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https://eikaalliansen.sharepoint.com/sites/RogalandFinans/SSB Boligkreditt/Rapportering/Ekstern rapportering/2025/Scope/"/>
    </mc:Choice>
  </mc:AlternateContent>
  <xr:revisionPtr revIDLastSave="80" documentId="8_{38539808-8C56-4687-9E84-F55573F0E5B3}" xr6:coauthVersionLast="47" xr6:coauthVersionMax="47" xr10:uidLastSave="{653FA5F8-6B21-4BC7-A587-9772DAB5445F}"/>
  <bookViews>
    <workbookView xWindow="24423" yWindow="0" windowWidth="24722" windowHeight="19932" tabRatio="879" activeTab="1" xr2:uid="{00000000-000D-0000-FFFF-FFFF00000000}"/>
  </bookViews>
  <sheets>
    <sheet name="Disclaimer" sheetId="13" r:id="rId1"/>
    <sheet name="Introduction" sheetId="5" r:id="rId2"/>
    <sheet name="A. HTT General" sheetId="8" r:id="rId3"/>
    <sheet name="B1. HTT Mortgage Assets" sheetId="9" r:id="rId4"/>
    <sheet name="C. HTT Harmonised Glossary" sheetId="12" r:id="rId5"/>
    <sheet name="D. Insert Nat Trans Templ" sheetId="14" r:id="rId6"/>
    <sheet name="E. Optional ECB-ECAIs data" sheetId="18" r:id="rId7"/>
    <sheet name="F1. Sustainable M data" sheetId="19" r:id="rId8"/>
    <sheet name="Green" sheetId="25" r:id="rId9"/>
    <sheet name="Strat tables Cover Pool" sheetId="26" r:id="rId10"/>
    <sheet name="Strat tables Cover Pool_Green" sheetId="27" r:id="rId11"/>
    <sheet name="Funding and substitute assets" sheetId="28" r:id="rId12"/>
    <sheet name="D_CoverPool" sheetId="29" r:id="rId13"/>
    <sheet name="E.g. General" sheetId="15" r:id="rId14"/>
    <sheet name="E.g. Other" sheetId="16" r:id="rId15"/>
  </sheets>
  <externalReferences>
    <externalReference r:id="rId16"/>
    <externalReference r:id="rId17"/>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2" hidden="1">'A. HTT General'!$L$112:$L$126</definedName>
    <definedName name="_xlnm._FilterDatabase" localSheetId="3" hidden="1">'B1. HTT Mortgage Assets'!$A$11:$D$187</definedName>
    <definedName name="_xlnm._FilterDatabase" localSheetId="12" hidden="1">D_CoverPool!$A$2:$BK$4960</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0">Disclaimer!#REF!</definedName>
    <definedName name="b" localSheetId="12" hidden="1">{"framside",#N/A,FALSE,"Framside";"hovedtall",#N/A,FALSE,"Hovedtall";"Resultat",#N/A,FALSE,"Resultat";"Balanse",#N/A,FALSE,"Balanse";"Nøkkeltall",#N/A,FALSE,"Nøkkeltall"}</definedName>
    <definedName name="b" localSheetId="8" hidden="1">{"framside",#N/A,FALSE,"Framside";"hovedtall",#N/A,FALSE,"Hovedtall";"Resultat",#N/A,FALSE,"Resultat";"Balanse",#N/A,FALSE,"Balanse";"Nøkkeltall",#N/A,FALSE,"Nøkkeltall"}</definedName>
    <definedName name="b" localSheetId="9" hidden="1">{"framside",#N/A,FALSE,"Framside";"hovedtall",#N/A,FALSE,"Hovedtall";"Resultat",#N/A,FALSE,"Resultat";"Balanse",#N/A,FALSE,"Balanse";"Nøkkeltall",#N/A,FALSE,"Nøkkeltall"}</definedName>
    <definedName name="b" localSheetId="10" hidden="1">{"framside",#N/A,FALSE,"Framside";"hovedtall",#N/A,FALSE,"Hovedtall";"Resultat",#N/A,FALSE,"Resultat";"Balanse",#N/A,FALSE,"Balanse";"Nøkkeltall",#N/A,FALSE,"Nøkkeltall"}</definedName>
    <definedName name="b" hidden="1">{"framside",#N/A,FALSE,"Framside";"hovedtall",#N/A,FALSE,"Hovedtall";"Resultat",#N/A,FALSE,"Resultat";"Balanse",#N/A,FALSE,"Balanse";"Nøkkeltall",#N/A,FALSE,"Nøkkeltall"}</definedName>
    <definedName name="_xlnm.Criteria">#REF!</definedName>
    <definedName name="bg_AIRB_retail_SMB" localSheetId="12">#REF!</definedName>
    <definedName name="bg_AIRB_retail_SMB">#REF!</definedName>
    <definedName name="bg_AIRB_retail_SME" localSheetId="12">#REF!</definedName>
    <definedName name="bg_AIRB_retail_SME">#REF!</definedName>
    <definedName name="bg_IRB_andre" localSheetId="12">#REF!</definedName>
    <definedName name="bg_IRB_andre">#REF!</definedName>
    <definedName name="bg_IRB_corepskjema_equity" localSheetId="12">#REF!</definedName>
    <definedName name="bg_IRB_corepskjema_equity">#REF!</definedName>
    <definedName name="bg_IRB_foretak_mindre" localSheetId="12">#REF!</definedName>
    <definedName name="bg_IRB_foretak_mindre">#REF!</definedName>
    <definedName name="bg_IRB_foretak_store" localSheetId="12">#REF!</definedName>
    <definedName name="bg_IRB_foretak_store">#REF!</definedName>
    <definedName name="bg_IRB_inst" localSheetId="12">#REF!</definedName>
    <definedName name="bg_IRB_inst">#REF!</definedName>
    <definedName name="bg_IRB_retail_pers_andre" localSheetId="12">#REF!</definedName>
    <definedName name="bg_IRB_retail_pers_andre">#REF!</definedName>
    <definedName name="bg_IRB_retail_pers_eiendom" localSheetId="12">#REF!</definedName>
    <definedName name="bg_IRB_retail_pers_eiendom">#REF!</definedName>
    <definedName name="bg_IRB_retail_pers_QRR" localSheetId="12">#REF!</definedName>
    <definedName name="bg_IRB_retail_pers_QRR">#REF!</definedName>
    <definedName name="bg_IRB_retail_SMB" localSheetId="12">#REF!</definedName>
    <definedName name="bg_IRB_retail_SMB">#REF!</definedName>
    <definedName name="bg_IRB_retail_SME" localSheetId="12">#REF!</definedName>
    <definedName name="bg_IRB_retail_SME">#REF!</definedName>
    <definedName name="bg_IRB_SL" localSheetId="12">#REF!</definedName>
    <definedName name="bg_IRB_SL">#REF!</definedName>
    <definedName name="bg_IRB_stat" localSheetId="12">#REF!</definedName>
    <definedName name="bg_IRB_stat">#REF!</definedName>
    <definedName name="bg_retail_pers_annet" localSheetId="12">#REF!</definedName>
    <definedName name="bg_retail_pers_annet">#REF!</definedName>
    <definedName name="bg_retail_pers_eiendom" localSheetId="12">#REF!</definedName>
    <definedName name="bg_retail_pers_eiendom">#REF!</definedName>
    <definedName name="bg_retail_pers_QRR" localSheetId="12">#REF!</definedName>
    <definedName name="bg_retail_pers_QRR">#REF!</definedName>
    <definedName name="bg_retail_QRR" localSheetId="12">#REF!</definedName>
    <definedName name="bg_retail_QRR">#REF!</definedName>
    <definedName name="bg_unntak_andre" localSheetId="12">#REF!</definedName>
    <definedName name="bg_unntak_andre">#REF!</definedName>
    <definedName name="bg_unntak_ek" localSheetId="12">#REF!</definedName>
    <definedName name="bg_unntak_ek">#REF!</definedName>
    <definedName name="bg_unntak_inst" localSheetId="12">#REF!</definedName>
    <definedName name="bg_unntak_inst">#REF!</definedName>
    <definedName name="bg_unntak_stat" localSheetId="12">#REF!</definedName>
    <definedName name="bg_unntak_stat">#REF!</definedName>
    <definedName name="CalcDate" localSheetId="12">#REF!</definedName>
    <definedName name="CalcDate">#REF!</definedName>
    <definedName name="CHF" localSheetId="12">#REF!</definedName>
    <definedName name="CHF">#REF!</definedName>
    <definedName name="D" localSheetId="12">{"framside",#N/A,FALSE,"Framside";"hovedtall",#N/A,FALSE,"Hovedtall";"Resultat",#N/A,FALSE,"Resultat";"Balanse",#N/A,FALSE,"Balanse";"Nøkkeltall",#N/A,FALSE,"Nøkkeltall"}</definedName>
    <definedName name="D" localSheetId="8">{"framside",#N/A,FALSE,"Framside";"hovedtall",#N/A,FALSE,"Hovedtall";"Resultat",#N/A,FALSE,"Resultat";"Balanse",#N/A,FALSE,"Balanse";"Nøkkeltall",#N/A,FALSE,"Nøkkeltall"}</definedName>
    <definedName name="D" localSheetId="9">{"framside",#N/A,FALSE,"Framside";"hovedtall",#N/A,FALSE,"Hovedtall";"Resultat",#N/A,FALSE,"Resultat";"Balanse",#N/A,FALSE,"Balanse";"Nøkkeltall",#N/A,FALSE,"Nøkkeltall"}</definedName>
    <definedName name="D" localSheetId="10">{"framside",#N/A,FALSE,"Framside";"hovedtall",#N/A,FALSE,"Hovedtall";"Resultat",#N/A,FALSE,"Resultat";"Balanse",#N/A,FALSE,"Balanse";"Nøkkeltall",#N/A,FALSE,"Nøkkeltall"}</definedName>
    <definedName name="D">{"framside",#N/A,FALSE,"Framside";"hovedtall",#N/A,FALSE,"Hovedtall";"Resultat",#N/A,FALSE,"Resultat";"Balanse",#N/A,FALSE,"Balanse";"Nøkkeltall",#N/A,FALSE,"Nøkkeltall"}</definedName>
    <definedName name="_xlnm.Database">#REF!</definedName>
    <definedName name="Database_MI" localSheetId="12">#REF!</definedName>
    <definedName name="Database_MI">#REF!</definedName>
    <definedName name="DKK" localSheetId="12">#REF!</definedName>
    <definedName name="DKK">#REF!</definedName>
    <definedName name="EAD_AIRB_retail_SMB" localSheetId="12">#REF!</definedName>
    <definedName name="EAD_AIRB_retail_SMB">#REF!</definedName>
    <definedName name="EAD_IRB_andre" localSheetId="12">#REF!</definedName>
    <definedName name="EAD_IRB_andre">#REF!</definedName>
    <definedName name="EAD_IRB_corepskjema_equity" localSheetId="12">#REF!</definedName>
    <definedName name="EAD_IRB_corepskjema_equity">#REF!</definedName>
    <definedName name="EAD_IRB_foretak_mindre" localSheetId="12">#REF!</definedName>
    <definedName name="EAD_IRB_foretak_mindre">#REF!</definedName>
    <definedName name="EAD_IRB_foretak_store" localSheetId="12">#REF!</definedName>
    <definedName name="EAD_IRB_foretak_store">#REF!</definedName>
    <definedName name="EAD_IRB_inst" localSheetId="12">#REF!</definedName>
    <definedName name="EAD_IRB_inst">#REF!</definedName>
    <definedName name="EAD_IRB_retail_pers_andre" localSheetId="12">#REF!</definedName>
    <definedName name="EAD_IRB_retail_pers_andre">#REF!</definedName>
    <definedName name="EAD_IRB_retail_pers_eiendom" localSheetId="12">#REF!</definedName>
    <definedName name="EAD_IRB_retail_pers_eiendom">#REF!</definedName>
    <definedName name="EAD_IRB_retail_pers_QRR" localSheetId="12">#REF!</definedName>
    <definedName name="EAD_IRB_retail_pers_QRR">#REF!</definedName>
    <definedName name="EAD_IRB_retail_SMB" localSheetId="12">#REF!</definedName>
    <definedName name="EAD_IRB_retail_SMB">#REF!</definedName>
    <definedName name="EAD_IRB_SL" localSheetId="12">#REF!</definedName>
    <definedName name="EAD_IRB_SL">#REF!</definedName>
    <definedName name="EAD_IRB_stat" localSheetId="12">#REF!</definedName>
    <definedName name="EAD_IRB_stat">#REF!</definedName>
    <definedName name="EAD_unntak_andre" localSheetId="12">#REF!</definedName>
    <definedName name="EAD_unntak_andre">#REF!</definedName>
    <definedName name="EAD_unntak_ek" localSheetId="12">#REF!</definedName>
    <definedName name="EAD_unntak_ek">#REF!</definedName>
    <definedName name="EAD_unntak_inst" localSheetId="12">#REF!</definedName>
    <definedName name="EAD_unntak_inst">#REF!</definedName>
    <definedName name="EAD_unntak_stat" localSheetId="12">#REF!</definedName>
    <definedName name="EAD_unntak_stat">#REF!</definedName>
    <definedName name="ELA_AIRB_retail_SMB" localSheetId="12">#REF!</definedName>
    <definedName name="ELA_AIRB_retail_SMB">#REF!</definedName>
    <definedName name="ELA_IRB_corepskjema_equity" localSheetId="12">#REF!</definedName>
    <definedName name="ELA_IRB_corepskjema_equity">#REF!</definedName>
    <definedName name="ELA_IRB_foretak_mindre" localSheetId="12">#REF!</definedName>
    <definedName name="ELA_IRB_foretak_mindre">#REF!</definedName>
    <definedName name="ELA_IRB_foretak_store" localSheetId="12">#REF!</definedName>
    <definedName name="ELA_IRB_foretak_store">#REF!</definedName>
    <definedName name="ELA_IRB_inst" localSheetId="12">#REF!</definedName>
    <definedName name="ELA_IRB_inst">#REF!</definedName>
    <definedName name="ELA_IRB_retail_pers_andre" localSheetId="12">#REF!</definedName>
    <definedName name="ELA_IRB_retail_pers_andre">#REF!</definedName>
    <definedName name="ELA_IRB_retail_pers_annet" localSheetId="12">#REF!</definedName>
    <definedName name="ELA_IRB_retail_pers_annet">#REF!</definedName>
    <definedName name="ELA_IRB_retail_pers_eiendom" localSheetId="12">#REF!</definedName>
    <definedName name="ELA_IRB_retail_pers_eiendom">#REF!</definedName>
    <definedName name="ELA_IRB_retail_pers_QRR" localSheetId="12">#REF!</definedName>
    <definedName name="ELA_IRB_retail_pers_QRR">#REF!</definedName>
    <definedName name="ELA_IRB_retail_SMB" localSheetId="12">#REF!</definedName>
    <definedName name="ELA_IRB_retail_SMB">#REF!</definedName>
    <definedName name="ELA_IRB_SL" localSheetId="12">#REF!</definedName>
    <definedName name="ELA_IRB_SL">#REF!</definedName>
    <definedName name="ELA_IRB_stat" localSheetId="12">#REF!</definedName>
    <definedName name="ELA_IRB_stat">#REF!</definedName>
    <definedName name="epsilon" localSheetId="12">#REF!</definedName>
    <definedName name="epsilon">#REF!</definedName>
    <definedName name="EUR" localSheetId="12">#REF!</definedName>
    <definedName name="EUR">#REF!</definedName>
    <definedName name="feilmargin" localSheetId="12">#REF!</definedName>
    <definedName name="feilmargin">#REF!</definedName>
    <definedName name="Forv.prov." localSheetId="12">#REF!</definedName>
    <definedName name="Forv.prov.">#REF!</definedName>
    <definedName name="GBP" localSheetId="12">#REF!</definedName>
    <definedName name="GBP">#REF!</definedName>
    <definedName name="general_tc" localSheetId="0">Disclaimer!$A$61</definedName>
    <definedName name="GEVINSTER">'[1]AKS-94'!$X$52:$AD$68</definedName>
    <definedName name="ghfdgf" localSheetId="12" hidden="1">{"framside",#N/A,FALSE,"Framside";"hovedtall",#N/A,FALSE,"Hovedtall";"Resultat",#N/A,FALSE,"Resultat";"Balanse",#N/A,FALSE,"Balanse";"Nøkkeltall",#N/A,FALSE,"Nøkkeltall"}</definedName>
    <definedName name="ghfdgf" localSheetId="8" hidden="1">{"framside",#N/A,FALSE,"Framside";"hovedtall",#N/A,FALSE,"Hovedtall";"Resultat",#N/A,FALSE,"Resultat";"Balanse",#N/A,FALSE,"Balanse";"Nøkkeltall",#N/A,FALSE,"Nøkkeltall"}</definedName>
    <definedName name="ghfdgf" localSheetId="9" hidden="1">{"framside",#N/A,FALSE,"Framside";"hovedtall",#N/A,FALSE,"Hovedtall";"Resultat",#N/A,FALSE,"Resultat";"Balanse",#N/A,FALSE,"Balanse";"Nøkkeltall",#N/A,FALSE,"Nøkkeltall"}</definedName>
    <definedName name="ghfdgf" localSheetId="10" hidden="1">{"framside",#N/A,FALSE,"Framside";"hovedtall",#N/A,FALSE,"Hovedtall";"Resultat",#N/A,FALSE,"Resultat";"Balanse",#N/A,FALSE,"Balanse";"Nøkkeltall",#N/A,FALSE,"Nøkkeltall"}</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hoåph89" localSheetId="12">{"framside",#N/A,FALSE,"Framside";"hovedtall",#N/A,FALSE,"Hovedtall";"Resultat",#N/A,FALSE,"Resultat";"Balanse",#N/A,FALSE,"Balanse";"Nøkkeltall",#N/A,FALSE,"Nøkkeltall"}</definedName>
    <definedName name="hoåph89" localSheetId="8">{"framside",#N/A,FALSE,"Framside";"hovedtall",#N/A,FALSE,"Hovedtall";"Resultat",#N/A,FALSE,"Resultat";"Balanse",#N/A,FALSE,"Balanse";"Nøkkeltall",#N/A,FALSE,"Nøkkeltall"}</definedName>
    <definedName name="hoåph89" localSheetId="9">{"framside",#N/A,FALSE,"Framside";"hovedtall",#N/A,FALSE,"Hovedtall";"Resultat",#N/A,FALSE,"Resultat";"Balanse",#N/A,FALSE,"Balanse";"Nøkkeltall",#N/A,FALSE,"Nøkkeltall"}</definedName>
    <definedName name="hoåph89" localSheetId="10">{"framside",#N/A,FALSE,"Framside";"hovedtall",#N/A,FALSE,"Hovedtall";"Resultat",#N/A,FALSE,"Resultat";"Balanse",#N/A,FALSE,"Balanse";"Nøkkeltall",#N/A,FALSE,"Nøkkeltall"}</definedName>
    <definedName name="hoåph89">{"framside",#N/A,FALSE,"Framside";"hovedtall",#N/A,FALSE,"Hovedtall";"Resultat",#N/A,FALSE,"Resultat";"Balanse",#N/A,FALSE,"Balanse";"Nøkkeltall",#N/A,FALSE,"Nøkkeltall"}</definedName>
    <definedName name="ISK">#REF!</definedName>
    <definedName name="JPY" localSheetId="12">#REF!</definedName>
    <definedName name="JPY">#REF!</definedName>
    <definedName name="k" localSheetId="12" hidden="1">{"framside",#N/A,FALSE,"Framside";"hovedtall",#N/A,FALSE,"Hovedtall";"Resultat",#N/A,FALSE,"Resultat";"Balanse",#N/A,FALSE,"Balanse";"Nøkkeltall",#N/A,FALSE,"Nøkkeltall"}</definedName>
    <definedName name="k" localSheetId="8" hidden="1">{"framside",#N/A,FALSE,"Framside";"hovedtall",#N/A,FALSE,"Hovedtall";"Resultat",#N/A,FALSE,"Resultat";"Balanse",#N/A,FALSE,"Balanse";"Nøkkeltall",#N/A,FALSE,"Nøkkeltall"}</definedName>
    <definedName name="k" localSheetId="9" hidden="1">{"framside",#N/A,FALSE,"Framside";"hovedtall",#N/A,FALSE,"Hovedtall";"Resultat",#N/A,FALSE,"Resultat";"Balanse",#N/A,FALSE,"Balanse";"Nøkkeltall",#N/A,FALSE,"Nøkkeltall"}</definedName>
    <definedName name="k" localSheetId="10" hidden="1">{"framside",#N/A,FALSE,"Framside";"hovedtall",#N/A,FALSE,"Hovedtall";"Resultat",#N/A,FALSE,"Resultat";"Balanse",#N/A,FALSE,"Balanse";"Nøkkeltall",#N/A,FALSE,"Nøkkeltall"}</definedName>
    <definedName name="k" hidden="1">{"framside",#N/A,FALSE,"Framside";"hovedtall",#N/A,FALSE,"Hovedtall";"Resultat",#N/A,FALSE,"Resultat";"Balanse",#N/A,FALSE,"Balanse";"Nøkkeltall",#N/A,FALSE,"Nøkkeltall"}</definedName>
    <definedName name="KURVE">'[1]AKS-94'!$C$369:$N$394</definedName>
    <definedName name="L">'[1]AKS-94'!#REF!</definedName>
    <definedName name="LIK">'[1]AKS-94'!$J$64</definedName>
    <definedName name="nedskr_AIRB_retail_SMB">#REF!</definedName>
    <definedName name="nedskr_IRB_andre" localSheetId="12">#REF!</definedName>
    <definedName name="nedskr_IRB_andre">#REF!</definedName>
    <definedName name="nedskr_IRB_corepskjema_equity" localSheetId="12">#REF!</definedName>
    <definedName name="nedskr_IRB_corepskjema_equity">#REF!</definedName>
    <definedName name="nedskr_IRB_foretak_mindre" localSheetId="12">#REF!</definedName>
    <definedName name="nedskr_IRB_foretak_mindre">#REF!</definedName>
    <definedName name="nedskr_IRB_foretak_store" localSheetId="12">#REF!</definedName>
    <definedName name="nedskr_IRB_foretak_store">#REF!</definedName>
    <definedName name="nedskr_IRB_inst" localSheetId="12">#REF!</definedName>
    <definedName name="nedskr_IRB_inst">#REF!</definedName>
    <definedName name="nedskr_IRB_retail_pers_andre" localSheetId="12">#REF!</definedName>
    <definedName name="nedskr_IRB_retail_pers_andre">#REF!</definedName>
    <definedName name="nedskr_IRB_retail_pers_eiendom" localSheetId="12">#REF!</definedName>
    <definedName name="nedskr_IRB_retail_pers_eiendom">#REF!</definedName>
    <definedName name="nedskr_IRB_retail_pers_QRR" localSheetId="12">#REF!</definedName>
    <definedName name="nedskr_IRB_retail_pers_QRR">#REF!</definedName>
    <definedName name="nedskr_IRB_retail_SMB" localSheetId="12">#REF!</definedName>
    <definedName name="nedskr_IRB_retail_SMB">#REF!</definedName>
    <definedName name="nedskr_IRB_SL" localSheetId="12">#REF!</definedName>
    <definedName name="nedskr_IRB_SL">#REF!</definedName>
    <definedName name="nedskr_IRB_stat" localSheetId="12">#REF!</definedName>
    <definedName name="nedskr_IRB_stat">#REF!</definedName>
    <definedName name="nedskr_unntak_andre" localSheetId="12">#REF!</definedName>
    <definedName name="nedskr_unntak_andre">#REF!</definedName>
    <definedName name="nedskr_unntak_ek" localSheetId="12">#REF!</definedName>
    <definedName name="nedskr_unntak_ek">#REF!</definedName>
    <definedName name="nedskr_unntak_inst" localSheetId="12">#REF!</definedName>
    <definedName name="nedskr_unntak_inst">#REF!</definedName>
    <definedName name="nedskr_unntak_stat" localSheetId="12">#REF!</definedName>
    <definedName name="nedskr_unntak_stat">#REF!</definedName>
    <definedName name="OBLIGASJ" localSheetId="12">#REF!</definedName>
    <definedName name="OBLIGASJ">#REF!</definedName>
    <definedName name="privacy_policy" localSheetId="0">Disclaimer!$A$136</definedName>
    <definedName name="RAPPORT">'[1]AKS-94'!$A$52:$Q$162</definedName>
    <definedName name="RELATIVKURVE">'[1]AKS-94'!$R$152:$AH$172</definedName>
    <definedName name="s">'[1]AKS-94'!$D$374:$L$374</definedName>
    <definedName name="SEK">#REF!</definedName>
    <definedName name="Sert_CalcDate" localSheetId="12">#REF!</definedName>
    <definedName name="Sert_CalcDate">#REF!</definedName>
    <definedName name="USD" localSheetId="12">#REF!</definedName>
    <definedName name="USD">#REF!</definedName>
    <definedName name="UTSKRIFTSOMR_MI">'[1]AKS-94'!$J$60</definedName>
    <definedName name="_xlnm.Print_Area" localSheetId="2">'A. HTT General'!$A$1:$G$365</definedName>
    <definedName name="_xlnm.Print_Area" localSheetId="3">'B1. HTT Mortgage Assets'!$A$1:$G$524</definedName>
    <definedName name="_xlnm.Print_Area" localSheetId="4">'C. HTT Harmonised Glossary'!$A$1:$C$57</definedName>
    <definedName name="_xlnm.Print_Area" localSheetId="0">Disclaimer!$A$1:$A$170</definedName>
    <definedName name="_xlnm.Print_Area" localSheetId="6">'E. Optional ECB-ECAIs data'!$A$2:$G$72</definedName>
    <definedName name="_xlnm.Print_Area" localSheetId="1">Introduction!$B$2:$J$43</definedName>
    <definedName name="_xlnm.Print_Area">'[1]AKS-94'!$A$52:$Q$162</definedName>
    <definedName name="_xlnm.Print_Titles" localSheetId="0">Disclaimer!$2:$2</definedName>
    <definedName name="_xlnm.Extract" localSheetId="12">#REF!</definedName>
    <definedName name="_xlnm.Extract">#REF!</definedName>
    <definedName name="varetall" localSheetId="12">#REF!</definedName>
    <definedName name="varetall">#REF!</definedName>
    <definedName name="Velg_ut_MI" localSheetId="12">#REF!</definedName>
    <definedName name="Velg_ut_MI">#REF!</definedName>
    <definedName name="Vilkår_MI" localSheetId="12">#REF!</definedName>
    <definedName name="Vilkår_MI">#REF!</definedName>
    <definedName name="wrn.Årsregnskap." localSheetId="12" hidden="1">{"framside",#N/A,FALSE,"Framside";"hovedtall",#N/A,FALSE,"Hovedtall";"Resultat",#N/A,FALSE,"Resultat";"Balanse",#N/A,FALSE,"Balanse";"Nøkkeltall",#N/A,FALSE,"Nøkkeltall"}</definedName>
    <definedName name="wrn.Årsregnskap." localSheetId="8" hidden="1">{"framside",#N/A,FALSE,"Framside";"hovedtall",#N/A,FALSE,"Hovedtall";"Resultat",#N/A,FALSE,"Resultat";"Balanse",#N/A,FALSE,"Balanse";"Nøkkeltall",#N/A,FALSE,"Nøkkeltall"}</definedName>
    <definedName name="wrn.Årsregnskap." localSheetId="9" hidden="1">{"framside",#N/A,FALSE,"Framside";"hovedtall",#N/A,FALSE,"Hovedtall";"Resultat",#N/A,FALSE,"Resultat";"Balanse",#N/A,FALSE,"Balanse";"Nøkkeltall",#N/A,FALSE,"Nøkkeltall"}</definedName>
    <definedName name="wrn.Årsregnskap." localSheetId="10" hidden="1">{"framside",#N/A,FALSE,"Framside";"hovedtall",#N/A,FALSE,"Hovedtall";"Resultat",#N/A,FALSE,"Resultat";"Balanse",#N/A,FALSE,"Balanse";"Nøkkeltall",#N/A,FALSE,"Nøkkeltall"}</definedName>
    <definedName name="wrn.Årsregnskap." hidden="1">{"framside",#N/A,FALSE,"Framside";"hovedtall",#N/A,FALSE,"Hovedtall";"Resultat",#N/A,FALSE,"Resultat";"Balanse",#N/A,FALSE,"Balanse";"Nøkkeltall",#N/A,FALSE,"Nøkkeltall"}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1" i="14" l="1"/>
  <c r="K11" i="14" s="1"/>
  <c r="J12" i="14"/>
  <c r="J13" i="14"/>
  <c r="L11" i="14" s="1"/>
  <c r="J14" i="14"/>
  <c r="M14" i="14" s="1"/>
  <c r="B56" i="28"/>
  <c r="B57" i="28"/>
  <c r="B51" i="28"/>
  <c r="M11" i="14" l="1"/>
  <c r="M15" i="14" s="1"/>
  <c r="J15" i="14"/>
  <c r="L14" i="14"/>
  <c r="L15" i="14" s="1"/>
  <c r="K14" i="14"/>
  <c r="K15" i="14" s="1"/>
  <c r="C17" i="25" l="1"/>
  <c r="C211" i="19" l="1"/>
  <c r="C310" i="19" l="1"/>
  <c r="D310" i="19"/>
  <c r="C181" i="19"/>
  <c r="D248" i="9"/>
  <c r="D247" i="9"/>
  <c r="D246" i="9"/>
  <c r="D245" i="9"/>
  <c r="D244" i="9"/>
  <c r="D243" i="9"/>
  <c r="D242" i="9"/>
  <c r="D241" i="9"/>
  <c r="D196" i="9"/>
  <c r="D195" i="9"/>
  <c r="D194" i="9"/>
  <c r="D193" i="9"/>
  <c r="D192" i="9"/>
  <c r="D191" i="9"/>
  <c r="C196" i="9"/>
  <c r="C195" i="9"/>
  <c r="C194" i="9"/>
  <c r="C193" i="9"/>
  <c r="C192" i="9"/>
  <c r="C191" i="9"/>
  <c r="D384" i="19" l="1"/>
  <c r="D381" i="19"/>
  <c r="D379" i="19"/>
  <c r="D378" i="19"/>
  <c r="C384" i="19"/>
  <c r="C381" i="19"/>
  <c r="C379" i="19"/>
  <c r="C378" i="19"/>
  <c r="D365" i="19"/>
  <c r="D364" i="19"/>
  <c r="D388" i="19" s="1"/>
  <c r="D363" i="19"/>
  <c r="D362" i="19"/>
  <c r="D361" i="19"/>
  <c r="D360" i="19"/>
  <c r="D359" i="19"/>
  <c r="D358" i="19"/>
  <c r="D357" i="19"/>
  <c r="D356" i="19"/>
  <c r="D355" i="19"/>
  <c r="D354" i="19"/>
  <c r="D353" i="19"/>
  <c r="C365" i="19"/>
  <c r="C364" i="19"/>
  <c r="C388" i="19" s="1"/>
  <c r="C363" i="19"/>
  <c r="C362" i="19"/>
  <c r="C361" i="19"/>
  <c r="C360" i="19"/>
  <c r="C359" i="19"/>
  <c r="C358" i="19"/>
  <c r="C357" i="19"/>
  <c r="C356" i="19"/>
  <c r="C355" i="19"/>
  <c r="C354" i="19"/>
  <c r="C353" i="19"/>
  <c r="D309" i="19"/>
  <c r="D308" i="19"/>
  <c r="C309" i="19"/>
  <c r="C308" i="19"/>
  <c r="C285" i="19"/>
  <c r="C284" i="19" s="1"/>
  <c r="D272" i="19"/>
  <c r="D271" i="19"/>
  <c r="D270" i="19"/>
  <c r="D269" i="19"/>
  <c r="D268" i="19"/>
  <c r="D267" i="19"/>
  <c r="D266" i="19"/>
  <c r="D265" i="19"/>
  <c r="C272" i="19"/>
  <c r="C271" i="19"/>
  <c r="C270" i="19"/>
  <c r="C269" i="19"/>
  <c r="C268" i="19"/>
  <c r="C267" i="19"/>
  <c r="C266" i="19"/>
  <c r="C265" i="19"/>
  <c r="C262" i="19"/>
  <c r="D220" i="19"/>
  <c r="D219" i="19"/>
  <c r="D218" i="19"/>
  <c r="D217" i="19"/>
  <c r="D216" i="19"/>
  <c r="D215" i="19"/>
  <c r="C220" i="19"/>
  <c r="C219" i="19"/>
  <c r="C218" i="19"/>
  <c r="C217" i="19"/>
  <c r="C216" i="19"/>
  <c r="C215" i="19"/>
  <c r="F202" i="19"/>
  <c r="F201" i="19"/>
  <c r="C195" i="19"/>
  <c r="F195" i="19" s="1"/>
  <c r="C194" i="19"/>
  <c r="F194" i="19" s="1"/>
  <c r="C193" i="19"/>
  <c r="F193" i="19" s="1"/>
  <c r="C192" i="19"/>
  <c r="F192" i="19" s="1"/>
  <c r="C191" i="19"/>
  <c r="F191" i="19" s="1"/>
  <c r="F183" i="19"/>
  <c r="C182" i="19"/>
  <c r="F182" i="19" s="1"/>
  <c r="F173" i="19"/>
  <c r="F172" i="19"/>
  <c r="F171" i="19"/>
  <c r="C135" i="19"/>
  <c r="F135" i="19" s="1"/>
  <c r="C134" i="19"/>
  <c r="F134" i="19" s="1"/>
  <c r="C133" i="19"/>
  <c r="F133" i="19" s="1"/>
  <c r="C132" i="19"/>
  <c r="F132" i="19" s="1"/>
  <c r="C131" i="19"/>
  <c r="F131" i="19" s="1"/>
  <c r="C130" i="19"/>
  <c r="F130" i="19" s="1"/>
  <c r="C129" i="19"/>
  <c r="F129" i="19" s="1"/>
  <c r="C128" i="19"/>
  <c r="F128" i="19" s="1"/>
  <c r="C127" i="19"/>
  <c r="F127" i="19" s="1"/>
  <c r="C126" i="19"/>
  <c r="F126" i="19" s="1"/>
  <c r="C125" i="19"/>
  <c r="F125" i="19" s="1"/>
  <c r="C124" i="19"/>
  <c r="F124" i="19" s="1"/>
  <c r="C123" i="19"/>
  <c r="F123" i="19" s="1"/>
  <c r="C122" i="19"/>
  <c r="F122" i="19" s="1"/>
  <c r="C121" i="19"/>
  <c r="F121" i="19" s="1"/>
  <c r="C120" i="19"/>
  <c r="F120" i="19" s="1"/>
  <c r="C57" i="19"/>
  <c r="F57" i="19" s="1"/>
  <c r="G86" i="18"/>
  <c r="G85" i="18"/>
  <c r="G84" i="18"/>
  <c r="G83" i="18"/>
  <c r="G82" i="18"/>
  <c r="C76" i="18"/>
  <c r="C75" i="18"/>
  <c r="C382" i="9"/>
  <c r="D382" i="9"/>
  <c r="D364" i="9"/>
  <c r="D361" i="9"/>
  <c r="D359" i="9"/>
  <c r="D358" i="9"/>
  <c r="C364" i="9"/>
  <c r="C361" i="9"/>
  <c r="C359" i="9"/>
  <c r="C358" i="9"/>
  <c r="D345" i="9"/>
  <c r="D344" i="9"/>
  <c r="D368" i="9" s="1"/>
  <c r="D343" i="9"/>
  <c r="D342" i="9"/>
  <c r="D341" i="9"/>
  <c r="D340" i="9"/>
  <c r="D339" i="9"/>
  <c r="D338" i="9"/>
  <c r="D337" i="9"/>
  <c r="D336" i="9"/>
  <c r="D335" i="9"/>
  <c r="D334" i="9"/>
  <c r="D333" i="9"/>
  <c r="C345" i="9"/>
  <c r="C344" i="9"/>
  <c r="C368" i="9" s="1"/>
  <c r="C343" i="9"/>
  <c r="C342" i="9"/>
  <c r="C341" i="9"/>
  <c r="C340" i="9"/>
  <c r="C339" i="9"/>
  <c r="C338" i="9"/>
  <c r="C337" i="9"/>
  <c r="C336" i="9"/>
  <c r="C335" i="9"/>
  <c r="C334" i="9"/>
  <c r="C333" i="9"/>
  <c r="C293" i="9"/>
  <c r="C292" i="9"/>
  <c r="C291" i="9"/>
  <c r="C290" i="9"/>
  <c r="C289" i="9"/>
  <c r="C288" i="9"/>
  <c r="C287" i="9"/>
  <c r="C304" i="9"/>
  <c r="C261" i="9"/>
  <c r="C260" i="9" s="1"/>
  <c r="C248" i="9"/>
  <c r="C247" i="9"/>
  <c r="C246" i="9"/>
  <c r="C245" i="9"/>
  <c r="C244" i="9"/>
  <c r="C243" i="9"/>
  <c r="C242" i="9"/>
  <c r="C241" i="9"/>
  <c r="C238" i="9"/>
  <c r="C187" i="9"/>
  <c r="F181" i="9"/>
  <c r="F180" i="9"/>
  <c r="C174" i="9"/>
  <c r="F174" i="9" s="1"/>
  <c r="C173" i="9"/>
  <c r="F173" i="9" s="1"/>
  <c r="C172" i="9"/>
  <c r="F172" i="9" s="1"/>
  <c r="C171" i="9"/>
  <c r="F171" i="9" s="1"/>
  <c r="C170" i="9"/>
  <c r="F170" i="9" s="1"/>
  <c r="F181" i="19" l="1"/>
  <c r="C160" i="9" l="1"/>
  <c r="F160" i="9" s="1"/>
  <c r="F162" i="9"/>
  <c r="F151" i="9"/>
  <c r="F150" i="9"/>
  <c r="C115" i="9"/>
  <c r="F115" i="9" s="1"/>
  <c r="C114" i="9"/>
  <c r="F114" i="9" s="1"/>
  <c r="C113" i="9"/>
  <c r="F113" i="9" s="1"/>
  <c r="C112" i="9"/>
  <c r="F112" i="9" s="1"/>
  <c r="C111" i="9"/>
  <c r="F111" i="9" s="1"/>
  <c r="C110" i="9"/>
  <c r="F110" i="9" s="1"/>
  <c r="C109" i="9"/>
  <c r="F109" i="9" s="1"/>
  <c r="C108" i="9"/>
  <c r="F108" i="9" s="1"/>
  <c r="C107" i="9"/>
  <c r="F107" i="9" s="1"/>
  <c r="C106" i="9"/>
  <c r="F106" i="9" s="1"/>
  <c r="C105" i="9"/>
  <c r="F105" i="9" s="1"/>
  <c r="C104" i="9"/>
  <c r="F104" i="9" s="1"/>
  <c r="C103" i="9"/>
  <c r="F103" i="9" s="1"/>
  <c r="C102" i="9"/>
  <c r="F102" i="9" s="1"/>
  <c r="C101" i="9"/>
  <c r="F101" i="9" s="1"/>
  <c r="C100" i="9"/>
  <c r="F100" i="9" s="1"/>
  <c r="F75" i="9"/>
  <c r="C29" i="9"/>
  <c r="C28" i="9"/>
  <c r="D187" i="9" s="1"/>
  <c r="C161" i="9" l="1"/>
  <c r="F161" i="9" s="1"/>
  <c r="C195" i="8" l="1"/>
  <c r="C194" i="8"/>
  <c r="C175" i="8"/>
  <c r="C174" i="8"/>
  <c r="C217" i="8" s="1"/>
  <c r="C76" i="8"/>
  <c r="C75" i="8"/>
  <c r="C74" i="8"/>
  <c r="C73" i="8"/>
  <c r="C72" i="8"/>
  <c r="C71" i="8"/>
  <c r="C70" i="8"/>
  <c r="C66" i="8"/>
  <c r="C53" i="8"/>
  <c r="B52" i="28"/>
  <c r="B50" i="28"/>
  <c r="C47" i="28"/>
  <c r="H34" i="28"/>
  <c r="H33" i="28"/>
  <c r="H32" i="28"/>
  <c r="H31" i="28"/>
  <c r="H30" i="28"/>
  <c r="H29" i="28"/>
  <c r="H28" i="28"/>
  <c r="H27" i="28"/>
  <c r="H26" i="28"/>
  <c r="H25" i="28"/>
  <c r="H24" i="28"/>
  <c r="H23" i="28"/>
  <c r="G19" i="28"/>
  <c r="C39" i="8" s="1"/>
  <c r="F19" i="28"/>
  <c r="E19" i="28"/>
  <c r="N18" i="28"/>
  <c r="N17" i="28"/>
  <c r="N16" i="28"/>
  <c r="J15" i="28"/>
  <c r="K15" i="28" s="1"/>
  <c r="I15" i="28"/>
  <c r="N15" i="28" s="1"/>
  <c r="J14" i="28"/>
  <c r="K14" i="28" s="1"/>
  <c r="I14" i="28"/>
  <c r="N14" i="28" s="1"/>
  <c r="J13" i="28"/>
  <c r="K13" i="28" s="1"/>
  <c r="I13" i="28"/>
  <c r="N13" i="28" s="1"/>
  <c r="J12" i="28"/>
  <c r="K12" i="28" s="1"/>
  <c r="I12" i="28"/>
  <c r="N12" i="28" s="1"/>
  <c r="J11" i="28"/>
  <c r="K11" i="28" s="1"/>
  <c r="I11" i="28"/>
  <c r="N11" i="28" s="1"/>
  <c r="J10" i="28"/>
  <c r="K10" i="28" s="1"/>
  <c r="I10" i="28"/>
  <c r="N10" i="28" s="1"/>
  <c r="J9" i="28"/>
  <c r="K9" i="28" s="1"/>
  <c r="I9" i="28"/>
  <c r="N9" i="28" s="1"/>
  <c r="J8" i="28"/>
  <c r="K8" i="28" s="1"/>
  <c r="I8" i="28"/>
  <c r="N8" i="28" s="1"/>
  <c r="J7" i="28"/>
  <c r="K7" i="28" s="1"/>
  <c r="I7" i="28"/>
  <c r="N7" i="28" s="1"/>
  <c r="J6" i="28"/>
  <c r="K6" i="28" s="1"/>
  <c r="I6" i="28"/>
  <c r="N6" i="28" s="1"/>
  <c r="J5" i="28"/>
  <c r="K5" i="28" s="1"/>
  <c r="I5" i="28"/>
  <c r="E161" i="27"/>
  <c r="D161" i="27"/>
  <c r="C161" i="27"/>
  <c r="B161" i="27"/>
  <c r="E142" i="27"/>
  <c r="D142" i="27"/>
  <c r="C142" i="27"/>
  <c r="B142" i="27"/>
  <c r="E133" i="27"/>
  <c r="D133" i="27"/>
  <c r="C133" i="27"/>
  <c r="B133" i="27"/>
  <c r="E125" i="27"/>
  <c r="D125" i="27"/>
  <c r="C125" i="27"/>
  <c r="B125" i="27"/>
  <c r="E118" i="27"/>
  <c r="D118" i="27"/>
  <c r="C118" i="27"/>
  <c r="B118" i="27"/>
  <c r="E99" i="27"/>
  <c r="D99" i="27"/>
  <c r="C99" i="27"/>
  <c r="B99" i="27"/>
  <c r="E89" i="27"/>
  <c r="D89" i="27"/>
  <c r="C89" i="27"/>
  <c r="B89" i="27"/>
  <c r="E79" i="27"/>
  <c r="D79" i="27"/>
  <c r="C79" i="27"/>
  <c r="B79" i="27"/>
  <c r="E71" i="27"/>
  <c r="D71" i="27"/>
  <c r="C71" i="27"/>
  <c r="B71" i="27"/>
  <c r="E59" i="27"/>
  <c r="D59" i="27"/>
  <c r="C59" i="27"/>
  <c r="B59" i="27"/>
  <c r="E47" i="27"/>
  <c r="D47" i="27"/>
  <c r="C47" i="27"/>
  <c r="B47" i="27"/>
  <c r="E37" i="27"/>
  <c r="D37" i="27"/>
  <c r="C37" i="27"/>
  <c r="B37" i="27"/>
  <c r="E26" i="27"/>
  <c r="D26" i="27"/>
  <c r="C26" i="27"/>
  <c r="B26" i="27"/>
  <c r="E13" i="27"/>
  <c r="D13" i="27"/>
  <c r="D15" i="19" s="1"/>
  <c r="C49" i="19" s="1"/>
  <c r="F49" i="19" s="1"/>
  <c r="C13" i="27"/>
  <c r="B13" i="27"/>
  <c r="E181" i="26"/>
  <c r="D181" i="26"/>
  <c r="C181" i="26"/>
  <c r="B181" i="26"/>
  <c r="E162" i="26"/>
  <c r="D162" i="26"/>
  <c r="C162" i="26"/>
  <c r="B162" i="26"/>
  <c r="E147" i="26"/>
  <c r="D147" i="26"/>
  <c r="C147" i="26"/>
  <c r="B147" i="26"/>
  <c r="E138" i="26"/>
  <c r="D138" i="26"/>
  <c r="C138" i="26"/>
  <c r="B138" i="26"/>
  <c r="D115" i="26"/>
  <c r="B115" i="26"/>
  <c r="E105" i="26"/>
  <c r="D105" i="26"/>
  <c r="C105" i="26"/>
  <c r="B105" i="26"/>
  <c r="D93" i="26"/>
  <c r="B93" i="26"/>
  <c r="E84" i="26"/>
  <c r="D84" i="26"/>
  <c r="C84" i="26"/>
  <c r="B84" i="26"/>
  <c r="D65" i="26"/>
  <c r="B65" i="26"/>
  <c r="D52" i="26"/>
  <c r="B52" i="26"/>
  <c r="D40" i="26"/>
  <c r="B40" i="26"/>
  <c r="E27" i="26"/>
  <c r="D27" i="26"/>
  <c r="C27" i="26"/>
  <c r="B27" i="26"/>
  <c r="E17" i="26"/>
  <c r="D17" i="26"/>
  <c r="C17" i="26"/>
  <c r="B17" i="26"/>
  <c r="E13" i="26"/>
  <c r="D13" i="26"/>
  <c r="C13" i="26"/>
  <c r="B13" i="26"/>
  <c r="F52" i="25"/>
  <c r="E52" i="25"/>
  <c r="D52" i="25"/>
  <c r="C52" i="25"/>
  <c r="F46" i="25"/>
  <c r="E46" i="25"/>
  <c r="D46" i="25"/>
  <c r="C46" i="25"/>
  <c r="F40" i="25"/>
  <c r="E40" i="25"/>
  <c r="D40" i="25"/>
  <c r="C40" i="25"/>
  <c r="F29" i="25"/>
  <c r="E29" i="25"/>
  <c r="D29" i="25"/>
  <c r="C29" i="25"/>
  <c r="F11" i="25"/>
  <c r="E11" i="25"/>
  <c r="D11" i="25"/>
  <c r="C11" i="25"/>
  <c r="F9" i="25"/>
  <c r="E9" i="25"/>
  <c r="D9" i="25"/>
  <c r="C9" i="25"/>
  <c r="C208" i="8" l="1"/>
  <c r="D53" i="25"/>
  <c r="E53" i="25"/>
  <c r="C53" i="25"/>
  <c r="C12" i="9"/>
  <c r="C36" i="9"/>
  <c r="F36" i="9" s="1"/>
  <c r="C177" i="8"/>
  <c r="C218" i="8" s="1"/>
  <c r="C52" i="28"/>
  <c r="C38" i="8"/>
  <c r="C56" i="8"/>
  <c r="B53" i="28"/>
  <c r="C51" i="28"/>
  <c r="H47" i="28"/>
  <c r="C165" i="8"/>
  <c r="I19" i="28"/>
  <c r="C89" i="8" s="1"/>
  <c r="D89" i="8" s="1"/>
  <c r="N5" i="28"/>
  <c r="Q9" i="28" s="1"/>
  <c r="C97" i="8" s="1"/>
  <c r="D97" i="8" s="1"/>
  <c r="C26" i="19"/>
  <c r="C15" i="19"/>
  <c r="F53" i="25"/>
  <c r="K19" i="28"/>
  <c r="C50" i="28"/>
  <c r="D19" i="28"/>
  <c r="C193" i="8" l="1"/>
  <c r="Q7" i="28"/>
  <c r="C95" i="8" s="1"/>
  <c r="D95" i="8" s="1"/>
  <c r="Q10" i="28"/>
  <c r="C98" i="8" s="1"/>
  <c r="D98" i="8" s="1"/>
  <c r="Q5" i="28"/>
  <c r="C93" i="8" s="1"/>
  <c r="D93" i="8" s="1"/>
  <c r="Q11" i="28"/>
  <c r="C99" i="8" s="1"/>
  <c r="D99" i="8" s="1"/>
  <c r="Q8" i="28"/>
  <c r="C96" i="8" s="1"/>
  <c r="D96" i="8" s="1"/>
  <c r="Q6" i="28"/>
  <c r="C94" i="8" s="1"/>
  <c r="D94" i="8" s="1"/>
  <c r="Q12" i="28" l="1"/>
  <c r="G617" i="9"/>
  <c r="C209" i="8"/>
  <c r="F207" i="8" s="1"/>
  <c r="F99" i="9"/>
  <c r="D99" i="9"/>
  <c r="C99" i="9"/>
  <c r="C47" i="8"/>
  <c r="D402" i="19" l="1"/>
  <c r="C402" i="19"/>
  <c r="D366" i="19"/>
  <c r="C366" i="19"/>
  <c r="D346" i="9"/>
  <c r="D369" i="9" s="1"/>
  <c r="C346" i="9"/>
  <c r="C369" i="9" s="1"/>
  <c r="C585" i="9"/>
  <c r="D585" i="9"/>
  <c r="D45" i="8"/>
  <c r="D634" i="19"/>
  <c r="C634" i="19"/>
  <c r="D617" i="9"/>
  <c r="C617" i="9"/>
  <c r="F295" i="8"/>
  <c r="G293" i="8"/>
  <c r="F293" i="8"/>
  <c r="F307" i="8"/>
  <c r="F354" i="19" l="1"/>
  <c r="C389" i="19"/>
  <c r="G354" i="19"/>
  <c r="D389" i="19"/>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F346" i="19" l="1"/>
  <c r="F367" i="19"/>
  <c r="F331" i="19"/>
  <c r="G342" i="19"/>
  <c r="G367" i="19"/>
  <c r="G366" i="19"/>
  <c r="F366" i="19"/>
  <c r="F378" i="19"/>
  <c r="F379" i="19"/>
  <c r="G635" i="19"/>
  <c r="G634" i="19"/>
  <c r="G620" i="9"/>
  <c r="G621" i="9"/>
  <c r="G619" i="9"/>
  <c r="G622" i="9"/>
  <c r="G618" i="9"/>
  <c r="G386" i="9" l="1"/>
  <c r="G390" i="9"/>
  <c r="G387" i="9"/>
  <c r="G384" i="9"/>
  <c r="G388" i="9"/>
  <c r="G392" i="9"/>
  <c r="G383" i="9"/>
  <c r="G391" i="9"/>
  <c r="G385" i="9"/>
  <c r="G389" i="9"/>
  <c r="G393" i="9"/>
  <c r="G403" i="19"/>
  <c r="G402" i="19"/>
  <c r="G404" i="19"/>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D372" i="9"/>
  <c r="G370" i="9" s="1"/>
  <c r="C372" i="9"/>
  <c r="F368" i="9" s="1"/>
  <c r="D365" i="9"/>
  <c r="G360" i="9" s="1"/>
  <c r="C365" i="9"/>
  <c r="F359" i="9" s="1"/>
  <c r="D328" i="9"/>
  <c r="C328" i="9"/>
  <c r="F349" i="19" l="1"/>
  <c r="F370" i="9"/>
  <c r="G323" i="9"/>
  <c r="G327" i="9"/>
  <c r="G324" i="9"/>
  <c r="G325" i="9"/>
  <c r="G317" i="9"/>
  <c r="G322" i="9"/>
  <c r="G314" i="9"/>
  <c r="G311" i="9"/>
  <c r="G328" i="9" s="1"/>
  <c r="G315" i="9"/>
  <c r="G319" i="9"/>
  <c r="G310" i="9"/>
  <c r="G321" i="9"/>
  <c r="G313" i="9"/>
  <c r="G326" i="9"/>
  <c r="G318" i="9"/>
  <c r="G312" i="9"/>
  <c r="G316" i="9"/>
  <c r="G320" i="9"/>
  <c r="F311" i="9"/>
  <c r="F315" i="9"/>
  <c r="F319" i="9"/>
  <c r="F320" i="9"/>
  <c r="F326" i="9"/>
  <c r="F314" i="9"/>
  <c r="F327" i="9"/>
  <c r="F324" i="9"/>
  <c r="F316" i="9"/>
  <c r="F310" i="9"/>
  <c r="F328" i="9" s="1"/>
  <c r="F322" i="9"/>
  <c r="F318" i="9"/>
  <c r="F323" i="9"/>
  <c r="F312" i="9"/>
  <c r="F325" i="9"/>
  <c r="F317" i="9"/>
  <c r="F313" i="9"/>
  <c r="F321" i="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618" i="19" l="1"/>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l="1"/>
  <c r="G567" i="9"/>
  <c r="C58" i="8"/>
  <c r="C124" i="8" s="1"/>
  <c r="D124" i="8" s="1"/>
  <c r="D544" i="9" l="1"/>
  <c r="C544" i="9"/>
  <c r="D305" i="9"/>
  <c r="C305" i="9"/>
  <c r="C29" i="19"/>
  <c r="F28" i="9"/>
  <c r="C18" i="19"/>
  <c r="F28" i="19" l="1"/>
  <c r="C31" i="19"/>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D307" i="8"/>
  <c r="D293" i="8"/>
  <c r="C293" i="8"/>
  <c r="C295" i="8"/>
  <c r="D291" i="8"/>
  <c r="C291" i="8"/>
  <c r="C307" i="8"/>
  <c r="D295" i="8"/>
  <c r="F220" i="8" l="1"/>
  <c r="C179" i="8" l="1"/>
  <c r="C288" i="8"/>
  <c r="F176" i="8" l="1"/>
  <c r="F177" i="8"/>
  <c r="F181" i="8"/>
  <c r="F185" i="8"/>
  <c r="F178" i="8"/>
  <c r="F182" i="8"/>
  <c r="F186" i="8"/>
  <c r="F175" i="8"/>
  <c r="F184" i="8"/>
  <c r="F187" i="8"/>
  <c r="F180" i="8"/>
  <c r="F174" i="8"/>
  <c r="F183" i="8"/>
  <c r="D487" i="9"/>
  <c r="G492" i="9" s="1"/>
  <c r="C487" i="9"/>
  <c r="F488" i="9" s="1"/>
  <c r="D465" i="9"/>
  <c r="G470" i="9" s="1"/>
  <c r="C465" i="9"/>
  <c r="F470" i="9" s="1"/>
  <c r="D452" i="9"/>
  <c r="C452" i="9"/>
  <c r="F428" i="9" s="1"/>
  <c r="D249" i="9"/>
  <c r="C249" i="9"/>
  <c r="D227" i="9"/>
  <c r="G228" i="9" s="1"/>
  <c r="C227" i="9"/>
  <c r="F219" i="9" s="1"/>
  <c r="D214" i="9"/>
  <c r="C214" i="9"/>
  <c r="F76" i="9"/>
  <c r="D76" i="9"/>
  <c r="C76" i="9"/>
  <c r="F72" i="9"/>
  <c r="D72" i="9"/>
  <c r="C72" i="9"/>
  <c r="C15" i="9"/>
  <c r="C304" i="8"/>
  <c r="C303" i="8"/>
  <c r="C302" i="8"/>
  <c r="C298" i="8"/>
  <c r="C297" i="8"/>
  <c r="C296" i="8"/>
  <c r="C292" i="8"/>
  <c r="C289" i="8"/>
  <c r="C220" i="8"/>
  <c r="D131" i="8"/>
  <c r="C131" i="8"/>
  <c r="D100" i="8"/>
  <c r="C100" i="8"/>
  <c r="D77" i="8"/>
  <c r="G80" i="8" s="1"/>
  <c r="C77" i="8"/>
  <c r="C150" i="8" l="1"/>
  <c r="G247" i="9"/>
  <c r="D238" i="9"/>
  <c r="F124" i="8"/>
  <c r="F133" i="8"/>
  <c r="F119" i="8"/>
  <c r="F122" i="8"/>
  <c r="F125" i="8"/>
  <c r="F134" i="8"/>
  <c r="F120" i="8"/>
  <c r="F135" i="8"/>
  <c r="F130" i="8"/>
  <c r="F126" i="8"/>
  <c r="F127" i="8"/>
  <c r="F136" i="8"/>
  <c r="F128" i="8"/>
  <c r="F129" i="8"/>
  <c r="F117" i="8"/>
  <c r="F121" i="8"/>
  <c r="F123" i="8"/>
  <c r="F132" i="8"/>
  <c r="F118" i="8"/>
  <c r="F198" i="8"/>
  <c r="F208" i="8"/>
  <c r="F206" i="8"/>
  <c r="G126" i="8"/>
  <c r="G133" i="8"/>
  <c r="G123" i="8"/>
  <c r="G124" i="8"/>
  <c r="G132" i="8"/>
  <c r="G121" i="8"/>
  <c r="G127" i="8"/>
  <c r="G134" i="8"/>
  <c r="G122" i="8"/>
  <c r="G128" i="8"/>
  <c r="G135" i="8"/>
  <c r="G129" i="8"/>
  <c r="G136" i="8"/>
  <c r="G130" i="8"/>
  <c r="G125" i="8"/>
  <c r="G117" i="8"/>
  <c r="G118" i="8"/>
  <c r="G120" i="8"/>
  <c r="G119" i="8"/>
  <c r="G450" i="9"/>
  <c r="G428" i="9"/>
  <c r="F252" i="9"/>
  <c r="F241" i="9"/>
  <c r="F16" i="19"/>
  <c r="F17" i="19"/>
  <c r="F15" i="19"/>
  <c r="F440" i="9"/>
  <c r="F436" i="9"/>
  <c r="F99" i="8"/>
  <c r="F95" i="8"/>
  <c r="F98" i="8"/>
  <c r="F94" i="8"/>
  <c r="F97" i="8"/>
  <c r="F96"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G114" i="8"/>
  <c r="G113" i="8"/>
  <c r="G116" i="8"/>
  <c r="G112" i="8"/>
  <c r="G115" i="8"/>
  <c r="F116" i="8"/>
  <c r="F114"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26" i="9"/>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71" i="9"/>
  <c r="F469" i="9"/>
  <c r="F467" i="9"/>
  <c r="F464" i="9"/>
  <c r="F462" i="9"/>
  <c r="F460" i="9"/>
  <c r="F458" i="9"/>
  <c r="F468" i="9"/>
  <c r="F493" i="9"/>
  <c r="F491" i="9"/>
  <c r="F489" i="9"/>
  <c r="F486" i="9"/>
  <c r="F484" i="9"/>
  <c r="F482" i="9"/>
  <c r="F480" i="9"/>
  <c r="F490" i="9"/>
  <c r="F18" i="9"/>
  <c r="F22" i="9"/>
  <c r="G471" i="9"/>
  <c r="G469" i="9"/>
  <c r="G467" i="9"/>
  <c r="G464" i="9"/>
  <c r="G462" i="9"/>
  <c r="G460" i="9"/>
  <c r="G458" i="9"/>
  <c r="G468" i="9"/>
  <c r="G493" i="9"/>
  <c r="G491" i="9"/>
  <c r="G489" i="9"/>
  <c r="G486" i="9"/>
  <c r="G484" i="9"/>
  <c r="G482" i="9"/>
  <c r="G480" i="9"/>
  <c r="G490" i="9"/>
  <c r="D150" i="8" l="1"/>
  <c r="D157" i="8" s="1"/>
  <c r="C157" i="8"/>
  <c r="F131" i="8"/>
  <c r="F209" i="8"/>
  <c r="G131" i="8"/>
  <c r="F18" i="19"/>
  <c r="F77" i="8"/>
  <c r="F100" i="8"/>
  <c r="F58" i="8"/>
  <c r="G214" i="9"/>
  <c r="G100" i="8"/>
  <c r="G452" i="9"/>
  <c r="G249" i="9"/>
  <c r="G465" i="9"/>
  <c r="G227" i="9"/>
  <c r="F15" i="9"/>
  <c r="F249" i="9"/>
  <c r="F452" i="9"/>
  <c r="F465" i="9"/>
  <c r="G487" i="9"/>
  <c r="F487" i="9"/>
  <c r="F227" i="9"/>
  <c r="G77" i="8"/>
  <c r="F214" i="9"/>
  <c r="C164" i="8" l="1"/>
  <c r="C167" i="8" s="1"/>
  <c r="F143" i="8"/>
  <c r="F154" i="8"/>
  <c r="F149" i="8"/>
  <c r="F140" i="8"/>
  <c r="F159" i="8"/>
  <c r="F147" i="8"/>
  <c r="F148" i="8"/>
  <c r="F146" i="8"/>
  <c r="F152" i="8"/>
  <c r="F151" i="8"/>
  <c r="F156" i="8"/>
  <c r="F162" i="8"/>
  <c r="F139" i="8"/>
  <c r="F155" i="8"/>
  <c r="F145" i="8"/>
  <c r="F142" i="8"/>
  <c r="F160" i="8"/>
  <c r="F158" i="8"/>
  <c r="F141" i="8"/>
  <c r="F161" i="8"/>
  <c r="F153" i="8"/>
  <c r="F144" i="8"/>
  <c r="F138" i="8"/>
  <c r="F150" i="8"/>
  <c r="D165" i="8"/>
  <c r="D167" i="8" s="1"/>
  <c r="G143" i="8"/>
  <c r="G162" i="8"/>
  <c r="G147" i="8"/>
  <c r="G159" i="8"/>
  <c r="G140" i="8"/>
  <c r="G151" i="8"/>
  <c r="G158" i="8"/>
  <c r="G153" i="8"/>
  <c r="G155" i="8"/>
  <c r="G146" i="8"/>
  <c r="G152" i="8"/>
  <c r="G148" i="8"/>
  <c r="G160" i="8"/>
  <c r="G144" i="8"/>
  <c r="G141" i="8"/>
  <c r="G161" i="8"/>
  <c r="G139" i="8"/>
  <c r="G145" i="8"/>
  <c r="G156" i="8"/>
  <c r="G150" i="8"/>
  <c r="G154" i="8"/>
  <c r="G149" i="8"/>
  <c r="G142" i="8"/>
  <c r="G138" i="8"/>
  <c r="G503" i="19"/>
  <c r="G504" i="19"/>
  <c r="G505" i="19"/>
  <c r="G500" i="19"/>
  <c r="G506" i="19"/>
  <c r="G502" i="19"/>
  <c r="G501" i="19"/>
  <c r="G499" i="19"/>
  <c r="F157" i="8" l="1"/>
  <c r="G164" i="8"/>
  <c r="G166" i="8"/>
  <c r="G165" i="8"/>
  <c r="G157" i="8"/>
  <c r="F166" i="8"/>
  <c r="F164" i="8"/>
  <c r="F165" i="8"/>
  <c r="G507" i="19"/>
  <c r="F503" i="19"/>
  <c r="F500" i="19"/>
  <c r="F506" i="19"/>
  <c r="F504" i="19"/>
  <c r="F502" i="19"/>
  <c r="F501" i="19"/>
  <c r="F505" i="19"/>
  <c r="F499" i="19"/>
  <c r="F167" i="8" l="1"/>
  <c r="G167" i="8"/>
  <c r="F507" i="19"/>
  <c r="G572" i="9"/>
  <c r="G585" i="9" s="1"/>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85" i="9" s="1"/>
  <c r="F577" i="9"/>
  <c r="F5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tc={E53C1FE0-1AFC-473A-BEE2-12E25C660588}</author>
  </authors>
  <commentList>
    <comment ref="A45" authorId="0" shapeId="0" xr:uid="{E53C1FE0-1AFC-473A-BEE2-12E25C660588}">
      <text>
        <t>[Kommentartråd]
Din versjon av Excel lar deg lese denne kommentartråden. Eventuelle endringer i den vil imidlertid bli fjernet hvis filen åpnes i en nyere versjon av Excel. Finn ut mer: https://go.microsoft.com/fwlink/?linkid=870924
Kommentar:
    Vi tar ut innskudd i morbank, men inndkudd i Danske kan være med.
Svar:
    Innskudd i morbank kan inkluderes da rating ble oppgradert til A-</t>
      </text>
    </comment>
  </commentList>
</comments>
</file>

<file path=xl/sharedStrings.xml><?xml version="1.0" encoding="utf-8"?>
<sst xmlns="http://schemas.openxmlformats.org/spreadsheetml/2006/main" count="4735" uniqueCount="2551">
  <si>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</si>
  <si>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</si>
  <si>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</si>
  <si>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</si>
  <si>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</si>
  <si>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</si>
  <si>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</si>
  <si>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</si>
  <si>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</si>
  <si>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</si>
  <si>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</si>
  <si>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</si>
  <si>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</si>
  <si>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</si>
  <si>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</si>
  <si>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</si>
  <si>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</si>
  <si>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</si>
  <si>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</si>
  <si>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</si>
  <si>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</si>
  <si>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</si>
  <si>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</si>
  <si>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</si>
  <si>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</si>
  <si>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</si>
  <si>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</si>
  <si>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</si>
  <si>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</si>
  <si>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</si>
  <si>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</si>
  <si>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</si>
  <si>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</si>
  <si>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</si>
  <si>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</si>
  <si>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</si>
  <si>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</si>
  <si>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</si>
  <si>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</si>
  <si>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</si>
  <si>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</si>
  <si>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</si>
  <si>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</si>
  <si>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</si>
  <si>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</si>
  <si>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</si>
  <si>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</si>
  <si>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</si>
  <si>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</si>
  <si>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</si>
  <si>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</si>
  <si>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</si>
  <si>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</si>
  <si>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</si>
  <si>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</si>
  <si>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</si>
  <si>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</si>
  <si>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</si>
  <si>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</si>
  <si>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</si>
  <si>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</si>
  <si>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</si>
  <si>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</si>
  <si>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</si>
  <si>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</si>
  <si>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</si>
  <si>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</si>
  <si>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</si>
  <si>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</si>
  <si>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</si>
  <si>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</si>
  <si>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</si>
  <si>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</si>
  <si>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</si>
  <si>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</si>
  <si>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</si>
  <si>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</si>
  <si>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</si>
  <si>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</si>
  <si>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</si>
  <si>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</si>
  <si>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</si>
  <si>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</si>
  <si>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</si>
  <si>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</si>
  <si>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</si>
  <si>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</si>
  <si>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</si>
  <si>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</si>
  <si>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</si>
  <si>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</si>
  <si>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</si>
  <si>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</si>
  <si>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</si>
  <si>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</si>
  <si>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</si>
  <si>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</si>
  <si>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</si>
  <si>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</si>
  <si>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</si>
  <si>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</si>
  <si>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</si>
  <si>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</si>
  <si>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</si>
  <si>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</si>
  <si>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</si>
  <si>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</si>
  <si>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</si>
  <si>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</si>
  <si>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</si>
  <si>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</si>
  <si>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</si>
  <si>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</si>
  <si>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</si>
  <si>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</si>
  <si>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</si>
  <si>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</si>
  <si>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</si>
  <si>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</si>
  <si>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</si>
  <si>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</si>
  <si>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</si>
  <si>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</si>
  <si>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</si>
  <si>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</si>
  <si>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</si>
  <si>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</si>
  <si>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</si>
  <si>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</si>
  <si>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</si>
  <si>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</si>
  <si>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</si>
  <si>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</si>
  <si>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</si>
  <si>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</si>
  <si>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</si>
  <si>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</si>
  <si>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</si>
  <si>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</si>
  <si>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</si>
  <si>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</si>
  <si>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</si>
  <si>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</si>
  <si>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</si>
  <si>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</si>
  <si>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</si>
  <si>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</si>
  <si>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</si>
  <si>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</si>
  <si>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</si>
  <si>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</si>
  <si>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</si>
  <si>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</si>
  <si>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</si>
  <si>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</si>
  <si>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</si>
  <si>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</si>
  <si>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</si>
  <si>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</si>
  <si>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</si>
  <si>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</si>
  <si>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</si>
  <si>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</si>
  <si>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</si>
  <si>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</si>
  <si>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</si>
  <si>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</si>
  <si>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</si>
  <si>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</si>
  <si>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</si>
  <si>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</si>
  <si>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</si>
  <si>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</si>
  <si>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</si>
  <si>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</si>
  <si>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</si>
  <si>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</si>
  <si>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</si>
  <si>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</si>
  <si>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</si>
  <si>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</si>
  <si>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</si>
  <si>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</si>
  <si>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</si>
  <si>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</si>
  <si>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</si>
  <si>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</si>
  <si>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</si>
  <si>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</si>
  <si>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</si>
  <si>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</si>
  <si>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</si>
  <si>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</si>
  <si>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</si>
  <si>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</si>
  <si>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</si>
  <si>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</si>
  <si>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</si>
  <si>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</si>
  <si>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</si>
  <si>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</si>
  <si>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</si>
  <si>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</si>
  <si>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</si>
  <si>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</si>
  <si>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</si>
  <si>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</si>
  <si>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</si>
  <si>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</si>
  <si>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</si>
  <si>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</si>
  <si>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</si>
  <si>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</si>
  <si>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</si>
  <si>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</si>
  <si>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</si>
  <si>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</si>
  <si>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</si>
  <si>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</si>
  <si>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</si>
  <si>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</si>
  <si>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</si>
  <si>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</si>
  <si>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</si>
  <si>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</si>
  <si>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</si>
  <si>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</si>
  <si>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</si>
  <si>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</si>
  <si>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</si>
  <si>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</si>
  <si>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</si>
  <si>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</si>
  <si>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</si>
  <si>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</si>
  <si>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</si>
  <si>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</si>
  <si>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</si>
  <si>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</si>
  <si>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</si>
  <si>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</si>
  <si>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</si>
  <si>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</si>
  <si>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</si>
  <si>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</si>
  <si>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</si>
  <si>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</si>
  <si>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</si>
  <si>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</si>
  <si>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</si>
  <si>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</si>
  <si>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</si>
  <si>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</si>
  <si>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</si>
  <si>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</si>
  <si>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</si>
  <si>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</si>
  <si>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</si>
  <si>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</si>
  <si>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</si>
  <si>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</si>
  <si>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</si>
  <si>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</si>
  <si>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</si>
  <si>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</si>
  <si>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</si>
  <si>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</si>
  <si>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</si>
  <si>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</si>
  <si>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</si>
  <si>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</si>
  <si>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</si>
  <si>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</si>
  <si>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</si>
  <si>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</si>
  <si>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</si>
  <si>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</si>
  <si>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</si>
  <si>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</si>
  <si>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</si>
  <si>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</si>
  <si>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</si>
  <si>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</si>
  <si>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</si>
  <si>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</si>
  <si>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</si>
  <si>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</si>
  <si>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</si>
  <si>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</si>
  <si>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</si>
  <si>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</si>
  <si>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</si>
  <si>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</si>
  <si>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</si>
  <si>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</si>
  <si>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</si>
  <si>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</si>
  <si>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</si>
  <si>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</si>
  <si>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</si>
  <si>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</si>
  <si>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</si>
  <si>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</si>
  <si>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</si>
  <si>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</si>
  <si>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</si>
  <si>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</si>
  <si>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</si>
  <si>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</si>
  <si>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</si>
  <si>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</si>
  <si>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</si>
  <si>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</si>
  <si>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</si>
  <si>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</si>
  <si>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</si>
  <si>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</si>
  <si>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</si>
  <si>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</si>
  <si>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</si>
  <si>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</si>
  <si>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</si>
  <si>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</si>
  <si>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</si>
  <si>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</si>
  <si>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</si>
  <si>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</si>
  <si>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</si>
  <si>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</si>
  <si>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</si>
  <si>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</si>
  <si>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</si>
  <si>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</si>
  <si>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</si>
  <si>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</si>
  <si>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</si>
  <si>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</si>
  <si>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</si>
  <si>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</si>
  <si>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</si>
  <si>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</si>
  <si>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</si>
  <si>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</si>
  <si>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</si>
  <si>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</si>
  <si>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</si>
  <si>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</si>
  <si>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</si>
  <si>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</si>
  <si>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</si>
  <si>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</si>
  <si>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</si>
  <si>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</si>
  <si>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</si>
  <si>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</si>
  <si>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</si>
  <si>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</si>
  <si>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</si>
  <si>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</si>
  <si>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</si>
  <si>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</si>
  <si>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</si>
  <si>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</si>
  <si>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</si>
  <si>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</si>
  <si>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</si>
  <si>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</si>
  <si>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</si>
  <si>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</si>
  <si>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</si>
  <si>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</si>
  <si>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</si>
  <si>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</si>
  <si>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</si>
  <si>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</si>
  <si>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</si>
  <si>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</si>
  <si>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</si>
  <si>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</si>
  <si>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</si>
  <si>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</si>
  <si>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</si>
  <si>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</si>
  <si>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</si>
  <si>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</si>
  <si>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</si>
  <si>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</si>
  <si>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</si>
  <si>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</si>
  <si>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</si>
  <si>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</si>
  <si>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</si>
  <si>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</si>
  <si>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</si>
  <si>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</si>
  <si>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</si>
  <si>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</si>
  <si>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</si>
  <si>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</si>
  <si>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</si>
  <si>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</si>
  <si>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</si>
  <si>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</si>
  <si>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</si>
  <si>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</si>
  <si>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</si>
  <si>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</si>
  <si>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</si>
  <si>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</si>
  <si>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</si>
  <si>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</si>
  <si>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</si>
  <si>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</si>
  <si>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</si>
  <si>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</si>
  <si>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</si>
  <si>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</si>
  <si>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</si>
  <si>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</si>
  <si>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</si>
  <si>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</si>
  <si>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</si>
  <si>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</si>
  <si>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</si>
  <si>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</si>
  <si>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</si>
  <si>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</si>
  <si>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</si>
  <si>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</si>
  <si>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</si>
  <si>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</si>
  <si>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</si>
  <si>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</si>
  <si>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</si>
  <si>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</si>
  <si>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</si>
  <si>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</si>
  <si>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</si>
  <si>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</si>
  <si>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</si>
  <si>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</si>
  <si>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</si>
  <si>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</si>
  <si>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</si>
  <si>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</si>
  <si>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</si>
  <si>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</si>
  <si>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</si>
  <si>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</si>
  <si>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</si>
  <si>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</si>
  <si>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</si>
  <si>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</si>
  <si>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</si>
  <si>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</si>
  <si>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</si>
  <si>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</si>
  <si>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</si>
  <si>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</si>
  <si>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</si>
  <si>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</si>
  <si>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</si>
  <si>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</si>
  <si>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</si>
  <si>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</si>
  <si>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</si>
  <si>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</si>
  <si>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</si>
  <si>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</si>
  <si>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</si>
  <si>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</si>
  <si>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</si>
  <si>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</si>
  <si>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</si>
  <si>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</si>
  <si>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</si>
  <si>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</si>
  <si>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</si>
  <si>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</si>
  <si>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</si>
  <si>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</si>
  <si>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</si>
  <si>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</si>
  <si>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</si>
  <si>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</si>
  <si>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</si>
  <si>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</si>
  <si>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</si>
  <si>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</si>
  <si>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</si>
  <si>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</si>
  <si>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</si>
  <si>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</si>
  <si>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</si>
  <si>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</si>
  <si>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</si>
  <si>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</si>
  <si>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</si>
  <si>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</si>
  <si>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</si>
  <si>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</si>
  <si>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</si>
  <si>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</si>
  <si>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</si>
  <si>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</si>
  <si>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</si>
  <si>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</si>
  <si>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</si>
  <si>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</si>
  <si>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</si>
  <si>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</si>
  <si>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</si>
  <si>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</si>
  <si>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</si>
  <si>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</si>
  <si>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</si>
  <si>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</si>
  <si>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</si>
  <si>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</si>
  <si>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</si>
  <si>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</si>
  <si>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</si>
  <si>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</si>
  <si>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</si>
  <si>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</si>
  <si>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</si>
  <si>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</si>
  <si>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</si>
  <si>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</si>
  <si>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</si>
  <si>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</si>
  <si>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</si>
  <si>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</si>
  <si>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</si>
  <si>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</si>
  <si>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</si>
  <si>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</si>
  <si>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</si>
  <si>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</si>
  <si>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</si>
  <si>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</si>
  <si>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</si>
  <si>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</si>
  <si>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</si>
  <si>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</si>
  <si>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</si>
  <si>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</si>
  <si>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</si>
  <si>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</si>
  <si>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</si>
  <si>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</si>
  <si>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</si>
  <si>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</si>
  <si>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</si>
  <si>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</si>
  <si>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</si>
  <si>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</si>
  <si>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</si>
  <si>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</si>
  <si>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</si>
  <si>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</si>
  <si>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</si>
  <si>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</si>
  <si>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</si>
  <si>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</si>
  <si>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</si>
  <si>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</si>
  <si>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</si>
  <si>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</si>
  <si>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</si>
  <si>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</si>
  <si>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</si>
  <si>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</si>
  <si>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</si>
  <si>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</si>
  <si>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</si>
  <si>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</si>
  <si>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</si>
  <si>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</si>
  <si>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</si>
  <si>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</si>
  <si>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</si>
  <si>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</si>
  <si>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</si>
  <si>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</si>
  <si>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</si>
  <si>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</si>
  <si>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</si>
  <si>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</si>
  <si>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</si>
  <si>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</si>
  <si>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</si>
  <si>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</si>
  <si>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</si>
  <si>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</si>
  <si>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</si>
  <si>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</si>
  <si>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</si>
  <si>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</si>
  <si>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</si>
  <si>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</si>
  <si>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</si>
  <si>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</si>
  <si>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</si>
  <si>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</si>
  <si>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</si>
  <si>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</si>
  <si>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</si>
  <si>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</si>
  <si>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</si>
  <si>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</si>
  <si>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</si>
  <si>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</si>
  <si>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</si>
  <si>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</si>
  <si>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</si>
  <si>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</si>
  <si>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</si>
  <si>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</si>
  <si>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</si>
  <si>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</si>
  <si>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</si>
  <si>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</si>
  <si>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</si>
  <si>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</si>
  <si>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</si>
  <si>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</si>
  <si>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</si>
  <si>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</si>
  <si>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</si>
  <si>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</si>
  <si>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</si>
  <si>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</si>
  <si>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</si>
  <si>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</si>
  <si>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</si>
  <si>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</si>
  <si>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</si>
  <si>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</si>
  <si>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</si>
  <si>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</si>
  <si>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</si>
  <si>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</si>
  <si>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</si>
  <si>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</si>
  <si>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</si>
  <si>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</si>
  <si>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</si>
  <si>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</si>
  <si>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</si>
  <si>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</si>
  <si>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</si>
  <si>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</si>
  <si>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</si>
  <si>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</si>
  <si>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</si>
  <si>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</si>
  <si>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</si>
  <si>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</si>
  <si>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</si>
  <si>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</si>
  <si>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</si>
  <si>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</si>
  <si>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</si>
  <si>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</si>
  <si>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</si>
  <si>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</si>
  <si>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</si>
  <si>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</si>
  <si>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</si>
  <si>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</si>
  <si>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</si>
  <si>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</si>
  <si>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</si>
  <si>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</si>
  <si>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</si>
  <si>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</si>
  <si>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</si>
  <si>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</si>
  <si>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</si>
  <si>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</si>
  <si>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</si>
  <si>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</si>
  <si>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</si>
  <si>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</si>
  <si>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</si>
  <si>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</si>
  <si>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</si>
  <si>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</si>
  <si>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</si>
  <si>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</si>
  <si>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</si>
  <si>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</si>
  <si>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</si>
  <si>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</si>
  <si>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</si>
  <si>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</si>
  <si>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</si>
  <si>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</si>
  <si>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</si>
  <si>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</si>
  <si>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</si>
  <si>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</si>
  <si>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</si>
  <si>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</si>
  <si>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</si>
  <si>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</si>
  <si>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</si>
  <si>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</si>
  <si>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</si>
  <si>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</si>
  <si>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</si>
  <si>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</si>
  <si>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</si>
  <si>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</si>
  <si>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</si>
  <si>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</si>
  <si>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</si>
  <si>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</si>
  <si>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</si>
  <si>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</si>
  <si>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</si>
  <si>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</si>
  <si>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</si>
  <si>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</si>
  <si>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</si>
  <si>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</si>
  <si>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</si>
  <si>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</si>
  <si>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</si>
  <si>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</si>
  <si>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</si>
  <si>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</si>
  <si>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</si>
  <si>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</si>
  <si>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</si>
  <si>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</si>
  <si>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</si>
  <si>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</si>
  <si>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</si>
  <si>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</si>
  <si>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</si>
  <si>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</si>
  <si>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</si>
  <si>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</si>
  <si>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</si>
  <si>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</si>
  <si>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</si>
  <si>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</si>
  <si>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</si>
  <si>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</si>
  <si>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</si>
  <si>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</si>
  <si>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</si>
  <si>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</si>
  <si>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</si>
  <si>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</si>
  <si>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</si>
  <si>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</si>
  <si>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</si>
  <si>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</si>
  <si>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</si>
  <si>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</si>
  <si>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</si>
  <si>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</si>
  <si>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</si>
  <si>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</si>
  <si>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</si>
  <si>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</si>
  <si>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</si>
  <si>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</si>
  <si>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</si>
  <si>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</si>
  <si>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</si>
  <si>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</si>
  <si>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</si>
  <si>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</si>
  <si>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</si>
  <si>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</si>
  <si>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</si>
  <si>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</si>
  <si>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</si>
  <si>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</si>
  <si>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</si>
  <si>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</si>
  <si>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</si>
  <si>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</si>
  <si>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</si>
  <si>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</si>
  <si>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</si>
  <si>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</si>
  <si>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</si>
  <si>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</si>
  <si>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</si>
  <si>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</si>
  <si>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</si>
  <si>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</si>
  <si>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</si>
  <si>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</si>
  <si>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</si>
  <si>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</si>
  <si>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</si>
  <si>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</si>
  <si>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</si>
  <si>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</si>
  <si>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</si>
  <si>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</si>
  <si>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</si>
  <si>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</si>
  <si>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</si>
  <si>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</si>
  <si>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</si>
  <si>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</si>
  <si>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</si>
  <si>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</si>
  <si>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</si>
  <si>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</si>
  <si>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</si>
  <si>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</si>
  <si>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</si>
  <si>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</si>
  <si>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</si>
  <si>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</si>
  <si>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</si>
  <si>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</si>
  <si>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</si>
  <si>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</si>
  <si>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</si>
  <si>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</si>
  <si>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</si>
  <si>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</si>
  <si>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</si>
  <si>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</si>
  <si>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</si>
  <si>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</si>
  <si>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</si>
  <si>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</si>
  <si>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</si>
  <si>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</si>
  <si>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</si>
  <si>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</si>
  <si>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</si>
  <si>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</si>
  <si>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</si>
  <si>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</si>
  <si>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</si>
  <si>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</si>
  <si>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</si>
  <si>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</si>
  <si>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</si>
  <si>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</si>
  <si>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</si>
  <si>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</si>
  <si>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</si>
  <si>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</si>
  <si>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</si>
  <si>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</si>
  <si>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</si>
  <si>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</si>
  <si>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</si>
  <si>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</si>
  <si>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</si>
  <si>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</si>
  <si>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</si>
  <si>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</si>
  <si>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</si>
  <si>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</si>
  <si>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</si>
  <si>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</si>
  <si>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</si>
  <si>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</si>
  <si>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</si>
  <si>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</si>
  <si>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</si>
  <si>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</si>
  <si>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</si>
  <si>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</si>
  <si>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</si>
  <si>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</si>
  <si>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</si>
  <si>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</si>
  <si>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</si>
  <si>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</si>
  <si>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</si>
  <si>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</si>
  <si>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</si>
  <si>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</si>
  <si>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</si>
  <si>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</si>
  <si>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</si>
  <si>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</si>
  <si>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</si>
  <si>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</si>
  <si>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</si>
  <si>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</si>
  <si>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</si>
  <si>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</si>
  <si>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</si>
  <si>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</si>
  <si>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</si>
  <si>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</si>
  <si>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</si>
  <si>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</si>
  <si>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</si>
  <si>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</si>
  <si>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</si>
  <si>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</si>
  <si>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</si>
  <si>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</si>
  <si>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</si>
  <si>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</si>
  <si>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</si>
  <si>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</si>
  <si>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</si>
  <si>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</si>
  <si>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</si>
  <si>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</si>
  <si>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</si>
  <si>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</si>
  <si>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</si>
  <si>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</si>
  <si>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</si>
  <si>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</si>
  <si>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</si>
  <si>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</si>
  <si>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</si>
  <si>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</si>
  <si>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</si>
  <si>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</si>
  <si>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</si>
  <si>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</si>
  <si>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</si>
  <si>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</si>
  <si>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</si>
  <si>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</si>
  <si>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</si>
  <si>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</si>
  <si>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</si>
  <si>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</si>
  <si>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</si>
  <si>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</si>
  <si>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</si>
  <si>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</si>
  <si>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</si>
  <si>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</si>
  <si>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</si>
  <si>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</si>
  <si>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</si>
  <si>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</si>
  <si>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</si>
  <si>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</si>
  <si>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</si>
  <si>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</si>
  <si>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</si>
  <si>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</si>
  <si>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</si>
  <si>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</si>
  <si>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</si>
  <si>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</si>
  <si>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</si>
  <si>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</si>
  <si>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</si>
  <si>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</si>
  <si>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</si>
  <si>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</si>
  <si>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</si>
  <si>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</si>
  <si>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</si>
  <si>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</si>
  <si>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</si>
  <si>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</si>
  <si>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</si>
  <si>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</si>
  <si>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</si>
  <si>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</si>
  <si>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</si>
  <si>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</si>
  <si>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</si>
  <si>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</si>
  <si>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</si>
  <si>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</si>
  <si>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</si>
  <si>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</si>
  <si>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</si>
  <si>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</si>
  <si>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</si>
  <si>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</si>
  <si>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</si>
  <si>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</si>
  <si>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</si>
  <si>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</si>
  <si>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</si>
  <si>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</si>
  <si>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</si>
  <si>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</si>
  <si>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</si>
  <si>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</si>
  <si>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</si>
  <si>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</si>
  <si>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</si>
  <si>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</si>
  <si>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</si>
  <si>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</si>
  <si>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</si>
  <si>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</si>
  <si>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</si>
  <si>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</si>
  <si>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</si>
  <si>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</si>
  <si>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</si>
  <si>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</si>
  <si>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</si>
  <si>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</si>
  <si>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</si>
  <si>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</si>
  <si>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</si>
  <si>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</si>
  <si>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</si>
  <si>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</si>
  <si>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</si>
  <si>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</si>
  <si>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</si>
  <si>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</si>
  <si>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</si>
  <si>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</si>
  <si>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</si>
  <si>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</si>
  <si>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</si>
  <si>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</si>
  <si>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</si>
  <si>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</si>
  <si>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</si>
  <si>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</si>
  <si>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</si>
  <si>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</si>
  <si>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</si>
  <si>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</si>
  <si>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</si>
  <si>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</si>
  <si>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</si>
  <si>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</si>
  <si>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</si>
  <si>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</si>
  <si>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</si>
  <si>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</si>
  <si>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</si>
  <si>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</si>
  <si>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</si>
  <si>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</si>
  <si>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</si>
  <si>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</si>
  <si>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</si>
  <si>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</si>
  <si>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</si>
  <si>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</si>
  <si>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</si>
  <si>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</si>
  <si>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</si>
  <si>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</si>
  <si>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</si>
  <si>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</si>
  <si>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</si>
  <si>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</si>
  <si>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</si>
  <si>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</si>
  <si>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</si>
  <si>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</si>
  <si>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</si>
  <si>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</si>
  <si>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</si>
  <si>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</si>
  <si>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</si>
  <si>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</si>
  <si>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</si>
  <si>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</si>
  <si>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</si>
  <si>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</si>
  <si>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</si>
  <si>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</si>
  <si>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</si>
  <si>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</si>
  <si>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</si>
  <si>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</si>
  <si>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</si>
  <si>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</si>
  <si>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</si>
  <si>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</si>
  <si>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</si>
  <si>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</si>
  <si>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</si>
  <si>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</si>
  <si>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</si>
  <si>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</si>
  <si>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</si>
  <si>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</si>
  <si>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</si>
  <si>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</si>
  <si>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</si>
  <si>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6. Cover Assets - Currency</t>
  </si>
  <si>
    <t>1-&lt;30 days</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</si>
  <si>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</si>
  <si>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</si>
  <si>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</si>
  <si>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</si>
  <si>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</si>
  <si>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</si>
  <si>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</si>
  <si>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</si>
  <si>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</si>
  <si>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</si>
  <si>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</si>
  <si>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</si>
  <si>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</si>
  <si>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</si>
  <si>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</si>
  <si>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</si>
  <si>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</si>
  <si>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</si>
  <si>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</si>
  <si>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</si>
  <si>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</si>
  <si>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</si>
  <si>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</si>
  <si>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</si>
  <si>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</si>
  <si>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</si>
  <si>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</si>
  <si>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</si>
  <si>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</si>
  <si>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</si>
  <si>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</si>
  <si>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</si>
  <si>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</si>
  <si>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</si>
  <si>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</si>
  <si>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</si>
  <si>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</si>
  <si>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</si>
  <si>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</si>
  <si>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</si>
  <si>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</si>
  <si>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</si>
  <si>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</si>
  <si>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</si>
  <si>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</si>
  <si>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</si>
  <si>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</si>
  <si>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</si>
  <si>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</si>
  <si>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</si>
  <si>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</si>
  <si>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</si>
  <si>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</si>
  <si>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</si>
  <si>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</si>
  <si>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</si>
  <si>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</si>
  <si>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</si>
  <si>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</si>
  <si>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</si>
  <si>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</si>
  <si>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</si>
  <si>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</si>
  <si>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</si>
  <si>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</si>
  <si>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</si>
  <si>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</si>
  <si>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</si>
  <si>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</si>
  <si>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</si>
  <si>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</si>
  <si>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</si>
  <si>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</si>
  <si>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</si>
  <si>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</si>
  <si>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</si>
  <si>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</si>
  <si>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</si>
  <si>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</si>
  <si>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</si>
  <si>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</si>
  <si>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</si>
  <si>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</si>
  <si>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</si>
  <si>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</si>
  <si>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</si>
  <si>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</si>
  <si>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</si>
  <si>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</si>
  <si>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</si>
  <si>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</si>
  <si>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</si>
  <si>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</si>
  <si>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</si>
  <si>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</si>
  <si>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</si>
  <si>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</si>
  <si>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</si>
  <si>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</si>
  <si>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</si>
  <si>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</si>
  <si>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</si>
  <si>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</si>
  <si>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</si>
  <si>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</si>
  <si>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</si>
  <si>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</si>
  <si>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</si>
  <si>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</si>
  <si>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</si>
  <si>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</si>
  <si>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</si>
  <si>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</si>
  <si>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</si>
  <si>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</si>
  <si>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</si>
  <si>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</si>
  <si>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</si>
  <si>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</si>
  <si>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</si>
  <si>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</si>
  <si>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</si>
  <si>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</si>
  <si>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</si>
  <si>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</si>
  <si>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</si>
  <si>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</si>
  <si>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</si>
  <si>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</si>
  <si>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</si>
  <si>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</si>
  <si>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</si>
  <si>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</si>
  <si>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</si>
  <si>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</si>
  <si>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</si>
  <si>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</si>
  <si>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</si>
  <si>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</si>
  <si>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</si>
  <si>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</si>
  <si>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</si>
  <si>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</si>
  <si>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</si>
  <si>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</si>
  <si>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</si>
  <si>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</si>
  <si>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</si>
  <si>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</si>
  <si>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</si>
  <si>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</si>
  <si>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</si>
  <si>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</si>
  <si>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</si>
  <si>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</si>
  <si>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</si>
  <si>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</si>
  <si>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</si>
  <si>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</si>
  <si>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</si>
  <si>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</si>
  <si>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</si>
  <si>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</si>
  <si>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</si>
  <si>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</si>
  <si>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</si>
  <si>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</si>
  <si>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</si>
  <si>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</si>
  <si>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</si>
  <si>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</si>
  <si>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</si>
  <si>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</si>
  <si>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</si>
  <si>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</si>
  <si>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</si>
  <si>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</si>
  <si>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</si>
  <si>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</si>
  <si>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</si>
  <si>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</si>
  <si>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</si>
  <si>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</si>
  <si>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</si>
  <si>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</si>
  <si>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</si>
  <si>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</si>
  <si>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</si>
  <si>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</si>
  <si>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</si>
  <si>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</si>
  <si>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</si>
  <si>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</si>
  <si>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</si>
  <si>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</si>
  <si>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</si>
  <si>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</si>
  <si>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</si>
  <si>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</si>
  <si>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</si>
  <si>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</si>
  <si>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</si>
  <si>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</si>
  <si>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</si>
  <si>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</si>
  <si>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</si>
  <si>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</si>
  <si>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</si>
  <si>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</si>
  <si>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</si>
  <si>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</si>
  <si>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</si>
  <si>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</si>
  <si>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</si>
  <si>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</si>
  <si>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</si>
  <si>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</si>
  <si>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</si>
  <si>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</si>
  <si>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</si>
  <si>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</si>
  <si>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</si>
  <si>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</si>
  <si>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</si>
  <si>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</si>
  <si>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</si>
  <si>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</si>
  <si>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</si>
  <si>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</si>
  <si>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</si>
  <si>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</si>
  <si>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</si>
  <si>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</si>
  <si>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</si>
  <si>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</si>
  <si>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</si>
  <si>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</si>
  <si>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</si>
  <si>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</si>
  <si>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</si>
  <si>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</si>
  <si>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</si>
  <si>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</si>
  <si>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</si>
  <si>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</si>
  <si>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</si>
  <si>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</si>
  <si>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</si>
  <si>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</si>
  <si>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</si>
  <si>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</si>
  <si>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</si>
  <si>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</si>
  <si>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</si>
  <si>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</si>
  <si>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</si>
  <si>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</si>
  <si>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</si>
  <si>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</si>
  <si>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</si>
  <si>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</si>
  <si>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</si>
  <si>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</si>
  <si>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</si>
  <si>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</si>
  <si>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</si>
  <si>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</si>
  <si>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</si>
  <si>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</si>
  <si>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</si>
  <si>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</si>
  <si>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</si>
  <si>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</si>
  <si>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</si>
  <si>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</si>
  <si>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</si>
  <si>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</si>
  <si>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</si>
  <si>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</si>
  <si>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</si>
  <si>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</si>
  <si>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</si>
  <si>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</si>
  <si>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</si>
  <si>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</si>
  <si>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</si>
  <si>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</si>
  <si>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</si>
  <si>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</si>
  <si>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</si>
  <si>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</si>
  <si>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</si>
  <si>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</si>
  <si>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</si>
  <si>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</si>
  <si>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</si>
  <si>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</si>
  <si>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</si>
  <si>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</si>
  <si>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</si>
  <si>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</si>
  <si>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</si>
  <si>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</si>
  <si>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</si>
  <si>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</si>
  <si>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</si>
  <si>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</si>
  <si>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</si>
  <si>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</si>
  <si>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</si>
  <si>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</si>
  <si>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</si>
  <si>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</si>
  <si>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</si>
  <si>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</si>
  <si>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</si>
  <si>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</si>
  <si>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</si>
  <si>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</si>
  <si>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</si>
  <si>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</si>
  <si>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</si>
  <si>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</si>
  <si>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</si>
  <si>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</si>
  <si>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</si>
  <si>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</si>
  <si>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</si>
  <si>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</si>
  <si>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</si>
  <si>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</si>
  <si>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</si>
  <si>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</si>
  <si>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</si>
  <si>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</si>
  <si>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</si>
  <si>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</si>
  <si>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</si>
  <si>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</si>
  <si>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</si>
  <si>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</si>
  <si>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</si>
  <si>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</si>
  <si>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</si>
  <si>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</si>
  <si>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</si>
  <si>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</si>
  <si>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</si>
  <si>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</si>
  <si>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</si>
  <si>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</si>
  <si>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</si>
  <si>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</si>
  <si>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</si>
  <si>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</si>
  <si>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</si>
  <si>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</si>
  <si>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</si>
  <si>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</si>
  <si>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</si>
  <si>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</si>
  <si>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</si>
  <si>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</si>
  <si>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</si>
  <si>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</si>
  <si>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</si>
  <si>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</si>
  <si>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</si>
  <si>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</si>
  <si>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</si>
  <si>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</si>
  <si>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</si>
  <si>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</si>
  <si>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</si>
  <si>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</si>
  <si>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</si>
  <si>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</si>
  <si>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</si>
  <si>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</si>
  <si>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</si>
  <si>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</si>
  <si>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</si>
  <si>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</si>
  <si>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</si>
  <si>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</si>
  <si>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</si>
  <si>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</si>
  <si>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</si>
  <si>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</si>
  <si>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</si>
  <si>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</si>
  <si>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</si>
  <si>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</si>
  <si>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</si>
  <si>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</si>
  <si>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</si>
  <si>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</si>
  <si>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</si>
  <si>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</si>
  <si>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</si>
  <si>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</si>
  <si>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</si>
  <si>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</si>
  <si>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</si>
  <si>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</si>
  <si>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</si>
  <si>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</si>
  <si>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</si>
  <si>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</si>
  <si>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</si>
  <si>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</si>
  <si>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</si>
  <si>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</si>
  <si>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</si>
  <si>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</si>
  <si>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</si>
  <si>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</si>
  <si>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</si>
  <si>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</si>
  <si>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</si>
  <si>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</si>
  <si>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</si>
  <si>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</si>
  <si>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</si>
  <si>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</si>
  <si>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</si>
  <si>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</si>
  <si>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</si>
  <si>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</si>
  <si>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</si>
  <si>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</si>
  <si>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</si>
  <si>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</si>
  <si>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</si>
  <si>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</si>
  <si>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</si>
  <si>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</si>
  <si>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</si>
  <si>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</si>
  <si>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</si>
  <si>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</si>
  <si>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</si>
  <si>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</si>
  <si>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</si>
  <si>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</si>
  <si>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</si>
  <si>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</si>
  <si>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</si>
  <si>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</si>
  <si>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</si>
  <si>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</si>
  <si>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</si>
  <si>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</si>
  <si>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</si>
  <si>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</si>
  <si>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</si>
  <si>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</si>
  <si>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</si>
  <si>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</si>
  <si>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</si>
  <si>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</si>
  <si>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</si>
  <si>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</si>
  <si>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</si>
  <si>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</si>
  <si>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</si>
  <si>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</si>
  <si>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</si>
  <si>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</si>
  <si>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</si>
  <si>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</si>
  <si>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</si>
  <si>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</si>
  <si>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</si>
  <si>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</si>
  <si>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</si>
  <si>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</si>
  <si>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</si>
  <si>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</si>
  <si>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</si>
  <si>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</si>
  <si>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</si>
  <si>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</si>
  <si>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</si>
  <si>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</si>
  <si>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</si>
  <si>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</si>
  <si>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</si>
  <si>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</si>
  <si>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</si>
  <si>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</si>
  <si>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</si>
  <si>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</si>
  <si>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</si>
  <si>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</si>
  <si>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</si>
  <si>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</si>
  <si>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</si>
  <si>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</si>
  <si>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</si>
  <si>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</si>
  <si>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</si>
  <si>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</si>
  <si>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</si>
  <si>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</si>
  <si>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</si>
  <si>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</si>
  <si>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</si>
  <si>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</si>
  <si>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</si>
  <si>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</si>
  <si>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</si>
  <si>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</si>
  <si>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</si>
  <si>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</si>
  <si>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</si>
  <si>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</si>
  <si>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</si>
  <si>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</si>
  <si>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</si>
  <si>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</si>
  <si>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</si>
  <si>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</si>
  <si>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</si>
  <si>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</si>
  <si>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</si>
  <si>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</si>
  <si>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</si>
  <si>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</si>
  <si>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</si>
  <si>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</si>
  <si>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</si>
  <si>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</si>
  <si>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</si>
  <si>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</si>
  <si>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</si>
  <si>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</si>
  <si>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</si>
  <si>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</si>
  <si>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</si>
  <si>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</si>
  <si>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</si>
  <si>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</si>
  <si>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</si>
  <si>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</si>
  <si>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</si>
  <si>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</si>
  <si>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</si>
  <si>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</si>
  <si>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</si>
  <si>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</si>
  <si>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</si>
  <si>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</si>
  <si>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</si>
  <si>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</si>
  <si>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</si>
  <si>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</si>
  <si>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</si>
  <si>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</si>
  <si>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</si>
  <si>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</si>
  <si>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</si>
  <si>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</si>
  <si>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</si>
  <si>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</si>
  <si>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</si>
  <si>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</si>
  <si>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</si>
  <si>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</si>
  <si>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</si>
  <si>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</si>
  <si>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</si>
  <si>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</si>
  <si>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</si>
  <si>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</si>
  <si>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</si>
  <si>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</si>
  <si>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</si>
  <si>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</si>
  <si>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</si>
  <si>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</si>
  <si>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</si>
  <si>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</si>
  <si>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</si>
  <si>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</si>
  <si>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</si>
  <si>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</si>
  <si>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</si>
  <si>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</si>
  <si>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</si>
  <si>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</si>
  <si>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</si>
  <si>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</si>
  <si>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</si>
  <si>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</si>
  <si>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</si>
  <si>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</si>
  <si>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</si>
  <si>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</si>
  <si>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</si>
  <si>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</si>
  <si>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</si>
  <si>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</si>
  <si>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</si>
  <si>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</si>
  <si>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</si>
  <si>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</si>
  <si>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</si>
  <si>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</si>
  <si>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</si>
  <si>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</si>
  <si>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</si>
  <si>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</si>
  <si>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</si>
  <si>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</si>
  <si>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</si>
  <si>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</si>
  <si>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</si>
  <si>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</si>
  <si>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</si>
  <si>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</si>
  <si>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</si>
  <si>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</si>
  <si>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</si>
  <si>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</si>
  <si>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</si>
  <si>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</si>
  <si>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</si>
  <si>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</si>
  <si>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</si>
  <si>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</si>
  <si>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</si>
  <si>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</si>
  <si>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</si>
  <si>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</si>
  <si>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</si>
  <si>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</si>
  <si>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</si>
  <si>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</si>
  <si>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</si>
  <si>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</si>
  <si>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</si>
  <si>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</si>
  <si>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</si>
  <si>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</si>
  <si>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</si>
  <si>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</si>
  <si>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</si>
  <si>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</si>
  <si>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</si>
  <si>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</si>
  <si>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</si>
  <si>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</si>
  <si>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</si>
  <si>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</si>
  <si>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</si>
  <si>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</si>
  <si>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</si>
  <si>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</si>
  <si>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</si>
  <si>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</si>
  <si>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</si>
  <si>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</si>
  <si>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</si>
  <si>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</si>
  <si>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</si>
  <si>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</si>
  <si>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</si>
  <si>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</si>
  <si>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</si>
  <si>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</si>
  <si>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</si>
  <si>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</si>
  <si>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</si>
  <si>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</si>
  <si>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</si>
  <si>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</si>
  <si>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</si>
  <si>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</si>
  <si>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</si>
  <si>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</si>
  <si>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</si>
  <si>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</si>
  <si>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</si>
  <si>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</si>
  <si>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</si>
  <si>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</si>
  <si>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</si>
  <si>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</si>
  <si>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</si>
  <si>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</si>
  <si>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</si>
  <si>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</si>
  <si>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</si>
  <si>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</si>
  <si>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</si>
  <si>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</si>
  <si>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</si>
  <si>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</si>
  <si>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</si>
  <si>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</si>
  <si>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</si>
  <si>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</si>
  <si>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</si>
  <si>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</si>
  <si>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</si>
  <si>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</si>
  <si>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</si>
  <si>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</si>
  <si>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</si>
  <si>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</si>
  <si>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</si>
  <si>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</si>
  <si>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</si>
  <si>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</si>
  <si>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</si>
  <si>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</si>
  <si>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</si>
  <si>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</si>
  <si>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</si>
  <si>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</si>
  <si>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</si>
  <si>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</si>
  <si>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</si>
  <si>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</si>
  <si>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</si>
  <si>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</si>
  <si>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</si>
  <si>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</si>
  <si>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</si>
  <si>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</si>
  <si>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</si>
  <si>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</si>
  <si>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</si>
  <si>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</si>
  <si>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</si>
  <si>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</si>
  <si>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</si>
  <si>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</si>
  <si>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</si>
  <si>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</si>
  <si>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</si>
  <si>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</si>
  <si>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</si>
  <si>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</si>
  <si>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</si>
  <si>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</si>
  <si>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</si>
  <si>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</si>
  <si>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</si>
  <si>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</si>
  <si>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</si>
  <si>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</si>
  <si>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</si>
  <si>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</si>
  <si>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</si>
  <si>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</si>
  <si>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</si>
  <si>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</si>
  <si>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</si>
  <si>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</si>
  <si>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</si>
  <si>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</si>
  <si>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</si>
  <si>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</si>
  <si>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</si>
  <si>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</si>
  <si>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</si>
  <si>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</si>
  <si>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</si>
  <si>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</si>
  <si>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</si>
  <si>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</si>
  <si>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</si>
  <si>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</si>
  <si>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</si>
  <si>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</si>
  <si>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</si>
  <si>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</si>
  <si>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</si>
  <si>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</si>
  <si>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</si>
  <si>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</si>
  <si>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</si>
  <si>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</si>
  <si>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</si>
  <si>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</si>
  <si>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</si>
  <si>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</si>
  <si>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</si>
  <si>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</si>
  <si>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</si>
  <si>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</si>
  <si>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</si>
  <si>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</si>
  <si>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</si>
  <si>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</si>
  <si>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</si>
  <si>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</si>
  <si>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</si>
  <si>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</si>
  <si>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</si>
  <si>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</si>
  <si>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</si>
  <si>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</si>
  <si>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</si>
  <si>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</si>
  <si>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</si>
  <si>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</si>
  <si>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</si>
  <si>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</si>
  <si>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</si>
  <si>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</si>
  <si>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</si>
  <si>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</si>
  <si>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</si>
  <si>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</si>
  <si>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</si>
  <si>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</si>
  <si>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</si>
  <si>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</si>
  <si>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</si>
  <si>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</si>
  <si>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</si>
  <si>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</si>
  <si>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</si>
  <si>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</si>
  <si>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</si>
  <si>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</si>
  <si>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</si>
  <si>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</si>
  <si>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</si>
  <si>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</si>
  <si>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</si>
  <si>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</si>
  <si>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</si>
  <si>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</si>
  <si>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</si>
  <si>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</si>
  <si>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</si>
  <si>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</si>
  <si>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</si>
  <si>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</si>
  <si>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</si>
  <si>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</si>
  <si>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</si>
  <si>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</si>
  <si>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</si>
  <si>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</si>
  <si>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</si>
  <si>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</si>
  <si>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</si>
  <si>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</si>
  <si>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</si>
  <si>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</si>
  <si>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</si>
  <si>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</si>
  <si>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</si>
  <si>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</si>
  <si>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</si>
  <si>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</si>
  <si>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</si>
  <si>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</si>
  <si>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</si>
  <si>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</si>
  <si>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</si>
  <si>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</si>
  <si>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</si>
  <si>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</si>
  <si>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</si>
  <si>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</si>
  <si>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</si>
  <si>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</si>
  <si>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</si>
  <si>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</si>
  <si>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</si>
  <si>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</si>
  <si>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</si>
  <si>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</si>
  <si>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</si>
  <si>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</si>
  <si>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</si>
  <si>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</si>
  <si>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</si>
  <si>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</si>
  <si>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</si>
  <si>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</si>
  <si>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</si>
  <si>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</si>
  <si>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</si>
  <si>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</si>
  <si>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</si>
  <si>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</si>
  <si>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</si>
  <si>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</si>
  <si>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</si>
  <si>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</si>
  <si>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</si>
  <si>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</si>
  <si>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</si>
  <si>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</si>
  <si>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</si>
  <si>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</si>
  <si>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</si>
  <si>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</si>
  <si>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</si>
  <si>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</si>
  <si>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</si>
  <si>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</si>
  <si>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</si>
  <si>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</si>
  <si>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</si>
  <si>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</si>
  <si>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</si>
  <si>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</si>
  <si>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</si>
  <si>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</si>
  <si>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</si>
  <si>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</si>
  <si>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</si>
  <si>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</si>
  <si>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</si>
  <si>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</si>
  <si>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</si>
  <si>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</si>
  <si>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</si>
  <si>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</si>
  <si>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</si>
  <si>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</si>
  <si>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</si>
  <si>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</si>
  <si>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</si>
  <si>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</si>
  <si>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</si>
  <si>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</si>
  <si>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</si>
  <si>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</si>
  <si>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</si>
  <si>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</si>
  <si>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</si>
  <si>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</si>
  <si>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</si>
  <si>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</si>
  <si>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</si>
  <si>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</si>
  <si>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</si>
  <si>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</si>
  <si>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</si>
  <si>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</si>
  <si>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</si>
  <si>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</si>
  <si>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</si>
  <si>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</si>
  <si>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</si>
  <si>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</si>
  <si>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</si>
  <si>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</si>
  <si>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</si>
  <si>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</si>
  <si>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</si>
  <si>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</si>
  <si>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</si>
  <si>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</si>
  <si>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</si>
  <si>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</si>
  <si>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</si>
  <si>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</si>
  <si>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</si>
  <si>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</si>
  <si>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</si>
  <si>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</si>
  <si>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</si>
  <si>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</si>
  <si>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</si>
  <si>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</si>
  <si>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</si>
  <si>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</si>
  <si>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</si>
  <si>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</si>
  <si>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</si>
  <si>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</si>
  <si>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</si>
  <si>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</si>
  <si>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</si>
  <si>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</si>
  <si>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</si>
  <si>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</si>
  <si>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</si>
  <si>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</si>
  <si>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</si>
  <si>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</si>
  <si>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</si>
  <si>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</si>
  <si>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</si>
  <si>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</si>
  <si>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</si>
  <si>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</si>
  <si>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</si>
  <si>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</si>
  <si>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</si>
  <si>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</si>
  <si>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</si>
  <si>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</si>
  <si>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</si>
  <si>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</si>
  <si>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</si>
  <si>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</si>
  <si>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</si>
  <si>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</si>
  <si>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</si>
  <si>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</si>
  <si>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</si>
  <si>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</si>
  <si>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</si>
  <si>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</si>
  <si>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</si>
  <si>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</si>
  <si>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</si>
  <si>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</si>
  <si>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</si>
  <si>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</si>
  <si>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</si>
  <si>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</si>
  <si>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</si>
  <si>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</si>
  <si>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</si>
  <si>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</si>
  <si>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</si>
  <si>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</si>
  <si>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</si>
  <si>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</si>
  <si>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</si>
  <si>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</si>
  <si>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</si>
  <si>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</si>
  <si>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</si>
  <si>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</si>
  <si>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</si>
  <si>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</si>
  <si>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</si>
  <si>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</si>
  <si>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</si>
  <si>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</si>
  <si>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</si>
  <si>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</si>
  <si>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</si>
  <si>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</si>
  <si>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</si>
  <si>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</si>
  <si>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</si>
  <si>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</si>
  <si>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</si>
  <si>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</si>
  <si>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</si>
  <si>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</si>
  <si>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</si>
  <si>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</si>
  <si>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</si>
  <si>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</si>
  <si>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</si>
  <si>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</si>
  <si>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</si>
  <si>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</si>
  <si>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</si>
  <si>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</si>
  <si>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</si>
  <si>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</si>
  <si>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</si>
  <si>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</si>
  <si>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</si>
  <si>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</si>
  <si>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</si>
  <si>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</si>
  <si>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</si>
  <si>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</si>
  <si>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</si>
  <si>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</si>
  <si>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</si>
  <si>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</si>
  <si>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</si>
  <si>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</si>
  <si>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</si>
  <si>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</si>
  <si>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</si>
  <si>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</si>
  <si>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</si>
  <si>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</si>
  <si>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</si>
  <si>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</si>
  <si>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</si>
  <si>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</si>
  <si>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</si>
  <si>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</si>
  <si>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</si>
  <si>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</si>
  <si>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</si>
  <si>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</si>
  <si>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</si>
  <si>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</si>
  <si>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</si>
  <si>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</si>
  <si>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</si>
  <si>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</si>
  <si>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</si>
  <si>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</si>
  <si>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</si>
  <si>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</si>
  <si>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</si>
  <si>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</si>
  <si>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</si>
  <si>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</si>
  <si>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</si>
  <si>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</si>
  <si>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</si>
  <si>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</si>
  <si>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</si>
  <si>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</si>
  <si>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</si>
  <si>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</si>
  <si>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</si>
  <si>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</si>
  <si>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</si>
  <si>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</si>
  <si>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</si>
  <si>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</si>
  <si>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</si>
  <si>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</si>
  <si>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</si>
  <si>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</si>
  <si>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</si>
  <si>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</si>
  <si>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</si>
  <si>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</si>
  <si>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</si>
  <si>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</si>
  <si>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</si>
  <si>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</si>
  <si>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</si>
  <si>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</si>
  <si>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</si>
  <si>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</si>
  <si>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</si>
  <si>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</si>
  <si>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</si>
  <si>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</si>
  <si>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</si>
  <si>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</si>
  <si>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</si>
  <si>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</si>
  <si>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</si>
  <si>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</si>
  <si>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</si>
  <si>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</si>
  <si>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</si>
  <si>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</si>
  <si>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</si>
  <si>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</si>
  <si>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</si>
  <si>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Confidential Information</t>
  </si>
  <si>
    <t>Basel Compliance, subject to national jurisdiction (Y/N)</t>
  </si>
  <si>
    <t>NZD</t>
  </si>
  <si>
    <t>G.1.1.6</t>
  </si>
  <si>
    <t>% No. of Dwellings with no CO2 data</t>
  </si>
  <si>
    <t>5. Breakdown by regions of the main country of origin</t>
  </si>
  <si>
    <t>Insert main country of origin</t>
  </si>
  <si>
    <t>% Defaulted Loans pursuant Art 178 CRR</t>
  </si>
  <si>
    <t>Cover Pool's FIGI Identifier (non-mandatory)</t>
  </si>
  <si>
    <t>2025  Version</t>
  </si>
  <si>
    <t>HTT 2025</t>
  </si>
  <si>
    <t>Yes</t>
  </si>
  <si>
    <t>No</t>
  </si>
  <si>
    <t>Non-EEA, Art 14 CBD compliant</t>
  </si>
  <si>
    <t>Rogaland Sparebank Boligkreditt</t>
  </si>
  <si>
    <t>Rogaland Sparebank Boligkreditt Investor Relations</t>
  </si>
  <si>
    <t>Rogaland Sparebank Boligkreditt AS</t>
  </si>
  <si>
    <t>Rogaland Sparebank</t>
  </si>
  <si>
    <t>Elisabeth Rosbach, CEO</t>
  </si>
  <si>
    <t>Y</t>
  </si>
  <si>
    <t>Non LCR issue/L2A issue (non-covered bond label)</t>
  </si>
  <si>
    <t>Rogaland Sparebank Boligkreditt Green Covered Bond Cover Pool Reporting</t>
  </si>
  <si>
    <t>Reporting date:</t>
  </si>
  <si>
    <t>Energy Class</t>
  </si>
  <si>
    <t>Cover Pool Balance</t>
  </si>
  <si>
    <t>%, Loan Balance</t>
  </si>
  <si>
    <t># of Loans</t>
  </si>
  <si>
    <t>%, # of Loans</t>
  </si>
  <si>
    <t>A</t>
  </si>
  <si>
    <t>B</t>
  </si>
  <si>
    <t>TEK 10 or TEK 17</t>
  </si>
  <si>
    <t>Non-Green</t>
  </si>
  <si>
    <t>Total cover pool</t>
  </si>
  <si>
    <t>Total green loans in cover pool</t>
  </si>
  <si>
    <t>Outstanding Amt.</t>
  </si>
  <si>
    <t>Currency</t>
  </si>
  <si>
    <t>ISIN</t>
  </si>
  <si>
    <t>Allocated to Green Loans</t>
  </si>
  <si>
    <t>NO0013132993</t>
  </si>
  <si>
    <t>Total green bonds issued</t>
  </si>
  <si>
    <t>Property_type</t>
  </si>
  <si>
    <t>Single family house</t>
  </si>
  <si>
    <t>Apartment</t>
  </si>
  <si>
    <t>Terraced house</t>
  </si>
  <si>
    <t>Semi-detached house</t>
  </si>
  <si>
    <t>Holiday house</t>
  </si>
  <si>
    <t>Green Loans</t>
  </si>
  <si>
    <t>Year_built</t>
  </si>
  <si>
    <t>Before 2012</t>
  </si>
  <si>
    <t>SUM</t>
  </si>
  <si>
    <t>2012 and onwards</t>
  </si>
  <si>
    <t>No data</t>
  </si>
  <si>
    <t>LTV, indexed</t>
  </si>
  <si>
    <t>Volume</t>
  </si>
  <si>
    <t>% of volume</t>
  </si>
  <si>
    <t>Number</t>
  </si>
  <si>
    <t>% of number</t>
  </si>
  <si>
    <t>A 0 - 40</t>
  </si>
  <si>
    <t>B 40 - 50</t>
  </si>
  <si>
    <t>C 50 - 60</t>
  </si>
  <si>
    <t>D 60 - 70</t>
  </si>
  <si>
    <t>E 70 - 80</t>
  </si>
  <si>
    <t>F 80 - 90</t>
  </si>
  <si>
    <t>G 90 - 100</t>
  </si>
  <si>
    <t>H 100 +</t>
  </si>
  <si>
    <t>Totalsum</t>
  </si>
  <si>
    <t>LTV, original</t>
  </si>
  <si>
    <t>H &gt; 100</t>
  </si>
  <si>
    <t>Loan Size</t>
  </si>
  <si>
    <t>A &lt; 1 mill</t>
  </si>
  <si>
    <t>B 1-2 mill</t>
  </si>
  <si>
    <t>C 2-3 mill</t>
  </si>
  <si>
    <t>D 3-4 mill</t>
  </si>
  <si>
    <t>E 4-5 mill</t>
  </si>
  <si>
    <t>F &gt;5 mill</t>
  </si>
  <si>
    <t>Seasoning</t>
  </si>
  <si>
    <t>A &lt; 1</t>
  </si>
  <si>
    <t>B 1-2</t>
  </si>
  <si>
    <t>C 2-3</t>
  </si>
  <si>
    <t>D 3-5</t>
  </si>
  <si>
    <t>E 5 +</t>
  </si>
  <si>
    <t>Time to Maturity</t>
  </si>
  <si>
    <t>A 0-1 Y</t>
  </si>
  <si>
    <t>B 1-2 Y</t>
  </si>
  <si>
    <t>C 2-3 Y</t>
  </si>
  <si>
    <t>D 3-4 Y</t>
  </si>
  <si>
    <t>E 4-5 Y</t>
  </si>
  <si>
    <t>F 5-10 Y</t>
  </si>
  <si>
    <t>G 10+ Y</t>
  </si>
  <si>
    <t>Delinquencies, days</t>
  </si>
  <si>
    <t>31til60</t>
  </si>
  <si>
    <t>Loan type</t>
  </si>
  <si>
    <t>Annuity</t>
  </si>
  <si>
    <t>Flexible loan</t>
  </si>
  <si>
    <t>Linear</t>
  </si>
  <si>
    <t>Collateral type</t>
  </si>
  <si>
    <t>Geography</t>
  </si>
  <si>
    <t>Rogaland</t>
  </si>
  <si>
    <t>Oslo</t>
  </si>
  <si>
    <t>Akershus</t>
  </si>
  <si>
    <t>Vestland</t>
  </si>
  <si>
    <t>Agder</t>
  </si>
  <si>
    <t>Østfold</t>
  </si>
  <si>
    <t>Buskerud</t>
  </si>
  <si>
    <t>Trøndelag</t>
  </si>
  <si>
    <t>Vestfold</t>
  </si>
  <si>
    <t>Telemark</t>
  </si>
  <si>
    <t>Innlandet</t>
  </si>
  <si>
    <t>Troms</t>
  </si>
  <si>
    <t>Nordland</t>
  </si>
  <si>
    <t>Møre og Romsdal</t>
  </si>
  <si>
    <t>Finnmark</t>
  </si>
  <si>
    <t>Residential Market_score</t>
  </si>
  <si>
    <t>Well functioning</t>
  </si>
  <si>
    <t>Limited transactions</t>
  </si>
  <si>
    <t>non-functioning</t>
  </si>
  <si>
    <t>EPC Information</t>
  </si>
  <si>
    <t>C</t>
  </si>
  <si>
    <t>D</t>
  </si>
  <si>
    <t>E</t>
  </si>
  <si>
    <t>F</t>
  </si>
  <si>
    <t>G</t>
  </si>
  <si>
    <t>Property Age Stucture</t>
  </si>
  <si>
    <t>No Loans</t>
  </si>
  <si>
    <t>10 største</t>
  </si>
  <si>
    <t>10største%</t>
  </si>
  <si>
    <t>Snitt</t>
  </si>
  <si>
    <t>WALTV_INDEX</t>
  </si>
  <si>
    <t>WALT_ORIG</t>
  </si>
  <si>
    <t>No of Borrowers</t>
  </si>
  <si>
    <t>No of properties</t>
  </si>
  <si>
    <t>Loan Seasoning</t>
  </si>
  <si>
    <t>TTM</t>
  </si>
  <si>
    <t>A 0 - 1 Y</t>
  </si>
  <si>
    <t>B 1 - 2 Y</t>
  </si>
  <si>
    <t>C 2 - 3 Y</t>
  </si>
  <si>
    <t>D 3 - 4 Y</t>
  </si>
  <si>
    <t>E 4 - 5 Y</t>
  </si>
  <si>
    <t>F 5 - 10 Y</t>
  </si>
  <si>
    <t>annuity</t>
  </si>
  <si>
    <t>flexible loan</t>
  </si>
  <si>
    <t>linear</t>
  </si>
  <si>
    <t>Energy Performance info</t>
  </si>
  <si>
    <t>Property Age Structure</t>
  </si>
  <si>
    <t>Covered Bonds</t>
  </si>
  <si>
    <t>Flyt</t>
  </si>
  <si>
    <t>Portwin</t>
  </si>
  <si>
    <t>FIXED/FLOAT</t>
  </si>
  <si>
    <t>Ticker</t>
  </si>
  <si>
    <t>Spread</t>
  </si>
  <si>
    <t>Nominal outstanding</t>
  </si>
  <si>
    <t>Repurchased/Retained</t>
  </si>
  <si>
    <t>Net Volume</t>
  </si>
  <si>
    <t>Maturity (call)</t>
  </si>
  <si>
    <t>Extended maturity</t>
  </si>
  <si>
    <t>TTM extended</t>
  </si>
  <si>
    <t>maturity bucket</t>
  </si>
  <si>
    <t>Flytende rente</t>
  </si>
  <si>
    <t>NO0012748658</t>
  </si>
  <si>
    <t>ROGBO24 PRO</t>
  </si>
  <si>
    <t>NO0010753320</t>
  </si>
  <si>
    <t>Fast rente</t>
  </si>
  <si>
    <t>ROGBO12 PRO</t>
  </si>
  <si>
    <t>NO0010952872</t>
  </si>
  <si>
    <t>ROGBO21 PRO</t>
  </si>
  <si>
    <t>NO0012422908</t>
  </si>
  <si>
    <t>ROGBO22 PRO</t>
  </si>
  <si>
    <t>NO0012699042</t>
  </si>
  <si>
    <t>ROGBO23 PRO</t>
  </si>
  <si>
    <t>NO0012810482</t>
  </si>
  <si>
    <t>ROGBO25 PRO</t>
  </si>
  <si>
    <t>NO0010834070</t>
  </si>
  <si>
    <t>ROGBO15 PRO</t>
  </si>
  <si>
    <t>ROGBO26 PRO ESG</t>
  </si>
  <si>
    <t>NO0010849847</t>
  </si>
  <si>
    <t>ROGBO16 PRO</t>
  </si>
  <si>
    <t>NO0013210476</t>
  </si>
  <si>
    <t>ROGBO27 PRO</t>
  </si>
  <si>
    <t>NO0010868706</t>
  </si>
  <si>
    <t>ROGBO18 PRO</t>
  </si>
  <si>
    <t>Boligkreditt</t>
  </si>
  <si>
    <t>Issuer</t>
  </si>
  <si>
    <t>Coupon</t>
  </si>
  <si>
    <t>Rating</t>
  </si>
  <si>
    <t>TTM (call)</t>
  </si>
  <si>
    <t>AAA</t>
  </si>
  <si>
    <t>NO0010895493</t>
  </si>
  <si>
    <t>European Investment Bank 20/25 FRN</t>
  </si>
  <si>
    <t>NO0011198681</t>
  </si>
  <si>
    <t>Municipality Finance PLC (Kunt 22/2</t>
  </si>
  <si>
    <t>AA+</t>
  </si>
  <si>
    <t>NO0012513532</t>
  </si>
  <si>
    <t>Nordea Eiendomskredi AS 22/27 FRN C</t>
  </si>
  <si>
    <t>NO0012475609</t>
  </si>
  <si>
    <t>Eika Boligkreditt AS 22/27 FRN C CO</t>
  </si>
  <si>
    <t>NO0012519687</t>
  </si>
  <si>
    <t>NO0012832791</t>
  </si>
  <si>
    <t>Verd Boligkreditt AS 23/28 FRN C CO</t>
  </si>
  <si>
    <t>NO0013008672</t>
  </si>
  <si>
    <t>Spb 1 Boligkreditt AS 23/28 FRN C C</t>
  </si>
  <si>
    <t>NO0012918186</t>
  </si>
  <si>
    <t>OBOS Boligkredi AS 23/28 FRN STEP C</t>
  </si>
  <si>
    <t>NO0013035212</t>
  </si>
  <si>
    <t>Västerås Stad 23/28 FRN</t>
  </si>
  <si>
    <t>NO0013187054</t>
  </si>
  <si>
    <t>Spb Øst Boligkreditt AS 24/29 FRN C</t>
  </si>
  <si>
    <t>NO0013214841</t>
  </si>
  <si>
    <t>Deposits with parent bank</t>
  </si>
  <si>
    <t>A-</t>
  </si>
  <si>
    <t>O/N</t>
  </si>
  <si>
    <t>Exposure</t>
  </si>
  <si>
    <t>SSA (0 RW)</t>
  </si>
  <si>
    <t>Deposits held with financial institutions</t>
  </si>
  <si>
    <t>SNPST_DT</t>
  </si>
  <si>
    <t>Total Loan Balance</t>
  </si>
  <si>
    <t>Avg Loan Size</t>
  </si>
  <si>
    <t>LTV_orig</t>
  </si>
  <si>
    <t>LTV_coverpool</t>
  </si>
  <si>
    <t>Coverpool_balance</t>
  </si>
  <si>
    <t>(within 80% LTV)</t>
  </si>
  <si>
    <t>time_to_maturity</t>
  </si>
  <si>
    <t>Maintaining rating</t>
  </si>
  <si>
    <t>Both</t>
  </si>
  <si>
    <t>https://www.rogalandsparebank.no/investor-relations/gront-rammeverk</t>
  </si>
  <si>
    <t>Sustainalytics</t>
  </si>
  <si>
    <t>Private individuals</t>
  </si>
  <si>
    <t xml:space="preserve"> ≤ 1</t>
  </si>
  <si>
    <t xml:space="preserve"> &gt; 1 ≤ 2</t>
  </si>
  <si>
    <t xml:space="preserve"> &gt; 2 ≤ 3</t>
  </si>
  <si>
    <t xml:space="preserve"> &gt; 3 ≤ 4</t>
  </si>
  <si>
    <t xml:space="preserve"> &gt; 4 ≤ 5</t>
  </si>
  <si>
    <t xml:space="preserve"> &gt; 5</t>
  </si>
  <si>
    <t>Housing cooperatives</t>
  </si>
  <si>
    <t xml:space="preserve"> ≤ 5</t>
  </si>
  <si>
    <t xml:space="preserve"> &gt; 5 ≤ 10</t>
  </si>
  <si>
    <t xml:space="preserve"> &gt; 10 ≤ 20</t>
  </si>
  <si>
    <t xml:space="preserve"> &gt; 20 ≤ 50</t>
  </si>
  <si>
    <t xml:space="preserve"> &gt; 50 ≤ 100</t>
  </si>
  <si>
    <t xml:space="preserve"> &gt; 100</t>
  </si>
  <si>
    <t>H</t>
  </si>
  <si>
    <t>Floating rate: Individual rate not directly linked to money market rates. 
Fixed rate: Loans with a fixed rate for a limited period (typically 3, 5 or 10 years).</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</si>
  <si>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</si>
  <si>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</si>
  <si>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r>
      <rPr>
        <b/>
        <sz val="11"/>
        <rFont val="Calibri"/>
        <family val="2"/>
        <scheme val="minor"/>
      </rPr>
      <t>Unindexed LTV</t>
    </r>
    <r>
      <rPr>
        <sz val="11"/>
        <rFont val="Calibri"/>
        <family val="2"/>
        <scheme val="minor"/>
      </rPr>
      <t xml:space="preserve"> is defined as LTV at the time the loans were transferred to the cover pool, ie. </t>
    </r>
    <r>
      <rPr>
        <b/>
        <u/>
        <sz val="11"/>
        <rFont val="Calibri"/>
        <family val="2"/>
        <scheme val="minor"/>
      </rPr>
      <t>Original Whole Loan LTV</t>
    </r>
    <r>
      <rPr>
        <sz val="11"/>
        <rFont val="Calibri"/>
        <family val="2"/>
        <scheme val="minor"/>
      </rPr>
      <t xml:space="preserve">, meaning the original loan balance to the original valuation of the collateral.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80 percent for residential mortgages and 60 percent for commercial mortgages at the point of transfer. Transfer is made based on indexed LTV (Cover Pool LTV)</t>
    </r>
  </si>
  <si>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</si>
  <si>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</si>
  <si>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</si>
  <si>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Residential only</t>
  </si>
  <si>
    <t>Fixed interest rate exposures in the form of fixed rate covered bonds and fixed rate mortgages are swapped to 3 month NIBOR.</t>
  </si>
  <si>
    <t>Non performing loans over 90 days after due date.</t>
  </si>
  <si>
    <t>Cautious market value, indexed by automated valuation model (source: Eiendomsverdi)</t>
  </si>
  <si>
    <t>Green residential properties as defined in the issuer's green covered bond program</t>
  </si>
  <si>
    <t>New property: new buildings built from 2021 onward
Existing property: building dates &lt; 2021.</t>
  </si>
  <si>
    <t>Interest rate risk</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</si>
  <si>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</si>
  <si>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Currency risk</t>
  </si>
  <si>
    <t>A mortgage credit institution shall not assume greater foreign exchange risk than is prudent at any and all times. A mortgage credit institution is obliged to establish limits on foreign exchange risk.</t>
  </si>
  <si>
    <t>Bullet/interest only loans</t>
  </si>
  <si>
    <t>Interest only loans are defined as loans with a limited repayment exemption exceeding three months.</t>
  </si>
  <si>
    <t>Buy-to-let</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</si>
  <si>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</si>
  <si>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</si>
  <si>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 xml:space="preserve">Outstanding Covered Bonds CRR Art. 129 1. (c) </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</si>
  <si>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</si>
  <si>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 xml:space="preserve">Substitute Assets CRR Art. 129 1. (c) </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</si>
  <si>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</si>
  <si>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</si>
  <si>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</si>
  <si>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</si>
  <si>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</si>
  <si>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</si>
  <si>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</si>
  <si>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</si>
  <si>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</si>
  <si>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</si>
  <si>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</si>
  <si>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</si>
  <si>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549300G2EWXR3BRFKQ37</t>
  </si>
  <si>
    <t>Nordic Trustee</t>
  </si>
  <si>
    <t>RSM Norge AS</t>
  </si>
  <si>
    <t>Nordea Bank Abp</t>
  </si>
  <si>
    <t>529900ODI3047E2LIV03</t>
  </si>
  <si>
    <t>IRS</t>
  </si>
  <si>
    <t>SpareBank 1 SMN</t>
  </si>
  <si>
    <t>7V6Z97IO7R1SEAO84Q32</t>
  </si>
  <si>
    <t>NO0012707498</t>
  </si>
  <si>
    <t>Spb 1 Boligkreditt AS 22/27 FRN C C</t>
  </si>
  <si>
    <t>BBG008P8XQY6</t>
  </si>
  <si>
    <t>Avg Loan Size Green</t>
  </si>
  <si>
    <t>Spb Norge Boligkredi AS 22/27 FRN C</t>
  </si>
  <si>
    <t>Spb Norge Boligkredi AS 24/29 FRN C</t>
  </si>
  <si>
    <t>Reporting Date: 05/11/2025</t>
  </si>
  <si>
    <t>Cut-off Date: 30/09/2025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</si>
</sst>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 * #,##0.00_ ;_ * \-#,##0.00_ ;_ * &quot;-&quot;??_ ;_ @_ "/>
    <numFmt numFmtId="165" formatCode="0.0%"/>
    <numFmt numFmtId="166" formatCode="#,##0.0"/>
    <numFmt numFmtId="167" formatCode="0.0"/>
    <numFmt numFmtId="168" formatCode="_ * #,##0_ ;_ * \-#,##0_ ;_ * &quot;-&quot;??_ ;_ @_ "/>
    <numFmt numFmtId="169" formatCode="_-* #,##0_-;\-* #,##0_-;_-* &quot;-&quot;??_-;_-@_-"/>
    <numFmt numFmtId="170" formatCode="_(* #,##0.000_);_(* \(#,##0.000\);_(* &quot;-&quot;??_);_(@_)"/>
    <numFmt numFmtId="171" formatCode="0.000"/>
    <numFmt numFmtId="172" formatCode="_(* #,##0_);_(* \(#,##0\);_(* &quot;-&quot;??_);_(@_)"/>
    <numFmt numFmtId="173" formatCode="ddd/dd/mm/yy"/>
    <numFmt numFmtId="174" formatCode="dd/mm/yyyy;@"/>
    <numFmt numFmtId="175" formatCode="_ * #,##0.000_ ;_ * \-#,##0.000_ ;_ * &quot;-&quot;??_ ;_ @_ "/>
    <numFmt numFmtId="176" formatCode="[$-409]ddmmmyyyy"/>
    <numFmt numFmtId="177" formatCode="0.000%_);\(0.000%\)"/>
    <numFmt numFmtId="178" formatCode="0.00000"/>
    <numFmt numFmtId="179" formatCode="_-* #,##0.0_-;\-* #,##0.0_-;_-* &quot;-&quot;??_-;_-@_-"/>
    <numFmt numFmtId="180" formatCode="0.0\ %"/>
  </numFmts>
  <fonts count="61"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8"/>
      <name val="Calibri"/>
      <family val="2"/>
      <scheme val="minor"/>
    </font>
    <font>
      <b/>
      <i/>
      <sz val="10"/>
      <name val="Calibri"/>
      <family val="2"/>
      <scheme val="minor"/>
    </font>
    <font>
      <sz val="11"/>
      <name val="Calibri"/>
      <family val="2"/>
    </font>
    <font>
      <sz val="11"/>
      <color rgb="FF006100"/>
      <name val="Arial"/>
      <family val="2"/>
    </font>
    <font>
      <b/>
      <sz val="14"/>
      <name val="Times New Roman"/>
      <family val="1"/>
    </font>
    <font>
      <b/>
      <sz val="12"/>
      <name val="Calibri"/>
      <family val="2"/>
      <scheme val="minor"/>
    </font>
    <font>
      <sz val="11"/>
      <color rgb="FFFF0000"/>
      <name val="Calibri"/>
      <family val="2"/>
      <scheme val="minor"/>
    </font>
    <font>
      <b/>
      <sz val="11"/>
      <name val="Calibri"/>
      <family val="2"/>
    </font>
    <font>
      <b/>
      <sz val="10"/>
      <name val="Arial"/>
      <family val="2"/>
    </font>
    <font>
      <sz val="10"/>
      <color rgb="FF9C6500"/>
      <name val="Arial"/>
      <family val="2"/>
    </font>
    <font>
      <sz val="10"/>
      <color rgb="FFFF0000"/>
      <name val="Arial"/>
      <family val="2"/>
    </font>
    <font>
      <sz val="10"/>
      <color rgb="FF9C0006"/>
      <name val="Arial"/>
      <family val="2"/>
    </font>
    <font>
      <sz val="10"/>
      <color rgb="FF002060"/>
      <name val="Arial"/>
      <family val="2"/>
    </font>
    <font>
      <sz val="11"/>
      <color rgb="FF006100"/>
      <name val="Calibri"/>
      <family val="2"/>
      <scheme val="minor"/>
    </font>
    <font>
      <u/>
      <sz val="1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s>
  <fills count="18">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0"/>
        <bgColor theme="0"/>
      </patternFill>
    </fill>
    <fill>
      <patternFill patternType="solid">
        <fgColor theme="0"/>
        <bgColor rgb="FFFFFFFF"/>
      </patternFill>
    </fill>
    <fill>
      <patternFill patternType="solid">
        <fgColor indexed="43"/>
        <bgColor indexed="64"/>
      </patternFill>
    </fill>
    <fill>
      <patternFill patternType="solid">
        <fgColor indexed="22"/>
        <bgColor indexed="64"/>
      </patternFill>
    </fill>
    <fill>
      <patternFill patternType="solid">
        <fgColor rgb="FFFFFF00"/>
        <bgColor indexed="64"/>
      </patternFill>
    </fill>
    <fill>
      <patternFill patternType="solid">
        <fgColor indexed="9"/>
        <bgColor indexed="64"/>
      </patternFill>
    </fill>
  </fills>
  <borders count="7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style="thin">
        <color theme="1" tint="0.499984740745262"/>
      </top>
      <bottom style="thin">
        <color theme="1" tint="0.499984740745262"/>
      </bottom>
      <diagonal/>
    </border>
    <border>
      <left/>
      <right/>
      <top style="thin">
        <color theme="0" tint="-0.14999847407452621"/>
      </top>
      <bottom style="thin">
        <color theme="0" tint="-0.14999847407452621"/>
      </bottom>
      <diagonal/>
    </border>
    <border>
      <left/>
      <right/>
      <top style="thin">
        <color indexed="64"/>
      </top>
      <bottom style="medium">
        <color indexed="64"/>
      </bottom>
      <diagonal/>
    </border>
    <border>
      <left/>
      <right/>
      <top style="thin">
        <color rgb="FF808080"/>
      </top>
      <bottom style="thin">
        <color rgb="FF808080"/>
      </bottom>
      <diagonal/>
    </border>
    <border>
      <left/>
      <right/>
      <top style="thin">
        <color rgb="FFD9D9D9"/>
      </top>
      <bottom style="thin">
        <color rgb="FFD9D9D9"/>
      </bottom>
      <diagonal/>
    </border>
    <border>
      <left/>
      <right/>
      <top/>
      <bottom style="thin">
        <color rgb="FF808080"/>
      </bottom>
      <diagonal/>
    </border>
    <border>
      <left/>
      <right/>
      <top style="thin">
        <color rgb="FFD9D9D9"/>
      </top>
      <bottom/>
      <diagonal/>
    </border>
    <border>
      <left/>
      <right/>
      <top style="thin">
        <color rgb="FFD9D9D9"/>
      </top>
      <bottom style="thin">
        <color theme="0" tint="-0.14999847407452621"/>
      </bottom>
      <diagonal/>
    </border>
    <border>
      <left/>
      <right/>
      <top style="thin">
        <color theme="0" tint="-0.14999847407452621"/>
      </top>
      <bottom style="thin">
        <color theme="0" tint="-0.249977111117893"/>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style="thin">
        <color rgb="FF808080"/>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s>
  <cellStyleXfs count="18">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3" fillId="0" borderId="0"/>
    <xf numFmtId="0" fontId="23" fillId="0" borderId="0"/>
    <xf numFmtId="0" fontId="23" fillId="0" borderId="0"/>
    <xf numFmtId="0" fontId="37" fillId="0" borderId="0"/>
    <xf numFmtId="0" fontId="23" fillId="0" borderId="0">
      <alignment horizontal="left" wrapText="1"/>
    </xf>
    <xf numFmtId="43" fontId="4" fillId="0" borderId="0" applyFont="0" applyFill="0" applyBorder="0" applyAlignment="0" applyProtection="0"/>
    <xf numFmtId="0" fontId="44" fillId="9" borderId="0" applyNumberFormat="0" applyBorder="0" applyAlignment="0" applyProtection="0"/>
    <xf numFmtId="164" fontId="4" fillId="0" borderId="0" applyFont="0" applyFill="0" applyBorder="0" applyAlignment="0" applyProtection="0"/>
    <xf numFmtId="43" fontId="4" fillId="0" borderId="0" applyFont="0" applyFill="0" applyBorder="0" applyAlignment="0" applyProtection="0"/>
    <xf numFmtId="0" fontId="50" fillId="11" borderId="0" applyNumberFormat="0" applyBorder="0" applyAlignment="0" applyProtection="0"/>
    <xf numFmtId="0" fontId="23" fillId="0" borderId="0"/>
    <xf numFmtId="164" fontId="23" fillId="0" borderId="0" applyFont="0" applyFill="0" applyBorder="0" applyAlignment="0" applyProtection="0"/>
    <xf numFmtId="0" fontId="52" fillId="10" borderId="0" applyNumberFormat="0" applyBorder="0" applyAlignment="0" applyProtection="0"/>
    <xf numFmtId="0" fontId="54" fillId="9" borderId="0" applyNumberFormat="0" applyBorder="0" applyAlignment="0" applyProtection="0"/>
  </cellStyleXfs>
  <cellXfs count="467">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1" xfId="0" applyBorder="1" applyAlignment="1">
      <alignment horizontal="center" vertical="center" wrapText="1"/>
    </xf>
    <xf numFmtId="0" fontId="2" fillId="0" borderId="0" xfId="0" applyFont="1" applyAlignment="1">
      <alignment horizontal="center" vertical="center" wrapText="1"/>
    </xf>
    <xf numFmtId="0" fontId="15" fillId="0" borderId="0" xfId="0" applyFont="1" applyAlignment="1">
      <alignment vertical="center" wrapText="1"/>
    </xf>
    <xf numFmtId="0" fontId="15" fillId="3" borderId="0" xfId="0" applyFont="1" applyFill="1" applyAlignment="1">
      <alignment horizontal="center" vertical="center" wrapText="1"/>
    </xf>
    <xf numFmtId="0" fontId="2" fillId="0" borderId="12" xfId="0" applyFont="1" applyBorder="1" applyAlignment="1">
      <alignment horizontal="center" vertical="center" wrapText="1"/>
    </xf>
    <xf numFmtId="0" fontId="15" fillId="0" borderId="0" xfId="0" applyFont="1" applyAlignment="1">
      <alignment horizontal="center" vertical="center" wrapText="1"/>
    </xf>
    <xf numFmtId="0" fontId="15" fillId="2" borderId="13" xfId="0" applyFont="1" applyFill="1" applyBorder="1" applyAlignment="1">
      <alignment horizontal="center" vertical="center" wrapText="1"/>
    </xf>
    <xf numFmtId="0" fontId="18" fillId="0" borderId="0" xfId="0" applyFont="1" applyAlignment="1">
      <alignment horizontal="center" vertical="center" wrapText="1"/>
    </xf>
    <xf numFmtId="0" fontId="14" fillId="0" borderId="14" xfId="2" applyFill="1" applyBorder="1" applyAlignment="1">
      <alignment horizontal="center" vertical="center" wrapText="1"/>
    </xf>
    <xf numFmtId="0" fontId="14" fillId="0" borderId="14" xfId="2" quotePrefix="1" applyFill="1" applyBorder="1" applyAlignment="1">
      <alignment horizontal="center" vertical="center" wrapText="1"/>
    </xf>
    <xf numFmtId="0" fontId="14" fillId="0" borderId="15"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Alignment="1">
      <alignment horizontal="center" vertical="center" wrapText="1"/>
    </xf>
    <xf numFmtId="0" fontId="18" fillId="2" borderId="0" xfId="0" applyFont="1" applyFill="1" applyAlignment="1">
      <alignment horizontal="center" vertical="center" wrapText="1"/>
    </xf>
    <xf numFmtId="0" fontId="0" fillId="2" borderId="0" xfId="0" applyFill="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19" fillId="0" borderId="0" xfId="0" quotePrefix="1" applyFont="1" applyAlignment="1">
      <alignment horizontal="center" vertical="center" wrapText="1"/>
    </xf>
    <xf numFmtId="0" fontId="19" fillId="6" borderId="0" xfId="0" applyFont="1" applyFill="1" applyAlignment="1">
      <alignment horizontal="center" vertical="center" wrapText="1"/>
    </xf>
    <xf numFmtId="0" fontId="17" fillId="6" borderId="0" xfId="0" quotePrefix="1" applyFont="1" applyFill="1" applyAlignment="1">
      <alignment horizontal="center" vertical="center" wrapText="1"/>
    </xf>
    <xf numFmtId="0" fontId="18" fillId="6" borderId="0" xfId="0" applyFont="1" applyFill="1" applyAlignment="1">
      <alignment horizontal="center" vertical="center" wrapText="1"/>
    </xf>
    <xf numFmtId="0" fontId="3" fillId="6" borderId="0" xfId="0" applyFont="1" applyFill="1" applyAlignment="1">
      <alignment horizontal="center" vertical="center" wrapText="1"/>
    </xf>
    <xf numFmtId="0" fontId="20"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Alignment="1">
      <alignment horizontal="right" vertical="center" wrapText="1"/>
    </xf>
    <xf numFmtId="0" fontId="22"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3"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0" fillId="0" borderId="0" xfId="0" quotePrefix="1" applyFont="1" applyAlignment="1">
      <alignment horizontal="right" vertical="center" wrapText="1"/>
    </xf>
    <xf numFmtId="0" fontId="14" fillId="0" borderId="0" xfId="2" applyFill="1" applyBorder="1" applyAlignment="1">
      <alignment horizontal="center" vertical="center" wrapText="1"/>
    </xf>
    <xf numFmtId="0" fontId="26" fillId="0" borderId="0" xfId="0" applyFont="1" applyAlignment="1">
      <alignment horizontal="center" vertical="center" wrapText="1"/>
    </xf>
    <xf numFmtId="0" fontId="27" fillId="0" borderId="0" xfId="0" applyFont="1" applyAlignment="1">
      <alignment horizontal="center" vertical="center" wrapText="1"/>
    </xf>
    <xf numFmtId="0" fontId="17"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18"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28" fillId="0" borderId="0" xfId="0" applyFont="1" applyAlignment="1">
      <alignment horizontal="center" vertical="center"/>
    </xf>
    <xf numFmtId="0" fontId="29" fillId="0" borderId="0" xfId="0" applyFont="1" applyAlignment="1">
      <alignment vertical="center" wrapText="1"/>
    </xf>
    <xf numFmtId="0" fontId="30" fillId="0" borderId="0" xfId="0" applyFont="1" applyAlignment="1">
      <alignment horizontal="left" vertical="center" wrapText="1"/>
    </xf>
    <xf numFmtId="0" fontId="31" fillId="0" borderId="0" xfId="0" applyFont="1" applyAlignment="1">
      <alignment wrapText="1"/>
    </xf>
    <xf numFmtId="0" fontId="29" fillId="0" borderId="0" xfId="0" applyFont="1" applyAlignment="1">
      <alignment horizontal="left" vertical="center" wrapText="1"/>
    </xf>
    <xf numFmtId="0" fontId="33" fillId="0" borderId="0" xfId="0" applyFont="1" applyAlignment="1">
      <alignment vertical="center" wrapText="1"/>
    </xf>
    <xf numFmtId="0" fontId="34" fillId="0" borderId="0" xfId="0" applyFont="1" applyAlignment="1">
      <alignment horizontal="left" vertical="center" wrapText="1"/>
    </xf>
    <xf numFmtId="0" fontId="34" fillId="0" borderId="0" xfId="0" applyFont="1" applyAlignment="1">
      <alignment wrapText="1"/>
    </xf>
    <xf numFmtId="0" fontId="31" fillId="0" borderId="0" xfId="0" applyFont="1" applyAlignment="1">
      <alignment vertical="center" wrapText="1"/>
    </xf>
    <xf numFmtId="0" fontId="35" fillId="0" borderId="0" xfId="0" applyFont="1" applyAlignment="1">
      <alignment vertical="center" wrapText="1"/>
    </xf>
    <xf numFmtId="0" fontId="34" fillId="0" borderId="0" xfId="0" applyFont="1" applyAlignment="1">
      <alignment vertical="center" wrapText="1"/>
    </xf>
    <xf numFmtId="0" fontId="19" fillId="6" borderId="0" xfId="0" quotePrefix="1" applyFont="1" applyFill="1" applyAlignment="1">
      <alignment horizontal="center" vertical="center" wrapText="1"/>
    </xf>
    <xf numFmtId="14" fontId="38" fillId="0" borderId="0" xfId="0" applyNumberFormat="1" applyFont="1" applyAlignment="1">
      <alignment horizontal="center" vertical="center" wrapText="1"/>
    </xf>
    <xf numFmtId="0" fontId="14" fillId="0" borderId="14"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0" fillId="0" borderId="0" xfId="1" applyFont="1" applyFill="1" applyBorder="1" applyAlignment="1" applyProtection="1">
      <alignment horizontal="center" vertical="center" wrapText="1"/>
    </xf>
    <xf numFmtId="0" fontId="19" fillId="5" borderId="0" xfId="0" applyFont="1" applyFill="1" applyAlignment="1">
      <alignment horizontal="center" vertical="center" wrapText="1"/>
    </xf>
    <xf numFmtId="0" fontId="16"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27"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2"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17"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0" fillId="0" borderId="0" xfId="0" quotePrefix="1" applyNumberFormat="1" applyFont="1" applyAlignment="1">
      <alignment horizontal="right" vertical="center" wrapText="1"/>
    </xf>
    <xf numFmtId="167" fontId="19"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2" fillId="0" borderId="0" xfId="1" applyNumberFormat="1" applyFont="1" applyFill="1" applyBorder="1" applyAlignment="1" applyProtection="1">
      <alignment horizontal="center" vertical="center" wrapText="1"/>
    </xf>
    <xf numFmtId="0" fontId="17" fillId="5" borderId="0" xfId="0" applyFont="1" applyFill="1" applyAlignment="1">
      <alignment horizontal="center" vertical="center" wrapText="1"/>
    </xf>
    <xf numFmtId="0" fontId="16" fillId="5" borderId="0" xfId="0" applyFont="1" applyFill="1" applyAlignment="1">
      <alignment horizontal="center" vertical="center" wrapText="1"/>
    </xf>
    <xf numFmtId="0" fontId="0" fillId="0" borderId="0" xfId="0" quotePrefix="1" applyAlignment="1">
      <alignment horizontal="center"/>
    </xf>
    <xf numFmtId="0" fontId="2" fillId="0" borderId="16"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0" xfId="0"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9" fontId="2" fillId="0" borderId="0" xfId="1" applyFont="1" applyAlignment="1">
      <alignment horizontal="center" vertical="center" wrapText="1"/>
    </xf>
    <xf numFmtId="0" fontId="14" fillId="0" borderId="17"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2" fillId="0" borderId="0" xfId="0" applyNumberFormat="1" applyFont="1" applyAlignment="1" applyProtection="1">
      <alignment horizontal="center" vertical="center" wrapText="1"/>
      <protection locked="0"/>
    </xf>
    <xf numFmtId="0" fontId="20" fillId="0" borderId="0" xfId="0" applyFont="1" applyAlignment="1" applyProtection="1">
      <alignment horizontal="right" vertical="center" wrapText="1"/>
      <protection locked="0"/>
    </xf>
    <xf numFmtId="0" fontId="20"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2"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2" fillId="0" borderId="12"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0" fillId="0" borderId="0" xfId="1" applyFont="1" applyFill="1" applyBorder="1" applyAlignment="1" applyProtection="1">
      <alignment horizontal="center" vertical="center" wrapText="1"/>
      <protection locked="0"/>
    </xf>
    <xf numFmtId="0" fontId="21" fillId="0" borderId="0" xfId="2" applyFont="1" applyFill="1" applyBorder="1" applyAlignment="1">
      <alignment horizontal="center" vertical="center" wrapText="1"/>
    </xf>
    <xf numFmtId="0" fontId="24" fillId="0" borderId="0" xfId="0" applyFont="1" applyAlignment="1">
      <alignment horizontal="left" vertical="center"/>
    </xf>
    <xf numFmtId="0" fontId="24" fillId="0" borderId="0" xfId="0" applyFont="1" applyAlignment="1">
      <alignment horizontal="center" vertical="center" wrapText="1"/>
    </xf>
    <xf numFmtId="0" fontId="25"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17" fillId="0" borderId="0" xfId="0" quotePrefix="1" applyFont="1" applyAlignment="1" applyProtection="1">
      <alignment horizontal="center" vertical="center" wrapText="1"/>
      <protection locked="0"/>
    </xf>
    <xf numFmtId="0" fontId="19" fillId="0" borderId="0" xfId="0" quotePrefix="1" applyFont="1" applyAlignment="1" applyProtection="1">
      <alignment horizontal="center" vertical="center" wrapText="1"/>
      <protection locked="0"/>
    </xf>
    <xf numFmtId="0" fontId="43" fillId="0" borderId="0" xfId="0" applyFont="1" applyAlignment="1">
      <alignment horizontal="center" vertical="center" wrapText="1"/>
    </xf>
    <xf numFmtId="0" fontId="19" fillId="0" borderId="0" xfId="0" quotePrefix="1" applyFont="1" applyAlignment="1">
      <alignment horizontal="left" vertical="center" wrapText="1"/>
    </xf>
    <xf numFmtId="0" fontId="19" fillId="0" borderId="0" xfId="0" applyFont="1" applyAlignment="1">
      <alignment horizontal="left" vertical="center" wrapText="1"/>
    </xf>
    <xf numFmtId="0" fontId="40" fillId="0" borderId="0" xfId="0" applyFont="1" applyAlignment="1">
      <alignment horizontal="center" vertical="center"/>
    </xf>
    <xf numFmtId="166" fontId="43"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4" xfId="2" quotePrefix="1" applyFill="1" applyBorder="1" applyAlignment="1" applyProtection="1">
      <alignment horizontal="center" vertical="center" wrapText="1"/>
    </xf>
    <xf numFmtId="0" fontId="14" fillId="0" borderId="15" xfId="2" quotePrefix="1" applyFill="1" applyBorder="1" applyAlignment="1" applyProtection="1">
      <alignment horizontal="center" vertical="center" wrapText="1"/>
    </xf>
    <xf numFmtId="0" fontId="14" fillId="0" borderId="0" xfId="2" applyFill="1" applyAlignment="1" applyProtection="1">
      <alignment horizontal="center" vertical="center" wrapText="1"/>
      <protection locked="0"/>
    </xf>
    <xf numFmtId="0" fontId="27" fillId="8" borderId="0" xfId="0" applyFont="1" applyFill="1" applyAlignment="1">
      <alignment horizontal="center" vertical="center" wrapText="1"/>
    </xf>
    <xf numFmtId="165" fontId="27" fillId="8" borderId="0" xfId="1" applyNumberFormat="1" applyFont="1" applyFill="1" applyBorder="1" applyAlignment="1" applyProtection="1">
      <alignment horizontal="center" vertical="center" wrapText="1"/>
    </xf>
    <xf numFmtId="0" fontId="14" fillId="0" borderId="0" xfId="2" applyAlignment="1">
      <alignment horizontal="center" vertical="center" wrapText="1"/>
    </xf>
    <xf numFmtId="14" fontId="2" fillId="0" borderId="0" xfId="0" applyNumberFormat="1" applyFont="1" applyAlignment="1">
      <alignment horizontal="center" vertical="center" wrapText="1"/>
    </xf>
    <xf numFmtId="0" fontId="45" fillId="4" borderId="0" xfId="0" applyFont="1" applyFill="1" applyAlignment="1">
      <alignment vertical="center"/>
    </xf>
    <xf numFmtId="0" fontId="30" fillId="4" borderId="0" xfId="0" applyFont="1" applyFill="1"/>
    <xf numFmtId="0" fontId="2" fillId="4" borderId="0" xfId="0" applyFont="1" applyFill="1" applyAlignment="1">
      <alignment horizontal="right"/>
    </xf>
    <xf numFmtId="0" fontId="46" fillId="4" borderId="0" xfId="0" applyFont="1" applyFill="1" applyAlignment="1">
      <alignment horizontal="right"/>
    </xf>
    <xf numFmtId="14" fontId="46" fillId="4" borderId="0" xfId="0" applyNumberFormat="1" applyFont="1" applyFill="1" applyAlignment="1">
      <alignment horizontal="right"/>
    </xf>
    <xf numFmtId="0" fontId="2" fillId="4" borderId="0" xfId="0" applyFont="1" applyFill="1"/>
    <xf numFmtId="14" fontId="2" fillId="4" borderId="0" xfId="0" applyNumberFormat="1" applyFont="1" applyFill="1"/>
    <xf numFmtId="0" fontId="19" fillId="4" borderId="0" xfId="0" applyFont="1" applyFill="1"/>
    <xf numFmtId="14" fontId="19" fillId="4" borderId="0" xfId="0" applyNumberFormat="1" applyFont="1" applyFill="1"/>
    <xf numFmtId="0" fontId="19" fillId="4" borderId="21" xfId="0" applyFont="1" applyFill="1" applyBorder="1"/>
    <xf numFmtId="0" fontId="19" fillId="4" borderId="21" xfId="0" applyFont="1" applyFill="1" applyBorder="1" applyAlignment="1">
      <alignment horizontal="right"/>
    </xf>
    <xf numFmtId="0" fontId="2" fillId="4" borderId="22" xfId="0" applyFont="1" applyFill="1" applyBorder="1"/>
    <xf numFmtId="0" fontId="19" fillId="4" borderId="22" xfId="0" applyFont="1" applyFill="1" applyBorder="1"/>
    <xf numFmtId="168" fontId="2" fillId="4" borderId="22" xfId="0" applyNumberFormat="1" applyFont="1" applyFill="1" applyBorder="1" applyAlignment="1">
      <alignment horizontal="right"/>
    </xf>
    <xf numFmtId="10" fontId="2" fillId="4" borderId="22" xfId="0" applyNumberFormat="1" applyFont="1" applyFill="1" applyBorder="1" applyAlignment="1">
      <alignment horizontal="right"/>
    </xf>
    <xf numFmtId="0" fontId="19" fillId="12" borderId="21" xfId="0" applyFont="1" applyFill="1" applyBorder="1"/>
    <xf numFmtId="168" fontId="19" fillId="12" borderId="21" xfId="0" applyNumberFormat="1" applyFont="1" applyFill="1" applyBorder="1" applyAlignment="1">
      <alignment horizontal="right"/>
    </xf>
    <xf numFmtId="9" fontId="19" fillId="12" borderId="21" xfId="1" applyFont="1" applyFill="1" applyBorder="1" applyAlignment="1">
      <alignment horizontal="right"/>
    </xf>
    <xf numFmtId="168" fontId="19" fillId="4" borderId="23" xfId="11" applyNumberFormat="1" applyFont="1" applyFill="1" applyBorder="1" applyAlignment="1">
      <alignment horizontal="right"/>
    </xf>
    <xf numFmtId="9" fontId="19" fillId="4" borderId="23" xfId="1" applyFont="1" applyFill="1" applyBorder="1" applyAlignment="1">
      <alignment horizontal="right"/>
    </xf>
    <xf numFmtId="0" fontId="19" fillId="4" borderId="23" xfId="0" applyFont="1" applyFill="1" applyBorder="1" applyAlignment="1">
      <alignment horizontal="left"/>
    </xf>
    <xf numFmtId="168" fontId="19" fillId="4" borderId="23" xfId="0" applyNumberFormat="1" applyFont="1" applyFill="1" applyBorder="1" applyAlignment="1">
      <alignment horizontal="right"/>
    </xf>
    <xf numFmtId="0" fontId="39" fillId="4" borderId="0" xfId="0" applyFont="1" applyFill="1" applyAlignment="1">
      <alignment horizontal="left"/>
    </xf>
    <xf numFmtId="168" fontId="39" fillId="4" borderId="0" xfId="0" applyNumberFormat="1" applyFont="1" applyFill="1" applyAlignment="1">
      <alignment horizontal="right"/>
    </xf>
    <xf numFmtId="9" fontId="39" fillId="4" borderId="0" xfId="1" applyFont="1" applyFill="1" applyBorder="1" applyAlignment="1">
      <alignment horizontal="right"/>
    </xf>
    <xf numFmtId="168" fontId="39" fillId="4" borderId="0" xfId="11" applyNumberFormat="1" applyFont="1" applyFill="1" applyBorder="1" applyAlignment="1">
      <alignment horizontal="right"/>
    </xf>
    <xf numFmtId="168" fontId="19" fillId="4" borderId="0" xfId="0" applyNumberFormat="1" applyFont="1" applyFill="1" applyAlignment="1">
      <alignment horizontal="right"/>
    </xf>
    <xf numFmtId="9" fontId="19" fillId="4" borderId="0" xfId="1" applyFont="1" applyFill="1" applyBorder="1" applyAlignment="1">
      <alignment horizontal="right"/>
    </xf>
    <xf numFmtId="168" fontId="19" fillId="4" borderId="0" xfId="11" applyNumberFormat="1" applyFont="1" applyFill="1" applyBorder="1" applyAlignment="1">
      <alignment horizontal="center"/>
    </xf>
    <xf numFmtId="9" fontId="19" fillId="4" borderId="0" xfId="1" applyFont="1" applyFill="1" applyBorder="1" applyAlignment="1">
      <alignment horizontal="right" wrapText="1"/>
    </xf>
    <xf numFmtId="168" fontId="2" fillId="4" borderId="0" xfId="0" applyNumberFormat="1" applyFont="1" applyFill="1" applyAlignment="1">
      <alignment horizontal="right"/>
    </xf>
    <xf numFmtId="9" fontId="2" fillId="4" borderId="0" xfId="1" applyFont="1" applyFill="1" applyBorder="1" applyAlignment="1">
      <alignment horizontal="right"/>
    </xf>
    <xf numFmtId="168" fontId="2" fillId="4" borderId="0" xfId="0" applyNumberFormat="1" applyFont="1" applyFill="1" applyAlignment="1">
      <alignment horizontal="center"/>
    </xf>
    <xf numFmtId="168" fontId="2" fillId="4" borderId="0" xfId="11" applyNumberFormat="1" applyFont="1" applyFill="1" applyBorder="1" applyAlignment="1">
      <alignment horizontal="center"/>
    </xf>
    <xf numFmtId="9" fontId="2" fillId="4" borderId="0" xfId="1" applyFont="1" applyFill="1"/>
    <xf numFmtId="0" fontId="39" fillId="4" borderId="23" xfId="0" applyFont="1" applyFill="1" applyBorder="1" applyAlignment="1">
      <alignment horizontal="left"/>
    </xf>
    <xf numFmtId="9" fontId="39" fillId="4" borderId="23" xfId="1" applyFont="1" applyFill="1" applyBorder="1" applyAlignment="1">
      <alignment horizontal="right"/>
    </xf>
    <xf numFmtId="168" fontId="39" fillId="4" borderId="23" xfId="11" applyNumberFormat="1" applyFont="1" applyFill="1" applyBorder="1" applyAlignment="1">
      <alignment horizontal="center"/>
    </xf>
    <xf numFmtId="0" fontId="47" fillId="4" borderId="0" xfId="0" applyFont="1" applyFill="1"/>
    <xf numFmtId="0" fontId="47" fillId="4" borderId="0" xfId="0" applyFont="1" applyFill="1" applyAlignment="1">
      <alignment horizontal="right"/>
    </xf>
    <xf numFmtId="0" fontId="48" fillId="4" borderId="24" xfId="0" applyFont="1" applyFill="1" applyBorder="1"/>
    <xf numFmtId="0" fontId="48" fillId="4" borderId="24" xfId="0" applyFont="1" applyFill="1" applyBorder="1" applyAlignment="1">
      <alignment horizontal="right"/>
    </xf>
    <xf numFmtId="0" fontId="43" fillId="4" borderId="25" xfId="0" applyFont="1" applyFill="1" applyBorder="1"/>
    <xf numFmtId="0" fontId="48" fillId="4" borderId="25" xfId="0" applyFont="1" applyFill="1" applyBorder="1"/>
    <xf numFmtId="168" fontId="43" fillId="4" borderId="25" xfId="0" applyNumberFormat="1" applyFont="1" applyFill="1" applyBorder="1" applyAlignment="1">
      <alignment horizontal="right"/>
    </xf>
    <xf numFmtId="10" fontId="43" fillId="4" borderId="25" xfId="0" applyNumberFormat="1" applyFont="1" applyFill="1" applyBorder="1" applyAlignment="1">
      <alignment horizontal="right"/>
    </xf>
    <xf numFmtId="0" fontId="43" fillId="13" borderId="26" xfId="0" applyFont="1" applyFill="1" applyBorder="1"/>
    <xf numFmtId="0" fontId="48" fillId="13" borderId="26" xfId="0" applyFont="1" applyFill="1" applyBorder="1"/>
    <xf numFmtId="0" fontId="48" fillId="13" borderId="24" xfId="0" applyFont="1" applyFill="1" applyBorder="1"/>
    <xf numFmtId="168" fontId="48" fillId="13" borderId="24" xfId="0" applyNumberFormat="1" applyFont="1" applyFill="1" applyBorder="1" applyAlignment="1">
      <alignment horizontal="right"/>
    </xf>
    <xf numFmtId="10" fontId="48" fillId="13" borderId="24" xfId="0" applyNumberFormat="1" applyFont="1" applyFill="1" applyBorder="1" applyAlignment="1">
      <alignment horizontal="right"/>
    </xf>
    <xf numFmtId="10" fontId="2" fillId="4" borderId="0" xfId="1" applyNumberFormat="1" applyFont="1" applyFill="1"/>
    <xf numFmtId="168" fontId="48" fillId="4" borderId="25" xfId="0" applyNumberFormat="1" applyFont="1" applyFill="1" applyBorder="1" applyAlignment="1">
      <alignment horizontal="right"/>
    </xf>
    <xf numFmtId="10" fontId="48" fillId="4" borderId="25" xfId="1" applyNumberFormat="1" applyFont="1" applyFill="1" applyBorder="1" applyAlignment="1">
      <alignment horizontal="right"/>
    </xf>
    <xf numFmtId="0" fontId="48" fillId="4" borderId="27" xfId="0" applyFont="1" applyFill="1" applyBorder="1"/>
    <xf numFmtId="168" fontId="43" fillId="4" borderId="27" xfId="0" applyNumberFormat="1" applyFont="1" applyFill="1" applyBorder="1" applyAlignment="1">
      <alignment horizontal="right"/>
    </xf>
    <xf numFmtId="10" fontId="43" fillId="4" borderId="27" xfId="0" applyNumberFormat="1" applyFont="1" applyFill="1" applyBorder="1" applyAlignment="1">
      <alignment horizontal="right"/>
    </xf>
    <xf numFmtId="0" fontId="48" fillId="4" borderId="28" xfId="0" applyFont="1" applyFill="1" applyBorder="1"/>
    <xf numFmtId="168" fontId="43" fillId="4" borderId="28" xfId="0" applyNumberFormat="1" applyFont="1" applyFill="1" applyBorder="1" applyAlignment="1">
      <alignment horizontal="right"/>
    </xf>
    <xf numFmtId="10" fontId="43" fillId="4" borderId="28" xfId="0" applyNumberFormat="1" applyFont="1" applyFill="1" applyBorder="1" applyAlignment="1">
      <alignment horizontal="right"/>
    </xf>
    <xf numFmtId="0" fontId="48" fillId="13" borderId="29" xfId="0" applyFont="1" applyFill="1" applyBorder="1"/>
    <xf numFmtId="0" fontId="48" fillId="13" borderId="30" xfId="0" applyFont="1" applyFill="1" applyBorder="1"/>
    <xf numFmtId="168" fontId="43" fillId="13" borderId="30" xfId="0" applyNumberFormat="1" applyFont="1" applyFill="1" applyBorder="1" applyAlignment="1">
      <alignment horizontal="right"/>
    </xf>
    <xf numFmtId="10" fontId="43" fillId="13" borderId="30" xfId="0" applyNumberFormat="1" applyFont="1" applyFill="1" applyBorder="1" applyAlignment="1">
      <alignment horizontal="right"/>
    </xf>
    <xf numFmtId="0" fontId="48" fillId="13" borderId="31" xfId="0" applyFont="1" applyFill="1" applyBorder="1"/>
    <xf numFmtId="0" fontId="48" fillId="13" borderId="0" xfId="0" applyFont="1" applyFill="1"/>
    <xf numFmtId="0" fontId="19" fillId="4" borderId="32" xfId="0" applyFont="1" applyFill="1" applyBorder="1"/>
    <xf numFmtId="169" fontId="19" fillId="4" borderId="32" xfId="12" applyNumberFormat="1" applyFont="1" applyFill="1" applyBorder="1"/>
    <xf numFmtId="9" fontId="19" fillId="4" borderId="32" xfId="1" applyFont="1" applyFill="1" applyBorder="1"/>
    <xf numFmtId="0" fontId="2" fillId="4" borderId="0" xfId="0" applyFont="1" applyFill="1" applyAlignment="1">
      <alignment vertical="center"/>
    </xf>
    <xf numFmtId="0" fontId="47" fillId="0" borderId="0" xfId="0" applyFont="1"/>
    <xf numFmtId="0" fontId="47" fillId="0" borderId="0" xfId="0" applyFont="1" applyAlignment="1">
      <alignment horizontal="right"/>
    </xf>
    <xf numFmtId="0" fontId="39" fillId="0" borderId="0" xfId="0" applyFont="1"/>
    <xf numFmtId="0" fontId="19" fillId="7" borderId="0" xfId="0" applyFont="1" applyFill="1"/>
    <xf numFmtId="9" fontId="2" fillId="7" borderId="0" xfId="1" applyFont="1" applyFill="1" applyAlignment="1">
      <alignment horizontal="right"/>
    </xf>
    <xf numFmtId="0" fontId="2" fillId="7" borderId="0" xfId="1" applyNumberFormat="1" applyFont="1" applyFill="1" applyAlignment="1">
      <alignment horizontal="right"/>
    </xf>
    <xf numFmtId="168" fontId="47" fillId="0" borderId="0" xfId="0" applyNumberFormat="1" applyFont="1"/>
    <xf numFmtId="0" fontId="2" fillId="0" borderId="0" xfId="0" applyFont="1" applyAlignment="1">
      <alignment horizontal="left"/>
    </xf>
    <xf numFmtId="168" fontId="2" fillId="0" borderId="0" xfId="0" applyNumberFormat="1" applyFont="1"/>
    <xf numFmtId="10" fontId="2" fillId="0" borderId="0" xfId="0" applyNumberFormat="1" applyFont="1"/>
    <xf numFmtId="0" fontId="2" fillId="0" borderId="0" xfId="0" applyFont="1"/>
    <xf numFmtId="0" fontId="47" fillId="0" borderId="0" xfId="0" applyFont="1" applyAlignment="1">
      <alignment horizontal="left"/>
    </xf>
    <xf numFmtId="10" fontId="47" fillId="0" borderId="0" xfId="0" applyNumberFormat="1" applyFont="1"/>
    <xf numFmtId="0" fontId="2" fillId="0" borderId="23" xfId="0" applyFont="1" applyBorder="1" applyAlignment="1">
      <alignment horizontal="left"/>
    </xf>
    <xf numFmtId="168" fontId="2" fillId="0" borderId="23" xfId="0" applyNumberFormat="1" applyFont="1" applyBorder="1" applyAlignment="1">
      <alignment horizontal="right"/>
    </xf>
    <xf numFmtId="9" fontId="2" fillId="0" borderId="23" xfId="1" applyFont="1" applyBorder="1" applyAlignment="1">
      <alignment horizontal="right"/>
    </xf>
    <xf numFmtId="0" fontId="2" fillId="0" borderId="23" xfId="0" applyFont="1" applyBorder="1" applyAlignment="1">
      <alignment horizontal="right"/>
    </xf>
    <xf numFmtId="168" fontId="2" fillId="7" borderId="0" xfId="0" applyNumberFormat="1" applyFont="1" applyFill="1" applyAlignment="1">
      <alignment horizontal="right"/>
    </xf>
    <xf numFmtId="0" fontId="2" fillId="7" borderId="0" xfId="0" applyFont="1" applyFill="1" applyAlignment="1">
      <alignment horizontal="right"/>
    </xf>
    <xf numFmtId="168" fontId="2" fillId="0" borderId="0" xfId="0" applyNumberFormat="1" applyFont="1" applyAlignment="1">
      <alignment horizontal="right"/>
    </xf>
    <xf numFmtId="0" fontId="2" fillId="0" borderId="0" xfId="0" applyFont="1" applyAlignment="1">
      <alignment horizontal="right"/>
    </xf>
    <xf numFmtId="10" fontId="2" fillId="0" borderId="0" xfId="0" applyNumberFormat="1" applyFont="1" applyAlignment="1">
      <alignment horizontal="right"/>
    </xf>
    <xf numFmtId="10" fontId="2" fillId="0" borderId="23" xfId="0" applyNumberFormat="1" applyFont="1" applyBorder="1" applyAlignment="1">
      <alignment horizontal="right"/>
    </xf>
    <xf numFmtId="168" fontId="47" fillId="0" borderId="0" xfId="0" applyNumberFormat="1" applyFont="1" applyAlignment="1">
      <alignment horizontal="right"/>
    </xf>
    <xf numFmtId="10" fontId="47" fillId="0" borderId="0" xfId="0" applyNumberFormat="1" applyFont="1" applyAlignment="1">
      <alignment horizontal="right"/>
    </xf>
    <xf numFmtId="0" fontId="19" fillId="7" borderId="0" xfId="0" applyFont="1" applyFill="1" applyAlignment="1">
      <alignment horizontal="left"/>
    </xf>
    <xf numFmtId="0" fontId="39" fillId="0" borderId="0" xfId="0" applyFont="1" applyAlignment="1">
      <alignment horizontal="left"/>
    </xf>
    <xf numFmtId="168" fontId="47" fillId="4" borderId="0" xfId="11" applyNumberFormat="1" applyFont="1" applyFill="1"/>
    <xf numFmtId="10" fontId="47" fillId="4" borderId="0" xfId="1" applyNumberFormat="1" applyFont="1" applyFill="1"/>
    <xf numFmtId="168" fontId="2" fillId="4" borderId="0" xfId="11" applyNumberFormat="1" applyFont="1" applyFill="1"/>
    <xf numFmtId="0" fontId="47" fillId="4" borderId="0" xfId="0" applyFont="1" applyFill="1" applyAlignment="1">
      <alignment horizontal="left"/>
    </xf>
    <xf numFmtId="0" fontId="2" fillId="4" borderId="23" xfId="0" applyFont="1" applyFill="1" applyBorder="1" applyAlignment="1">
      <alignment horizontal="left"/>
    </xf>
    <xf numFmtId="168" fontId="2" fillId="4" borderId="23" xfId="0" applyNumberFormat="1" applyFont="1" applyFill="1" applyBorder="1" applyAlignment="1">
      <alignment horizontal="right"/>
    </xf>
    <xf numFmtId="10" fontId="2" fillId="4" borderId="23" xfId="0" applyNumberFormat="1" applyFont="1" applyFill="1" applyBorder="1" applyAlignment="1">
      <alignment horizontal="right"/>
    </xf>
    <xf numFmtId="168" fontId="47" fillId="4" borderId="0" xfId="0" applyNumberFormat="1" applyFont="1" applyFill="1" applyAlignment="1">
      <alignment horizontal="right"/>
    </xf>
    <xf numFmtId="10" fontId="47" fillId="4" borderId="0" xfId="0" applyNumberFormat="1" applyFont="1" applyFill="1" applyAlignment="1">
      <alignment horizontal="right"/>
    </xf>
    <xf numFmtId="164" fontId="47" fillId="4" borderId="0" xfId="11" applyFont="1" applyFill="1"/>
    <xf numFmtId="0" fontId="2" fillId="4" borderId="23" xfId="0" applyFont="1" applyFill="1" applyBorder="1" applyAlignment="1">
      <alignment horizontal="right"/>
    </xf>
    <xf numFmtId="168" fontId="47" fillId="4" borderId="0" xfId="11" applyNumberFormat="1" applyFont="1" applyFill="1" applyBorder="1"/>
    <xf numFmtId="10" fontId="47" fillId="4" borderId="0" xfId="1" applyNumberFormat="1" applyFont="1" applyFill="1" applyBorder="1"/>
    <xf numFmtId="0" fontId="39" fillId="4" borderId="0" xfId="0" applyFont="1" applyFill="1"/>
    <xf numFmtId="9" fontId="47" fillId="4" borderId="0" xfId="1" applyFont="1" applyFill="1" applyBorder="1" applyAlignment="1">
      <alignment horizontal="right"/>
    </xf>
    <xf numFmtId="0" fontId="47" fillId="4" borderId="0" xfId="1" applyNumberFormat="1" applyFont="1" applyFill="1" applyBorder="1" applyAlignment="1">
      <alignment horizontal="right"/>
    </xf>
    <xf numFmtId="0" fontId="2" fillId="4" borderId="0" xfId="0" applyFont="1" applyFill="1" applyAlignment="1">
      <alignment horizontal="left"/>
    </xf>
    <xf numFmtId="169" fontId="2" fillId="4" borderId="0" xfId="9" applyNumberFormat="1" applyFont="1" applyFill="1"/>
    <xf numFmtId="10" fontId="2" fillId="4" borderId="0" xfId="1" applyNumberFormat="1" applyFont="1" applyFill="1" applyBorder="1" applyAlignment="1">
      <alignment horizontal="right"/>
    </xf>
    <xf numFmtId="10" fontId="2" fillId="4" borderId="0" xfId="0" applyNumberFormat="1" applyFont="1" applyFill="1" applyAlignment="1">
      <alignment horizontal="right"/>
    </xf>
    <xf numFmtId="14" fontId="49" fillId="0" borderId="10" xfId="4" applyNumberFormat="1" applyFont="1" applyBorder="1"/>
    <xf numFmtId="0" fontId="49" fillId="14" borderId="33" xfId="4" applyFont="1" applyFill="1" applyBorder="1"/>
    <xf numFmtId="0" fontId="23" fillId="14" borderId="34" xfId="4" applyFill="1" applyBorder="1"/>
    <xf numFmtId="0" fontId="23" fillId="0" borderId="0" xfId="4"/>
    <xf numFmtId="167" fontId="0" fillId="0" borderId="0" xfId="11" applyNumberFormat="1" applyFont="1" applyFill="1" applyBorder="1"/>
    <xf numFmtId="14" fontId="23" fillId="0" borderId="0" xfId="4" applyNumberFormat="1"/>
    <xf numFmtId="0" fontId="23" fillId="4" borderId="7" xfId="4" applyFill="1" applyBorder="1"/>
    <xf numFmtId="0" fontId="49" fillId="15" borderId="1" xfId="4" applyFont="1" applyFill="1" applyBorder="1"/>
    <xf numFmtId="0" fontId="49" fillId="15" borderId="35" xfId="4" applyFont="1" applyFill="1" applyBorder="1"/>
    <xf numFmtId="0" fontId="49" fillId="15" borderId="35" xfId="4" applyFont="1" applyFill="1" applyBorder="1" applyAlignment="1">
      <alignment horizontal="center"/>
    </xf>
    <xf numFmtId="0" fontId="49" fillId="15" borderId="35" xfId="4" applyFont="1" applyFill="1" applyBorder="1" applyAlignment="1">
      <alignment horizontal="center" wrapText="1"/>
    </xf>
    <xf numFmtId="0" fontId="49" fillId="15" borderId="36" xfId="4" applyFont="1" applyFill="1" applyBorder="1" applyAlignment="1">
      <alignment horizontal="center"/>
    </xf>
    <xf numFmtId="0" fontId="49" fillId="16" borderId="0" xfId="4" applyFont="1" applyFill="1" applyAlignment="1">
      <alignment horizontal="center"/>
    </xf>
    <xf numFmtId="2" fontId="23" fillId="0" borderId="37" xfId="13" applyNumberFormat="1" applyFont="1" applyFill="1" applyBorder="1"/>
    <xf numFmtId="2" fontId="23" fillId="0" borderId="38" xfId="13" applyNumberFormat="1" applyFont="1" applyFill="1" applyBorder="1"/>
    <xf numFmtId="2" fontId="23" fillId="4" borderId="39" xfId="13" applyNumberFormat="1" applyFont="1" applyFill="1" applyBorder="1"/>
    <xf numFmtId="170" fontId="23" fillId="4" borderId="38" xfId="11" applyNumberFormat="1" applyFont="1" applyFill="1" applyBorder="1"/>
    <xf numFmtId="3" fontId="23" fillId="4" borderId="39" xfId="4" applyNumberFormat="1" applyFill="1" applyBorder="1"/>
    <xf numFmtId="3" fontId="23" fillId="4" borderId="38" xfId="4" applyNumberFormat="1" applyFill="1" applyBorder="1"/>
    <xf numFmtId="168" fontId="2" fillId="4" borderId="39" xfId="11" applyNumberFormat="1" applyFont="1" applyFill="1" applyBorder="1" applyAlignment="1">
      <alignment horizontal="right"/>
    </xf>
    <xf numFmtId="14" fontId="23" fillId="0" borderId="38" xfId="4" applyNumberFormat="1" applyBorder="1" applyAlignment="1">
      <alignment horizontal="right"/>
    </xf>
    <xf numFmtId="2" fontId="23" fillId="17" borderId="39" xfId="4" applyNumberFormat="1" applyFill="1" applyBorder="1"/>
    <xf numFmtId="14" fontId="0" fillId="0" borderId="38" xfId="0" applyNumberFormat="1" applyBorder="1"/>
    <xf numFmtId="2" fontId="23" fillId="17" borderId="40" xfId="4" applyNumberFormat="1" applyFill="1" applyBorder="1"/>
    <xf numFmtId="169" fontId="0" fillId="0" borderId="0" xfId="12" applyNumberFormat="1" applyFont="1"/>
    <xf numFmtId="2" fontId="23" fillId="0" borderId="41" xfId="13" applyNumberFormat="1" applyFont="1" applyFill="1" applyBorder="1"/>
    <xf numFmtId="2" fontId="23" fillId="0" borderId="0" xfId="13" applyNumberFormat="1" applyFont="1" applyFill="1" applyBorder="1"/>
    <xf numFmtId="2" fontId="23" fillId="4" borderId="42" xfId="13" applyNumberFormat="1" applyFont="1" applyFill="1" applyBorder="1"/>
    <xf numFmtId="170" fontId="23" fillId="4" borderId="0" xfId="11" applyNumberFormat="1" applyFont="1" applyFill="1" applyBorder="1"/>
    <xf numFmtId="3" fontId="23" fillId="4" borderId="42" xfId="4" applyNumberFormat="1" applyFill="1" applyBorder="1"/>
    <xf numFmtId="3" fontId="23" fillId="4" borderId="0" xfId="4" applyNumberFormat="1" applyFill="1"/>
    <xf numFmtId="168" fontId="2" fillId="4" borderId="42" xfId="11" applyNumberFormat="1" applyFont="1" applyFill="1" applyBorder="1" applyAlignment="1">
      <alignment horizontal="right"/>
    </xf>
    <xf numFmtId="14" fontId="23" fillId="0" borderId="0" xfId="4" applyNumberFormat="1" applyAlignment="1">
      <alignment horizontal="right"/>
    </xf>
    <xf numFmtId="2" fontId="23" fillId="17" borderId="42" xfId="4" applyNumberFormat="1" applyFill="1" applyBorder="1"/>
    <xf numFmtId="14" fontId="0" fillId="0" borderId="0" xfId="0" applyNumberFormat="1"/>
    <xf numFmtId="2" fontId="23" fillId="17" borderId="43" xfId="4" applyNumberFormat="1" applyFill="1" applyBorder="1"/>
    <xf numFmtId="14" fontId="2" fillId="0" borderId="0" xfId="0" applyNumberFormat="1" applyFont="1" applyAlignment="1">
      <alignment horizontal="right"/>
    </xf>
    <xf numFmtId="169" fontId="0" fillId="0" borderId="44" xfId="12" applyNumberFormat="1" applyFont="1" applyBorder="1"/>
    <xf numFmtId="169" fontId="3" fillId="0" borderId="0" xfId="0" applyNumberFormat="1" applyFont="1"/>
    <xf numFmtId="14" fontId="2" fillId="0" borderId="0" xfId="0" applyNumberFormat="1" applyFont="1"/>
    <xf numFmtId="2" fontId="51" fillId="0" borderId="45" xfId="13" applyNumberFormat="1" applyFont="1" applyFill="1" applyBorder="1"/>
    <xf numFmtId="2" fontId="51" fillId="0" borderId="44" xfId="13" applyNumberFormat="1" applyFont="1" applyFill="1" applyBorder="1"/>
    <xf numFmtId="2" fontId="51" fillId="4" borderId="46" xfId="13" applyNumberFormat="1" applyFont="1" applyFill="1" applyBorder="1"/>
    <xf numFmtId="170" fontId="51" fillId="4" borderId="44" xfId="11" applyNumberFormat="1" applyFont="1" applyFill="1" applyBorder="1"/>
    <xf numFmtId="3" fontId="51" fillId="4" borderId="46" xfId="4" applyNumberFormat="1" applyFont="1" applyFill="1" applyBorder="1"/>
    <xf numFmtId="3" fontId="51" fillId="4" borderId="44" xfId="4" applyNumberFormat="1" applyFont="1" applyFill="1" applyBorder="1"/>
    <xf numFmtId="168" fontId="47" fillId="4" borderId="46" xfId="11" applyNumberFormat="1" applyFont="1" applyFill="1" applyBorder="1" applyAlignment="1">
      <alignment horizontal="right"/>
    </xf>
    <xf numFmtId="14" fontId="47" fillId="0" borderId="44" xfId="0" applyNumberFormat="1" applyFont="1" applyBorder="1" applyAlignment="1">
      <alignment horizontal="right"/>
    </xf>
    <xf numFmtId="2" fontId="51" fillId="17" borderId="46" xfId="4" applyNumberFormat="1" applyFont="1" applyFill="1" applyBorder="1"/>
    <xf numFmtId="14" fontId="47" fillId="0" borderId="44" xfId="0" applyNumberFormat="1" applyFont="1" applyBorder="1"/>
    <xf numFmtId="2" fontId="51" fillId="17" borderId="47" xfId="4" applyNumberFormat="1" applyFont="1" applyFill="1" applyBorder="1"/>
    <xf numFmtId="0" fontId="23" fillId="15" borderId="6" xfId="4" applyFill="1" applyBorder="1"/>
    <xf numFmtId="0" fontId="23" fillId="15" borderId="48" xfId="4" applyFill="1" applyBorder="1"/>
    <xf numFmtId="0" fontId="23" fillId="15" borderId="7" xfId="4" applyFill="1" applyBorder="1"/>
    <xf numFmtId="171" fontId="23" fillId="15" borderId="48" xfId="4" applyNumberFormat="1" applyFill="1" applyBorder="1"/>
    <xf numFmtId="3" fontId="23" fillId="15" borderId="48" xfId="4" applyNumberFormat="1" applyFill="1" applyBorder="1"/>
    <xf numFmtId="14" fontId="23" fillId="15" borderId="7" xfId="4" applyNumberFormat="1" applyFill="1" applyBorder="1"/>
    <xf numFmtId="164" fontId="2" fillId="15" borderId="49" xfId="11" applyFont="1" applyFill="1" applyBorder="1"/>
    <xf numFmtId="164" fontId="2" fillId="15" borderId="50" xfId="11" applyFont="1" applyFill="1" applyBorder="1"/>
    <xf numFmtId="172" fontId="2" fillId="0" borderId="0" xfId="11" applyNumberFormat="1" applyFont="1" applyFill="1" applyBorder="1"/>
    <xf numFmtId="3" fontId="23" fillId="0" borderId="0" xfId="4" applyNumberFormat="1"/>
    <xf numFmtId="173" fontId="23" fillId="0" borderId="0" xfId="4" applyNumberFormat="1"/>
    <xf numFmtId="14" fontId="51" fillId="0" borderId="0" xfId="4" applyNumberFormat="1" applyFont="1"/>
    <xf numFmtId="167" fontId="2" fillId="0" borderId="0" xfId="11" applyNumberFormat="1" applyFont="1" applyFill="1" applyBorder="1"/>
    <xf numFmtId="0" fontId="51" fillId="0" borderId="0" xfId="4" applyFont="1"/>
    <xf numFmtId="0" fontId="49" fillId="15" borderId="51" xfId="4" applyFont="1" applyFill="1" applyBorder="1"/>
    <xf numFmtId="0" fontId="49" fillId="15" borderId="52" xfId="4" applyFont="1" applyFill="1" applyBorder="1"/>
    <xf numFmtId="3" fontId="49" fillId="15" borderId="52" xfId="4" applyNumberFormat="1" applyFont="1" applyFill="1" applyBorder="1" applyAlignment="1">
      <alignment horizontal="center"/>
    </xf>
    <xf numFmtId="0" fontId="49" fillId="15" borderId="53" xfId="4" applyFont="1" applyFill="1" applyBorder="1" applyAlignment="1">
      <alignment horizontal="center"/>
    </xf>
    <xf numFmtId="0" fontId="49" fillId="15" borderId="54" xfId="4" applyFont="1" applyFill="1" applyBorder="1" applyAlignment="1">
      <alignment horizontal="center"/>
    </xf>
    <xf numFmtId="0" fontId="49" fillId="15" borderId="55" xfId="4" applyFont="1" applyFill="1" applyBorder="1" applyAlignment="1">
      <alignment horizontal="center"/>
    </xf>
    <xf numFmtId="16" fontId="47" fillId="0" borderId="0" xfId="0" applyNumberFormat="1" applyFont="1"/>
    <xf numFmtId="14" fontId="47" fillId="0" borderId="0" xfId="0" applyNumberFormat="1" applyFont="1"/>
    <xf numFmtId="0" fontId="23" fillId="0" borderId="33" xfId="14" applyBorder="1"/>
    <xf numFmtId="0" fontId="23" fillId="0" borderId="33" xfId="4" applyBorder="1"/>
    <xf numFmtId="3" fontId="23" fillId="0" borderId="39" xfId="4" applyNumberFormat="1" applyBorder="1"/>
    <xf numFmtId="170" fontId="23" fillId="0" borderId="34" xfId="15" applyNumberFormat="1" applyFont="1" applyFill="1" applyBorder="1"/>
    <xf numFmtId="171" fontId="23" fillId="4" borderId="38" xfId="16" applyNumberFormat="1" applyFont="1" applyFill="1" applyBorder="1"/>
    <xf numFmtId="0" fontId="23" fillId="0" borderId="39" xfId="4" applyBorder="1"/>
    <xf numFmtId="14" fontId="23" fillId="4" borderId="34" xfId="16" applyNumberFormat="1" applyFont="1" applyFill="1" applyBorder="1"/>
    <xf numFmtId="164" fontId="53" fillId="4" borderId="5" xfId="16" applyNumberFormat="1" applyFont="1" applyFill="1" applyBorder="1"/>
    <xf numFmtId="164" fontId="47" fillId="0" borderId="0" xfId="11" applyFont="1"/>
    <xf numFmtId="164" fontId="0" fillId="0" borderId="0" xfId="0" applyNumberFormat="1"/>
    <xf numFmtId="0" fontId="23" fillId="0" borderId="56" xfId="14" applyBorder="1"/>
    <xf numFmtId="0" fontId="23" fillId="0" borderId="56" xfId="4" applyBorder="1"/>
    <xf numFmtId="3" fontId="23" fillId="0" borderId="42" xfId="4" applyNumberFormat="1" applyBorder="1"/>
    <xf numFmtId="170" fontId="23" fillId="0" borderId="57" xfId="15" applyNumberFormat="1" applyFont="1" applyFill="1" applyBorder="1"/>
    <xf numFmtId="171" fontId="23" fillId="4" borderId="0" xfId="16" applyNumberFormat="1" applyFont="1" applyFill="1" applyBorder="1"/>
    <xf numFmtId="0" fontId="23" fillId="0" borderId="42" xfId="4" applyBorder="1"/>
    <xf numFmtId="14" fontId="23" fillId="4" borderId="57" xfId="16" applyNumberFormat="1" applyFont="1" applyFill="1" applyBorder="1"/>
    <xf numFmtId="164" fontId="23" fillId="4" borderId="5" xfId="16" applyNumberFormat="1" applyFont="1" applyFill="1" applyBorder="1"/>
    <xf numFmtId="164" fontId="51" fillId="4" borderId="5" xfId="16" applyNumberFormat="1" applyFont="1" applyFill="1" applyBorder="1"/>
    <xf numFmtId="0" fontId="23" fillId="4" borderId="0" xfId="16" applyFont="1" applyFill="1" applyBorder="1"/>
    <xf numFmtId="164" fontId="23" fillId="0" borderId="57" xfId="11" applyFont="1" applyFill="1" applyBorder="1" applyAlignment="1">
      <alignment horizontal="right"/>
    </xf>
    <xf numFmtId="164" fontId="23" fillId="0" borderId="0" xfId="11" applyFont="1" applyFill="1" applyBorder="1" applyAlignment="1">
      <alignment horizontal="right"/>
    </xf>
    <xf numFmtId="0" fontId="23" fillId="4" borderId="42" xfId="13" applyFont="1" applyFill="1" applyBorder="1"/>
    <xf numFmtId="174" fontId="23" fillId="0" borderId="57" xfId="11" applyNumberFormat="1" applyFont="1" applyFill="1" applyBorder="1" applyAlignment="1">
      <alignment horizontal="left"/>
    </xf>
    <xf numFmtId="175" fontId="47" fillId="0" borderId="5" xfId="11" applyNumberFormat="1" applyFont="1" applyBorder="1"/>
    <xf numFmtId="164" fontId="47" fillId="0" borderId="0" xfId="0" applyNumberFormat="1" applyFont="1"/>
    <xf numFmtId="0" fontId="2" fillId="0" borderId="56" xfId="0" applyFont="1" applyBorder="1"/>
    <xf numFmtId="168" fontId="2" fillId="0" borderId="42" xfId="11" applyNumberFormat="1" applyFont="1" applyBorder="1"/>
    <xf numFmtId="0" fontId="2" fillId="0" borderId="57" xfId="0" applyFont="1" applyBorder="1"/>
    <xf numFmtId="0" fontId="2" fillId="0" borderId="42" xfId="0" applyFont="1" applyBorder="1"/>
    <xf numFmtId="0" fontId="47" fillId="0" borderId="5" xfId="0" applyFont="1" applyBorder="1"/>
    <xf numFmtId="0" fontId="47" fillId="0" borderId="58" xfId="0" applyFont="1" applyBorder="1"/>
    <xf numFmtId="0" fontId="47" fillId="0" borderId="46" xfId="0" applyFont="1" applyBorder="1"/>
    <xf numFmtId="0" fontId="47" fillId="0" borderId="9" xfId="0" applyFont="1" applyBorder="1"/>
    <xf numFmtId="0" fontId="47" fillId="0" borderId="44" xfId="0" applyFont="1" applyBorder="1"/>
    <xf numFmtId="164" fontId="47" fillId="0" borderId="47" xfId="11" applyFont="1" applyBorder="1"/>
    <xf numFmtId="0" fontId="51" fillId="15" borderId="6" xfId="4" applyFont="1" applyFill="1" applyBorder="1"/>
    <xf numFmtId="0" fontId="51" fillId="15" borderId="48" xfId="4" applyFont="1" applyFill="1" applyBorder="1"/>
    <xf numFmtId="3" fontId="23" fillId="15" borderId="49" xfId="4" applyNumberFormat="1" applyFill="1" applyBorder="1"/>
    <xf numFmtId="14" fontId="51" fillId="15" borderId="59" xfId="4" applyNumberFormat="1" applyFont="1" applyFill="1" applyBorder="1"/>
    <xf numFmtId="164" fontId="47" fillId="15" borderId="49" xfId="11" applyFont="1" applyFill="1" applyBorder="1"/>
    <xf numFmtId="164" fontId="23" fillId="15" borderId="8" xfId="11" applyFont="1" applyFill="1" applyBorder="1"/>
    <xf numFmtId="0" fontId="49" fillId="0" borderId="0" xfId="4" applyFont="1"/>
    <xf numFmtId="168" fontId="23" fillId="0" borderId="0" xfId="11" applyNumberFormat="1" applyFont="1" applyBorder="1"/>
    <xf numFmtId="9" fontId="23" fillId="0" borderId="0" xfId="1" applyFont="1" applyBorder="1"/>
    <xf numFmtId="168" fontId="23" fillId="16" borderId="0" xfId="11" applyNumberFormat="1" applyFont="1" applyFill="1" applyBorder="1"/>
    <xf numFmtId="168" fontId="3" fillId="0" borderId="0" xfId="0" applyNumberFormat="1" applyFont="1"/>
    <xf numFmtId="10" fontId="0" fillId="0" borderId="0" xfId="1" applyNumberFormat="1" applyFont="1"/>
    <xf numFmtId="168" fontId="0" fillId="0" borderId="0" xfId="11" applyNumberFormat="1" applyFont="1"/>
    <xf numFmtId="1" fontId="0" fillId="0" borderId="0" xfId="0" applyNumberFormat="1"/>
    <xf numFmtId="14" fontId="2" fillId="0" borderId="0" xfId="17" applyNumberFormat="1" applyFont="1" applyFill="1"/>
    <xf numFmtId="168" fontId="2" fillId="0" borderId="0" xfId="10" applyNumberFormat="1" applyFont="1" applyFill="1" applyAlignment="1">
      <alignment horizontal="right"/>
    </xf>
    <xf numFmtId="49" fontId="0" fillId="0" borderId="0" xfId="0" applyNumberFormat="1"/>
    <xf numFmtId="2" fontId="0" fillId="0" borderId="0" xfId="0" applyNumberFormat="1"/>
    <xf numFmtId="176" fontId="0" fillId="0" borderId="0" xfId="0" applyNumberFormat="1"/>
    <xf numFmtId="177" fontId="0" fillId="0" borderId="0" xfId="0" applyNumberFormat="1"/>
    <xf numFmtId="178" fontId="0" fillId="0" borderId="0" xfId="0" applyNumberFormat="1"/>
    <xf numFmtId="10" fontId="2" fillId="0" borderId="0" xfId="10" applyNumberFormat="1" applyFont="1" applyFill="1" applyAlignment="1">
      <alignment horizontal="right"/>
    </xf>
    <xf numFmtId="164" fontId="2" fillId="0" borderId="0" xfId="10" applyNumberFormat="1" applyFont="1" applyFill="1"/>
    <xf numFmtId="168" fontId="2" fillId="0" borderId="0" xfId="10" applyNumberFormat="1" applyFont="1" applyFill="1"/>
    <xf numFmtId="3" fontId="0" fillId="0" borderId="0" xfId="0" applyNumberFormat="1"/>
    <xf numFmtId="0" fontId="2" fillId="0" borderId="0" xfId="0" applyFont="1" applyAlignment="1" applyProtection="1">
      <alignment vertical="center" wrapText="1"/>
      <protection locked="0"/>
    </xf>
    <xf numFmtId="0" fontId="2" fillId="0" borderId="0" xfId="0" applyFont="1" applyAlignment="1" applyProtection="1">
      <alignment horizontal="left" vertical="center" wrapText="1"/>
      <protection locked="0"/>
    </xf>
    <xf numFmtId="0" fontId="19" fillId="0" borderId="0" xfId="0" applyFont="1" applyAlignment="1" applyProtection="1">
      <alignment horizontal="center" vertical="center" wrapText="1"/>
      <protection locked="0"/>
    </xf>
    <xf numFmtId="0" fontId="0" fillId="4" borderId="60" xfId="0" applyFill="1" applyBorder="1"/>
    <xf numFmtId="0" fontId="0" fillId="4" borderId="62" xfId="0" applyFill="1" applyBorder="1"/>
    <xf numFmtId="0" fontId="0" fillId="4" borderId="63" xfId="0" applyFill="1" applyBorder="1"/>
    <xf numFmtId="0" fontId="57" fillId="4" borderId="0" xfId="0" applyFont="1" applyFill="1"/>
    <xf numFmtId="0" fontId="0" fillId="4" borderId="64" xfId="0" applyFill="1" applyBorder="1"/>
    <xf numFmtId="0" fontId="0" fillId="4" borderId="65" xfId="0" applyFill="1" applyBorder="1"/>
    <xf numFmtId="0" fontId="59" fillId="4" borderId="65" xfId="0" applyFont="1" applyFill="1" applyBorder="1"/>
    <xf numFmtId="0" fontId="60" fillId="4" borderId="65" xfId="0" applyFont="1" applyFill="1" applyBorder="1"/>
    <xf numFmtId="0" fontId="3" fillId="4" borderId="44" xfId="0" applyFont="1" applyFill="1" applyBorder="1" applyAlignment="1">
      <alignment vertical="center"/>
    </xf>
    <xf numFmtId="9" fontId="3" fillId="4" borderId="44" xfId="1" applyFont="1" applyFill="1" applyBorder="1" applyAlignment="1">
      <alignment vertical="center"/>
    </xf>
    <xf numFmtId="179" fontId="2" fillId="4" borderId="69" xfId="12" applyNumberFormat="1" applyFont="1" applyFill="1" applyBorder="1" applyAlignment="1">
      <alignment vertical="center"/>
    </xf>
    <xf numFmtId="180" fontId="2" fillId="4" borderId="73" xfId="1" applyNumberFormat="1" applyFont="1" applyFill="1" applyBorder="1" applyAlignment="1">
      <alignment vertical="center"/>
    </xf>
    <xf numFmtId="179" fontId="2" fillId="4" borderId="73" xfId="12" applyNumberFormat="1" applyFont="1" applyFill="1" applyBorder="1" applyAlignment="1">
      <alignment vertical="center"/>
    </xf>
    <xf numFmtId="2" fontId="2" fillId="0" borderId="0" xfId="0" applyNumberFormat="1" applyFont="1" applyAlignment="1">
      <alignment horizontal="center" vertical="center" wrapText="1"/>
    </xf>
    <xf numFmtId="10" fontId="2" fillId="0" borderId="0" xfId="1" applyNumberFormat="1" applyFont="1" applyAlignment="1" applyProtection="1">
      <alignment horizontal="center" vertical="center" wrapText="1"/>
    </xf>
    <xf numFmtId="0" fontId="40"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49" fontId="0" fillId="4" borderId="70" xfId="0" applyNumberFormat="1" applyFill="1" applyBorder="1" applyAlignment="1">
      <alignment horizontal="center" vertical="center"/>
    </xf>
    <xf numFmtId="49" fontId="0" fillId="4" borderId="71" xfId="0" applyNumberFormat="1" applyFill="1" applyBorder="1" applyAlignment="1">
      <alignment horizontal="center" vertical="center"/>
    </xf>
    <xf numFmtId="49" fontId="0" fillId="4" borderId="72" xfId="0" applyNumberFormat="1" applyFill="1" applyBorder="1" applyAlignment="1">
      <alignment horizontal="center" vertical="center"/>
    </xf>
    <xf numFmtId="0" fontId="56" fillId="4" borderId="61" xfId="0" applyFont="1" applyFill="1" applyBorder="1" applyAlignment="1">
      <alignment horizontal="center"/>
    </xf>
    <xf numFmtId="0" fontId="58" fillId="4" borderId="0" xfId="0" applyFont="1" applyFill="1" applyAlignment="1">
      <alignment horizontal="center" vertical="center"/>
    </xf>
    <xf numFmtId="0" fontId="0" fillId="4" borderId="66" xfId="0" applyFill="1" applyBorder="1" applyAlignment="1">
      <alignment horizontal="left" vertical="center"/>
    </xf>
    <xf numFmtId="0" fontId="0" fillId="4" borderId="67" xfId="0" applyFill="1" applyBorder="1" applyAlignment="1">
      <alignment horizontal="left" vertical="center"/>
    </xf>
    <xf numFmtId="0" fontId="0" fillId="4" borderId="68" xfId="0" applyFill="1" applyBorder="1" applyAlignment="1">
      <alignment horizontal="left" vertical="center"/>
    </xf>
    <xf numFmtId="0" fontId="0" fillId="4" borderId="70" xfId="0" applyFill="1" applyBorder="1" applyAlignment="1">
      <alignment horizontal="left" vertical="center"/>
    </xf>
    <xf numFmtId="0" fontId="0" fillId="4" borderId="71" xfId="0" applyFill="1" applyBorder="1" applyAlignment="1">
      <alignment horizontal="left" vertical="center"/>
    </xf>
    <xf numFmtId="0" fontId="0" fillId="4" borderId="72" xfId="0" applyFill="1" applyBorder="1" applyAlignment="1">
      <alignment horizontal="left" vertical="center"/>
    </xf>
    <xf numFmtId="49" fontId="0" fillId="4" borderId="70" xfId="0" quotePrefix="1" applyNumberFormat="1" applyFill="1" applyBorder="1" applyAlignment="1">
      <alignment horizontal="left" vertical="center"/>
    </xf>
    <xf numFmtId="49" fontId="0" fillId="4" borderId="71" xfId="0" applyNumberFormat="1" applyFill="1" applyBorder="1" applyAlignment="1">
      <alignment horizontal="left" vertical="center"/>
    </xf>
    <xf numFmtId="49" fontId="0" fillId="4" borderId="72" xfId="0" applyNumberFormat="1" applyFill="1" applyBorder="1" applyAlignment="1">
      <alignment horizontal="left" vertical="center"/>
    </xf>
    <xf numFmtId="49" fontId="0" fillId="4" borderId="70" xfId="0" applyNumberFormat="1" applyFill="1" applyBorder="1" applyAlignment="1">
      <alignment horizontal="left" vertical="center"/>
    </xf>
    <xf numFmtId="0" fontId="0" fillId="4" borderId="63" xfId="0" applyFill="1" applyBorder="1" applyAlignment="1">
      <alignment horizontal="center"/>
    </xf>
    <xf numFmtId="0" fontId="0" fillId="4" borderId="0" xfId="0" applyFill="1" applyAlignment="1">
      <alignment horizontal="center"/>
    </xf>
    <xf numFmtId="0" fontId="0" fillId="4" borderId="64" xfId="0" applyFill="1" applyBorder="1" applyAlignment="1">
      <alignment horizontal="center"/>
    </xf>
    <xf numFmtId="0" fontId="0" fillId="4" borderId="74" xfId="0" applyFill="1" applyBorder="1" applyAlignment="1">
      <alignment horizontal="center"/>
    </xf>
    <xf numFmtId="0" fontId="0" fillId="4" borderId="65" xfId="0" applyFill="1" applyBorder="1" applyAlignment="1">
      <alignment horizontal="center"/>
    </xf>
    <xf numFmtId="0" fontId="0" fillId="4" borderId="75" xfId="0" applyFill="1" applyBorder="1" applyAlignment="1">
      <alignment horizontal="center"/>
    </xf>
    <xf numFmtId="0" fontId="39" fillId="0" borderId="0" xfId="0" applyFont="1" applyAlignment="1">
      <alignment horizontal="left" vertical="center" wrapText="1"/>
    </xf>
    <xf numFmtId="0" fontId="15" fillId="2" borderId="0" xfId="0" applyFont="1" applyFill="1" applyAlignment="1">
      <alignment horizontal="center" vertical="center" wrapText="1"/>
    </xf>
    <xf numFmtId="0" fontId="15" fillId="2" borderId="16"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6"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16" xfId="2" quotePrefix="1" applyBorder="1" applyAlignment="1">
      <alignment horizontal="center"/>
    </xf>
    <xf numFmtId="0" fontId="14" fillId="0" borderId="18" xfId="2" quotePrefix="1" applyBorder="1" applyAlignment="1">
      <alignment horizontal="center"/>
    </xf>
    <xf numFmtId="0" fontId="14" fillId="0" borderId="20" xfId="2" quotePrefix="1" applyFill="1" applyBorder="1" applyAlignment="1">
      <alignment horizontal="center" vertical="center" wrapText="1"/>
    </xf>
    <xf numFmtId="0" fontId="14" fillId="0" borderId="19" xfId="2" quotePrefix="1" applyFill="1" applyBorder="1" applyAlignment="1">
      <alignment horizontal="center" vertical="center" wrapText="1"/>
    </xf>
  </cellXfs>
  <cellStyles count="18">
    <cellStyle name="Comma 2" xfId="3" xr:uid="{00000000-0005-0000-0000-000000000000}"/>
    <cellStyle name="Dårlig 2" xfId="16" xr:uid="{FE1BCF1F-F539-498C-B035-B40F8B798F1F}"/>
    <cellStyle name="God" xfId="10" builtinId="26"/>
    <cellStyle name="Good" xfId="17" xr:uid="{BB384445-1D54-46C2-ADFA-D1A97473EB0D}"/>
    <cellStyle name="Hyperkobling" xfId="2" builtinId="8"/>
    <cellStyle name="Komma" xfId="9" builtinId="3"/>
    <cellStyle name="Komma 2" xfId="11" xr:uid="{802876D0-A727-44AE-85F6-A36CA7D2658D}"/>
    <cellStyle name="Komma 3" xfId="12" xr:uid="{9F8646A5-20E9-4841-91EE-2A6648CE419C}"/>
    <cellStyle name="Komma 7" xfId="15" xr:uid="{EEC894D6-B08D-49EB-A7B0-41F9F06C5F79}"/>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Likviditetsportefølje" xfId="14" xr:uid="{A7C98CA4-2737-46BD-90A6-5812301C8B98}"/>
    <cellStyle name="Nøytral 2" xfId="13" xr:uid="{778BD5FB-B095-4DD2-9B3A-49C60BCA0804}"/>
    <cellStyle name="Pros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11210</xdr:colOff>
      <xdr:row>33</xdr:row>
      <xdr:rowOff>75807</xdr:rowOff>
    </xdr:from>
    <xdr:ext cx="3021461" cy="481295"/>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id="{5437D637-4222-42F6-ABCA-3ADF5776E3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821210" y="6867132"/>
          <a:ext cx="3021461" cy="48129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person displayName="Elisabeth Warland" id="{9ED51248-23EF-42B9-BF5F-5B15DDBA88C8}" userId="S::elisabeth.warland@sandnes-sparebank.no::4ff66a63-d4cc-48de-9518-0bc1def7c702"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45" dT="2019-10-24T07:52:38.67" personId="{9ED51248-23EF-42B9-BF5F-5B15DDBA88C8}" id="{E53C1FE0-1AFC-473A-BEE2-12E25C660588}">
    <text>Vi tar ut innskudd i morbank, men inndkudd i Danske kan være med.</text>
  </threadedComment>
  <threadedComment ref="A45" dT="2021-01-11T09:16:12.28" personId="{9ED51248-23EF-42B9-BF5F-5B15DDBA88C8}" id="{5412198F-BED4-4334-ADE9-DC702F372058}" parentId="{E53C1FE0-1AFC-473A-BEE2-12E25C660588}">
    <text>Innskudd i morbank kan inkluderes da rating ble oppgradert til A-</text>
  </threadedComment>
</ThreadedComments>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www.openfigi.com/id/BBG008P8XQY6"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rogalandsparebank.no/investor-relations/rogaland-sparebank-boligkreditt/obligasjonslan-for-Rogaland-Sparebank-Boligkreditt" TargetMode="External"/><Relationship Id="rId5" Type="http://schemas.openxmlformats.org/officeDocument/2006/relationships/hyperlink" Target="https://www.rogalandsparebank.no/investor-relations/rogaland-sparebank-boligkreditt/obligasjonslan-for-Rogaland-Sparebank-Boligkreditt"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baseColWidth="10" defaultColWidth="9.140625" defaultRowHeight="14.3" x14ac:dyDescent="0.25"/>
  <cols>
    <col min="1" max="1" width="242" customWidth="1"/>
  </cols>
  <sheetData>
    <row r="1" spans="1:1" ht="31.55" x14ac:dyDescent="0.25">
      <c r="A1" s="20" t="s">
        <v>775</v>
      </c>
    </row>
    <row r="3" spans="1:1" ht="15" x14ac:dyDescent="0.25">
      <c r="A3" s="71"/>
    </row>
    <row r="4" spans="1:1" ht="34.6" x14ac:dyDescent="0.25">
      <c r="A4" s="72" t="s">
        <v>776</v>
      </c>
    </row>
    <row r="5" spans="1:1" ht="34.6" x14ac:dyDescent="0.25">
      <c r="A5" s="72" t="s">
        <v>777</v>
      </c>
    </row>
    <row r="6" spans="1:1" ht="34.6" x14ac:dyDescent="0.25">
      <c r="A6" s="72" t="s">
        <v>778</v>
      </c>
    </row>
    <row r="7" spans="1:1" ht="17.3" x14ac:dyDescent="0.25">
      <c r="A7" s="72"/>
    </row>
    <row r="8" spans="1:1" ht="18.75" x14ac:dyDescent="0.25">
      <c r="A8" s="73" t="s">
        <v>779</v>
      </c>
    </row>
    <row r="9" spans="1:1" ht="34.25" x14ac:dyDescent="0.3">
      <c r="A9" s="74" t="s">
        <v>941</v>
      </c>
    </row>
    <row r="10" spans="1:1" ht="69" x14ac:dyDescent="0.25">
      <c r="A10" s="75" t="s">
        <v>780</v>
      </c>
    </row>
    <row r="11" spans="1:1" ht="34.6" x14ac:dyDescent="0.25">
      <c r="A11" s="75" t="s">
        <v>781</v>
      </c>
    </row>
    <row r="12" spans="1:1" ht="17.149999999999999" x14ac:dyDescent="0.25">
      <c r="A12" s="75" t="s">
        <v>782</v>
      </c>
    </row>
    <row r="13" spans="1:1" ht="17.149999999999999" x14ac:dyDescent="0.25">
      <c r="A13" s="75" t="s">
        <v>783</v>
      </c>
    </row>
    <row r="14" spans="1:1" ht="34.6" x14ac:dyDescent="0.25">
      <c r="A14" s="75" t="s">
        <v>784</v>
      </c>
    </row>
    <row r="15" spans="1:1" ht="17.3" x14ac:dyDescent="0.25">
      <c r="A15" s="75"/>
    </row>
    <row r="16" spans="1:1" ht="18.75" x14ac:dyDescent="0.25">
      <c r="A16" s="73" t="s">
        <v>785</v>
      </c>
    </row>
    <row r="17" spans="1:1" ht="17.3" x14ac:dyDescent="0.25">
      <c r="A17" s="76" t="s">
        <v>786</v>
      </c>
    </row>
    <row r="18" spans="1:1" ht="34.6" x14ac:dyDescent="0.25">
      <c r="A18" s="77" t="s">
        <v>787</v>
      </c>
    </row>
    <row r="19" spans="1:1" ht="34.6" x14ac:dyDescent="0.25">
      <c r="A19" s="77" t="s">
        <v>788</v>
      </c>
    </row>
    <row r="20" spans="1:1" ht="51.7" x14ac:dyDescent="0.25">
      <c r="A20" s="77" t="s">
        <v>789</v>
      </c>
    </row>
    <row r="21" spans="1:1" ht="85.55" x14ac:dyDescent="0.25">
      <c r="A21" s="77" t="s">
        <v>790</v>
      </c>
    </row>
    <row r="22" spans="1:1" ht="51.7" x14ac:dyDescent="0.25">
      <c r="A22" s="77" t="s">
        <v>791</v>
      </c>
    </row>
    <row r="23" spans="1:1" ht="34.6" x14ac:dyDescent="0.25">
      <c r="A23" s="77" t="s">
        <v>792</v>
      </c>
    </row>
    <row r="24" spans="1:1" ht="17.3" x14ac:dyDescent="0.25">
      <c r="A24" s="77" t="s">
        <v>793</v>
      </c>
    </row>
    <row r="25" spans="1:1" ht="17.3" x14ac:dyDescent="0.25">
      <c r="A25" s="76" t="s">
        <v>794</v>
      </c>
    </row>
    <row r="26" spans="1:1" ht="51.7" x14ac:dyDescent="0.3">
      <c r="A26" s="78" t="s">
        <v>795</v>
      </c>
    </row>
    <row r="27" spans="1:1" ht="17.149999999999999" x14ac:dyDescent="0.3">
      <c r="A27" s="78" t="s">
        <v>796</v>
      </c>
    </row>
    <row r="28" spans="1:1" ht="17.149999999999999" x14ac:dyDescent="0.25">
      <c r="A28" s="76" t="s">
        <v>797</v>
      </c>
    </row>
    <row r="29" spans="1:1" ht="34.25" x14ac:dyDescent="0.25">
      <c r="A29" s="77" t="s">
        <v>798</v>
      </c>
    </row>
    <row r="30" spans="1:1" ht="34.25" x14ac:dyDescent="0.25">
      <c r="A30" s="77" t="s">
        <v>799</v>
      </c>
    </row>
    <row r="31" spans="1:1" ht="34.25" x14ac:dyDescent="0.25">
      <c r="A31" s="77" t="s">
        <v>800</v>
      </c>
    </row>
    <row r="32" spans="1:1" ht="34.25" x14ac:dyDescent="0.25">
      <c r="A32" s="77" t="s">
        <v>801</v>
      </c>
    </row>
    <row r="33" spans="1:1" ht="17.149999999999999" x14ac:dyDescent="0.25">
      <c r="A33" s="77"/>
    </row>
    <row r="34" spans="1:1" ht="18.55" x14ac:dyDescent="0.25">
      <c r="A34" s="73" t="s">
        <v>802</v>
      </c>
    </row>
    <row r="35" spans="1:1" ht="17.149999999999999" x14ac:dyDescent="0.25">
      <c r="A35" s="76" t="s">
        <v>803</v>
      </c>
    </row>
    <row r="36" spans="1:1" ht="34.25" x14ac:dyDescent="0.25">
      <c r="A36" s="77" t="s">
        <v>804</v>
      </c>
    </row>
    <row r="37" spans="1:1" ht="34.25" x14ac:dyDescent="0.25">
      <c r="A37" s="77" t="s">
        <v>805</v>
      </c>
    </row>
    <row r="38" spans="1:1" ht="34.25" x14ac:dyDescent="0.25">
      <c r="A38" s="77" t="s">
        <v>806</v>
      </c>
    </row>
    <row r="39" spans="1:1" ht="17.149999999999999" x14ac:dyDescent="0.25">
      <c r="A39" s="77" t="s">
        <v>807</v>
      </c>
    </row>
    <row r="40" spans="1:1" ht="34.25" x14ac:dyDescent="0.25">
      <c r="A40" s="77" t="s">
        <v>808</v>
      </c>
    </row>
    <row r="41" spans="1:1" ht="17.149999999999999" x14ac:dyDescent="0.25">
      <c r="A41" s="76" t="s">
        <v>809</v>
      </c>
    </row>
    <row r="42" spans="1:1" ht="17.149999999999999" x14ac:dyDescent="0.25">
      <c r="A42" s="77" t="s">
        <v>810</v>
      </c>
    </row>
    <row r="43" spans="1:1" ht="17.149999999999999" x14ac:dyDescent="0.3">
      <c r="A43" s="78" t="s">
        <v>811</v>
      </c>
    </row>
    <row r="44" spans="1:1" ht="17.149999999999999" x14ac:dyDescent="0.25">
      <c r="A44" s="76" t="s">
        <v>812</v>
      </c>
    </row>
    <row r="45" spans="1:1" ht="34.25" x14ac:dyDescent="0.3">
      <c r="A45" s="78" t="s">
        <v>813</v>
      </c>
    </row>
    <row r="46" spans="1:1" ht="34.25" x14ac:dyDescent="0.25">
      <c r="A46" s="77" t="s">
        <v>814</v>
      </c>
    </row>
    <row r="47" spans="1:1" ht="51.35" x14ac:dyDescent="0.25">
      <c r="A47" s="77" t="s">
        <v>815</v>
      </c>
    </row>
    <row r="48" spans="1:1" ht="17.149999999999999" x14ac:dyDescent="0.25">
      <c r="A48" s="77" t="s">
        <v>816</v>
      </c>
    </row>
    <row r="49" spans="1:1" ht="17.149999999999999" x14ac:dyDescent="0.3">
      <c r="A49" s="78" t="s">
        <v>817</v>
      </c>
    </row>
    <row r="50" spans="1:1" ht="17.149999999999999" x14ac:dyDescent="0.25">
      <c r="A50" s="76" t="s">
        <v>818</v>
      </c>
    </row>
    <row r="51" spans="1:1" ht="34.25" x14ac:dyDescent="0.3">
      <c r="A51" s="78" t="s">
        <v>819</v>
      </c>
    </row>
    <row r="52" spans="1:1" ht="17.149999999999999" x14ac:dyDescent="0.25">
      <c r="A52" s="77" t="s">
        <v>820</v>
      </c>
    </row>
    <row r="53" spans="1:1" ht="34.25" x14ac:dyDescent="0.3">
      <c r="A53" s="78" t="s">
        <v>821</v>
      </c>
    </row>
    <row r="54" spans="1:1" ht="17.149999999999999" x14ac:dyDescent="0.25">
      <c r="A54" s="76" t="s">
        <v>822</v>
      </c>
    </row>
    <row r="55" spans="1:1" ht="17.149999999999999" x14ac:dyDescent="0.3">
      <c r="A55" s="78" t="s">
        <v>823</v>
      </c>
    </row>
    <row r="56" spans="1:1" ht="34.25" x14ac:dyDescent="0.25">
      <c r="A56" s="77" t="s">
        <v>824</v>
      </c>
    </row>
    <row r="57" spans="1:1" ht="17.149999999999999" x14ac:dyDescent="0.25">
      <c r="A57" s="77" t="s">
        <v>825</v>
      </c>
    </row>
    <row r="58" spans="1:1" ht="34.25" x14ac:dyDescent="0.25">
      <c r="A58" s="77" t="s">
        <v>826</v>
      </c>
    </row>
    <row r="59" spans="1:1" ht="17.149999999999999" x14ac:dyDescent="0.25">
      <c r="A59" s="76" t="s">
        <v>827</v>
      </c>
    </row>
    <row r="60" spans="1:1" ht="34.25" x14ac:dyDescent="0.25">
      <c r="A60" s="77" t="s">
        <v>828</v>
      </c>
    </row>
    <row r="61" spans="1:1" ht="17.149999999999999" x14ac:dyDescent="0.25">
      <c r="A61" s="79"/>
    </row>
    <row r="62" spans="1:1" ht="18.55" x14ac:dyDescent="0.25">
      <c r="A62" s="73" t="s">
        <v>829</v>
      </c>
    </row>
    <row r="63" spans="1:1" ht="17.149999999999999" x14ac:dyDescent="0.25">
      <c r="A63" s="76" t="s">
        <v>830</v>
      </c>
    </row>
    <row r="64" spans="1:1" ht="34.25" x14ac:dyDescent="0.25">
      <c r="A64" s="77" t="s">
        <v>831</v>
      </c>
    </row>
    <row r="65" spans="1:1" ht="17.149999999999999" x14ac:dyDescent="0.25">
      <c r="A65" s="77" t="s">
        <v>832</v>
      </c>
    </row>
    <row r="66" spans="1:1" ht="51.35" x14ac:dyDescent="0.25">
      <c r="A66" s="75" t="s">
        <v>833</v>
      </c>
    </row>
    <row r="67" spans="1:1" ht="34.25" x14ac:dyDescent="0.25">
      <c r="A67" s="75" t="s">
        <v>834</v>
      </c>
    </row>
    <row r="68" spans="1:1" ht="34.25" x14ac:dyDescent="0.25">
      <c r="A68" s="75" t="s">
        <v>835</v>
      </c>
    </row>
    <row r="69" spans="1:1" ht="17.149999999999999" x14ac:dyDescent="0.25">
      <c r="A69" s="80" t="s">
        <v>836</v>
      </c>
    </row>
    <row r="70" spans="1:1" ht="51.35" x14ac:dyDescent="0.25">
      <c r="A70" s="75" t="s">
        <v>837</v>
      </c>
    </row>
    <row r="71" spans="1:1" ht="17.149999999999999" x14ac:dyDescent="0.25">
      <c r="A71" s="75" t="s">
        <v>838</v>
      </c>
    </row>
    <row r="72" spans="1:1" ht="17.149999999999999" x14ac:dyDescent="0.25">
      <c r="A72" s="80" t="s">
        <v>839</v>
      </c>
    </row>
    <row r="73" spans="1:1" ht="17.149999999999999" x14ac:dyDescent="0.25">
      <c r="A73" s="75" t="s">
        <v>840</v>
      </c>
    </row>
    <row r="74" spans="1:1" ht="17.149999999999999" x14ac:dyDescent="0.25">
      <c r="A74" s="80" t="s">
        <v>841</v>
      </c>
    </row>
    <row r="75" spans="1:1" ht="34.25" x14ac:dyDescent="0.25">
      <c r="A75" s="75" t="s">
        <v>842</v>
      </c>
    </row>
    <row r="76" spans="1:1" ht="17.149999999999999" x14ac:dyDescent="0.25">
      <c r="A76" s="75" t="s">
        <v>843</v>
      </c>
    </row>
    <row r="77" spans="1:1" ht="51.35" x14ac:dyDescent="0.25">
      <c r="A77" s="75" t="s">
        <v>844</v>
      </c>
    </row>
    <row r="78" spans="1:1" ht="17.149999999999999" x14ac:dyDescent="0.25">
      <c r="A78" s="80" t="s">
        <v>845</v>
      </c>
    </row>
    <row r="79" spans="1:1" ht="17.149999999999999" x14ac:dyDescent="0.3">
      <c r="A79" s="74" t="s">
        <v>846</v>
      </c>
    </row>
    <row r="80" spans="1:1" ht="17.149999999999999" x14ac:dyDescent="0.25">
      <c r="A80" s="80" t="s">
        <v>847</v>
      </c>
    </row>
    <row r="81" spans="1:1" ht="34.25" x14ac:dyDescent="0.25">
      <c r="A81" s="75" t="s">
        <v>848</v>
      </c>
    </row>
    <row r="82" spans="1:1" ht="34.25" x14ac:dyDescent="0.25">
      <c r="A82" s="75" t="s">
        <v>849</v>
      </c>
    </row>
    <row r="83" spans="1:1" ht="34.25" x14ac:dyDescent="0.25">
      <c r="A83" s="75" t="s">
        <v>850</v>
      </c>
    </row>
    <row r="84" spans="1:1" ht="34.25" x14ac:dyDescent="0.25">
      <c r="A84" s="75" t="s">
        <v>851</v>
      </c>
    </row>
    <row r="85" spans="1:1" ht="34.25" x14ac:dyDescent="0.25">
      <c r="A85" s="75" t="s">
        <v>852</v>
      </c>
    </row>
    <row r="86" spans="1:1" ht="17.149999999999999" x14ac:dyDescent="0.25">
      <c r="A86" s="80" t="s">
        <v>853</v>
      </c>
    </row>
    <row r="87" spans="1:1" ht="17.149999999999999" x14ac:dyDescent="0.25">
      <c r="A87" s="75" t="s">
        <v>854</v>
      </c>
    </row>
    <row r="88" spans="1:1" ht="34.25" x14ac:dyDescent="0.25">
      <c r="A88" s="75" t="s">
        <v>855</v>
      </c>
    </row>
    <row r="89" spans="1:1" ht="17.149999999999999" x14ac:dyDescent="0.25">
      <c r="A89" s="80" t="s">
        <v>856</v>
      </c>
    </row>
    <row r="90" spans="1:1" ht="34.25" x14ac:dyDescent="0.25">
      <c r="A90" s="75" t="s">
        <v>857</v>
      </c>
    </row>
    <row r="91" spans="1:1" ht="17.149999999999999" x14ac:dyDescent="0.25">
      <c r="A91" s="80" t="s">
        <v>858</v>
      </c>
    </row>
    <row r="92" spans="1:1" ht="17.149999999999999" x14ac:dyDescent="0.3">
      <c r="A92" s="74" t="s">
        <v>859</v>
      </c>
    </row>
    <row r="93" spans="1:1" ht="17.149999999999999" x14ac:dyDescent="0.25">
      <c r="A93" s="75" t="s">
        <v>860</v>
      </c>
    </row>
    <row r="94" spans="1:1" ht="17.149999999999999" x14ac:dyDescent="0.25">
      <c r="A94" s="75"/>
    </row>
    <row r="95" spans="1:1" ht="18.55" x14ac:dyDescent="0.25">
      <c r="A95" s="73" t="s">
        <v>861</v>
      </c>
    </row>
    <row r="96" spans="1:1" ht="34.25" x14ac:dyDescent="0.3">
      <c r="A96" s="74" t="s">
        <v>862</v>
      </c>
    </row>
    <row r="97" spans="1:1" ht="17.149999999999999" x14ac:dyDescent="0.3">
      <c r="A97" s="74" t="s">
        <v>863</v>
      </c>
    </row>
    <row r="98" spans="1:1" ht="17.149999999999999" x14ac:dyDescent="0.25">
      <c r="A98" s="80" t="s">
        <v>864</v>
      </c>
    </row>
    <row r="99" spans="1:1" ht="17.149999999999999" x14ac:dyDescent="0.25">
      <c r="A99" s="72" t="s">
        <v>865</v>
      </c>
    </row>
    <row r="100" spans="1:1" ht="17.149999999999999" x14ac:dyDescent="0.25">
      <c r="A100" s="75" t="s">
        <v>866</v>
      </c>
    </row>
    <row r="101" spans="1:1" ht="17.149999999999999" x14ac:dyDescent="0.25">
      <c r="A101" s="75" t="s">
        <v>867</v>
      </c>
    </row>
    <row r="102" spans="1:1" ht="17.149999999999999" x14ac:dyDescent="0.25">
      <c r="A102" s="75" t="s">
        <v>868</v>
      </c>
    </row>
    <row r="103" spans="1:1" ht="17.149999999999999" x14ac:dyDescent="0.25">
      <c r="A103" s="75" t="s">
        <v>869</v>
      </c>
    </row>
    <row r="104" spans="1:1" ht="34.25" x14ac:dyDescent="0.25">
      <c r="A104" s="75" t="s">
        <v>870</v>
      </c>
    </row>
    <row r="105" spans="1:1" ht="17.149999999999999" x14ac:dyDescent="0.25">
      <c r="A105" s="72" t="s">
        <v>871</v>
      </c>
    </row>
    <row r="106" spans="1:1" ht="17.149999999999999" x14ac:dyDescent="0.25">
      <c r="A106" s="75" t="s">
        <v>872</v>
      </c>
    </row>
    <row r="107" spans="1:1" ht="17.149999999999999" x14ac:dyDescent="0.25">
      <c r="A107" s="75" t="s">
        <v>873</v>
      </c>
    </row>
    <row r="108" spans="1:1" ht="17.149999999999999" x14ac:dyDescent="0.25">
      <c r="A108" s="75" t="s">
        <v>874</v>
      </c>
    </row>
    <row r="109" spans="1:1" ht="17.149999999999999" x14ac:dyDescent="0.25">
      <c r="A109" s="75" t="s">
        <v>875</v>
      </c>
    </row>
    <row r="110" spans="1:1" ht="17.149999999999999" x14ac:dyDescent="0.25">
      <c r="A110" s="75" t="s">
        <v>876</v>
      </c>
    </row>
    <row r="111" spans="1:1" ht="17.149999999999999" x14ac:dyDescent="0.25">
      <c r="A111" s="75" t="s">
        <v>877</v>
      </c>
    </row>
    <row r="112" spans="1:1" ht="17.149999999999999" x14ac:dyDescent="0.25">
      <c r="A112" s="80" t="s">
        <v>878</v>
      </c>
    </row>
    <row r="113" spans="1:1" ht="17.149999999999999" x14ac:dyDescent="0.25">
      <c r="A113" s="75" t="s">
        <v>879</v>
      </c>
    </row>
    <row r="114" spans="1:1" ht="17.149999999999999" x14ac:dyDescent="0.25">
      <c r="A114" s="72" t="s">
        <v>880</v>
      </c>
    </row>
    <row r="115" spans="1:1" ht="17.149999999999999" x14ac:dyDescent="0.25">
      <c r="A115" s="75" t="s">
        <v>881</v>
      </c>
    </row>
    <row r="116" spans="1:1" ht="17.149999999999999" x14ac:dyDescent="0.25">
      <c r="A116" s="75" t="s">
        <v>882</v>
      </c>
    </row>
    <row r="117" spans="1:1" ht="17.149999999999999" x14ac:dyDescent="0.25">
      <c r="A117" s="72" t="s">
        <v>883</v>
      </c>
    </row>
    <row r="118" spans="1:1" ht="17.149999999999999" x14ac:dyDescent="0.25">
      <c r="A118" s="75" t="s">
        <v>884</v>
      </c>
    </row>
    <row r="119" spans="1:1" ht="17.149999999999999" x14ac:dyDescent="0.25">
      <c r="A119" s="75" t="s">
        <v>885</v>
      </c>
    </row>
    <row r="120" spans="1:1" ht="17.149999999999999" x14ac:dyDescent="0.25">
      <c r="A120" s="75" t="s">
        <v>886</v>
      </c>
    </row>
    <row r="121" spans="1:1" ht="17.149999999999999" x14ac:dyDescent="0.25">
      <c r="A121" s="80" t="s">
        <v>887</v>
      </c>
    </row>
    <row r="122" spans="1:1" ht="17.149999999999999" x14ac:dyDescent="0.25">
      <c r="A122" s="72" t="s">
        <v>888</v>
      </c>
    </row>
    <row r="123" spans="1:1" ht="17.149999999999999" x14ac:dyDescent="0.25">
      <c r="A123" s="72" t="s">
        <v>889</v>
      </c>
    </row>
    <row r="124" spans="1:1" ht="17.149999999999999" x14ac:dyDescent="0.25">
      <c r="A124" s="75" t="s">
        <v>890</v>
      </c>
    </row>
    <row r="125" spans="1:1" ht="17.149999999999999" x14ac:dyDescent="0.25">
      <c r="A125" s="75" t="s">
        <v>891</v>
      </c>
    </row>
    <row r="126" spans="1:1" ht="17.149999999999999" x14ac:dyDescent="0.25">
      <c r="A126" s="75" t="s">
        <v>892</v>
      </c>
    </row>
    <row r="127" spans="1:1" ht="17.149999999999999" x14ac:dyDescent="0.25">
      <c r="A127" s="75" t="s">
        <v>893</v>
      </c>
    </row>
    <row r="128" spans="1:1" ht="17.149999999999999" x14ac:dyDescent="0.25">
      <c r="A128" s="75" t="s">
        <v>894</v>
      </c>
    </row>
    <row r="129" spans="1:1" ht="17.149999999999999" x14ac:dyDescent="0.25">
      <c r="A129" s="80" t="s">
        <v>895</v>
      </c>
    </row>
    <row r="130" spans="1:1" ht="34.25" x14ac:dyDescent="0.25">
      <c r="A130" s="75" t="s">
        <v>896</v>
      </c>
    </row>
    <row r="131" spans="1:1" ht="68.45" x14ac:dyDescent="0.25">
      <c r="A131" s="75" t="s">
        <v>897</v>
      </c>
    </row>
    <row r="132" spans="1:1" ht="34.25" x14ac:dyDescent="0.25">
      <c r="A132" s="75" t="s">
        <v>898</v>
      </c>
    </row>
    <row r="133" spans="1:1" ht="17.149999999999999" x14ac:dyDescent="0.25">
      <c r="A133" s="80" t="s">
        <v>899</v>
      </c>
    </row>
    <row r="134" spans="1:1" ht="34.25" x14ac:dyDescent="0.25">
      <c r="A134" s="72" t="s">
        <v>900</v>
      </c>
    </row>
    <row r="135" spans="1:1" ht="17.149999999999999" x14ac:dyDescent="0.25">
      <c r="A135" s="72"/>
    </row>
    <row r="136" spans="1:1" ht="18.55" x14ac:dyDescent="0.25">
      <c r="A136" s="73" t="s">
        <v>901</v>
      </c>
    </row>
    <row r="137" spans="1:1" ht="17.149999999999999" x14ac:dyDescent="0.25">
      <c r="A137" s="75" t="s">
        <v>902</v>
      </c>
    </row>
    <row r="138" spans="1:1" ht="51.35" x14ac:dyDescent="0.25">
      <c r="A138" s="77" t="s">
        <v>903</v>
      </c>
    </row>
    <row r="139" spans="1:1" ht="34.25" x14ac:dyDescent="0.25">
      <c r="A139" s="77" t="s">
        <v>904</v>
      </c>
    </row>
    <row r="140" spans="1:1" ht="17.149999999999999" x14ac:dyDescent="0.25">
      <c r="A140" s="76" t="s">
        <v>905</v>
      </c>
    </row>
    <row r="141" spans="1:1" ht="17.149999999999999" x14ac:dyDescent="0.25">
      <c r="A141" s="81" t="s">
        <v>906</v>
      </c>
    </row>
    <row r="142" spans="1:1" ht="34.25" x14ac:dyDescent="0.3">
      <c r="A142" s="78" t="s">
        <v>907</v>
      </c>
    </row>
    <row r="143" spans="1:1" ht="17.149999999999999" x14ac:dyDescent="0.25">
      <c r="A143" s="77" t="s">
        <v>908</v>
      </c>
    </row>
    <row r="144" spans="1:1" ht="17.149999999999999" x14ac:dyDescent="0.25">
      <c r="A144" s="77" t="s">
        <v>909</v>
      </c>
    </row>
    <row r="145" spans="1:1" ht="17.149999999999999" x14ac:dyDescent="0.25">
      <c r="A145" s="81" t="s">
        <v>910</v>
      </c>
    </row>
    <row r="146" spans="1:1" ht="17.149999999999999" x14ac:dyDescent="0.25">
      <c r="A146" s="76" t="s">
        <v>911</v>
      </c>
    </row>
    <row r="147" spans="1:1" ht="17.149999999999999" x14ac:dyDescent="0.25">
      <c r="A147" s="81" t="s">
        <v>912</v>
      </c>
    </row>
    <row r="148" spans="1:1" ht="17.149999999999999" x14ac:dyDescent="0.25">
      <c r="A148" s="77" t="s">
        <v>913</v>
      </c>
    </row>
    <row r="149" spans="1:1" ht="17.149999999999999" x14ac:dyDescent="0.25">
      <c r="A149" s="77" t="s">
        <v>914</v>
      </c>
    </row>
    <row r="150" spans="1:1" ht="17.149999999999999" x14ac:dyDescent="0.25">
      <c r="A150" s="77" t="s">
        <v>915</v>
      </c>
    </row>
    <row r="151" spans="1:1" ht="34.25" x14ac:dyDescent="0.25">
      <c r="A151" s="81" t="s">
        <v>916</v>
      </c>
    </row>
    <row r="152" spans="1:1" ht="17.149999999999999" x14ac:dyDescent="0.25">
      <c r="A152" s="76" t="s">
        <v>917</v>
      </c>
    </row>
    <row r="153" spans="1:1" ht="17.149999999999999" x14ac:dyDescent="0.25">
      <c r="A153" s="77" t="s">
        <v>918</v>
      </c>
    </row>
    <row r="154" spans="1:1" ht="17.149999999999999" x14ac:dyDescent="0.25">
      <c r="A154" s="77" t="s">
        <v>919</v>
      </c>
    </row>
    <row r="155" spans="1:1" ht="17.149999999999999" x14ac:dyDescent="0.25">
      <c r="A155" s="77" t="s">
        <v>920</v>
      </c>
    </row>
    <row r="156" spans="1:1" ht="17.149999999999999" x14ac:dyDescent="0.25">
      <c r="A156" s="77" t="s">
        <v>921</v>
      </c>
    </row>
    <row r="157" spans="1:1" ht="34.25" x14ac:dyDescent="0.25">
      <c r="A157" s="77" t="s">
        <v>922</v>
      </c>
    </row>
    <row r="158" spans="1:1" ht="34.25" x14ac:dyDescent="0.25">
      <c r="A158" s="77" t="s">
        <v>923</v>
      </c>
    </row>
    <row r="159" spans="1:1" ht="17.149999999999999" x14ac:dyDescent="0.25">
      <c r="A159" s="76" t="s">
        <v>924</v>
      </c>
    </row>
    <row r="160" spans="1:1" ht="34.25" x14ac:dyDescent="0.25">
      <c r="A160" s="77" t="s">
        <v>925</v>
      </c>
    </row>
    <row r="161" spans="1:1" ht="34.25" x14ac:dyDescent="0.25">
      <c r="A161" s="77" t="s">
        <v>926</v>
      </c>
    </row>
    <row r="162" spans="1:1" ht="17.149999999999999" x14ac:dyDescent="0.25">
      <c r="A162" s="77" t="s">
        <v>927</v>
      </c>
    </row>
    <row r="163" spans="1:1" ht="17.149999999999999" x14ac:dyDescent="0.25">
      <c r="A163" s="76" t="s">
        <v>928</v>
      </c>
    </row>
    <row r="164" spans="1:1" ht="34.25" x14ac:dyDescent="0.3">
      <c r="A164" s="78" t="s">
        <v>942</v>
      </c>
    </row>
    <row r="165" spans="1:1" ht="34.25" x14ac:dyDescent="0.25">
      <c r="A165" s="77" t="s">
        <v>929</v>
      </c>
    </row>
    <row r="166" spans="1:1" ht="17.149999999999999" x14ac:dyDescent="0.25">
      <c r="A166" s="76" t="s">
        <v>930</v>
      </c>
    </row>
    <row r="167" spans="1:1" ht="17.149999999999999" x14ac:dyDescent="0.25">
      <c r="A167" s="77" t="s">
        <v>931</v>
      </c>
    </row>
    <row r="168" spans="1:1" ht="17.149999999999999" x14ac:dyDescent="0.25">
      <c r="A168" s="76" t="s">
        <v>932</v>
      </c>
    </row>
    <row r="169" spans="1:1" ht="17.149999999999999" x14ac:dyDescent="0.3">
      <c r="A169" s="78" t="s">
        <v>933</v>
      </c>
    </row>
    <row r="170" spans="1:1" ht="17.149999999999999" x14ac:dyDescent="0.3">
      <c r="A170" s="78"/>
    </row>
    <row r="171" spans="1:1" ht="17.149999999999999" x14ac:dyDescent="0.3">
      <c r="A171" s="78"/>
    </row>
    <row r="172" spans="1:1" ht="17.149999999999999" x14ac:dyDescent="0.3">
      <c r="A172" s="78"/>
    </row>
    <row r="173" spans="1:1" ht="17.149999999999999" x14ac:dyDescent="0.3">
      <c r="A173" s="78"/>
    </row>
    <row r="174" spans="1:1" ht="17.149999999999999" x14ac:dyDescent="0.3">
      <c r="A174" s="78"/>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54A-7E3F-4933-95B2-F3395CE35F8A}">
  <dimension ref="A1:L181"/>
  <sheetViews>
    <sheetView showGridLines="0" zoomScale="85" zoomScaleNormal="85" workbookViewId="0"/>
  </sheetViews>
  <sheetFormatPr baseColWidth="10" defaultRowHeight="14.3" x14ac:dyDescent="0.25"/>
  <cols>
    <col min="1" max="1" width="23.7109375" style="231" bestFit="1" customWidth="1"/>
    <col min="2" max="2" width="30.5703125" style="231" customWidth="1"/>
    <col min="3" max="3" width="29.7109375" style="231" customWidth="1"/>
    <col min="4" max="4" width="26.5703125" style="231" customWidth="1"/>
    <col min="5" max="5" width="27.5703125" style="231" customWidth="1"/>
    <col min="6" max="6" width="11.42578125" style="231"/>
    <col min="7" max="7" width="14.42578125" style="231" customWidth="1"/>
    <col min="8" max="8" width="30.5703125" style="231" customWidth="1"/>
    <col min="9" max="9" width="29.7109375" style="231" customWidth="1"/>
    <col min="10" max="10" width="26.5703125" style="231" customWidth="1"/>
    <col min="11" max="11" width="27.5703125" style="231" bestFit="1" customWidth="1"/>
    <col min="12" max="16384" width="11.42578125" style="231"/>
  </cols>
  <sheetData>
    <row r="1" spans="1:12" ht="15" x14ac:dyDescent="0.25">
      <c r="B1" s="232"/>
      <c r="C1" s="232"/>
      <c r="D1" s="232"/>
      <c r="E1" s="232"/>
    </row>
    <row r="2" spans="1:12" ht="15" x14ac:dyDescent="0.25">
      <c r="B2" s="232"/>
      <c r="C2" s="232"/>
      <c r="D2" s="232"/>
      <c r="E2" s="232"/>
    </row>
    <row r="3" spans="1:12" ht="15" x14ac:dyDescent="0.25">
      <c r="B3" s="232"/>
      <c r="C3" s="232"/>
      <c r="D3" s="232"/>
      <c r="E3" s="232"/>
      <c r="H3" s="233"/>
    </row>
    <row r="4" spans="1:12" ht="15" x14ac:dyDescent="0.25">
      <c r="A4" s="234" t="s">
        <v>2310</v>
      </c>
      <c r="B4" s="235" t="s">
        <v>2311</v>
      </c>
      <c r="C4" s="235" t="s">
        <v>2312</v>
      </c>
      <c r="D4" s="236" t="s">
        <v>2313</v>
      </c>
      <c r="E4" s="235" t="s">
        <v>2314</v>
      </c>
      <c r="H4" s="237"/>
    </row>
    <row r="5" spans="1:12" x14ac:dyDescent="0.25">
      <c r="A5" s="238" t="s">
        <v>2315</v>
      </c>
      <c r="B5" s="239">
        <v>4207654237.7520494</v>
      </c>
      <c r="C5" s="240">
        <v>0.23510440618024195</v>
      </c>
      <c r="D5" s="241">
        <v>3223</v>
      </c>
      <c r="E5" s="240">
        <v>0.39977673033986605</v>
      </c>
      <c r="G5" s="242"/>
      <c r="H5" s="237"/>
      <c r="I5" s="243"/>
      <c r="K5" s="243"/>
      <c r="L5" s="243"/>
    </row>
    <row r="6" spans="1:12" x14ac:dyDescent="0.25">
      <c r="A6" s="238" t="s">
        <v>2316</v>
      </c>
      <c r="B6" s="239">
        <v>2896959561.7799988</v>
      </c>
      <c r="C6" s="240">
        <v>0.16186880361736511</v>
      </c>
      <c r="D6" s="241">
        <v>1153</v>
      </c>
      <c r="E6" s="240">
        <v>0.14301662118580996</v>
      </c>
      <c r="G6" s="242"/>
      <c r="H6" s="237"/>
      <c r="I6" s="243"/>
      <c r="K6" s="243"/>
      <c r="L6" s="243"/>
    </row>
    <row r="7" spans="1:12" x14ac:dyDescent="0.25">
      <c r="A7" s="238" t="s">
        <v>2317</v>
      </c>
      <c r="B7" s="239">
        <v>3774807024.5099936</v>
      </c>
      <c r="C7" s="240">
        <v>0.21091889062076624</v>
      </c>
      <c r="D7" s="241">
        <v>1361</v>
      </c>
      <c r="E7" s="240">
        <v>0.16881667080129001</v>
      </c>
      <c r="G7" s="242"/>
      <c r="H7" s="237"/>
      <c r="I7" s="243"/>
      <c r="K7" s="243"/>
      <c r="L7" s="243"/>
    </row>
    <row r="8" spans="1:12" x14ac:dyDescent="0.25">
      <c r="A8" s="238" t="s">
        <v>2318</v>
      </c>
      <c r="B8" s="239">
        <v>3817854827.98</v>
      </c>
      <c r="C8" s="240">
        <v>0.21332420429444551</v>
      </c>
      <c r="D8" s="241">
        <v>1340</v>
      </c>
      <c r="E8" s="240">
        <v>0.16621185809972711</v>
      </c>
      <c r="G8" s="242"/>
      <c r="H8" s="237"/>
      <c r="I8" s="243"/>
      <c r="K8" s="243"/>
      <c r="L8" s="243"/>
    </row>
    <row r="9" spans="1:12" x14ac:dyDescent="0.25">
      <c r="A9" s="238" t="s">
        <v>2319</v>
      </c>
      <c r="B9" s="239">
        <v>3024645713.6500015</v>
      </c>
      <c r="C9" s="240">
        <v>0.16900331971982774</v>
      </c>
      <c r="D9" s="241">
        <v>931</v>
      </c>
      <c r="E9" s="240">
        <v>0.11548002976928802</v>
      </c>
      <c r="G9" s="242"/>
      <c r="H9" s="237"/>
      <c r="I9" s="243"/>
      <c r="K9" s="243"/>
      <c r="L9" s="243"/>
    </row>
    <row r="10" spans="1:12" x14ac:dyDescent="0.25">
      <c r="A10" s="238" t="s">
        <v>2320</v>
      </c>
      <c r="B10" s="239">
        <v>145345513.88000003</v>
      </c>
      <c r="C10" s="240">
        <v>8.121240197240082E-3</v>
      </c>
      <c r="D10" s="241">
        <v>45</v>
      </c>
      <c r="E10" s="240">
        <v>5.581741503349045E-3</v>
      </c>
      <c r="G10" s="242"/>
      <c r="H10" s="237"/>
      <c r="I10" s="243"/>
      <c r="K10" s="243"/>
      <c r="L10" s="243"/>
    </row>
    <row r="11" spans="1:12" x14ac:dyDescent="0.25">
      <c r="A11" s="238" t="s">
        <v>2321</v>
      </c>
      <c r="B11" s="239">
        <v>11479988.1</v>
      </c>
      <c r="C11" s="240">
        <v>6.4144904326755934E-4</v>
      </c>
      <c r="D11" s="241">
        <v>4</v>
      </c>
      <c r="E11" s="240">
        <v>4.9615480029769287E-4</v>
      </c>
      <c r="G11" s="242"/>
      <c r="H11" s="237"/>
      <c r="I11" s="243"/>
      <c r="K11" s="243"/>
      <c r="L11" s="243"/>
    </row>
    <row r="12" spans="1:12" x14ac:dyDescent="0.25">
      <c r="A12" s="238" t="s">
        <v>2322</v>
      </c>
      <c r="B12" s="239">
        <v>18213491.850000001</v>
      </c>
      <c r="C12" s="240">
        <v>1.0176863268476725E-3</v>
      </c>
      <c r="D12" s="241">
        <v>5</v>
      </c>
      <c r="E12" s="240">
        <v>6.2019350037211614E-4</v>
      </c>
      <c r="F12" s="241"/>
      <c r="G12" s="242"/>
      <c r="H12" s="237"/>
      <c r="I12" s="243"/>
      <c r="K12" s="243"/>
      <c r="L12" s="243"/>
    </row>
    <row r="13" spans="1:12" ht="15.7" thickBot="1" x14ac:dyDescent="0.3">
      <c r="A13" s="244" t="s">
        <v>2323</v>
      </c>
      <c r="B13" s="245">
        <f>SUM(B5:B12)</f>
        <v>17896960359.502041</v>
      </c>
      <c r="C13" s="246">
        <f>SUM(C5:C12)</f>
        <v>1.0000000000000018</v>
      </c>
      <c r="D13" s="247">
        <f>SUM(D5:D12)</f>
        <v>8062</v>
      </c>
      <c r="E13" s="246">
        <f>SUM(E5:E12)</f>
        <v>1</v>
      </c>
      <c r="G13" s="242"/>
      <c r="H13" s="237"/>
      <c r="I13" s="243"/>
      <c r="K13" s="243"/>
      <c r="L13" s="243"/>
    </row>
    <row r="14" spans="1:12" ht="15" x14ac:dyDescent="0.25">
      <c r="B14" s="232"/>
      <c r="C14" s="232"/>
      <c r="D14" s="232"/>
      <c r="E14" s="232"/>
      <c r="L14" s="243"/>
    </row>
    <row r="15" spans="1:12" ht="15" x14ac:dyDescent="0.25">
      <c r="B15" s="232"/>
      <c r="C15" s="232"/>
      <c r="D15" s="232"/>
      <c r="E15" s="232"/>
      <c r="L15" s="243"/>
    </row>
    <row r="16" spans="1:12" ht="15" x14ac:dyDescent="0.25">
      <c r="B16" s="232"/>
      <c r="C16" s="232"/>
      <c r="D16" s="232"/>
      <c r="E16" s="232"/>
      <c r="L16" s="243"/>
    </row>
    <row r="17" spans="1:12" ht="15" x14ac:dyDescent="0.25">
      <c r="A17" s="234" t="s">
        <v>2324</v>
      </c>
      <c r="B17" s="248" t="str">
        <f>+B4</f>
        <v>Volume</v>
      </c>
      <c r="C17" s="248" t="str">
        <f>+C4</f>
        <v>% of volume</v>
      </c>
      <c r="D17" s="249" t="str">
        <f>+D4</f>
        <v>Number</v>
      </c>
      <c r="E17" s="248" t="str">
        <f>+E4</f>
        <v>% of number</v>
      </c>
      <c r="L17" s="243"/>
    </row>
    <row r="18" spans="1:12" ht="15" x14ac:dyDescent="0.25">
      <c r="A18" s="238" t="s">
        <v>2315</v>
      </c>
      <c r="B18" s="250"/>
      <c r="C18" s="240"/>
      <c r="D18" s="251"/>
      <c r="E18" s="240"/>
      <c r="L18" s="243"/>
    </row>
    <row r="19" spans="1:12" ht="15" x14ac:dyDescent="0.25">
      <c r="A19" s="238" t="s">
        <v>2316</v>
      </c>
      <c r="B19" s="250"/>
      <c r="C19" s="240"/>
      <c r="D19" s="251"/>
      <c r="E19" s="240"/>
      <c r="L19" s="243"/>
    </row>
    <row r="20" spans="1:12" ht="15" x14ac:dyDescent="0.25">
      <c r="A20" s="238" t="s">
        <v>2317</v>
      </c>
      <c r="B20" s="250"/>
      <c r="C20" s="240"/>
      <c r="D20" s="251"/>
      <c r="E20" s="240"/>
      <c r="L20" s="243"/>
    </row>
    <row r="21" spans="1:12" ht="15" x14ac:dyDescent="0.25">
      <c r="A21" s="238" t="s">
        <v>2318</v>
      </c>
      <c r="B21" s="250"/>
      <c r="C21" s="240"/>
      <c r="D21" s="251"/>
      <c r="E21" s="240"/>
      <c r="L21" s="243"/>
    </row>
    <row r="22" spans="1:12" ht="15" x14ac:dyDescent="0.25">
      <c r="A22" s="238" t="s">
        <v>2319</v>
      </c>
      <c r="B22" s="250"/>
      <c r="C22" s="240"/>
      <c r="D22" s="251"/>
      <c r="E22" s="240"/>
      <c r="L22" s="243"/>
    </row>
    <row r="23" spans="1:12" ht="15" x14ac:dyDescent="0.25">
      <c r="A23" s="238" t="s">
        <v>2320</v>
      </c>
      <c r="B23" s="250"/>
      <c r="C23" s="240"/>
      <c r="D23" s="251"/>
      <c r="E23" s="240"/>
      <c r="L23" s="243"/>
    </row>
    <row r="24" spans="1:12" ht="15" x14ac:dyDescent="0.25">
      <c r="A24" s="238" t="s">
        <v>2321</v>
      </c>
      <c r="B24" s="250"/>
      <c r="C24" s="240"/>
      <c r="D24" s="251"/>
      <c r="E24" s="240"/>
      <c r="L24" s="243"/>
    </row>
    <row r="25" spans="1:12" ht="15" x14ac:dyDescent="0.25">
      <c r="A25" s="238" t="s">
        <v>2325</v>
      </c>
      <c r="B25" s="250"/>
      <c r="C25" s="240"/>
      <c r="D25" s="251"/>
      <c r="E25" s="240"/>
      <c r="L25" s="243"/>
    </row>
    <row r="26" spans="1:12" ht="15" x14ac:dyDescent="0.25">
      <c r="A26" s="238" t="s">
        <v>2309</v>
      </c>
      <c r="B26" s="250"/>
      <c r="C26" s="252"/>
      <c r="D26" s="251"/>
      <c r="E26" s="252"/>
      <c r="L26" s="243"/>
    </row>
    <row r="27" spans="1:12" ht="15.7" thickBot="1" x14ac:dyDescent="0.3">
      <c r="A27" s="244" t="s">
        <v>2323</v>
      </c>
      <c r="B27" s="245">
        <f>SUM(B18:B26)</f>
        <v>0</v>
      </c>
      <c r="C27" s="246">
        <f>SUM(C18:C26)</f>
        <v>0</v>
      </c>
      <c r="D27" s="247">
        <f>SUM(D18:D26)</f>
        <v>0</v>
      </c>
      <c r="E27" s="246">
        <f>SUM(E18:E26)</f>
        <v>0</v>
      </c>
      <c r="L27" s="243"/>
    </row>
    <row r="28" spans="1:12" ht="15" x14ac:dyDescent="0.25">
      <c r="B28" s="232"/>
      <c r="C28" s="232"/>
      <c r="D28" s="232"/>
      <c r="E28" s="232"/>
    </row>
    <row r="29" spans="1:12" ht="15" x14ac:dyDescent="0.25">
      <c r="B29" s="232"/>
      <c r="C29" s="232"/>
      <c r="D29" s="232"/>
      <c r="E29" s="232"/>
    </row>
    <row r="30" spans="1:12" ht="15" x14ac:dyDescent="0.25">
      <c r="B30" s="232"/>
      <c r="C30" s="232"/>
      <c r="D30" s="232"/>
      <c r="E30" s="232"/>
    </row>
    <row r="31" spans="1:12" ht="15" x14ac:dyDescent="0.25">
      <c r="B31" s="232"/>
      <c r="C31" s="232"/>
      <c r="D31" s="232"/>
      <c r="E31" s="232"/>
    </row>
    <row r="32" spans="1:12" ht="15" x14ac:dyDescent="0.25">
      <c r="A32" s="234" t="s">
        <v>2326</v>
      </c>
      <c r="B32" s="248" t="s">
        <v>2311</v>
      </c>
      <c r="C32" s="249" t="s">
        <v>2312</v>
      </c>
      <c r="D32" s="249" t="s">
        <v>2313</v>
      </c>
      <c r="E32" s="249" t="s">
        <v>2314</v>
      </c>
    </row>
    <row r="33" spans="1:11" x14ac:dyDescent="0.25">
      <c r="A33" s="238" t="s">
        <v>2327</v>
      </c>
      <c r="B33" s="239">
        <v>1032303687.5584929</v>
      </c>
      <c r="C33" s="240">
        <v>5.7680391911379116E-2</v>
      </c>
      <c r="D33" s="241">
        <v>2282</v>
      </c>
      <c r="E33" s="240">
        <v>0.2830563135698338</v>
      </c>
    </row>
    <row r="34" spans="1:11" x14ac:dyDescent="0.25">
      <c r="A34" s="238" t="s">
        <v>2328</v>
      </c>
      <c r="B34" s="239">
        <v>2882079317.0186062</v>
      </c>
      <c r="C34" s="240">
        <v>0.16103736383862671</v>
      </c>
      <c r="D34" s="241">
        <v>1891</v>
      </c>
      <c r="E34" s="240">
        <v>0.23455718184073432</v>
      </c>
    </row>
    <row r="35" spans="1:11" x14ac:dyDescent="0.25">
      <c r="A35" s="238" t="s">
        <v>2329</v>
      </c>
      <c r="B35" s="239">
        <v>4158359588.9535465</v>
      </c>
      <c r="C35" s="240">
        <v>0.2323500474618726</v>
      </c>
      <c r="D35" s="241">
        <v>1678</v>
      </c>
      <c r="E35" s="240">
        <v>0.20813693872488218</v>
      </c>
    </row>
    <row r="36" spans="1:11" x14ac:dyDescent="0.25">
      <c r="A36" s="238" t="s">
        <v>2330</v>
      </c>
      <c r="B36" s="239">
        <v>3786342519.5200009</v>
      </c>
      <c r="C36" s="240">
        <v>0.21156344113539488</v>
      </c>
      <c r="D36" s="241">
        <v>1092</v>
      </c>
      <c r="E36" s="240">
        <v>0.13545026048127015</v>
      </c>
    </row>
    <row r="37" spans="1:11" x14ac:dyDescent="0.25">
      <c r="A37" s="238" t="s">
        <v>2331</v>
      </c>
      <c r="B37" s="239">
        <v>2736886730.9813924</v>
      </c>
      <c r="C37" s="240">
        <v>0.1529246685473212</v>
      </c>
      <c r="D37" s="241">
        <v>611</v>
      </c>
      <c r="E37" s="240">
        <v>7.5787645745472587E-2</v>
      </c>
    </row>
    <row r="38" spans="1:11" x14ac:dyDescent="0.25">
      <c r="A38" s="238" t="s">
        <v>2332</v>
      </c>
      <c r="B38" s="239">
        <v>3300988515.4700003</v>
      </c>
      <c r="C38" s="240">
        <v>0.18444408710540666</v>
      </c>
      <c r="D38" s="241">
        <v>508</v>
      </c>
      <c r="E38" s="240">
        <v>6.3011659637806999E-2</v>
      </c>
    </row>
    <row r="39" spans="1:11" x14ac:dyDescent="0.25">
      <c r="A39" s="238"/>
      <c r="B39" s="250"/>
      <c r="C39" s="252"/>
      <c r="D39" s="251"/>
      <c r="E39" s="252"/>
    </row>
    <row r="40" spans="1:11" ht="15" thickBot="1" x14ac:dyDescent="0.3">
      <c r="A40" s="244" t="s">
        <v>2323</v>
      </c>
      <c r="B40" s="245">
        <f>SUM(B33:B39)</f>
        <v>17896960359.502037</v>
      </c>
      <c r="C40" s="253">
        <v>1</v>
      </c>
      <c r="D40" s="247">
        <f>SUM(D33:D39)</f>
        <v>8062</v>
      </c>
      <c r="E40" s="253">
        <v>1</v>
      </c>
    </row>
    <row r="41" spans="1:11" x14ac:dyDescent="0.25">
      <c r="B41" s="232"/>
      <c r="C41" s="232"/>
      <c r="D41" s="232"/>
      <c r="E41" s="232"/>
    </row>
    <row r="42" spans="1:11" x14ac:dyDescent="0.25">
      <c r="B42" s="232"/>
      <c r="C42" s="232"/>
      <c r="D42" s="232"/>
      <c r="E42" s="232"/>
    </row>
    <row r="43" spans="1:11" x14ac:dyDescent="0.25">
      <c r="B43" s="232"/>
      <c r="C43" s="232"/>
      <c r="D43" s="232"/>
      <c r="E43" s="232"/>
    </row>
    <row r="44" spans="1:11" x14ac:dyDescent="0.25">
      <c r="B44" s="232"/>
      <c r="C44" s="232"/>
      <c r="D44" s="232"/>
      <c r="E44" s="232"/>
    </row>
    <row r="45" spans="1:11" x14ac:dyDescent="0.25">
      <c r="A45" s="234" t="s">
        <v>2333</v>
      </c>
      <c r="B45" s="248" t="s">
        <v>2311</v>
      </c>
      <c r="C45" s="249" t="s">
        <v>2312</v>
      </c>
      <c r="D45" s="249" t="s">
        <v>2313</v>
      </c>
      <c r="E45" s="249" t="s">
        <v>2314</v>
      </c>
      <c r="H45" s="237"/>
    </row>
    <row r="46" spans="1:11" x14ac:dyDescent="0.25">
      <c r="A46" s="238" t="s">
        <v>2334</v>
      </c>
      <c r="B46" s="239">
        <v>2919376466.9999981</v>
      </c>
      <c r="C46" s="240">
        <v>0.16312135739016823</v>
      </c>
      <c r="D46" s="241">
        <v>1014</v>
      </c>
      <c r="E46" s="240">
        <v>0.12577524187546515</v>
      </c>
      <c r="G46" s="242"/>
      <c r="H46" s="237"/>
      <c r="I46" s="243"/>
      <c r="K46" s="243"/>
    </row>
    <row r="47" spans="1:11" x14ac:dyDescent="0.25">
      <c r="A47" s="238" t="s">
        <v>2335</v>
      </c>
      <c r="B47" s="239">
        <v>3480653036.1700006</v>
      </c>
      <c r="C47" s="240">
        <v>0.19448291588364755</v>
      </c>
      <c r="D47" s="241">
        <v>1214</v>
      </c>
      <c r="E47" s="240">
        <v>0.1505829818903498</v>
      </c>
      <c r="G47" s="242"/>
      <c r="H47" s="237"/>
      <c r="I47" s="243"/>
      <c r="K47" s="243"/>
    </row>
    <row r="48" spans="1:11" x14ac:dyDescent="0.25">
      <c r="A48" s="238" t="s">
        <v>2336</v>
      </c>
      <c r="B48" s="239">
        <v>2460313881.252038</v>
      </c>
      <c r="C48" s="240">
        <v>0.13747104714045977</v>
      </c>
      <c r="D48" s="241">
        <v>1048</v>
      </c>
      <c r="E48" s="240">
        <v>0.12999255767799553</v>
      </c>
      <c r="G48" s="242"/>
      <c r="H48" s="237"/>
      <c r="I48" s="243"/>
      <c r="K48" s="243"/>
    </row>
    <row r="49" spans="1:11" x14ac:dyDescent="0.25">
      <c r="A49" s="238" t="s">
        <v>2337</v>
      </c>
      <c r="B49" s="239">
        <v>3290193969.5799999</v>
      </c>
      <c r="C49" s="240">
        <v>0.1838409374267371</v>
      </c>
      <c r="D49" s="241">
        <v>1418</v>
      </c>
      <c r="E49" s="240">
        <v>0.17588687670553213</v>
      </c>
      <c r="G49" s="242"/>
      <c r="H49" s="237"/>
      <c r="I49" s="243"/>
      <c r="K49" s="243"/>
    </row>
    <row r="50" spans="1:11" x14ac:dyDescent="0.25">
      <c r="A50" s="238" t="s">
        <v>2338</v>
      </c>
      <c r="B50" s="239">
        <v>5746423005.5000124</v>
      </c>
      <c r="C50" s="240">
        <v>0.32108374215899055</v>
      </c>
      <c r="D50" s="241">
        <v>3368</v>
      </c>
      <c r="E50" s="240">
        <v>0.41776234185065741</v>
      </c>
      <c r="G50" s="242"/>
      <c r="H50" s="237"/>
      <c r="I50" s="243"/>
      <c r="K50" s="243"/>
    </row>
    <row r="51" spans="1:11" x14ac:dyDescent="0.25">
      <c r="A51" s="238"/>
      <c r="B51" s="250"/>
      <c r="C51" s="252"/>
      <c r="D51" s="251"/>
      <c r="E51" s="252"/>
      <c r="G51" s="242"/>
      <c r="H51" s="237"/>
      <c r="I51" s="243"/>
      <c r="K51" s="243"/>
    </row>
    <row r="52" spans="1:11" ht="15" thickBot="1" x14ac:dyDescent="0.3">
      <c r="A52" s="244" t="s">
        <v>2323</v>
      </c>
      <c r="B52" s="245">
        <f>SUM(B46:B51)</f>
        <v>17896960359.502048</v>
      </c>
      <c r="C52" s="253">
        <v>1</v>
      </c>
      <c r="D52" s="247">
        <f>SUM(D46:D51)</f>
        <v>8062</v>
      </c>
      <c r="E52" s="253">
        <v>1</v>
      </c>
      <c r="G52" s="242"/>
      <c r="H52" s="237"/>
      <c r="I52" s="243"/>
      <c r="K52" s="243"/>
    </row>
    <row r="53" spans="1:11" x14ac:dyDescent="0.25">
      <c r="A53" s="242"/>
      <c r="B53" s="254"/>
      <c r="C53" s="255"/>
      <c r="D53" s="232"/>
      <c r="E53" s="255"/>
    </row>
    <row r="54" spans="1:11" x14ac:dyDescent="0.25">
      <c r="A54" s="242"/>
      <c r="B54" s="254"/>
      <c r="C54" s="255"/>
      <c r="D54" s="232"/>
      <c r="E54" s="255"/>
    </row>
    <row r="55" spans="1:11" x14ac:dyDescent="0.25">
      <c r="B55" s="232"/>
      <c r="C55" s="232"/>
      <c r="D55" s="232"/>
      <c r="E55" s="232"/>
    </row>
    <row r="56" spans="1:11" x14ac:dyDescent="0.25">
      <c r="A56" s="256" t="s">
        <v>2339</v>
      </c>
      <c r="B56" s="248" t="s">
        <v>2311</v>
      </c>
      <c r="C56" s="249" t="s">
        <v>2312</v>
      </c>
      <c r="D56" s="249" t="s">
        <v>2313</v>
      </c>
      <c r="E56" s="249" t="s">
        <v>2314</v>
      </c>
    </row>
    <row r="57" spans="1:11" x14ac:dyDescent="0.25">
      <c r="A57" s="238" t="s">
        <v>2340</v>
      </c>
      <c r="B57" s="239">
        <v>91626178.604110017</v>
      </c>
      <c r="C57" s="240">
        <v>5.1196503072915896E-3</v>
      </c>
      <c r="D57" s="241">
        <v>128</v>
      </c>
      <c r="E57" s="240">
        <v>1.5876953609526172E-2</v>
      </c>
    </row>
    <row r="58" spans="1:11" x14ac:dyDescent="0.25">
      <c r="A58" s="238" t="s">
        <v>2341</v>
      </c>
      <c r="B58" s="239">
        <v>119017399.45825516</v>
      </c>
      <c r="C58" s="240">
        <v>6.6501460062219561E-3</v>
      </c>
      <c r="D58" s="241">
        <v>191</v>
      </c>
      <c r="E58" s="240">
        <v>2.3691391714214836E-2</v>
      </c>
    </row>
    <row r="59" spans="1:11" x14ac:dyDescent="0.25">
      <c r="A59" s="238" t="s">
        <v>2342</v>
      </c>
      <c r="B59" s="239">
        <v>147956876.88999996</v>
      </c>
      <c r="C59" s="240">
        <v>8.2671511763976815E-3</v>
      </c>
      <c r="D59" s="241">
        <v>226</v>
      </c>
      <c r="E59" s="240">
        <v>2.8032746216819646E-2</v>
      </c>
    </row>
    <row r="60" spans="1:11" x14ac:dyDescent="0.25">
      <c r="A60" s="238" t="s">
        <v>2343</v>
      </c>
      <c r="B60" s="239">
        <v>118188429.27000001</v>
      </c>
      <c r="C60" s="240">
        <v>6.6038269569754157E-3</v>
      </c>
      <c r="D60" s="241">
        <v>182</v>
      </c>
      <c r="E60" s="240">
        <v>2.2575043413545028E-2</v>
      </c>
    </row>
    <row r="61" spans="1:11" x14ac:dyDescent="0.25">
      <c r="A61" s="238" t="s">
        <v>2344</v>
      </c>
      <c r="B61" s="239">
        <v>210951706.47000003</v>
      </c>
      <c r="C61" s="240">
        <v>1.1787013114659963E-2</v>
      </c>
      <c r="D61" s="241">
        <v>233</v>
      </c>
      <c r="E61" s="240">
        <v>2.8901017117340611E-2</v>
      </c>
    </row>
    <row r="62" spans="1:11" x14ac:dyDescent="0.25">
      <c r="A62" s="238" t="s">
        <v>2345</v>
      </c>
      <c r="B62" s="239">
        <v>892257301.83269477</v>
      </c>
      <c r="C62" s="240">
        <v>4.9855242673036836E-2</v>
      </c>
      <c r="D62" s="241">
        <v>842</v>
      </c>
      <c r="E62" s="240">
        <v>0.10444058546266435</v>
      </c>
    </row>
    <row r="63" spans="1:11" x14ac:dyDescent="0.25">
      <c r="A63" s="238" t="s">
        <v>2346</v>
      </c>
      <c r="B63" s="239">
        <v>16316962466.976931</v>
      </c>
      <c r="C63" s="240">
        <v>0.91171696976541372</v>
      </c>
      <c r="D63" s="241">
        <v>6260</v>
      </c>
      <c r="E63" s="240">
        <v>0.77648226246588936</v>
      </c>
    </row>
    <row r="64" spans="1:11" x14ac:dyDescent="0.25">
      <c r="A64" s="238"/>
      <c r="B64" s="250"/>
      <c r="C64" s="252"/>
      <c r="D64" s="251"/>
      <c r="E64" s="252"/>
    </row>
    <row r="65" spans="1:5" ht="15" thickBot="1" x14ac:dyDescent="0.3">
      <c r="A65" s="244" t="s">
        <v>2323</v>
      </c>
      <c r="B65" s="245">
        <f>SUM(B57:B64)</f>
        <v>17896960359.501991</v>
      </c>
      <c r="C65" s="253">
        <v>1</v>
      </c>
      <c r="D65" s="247">
        <f>SUM(D57:D64)</f>
        <v>8062</v>
      </c>
      <c r="E65" s="253">
        <v>1</v>
      </c>
    </row>
    <row r="66" spans="1:5" x14ac:dyDescent="0.25">
      <c r="B66" s="232"/>
      <c r="C66" s="232"/>
      <c r="D66" s="232"/>
      <c r="E66" s="232"/>
    </row>
    <row r="67" spans="1:5" x14ac:dyDescent="0.25">
      <c r="B67" s="232"/>
      <c r="C67" s="232"/>
      <c r="D67" s="232"/>
      <c r="E67" s="232"/>
    </row>
    <row r="68" spans="1:5" x14ac:dyDescent="0.25">
      <c r="B68" s="232"/>
      <c r="C68" s="232"/>
      <c r="D68" s="232"/>
      <c r="E68" s="232"/>
    </row>
    <row r="69" spans="1:5" x14ac:dyDescent="0.25">
      <c r="B69" s="232"/>
      <c r="C69" s="232"/>
      <c r="D69" s="232"/>
      <c r="E69" s="232"/>
    </row>
    <row r="70" spans="1:5" x14ac:dyDescent="0.25">
      <c r="B70" s="232"/>
      <c r="C70" s="232"/>
      <c r="D70" s="232"/>
      <c r="E70" s="232"/>
    </row>
    <row r="71" spans="1:5" x14ac:dyDescent="0.25">
      <c r="A71" s="257"/>
      <c r="B71" s="254"/>
      <c r="C71" s="232"/>
      <c r="D71" s="232"/>
      <c r="E71" s="232"/>
    </row>
    <row r="72" spans="1:5" x14ac:dyDescent="0.25">
      <c r="A72" s="242"/>
      <c r="B72" s="237"/>
      <c r="C72" s="243"/>
      <c r="E72" s="243"/>
    </row>
    <row r="73" spans="1:5" x14ac:dyDescent="0.25">
      <c r="A73" s="242"/>
      <c r="B73" s="237"/>
      <c r="C73" s="243"/>
      <c r="E73" s="243"/>
    </row>
    <row r="74" spans="1:5" x14ac:dyDescent="0.25">
      <c r="A74" s="242"/>
      <c r="B74" s="254"/>
      <c r="C74" s="255"/>
      <c r="D74" s="232"/>
      <c r="E74" s="255"/>
    </row>
    <row r="75" spans="1:5" x14ac:dyDescent="0.25">
      <c r="A75" s="242"/>
      <c r="B75" s="254"/>
      <c r="C75" s="255"/>
      <c r="D75" s="232"/>
      <c r="E75" s="255"/>
    </row>
    <row r="76" spans="1:5" x14ac:dyDescent="0.25">
      <c r="B76" s="232"/>
      <c r="C76" s="232"/>
      <c r="D76" s="232"/>
      <c r="E76" s="232"/>
    </row>
    <row r="77" spans="1:5" x14ac:dyDescent="0.25">
      <c r="B77" s="232"/>
      <c r="C77" s="232"/>
      <c r="D77" s="232"/>
      <c r="E77" s="232"/>
    </row>
    <row r="78" spans="1:5" x14ac:dyDescent="0.25">
      <c r="B78" s="232"/>
      <c r="C78" s="232"/>
      <c r="D78" s="232"/>
      <c r="E78" s="232"/>
    </row>
    <row r="79" spans="1:5" x14ac:dyDescent="0.25">
      <c r="B79" s="232"/>
      <c r="C79" s="232"/>
      <c r="D79" s="232"/>
      <c r="E79" s="232"/>
    </row>
    <row r="80" spans="1:5" x14ac:dyDescent="0.25">
      <c r="A80" s="234" t="s">
        <v>2347</v>
      </c>
      <c r="B80" s="248" t="s">
        <v>2311</v>
      </c>
      <c r="C80" s="249" t="s">
        <v>2312</v>
      </c>
      <c r="D80" s="249" t="s">
        <v>2313</v>
      </c>
      <c r="E80" s="249" t="s">
        <v>2314</v>
      </c>
    </row>
    <row r="81" spans="1:5" x14ac:dyDescent="0.25">
      <c r="A81" s="238" t="s">
        <v>2348</v>
      </c>
      <c r="B81" s="239">
        <v>0</v>
      </c>
      <c r="C81" s="240">
        <v>3.8906541592935487E-5</v>
      </c>
      <c r="D81" s="241">
        <v>0</v>
      </c>
      <c r="E81" s="240">
        <v>0</v>
      </c>
    </row>
    <row r="82" spans="1:5" x14ac:dyDescent="0.25">
      <c r="A82" s="238"/>
      <c r="B82" s="239"/>
      <c r="C82" s="240"/>
      <c r="D82" s="241"/>
      <c r="E82" s="240"/>
    </row>
    <row r="83" spans="1:5" x14ac:dyDescent="0.25">
      <c r="A83" s="238"/>
      <c r="B83" s="250"/>
      <c r="C83" s="252"/>
      <c r="D83" s="251"/>
      <c r="E83" s="252"/>
    </row>
    <row r="84" spans="1:5" ht="15" thickBot="1" x14ac:dyDescent="0.3">
      <c r="A84" s="244" t="s">
        <v>2323</v>
      </c>
      <c r="B84" s="245">
        <f>SUM(B81:B83)</f>
        <v>0</v>
      </c>
      <c r="C84" s="253">
        <f>SUM(C81:C83)</f>
        <v>3.8906541592935487E-5</v>
      </c>
      <c r="D84" s="247">
        <f>SUM(D81:D83)</f>
        <v>0</v>
      </c>
      <c r="E84" s="253">
        <f>SUM(E81:E83)</f>
        <v>0</v>
      </c>
    </row>
    <row r="85" spans="1:5" x14ac:dyDescent="0.25">
      <c r="B85" s="232"/>
      <c r="C85" s="232"/>
      <c r="D85" s="232"/>
      <c r="E85" s="232"/>
    </row>
    <row r="86" spans="1:5" x14ac:dyDescent="0.25">
      <c r="B86" s="232"/>
      <c r="C86" s="232"/>
      <c r="D86" s="232"/>
      <c r="E86" s="232"/>
    </row>
    <row r="87" spans="1:5" x14ac:dyDescent="0.25">
      <c r="B87" s="232"/>
      <c r="C87" s="232"/>
      <c r="D87" s="232"/>
      <c r="E87" s="232"/>
    </row>
    <row r="88" spans="1:5" x14ac:dyDescent="0.25">
      <c r="A88" s="234" t="s">
        <v>2349</v>
      </c>
      <c r="B88" s="248" t="s">
        <v>2311</v>
      </c>
      <c r="C88" s="249" t="s">
        <v>2312</v>
      </c>
      <c r="D88" s="249" t="s">
        <v>2313</v>
      </c>
      <c r="E88" s="249" t="s">
        <v>2314</v>
      </c>
    </row>
    <row r="89" spans="1:5" x14ac:dyDescent="0.25">
      <c r="A89" s="238" t="s">
        <v>2350</v>
      </c>
      <c r="B89" s="250">
        <v>14828113025.922007</v>
      </c>
      <c r="C89" s="252">
        <v>0.82852689663858758</v>
      </c>
      <c r="D89" s="251">
        <v>6265</v>
      </c>
      <c r="E89" s="252">
        <v>0.77710245596626149</v>
      </c>
    </row>
    <row r="90" spans="1:5" x14ac:dyDescent="0.25">
      <c r="A90" s="238" t="s">
        <v>2351</v>
      </c>
      <c r="B90" s="250">
        <v>2966997934.1600056</v>
      </c>
      <c r="C90" s="252">
        <v>0.16578222639828022</v>
      </c>
      <c r="D90" s="251">
        <v>1740</v>
      </c>
      <c r="E90" s="252">
        <v>0.21582733812949639</v>
      </c>
    </row>
    <row r="91" spans="1:5" x14ac:dyDescent="0.25">
      <c r="A91" s="238" t="s">
        <v>2352</v>
      </c>
      <c r="B91" s="250">
        <v>101849399.41999997</v>
      </c>
      <c r="C91" s="252">
        <v>5.6908769631333128E-3</v>
      </c>
      <c r="D91" s="251">
        <v>57</v>
      </c>
      <c r="E91" s="252">
        <v>7.0702059042421234E-3</v>
      </c>
    </row>
    <row r="92" spans="1:5" x14ac:dyDescent="0.25">
      <c r="A92" s="238"/>
      <c r="B92" s="250"/>
      <c r="C92" s="252"/>
      <c r="D92" s="251"/>
      <c r="E92" s="252"/>
    </row>
    <row r="93" spans="1:5" ht="15" thickBot="1" x14ac:dyDescent="0.3">
      <c r="A93" s="244" t="s">
        <v>2323</v>
      </c>
      <c r="B93" s="245">
        <f>SUM(B89:B92)</f>
        <v>17896960359.50201</v>
      </c>
      <c r="C93" s="253">
        <v>1</v>
      </c>
      <c r="D93" s="247">
        <f>SUM(D89:D92)</f>
        <v>8062</v>
      </c>
      <c r="E93" s="253">
        <v>1</v>
      </c>
    </row>
    <row r="94" spans="1:5" x14ac:dyDescent="0.25">
      <c r="B94" s="232"/>
      <c r="C94" s="232"/>
      <c r="D94" s="232"/>
      <c r="E94" s="232"/>
    </row>
    <row r="95" spans="1:5" x14ac:dyDescent="0.25">
      <c r="B95" s="232"/>
      <c r="C95" s="232"/>
      <c r="D95" s="232"/>
      <c r="E95" s="232"/>
    </row>
    <row r="96" spans="1:5" x14ac:dyDescent="0.25">
      <c r="B96" s="232"/>
      <c r="C96" s="232"/>
      <c r="D96" s="232"/>
      <c r="E96" s="232"/>
    </row>
    <row r="97" spans="1:5" x14ac:dyDescent="0.25">
      <c r="B97" s="232"/>
      <c r="C97" s="232"/>
      <c r="D97" s="232"/>
      <c r="E97" s="232"/>
    </row>
    <row r="98" spans="1:5" x14ac:dyDescent="0.25">
      <c r="A98" s="234" t="s">
        <v>2353</v>
      </c>
      <c r="B98" s="248" t="s">
        <v>2311</v>
      </c>
      <c r="C98" s="249" t="s">
        <v>2312</v>
      </c>
      <c r="D98" s="249" t="s">
        <v>2313</v>
      </c>
      <c r="E98" s="249" t="s">
        <v>2314</v>
      </c>
    </row>
    <row r="99" spans="1:5" x14ac:dyDescent="0.25">
      <c r="A99" s="238" t="s">
        <v>2299</v>
      </c>
      <c r="B99" s="239">
        <v>9926454265.8020096</v>
      </c>
      <c r="C99" s="240">
        <v>0.55464470314545955</v>
      </c>
      <c r="D99" s="241">
        <v>3802</v>
      </c>
      <c r="E99" s="240">
        <v>0.47159513768295708</v>
      </c>
    </row>
    <row r="100" spans="1:5" x14ac:dyDescent="0.25">
      <c r="A100" s="238" t="s">
        <v>2300</v>
      </c>
      <c r="B100" s="239">
        <v>3634769930.4899983</v>
      </c>
      <c r="C100" s="240">
        <v>0.20309426056029728</v>
      </c>
      <c r="D100" s="241">
        <v>2294</v>
      </c>
      <c r="E100" s="240">
        <v>0.28454477797072686</v>
      </c>
    </row>
    <row r="101" spans="1:5" x14ac:dyDescent="0.25">
      <c r="A101" s="238" t="s">
        <v>2302</v>
      </c>
      <c r="B101" s="239">
        <v>2163428455.5300002</v>
      </c>
      <c r="C101" s="240">
        <v>0.12088245221940064</v>
      </c>
      <c r="D101" s="241">
        <v>943</v>
      </c>
      <c r="E101" s="240">
        <v>0.1169684941701811</v>
      </c>
    </row>
    <row r="102" spans="1:5" x14ac:dyDescent="0.25">
      <c r="A102" s="238" t="s">
        <v>2301</v>
      </c>
      <c r="B102" s="239">
        <v>2007501564.7300012</v>
      </c>
      <c r="C102" s="240">
        <v>0.1121699732471145</v>
      </c>
      <c r="D102" s="241">
        <v>910</v>
      </c>
      <c r="E102" s="240">
        <v>0.11287521706772513</v>
      </c>
    </row>
    <row r="103" spans="1:5" x14ac:dyDescent="0.25">
      <c r="A103" s="238" t="s">
        <v>2303</v>
      </c>
      <c r="B103" s="250">
        <v>160947140.72000003</v>
      </c>
      <c r="C103" s="252">
        <v>8.9929874954742927E-3</v>
      </c>
      <c r="D103" s="251">
        <v>112</v>
      </c>
      <c r="E103" s="252">
        <v>1.3892334408335401E-2</v>
      </c>
    </row>
    <row r="104" spans="1:5" x14ac:dyDescent="0.25">
      <c r="A104" s="238" t="s">
        <v>88</v>
      </c>
      <c r="B104" s="250">
        <v>3859002.23</v>
      </c>
      <c r="C104" s="252">
        <v>2.1562333225771271E-4</v>
      </c>
      <c r="D104" s="251">
        <v>1</v>
      </c>
      <c r="E104" s="252">
        <v>1.2403870007442322E-4</v>
      </c>
    </row>
    <row r="105" spans="1:5" ht="15" thickBot="1" x14ac:dyDescent="0.3">
      <c r="A105" s="244" t="s">
        <v>2323</v>
      </c>
      <c r="B105" s="245">
        <f>SUM(B99:B104)</f>
        <v>17896960359.50201</v>
      </c>
      <c r="C105" s="253">
        <f>SUM(C99:C104)</f>
        <v>1.000000000000004</v>
      </c>
      <c r="D105" s="247">
        <f>SUM(D99:D104)</f>
        <v>8062</v>
      </c>
      <c r="E105" s="253">
        <f>SUM(E99:E104)</f>
        <v>0.99999999999999978</v>
      </c>
    </row>
    <row r="106" spans="1:5" x14ac:dyDescent="0.25">
      <c r="B106" s="232"/>
      <c r="C106" s="232"/>
      <c r="D106" s="232"/>
      <c r="E106" s="232"/>
    </row>
    <row r="107" spans="1:5" x14ac:dyDescent="0.25">
      <c r="B107" s="232"/>
      <c r="C107" s="232"/>
      <c r="D107" s="232"/>
      <c r="E107" s="232"/>
    </row>
    <row r="108" spans="1:5" x14ac:dyDescent="0.25">
      <c r="A108" s="234" t="s">
        <v>2354</v>
      </c>
      <c r="B108" s="248" t="s">
        <v>2311</v>
      </c>
      <c r="C108" s="249" t="s">
        <v>2312</v>
      </c>
      <c r="D108" s="249" t="s">
        <v>2313</v>
      </c>
      <c r="E108" s="249" t="s">
        <v>2314</v>
      </c>
    </row>
    <row r="109" spans="1:5" x14ac:dyDescent="0.25">
      <c r="A109" s="238" t="s">
        <v>2355</v>
      </c>
      <c r="B109" s="250">
        <v>15959533125.981964</v>
      </c>
      <c r="C109" s="252">
        <v>0.89174545874817224</v>
      </c>
      <c r="D109" s="251">
        <v>7246</v>
      </c>
      <c r="E109" s="252">
        <v>0.89878442073927067</v>
      </c>
    </row>
    <row r="110" spans="1:5" x14ac:dyDescent="0.25">
      <c r="A110" s="238" t="s">
        <v>2356</v>
      </c>
      <c r="B110" s="250">
        <v>788584998.84999967</v>
      </c>
      <c r="C110" s="252">
        <v>4.4062510225727672E-2</v>
      </c>
      <c r="D110" s="251">
        <v>281</v>
      </c>
      <c r="E110" s="252">
        <v>3.4854874720912928E-2</v>
      </c>
    </row>
    <row r="111" spans="1:5" x14ac:dyDescent="0.25">
      <c r="A111" s="238" t="s">
        <v>88</v>
      </c>
      <c r="B111" s="250">
        <v>555855412.80999982</v>
      </c>
      <c r="C111" s="252">
        <v>3.105864915853605E-2</v>
      </c>
      <c r="D111" s="251">
        <v>281</v>
      </c>
      <c r="E111" s="252">
        <v>3.4854874720912928E-2</v>
      </c>
    </row>
    <row r="112" spans="1:5" x14ac:dyDescent="0.25">
      <c r="A112" s="238" t="s">
        <v>2357</v>
      </c>
      <c r="B112" s="250">
        <v>386810211.25000012</v>
      </c>
      <c r="C112" s="252">
        <v>2.1613179192444917E-2</v>
      </c>
      <c r="D112" s="251">
        <v>147</v>
      </c>
      <c r="E112" s="252">
        <v>1.8233688910940214E-2</v>
      </c>
    </row>
    <row r="113" spans="1:5" x14ac:dyDescent="0.25">
      <c r="A113" s="238" t="s">
        <v>2358</v>
      </c>
      <c r="B113" s="250">
        <v>206176610.6100001</v>
      </c>
      <c r="C113" s="252">
        <v>1.1520202675117127E-2</v>
      </c>
      <c r="D113" s="251">
        <v>107</v>
      </c>
      <c r="E113" s="252">
        <v>1.3272140907963284E-2</v>
      </c>
    </row>
    <row r="114" spans="1:5" x14ac:dyDescent="0.25">
      <c r="A114" s="238"/>
      <c r="B114" s="250"/>
      <c r="C114" s="252"/>
      <c r="D114" s="251"/>
      <c r="E114" s="252"/>
    </row>
    <row r="115" spans="1:5" ht="15" thickBot="1" x14ac:dyDescent="0.3">
      <c r="A115" s="244" t="s">
        <v>2323</v>
      </c>
      <c r="B115" s="245">
        <f>SUM(B109:B114)</f>
        <v>17896960359.501965</v>
      </c>
      <c r="C115" s="253">
        <v>1</v>
      </c>
      <c r="D115" s="247">
        <f>SUM(D109:D114)</f>
        <v>8062</v>
      </c>
      <c r="E115" s="253">
        <v>1</v>
      </c>
    </row>
    <row r="116" spans="1:5" x14ac:dyDescent="0.25">
      <c r="B116" s="232"/>
      <c r="C116" s="232"/>
      <c r="D116" s="232"/>
      <c r="E116" s="232"/>
    </row>
    <row r="117" spans="1:5" x14ac:dyDescent="0.25">
      <c r="A117" s="242"/>
      <c r="B117" s="232"/>
      <c r="C117" s="232"/>
      <c r="D117" s="232"/>
      <c r="E117" s="232"/>
    </row>
    <row r="118" spans="1:5" x14ac:dyDescent="0.25">
      <c r="A118" s="234" t="s">
        <v>2354</v>
      </c>
      <c r="B118" s="248" t="s">
        <v>2311</v>
      </c>
      <c r="C118" s="249" t="s">
        <v>2312</v>
      </c>
      <c r="D118" s="249" t="s">
        <v>2313</v>
      </c>
      <c r="E118" s="249" t="s">
        <v>2314</v>
      </c>
    </row>
    <row r="119" spans="1:5" x14ac:dyDescent="0.25">
      <c r="A119" s="238" t="s">
        <v>2355</v>
      </c>
      <c r="B119" s="239">
        <v>15959533125.981964</v>
      </c>
      <c r="C119" s="240">
        <v>0.89174545874817401</v>
      </c>
      <c r="D119" s="241">
        <v>7246</v>
      </c>
      <c r="E119" s="240">
        <v>0.89878442073927067</v>
      </c>
    </row>
    <row r="120" spans="1:5" x14ac:dyDescent="0.25">
      <c r="A120" s="238" t="s">
        <v>2356</v>
      </c>
      <c r="B120" s="239">
        <v>788584998.84999967</v>
      </c>
      <c r="C120" s="240">
        <v>4.4062510225727762E-2</v>
      </c>
      <c r="D120" s="241">
        <v>281</v>
      </c>
      <c r="E120" s="240">
        <v>3.4854874720912928E-2</v>
      </c>
    </row>
    <row r="121" spans="1:5" x14ac:dyDescent="0.25">
      <c r="A121" s="238" t="s">
        <v>2357</v>
      </c>
      <c r="B121" s="239">
        <v>386810211.25000012</v>
      </c>
      <c r="C121" s="240">
        <v>2.1613179192444959E-2</v>
      </c>
      <c r="D121" s="241">
        <v>147</v>
      </c>
      <c r="E121" s="240">
        <v>1.8233688910940214E-2</v>
      </c>
    </row>
    <row r="122" spans="1:5" x14ac:dyDescent="0.25">
      <c r="A122" s="238" t="s">
        <v>2359</v>
      </c>
      <c r="B122" s="239">
        <v>222593982.89999998</v>
      </c>
      <c r="C122" s="240">
        <v>1.2437530084924115E-2</v>
      </c>
      <c r="D122" s="241">
        <v>106</v>
      </c>
      <c r="E122" s="240">
        <v>1.3148102207888861E-2</v>
      </c>
    </row>
    <row r="123" spans="1:5" x14ac:dyDescent="0.25">
      <c r="A123" s="238" t="s">
        <v>2358</v>
      </c>
      <c r="B123" s="239">
        <v>206176610.6100001</v>
      </c>
      <c r="C123" s="240">
        <v>1.1520202675117148E-2</v>
      </c>
      <c r="D123" s="241">
        <v>107</v>
      </c>
      <c r="E123" s="240">
        <v>1.3272140907963284E-2</v>
      </c>
    </row>
    <row r="124" spans="1:5" x14ac:dyDescent="0.25">
      <c r="A124" s="238" t="s">
        <v>2361</v>
      </c>
      <c r="B124" s="239">
        <v>63344251.390000008</v>
      </c>
      <c r="C124" s="240">
        <v>3.5393860252011392E-3</v>
      </c>
      <c r="D124" s="241">
        <v>28</v>
      </c>
      <c r="E124" s="240">
        <v>3.4730836020838503E-3</v>
      </c>
    </row>
    <row r="125" spans="1:5" x14ac:dyDescent="0.25">
      <c r="A125" s="238" t="s">
        <v>2360</v>
      </c>
      <c r="B125" s="239">
        <v>61342667.180000022</v>
      </c>
      <c r="C125" s="240">
        <v>3.4275466865763939E-3</v>
      </c>
      <c r="D125" s="241">
        <v>26</v>
      </c>
      <c r="E125" s="240">
        <v>3.2250062019350038E-3</v>
      </c>
    </row>
    <row r="126" spans="1:5" x14ac:dyDescent="0.25">
      <c r="A126" s="238" t="s">
        <v>2362</v>
      </c>
      <c r="B126" s="239">
        <v>57652043.050000004</v>
      </c>
      <c r="C126" s="240">
        <v>3.2213315497115142E-3</v>
      </c>
      <c r="D126" s="241">
        <v>35</v>
      </c>
      <c r="E126" s="240">
        <v>4.3413545026048123E-3</v>
      </c>
    </row>
    <row r="127" spans="1:5" x14ac:dyDescent="0.25">
      <c r="A127" s="238" t="s">
        <v>2363</v>
      </c>
      <c r="B127" s="239">
        <v>57571107.619999997</v>
      </c>
      <c r="C127" s="240">
        <v>3.2168092493669738E-3</v>
      </c>
      <c r="D127" s="241">
        <v>31</v>
      </c>
      <c r="E127" s="240">
        <v>3.8451997023071197E-3</v>
      </c>
    </row>
    <row r="128" spans="1:5" x14ac:dyDescent="0.25">
      <c r="A128" s="238" t="s">
        <v>2364</v>
      </c>
      <c r="B128" s="239">
        <v>29321556.969999999</v>
      </c>
      <c r="C128" s="240">
        <v>1.6383540210744456E-3</v>
      </c>
      <c r="D128" s="241">
        <v>15</v>
      </c>
      <c r="E128" s="240">
        <v>1.8605805011163482E-3</v>
      </c>
    </row>
    <row r="129" spans="1:5" x14ac:dyDescent="0.25">
      <c r="A129" s="238" t="s">
        <v>2366</v>
      </c>
      <c r="B129" s="239">
        <v>27542920.959999997</v>
      </c>
      <c r="C129" s="240">
        <v>1.5389720045603577E-3</v>
      </c>
      <c r="D129" s="241">
        <v>14</v>
      </c>
      <c r="E129" s="240">
        <v>1.7365418010419251E-3</v>
      </c>
    </row>
    <row r="130" spans="1:5" x14ac:dyDescent="0.25">
      <c r="A130" s="238" t="s">
        <v>2365</v>
      </c>
      <c r="B130" s="239">
        <v>21552822.369999997</v>
      </c>
      <c r="C130" s="240">
        <v>1.2042727891810432E-3</v>
      </c>
      <c r="D130" s="241">
        <v>16</v>
      </c>
      <c r="E130" s="240">
        <v>1.9846192011907715E-3</v>
      </c>
    </row>
    <row r="131" spans="1:5" x14ac:dyDescent="0.25">
      <c r="A131" s="238" t="s">
        <v>2367</v>
      </c>
      <c r="B131" s="239">
        <v>11670063.33</v>
      </c>
      <c r="C131" s="240">
        <v>6.5206957469758587E-4</v>
      </c>
      <c r="D131" s="241">
        <v>6</v>
      </c>
      <c r="E131" s="240">
        <v>7.442322004465393E-4</v>
      </c>
    </row>
    <row r="132" spans="1:5" x14ac:dyDescent="0.25">
      <c r="A132" s="238" t="s">
        <v>2369</v>
      </c>
      <c r="B132" s="239">
        <v>1786689.56</v>
      </c>
      <c r="C132" s="240">
        <v>9.9832011923264936E-5</v>
      </c>
      <c r="D132" s="241">
        <v>1</v>
      </c>
      <c r="E132" s="240">
        <v>1.2403870007442322E-4</v>
      </c>
    </row>
    <row r="133" spans="1:5" x14ac:dyDescent="0.25">
      <c r="A133" s="238" t="s">
        <v>2368</v>
      </c>
      <c r="B133" s="239">
        <v>1477307.48</v>
      </c>
      <c r="C133" s="240">
        <v>8.2545161319288429E-5</v>
      </c>
      <c r="D133" s="241">
        <v>3</v>
      </c>
      <c r="E133" s="240">
        <v>3.7211610022326965E-4</v>
      </c>
    </row>
    <row r="134" spans="1:5" x14ac:dyDescent="0.25">
      <c r="A134" s="238"/>
      <c r="B134" s="239"/>
      <c r="C134" s="240"/>
      <c r="D134" s="241"/>
      <c r="E134" s="240"/>
    </row>
    <row r="135" spans="1:5" x14ac:dyDescent="0.25">
      <c r="A135" s="238"/>
      <c r="B135" s="239"/>
      <c r="C135" s="240"/>
      <c r="D135" s="241"/>
      <c r="E135" s="240"/>
    </row>
    <row r="136" spans="1:5" x14ac:dyDescent="0.25">
      <c r="A136" s="238"/>
      <c r="B136" s="239"/>
      <c r="C136" s="240"/>
      <c r="D136" s="241"/>
      <c r="E136" s="240"/>
    </row>
    <row r="137" spans="1:5" x14ac:dyDescent="0.25">
      <c r="A137" s="238"/>
      <c r="B137" s="250"/>
      <c r="C137" s="252"/>
      <c r="D137" s="251"/>
      <c r="E137" s="252"/>
    </row>
    <row r="138" spans="1:5" ht="15" thickBot="1" x14ac:dyDescent="0.3">
      <c r="A138" s="244" t="s">
        <v>2323</v>
      </c>
      <c r="B138" s="245">
        <f>SUM(B119:B137)</f>
        <v>17896960359.501965</v>
      </c>
      <c r="C138" s="253">
        <f>SUM(C119:C137)</f>
        <v>0.99999999999999989</v>
      </c>
      <c r="D138" s="247">
        <f>SUM(D119:D137)</f>
        <v>8062</v>
      </c>
      <c r="E138" s="253">
        <f>SUM(E119:E137)</f>
        <v>1</v>
      </c>
    </row>
    <row r="139" spans="1:5" x14ac:dyDescent="0.25">
      <c r="B139" s="232"/>
      <c r="C139" s="232"/>
      <c r="D139" s="232"/>
      <c r="E139" s="232"/>
    </row>
    <row r="140" spans="1:5" x14ac:dyDescent="0.25">
      <c r="A140" s="242"/>
      <c r="B140" s="232"/>
      <c r="C140" s="232"/>
      <c r="D140" s="232"/>
      <c r="E140" s="232"/>
    </row>
    <row r="141" spans="1:5" x14ac:dyDescent="0.25">
      <c r="A141" s="234" t="s">
        <v>2370</v>
      </c>
      <c r="B141" s="248" t="s">
        <v>2311</v>
      </c>
      <c r="C141" s="249" t="s">
        <v>2312</v>
      </c>
      <c r="D141" s="249" t="s">
        <v>2313</v>
      </c>
      <c r="E141" s="249" t="s">
        <v>2314</v>
      </c>
    </row>
    <row r="142" spans="1:5" x14ac:dyDescent="0.25">
      <c r="A142" s="238" t="s">
        <v>2371</v>
      </c>
      <c r="B142" s="250">
        <v>17768496049.442024</v>
      </c>
      <c r="C142" s="252">
        <v>0.99282200398953224</v>
      </c>
      <c r="D142" s="251">
        <v>7982</v>
      </c>
      <c r="E142" s="252">
        <v>0.99007690399404613</v>
      </c>
    </row>
    <row r="143" spans="1:5" x14ac:dyDescent="0.25">
      <c r="A143" s="238" t="s">
        <v>2372</v>
      </c>
      <c r="B143" s="250">
        <v>89347947.75999999</v>
      </c>
      <c r="C143" s="252">
        <v>4.9923532245274545E-3</v>
      </c>
      <c r="D143" s="251">
        <v>56</v>
      </c>
      <c r="E143" s="252">
        <v>6.9461672041677006E-3</v>
      </c>
    </row>
    <row r="144" spans="1:5" x14ac:dyDescent="0.25">
      <c r="A144" s="238" t="s">
        <v>2373</v>
      </c>
      <c r="B144" s="250">
        <v>39116362.300000004</v>
      </c>
      <c r="C144" s="252">
        <v>2.1856427859400138E-3</v>
      </c>
      <c r="D144" s="251">
        <v>24</v>
      </c>
      <c r="E144" s="252">
        <v>2.9769288017861572E-3</v>
      </c>
    </row>
    <row r="145" spans="1:5" x14ac:dyDescent="0.25">
      <c r="A145" s="238" t="s">
        <v>1543</v>
      </c>
      <c r="B145" s="250">
        <v>0</v>
      </c>
      <c r="C145" s="252">
        <v>0</v>
      </c>
      <c r="D145" s="251">
        <v>0</v>
      </c>
      <c r="E145" s="252">
        <v>0</v>
      </c>
    </row>
    <row r="146" spans="1:5" x14ac:dyDescent="0.25">
      <c r="A146" s="238"/>
      <c r="B146" s="250"/>
      <c r="C146" s="252"/>
      <c r="D146" s="251"/>
      <c r="E146" s="252"/>
    </row>
    <row r="147" spans="1:5" ht="15" thickBot="1" x14ac:dyDescent="0.3">
      <c r="A147" s="244" t="s">
        <v>2323</v>
      </c>
      <c r="B147" s="245">
        <f>SUM(B142:B146)</f>
        <v>17896960359.502022</v>
      </c>
      <c r="C147" s="253">
        <f>SUM(C142:C146)</f>
        <v>0.99999999999999967</v>
      </c>
      <c r="D147" s="247">
        <f>SUM(D142:D145)</f>
        <v>8062</v>
      </c>
      <c r="E147" s="253">
        <f>SUM(E142:E146)</f>
        <v>1</v>
      </c>
    </row>
    <row r="152" spans="1:5" x14ac:dyDescent="0.25">
      <c r="A152" s="234" t="s">
        <v>2374</v>
      </c>
      <c r="B152" s="248" t="s">
        <v>2311</v>
      </c>
      <c r="C152" s="249" t="s">
        <v>2312</v>
      </c>
      <c r="D152" s="249" t="s">
        <v>2313</v>
      </c>
      <c r="E152" s="249" t="s">
        <v>2314</v>
      </c>
    </row>
    <row r="153" spans="1:5" x14ac:dyDescent="0.25">
      <c r="A153" s="238" t="s">
        <v>2286</v>
      </c>
      <c r="B153" s="250">
        <v>466594847.95999992</v>
      </c>
      <c r="C153" s="252">
        <v>2.60711784899424E-2</v>
      </c>
      <c r="D153" s="251">
        <v>187</v>
      </c>
      <c r="E153" s="252">
        <v>2.3195236913917141E-2</v>
      </c>
    </row>
    <row r="154" spans="1:5" x14ac:dyDescent="0.25">
      <c r="A154" s="238" t="s">
        <v>2287</v>
      </c>
      <c r="B154" s="250">
        <v>3234879341.8500066</v>
      </c>
      <c r="C154" s="252">
        <v>0.1807502099166533</v>
      </c>
      <c r="D154" s="251">
        <v>1199</v>
      </c>
      <c r="E154" s="252">
        <v>0.14872240138923343</v>
      </c>
    </row>
    <row r="155" spans="1:5" x14ac:dyDescent="0.25">
      <c r="A155" s="238" t="s">
        <v>2375</v>
      </c>
      <c r="B155" s="250">
        <v>2209586060.4699993</v>
      </c>
      <c r="C155" s="252">
        <v>0.12346152732560922</v>
      </c>
      <c r="D155" s="251">
        <v>1066</v>
      </c>
      <c r="E155" s="252">
        <v>0.13222525427933515</v>
      </c>
    </row>
    <row r="156" spans="1:5" x14ac:dyDescent="0.25">
      <c r="A156" s="238" t="s">
        <v>2376</v>
      </c>
      <c r="B156" s="250">
        <v>3194091445.0200014</v>
      </c>
      <c r="C156" s="252">
        <v>0.17847116945331845</v>
      </c>
      <c r="D156" s="251">
        <v>1681</v>
      </c>
      <c r="E156" s="252">
        <v>0.20850905482510543</v>
      </c>
    </row>
    <row r="157" spans="1:5" x14ac:dyDescent="0.25">
      <c r="A157" s="238" t="s">
        <v>2377</v>
      </c>
      <c r="B157" s="250">
        <v>3165956406.4899988</v>
      </c>
      <c r="C157" s="252">
        <v>0.17689911263669456</v>
      </c>
      <c r="D157" s="251">
        <v>1526</v>
      </c>
      <c r="E157" s="252">
        <v>0.18928305631356984</v>
      </c>
    </row>
    <row r="158" spans="1:5" x14ac:dyDescent="0.25">
      <c r="A158" s="238" t="s">
        <v>2378</v>
      </c>
      <c r="B158" s="250">
        <v>2412019940.8320403</v>
      </c>
      <c r="C158" s="252">
        <v>0.13477260341315073</v>
      </c>
      <c r="D158" s="251">
        <v>1026</v>
      </c>
      <c r="E158" s="252">
        <v>0.12726370627635822</v>
      </c>
    </row>
    <row r="159" spans="1:5" x14ac:dyDescent="0.25">
      <c r="A159" s="238" t="s">
        <v>2379</v>
      </c>
      <c r="B159" s="250">
        <v>3046793805.6700006</v>
      </c>
      <c r="C159" s="252">
        <v>0.17024085344483511</v>
      </c>
      <c r="D159" s="251">
        <v>1275</v>
      </c>
      <c r="E159" s="252">
        <v>0.15814934259488961</v>
      </c>
    </row>
    <row r="160" spans="1:5" x14ac:dyDescent="0.25">
      <c r="A160" s="238" t="s">
        <v>1543</v>
      </c>
      <c r="B160" s="250">
        <v>167038511.21000004</v>
      </c>
      <c r="C160" s="252">
        <v>9.3333453197997802E-3</v>
      </c>
      <c r="D160" s="251">
        <v>102</v>
      </c>
      <c r="E160" s="252">
        <v>1.2651947407591168E-2</v>
      </c>
    </row>
    <row r="161" spans="1:5" x14ac:dyDescent="0.25">
      <c r="A161" s="238"/>
      <c r="B161" s="250"/>
      <c r="C161" s="252"/>
      <c r="D161" s="251"/>
      <c r="E161" s="252"/>
    </row>
    <row r="162" spans="1:5" ht="15" thickBot="1" x14ac:dyDescent="0.3">
      <c r="A162" s="244" t="s">
        <v>2323</v>
      </c>
      <c r="B162" s="245">
        <f>SUM(B153:B161)</f>
        <v>17896960359.502045</v>
      </c>
      <c r="C162" s="253">
        <f>SUM(C153:C161)</f>
        <v>1.0000000000000036</v>
      </c>
      <c r="D162" s="247">
        <f>SUM(D153:D161)</f>
        <v>8062</v>
      </c>
      <c r="E162" s="253">
        <f>SUM(E153:E161)</f>
        <v>0.99999999999999989</v>
      </c>
    </row>
    <row r="167" spans="1:5" x14ac:dyDescent="0.25">
      <c r="A167" s="234" t="s">
        <v>2380</v>
      </c>
      <c r="B167" s="248" t="s">
        <v>2311</v>
      </c>
      <c r="C167" s="249" t="s">
        <v>2312</v>
      </c>
      <c r="D167" s="249" t="s">
        <v>2313</v>
      </c>
      <c r="E167" s="249" t="s">
        <v>2314</v>
      </c>
    </row>
    <row r="168" spans="1:5" x14ac:dyDescent="0.25">
      <c r="A168" s="238" t="s">
        <v>1144</v>
      </c>
      <c r="B168" s="250">
        <v>797498288.28999972</v>
      </c>
      <c r="C168" s="252">
        <v>4.4560543928711678E-2</v>
      </c>
      <c r="D168" s="251">
        <v>305</v>
      </c>
      <c r="E168" s="252">
        <v>3.7831803522699083E-2</v>
      </c>
    </row>
    <row r="169" spans="1:5" x14ac:dyDescent="0.25">
      <c r="A169" s="238" t="s">
        <v>1781</v>
      </c>
      <c r="B169" s="250">
        <v>1526438916.029999</v>
      </c>
      <c r="C169" s="252">
        <v>8.5290400457280507E-2</v>
      </c>
      <c r="D169" s="251">
        <v>652</v>
      </c>
      <c r="E169" s="252">
        <v>8.0873232448523943E-2</v>
      </c>
    </row>
    <row r="170" spans="1:5" x14ac:dyDescent="0.25">
      <c r="A170" s="238" t="s">
        <v>1145</v>
      </c>
      <c r="B170" s="250">
        <v>1700082924.0120399</v>
      </c>
      <c r="C170" s="252">
        <v>9.4992830618268631E-2</v>
      </c>
      <c r="D170" s="251">
        <v>720</v>
      </c>
      <c r="E170" s="252">
        <v>8.9307864053584721E-2</v>
      </c>
    </row>
    <row r="171" spans="1:5" x14ac:dyDescent="0.25">
      <c r="A171" s="238" t="s">
        <v>1146</v>
      </c>
      <c r="B171" s="250">
        <v>1774567666.4199996</v>
      </c>
      <c r="C171" s="252">
        <v>9.9154696148043564E-2</v>
      </c>
      <c r="D171" s="251">
        <v>808</v>
      </c>
      <c r="E171" s="252">
        <v>0.10022326966013397</v>
      </c>
    </row>
    <row r="172" spans="1:5" x14ac:dyDescent="0.25">
      <c r="A172" s="238" t="s">
        <v>1147</v>
      </c>
      <c r="B172" s="250">
        <v>2150499652.610002</v>
      </c>
      <c r="C172" s="252">
        <v>0.1201600500538765</v>
      </c>
      <c r="D172" s="251">
        <v>1034</v>
      </c>
      <c r="E172" s="252">
        <v>0.12825601587695362</v>
      </c>
    </row>
    <row r="173" spans="1:5" x14ac:dyDescent="0.25">
      <c r="A173" s="238" t="s">
        <v>1148</v>
      </c>
      <c r="B173" s="250">
        <v>1595224224.78</v>
      </c>
      <c r="C173" s="252">
        <v>8.9133807793961614E-2</v>
      </c>
      <c r="D173" s="251">
        <v>767</v>
      </c>
      <c r="E173" s="252">
        <v>9.5137682957082609E-2</v>
      </c>
    </row>
    <row r="174" spans="1:5" x14ac:dyDescent="0.25">
      <c r="A174" s="238" t="s">
        <v>1149</v>
      </c>
      <c r="B174" s="250">
        <v>1025731687.1299996</v>
      </c>
      <c r="C174" s="252">
        <v>5.7313178692124149E-2</v>
      </c>
      <c r="D174" s="251">
        <v>534</v>
      </c>
      <c r="E174" s="252">
        <v>6.6236665839741998E-2</v>
      </c>
    </row>
    <row r="175" spans="1:5" x14ac:dyDescent="0.25">
      <c r="A175" s="238" t="s">
        <v>2154</v>
      </c>
      <c r="B175" s="250">
        <v>1204047169.9599996</v>
      </c>
      <c r="C175" s="252">
        <v>6.7276629426110235E-2</v>
      </c>
      <c r="D175" s="251">
        <v>620</v>
      </c>
      <c r="E175" s="252">
        <v>7.6903994046142399E-2</v>
      </c>
    </row>
    <row r="176" spans="1:5" x14ac:dyDescent="0.25">
      <c r="A176" s="238" t="s">
        <v>2157</v>
      </c>
      <c r="B176" s="250">
        <v>1613874534.1500003</v>
      </c>
      <c r="C176" s="252">
        <v>9.0175901478887183E-2</v>
      </c>
      <c r="D176" s="251">
        <v>713</v>
      </c>
      <c r="E176" s="252">
        <v>8.8439593153063753E-2</v>
      </c>
    </row>
    <row r="177" spans="1:5" x14ac:dyDescent="0.25">
      <c r="A177" s="238" t="s">
        <v>2155</v>
      </c>
      <c r="B177" s="250">
        <v>1268764425.4299989</v>
      </c>
      <c r="C177" s="252">
        <v>7.0892732617378648E-2</v>
      </c>
      <c r="D177" s="251">
        <v>502</v>
      </c>
      <c r="E177" s="252">
        <v>6.2267427437360454E-2</v>
      </c>
    </row>
    <row r="178" spans="1:5" x14ac:dyDescent="0.25">
      <c r="A178" s="238" t="s">
        <v>2156</v>
      </c>
      <c r="B178" s="250">
        <v>1560052306.2499998</v>
      </c>
      <c r="C178" s="252">
        <v>8.716856242136814E-2</v>
      </c>
      <c r="D178" s="251">
        <v>530</v>
      </c>
      <c r="E178" s="252">
        <v>6.574051103944431E-2</v>
      </c>
    </row>
    <row r="179" spans="1:5" x14ac:dyDescent="0.25">
      <c r="A179" s="238" t="s">
        <v>1543</v>
      </c>
      <c r="B179" s="250">
        <v>725186663.88999975</v>
      </c>
      <c r="C179" s="252">
        <v>4.0520102258872044E-2</v>
      </c>
      <c r="D179" s="251">
        <v>492</v>
      </c>
      <c r="E179" s="252">
        <v>6.1027040436616227E-2</v>
      </c>
    </row>
    <row r="180" spans="1:5" x14ac:dyDescent="0.25">
      <c r="A180" s="238" t="s">
        <v>1143</v>
      </c>
      <c r="B180" s="250">
        <v>954991900.54999924</v>
      </c>
      <c r="C180" s="252">
        <v>5.336056410512012E-2</v>
      </c>
      <c r="D180" s="251">
        <v>385</v>
      </c>
      <c r="E180" s="252">
        <v>4.7754899528652937E-2</v>
      </c>
    </row>
    <row r="181" spans="1:5" ht="15" thickBot="1" x14ac:dyDescent="0.3">
      <c r="A181" s="244" t="s">
        <v>2323</v>
      </c>
      <c r="B181" s="245">
        <f>SUM(B168:B180)</f>
        <v>17896960359.502037</v>
      </c>
      <c r="C181" s="253">
        <f>SUM(C168:C180)</f>
        <v>1.0000000000000031</v>
      </c>
      <c r="D181" s="247">
        <f>SUM(D168:D180)</f>
        <v>8062</v>
      </c>
      <c r="E181" s="253">
        <f>SUM(E168:E180)</f>
        <v>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7B46A-8B1C-480E-97DC-F61671DD37B7}">
  <sheetPr>
    <tabColor theme="6" tint="-0.249977111117893"/>
  </sheetPr>
  <dimension ref="A1:XFD183"/>
  <sheetViews>
    <sheetView zoomScale="85" zoomScaleNormal="85" workbookViewId="0"/>
  </sheetViews>
  <sheetFormatPr baseColWidth="10" defaultRowHeight="14.3" outlineLevelCol="1" x14ac:dyDescent="0.25"/>
  <cols>
    <col min="1" max="1" width="17.85546875" style="199" bestFit="1" customWidth="1"/>
    <col min="2" max="2" width="30.5703125" style="258" bestFit="1" customWidth="1"/>
    <col min="3" max="3" width="29.7109375" style="259" bestFit="1" customWidth="1"/>
    <col min="4" max="4" width="26.5703125" style="258" bestFit="1" customWidth="1"/>
    <col min="5" max="5" width="27.5703125" style="259" customWidth="1"/>
    <col min="6" max="6" width="11.42578125" style="199"/>
    <col min="7" max="7" width="14.42578125" style="199" customWidth="1"/>
    <col min="8" max="8" width="16.140625" style="199" hidden="1" customWidth="1" outlineLevel="1"/>
    <col min="9" max="10" width="11.42578125" style="199" hidden="1" customWidth="1" outlineLevel="1"/>
    <col min="11" max="11" width="13.7109375" style="199" hidden="1" customWidth="1" outlineLevel="1"/>
    <col min="12" max="12" width="11.42578125" style="199" hidden="1" customWidth="1" outlineLevel="1"/>
    <col min="13" max="13" width="12.7109375" style="199" hidden="1" customWidth="1" outlineLevel="1"/>
    <col min="14" max="15" width="11.42578125" style="199" hidden="1" customWidth="1" outlineLevel="1"/>
    <col min="16" max="16" width="11.42578125" style="199" collapsed="1"/>
    <col min="17" max="16384" width="11.42578125" style="199"/>
  </cols>
  <sheetData>
    <row r="1" spans="1:16384" x14ac:dyDescent="0.25">
      <c r="H1" s="166" t="s">
        <v>2381</v>
      </c>
      <c r="I1" s="260">
        <v>1704</v>
      </c>
      <c r="J1" s="166"/>
      <c r="K1" s="166" t="s">
        <v>2382</v>
      </c>
      <c r="L1" s="166" t="s">
        <v>2383</v>
      </c>
      <c r="M1" s="166" t="s">
        <v>2384</v>
      </c>
      <c r="N1" s="166" t="s">
        <v>2385</v>
      </c>
      <c r="O1" s="166" t="s">
        <v>2386</v>
      </c>
    </row>
    <row r="2" spans="1:16384" x14ac:dyDescent="0.25">
      <c r="H2" s="166" t="s">
        <v>2387</v>
      </c>
      <c r="I2" s="260">
        <v>1462</v>
      </c>
      <c r="J2" s="166"/>
      <c r="K2" s="260">
        <v>126033391.06999999</v>
      </c>
      <c r="L2" s="212">
        <v>2.8223858119945728E-2</v>
      </c>
      <c r="M2" s="260">
        <v>2621117.8387441332</v>
      </c>
      <c r="N2" s="212">
        <v>0.54562888775361196</v>
      </c>
      <c r="O2" s="212" t="s">
        <v>768</v>
      </c>
    </row>
    <row r="3" spans="1:16384" x14ac:dyDescent="0.25">
      <c r="H3" s="166" t="s">
        <v>2388</v>
      </c>
      <c r="I3" s="260">
        <v>1447</v>
      </c>
      <c r="J3" s="166"/>
      <c r="K3" s="166"/>
      <c r="L3" s="166"/>
      <c r="M3" s="166"/>
      <c r="N3" s="166"/>
      <c r="O3" s="166"/>
    </row>
    <row r="4" spans="1:16384" ht="15" x14ac:dyDescent="0.25">
      <c r="A4" s="234" t="s">
        <v>2310</v>
      </c>
      <c r="B4" s="235" t="s">
        <v>2311</v>
      </c>
      <c r="C4" s="235" t="s">
        <v>2312</v>
      </c>
      <c r="D4" s="236" t="s">
        <v>2313</v>
      </c>
      <c r="E4" s="235" t="s">
        <v>2314</v>
      </c>
    </row>
    <row r="5" spans="1:16384" x14ac:dyDescent="0.25">
      <c r="A5" s="166" t="s">
        <v>2315</v>
      </c>
      <c r="B5" s="260">
        <v>832851288.03999996</v>
      </c>
      <c r="C5" s="212">
        <v>0.18650832441380108</v>
      </c>
      <c r="D5" s="260">
        <v>508</v>
      </c>
      <c r="E5" s="212">
        <v>0.2981220657276995</v>
      </c>
      <c r="G5" s="261"/>
    </row>
    <row r="6" spans="1:16384" x14ac:dyDescent="0.25">
      <c r="A6" s="166" t="s">
        <v>2316</v>
      </c>
      <c r="B6" s="260">
        <v>686563084.58999991</v>
      </c>
      <c r="C6" s="212">
        <v>0.15374861316790292</v>
      </c>
      <c r="D6" s="260">
        <v>250</v>
      </c>
      <c r="E6" s="212">
        <v>0.14671361502347419</v>
      </c>
      <c r="G6" s="261"/>
    </row>
    <row r="7" spans="1:16384" x14ac:dyDescent="0.25">
      <c r="A7" s="166" t="s">
        <v>2317</v>
      </c>
      <c r="B7" s="260">
        <v>1054888719.6299998</v>
      </c>
      <c r="C7" s="212">
        <v>0.23623128206264116</v>
      </c>
      <c r="D7" s="260">
        <v>341</v>
      </c>
      <c r="E7" s="212">
        <v>0.20011737089201878</v>
      </c>
      <c r="G7" s="261"/>
    </row>
    <row r="8" spans="1:16384" x14ac:dyDescent="0.25">
      <c r="A8" s="166" t="s">
        <v>2318</v>
      </c>
      <c r="B8" s="260">
        <v>1093110405.8399999</v>
      </c>
      <c r="C8" s="212">
        <v>0.2447906284353574</v>
      </c>
      <c r="D8" s="260">
        <v>364</v>
      </c>
      <c r="E8" s="212">
        <v>0.21361502347417841</v>
      </c>
      <c r="G8" s="261"/>
    </row>
    <row r="9" spans="1:16384" x14ac:dyDescent="0.25">
      <c r="A9" s="166" t="s">
        <v>2319</v>
      </c>
      <c r="B9" s="260">
        <v>758687016.55999982</v>
      </c>
      <c r="C9" s="212">
        <v>0.16990001245734437</v>
      </c>
      <c r="D9" s="260">
        <v>229</v>
      </c>
      <c r="E9" s="212">
        <v>0.13438967136150234</v>
      </c>
      <c r="G9" s="261"/>
    </row>
    <row r="10" spans="1:16384" x14ac:dyDescent="0.25">
      <c r="A10" s="166" t="s">
        <v>2320</v>
      </c>
      <c r="B10" s="260">
        <v>34696436.050000004</v>
      </c>
      <c r="C10" s="212">
        <v>7.7699035154824752E-3</v>
      </c>
      <c r="D10" s="260">
        <v>10</v>
      </c>
      <c r="E10" s="212">
        <v>5.8685446009389668E-3</v>
      </c>
      <c r="G10" s="261"/>
    </row>
    <row r="11" spans="1:16384" x14ac:dyDescent="0.25">
      <c r="A11" s="166" t="s">
        <v>2321</v>
      </c>
      <c r="B11" s="260">
        <v>0</v>
      </c>
      <c r="C11" s="212">
        <v>0</v>
      </c>
      <c r="D11" s="260">
        <v>0</v>
      </c>
      <c r="E11" s="212">
        <v>0</v>
      </c>
      <c r="G11" s="261"/>
    </row>
    <row r="12" spans="1:16384" x14ac:dyDescent="0.25">
      <c r="A12" s="166" t="s">
        <v>2322</v>
      </c>
      <c r="B12" s="260">
        <v>4694284.91</v>
      </c>
      <c r="C12" s="212">
        <v>1.0512359474709027E-3</v>
      </c>
      <c r="D12" s="260">
        <v>2</v>
      </c>
      <c r="E12" s="212">
        <v>1.1737089201877935E-3</v>
      </c>
      <c r="G12" s="261"/>
    </row>
    <row r="13" spans="1:16384" ht="15.7" thickBot="1" x14ac:dyDescent="0.3">
      <c r="A13" s="262" t="s">
        <v>2323</v>
      </c>
      <c r="B13" s="263">
        <f>SUM(B5:B12)</f>
        <v>4465491235.6199989</v>
      </c>
      <c r="C13" s="264">
        <f>SUM(C5:C12)</f>
        <v>1.0000000000000002</v>
      </c>
      <c r="D13" s="263">
        <f>SUM(D5:D12)</f>
        <v>1704</v>
      </c>
      <c r="E13" s="264">
        <f>SUM(E5:E12)</f>
        <v>1</v>
      </c>
      <c r="F13" s="261"/>
      <c r="G13" s="265"/>
      <c r="H13" s="266"/>
      <c r="I13" s="200"/>
      <c r="J13" s="266"/>
      <c r="K13" s="261"/>
      <c r="L13" s="265"/>
      <c r="M13" s="266"/>
      <c r="N13" s="200"/>
      <c r="O13" s="266"/>
      <c r="P13" s="261"/>
      <c r="Q13" s="265"/>
      <c r="R13" s="266"/>
      <c r="S13" s="200"/>
      <c r="T13" s="266"/>
      <c r="U13" s="261"/>
      <c r="V13" s="265"/>
      <c r="W13" s="266"/>
      <c r="X13" s="200"/>
      <c r="Y13" s="266"/>
      <c r="Z13" s="261"/>
      <c r="AA13" s="265"/>
      <c r="AB13" s="266"/>
      <c r="AC13" s="200"/>
      <c r="AD13" s="266"/>
      <c r="AE13" s="261"/>
      <c r="AF13" s="265"/>
      <c r="AG13" s="266"/>
      <c r="AH13" s="200"/>
      <c r="AI13" s="266"/>
      <c r="AJ13" s="261"/>
      <c r="AK13" s="265"/>
      <c r="AL13" s="266"/>
      <c r="AM13" s="200"/>
      <c r="AN13" s="266"/>
      <c r="AO13" s="261"/>
      <c r="AP13" s="265"/>
      <c r="AQ13" s="266"/>
      <c r="AR13" s="200"/>
      <c r="AS13" s="266"/>
      <c r="AT13" s="261"/>
      <c r="AU13" s="265"/>
      <c r="AV13" s="266"/>
      <c r="AW13" s="200"/>
      <c r="AX13" s="266"/>
      <c r="AY13" s="261"/>
      <c r="AZ13" s="265"/>
      <c r="BA13" s="266"/>
      <c r="BB13" s="200"/>
      <c r="BC13" s="266"/>
      <c r="BD13" s="261"/>
      <c r="BE13" s="265"/>
      <c r="BF13" s="266"/>
      <c r="BG13" s="200"/>
      <c r="BH13" s="266"/>
      <c r="BI13" s="261"/>
      <c r="BJ13" s="265"/>
      <c r="BK13" s="266"/>
      <c r="BL13" s="200"/>
      <c r="BM13" s="266"/>
      <c r="BN13" s="261"/>
      <c r="BO13" s="265"/>
      <c r="BP13" s="266"/>
      <c r="BQ13" s="200"/>
      <c r="BR13" s="266"/>
      <c r="BS13" s="261"/>
      <c r="BT13" s="265"/>
      <c r="BU13" s="266"/>
      <c r="BV13" s="200"/>
      <c r="BW13" s="266"/>
      <c r="BX13" s="261"/>
      <c r="BY13" s="265"/>
      <c r="BZ13" s="266"/>
      <c r="CA13" s="200"/>
      <c r="CB13" s="266"/>
      <c r="CC13" s="261"/>
      <c r="CD13" s="265"/>
      <c r="CE13" s="266"/>
      <c r="CF13" s="200"/>
      <c r="CG13" s="266"/>
      <c r="CH13" s="261"/>
      <c r="CI13" s="265"/>
      <c r="CJ13" s="266"/>
      <c r="CK13" s="200"/>
      <c r="CL13" s="266"/>
      <c r="CM13" s="261"/>
      <c r="CN13" s="265"/>
      <c r="CO13" s="266"/>
      <c r="CP13" s="200"/>
      <c r="CQ13" s="266"/>
      <c r="CR13" s="261"/>
      <c r="CS13" s="265"/>
      <c r="CT13" s="266"/>
      <c r="CU13" s="200"/>
      <c r="CV13" s="266"/>
      <c r="CW13" s="261"/>
      <c r="CX13" s="265"/>
      <c r="CY13" s="266"/>
      <c r="CZ13" s="200"/>
      <c r="DA13" s="266"/>
      <c r="DB13" s="261"/>
      <c r="DC13" s="265"/>
      <c r="DD13" s="266"/>
      <c r="DE13" s="200"/>
      <c r="DF13" s="266"/>
      <c r="DG13" s="261"/>
      <c r="DH13" s="265"/>
      <c r="DI13" s="266"/>
      <c r="DJ13" s="200"/>
      <c r="DK13" s="266"/>
      <c r="DL13" s="261"/>
      <c r="DM13" s="265"/>
      <c r="DN13" s="266"/>
      <c r="DO13" s="200"/>
      <c r="DP13" s="266"/>
      <c r="DQ13" s="261"/>
      <c r="DR13" s="265"/>
      <c r="DS13" s="266"/>
      <c r="DT13" s="200"/>
      <c r="DU13" s="266"/>
      <c r="DV13" s="261"/>
      <c r="DW13" s="265"/>
      <c r="DX13" s="266"/>
      <c r="DY13" s="200"/>
      <c r="DZ13" s="266"/>
      <c r="EA13" s="261"/>
      <c r="EB13" s="265"/>
      <c r="EC13" s="266"/>
      <c r="ED13" s="200"/>
      <c r="EE13" s="266"/>
      <c r="EF13" s="261"/>
      <c r="EG13" s="265"/>
      <c r="EH13" s="266"/>
      <c r="EI13" s="200"/>
      <c r="EJ13" s="266"/>
      <c r="EK13" s="261"/>
      <c r="EL13" s="265"/>
      <c r="EM13" s="266"/>
      <c r="EN13" s="200"/>
      <c r="EO13" s="266"/>
      <c r="EP13" s="261"/>
      <c r="EQ13" s="265"/>
      <c r="ER13" s="266"/>
      <c r="ES13" s="200"/>
      <c r="ET13" s="266"/>
      <c r="EU13" s="261"/>
      <c r="EV13" s="265"/>
      <c r="EW13" s="266"/>
      <c r="EX13" s="200"/>
      <c r="EY13" s="266"/>
      <c r="EZ13" s="261"/>
      <c r="FA13" s="265"/>
      <c r="FB13" s="266"/>
      <c r="FC13" s="200"/>
      <c r="FD13" s="266"/>
      <c r="FE13" s="261"/>
      <c r="FF13" s="265"/>
      <c r="FG13" s="266"/>
      <c r="FH13" s="200"/>
      <c r="FI13" s="266"/>
      <c r="FJ13" s="261"/>
      <c r="FK13" s="265"/>
      <c r="FL13" s="266"/>
      <c r="FM13" s="200"/>
      <c r="FN13" s="266"/>
      <c r="FO13" s="261"/>
      <c r="FP13" s="265"/>
      <c r="FQ13" s="266"/>
      <c r="FR13" s="200"/>
      <c r="FS13" s="266"/>
      <c r="FT13" s="261"/>
      <c r="FU13" s="265"/>
      <c r="FV13" s="266"/>
      <c r="FW13" s="200"/>
      <c r="FX13" s="266"/>
      <c r="FY13" s="261"/>
      <c r="FZ13" s="265"/>
      <c r="GA13" s="266"/>
      <c r="GB13" s="200"/>
      <c r="GC13" s="266"/>
      <c r="GD13" s="261"/>
      <c r="GE13" s="265"/>
      <c r="GF13" s="266"/>
      <c r="GG13" s="200"/>
      <c r="GH13" s="266"/>
      <c r="GI13" s="261"/>
      <c r="GJ13" s="265"/>
      <c r="GK13" s="266"/>
      <c r="GL13" s="200"/>
      <c r="GM13" s="266"/>
      <c r="GN13" s="261"/>
      <c r="GO13" s="265"/>
      <c r="GP13" s="266"/>
      <c r="GQ13" s="200"/>
      <c r="GR13" s="266"/>
      <c r="GS13" s="261"/>
      <c r="GT13" s="265"/>
      <c r="GU13" s="266"/>
      <c r="GV13" s="200"/>
      <c r="GW13" s="266"/>
      <c r="GX13" s="261"/>
      <c r="GY13" s="265"/>
      <c r="GZ13" s="266"/>
      <c r="HA13" s="200"/>
      <c r="HB13" s="266"/>
      <c r="HC13" s="261"/>
      <c r="HD13" s="265"/>
      <c r="HE13" s="266"/>
      <c r="HF13" s="200"/>
      <c r="HG13" s="266"/>
      <c r="HH13" s="261"/>
      <c r="HI13" s="265"/>
      <c r="HJ13" s="266"/>
      <c r="HK13" s="200"/>
      <c r="HL13" s="266"/>
      <c r="HM13" s="261"/>
      <c r="HN13" s="265"/>
      <c r="HO13" s="266"/>
      <c r="HP13" s="200"/>
      <c r="HQ13" s="266"/>
      <c r="HR13" s="261"/>
      <c r="HS13" s="265"/>
      <c r="HT13" s="266"/>
      <c r="HU13" s="200"/>
      <c r="HV13" s="266"/>
      <c r="HW13" s="261"/>
      <c r="HX13" s="265"/>
      <c r="HY13" s="266"/>
      <c r="HZ13" s="200"/>
      <c r="IA13" s="266"/>
      <c r="IB13" s="261"/>
      <c r="IC13" s="265"/>
      <c r="ID13" s="266"/>
      <c r="IE13" s="200"/>
      <c r="IF13" s="266"/>
      <c r="IG13" s="261"/>
      <c r="IH13" s="265"/>
      <c r="II13" s="266"/>
      <c r="IJ13" s="200"/>
      <c r="IK13" s="266"/>
      <c r="IL13" s="261"/>
      <c r="IM13" s="265"/>
      <c r="IN13" s="266"/>
      <c r="IO13" s="200"/>
      <c r="IP13" s="266"/>
      <c r="IQ13" s="261"/>
      <c r="IR13" s="265"/>
      <c r="IS13" s="266"/>
      <c r="IT13" s="200"/>
      <c r="IU13" s="266"/>
      <c r="IV13" s="261"/>
      <c r="IW13" s="265"/>
      <c r="IX13" s="266"/>
      <c r="IY13" s="200"/>
      <c r="IZ13" s="266"/>
      <c r="JA13" s="261"/>
      <c r="JB13" s="265"/>
      <c r="JC13" s="266"/>
      <c r="JD13" s="200"/>
      <c r="JE13" s="266"/>
      <c r="JF13" s="261"/>
      <c r="JG13" s="265"/>
      <c r="JH13" s="266"/>
      <c r="JI13" s="200"/>
      <c r="JJ13" s="266"/>
      <c r="JK13" s="261"/>
      <c r="JL13" s="265"/>
      <c r="JM13" s="266"/>
      <c r="JN13" s="200"/>
      <c r="JO13" s="266"/>
      <c r="JP13" s="261"/>
      <c r="JQ13" s="265"/>
      <c r="JR13" s="266"/>
      <c r="JS13" s="200"/>
      <c r="JT13" s="266"/>
      <c r="JU13" s="261"/>
      <c r="JV13" s="265"/>
      <c r="JW13" s="266"/>
      <c r="JX13" s="200"/>
      <c r="JY13" s="266"/>
      <c r="JZ13" s="261"/>
      <c r="KA13" s="265"/>
      <c r="KB13" s="266"/>
      <c r="KC13" s="200"/>
      <c r="KD13" s="266"/>
      <c r="KE13" s="261"/>
      <c r="KF13" s="265"/>
      <c r="KG13" s="266"/>
      <c r="KH13" s="200"/>
      <c r="KI13" s="266"/>
      <c r="KJ13" s="261"/>
      <c r="KK13" s="265"/>
      <c r="KL13" s="266"/>
      <c r="KM13" s="200"/>
      <c r="KN13" s="266"/>
      <c r="KO13" s="261"/>
      <c r="KP13" s="265"/>
      <c r="KQ13" s="266"/>
      <c r="KR13" s="200"/>
      <c r="KS13" s="266"/>
      <c r="KT13" s="261"/>
      <c r="KU13" s="265"/>
      <c r="KV13" s="266"/>
      <c r="KW13" s="200"/>
      <c r="KX13" s="266"/>
      <c r="KY13" s="261"/>
      <c r="KZ13" s="265"/>
      <c r="LA13" s="266"/>
      <c r="LB13" s="200"/>
      <c r="LC13" s="266"/>
      <c r="LD13" s="261"/>
      <c r="LE13" s="265"/>
      <c r="LF13" s="266"/>
      <c r="LG13" s="200"/>
      <c r="LH13" s="266"/>
      <c r="LI13" s="261"/>
      <c r="LJ13" s="265"/>
      <c r="LK13" s="266"/>
      <c r="LL13" s="200"/>
      <c r="LM13" s="266"/>
      <c r="LN13" s="261"/>
      <c r="LO13" s="265"/>
      <c r="LP13" s="266"/>
      <c r="LQ13" s="200"/>
      <c r="LR13" s="266"/>
      <c r="LS13" s="261"/>
      <c r="LT13" s="265"/>
      <c r="LU13" s="266"/>
      <c r="LV13" s="200"/>
      <c r="LW13" s="266"/>
      <c r="LX13" s="261"/>
      <c r="LY13" s="265"/>
      <c r="LZ13" s="266"/>
      <c r="MA13" s="200"/>
      <c r="MB13" s="266"/>
      <c r="MC13" s="261"/>
      <c r="MD13" s="265"/>
      <c r="ME13" s="266"/>
      <c r="MF13" s="200"/>
      <c r="MG13" s="266"/>
      <c r="MH13" s="261"/>
      <c r="MI13" s="265"/>
      <c r="MJ13" s="266"/>
      <c r="MK13" s="200"/>
      <c r="ML13" s="266"/>
      <c r="MM13" s="261"/>
      <c r="MN13" s="265"/>
      <c r="MO13" s="266"/>
      <c r="MP13" s="200"/>
      <c r="MQ13" s="266"/>
      <c r="MR13" s="261"/>
      <c r="MS13" s="265"/>
      <c r="MT13" s="266"/>
      <c r="MU13" s="200"/>
      <c r="MV13" s="266"/>
      <c r="MW13" s="261"/>
      <c r="MX13" s="265"/>
      <c r="MY13" s="266"/>
      <c r="MZ13" s="200"/>
      <c r="NA13" s="266"/>
      <c r="NB13" s="261"/>
      <c r="NC13" s="265"/>
      <c r="ND13" s="266"/>
      <c r="NE13" s="200"/>
      <c r="NF13" s="266"/>
      <c r="NG13" s="261"/>
      <c r="NH13" s="265"/>
      <c r="NI13" s="266"/>
      <c r="NJ13" s="200"/>
      <c r="NK13" s="266"/>
      <c r="NL13" s="261"/>
      <c r="NM13" s="265"/>
      <c r="NN13" s="266"/>
      <c r="NO13" s="200"/>
      <c r="NP13" s="266"/>
      <c r="NQ13" s="261"/>
      <c r="NR13" s="265"/>
      <c r="NS13" s="266"/>
      <c r="NT13" s="200"/>
      <c r="NU13" s="266"/>
      <c r="NV13" s="261"/>
      <c r="NW13" s="265"/>
      <c r="NX13" s="266"/>
      <c r="NY13" s="200"/>
      <c r="NZ13" s="266"/>
      <c r="OA13" s="261"/>
      <c r="OB13" s="265"/>
      <c r="OC13" s="266"/>
      <c r="OD13" s="200"/>
      <c r="OE13" s="266"/>
      <c r="OF13" s="261"/>
      <c r="OG13" s="265"/>
      <c r="OH13" s="266"/>
      <c r="OI13" s="200"/>
      <c r="OJ13" s="266"/>
      <c r="OK13" s="261"/>
      <c r="OL13" s="265"/>
      <c r="OM13" s="266"/>
      <c r="ON13" s="200"/>
      <c r="OO13" s="266"/>
      <c r="OP13" s="261"/>
      <c r="OQ13" s="265"/>
      <c r="OR13" s="266"/>
      <c r="OS13" s="200"/>
      <c r="OT13" s="266"/>
      <c r="OU13" s="261"/>
      <c r="OV13" s="265"/>
      <c r="OW13" s="266"/>
      <c r="OX13" s="200"/>
      <c r="OY13" s="266"/>
      <c r="OZ13" s="261"/>
      <c r="PA13" s="265"/>
      <c r="PB13" s="266"/>
      <c r="PC13" s="200"/>
      <c r="PD13" s="266"/>
      <c r="PE13" s="261"/>
      <c r="PF13" s="265"/>
      <c r="PG13" s="266"/>
      <c r="PH13" s="200"/>
      <c r="PI13" s="266"/>
      <c r="PJ13" s="261"/>
      <c r="PK13" s="265"/>
      <c r="PL13" s="266"/>
      <c r="PM13" s="200"/>
      <c r="PN13" s="266"/>
      <c r="PO13" s="261"/>
      <c r="PP13" s="265"/>
      <c r="PQ13" s="266"/>
      <c r="PR13" s="200"/>
      <c r="PS13" s="266"/>
      <c r="PT13" s="261"/>
      <c r="PU13" s="265"/>
      <c r="PV13" s="266"/>
      <c r="PW13" s="200"/>
      <c r="PX13" s="266"/>
      <c r="PY13" s="261"/>
      <c r="PZ13" s="265"/>
      <c r="QA13" s="266"/>
      <c r="QB13" s="200"/>
      <c r="QC13" s="266"/>
      <c r="QD13" s="261"/>
      <c r="QE13" s="265"/>
      <c r="QF13" s="266"/>
      <c r="QG13" s="200"/>
      <c r="QH13" s="266"/>
      <c r="QI13" s="261"/>
      <c r="QJ13" s="265"/>
      <c r="QK13" s="266"/>
      <c r="QL13" s="200"/>
      <c r="QM13" s="266"/>
      <c r="QN13" s="261"/>
      <c r="QO13" s="265"/>
      <c r="QP13" s="266"/>
      <c r="QQ13" s="200"/>
      <c r="QR13" s="266"/>
      <c r="QS13" s="261"/>
      <c r="QT13" s="265"/>
      <c r="QU13" s="266"/>
      <c r="QV13" s="200"/>
      <c r="QW13" s="266"/>
      <c r="QX13" s="261"/>
      <c r="QY13" s="265"/>
      <c r="QZ13" s="266"/>
      <c r="RA13" s="200"/>
      <c r="RB13" s="266"/>
      <c r="RC13" s="261"/>
      <c r="RD13" s="265"/>
      <c r="RE13" s="266"/>
      <c r="RF13" s="200"/>
      <c r="RG13" s="266"/>
      <c r="RH13" s="261"/>
      <c r="RI13" s="265"/>
      <c r="RJ13" s="266"/>
      <c r="RK13" s="200"/>
      <c r="RL13" s="266"/>
      <c r="RM13" s="261"/>
      <c r="RN13" s="265"/>
      <c r="RO13" s="266"/>
      <c r="RP13" s="200"/>
      <c r="RQ13" s="266"/>
      <c r="RR13" s="261"/>
      <c r="RS13" s="265"/>
      <c r="RT13" s="266"/>
      <c r="RU13" s="200"/>
      <c r="RV13" s="266"/>
      <c r="RW13" s="261"/>
      <c r="RX13" s="265"/>
      <c r="RY13" s="266"/>
      <c r="RZ13" s="200"/>
      <c r="SA13" s="266"/>
      <c r="SB13" s="261"/>
      <c r="SC13" s="265"/>
      <c r="SD13" s="266"/>
      <c r="SE13" s="200"/>
      <c r="SF13" s="266"/>
      <c r="SG13" s="261"/>
      <c r="SH13" s="265"/>
      <c r="SI13" s="266"/>
      <c r="SJ13" s="200"/>
      <c r="SK13" s="266"/>
      <c r="SL13" s="261"/>
      <c r="SM13" s="265"/>
      <c r="SN13" s="266"/>
      <c r="SO13" s="200"/>
      <c r="SP13" s="266"/>
      <c r="SQ13" s="261"/>
      <c r="SR13" s="265"/>
      <c r="SS13" s="266"/>
      <c r="ST13" s="200"/>
      <c r="SU13" s="266"/>
      <c r="SV13" s="261"/>
      <c r="SW13" s="265"/>
      <c r="SX13" s="266"/>
      <c r="SY13" s="200"/>
      <c r="SZ13" s="266"/>
      <c r="TA13" s="261"/>
      <c r="TB13" s="265"/>
      <c r="TC13" s="266"/>
      <c r="TD13" s="200"/>
      <c r="TE13" s="266"/>
      <c r="TF13" s="261"/>
      <c r="TG13" s="265"/>
      <c r="TH13" s="266"/>
      <c r="TI13" s="200"/>
      <c r="TJ13" s="266"/>
      <c r="TK13" s="261"/>
      <c r="TL13" s="265"/>
      <c r="TM13" s="266"/>
      <c r="TN13" s="200"/>
      <c r="TO13" s="266"/>
      <c r="TP13" s="261"/>
      <c r="TQ13" s="265"/>
      <c r="TR13" s="266"/>
      <c r="TS13" s="200"/>
      <c r="TT13" s="266"/>
      <c r="TU13" s="261"/>
      <c r="TV13" s="265"/>
      <c r="TW13" s="266"/>
      <c r="TX13" s="200"/>
      <c r="TY13" s="266"/>
      <c r="TZ13" s="261"/>
      <c r="UA13" s="265"/>
      <c r="UB13" s="266"/>
      <c r="UC13" s="200"/>
      <c r="UD13" s="266"/>
      <c r="UE13" s="261"/>
      <c r="UF13" s="265"/>
      <c r="UG13" s="266"/>
      <c r="UH13" s="200"/>
      <c r="UI13" s="266"/>
      <c r="UJ13" s="261"/>
      <c r="UK13" s="265"/>
      <c r="UL13" s="266"/>
      <c r="UM13" s="200"/>
      <c r="UN13" s="266"/>
      <c r="UO13" s="261"/>
      <c r="UP13" s="265"/>
      <c r="UQ13" s="266"/>
      <c r="UR13" s="200"/>
      <c r="US13" s="266"/>
      <c r="UT13" s="261"/>
      <c r="UU13" s="265"/>
      <c r="UV13" s="266"/>
      <c r="UW13" s="200"/>
      <c r="UX13" s="266"/>
      <c r="UY13" s="261"/>
      <c r="UZ13" s="265"/>
      <c r="VA13" s="266"/>
      <c r="VB13" s="200"/>
      <c r="VC13" s="266"/>
      <c r="VD13" s="261"/>
      <c r="VE13" s="265"/>
      <c r="VF13" s="266"/>
      <c r="VG13" s="200"/>
      <c r="VH13" s="266"/>
      <c r="VI13" s="261"/>
      <c r="VJ13" s="265"/>
      <c r="VK13" s="266"/>
      <c r="VL13" s="200"/>
      <c r="VM13" s="266"/>
      <c r="VN13" s="261"/>
      <c r="VO13" s="265"/>
      <c r="VP13" s="266"/>
      <c r="VQ13" s="200"/>
      <c r="VR13" s="266"/>
      <c r="VS13" s="261"/>
      <c r="VT13" s="265"/>
      <c r="VU13" s="266"/>
      <c r="VV13" s="200"/>
      <c r="VW13" s="266"/>
      <c r="VX13" s="261"/>
      <c r="VY13" s="265"/>
      <c r="VZ13" s="266"/>
      <c r="WA13" s="200"/>
      <c r="WB13" s="266"/>
      <c r="WC13" s="261"/>
      <c r="WD13" s="265"/>
      <c r="WE13" s="266"/>
      <c r="WF13" s="200"/>
      <c r="WG13" s="266"/>
      <c r="WH13" s="261"/>
      <c r="WI13" s="265"/>
      <c r="WJ13" s="266"/>
      <c r="WK13" s="200"/>
      <c r="WL13" s="266"/>
      <c r="WM13" s="261"/>
      <c r="WN13" s="265"/>
      <c r="WO13" s="266"/>
      <c r="WP13" s="200"/>
      <c r="WQ13" s="266"/>
      <c r="WR13" s="261"/>
      <c r="WS13" s="265"/>
      <c r="WT13" s="266"/>
      <c r="WU13" s="200"/>
      <c r="WV13" s="266"/>
      <c r="WW13" s="261"/>
      <c r="WX13" s="265"/>
      <c r="WY13" s="266"/>
      <c r="WZ13" s="200"/>
      <c r="XA13" s="266"/>
      <c r="XB13" s="261"/>
      <c r="XC13" s="265"/>
      <c r="XD13" s="266"/>
      <c r="XE13" s="200"/>
      <c r="XF13" s="266"/>
      <c r="XG13" s="261"/>
      <c r="XH13" s="265"/>
      <c r="XI13" s="266"/>
      <c r="XJ13" s="200"/>
      <c r="XK13" s="266"/>
      <c r="XL13" s="261"/>
      <c r="XM13" s="265"/>
      <c r="XN13" s="266"/>
      <c r="XO13" s="200"/>
      <c r="XP13" s="266"/>
      <c r="XQ13" s="261"/>
      <c r="XR13" s="265"/>
      <c r="XS13" s="266"/>
      <c r="XT13" s="200"/>
      <c r="XU13" s="266"/>
      <c r="XV13" s="261"/>
      <c r="XW13" s="265"/>
      <c r="XX13" s="266"/>
      <c r="XY13" s="200"/>
      <c r="XZ13" s="266"/>
      <c r="YA13" s="261"/>
      <c r="YB13" s="265"/>
      <c r="YC13" s="266"/>
      <c r="YD13" s="200"/>
      <c r="YE13" s="266"/>
      <c r="YF13" s="261"/>
      <c r="YG13" s="265"/>
      <c r="YH13" s="266"/>
      <c r="YI13" s="200"/>
      <c r="YJ13" s="266"/>
      <c r="YK13" s="261"/>
      <c r="YL13" s="265"/>
      <c r="YM13" s="266"/>
      <c r="YN13" s="200"/>
      <c r="YO13" s="266"/>
      <c r="YP13" s="261"/>
      <c r="YQ13" s="265"/>
      <c r="YR13" s="266"/>
      <c r="YS13" s="200"/>
      <c r="YT13" s="266"/>
      <c r="YU13" s="261"/>
      <c r="YV13" s="265"/>
      <c r="YW13" s="266"/>
      <c r="YX13" s="200"/>
      <c r="YY13" s="266"/>
      <c r="YZ13" s="261"/>
      <c r="ZA13" s="265"/>
      <c r="ZB13" s="266"/>
      <c r="ZC13" s="200"/>
      <c r="ZD13" s="266"/>
      <c r="ZE13" s="261"/>
      <c r="ZF13" s="265"/>
      <c r="ZG13" s="266"/>
      <c r="ZH13" s="200"/>
      <c r="ZI13" s="266"/>
      <c r="ZJ13" s="261"/>
      <c r="ZK13" s="265"/>
      <c r="ZL13" s="266"/>
      <c r="ZM13" s="200"/>
      <c r="ZN13" s="266"/>
      <c r="ZO13" s="261"/>
      <c r="ZP13" s="265"/>
      <c r="ZQ13" s="266"/>
      <c r="ZR13" s="200"/>
      <c r="ZS13" s="266"/>
      <c r="ZT13" s="261"/>
      <c r="ZU13" s="265"/>
      <c r="ZV13" s="266"/>
      <c r="ZW13" s="200"/>
      <c r="ZX13" s="266"/>
      <c r="ZY13" s="261"/>
      <c r="ZZ13" s="265"/>
      <c r="AAA13" s="266"/>
      <c r="AAB13" s="200"/>
      <c r="AAC13" s="266"/>
      <c r="AAD13" s="261"/>
      <c r="AAE13" s="265"/>
      <c r="AAF13" s="266"/>
      <c r="AAG13" s="200"/>
      <c r="AAH13" s="266"/>
      <c r="AAI13" s="261"/>
      <c r="AAJ13" s="265"/>
      <c r="AAK13" s="266"/>
      <c r="AAL13" s="200"/>
      <c r="AAM13" s="266"/>
      <c r="AAN13" s="261"/>
      <c r="AAO13" s="265"/>
      <c r="AAP13" s="266"/>
      <c r="AAQ13" s="200"/>
      <c r="AAR13" s="266"/>
      <c r="AAS13" s="261"/>
      <c r="AAT13" s="265"/>
      <c r="AAU13" s="266"/>
      <c r="AAV13" s="200"/>
      <c r="AAW13" s="266"/>
      <c r="AAX13" s="261"/>
      <c r="AAY13" s="265"/>
      <c r="AAZ13" s="266"/>
      <c r="ABA13" s="200"/>
      <c r="ABB13" s="266"/>
      <c r="ABC13" s="261"/>
      <c r="ABD13" s="265"/>
      <c r="ABE13" s="266"/>
      <c r="ABF13" s="200"/>
      <c r="ABG13" s="266"/>
      <c r="ABH13" s="261"/>
      <c r="ABI13" s="265"/>
      <c r="ABJ13" s="266"/>
      <c r="ABK13" s="200"/>
      <c r="ABL13" s="266"/>
      <c r="ABM13" s="261"/>
      <c r="ABN13" s="265"/>
      <c r="ABO13" s="266"/>
      <c r="ABP13" s="200"/>
      <c r="ABQ13" s="266"/>
      <c r="ABR13" s="261"/>
      <c r="ABS13" s="265"/>
      <c r="ABT13" s="266"/>
      <c r="ABU13" s="200"/>
      <c r="ABV13" s="266"/>
      <c r="ABW13" s="261"/>
      <c r="ABX13" s="265"/>
      <c r="ABY13" s="266"/>
      <c r="ABZ13" s="200"/>
      <c r="ACA13" s="266"/>
      <c r="ACB13" s="261"/>
      <c r="ACC13" s="265"/>
      <c r="ACD13" s="266"/>
      <c r="ACE13" s="200"/>
      <c r="ACF13" s="266"/>
      <c r="ACG13" s="261"/>
      <c r="ACH13" s="265"/>
      <c r="ACI13" s="266"/>
      <c r="ACJ13" s="200"/>
      <c r="ACK13" s="266"/>
      <c r="ACL13" s="261"/>
      <c r="ACM13" s="265"/>
      <c r="ACN13" s="266"/>
      <c r="ACO13" s="200"/>
      <c r="ACP13" s="266"/>
      <c r="ACQ13" s="261"/>
      <c r="ACR13" s="265"/>
      <c r="ACS13" s="266"/>
      <c r="ACT13" s="200"/>
      <c r="ACU13" s="266"/>
      <c r="ACV13" s="261"/>
      <c r="ACW13" s="265"/>
      <c r="ACX13" s="266"/>
      <c r="ACY13" s="200"/>
      <c r="ACZ13" s="266"/>
      <c r="ADA13" s="261"/>
      <c r="ADB13" s="265"/>
      <c r="ADC13" s="266"/>
      <c r="ADD13" s="200"/>
      <c r="ADE13" s="266"/>
      <c r="ADF13" s="261"/>
      <c r="ADG13" s="265"/>
      <c r="ADH13" s="266"/>
      <c r="ADI13" s="200"/>
      <c r="ADJ13" s="266"/>
      <c r="ADK13" s="261"/>
      <c r="ADL13" s="265"/>
      <c r="ADM13" s="266"/>
      <c r="ADN13" s="200"/>
      <c r="ADO13" s="266"/>
      <c r="ADP13" s="261"/>
      <c r="ADQ13" s="265"/>
      <c r="ADR13" s="266"/>
      <c r="ADS13" s="200"/>
      <c r="ADT13" s="266"/>
      <c r="ADU13" s="261"/>
      <c r="ADV13" s="265"/>
      <c r="ADW13" s="266"/>
      <c r="ADX13" s="200"/>
      <c r="ADY13" s="266"/>
      <c r="ADZ13" s="261"/>
      <c r="AEA13" s="265"/>
      <c r="AEB13" s="266"/>
      <c r="AEC13" s="200"/>
      <c r="AED13" s="266"/>
      <c r="AEE13" s="261"/>
      <c r="AEF13" s="265"/>
      <c r="AEG13" s="266"/>
      <c r="AEH13" s="200"/>
      <c r="AEI13" s="266"/>
      <c r="AEJ13" s="261"/>
      <c r="AEK13" s="265"/>
      <c r="AEL13" s="266"/>
      <c r="AEM13" s="200"/>
      <c r="AEN13" s="266"/>
      <c r="AEO13" s="261"/>
      <c r="AEP13" s="265"/>
      <c r="AEQ13" s="266"/>
      <c r="AER13" s="200"/>
      <c r="AES13" s="266"/>
      <c r="AET13" s="261"/>
      <c r="AEU13" s="265"/>
      <c r="AEV13" s="266"/>
      <c r="AEW13" s="200"/>
      <c r="AEX13" s="266"/>
      <c r="AEY13" s="261"/>
      <c r="AEZ13" s="265"/>
      <c r="AFA13" s="266"/>
      <c r="AFB13" s="200"/>
      <c r="AFC13" s="266"/>
      <c r="AFD13" s="261"/>
      <c r="AFE13" s="265"/>
      <c r="AFF13" s="266"/>
      <c r="AFG13" s="200"/>
      <c r="AFH13" s="266"/>
      <c r="AFI13" s="261"/>
      <c r="AFJ13" s="265"/>
      <c r="AFK13" s="266"/>
      <c r="AFL13" s="200"/>
      <c r="AFM13" s="266"/>
      <c r="AFN13" s="261"/>
      <c r="AFO13" s="265"/>
      <c r="AFP13" s="266"/>
      <c r="AFQ13" s="200"/>
      <c r="AFR13" s="266"/>
      <c r="AFS13" s="261"/>
      <c r="AFT13" s="265"/>
      <c r="AFU13" s="266"/>
      <c r="AFV13" s="200"/>
      <c r="AFW13" s="266"/>
      <c r="AFX13" s="261"/>
      <c r="AFY13" s="265"/>
      <c r="AFZ13" s="266"/>
      <c r="AGA13" s="200"/>
      <c r="AGB13" s="266"/>
      <c r="AGC13" s="261"/>
      <c r="AGD13" s="265"/>
      <c r="AGE13" s="266"/>
      <c r="AGF13" s="200"/>
      <c r="AGG13" s="266"/>
      <c r="AGH13" s="261"/>
      <c r="AGI13" s="265"/>
      <c r="AGJ13" s="266"/>
      <c r="AGK13" s="200"/>
      <c r="AGL13" s="266"/>
      <c r="AGM13" s="261"/>
      <c r="AGN13" s="265"/>
      <c r="AGO13" s="266"/>
      <c r="AGP13" s="200"/>
      <c r="AGQ13" s="266"/>
      <c r="AGR13" s="261"/>
      <c r="AGS13" s="265"/>
      <c r="AGT13" s="266"/>
      <c r="AGU13" s="200"/>
      <c r="AGV13" s="266"/>
      <c r="AGW13" s="261"/>
      <c r="AGX13" s="265"/>
      <c r="AGY13" s="266"/>
      <c r="AGZ13" s="200"/>
      <c r="AHA13" s="266"/>
      <c r="AHB13" s="261"/>
      <c r="AHC13" s="265"/>
      <c r="AHD13" s="266"/>
      <c r="AHE13" s="200"/>
      <c r="AHF13" s="266"/>
      <c r="AHG13" s="261"/>
      <c r="AHH13" s="265"/>
      <c r="AHI13" s="266"/>
      <c r="AHJ13" s="200"/>
      <c r="AHK13" s="266"/>
      <c r="AHL13" s="261"/>
      <c r="AHM13" s="265"/>
      <c r="AHN13" s="266"/>
      <c r="AHO13" s="200"/>
      <c r="AHP13" s="266"/>
      <c r="AHQ13" s="261"/>
      <c r="AHR13" s="265"/>
      <c r="AHS13" s="266"/>
      <c r="AHT13" s="200"/>
      <c r="AHU13" s="266"/>
      <c r="AHV13" s="261"/>
      <c r="AHW13" s="265"/>
      <c r="AHX13" s="266"/>
      <c r="AHY13" s="200"/>
      <c r="AHZ13" s="266"/>
      <c r="AIA13" s="261"/>
      <c r="AIB13" s="265"/>
      <c r="AIC13" s="266"/>
      <c r="AID13" s="200"/>
      <c r="AIE13" s="266"/>
      <c r="AIF13" s="261"/>
      <c r="AIG13" s="265"/>
      <c r="AIH13" s="266"/>
      <c r="AII13" s="200"/>
      <c r="AIJ13" s="266"/>
      <c r="AIK13" s="261"/>
      <c r="AIL13" s="265"/>
      <c r="AIM13" s="266"/>
      <c r="AIN13" s="200"/>
      <c r="AIO13" s="266"/>
      <c r="AIP13" s="261"/>
      <c r="AIQ13" s="265"/>
      <c r="AIR13" s="266"/>
      <c r="AIS13" s="200"/>
      <c r="AIT13" s="266"/>
      <c r="AIU13" s="261"/>
      <c r="AIV13" s="265"/>
      <c r="AIW13" s="266"/>
      <c r="AIX13" s="200"/>
      <c r="AIY13" s="266"/>
      <c r="AIZ13" s="261"/>
      <c r="AJA13" s="265"/>
      <c r="AJB13" s="266"/>
      <c r="AJC13" s="200"/>
      <c r="AJD13" s="266"/>
      <c r="AJE13" s="261"/>
      <c r="AJF13" s="265"/>
      <c r="AJG13" s="266"/>
      <c r="AJH13" s="200"/>
      <c r="AJI13" s="266"/>
      <c r="AJJ13" s="261"/>
      <c r="AJK13" s="265"/>
      <c r="AJL13" s="266"/>
      <c r="AJM13" s="200"/>
      <c r="AJN13" s="266"/>
      <c r="AJO13" s="261"/>
      <c r="AJP13" s="265"/>
      <c r="AJQ13" s="266"/>
      <c r="AJR13" s="200"/>
      <c r="AJS13" s="266"/>
      <c r="AJT13" s="261"/>
      <c r="AJU13" s="265"/>
      <c r="AJV13" s="266"/>
      <c r="AJW13" s="200"/>
      <c r="AJX13" s="266"/>
      <c r="AJY13" s="261"/>
      <c r="AJZ13" s="265"/>
      <c r="AKA13" s="266"/>
      <c r="AKB13" s="200"/>
      <c r="AKC13" s="266"/>
      <c r="AKD13" s="261"/>
      <c r="AKE13" s="265"/>
      <c r="AKF13" s="266"/>
      <c r="AKG13" s="200"/>
      <c r="AKH13" s="266"/>
      <c r="AKI13" s="261"/>
      <c r="AKJ13" s="265"/>
      <c r="AKK13" s="266"/>
      <c r="AKL13" s="200"/>
      <c r="AKM13" s="266"/>
      <c r="AKN13" s="261"/>
      <c r="AKO13" s="265"/>
      <c r="AKP13" s="266"/>
      <c r="AKQ13" s="200"/>
      <c r="AKR13" s="266"/>
      <c r="AKS13" s="261"/>
      <c r="AKT13" s="265"/>
      <c r="AKU13" s="266"/>
      <c r="AKV13" s="200"/>
      <c r="AKW13" s="266"/>
      <c r="AKX13" s="261"/>
      <c r="AKY13" s="265"/>
      <c r="AKZ13" s="266"/>
      <c r="ALA13" s="200"/>
      <c r="ALB13" s="266"/>
      <c r="ALC13" s="261"/>
      <c r="ALD13" s="265"/>
      <c r="ALE13" s="266"/>
      <c r="ALF13" s="200"/>
      <c r="ALG13" s="266"/>
      <c r="ALH13" s="261"/>
      <c r="ALI13" s="265"/>
      <c r="ALJ13" s="266"/>
      <c r="ALK13" s="200"/>
      <c r="ALL13" s="266"/>
      <c r="ALM13" s="261"/>
      <c r="ALN13" s="265"/>
      <c r="ALO13" s="266"/>
      <c r="ALP13" s="200"/>
      <c r="ALQ13" s="266"/>
      <c r="ALR13" s="261"/>
      <c r="ALS13" s="265"/>
      <c r="ALT13" s="266"/>
      <c r="ALU13" s="200"/>
      <c r="ALV13" s="266"/>
      <c r="ALW13" s="261"/>
      <c r="ALX13" s="265"/>
      <c r="ALY13" s="266"/>
      <c r="ALZ13" s="200"/>
      <c r="AMA13" s="266"/>
      <c r="AMB13" s="261"/>
      <c r="AMC13" s="265"/>
      <c r="AMD13" s="266"/>
      <c r="AME13" s="200"/>
      <c r="AMF13" s="266"/>
      <c r="AMG13" s="261"/>
      <c r="AMH13" s="265"/>
      <c r="AMI13" s="266"/>
      <c r="AMJ13" s="200"/>
      <c r="AMK13" s="266"/>
      <c r="AML13" s="261"/>
      <c r="AMM13" s="265"/>
      <c r="AMN13" s="266"/>
      <c r="AMO13" s="200"/>
      <c r="AMP13" s="266"/>
      <c r="AMQ13" s="261"/>
      <c r="AMR13" s="265"/>
      <c r="AMS13" s="266"/>
      <c r="AMT13" s="200"/>
      <c r="AMU13" s="266"/>
      <c r="AMV13" s="261"/>
      <c r="AMW13" s="265"/>
      <c r="AMX13" s="266"/>
      <c r="AMY13" s="200"/>
      <c r="AMZ13" s="266"/>
      <c r="ANA13" s="261"/>
      <c r="ANB13" s="265"/>
      <c r="ANC13" s="266"/>
      <c r="AND13" s="200"/>
      <c r="ANE13" s="266"/>
      <c r="ANF13" s="261"/>
      <c r="ANG13" s="265"/>
      <c r="ANH13" s="266"/>
      <c r="ANI13" s="200"/>
      <c r="ANJ13" s="266"/>
      <c r="ANK13" s="261"/>
      <c r="ANL13" s="265"/>
      <c r="ANM13" s="266"/>
      <c r="ANN13" s="200"/>
      <c r="ANO13" s="266"/>
      <c r="ANP13" s="261"/>
      <c r="ANQ13" s="265"/>
      <c r="ANR13" s="266"/>
      <c r="ANS13" s="200"/>
      <c r="ANT13" s="266"/>
      <c r="ANU13" s="261"/>
      <c r="ANV13" s="265"/>
      <c r="ANW13" s="266"/>
      <c r="ANX13" s="200"/>
      <c r="ANY13" s="266"/>
      <c r="ANZ13" s="261"/>
      <c r="AOA13" s="265"/>
      <c r="AOB13" s="266"/>
      <c r="AOC13" s="200"/>
      <c r="AOD13" s="266"/>
      <c r="AOE13" s="261"/>
      <c r="AOF13" s="265"/>
      <c r="AOG13" s="266"/>
      <c r="AOH13" s="200"/>
      <c r="AOI13" s="266"/>
      <c r="AOJ13" s="261"/>
      <c r="AOK13" s="265"/>
      <c r="AOL13" s="266"/>
      <c r="AOM13" s="200"/>
      <c r="AON13" s="266"/>
      <c r="AOO13" s="261"/>
      <c r="AOP13" s="265"/>
      <c r="AOQ13" s="266"/>
      <c r="AOR13" s="200"/>
      <c r="AOS13" s="266"/>
      <c r="AOT13" s="261"/>
      <c r="AOU13" s="265"/>
      <c r="AOV13" s="266"/>
      <c r="AOW13" s="200"/>
      <c r="AOX13" s="266"/>
      <c r="AOY13" s="261"/>
      <c r="AOZ13" s="265"/>
      <c r="APA13" s="266"/>
      <c r="APB13" s="200"/>
      <c r="APC13" s="266"/>
      <c r="APD13" s="261"/>
      <c r="APE13" s="265"/>
      <c r="APF13" s="266"/>
      <c r="APG13" s="200"/>
      <c r="APH13" s="266"/>
      <c r="API13" s="261"/>
      <c r="APJ13" s="265"/>
      <c r="APK13" s="266"/>
      <c r="APL13" s="200"/>
      <c r="APM13" s="266"/>
      <c r="APN13" s="261"/>
      <c r="APO13" s="265"/>
      <c r="APP13" s="266"/>
      <c r="APQ13" s="200"/>
      <c r="APR13" s="266"/>
      <c r="APS13" s="261"/>
      <c r="APT13" s="265"/>
      <c r="APU13" s="266"/>
      <c r="APV13" s="200"/>
      <c r="APW13" s="266"/>
      <c r="APX13" s="261"/>
      <c r="APY13" s="265"/>
      <c r="APZ13" s="266"/>
      <c r="AQA13" s="200"/>
      <c r="AQB13" s="266"/>
      <c r="AQC13" s="261"/>
      <c r="AQD13" s="265"/>
      <c r="AQE13" s="266"/>
      <c r="AQF13" s="200"/>
      <c r="AQG13" s="266"/>
      <c r="AQH13" s="261"/>
      <c r="AQI13" s="265"/>
      <c r="AQJ13" s="266"/>
      <c r="AQK13" s="200"/>
      <c r="AQL13" s="266"/>
      <c r="AQM13" s="261"/>
      <c r="AQN13" s="265"/>
      <c r="AQO13" s="266"/>
      <c r="AQP13" s="200"/>
      <c r="AQQ13" s="266"/>
      <c r="AQR13" s="261"/>
      <c r="AQS13" s="265"/>
      <c r="AQT13" s="266"/>
      <c r="AQU13" s="200"/>
      <c r="AQV13" s="266"/>
      <c r="AQW13" s="261"/>
      <c r="AQX13" s="265"/>
      <c r="AQY13" s="266"/>
      <c r="AQZ13" s="200"/>
      <c r="ARA13" s="266"/>
      <c r="ARB13" s="261"/>
      <c r="ARC13" s="265"/>
      <c r="ARD13" s="266"/>
      <c r="ARE13" s="200"/>
      <c r="ARF13" s="266"/>
      <c r="ARG13" s="261"/>
      <c r="ARH13" s="265"/>
      <c r="ARI13" s="266"/>
      <c r="ARJ13" s="200"/>
      <c r="ARK13" s="266"/>
      <c r="ARL13" s="261"/>
      <c r="ARM13" s="265"/>
      <c r="ARN13" s="266"/>
      <c r="ARO13" s="200"/>
      <c r="ARP13" s="266"/>
      <c r="ARQ13" s="261"/>
      <c r="ARR13" s="265"/>
      <c r="ARS13" s="266"/>
      <c r="ART13" s="200"/>
      <c r="ARU13" s="266"/>
      <c r="ARV13" s="261"/>
      <c r="ARW13" s="265"/>
      <c r="ARX13" s="266"/>
      <c r="ARY13" s="200"/>
      <c r="ARZ13" s="266"/>
      <c r="ASA13" s="261"/>
      <c r="ASB13" s="265"/>
      <c r="ASC13" s="266"/>
      <c r="ASD13" s="200"/>
      <c r="ASE13" s="266"/>
      <c r="ASF13" s="261"/>
      <c r="ASG13" s="265"/>
      <c r="ASH13" s="266"/>
      <c r="ASI13" s="200"/>
      <c r="ASJ13" s="266"/>
      <c r="ASK13" s="261"/>
      <c r="ASL13" s="265"/>
      <c r="ASM13" s="266"/>
      <c r="ASN13" s="200"/>
      <c r="ASO13" s="266"/>
      <c r="ASP13" s="261"/>
      <c r="ASQ13" s="265"/>
      <c r="ASR13" s="266"/>
      <c r="ASS13" s="200"/>
      <c r="AST13" s="266"/>
      <c r="ASU13" s="261"/>
      <c r="ASV13" s="265"/>
      <c r="ASW13" s="266"/>
      <c r="ASX13" s="200"/>
      <c r="ASY13" s="266"/>
      <c r="ASZ13" s="261"/>
      <c r="ATA13" s="265"/>
      <c r="ATB13" s="266"/>
      <c r="ATC13" s="200"/>
      <c r="ATD13" s="266"/>
      <c r="ATE13" s="261"/>
      <c r="ATF13" s="265"/>
      <c r="ATG13" s="266"/>
      <c r="ATH13" s="200"/>
      <c r="ATI13" s="266"/>
      <c r="ATJ13" s="261"/>
      <c r="ATK13" s="265"/>
      <c r="ATL13" s="266"/>
      <c r="ATM13" s="200"/>
      <c r="ATN13" s="266"/>
      <c r="ATO13" s="261"/>
      <c r="ATP13" s="265"/>
      <c r="ATQ13" s="266"/>
      <c r="ATR13" s="200"/>
      <c r="ATS13" s="266"/>
      <c r="ATT13" s="261"/>
      <c r="ATU13" s="265"/>
      <c r="ATV13" s="266"/>
      <c r="ATW13" s="200"/>
      <c r="ATX13" s="266"/>
      <c r="ATY13" s="261"/>
      <c r="ATZ13" s="265"/>
      <c r="AUA13" s="266"/>
      <c r="AUB13" s="200"/>
      <c r="AUC13" s="266"/>
      <c r="AUD13" s="261"/>
      <c r="AUE13" s="265"/>
      <c r="AUF13" s="266"/>
      <c r="AUG13" s="200"/>
      <c r="AUH13" s="266"/>
      <c r="AUI13" s="261"/>
      <c r="AUJ13" s="265"/>
      <c r="AUK13" s="266"/>
      <c r="AUL13" s="200"/>
      <c r="AUM13" s="266"/>
      <c r="AUN13" s="261"/>
      <c r="AUO13" s="265"/>
      <c r="AUP13" s="266"/>
      <c r="AUQ13" s="200"/>
      <c r="AUR13" s="266"/>
      <c r="AUS13" s="261"/>
      <c r="AUT13" s="265"/>
      <c r="AUU13" s="266"/>
      <c r="AUV13" s="200"/>
      <c r="AUW13" s="266"/>
      <c r="AUX13" s="261"/>
      <c r="AUY13" s="265"/>
      <c r="AUZ13" s="266"/>
      <c r="AVA13" s="200"/>
      <c r="AVB13" s="266"/>
      <c r="AVC13" s="261"/>
      <c r="AVD13" s="265"/>
      <c r="AVE13" s="266"/>
      <c r="AVF13" s="200"/>
      <c r="AVG13" s="266"/>
      <c r="AVH13" s="261"/>
      <c r="AVI13" s="265"/>
      <c r="AVJ13" s="266"/>
      <c r="AVK13" s="200"/>
      <c r="AVL13" s="266"/>
      <c r="AVM13" s="261"/>
      <c r="AVN13" s="265"/>
      <c r="AVO13" s="266"/>
      <c r="AVP13" s="200"/>
      <c r="AVQ13" s="266"/>
      <c r="AVR13" s="261"/>
      <c r="AVS13" s="265"/>
      <c r="AVT13" s="266"/>
      <c r="AVU13" s="200"/>
      <c r="AVV13" s="266"/>
      <c r="AVW13" s="261"/>
      <c r="AVX13" s="265"/>
      <c r="AVY13" s="266"/>
      <c r="AVZ13" s="200"/>
      <c r="AWA13" s="266"/>
      <c r="AWB13" s="261"/>
      <c r="AWC13" s="265"/>
      <c r="AWD13" s="266"/>
      <c r="AWE13" s="200"/>
      <c r="AWF13" s="266"/>
      <c r="AWG13" s="261"/>
      <c r="AWH13" s="265"/>
      <c r="AWI13" s="266"/>
      <c r="AWJ13" s="200"/>
      <c r="AWK13" s="266"/>
      <c r="AWL13" s="261"/>
      <c r="AWM13" s="265"/>
      <c r="AWN13" s="266"/>
      <c r="AWO13" s="200"/>
      <c r="AWP13" s="266"/>
      <c r="AWQ13" s="261"/>
      <c r="AWR13" s="265"/>
      <c r="AWS13" s="266"/>
      <c r="AWT13" s="200"/>
      <c r="AWU13" s="266"/>
      <c r="AWV13" s="261"/>
      <c r="AWW13" s="265"/>
      <c r="AWX13" s="266"/>
      <c r="AWY13" s="200"/>
      <c r="AWZ13" s="266"/>
      <c r="AXA13" s="261"/>
      <c r="AXB13" s="265"/>
      <c r="AXC13" s="266"/>
      <c r="AXD13" s="200"/>
      <c r="AXE13" s="266"/>
      <c r="AXF13" s="261"/>
      <c r="AXG13" s="265"/>
      <c r="AXH13" s="266"/>
      <c r="AXI13" s="200"/>
      <c r="AXJ13" s="266"/>
      <c r="AXK13" s="261"/>
      <c r="AXL13" s="265"/>
      <c r="AXM13" s="266"/>
      <c r="AXN13" s="200"/>
      <c r="AXO13" s="266"/>
      <c r="AXP13" s="261"/>
      <c r="AXQ13" s="265"/>
      <c r="AXR13" s="266"/>
      <c r="AXS13" s="200"/>
      <c r="AXT13" s="266"/>
      <c r="AXU13" s="261"/>
      <c r="AXV13" s="265"/>
      <c r="AXW13" s="266"/>
      <c r="AXX13" s="200"/>
      <c r="AXY13" s="266"/>
      <c r="AXZ13" s="261"/>
      <c r="AYA13" s="265"/>
      <c r="AYB13" s="266"/>
      <c r="AYC13" s="200"/>
      <c r="AYD13" s="266"/>
      <c r="AYE13" s="261"/>
      <c r="AYF13" s="265"/>
      <c r="AYG13" s="266"/>
      <c r="AYH13" s="200"/>
      <c r="AYI13" s="266"/>
      <c r="AYJ13" s="261"/>
      <c r="AYK13" s="265"/>
      <c r="AYL13" s="266"/>
      <c r="AYM13" s="200"/>
      <c r="AYN13" s="266"/>
      <c r="AYO13" s="261"/>
      <c r="AYP13" s="265"/>
      <c r="AYQ13" s="266"/>
      <c r="AYR13" s="200"/>
      <c r="AYS13" s="266"/>
      <c r="AYT13" s="261"/>
      <c r="AYU13" s="265"/>
      <c r="AYV13" s="266"/>
      <c r="AYW13" s="200"/>
      <c r="AYX13" s="266"/>
      <c r="AYY13" s="261"/>
      <c r="AYZ13" s="265"/>
      <c r="AZA13" s="266"/>
      <c r="AZB13" s="200"/>
      <c r="AZC13" s="266"/>
      <c r="AZD13" s="261"/>
      <c r="AZE13" s="265"/>
      <c r="AZF13" s="266"/>
      <c r="AZG13" s="200"/>
      <c r="AZH13" s="266"/>
      <c r="AZI13" s="261"/>
      <c r="AZJ13" s="265"/>
      <c r="AZK13" s="266"/>
      <c r="AZL13" s="200"/>
      <c r="AZM13" s="266"/>
      <c r="AZN13" s="261"/>
      <c r="AZO13" s="265"/>
      <c r="AZP13" s="266"/>
      <c r="AZQ13" s="200"/>
      <c r="AZR13" s="266"/>
      <c r="AZS13" s="261"/>
      <c r="AZT13" s="265"/>
      <c r="AZU13" s="266"/>
      <c r="AZV13" s="200"/>
      <c r="AZW13" s="266"/>
      <c r="AZX13" s="261"/>
      <c r="AZY13" s="265"/>
      <c r="AZZ13" s="266"/>
      <c r="BAA13" s="200"/>
      <c r="BAB13" s="266"/>
      <c r="BAC13" s="261"/>
      <c r="BAD13" s="265"/>
      <c r="BAE13" s="266"/>
      <c r="BAF13" s="200"/>
      <c r="BAG13" s="266"/>
      <c r="BAH13" s="261"/>
      <c r="BAI13" s="265"/>
      <c r="BAJ13" s="266"/>
      <c r="BAK13" s="200"/>
      <c r="BAL13" s="266"/>
      <c r="BAM13" s="261"/>
      <c r="BAN13" s="265"/>
      <c r="BAO13" s="266"/>
      <c r="BAP13" s="200"/>
      <c r="BAQ13" s="266"/>
      <c r="BAR13" s="261"/>
      <c r="BAS13" s="265"/>
      <c r="BAT13" s="266"/>
      <c r="BAU13" s="200"/>
      <c r="BAV13" s="266"/>
      <c r="BAW13" s="261"/>
      <c r="BAX13" s="265"/>
      <c r="BAY13" s="266"/>
      <c r="BAZ13" s="200"/>
      <c r="BBA13" s="266"/>
      <c r="BBB13" s="261"/>
      <c r="BBC13" s="265"/>
      <c r="BBD13" s="266"/>
      <c r="BBE13" s="200"/>
      <c r="BBF13" s="266"/>
      <c r="BBG13" s="261"/>
      <c r="BBH13" s="265"/>
      <c r="BBI13" s="266"/>
      <c r="BBJ13" s="200"/>
      <c r="BBK13" s="266"/>
      <c r="BBL13" s="261"/>
      <c r="BBM13" s="265"/>
      <c r="BBN13" s="266"/>
      <c r="BBO13" s="200"/>
      <c r="BBP13" s="266"/>
      <c r="BBQ13" s="261"/>
      <c r="BBR13" s="265"/>
      <c r="BBS13" s="266"/>
      <c r="BBT13" s="200"/>
      <c r="BBU13" s="266"/>
      <c r="BBV13" s="261"/>
      <c r="BBW13" s="265"/>
      <c r="BBX13" s="266"/>
      <c r="BBY13" s="200"/>
      <c r="BBZ13" s="266"/>
      <c r="BCA13" s="261"/>
      <c r="BCB13" s="265"/>
      <c r="BCC13" s="266"/>
      <c r="BCD13" s="200"/>
      <c r="BCE13" s="266"/>
      <c r="BCF13" s="261"/>
      <c r="BCG13" s="265"/>
      <c r="BCH13" s="266"/>
      <c r="BCI13" s="200"/>
      <c r="BCJ13" s="266"/>
      <c r="BCK13" s="261"/>
      <c r="BCL13" s="265"/>
      <c r="BCM13" s="266"/>
      <c r="BCN13" s="200"/>
      <c r="BCO13" s="266"/>
      <c r="BCP13" s="261"/>
      <c r="BCQ13" s="265"/>
      <c r="BCR13" s="266"/>
      <c r="BCS13" s="200"/>
      <c r="BCT13" s="266"/>
      <c r="BCU13" s="261"/>
      <c r="BCV13" s="265"/>
      <c r="BCW13" s="266"/>
      <c r="BCX13" s="200"/>
      <c r="BCY13" s="266"/>
      <c r="BCZ13" s="261"/>
      <c r="BDA13" s="265"/>
      <c r="BDB13" s="266"/>
      <c r="BDC13" s="200"/>
      <c r="BDD13" s="266"/>
      <c r="BDE13" s="261"/>
      <c r="BDF13" s="265"/>
      <c r="BDG13" s="266"/>
      <c r="BDH13" s="200"/>
      <c r="BDI13" s="266"/>
      <c r="BDJ13" s="261"/>
      <c r="BDK13" s="265"/>
      <c r="BDL13" s="266"/>
      <c r="BDM13" s="200"/>
      <c r="BDN13" s="266"/>
      <c r="BDO13" s="261"/>
      <c r="BDP13" s="265"/>
      <c r="BDQ13" s="266"/>
      <c r="BDR13" s="200"/>
      <c r="BDS13" s="266"/>
      <c r="BDT13" s="261"/>
      <c r="BDU13" s="265"/>
      <c r="BDV13" s="266"/>
      <c r="BDW13" s="200"/>
      <c r="BDX13" s="266"/>
      <c r="BDY13" s="261"/>
      <c r="BDZ13" s="265"/>
      <c r="BEA13" s="266"/>
      <c r="BEB13" s="200"/>
      <c r="BEC13" s="266"/>
      <c r="BED13" s="261"/>
      <c r="BEE13" s="265"/>
      <c r="BEF13" s="266"/>
      <c r="BEG13" s="200"/>
      <c r="BEH13" s="266"/>
      <c r="BEI13" s="261"/>
      <c r="BEJ13" s="265"/>
      <c r="BEK13" s="266"/>
      <c r="BEL13" s="200"/>
      <c r="BEM13" s="266"/>
      <c r="BEN13" s="261"/>
      <c r="BEO13" s="265"/>
      <c r="BEP13" s="266"/>
      <c r="BEQ13" s="200"/>
      <c r="BER13" s="266"/>
      <c r="BES13" s="261"/>
      <c r="BET13" s="265"/>
      <c r="BEU13" s="266"/>
      <c r="BEV13" s="200"/>
      <c r="BEW13" s="266"/>
      <c r="BEX13" s="261"/>
      <c r="BEY13" s="265"/>
      <c r="BEZ13" s="266"/>
      <c r="BFA13" s="200"/>
      <c r="BFB13" s="266"/>
      <c r="BFC13" s="261"/>
      <c r="BFD13" s="265"/>
      <c r="BFE13" s="266"/>
      <c r="BFF13" s="200"/>
      <c r="BFG13" s="266"/>
      <c r="BFH13" s="261"/>
      <c r="BFI13" s="265"/>
      <c r="BFJ13" s="266"/>
      <c r="BFK13" s="200"/>
      <c r="BFL13" s="266"/>
      <c r="BFM13" s="261"/>
      <c r="BFN13" s="265"/>
      <c r="BFO13" s="266"/>
      <c r="BFP13" s="200"/>
      <c r="BFQ13" s="266"/>
      <c r="BFR13" s="261"/>
      <c r="BFS13" s="265"/>
      <c r="BFT13" s="266"/>
      <c r="BFU13" s="200"/>
      <c r="BFV13" s="266"/>
      <c r="BFW13" s="261"/>
      <c r="BFX13" s="265"/>
      <c r="BFY13" s="266"/>
      <c r="BFZ13" s="200"/>
      <c r="BGA13" s="266"/>
      <c r="BGB13" s="261"/>
      <c r="BGC13" s="265"/>
      <c r="BGD13" s="266"/>
      <c r="BGE13" s="200"/>
      <c r="BGF13" s="266"/>
      <c r="BGG13" s="261"/>
      <c r="BGH13" s="265"/>
      <c r="BGI13" s="266"/>
      <c r="BGJ13" s="200"/>
      <c r="BGK13" s="266"/>
      <c r="BGL13" s="261"/>
      <c r="BGM13" s="265"/>
      <c r="BGN13" s="266"/>
      <c r="BGO13" s="200"/>
      <c r="BGP13" s="266"/>
      <c r="BGQ13" s="261"/>
      <c r="BGR13" s="265"/>
      <c r="BGS13" s="266"/>
      <c r="BGT13" s="200"/>
      <c r="BGU13" s="266"/>
      <c r="BGV13" s="261"/>
      <c r="BGW13" s="265"/>
      <c r="BGX13" s="266"/>
      <c r="BGY13" s="200"/>
      <c r="BGZ13" s="266"/>
      <c r="BHA13" s="261"/>
      <c r="BHB13" s="265"/>
      <c r="BHC13" s="266"/>
      <c r="BHD13" s="200"/>
      <c r="BHE13" s="266"/>
      <c r="BHF13" s="261"/>
      <c r="BHG13" s="265"/>
      <c r="BHH13" s="266"/>
      <c r="BHI13" s="200"/>
      <c r="BHJ13" s="266"/>
      <c r="BHK13" s="261"/>
      <c r="BHL13" s="265"/>
      <c r="BHM13" s="266"/>
      <c r="BHN13" s="200"/>
      <c r="BHO13" s="266"/>
      <c r="BHP13" s="261"/>
      <c r="BHQ13" s="265"/>
      <c r="BHR13" s="266"/>
      <c r="BHS13" s="200"/>
      <c r="BHT13" s="266"/>
      <c r="BHU13" s="261"/>
      <c r="BHV13" s="265"/>
      <c r="BHW13" s="266"/>
      <c r="BHX13" s="200"/>
      <c r="BHY13" s="266"/>
      <c r="BHZ13" s="261"/>
      <c r="BIA13" s="265"/>
      <c r="BIB13" s="266"/>
      <c r="BIC13" s="200"/>
      <c r="BID13" s="266"/>
      <c r="BIE13" s="261"/>
      <c r="BIF13" s="265"/>
      <c r="BIG13" s="266"/>
      <c r="BIH13" s="200"/>
      <c r="BII13" s="266"/>
      <c r="BIJ13" s="261"/>
      <c r="BIK13" s="265"/>
      <c r="BIL13" s="266"/>
      <c r="BIM13" s="200"/>
      <c r="BIN13" s="266"/>
      <c r="BIO13" s="261"/>
      <c r="BIP13" s="265"/>
      <c r="BIQ13" s="266"/>
      <c r="BIR13" s="200"/>
      <c r="BIS13" s="266"/>
      <c r="BIT13" s="261"/>
      <c r="BIU13" s="265"/>
      <c r="BIV13" s="266"/>
      <c r="BIW13" s="200"/>
      <c r="BIX13" s="266"/>
      <c r="BIY13" s="261"/>
      <c r="BIZ13" s="265"/>
      <c r="BJA13" s="266"/>
      <c r="BJB13" s="200"/>
      <c r="BJC13" s="266"/>
      <c r="BJD13" s="261"/>
      <c r="BJE13" s="265"/>
      <c r="BJF13" s="266"/>
      <c r="BJG13" s="200"/>
      <c r="BJH13" s="266"/>
      <c r="BJI13" s="261"/>
      <c r="BJJ13" s="265"/>
      <c r="BJK13" s="266"/>
      <c r="BJL13" s="200"/>
      <c r="BJM13" s="266"/>
      <c r="BJN13" s="261"/>
      <c r="BJO13" s="265"/>
      <c r="BJP13" s="266"/>
      <c r="BJQ13" s="200"/>
      <c r="BJR13" s="266"/>
      <c r="BJS13" s="261"/>
      <c r="BJT13" s="265"/>
      <c r="BJU13" s="266"/>
      <c r="BJV13" s="200"/>
      <c r="BJW13" s="266"/>
      <c r="BJX13" s="261"/>
      <c r="BJY13" s="265"/>
      <c r="BJZ13" s="266"/>
      <c r="BKA13" s="200"/>
      <c r="BKB13" s="266"/>
      <c r="BKC13" s="261"/>
      <c r="BKD13" s="265"/>
      <c r="BKE13" s="266"/>
      <c r="BKF13" s="200"/>
      <c r="BKG13" s="266"/>
      <c r="BKH13" s="261"/>
      <c r="BKI13" s="265"/>
      <c r="BKJ13" s="266"/>
      <c r="BKK13" s="200"/>
      <c r="BKL13" s="266"/>
      <c r="BKM13" s="261"/>
      <c r="BKN13" s="265"/>
      <c r="BKO13" s="266"/>
      <c r="BKP13" s="200"/>
      <c r="BKQ13" s="266"/>
      <c r="BKR13" s="261"/>
      <c r="BKS13" s="265"/>
      <c r="BKT13" s="266"/>
      <c r="BKU13" s="200"/>
      <c r="BKV13" s="266"/>
      <c r="BKW13" s="261"/>
      <c r="BKX13" s="265"/>
      <c r="BKY13" s="266"/>
      <c r="BKZ13" s="200"/>
      <c r="BLA13" s="266"/>
      <c r="BLB13" s="261"/>
      <c r="BLC13" s="265"/>
      <c r="BLD13" s="266"/>
      <c r="BLE13" s="200"/>
      <c r="BLF13" s="266"/>
      <c r="BLG13" s="261"/>
      <c r="BLH13" s="265"/>
      <c r="BLI13" s="266"/>
      <c r="BLJ13" s="200"/>
      <c r="BLK13" s="266"/>
      <c r="BLL13" s="261"/>
      <c r="BLM13" s="265"/>
      <c r="BLN13" s="266"/>
      <c r="BLO13" s="200"/>
      <c r="BLP13" s="266"/>
      <c r="BLQ13" s="261"/>
      <c r="BLR13" s="265"/>
      <c r="BLS13" s="266"/>
      <c r="BLT13" s="200"/>
      <c r="BLU13" s="266"/>
      <c r="BLV13" s="261"/>
      <c r="BLW13" s="265"/>
      <c r="BLX13" s="266"/>
      <c r="BLY13" s="200"/>
      <c r="BLZ13" s="266"/>
      <c r="BMA13" s="261"/>
      <c r="BMB13" s="265"/>
      <c r="BMC13" s="266"/>
      <c r="BMD13" s="200"/>
      <c r="BME13" s="266"/>
      <c r="BMF13" s="261"/>
      <c r="BMG13" s="265"/>
      <c r="BMH13" s="266"/>
      <c r="BMI13" s="200"/>
      <c r="BMJ13" s="266"/>
      <c r="BMK13" s="261"/>
      <c r="BML13" s="265"/>
      <c r="BMM13" s="266"/>
      <c r="BMN13" s="200"/>
      <c r="BMO13" s="266"/>
      <c r="BMP13" s="261"/>
      <c r="BMQ13" s="265"/>
      <c r="BMR13" s="266"/>
      <c r="BMS13" s="200"/>
      <c r="BMT13" s="266"/>
      <c r="BMU13" s="261"/>
      <c r="BMV13" s="265"/>
      <c r="BMW13" s="266"/>
      <c r="BMX13" s="200"/>
      <c r="BMY13" s="266"/>
      <c r="BMZ13" s="261"/>
      <c r="BNA13" s="265"/>
      <c r="BNB13" s="266"/>
      <c r="BNC13" s="200"/>
      <c r="BND13" s="266"/>
      <c r="BNE13" s="261"/>
      <c r="BNF13" s="265"/>
      <c r="BNG13" s="266"/>
      <c r="BNH13" s="200"/>
      <c r="BNI13" s="266"/>
      <c r="BNJ13" s="261"/>
      <c r="BNK13" s="265"/>
      <c r="BNL13" s="266"/>
      <c r="BNM13" s="200"/>
      <c r="BNN13" s="266"/>
      <c r="BNO13" s="261"/>
      <c r="BNP13" s="265"/>
      <c r="BNQ13" s="266"/>
      <c r="BNR13" s="200"/>
      <c r="BNS13" s="266"/>
      <c r="BNT13" s="261"/>
      <c r="BNU13" s="265"/>
      <c r="BNV13" s="266"/>
      <c r="BNW13" s="200"/>
      <c r="BNX13" s="266"/>
      <c r="BNY13" s="261"/>
      <c r="BNZ13" s="265"/>
      <c r="BOA13" s="266"/>
      <c r="BOB13" s="200"/>
      <c r="BOC13" s="266"/>
      <c r="BOD13" s="261"/>
      <c r="BOE13" s="265"/>
      <c r="BOF13" s="266"/>
      <c r="BOG13" s="200"/>
      <c r="BOH13" s="266"/>
      <c r="BOI13" s="261"/>
      <c r="BOJ13" s="265"/>
      <c r="BOK13" s="266"/>
      <c r="BOL13" s="200"/>
      <c r="BOM13" s="266"/>
      <c r="BON13" s="261"/>
      <c r="BOO13" s="265"/>
      <c r="BOP13" s="266"/>
      <c r="BOQ13" s="200"/>
      <c r="BOR13" s="266"/>
      <c r="BOS13" s="261"/>
      <c r="BOT13" s="265"/>
      <c r="BOU13" s="266"/>
      <c r="BOV13" s="200"/>
      <c r="BOW13" s="266"/>
      <c r="BOX13" s="261"/>
      <c r="BOY13" s="265"/>
      <c r="BOZ13" s="266"/>
      <c r="BPA13" s="200"/>
      <c r="BPB13" s="266"/>
      <c r="BPC13" s="261"/>
      <c r="BPD13" s="265"/>
      <c r="BPE13" s="266"/>
      <c r="BPF13" s="200"/>
      <c r="BPG13" s="266"/>
      <c r="BPH13" s="261"/>
      <c r="BPI13" s="265"/>
      <c r="BPJ13" s="266"/>
      <c r="BPK13" s="200"/>
      <c r="BPL13" s="266"/>
      <c r="BPM13" s="261"/>
      <c r="BPN13" s="265"/>
      <c r="BPO13" s="266"/>
      <c r="BPP13" s="200"/>
      <c r="BPQ13" s="266"/>
      <c r="BPR13" s="261"/>
      <c r="BPS13" s="265"/>
      <c r="BPT13" s="266"/>
      <c r="BPU13" s="200"/>
      <c r="BPV13" s="266"/>
      <c r="BPW13" s="261"/>
      <c r="BPX13" s="265"/>
      <c r="BPY13" s="266"/>
      <c r="BPZ13" s="200"/>
      <c r="BQA13" s="266"/>
      <c r="BQB13" s="261"/>
      <c r="BQC13" s="265"/>
      <c r="BQD13" s="266"/>
      <c r="BQE13" s="200"/>
      <c r="BQF13" s="266"/>
      <c r="BQG13" s="261"/>
      <c r="BQH13" s="265"/>
      <c r="BQI13" s="266"/>
      <c r="BQJ13" s="200"/>
      <c r="BQK13" s="266"/>
      <c r="BQL13" s="261"/>
      <c r="BQM13" s="265"/>
      <c r="BQN13" s="266"/>
      <c r="BQO13" s="200"/>
      <c r="BQP13" s="266"/>
      <c r="BQQ13" s="261"/>
      <c r="BQR13" s="265"/>
      <c r="BQS13" s="266"/>
      <c r="BQT13" s="200"/>
      <c r="BQU13" s="266"/>
      <c r="BQV13" s="261"/>
      <c r="BQW13" s="265"/>
      <c r="BQX13" s="266"/>
      <c r="BQY13" s="200"/>
      <c r="BQZ13" s="266"/>
      <c r="BRA13" s="261"/>
      <c r="BRB13" s="265"/>
      <c r="BRC13" s="266"/>
      <c r="BRD13" s="200"/>
      <c r="BRE13" s="266"/>
      <c r="BRF13" s="261"/>
      <c r="BRG13" s="265"/>
      <c r="BRH13" s="266"/>
      <c r="BRI13" s="200"/>
      <c r="BRJ13" s="266"/>
      <c r="BRK13" s="261"/>
      <c r="BRL13" s="265"/>
      <c r="BRM13" s="266"/>
      <c r="BRN13" s="200"/>
      <c r="BRO13" s="266"/>
      <c r="BRP13" s="261"/>
      <c r="BRQ13" s="265"/>
      <c r="BRR13" s="266"/>
      <c r="BRS13" s="200"/>
      <c r="BRT13" s="266"/>
      <c r="BRU13" s="261"/>
      <c r="BRV13" s="265"/>
      <c r="BRW13" s="266"/>
      <c r="BRX13" s="200"/>
      <c r="BRY13" s="266"/>
      <c r="BRZ13" s="261"/>
      <c r="BSA13" s="265"/>
      <c r="BSB13" s="266"/>
      <c r="BSC13" s="200"/>
      <c r="BSD13" s="266"/>
      <c r="BSE13" s="261"/>
      <c r="BSF13" s="265"/>
      <c r="BSG13" s="266"/>
      <c r="BSH13" s="200"/>
      <c r="BSI13" s="266"/>
      <c r="BSJ13" s="261"/>
      <c r="BSK13" s="265"/>
      <c r="BSL13" s="266"/>
      <c r="BSM13" s="200"/>
      <c r="BSN13" s="266"/>
      <c r="BSO13" s="261"/>
      <c r="BSP13" s="265"/>
      <c r="BSQ13" s="266"/>
      <c r="BSR13" s="200"/>
      <c r="BSS13" s="266"/>
      <c r="BST13" s="261"/>
      <c r="BSU13" s="265"/>
      <c r="BSV13" s="266"/>
      <c r="BSW13" s="200"/>
      <c r="BSX13" s="266"/>
      <c r="BSY13" s="261"/>
      <c r="BSZ13" s="265"/>
      <c r="BTA13" s="266"/>
      <c r="BTB13" s="200"/>
      <c r="BTC13" s="266"/>
      <c r="BTD13" s="261"/>
      <c r="BTE13" s="265"/>
      <c r="BTF13" s="266"/>
      <c r="BTG13" s="200"/>
      <c r="BTH13" s="266"/>
      <c r="BTI13" s="261"/>
      <c r="BTJ13" s="265"/>
      <c r="BTK13" s="266"/>
      <c r="BTL13" s="200"/>
      <c r="BTM13" s="266"/>
      <c r="BTN13" s="261"/>
      <c r="BTO13" s="265"/>
      <c r="BTP13" s="266"/>
      <c r="BTQ13" s="200"/>
      <c r="BTR13" s="266"/>
      <c r="BTS13" s="261"/>
      <c r="BTT13" s="265"/>
      <c r="BTU13" s="266"/>
      <c r="BTV13" s="200"/>
      <c r="BTW13" s="266"/>
      <c r="BTX13" s="261"/>
      <c r="BTY13" s="265"/>
      <c r="BTZ13" s="266"/>
      <c r="BUA13" s="200"/>
      <c r="BUB13" s="266"/>
      <c r="BUC13" s="261"/>
      <c r="BUD13" s="265"/>
      <c r="BUE13" s="266"/>
      <c r="BUF13" s="200"/>
      <c r="BUG13" s="266"/>
      <c r="BUH13" s="261"/>
      <c r="BUI13" s="265"/>
      <c r="BUJ13" s="266"/>
      <c r="BUK13" s="200"/>
      <c r="BUL13" s="266"/>
      <c r="BUM13" s="261"/>
      <c r="BUN13" s="265"/>
      <c r="BUO13" s="266"/>
      <c r="BUP13" s="200"/>
      <c r="BUQ13" s="266"/>
      <c r="BUR13" s="261"/>
      <c r="BUS13" s="265"/>
      <c r="BUT13" s="266"/>
      <c r="BUU13" s="200"/>
      <c r="BUV13" s="266"/>
      <c r="BUW13" s="261"/>
      <c r="BUX13" s="265"/>
      <c r="BUY13" s="266"/>
      <c r="BUZ13" s="200"/>
      <c r="BVA13" s="266"/>
      <c r="BVB13" s="261"/>
      <c r="BVC13" s="265"/>
      <c r="BVD13" s="266"/>
      <c r="BVE13" s="200"/>
      <c r="BVF13" s="266"/>
      <c r="BVG13" s="261"/>
      <c r="BVH13" s="265"/>
      <c r="BVI13" s="266"/>
      <c r="BVJ13" s="200"/>
      <c r="BVK13" s="266"/>
      <c r="BVL13" s="261"/>
      <c r="BVM13" s="265"/>
      <c r="BVN13" s="266"/>
      <c r="BVO13" s="200"/>
      <c r="BVP13" s="266"/>
      <c r="BVQ13" s="261"/>
      <c r="BVR13" s="265"/>
      <c r="BVS13" s="266"/>
      <c r="BVT13" s="200"/>
      <c r="BVU13" s="266"/>
      <c r="BVV13" s="261"/>
      <c r="BVW13" s="265"/>
      <c r="BVX13" s="266"/>
      <c r="BVY13" s="200"/>
      <c r="BVZ13" s="266"/>
      <c r="BWA13" s="261"/>
      <c r="BWB13" s="265"/>
      <c r="BWC13" s="266"/>
      <c r="BWD13" s="200"/>
      <c r="BWE13" s="266"/>
      <c r="BWF13" s="261"/>
      <c r="BWG13" s="265"/>
      <c r="BWH13" s="266"/>
      <c r="BWI13" s="200"/>
      <c r="BWJ13" s="266"/>
      <c r="BWK13" s="261"/>
      <c r="BWL13" s="265"/>
      <c r="BWM13" s="266"/>
      <c r="BWN13" s="200"/>
      <c r="BWO13" s="266"/>
      <c r="BWP13" s="261"/>
      <c r="BWQ13" s="265"/>
      <c r="BWR13" s="266"/>
      <c r="BWS13" s="200"/>
      <c r="BWT13" s="266"/>
      <c r="BWU13" s="261"/>
      <c r="BWV13" s="265"/>
      <c r="BWW13" s="266"/>
      <c r="BWX13" s="200"/>
      <c r="BWY13" s="266"/>
      <c r="BWZ13" s="261"/>
      <c r="BXA13" s="265"/>
      <c r="BXB13" s="266"/>
      <c r="BXC13" s="200"/>
      <c r="BXD13" s="266"/>
      <c r="BXE13" s="261"/>
      <c r="BXF13" s="265"/>
      <c r="BXG13" s="266"/>
      <c r="BXH13" s="200"/>
      <c r="BXI13" s="266"/>
      <c r="BXJ13" s="261"/>
      <c r="BXK13" s="265"/>
      <c r="BXL13" s="266"/>
      <c r="BXM13" s="200"/>
      <c r="BXN13" s="266"/>
      <c r="BXO13" s="261"/>
      <c r="BXP13" s="265"/>
      <c r="BXQ13" s="266"/>
      <c r="BXR13" s="200"/>
      <c r="BXS13" s="266"/>
      <c r="BXT13" s="261"/>
      <c r="BXU13" s="265"/>
      <c r="BXV13" s="266"/>
      <c r="BXW13" s="200"/>
      <c r="BXX13" s="266"/>
      <c r="BXY13" s="261"/>
      <c r="BXZ13" s="265"/>
      <c r="BYA13" s="266"/>
      <c r="BYB13" s="200"/>
      <c r="BYC13" s="266"/>
      <c r="BYD13" s="261"/>
      <c r="BYE13" s="265"/>
      <c r="BYF13" s="266"/>
      <c r="BYG13" s="200"/>
      <c r="BYH13" s="266"/>
      <c r="BYI13" s="261"/>
      <c r="BYJ13" s="265"/>
      <c r="BYK13" s="266"/>
      <c r="BYL13" s="200"/>
      <c r="BYM13" s="266"/>
      <c r="BYN13" s="261"/>
      <c r="BYO13" s="265"/>
      <c r="BYP13" s="266"/>
      <c r="BYQ13" s="200"/>
      <c r="BYR13" s="266"/>
      <c r="BYS13" s="261"/>
      <c r="BYT13" s="265"/>
      <c r="BYU13" s="266"/>
      <c r="BYV13" s="200"/>
      <c r="BYW13" s="266"/>
      <c r="BYX13" s="261"/>
      <c r="BYY13" s="265"/>
      <c r="BYZ13" s="266"/>
      <c r="BZA13" s="200"/>
      <c r="BZB13" s="266"/>
      <c r="BZC13" s="261"/>
      <c r="BZD13" s="265"/>
      <c r="BZE13" s="266"/>
      <c r="BZF13" s="200"/>
      <c r="BZG13" s="266"/>
      <c r="BZH13" s="261"/>
      <c r="BZI13" s="265"/>
      <c r="BZJ13" s="266"/>
      <c r="BZK13" s="200"/>
      <c r="BZL13" s="266"/>
      <c r="BZM13" s="261"/>
      <c r="BZN13" s="265"/>
      <c r="BZO13" s="266"/>
      <c r="BZP13" s="200"/>
      <c r="BZQ13" s="266"/>
      <c r="BZR13" s="261"/>
      <c r="BZS13" s="265"/>
      <c r="BZT13" s="266"/>
      <c r="BZU13" s="200"/>
      <c r="BZV13" s="266"/>
      <c r="BZW13" s="261"/>
      <c r="BZX13" s="265"/>
      <c r="BZY13" s="266"/>
      <c r="BZZ13" s="200"/>
      <c r="CAA13" s="266"/>
      <c r="CAB13" s="261"/>
      <c r="CAC13" s="265"/>
      <c r="CAD13" s="266"/>
      <c r="CAE13" s="200"/>
      <c r="CAF13" s="266"/>
      <c r="CAG13" s="261"/>
      <c r="CAH13" s="265"/>
      <c r="CAI13" s="266"/>
      <c r="CAJ13" s="200"/>
      <c r="CAK13" s="266"/>
      <c r="CAL13" s="261"/>
      <c r="CAM13" s="265"/>
      <c r="CAN13" s="266"/>
      <c r="CAO13" s="200"/>
      <c r="CAP13" s="266"/>
      <c r="CAQ13" s="261"/>
      <c r="CAR13" s="265"/>
      <c r="CAS13" s="266"/>
      <c r="CAT13" s="200"/>
      <c r="CAU13" s="266"/>
      <c r="CAV13" s="261"/>
      <c r="CAW13" s="265"/>
      <c r="CAX13" s="266"/>
      <c r="CAY13" s="200"/>
      <c r="CAZ13" s="266"/>
      <c r="CBA13" s="261"/>
      <c r="CBB13" s="265"/>
      <c r="CBC13" s="266"/>
      <c r="CBD13" s="200"/>
      <c r="CBE13" s="266"/>
      <c r="CBF13" s="261"/>
      <c r="CBG13" s="265"/>
      <c r="CBH13" s="266"/>
      <c r="CBI13" s="200"/>
      <c r="CBJ13" s="266"/>
      <c r="CBK13" s="261"/>
      <c r="CBL13" s="265"/>
      <c r="CBM13" s="266"/>
      <c r="CBN13" s="200"/>
      <c r="CBO13" s="266"/>
      <c r="CBP13" s="261"/>
      <c r="CBQ13" s="265"/>
      <c r="CBR13" s="266"/>
      <c r="CBS13" s="200"/>
      <c r="CBT13" s="266"/>
      <c r="CBU13" s="261"/>
      <c r="CBV13" s="265"/>
      <c r="CBW13" s="266"/>
      <c r="CBX13" s="200"/>
      <c r="CBY13" s="266"/>
      <c r="CBZ13" s="261"/>
      <c r="CCA13" s="265"/>
      <c r="CCB13" s="266"/>
      <c r="CCC13" s="200"/>
      <c r="CCD13" s="266"/>
      <c r="CCE13" s="261"/>
      <c r="CCF13" s="265"/>
      <c r="CCG13" s="266"/>
      <c r="CCH13" s="200"/>
      <c r="CCI13" s="266"/>
      <c r="CCJ13" s="261"/>
      <c r="CCK13" s="265"/>
      <c r="CCL13" s="266"/>
      <c r="CCM13" s="200"/>
      <c r="CCN13" s="266"/>
      <c r="CCO13" s="261"/>
      <c r="CCP13" s="265"/>
      <c r="CCQ13" s="266"/>
      <c r="CCR13" s="200"/>
      <c r="CCS13" s="266"/>
      <c r="CCT13" s="261"/>
      <c r="CCU13" s="265"/>
      <c r="CCV13" s="266"/>
      <c r="CCW13" s="200"/>
      <c r="CCX13" s="266"/>
      <c r="CCY13" s="261"/>
      <c r="CCZ13" s="265"/>
      <c r="CDA13" s="266"/>
      <c r="CDB13" s="200"/>
      <c r="CDC13" s="266"/>
      <c r="CDD13" s="261"/>
      <c r="CDE13" s="265"/>
      <c r="CDF13" s="266"/>
      <c r="CDG13" s="200"/>
      <c r="CDH13" s="266"/>
      <c r="CDI13" s="261"/>
      <c r="CDJ13" s="265"/>
      <c r="CDK13" s="266"/>
      <c r="CDL13" s="200"/>
      <c r="CDM13" s="266"/>
      <c r="CDN13" s="261"/>
      <c r="CDO13" s="265"/>
      <c r="CDP13" s="266"/>
      <c r="CDQ13" s="200"/>
      <c r="CDR13" s="266"/>
      <c r="CDS13" s="261"/>
      <c r="CDT13" s="265"/>
      <c r="CDU13" s="266"/>
      <c r="CDV13" s="200"/>
      <c r="CDW13" s="266"/>
      <c r="CDX13" s="261"/>
      <c r="CDY13" s="265"/>
      <c r="CDZ13" s="266"/>
      <c r="CEA13" s="200"/>
      <c r="CEB13" s="266"/>
      <c r="CEC13" s="261"/>
      <c r="CED13" s="265"/>
      <c r="CEE13" s="266"/>
      <c r="CEF13" s="200"/>
      <c r="CEG13" s="266"/>
      <c r="CEH13" s="261"/>
      <c r="CEI13" s="265"/>
      <c r="CEJ13" s="266"/>
      <c r="CEK13" s="200"/>
      <c r="CEL13" s="266"/>
      <c r="CEM13" s="261"/>
      <c r="CEN13" s="265"/>
      <c r="CEO13" s="266"/>
      <c r="CEP13" s="200"/>
      <c r="CEQ13" s="266"/>
      <c r="CER13" s="261"/>
      <c r="CES13" s="265"/>
      <c r="CET13" s="266"/>
      <c r="CEU13" s="200"/>
      <c r="CEV13" s="266"/>
      <c r="CEW13" s="261"/>
      <c r="CEX13" s="265"/>
      <c r="CEY13" s="266"/>
      <c r="CEZ13" s="200"/>
      <c r="CFA13" s="266"/>
      <c r="CFB13" s="261"/>
      <c r="CFC13" s="265"/>
      <c r="CFD13" s="266"/>
      <c r="CFE13" s="200"/>
      <c r="CFF13" s="266"/>
      <c r="CFG13" s="261"/>
      <c r="CFH13" s="265"/>
      <c r="CFI13" s="266"/>
      <c r="CFJ13" s="200"/>
      <c r="CFK13" s="266"/>
      <c r="CFL13" s="261"/>
      <c r="CFM13" s="265"/>
      <c r="CFN13" s="266"/>
      <c r="CFO13" s="200"/>
      <c r="CFP13" s="266"/>
      <c r="CFQ13" s="261"/>
      <c r="CFR13" s="265"/>
      <c r="CFS13" s="266"/>
      <c r="CFT13" s="200"/>
      <c r="CFU13" s="266"/>
      <c r="CFV13" s="261"/>
      <c r="CFW13" s="265"/>
      <c r="CFX13" s="266"/>
      <c r="CFY13" s="200"/>
      <c r="CFZ13" s="266"/>
      <c r="CGA13" s="261"/>
      <c r="CGB13" s="265"/>
      <c r="CGC13" s="266"/>
      <c r="CGD13" s="200"/>
      <c r="CGE13" s="266"/>
      <c r="CGF13" s="261"/>
      <c r="CGG13" s="265"/>
      <c r="CGH13" s="266"/>
      <c r="CGI13" s="200"/>
      <c r="CGJ13" s="266"/>
      <c r="CGK13" s="261"/>
      <c r="CGL13" s="265"/>
      <c r="CGM13" s="266"/>
      <c r="CGN13" s="200"/>
      <c r="CGO13" s="266"/>
      <c r="CGP13" s="261"/>
      <c r="CGQ13" s="265"/>
      <c r="CGR13" s="266"/>
      <c r="CGS13" s="200"/>
      <c r="CGT13" s="266"/>
      <c r="CGU13" s="261"/>
      <c r="CGV13" s="265"/>
      <c r="CGW13" s="266"/>
      <c r="CGX13" s="200"/>
      <c r="CGY13" s="266"/>
      <c r="CGZ13" s="261"/>
      <c r="CHA13" s="265"/>
      <c r="CHB13" s="266"/>
      <c r="CHC13" s="200"/>
      <c r="CHD13" s="266"/>
      <c r="CHE13" s="261"/>
      <c r="CHF13" s="265"/>
      <c r="CHG13" s="266"/>
      <c r="CHH13" s="200"/>
      <c r="CHI13" s="266"/>
      <c r="CHJ13" s="261"/>
      <c r="CHK13" s="265"/>
      <c r="CHL13" s="266"/>
      <c r="CHM13" s="200"/>
      <c r="CHN13" s="266"/>
      <c r="CHO13" s="261"/>
      <c r="CHP13" s="265"/>
      <c r="CHQ13" s="266"/>
      <c r="CHR13" s="200"/>
      <c r="CHS13" s="266"/>
      <c r="CHT13" s="261"/>
      <c r="CHU13" s="265"/>
      <c r="CHV13" s="266"/>
      <c r="CHW13" s="200"/>
      <c r="CHX13" s="266"/>
      <c r="CHY13" s="261"/>
      <c r="CHZ13" s="265"/>
      <c r="CIA13" s="266"/>
      <c r="CIB13" s="200"/>
      <c r="CIC13" s="266"/>
      <c r="CID13" s="261"/>
      <c r="CIE13" s="265"/>
      <c r="CIF13" s="266"/>
      <c r="CIG13" s="200"/>
      <c r="CIH13" s="266"/>
      <c r="CII13" s="261"/>
      <c r="CIJ13" s="265"/>
      <c r="CIK13" s="266"/>
      <c r="CIL13" s="200"/>
      <c r="CIM13" s="266"/>
      <c r="CIN13" s="261"/>
      <c r="CIO13" s="265"/>
      <c r="CIP13" s="266"/>
      <c r="CIQ13" s="200"/>
      <c r="CIR13" s="266"/>
      <c r="CIS13" s="261"/>
      <c r="CIT13" s="265"/>
      <c r="CIU13" s="266"/>
      <c r="CIV13" s="200"/>
      <c r="CIW13" s="266"/>
      <c r="CIX13" s="261"/>
      <c r="CIY13" s="265"/>
      <c r="CIZ13" s="266"/>
      <c r="CJA13" s="200"/>
      <c r="CJB13" s="266"/>
      <c r="CJC13" s="261"/>
      <c r="CJD13" s="265"/>
      <c r="CJE13" s="266"/>
      <c r="CJF13" s="200"/>
      <c r="CJG13" s="266"/>
      <c r="CJH13" s="261"/>
      <c r="CJI13" s="265"/>
      <c r="CJJ13" s="266"/>
      <c r="CJK13" s="200"/>
      <c r="CJL13" s="266"/>
      <c r="CJM13" s="261"/>
      <c r="CJN13" s="265"/>
      <c r="CJO13" s="266"/>
      <c r="CJP13" s="200"/>
      <c r="CJQ13" s="266"/>
      <c r="CJR13" s="261"/>
      <c r="CJS13" s="265"/>
      <c r="CJT13" s="266"/>
      <c r="CJU13" s="200"/>
      <c r="CJV13" s="266"/>
      <c r="CJW13" s="261"/>
      <c r="CJX13" s="265"/>
      <c r="CJY13" s="266"/>
      <c r="CJZ13" s="200"/>
      <c r="CKA13" s="266"/>
      <c r="CKB13" s="261"/>
      <c r="CKC13" s="265"/>
      <c r="CKD13" s="266"/>
      <c r="CKE13" s="200"/>
      <c r="CKF13" s="266"/>
      <c r="CKG13" s="261"/>
      <c r="CKH13" s="265"/>
      <c r="CKI13" s="266"/>
      <c r="CKJ13" s="200"/>
      <c r="CKK13" s="266"/>
      <c r="CKL13" s="261"/>
      <c r="CKM13" s="265"/>
      <c r="CKN13" s="266"/>
      <c r="CKO13" s="200"/>
      <c r="CKP13" s="266"/>
      <c r="CKQ13" s="261"/>
      <c r="CKR13" s="265"/>
      <c r="CKS13" s="266"/>
      <c r="CKT13" s="200"/>
      <c r="CKU13" s="266"/>
      <c r="CKV13" s="261"/>
      <c r="CKW13" s="265"/>
      <c r="CKX13" s="266"/>
      <c r="CKY13" s="200"/>
      <c r="CKZ13" s="266"/>
      <c r="CLA13" s="261"/>
      <c r="CLB13" s="265"/>
      <c r="CLC13" s="266"/>
      <c r="CLD13" s="200"/>
      <c r="CLE13" s="266"/>
      <c r="CLF13" s="261"/>
      <c r="CLG13" s="265"/>
      <c r="CLH13" s="266"/>
      <c r="CLI13" s="200"/>
      <c r="CLJ13" s="266"/>
      <c r="CLK13" s="261"/>
      <c r="CLL13" s="265"/>
      <c r="CLM13" s="266"/>
      <c r="CLN13" s="200"/>
      <c r="CLO13" s="266"/>
      <c r="CLP13" s="261"/>
      <c r="CLQ13" s="265"/>
      <c r="CLR13" s="266"/>
      <c r="CLS13" s="200"/>
      <c r="CLT13" s="266"/>
      <c r="CLU13" s="261"/>
      <c r="CLV13" s="265"/>
      <c r="CLW13" s="266"/>
      <c r="CLX13" s="200"/>
      <c r="CLY13" s="266"/>
      <c r="CLZ13" s="261"/>
      <c r="CMA13" s="265"/>
      <c r="CMB13" s="266"/>
      <c r="CMC13" s="200"/>
      <c r="CMD13" s="266"/>
      <c r="CME13" s="261"/>
      <c r="CMF13" s="265"/>
      <c r="CMG13" s="266"/>
      <c r="CMH13" s="200"/>
      <c r="CMI13" s="266"/>
      <c r="CMJ13" s="261"/>
      <c r="CMK13" s="265"/>
      <c r="CML13" s="266"/>
      <c r="CMM13" s="200"/>
      <c r="CMN13" s="266"/>
      <c r="CMO13" s="261"/>
      <c r="CMP13" s="265"/>
      <c r="CMQ13" s="266"/>
      <c r="CMR13" s="200"/>
      <c r="CMS13" s="266"/>
      <c r="CMT13" s="261"/>
      <c r="CMU13" s="265"/>
      <c r="CMV13" s="266"/>
      <c r="CMW13" s="200"/>
      <c r="CMX13" s="266"/>
      <c r="CMY13" s="261"/>
      <c r="CMZ13" s="265"/>
      <c r="CNA13" s="266"/>
      <c r="CNB13" s="200"/>
      <c r="CNC13" s="266"/>
      <c r="CND13" s="261"/>
      <c r="CNE13" s="265"/>
      <c r="CNF13" s="266"/>
      <c r="CNG13" s="200"/>
      <c r="CNH13" s="266"/>
      <c r="CNI13" s="261"/>
      <c r="CNJ13" s="265"/>
      <c r="CNK13" s="266"/>
      <c r="CNL13" s="200"/>
      <c r="CNM13" s="266"/>
      <c r="CNN13" s="261"/>
      <c r="CNO13" s="265"/>
      <c r="CNP13" s="266"/>
      <c r="CNQ13" s="200"/>
      <c r="CNR13" s="266"/>
      <c r="CNS13" s="261"/>
      <c r="CNT13" s="265"/>
      <c r="CNU13" s="266"/>
      <c r="CNV13" s="200"/>
      <c r="CNW13" s="266"/>
      <c r="CNX13" s="261"/>
      <c r="CNY13" s="265"/>
      <c r="CNZ13" s="266"/>
      <c r="COA13" s="200"/>
      <c r="COB13" s="266"/>
      <c r="COC13" s="261"/>
      <c r="COD13" s="265"/>
      <c r="COE13" s="266"/>
      <c r="COF13" s="200"/>
      <c r="COG13" s="266"/>
      <c r="COH13" s="261"/>
      <c r="COI13" s="265"/>
      <c r="COJ13" s="266"/>
      <c r="COK13" s="200"/>
      <c r="COL13" s="266"/>
      <c r="COM13" s="261"/>
      <c r="CON13" s="265"/>
      <c r="COO13" s="266"/>
      <c r="COP13" s="200"/>
      <c r="COQ13" s="266"/>
      <c r="COR13" s="261"/>
      <c r="COS13" s="265"/>
      <c r="COT13" s="266"/>
      <c r="COU13" s="200"/>
      <c r="COV13" s="266"/>
      <c r="COW13" s="261"/>
      <c r="COX13" s="265"/>
      <c r="COY13" s="266"/>
      <c r="COZ13" s="200"/>
      <c r="CPA13" s="266"/>
      <c r="CPB13" s="261"/>
      <c r="CPC13" s="265"/>
      <c r="CPD13" s="266"/>
      <c r="CPE13" s="200"/>
      <c r="CPF13" s="266"/>
      <c r="CPG13" s="261"/>
      <c r="CPH13" s="265"/>
      <c r="CPI13" s="266"/>
      <c r="CPJ13" s="200"/>
      <c r="CPK13" s="266"/>
      <c r="CPL13" s="261"/>
      <c r="CPM13" s="265"/>
      <c r="CPN13" s="266"/>
      <c r="CPO13" s="200"/>
      <c r="CPP13" s="266"/>
      <c r="CPQ13" s="261"/>
      <c r="CPR13" s="265"/>
      <c r="CPS13" s="266"/>
      <c r="CPT13" s="200"/>
      <c r="CPU13" s="266"/>
      <c r="CPV13" s="261"/>
      <c r="CPW13" s="265"/>
      <c r="CPX13" s="266"/>
      <c r="CPY13" s="200"/>
      <c r="CPZ13" s="266"/>
      <c r="CQA13" s="261"/>
      <c r="CQB13" s="265"/>
      <c r="CQC13" s="266"/>
      <c r="CQD13" s="200"/>
      <c r="CQE13" s="266"/>
      <c r="CQF13" s="261"/>
      <c r="CQG13" s="265"/>
      <c r="CQH13" s="266"/>
      <c r="CQI13" s="200"/>
      <c r="CQJ13" s="266"/>
      <c r="CQK13" s="261"/>
      <c r="CQL13" s="265"/>
      <c r="CQM13" s="266"/>
      <c r="CQN13" s="200"/>
      <c r="CQO13" s="266"/>
      <c r="CQP13" s="261"/>
      <c r="CQQ13" s="265"/>
      <c r="CQR13" s="266"/>
      <c r="CQS13" s="200"/>
      <c r="CQT13" s="266"/>
      <c r="CQU13" s="261"/>
      <c r="CQV13" s="265"/>
      <c r="CQW13" s="266"/>
      <c r="CQX13" s="200"/>
      <c r="CQY13" s="266"/>
      <c r="CQZ13" s="261"/>
      <c r="CRA13" s="265"/>
      <c r="CRB13" s="266"/>
      <c r="CRC13" s="200"/>
      <c r="CRD13" s="266"/>
      <c r="CRE13" s="261"/>
      <c r="CRF13" s="265"/>
      <c r="CRG13" s="266"/>
      <c r="CRH13" s="200"/>
      <c r="CRI13" s="266"/>
      <c r="CRJ13" s="261"/>
      <c r="CRK13" s="265"/>
      <c r="CRL13" s="266"/>
      <c r="CRM13" s="200"/>
      <c r="CRN13" s="266"/>
      <c r="CRO13" s="261"/>
      <c r="CRP13" s="265"/>
      <c r="CRQ13" s="266"/>
      <c r="CRR13" s="200"/>
      <c r="CRS13" s="266"/>
      <c r="CRT13" s="261"/>
      <c r="CRU13" s="265"/>
      <c r="CRV13" s="266"/>
      <c r="CRW13" s="200"/>
      <c r="CRX13" s="266"/>
      <c r="CRY13" s="261"/>
      <c r="CRZ13" s="265"/>
      <c r="CSA13" s="266"/>
      <c r="CSB13" s="200"/>
      <c r="CSC13" s="266"/>
      <c r="CSD13" s="261"/>
      <c r="CSE13" s="265"/>
      <c r="CSF13" s="266"/>
      <c r="CSG13" s="200"/>
      <c r="CSH13" s="266"/>
      <c r="CSI13" s="261"/>
      <c r="CSJ13" s="265"/>
      <c r="CSK13" s="266"/>
      <c r="CSL13" s="200"/>
      <c r="CSM13" s="266"/>
      <c r="CSN13" s="261"/>
      <c r="CSO13" s="265"/>
      <c r="CSP13" s="266"/>
      <c r="CSQ13" s="200"/>
      <c r="CSR13" s="266"/>
      <c r="CSS13" s="261"/>
      <c r="CST13" s="265"/>
      <c r="CSU13" s="266"/>
      <c r="CSV13" s="200"/>
      <c r="CSW13" s="266"/>
      <c r="CSX13" s="261"/>
      <c r="CSY13" s="265"/>
      <c r="CSZ13" s="266"/>
      <c r="CTA13" s="200"/>
      <c r="CTB13" s="266"/>
      <c r="CTC13" s="261"/>
      <c r="CTD13" s="265"/>
      <c r="CTE13" s="266"/>
      <c r="CTF13" s="200"/>
      <c r="CTG13" s="266"/>
      <c r="CTH13" s="261"/>
      <c r="CTI13" s="265"/>
      <c r="CTJ13" s="266"/>
      <c r="CTK13" s="200"/>
      <c r="CTL13" s="266"/>
      <c r="CTM13" s="261"/>
      <c r="CTN13" s="265"/>
      <c r="CTO13" s="266"/>
      <c r="CTP13" s="200"/>
      <c r="CTQ13" s="266"/>
      <c r="CTR13" s="261"/>
      <c r="CTS13" s="265"/>
      <c r="CTT13" s="266"/>
      <c r="CTU13" s="200"/>
      <c r="CTV13" s="266"/>
      <c r="CTW13" s="261"/>
      <c r="CTX13" s="265"/>
      <c r="CTY13" s="266"/>
      <c r="CTZ13" s="200"/>
      <c r="CUA13" s="266"/>
      <c r="CUB13" s="261"/>
      <c r="CUC13" s="265"/>
      <c r="CUD13" s="266"/>
      <c r="CUE13" s="200"/>
      <c r="CUF13" s="266"/>
      <c r="CUG13" s="261"/>
      <c r="CUH13" s="265"/>
      <c r="CUI13" s="266"/>
      <c r="CUJ13" s="200"/>
      <c r="CUK13" s="266"/>
      <c r="CUL13" s="261"/>
      <c r="CUM13" s="265"/>
      <c r="CUN13" s="266"/>
      <c r="CUO13" s="200"/>
      <c r="CUP13" s="266"/>
      <c r="CUQ13" s="261"/>
      <c r="CUR13" s="265"/>
      <c r="CUS13" s="266"/>
      <c r="CUT13" s="200"/>
      <c r="CUU13" s="266"/>
      <c r="CUV13" s="261"/>
      <c r="CUW13" s="265"/>
      <c r="CUX13" s="266"/>
      <c r="CUY13" s="200"/>
      <c r="CUZ13" s="266"/>
      <c r="CVA13" s="261"/>
      <c r="CVB13" s="265"/>
      <c r="CVC13" s="266"/>
      <c r="CVD13" s="200"/>
      <c r="CVE13" s="266"/>
      <c r="CVF13" s="261"/>
      <c r="CVG13" s="265"/>
      <c r="CVH13" s="266"/>
      <c r="CVI13" s="200"/>
      <c r="CVJ13" s="266"/>
      <c r="CVK13" s="261"/>
      <c r="CVL13" s="265"/>
      <c r="CVM13" s="266"/>
      <c r="CVN13" s="200"/>
      <c r="CVO13" s="266"/>
      <c r="CVP13" s="261"/>
      <c r="CVQ13" s="265"/>
      <c r="CVR13" s="266"/>
      <c r="CVS13" s="200"/>
      <c r="CVT13" s="266"/>
      <c r="CVU13" s="261"/>
      <c r="CVV13" s="265"/>
      <c r="CVW13" s="266"/>
      <c r="CVX13" s="200"/>
      <c r="CVY13" s="266"/>
      <c r="CVZ13" s="261"/>
      <c r="CWA13" s="265"/>
      <c r="CWB13" s="266"/>
      <c r="CWC13" s="200"/>
      <c r="CWD13" s="266"/>
      <c r="CWE13" s="261"/>
      <c r="CWF13" s="265"/>
      <c r="CWG13" s="266"/>
      <c r="CWH13" s="200"/>
      <c r="CWI13" s="266"/>
      <c r="CWJ13" s="261"/>
      <c r="CWK13" s="265"/>
      <c r="CWL13" s="266"/>
      <c r="CWM13" s="200"/>
      <c r="CWN13" s="266"/>
      <c r="CWO13" s="261"/>
      <c r="CWP13" s="265"/>
      <c r="CWQ13" s="266"/>
      <c r="CWR13" s="200"/>
      <c r="CWS13" s="266"/>
      <c r="CWT13" s="261"/>
      <c r="CWU13" s="265"/>
      <c r="CWV13" s="266"/>
      <c r="CWW13" s="200"/>
      <c r="CWX13" s="266"/>
      <c r="CWY13" s="261"/>
      <c r="CWZ13" s="265"/>
      <c r="CXA13" s="266"/>
      <c r="CXB13" s="200"/>
      <c r="CXC13" s="266"/>
      <c r="CXD13" s="261"/>
      <c r="CXE13" s="265"/>
      <c r="CXF13" s="266"/>
      <c r="CXG13" s="200"/>
      <c r="CXH13" s="266"/>
      <c r="CXI13" s="261"/>
      <c r="CXJ13" s="265"/>
      <c r="CXK13" s="266"/>
      <c r="CXL13" s="200"/>
      <c r="CXM13" s="266"/>
      <c r="CXN13" s="261"/>
      <c r="CXO13" s="265"/>
      <c r="CXP13" s="266"/>
      <c r="CXQ13" s="200"/>
      <c r="CXR13" s="266"/>
      <c r="CXS13" s="261"/>
      <c r="CXT13" s="265"/>
      <c r="CXU13" s="266"/>
      <c r="CXV13" s="200"/>
      <c r="CXW13" s="266"/>
      <c r="CXX13" s="261"/>
      <c r="CXY13" s="265"/>
      <c r="CXZ13" s="266"/>
      <c r="CYA13" s="200"/>
      <c r="CYB13" s="266"/>
      <c r="CYC13" s="261"/>
      <c r="CYD13" s="265"/>
      <c r="CYE13" s="266"/>
      <c r="CYF13" s="200"/>
      <c r="CYG13" s="266"/>
      <c r="CYH13" s="261"/>
      <c r="CYI13" s="265"/>
      <c r="CYJ13" s="266"/>
      <c r="CYK13" s="200"/>
      <c r="CYL13" s="266"/>
      <c r="CYM13" s="261"/>
      <c r="CYN13" s="265"/>
      <c r="CYO13" s="266"/>
      <c r="CYP13" s="200"/>
      <c r="CYQ13" s="266"/>
      <c r="CYR13" s="261"/>
      <c r="CYS13" s="265"/>
      <c r="CYT13" s="266"/>
      <c r="CYU13" s="200"/>
      <c r="CYV13" s="266"/>
      <c r="CYW13" s="261"/>
      <c r="CYX13" s="265"/>
      <c r="CYY13" s="266"/>
      <c r="CYZ13" s="200"/>
      <c r="CZA13" s="266"/>
      <c r="CZB13" s="261"/>
      <c r="CZC13" s="265"/>
      <c r="CZD13" s="266"/>
      <c r="CZE13" s="200"/>
      <c r="CZF13" s="266"/>
      <c r="CZG13" s="261"/>
      <c r="CZH13" s="265"/>
      <c r="CZI13" s="266"/>
      <c r="CZJ13" s="200"/>
      <c r="CZK13" s="266"/>
      <c r="CZL13" s="261"/>
      <c r="CZM13" s="265"/>
      <c r="CZN13" s="266"/>
      <c r="CZO13" s="200"/>
      <c r="CZP13" s="266"/>
      <c r="CZQ13" s="261"/>
      <c r="CZR13" s="265"/>
      <c r="CZS13" s="266"/>
      <c r="CZT13" s="200"/>
      <c r="CZU13" s="266"/>
      <c r="CZV13" s="261"/>
      <c r="CZW13" s="265"/>
      <c r="CZX13" s="266"/>
      <c r="CZY13" s="200"/>
      <c r="CZZ13" s="266"/>
      <c r="DAA13" s="261"/>
      <c r="DAB13" s="265"/>
      <c r="DAC13" s="266"/>
      <c r="DAD13" s="200"/>
      <c r="DAE13" s="266"/>
      <c r="DAF13" s="261"/>
      <c r="DAG13" s="265"/>
      <c r="DAH13" s="266"/>
      <c r="DAI13" s="200"/>
      <c r="DAJ13" s="266"/>
      <c r="DAK13" s="261"/>
      <c r="DAL13" s="265"/>
      <c r="DAM13" s="266"/>
      <c r="DAN13" s="200"/>
      <c r="DAO13" s="266"/>
      <c r="DAP13" s="261"/>
      <c r="DAQ13" s="265"/>
      <c r="DAR13" s="266"/>
      <c r="DAS13" s="200"/>
      <c r="DAT13" s="266"/>
      <c r="DAU13" s="261"/>
      <c r="DAV13" s="265"/>
      <c r="DAW13" s="266"/>
      <c r="DAX13" s="200"/>
      <c r="DAY13" s="266"/>
      <c r="DAZ13" s="261"/>
      <c r="DBA13" s="265"/>
      <c r="DBB13" s="266"/>
      <c r="DBC13" s="200"/>
      <c r="DBD13" s="266"/>
      <c r="DBE13" s="261"/>
      <c r="DBF13" s="265"/>
      <c r="DBG13" s="266"/>
      <c r="DBH13" s="200"/>
      <c r="DBI13" s="266"/>
      <c r="DBJ13" s="261"/>
      <c r="DBK13" s="265"/>
      <c r="DBL13" s="266"/>
      <c r="DBM13" s="200"/>
      <c r="DBN13" s="266"/>
      <c r="DBO13" s="261"/>
      <c r="DBP13" s="265"/>
      <c r="DBQ13" s="266"/>
      <c r="DBR13" s="200"/>
      <c r="DBS13" s="266"/>
      <c r="DBT13" s="261"/>
      <c r="DBU13" s="265"/>
      <c r="DBV13" s="266"/>
      <c r="DBW13" s="200"/>
      <c r="DBX13" s="266"/>
      <c r="DBY13" s="261"/>
      <c r="DBZ13" s="265"/>
      <c r="DCA13" s="266"/>
      <c r="DCB13" s="200"/>
      <c r="DCC13" s="266"/>
      <c r="DCD13" s="261"/>
      <c r="DCE13" s="265"/>
      <c r="DCF13" s="266"/>
      <c r="DCG13" s="200"/>
      <c r="DCH13" s="266"/>
      <c r="DCI13" s="261"/>
      <c r="DCJ13" s="265"/>
      <c r="DCK13" s="266"/>
      <c r="DCL13" s="200"/>
      <c r="DCM13" s="266"/>
      <c r="DCN13" s="261"/>
      <c r="DCO13" s="265"/>
      <c r="DCP13" s="266"/>
      <c r="DCQ13" s="200"/>
      <c r="DCR13" s="266"/>
      <c r="DCS13" s="261"/>
      <c r="DCT13" s="265"/>
      <c r="DCU13" s="266"/>
      <c r="DCV13" s="200"/>
      <c r="DCW13" s="266"/>
      <c r="DCX13" s="261"/>
      <c r="DCY13" s="265"/>
      <c r="DCZ13" s="266"/>
      <c r="DDA13" s="200"/>
      <c r="DDB13" s="266"/>
      <c r="DDC13" s="261"/>
      <c r="DDD13" s="265"/>
      <c r="DDE13" s="266"/>
      <c r="DDF13" s="200"/>
      <c r="DDG13" s="266"/>
      <c r="DDH13" s="261"/>
      <c r="DDI13" s="265"/>
      <c r="DDJ13" s="266"/>
      <c r="DDK13" s="200"/>
      <c r="DDL13" s="266"/>
      <c r="DDM13" s="261"/>
      <c r="DDN13" s="265"/>
      <c r="DDO13" s="266"/>
      <c r="DDP13" s="200"/>
      <c r="DDQ13" s="266"/>
      <c r="DDR13" s="261"/>
      <c r="DDS13" s="265"/>
      <c r="DDT13" s="266"/>
      <c r="DDU13" s="200"/>
      <c r="DDV13" s="266"/>
      <c r="DDW13" s="261"/>
      <c r="DDX13" s="265"/>
      <c r="DDY13" s="266"/>
      <c r="DDZ13" s="200"/>
      <c r="DEA13" s="266"/>
      <c r="DEB13" s="261"/>
      <c r="DEC13" s="265"/>
      <c r="DED13" s="266"/>
      <c r="DEE13" s="200"/>
      <c r="DEF13" s="266"/>
      <c r="DEG13" s="261"/>
      <c r="DEH13" s="265"/>
      <c r="DEI13" s="266"/>
      <c r="DEJ13" s="200"/>
      <c r="DEK13" s="266"/>
      <c r="DEL13" s="261"/>
      <c r="DEM13" s="265"/>
      <c r="DEN13" s="266"/>
      <c r="DEO13" s="200"/>
      <c r="DEP13" s="266"/>
      <c r="DEQ13" s="261"/>
      <c r="DER13" s="265"/>
      <c r="DES13" s="266"/>
      <c r="DET13" s="200"/>
      <c r="DEU13" s="266"/>
      <c r="DEV13" s="261"/>
      <c r="DEW13" s="265"/>
      <c r="DEX13" s="266"/>
      <c r="DEY13" s="200"/>
      <c r="DEZ13" s="266"/>
      <c r="DFA13" s="261"/>
      <c r="DFB13" s="265"/>
      <c r="DFC13" s="266"/>
      <c r="DFD13" s="200"/>
      <c r="DFE13" s="266"/>
      <c r="DFF13" s="261"/>
      <c r="DFG13" s="265"/>
      <c r="DFH13" s="266"/>
      <c r="DFI13" s="200"/>
      <c r="DFJ13" s="266"/>
      <c r="DFK13" s="261"/>
      <c r="DFL13" s="265"/>
      <c r="DFM13" s="266"/>
      <c r="DFN13" s="200"/>
      <c r="DFO13" s="266"/>
      <c r="DFP13" s="261"/>
      <c r="DFQ13" s="265"/>
      <c r="DFR13" s="266"/>
      <c r="DFS13" s="200"/>
      <c r="DFT13" s="266"/>
      <c r="DFU13" s="261"/>
      <c r="DFV13" s="265"/>
      <c r="DFW13" s="266"/>
      <c r="DFX13" s="200"/>
      <c r="DFY13" s="266"/>
      <c r="DFZ13" s="261"/>
      <c r="DGA13" s="265"/>
      <c r="DGB13" s="266"/>
      <c r="DGC13" s="200"/>
      <c r="DGD13" s="266"/>
      <c r="DGE13" s="261"/>
      <c r="DGF13" s="265"/>
      <c r="DGG13" s="266"/>
      <c r="DGH13" s="200"/>
      <c r="DGI13" s="266"/>
      <c r="DGJ13" s="261"/>
      <c r="DGK13" s="265"/>
      <c r="DGL13" s="266"/>
      <c r="DGM13" s="200"/>
      <c r="DGN13" s="266"/>
      <c r="DGO13" s="261"/>
      <c r="DGP13" s="265"/>
      <c r="DGQ13" s="266"/>
      <c r="DGR13" s="200"/>
      <c r="DGS13" s="266"/>
      <c r="DGT13" s="261"/>
      <c r="DGU13" s="265"/>
      <c r="DGV13" s="266"/>
      <c r="DGW13" s="200"/>
      <c r="DGX13" s="266"/>
      <c r="DGY13" s="261"/>
      <c r="DGZ13" s="265"/>
      <c r="DHA13" s="266"/>
      <c r="DHB13" s="200"/>
      <c r="DHC13" s="266"/>
      <c r="DHD13" s="261"/>
      <c r="DHE13" s="265"/>
      <c r="DHF13" s="266"/>
      <c r="DHG13" s="200"/>
      <c r="DHH13" s="266"/>
      <c r="DHI13" s="261"/>
      <c r="DHJ13" s="265"/>
      <c r="DHK13" s="266"/>
      <c r="DHL13" s="200"/>
      <c r="DHM13" s="266"/>
      <c r="DHN13" s="261"/>
      <c r="DHO13" s="265"/>
      <c r="DHP13" s="266"/>
      <c r="DHQ13" s="200"/>
      <c r="DHR13" s="266"/>
      <c r="DHS13" s="261"/>
      <c r="DHT13" s="265"/>
      <c r="DHU13" s="266"/>
      <c r="DHV13" s="200"/>
      <c r="DHW13" s="266"/>
      <c r="DHX13" s="261"/>
      <c r="DHY13" s="265"/>
      <c r="DHZ13" s="266"/>
      <c r="DIA13" s="200"/>
      <c r="DIB13" s="266"/>
      <c r="DIC13" s="261"/>
      <c r="DID13" s="265"/>
      <c r="DIE13" s="266"/>
      <c r="DIF13" s="200"/>
      <c r="DIG13" s="266"/>
      <c r="DIH13" s="261"/>
      <c r="DII13" s="265"/>
      <c r="DIJ13" s="266"/>
      <c r="DIK13" s="200"/>
      <c r="DIL13" s="266"/>
      <c r="DIM13" s="261"/>
      <c r="DIN13" s="265"/>
      <c r="DIO13" s="266"/>
      <c r="DIP13" s="200"/>
      <c r="DIQ13" s="266"/>
      <c r="DIR13" s="261"/>
      <c r="DIS13" s="265"/>
      <c r="DIT13" s="266"/>
      <c r="DIU13" s="200"/>
      <c r="DIV13" s="266"/>
      <c r="DIW13" s="261"/>
      <c r="DIX13" s="265"/>
      <c r="DIY13" s="266"/>
      <c r="DIZ13" s="200"/>
      <c r="DJA13" s="266"/>
      <c r="DJB13" s="261"/>
      <c r="DJC13" s="265"/>
      <c r="DJD13" s="266"/>
      <c r="DJE13" s="200"/>
      <c r="DJF13" s="266"/>
      <c r="DJG13" s="261"/>
      <c r="DJH13" s="265"/>
      <c r="DJI13" s="266"/>
      <c r="DJJ13" s="200"/>
      <c r="DJK13" s="266"/>
      <c r="DJL13" s="261"/>
      <c r="DJM13" s="265"/>
      <c r="DJN13" s="266"/>
      <c r="DJO13" s="200"/>
      <c r="DJP13" s="266"/>
      <c r="DJQ13" s="261"/>
      <c r="DJR13" s="265"/>
      <c r="DJS13" s="266"/>
      <c r="DJT13" s="200"/>
      <c r="DJU13" s="266"/>
      <c r="DJV13" s="261"/>
      <c r="DJW13" s="265"/>
      <c r="DJX13" s="266"/>
      <c r="DJY13" s="200"/>
      <c r="DJZ13" s="266"/>
      <c r="DKA13" s="261"/>
      <c r="DKB13" s="265"/>
      <c r="DKC13" s="266"/>
      <c r="DKD13" s="200"/>
      <c r="DKE13" s="266"/>
      <c r="DKF13" s="261"/>
      <c r="DKG13" s="265"/>
      <c r="DKH13" s="266"/>
      <c r="DKI13" s="200"/>
      <c r="DKJ13" s="266"/>
      <c r="DKK13" s="261"/>
      <c r="DKL13" s="265"/>
      <c r="DKM13" s="266"/>
      <c r="DKN13" s="200"/>
      <c r="DKO13" s="266"/>
      <c r="DKP13" s="261"/>
      <c r="DKQ13" s="265"/>
      <c r="DKR13" s="266"/>
      <c r="DKS13" s="200"/>
      <c r="DKT13" s="266"/>
      <c r="DKU13" s="261"/>
      <c r="DKV13" s="265"/>
      <c r="DKW13" s="266"/>
      <c r="DKX13" s="200"/>
      <c r="DKY13" s="266"/>
      <c r="DKZ13" s="261"/>
      <c r="DLA13" s="265"/>
      <c r="DLB13" s="266"/>
      <c r="DLC13" s="200"/>
      <c r="DLD13" s="266"/>
      <c r="DLE13" s="261"/>
      <c r="DLF13" s="265"/>
      <c r="DLG13" s="266"/>
      <c r="DLH13" s="200"/>
      <c r="DLI13" s="266"/>
      <c r="DLJ13" s="261"/>
      <c r="DLK13" s="265"/>
      <c r="DLL13" s="266"/>
      <c r="DLM13" s="200"/>
      <c r="DLN13" s="266"/>
      <c r="DLO13" s="261"/>
      <c r="DLP13" s="265"/>
      <c r="DLQ13" s="266"/>
      <c r="DLR13" s="200"/>
      <c r="DLS13" s="266"/>
      <c r="DLT13" s="261"/>
      <c r="DLU13" s="265"/>
      <c r="DLV13" s="266"/>
      <c r="DLW13" s="200"/>
      <c r="DLX13" s="266"/>
      <c r="DLY13" s="261"/>
      <c r="DLZ13" s="265"/>
      <c r="DMA13" s="266"/>
      <c r="DMB13" s="200"/>
      <c r="DMC13" s="266"/>
      <c r="DMD13" s="261"/>
      <c r="DME13" s="265"/>
      <c r="DMF13" s="266"/>
      <c r="DMG13" s="200"/>
      <c r="DMH13" s="266"/>
      <c r="DMI13" s="261"/>
      <c r="DMJ13" s="265"/>
      <c r="DMK13" s="266"/>
      <c r="DML13" s="200"/>
      <c r="DMM13" s="266"/>
      <c r="DMN13" s="261"/>
      <c r="DMO13" s="265"/>
      <c r="DMP13" s="266"/>
      <c r="DMQ13" s="200"/>
      <c r="DMR13" s="266"/>
      <c r="DMS13" s="261"/>
      <c r="DMT13" s="265"/>
      <c r="DMU13" s="266"/>
      <c r="DMV13" s="200"/>
      <c r="DMW13" s="266"/>
      <c r="DMX13" s="261"/>
      <c r="DMY13" s="265"/>
      <c r="DMZ13" s="266"/>
      <c r="DNA13" s="200"/>
      <c r="DNB13" s="266"/>
      <c r="DNC13" s="261"/>
      <c r="DND13" s="265"/>
      <c r="DNE13" s="266"/>
      <c r="DNF13" s="200"/>
      <c r="DNG13" s="266"/>
      <c r="DNH13" s="261"/>
      <c r="DNI13" s="265"/>
      <c r="DNJ13" s="266"/>
      <c r="DNK13" s="200"/>
      <c r="DNL13" s="266"/>
      <c r="DNM13" s="261"/>
      <c r="DNN13" s="265"/>
      <c r="DNO13" s="266"/>
      <c r="DNP13" s="200"/>
      <c r="DNQ13" s="266"/>
      <c r="DNR13" s="261"/>
      <c r="DNS13" s="265"/>
      <c r="DNT13" s="266"/>
      <c r="DNU13" s="200"/>
      <c r="DNV13" s="266"/>
      <c r="DNW13" s="261"/>
      <c r="DNX13" s="265"/>
      <c r="DNY13" s="266"/>
      <c r="DNZ13" s="200"/>
      <c r="DOA13" s="266"/>
      <c r="DOB13" s="261"/>
      <c r="DOC13" s="265"/>
      <c r="DOD13" s="266"/>
      <c r="DOE13" s="200"/>
      <c r="DOF13" s="266"/>
      <c r="DOG13" s="261"/>
      <c r="DOH13" s="265"/>
      <c r="DOI13" s="266"/>
      <c r="DOJ13" s="200"/>
      <c r="DOK13" s="266"/>
      <c r="DOL13" s="261"/>
      <c r="DOM13" s="265"/>
      <c r="DON13" s="266"/>
      <c r="DOO13" s="200"/>
      <c r="DOP13" s="266"/>
      <c r="DOQ13" s="261"/>
      <c r="DOR13" s="265"/>
      <c r="DOS13" s="266"/>
      <c r="DOT13" s="200"/>
      <c r="DOU13" s="266"/>
      <c r="DOV13" s="261"/>
      <c r="DOW13" s="265"/>
      <c r="DOX13" s="266"/>
      <c r="DOY13" s="200"/>
      <c r="DOZ13" s="266"/>
      <c r="DPA13" s="261"/>
      <c r="DPB13" s="265"/>
      <c r="DPC13" s="266"/>
      <c r="DPD13" s="200"/>
      <c r="DPE13" s="266"/>
      <c r="DPF13" s="261"/>
      <c r="DPG13" s="265"/>
      <c r="DPH13" s="266"/>
      <c r="DPI13" s="200"/>
      <c r="DPJ13" s="266"/>
      <c r="DPK13" s="261"/>
      <c r="DPL13" s="265"/>
      <c r="DPM13" s="266"/>
      <c r="DPN13" s="200"/>
      <c r="DPO13" s="266"/>
      <c r="DPP13" s="261"/>
      <c r="DPQ13" s="265"/>
      <c r="DPR13" s="266"/>
      <c r="DPS13" s="200"/>
      <c r="DPT13" s="266"/>
      <c r="DPU13" s="261"/>
      <c r="DPV13" s="265"/>
      <c r="DPW13" s="266"/>
      <c r="DPX13" s="200"/>
      <c r="DPY13" s="266"/>
      <c r="DPZ13" s="261"/>
      <c r="DQA13" s="265"/>
      <c r="DQB13" s="266"/>
      <c r="DQC13" s="200"/>
      <c r="DQD13" s="266"/>
      <c r="DQE13" s="261"/>
      <c r="DQF13" s="265"/>
      <c r="DQG13" s="266"/>
      <c r="DQH13" s="200"/>
      <c r="DQI13" s="266"/>
      <c r="DQJ13" s="261"/>
      <c r="DQK13" s="265"/>
      <c r="DQL13" s="266"/>
      <c r="DQM13" s="200"/>
      <c r="DQN13" s="266"/>
      <c r="DQO13" s="261"/>
      <c r="DQP13" s="265"/>
      <c r="DQQ13" s="266"/>
      <c r="DQR13" s="200"/>
      <c r="DQS13" s="266"/>
      <c r="DQT13" s="261"/>
      <c r="DQU13" s="265"/>
      <c r="DQV13" s="266"/>
      <c r="DQW13" s="200"/>
      <c r="DQX13" s="266"/>
      <c r="DQY13" s="261"/>
      <c r="DQZ13" s="265"/>
      <c r="DRA13" s="266"/>
      <c r="DRB13" s="200"/>
      <c r="DRC13" s="266"/>
      <c r="DRD13" s="261"/>
      <c r="DRE13" s="265"/>
      <c r="DRF13" s="266"/>
      <c r="DRG13" s="200"/>
      <c r="DRH13" s="266"/>
      <c r="DRI13" s="261"/>
      <c r="DRJ13" s="265"/>
      <c r="DRK13" s="266"/>
      <c r="DRL13" s="200"/>
      <c r="DRM13" s="266"/>
      <c r="DRN13" s="261"/>
      <c r="DRO13" s="265"/>
      <c r="DRP13" s="266"/>
      <c r="DRQ13" s="200"/>
      <c r="DRR13" s="266"/>
      <c r="DRS13" s="261"/>
      <c r="DRT13" s="265"/>
      <c r="DRU13" s="266"/>
      <c r="DRV13" s="200"/>
      <c r="DRW13" s="266"/>
      <c r="DRX13" s="261"/>
      <c r="DRY13" s="265"/>
      <c r="DRZ13" s="266"/>
      <c r="DSA13" s="200"/>
      <c r="DSB13" s="266"/>
      <c r="DSC13" s="261"/>
      <c r="DSD13" s="265"/>
      <c r="DSE13" s="266"/>
      <c r="DSF13" s="200"/>
      <c r="DSG13" s="266"/>
      <c r="DSH13" s="261"/>
      <c r="DSI13" s="265"/>
      <c r="DSJ13" s="266"/>
      <c r="DSK13" s="200"/>
      <c r="DSL13" s="266"/>
      <c r="DSM13" s="261"/>
      <c r="DSN13" s="265"/>
      <c r="DSO13" s="266"/>
      <c r="DSP13" s="200"/>
      <c r="DSQ13" s="266"/>
      <c r="DSR13" s="261"/>
      <c r="DSS13" s="265"/>
      <c r="DST13" s="266"/>
      <c r="DSU13" s="200"/>
      <c r="DSV13" s="266"/>
      <c r="DSW13" s="261"/>
      <c r="DSX13" s="265"/>
      <c r="DSY13" s="266"/>
      <c r="DSZ13" s="200"/>
      <c r="DTA13" s="266"/>
      <c r="DTB13" s="261"/>
      <c r="DTC13" s="265"/>
      <c r="DTD13" s="266"/>
      <c r="DTE13" s="200"/>
      <c r="DTF13" s="266"/>
      <c r="DTG13" s="261"/>
      <c r="DTH13" s="265"/>
      <c r="DTI13" s="266"/>
      <c r="DTJ13" s="200"/>
      <c r="DTK13" s="266"/>
      <c r="DTL13" s="261"/>
      <c r="DTM13" s="265"/>
      <c r="DTN13" s="266"/>
      <c r="DTO13" s="200"/>
      <c r="DTP13" s="266"/>
      <c r="DTQ13" s="261"/>
      <c r="DTR13" s="265"/>
      <c r="DTS13" s="266"/>
      <c r="DTT13" s="200"/>
      <c r="DTU13" s="266"/>
      <c r="DTV13" s="261"/>
      <c r="DTW13" s="265"/>
      <c r="DTX13" s="266"/>
      <c r="DTY13" s="200"/>
      <c r="DTZ13" s="266"/>
      <c r="DUA13" s="261"/>
      <c r="DUB13" s="265"/>
      <c r="DUC13" s="266"/>
      <c r="DUD13" s="200"/>
      <c r="DUE13" s="266"/>
      <c r="DUF13" s="261"/>
      <c r="DUG13" s="265"/>
      <c r="DUH13" s="266"/>
      <c r="DUI13" s="200"/>
      <c r="DUJ13" s="266"/>
      <c r="DUK13" s="261"/>
      <c r="DUL13" s="265"/>
      <c r="DUM13" s="266"/>
      <c r="DUN13" s="200"/>
      <c r="DUO13" s="266"/>
      <c r="DUP13" s="261"/>
      <c r="DUQ13" s="265"/>
      <c r="DUR13" s="266"/>
      <c r="DUS13" s="200"/>
      <c r="DUT13" s="266"/>
      <c r="DUU13" s="261"/>
      <c r="DUV13" s="265"/>
      <c r="DUW13" s="266"/>
      <c r="DUX13" s="200"/>
      <c r="DUY13" s="266"/>
      <c r="DUZ13" s="261"/>
      <c r="DVA13" s="265"/>
      <c r="DVB13" s="266"/>
      <c r="DVC13" s="200"/>
      <c r="DVD13" s="266"/>
      <c r="DVE13" s="261"/>
      <c r="DVF13" s="265"/>
      <c r="DVG13" s="266"/>
      <c r="DVH13" s="200"/>
      <c r="DVI13" s="266"/>
      <c r="DVJ13" s="261"/>
      <c r="DVK13" s="265"/>
      <c r="DVL13" s="266"/>
      <c r="DVM13" s="200"/>
      <c r="DVN13" s="266"/>
      <c r="DVO13" s="261"/>
      <c r="DVP13" s="265"/>
      <c r="DVQ13" s="266"/>
      <c r="DVR13" s="200"/>
      <c r="DVS13" s="266"/>
      <c r="DVT13" s="261"/>
      <c r="DVU13" s="265"/>
      <c r="DVV13" s="266"/>
      <c r="DVW13" s="200"/>
      <c r="DVX13" s="266"/>
      <c r="DVY13" s="261"/>
      <c r="DVZ13" s="265"/>
      <c r="DWA13" s="266"/>
      <c r="DWB13" s="200"/>
      <c r="DWC13" s="266"/>
      <c r="DWD13" s="261"/>
      <c r="DWE13" s="265"/>
      <c r="DWF13" s="266"/>
      <c r="DWG13" s="200"/>
      <c r="DWH13" s="266"/>
      <c r="DWI13" s="261"/>
      <c r="DWJ13" s="265"/>
      <c r="DWK13" s="266"/>
      <c r="DWL13" s="200"/>
      <c r="DWM13" s="266"/>
      <c r="DWN13" s="261"/>
      <c r="DWO13" s="265"/>
      <c r="DWP13" s="266"/>
      <c r="DWQ13" s="200"/>
      <c r="DWR13" s="266"/>
      <c r="DWS13" s="261"/>
      <c r="DWT13" s="265"/>
      <c r="DWU13" s="266"/>
      <c r="DWV13" s="200"/>
      <c r="DWW13" s="266"/>
      <c r="DWX13" s="261"/>
      <c r="DWY13" s="265"/>
      <c r="DWZ13" s="266"/>
      <c r="DXA13" s="200"/>
      <c r="DXB13" s="266"/>
      <c r="DXC13" s="261"/>
      <c r="DXD13" s="265"/>
      <c r="DXE13" s="266"/>
      <c r="DXF13" s="200"/>
      <c r="DXG13" s="266"/>
      <c r="DXH13" s="261"/>
      <c r="DXI13" s="265"/>
      <c r="DXJ13" s="266"/>
      <c r="DXK13" s="200"/>
      <c r="DXL13" s="266"/>
      <c r="DXM13" s="261"/>
      <c r="DXN13" s="265"/>
      <c r="DXO13" s="266"/>
      <c r="DXP13" s="200"/>
      <c r="DXQ13" s="266"/>
      <c r="DXR13" s="261"/>
      <c r="DXS13" s="265"/>
      <c r="DXT13" s="266"/>
      <c r="DXU13" s="200"/>
      <c r="DXV13" s="266"/>
      <c r="DXW13" s="261"/>
      <c r="DXX13" s="265"/>
      <c r="DXY13" s="266"/>
      <c r="DXZ13" s="200"/>
      <c r="DYA13" s="266"/>
      <c r="DYB13" s="261"/>
      <c r="DYC13" s="265"/>
      <c r="DYD13" s="266"/>
      <c r="DYE13" s="200"/>
      <c r="DYF13" s="266"/>
      <c r="DYG13" s="261"/>
      <c r="DYH13" s="265"/>
      <c r="DYI13" s="266"/>
      <c r="DYJ13" s="200"/>
      <c r="DYK13" s="266"/>
      <c r="DYL13" s="261"/>
      <c r="DYM13" s="265"/>
      <c r="DYN13" s="266"/>
      <c r="DYO13" s="200"/>
      <c r="DYP13" s="266"/>
      <c r="DYQ13" s="261"/>
      <c r="DYR13" s="265"/>
      <c r="DYS13" s="266"/>
      <c r="DYT13" s="200"/>
      <c r="DYU13" s="266"/>
      <c r="DYV13" s="261"/>
      <c r="DYW13" s="265"/>
      <c r="DYX13" s="266"/>
      <c r="DYY13" s="200"/>
      <c r="DYZ13" s="266"/>
      <c r="DZA13" s="261"/>
      <c r="DZB13" s="265"/>
      <c r="DZC13" s="266"/>
      <c r="DZD13" s="200"/>
      <c r="DZE13" s="266"/>
      <c r="DZF13" s="261"/>
      <c r="DZG13" s="265"/>
      <c r="DZH13" s="266"/>
      <c r="DZI13" s="200"/>
      <c r="DZJ13" s="266"/>
      <c r="DZK13" s="261"/>
      <c r="DZL13" s="265"/>
      <c r="DZM13" s="266"/>
      <c r="DZN13" s="200"/>
      <c r="DZO13" s="266"/>
      <c r="DZP13" s="261"/>
      <c r="DZQ13" s="265"/>
      <c r="DZR13" s="266"/>
      <c r="DZS13" s="200"/>
      <c r="DZT13" s="266"/>
      <c r="DZU13" s="261"/>
      <c r="DZV13" s="265"/>
      <c r="DZW13" s="266"/>
      <c r="DZX13" s="200"/>
      <c r="DZY13" s="266"/>
      <c r="DZZ13" s="261"/>
      <c r="EAA13" s="265"/>
      <c r="EAB13" s="266"/>
      <c r="EAC13" s="200"/>
      <c r="EAD13" s="266"/>
      <c r="EAE13" s="261"/>
      <c r="EAF13" s="265"/>
      <c r="EAG13" s="266"/>
      <c r="EAH13" s="200"/>
      <c r="EAI13" s="266"/>
      <c r="EAJ13" s="261"/>
      <c r="EAK13" s="265"/>
      <c r="EAL13" s="266"/>
      <c r="EAM13" s="200"/>
      <c r="EAN13" s="266"/>
      <c r="EAO13" s="261"/>
      <c r="EAP13" s="265"/>
      <c r="EAQ13" s="266"/>
      <c r="EAR13" s="200"/>
      <c r="EAS13" s="266"/>
      <c r="EAT13" s="261"/>
      <c r="EAU13" s="265"/>
      <c r="EAV13" s="266"/>
      <c r="EAW13" s="200"/>
      <c r="EAX13" s="266"/>
      <c r="EAY13" s="261"/>
      <c r="EAZ13" s="265"/>
      <c r="EBA13" s="266"/>
      <c r="EBB13" s="200"/>
      <c r="EBC13" s="266"/>
      <c r="EBD13" s="261"/>
      <c r="EBE13" s="265"/>
      <c r="EBF13" s="266"/>
      <c r="EBG13" s="200"/>
      <c r="EBH13" s="266"/>
      <c r="EBI13" s="261"/>
      <c r="EBJ13" s="265"/>
      <c r="EBK13" s="266"/>
      <c r="EBL13" s="200"/>
      <c r="EBM13" s="266"/>
      <c r="EBN13" s="261"/>
      <c r="EBO13" s="265"/>
      <c r="EBP13" s="266"/>
      <c r="EBQ13" s="200"/>
      <c r="EBR13" s="266"/>
      <c r="EBS13" s="261"/>
      <c r="EBT13" s="265"/>
      <c r="EBU13" s="266"/>
      <c r="EBV13" s="200"/>
      <c r="EBW13" s="266"/>
      <c r="EBX13" s="261"/>
      <c r="EBY13" s="265"/>
      <c r="EBZ13" s="266"/>
      <c r="ECA13" s="200"/>
      <c r="ECB13" s="266"/>
      <c r="ECC13" s="261"/>
      <c r="ECD13" s="265"/>
      <c r="ECE13" s="266"/>
      <c r="ECF13" s="200"/>
      <c r="ECG13" s="266"/>
      <c r="ECH13" s="261"/>
      <c r="ECI13" s="265"/>
      <c r="ECJ13" s="266"/>
      <c r="ECK13" s="200"/>
      <c r="ECL13" s="266"/>
      <c r="ECM13" s="261"/>
      <c r="ECN13" s="265"/>
      <c r="ECO13" s="266"/>
      <c r="ECP13" s="200"/>
      <c r="ECQ13" s="266"/>
      <c r="ECR13" s="261"/>
      <c r="ECS13" s="265"/>
      <c r="ECT13" s="266"/>
      <c r="ECU13" s="200"/>
      <c r="ECV13" s="266"/>
      <c r="ECW13" s="261"/>
      <c r="ECX13" s="265"/>
      <c r="ECY13" s="266"/>
      <c r="ECZ13" s="200"/>
      <c r="EDA13" s="266"/>
      <c r="EDB13" s="261"/>
      <c r="EDC13" s="265"/>
      <c r="EDD13" s="266"/>
      <c r="EDE13" s="200"/>
      <c r="EDF13" s="266"/>
      <c r="EDG13" s="261"/>
      <c r="EDH13" s="265"/>
      <c r="EDI13" s="266"/>
      <c r="EDJ13" s="200"/>
      <c r="EDK13" s="266"/>
      <c r="EDL13" s="261"/>
      <c r="EDM13" s="265"/>
      <c r="EDN13" s="266"/>
      <c r="EDO13" s="200"/>
      <c r="EDP13" s="266"/>
      <c r="EDQ13" s="261"/>
      <c r="EDR13" s="265"/>
      <c r="EDS13" s="266"/>
      <c r="EDT13" s="200"/>
      <c r="EDU13" s="266"/>
      <c r="EDV13" s="261"/>
      <c r="EDW13" s="265"/>
      <c r="EDX13" s="266"/>
      <c r="EDY13" s="200"/>
      <c r="EDZ13" s="266"/>
      <c r="EEA13" s="261"/>
      <c r="EEB13" s="265"/>
      <c r="EEC13" s="266"/>
      <c r="EED13" s="200"/>
      <c r="EEE13" s="266"/>
      <c r="EEF13" s="261"/>
      <c r="EEG13" s="265"/>
      <c r="EEH13" s="266"/>
      <c r="EEI13" s="200"/>
      <c r="EEJ13" s="266"/>
      <c r="EEK13" s="261"/>
      <c r="EEL13" s="265"/>
      <c r="EEM13" s="266"/>
      <c r="EEN13" s="200"/>
      <c r="EEO13" s="266"/>
      <c r="EEP13" s="261"/>
      <c r="EEQ13" s="265"/>
      <c r="EER13" s="266"/>
      <c r="EES13" s="200"/>
      <c r="EET13" s="266"/>
      <c r="EEU13" s="261"/>
      <c r="EEV13" s="265"/>
      <c r="EEW13" s="266"/>
      <c r="EEX13" s="200"/>
      <c r="EEY13" s="266"/>
      <c r="EEZ13" s="261"/>
      <c r="EFA13" s="265"/>
      <c r="EFB13" s="266"/>
      <c r="EFC13" s="200"/>
      <c r="EFD13" s="266"/>
      <c r="EFE13" s="261"/>
      <c r="EFF13" s="265"/>
      <c r="EFG13" s="266"/>
      <c r="EFH13" s="200"/>
      <c r="EFI13" s="266"/>
      <c r="EFJ13" s="261"/>
      <c r="EFK13" s="265"/>
      <c r="EFL13" s="266"/>
      <c r="EFM13" s="200"/>
      <c r="EFN13" s="266"/>
      <c r="EFO13" s="261"/>
      <c r="EFP13" s="265"/>
      <c r="EFQ13" s="266"/>
      <c r="EFR13" s="200"/>
      <c r="EFS13" s="266"/>
      <c r="EFT13" s="261"/>
      <c r="EFU13" s="265"/>
      <c r="EFV13" s="266"/>
      <c r="EFW13" s="200"/>
      <c r="EFX13" s="266"/>
      <c r="EFY13" s="261"/>
      <c r="EFZ13" s="265"/>
      <c r="EGA13" s="266"/>
      <c r="EGB13" s="200"/>
      <c r="EGC13" s="266"/>
      <c r="EGD13" s="261"/>
      <c r="EGE13" s="265"/>
      <c r="EGF13" s="266"/>
      <c r="EGG13" s="200"/>
      <c r="EGH13" s="266"/>
      <c r="EGI13" s="261"/>
      <c r="EGJ13" s="265"/>
      <c r="EGK13" s="266"/>
      <c r="EGL13" s="200"/>
      <c r="EGM13" s="266"/>
      <c r="EGN13" s="261"/>
      <c r="EGO13" s="265"/>
      <c r="EGP13" s="266"/>
      <c r="EGQ13" s="200"/>
      <c r="EGR13" s="266"/>
      <c r="EGS13" s="261"/>
      <c r="EGT13" s="265"/>
      <c r="EGU13" s="266"/>
      <c r="EGV13" s="200"/>
      <c r="EGW13" s="266"/>
      <c r="EGX13" s="261"/>
      <c r="EGY13" s="265"/>
      <c r="EGZ13" s="266"/>
      <c r="EHA13" s="200"/>
      <c r="EHB13" s="266"/>
      <c r="EHC13" s="261"/>
      <c r="EHD13" s="265"/>
      <c r="EHE13" s="266"/>
      <c r="EHF13" s="200"/>
      <c r="EHG13" s="266"/>
      <c r="EHH13" s="261"/>
      <c r="EHI13" s="265"/>
      <c r="EHJ13" s="266"/>
      <c r="EHK13" s="200"/>
      <c r="EHL13" s="266"/>
      <c r="EHM13" s="261"/>
      <c r="EHN13" s="265"/>
      <c r="EHO13" s="266"/>
      <c r="EHP13" s="200"/>
      <c r="EHQ13" s="266"/>
      <c r="EHR13" s="261"/>
      <c r="EHS13" s="265"/>
      <c r="EHT13" s="266"/>
      <c r="EHU13" s="200"/>
      <c r="EHV13" s="266"/>
      <c r="EHW13" s="261"/>
      <c r="EHX13" s="265"/>
      <c r="EHY13" s="266"/>
      <c r="EHZ13" s="200"/>
      <c r="EIA13" s="266"/>
      <c r="EIB13" s="261"/>
      <c r="EIC13" s="265"/>
      <c r="EID13" s="266"/>
      <c r="EIE13" s="200"/>
      <c r="EIF13" s="266"/>
      <c r="EIG13" s="261"/>
      <c r="EIH13" s="265"/>
      <c r="EII13" s="266"/>
      <c r="EIJ13" s="200"/>
      <c r="EIK13" s="266"/>
      <c r="EIL13" s="261"/>
      <c r="EIM13" s="265"/>
      <c r="EIN13" s="266"/>
      <c r="EIO13" s="200"/>
      <c r="EIP13" s="266"/>
      <c r="EIQ13" s="261"/>
      <c r="EIR13" s="265"/>
      <c r="EIS13" s="266"/>
      <c r="EIT13" s="200"/>
      <c r="EIU13" s="266"/>
      <c r="EIV13" s="261"/>
      <c r="EIW13" s="265"/>
      <c r="EIX13" s="266"/>
      <c r="EIY13" s="200"/>
      <c r="EIZ13" s="266"/>
      <c r="EJA13" s="261"/>
      <c r="EJB13" s="265"/>
      <c r="EJC13" s="266"/>
      <c r="EJD13" s="200"/>
      <c r="EJE13" s="266"/>
      <c r="EJF13" s="261"/>
      <c r="EJG13" s="265"/>
      <c r="EJH13" s="266"/>
      <c r="EJI13" s="200"/>
      <c r="EJJ13" s="266"/>
      <c r="EJK13" s="261"/>
      <c r="EJL13" s="265"/>
      <c r="EJM13" s="266"/>
      <c r="EJN13" s="200"/>
      <c r="EJO13" s="266"/>
      <c r="EJP13" s="261"/>
      <c r="EJQ13" s="265"/>
      <c r="EJR13" s="266"/>
      <c r="EJS13" s="200"/>
      <c r="EJT13" s="266"/>
      <c r="EJU13" s="261"/>
      <c r="EJV13" s="265"/>
      <c r="EJW13" s="266"/>
      <c r="EJX13" s="200"/>
      <c r="EJY13" s="266"/>
      <c r="EJZ13" s="261"/>
      <c r="EKA13" s="265"/>
      <c r="EKB13" s="266"/>
      <c r="EKC13" s="200"/>
      <c r="EKD13" s="266"/>
      <c r="EKE13" s="261"/>
      <c r="EKF13" s="265"/>
      <c r="EKG13" s="266"/>
      <c r="EKH13" s="200"/>
      <c r="EKI13" s="266"/>
      <c r="EKJ13" s="261"/>
      <c r="EKK13" s="265"/>
      <c r="EKL13" s="266"/>
      <c r="EKM13" s="200"/>
      <c r="EKN13" s="266"/>
      <c r="EKO13" s="261"/>
      <c r="EKP13" s="265"/>
      <c r="EKQ13" s="266"/>
      <c r="EKR13" s="200"/>
      <c r="EKS13" s="266"/>
      <c r="EKT13" s="261"/>
      <c r="EKU13" s="265"/>
      <c r="EKV13" s="266"/>
      <c r="EKW13" s="200"/>
      <c r="EKX13" s="266"/>
      <c r="EKY13" s="261"/>
      <c r="EKZ13" s="265"/>
      <c r="ELA13" s="266"/>
      <c r="ELB13" s="200"/>
      <c r="ELC13" s="266"/>
      <c r="ELD13" s="261"/>
      <c r="ELE13" s="265"/>
      <c r="ELF13" s="266"/>
      <c r="ELG13" s="200"/>
      <c r="ELH13" s="266"/>
      <c r="ELI13" s="261"/>
      <c r="ELJ13" s="265"/>
      <c r="ELK13" s="266"/>
      <c r="ELL13" s="200"/>
      <c r="ELM13" s="266"/>
      <c r="ELN13" s="261"/>
      <c r="ELO13" s="265"/>
      <c r="ELP13" s="266"/>
      <c r="ELQ13" s="200"/>
      <c r="ELR13" s="266"/>
      <c r="ELS13" s="261"/>
      <c r="ELT13" s="265"/>
      <c r="ELU13" s="266"/>
      <c r="ELV13" s="200"/>
      <c r="ELW13" s="266"/>
      <c r="ELX13" s="261"/>
      <c r="ELY13" s="265"/>
      <c r="ELZ13" s="266"/>
      <c r="EMA13" s="200"/>
      <c r="EMB13" s="266"/>
      <c r="EMC13" s="261"/>
      <c r="EMD13" s="265"/>
      <c r="EME13" s="266"/>
      <c r="EMF13" s="200"/>
      <c r="EMG13" s="266"/>
      <c r="EMH13" s="261"/>
      <c r="EMI13" s="265"/>
      <c r="EMJ13" s="266"/>
      <c r="EMK13" s="200"/>
      <c r="EML13" s="266"/>
      <c r="EMM13" s="261"/>
      <c r="EMN13" s="265"/>
      <c r="EMO13" s="266"/>
      <c r="EMP13" s="200"/>
      <c r="EMQ13" s="266"/>
      <c r="EMR13" s="261"/>
      <c r="EMS13" s="265"/>
      <c r="EMT13" s="266"/>
      <c r="EMU13" s="200"/>
      <c r="EMV13" s="266"/>
      <c r="EMW13" s="261"/>
      <c r="EMX13" s="265"/>
      <c r="EMY13" s="266"/>
      <c r="EMZ13" s="200"/>
      <c r="ENA13" s="266"/>
      <c r="ENB13" s="261"/>
      <c r="ENC13" s="265"/>
      <c r="END13" s="266"/>
      <c r="ENE13" s="200"/>
      <c r="ENF13" s="266"/>
      <c r="ENG13" s="261"/>
      <c r="ENH13" s="265"/>
      <c r="ENI13" s="266"/>
      <c r="ENJ13" s="200"/>
      <c r="ENK13" s="266"/>
      <c r="ENL13" s="261"/>
      <c r="ENM13" s="265"/>
      <c r="ENN13" s="266"/>
      <c r="ENO13" s="200"/>
      <c r="ENP13" s="266"/>
      <c r="ENQ13" s="261"/>
      <c r="ENR13" s="265"/>
      <c r="ENS13" s="266"/>
      <c r="ENT13" s="200"/>
      <c r="ENU13" s="266"/>
      <c r="ENV13" s="261"/>
      <c r="ENW13" s="265"/>
      <c r="ENX13" s="266"/>
      <c r="ENY13" s="200"/>
      <c r="ENZ13" s="266"/>
      <c r="EOA13" s="261"/>
      <c r="EOB13" s="265"/>
      <c r="EOC13" s="266"/>
      <c r="EOD13" s="200"/>
      <c r="EOE13" s="266"/>
      <c r="EOF13" s="261"/>
      <c r="EOG13" s="265"/>
      <c r="EOH13" s="266"/>
      <c r="EOI13" s="200"/>
      <c r="EOJ13" s="266"/>
      <c r="EOK13" s="261"/>
      <c r="EOL13" s="265"/>
      <c r="EOM13" s="266"/>
      <c r="EON13" s="200"/>
      <c r="EOO13" s="266"/>
      <c r="EOP13" s="261"/>
      <c r="EOQ13" s="265"/>
      <c r="EOR13" s="266"/>
      <c r="EOS13" s="200"/>
      <c r="EOT13" s="266"/>
      <c r="EOU13" s="261"/>
      <c r="EOV13" s="265"/>
      <c r="EOW13" s="266"/>
      <c r="EOX13" s="200"/>
      <c r="EOY13" s="266"/>
      <c r="EOZ13" s="261"/>
      <c r="EPA13" s="265"/>
      <c r="EPB13" s="266"/>
      <c r="EPC13" s="200"/>
      <c r="EPD13" s="266"/>
      <c r="EPE13" s="261"/>
      <c r="EPF13" s="265"/>
      <c r="EPG13" s="266"/>
      <c r="EPH13" s="200"/>
      <c r="EPI13" s="266"/>
      <c r="EPJ13" s="261"/>
      <c r="EPK13" s="265"/>
      <c r="EPL13" s="266"/>
      <c r="EPM13" s="200"/>
      <c r="EPN13" s="266"/>
      <c r="EPO13" s="261"/>
      <c r="EPP13" s="265"/>
      <c r="EPQ13" s="266"/>
      <c r="EPR13" s="200"/>
      <c r="EPS13" s="266"/>
      <c r="EPT13" s="261"/>
      <c r="EPU13" s="265"/>
      <c r="EPV13" s="266"/>
      <c r="EPW13" s="200"/>
      <c r="EPX13" s="266"/>
      <c r="EPY13" s="261"/>
      <c r="EPZ13" s="265"/>
      <c r="EQA13" s="266"/>
      <c r="EQB13" s="200"/>
      <c r="EQC13" s="266"/>
      <c r="EQD13" s="261"/>
      <c r="EQE13" s="265"/>
      <c r="EQF13" s="266"/>
      <c r="EQG13" s="200"/>
      <c r="EQH13" s="266"/>
      <c r="EQI13" s="261"/>
      <c r="EQJ13" s="265"/>
      <c r="EQK13" s="266"/>
      <c r="EQL13" s="200"/>
      <c r="EQM13" s="266"/>
      <c r="EQN13" s="261"/>
      <c r="EQO13" s="265"/>
      <c r="EQP13" s="266"/>
      <c r="EQQ13" s="200"/>
      <c r="EQR13" s="266"/>
      <c r="EQS13" s="261"/>
      <c r="EQT13" s="265"/>
      <c r="EQU13" s="266"/>
      <c r="EQV13" s="200"/>
      <c r="EQW13" s="266"/>
      <c r="EQX13" s="261"/>
      <c r="EQY13" s="265"/>
      <c r="EQZ13" s="266"/>
      <c r="ERA13" s="200"/>
      <c r="ERB13" s="266"/>
      <c r="ERC13" s="261"/>
      <c r="ERD13" s="265"/>
      <c r="ERE13" s="266"/>
      <c r="ERF13" s="200"/>
      <c r="ERG13" s="266"/>
      <c r="ERH13" s="261"/>
      <c r="ERI13" s="265"/>
      <c r="ERJ13" s="266"/>
      <c r="ERK13" s="200"/>
      <c r="ERL13" s="266"/>
      <c r="ERM13" s="261"/>
      <c r="ERN13" s="265"/>
      <c r="ERO13" s="266"/>
      <c r="ERP13" s="200"/>
      <c r="ERQ13" s="266"/>
      <c r="ERR13" s="261"/>
      <c r="ERS13" s="265"/>
      <c r="ERT13" s="266"/>
      <c r="ERU13" s="200"/>
      <c r="ERV13" s="266"/>
      <c r="ERW13" s="261"/>
      <c r="ERX13" s="265"/>
      <c r="ERY13" s="266"/>
      <c r="ERZ13" s="200"/>
      <c r="ESA13" s="266"/>
      <c r="ESB13" s="261"/>
      <c r="ESC13" s="265"/>
      <c r="ESD13" s="266"/>
      <c r="ESE13" s="200"/>
      <c r="ESF13" s="266"/>
      <c r="ESG13" s="261"/>
      <c r="ESH13" s="265"/>
      <c r="ESI13" s="266"/>
      <c r="ESJ13" s="200"/>
      <c r="ESK13" s="266"/>
      <c r="ESL13" s="261"/>
      <c r="ESM13" s="265"/>
      <c r="ESN13" s="266"/>
      <c r="ESO13" s="200"/>
      <c r="ESP13" s="266"/>
      <c r="ESQ13" s="261"/>
      <c r="ESR13" s="265"/>
      <c r="ESS13" s="266"/>
      <c r="EST13" s="200"/>
      <c r="ESU13" s="266"/>
      <c r="ESV13" s="261"/>
      <c r="ESW13" s="265"/>
      <c r="ESX13" s="266"/>
      <c r="ESY13" s="200"/>
      <c r="ESZ13" s="266"/>
      <c r="ETA13" s="261"/>
      <c r="ETB13" s="265"/>
      <c r="ETC13" s="266"/>
      <c r="ETD13" s="200"/>
      <c r="ETE13" s="266"/>
      <c r="ETF13" s="261"/>
      <c r="ETG13" s="265"/>
      <c r="ETH13" s="266"/>
      <c r="ETI13" s="200"/>
      <c r="ETJ13" s="266"/>
      <c r="ETK13" s="261"/>
      <c r="ETL13" s="265"/>
      <c r="ETM13" s="266"/>
      <c r="ETN13" s="200"/>
      <c r="ETO13" s="266"/>
      <c r="ETP13" s="261"/>
      <c r="ETQ13" s="265"/>
      <c r="ETR13" s="266"/>
      <c r="ETS13" s="200"/>
      <c r="ETT13" s="266"/>
      <c r="ETU13" s="261"/>
      <c r="ETV13" s="265"/>
      <c r="ETW13" s="266"/>
      <c r="ETX13" s="200"/>
      <c r="ETY13" s="266"/>
      <c r="ETZ13" s="261"/>
      <c r="EUA13" s="265"/>
      <c r="EUB13" s="266"/>
      <c r="EUC13" s="200"/>
      <c r="EUD13" s="266"/>
      <c r="EUE13" s="261"/>
      <c r="EUF13" s="265"/>
      <c r="EUG13" s="266"/>
      <c r="EUH13" s="200"/>
      <c r="EUI13" s="266"/>
      <c r="EUJ13" s="261"/>
      <c r="EUK13" s="265"/>
      <c r="EUL13" s="266"/>
      <c r="EUM13" s="200"/>
      <c r="EUN13" s="266"/>
      <c r="EUO13" s="261"/>
      <c r="EUP13" s="265"/>
      <c r="EUQ13" s="266"/>
      <c r="EUR13" s="200"/>
      <c r="EUS13" s="266"/>
      <c r="EUT13" s="261"/>
      <c r="EUU13" s="265"/>
      <c r="EUV13" s="266"/>
      <c r="EUW13" s="200"/>
      <c r="EUX13" s="266"/>
      <c r="EUY13" s="261"/>
      <c r="EUZ13" s="265"/>
      <c r="EVA13" s="266"/>
      <c r="EVB13" s="200"/>
      <c r="EVC13" s="266"/>
      <c r="EVD13" s="261"/>
      <c r="EVE13" s="265"/>
      <c r="EVF13" s="266"/>
      <c r="EVG13" s="200"/>
      <c r="EVH13" s="266"/>
      <c r="EVI13" s="261"/>
      <c r="EVJ13" s="265"/>
      <c r="EVK13" s="266"/>
      <c r="EVL13" s="200"/>
      <c r="EVM13" s="266"/>
      <c r="EVN13" s="261"/>
      <c r="EVO13" s="265"/>
      <c r="EVP13" s="266"/>
      <c r="EVQ13" s="200"/>
      <c r="EVR13" s="266"/>
      <c r="EVS13" s="261"/>
      <c r="EVT13" s="265"/>
      <c r="EVU13" s="266"/>
      <c r="EVV13" s="200"/>
      <c r="EVW13" s="266"/>
      <c r="EVX13" s="261"/>
      <c r="EVY13" s="265"/>
      <c r="EVZ13" s="266"/>
      <c r="EWA13" s="200"/>
      <c r="EWB13" s="266"/>
      <c r="EWC13" s="261"/>
      <c r="EWD13" s="265"/>
      <c r="EWE13" s="266"/>
      <c r="EWF13" s="200"/>
      <c r="EWG13" s="266"/>
      <c r="EWH13" s="261"/>
      <c r="EWI13" s="265"/>
      <c r="EWJ13" s="266"/>
      <c r="EWK13" s="200"/>
      <c r="EWL13" s="266"/>
      <c r="EWM13" s="261"/>
      <c r="EWN13" s="265"/>
      <c r="EWO13" s="266"/>
      <c r="EWP13" s="200"/>
      <c r="EWQ13" s="266"/>
      <c r="EWR13" s="261"/>
      <c r="EWS13" s="265"/>
      <c r="EWT13" s="266"/>
      <c r="EWU13" s="200"/>
      <c r="EWV13" s="266"/>
      <c r="EWW13" s="261"/>
      <c r="EWX13" s="265"/>
      <c r="EWY13" s="266"/>
      <c r="EWZ13" s="200"/>
      <c r="EXA13" s="266"/>
      <c r="EXB13" s="261"/>
      <c r="EXC13" s="265"/>
      <c r="EXD13" s="266"/>
      <c r="EXE13" s="200"/>
      <c r="EXF13" s="266"/>
      <c r="EXG13" s="261"/>
      <c r="EXH13" s="265"/>
      <c r="EXI13" s="266"/>
      <c r="EXJ13" s="200"/>
      <c r="EXK13" s="266"/>
      <c r="EXL13" s="261"/>
      <c r="EXM13" s="265"/>
      <c r="EXN13" s="266"/>
      <c r="EXO13" s="200"/>
      <c r="EXP13" s="266"/>
      <c r="EXQ13" s="261"/>
      <c r="EXR13" s="265"/>
      <c r="EXS13" s="266"/>
      <c r="EXT13" s="200"/>
      <c r="EXU13" s="266"/>
      <c r="EXV13" s="261"/>
      <c r="EXW13" s="265"/>
      <c r="EXX13" s="266"/>
      <c r="EXY13" s="200"/>
      <c r="EXZ13" s="266"/>
      <c r="EYA13" s="261"/>
      <c r="EYB13" s="265"/>
      <c r="EYC13" s="266"/>
      <c r="EYD13" s="200"/>
      <c r="EYE13" s="266"/>
      <c r="EYF13" s="261"/>
      <c r="EYG13" s="265"/>
      <c r="EYH13" s="266"/>
      <c r="EYI13" s="200"/>
      <c r="EYJ13" s="266"/>
      <c r="EYK13" s="261"/>
      <c r="EYL13" s="265"/>
      <c r="EYM13" s="266"/>
      <c r="EYN13" s="200"/>
      <c r="EYO13" s="266"/>
      <c r="EYP13" s="261"/>
      <c r="EYQ13" s="265"/>
      <c r="EYR13" s="266"/>
      <c r="EYS13" s="200"/>
      <c r="EYT13" s="266"/>
      <c r="EYU13" s="261"/>
      <c r="EYV13" s="265"/>
      <c r="EYW13" s="266"/>
      <c r="EYX13" s="200"/>
      <c r="EYY13" s="266"/>
      <c r="EYZ13" s="261"/>
      <c r="EZA13" s="265"/>
      <c r="EZB13" s="266"/>
      <c r="EZC13" s="200"/>
      <c r="EZD13" s="266"/>
      <c r="EZE13" s="261"/>
      <c r="EZF13" s="265"/>
      <c r="EZG13" s="266"/>
      <c r="EZH13" s="200"/>
      <c r="EZI13" s="266"/>
      <c r="EZJ13" s="261"/>
      <c r="EZK13" s="265"/>
      <c r="EZL13" s="266"/>
      <c r="EZM13" s="200"/>
      <c r="EZN13" s="266"/>
      <c r="EZO13" s="261"/>
      <c r="EZP13" s="265"/>
      <c r="EZQ13" s="266"/>
      <c r="EZR13" s="200"/>
      <c r="EZS13" s="266"/>
      <c r="EZT13" s="261"/>
      <c r="EZU13" s="265"/>
      <c r="EZV13" s="266"/>
      <c r="EZW13" s="200"/>
      <c r="EZX13" s="266"/>
      <c r="EZY13" s="261"/>
      <c r="EZZ13" s="265"/>
      <c r="FAA13" s="266"/>
      <c r="FAB13" s="200"/>
      <c r="FAC13" s="266"/>
      <c r="FAD13" s="261"/>
      <c r="FAE13" s="265"/>
      <c r="FAF13" s="266"/>
      <c r="FAG13" s="200"/>
      <c r="FAH13" s="266"/>
      <c r="FAI13" s="261"/>
      <c r="FAJ13" s="265"/>
      <c r="FAK13" s="266"/>
      <c r="FAL13" s="200"/>
      <c r="FAM13" s="266"/>
      <c r="FAN13" s="261"/>
      <c r="FAO13" s="265"/>
      <c r="FAP13" s="266"/>
      <c r="FAQ13" s="200"/>
      <c r="FAR13" s="266"/>
      <c r="FAS13" s="261"/>
      <c r="FAT13" s="265"/>
      <c r="FAU13" s="266"/>
      <c r="FAV13" s="200"/>
      <c r="FAW13" s="266"/>
      <c r="FAX13" s="261"/>
      <c r="FAY13" s="265"/>
      <c r="FAZ13" s="266"/>
      <c r="FBA13" s="200"/>
      <c r="FBB13" s="266"/>
      <c r="FBC13" s="261"/>
      <c r="FBD13" s="265"/>
      <c r="FBE13" s="266"/>
      <c r="FBF13" s="200"/>
      <c r="FBG13" s="266"/>
      <c r="FBH13" s="261"/>
      <c r="FBI13" s="265"/>
      <c r="FBJ13" s="266"/>
      <c r="FBK13" s="200"/>
      <c r="FBL13" s="266"/>
      <c r="FBM13" s="261"/>
      <c r="FBN13" s="265"/>
      <c r="FBO13" s="266"/>
      <c r="FBP13" s="200"/>
      <c r="FBQ13" s="266"/>
      <c r="FBR13" s="261"/>
      <c r="FBS13" s="265"/>
      <c r="FBT13" s="266"/>
      <c r="FBU13" s="200"/>
      <c r="FBV13" s="266"/>
      <c r="FBW13" s="261"/>
      <c r="FBX13" s="265"/>
      <c r="FBY13" s="266"/>
      <c r="FBZ13" s="200"/>
      <c r="FCA13" s="266"/>
      <c r="FCB13" s="261"/>
      <c r="FCC13" s="265"/>
      <c r="FCD13" s="266"/>
      <c r="FCE13" s="200"/>
      <c r="FCF13" s="266"/>
      <c r="FCG13" s="261"/>
      <c r="FCH13" s="265"/>
      <c r="FCI13" s="266"/>
      <c r="FCJ13" s="200"/>
      <c r="FCK13" s="266"/>
      <c r="FCL13" s="261"/>
      <c r="FCM13" s="265"/>
      <c r="FCN13" s="266"/>
      <c r="FCO13" s="200"/>
      <c r="FCP13" s="266"/>
      <c r="FCQ13" s="261"/>
      <c r="FCR13" s="265"/>
      <c r="FCS13" s="266"/>
      <c r="FCT13" s="200"/>
      <c r="FCU13" s="266"/>
      <c r="FCV13" s="261"/>
      <c r="FCW13" s="265"/>
      <c r="FCX13" s="266"/>
      <c r="FCY13" s="200"/>
      <c r="FCZ13" s="266"/>
      <c r="FDA13" s="261"/>
      <c r="FDB13" s="265"/>
      <c r="FDC13" s="266"/>
      <c r="FDD13" s="200"/>
      <c r="FDE13" s="266"/>
      <c r="FDF13" s="261"/>
      <c r="FDG13" s="265"/>
      <c r="FDH13" s="266"/>
      <c r="FDI13" s="200"/>
      <c r="FDJ13" s="266"/>
      <c r="FDK13" s="261"/>
      <c r="FDL13" s="265"/>
      <c r="FDM13" s="266"/>
      <c r="FDN13" s="200"/>
      <c r="FDO13" s="266"/>
      <c r="FDP13" s="261"/>
      <c r="FDQ13" s="265"/>
      <c r="FDR13" s="266"/>
      <c r="FDS13" s="200"/>
      <c r="FDT13" s="266"/>
      <c r="FDU13" s="261"/>
      <c r="FDV13" s="265"/>
      <c r="FDW13" s="266"/>
      <c r="FDX13" s="200"/>
      <c r="FDY13" s="266"/>
      <c r="FDZ13" s="261"/>
      <c r="FEA13" s="265"/>
      <c r="FEB13" s="266"/>
      <c r="FEC13" s="200"/>
      <c r="FED13" s="266"/>
      <c r="FEE13" s="261"/>
      <c r="FEF13" s="265"/>
      <c r="FEG13" s="266"/>
      <c r="FEH13" s="200"/>
      <c r="FEI13" s="266"/>
      <c r="FEJ13" s="261"/>
      <c r="FEK13" s="265"/>
      <c r="FEL13" s="266"/>
      <c r="FEM13" s="200"/>
      <c r="FEN13" s="266"/>
      <c r="FEO13" s="261"/>
      <c r="FEP13" s="265"/>
      <c r="FEQ13" s="266"/>
      <c r="FER13" s="200"/>
      <c r="FES13" s="266"/>
      <c r="FET13" s="261"/>
      <c r="FEU13" s="265"/>
      <c r="FEV13" s="266"/>
      <c r="FEW13" s="200"/>
      <c r="FEX13" s="266"/>
      <c r="FEY13" s="261"/>
      <c r="FEZ13" s="265"/>
      <c r="FFA13" s="266"/>
      <c r="FFB13" s="200"/>
      <c r="FFC13" s="266"/>
      <c r="FFD13" s="261"/>
      <c r="FFE13" s="265"/>
      <c r="FFF13" s="266"/>
      <c r="FFG13" s="200"/>
      <c r="FFH13" s="266"/>
      <c r="FFI13" s="261"/>
      <c r="FFJ13" s="265"/>
      <c r="FFK13" s="266"/>
      <c r="FFL13" s="200"/>
      <c r="FFM13" s="266"/>
      <c r="FFN13" s="261"/>
      <c r="FFO13" s="265"/>
      <c r="FFP13" s="266"/>
      <c r="FFQ13" s="200"/>
      <c r="FFR13" s="266"/>
      <c r="FFS13" s="261"/>
      <c r="FFT13" s="265"/>
      <c r="FFU13" s="266"/>
      <c r="FFV13" s="200"/>
      <c r="FFW13" s="266"/>
      <c r="FFX13" s="261"/>
      <c r="FFY13" s="265"/>
      <c r="FFZ13" s="266"/>
      <c r="FGA13" s="200"/>
      <c r="FGB13" s="266"/>
      <c r="FGC13" s="261"/>
      <c r="FGD13" s="265"/>
      <c r="FGE13" s="266"/>
      <c r="FGF13" s="200"/>
      <c r="FGG13" s="266"/>
      <c r="FGH13" s="261"/>
      <c r="FGI13" s="265"/>
      <c r="FGJ13" s="266"/>
      <c r="FGK13" s="200"/>
      <c r="FGL13" s="266"/>
      <c r="FGM13" s="261"/>
      <c r="FGN13" s="265"/>
      <c r="FGO13" s="266"/>
      <c r="FGP13" s="200"/>
      <c r="FGQ13" s="266"/>
      <c r="FGR13" s="261"/>
      <c r="FGS13" s="265"/>
      <c r="FGT13" s="266"/>
      <c r="FGU13" s="200"/>
      <c r="FGV13" s="266"/>
      <c r="FGW13" s="261"/>
      <c r="FGX13" s="265"/>
      <c r="FGY13" s="266"/>
      <c r="FGZ13" s="200"/>
      <c r="FHA13" s="266"/>
      <c r="FHB13" s="261"/>
      <c r="FHC13" s="265"/>
      <c r="FHD13" s="266"/>
      <c r="FHE13" s="200"/>
      <c r="FHF13" s="266"/>
      <c r="FHG13" s="261"/>
      <c r="FHH13" s="265"/>
      <c r="FHI13" s="266"/>
      <c r="FHJ13" s="200"/>
      <c r="FHK13" s="266"/>
      <c r="FHL13" s="261"/>
      <c r="FHM13" s="265"/>
      <c r="FHN13" s="266"/>
      <c r="FHO13" s="200"/>
      <c r="FHP13" s="266"/>
      <c r="FHQ13" s="261"/>
      <c r="FHR13" s="265"/>
      <c r="FHS13" s="266"/>
      <c r="FHT13" s="200"/>
      <c r="FHU13" s="266"/>
      <c r="FHV13" s="261"/>
      <c r="FHW13" s="265"/>
      <c r="FHX13" s="266"/>
      <c r="FHY13" s="200"/>
      <c r="FHZ13" s="266"/>
      <c r="FIA13" s="261"/>
      <c r="FIB13" s="265"/>
      <c r="FIC13" s="266"/>
      <c r="FID13" s="200"/>
      <c r="FIE13" s="266"/>
      <c r="FIF13" s="261"/>
      <c r="FIG13" s="265"/>
      <c r="FIH13" s="266"/>
      <c r="FII13" s="200"/>
      <c r="FIJ13" s="266"/>
      <c r="FIK13" s="261"/>
      <c r="FIL13" s="265"/>
      <c r="FIM13" s="266"/>
      <c r="FIN13" s="200"/>
      <c r="FIO13" s="266"/>
      <c r="FIP13" s="261"/>
      <c r="FIQ13" s="265"/>
      <c r="FIR13" s="266"/>
      <c r="FIS13" s="200"/>
      <c r="FIT13" s="266"/>
      <c r="FIU13" s="261"/>
      <c r="FIV13" s="265"/>
      <c r="FIW13" s="266"/>
      <c r="FIX13" s="200"/>
      <c r="FIY13" s="266"/>
      <c r="FIZ13" s="261"/>
      <c r="FJA13" s="265"/>
      <c r="FJB13" s="266"/>
      <c r="FJC13" s="200"/>
      <c r="FJD13" s="266"/>
      <c r="FJE13" s="261"/>
      <c r="FJF13" s="265"/>
      <c r="FJG13" s="266"/>
      <c r="FJH13" s="200"/>
      <c r="FJI13" s="266"/>
      <c r="FJJ13" s="261"/>
      <c r="FJK13" s="265"/>
      <c r="FJL13" s="266"/>
      <c r="FJM13" s="200"/>
      <c r="FJN13" s="266"/>
      <c r="FJO13" s="261"/>
      <c r="FJP13" s="265"/>
      <c r="FJQ13" s="266"/>
      <c r="FJR13" s="200"/>
      <c r="FJS13" s="266"/>
      <c r="FJT13" s="261"/>
      <c r="FJU13" s="265"/>
      <c r="FJV13" s="266"/>
      <c r="FJW13" s="200"/>
      <c r="FJX13" s="266"/>
      <c r="FJY13" s="261"/>
      <c r="FJZ13" s="265"/>
      <c r="FKA13" s="266"/>
      <c r="FKB13" s="200"/>
      <c r="FKC13" s="266"/>
      <c r="FKD13" s="261"/>
      <c r="FKE13" s="265"/>
      <c r="FKF13" s="266"/>
      <c r="FKG13" s="200"/>
      <c r="FKH13" s="266"/>
      <c r="FKI13" s="261"/>
      <c r="FKJ13" s="265"/>
      <c r="FKK13" s="266"/>
      <c r="FKL13" s="200"/>
      <c r="FKM13" s="266"/>
      <c r="FKN13" s="261"/>
      <c r="FKO13" s="265"/>
      <c r="FKP13" s="266"/>
      <c r="FKQ13" s="200"/>
      <c r="FKR13" s="266"/>
      <c r="FKS13" s="261"/>
      <c r="FKT13" s="265"/>
      <c r="FKU13" s="266"/>
      <c r="FKV13" s="200"/>
      <c r="FKW13" s="266"/>
      <c r="FKX13" s="261"/>
      <c r="FKY13" s="265"/>
      <c r="FKZ13" s="266"/>
      <c r="FLA13" s="200"/>
      <c r="FLB13" s="266"/>
      <c r="FLC13" s="261"/>
      <c r="FLD13" s="265"/>
      <c r="FLE13" s="266"/>
      <c r="FLF13" s="200"/>
      <c r="FLG13" s="266"/>
      <c r="FLH13" s="261"/>
      <c r="FLI13" s="265"/>
      <c r="FLJ13" s="266"/>
      <c r="FLK13" s="200"/>
      <c r="FLL13" s="266"/>
      <c r="FLM13" s="261"/>
      <c r="FLN13" s="265"/>
      <c r="FLO13" s="266"/>
      <c r="FLP13" s="200"/>
      <c r="FLQ13" s="266"/>
      <c r="FLR13" s="261"/>
      <c r="FLS13" s="265"/>
      <c r="FLT13" s="266"/>
      <c r="FLU13" s="200"/>
      <c r="FLV13" s="266"/>
      <c r="FLW13" s="261"/>
      <c r="FLX13" s="265"/>
      <c r="FLY13" s="266"/>
      <c r="FLZ13" s="200"/>
      <c r="FMA13" s="266"/>
      <c r="FMB13" s="261"/>
      <c r="FMC13" s="265"/>
      <c r="FMD13" s="266"/>
      <c r="FME13" s="200"/>
      <c r="FMF13" s="266"/>
      <c r="FMG13" s="261"/>
      <c r="FMH13" s="265"/>
      <c r="FMI13" s="266"/>
      <c r="FMJ13" s="200"/>
      <c r="FMK13" s="266"/>
      <c r="FML13" s="261"/>
      <c r="FMM13" s="265"/>
      <c r="FMN13" s="266"/>
      <c r="FMO13" s="200"/>
      <c r="FMP13" s="266"/>
      <c r="FMQ13" s="261"/>
      <c r="FMR13" s="265"/>
      <c r="FMS13" s="266"/>
      <c r="FMT13" s="200"/>
      <c r="FMU13" s="266"/>
      <c r="FMV13" s="261"/>
      <c r="FMW13" s="265"/>
      <c r="FMX13" s="266"/>
      <c r="FMY13" s="200"/>
      <c r="FMZ13" s="266"/>
      <c r="FNA13" s="261"/>
      <c r="FNB13" s="265"/>
      <c r="FNC13" s="266"/>
      <c r="FND13" s="200"/>
      <c r="FNE13" s="266"/>
      <c r="FNF13" s="261"/>
      <c r="FNG13" s="265"/>
      <c r="FNH13" s="266"/>
      <c r="FNI13" s="200"/>
      <c r="FNJ13" s="266"/>
      <c r="FNK13" s="261"/>
      <c r="FNL13" s="265"/>
      <c r="FNM13" s="266"/>
      <c r="FNN13" s="200"/>
      <c r="FNO13" s="266"/>
      <c r="FNP13" s="261"/>
      <c r="FNQ13" s="265"/>
      <c r="FNR13" s="266"/>
      <c r="FNS13" s="200"/>
      <c r="FNT13" s="266"/>
      <c r="FNU13" s="261"/>
      <c r="FNV13" s="265"/>
      <c r="FNW13" s="266"/>
      <c r="FNX13" s="200"/>
      <c r="FNY13" s="266"/>
      <c r="FNZ13" s="261"/>
      <c r="FOA13" s="265"/>
      <c r="FOB13" s="266"/>
      <c r="FOC13" s="200"/>
      <c r="FOD13" s="266"/>
      <c r="FOE13" s="261"/>
      <c r="FOF13" s="265"/>
      <c r="FOG13" s="266"/>
      <c r="FOH13" s="200"/>
      <c r="FOI13" s="266"/>
      <c r="FOJ13" s="261"/>
      <c r="FOK13" s="265"/>
      <c r="FOL13" s="266"/>
      <c r="FOM13" s="200"/>
      <c r="FON13" s="266"/>
      <c r="FOO13" s="261"/>
      <c r="FOP13" s="265"/>
      <c r="FOQ13" s="266"/>
      <c r="FOR13" s="200"/>
      <c r="FOS13" s="266"/>
      <c r="FOT13" s="261"/>
      <c r="FOU13" s="265"/>
      <c r="FOV13" s="266"/>
      <c r="FOW13" s="200"/>
      <c r="FOX13" s="266"/>
      <c r="FOY13" s="261"/>
      <c r="FOZ13" s="265"/>
      <c r="FPA13" s="266"/>
      <c r="FPB13" s="200"/>
      <c r="FPC13" s="266"/>
      <c r="FPD13" s="261"/>
      <c r="FPE13" s="265"/>
      <c r="FPF13" s="266"/>
      <c r="FPG13" s="200"/>
      <c r="FPH13" s="266"/>
      <c r="FPI13" s="261"/>
      <c r="FPJ13" s="265"/>
      <c r="FPK13" s="266"/>
      <c r="FPL13" s="200"/>
      <c r="FPM13" s="266"/>
      <c r="FPN13" s="261"/>
      <c r="FPO13" s="265"/>
      <c r="FPP13" s="266"/>
      <c r="FPQ13" s="200"/>
      <c r="FPR13" s="266"/>
      <c r="FPS13" s="261"/>
      <c r="FPT13" s="265"/>
      <c r="FPU13" s="266"/>
      <c r="FPV13" s="200"/>
      <c r="FPW13" s="266"/>
      <c r="FPX13" s="261"/>
      <c r="FPY13" s="265"/>
      <c r="FPZ13" s="266"/>
      <c r="FQA13" s="200"/>
      <c r="FQB13" s="266"/>
      <c r="FQC13" s="261"/>
      <c r="FQD13" s="265"/>
      <c r="FQE13" s="266"/>
      <c r="FQF13" s="200"/>
      <c r="FQG13" s="266"/>
      <c r="FQH13" s="261"/>
      <c r="FQI13" s="265"/>
      <c r="FQJ13" s="266"/>
      <c r="FQK13" s="200"/>
      <c r="FQL13" s="266"/>
      <c r="FQM13" s="261"/>
      <c r="FQN13" s="265"/>
      <c r="FQO13" s="266"/>
      <c r="FQP13" s="200"/>
      <c r="FQQ13" s="266"/>
      <c r="FQR13" s="261"/>
      <c r="FQS13" s="265"/>
      <c r="FQT13" s="266"/>
      <c r="FQU13" s="200"/>
      <c r="FQV13" s="266"/>
      <c r="FQW13" s="261"/>
      <c r="FQX13" s="265"/>
      <c r="FQY13" s="266"/>
      <c r="FQZ13" s="200"/>
      <c r="FRA13" s="266"/>
      <c r="FRB13" s="261"/>
      <c r="FRC13" s="265"/>
      <c r="FRD13" s="266"/>
      <c r="FRE13" s="200"/>
      <c r="FRF13" s="266"/>
      <c r="FRG13" s="261"/>
      <c r="FRH13" s="265"/>
      <c r="FRI13" s="266"/>
      <c r="FRJ13" s="200"/>
      <c r="FRK13" s="266"/>
      <c r="FRL13" s="261"/>
      <c r="FRM13" s="265"/>
      <c r="FRN13" s="266"/>
      <c r="FRO13" s="200"/>
      <c r="FRP13" s="266"/>
      <c r="FRQ13" s="261"/>
      <c r="FRR13" s="265"/>
      <c r="FRS13" s="266"/>
      <c r="FRT13" s="200"/>
      <c r="FRU13" s="266"/>
      <c r="FRV13" s="261"/>
      <c r="FRW13" s="265"/>
      <c r="FRX13" s="266"/>
      <c r="FRY13" s="200"/>
      <c r="FRZ13" s="266"/>
      <c r="FSA13" s="261"/>
      <c r="FSB13" s="265"/>
      <c r="FSC13" s="266"/>
      <c r="FSD13" s="200"/>
      <c r="FSE13" s="266"/>
      <c r="FSF13" s="261"/>
      <c r="FSG13" s="265"/>
      <c r="FSH13" s="266"/>
      <c r="FSI13" s="200"/>
      <c r="FSJ13" s="266"/>
      <c r="FSK13" s="261"/>
      <c r="FSL13" s="265"/>
      <c r="FSM13" s="266"/>
      <c r="FSN13" s="200"/>
      <c r="FSO13" s="266"/>
      <c r="FSP13" s="261"/>
      <c r="FSQ13" s="265"/>
      <c r="FSR13" s="266"/>
      <c r="FSS13" s="200"/>
      <c r="FST13" s="266"/>
      <c r="FSU13" s="261"/>
      <c r="FSV13" s="265"/>
      <c r="FSW13" s="266"/>
      <c r="FSX13" s="200"/>
      <c r="FSY13" s="266"/>
      <c r="FSZ13" s="261"/>
      <c r="FTA13" s="265"/>
      <c r="FTB13" s="266"/>
      <c r="FTC13" s="200"/>
      <c r="FTD13" s="266"/>
      <c r="FTE13" s="261"/>
      <c r="FTF13" s="265"/>
      <c r="FTG13" s="266"/>
      <c r="FTH13" s="200"/>
      <c r="FTI13" s="266"/>
      <c r="FTJ13" s="261"/>
      <c r="FTK13" s="265"/>
      <c r="FTL13" s="266"/>
      <c r="FTM13" s="200"/>
      <c r="FTN13" s="266"/>
      <c r="FTO13" s="261"/>
      <c r="FTP13" s="265"/>
      <c r="FTQ13" s="266"/>
      <c r="FTR13" s="200"/>
      <c r="FTS13" s="266"/>
      <c r="FTT13" s="261"/>
      <c r="FTU13" s="265"/>
      <c r="FTV13" s="266"/>
      <c r="FTW13" s="200"/>
      <c r="FTX13" s="266"/>
      <c r="FTY13" s="261"/>
      <c r="FTZ13" s="265"/>
      <c r="FUA13" s="266"/>
      <c r="FUB13" s="200"/>
      <c r="FUC13" s="266"/>
      <c r="FUD13" s="261"/>
      <c r="FUE13" s="265"/>
      <c r="FUF13" s="266"/>
      <c r="FUG13" s="200"/>
      <c r="FUH13" s="266"/>
      <c r="FUI13" s="261"/>
      <c r="FUJ13" s="265"/>
      <c r="FUK13" s="266"/>
      <c r="FUL13" s="200"/>
      <c r="FUM13" s="266"/>
      <c r="FUN13" s="261"/>
      <c r="FUO13" s="265"/>
      <c r="FUP13" s="266"/>
      <c r="FUQ13" s="200"/>
      <c r="FUR13" s="266"/>
      <c r="FUS13" s="261"/>
      <c r="FUT13" s="265"/>
      <c r="FUU13" s="266"/>
      <c r="FUV13" s="200"/>
      <c r="FUW13" s="266"/>
      <c r="FUX13" s="261"/>
      <c r="FUY13" s="265"/>
      <c r="FUZ13" s="266"/>
      <c r="FVA13" s="200"/>
      <c r="FVB13" s="266"/>
      <c r="FVC13" s="261"/>
      <c r="FVD13" s="265"/>
      <c r="FVE13" s="266"/>
      <c r="FVF13" s="200"/>
      <c r="FVG13" s="266"/>
      <c r="FVH13" s="261"/>
      <c r="FVI13" s="265"/>
      <c r="FVJ13" s="266"/>
      <c r="FVK13" s="200"/>
      <c r="FVL13" s="266"/>
      <c r="FVM13" s="261"/>
      <c r="FVN13" s="265"/>
      <c r="FVO13" s="266"/>
      <c r="FVP13" s="200"/>
      <c r="FVQ13" s="266"/>
      <c r="FVR13" s="261"/>
      <c r="FVS13" s="265"/>
      <c r="FVT13" s="266"/>
      <c r="FVU13" s="200"/>
      <c r="FVV13" s="266"/>
      <c r="FVW13" s="261"/>
      <c r="FVX13" s="265"/>
      <c r="FVY13" s="266"/>
      <c r="FVZ13" s="200"/>
      <c r="FWA13" s="266"/>
      <c r="FWB13" s="261"/>
      <c r="FWC13" s="265"/>
      <c r="FWD13" s="266"/>
      <c r="FWE13" s="200"/>
      <c r="FWF13" s="266"/>
      <c r="FWG13" s="261"/>
      <c r="FWH13" s="265"/>
      <c r="FWI13" s="266"/>
      <c r="FWJ13" s="200"/>
      <c r="FWK13" s="266"/>
      <c r="FWL13" s="261"/>
      <c r="FWM13" s="265"/>
      <c r="FWN13" s="266"/>
      <c r="FWO13" s="200"/>
      <c r="FWP13" s="266"/>
      <c r="FWQ13" s="261"/>
      <c r="FWR13" s="265"/>
      <c r="FWS13" s="266"/>
      <c r="FWT13" s="200"/>
      <c r="FWU13" s="266"/>
      <c r="FWV13" s="261"/>
      <c r="FWW13" s="265"/>
      <c r="FWX13" s="266"/>
      <c r="FWY13" s="200"/>
      <c r="FWZ13" s="266"/>
      <c r="FXA13" s="261"/>
      <c r="FXB13" s="265"/>
      <c r="FXC13" s="266"/>
      <c r="FXD13" s="200"/>
      <c r="FXE13" s="266"/>
      <c r="FXF13" s="261"/>
      <c r="FXG13" s="265"/>
      <c r="FXH13" s="266"/>
      <c r="FXI13" s="200"/>
      <c r="FXJ13" s="266"/>
      <c r="FXK13" s="261"/>
      <c r="FXL13" s="265"/>
      <c r="FXM13" s="266"/>
      <c r="FXN13" s="200"/>
      <c r="FXO13" s="266"/>
      <c r="FXP13" s="261"/>
      <c r="FXQ13" s="265"/>
      <c r="FXR13" s="266"/>
      <c r="FXS13" s="200"/>
      <c r="FXT13" s="266"/>
      <c r="FXU13" s="261"/>
      <c r="FXV13" s="265"/>
      <c r="FXW13" s="266"/>
      <c r="FXX13" s="200"/>
      <c r="FXY13" s="266"/>
      <c r="FXZ13" s="261"/>
      <c r="FYA13" s="265"/>
      <c r="FYB13" s="266"/>
      <c r="FYC13" s="200"/>
      <c r="FYD13" s="266"/>
      <c r="FYE13" s="261"/>
      <c r="FYF13" s="265"/>
      <c r="FYG13" s="266"/>
      <c r="FYH13" s="200"/>
      <c r="FYI13" s="266"/>
      <c r="FYJ13" s="261"/>
      <c r="FYK13" s="265"/>
      <c r="FYL13" s="266"/>
      <c r="FYM13" s="200"/>
      <c r="FYN13" s="266"/>
      <c r="FYO13" s="261"/>
      <c r="FYP13" s="265"/>
      <c r="FYQ13" s="266"/>
      <c r="FYR13" s="200"/>
      <c r="FYS13" s="266"/>
      <c r="FYT13" s="261"/>
      <c r="FYU13" s="265"/>
      <c r="FYV13" s="266"/>
      <c r="FYW13" s="200"/>
      <c r="FYX13" s="266"/>
      <c r="FYY13" s="261"/>
      <c r="FYZ13" s="265"/>
      <c r="FZA13" s="266"/>
      <c r="FZB13" s="200"/>
      <c r="FZC13" s="266"/>
      <c r="FZD13" s="261"/>
      <c r="FZE13" s="265"/>
      <c r="FZF13" s="266"/>
      <c r="FZG13" s="200"/>
      <c r="FZH13" s="266"/>
      <c r="FZI13" s="261"/>
      <c r="FZJ13" s="265"/>
      <c r="FZK13" s="266"/>
      <c r="FZL13" s="200"/>
      <c r="FZM13" s="266"/>
      <c r="FZN13" s="261"/>
      <c r="FZO13" s="265"/>
      <c r="FZP13" s="266"/>
      <c r="FZQ13" s="200"/>
      <c r="FZR13" s="266"/>
      <c r="FZS13" s="261"/>
      <c r="FZT13" s="265"/>
      <c r="FZU13" s="266"/>
      <c r="FZV13" s="200"/>
      <c r="FZW13" s="266"/>
      <c r="FZX13" s="261"/>
      <c r="FZY13" s="265"/>
      <c r="FZZ13" s="266"/>
      <c r="GAA13" s="200"/>
      <c r="GAB13" s="266"/>
      <c r="GAC13" s="261"/>
      <c r="GAD13" s="265"/>
      <c r="GAE13" s="266"/>
      <c r="GAF13" s="200"/>
      <c r="GAG13" s="266"/>
      <c r="GAH13" s="261"/>
      <c r="GAI13" s="265"/>
      <c r="GAJ13" s="266"/>
      <c r="GAK13" s="200"/>
      <c r="GAL13" s="266"/>
      <c r="GAM13" s="261"/>
      <c r="GAN13" s="265"/>
      <c r="GAO13" s="266"/>
      <c r="GAP13" s="200"/>
      <c r="GAQ13" s="266"/>
      <c r="GAR13" s="261"/>
      <c r="GAS13" s="265"/>
      <c r="GAT13" s="266"/>
      <c r="GAU13" s="200"/>
      <c r="GAV13" s="266"/>
      <c r="GAW13" s="261"/>
      <c r="GAX13" s="265"/>
      <c r="GAY13" s="266"/>
      <c r="GAZ13" s="200"/>
      <c r="GBA13" s="266"/>
      <c r="GBB13" s="261"/>
      <c r="GBC13" s="265"/>
      <c r="GBD13" s="266"/>
      <c r="GBE13" s="200"/>
      <c r="GBF13" s="266"/>
      <c r="GBG13" s="261"/>
      <c r="GBH13" s="265"/>
      <c r="GBI13" s="266"/>
      <c r="GBJ13" s="200"/>
      <c r="GBK13" s="266"/>
      <c r="GBL13" s="261"/>
      <c r="GBM13" s="265"/>
      <c r="GBN13" s="266"/>
      <c r="GBO13" s="200"/>
      <c r="GBP13" s="266"/>
      <c r="GBQ13" s="261"/>
      <c r="GBR13" s="265"/>
      <c r="GBS13" s="266"/>
      <c r="GBT13" s="200"/>
      <c r="GBU13" s="266"/>
      <c r="GBV13" s="261"/>
      <c r="GBW13" s="265"/>
      <c r="GBX13" s="266"/>
      <c r="GBY13" s="200"/>
      <c r="GBZ13" s="266"/>
      <c r="GCA13" s="261"/>
      <c r="GCB13" s="265"/>
      <c r="GCC13" s="266"/>
      <c r="GCD13" s="200"/>
      <c r="GCE13" s="266"/>
      <c r="GCF13" s="261"/>
      <c r="GCG13" s="265"/>
      <c r="GCH13" s="266"/>
      <c r="GCI13" s="200"/>
      <c r="GCJ13" s="266"/>
      <c r="GCK13" s="261"/>
      <c r="GCL13" s="265"/>
      <c r="GCM13" s="266"/>
      <c r="GCN13" s="200"/>
      <c r="GCO13" s="266"/>
      <c r="GCP13" s="261"/>
      <c r="GCQ13" s="265"/>
      <c r="GCR13" s="266"/>
      <c r="GCS13" s="200"/>
      <c r="GCT13" s="266"/>
      <c r="GCU13" s="261"/>
      <c r="GCV13" s="265"/>
      <c r="GCW13" s="266"/>
      <c r="GCX13" s="200"/>
      <c r="GCY13" s="266"/>
      <c r="GCZ13" s="261"/>
      <c r="GDA13" s="265"/>
      <c r="GDB13" s="266"/>
      <c r="GDC13" s="200"/>
      <c r="GDD13" s="266"/>
      <c r="GDE13" s="261"/>
      <c r="GDF13" s="265"/>
      <c r="GDG13" s="266"/>
      <c r="GDH13" s="200"/>
      <c r="GDI13" s="266"/>
      <c r="GDJ13" s="261"/>
      <c r="GDK13" s="265"/>
      <c r="GDL13" s="266"/>
      <c r="GDM13" s="200"/>
      <c r="GDN13" s="266"/>
      <c r="GDO13" s="261"/>
      <c r="GDP13" s="265"/>
      <c r="GDQ13" s="266"/>
      <c r="GDR13" s="200"/>
      <c r="GDS13" s="266"/>
      <c r="GDT13" s="261"/>
      <c r="GDU13" s="265"/>
      <c r="GDV13" s="266"/>
      <c r="GDW13" s="200"/>
      <c r="GDX13" s="266"/>
      <c r="GDY13" s="261"/>
      <c r="GDZ13" s="265"/>
      <c r="GEA13" s="266"/>
      <c r="GEB13" s="200"/>
      <c r="GEC13" s="266"/>
      <c r="GED13" s="261"/>
      <c r="GEE13" s="265"/>
      <c r="GEF13" s="266"/>
      <c r="GEG13" s="200"/>
      <c r="GEH13" s="266"/>
      <c r="GEI13" s="261"/>
      <c r="GEJ13" s="265"/>
      <c r="GEK13" s="266"/>
      <c r="GEL13" s="200"/>
      <c r="GEM13" s="266"/>
      <c r="GEN13" s="261"/>
      <c r="GEO13" s="265"/>
      <c r="GEP13" s="266"/>
      <c r="GEQ13" s="200"/>
      <c r="GER13" s="266"/>
      <c r="GES13" s="261"/>
      <c r="GET13" s="265"/>
      <c r="GEU13" s="266"/>
      <c r="GEV13" s="200"/>
      <c r="GEW13" s="266"/>
      <c r="GEX13" s="261"/>
      <c r="GEY13" s="265"/>
      <c r="GEZ13" s="266"/>
      <c r="GFA13" s="200"/>
      <c r="GFB13" s="266"/>
      <c r="GFC13" s="261"/>
      <c r="GFD13" s="265"/>
      <c r="GFE13" s="266"/>
      <c r="GFF13" s="200"/>
      <c r="GFG13" s="266"/>
      <c r="GFH13" s="261"/>
      <c r="GFI13" s="265"/>
      <c r="GFJ13" s="266"/>
      <c r="GFK13" s="200"/>
      <c r="GFL13" s="266"/>
      <c r="GFM13" s="261"/>
      <c r="GFN13" s="265"/>
      <c r="GFO13" s="266"/>
      <c r="GFP13" s="200"/>
      <c r="GFQ13" s="266"/>
      <c r="GFR13" s="261"/>
      <c r="GFS13" s="265"/>
      <c r="GFT13" s="266"/>
      <c r="GFU13" s="200"/>
      <c r="GFV13" s="266"/>
      <c r="GFW13" s="261"/>
      <c r="GFX13" s="265"/>
      <c r="GFY13" s="266"/>
      <c r="GFZ13" s="200"/>
      <c r="GGA13" s="266"/>
      <c r="GGB13" s="261"/>
      <c r="GGC13" s="265"/>
      <c r="GGD13" s="266"/>
      <c r="GGE13" s="200"/>
      <c r="GGF13" s="266"/>
      <c r="GGG13" s="261"/>
      <c r="GGH13" s="265"/>
      <c r="GGI13" s="266"/>
      <c r="GGJ13" s="200"/>
      <c r="GGK13" s="266"/>
      <c r="GGL13" s="261"/>
      <c r="GGM13" s="265"/>
      <c r="GGN13" s="266"/>
      <c r="GGO13" s="200"/>
      <c r="GGP13" s="266"/>
      <c r="GGQ13" s="261"/>
      <c r="GGR13" s="265"/>
      <c r="GGS13" s="266"/>
      <c r="GGT13" s="200"/>
      <c r="GGU13" s="266"/>
      <c r="GGV13" s="261"/>
      <c r="GGW13" s="265"/>
      <c r="GGX13" s="266"/>
      <c r="GGY13" s="200"/>
      <c r="GGZ13" s="266"/>
      <c r="GHA13" s="261"/>
      <c r="GHB13" s="265"/>
      <c r="GHC13" s="266"/>
      <c r="GHD13" s="200"/>
      <c r="GHE13" s="266"/>
      <c r="GHF13" s="261"/>
      <c r="GHG13" s="265"/>
      <c r="GHH13" s="266"/>
      <c r="GHI13" s="200"/>
      <c r="GHJ13" s="266"/>
      <c r="GHK13" s="261"/>
      <c r="GHL13" s="265"/>
      <c r="GHM13" s="266"/>
      <c r="GHN13" s="200"/>
      <c r="GHO13" s="266"/>
      <c r="GHP13" s="261"/>
      <c r="GHQ13" s="265"/>
      <c r="GHR13" s="266"/>
      <c r="GHS13" s="200"/>
      <c r="GHT13" s="266"/>
      <c r="GHU13" s="261"/>
      <c r="GHV13" s="265"/>
      <c r="GHW13" s="266"/>
      <c r="GHX13" s="200"/>
      <c r="GHY13" s="266"/>
      <c r="GHZ13" s="261"/>
      <c r="GIA13" s="265"/>
      <c r="GIB13" s="266"/>
      <c r="GIC13" s="200"/>
      <c r="GID13" s="266"/>
      <c r="GIE13" s="261"/>
      <c r="GIF13" s="265"/>
      <c r="GIG13" s="266"/>
      <c r="GIH13" s="200"/>
      <c r="GII13" s="266"/>
      <c r="GIJ13" s="261"/>
      <c r="GIK13" s="265"/>
      <c r="GIL13" s="266"/>
      <c r="GIM13" s="200"/>
      <c r="GIN13" s="266"/>
      <c r="GIO13" s="261"/>
      <c r="GIP13" s="265"/>
      <c r="GIQ13" s="266"/>
      <c r="GIR13" s="200"/>
      <c r="GIS13" s="266"/>
      <c r="GIT13" s="261"/>
      <c r="GIU13" s="265"/>
      <c r="GIV13" s="266"/>
      <c r="GIW13" s="200"/>
      <c r="GIX13" s="266"/>
      <c r="GIY13" s="261"/>
      <c r="GIZ13" s="265"/>
      <c r="GJA13" s="266"/>
      <c r="GJB13" s="200"/>
      <c r="GJC13" s="266"/>
      <c r="GJD13" s="261"/>
      <c r="GJE13" s="265"/>
      <c r="GJF13" s="266"/>
      <c r="GJG13" s="200"/>
      <c r="GJH13" s="266"/>
      <c r="GJI13" s="261"/>
      <c r="GJJ13" s="265"/>
      <c r="GJK13" s="266"/>
      <c r="GJL13" s="200"/>
      <c r="GJM13" s="266"/>
      <c r="GJN13" s="261"/>
      <c r="GJO13" s="265"/>
      <c r="GJP13" s="266"/>
      <c r="GJQ13" s="200"/>
      <c r="GJR13" s="266"/>
      <c r="GJS13" s="261"/>
      <c r="GJT13" s="265"/>
      <c r="GJU13" s="266"/>
      <c r="GJV13" s="200"/>
      <c r="GJW13" s="266"/>
      <c r="GJX13" s="261"/>
      <c r="GJY13" s="265"/>
      <c r="GJZ13" s="266"/>
      <c r="GKA13" s="200"/>
      <c r="GKB13" s="266"/>
      <c r="GKC13" s="261"/>
      <c r="GKD13" s="265"/>
      <c r="GKE13" s="266"/>
      <c r="GKF13" s="200"/>
      <c r="GKG13" s="266"/>
      <c r="GKH13" s="261"/>
      <c r="GKI13" s="265"/>
      <c r="GKJ13" s="266"/>
      <c r="GKK13" s="200"/>
      <c r="GKL13" s="266"/>
      <c r="GKM13" s="261"/>
      <c r="GKN13" s="265"/>
      <c r="GKO13" s="266"/>
      <c r="GKP13" s="200"/>
      <c r="GKQ13" s="266"/>
      <c r="GKR13" s="261"/>
      <c r="GKS13" s="265"/>
      <c r="GKT13" s="266"/>
      <c r="GKU13" s="200"/>
      <c r="GKV13" s="266"/>
      <c r="GKW13" s="261"/>
      <c r="GKX13" s="265"/>
      <c r="GKY13" s="266"/>
      <c r="GKZ13" s="200"/>
      <c r="GLA13" s="266"/>
      <c r="GLB13" s="261"/>
      <c r="GLC13" s="265"/>
      <c r="GLD13" s="266"/>
      <c r="GLE13" s="200"/>
      <c r="GLF13" s="266"/>
      <c r="GLG13" s="261"/>
      <c r="GLH13" s="265"/>
      <c r="GLI13" s="266"/>
      <c r="GLJ13" s="200"/>
      <c r="GLK13" s="266"/>
      <c r="GLL13" s="261"/>
      <c r="GLM13" s="265"/>
      <c r="GLN13" s="266"/>
      <c r="GLO13" s="200"/>
      <c r="GLP13" s="266"/>
      <c r="GLQ13" s="261"/>
      <c r="GLR13" s="265"/>
      <c r="GLS13" s="266"/>
      <c r="GLT13" s="200"/>
      <c r="GLU13" s="266"/>
      <c r="GLV13" s="261"/>
      <c r="GLW13" s="265"/>
      <c r="GLX13" s="266"/>
      <c r="GLY13" s="200"/>
      <c r="GLZ13" s="266"/>
      <c r="GMA13" s="261"/>
      <c r="GMB13" s="265"/>
      <c r="GMC13" s="266"/>
      <c r="GMD13" s="200"/>
      <c r="GME13" s="266"/>
      <c r="GMF13" s="261"/>
      <c r="GMG13" s="265"/>
      <c r="GMH13" s="266"/>
      <c r="GMI13" s="200"/>
      <c r="GMJ13" s="266"/>
      <c r="GMK13" s="261"/>
      <c r="GML13" s="265"/>
      <c r="GMM13" s="266"/>
      <c r="GMN13" s="200"/>
      <c r="GMO13" s="266"/>
      <c r="GMP13" s="261"/>
      <c r="GMQ13" s="265"/>
      <c r="GMR13" s="266"/>
      <c r="GMS13" s="200"/>
      <c r="GMT13" s="266"/>
      <c r="GMU13" s="261"/>
      <c r="GMV13" s="265"/>
      <c r="GMW13" s="266"/>
      <c r="GMX13" s="200"/>
      <c r="GMY13" s="266"/>
      <c r="GMZ13" s="261"/>
      <c r="GNA13" s="265"/>
      <c r="GNB13" s="266"/>
      <c r="GNC13" s="200"/>
      <c r="GND13" s="266"/>
      <c r="GNE13" s="261"/>
      <c r="GNF13" s="265"/>
      <c r="GNG13" s="266"/>
      <c r="GNH13" s="200"/>
      <c r="GNI13" s="266"/>
      <c r="GNJ13" s="261"/>
      <c r="GNK13" s="265"/>
      <c r="GNL13" s="266"/>
      <c r="GNM13" s="200"/>
      <c r="GNN13" s="266"/>
      <c r="GNO13" s="261"/>
      <c r="GNP13" s="265"/>
      <c r="GNQ13" s="266"/>
      <c r="GNR13" s="200"/>
      <c r="GNS13" s="266"/>
      <c r="GNT13" s="261"/>
      <c r="GNU13" s="265"/>
      <c r="GNV13" s="266"/>
      <c r="GNW13" s="200"/>
      <c r="GNX13" s="266"/>
      <c r="GNY13" s="261"/>
      <c r="GNZ13" s="265"/>
      <c r="GOA13" s="266"/>
      <c r="GOB13" s="200"/>
      <c r="GOC13" s="266"/>
      <c r="GOD13" s="261"/>
      <c r="GOE13" s="265"/>
      <c r="GOF13" s="266"/>
      <c r="GOG13" s="200"/>
      <c r="GOH13" s="266"/>
      <c r="GOI13" s="261"/>
      <c r="GOJ13" s="265"/>
      <c r="GOK13" s="266"/>
      <c r="GOL13" s="200"/>
      <c r="GOM13" s="266"/>
      <c r="GON13" s="261"/>
      <c r="GOO13" s="265"/>
      <c r="GOP13" s="266"/>
      <c r="GOQ13" s="200"/>
      <c r="GOR13" s="266"/>
      <c r="GOS13" s="261"/>
      <c r="GOT13" s="265"/>
      <c r="GOU13" s="266"/>
      <c r="GOV13" s="200"/>
      <c r="GOW13" s="266"/>
      <c r="GOX13" s="261"/>
      <c r="GOY13" s="265"/>
      <c r="GOZ13" s="266"/>
      <c r="GPA13" s="200"/>
      <c r="GPB13" s="266"/>
      <c r="GPC13" s="261"/>
      <c r="GPD13" s="265"/>
      <c r="GPE13" s="266"/>
      <c r="GPF13" s="200"/>
      <c r="GPG13" s="266"/>
      <c r="GPH13" s="261"/>
      <c r="GPI13" s="265"/>
      <c r="GPJ13" s="266"/>
      <c r="GPK13" s="200"/>
      <c r="GPL13" s="266"/>
      <c r="GPM13" s="261"/>
      <c r="GPN13" s="265"/>
      <c r="GPO13" s="266"/>
      <c r="GPP13" s="200"/>
      <c r="GPQ13" s="266"/>
      <c r="GPR13" s="261"/>
      <c r="GPS13" s="265"/>
      <c r="GPT13" s="266"/>
      <c r="GPU13" s="200"/>
      <c r="GPV13" s="266"/>
      <c r="GPW13" s="261"/>
      <c r="GPX13" s="265"/>
      <c r="GPY13" s="266"/>
      <c r="GPZ13" s="200"/>
      <c r="GQA13" s="266"/>
      <c r="GQB13" s="261"/>
      <c r="GQC13" s="265"/>
      <c r="GQD13" s="266"/>
      <c r="GQE13" s="200"/>
      <c r="GQF13" s="266"/>
      <c r="GQG13" s="261"/>
      <c r="GQH13" s="265"/>
      <c r="GQI13" s="266"/>
      <c r="GQJ13" s="200"/>
      <c r="GQK13" s="266"/>
      <c r="GQL13" s="261"/>
      <c r="GQM13" s="265"/>
      <c r="GQN13" s="266"/>
      <c r="GQO13" s="200"/>
      <c r="GQP13" s="266"/>
      <c r="GQQ13" s="261"/>
      <c r="GQR13" s="265"/>
      <c r="GQS13" s="266"/>
      <c r="GQT13" s="200"/>
      <c r="GQU13" s="266"/>
      <c r="GQV13" s="261"/>
      <c r="GQW13" s="265"/>
      <c r="GQX13" s="266"/>
      <c r="GQY13" s="200"/>
      <c r="GQZ13" s="266"/>
      <c r="GRA13" s="261"/>
      <c r="GRB13" s="265"/>
      <c r="GRC13" s="266"/>
      <c r="GRD13" s="200"/>
      <c r="GRE13" s="266"/>
      <c r="GRF13" s="261"/>
      <c r="GRG13" s="265"/>
      <c r="GRH13" s="266"/>
      <c r="GRI13" s="200"/>
      <c r="GRJ13" s="266"/>
      <c r="GRK13" s="261"/>
      <c r="GRL13" s="265"/>
      <c r="GRM13" s="266"/>
      <c r="GRN13" s="200"/>
      <c r="GRO13" s="266"/>
      <c r="GRP13" s="261"/>
      <c r="GRQ13" s="265"/>
      <c r="GRR13" s="266"/>
      <c r="GRS13" s="200"/>
      <c r="GRT13" s="266"/>
      <c r="GRU13" s="261"/>
      <c r="GRV13" s="265"/>
      <c r="GRW13" s="266"/>
      <c r="GRX13" s="200"/>
      <c r="GRY13" s="266"/>
      <c r="GRZ13" s="261"/>
      <c r="GSA13" s="265"/>
      <c r="GSB13" s="266"/>
      <c r="GSC13" s="200"/>
      <c r="GSD13" s="266"/>
      <c r="GSE13" s="261"/>
      <c r="GSF13" s="265"/>
      <c r="GSG13" s="266"/>
      <c r="GSH13" s="200"/>
      <c r="GSI13" s="266"/>
      <c r="GSJ13" s="261"/>
      <c r="GSK13" s="265"/>
      <c r="GSL13" s="266"/>
      <c r="GSM13" s="200"/>
      <c r="GSN13" s="266"/>
      <c r="GSO13" s="261"/>
      <c r="GSP13" s="265"/>
      <c r="GSQ13" s="266"/>
      <c r="GSR13" s="200"/>
      <c r="GSS13" s="266"/>
      <c r="GST13" s="261"/>
      <c r="GSU13" s="265"/>
      <c r="GSV13" s="266"/>
      <c r="GSW13" s="200"/>
      <c r="GSX13" s="266"/>
      <c r="GSY13" s="261"/>
      <c r="GSZ13" s="265"/>
      <c r="GTA13" s="266"/>
      <c r="GTB13" s="200"/>
      <c r="GTC13" s="266"/>
      <c r="GTD13" s="261"/>
      <c r="GTE13" s="265"/>
      <c r="GTF13" s="266"/>
      <c r="GTG13" s="200"/>
      <c r="GTH13" s="266"/>
      <c r="GTI13" s="261"/>
      <c r="GTJ13" s="265"/>
      <c r="GTK13" s="266"/>
      <c r="GTL13" s="200"/>
      <c r="GTM13" s="266"/>
      <c r="GTN13" s="261"/>
      <c r="GTO13" s="265"/>
      <c r="GTP13" s="266"/>
      <c r="GTQ13" s="200"/>
      <c r="GTR13" s="266"/>
      <c r="GTS13" s="261"/>
      <c r="GTT13" s="265"/>
      <c r="GTU13" s="266"/>
      <c r="GTV13" s="200"/>
      <c r="GTW13" s="266"/>
      <c r="GTX13" s="261"/>
      <c r="GTY13" s="265"/>
      <c r="GTZ13" s="266"/>
      <c r="GUA13" s="200"/>
      <c r="GUB13" s="266"/>
      <c r="GUC13" s="261"/>
      <c r="GUD13" s="265"/>
      <c r="GUE13" s="266"/>
      <c r="GUF13" s="200"/>
      <c r="GUG13" s="266"/>
      <c r="GUH13" s="261"/>
      <c r="GUI13" s="265"/>
      <c r="GUJ13" s="266"/>
      <c r="GUK13" s="200"/>
      <c r="GUL13" s="266"/>
      <c r="GUM13" s="261"/>
      <c r="GUN13" s="265"/>
      <c r="GUO13" s="266"/>
      <c r="GUP13" s="200"/>
      <c r="GUQ13" s="266"/>
      <c r="GUR13" s="261"/>
      <c r="GUS13" s="265"/>
      <c r="GUT13" s="266"/>
      <c r="GUU13" s="200"/>
      <c r="GUV13" s="266"/>
      <c r="GUW13" s="261"/>
      <c r="GUX13" s="265"/>
      <c r="GUY13" s="266"/>
      <c r="GUZ13" s="200"/>
      <c r="GVA13" s="266"/>
      <c r="GVB13" s="261"/>
      <c r="GVC13" s="265"/>
      <c r="GVD13" s="266"/>
      <c r="GVE13" s="200"/>
      <c r="GVF13" s="266"/>
      <c r="GVG13" s="261"/>
      <c r="GVH13" s="265"/>
      <c r="GVI13" s="266"/>
      <c r="GVJ13" s="200"/>
      <c r="GVK13" s="266"/>
      <c r="GVL13" s="261"/>
      <c r="GVM13" s="265"/>
      <c r="GVN13" s="266"/>
      <c r="GVO13" s="200"/>
      <c r="GVP13" s="266"/>
      <c r="GVQ13" s="261"/>
      <c r="GVR13" s="265"/>
      <c r="GVS13" s="266"/>
      <c r="GVT13" s="200"/>
      <c r="GVU13" s="266"/>
      <c r="GVV13" s="261"/>
      <c r="GVW13" s="265"/>
      <c r="GVX13" s="266"/>
      <c r="GVY13" s="200"/>
      <c r="GVZ13" s="266"/>
      <c r="GWA13" s="261"/>
      <c r="GWB13" s="265"/>
      <c r="GWC13" s="266"/>
      <c r="GWD13" s="200"/>
      <c r="GWE13" s="266"/>
      <c r="GWF13" s="261"/>
      <c r="GWG13" s="265"/>
      <c r="GWH13" s="266"/>
      <c r="GWI13" s="200"/>
      <c r="GWJ13" s="266"/>
      <c r="GWK13" s="261"/>
      <c r="GWL13" s="265"/>
      <c r="GWM13" s="266"/>
      <c r="GWN13" s="200"/>
      <c r="GWO13" s="266"/>
      <c r="GWP13" s="261"/>
      <c r="GWQ13" s="265"/>
      <c r="GWR13" s="266"/>
      <c r="GWS13" s="200"/>
      <c r="GWT13" s="266"/>
      <c r="GWU13" s="261"/>
      <c r="GWV13" s="265"/>
      <c r="GWW13" s="266"/>
      <c r="GWX13" s="200"/>
      <c r="GWY13" s="266"/>
      <c r="GWZ13" s="261"/>
      <c r="GXA13" s="265"/>
      <c r="GXB13" s="266"/>
      <c r="GXC13" s="200"/>
      <c r="GXD13" s="266"/>
      <c r="GXE13" s="261"/>
      <c r="GXF13" s="265"/>
      <c r="GXG13" s="266"/>
      <c r="GXH13" s="200"/>
      <c r="GXI13" s="266"/>
      <c r="GXJ13" s="261"/>
      <c r="GXK13" s="265"/>
      <c r="GXL13" s="266"/>
      <c r="GXM13" s="200"/>
      <c r="GXN13" s="266"/>
      <c r="GXO13" s="261"/>
      <c r="GXP13" s="265"/>
      <c r="GXQ13" s="266"/>
      <c r="GXR13" s="200"/>
      <c r="GXS13" s="266"/>
      <c r="GXT13" s="261"/>
      <c r="GXU13" s="265"/>
      <c r="GXV13" s="266"/>
      <c r="GXW13" s="200"/>
      <c r="GXX13" s="266"/>
      <c r="GXY13" s="261"/>
      <c r="GXZ13" s="265"/>
      <c r="GYA13" s="266"/>
      <c r="GYB13" s="200"/>
      <c r="GYC13" s="266"/>
      <c r="GYD13" s="261"/>
      <c r="GYE13" s="265"/>
      <c r="GYF13" s="266"/>
      <c r="GYG13" s="200"/>
      <c r="GYH13" s="266"/>
      <c r="GYI13" s="261"/>
      <c r="GYJ13" s="265"/>
      <c r="GYK13" s="266"/>
      <c r="GYL13" s="200"/>
      <c r="GYM13" s="266"/>
      <c r="GYN13" s="261"/>
      <c r="GYO13" s="265"/>
      <c r="GYP13" s="266"/>
      <c r="GYQ13" s="200"/>
      <c r="GYR13" s="266"/>
      <c r="GYS13" s="261"/>
      <c r="GYT13" s="265"/>
      <c r="GYU13" s="266"/>
      <c r="GYV13" s="200"/>
      <c r="GYW13" s="266"/>
      <c r="GYX13" s="261"/>
      <c r="GYY13" s="265"/>
      <c r="GYZ13" s="266"/>
      <c r="GZA13" s="200"/>
      <c r="GZB13" s="266"/>
      <c r="GZC13" s="261"/>
      <c r="GZD13" s="265"/>
      <c r="GZE13" s="266"/>
      <c r="GZF13" s="200"/>
      <c r="GZG13" s="266"/>
      <c r="GZH13" s="261"/>
      <c r="GZI13" s="265"/>
      <c r="GZJ13" s="266"/>
      <c r="GZK13" s="200"/>
      <c r="GZL13" s="266"/>
      <c r="GZM13" s="261"/>
      <c r="GZN13" s="265"/>
      <c r="GZO13" s="266"/>
      <c r="GZP13" s="200"/>
      <c r="GZQ13" s="266"/>
      <c r="GZR13" s="261"/>
      <c r="GZS13" s="265"/>
      <c r="GZT13" s="266"/>
      <c r="GZU13" s="200"/>
      <c r="GZV13" s="266"/>
      <c r="GZW13" s="261"/>
      <c r="GZX13" s="265"/>
      <c r="GZY13" s="266"/>
      <c r="GZZ13" s="200"/>
      <c r="HAA13" s="266"/>
      <c r="HAB13" s="261"/>
      <c r="HAC13" s="265"/>
      <c r="HAD13" s="266"/>
      <c r="HAE13" s="200"/>
      <c r="HAF13" s="266"/>
      <c r="HAG13" s="261"/>
      <c r="HAH13" s="265"/>
      <c r="HAI13" s="266"/>
      <c r="HAJ13" s="200"/>
      <c r="HAK13" s="266"/>
      <c r="HAL13" s="261"/>
      <c r="HAM13" s="265"/>
      <c r="HAN13" s="266"/>
      <c r="HAO13" s="200"/>
      <c r="HAP13" s="266"/>
      <c r="HAQ13" s="261"/>
      <c r="HAR13" s="265"/>
      <c r="HAS13" s="266"/>
      <c r="HAT13" s="200"/>
      <c r="HAU13" s="266"/>
      <c r="HAV13" s="261"/>
      <c r="HAW13" s="265"/>
      <c r="HAX13" s="266"/>
      <c r="HAY13" s="200"/>
      <c r="HAZ13" s="266"/>
      <c r="HBA13" s="261"/>
      <c r="HBB13" s="265"/>
      <c r="HBC13" s="266"/>
      <c r="HBD13" s="200"/>
      <c r="HBE13" s="266"/>
      <c r="HBF13" s="261"/>
      <c r="HBG13" s="265"/>
      <c r="HBH13" s="266"/>
      <c r="HBI13" s="200"/>
      <c r="HBJ13" s="266"/>
      <c r="HBK13" s="261"/>
      <c r="HBL13" s="265"/>
      <c r="HBM13" s="266"/>
      <c r="HBN13" s="200"/>
      <c r="HBO13" s="266"/>
      <c r="HBP13" s="261"/>
      <c r="HBQ13" s="265"/>
      <c r="HBR13" s="266"/>
      <c r="HBS13" s="200"/>
      <c r="HBT13" s="266"/>
      <c r="HBU13" s="261"/>
      <c r="HBV13" s="265"/>
      <c r="HBW13" s="266"/>
      <c r="HBX13" s="200"/>
      <c r="HBY13" s="266"/>
      <c r="HBZ13" s="261"/>
      <c r="HCA13" s="265"/>
      <c r="HCB13" s="266"/>
      <c r="HCC13" s="200"/>
      <c r="HCD13" s="266"/>
      <c r="HCE13" s="261"/>
      <c r="HCF13" s="265"/>
      <c r="HCG13" s="266"/>
      <c r="HCH13" s="200"/>
      <c r="HCI13" s="266"/>
      <c r="HCJ13" s="261"/>
      <c r="HCK13" s="265"/>
      <c r="HCL13" s="266"/>
      <c r="HCM13" s="200"/>
      <c r="HCN13" s="266"/>
      <c r="HCO13" s="261"/>
      <c r="HCP13" s="265"/>
      <c r="HCQ13" s="266"/>
      <c r="HCR13" s="200"/>
      <c r="HCS13" s="266"/>
      <c r="HCT13" s="261"/>
      <c r="HCU13" s="265"/>
      <c r="HCV13" s="266"/>
      <c r="HCW13" s="200"/>
      <c r="HCX13" s="266"/>
      <c r="HCY13" s="261"/>
      <c r="HCZ13" s="265"/>
      <c r="HDA13" s="266"/>
      <c r="HDB13" s="200"/>
      <c r="HDC13" s="266"/>
      <c r="HDD13" s="261"/>
      <c r="HDE13" s="265"/>
      <c r="HDF13" s="266"/>
      <c r="HDG13" s="200"/>
      <c r="HDH13" s="266"/>
      <c r="HDI13" s="261"/>
      <c r="HDJ13" s="265"/>
      <c r="HDK13" s="266"/>
      <c r="HDL13" s="200"/>
      <c r="HDM13" s="266"/>
      <c r="HDN13" s="261"/>
      <c r="HDO13" s="265"/>
      <c r="HDP13" s="266"/>
      <c r="HDQ13" s="200"/>
      <c r="HDR13" s="266"/>
      <c r="HDS13" s="261"/>
      <c r="HDT13" s="265"/>
      <c r="HDU13" s="266"/>
      <c r="HDV13" s="200"/>
      <c r="HDW13" s="266"/>
      <c r="HDX13" s="261"/>
      <c r="HDY13" s="265"/>
      <c r="HDZ13" s="266"/>
      <c r="HEA13" s="200"/>
      <c r="HEB13" s="266"/>
      <c r="HEC13" s="261"/>
      <c r="HED13" s="265"/>
      <c r="HEE13" s="266"/>
      <c r="HEF13" s="200"/>
      <c r="HEG13" s="266"/>
      <c r="HEH13" s="261"/>
      <c r="HEI13" s="265"/>
      <c r="HEJ13" s="266"/>
      <c r="HEK13" s="200"/>
      <c r="HEL13" s="266"/>
      <c r="HEM13" s="261"/>
      <c r="HEN13" s="265"/>
      <c r="HEO13" s="266"/>
      <c r="HEP13" s="200"/>
      <c r="HEQ13" s="266"/>
      <c r="HER13" s="261"/>
      <c r="HES13" s="265"/>
      <c r="HET13" s="266"/>
      <c r="HEU13" s="200"/>
      <c r="HEV13" s="266"/>
      <c r="HEW13" s="261"/>
      <c r="HEX13" s="265"/>
      <c r="HEY13" s="266"/>
      <c r="HEZ13" s="200"/>
      <c r="HFA13" s="266"/>
      <c r="HFB13" s="261"/>
      <c r="HFC13" s="265"/>
      <c r="HFD13" s="266"/>
      <c r="HFE13" s="200"/>
      <c r="HFF13" s="266"/>
      <c r="HFG13" s="261"/>
      <c r="HFH13" s="265"/>
      <c r="HFI13" s="266"/>
      <c r="HFJ13" s="200"/>
      <c r="HFK13" s="266"/>
      <c r="HFL13" s="261"/>
      <c r="HFM13" s="265"/>
      <c r="HFN13" s="266"/>
      <c r="HFO13" s="200"/>
      <c r="HFP13" s="266"/>
      <c r="HFQ13" s="261"/>
      <c r="HFR13" s="265"/>
      <c r="HFS13" s="266"/>
      <c r="HFT13" s="200"/>
      <c r="HFU13" s="266"/>
      <c r="HFV13" s="261"/>
      <c r="HFW13" s="265"/>
      <c r="HFX13" s="266"/>
      <c r="HFY13" s="200"/>
      <c r="HFZ13" s="266"/>
      <c r="HGA13" s="261"/>
      <c r="HGB13" s="265"/>
      <c r="HGC13" s="266"/>
      <c r="HGD13" s="200"/>
      <c r="HGE13" s="266"/>
      <c r="HGF13" s="261"/>
      <c r="HGG13" s="265"/>
      <c r="HGH13" s="266"/>
      <c r="HGI13" s="200"/>
      <c r="HGJ13" s="266"/>
      <c r="HGK13" s="261"/>
      <c r="HGL13" s="265"/>
      <c r="HGM13" s="266"/>
      <c r="HGN13" s="200"/>
      <c r="HGO13" s="266"/>
      <c r="HGP13" s="261"/>
      <c r="HGQ13" s="265"/>
      <c r="HGR13" s="266"/>
      <c r="HGS13" s="200"/>
      <c r="HGT13" s="266"/>
      <c r="HGU13" s="261"/>
      <c r="HGV13" s="265"/>
      <c r="HGW13" s="266"/>
      <c r="HGX13" s="200"/>
      <c r="HGY13" s="266"/>
      <c r="HGZ13" s="261"/>
      <c r="HHA13" s="265"/>
      <c r="HHB13" s="266"/>
      <c r="HHC13" s="200"/>
      <c r="HHD13" s="266"/>
      <c r="HHE13" s="261"/>
      <c r="HHF13" s="265"/>
      <c r="HHG13" s="266"/>
      <c r="HHH13" s="200"/>
      <c r="HHI13" s="266"/>
      <c r="HHJ13" s="261"/>
      <c r="HHK13" s="265"/>
      <c r="HHL13" s="266"/>
      <c r="HHM13" s="200"/>
      <c r="HHN13" s="266"/>
      <c r="HHO13" s="261"/>
      <c r="HHP13" s="265"/>
      <c r="HHQ13" s="266"/>
      <c r="HHR13" s="200"/>
      <c r="HHS13" s="266"/>
      <c r="HHT13" s="261"/>
      <c r="HHU13" s="265"/>
      <c r="HHV13" s="266"/>
      <c r="HHW13" s="200"/>
      <c r="HHX13" s="266"/>
      <c r="HHY13" s="261"/>
      <c r="HHZ13" s="265"/>
      <c r="HIA13" s="266"/>
      <c r="HIB13" s="200"/>
      <c r="HIC13" s="266"/>
      <c r="HID13" s="261"/>
      <c r="HIE13" s="265"/>
      <c r="HIF13" s="266"/>
      <c r="HIG13" s="200"/>
      <c r="HIH13" s="266"/>
      <c r="HII13" s="261"/>
      <c r="HIJ13" s="265"/>
      <c r="HIK13" s="266"/>
      <c r="HIL13" s="200"/>
      <c r="HIM13" s="266"/>
      <c r="HIN13" s="261"/>
      <c r="HIO13" s="265"/>
      <c r="HIP13" s="266"/>
      <c r="HIQ13" s="200"/>
      <c r="HIR13" s="266"/>
      <c r="HIS13" s="261"/>
      <c r="HIT13" s="265"/>
      <c r="HIU13" s="266"/>
      <c r="HIV13" s="200"/>
      <c r="HIW13" s="266"/>
      <c r="HIX13" s="261"/>
      <c r="HIY13" s="265"/>
      <c r="HIZ13" s="266"/>
      <c r="HJA13" s="200"/>
      <c r="HJB13" s="266"/>
      <c r="HJC13" s="261"/>
      <c r="HJD13" s="265"/>
      <c r="HJE13" s="266"/>
      <c r="HJF13" s="200"/>
      <c r="HJG13" s="266"/>
      <c r="HJH13" s="261"/>
      <c r="HJI13" s="265"/>
      <c r="HJJ13" s="266"/>
      <c r="HJK13" s="200"/>
      <c r="HJL13" s="266"/>
      <c r="HJM13" s="261"/>
      <c r="HJN13" s="265"/>
      <c r="HJO13" s="266"/>
      <c r="HJP13" s="200"/>
      <c r="HJQ13" s="266"/>
      <c r="HJR13" s="261"/>
      <c r="HJS13" s="265"/>
      <c r="HJT13" s="266"/>
      <c r="HJU13" s="200"/>
      <c r="HJV13" s="266"/>
      <c r="HJW13" s="261"/>
      <c r="HJX13" s="265"/>
      <c r="HJY13" s="266"/>
      <c r="HJZ13" s="200"/>
      <c r="HKA13" s="266"/>
      <c r="HKB13" s="261"/>
      <c r="HKC13" s="265"/>
      <c r="HKD13" s="266"/>
      <c r="HKE13" s="200"/>
      <c r="HKF13" s="266"/>
      <c r="HKG13" s="261"/>
      <c r="HKH13" s="265"/>
      <c r="HKI13" s="266"/>
      <c r="HKJ13" s="200"/>
      <c r="HKK13" s="266"/>
      <c r="HKL13" s="261"/>
      <c r="HKM13" s="265"/>
      <c r="HKN13" s="266"/>
      <c r="HKO13" s="200"/>
      <c r="HKP13" s="266"/>
      <c r="HKQ13" s="261"/>
      <c r="HKR13" s="265"/>
      <c r="HKS13" s="266"/>
      <c r="HKT13" s="200"/>
      <c r="HKU13" s="266"/>
      <c r="HKV13" s="261"/>
      <c r="HKW13" s="265"/>
      <c r="HKX13" s="266"/>
      <c r="HKY13" s="200"/>
      <c r="HKZ13" s="266"/>
      <c r="HLA13" s="261"/>
      <c r="HLB13" s="265"/>
      <c r="HLC13" s="266"/>
      <c r="HLD13" s="200"/>
      <c r="HLE13" s="266"/>
      <c r="HLF13" s="261"/>
      <c r="HLG13" s="265"/>
      <c r="HLH13" s="266"/>
      <c r="HLI13" s="200"/>
      <c r="HLJ13" s="266"/>
      <c r="HLK13" s="261"/>
      <c r="HLL13" s="265"/>
      <c r="HLM13" s="266"/>
      <c r="HLN13" s="200"/>
      <c r="HLO13" s="266"/>
      <c r="HLP13" s="261"/>
      <c r="HLQ13" s="265"/>
      <c r="HLR13" s="266"/>
      <c r="HLS13" s="200"/>
      <c r="HLT13" s="266"/>
      <c r="HLU13" s="261"/>
      <c r="HLV13" s="265"/>
      <c r="HLW13" s="266"/>
      <c r="HLX13" s="200"/>
      <c r="HLY13" s="266"/>
      <c r="HLZ13" s="261"/>
      <c r="HMA13" s="265"/>
      <c r="HMB13" s="266"/>
      <c r="HMC13" s="200"/>
      <c r="HMD13" s="266"/>
      <c r="HME13" s="261"/>
      <c r="HMF13" s="265"/>
      <c r="HMG13" s="266"/>
      <c r="HMH13" s="200"/>
      <c r="HMI13" s="266"/>
      <c r="HMJ13" s="261"/>
      <c r="HMK13" s="265"/>
      <c r="HML13" s="266"/>
      <c r="HMM13" s="200"/>
      <c r="HMN13" s="266"/>
      <c r="HMO13" s="261"/>
      <c r="HMP13" s="265"/>
      <c r="HMQ13" s="266"/>
      <c r="HMR13" s="200"/>
      <c r="HMS13" s="266"/>
      <c r="HMT13" s="261"/>
      <c r="HMU13" s="265"/>
      <c r="HMV13" s="266"/>
      <c r="HMW13" s="200"/>
      <c r="HMX13" s="266"/>
      <c r="HMY13" s="261"/>
      <c r="HMZ13" s="265"/>
      <c r="HNA13" s="266"/>
      <c r="HNB13" s="200"/>
      <c r="HNC13" s="266"/>
      <c r="HND13" s="261"/>
      <c r="HNE13" s="265"/>
      <c r="HNF13" s="266"/>
      <c r="HNG13" s="200"/>
      <c r="HNH13" s="266"/>
      <c r="HNI13" s="261"/>
      <c r="HNJ13" s="265"/>
      <c r="HNK13" s="266"/>
      <c r="HNL13" s="200"/>
      <c r="HNM13" s="266"/>
      <c r="HNN13" s="261"/>
      <c r="HNO13" s="265"/>
      <c r="HNP13" s="266"/>
      <c r="HNQ13" s="200"/>
      <c r="HNR13" s="266"/>
      <c r="HNS13" s="261"/>
      <c r="HNT13" s="265"/>
      <c r="HNU13" s="266"/>
      <c r="HNV13" s="200"/>
      <c r="HNW13" s="266"/>
      <c r="HNX13" s="261"/>
      <c r="HNY13" s="265"/>
      <c r="HNZ13" s="266"/>
      <c r="HOA13" s="200"/>
      <c r="HOB13" s="266"/>
      <c r="HOC13" s="261"/>
      <c r="HOD13" s="265"/>
      <c r="HOE13" s="266"/>
      <c r="HOF13" s="200"/>
      <c r="HOG13" s="266"/>
      <c r="HOH13" s="261"/>
      <c r="HOI13" s="265"/>
      <c r="HOJ13" s="266"/>
      <c r="HOK13" s="200"/>
      <c r="HOL13" s="266"/>
      <c r="HOM13" s="261"/>
      <c r="HON13" s="265"/>
      <c r="HOO13" s="266"/>
      <c r="HOP13" s="200"/>
      <c r="HOQ13" s="266"/>
      <c r="HOR13" s="261"/>
      <c r="HOS13" s="265"/>
      <c r="HOT13" s="266"/>
      <c r="HOU13" s="200"/>
      <c r="HOV13" s="266"/>
      <c r="HOW13" s="261"/>
      <c r="HOX13" s="265"/>
      <c r="HOY13" s="266"/>
      <c r="HOZ13" s="200"/>
      <c r="HPA13" s="266"/>
      <c r="HPB13" s="261"/>
      <c r="HPC13" s="265"/>
      <c r="HPD13" s="266"/>
      <c r="HPE13" s="200"/>
      <c r="HPF13" s="266"/>
      <c r="HPG13" s="261"/>
      <c r="HPH13" s="265"/>
      <c r="HPI13" s="266"/>
      <c r="HPJ13" s="200"/>
      <c r="HPK13" s="266"/>
      <c r="HPL13" s="261"/>
      <c r="HPM13" s="265"/>
      <c r="HPN13" s="266"/>
      <c r="HPO13" s="200"/>
      <c r="HPP13" s="266"/>
      <c r="HPQ13" s="261"/>
      <c r="HPR13" s="265"/>
      <c r="HPS13" s="266"/>
      <c r="HPT13" s="200"/>
      <c r="HPU13" s="266"/>
      <c r="HPV13" s="261"/>
      <c r="HPW13" s="265"/>
      <c r="HPX13" s="266"/>
      <c r="HPY13" s="200"/>
      <c r="HPZ13" s="266"/>
      <c r="HQA13" s="261"/>
      <c r="HQB13" s="265"/>
      <c r="HQC13" s="266"/>
      <c r="HQD13" s="200"/>
      <c r="HQE13" s="266"/>
      <c r="HQF13" s="261"/>
      <c r="HQG13" s="265"/>
      <c r="HQH13" s="266"/>
      <c r="HQI13" s="200"/>
      <c r="HQJ13" s="266"/>
      <c r="HQK13" s="261"/>
      <c r="HQL13" s="265"/>
      <c r="HQM13" s="266"/>
      <c r="HQN13" s="200"/>
      <c r="HQO13" s="266"/>
      <c r="HQP13" s="261"/>
      <c r="HQQ13" s="265"/>
      <c r="HQR13" s="266"/>
      <c r="HQS13" s="200"/>
      <c r="HQT13" s="266"/>
      <c r="HQU13" s="261"/>
      <c r="HQV13" s="265"/>
      <c r="HQW13" s="266"/>
      <c r="HQX13" s="200"/>
      <c r="HQY13" s="266"/>
      <c r="HQZ13" s="261"/>
      <c r="HRA13" s="265"/>
      <c r="HRB13" s="266"/>
      <c r="HRC13" s="200"/>
      <c r="HRD13" s="266"/>
      <c r="HRE13" s="261"/>
      <c r="HRF13" s="265"/>
      <c r="HRG13" s="266"/>
      <c r="HRH13" s="200"/>
      <c r="HRI13" s="266"/>
      <c r="HRJ13" s="261"/>
      <c r="HRK13" s="265"/>
      <c r="HRL13" s="266"/>
      <c r="HRM13" s="200"/>
      <c r="HRN13" s="266"/>
      <c r="HRO13" s="261"/>
      <c r="HRP13" s="265"/>
      <c r="HRQ13" s="266"/>
      <c r="HRR13" s="200"/>
      <c r="HRS13" s="266"/>
      <c r="HRT13" s="261"/>
      <c r="HRU13" s="265"/>
      <c r="HRV13" s="266"/>
      <c r="HRW13" s="200"/>
      <c r="HRX13" s="266"/>
      <c r="HRY13" s="261"/>
      <c r="HRZ13" s="265"/>
      <c r="HSA13" s="266"/>
      <c r="HSB13" s="200"/>
      <c r="HSC13" s="266"/>
      <c r="HSD13" s="261"/>
      <c r="HSE13" s="265"/>
      <c r="HSF13" s="266"/>
      <c r="HSG13" s="200"/>
      <c r="HSH13" s="266"/>
      <c r="HSI13" s="261"/>
      <c r="HSJ13" s="265"/>
      <c r="HSK13" s="266"/>
      <c r="HSL13" s="200"/>
      <c r="HSM13" s="266"/>
      <c r="HSN13" s="261"/>
      <c r="HSO13" s="265"/>
      <c r="HSP13" s="266"/>
      <c r="HSQ13" s="200"/>
      <c r="HSR13" s="266"/>
      <c r="HSS13" s="261"/>
      <c r="HST13" s="265"/>
      <c r="HSU13" s="266"/>
      <c r="HSV13" s="200"/>
      <c r="HSW13" s="266"/>
      <c r="HSX13" s="261"/>
      <c r="HSY13" s="265"/>
      <c r="HSZ13" s="266"/>
      <c r="HTA13" s="200"/>
      <c r="HTB13" s="266"/>
      <c r="HTC13" s="261"/>
      <c r="HTD13" s="265"/>
      <c r="HTE13" s="266"/>
      <c r="HTF13" s="200"/>
      <c r="HTG13" s="266"/>
      <c r="HTH13" s="261"/>
      <c r="HTI13" s="265"/>
      <c r="HTJ13" s="266"/>
      <c r="HTK13" s="200"/>
      <c r="HTL13" s="266"/>
      <c r="HTM13" s="261"/>
      <c r="HTN13" s="265"/>
      <c r="HTO13" s="266"/>
      <c r="HTP13" s="200"/>
      <c r="HTQ13" s="266"/>
      <c r="HTR13" s="261"/>
      <c r="HTS13" s="265"/>
      <c r="HTT13" s="266"/>
      <c r="HTU13" s="200"/>
      <c r="HTV13" s="266"/>
      <c r="HTW13" s="261"/>
      <c r="HTX13" s="265"/>
      <c r="HTY13" s="266"/>
      <c r="HTZ13" s="200"/>
      <c r="HUA13" s="266"/>
      <c r="HUB13" s="261"/>
      <c r="HUC13" s="265"/>
      <c r="HUD13" s="266"/>
      <c r="HUE13" s="200"/>
      <c r="HUF13" s="266"/>
      <c r="HUG13" s="261"/>
      <c r="HUH13" s="265"/>
      <c r="HUI13" s="266"/>
      <c r="HUJ13" s="200"/>
      <c r="HUK13" s="266"/>
      <c r="HUL13" s="261"/>
      <c r="HUM13" s="265"/>
      <c r="HUN13" s="266"/>
      <c r="HUO13" s="200"/>
      <c r="HUP13" s="266"/>
      <c r="HUQ13" s="261"/>
      <c r="HUR13" s="265"/>
      <c r="HUS13" s="266"/>
      <c r="HUT13" s="200"/>
      <c r="HUU13" s="266"/>
      <c r="HUV13" s="261"/>
      <c r="HUW13" s="265"/>
      <c r="HUX13" s="266"/>
      <c r="HUY13" s="200"/>
      <c r="HUZ13" s="266"/>
      <c r="HVA13" s="261"/>
      <c r="HVB13" s="265"/>
      <c r="HVC13" s="266"/>
      <c r="HVD13" s="200"/>
      <c r="HVE13" s="266"/>
      <c r="HVF13" s="261"/>
      <c r="HVG13" s="265"/>
      <c r="HVH13" s="266"/>
      <c r="HVI13" s="200"/>
      <c r="HVJ13" s="266"/>
      <c r="HVK13" s="261"/>
      <c r="HVL13" s="265"/>
      <c r="HVM13" s="266"/>
      <c r="HVN13" s="200"/>
      <c r="HVO13" s="266"/>
      <c r="HVP13" s="261"/>
      <c r="HVQ13" s="265"/>
      <c r="HVR13" s="266"/>
      <c r="HVS13" s="200"/>
      <c r="HVT13" s="266"/>
      <c r="HVU13" s="261"/>
      <c r="HVV13" s="265"/>
      <c r="HVW13" s="266"/>
      <c r="HVX13" s="200"/>
      <c r="HVY13" s="266"/>
      <c r="HVZ13" s="261"/>
      <c r="HWA13" s="265"/>
      <c r="HWB13" s="266"/>
      <c r="HWC13" s="200"/>
      <c r="HWD13" s="266"/>
      <c r="HWE13" s="261"/>
      <c r="HWF13" s="265"/>
      <c r="HWG13" s="266"/>
      <c r="HWH13" s="200"/>
      <c r="HWI13" s="266"/>
      <c r="HWJ13" s="261"/>
      <c r="HWK13" s="265"/>
      <c r="HWL13" s="266"/>
      <c r="HWM13" s="200"/>
      <c r="HWN13" s="266"/>
      <c r="HWO13" s="261"/>
      <c r="HWP13" s="265"/>
      <c r="HWQ13" s="266"/>
      <c r="HWR13" s="200"/>
      <c r="HWS13" s="266"/>
      <c r="HWT13" s="261"/>
      <c r="HWU13" s="265"/>
      <c r="HWV13" s="266"/>
      <c r="HWW13" s="200"/>
      <c r="HWX13" s="266"/>
      <c r="HWY13" s="261"/>
      <c r="HWZ13" s="265"/>
      <c r="HXA13" s="266"/>
      <c r="HXB13" s="200"/>
      <c r="HXC13" s="266"/>
      <c r="HXD13" s="261"/>
      <c r="HXE13" s="265"/>
      <c r="HXF13" s="266"/>
      <c r="HXG13" s="200"/>
      <c r="HXH13" s="266"/>
      <c r="HXI13" s="261"/>
      <c r="HXJ13" s="265"/>
      <c r="HXK13" s="266"/>
      <c r="HXL13" s="200"/>
      <c r="HXM13" s="266"/>
      <c r="HXN13" s="261"/>
      <c r="HXO13" s="265"/>
      <c r="HXP13" s="266"/>
      <c r="HXQ13" s="200"/>
      <c r="HXR13" s="266"/>
      <c r="HXS13" s="261"/>
      <c r="HXT13" s="265"/>
      <c r="HXU13" s="266"/>
      <c r="HXV13" s="200"/>
      <c r="HXW13" s="266"/>
      <c r="HXX13" s="261"/>
      <c r="HXY13" s="265"/>
      <c r="HXZ13" s="266"/>
      <c r="HYA13" s="200"/>
      <c r="HYB13" s="266"/>
      <c r="HYC13" s="261"/>
      <c r="HYD13" s="265"/>
      <c r="HYE13" s="266"/>
      <c r="HYF13" s="200"/>
      <c r="HYG13" s="266"/>
      <c r="HYH13" s="261"/>
      <c r="HYI13" s="265"/>
      <c r="HYJ13" s="266"/>
      <c r="HYK13" s="200"/>
      <c r="HYL13" s="266"/>
      <c r="HYM13" s="261"/>
      <c r="HYN13" s="265"/>
      <c r="HYO13" s="266"/>
      <c r="HYP13" s="200"/>
      <c r="HYQ13" s="266"/>
      <c r="HYR13" s="261"/>
      <c r="HYS13" s="265"/>
      <c r="HYT13" s="266"/>
      <c r="HYU13" s="200"/>
      <c r="HYV13" s="266"/>
      <c r="HYW13" s="261"/>
      <c r="HYX13" s="265"/>
      <c r="HYY13" s="266"/>
      <c r="HYZ13" s="200"/>
      <c r="HZA13" s="266"/>
      <c r="HZB13" s="261"/>
      <c r="HZC13" s="265"/>
      <c r="HZD13" s="266"/>
      <c r="HZE13" s="200"/>
      <c r="HZF13" s="266"/>
      <c r="HZG13" s="261"/>
      <c r="HZH13" s="265"/>
      <c r="HZI13" s="266"/>
      <c r="HZJ13" s="200"/>
      <c r="HZK13" s="266"/>
      <c r="HZL13" s="261"/>
      <c r="HZM13" s="265"/>
      <c r="HZN13" s="266"/>
      <c r="HZO13" s="200"/>
      <c r="HZP13" s="266"/>
      <c r="HZQ13" s="261"/>
      <c r="HZR13" s="265"/>
      <c r="HZS13" s="266"/>
      <c r="HZT13" s="200"/>
      <c r="HZU13" s="266"/>
      <c r="HZV13" s="261"/>
      <c r="HZW13" s="265"/>
      <c r="HZX13" s="266"/>
      <c r="HZY13" s="200"/>
      <c r="HZZ13" s="266"/>
      <c r="IAA13" s="261"/>
      <c r="IAB13" s="265"/>
      <c r="IAC13" s="266"/>
      <c r="IAD13" s="200"/>
      <c r="IAE13" s="266"/>
      <c r="IAF13" s="261"/>
      <c r="IAG13" s="265"/>
      <c r="IAH13" s="266"/>
      <c r="IAI13" s="200"/>
      <c r="IAJ13" s="266"/>
      <c r="IAK13" s="261"/>
      <c r="IAL13" s="265"/>
      <c r="IAM13" s="266"/>
      <c r="IAN13" s="200"/>
      <c r="IAO13" s="266"/>
      <c r="IAP13" s="261"/>
      <c r="IAQ13" s="265"/>
      <c r="IAR13" s="266"/>
      <c r="IAS13" s="200"/>
      <c r="IAT13" s="266"/>
      <c r="IAU13" s="261"/>
      <c r="IAV13" s="265"/>
      <c r="IAW13" s="266"/>
      <c r="IAX13" s="200"/>
      <c r="IAY13" s="266"/>
      <c r="IAZ13" s="261"/>
      <c r="IBA13" s="265"/>
      <c r="IBB13" s="266"/>
      <c r="IBC13" s="200"/>
      <c r="IBD13" s="266"/>
      <c r="IBE13" s="261"/>
      <c r="IBF13" s="265"/>
      <c r="IBG13" s="266"/>
      <c r="IBH13" s="200"/>
      <c r="IBI13" s="266"/>
      <c r="IBJ13" s="261"/>
      <c r="IBK13" s="265"/>
      <c r="IBL13" s="266"/>
      <c r="IBM13" s="200"/>
      <c r="IBN13" s="266"/>
      <c r="IBO13" s="261"/>
      <c r="IBP13" s="265"/>
      <c r="IBQ13" s="266"/>
      <c r="IBR13" s="200"/>
      <c r="IBS13" s="266"/>
      <c r="IBT13" s="261"/>
      <c r="IBU13" s="265"/>
      <c r="IBV13" s="266"/>
      <c r="IBW13" s="200"/>
      <c r="IBX13" s="266"/>
      <c r="IBY13" s="261"/>
      <c r="IBZ13" s="265"/>
      <c r="ICA13" s="266"/>
      <c r="ICB13" s="200"/>
      <c r="ICC13" s="266"/>
      <c r="ICD13" s="261"/>
      <c r="ICE13" s="265"/>
      <c r="ICF13" s="266"/>
      <c r="ICG13" s="200"/>
      <c r="ICH13" s="266"/>
      <c r="ICI13" s="261"/>
      <c r="ICJ13" s="265"/>
      <c r="ICK13" s="266"/>
      <c r="ICL13" s="200"/>
      <c r="ICM13" s="266"/>
      <c r="ICN13" s="261"/>
      <c r="ICO13" s="265"/>
      <c r="ICP13" s="266"/>
      <c r="ICQ13" s="200"/>
      <c r="ICR13" s="266"/>
      <c r="ICS13" s="261"/>
      <c r="ICT13" s="265"/>
      <c r="ICU13" s="266"/>
      <c r="ICV13" s="200"/>
      <c r="ICW13" s="266"/>
      <c r="ICX13" s="261"/>
      <c r="ICY13" s="265"/>
      <c r="ICZ13" s="266"/>
      <c r="IDA13" s="200"/>
      <c r="IDB13" s="266"/>
      <c r="IDC13" s="261"/>
      <c r="IDD13" s="265"/>
      <c r="IDE13" s="266"/>
      <c r="IDF13" s="200"/>
      <c r="IDG13" s="266"/>
      <c r="IDH13" s="261"/>
      <c r="IDI13" s="265"/>
      <c r="IDJ13" s="266"/>
      <c r="IDK13" s="200"/>
      <c r="IDL13" s="266"/>
      <c r="IDM13" s="261"/>
      <c r="IDN13" s="265"/>
      <c r="IDO13" s="266"/>
      <c r="IDP13" s="200"/>
      <c r="IDQ13" s="266"/>
      <c r="IDR13" s="261"/>
      <c r="IDS13" s="265"/>
      <c r="IDT13" s="266"/>
      <c r="IDU13" s="200"/>
      <c r="IDV13" s="266"/>
      <c r="IDW13" s="261"/>
      <c r="IDX13" s="265"/>
      <c r="IDY13" s="266"/>
      <c r="IDZ13" s="200"/>
      <c r="IEA13" s="266"/>
      <c r="IEB13" s="261"/>
      <c r="IEC13" s="265"/>
      <c r="IED13" s="266"/>
      <c r="IEE13" s="200"/>
      <c r="IEF13" s="266"/>
      <c r="IEG13" s="261"/>
      <c r="IEH13" s="265"/>
      <c r="IEI13" s="266"/>
      <c r="IEJ13" s="200"/>
      <c r="IEK13" s="266"/>
      <c r="IEL13" s="261"/>
      <c r="IEM13" s="265"/>
      <c r="IEN13" s="266"/>
      <c r="IEO13" s="200"/>
      <c r="IEP13" s="266"/>
      <c r="IEQ13" s="261"/>
      <c r="IER13" s="265"/>
      <c r="IES13" s="266"/>
      <c r="IET13" s="200"/>
      <c r="IEU13" s="266"/>
      <c r="IEV13" s="261"/>
      <c r="IEW13" s="265"/>
      <c r="IEX13" s="266"/>
      <c r="IEY13" s="200"/>
      <c r="IEZ13" s="266"/>
      <c r="IFA13" s="261"/>
      <c r="IFB13" s="265"/>
      <c r="IFC13" s="266"/>
      <c r="IFD13" s="200"/>
      <c r="IFE13" s="266"/>
      <c r="IFF13" s="261"/>
      <c r="IFG13" s="265"/>
      <c r="IFH13" s="266"/>
      <c r="IFI13" s="200"/>
      <c r="IFJ13" s="266"/>
      <c r="IFK13" s="261"/>
      <c r="IFL13" s="265"/>
      <c r="IFM13" s="266"/>
      <c r="IFN13" s="200"/>
      <c r="IFO13" s="266"/>
      <c r="IFP13" s="261"/>
      <c r="IFQ13" s="265"/>
      <c r="IFR13" s="266"/>
      <c r="IFS13" s="200"/>
      <c r="IFT13" s="266"/>
      <c r="IFU13" s="261"/>
      <c r="IFV13" s="265"/>
      <c r="IFW13" s="266"/>
      <c r="IFX13" s="200"/>
      <c r="IFY13" s="266"/>
      <c r="IFZ13" s="261"/>
      <c r="IGA13" s="265"/>
      <c r="IGB13" s="266"/>
      <c r="IGC13" s="200"/>
      <c r="IGD13" s="266"/>
      <c r="IGE13" s="261"/>
      <c r="IGF13" s="265"/>
      <c r="IGG13" s="266"/>
      <c r="IGH13" s="200"/>
      <c r="IGI13" s="266"/>
      <c r="IGJ13" s="261"/>
      <c r="IGK13" s="265"/>
      <c r="IGL13" s="266"/>
      <c r="IGM13" s="200"/>
      <c r="IGN13" s="266"/>
      <c r="IGO13" s="261"/>
      <c r="IGP13" s="265"/>
      <c r="IGQ13" s="266"/>
      <c r="IGR13" s="200"/>
      <c r="IGS13" s="266"/>
      <c r="IGT13" s="261"/>
      <c r="IGU13" s="265"/>
      <c r="IGV13" s="266"/>
      <c r="IGW13" s="200"/>
      <c r="IGX13" s="266"/>
      <c r="IGY13" s="261"/>
      <c r="IGZ13" s="265"/>
      <c r="IHA13" s="266"/>
      <c r="IHB13" s="200"/>
      <c r="IHC13" s="266"/>
      <c r="IHD13" s="261"/>
      <c r="IHE13" s="265"/>
      <c r="IHF13" s="266"/>
      <c r="IHG13" s="200"/>
      <c r="IHH13" s="266"/>
      <c r="IHI13" s="261"/>
      <c r="IHJ13" s="265"/>
      <c r="IHK13" s="266"/>
      <c r="IHL13" s="200"/>
      <c r="IHM13" s="266"/>
      <c r="IHN13" s="261"/>
      <c r="IHO13" s="265"/>
      <c r="IHP13" s="266"/>
      <c r="IHQ13" s="200"/>
      <c r="IHR13" s="266"/>
      <c r="IHS13" s="261"/>
      <c r="IHT13" s="265"/>
      <c r="IHU13" s="266"/>
      <c r="IHV13" s="200"/>
      <c r="IHW13" s="266"/>
      <c r="IHX13" s="261"/>
      <c r="IHY13" s="265"/>
      <c r="IHZ13" s="266"/>
      <c r="IIA13" s="200"/>
      <c r="IIB13" s="266"/>
      <c r="IIC13" s="261"/>
      <c r="IID13" s="265"/>
      <c r="IIE13" s="266"/>
      <c r="IIF13" s="200"/>
      <c r="IIG13" s="266"/>
      <c r="IIH13" s="261"/>
      <c r="III13" s="265"/>
      <c r="IIJ13" s="266"/>
      <c r="IIK13" s="200"/>
      <c r="IIL13" s="266"/>
      <c r="IIM13" s="261"/>
      <c r="IIN13" s="265"/>
      <c r="IIO13" s="266"/>
      <c r="IIP13" s="200"/>
      <c r="IIQ13" s="266"/>
      <c r="IIR13" s="261"/>
      <c r="IIS13" s="265"/>
      <c r="IIT13" s="266"/>
      <c r="IIU13" s="200"/>
      <c r="IIV13" s="266"/>
      <c r="IIW13" s="261"/>
      <c r="IIX13" s="265"/>
      <c r="IIY13" s="266"/>
      <c r="IIZ13" s="200"/>
      <c r="IJA13" s="266"/>
      <c r="IJB13" s="261"/>
      <c r="IJC13" s="265"/>
      <c r="IJD13" s="266"/>
      <c r="IJE13" s="200"/>
      <c r="IJF13" s="266"/>
      <c r="IJG13" s="261"/>
      <c r="IJH13" s="265"/>
      <c r="IJI13" s="266"/>
      <c r="IJJ13" s="200"/>
      <c r="IJK13" s="266"/>
      <c r="IJL13" s="261"/>
      <c r="IJM13" s="265"/>
      <c r="IJN13" s="266"/>
      <c r="IJO13" s="200"/>
      <c r="IJP13" s="266"/>
      <c r="IJQ13" s="261"/>
      <c r="IJR13" s="265"/>
      <c r="IJS13" s="266"/>
      <c r="IJT13" s="200"/>
      <c r="IJU13" s="266"/>
      <c r="IJV13" s="261"/>
      <c r="IJW13" s="265"/>
      <c r="IJX13" s="266"/>
      <c r="IJY13" s="200"/>
      <c r="IJZ13" s="266"/>
      <c r="IKA13" s="261"/>
      <c r="IKB13" s="265"/>
      <c r="IKC13" s="266"/>
      <c r="IKD13" s="200"/>
      <c r="IKE13" s="266"/>
      <c r="IKF13" s="261"/>
      <c r="IKG13" s="265"/>
      <c r="IKH13" s="266"/>
      <c r="IKI13" s="200"/>
      <c r="IKJ13" s="266"/>
      <c r="IKK13" s="261"/>
      <c r="IKL13" s="265"/>
      <c r="IKM13" s="266"/>
      <c r="IKN13" s="200"/>
      <c r="IKO13" s="266"/>
      <c r="IKP13" s="261"/>
      <c r="IKQ13" s="265"/>
      <c r="IKR13" s="266"/>
      <c r="IKS13" s="200"/>
      <c r="IKT13" s="266"/>
      <c r="IKU13" s="261"/>
      <c r="IKV13" s="265"/>
      <c r="IKW13" s="266"/>
      <c r="IKX13" s="200"/>
      <c r="IKY13" s="266"/>
      <c r="IKZ13" s="261"/>
      <c r="ILA13" s="265"/>
      <c r="ILB13" s="266"/>
      <c r="ILC13" s="200"/>
      <c r="ILD13" s="266"/>
      <c r="ILE13" s="261"/>
      <c r="ILF13" s="265"/>
      <c r="ILG13" s="266"/>
      <c r="ILH13" s="200"/>
      <c r="ILI13" s="266"/>
      <c r="ILJ13" s="261"/>
      <c r="ILK13" s="265"/>
      <c r="ILL13" s="266"/>
      <c r="ILM13" s="200"/>
      <c r="ILN13" s="266"/>
      <c r="ILO13" s="261"/>
      <c r="ILP13" s="265"/>
      <c r="ILQ13" s="266"/>
      <c r="ILR13" s="200"/>
      <c r="ILS13" s="266"/>
      <c r="ILT13" s="261"/>
      <c r="ILU13" s="265"/>
      <c r="ILV13" s="266"/>
      <c r="ILW13" s="200"/>
      <c r="ILX13" s="266"/>
      <c r="ILY13" s="261"/>
      <c r="ILZ13" s="265"/>
      <c r="IMA13" s="266"/>
      <c r="IMB13" s="200"/>
      <c r="IMC13" s="266"/>
      <c r="IMD13" s="261"/>
      <c r="IME13" s="265"/>
      <c r="IMF13" s="266"/>
      <c r="IMG13" s="200"/>
      <c r="IMH13" s="266"/>
      <c r="IMI13" s="261"/>
      <c r="IMJ13" s="265"/>
      <c r="IMK13" s="266"/>
      <c r="IML13" s="200"/>
      <c r="IMM13" s="266"/>
      <c r="IMN13" s="261"/>
      <c r="IMO13" s="265"/>
      <c r="IMP13" s="266"/>
      <c r="IMQ13" s="200"/>
      <c r="IMR13" s="266"/>
      <c r="IMS13" s="261"/>
      <c r="IMT13" s="265"/>
      <c r="IMU13" s="266"/>
      <c r="IMV13" s="200"/>
      <c r="IMW13" s="266"/>
      <c r="IMX13" s="261"/>
      <c r="IMY13" s="265"/>
      <c r="IMZ13" s="266"/>
      <c r="INA13" s="200"/>
      <c r="INB13" s="266"/>
      <c r="INC13" s="261"/>
      <c r="IND13" s="265"/>
      <c r="INE13" s="266"/>
      <c r="INF13" s="200"/>
      <c r="ING13" s="266"/>
      <c r="INH13" s="261"/>
      <c r="INI13" s="265"/>
      <c r="INJ13" s="266"/>
      <c r="INK13" s="200"/>
      <c r="INL13" s="266"/>
      <c r="INM13" s="261"/>
      <c r="INN13" s="265"/>
      <c r="INO13" s="266"/>
      <c r="INP13" s="200"/>
      <c r="INQ13" s="266"/>
      <c r="INR13" s="261"/>
      <c r="INS13" s="265"/>
      <c r="INT13" s="266"/>
      <c r="INU13" s="200"/>
      <c r="INV13" s="266"/>
      <c r="INW13" s="261"/>
      <c r="INX13" s="265"/>
      <c r="INY13" s="266"/>
      <c r="INZ13" s="200"/>
      <c r="IOA13" s="266"/>
      <c r="IOB13" s="261"/>
      <c r="IOC13" s="265"/>
      <c r="IOD13" s="266"/>
      <c r="IOE13" s="200"/>
      <c r="IOF13" s="266"/>
      <c r="IOG13" s="261"/>
      <c r="IOH13" s="265"/>
      <c r="IOI13" s="266"/>
      <c r="IOJ13" s="200"/>
      <c r="IOK13" s="266"/>
      <c r="IOL13" s="261"/>
      <c r="IOM13" s="265"/>
      <c r="ION13" s="266"/>
      <c r="IOO13" s="200"/>
      <c r="IOP13" s="266"/>
      <c r="IOQ13" s="261"/>
      <c r="IOR13" s="265"/>
      <c r="IOS13" s="266"/>
      <c r="IOT13" s="200"/>
      <c r="IOU13" s="266"/>
      <c r="IOV13" s="261"/>
      <c r="IOW13" s="265"/>
      <c r="IOX13" s="266"/>
      <c r="IOY13" s="200"/>
      <c r="IOZ13" s="266"/>
      <c r="IPA13" s="261"/>
      <c r="IPB13" s="265"/>
      <c r="IPC13" s="266"/>
      <c r="IPD13" s="200"/>
      <c r="IPE13" s="266"/>
      <c r="IPF13" s="261"/>
      <c r="IPG13" s="265"/>
      <c r="IPH13" s="266"/>
      <c r="IPI13" s="200"/>
      <c r="IPJ13" s="266"/>
      <c r="IPK13" s="261"/>
      <c r="IPL13" s="265"/>
      <c r="IPM13" s="266"/>
      <c r="IPN13" s="200"/>
      <c r="IPO13" s="266"/>
      <c r="IPP13" s="261"/>
      <c r="IPQ13" s="265"/>
      <c r="IPR13" s="266"/>
      <c r="IPS13" s="200"/>
      <c r="IPT13" s="266"/>
      <c r="IPU13" s="261"/>
      <c r="IPV13" s="265"/>
      <c r="IPW13" s="266"/>
      <c r="IPX13" s="200"/>
      <c r="IPY13" s="266"/>
      <c r="IPZ13" s="261"/>
      <c r="IQA13" s="265"/>
      <c r="IQB13" s="266"/>
      <c r="IQC13" s="200"/>
      <c r="IQD13" s="266"/>
      <c r="IQE13" s="261"/>
      <c r="IQF13" s="265"/>
      <c r="IQG13" s="266"/>
      <c r="IQH13" s="200"/>
      <c r="IQI13" s="266"/>
      <c r="IQJ13" s="261"/>
      <c r="IQK13" s="265"/>
      <c r="IQL13" s="266"/>
      <c r="IQM13" s="200"/>
      <c r="IQN13" s="266"/>
      <c r="IQO13" s="261"/>
      <c r="IQP13" s="265"/>
      <c r="IQQ13" s="266"/>
      <c r="IQR13" s="200"/>
      <c r="IQS13" s="266"/>
      <c r="IQT13" s="261"/>
      <c r="IQU13" s="265"/>
      <c r="IQV13" s="266"/>
      <c r="IQW13" s="200"/>
      <c r="IQX13" s="266"/>
      <c r="IQY13" s="261"/>
      <c r="IQZ13" s="265"/>
      <c r="IRA13" s="266"/>
      <c r="IRB13" s="200"/>
      <c r="IRC13" s="266"/>
      <c r="IRD13" s="261"/>
      <c r="IRE13" s="265"/>
      <c r="IRF13" s="266"/>
      <c r="IRG13" s="200"/>
      <c r="IRH13" s="266"/>
      <c r="IRI13" s="261"/>
      <c r="IRJ13" s="265"/>
      <c r="IRK13" s="266"/>
      <c r="IRL13" s="200"/>
      <c r="IRM13" s="266"/>
      <c r="IRN13" s="261"/>
      <c r="IRO13" s="265"/>
      <c r="IRP13" s="266"/>
      <c r="IRQ13" s="200"/>
      <c r="IRR13" s="266"/>
      <c r="IRS13" s="261"/>
      <c r="IRT13" s="265"/>
      <c r="IRU13" s="266"/>
      <c r="IRV13" s="200"/>
      <c r="IRW13" s="266"/>
      <c r="IRX13" s="261"/>
      <c r="IRY13" s="265"/>
      <c r="IRZ13" s="266"/>
      <c r="ISA13" s="200"/>
      <c r="ISB13" s="266"/>
      <c r="ISC13" s="261"/>
      <c r="ISD13" s="265"/>
      <c r="ISE13" s="266"/>
      <c r="ISF13" s="200"/>
      <c r="ISG13" s="266"/>
      <c r="ISH13" s="261"/>
      <c r="ISI13" s="265"/>
      <c r="ISJ13" s="266"/>
      <c r="ISK13" s="200"/>
      <c r="ISL13" s="266"/>
      <c r="ISM13" s="261"/>
      <c r="ISN13" s="265"/>
      <c r="ISO13" s="266"/>
      <c r="ISP13" s="200"/>
      <c r="ISQ13" s="266"/>
      <c r="ISR13" s="261"/>
      <c r="ISS13" s="265"/>
      <c r="IST13" s="266"/>
      <c r="ISU13" s="200"/>
      <c r="ISV13" s="266"/>
      <c r="ISW13" s="261"/>
      <c r="ISX13" s="265"/>
      <c r="ISY13" s="266"/>
      <c r="ISZ13" s="200"/>
      <c r="ITA13" s="266"/>
      <c r="ITB13" s="261"/>
      <c r="ITC13" s="265"/>
      <c r="ITD13" s="266"/>
      <c r="ITE13" s="200"/>
      <c r="ITF13" s="266"/>
      <c r="ITG13" s="261"/>
      <c r="ITH13" s="265"/>
      <c r="ITI13" s="266"/>
      <c r="ITJ13" s="200"/>
      <c r="ITK13" s="266"/>
      <c r="ITL13" s="261"/>
      <c r="ITM13" s="265"/>
      <c r="ITN13" s="266"/>
      <c r="ITO13" s="200"/>
      <c r="ITP13" s="266"/>
      <c r="ITQ13" s="261"/>
      <c r="ITR13" s="265"/>
      <c r="ITS13" s="266"/>
      <c r="ITT13" s="200"/>
      <c r="ITU13" s="266"/>
      <c r="ITV13" s="261"/>
      <c r="ITW13" s="265"/>
      <c r="ITX13" s="266"/>
      <c r="ITY13" s="200"/>
      <c r="ITZ13" s="266"/>
      <c r="IUA13" s="261"/>
      <c r="IUB13" s="265"/>
      <c r="IUC13" s="266"/>
      <c r="IUD13" s="200"/>
      <c r="IUE13" s="266"/>
      <c r="IUF13" s="261"/>
      <c r="IUG13" s="265"/>
      <c r="IUH13" s="266"/>
      <c r="IUI13" s="200"/>
      <c r="IUJ13" s="266"/>
      <c r="IUK13" s="261"/>
      <c r="IUL13" s="265"/>
      <c r="IUM13" s="266"/>
      <c r="IUN13" s="200"/>
      <c r="IUO13" s="266"/>
      <c r="IUP13" s="261"/>
      <c r="IUQ13" s="265"/>
      <c r="IUR13" s="266"/>
      <c r="IUS13" s="200"/>
      <c r="IUT13" s="266"/>
      <c r="IUU13" s="261"/>
      <c r="IUV13" s="265"/>
      <c r="IUW13" s="266"/>
      <c r="IUX13" s="200"/>
      <c r="IUY13" s="266"/>
      <c r="IUZ13" s="261"/>
      <c r="IVA13" s="265"/>
      <c r="IVB13" s="266"/>
      <c r="IVC13" s="200"/>
      <c r="IVD13" s="266"/>
      <c r="IVE13" s="261"/>
      <c r="IVF13" s="265"/>
      <c r="IVG13" s="266"/>
      <c r="IVH13" s="200"/>
      <c r="IVI13" s="266"/>
      <c r="IVJ13" s="261"/>
      <c r="IVK13" s="265"/>
      <c r="IVL13" s="266"/>
      <c r="IVM13" s="200"/>
      <c r="IVN13" s="266"/>
      <c r="IVO13" s="261"/>
      <c r="IVP13" s="265"/>
      <c r="IVQ13" s="266"/>
      <c r="IVR13" s="200"/>
      <c r="IVS13" s="266"/>
      <c r="IVT13" s="261"/>
      <c r="IVU13" s="265"/>
      <c r="IVV13" s="266"/>
      <c r="IVW13" s="200"/>
      <c r="IVX13" s="266"/>
      <c r="IVY13" s="261"/>
      <c r="IVZ13" s="265"/>
      <c r="IWA13" s="266"/>
      <c r="IWB13" s="200"/>
      <c r="IWC13" s="266"/>
      <c r="IWD13" s="261"/>
      <c r="IWE13" s="265"/>
      <c r="IWF13" s="266"/>
      <c r="IWG13" s="200"/>
      <c r="IWH13" s="266"/>
      <c r="IWI13" s="261"/>
      <c r="IWJ13" s="265"/>
      <c r="IWK13" s="266"/>
      <c r="IWL13" s="200"/>
      <c r="IWM13" s="266"/>
      <c r="IWN13" s="261"/>
      <c r="IWO13" s="265"/>
      <c r="IWP13" s="266"/>
      <c r="IWQ13" s="200"/>
      <c r="IWR13" s="266"/>
      <c r="IWS13" s="261"/>
      <c r="IWT13" s="265"/>
      <c r="IWU13" s="266"/>
      <c r="IWV13" s="200"/>
      <c r="IWW13" s="266"/>
      <c r="IWX13" s="261"/>
      <c r="IWY13" s="265"/>
      <c r="IWZ13" s="266"/>
      <c r="IXA13" s="200"/>
      <c r="IXB13" s="266"/>
      <c r="IXC13" s="261"/>
      <c r="IXD13" s="265"/>
      <c r="IXE13" s="266"/>
      <c r="IXF13" s="200"/>
      <c r="IXG13" s="266"/>
      <c r="IXH13" s="261"/>
      <c r="IXI13" s="265"/>
      <c r="IXJ13" s="266"/>
      <c r="IXK13" s="200"/>
      <c r="IXL13" s="266"/>
      <c r="IXM13" s="261"/>
      <c r="IXN13" s="265"/>
      <c r="IXO13" s="266"/>
      <c r="IXP13" s="200"/>
      <c r="IXQ13" s="266"/>
      <c r="IXR13" s="261"/>
      <c r="IXS13" s="265"/>
      <c r="IXT13" s="266"/>
      <c r="IXU13" s="200"/>
      <c r="IXV13" s="266"/>
      <c r="IXW13" s="261"/>
      <c r="IXX13" s="265"/>
      <c r="IXY13" s="266"/>
      <c r="IXZ13" s="200"/>
      <c r="IYA13" s="266"/>
      <c r="IYB13" s="261"/>
      <c r="IYC13" s="265"/>
      <c r="IYD13" s="266"/>
      <c r="IYE13" s="200"/>
      <c r="IYF13" s="266"/>
      <c r="IYG13" s="261"/>
      <c r="IYH13" s="265"/>
      <c r="IYI13" s="266"/>
      <c r="IYJ13" s="200"/>
      <c r="IYK13" s="266"/>
      <c r="IYL13" s="261"/>
      <c r="IYM13" s="265"/>
      <c r="IYN13" s="266"/>
      <c r="IYO13" s="200"/>
      <c r="IYP13" s="266"/>
      <c r="IYQ13" s="261"/>
      <c r="IYR13" s="265"/>
      <c r="IYS13" s="266"/>
      <c r="IYT13" s="200"/>
      <c r="IYU13" s="266"/>
      <c r="IYV13" s="261"/>
      <c r="IYW13" s="265"/>
      <c r="IYX13" s="266"/>
      <c r="IYY13" s="200"/>
      <c r="IYZ13" s="266"/>
      <c r="IZA13" s="261"/>
      <c r="IZB13" s="265"/>
      <c r="IZC13" s="266"/>
      <c r="IZD13" s="200"/>
      <c r="IZE13" s="266"/>
      <c r="IZF13" s="261"/>
      <c r="IZG13" s="265"/>
      <c r="IZH13" s="266"/>
      <c r="IZI13" s="200"/>
      <c r="IZJ13" s="266"/>
      <c r="IZK13" s="261"/>
      <c r="IZL13" s="265"/>
      <c r="IZM13" s="266"/>
      <c r="IZN13" s="200"/>
      <c r="IZO13" s="266"/>
      <c r="IZP13" s="261"/>
      <c r="IZQ13" s="265"/>
      <c r="IZR13" s="266"/>
      <c r="IZS13" s="200"/>
      <c r="IZT13" s="266"/>
      <c r="IZU13" s="261"/>
      <c r="IZV13" s="265"/>
      <c r="IZW13" s="266"/>
      <c r="IZX13" s="200"/>
      <c r="IZY13" s="266"/>
      <c r="IZZ13" s="261"/>
      <c r="JAA13" s="265"/>
      <c r="JAB13" s="266"/>
      <c r="JAC13" s="200"/>
      <c r="JAD13" s="266"/>
      <c r="JAE13" s="261"/>
      <c r="JAF13" s="265"/>
      <c r="JAG13" s="266"/>
      <c r="JAH13" s="200"/>
      <c r="JAI13" s="266"/>
      <c r="JAJ13" s="261"/>
      <c r="JAK13" s="265"/>
      <c r="JAL13" s="266"/>
      <c r="JAM13" s="200"/>
      <c r="JAN13" s="266"/>
      <c r="JAO13" s="261"/>
      <c r="JAP13" s="265"/>
      <c r="JAQ13" s="266"/>
      <c r="JAR13" s="200"/>
      <c r="JAS13" s="266"/>
      <c r="JAT13" s="261"/>
      <c r="JAU13" s="265"/>
      <c r="JAV13" s="266"/>
      <c r="JAW13" s="200"/>
      <c r="JAX13" s="266"/>
      <c r="JAY13" s="261"/>
      <c r="JAZ13" s="265"/>
      <c r="JBA13" s="266"/>
      <c r="JBB13" s="200"/>
      <c r="JBC13" s="266"/>
      <c r="JBD13" s="261"/>
      <c r="JBE13" s="265"/>
      <c r="JBF13" s="266"/>
      <c r="JBG13" s="200"/>
      <c r="JBH13" s="266"/>
      <c r="JBI13" s="261"/>
      <c r="JBJ13" s="265"/>
      <c r="JBK13" s="266"/>
      <c r="JBL13" s="200"/>
      <c r="JBM13" s="266"/>
      <c r="JBN13" s="261"/>
      <c r="JBO13" s="265"/>
      <c r="JBP13" s="266"/>
      <c r="JBQ13" s="200"/>
      <c r="JBR13" s="266"/>
      <c r="JBS13" s="261"/>
      <c r="JBT13" s="265"/>
      <c r="JBU13" s="266"/>
      <c r="JBV13" s="200"/>
      <c r="JBW13" s="266"/>
      <c r="JBX13" s="261"/>
      <c r="JBY13" s="265"/>
      <c r="JBZ13" s="266"/>
      <c r="JCA13" s="200"/>
      <c r="JCB13" s="266"/>
      <c r="JCC13" s="261"/>
      <c r="JCD13" s="265"/>
      <c r="JCE13" s="266"/>
      <c r="JCF13" s="200"/>
      <c r="JCG13" s="266"/>
      <c r="JCH13" s="261"/>
      <c r="JCI13" s="265"/>
      <c r="JCJ13" s="266"/>
      <c r="JCK13" s="200"/>
      <c r="JCL13" s="266"/>
      <c r="JCM13" s="261"/>
      <c r="JCN13" s="265"/>
      <c r="JCO13" s="266"/>
      <c r="JCP13" s="200"/>
      <c r="JCQ13" s="266"/>
      <c r="JCR13" s="261"/>
      <c r="JCS13" s="265"/>
      <c r="JCT13" s="266"/>
      <c r="JCU13" s="200"/>
      <c r="JCV13" s="266"/>
      <c r="JCW13" s="261"/>
      <c r="JCX13" s="265"/>
      <c r="JCY13" s="266"/>
      <c r="JCZ13" s="200"/>
      <c r="JDA13" s="266"/>
      <c r="JDB13" s="261"/>
      <c r="JDC13" s="265"/>
      <c r="JDD13" s="266"/>
      <c r="JDE13" s="200"/>
      <c r="JDF13" s="266"/>
      <c r="JDG13" s="261"/>
      <c r="JDH13" s="265"/>
      <c r="JDI13" s="266"/>
      <c r="JDJ13" s="200"/>
      <c r="JDK13" s="266"/>
      <c r="JDL13" s="261"/>
      <c r="JDM13" s="265"/>
      <c r="JDN13" s="266"/>
      <c r="JDO13" s="200"/>
      <c r="JDP13" s="266"/>
      <c r="JDQ13" s="261"/>
      <c r="JDR13" s="265"/>
      <c r="JDS13" s="266"/>
      <c r="JDT13" s="200"/>
      <c r="JDU13" s="266"/>
      <c r="JDV13" s="261"/>
      <c r="JDW13" s="265"/>
      <c r="JDX13" s="266"/>
      <c r="JDY13" s="200"/>
      <c r="JDZ13" s="266"/>
      <c r="JEA13" s="261"/>
      <c r="JEB13" s="265"/>
      <c r="JEC13" s="266"/>
      <c r="JED13" s="200"/>
      <c r="JEE13" s="266"/>
      <c r="JEF13" s="261"/>
      <c r="JEG13" s="265"/>
      <c r="JEH13" s="266"/>
      <c r="JEI13" s="200"/>
      <c r="JEJ13" s="266"/>
      <c r="JEK13" s="261"/>
      <c r="JEL13" s="265"/>
      <c r="JEM13" s="266"/>
      <c r="JEN13" s="200"/>
      <c r="JEO13" s="266"/>
      <c r="JEP13" s="261"/>
      <c r="JEQ13" s="265"/>
      <c r="JER13" s="266"/>
      <c r="JES13" s="200"/>
      <c r="JET13" s="266"/>
      <c r="JEU13" s="261"/>
      <c r="JEV13" s="265"/>
      <c r="JEW13" s="266"/>
      <c r="JEX13" s="200"/>
      <c r="JEY13" s="266"/>
      <c r="JEZ13" s="261"/>
      <c r="JFA13" s="265"/>
      <c r="JFB13" s="266"/>
      <c r="JFC13" s="200"/>
      <c r="JFD13" s="266"/>
      <c r="JFE13" s="261"/>
      <c r="JFF13" s="265"/>
      <c r="JFG13" s="266"/>
      <c r="JFH13" s="200"/>
      <c r="JFI13" s="266"/>
      <c r="JFJ13" s="261"/>
      <c r="JFK13" s="265"/>
      <c r="JFL13" s="266"/>
      <c r="JFM13" s="200"/>
      <c r="JFN13" s="266"/>
      <c r="JFO13" s="261"/>
      <c r="JFP13" s="265"/>
      <c r="JFQ13" s="266"/>
      <c r="JFR13" s="200"/>
      <c r="JFS13" s="266"/>
      <c r="JFT13" s="261"/>
      <c r="JFU13" s="265"/>
      <c r="JFV13" s="266"/>
      <c r="JFW13" s="200"/>
      <c r="JFX13" s="266"/>
      <c r="JFY13" s="261"/>
      <c r="JFZ13" s="265"/>
      <c r="JGA13" s="266"/>
      <c r="JGB13" s="200"/>
      <c r="JGC13" s="266"/>
      <c r="JGD13" s="261"/>
      <c r="JGE13" s="265"/>
      <c r="JGF13" s="266"/>
      <c r="JGG13" s="200"/>
      <c r="JGH13" s="266"/>
      <c r="JGI13" s="261"/>
      <c r="JGJ13" s="265"/>
      <c r="JGK13" s="266"/>
      <c r="JGL13" s="200"/>
      <c r="JGM13" s="266"/>
      <c r="JGN13" s="261"/>
      <c r="JGO13" s="265"/>
      <c r="JGP13" s="266"/>
      <c r="JGQ13" s="200"/>
      <c r="JGR13" s="266"/>
      <c r="JGS13" s="261"/>
      <c r="JGT13" s="265"/>
      <c r="JGU13" s="266"/>
      <c r="JGV13" s="200"/>
      <c r="JGW13" s="266"/>
      <c r="JGX13" s="261"/>
      <c r="JGY13" s="265"/>
      <c r="JGZ13" s="266"/>
      <c r="JHA13" s="200"/>
      <c r="JHB13" s="266"/>
      <c r="JHC13" s="261"/>
      <c r="JHD13" s="265"/>
      <c r="JHE13" s="266"/>
      <c r="JHF13" s="200"/>
      <c r="JHG13" s="266"/>
      <c r="JHH13" s="261"/>
      <c r="JHI13" s="265"/>
      <c r="JHJ13" s="266"/>
      <c r="JHK13" s="200"/>
      <c r="JHL13" s="266"/>
      <c r="JHM13" s="261"/>
      <c r="JHN13" s="265"/>
      <c r="JHO13" s="266"/>
      <c r="JHP13" s="200"/>
      <c r="JHQ13" s="266"/>
      <c r="JHR13" s="261"/>
      <c r="JHS13" s="265"/>
      <c r="JHT13" s="266"/>
      <c r="JHU13" s="200"/>
      <c r="JHV13" s="266"/>
      <c r="JHW13" s="261"/>
      <c r="JHX13" s="265"/>
      <c r="JHY13" s="266"/>
      <c r="JHZ13" s="200"/>
      <c r="JIA13" s="266"/>
      <c r="JIB13" s="261"/>
      <c r="JIC13" s="265"/>
      <c r="JID13" s="266"/>
      <c r="JIE13" s="200"/>
      <c r="JIF13" s="266"/>
      <c r="JIG13" s="261"/>
      <c r="JIH13" s="265"/>
      <c r="JII13" s="266"/>
      <c r="JIJ13" s="200"/>
      <c r="JIK13" s="266"/>
      <c r="JIL13" s="261"/>
      <c r="JIM13" s="265"/>
      <c r="JIN13" s="266"/>
      <c r="JIO13" s="200"/>
      <c r="JIP13" s="266"/>
      <c r="JIQ13" s="261"/>
      <c r="JIR13" s="265"/>
      <c r="JIS13" s="266"/>
      <c r="JIT13" s="200"/>
      <c r="JIU13" s="266"/>
      <c r="JIV13" s="261"/>
      <c r="JIW13" s="265"/>
      <c r="JIX13" s="266"/>
      <c r="JIY13" s="200"/>
      <c r="JIZ13" s="266"/>
      <c r="JJA13" s="261"/>
      <c r="JJB13" s="265"/>
      <c r="JJC13" s="266"/>
      <c r="JJD13" s="200"/>
      <c r="JJE13" s="266"/>
      <c r="JJF13" s="261"/>
      <c r="JJG13" s="265"/>
      <c r="JJH13" s="266"/>
      <c r="JJI13" s="200"/>
      <c r="JJJ13" s="266"/>
      <c r="JJK13" s="261"/>
      <c r="JJL13" s="265"/>
      <c r="JJM13" s="266"/>
      <c r="JJN13" s="200"/>
      <c r="JJO13" s="266"/>
      <c r="JJP13" s="261"/>
      <c r="JJQ13" s="265"/>
      <c r="JJR13" s="266"/>
      <c r="JJS13" s="200"/>
      <c r="JJT13" s="266"/>
      <c r="JJU13" s="261"/>
      <c r="JJV13" s="265"/>
      <c r="JJW13" s="266"/>
      <c r="JJX13" s="200"/>
      <c r="JJY13" s="266"/>
      <c r="JJZ13" s="261"/>
      <c r="JKA13" s="265"/>
      <c r="JKB13" s="266"/>
      <c r="JKC13" s="200"/>
      <c r="JKD13" s="266"/>
      <c r="JKE13" s="261"/>
      <c r="JKF13" s="265"/>
      <c r="JKG13" s="266"/>
      <c r="JKH13" s="200"/>
      <c r="JKI13" s="266"/>
      <c r="JKJ13" s="261"/>
      <c r="JKK13" s="265"/>
      <c r="JKL13" s="266"/>
      <c r="JKM13" s="200"/>
      <c r="JKN13" s="266"/>
      <c r="JKO13" s="261"/>
      <c r="JKP13" s="265"/>
      <c r="JKQ13" s="266"/>
      <c r="JKR13" s="200"/>
      <c r="JKS13" s="266"/>
      <c r="JKT13" s="261"/>
      <c r="JKU13" s="265"/>
      <c r="JKV13" s="266"/>
      <c r="JKW13" s="200"/>
      <c r="JKX13" s="266"/>
      <c r="JKY13" s="261"/>
      <c r="JKZ13" s="265"/>
      <c r="JLA13" s="266"/>
      <c r="JLB13" s="200"/>
      <c r="JLC13" s="266"/>
      <c r="JLD13" s="261"/>
      <c r="JLE13" s="265"/>
      <c r="JLF13" s="266"/>
      <c r="JLG13" s="200"/>
      <c r="JLH13" s="266"/>
      <c r="JLI13" s="261"/>
      <c r="JLJ13" s="265"/>
      <c r="JLK13" s="266"/>
      <c r="JLL13" s="200"/>
      <c r="JLM13" s="266"/>
      <c r="JLN13" s="261"/>
      <c r="JLO13" s="265"/>
      <c r="JLP13" s="266"/>
      <c r="JLQ13" s="200"/>
      <c r="JLR13" s="266"/>
      <c r="JLS13" s="261"/>
      <c r="JLT13" s="265"/>
      <c r="JLU13" s="266"/>
      <c r="JLV13" s="200"/>
      <c r="JLW13" s="266"/>
      <c r="JLX13" s="261"/>
      <c r="JLY13" s="265"/>
      <c r="JLZ13" s="266"/>
      <c r="JMA13" s="200"/>
      <c r="JMB13" s="266"/>
      <c r="JMC13" s="261"/>
      <c r="JMD13" s="265"/>
      <c r="JME13" s="266"/>
      <c r="JMF13" s="200"/>
      <c r="JMG13" s="266"/>
      <c r="JMH13" s="261"/>
      <c r="JMI13" s="265"/>
      <c r="JMJ13" s="266"/>
      <c r="JMK13" s="200"/>
      <c r="JML13" s="266"/>
      <c r="JMM13" s="261"/>
      <c r="JMN13" s="265"/>
      <c r="JMO13" s="266"/>
      <c r="JMP13" s="200"/>
      <c r="JMQ13" s="266"/>
      <c r="JMR13" s="261"/>
      <c r="JMS13" s="265"/>
      <c r="JMT13" s="266"/>
      <c r="JMU13" s="200"/>
      <c r="JMV13" s="266"/>
      <c r="JMW13" s="261"/>
      <c r="JMX13" s="265"/>
      <c r="JMY13" s="266"/>
      <c r="JMZ13" s="200"/>
      <c r="JNA13" s="266"/>
      <c r="JNB13" s="261"/>
      <c r="JNC13" s="265"/>
      <c r="JND13" s="266"/>
      <c r="JNE13" s="200"/>
      <c r="JNF13" s="266"/>
      <c r="JNG13" s="261"/>
      <c r="JNH13" s="265"/>
      <c r="JNI13" s="266"/>
      <c r="JNJ13" s="200"/>
      <c r="JNK13" s="266"/>
      <c r="JNL13" s="261"/>
      <c r="JNM13" s="265"/>
      <c r="JNN13" s="266"/>
      <c r="JNO13" s="200"/>
      <c r="JNP13" s="266"/>
      <c r="JNQ13" s="261"/>
      <c r="JNR13" s="265"/>
      <c r="JNS13" s="266"/>
      <c r="JNT13" s="200"/>
      <c r="JNU13" s="266"/>
      <c r="JNV13" s="261"/>
      <c r="JNW13" s="265"/>
      <c r="JNX13" s="266"/>
      <c r="JNY13" s="200"/>
      <c r="JNZ13" s="266"/>
      <c r="JOA13" s="261"/>
      <c r="JOB13" s="265"/>
      <c r="JOC13" s="266"/>
      <c r="JOD13" s="200"/>
      <c r="JOE13" s="266"/>
      <c r="JOF13" s="261"/>
      <c r="JOG13" s="265"/>
      <c r="JOH13" s="266"/>
      <c r="JOI13" s="200"/>
      <c r="JOJ13" s="266"/>
      <c r="JOK13" s="261"/>
      <c r="JOL13" s="265"/>
      <c r="JOM13" s="266"/>
      <c r="JON13" s="200"/>
      <c r="JOO13" s="266"/>
      <c r="JOP13" s="261"/>
      <c r="JOQ13" s="265"/>
      <c r="JOR13" s="266"/>
      <c r="JOS13" s="200"/>
      <c r="JOT13" s="266"/>
      <c r="JOU13" s="261"/>
      <c r="JOV13" s="265"/>
      <c r="JOW13" s="266"/>
      <c r="JOX13" s="200"/>
      <c r="JOY13" s="266"/>
      <c r="JOZ13" s="261"/>
      <c r="JPA13" s="265"/>
      <c r="JPB13" s="266"/>
      <c r="JPC13" s="200"/>
      <c r="JPD13" s="266"/>
      <c r="JPE13" s="261"/>
      <c r="JPF13" s="265"/>
      <c r="JPG13" s="266"/>
      <c r="JPH13" s="200"/>
      <c r="JPI13" s="266"/>
      <c r="JPJ13" s="261"/>
      <c r="JPK13" s="265"/>
      <c r="JPL13" s="266"/>
      <c r="JPM13" s="200"/>
      <c r="JPN13" s="266"/>
      <c r="JPO13" s="261"/>
      <c r="JPP13" s="265"/>
      <c r="JPQ13" s="266"/>
      <c r="JPR13" s="200"/>
      <c r="JPS13" s="266"/>
      <c r="JPT13" s="261"/>
      <c r="JPU13" s="265"/>
      <c r="JPV13" s="266"/>
      <c r="JPW13" s="200"/>
      <c r="JPX13" s="266"/>
      <c r="JPY13" s="261"/>
      <c r="JPZ13" s="265"/>
      <c r="JQA13" s="266"/>
      <c r="JQB13" s="200"/>
      <c r="JQC13" s="266"/>
      <c r="JQD13" s="261"/>
      <c r="JQE13" s="265"/>
      <c r="JQF13" s="266"/>
      <c r="JQG13" s="200"/>
      <c r="JQH13" s="266"/>
      <c r="JQI13" s="261"/>
      <c r="JQJ13" s="265"/>
      <c r="JQK13" s="266"/>
      <c r="JQL13" s="200"/>
      <c r="JQM13" s="266"/>
      <c r="JQN13" s="261"/>
      <c r="JQO13" s="265"/>
      <c r="JQP13" s="266"/>
      <c r="JQQ13" s="200"/>
      <c r="JQR13" s="266"/>
      <c r="JQS13" s="261"/>
      <c r="JQT13" s="265"/>
      <c r="JQU13" s="266"/>
      <c r="JQV13" s="200"/>
      <c r="JQW13" s="266"/>
      <c r="JQX13" s="261"/>
      <c r="JQY13" s="265"/>
      <c r="JQZ13" s="266"/>
      <c r="JRA13" s="200"/>
      <c r="JRB13" s="266"/>
      <c r="JRC13" s="261"/>
      <c r="JRD13" s="265"/>
      <c r="JRE13" s="266"/>
      <c r="JRF13" s="200"/>
      <c r="JRG13" s="266"/>
      <c r="JRH13" s="261"/>
      <c r="JRI13" s="265"/>
      <c r="JRJ13" s="266"/>
      <c r="JRK13" s="200"/>
      <c r="JRL13" s="266"/>
      <c r="JRM13" s="261"/>
      <c r="JRN13" s="265"/>
      <c r="JRO13" s="266"/>
      <c r="JRP13" s="200"/>
      <c r="JRQ13" s="266"/>
      <c r="JRR13" s="261"/>
      <c r="JRS13" s="265"/>
      <c r="JRT13" s="266"/>
      <c r="JRU13" s="200"/>
      <c r="JRV13" s="266"/>
      <c r="JRW13" s="261"/>
      <c r="JRX13" s="265"/>
      <c r="JRY13" s="266"/>
      <c r="JRZ13" s="200"/>
      <c r="JSA13" s="266"/>
      <c r="JSB13" s="261"/>
      <c r="JSC13" s="265"/>
      <c r="JSD13" s="266"/>
      <c r="JSE13" s="200"/>
      <c r="JSF13" s="266"/>
      <c r="JSG13" s="261"/>
      <c r="JSH13" s="265"/>
      <c r="JSI13" s="266"/>
      <c r="JSJ13" s="200"/>
      <c r="JSK13" s="266"/>
      <c r="JSL13" s="261"/>
      <c r="JSM13" s="265"/>
      <c r="JSN13" s="266"/>
      <c r="JSO13" s="200"/>
      <c r="JSP13" s="266"/>
      <c r="JSQ13" s="261"/>
      <c r="JSR13" s="265"/>
      <c r="JSS13" s="266"/>
      <c r="JST13" s="200"/>
      <c r="JSU13" s="266"/>
      <c r="JSV13" s="261"/>
      <c r="JSW13" s="265"/>
      <c r="JSX13" s="266"/>
      <c r="JSY13" s="200"/>
      <c r="JSZ13" s="266"/>
      <c r="JTA13" s="261"/>
      <c r="JTB13" s="265"/>
      <c r="JTC13" s="266"/>
      <c r="JTD13" s="200"/>
      <c r="JTE13" s="266"/>
      <c r="JTF13" s="261"/>
      <c r="JTG13" s="265"/>
      <c r="JTH13" s="266"/>
      <c r="JTI13" s="200"/>
      <c r="JTJ13" s="266"/>
      <c r="JTK13" s="261"/>
      <c r="JTL13" s="265"/>
      <c r="JTM13" s="266"/>
      <c r="JTN13" s="200"/>
      <c r="JTO13" s="266"/>
      <c r="JTP13" s="261"/>
      <c r="JTQ13" s="265"/>
      <c r="JTR13" s="266"/>
      <c r="JTS13" s="200"/>
      <c r="JTT13" s="266"/>
      <c r="JTU13" s="261"/>
      <c r="JTV13" s="265"/>
      <c r="JTW13" s="266"/>
      <c r="JTX13" s="200"/>
      <c r="JTY13" s="266"/>
      <c r="JTZ13" s="261"/>
      <c r="JUA13" s="265"/>
      <c r="JUB13" s="266"/>
      <c r="JUC13" s="200"/>
      <c r="JUD13" s="266"/>
      <c r="JUE13" s="261"/>
      <c r="JUF13" s="265"/>
      <c r="JUG13" s="266"/>
      <c r="JUH13" s="200"/>
      <c r="JUI13" s="266"/>
      <c r="JUJ13" s="261"/>
      <c r="JUK13" s="265"/>
      <c r="JUL13" s="266"/>
      <c r="JUM13" s="200"/>
      <c r="JUN13" s="266"/>
      <c r="JUO13" s="261"/>
      <c r="JUP13" s="265"/>
      <c r="JUQ13" s="266"/>
      <c r="JUR13" s="200"/>
      <c r="JUS13" s="266"/>
      <c r="JUT13" s="261"/>
      <c r="JUU13" s="265"/>
      <c r="JUV13" s="266"/>
      <c r="JUW13" s="200"/>
      <c r="JUX13" s="266"/>
      <c r="JUY13" s="261"/>
      <c r="JUZ13" s="265"/>
      <c r="JVA13" s="266"/>
      <c r="JVB13" s="200"/>
      <c r="JVC13" s="266"/>
      <c r="JVD13" s="261"/>
      <c r="JVE13" s="265"/>
      <c r="JVF13" s="266"/>
      <c r="JVG13" s="200"/>
      <c r="JVH13" s="266"/>
      <c r="JVI13" s="261"/>
      <c r="JVJ13" s="265"/>
      <c r="JVK13" s="266"/>
      <c r="JVL13" s="200"/>
      <c r="JVM13" s="266"/>
      <c r="JVN13" s="261"/>
      <c r="JVO13" s="265"/>
      <c r="JVP13" s="266"/>
      <c r="JVQ13" s="200"/>
      <c r="JVR13" s="266"/>
      <c r="JVS13" s="261"/>
      <c r="JVT13" s="265"/>
      <c r="JVU13" s="266"/>
      <c r="JVV13" s="200"/>
      <c r="JVW13" s="266"/>
      <c r="JVX13" s="261"/>
      <c r="JVY13" s="265"/>
      <c r="JVZ13" s="266"/>
      <c r="JWA13" s="200"/>
      <c r="JWB13" s="266"/>
      <c r="JWC13" s="261"/>
      <c r="JWD13" s="265"/>
      <c r="JWE13" s="266"/>
      <c r="JWF13" s="200"/>
      <c r="JWG13" s="266"/>
      <c r="JWH13" s="261"/>
      <c r="JWI13" s="265"/>
      <c r="JWJ13" s="266"/>
      <c r="JWK13" s="200"/>
      <c r="JWL13" s="266"/>
      <c r="JWM13" s="261"/>
      <c r="JWN13" s="265"/>
      <c r="JWO13" s="266"/>
      <c r="JWP13" s="200"/>
      <c r="JWQ13" s="266"/>
      <c r="JWR13" s="261"/>
      <c r="JWS13" s="265"/>
      <c r="JWT13" s="266"/>
      <c r="JWU13" s="200"/>
      <c r="JWV13" s="266"/>
      <c r="JWW13" s="261"/>
      <c r="JWX13" s="265"/>
      <c r="JWY13" s="266"/>
      <c r="JWZ13" s="200"/>
      <c r="JXA13" s="266"/>
      <c r="JXB13" s="261"/>
      <c r="JXC13" s="265"/>
      <c r="JXD13" s="266"/>
      <c r="JXE13" s="200"/>
      <c r="JXF13" s="266"/>
      <c r="JXG13" s="261"/>
      <c r="JXH13" s="265"/>
      <c r="JXI13" s="266"/>
      <c r="JXJ13" s="200"/>
      <c r="JXK13" s="266"/>
      <c r="JXL13" s="261"/>
      <c r="JXM13" s="265"/>
      <c r="JXN13" s="266"/>
      <c r="JXO13" s="200"/>
      <c r="JXP13" s="266"/>
      <c r="JXQ13" s="261"/>
      <c r="JXR13" s="265"/>
      <c r="JXS13" s="266"/>
      <c r="JXT13" s="200"/>
      <c r="JXU13" s="266"/>
      <c r="JXV13" s="261"/>
      <c r="JXW13" s="265"/>
      <c r="JXX13" s="266"/>
      <c r="JXY13" s="200"/>
      <c r="JXZ13" s="266"/>
      <c r="JYA13" s="261"/>
      <c r="JYB13" s="265"/>
      <c r="JYC13" s="266"/>
      <c r="JYD13" s="200"/>
      <c r="JYE13" s="266"/>
      <c r="JYF13" s="261"/>
      <c r="JYG13" s="265"/>
      <c r="JYH13" s="266"/>
      <c r="JYI13" s="200"/>
      <c r="JYJ13" s="266"/>
      <c r="JYK13" s="261"/>
      <c r="JYL13" s="265"/>
      <c r="JYM13" s="266"/>
      <c r="JYN13" s="200"/>
      <c r="JYO13" s="266"/>
      <c r="JYP13" s="261"/>
      <c r="JYQ13" s="265"/>
      <c r="JYR13" s="266"/>
      <c r="JYS13" s="200"/>
      <c r="JYT13" s="266"/>
      <c r="JYU13" s="261"/>
      <c r="JYV13" s="265"/>
      <c r="JYW13" s="266"/>
      <c r="JYX13" s="200"/>
      <c r="JYY13" s="266"/>
      <c r="JYZ13" s="261"/>
      <c r="JZA13" s="265"/>
      <c r="JZB13" s="266"/>
      <c r="JZC13" s="200"/>
      <c r="JZD13" s="266"/>
      <c r="JZE13" s="261"/>
      <c r="JZF13" s="265"/>
      <c r="JZG13" s="266"/>
      <c r="JZH13" s="200"/>
      <c r="JZI13" s="266"/>
      <c r="JZJ13" s="261"/>
      <c r="JZK13" s="265"/>
      <c r="JZL13" s="266"/>
      <c r="JZM13" s="200"/>
      <c r="JZN13" s="266"/>
      <c r="JZO13" s="261"/>
      <c r="JZP13" s="265"/>
      <c r="JZQ13" s="266"/>
      <c r="JZR13" s="200"/>
      <c r="JZS13" s="266"/>
      <c r="JZT13" s="261"/>
      <c r="JZU13" s="265"/>
      <c r="JZV13" s="266"/>
      <c r="JZW13" s="200"/>
      <c r="JZX13" s="266"/>
      <c r="JZY13" s="261"/>
      <c r="JZZ13" s="265"/>
      <c r="KAA13" s="266"/>
      <c r="KAB13" s="200"/>
      <c r="KAC13" s="266"/>
      <c r="KAD13" s="261"/>
      <c r="KAE13" s="265"/>
      <c r="KAF13" s="266"/>
      <c r="KAG13" s="200"/>
      <c r="KAH13" s="266"/>
      <c r="KAI13" s="261"/>
      <c r="KAJ13" s="265"/>
      <c r="KAK13" s="266"/>
      <c r="KAL13" s="200"/>
      <c r="KAM13" s="266"/>
      <c r="KAN13" s="261"/>
      <c r="KAO13" s="265"/>
      <c r="KAP13" s="266"/>
      <c r="KAQ13" s="200"/>
      <c r="KAR13" s="266"/>
      <c r="KAS13" s="261"/>
      <c r="KAT13" s="265"/>
      <c r="KAU13" s="266"/>
      <c r="KAV13" s="200"/>
      <c r="KAW13" s="266"/>
      <c r="KAX13" s="261"/>
      <c r="KAY13" s="265"/>
      <c r="KAZ13" s="266"/>
      <c r="KBA13" s="200"/>
      <c r="KBB13" s="266"/>
      <c r="KBC13" s="261"/>
      <c r="KBD13" s="265"/>
      <c r="KBE13" s="266"/>
      <c r="KBF13" s="200"/>
      <c r="KBG13" s="266"/>
      <c r="KBH13" s="261"/>
      <c r="KBI13" s="265"/>
      <c r="KBJ13" s="266"/>
      <c r="KBK13" s="200"/>
      <c r="KBL13" s="266"/>
      <c r="KBM13" s="261"/>
      <c r="KBN13" s="265"/>
      <c r="KBO13" s="266"/>
      <c r="KBP13" s="200"/>
      <c r="KBQ13" s="266"/>
      <c r="KBR13" s="261"/>
      <c r="KBS13" s="265"/>
      <c r="KBT13" s="266"/>
      <c r="KBU13" s="200"/>
      <c r="KBV13" s="266"/>
      <c r="KBW13" s="261"/>
      <c r="KBX13" s="265"/>
      <c r="KBY13" s="266"/>
      <c r="KBZ13" s="200"/>
      <c r="KCA13" s="266"/>
      <c r="KCB13" s="261"/>
      <c r="KCC13" s="265"/>
      <c r="KCD13" s="266"/>
      <c r="KCE13" s="200"/>
      <c r="KCF13" s="266"/>
      <c r="KCG13" s="261"/>
      <c r="KCH13" s="265"/>
      <c r="KCI13" s="266"/>
      <c r="KCJ13" s="200"/>
      <c r="KCK13" s="266"/>
      <c r="KCL13" s="261"/>
      <c r="KCM13" s="265"/>
      <c r="KCN13" s="266"/>
      <c r="KCO13" s="200"/>
      <c r="KCP13" s="266"/>
      <c r="KCQ13" s="261"/>
      <c r="KCR13" s="265"/>
      <c r="KCS13" s="266"/>
      <c r="KCT13" s="200"/>
      <c r="KCU13" s="266"/>
      <c r="KCV13" s="261"/>
      <c r="KCW13" s="265"/>
      <c r="KCX13" s="266"/>
      <c r="KCY13" s="200"/>
      <c r="KCZ13" s="266"/>
      <c r="KDA13" s="261"/>
      <c r="KDB13" s="265"/>
      <c r="KDC13" s="266"/>
      <c r="KDD13" s="200"/>
      <c r="KDE13" s="266"/>
      <c r="KDF13" s="261"/>
      <c r="KDG13" s="265"/>
      <c r="KDH13" s="266"/>
      <c r="KDI13" s="200"/>
      <c r="KDJ13" s="266"/>
      <c r="KDK13" s="261"/>
      <c r="KDL13" s="265"/>
      <c r="KDM13" s="266"/>
      <c r="KDN13" s="200"/>
      <c r="KDO13" s="266"/>
      <c r="KDP13" s="261"/>
      <c r="KDQ13" s="265"/>
      <c r="KDR13" s="266"/>
      <c r="KDS13" s="200"/>
      <c r="KDT13" s="266"/>
      <c r="KDU13" s="261"/>
      <c r="KDV13" s="265"/>
      <c r="KDW13" s="266"/>
      <c r="KDX13" s="200"/>
      <c r="KDY13" s="266"/>
      <c r="KDZ13" s="261"/>
      <c r="KEA13" s="265"/>
      <c r="KEB13" s="266"/>
      <c r="KEC13" s="200"/>
      <c r="KED13" s="266"/>
      <c r="KEE13" s="261"/>
      <c r="KEF13" s="265"/>
      <c r="KEG13" s="266"/>
      <c r="KEH13" s="200"/>
      <c r="KEI13" s="266"/>
      <c r="KEJ13" s="261"/>
      <c r="KEK13" s="265"/>
      <c r="KEL13" s="266"/>
      <c r="KEM13" s="200"/>
      <c r="KEN13" s="266"/>
      <c r="KEO13" s="261"/>
      <c r="KEP13" s="265"/>
      <c r="KEQ13" s="266"/>
      <c r="KER13" s="200"/>
      <c r="KES13" s="266"/>
      <c r="KET13" s="261"/>
      <c r="KEU13" s="265"/>
      <c r="KEV13" s="266"/>
      <c r="KEW13" s="200"/>
      <c r="KEX13" s="266"/>
      <c r="KEY13" s="261"/>
      <c r="KEZ13" s="265"/>
      <c r="KFA13" s="266"/>
      <c r="KFB13" s="200"/>
      <c r="KFC13" s="266"/>
      <c r="KFD13" s="261"/>
      <c r="KFE13" s="265"/>
      <c r="KFF13" s="266"/>
      <c r="KFG13" s="200"/>
      <c r="KFH13" s="266"/>
      <c r="KFI13" s="261"/>
      <c r="KFJ13" s="265"/>
      <c r="KFK13" s="266"/>
      <c r="KFL13" s="200"/>
      <c r="KFM13" s="266"/>
      <c r="KFN13" s="261"/>
      <c r="KFO13" s="265"/>
      <c r="KFP13" s="266"/>
      <c r="KFQ13" s="200"/>
      <c r="KFR13" s="266"/>
      <c r="KFS13" s="261"/>
      <c r="KFT13" s="265"/>
      <c r="KFU13" s="266"/>
      <c r="KFV13" s="200"/>
      <c r="KFW13" s="266"/>
      <c r="KFX13" s="261"/>
      <c r="KFY13" s="265"/>
      <c r="KFZ13" s="266"/>
      <c r="KGA13" s="200"/>
      <c r="KGB13" s="266"/>
      <c r="KGC13" s="261"/>
      <c r="KGD13" s="265"/>
      <c r="KGE13" s="266"/>
      <c r="KGF13" s="200"/>
      <c r="KGG13" s="266"/>
      <c r="KGH13" s="261"/>
      <c r="KGI13" s="265"/>
      <c r="KGJ13" s="266"/>
      <c r="KGK13" s="200"/>
      <c r="KGL13" s="266"/>
      <c r="KGM13" s="261"/>
      <c r="KGN13" s="265"/>
      <c r="KGO13" s="266"/>
      <c r="KGP13" s="200"/>
      <c r="KGQ13" s="266"/>
      <c r="KGR13" s="261"/>
      <c r="KGS13" s="265"/>
      <c r="KGT13" s="266"/>
      <c r="KGU13" s="200"/>
      <c r="KGV13" s="266"/>
      <c r="KGW13" s="261"/>
      <c r="KGX13" s="265"/>
      <c r="KGY13" s="266"/>
      <c r="KGZ13" s="200"/>
      <c r="KHA13" s="266"/>
      <c r="KHB13" s="261"/>
      <c r="KHC13" s="265"/>
      <c r="KHD13" s="266"/>
      <c r="KHE13" s="200"/>
      <c r="KHF13" s="266"/>
      <c r="KHG13" s="261"/>
      <c r="KHH13" s="265"/>
      <c r="KHI13" s="266"/>
      <c r="KHJ13" s="200"/>
      <c r="KHK13" s="266"/>
      <c r="KHL13" s="261"/>
      <c r="KHM13" s="265"/>
      <c r="KHN13" s="266"/>
      <c r="KHO13" s="200"/>
      <c r="KHP13" s="266"/>
      <c r="KHQ13" s="261"/>
      <c r="KHR13" s="265"/>
      <c r="KHS13" s="266"/>
      <c r="KHT13" s="200"/>
      <c r="KHU13" s="266"/>
      <c r="KHV13" s="261"/>
      <c r="KHW13" s="265"/>
      <c r="KHX13" s="266"/>
      <c r="KHY13" s="200"/>
      <c r="KHZ13" s="266"/>
      <c r="KIA13" s="261"/>
      <c r="KIB13" s="265"/>
      <c r="KIC13" s="266"/>
      <c r="KID13" s="200"/>
      <c r="KIE13" s="266"/>
      <c r="KIF13" s="261"/>
      <c r="KIG13" s="265"/>
      <c r="KIH13" s="266"/>
      <c r="KII13" s="200"/>
      <c r="KIJ13" s="266"/>
      <c r="KIK13" s="261"/>
      <c r="KIL13" s="265"/>
      <c r="KIM13" s="266"/>
      <c r="KIN13" s="200"/>
      <c r="KIO13" s="266"/>
      <c r="KIP13" s="261"/>
      <c r="KIQ13" s="265"/>
      <c r="KIR13" s="266"/>
      <c r="KIS13" s="200"/>
      <c r="KIT13" s="266"/>
      <c r="KIU13" s="261"/>
      <c r="KIV13" s="265"/>
      <c r="KIW13" s="266"/>
      <c r="KIX13" s="200"/>
      <c r="KIY13" s="266"/>
      <c r="KIZ13" s="261"/>
      <c r="KJA13" s="265"/>
      <c r="KJB13" s="266"/>
      <c r="KJC13" s="200"/>
      <c r="KJD13" s="266"/>
      <c r="KJE13" s="261"/>
      <c r="KJF13" s="265"/>
      <c r="KJG13" s="266"/>
      <c r="KJH13" s="200"/>
      <c r="KJI13" s="266"/>
      <c r="KJJ13" s="261"/>
      <c r="KJK13" s="265"/>
      <c r="KJL13" s="266"/>
      <c r="KJM13" s="200"/>
      <c r="KJN13" s="266"/>
      <c r="KJO13" s="261"/>
      <c r="KJP13" s="265"/>
      <c r="KJQ13" s="266"/>
      <c r="KJR13" s="200"/>
      <c r="KJS13" s="266"/>
      <c r="KJT13" s="261"/>
      <c r="KJU13" s="265"/>
      <c r="KJV13" s="266"/>
      <c r="KJW13" s="200"/>
      <c r="KJX13" s="266"/>
      <c r="KJY13" s="261"/>
      <c r="KJZ13" s="265"/>
      <c r="KKA13" s="266"/>
      <c r="KKB13" s="200"/>
      <c r="KKC13" s="266"/>
      <c r="KKD13" s="261"/>
      <c r="KKE13" s="265"/>
      <c r="KKF13" s="266"/>
      <c r="KKG13" s="200"/>
      <c r="KKH13" s="266"/>
      <c r="KKI13" s="261"/>
      <c r="KKJ13" s="265"/>
      <c r="KKK13" s="266"/>
      <c r="KKL13" s="200"/>
      <c r="KKM13" s="266"/>
      <c r="KKN13" s="261"/>
      <c r="KKO13" s="265"/>
      <c r="KKP13" s="266"/>
      <c r="KKQ13" s="200"/>
      <c r="KKR13" s="266"/>
      <c r="KKS13" s="261"/>
      <c r="KKT13" s="265"/>
      <c r="KKU13" s="266"/>
      <c r="KKV13" s="200"/>
      <c r="KKW13" s="266"/>
      <c r="KKX13" s="261"/>
      <c r="KKY13" s="265"/>
      <c r="KKZ13" s="266"/>
      <c r="KLA13" s="200"/>
      <c r="KLB13" s="266"/>
      <c r="KLC13" s="261"/>
      <c r="KLD13" s="265"/>
      <c r="KLE13" s="266"/>
      <c r="KLF13" s="200"/>
      <c r="KLG13" s="266"/>
      <c r="KLH13" s="261"/>
      <c r="KLI13" s="265"/>
      <c r="KLJ13" s="266"/>
      <c r="KLK13" s="200"/>
      <c r="KLL13" s="266"/>
      <c r="KLM13" s="261"/>
      <c r="KLN13" s="265"/>
      <c r="KLO13" s="266"/>
      <c r="KLP13" s="200"/>
      <c r="KLQ13" s="266"/>
      <c r="KLR13" s="261"/>
      <c r="KLS13" s="265"/>
      <c r="KLT13" s="266"/>
      <c r="KLU13" s="200"/>
      <c r="KLV13" s="266"/>
      <c r="KLW13" s="261"/>
      <c r="KLX13" s="265"/>
      <c r="KLY13" s="266"/>
      <c r="KLZ13" s="200"/>
      <c r="KMA13" s="266"/>
      <c r="KMB13" s="261"/>
      <c r="KMC13" s="265"/>
      <c r="KMD13" s="266"/>
      <c r="KME13" s="200"/>
      <c r="KMF13" s="266"/>
      <c r="KMG13" s="261"/>
      <c r="KMH13" s="265"/>
      <c r="KMI13" s="266"/>
      <c r="KMJ13" s="200"/>
      <c r="KMK13" s="266"/>
      <c r="KML13" s="261"/>
      <c r="KMM13" s="265"/>
      <c r="KMN13" s="266"/>
      <c r="KMO13" s="200"/>
      <c r="KMP13" s="266"/>
      <c r="KMQ13" s="261"/>
      <c r="KMR13" s="265"/>
      <c r="KMS13" s="266"/>
      <c r="KMT13" s="200"/>
      <c r="KMU13" s="266"/>
      <c r="KMV13" s="261"/>
      <c r="KMW13" s="265"/>
      <c r="KMX13" s="266"/>
      <c r="KMY13" s="200"/>
      <c r="KMZ13" s="266"/>
      <c r="KNA13" s="261"/>
      <c r="KNB13" s="265"/>
      <c r="KNC13" s="266"/>
      <c r="KND13" s="200"/>
      <c r="KNE13" s="266"/>
      <c r="KNF13" s="261"/>
      <c r="KNG13" s="265"/>
      <c r="KNH13" s="266"/>
      <c r="KNI13" s="200"/>
      <c r="KNJ13" s="266"/>
      <c r="KNK13" s="261"/>
      <c r="KNL13" s="265"/>
      <c r="KNM13" s="266"/>
      <c r="KNN13" s="200"/>
      <c r="KNO13" s="266"/>
      <c r="KNP13" s="261"/>
      <c r="KNQ13" s="265"/>
      <c r="KNR13" s="266"/>
      <c r="KNS13" s="200"/>
      <c r="KNT13" s="266"/>
      <c r="KNU13" s="261"/>
      <c r="KNV13" s="265"/>
      <c r="KNW13" s="266"/>
      <c r="KNX13" s="200"/>
      <c r="KNY13" s="266"/>
      <c r="KNZ13" s="261"/>
      <c r="KOA13" s="265"/>
      <c r="KOB13" s="266"/>
      <c r="KOC13" s="200"/>
      <c r="KOD13" s="266"/>
      <c r="KOE13" s="261"/>
      <c r="KOF13" s="265"/>
      <c r="KOG13" s="266"/>
      <c r="KOH13" s="200"/>
      <c r="KOI13" s="266"/>
      <c r="KOJ13" s="261"/>
      <c r="KOK13" s="265"/>
      <c r="KOL13" s="266"/>
      <c r="KOM13" s="200"/>
      <c r="KON13" s="266"/>
      <c r="KOO13" s="261"/>
      <c r="KOP13" s="265"/>
      <c r="KOQ13" s="266"/>
      <c r="KOR13" s="200"/>
      <c r="KOS13" s="266"/>
      <c r="KOT13" s="261"/>
      <c r="KOU13" s="265"/>
      <c r="KOV13" s="266"/>
      <c r="KOW13" s="200"/>
      <c r="KOX13" s="266"/>
      <c r="KOY13" s="261"/>
      <c r="KOZ13" s="265"/>
      <c r="KPA13" s="266"/>
      <c r="KPB13" s="200"/>
      <c r="KPC13" s="266"/>
      <c r="KPD13" s="261"/>
      <c r="KPE13" s="265"/>
      <c r="KPF13" s="266"/>
      <c r="KPG13" s="200"/>
      <c r="KPH13" s="266"/>
      <c r="KPI13" s="261"/>
      <c r="KPJ13" s="265"/>
      <c r="KPK13" s="266"/>
      <c r="KPL13" s="200"/>
      <c r="KPM13" s="266"/>
      <c r="KPN13" s="261"/>
      <c r="KPO13" s="265"/>
      <c r="KPP13" s="266"/>
      <c r="KPQ13" s="200"/>
      <c r="KPR13" s="266"/>
      <c r="KPS13" s="261"/>
      <c r="KPT13" s="265"/>
      <c r="KPU13" s="266"/>
      <c r="KPV13" s="200"/>
      <c r="KPW13" s="266"/>
      <c r="KPX13" s="261"/>
      <c r="KPY13" s="265"/>
      <c r="KPZ13" s="266"/>
      <c r="KQA13" s="200"/>
      <c r="KQB13" s="266"/>
      <c r="KQC13" s="261"/>
      <c r="KQD13" s="265"/>
      <c r="KQE13" s="266"/>
      <c r="KQF13" s="200"/>
      <c r="KQG13" s="266"/>
      <c r="KQH13" s="261"/>
      <c r="KQI13" s="265"/>
      <c r="KQJ13" s="266"/>
      <c r="KQK13" s="200"/>
      <c r="KQL13" s="266"/>
      <c r="KQM13" s="261"/>
      <c r="KQN13" s="265"/>
      <c r="KQO13" s="266"/>
      <c r="KQP13" s="200"/>
      <c r="KQQ13" s="266"/>
      <c r="KQR13" s="261"/>
      <c r="KQS13" s="265"/>
      <c r="KQT13" s="266"/>
      <c r="KQU13" s="200"/>
      <c r="KQV13" s="266"/>
      <c r="KQW13" s="261"/>
      <c r="KQX13" s="265"/>
      <c r="KQY13" s="266"/>
      <c r="KQZ13" s="200"/>
      <c r="KRA13" s="266"/>
      <c r="KRB13" s="261"/>
      <c r="KRC13" s="265"/>
      <c r="KRD13" s="266"/>
      <c r="KRE13" s="200"/>
      <c r="KRF13" s="266"/>
      <c r="KRG13" s="261"/>
      <c r="KRH13" s="265"/>
      <c r="KRI13" s="266"/>
      <c r="KRJ13" s="200"/>
      <c r="KRK13" s="266"/>
      <c r="KRL13" s="261"/>
      <c r="KRM13" s="265"/>
      <c r="KRN13" s="266"/>
      <c r="KRO13" s="200"/>
      <c r="KRP13" s="266"/>
      <c r="KRQ13" s="261"/>
      <c r="KRR13" s="265"/>
      <c r="KRS13" s="266"/>
      <c r="KRT13" s="200"/>
      <c r="KRU13" s="266"/>
      <c r="KRV13" s="261"/>
      <c r="KRW13" s="265"/>
      <c r="KRX13" s="266"/>
      <c r="KRY13" s="200"/>
      <c r="KRZ13" s="266"/>
      <c r="KSA13" s="261"/>
      <c r="KSB13" s="265"/>
      <c r="KSC13" s="266"/>
      <c r="KSD13" s="200"/>
      <c r="KSE13" s="266"/>
      <c r="KSF13" s="261"/>
      <c r="KSG13" s="265"/>
      <c r="KSH13" s="266"/>
      <c r="KSI13" s="200"/>
      <c r="KSJ13" s="266"/>
      <c r="KSK13" s="261"/>
      <c r="KSL13" s="265"/>
      <c r="KSM13" s="266"/>
      <c r="KSN13" s="200"/>
      <c r="KSO13" s="266"/>
      <c r="KSP13" s="261"/>
      <c r="KSQ13" s="265"/>
      <c r="KSR13" s="266"/>
      <c r="KSS13" s="200"/>
      <c r="KST13" s="266"/>
      <c r="KSU13" s="261"/>
      <c r="KSV13" s="265"/>
      <c r="KSW13" s="266"/>
      <c r="KSX13" s="200"/>
      <c r="KSY13" s="266"/>
      <c r="KSZ13" s="261"/>
      <c r="KTA13" s="265"/>
      <c r="KTB13" s="266"/>
      <c r="KTC13" s="200"/>
      <c r="KTD13" s="266"/>
      <c r="KTE13" s="261"/>
      <c r="KTF13" s="265"/>
      <c r="KTG13" s="266"/>
      <c r="KTH13" s="200"/>
      <c r="KTI13" s="266"/>
      <c r="KTJ13" s="261"/>
      <c r="KTK13" s="265"/>
      <c r="KTL13" s="266"/>
      <c r="KTM13" s="200"/>
      <c r="KTN13" s="266"/>
      <c r="KTO13" s="261"/>
      <c r="KTP13" s="265"/>
      <c r="KTQ13" s="266"/>
      <c r="KTR13" s="200"/>
      <c r="KTS13" s="266"/>
      <c r="KTT13" s="261"/>
      <c r="KTU13" s="265"/>
      <c r="KTV13" s="266"/>
      <c r="KTW13" s="200"/>
      <c r="KTX13" s="266"/>
      <c r="KTY13" s="261"/>
      <c r="KTZ13" s="265"/>
      <c r="KUA13" s="266"/>
      <c r="KUB13" s="200"/>
      <c r="KUC13" s="266"/>
      <c r="KUD13" s="261"/>
      <c r="KUE13" s="265"/>
      <c r="KUF13" s="266"/>
      <c r="KUG13" s="200"/>
      <c r="KUH13" s="266"/>
      <c r="KUI13" s="261"/>
      <c r="KUJ13" s="265"/>
      <c r="KUK13" s="266"/>
      <c r="KUL13" s="200"/>
      <c r="KUM13" s="266"/>
      <c r="KUN13" s="261"/>
      <c r="KUO13" s="265"/>
      <c r="KUP13" s="266"/>
      <c r="KUQ13" s="200"/>
      <c r="KUR13" s="266"/>
      <c r="KUS13" s="261"/>
      <c r="KUT13" s="265"/>
      <c r="KUU13" s="266"/>
      <c r="KUV13" s="200"/>
      <c r="KUW13" s="266"/>
      <c r="KUX13" s="261"/>
      <c r="KUY13" s="265"/>
      <c r="KUZ13" s="266"/>
      <c r="KVA13" s="200"/>
      <c r="KVB13" s="266"/>
      <c r="KVC13" s="261"/>
      <c r="KVD13" s="265"/>
      <c r="KVE13" s="266"/>
      <c r="KVF13" s="200"/>
      <c r="KVG13" s="266"/>
      <c r="KVH13" s="261"/>
      <c r="KVI13" s="265"/>
      <c r="KVJ13" s="266"/>
      <c r="KVK13" s="200"/>
      <c r="KVL13" s="266"/>
      <c r="KVM13" s="261"/>
      <c r="KVN13" s="265"/>
      <c r="KVO13" s="266"/>
      <c r="KVP13" s="200"/>
      <c r="KVQ13" s="266"/>
      <c r="KVR13" s="261"/>
      <c r="KVS13" s="265"/>
      <c r="KVT13" s="266"/>
      <c r="KVU13" s="200"/>
      <c r="KVV13" s="266"/>
      <c r="KVW13" s="261"/>
      <c r="KVX13" s="265"/>
      <c r="KVY13" s="266"/>
      <c r="KVZ13" s="200"/>
      <c r="KWA13" s="266"/>
      <c r="KWB13" s="261"/>
      <c r="KWC13" s="265"/>
      <c r="KWD13" s="266"/>
      <c r="KWE13" s="200"/>
      <c r="KWF13" s="266"/>
      <c r="KWG13" s="261"/>
      <c r="KWH13" s="265"/>
      <c r="KWI13" s="266"/>
      <c r="KWJ13" s="200"/>
      <c r="KWK13" s="266"/>
      <c r="KWL13" s="261"/>
      <c r="KWM13" s="265"/>
      <c r="KWN13" s="266"/>
      <c r="KWO13" s="200"/>
      <c r="KWP13" s="266"/>
      <c r="KWQ13" s="261"/>
      <c r="KWR13" s="265"/>
      <c r="KWS13" s="266"/>
      <c r="KWT13" s="200"/>
      <c r="KWU13" s="266"/>
      <c r="KWV13" s="261"/>
      <c r="KWW13" s="265"/>
      <c r="KWX13" s="266"/>
      <c r="KWY13" s="200"/>
      <c r="KWZ13" s="266"/>
      <c r="KXA13" s="261"/>
      <c r="KXB13" s="265"/>
      <c r="KXC13" s="266"/>
      <c r="KXD13" s="200"/>
      <c r="KXE13" s="266"/>
      <c r="KXF13" s="261"/>
      <c r="KXG13" s="265"/>
      <c r="KXH13" s="266"/>
      <c r="KXI13" s="200"/>
      <c r="KXJ13" s="266"/>
      <c r="KXK13" s="261"/>
      <c r="KXL13" s="265"/>
      <c r="KXM13" s="266"/>
      <c r="KXN13" s="200"/>
      <c r="KXO13" s="266"/>
      <c r="KXP13" s="261"/>
      <c r="KXQ13" s="265"/>
      <c r="KXR13" s="266"/>
      <c r="KXS13" s="200"/>
      <c r="KXT13" s="266"/>
      <c r="KXU13" s="261"/>
      <c r="KXV13" s="265"/>
      <c r="KXW13" s="266"/>
      <c r="KXX13" s="200"/>
      <c r="KXY13" s="266"/>
      <c r="KXZ13" s="261"/>
      <c r="KYA13" s="265"/>
      <c r="KYB13" s="266"/>
      <c r="KYC13" s="200"/>
      <c r="KYD13" s="266"/>
      <c r="KYE13" s="261"/>
      <c r="KYF13" s="265"/>
      <c r="KYG13" s="266"/>
      <c r="KYH13" s="200"/>
      <c r="KYI13" s="266"/>
      <c r="KYJ13" s="261"/>
      <c r="KYK13" s="265"/>
      <c r="KYL13" s="266"/>
      <c r="KYM13" s="200"/>
      <c r="KYN13" s="266"/>
      <c r="KYO13" s="261"/>
      <c r="KYP13" s="265"/>
      <c r="KYQ13" s="266"/>
      <c r="KYR13" s="200"/>
      <c r="KYS13" s="266"/>
      <c r="KYT13" s="261"/>
      <c r="KYU13" s="265"/>
      <c r="KYV13" s="266"/>
      <c r="KYW13" s="200"/>
      <c r="KYX13" s="266"/>
      <c r="KYY13" s="261"/>
      <c r="KYZ13" s="265"/>
      <c r="KZA13" s="266"/>
      <c r="KZB13" s="200"/>
      <c r="KZC13" s="266"/>
      <c r="KZD13" s="261"/>
      <c r="KZE13" s="265"/>
      <c r="KZF13" s="266"/>
      <c r="KZG13" s="200"/>
      <c r="KZH13" s="266"/>
      <c r="KZI13" s="261"/>
      <c r="KZJ13" s="265"/>
      <c r="KZK13" s="266"/>
      <c r="KZL13" s="200"/>
      <c r="KZM13" s="266"/>
      <c r="KZN13" s="261"/>
      <c r="KZO13" s="265"/>
      <c r="KZP13" s="266"/>
      <c r="KZQ13" s="200"/>
      <c r="KZR13" s="266"/>
      <c r="KZS13" s="261"/>
      <c r="KZT13" s="265"/>
      <c r="KZU13" s="266"/>
      <c r="KZV13" s="200"/>
      <c r="KZW13" s="266"/>
      <c r="KZX13" s="261"/>
      <c r="KZY13" s="265"/>
      <c r="KZZ13" s="266"/>
      <c r="LAA13" s="200"/>
      <c r="LAB13" s="266"/>
      <c r="LAC13" s="261"/>
      <c r="LAD13" s="265"/>
      <c r="LAE13" s="266"/>
      <c r="LAF13" s="200"/>
      <c r="LAG13" s="266"/>
      <c r="LAH13" s="261"/>
      <c r="LAI13" s="265"/>
      <c r="LAJ13" s="266"/>
      <c r="LAK13" s="200"/>
      <c r="LAL13" s="266"/>
      <c r="LAM13" s="261"/>
      <c r="LAN13" s="265"/>
      <c r="LAO13" s="266"/>
      <c r="LAP13" s="200"/>
      <c r="LAQ13" s="266"/>
      <c r="LAR13" s="261"/>
      <c r="LAS13" s="265"/>
      <c r="LAT13" s="266"/>
      <c r="LAU13" s="200"/>
      <c r="LAV13" s="266"/>
      <c r="LAW13" s="261"/>
      <c r="LAX13" s="265"/>
      <c r="LAY13" s="266"/>
      <c r="LAZ13" s="200"/>
      <c r="LBA13" s="266"/>
      <c r="LBB13" s="261"/>
      <c r="LBC13" s="265"/>
      <c r="LBD13" s="266"/>
      <c r="LBE13" s="200"/>
      <c r="LBF13" s="266"/>
      <c r="LBG13" s="261"/>
      <c r="LBH13" s="265"/>
      <c r="LBI13" s="266"/>
      <c r="LBJ13" s="200"/>
      <c r="LBK13" s="266"/>
      <c r="LBL13" s="261"/>
      <c r="LBM13" s="265"/>
      <c r="LBN13" s="266"/>
      <c r="LBO13" s="200"/>
      <c r="LBP13" s="266"/>
      <c r="LBQ13" s="261"/>
      <c r="LBR13" s="265"/>
      <c r="LBS13" s="266"/>
      <c r="LBT13" s="200"/>
      <c r="LBU13" s="266"/>
      <c r="LBV13" s="261"/>
      <c r="LBW13" s="265"/>
      <c r="LBX13" s="266"/>
      <c r="LBY13" s="200"/>
      <c r="LBZ13" s="266"/>
      <c r="LCA13" s="261"/>
      <c r="LCB13" s="265"/>
      <c r="LCC13" s="266"/>
      <c r="LCD13" s="200"/>
      <c r="LCE13" s="266"/>
      <c r="LCF13" s="261"/>
      <c r="LCG13" s="265"/>
      <c r="LCH13" s="266"/>
      <c r="LCI13" s="200"/>
      <c r="LCJ13" s="266"/>
      <c r="LCK13" s="261"/>
      <c r="LCL13" s="265"/>
      <c r="LCM13" s="266"/>
      <c r="LCN13" s="200"/>
      <c r="LCO13" s="266"/>
      <c r="LCP13" s="261"/>
      <c r="LCQ13" s="265"/>
      <c r="LCR13" s="266"/>
      <c r="LCS13" s="200"/>
      <c r="LCT13" s="266"/>
      <c r="LCU13" s="261"/>
      <c r="LCV13" s="265"/>
      <c r="LCW13" s="266"/>
      <c r="LCX13" s="200"/>
      <c r="LCY13" s="266"/>
      <c r="LCZ13" s="261"/>
      <c r="LDA13" s="265"/>
      <c r="LDB13" s="266"/>
      <c r="LDC13" s="200"/>
      <c r="LDD13" s="266"/>
      <c r="LDE13" s="261"/>
      <c r="LDF13" s="265"/>
      <c r="LDG13" s="266"/>
      <c r="LDH13" s="200"/>
      <c r="LDI13" s="266"/>
      <c r="LDJ13" s="261"/>
      <c r="LDK13" s="265"/>
      <c r="LDL13" s="266"/>
      <c r="LDM13" s="200"/>
      <c r="LDN13" s="266"/>
      <c r="LDO13" s="261"/>
      <c r="LDP13" s="265"/>
      <c r="LDQ13" s="266"/>
      <c r="LDR13" s="200"/>
      <c r="LDS13" s="266"/>
      <c r="LDT13" s="261"/>
      <c r="LDU13" s="265"/>
      <c r="LDV13" s="266"/>
      <c r="LDW13" s="200"/>
      <c r="LDX13" s="266"/>
      <c r="LDY13" s="261"/>
      <c r="LDZ13" s="265"/>
      <c r="LEA13" s="266"/>
      <c r="LEB13" s="200"/>
      <c r="LEC13" s="266"/>
      <c r="LED13" s="261"/>
      <c r="LEE13" s="265"/>
      <c r="LEF13" s="266"/>
      <c r="LEG13" s="200"/>
      <c r="LEH13" s="266"/>
      <c r="LEI13" s="261"/>
      <c r="LEJ13" s="265"/>
      <c r="LEK13" s="266"/>
      <c r="LEL13" s="200"/>
      <c r="LEM13" s="266"/>
      <c r="LEN13" s="261"/>
      <c r="LEO13" s="265"/>
      <c r="LEP13" s="266"/>
      <c r="LEQ13" s="200"/>
      <c r="LER13" s="266"/>
      <c r="LES13" s="261"/>
      <c r="LET13" s="265"/>
      <c r="LEU13" s="266"/>
      <c r="LEV13" s="200"/>
      <c r="LEW13" s="266"/>
      <c r="LEX13" s="261"/>
      <c r="LEY13" s="265"/>
      <c r="LEZ13" s="266"/>
      <c r="LFA13" s="200"/>
      <c r="LFB13" s="266"/>
      <c r="LFC13" s="261"/>
      <c r="LFD13" s="265"/>
      <c r="LFE13" s="266"/>
      <c r="LFF13" s="200"/>
      <c r="LFG13" s="266"/>
      <c r="LFH13" s="261"/>
      <c r="LFI13" s="265"/>
      <c r="LFJ13" s="266"/>
      <c r="LFK13" s="200"/>
      <c r="LFL13" s="266"/>
      <c r="LFM13" s="261"/>
      <c r="LFN13" s="265"/>
      <c r="LFO13" s="266"/>
      <c r="LFP13" s="200"/>
      <c r="LFQ13" s="266"/>
      <c r="LFR13" s="261"/>
      <c r="LFS13" s="265"/>
      <c r="LFT13" s="266"/>
      <c r="LFU13" s="200"/>
      <c r="LFV13" s="266"/>
      <c r="LFW13" s="261"/>
      <c r="LFX13" s="265"/>
      <c r="LFY13" s="266"/>
      <c r="LFZ13" s="200"/>
      <c r="LGA13" s="266"/>
      <c r="LGB13" s="261"/>
      <c r="LGC13" s="265"/>
      <c r="LGD13" s="266"/>
      <c r="LGE13" s="200"/>
      <c r="LGF13" s="266"/>
      <c r="LGG13" s="261"/>
      <c r="LGH13" s="265"/>
      <c r="LGI13" s="266"/>
      <c r="LGJ13" s="200"/>
      <c r="LGK13" s="266"/>
      <c r="LGL13" s="261"/>
      <c r="LGM13" s="265"/>
      <c r="LGN13" s="266"/>
      <c r="LGO13" s="200"/>
      <c r="LGP13" s="266"/>
      <c r="LGQ13" s="261"/>
      <c r="LGR13" s="265"/>
      <c r="LGS13" s="266"/>
      <c r="LGT13" s="200"/>
      <c r="LGU13" s="266"/>
      <c r="LGV13" s="261"/>
      <c r="LGW13" s="265"/>
      <c r="LGX13" s="266"/>
      <c r="LGY13" s="200"/>
      <c r="LGZ13" s="266"/>
      <c r="LHA13" s="261"/>
      <c r="LHB13" s="265"/>
      <c r="LHC13" s="266"/>
      <c r="LHD13" s="200"/>
      <c r="LHE13" s="266"/>
      <c r="LHF13" s="261"/>
      <c r="LHG13" s="265"/>
      <c r="LHH13" s="266"/>
      <c r="LHI13" s="200"/>
      <c r="LHJ13" s="266"/>
      <c r="LHK13" s="261"/>
      <c r="LHL13" s="265"/>
      <c r="LHM13" s="266"/>
      <c r="LHN13" s="200"/>
      <c r="LHO13" s="266"/>
      <c r="LHP13" s="261"/>
      <c r="LHQ13" s="265"/>
      <c r="LHR13" s="266"/>
      <c r="LHS13" s="200"/>
      <c r="LHT13" s="266"/>
      <c r="LHU13" s="261"/>
      <c r="LHV13" s="265"/>
      <c r="LHW13" s="266"/>
      <c r="LHX13" s="200"/>
      <c r="LHY13" s="266"/>
      <c r="LHZ13" s="261"/>
      <c r="LIA13" s="265"/>
      <c r="LIB13" s="266"/>
      <c r="LIC13" s="200"/>
      <c r="LID13" s="266"/>
      <c r="LIE13" s="261"/>
      <c r="LIF13" s="265"/>
      <c r="LIG13" s="266"/>
      <c r="LIH13" s="200"/>
      <c r="LII13" s="266"/>
      <c r="LIJ13" s="261"/>
      <c r="LIK13" s="265"/>
      <c r="LIL13" s="266"/>
      <c r="LIM13" s="200"/>
      <c r="LIN13" s="266"/>
      <c r="LIO13" s="261"/>
      <c r="LIP13" s="265"/>
      <c r="LIQ13" s="266"/>
      <c r="LIR13" s="200"/>
      <c r="LIS13" s="266"/>
      <c r="LIT13" s="261"/>
      <c r="LIU13" s="265"/>
      <c r="LIV13" s="266"/>
      <c r="LIW13" s="200"/>
      <c r="LIX13" s="266"/>
      <c r="LIY13" s="261"/>
      <c r="LIZ13" s="265"/>
      <c r="LJA13" s="266"/>
      <c r="LJB13" s="200"/>
      <c r="LJC13" s="266"/>
      <c r="LJD13" s="261"/>
      <c r="LJE13" s="265"/>
      <c r="LJF13" s="266"/>
      <c r="LJG13" s="200"/>
      <c r="LJH13" s="266"/>
      <c r="LJI13" s="261"/>
      <c r="LJJ13" s="265"/>
      <c r="LJK13" s="266"/>
      <c r="LJL13" s="200"/>
      <c r="LJM13" s="266"/>
      <c r="LJN13" s="261"/>
      <c r="LJO13" s="265"/>
      <c r="LJP13" s="266"/>
      <c r="LJQ13" s="200"/>
      <c r="LJR13" s="266"/>
      <c r="LJS13" s="261"/>
      <c r="LJT13" s="265"/>
      <c r="LJU13" s="266"/>
      <c r="LJV13" s="200"/>
      <c r="LJW13" s="266"/>
      <c r="LJX13" s="261"/>
      <c r="LJY13" s="265"/>
      <c r="LJZ13" s="266"/>
      <c r="LKA13" s="200"/>
      <c r="LKB13" s="266"/>
      <c r="LKC13" s="261"/>
      <c r="LKD13" s="265"/>
      <c r="LKE13" s="266"/>
      <c r="LKF13" s="200"/>
      <c r="LKG13" s="266"/>
      <c r="LKH13" s="261"/>
      <c r="LKI13" s="265"/>
      <c r="LKJ13" s="266"/>
      <c r="LKK13" s="200"/>
      <c r="LKL13" s="266"/>
      <c r="LKM13" s="261"/>
      <c r="LKN13" s="265"/>
      <c r="LKO13" s="266"/>
      <c r="LKP13" s="200"/>
      <c r="LKQ13" s="266"/>
      <c r="LKR13" s="261"/>
      <c r="LKS13" s="265"/>
      <c r="LKT13" s="266"/>
      <c r="LKU13" s="200"/>
      <c r="LKV13" s="266"/>
      <c r="LKW13" s="261"/>
      <c r="LKX13" s="265"/>
      <c r="LKY13" s="266"/>
      <c r="LKZ13" s="200"/>
      <c r="LLA13" s="266"/>
      <c r="LLB13" s="261"/>
      <c r="LLC13" s="265"/>
      <c r="LLD13" s="266"/>
      <c r="LLE13" s="200"/>
      <c r="LLF13" s="266"/>
      <c r="LLG13" s="261"/>
      <c r="LLH13" s="265"/>
      <c r="LLI13" s="266"/>
      <c r="LLJ13" s="200"/>
      <c r="LLK13" s="266"/>
      <c r="LLL13" s="261"/>
      <c r="LLM13" s="265"/>
      <c r="LLN13" s="266"/>
      <c r="LLO13" s="200"/>
      <c r="LLP13" s="266"/>
      <c r="LLQ13" s="261"/>
      <c r="LLR13" s="265"/>
      <c r="LLS13" s="266"/>
      <c r="LLT13" s="200"/>
      <c r="LLU13" s="266"/>
      <c r="LLV13" s="261"/>
      <c r="LLW13" s="265"/>
      <c r="LLX13" s="266"/>
      <c r="LLY13" s="200"/>
      <c r="LLZ13" s="266"/>
      <c r="LMA13" s="261"/>
      <c r="LMB13" s="265"/>
      <c r="LMC13" s="266"/>
      <c r="LMD13" s="200"/>
      <c r="LME13" s="266"/>
      <c r="LMF13" s="261"/>
      <c r="LMG13" s="265"/>
      <c r="LMH13" s="266"/>
      <c r="LMI13" s="200"/>
      <c r="LMJ13" s="266"/>
      <c r="LMK13" s="261"/>
      <c r="LML13" s="265"/>
      <c r="LMM13" s="266"/>
      <c r="LMN13" s="200"/>
      <c r="LMO13" s="266"/>
      <c r="LMP13" s="261"/>
      <c r="LMQ13" s="265"/>
      <c r="LMR13" s="266"/>
      <c r="LMS13" s="200"/>
      <c r="LMT13" s="266"/>
      <c r="LMU13" s="261"/>
      <c r="LMV13" s="265"/>
      <c r="LMW13" s="266"/>
      <c r="LMX13" s="200"/>
      <c r="LMY13" s="266"/>
      <c r="LMZ13" s="261"/>
      <c r="LNA13" s="265"/>
      <c r="LNB13" s="266"/>
      <c r="LNC13" s="200"/>
      <c r="LND13" s="266"/>
      <c r="LNE13" s="261"/>
      <c r="LNF13" s="265"/>
      <c r="LNG13" s="266"/>
      <c r="LNH13" s="200"/>
      <c r="LNI13" s="266"/>
      <c r="LNJ13" s="261"/>
      <c r="LNK13" s="265"/>
      <c r="LNL13" s="266"/>
      <c r="LNM13" s="200"/>
      <c r="LNN13" s="266"/>
      <c r="LNO13" s="261"/>
      <c r="LNP13" s="265"/>
      <c r="LNQ13" s="266"/>
      <c r="LNR13" s="200"/>
      <c r="LNS13" s="266"/>
      <c r="LNT13" s="261"/>
      <c r="LNU13" s="265"/>
      <c r="LNV13" s="266"/>
      <c r="LNW13" s="200"/>
      <c r="LNX13" s="266"/>
      <c r="LNY13" s="261"/>
      <c r="LNZ13" s="265"/>
      <c r="LOA13" s="266"/>
      <c r="LOB13" s="200"/>
      <c r="LOC13" s="266"/>
      <c r="LOD13" s="261"/>
      <c r="LOE13" s="265"/>
      <c r="LOF13" s="266"/>
      <c r="LOG13" s="200"/>
      <c r="LOH13" s="266"/>
      <c r="LOI13" s="261"/>
      <c r="LOJ13" s="265"/>
      <c r="LOK13" s="266"/>
      <c r="LOL13" s="200"/>
      <c r="LOM13" s="266"/>
      <c r="LON13" s="261"/>
      <c r="LOO13" s="265"/>
      <c r="LOP13" s="266"/>
      <c r="LOQ13" s="200"/>
      <c r="LOR13" s="266"/>
      <c r="LOS13" s="261"/>
      <c r="LOT13" s="265"/>
      <c r="LOU13" s="266"/>
      <c r="LOV13" s="200"/>
      <c r="LOW13" s="266"/>
      <c r="LOX13" s="261"/>
      <c r="LOY13" s="265"/>
      <c r="LOZ13" s="266"/>
      <c r="LPA13" s="200"/>
      <c r="LPB13" s="266"/>
      <c r="LPC13" s="261"/>
      <c r="LPD13" s="265"/>
      <c r="LPE13" s="266"/>
      <c r="LPF13" s="200"/>
      <c r="LPG13" s="266"/>
      <c r="LPH13" s="261"/>
      <c r="LPI13" s="265"/>
      <c r="LPJ13" s="266"/>
      <c r="LPK13" s="200"/>
      <c r="LPL13" s="266"/>
      <c r="LPM13" s="261"/>
      <c r="LPN13" s="265"/>
      <c r="LPO13" s="266"/>
      <c r="LPP13" s="200"/>
      <c r="LPQ13" s="266"/>
      <c r="LPR13" s="261"/>
      <c r="LPS13" s="265"/>
      <c r="LPT13" s="266"/>
      <c r="LPU13" s="200"/>
      <c r="LPV13" s="266"/>
      <c r="LPW13" s="261"/>
      <c r="LPX13" s="265"/>
      <c r="LPY13" s="266"/>
      <c r="LPZ13" s="200"/>
      <c r="LQA13" s="266"/>
      <c r="LQB13" s="261"/>
      <c r="LQC13" s="265"/>
      <c r="LQD13" s="266"/>
      <c r="LQE13" s="200"/>
      <c r="LQF13" s="266"/>
      <c r="LQG13" s="261"/>
      <c r="LQH13" s="265"/>
      <c r="LQI13" s="266"/>
      <c r="LQJ13" s="200"/>
      <c r="LQK13" s="266"/>
      <c r="LQL13" s="261"/>
      <c r="LQM13" s="265"/>
      <c r="LQN13" s="266"/>
      <c r="LQO13" s="200"/>
      <c r="LQP13" s="266"/>
      <c r="LQQ13" s="261"/>
      <c r="LQR13" s="265"/>
      <c r="LQS13" s="266"/>
      <c r="LQT13" s="200"/>
      <c r="LQU13" s="266"/>
      <c r="LQV13" s="261"/>
      <c r="LQW13" s="265"/>
      <c r="LQX13" s="266"/>
      <c r="LQY13" s="200"/>
      <c r="LQZ13" s="266"/>
      <c r="LRA13" s="261"/>
      <c r="LRB13" s="265"/>
      <c r="LRC13" s="266"/>
      <c r="LRD13" s="200"/>
      <c r="LRE13" s="266"/>
      <c r="LRF13" s="261"/>
      <c r="LRG13" s="265"/>
      <c r="LRH13" s="266"/>
      <c r="LRI13" s="200"/>
      <c r="LRJ13" s="266"/>
      <c r="LRK13" s="261"/>
      <c r="LRL13" s="265"/>
      <c r="LRM13" s="266"/>
      <c r="LRN13" s="200"/>
      <c r="LRO13" s="266"/>
      <c r="LRP13" s="261"/>
      <c r="LRQ13" s="265"/>
      <c r="LRR13" s="266"/>
      <c r="LRS13" s="200"/>
      <c r="LRT13" s="266"/>
      <c r="LRU13" s="261"/>
      <c r="LRV13" s="265"/>
      <c r="LRW13" s="266"/>
      <c r="LRX13" s="200"/>
      <c r="LRY13" s="266"/>
      <c r="LRZ13" s="261"/>
      <c r="LSA13" s="265"/>
      <c r="LSB13" s="266"/>
      <c r="LSC13" s="200"/>
      <c r="LSD13" s="266"/>
      <c r="LSE13" s="261"/>
      <c r="LSF13" s="265"/>
      <c r="LSG13" s="266"/>
      <c r="LSH13" s="200"/>
      <c r="LSI13" s="266"/>
      <c r="LSJ13" s="261"/>
      <c r="LSK13" s="265"/>
      <c r="LSL13" s="266"/>
      <c r="LSM13" s="200"/>
      <c r="LSN13" s="266"/>
      <c r="LSO13" s="261"/>
      <c r="LSP13" s="265"/>
      <c r="LSQ13" s="266"/>
      <c r="LSR13" s="200"/>
      <c r="LSS13" s="266"/>
      <c r="LST13" s="261"/>
      <c r="LSU13" s="265"/>
      <c r="LSV13" s="266"/>
      <c r="LSW13" s="200"/>
      <c r="LSX13" s="266"/>
      <c r="LSY13" s="261"/>
      <c r="LSZ13" s="265"/>
      <c r="LTA13" s="266"/>
      <c r="LTB13" s="200"/>
      <c r="LTC13" s="266"/>
      <c r="LTD13" s="261"/>
      <c r="LTE13" s="265"/>
      <c r="LTF13" s="266"/>
      <c r="LTG13" s="200"/>
      <c r="LTH13" s="266"/>
      <c r="LTI13" s="261"/>
      <c r="LTJ13" s="265"/>
      <c r="LTK13" s="266"/>
      <c r="LTL13" s="200"/>
      <c r="LTM13" s="266"/>
      <c r="LTN13" s="261"/>
      <c r="LTO13" s="265"/>
      <c r="LTP13" s="266"/>
      <c r="LTQ13" s="200"/>
      <c r="LTR13" s="266"/>
      <c r="LTS13" s="261"/>
      <c r="LTT13" s="265"/>
      <c r="LTU13" s="266"/>
      <c r="LTV13" s="200"/>
      <c r="LTW13" s="266"/>
      <c r="LTX13" s="261"/>
      <c r="LTY13" s="265"/>
      <c r="LTZ13" s="266"/>
      <c r="LUA13" s="200"/>
      <c r="LUB13" s="266"/>
      <c r="LUC13" s="261"/>
      <c r="LUD13" s="265"/>
      <c r="LUE13" s="266"/>
      <c r="LUF13" s="200"/>
      <c r="LUG13" s="266"/>
      <c r="LUH13" s="261"/>
      <c r="LUI13" s="265"/>
      <c r="LUJ13" s="266"/>
      <c r="LUK13" s="200"/>
      <c r="LUL13" s="266"/>
      <c r="LUM13" s="261"/>
      <c r="LUN13" s="265"/>
      <c r="LUO13" s="266"/>
      <c r="LUP13" s="200"/>
      <c r="LUQ13" s="266"/>
      <c r="LUR13" s="261"/>
      <c r="LUS13" s="265"/>
      <c r="LUT13" s="266"/>
      <c r="LUU13" s="200"/>
      <c r="LUV13" s="266"/>
      <c r="LUW13" s="261"/>
      <c r="LUX13" s="265"/>
      <c r="LUY13" s="266"/>
      <c r="LUZ13" s="200"/>
      <c r="LVA13" s="266"/>
      <c r="LVB13" s="261"/>
      <c r="LVC13" s="265"/>
      <c r="LVD13" s="266"/>
      <c r="LVE13" s="200"/>
      <c r="LVF13" s="266"/>
      <c r="LVG13" s="261"/>
      <c r="LVH13" s="265"/>
      <c r="LVI13" s="266"/>
      <c r="LVJ13" s="200"/>
      <c r="LVK13" s="266"/>
      <c r="LVL13" s="261"/>
      <c r="LVM13" s="265"/>
      <c r="LVN13" s="266"/>
      <c r="LVO13" s="200"/>
      <c r="LVP13" s="266"/>
      <c r="LVQ13" s="261"/>
      <c r="LVR13" s="265"/>
      <c r="LVS13" s="266"/>
      <c r="LVT13" s="200"/>
      <c r="LVU13" s="266"/>
      <c r="LVV13" s="261"/>
      <c r="LVW13" s="265"/>
      <c r="LVX13" s="266"/>
      <c r="LVY13" s="200"/>
      <c r="LVZ13" s="266"/>
      <c r="LWA13" s="261"/>
      <c r="LWB13" s="265"/>
      <c r="LWC13" s="266"/>
      <c r="LWD13" s="200"/>
      <c r="LWE13" s="266"/>
      <c r="LWF13" s="261"/>
      <c r="LWG13" s="265"/>
      <c r="LWH13" s="266"/>
      <c r="LWI13" s="200"/>
      <c r="LWJ13" s="266"/>
      <c r="LWK13" s="261"/>
      <c r="LWL13" s="265"/>
      <c r="LWM13" s="266"/>
      <c r="LWN13" s="200"/>
      <c r="LWO13" s="266"/>
      <c r="LWP13" s="261"/>
      <c r="LWQ13" s="265"/>
      <c r="LWR13" s="266"/>
      <c r="LWS13" s="200"/>
      <c r="LWT13" s="266"/>
      <c r="LWU13" s="261"/>
      <c r="LWV13" s="265"/>
      <c r="LWW13" s="266"/>
      <c r="LWX13" s="200"/>
      <c r="LWY13" s="266"/>
      <c r="LWZ13" s="261"/>
      <c r="LXA13" s="265"/>
      <c r="LXB13" s="266"/>
      <c r="LXC13" s="200"/>
      <c r="LXD13" s="266"/>
      <c r="LXE13" s="261"/>
      <c r="LXF13" s="265"/>
      <c r="LXG13" s="266"/>
      <c r="LXH13" s="200"/>
      <c r="LXI13" s="266"/>
      <c r="LXJ13" s="261"/>
      <c r="LXK13" s="265"/>
      <c r="LXL13" s="266"/>
      <c r="LXM13" s="200"/>
      <c r="LXN13" s="266"/>
      <c r="LXO13" s="261"/>
      <c r="LXP13" s="265"/>
      <c r="LXQ13" s="266"/>
      <c r="LXR13" s="200"/>
      <c r="LXS13" s="266"/>
      <c r="LXT13" s="261"/>
      <c r="LXU13" s="265"/>
      <c r="LXV13" s="266"/>
      <c r="LXW13" s="200"/>
      <c r="LXX13" s="266"/>
      <c r="LXY13" s="261"/>
      <c r="LXZ13" s="265"/>
      <c r="LYA13" s="266"/>
      <c r="LYB13" s="200"/>
      <c r="LYC13" s="266"/>
      <c r="LYD13" s="261"/>
      <c r="LYE13" s="265"/>
      <c r="LYF13" s="266"/>
      <c r="LYG13" s="200"/>
      <c r="LYH13" s="266"/>
      <c r="LYI13" s="261"/>
      <c r="LYJ13" s="265"/>
      <c r="LYK13" s="266"/>
      <c r="LYL13" s="200"/>
      <c r="LYM13" s="266"/>
      <c r="LYN13" s="261"/>
      <c r="LYO13" s="265"/>
      <c r="LYP13" s="266"/>
      <c r="LYQ13" s="200"/>
      <c r="LYR13" s="266"/>
      <c r="LYS13" s="261"/>
      <c r="LYT13" s="265"/>
      <c r="LYU13" s="266"/>
      <c r="LYV13" s="200"/>
      <c r="LYW13" s="266"/>
      <c r="LYX13" s="261"/>
      <c r="LYY13" s="265"/>
      <c r="LYZ13" s="266"/>
      <c r="LZA13" s="200"/>
      <c r="LZB13" s="266"/>
      <c r="LZC13" s="261"/>
      <c r="LZD13" s="265"/>
      <c r="LZE13" s="266"/>
      <c r="LZF13" s="200"/>
      <c r="LZG13" s="266"/>
      <c r="LZH13" s="261"/>
      <c r="LZI13" s="265"/>
      <c r="LZJ13" s="266"/>
      <c r="LZK13" s="200"/>
      <c r="LZL13" s="266"/>
      <c r="LZM13" s="261"/>
      <c r="LZN13" s="265"/>
      <c r="LZO13" s="266"/>
      <c r="LZP13" s="200"/>
      <c r="LZQ13" s="266"/>
      <c r="LZR13" s="261"/>
      <c r="LZS13" s="265"/>
      <c r="LZT13" s="266"/>
      <c r="LZU13" s="200"/>
      <c r="LZV13" s="266"/>
      <c r="LZW13" s="261"/>
      <c r="LZX13" s="265"/>
      <c r="LZY13" s="266"/>
      <c r="LZZ13" s="200"/>
      <c r="MAA13" s="266"/>
      <c r="MAB13" s="261"/>
      <c r="MAC13" s="265"/>
      <c r="MAD13" s="266"/>
      <c r="MAE13" s="200"/>
      <c r="MAF13" s="266"/>
      <c r="MAG13" s="261"/>
      <c r="MAH13" s="265"/>
      <c r="MAI13" s="266"/>
      <c r="MAJ13" s="200"/>
      <c r="MAK13" s="266"/>
      <c r="MAL13" s="261"/>
      <c r="MAM13" s="265"/>
      <c r="MAN13" s="266"/>
      <c r="MAO13" s="200"/>
      <c r="MAP13" s="266"/>
      <c r="MAQ13" s="261"/>
      <c r="MAR13" s="265"/>
      <c r="MAS13" s="266"/>
      <c r="MAT13" s="200"/>
      <c r="MAU13" s="266"/>
      <c r="MAV13" s="261"/>
      <c r="MAW13" s="265"/>
      <c r="MAX13" s="266"/>
      <c r="MAY13" s="200"/>
      <c r="MAZ13" s="266"/>
      <c r="MBA13" s="261"/>
      <c r="MBB13" s="265"/>
      <c r="MBC13" s="266"/>
      <c r="MBD13" s="200"/>
      <c r="MBE13" s="266"/>
      <c r="MBF13" s="261"/>
      <c r="MBG13" s="265"/>
      <c r="MBH13" s="266"/>
      <c r="MBI13" s="200"/>
      <c r="MBJ13" s="266"/>
      <c r="MBK13" s="261"/>
      <c r="MBL13" s="265"/>
      <c r="MBM13" s="266"/>
      <c r="MBN13" s="200"/>
      <c r="MBO13" s="266"/>
      <c r="MBP13" s="261"/>
      <c r="MBQ13" s="265"/>
      <c r="MBR13" s="266"/>
      <c r="MBS13" s="200"/>
      <c r="MBT13" s="266"/>
      <c r="MBU13" s="261"/>
      <c r="MBV13" s="265"/>
      <c r="MBW13" s="266"/>
      <c r="MBX13" s="200"/>
      <c r="MBY13" s="266"/>
      <c r="MBZ13" s="261"/>
      <c r="MCA13" s="265"/>
      <c r="MCB13" s="266"/>
      <c r="MCC13" s="200"/>
      <c r="MCD13" s="266"/>
      <c r="MCE13" s="261"/>
      <c r="MCF13" s="265"/>
      <c r="MCG13" s="266"/>
      <c r="MCH13" s="200"/>
      <c r="MCI13" s="266"/>
      <c r="MCJ13" s="261"/>
      <c r="MCK13" s="265"/>
      <c r="MCL13" s="266"/>
      <c r="MCM13" s="200"/>
      <c r="MCN13" s="266"/>
      <c r="MCO13" s="261"/>
      <c r="MCP13" s="265"/>
      <c r="MCQ13" s="266"/>
      <c r="MCR13" s="200"/>
      <c r="MCS13" s="266"/>
      <c r="MCT13" s="261"/>
      <c r="MCU13" s="265"/>
      <c r="MCV13" s="266"/>
      <c r="MCW13" s="200"/>
      <c r="MCX13" s="266"/>
      <c r="MCY13" s="261"/>
      <c r="MCZ13" s="265"/>
      <c r="MDA13" s="266"/>
      <c r="MDB13" s="200"/>
      <c r="MDC13" s="266"/>
      <c r="MDD13" s="261"/>
      <c r="MDE13" s="265"/>
      <c r="MDF13" s="266"/>
      <c r="MDG13" s="200"/>
      <c r="MDH13" s="266"/>
      <c r="MDI13" s="261"/>
      <c r="MDJ13" s="265"/>
      <c r="MDK13" s="266"/>
      <c r="MDL13" s="200"/>
      <c r="MDM13" s="266"/>
      <c r="MDN13" s="261"/>
      <c r="MDO13" s="265"/>
      <c r="MDP13" s="266"/>
      <c r="MDQ13" s="200"/>
      <c r="MDR13" s="266"/>
      <c r="MDS13" s="261"/>
      <c r="MDT13" s="265"/>
      <c r="MDU13" s="266"/>
      <c r="MDV13" s="200"/>
      <c r="MDW13" s="266"/>
      <c r="MDX13" s="261"/>
      <c r="MDY13" s="265"/>
      <c r="MDZ13" s="266"/>
      <c r="MEA13" s="200"/>
      <c r="MEB13" s="266"/>
      <c r="MEC13" s="261"/>
      <c r="MED13" s="265"/>
      <c r="MEE13" s="266"/>
      <c r="MEF13" s="200"/>
      <c r="MEG13" s="266"/>
      <c r="MEH13" s="261"/>
      <c r="MEI13" s="265"/>
      <c r="MEJ13" s="266"/>
      <c r="MEK13" s="200"/>
      <c r="MEL13" s="266"/>
      <c r="MEM13" s="261"/>
      <c r="MEN13" s="265"/>
      <c r="MEO13" s="266"/>
      <c r="MEP13" s="200"/>
      <c r="MEQ13" s="266"/>
      <c r="MER13" s="261"/>
      <c r="MES13" s="265"/>
      <c r="MET13" s="266"/>
      <c r="MEU13" s="200"/>
      <c r="MEV13" s="266"/>
      <c r="MEW13" s="261"/>
      <c r="MEX13" s="265"/>
      <c r="MEY13" s="266"/>
      <c r="MEZ13" s="200"/>
      <c r="MFA13" s="266"/>
      <c r="MFB13" s="261"/>
      <c r="MFC13" s="265"/>
      <c r="MFD13" s="266"/>
      <c r="MFE13" s="200"/>
      <c r="MFF13" s="266"/>
      <c r="MFG13" s="261"/>
      <c r="MFH13" s="265"/>
      <c r="MFI13" s="266"/>
      <c r="MFJ13" s="200"/>
      <c r="MFK13" s="266"/>
      <c r="MFL13" s="261"/>
      <c r="MFM13" s="265"/>
      <c r="MFN13" s="266"/>
      <c r="MFO13" s="200"/>
      <c r="MFP13" s="266"/>
      <c r="MFQ13" s="261"/>
      <c r="MFR13" s="265"/>
      <c r="MFS13" s="266"/>
      <c r="MFT13" s="200"/>
      <c r="MFU13" s="266"/>
      <c r="MFV13" s="261"/>
      <c r="MFW13" s="265"/>
      <c r="MFX13" s="266"/>
      <c r="MFY13" s="200"/>
      <c r="MFZ13" s="266"/>
      <c r="MGA13" s="261"/>
      <c r="MGB13" s="265"/>
      <c r="MGC13" s="266"/>
      <c r="MGD13" s="200"/>
      <c r="MGE13" s="266"/>
      <c r="MGF13" s="261"/>
      <c r="MGG13" s="265"/>
      <c r="MGH13" s="266"/>
      <c r="MGI13" s="200"/>
      <c r="MGJ13" s="266"/>
      <c r="MGK13" s="261"/>
      <c r="MGL13" s="265"/>
      <c r="MGM13" s="266"/>
      <c r="MGN13" s="200"/>
      <c r="MGO13" s="266"/>
      <c r="MGP13" s="261"/>
      <c r="MGQ13" s="265"/>
      <c r="MGR13" s="266"/>
      <c r="MGS13" s="200"/>
      <c r="MGT13" s="266"/>
      <c r="MGU13" s="261"/>
      <c r="MGV13" s="265"/>
      <c r="MGW13" s="266"/>
      <c r="MGX13" s="200"/>
      <c r="MGY13" s="266"/>
      <c r="MGZ13" s="261"/>
      <c r="MHA13" s="265"/>
      <c r="MHB13" s="266"/>
      <c r="MHC13" s="200"/>
      <c r="MHD13" s="266"/>
      <c r="MHE13" s="261"/>
      <c r="MHF13" s="265"/>
      <c r="MHG13" s="266"/>
      <c r="MHH13" s="200"/>
      <c r="MHI13" s="266"/>
      <c r="MHJ13" s="261"/>
      <c r="MHK13" s="265"/>
      <c r="MHL13" s="266"/>
      <c r="MHM13" s="200"/>
      <c r="MHN13" s="266"/>
      <c r="MHO13" s="261"/>
      <c r="MHP13" s="265"/>
      <c r="MHQ13" s="266"/>
      <c r="MHR13" s="200"/>
      <c r="MHS13" s="266"/>
      <c r="MHT13" s="261"/>
      <c r="MHU13" s="265"/>
      <c r="MHV13" s="266"/>
      <c r="MHW13" s="200"/>
      <c r="MHX13" s="266"/>
      <c r="MHY13" s="261"/>
      <c r="MHZ13" s="265"/>
      <c r="MIA13" s="266"/>
      <c r="MIB13" s="200"/>
      <c r="MIC13" s="266"/>
      <c r="MID13" s="261"/>
      <c r="MIE13" s="265"/>
      <c r="MIF13" s="266"/>
      <c r="MIG13" s="200"/>
      <c r="MIH13" s="266"/>
      <c r="MII13" s="261"/>
      <c r="MIJ13" s="265"/>
      <c r="MIK13" s="266"/>
      <c r="MIL13" s="200"/>
      <c r="MIM13" s="266"/>
      <c r="MIN13" s="261"/>
      <c r="MIO13" s="265"/>
      <c r="MIP13" s="266"/>
      <c r="MIQ13" s="200"/>
      <c r="MIR13" s="266"/>
      <c r="MIS13" s="261"/>
      <c r="MIT13" s="265"/>
      <c r="MIU13" s="266"/>
      <c r="MIV13" s="200"/>
      <c r="MIW13" s="266"/>
      <c r="MIX13" s="261"/>
      <c r="MIY13" s="265"/>
      <c r="MIZ13" s="266"/>
      <c r="MJA13" s="200"/>
      <c r="MJB13" s="266"/>
      <c r="MJC13" s="261"/>
      <c r="MJD13" s="265"/>
      <c r="MJE13" s="266"/>
      <c r="MJF13" s="200"/>
      <c r="MJG13" s="266"/>
      <c r="MJH13" s="261"/>
      <c r="MJI13" s="265"/>
      <c r="MJJ13" s="266"/>
      <c r="MJK13" s="200"/>
      <c r="MJL13" s="266"/>
      <c r="MJM13" s="261"/>
      <c r="MJN13" s="265"/>
      <c r="MJO13" s="266"/>
      <c r="MJP13" s="200"/>
      <c r="MJQ13" s="266"/>
      <c r="MJR13" s="261"/>
      <c r="MJS13" s="265"/>
      <c r="MJT13" s="266"/>
      <c r="MJU13" s="200"/>
      <c r="MJV13" s="266"/>
      <c r="MJW13" s="261"/>
      <c r="MJX13" s="265"/>
      <c r="MJY13" s="266"/>
      <c r="MJZ13" s="200"/>
      <c r="MKA13" s="266"/>
      <c r="MKB13" s="261"/>
      <c r="MKC13" s="265"/>
      <c r="MKD13" s="266"/>
      <c r="MKE13" s="200"/>
      <c r="MKF13" s="266"/>
      <c r="MKG13" s="261"/>
      <c r="MKH13" s="265"/>
      <c r="MKI13" s="266"/>
      <c r="MKJ13" s="200"/>
      <c r="MKK13" s="266"/>
      <c r="MKL13" s="261"/>
      <c r="MKM13" s="265"/>
      <c r="MKN13" s="266"/>
      <c r="MKO13" s="200"/>
      <c r="MKP13" s="266"/>
      <c r="MKQ13" s="261"/>
      <c r="MKR13" s="265"/>
      <c r="MKS13" s="266"/>
      <c r="MKT13" s="200"/>
      <c r="MKU13" s="266"/>
      <c r="MKV13" s="261"/>
      <c r="MKW13" s="265"/>
      <c r="MKX13" s="266"/>
      <c r="MKY13" s="200"/>
      <c r="MKZ13" s="266"/>
      <c r="MLA13" s="261"/>
      <c r="MLB13" s="265"/>
      <c r="MLC13" s="266"/>
      <c r="MLD13" s="200"/>
      <c r="MLE13" s="266"/>
      <c r="MLF13" s="261"/>
      <c r="MLG13" s="265"/>
      <c r="MLH13" s="266"/>
      <c r="MLI13" s="200"/>
      <c r="MLJ13" s="266"/>
      <c r="MLK13" s="261"/>
      <c r="MLL13" s="265"/>
      <c r="MLM13" s="266"/>
      <c r="MLN13" s="200"/>
      <c r="MLO13" s="266"/>
      <c r="MLP13" s="261"/>
      <c r="MLQ13" s="265"/>
      <c r="MLR13" s="266"/>
      <c r="MLS13" s="200"/>
      <c r="MLT13" s="266"/>
      <c r="MLU13" s="261"/>
      <c r="MLV13" s="265"/>
      <c r="MLW13" s="266"/>
      <c r="MLX13" s="200"/>
      <c r="MLY13" s="266"/>
      <c r="MLZ13" s="261"/>
      <c r="MMA13" s="265"/>
      <c r="MMB13" s="266"/>
      <c r="MMC13" s="200"/>
      <c r="MMD13" s="266"/>
      <c r="MME13" s="261"/>
      <c r="MMF13" s="265"/>
      <c r="MMG13" s="266"/>
      <c r="MMH13" s="200"/>
      <c r="MMI13" s="266"/>
      <c r="MMJ13" s="261"/>
      <c r="MMK13" s="265"/>
      <c r="MML13" s="266"/>
      <c r="MMM13" s="200"/>
      <c r="MMN13" s="266"/>
      <c r="MMO13" s="261"/>
      <c r="MMP13" s="265"/>
      <c r="MMQ13" s="266"/>
      <c r="MMR13" s="200"/>
      <c r="MMS13" s="266"/>
      <c r="MMT13" s="261"/>
      <c r="MMU13" s="265"/>
      <c r="MMV13" s="266"/>
      <c r="MMW13" s="200"/>
      <c r="MMX13" s="266"/>
      <c r="MMY13" s="261"/>
      <c r="MMZ13" s="265"/>
      <c r="MNA13" s="266"/>
      <c r="MNB13" s="200"/>
      <c r="MNC13" s="266"/>
      <c r="MND13" s="261"/>
      <c r="MNE13" s="265"/>
      <c r="MNF13" s="266"/>
      <c r="MNG13" s="200"/>
      <c r="MNH13" s="266"/>
      <c r="MNI13" s="261"/>
      <c r="MNJ13" s="265"/>
      <c r="MNK13" s="266"/>
      <c r="MNL13" s="200"/>
      <c r="MNM13" s="266"/>
      <c r="MNN13" s="261"/>
      <c r="MNO13" s="265"/>
      <c r="MNP13" s="266"/>
      <c r="MNQ13" s="200"/>
      <c r="MNR13" s="266"/>
      <c r="MNS13" s="261"/>
      <c r="MNT13" s="265"/>
      <c r="MNU13" s="266"/>
      <c r="MNV13" s="200"/>
      <c r="MNW13" s="266"/>
      <c r="MNX13" s="261"/>
      <c r="MNY13" s="265"/>
      <c r="MNZ13" s="266"/>
      <c r="MOA13" s="200"/>
      <c r="MOB13" s="266"/>
      <c r="MOC13" s="261"/>
      <c r="MOD13" s="265"/>
      <c r="MOE13" s="266"/>
      <c r="MOF13" s="200"/>
      <c r="MOG13" s="266"/>
      <c r="MOH13" s="261"/>
      <c r="MOI13" s="265"/>
      <c r="MOJ13" s="266"/>
      <c r="MOK13" s="200"/>
      <c r="MOL13" s="266"/>
      <c r="MOM13" s="261"/>
      <c r="MON13" s="265"/>
      <c r="MOO13" s="266"/>
      <c r="MOP13" s="200"/>
      <c r="MOQ13" s="266"/>
      <c r="MOR13" s="261"/>
      <c r="MOS13" s="265"/>
      <c r="MOT13" s="266"/>
      <c r="MOU13" s="200"/>
      <c r="MOV13" s="266"/>
      <c r="MOW13" s="261"/>
      <c r="MOX13" s="265"/>
      <c r="MOY13" s="266"/>
      <c r="MOZ13" s="200"/>
      <c r="MPA13" s="266"/>
      <c r="MPB13" s="261"/>
      <c r="MPC13" s="265"/>
      <c r="MPD13" s="266"/>
      <c r="MPE13" s="200"/>
      <c r="MPF13" s="266"/>
      <c r="MPG13" s="261"/>
      <c r="MPH13" s="265"/>
      <c r="MPI13" s="266"/>
      <c r="MPJ13" s="200"/>
      <c r="MPK13" s="266"/>
      <c r="MPL13" s="261"/>
      <c r="MPM13" s="265"/>
      <c r="MPN13" s="266"/>
      <c r="MPO13" s="200"/>
      <c r="MPP13" s="266"/>
      <c r="MPQ13" s="261"/>
      <c r="MPR13" s="265"/>
      <c r="MPS13" s="266"/>
      <c r="MPT13" s="200"/>
      <c r="MPU13" s="266"/>
      <c r="MPV13" s="261"/>
      <c r="MPW13" s="265"/>
      <c r="MPX13" s="266"/>
      <c r="MPY13" s="200"/>
      <c r="MPZ13" s="266"/>
      <c r="MQA13" s="261"/>
      <c r="MQB13" s="265"/>
      <c r="MQC13" s="266"/>
      <c r="MQD13" s="200"/>
      <c r="MQE13" s="266"/>
      <c r="MQF13" s="261"/>
      <c r="MQG13" s="265"/>
      <c r="MQH13" s="266"/>
      <c r="MQI13" s="200"/>
      <c r="MQJ13" s="266"/>
      <c r="MQK13" s="261"/>
      <c r="MQL13" s="265"/>
      <c r="MQM13" s="266"/>
      <c r="MQN13" s="200"/>
      <c r="MQO13" s="266"/>
      <c r="MQP13" s="261"/>
      <c r="MQQ13" s="265"/>
      <c r="MQR13" s="266"/>
      <c r="MQS13" s="200"/>
      <c r="MQT13" s="266"/>
      <c r="MQU13" s="261"/>
      <c r="MQV13" s="265"/>
      <c r="MQW13" s="266"/>
      <c r="MQX13" s="200"/>
      <c r="MQY13" s="266"/>
      <c r="MQZ13" s="261"/>
      <c r="MRA13" s="265"/>
      <c r="MRB13" s="266"/>
      <c r="MRC13" s="200"/>
      <c r="MRD13" s="266"/>
      <c r="MRE13" s="261"/>
      <c r="MRF13" s="265"/>
      <c r="MRG13" s="266"/>
      <c r="MRH13" s="200"/>
      <c r="MRI13" s="266"/>
      <c r="MRJ13" s="261"/>
      <c r="MRK13" s="265"/>
      <c r="MRL13" s="266"/>
      <c r="MRM13" s="200"/>
      <c r="MRN13" s="266"/>
      <c r="MRO13" s="261"/>
      <c r="MRP13" s="265"/>
      <c r="MRQ13" s="266"/>
      <c r="MRR13" s="200"/>
      <c r="MRS13" s="266"/>
      <c r="MRT13" s="261"/>
      <c r="MRU13" s="265"/>
      <c r="MRV13" s="266"/>
      <c r="MRW13" s="200"/>
      <c r="MRX13" s="266"/>
      <c r="MRY13" s="261"/>
      <c r="MRZ13" s="265"/>
      <c r="MSA13" s="266"/>
      <c r="MSB13" s="200"/>
      <c r="MSC13" s="266"/>
      <c r="MSD13" s="261"/>
      <c r="MSE13" s="265"/>
      <c r="MSF13" s="266"/>
      <c r="MSG13" s="200"/>
      <c r="MSH13" s="266"/>
      <c r="MSI13" s="261"/>
      <c r="MSJ13" s="265"/>
      <c r="MSK13" s="266"/>
      <c r="MSL13" s="200"/>
      <c r="MSM13" s="266"/>
      <c r="MSN13" s="261"/>
      <c r="MSO13" s="265"/>
      <c r="MSP13" s="266"/>
      <c r="MSQ13" s="200"/>
      <c r="MSR13" s="266"/>
      <c r="MSS13" s="261"/>
      <c r="MST13" s="265"/>
      <c r="MSU13" s="266"/>
      <c r="MSV13" s="200"/>
      <c r="MSW13" s="266"/>
      <c r="MSX13" s="261"/>
      <c r="MSY13" s="265"/>
      <c r="MSZ13" s="266"/>
      <c r="MTA13" s="200"/>
      <c r="MTB13" s="266"/>
      <c r="MTC13" s="261"/>
      <c r="MTD13" s="265"/>
      <c r="MTE13" s="266"/>
      <c r="MTF13" s="200"/>
      <c r="MTG13" s="266"/>
      <c r="MTH13" s="261"/>
      <c r="MTI13" s="265"/>
      <c r="MTJ13" s="266"/>
      <c r="MTK13" s="200"/>
      <c r="MTL13" s="266"/>
      <c r="MTM13" s="261"/>
      <c r="MTN13" s="265"/>
      <c r="MTO13" s="266"/>
      <c r="MTP13" s="200"/>
      <c r="MTQ13" s="266"/>
      <c r="MTR13" s="261"/>
      <c r="MTS13" s="265"/>
      <c r="MTT13" s="266"/>
      <c r="MTU13" s="200"/>
      <c r="MTV13" s="266"/>
      <c r="MTW13" s="261"/>
      <c r="MTX13" s="265"/>
      <c r="MTY13" s="266"/>
      <c r="MTZ13" s="200"/>
      <c r="MUA13" s="266"/>
      <c r="MUB13" s="261"/>
      <c r="MUC13" s="265"/>
      <c r="MUD13" s="266"/>
      <c r="MUE13" s="200"/>
      <c r="MUF13" s="266"/>
      <c r="MUG13" s="261"/>
      <c r="MUH13" s="265"/>
      <c r="MUI13" s="266"/>
      <c r="MUJ13" s="200"/>
      <c r="MUK13" s="266"/>
      <c r="MUL13" s="261"/>
      <c r="MUM13" s="265"/>
      <c r="MUN13" s="266"/>
      <c r="MUO13" s="200"/>
      <c r="MUP13" s="266"/>
      <c r="MUQ13" s="261"/>
      <c r="MUR13" s="265"/>
      <c r="MUS13" s="266"/>
      <c r="MUT13" s="200"/>
      <c r="MUU13" s="266"/>
      <c r="MUV13" s="261"/>
      <c r="MUW13" s="265"/>
      <c r="MUX13" s="266"/>
      <c r="MUY13" s="200"/>
      <c r="MUZ13" s="266"/>
      <c r="MVA13" s="261"/>
      <c r="MVB13" s="265"/>
      <c r="MVC13" s="266"/>
      <c r="MVD13" s="200"/>
      <c r="MVE13" s="266"/>
      <c r="MVF13" s="261"/>
      <c r="MVG13" s="265"/>
      <c r="MVH13" s="266"/>
      <c r="MVI13" s="200"/>
      <c r="MVJ13" s="266"/>
      <c r="MVK13" s="261"/>
      <c r="MVL13" s="265"/>
      <c r="MVM13" s="266"/>
      <c r="MVN13" s="200"/>
      <c r="MVO13" s="266"/>
      <c r="MVP13" s="261"/>
      <c r="MVQ13" s="265"/>
      <c r="MVR13" s="266"/>
      <c r="MVS13" s="200"/>
      <c r="MVT13" s="266"/>
      <c r="MVU13" s="261"/>
      <c r="MVV13" s="265"/>
      <c r="MVW13" s="266"/>
      <c r="MVX13" s="200"/>
      <c r="MVY13" s="266"/>
      <c r="MVZ13" s="261"/>
      <c r="MWA13" s="265"/>
      <c r="MWB13" s="266"/>
      <c r="MWC13" s="200"/>
      <c r="MWD13" s="266"/>
      <c r="MWE13" s="261"/>
      <c r="MWF13" s="265"/>
      <c r="MWG13" s="266"/>
      <c r="MWH13" s="200"/>
      <c r="MWI13" s="266"/>
      <c r="MWJ13" s="261"/>
      <c r="MWK13" s="265"/>
      <c r="MWL13" s="266"/>
      <c r="MWM13" s="200"/>
      <c r="MWN13" s="266"/>
      <c r="MWO13" s="261"/>
      <c r="MWP13" s="265"/>
      <c r="MWQ13" s="266"/>
      <c r="MWR13" s="200"/>
      <c r="MWS13" s="266"/>
      <c r="MWT13" s="261"/>
      <c r="MWU13" s="265"/>
      <c r="MWV13" s="266"/>
      <c r="MWW13" s="200"/>
      <c r="MWX13" s="266"/>
      <c r="MWY13" s="261"/>
      <c r="MWZ13" s="265"/>
      <c r="MXA13" s="266"/>
      <c r="MXB13" s="200"/>
      <c r="MXC13" s="266"/>
      <c r="MXD13" s="261"/>
      <c r="MXE13" s="265"/>
      <c r="MXF13" s="266"/>
      <c r="MXG13" s="200"/>
      <c r="MXH13" s="266"/>
      <c r="MXI13" s="261"/>
      <c r="MXJ13" s="265"/>
      <c r="MXK13" s="266"/>
      <c r="MXL13" s="200"/>
      <c r="MXM13" s="266"/>
      <c r="MXN13" s="261"/>
      <c r="MXO13" s="265"/>
      <c r="MXP13" s="266"/>
      <c r="MXQ13" s="200"/>
      <c r="MXR13" s="266"/>
      <c r="MXS13" s="261"/>
      <c r="MXT13" s="265"/>
      <c r="MXU13" s="266"/>
      <c r="MXV13" s="200"/>
      <c r="MXW13" s="266"/>
      <c r="MXX13" s="261"/>
      <c r="MXY13" s="265"/>
      <c r="MXZ13" s="266"/>
      <c r="MYA13" s="200"/>
      <c r="MYB13" s="266"/>
      <c r="MYC13" s="261"/>
      <c r="MYD13" s="265"/>
      <c r="MYE13" s="266"/>
      <c r="MYF13" s="200"/>
      <c r="MYG13" s="266"/>
      <c r="MYH13" s="261"/>
      <c r="MYI13" s="265"/>
      <c r="MYJ13" s="266"/>
      <c r="MYK13" s="200"/>
      <c r="MYL13" s="266"/>
      <c r="MYM13" s="261"/>
      <c r="MYN13" s="265"/>
      <c r="MYO13" s="266"/>
      <c r="MYP13" s="200"/>
      <c r="MYQ13" s="266"/>
      <c r="MYR13" s="261"/>
      <c r="MYS13" s="265"/>
      <c r="MYT13" s="266"/>
      <c r="MYU13" s="200"/>
      <c r="MYV13" s="266"/>
      <c r="MYW13" s="261"/>
      <c r="MYX13" s="265"/>
      <c r="MYY13" s="266"/>
      <c r="MYZ13" s="200"/>
      <c r="MZA13" s="266"/>
      <c r="MZB13" s="261"/>
      <c r="MZC13" s="265"/>
      <c r="MZD13" s="266"/>
      <c r="MZE13" s="200"/>
      <c r="MZF13" s="266"/>
      <c r="MZG13" s="261"/>
      <c r="MZH13" s="265"/>
      <c r="MZI13" s="266"/>
      <c r="MZJ13" s="200"/>
      <c r="MZK13" s="266"/>
      <c r="MZL13" s="261"/>
      <c r="MZM13" s="265"/>
      <c r="MZN13" s="266"/>
      <c r="MZO13" s="200"/>
      <c r="MZP13" s="266"/>
      <c r="MZQ13" s="261"/>
      <c r="MZR13" s="265"/>
      <c r="MZS13" s="266"/>
      <c r="MZT13" s="200"/>
      <c r="MZU13" s="266"/>
      <c r="MZV13" s="261"/>
      <c r="MZW13" s="265"/>
      <c r="MZX13" s="266"/>
      <c r="MZY13" s="200"/>
      <c r="MZZ13" s="266"/>
      <c r="NAA13" s="261"/>
      <c r="NAB13" s="265"/>
      <c r="NAC13" s="266"/>
      <c r="NAD13" s="200"/>
      <c r="NAE13" s="266"/>
      <c r="NAF13" s="261"/>
      <c r="NAG13" s="265"/>
      <c r="NAH13" s="266"/>
      <c r="NAI13" s="200"/>
      <c r="NAJ13" s="266"/>
      <c r="NAK13" s="261"/>
      <c r="NAL13" s="265"/>
      <c r="NAM13" s="266"/>
      <c r="NAN13" s="200"/>
      <c r="NAO13" s="266"/>
      <c r="NAP13" s="261"/>
      <c r="NAQ13" s="265"/>
      <c r="NAR13" s="266"/>
      <c r="NAS13" s="200"/>
      <c r="NAT13" s="266"/>
      <c r="NAU13" s="261"/>
      <c r="NAV13" s="265"/>
      <c r="NAW13" s="266"/>
      <c r="NAX13" s="200"/>
      <c r="NAY13" s="266"/>
      <c r="NAZ13" s="261"/>
      <c r="NBA13" s="265"/>
      <c r="NBB13" s="266"/>
      <c r="NBC13" s="200"/>
      <c r="NBD13" s="266"/>
      <c r="NBE13" s="261"/>
      <c r="NBF13" s="265"/>
      <c r="NBG13" s="266"/>
      <c r="NBH13" s="200"/>
      <c r="NBI13" s="266"/>
      <c r="NBJ13" s="261"/>
      <c r="NBK13" s="265"/>
      <c r="NBL13" s="266"/>
      <c r="NBM13" s="200"/>
      <c r="NBN13" s="266"/>
      <c r="NBO13" s="261"/>
      <c r="NBP13" s="265"/>
      <c r="NBQ13" s="266"/>
      <c r="NBR13" s="200"/>
      <c r="NBS13" s="266"/>
      <c r="NBT13" s="261"/>
      <c r="NBU13" s="265"/>
      <c r="NBV13" s="266"/>
      <c r="NBW13" s="200"/>
      <c r="NBX13" s="266"/>
      <c r="NBY13" s="261"/>
      <c r="NBZ13" s="265"/>
      <c r="NCA13" s="266"/>
      <c r="NCB13" s="200"/>
      <c r="NCC13" s="266"/>
      <c r="NCD13" s="261"/>
      <c r="NCE13" s="265"/>
      <c r="NCF13" s="266"/>
      <c r="NCG13" s="200"/>
      <c r="NCH13" s="266"/>
      <c r="NCI13" s="261"/>
      <c r="NCJ13" s="265"/>
      <c r="NCK13" s="266"/>
      <c r="NCL13" s="200"/>
      <c r="NCM13" s="266"/>
      <c r="NCN13" s="261"/>
      <c r="NCO13" s="265"/>
      <c r="NCP13" s="266"/>
      <c r="NCQ13" s="200"/>
      <c r="NCR13" s="266"/>
      <c r="NCS13" s="261"/>
      <c r="NCT13" s="265"/>
      <c r="NCU13" s="266"/>
      <c r="NCV13" s="200"/>
      <c r="NCW13" s="266"/>
      <c r="NCX13" s="261"/>
      <c r="NCY13" s="265"/>
      <c r="NCZ13" s="266"/>
      <c r="NDA13" s="200"/>
      <c r="NDB13" s="266"/>
      <c r="NDC13" s="261"/>
      <c r="NDD13" s="265"/>
      <c r="NDE13" s="266"/>
      <c r="NDF13" s="200"/>
      <c r="NDG13" s="266"/>
      <c r="NDH13" s="261"/>
      <c r="NDI13" s="265"/>
      <c r="NDJ13" s="266"/>
      <c r="NDK13" s="200"/>
      <c r="NDL13" s="266"/>
      <c r="NDM13" s="261"/>
      <c r="NDN13" s="265"/>
      <c r="NDO13" s="266"/>
      <c r="NDP13" s="200"/>
      <c r="NDQ13" s="266"/>
      <c r="NDR13" s="261"/>
      <c r="NDS13" s="265"/>
      <c r="NDT13" s="266"/>
      <c r="NDU13" s="200"/>
      <c r="NDV13" s="266"/>
      <c r="NDW13" s="261"/>
      <c r="NDX13" s="265"/>
      <c r="NDY13" s="266"/>
      <c r="NDZ13" s="200"/>
      <c r="NEA13" s="266"/>
      <c r="NEB13" s="261"/>
      <c r="NEC13" s="265"/>
      <c r="NED13" s="266"/>
      <c r="NEE13" s="200"/>
      <c r="NEF13" s="266"/>
      <c r="NEG13" s="261"/>
      <c r="NEH13" s="265"/>
      <c r="NEI13" s="266"/>
      <c r="NEJ13" s="200"/>
      <c r="NEK13" s="266"/>
      <c r="NEL13" s="261"/>
      <c r="NEM13" s="265"/>
      <c r="NEN13" s="266"/>
      <c r="NEO13" s="200"/>
      <c r="NEP13" s="266"/>
      <c r="NEQ13" s="261"/>
      <c r="NER13" s="265"/>
      <c r="NES13" s="266"/>
      <c r="NET13" s="200"/>
      <c r="NEU13" s="266"/>
      <c r="NEV13" s="261"/>
      <c r="NEW13" s="265"/>
      <c r="NEX13" s="266"/>
      <c r="NEY13" s="200"/>
      <c r="NEZ13" s="266"/>
      <c r="NFA13" s="261"/>
      <c r="NFB13" s="265"/>
      <c r="NFC13" s="266"/>
      <c r="NFD13" s="200"/>
      <c r="NFE13" s="266"/>
      <c r="NFF13" s="261"/>
      <c r="NFG13" s="265"/>
      <c r="NFH13" s="266"/>
      <c r="NFI13" s="200"/>
      <c r="NFJ13" s="266"/>
      <c r="NFK13" s="261"/>
      <c r="NFL13" s="265"/>
      <c r="NFM13" s="266"/>
      <c r="NFN13" s="200"/>
      <c r="NFO13" s="266"/>
      <c r="NFP13" s="261"/>
      <c r="NFQ13" s="265"/>
      <c r="NFR13" s="266"/>
      <c r="NFS13" s="200"/>
      <c r="NFT13" s="266"/>
      <c r="NFU13" s="261"/>
      <c r="NFV13" s="265"/>
      <c r="NFW13" s="266"/>
      <c r="NFX13" s="200"/>
      <c r="NFY13" s="266"/>
      <c r="NFZ13" s="261"/>
      <c r="NGA13" s="265"/>
      <c r="NGB13" s="266"/>
      <c r="NGC13" s="200"/>
      <c r="NGD13" s="266"/>
      <c r="NGE13" s="261"/>
      <c r="NGF13" s="265"/>
      <c r="NGG13" s="266"/>
      <c r="NGH13" s="200"/>
      <c r="NGI13" s="266"/>
      <c r="NGJ13" s="261"/>
      <c r="NGK13" s="265"/>
      <c r="NGL13" s="266"/>
      <c r="NGM13" s="200"/>
      <c r="NGN13" s="266"/>
      <c r="NGO13" s="261"/>
      <c r="NGP13" s="265"/>
      <c r="NGQ13" s="266"/>
      <c r="NGR13" s="200"/>
      <c r="NGS13" s="266"/>
      <c r="NGT13" s="261"/>
      <c r="NGU13" s="265"/>
      <c r="NGV13" s="266"/>
      <c r="NGW13" s="200"/>
      <c r="NGX13" s="266"/>
      <c r="NGY13" s="261"/>
      <c r="NGZ13" s="265"/>
      <c r="NHA13" s="266"/>
      <c r="NHB13" s="200"/>
      <c r="NHC13" s="266"/>
      <c r="NHD13" s="261"/>
      <c r="NHE13" s="265"/>
      <c r="NHF13" s="266"/>
      <c r="NHG13" s="200"/>
      <c r="NHH13" s="266"/>
      <c r="NHI13" s="261"/>
      <c r="NHJ13" s="265"/>
      <c r="NHK13" s="266"/>
      <c r="NHL13" s="200"/>
      <c r="NHM13" s="266"/>
      <c r="NHN13" s="261"/>
      <c r="NHO13" s="265"/>
      <c r="NHP13" s="266"/>
      <c r="NHQ13" s="200"/>
      <c r="NHR13" s="266"/>
      <c r="NHS13" s="261"/>
      <c r="NHT13" s="265"/>
      <c r="NHU13" s="266"/>
      <c r="NHV13" s="200"/>
      <c r="NHW13" s="266"/>
      <c r="NHX13" s="261"/>
      <c r="NHY13" s="265"/>
      <c r="NHZ13" s="266"/>
      <c r="NIA13" s="200"/>
      <c r="NIB13" s="266"/>
      <c r="NIC13" s="261"/>
      <c r="NID13" s="265"/>
      <c r="NIE13" s="266"/>
      <c r="NIF13" s="200"/>
      <c r="NIG13" s="266"/>
      <c r="NIH13" s="261"/>
      <c r="NII13" s="265"/>
      <c r="NIJ13" s="266"/>
      <c r="NIK13" s="200"/>
      <c r="NIL13" s="266"/>
      <c r="NIM13" s="261"/>
      <c r="NIN13" s="265"/>
      <c r="NIO13" s="266"/>
      <c r="NIP13" s="200"/>
      <c r="NIQ13" s="266"/>
      <c r="NIR13" s="261"/>
      <c r="NIS13" s="265"/>
      <c r="NIT13" s="266"/>
      <c r="NIU13" s="200"/>
      <c r="NIV13" s="266"/>
      <c r="NIW13" s="261"/>
      <c r="NIX13" s="265"/>
      <c r="NIY13" s="266"/>
      <c r="NIZ13" s="200"/>
      <c r="NJA13" s="266"/>
      <c r="NJB13" s="261"/>
      <c r="NJC13" s="265"/>
      <c r="NJD13" s="266"/>
      <c r="NJE13" s="200"/>
      <c r="NJF13" s="266"/>
      <c r="NJG13" s="261"/>
      <c r="NJH13" s="265"/>
      <c r="NJI13" s="266"/>
      <c r="NJJ13" s="200"/>
      <c r="NJK13" s="266"/>
      <c r="NJL13" s="261"/>
      <c r="NJM13" s="265"/>
      <c r="NJN13" s="266"/>
      <c r="NJO13" s="200"/>
      <c r="NJP13" s="266"/>
      <c r="NJQ13" s="261"/>
      <c r="NJR13" s="265"/>
      <c r="NJS13" s="266"/>
      <c r="NJT13" s="200"/>
      <c r="NJU13" s="266"/>
      <c r="NJV13" s="261"/>
      <c r="NJW13" s="265"/>
      <c r="NJX13" s="266"/>
      <c r="NJY13" s="200"/>
      <c r="NJZ13" s="266"/>
      <c r="NKA13" s="261"/>
      <c r="NKB13" s="265"/>
      <c r="NKC13" s="266"/>
      <c r="NKD13" s="200"/>
      <c r="NKE13" s="266"/>
      <c r="NKF13" s="261"/>
      <c r="NKG13" s="265"/>
      <c r="NKH13" s="266"/>
      <c r="NKI13" s="200"/>
      <c r="NKJ13" s="266"/>
      <c r="NKK13" s="261"/>
      <c r="NKL13" s="265"/>
      <c r="NKM13" s="266"/>
      <c r="NKN13" s="200"/>
      <c r="NKO13" s="266"/>
      <c r="NKP13" s="261"/>
      <c r="NKQ13" s="265"/>
      <c r="NKR13" s="266"/>
      <c r="NKS13" s="200"/>
      <c r="NKT13" s="266"/>
      <c r="NKU13" s="261"/>
      <c r="NKV13" s="265"/>
      <c r="NKW13" s="266"/>
      <c r="NKX13" s="200"/>
      <c r="NKY13" s="266"/>
      <c r="NKZ13" s="261"/>
      <c r="NLA13" s="265"/>
      <c r="NLB13" s="266"/>
      <c r="NLC13" s="200"/>
      <c r="NLD13" s="266"/>
      <c r="NLE13" s="261"/>
      <c r="NLF13" s="265"/>
      <c r="NLG13" s="266"/>
      <c r="NLH13" s="200"/>
      <c r="NLI13" s="266"/>
      <c r="NLJ13" s="261"/>
      <c r="NLK13" s="265"/>
      <c r="NLL13" s="266"/>
      <c r="NLM13" s="200"/>
      <c r="NLN13" s="266"/>
      <c r="NLO13" s="261"/>
      <c r="NLP13" s="265"/>
      <c r="NLQ13" s="266"/>
      <c r="NLR13" s="200"/>
      <c r="NLS13" s="266"/>
      <c r="NLT13" s="261"/>
      <c r="NLU13" s="265"/>
      <c r="NLV13" s="266"/>
      <c r="NLW13" s="200"/>
      <c r="NLX13" s="266"/>
      <c r="NLY13" s="261"/>
      <c r="NLZ13" s="265"/>
      <c r="NMA13" s="266"/>
      <c r="NMB13" s="200"/>
      <c r="NMC13" s="266"/>
      <c r="NMD13" s="261"/>
      <c r="NME13" s="265"/>
      <c r="NMF13" s="266"/>
      <c r="NMG13" s="200"/>
      <c r="NMH13" s="266"/>
      <c r="NMI13" s="261"/>
      <c r="NMJ13" s="265"/>
      <c r="NMK13" s="266"/>
      <c r="NML13" s="200"/>
      <c r="NMM13" s="266"/>
      <c r="NMN13" s="261"/>
      <c r="NMO13" s="265"/>
      <c r="NMP13" s="266"/>
      <c r="NMQ13" s="200"/>
      <c r="NMR13" s="266"/>
      <c r="NMS13" s="261"/>
      <c r="NMT13" s="265"/>
      <c r="NMU13" s="266"/>
      <c r="NMV13" s="200"/>
      <c r="NMW13" s="266"/>
      <c r="NMX13" s="261"/>
      <c r="NMY13" s="265"/>
      <c r="NMZ13" s="266"/>
      <c r="NNA13" s="200"/>
      <c r="NNB13" s="266"/>
      <c r="NNC13" s="261"/>
      <c r="NND13" s="265"/>
      <c r="NNE13" s="266"/>
      <c r="NNF13" s="200"/>
      <c r="NNG13" s="266"/>
      <c r="NNH13" s="261"/>
      <c r="NNI13" s="265"/>
      <c r="NNJ13" s="266"/>
      <c r="NNK13" s="200"/>
      <c r="NNL13" s="266"/>
      <c r="NNM13" s="261"/>
      <c r="NNN13" s="265"/>
      <c r="NNO13" s="266"/>
      <c r="NNP13" s="200"/>
      <c r="NNQ13" s="266"/>
      <c r="NNR13" s="261"/>
      <c r="NNS13" s="265"/>
      <c r="NNT13" s="266"/>
      <c r="NNU13" s="200"/>
      <c r="NNV13" s="266"/>
      <c r="NNW13" s="261"/>
      <c r="NNX13" s="265"/>
      <c r="NNY13" s="266"/>
      <c r="NNZ13" s="200"/>
      <c r="NOA13" s="266"/>
      <c r="NOB13" s="261"/>
      <c r="NOC13" s="265"/>
      <c r="NOD13" s="266"/>
      <c r="NOE13" s="200"/>
      <c r="NOF13" s="266"/>
      <c r="NOG13" s="261"/>
      <c r="NOH13" s="265"/>
      <c r="NOI13" s="266"/>
      <c r="NOJ13" s="200"/>
      <c r="NOK13" s="266"/>
      <c r="NOL13" s="261"/>
      <c r="NOM13" s="265"/>
      <c r="NON13" s="266"/>
      <c r="NOO13" s="200"/>
      <c r="NOP13" s="266"/>
      <c r="NOQ13" s="261"/>
      <c r="NOR13" s="265"/>
      <c r="NOS13" s="266"/>
      <c r="NOT13" s="200"/>
      <c r="NOU13" s="266"/>
      <c r="NOV13" s="261"/>
      <c r="NOW13" s="265"/>
      <c r="NOX13" s="266"/>
      <c r="NOY13" s="200"/>
      <c r="NOZ13" s="266"/>
      <c r="NPA13" s="261"/>
      <c r="NPB13" s="265"/>
      <c r="NPC13" s="266"/>
      <c r="NPD13" s="200"/>
      <c r="NPE13" s="266"/>
      <c r="NPF13" s="261"/>
      <c r="NPG13" s="265"/>
      <c r="NPH13" s="266"/>
      <c r="NPI13" s="200"/>
      <c r="NPJ13" s="266"/>
      <c r="NPK13" s="261"/>
      <c r="NPL13" s="265"/>
      <c r="NPM13" s="266"/>
      <c r="NPN13" s="200"/>
      <c r="NPO13" s="266"/>
      <c r="NPP13" s="261"/>
      <c r="NPQ13" s="265"/>
      <c r="NPR13" s="266"/>
      <c r="NPS13" s="200"/>
      <c r="NPT13" s="266"/>
      <c r="NPU13" s="261"/>
      <c r="NPV13" s="265"/>
      <c r="NPW13" s="266"/>
      <c r="NPX13" s="200"/>
      <c r="NPY13" s="266"/>
      <c r="NPZ13" s="261"/>
      <c r="NQA13" s="265"/>
      <c r="NQB13" s="266"/>
      <c r="NQC13" s="200"/>
      <c r="NQD13" s="266"/>
      <c r="NQE13" s="261"/>
      <c r="NQF13" s="265"/>
      <c r="NQG13" s="266"/>
      <c r="NQH13" s="200"/>
      <c r="NQI13" s="266"/>
      <c r="NQJ13" s="261"/>
      <c r="NQK13" s="265"/>
      <c r="NQL13" s="266"/>
      <c r="NQM13" s="200"/>
      <c r="NQN13" s="266"/>
      <c r="NQO13" s="261"/>
      <c r="NQP13" s="265"/>
      <c r="NQQ13" s="266"/>
      <c r="NQR13" s="200"/>
      <c r="NQS13" s="266"/>
      <c r="NQT13" s="261"/>
      <c r="NQU13" s="265"/>
      <c r="NQV13" s="266"/>
      <c r="NQW13" s="200"/>
      <c r="NQX13" s="266"/>
      <c r="NQY13" s="261"/>
      <c r="NQZ13" s="265"/>
      <c r="NRA13" s="266"/>
      <c r="NRB13" s="200"/>
      <c r="NRC13" s="266"/>
      <c r="NRD13" s="261"/>
      <c r="NRE13" s="265"/>
      <c r="NRF13" s="266"/>
      <c r="NRG13" s="200"/>
      <c r="NRH13" s="266"/>
      <c r="NRI13" s="261"/>
      <c r="NRJ13" s="265"/>
      <c r="NRK13" s="266"/>
      <c r="NRL13" s="200"/>
      <c r="NRM13" s="266"/>
      <c r="NRN13" s="261"/>
      <c r="NRO13" s="265"/>
      <c r="NRP13" s="266"/>
      <c r="NRQ13" s="200"/>
      <c r="NRR13" s="266"/>
      <c r="NRS13" s="261"/>
      <c r="NRT13" s="265"/>
      <c r="NRU13" s="266"/>
      <c r="NRV13" s="200"/>
      <c r="NRW13" s="266"/>
      <c r="NRX13" s="261"/>
      <c r="NRY13" s="265"/>
      <c r="NRZ13" s="266"/>
      <c r="NSA13" s="200"/>
      <c r="NSB13" s="266"/>
      <c r="NSC13" s="261"/>
      <c r="NSD13" s="265"/>
      <c r="NSE13" s="266"/>
      <c r="NSF13" s="200"/>
      <c r="NSG13" s="266"/>
      <c r="NSH13" s="261"/>
      <c r="NSI13" s="265"/>
      <c r="NSJ13" s="266"/>
      <c r="NSK13" s="200"/>
      <c r="NSL13" s="266"/>
      <c r="NSM13" s="261"/>
      <c r="NSN13" s="265"/>
      <c r="NSO13" s="266"/>
      <c r="NSP13" s="200"/>
      <c r="NSQ13" s="266"/>
      <c r="NSR13" s="261"/>
      <c r="NSS13" s="265"/>
      <c r="NST13" s="266"/>
      <c r="NSU13" s="200"/>
      <c r="NSV13" s="266"/>
      <c r="NSW13" s="261"/>
      <c r="NSX13" s="265"/>
      <c r="NSY13" s="266"/>
      <c r="NSZ13" s="200"/>
      <c r="NTA13" s="266"/>
      <c r="NTB13" s="261"/>
      <c r="NTC13" s="265"/>
      <c r="NTD13" s="266"/>
      <c r="NTE13" s="200"/>
      <c r="NTF13" s="266"/>
      <c r="NTG13" s="261"/>
      <c r="NTH13" s="265"/>
      <c r="NTI13" s="266"/>
      <c r="NTJ13" s="200"/>
      <c r="NTK13" s="266"/>
      <c r="NTL13" s="261"/>
      <c r="NTM13" s="265"/>
      <c r="NTN13" s="266"/>
      <c r="NTO13" s="200"/>
      <c r="NTP13" s="266"/>
      <c r="NTQ13" s="261"/>
      <c r="NTR13" s="265"/>
      <c r="NTS13" s="266"/>
      <c r="NTT13" s="200"/>
      <c r="NTU13" s="266"/>
      <c r="NTV13" s="261"/>
      <c r="NTW13" s="265"/>
      <c r="NTX13" s="266"/>
      <c r="NTY13" s="200"/>
      <c r="NTZ13" s="266"/>
      <c r="NUA13" s="261"/>
      <c r="NUB13" s="265"/>
      <c r="NUC13" s="266"/>
      <c r="NUD13" s="200"/>
      <c r="NUE13" s="266"/>
      <c r="NUF13" s="261"/>
      <c r="NUG13" s="265"/>
      <c r="NUH13" s="266"/>
      <c r="NUI13" s="200"/>
      <c r="NUJ13" s="266"/>
      <c r="NUK13" s="261"/>
      <c r="NUL13" s="265"/>
      <c r="NUM13" s="266"/>
      <c r="NUN13" s="200"/>
      <c r="NUO13" s="266"/>
      <c r="NUP13" s="261"/>
      <c r="NUQ13" s="265"/>
      <c r="NUR13" s="266"/>
      <c r="NUS13" s="200"/>
      <c r="NUT13" s="266"/>
      <c r="NUU13" s="261"/>
      <c r="NUV13" s="265"/>
      <c r="NUW13" s="266"/>
      <c r="NUX13" s="200"/>
      <c r="NUY13" s="266"/>
      <c r="NUZ13" s="261"/>
      <c r="NVA13" s="265"/>
      <c r="NVB13" s="266"/>
      <c r="NVC13" s="200"/>
      <c r="NVD13" s="266"/>
      <c r="NVE13" s="261"/>
      <c r="NVF13" s="265"/>
      <c r="NVG13" s="266"/>
      <c r="NVH13" s="200"/>
      <c r="NVI13" s="266"/>
      <c r="NVJ13" s="261"/>
      <c r="NVK13" s="265"/>
      <c r="NVL13" s="266"/>
      <c r="NVM13" s="200"/>
      <c r="NVN13" s="266"/>
      <c r="NVO13" s="261"/>
      <c r="NVP13" s="265"/>
      <c r="NVQ13" s="266"/>
      <c r="NVR13" s="200"/>
      <c r="NVS13" s="266"/>
      <c r="NVT13" s="261"/>
      <c r="NVU13" s="265"/>
      <c r="NVV13" s="266"/>
      <c r="NVW13" s="200"/>
      <c r="NVX13" s="266"/>
      <c r="NVY13" s="261"/>
      <c r="NVZ13" s="265"/>
      <c r="NWA13" s="266"/>
      <c r="NWB13" s="200"/>
      <c r="NWC13" s="266"/>
      <c r="NWD13" s="261"/>
      <c r="NWE13" s="265"/>
      <c r="NWF13" s="266"/>
      <c r="NWG13" s="200"/>
      <c r="NWH13" s="266"/>
      <c r="NWI13" s="261"/>
      <c r="NWJ13" s="265"/>
      <c r="NWK13" s="266"/>
      <c r="NWL13" s="200"/>
      <c r="NWM13" s="266"/>
      <c r="NWN13" s="261"/>
      <c r="NWO13" s="265"/>
      <c r="NWP13" s="266"/>
      <c r="NWQ13" s="200"/>
      <c r="NWR13" s="266"/>
      <c r="NWS13" s="261"/>
      <c r="NWT13" s="265"/>
      <c r="NWU13" s="266"/>
      <c r="NWV13" s="200"/>
      <c r="NWW13" s="266"/>
      <c r="NWX13" s="261"/>
      <c r="NWY13" s="265"/>
      <c r="NWZ13" s="266"/>
      <c r="NXA13" s="200"/>
      <c r="NXB13" s="266"/>
      <c r="NXC13" s="261"/>
      <c r="NXD13" s="265"/>
      <c r="NXE13" s="266"/>
      <c r="NXF13" s="200"/>
      <c r="NXG13" s="266"/>
      <c r="NXH13" s="261"/>
      <c r="NXI13" s="265"/>
      <c r="NXJ13" s="266"/>
      <c r="NXK13" s="200"/>
      <c r="NXL13" s="266"/>
      <c r="NXM13" s="261"/>
      <c r="NXN13" s="265"/>
      <c r="NXO13" s="266"/>
      <c r="NXP13" s="200"/>
      <c r="NXQ13" s="266"/>
      <c r="NXR13" s="261"/>
      <c r="NXS13" s="265"/>
      <c r="NXT13" s="266"/>
      <c r="NXU13" s="200"/>
      <c r="NXV13" s="266"/>
      <c r="NXW13" s="261"/>
      <c r="NXX13" s="265"/>
      <c r="NXY13" s="266"/>
      <c r="NXZ13" s="200"/>
      <c r="NYA13" s="266"/>
      <c r="NYB13" s="261"/>
      <c r="NYC13" s="265"/>
      <c r="NYD13" s="266"/>
      <c r="NYE13" s="200"/>
      <c r="NYF13" s="266"/>
      <c r="NYG13" s="261"/>
      <c r="NYH13" s="265"/>
      <c r="NYI13" s="266"/>
      <c r="NYJ13" s="200"/>
      <c r="NYK13" s="266"/>
      <c r="NYL13" s="261"/>
      <c r="NYM13" s="265"/>
      <c r="NYN13" s="266"/>
      <c r="NYO13" s="200"/>
      <c r="NYP13" s="266"/>
      <c r="NYQ13" s="261"/>
      <c r="NYR13" s="265"/>
      <c r="NYS13" s="266"/>
      <c r="NYT13" s="200"/>
      <c r="NYU13" s="266"/>
      <c r="NYV13" s="261"/>
      <c r="NYW13" s="265"/>
      <c r="NYX13" s="266"/>
      <c r="NYY13" s="200"/>
      <c r="NYZ13" s="266"/>
      <c r="NZA13" s="261"/>
      <c r="NZB13" s="265"/>
      <c r="NZC13" s="266"/>
      <c r="NZD13" s="200"/>
      <c r="NZE13" s="266"/>
      <c r="NZF13" s="261"/>
      <c r="NZG13" s="265"/>
      <c r="NZH13" s="266"/>
      <c r="NZI13" s="200"/>
      <c r="NZJ13" s="266"/>
      <c r="NZK13" s="261"/>
      <c r="NZL13" s="265"/>
      <c r="NZM13" s="266"/>
      <c r="NZN13" s="200"/>
      <c r="NZO13" s="266"/>
      <c r="NZP13" s="261"/>
      <c r="NZQ13" s="265"/>
      <c r="NZR13" s="266"/>
      <c r="NZS13" s="200"/>
      <c r="NZT13" s="266"/>
      <c r="NZU13" s="261"/>
      <c r="NZV13" s="265"/>
      <c r="NZW13" s="266"/>
      <c r="NZX13" s="200"/>
      <c r="NZY13" s="266"/>
      <c r="NZZ13" s="261"/>
      <c r="OAA13" s="265"/>
      <c r="OAB13" s="266"/>
      <c r="OAC13" s="200"/>
      <c r="OAD13" s="266"/>
      <c r="OAE13" s="261"/>
      <c r="OAF13" s="265"/>
      <c r="OAG13" s="266"/>
      <c r="OAH13" s="200"/>
      <c r="OAI13" s="266"/>
      <c r="OAJ13" s="261"/>
      <c r="OAK13" s="265"/>
      <c r="OAL13" s="266"/>
      <c r="OAM13" s="200"/>
      <c r="OAN13" s="266"/>
      <c r="OAO13" s="261"/>
      <c r="OAP13" s="265"/>
      <c r="OAQ13" s="266"/>
      <c r="OAR13" s="200"/>
      <c r="OAS13" s="266"/>
      <c r="OAT13" s="261"/>
      <c r="OAU13" s="265"/>
      <c r="OAV13" s="266"/>
      <c r="OAW13" s="200"/>
      <c r="OAX13" s="266"/>
      <c r="OAY13" s="261"/>
      <c r="OAZ13" s="265"/>
      <c r="OBA13" s="266"/>
      <c r="OBB13" s="200"/>
      <c r="OBC13" s="266"/>
      <c r="OBD13" s="261"/>
      <c r="OBE13" s="265"/>
      <c r="OBF13" s="266"/>
      <c r="OBG13" s="200"/>
      <c r="OBH13" s="266"/>
      <c r="OBI13" s="261"/>
      <c r="OBJ13" s="265"/>
      <c r="OBK13" s="266"/>
      <c r="OBL13" s="200"/>
      <c r="OBM13" s="266"/>
      <c r="OBN13" s="261"/>
      <c r="OBO13" s="265"/>
      <c r="OBP13" s="266"/>
      <c r="OBQ13" s="200"/>
      <c r="OBR13" s="266"/>
      <c r="OBS13" s="261"/>
      <c r="OBT13" s="265"/>
      <c r="OBU13" s="266"/>
      <c r="OBV13" s="200"/>
      <c r="OBW13" s="266"/>
      <c r="OBX13" s="261"/>
      <c r="OBY13" s="265"/>
      <c r="OBZ13" s="266"/>
      <c r="OCA13" s="200"/>
      <c r="OCB13" s="266"/>
      <c r="OCC13" s="261"/>
      <c r="OCD13" s="265"/>
      <c r="OCE13" s="266"/>
      <c r="OCF13" s="200"/>
      <c r="OCG13" s="266"/>
      <c r="OCH13" s="261"/>
      <c r="OCI13" s="265"/>
      <c r="OCJ13" s="266"/>
      <c r="OCK13" s="200"/>
      <c r="OCL13" s="266"/>
      <c r="OCM13" s="261"/>
      <c r="OCN13" s="265"/>
      <c r="OCO13" s="266"/>
      <c r="OCP13" s="200"/>
      <c r="OCQ13" s="266"/>
      <c r="OCR13" s="261"/>
      <c r="OCS13" s="265"/>
      <c r="OCT13" s="266"/>
      <c r="OCU13" s="200"/>
      <c r="OCV13" s="266"/>
      <c r="OCW13" s="261"/>
      <c r="OCX13" s="265"/>
      <c r="OCY13" s="266"/>
      <c r="OCZ13" s="200"/>
      <c r="ODA13" s="266"/>
      <c r="ODB13" s="261"/>
      <c r="ODC13" s="265"/>
      <c r="ODD13" s="266"/>
      <c r="ODE13" s="200"/>
      <c r="ODF13" s="266"/>
      <c r="ODG13" s="261"/>
      <c r="ODH13" s="265"/>
      <c r="ODI13" s="266"/>
      <c r="ODJ13" s="200"/>
      <c r="ODK13" s="266"/>
      <c r="ODL13" s="261"/>
      <c r="ODM13" s="265"/>
      <c r="ODN13" s="266"/>
      <c r="ODO13" s="200"/>
      <c r="ODP13" s="266"/>
      <c r="ODQ13" s="261"/>
      <c r="ODR13" s="265"/>
      <c r="ODS13" s="266"/>
      <c r="ODT13" s="200"/>
      <c r="ODU13" s="266"/>
      <c r="ODV13" s="261"/>
      <c r="ODW13" s="265"/>
      <c r="ODX13" s="266"/>
      <c r="ODY13" s="200"/>
      <c r="ODZ13" s="266"/>
      <c r="OEA13" s="261"/>
      <c r="OEB13" s="265"/>
      <c r="OEC13" s="266"/>
      <c r="OED13" s="200"/>
      <c r="OEE13" s="266"/>
      <c r="OEF13" s="261"/>
      <c r="OEG13" s="265"/>
      <c r="OEH13" s="266"/>
      <c r="OEI13" s="200"/>
      <c r="OEJ13" s="266"/>
      <c r="OEK13" s="261"/>
      <c r="OEL13" s="265"/>
      <c r="OEM13" s="266"/>
      <c r="OEN13" s="200"/>
      <c r="OEO13" s="266"/>
      <c r="OEP13" s="261"/>
      <c r="OEQ13" s="265"/>
      <c r="OER13" s="266"/>
      <c r="OES13" s="200"/>
      <c r="OET13" s="266"/>
      <c r="OEU13" s="261"/>
      <c r="OEV13" s="265"/>
      <c r="OEW13" s="266"/>
      <c r="OEX13" s="200"/>
      <c r="OEY13" s="266"/>
      <c r="OEZ13" s="261"/>
      <c r="OFA13" s="265"/>
      <c r="OFB13" s="266"/>
      <c r="OFC13" s="200"/>
      <c r="OFD13" s="266"/>
      <c r="OFE13" s="261"/>
      <c r="OFF13" s="265"/>
      <c r="OFG13" s="266"/>
      <c r="OFH13" s="200"/>
      <c r="OFI13" s="266"/>
      <c r="OFJ13" s="261"/>
      <c r="OFK13" s="265"/>
      <c r="OFL13" s="266"/>
      <c r="OFM13" s="200"/>
      <c r="OFN13" s="266"/>
      <c r="OFO13" s="261"/>
      <c r="OFP13" s="265"/>
      <c r="OFQ13" s="266"/>
      <c r="OFR13" s="200"/>
      <c r="OFS13" s="266"/>
      <c r="OFT13" s="261"/>
      <c r="OFU13" s="265"/>
      <c r="OFV13" s="266"/>
      <c r="OFW13" s="200"/>
      <c r="OFX13" s="266"/>
      <c r="OFY13" s="261"/>
      <c r="OFZ13" s="265"/>
      <c r="OGA13" s="266"/>
      <c r="OGB13" s="200"/>
      <c r="OGC13" s="266"/>
      <c r="OGD13" s="261"/>
      <c r="OGE13" s="265"/>
      <c r="OGF13" s="266"/>
      <c r="OGG13" s="200"/>
      <c r="OGH13" s="266"/>
      <c r="OGI13" s="261"/>
      <c r="OGJ13" s="265"/>
      <c r="OGK13" s="266"/>
      <c r="OGL13" s="200"/>
      <c r="OGM13" s="266"/>
      <c r="OGN13" s="261"/>
      <c r="OGO13" s="265"/>
      <c r="OGP13" s="266"/>
      <c r="OGQ13" s="200"/>
      <c r="OGR13" s="266"/>
      <c r="OGS13" s="261"/>
      <c r="OGT13" s="265"/>
      <c r="OGU13" s="266"/>
      <c r="OGV13" s="200"/>
      <c r="OGW13" s="266"/>
      <c r="OGX13" s="261"/>
      <c r="OGY13" s="265"/>
      <c r="OGZ13" s="266"/>
      <c r="OHA13" s="200"/>
      <c r="OHB13" s="266"/>
      <c r="OHC13" s="261"/>
      <c r="OHD13" s="265"/>
      <c r="OHE13" s="266"/>
      <c r="OHF13" s="200"/>
      <c r="OHG13" s="266"/>
      <c r="OHH13" s="261"/>
      <c r="OHI13" s="265"/>
      <c r="OHJ13" s="266"/>
      <c r="OHK13" s="200"/>
      <c r="OHL13" s="266"/>
      <c r="OHM13" s="261"/>
      <c r="OHN13" s="265"/>
      <c r="OHO13" s="266"/>
      <c r="OHP13" s="200"/>
      <c r="OHQ13" s="266"/>
      <c r="OHR13" s="261"/>
      <c r="OHS13" s="265"/>
      <c r="OHT13" s="266"/>
      <c r="OHU13" s="200"/>
      <c r="OHV13" s="266"/>
      <c r="OHW13" s="261"/>
      <c r="OHX13" s="265"/>
      <c r="OHY13" s="266"/>
      <c r="OHZ13" s="200"/>
      <c r="OIA13" s="266"/>
      <c r="OIB13" s="261"/>
      <c r="OIC13" s="265"/>
      <c r="OID13" s="266"/>
      <c r="OIE13" s="200"/>
      <c r="OIF13" s="266"/>
      <c r="OIG13" s="261"/>
      <c r="OIH13" s="265"/>
      <c r="OII13" s="266"/>
      <c r="OIJ13" s="200"/>
      <c r="OIK13" s="266"/>
      <c r="OIL13" s="261"/>
      <c r="OIM13" s="265"/>
      <c r="OIN13" s="266"/>
      <c r="OIO13" s="200"/>
      <c r="OIP13" s="266"/>
      <c r="OIQ13" s="261"/>
      <c r="OIR13" s="265"/>
      <c r="OIS13" s="266"/>
      <c r="OIT13" s="200"/>
      <c r="OIU13" s="266"/>
      <c r="OIV13" s="261"/>
      <c r="OIW13" s="265"/>
      <c r="OIX13" s="266"/>
      <c r="OIY13" s="200"/>
      <c r="OIZ13" s="266"/>
      <c r="OJA13" s="261"/>
      <c r="OJB13" s="265"/>
      <c r="OJC13" s="266"/>
      <c r="OJD13" s="200"/>
      <c r="OJE13" s="266"/>
      <c r="OJF13" s="261"/>
      <c r="OJG13" s="265"/>
      <c r="OJH13" s="266"/>
      <c r="OJI13" s="200"/>
      <c r="OJJ13" s="266"/>
      <c r="OJK13" s="261"/>
      <c r="OJL13" s="265"/>
      <c r="OJM13" s="266"/>
      <c r="OJN13" s="200"/>
      <c r="OJO13" s="266"/>
      <c r="OJP13" s="261"/>
      <c r="OJQ13" s="265"/>
      <c r="OJR13" s="266"/>
      <c r="OJS13" s="200"/>
      <c r="OJT13" s="266"/>
      <c r="OJU13" s="261"/>
      <c r="OJV13" s="265"/>
      <c r="OJW13" s="266"/>
      <c r="OJX13" s="200"/>
      <c r="OJY13" s="266"/>
      <c r="OJZ13" s="261"/>
      <c r="OKA13" s="265"/>
      <c r="OKB13" s="266"/>
      <c r="OKC13" s="200"/>
      <c r="OKD13" s="266"/>
      <c r="OKE13" s="261"/>
      <c r="OKF13" s="265"/>
      <c r="OKG13" s="266"/>
      <c r="OKH13" s="200"/>
      <c r="OKI13" s="266"/>
      <c r="OKJ13" s="261"/>
      <c r="OKK13" s="265"/>
      <c r="OKL13" s="266"/>
      <c r="OKM13" s="200"/>
      <c r="OKN13" s="266"/>
      <c r="OKO13" s="261"/>
      <c r="OKP13" s="265"/>
      <c r="OKQ13" s="266"/>
      <c r="OKR13" s="200"/>
      <c r="OKS13" s="266"/>
      <c r="OKT13" s="261"/>
      <c r="OKU13" s="265"/>
      <c r="OKV13" s="266"/>
      <c r="OKW13" s="200"/>
      <c r="OKX13" s="266"/>
      <c r="OKY13" s="261"/>
      <c r="OKZ13" s="265"/>
      <c r="OLA13" s="266"/>
      <c r="OLB13" s="200"/>
      <c r="OLC13" s="266"/>
      <c r="OLD13" s="261"/>
      <c r="OLE13" s="265"/>
      <c r="OLF13" s="266"/>
      <c r="OLG13" s="200"/>
      <c r="OLH13" s="266"/>
      <c r="OLI13" s="261"/>
      <c r="OLJ13" s="265"/>
      <c r="OLK13" s="266"/>
      <c r="OLL13" s="200"/>
      <c r="OLM13" s="266"/>
      <c r="OLN13" s="261"/>
      <c r="OLO13" s="265"/>
      <c r="OLP13" s="266"/>
      <c r="OLQ13" s="200"/>
      <c r="OLR13" s="266"/>
      <c r="OLS13" s="261"/>
      <c r="OLT13" s="265"/>
      <c r="OLU13" s="266"/>
      <c r="OLV13" s="200"/>
      <c r="OLW13" s="266"/>
      <c r="OLX13" s="261"/>
      <c r="OLY13" s="265"/>
      <c r="OLZ13" s="266"/>
      <c r="OMA13" s="200"/>
      <c r="OMB13" s="266"/>
      <c r="OMC13" s="261"/>
      <c r="OMD13" s="265"/>
      <c r="OME13" s="266"/>
      <c r="OMF13" s="200"/>
      <c r="OMG13" s="266"/>
      <c r="OMH13" s="261"/>
      <c r="OMI13" s="265"/>
      <c r="OMJ13" s="266"/>
      <c r="OMK13" s="200"/>
      <c r="OML13" s="266"/>
      <c r="OMM13" s="261"/>
      <c r="OMN13" s="265"/>
      <c r="OMO13" s="266"/>
      <c r="OMP13" s="200"/>
      <c r="OMQ13" s="266"/>
      <c r="OMR13" s="261"/>
      <c r="OMS13" s="265"/>
      <c r="OMT13" s="266"/>
      <c r="OMU13" s="200"/>
      <c r="OMV13" s="266"/>
      <c r="OMW13" s="261"/>
      <c r="OMX13" s="265"/>
      <c r="OMY13" s="266"/>
      <c r="OMZ13" s="200"/>
      <c r="ONA13" s="266"/>
      <c r="ONB13" s="261"/>
      <c r="ONC13" s="265"/>
      <c r="OND13" s="266"/>
      <c r="ONE13" s="200"/>
      <c r="ONF13" s="266"/>
      <c r="ONG13" s="261"/>
      <c r="ONH13" s="265"/>
      <c r="ONI13" s="266"/>
      <c r="ONJ13" s="200"/>
      <c r="ONK13" s="266"/>
      <c r="ONL13" s="261"/>
      <c r="ONM13" s="265"/>
      <c r="ONN13" s="266"/>
      <c r="ONO13" s="200"/>
      <c r="ONP13" s="266"/>
      <c r="ONQ13" s="261"/>
      <c r="ONR13" s="265"/>
      <c r="ONS13" s="266"/>
      <c r="ONT13" s="200"/>
      <c r="ONU13" s="266"/>
      <c r="ONV13" s="261"/>
      <c r="ONW13" s="265"/>
      <c r="ONX13" s="266"/>
      <c r="ONY13" s="200"/>
      <c r="ONZ13" s="266"/>
      <c r="OOA13" s="261"/>
      <c r="OOB13" s="265"/>
      <c r="OOC13" s="266"/>
      <c r="OOD13" s="200"/>
      <c r="OOE13" s="266"/>
      <c r="OOF13" s="261"/>
      <c r="OOG13" s="265"/>
      <c r="OOH13" s="266"/>
      <c r="OOI13" s="200"/>
      <c r="OOJ13" s="266"/>
      <c r="OOK13" s="261"/>
      <c r="OOL13" s="265"/>
      <c r="OOM13" s="266"/>
      <c r="OON13" s="200"/>
      <c r="OOO13" s="266"/>
      <c r="OOP13" s="261"/>
      <c r="OOQ13" s="265"/>
      <c r="OOR13" s="266"/>
      <c r="OOS13" s="200"/>
      <c r="OOT13" s="266"/>
      <c r="OOU13" s="261"/>
      <c r="OOV13" s="265"/>
      <c r="OOW13" s="266"/>
      <c r="OOX13" s="200"/>
      <c r="OOY13" s="266"/>
      <c r="OOZ13" s="261"/>
      <c r="OPA13" s="265"/>
      <c r="OPB13" s="266"/>
      <c r="OPC13" s="200"/>
      <c r="OPD13" s="266"/>
      <c r="OPE13" s="261"/>
      <c r="OPF13" s="265"/>
      <c r="OPG13" s="266"/>
      <c r="OPH13" s="200"/>
      <c r="OPI13" s="266"/>
      <c r="OPJ13" s="261"/>
      <c r="OPK13" s="265"/>
      <c r="OPL13" s="266"/>
      <c r="OPM13" s="200"/>
      <c r="OPN13" s="266"/>
      <c r="OPO13" s="261"/>
      <c r="OPP13" s="265"/>
      <c r="OPQ13" s="266"/>
      <c r="OPR13" s="200"/>
      <c r="OPS13" s="266"/>
      <c r="OPT13" s="261"/>
      <c r="OPU13" s="265"/>
      <c r="OPV13" s="266"/>
      <c r="OPW13" s="200"/>
      <c r="OPX13" s="266"/>
      <c r="OPY13" s="261"/>
      <c r="OPZ13" s="265"/>
      <c r="OQA13" s="266"/>
      <c r="OQB13" s="200"/>
      <c r="OQC13" s="266"/>
      <c r="OQD13" s="261"/>
      <c r="OQE13" s="265"/>
      <c r="OQF13" s="266"/>
      <c r="OQG13" s="200"/>
      <c r="OQH13" s="266"/>
      <c r="OQI13" s="261"/>
      <c r="OQJ13" s="265"/>
      <c r="OQK13" s="266"/>
      <c r="OQL13" s="200"/>
      <c r="OQM13" s="266"/>
      <c r="OQN13" s="261"/>
      <c r="OQO13" s="265"/>
      <c r="OQP13" s="266"/>
      <c r="OQQ13" s="200"/>
      <c r="OQR13" s="266"/>
      <c r="OQS13" s="261"/>
      <c r="OQT13" s="265"/>
      <c r="OQU13" s="266"/>
      <c r="OQV13" s="200"/>
      <c r="OQW13" s="266"/>
      <c r="OQX13" s="261"/>
      <c r="OQY13" s="265"/>
      <c r="OQZ13" s="266"/>
      <c r="ORA13" s="200"/>
      <c r="ORB13" s="266"/>
      <c r="ORC13" s="261"/>
      <c r="ORD13" s="265"/>
      <c r="ORE13" s="266"/>
      <c r="ORF13" s="200"/>
      <c r="ORG13" s="266"/>
      <c r="ORH13" s="261"/>
      <c r="ORI13" s="265"/>
      <c r="ORJ13" s="266"/>
      <c r="ORK13" s="200"/>
      <c r="ORL13" s="266"/>
      <c r="ORM13" s="261"/>
      <c r="ORN13" s="265"/>
      <c r="ORO13" s="266"/>
      <c r="ORP13" s="200"/>
      <c r="ORQ13" s="266"/>
      <c r="ORR13" s="261"/>
      <c r="ORS13" s="265"/>
      <c r="ORT13" s="266"/>
      <c r="ORU13" s="200"/>
      <c r="ORV13" s="266"/>
      <c r="ORW13" s="261"/>
      <c r="ORX13" s="265"/>
      <c r="ORY13" s="266"/>
      <c r="ORZ13" s="200"/>
      <c r="OSA13" s="266"/>
      <c r="OSB13" s="261"/>
      <c r="OSC13" s="265"/>
      <c r="OSD13" s="266"/>
      <c r="OSE13" s="200"/>
      <c r="OSF13" s="266"/>
      <c r="OSG13" s="261"/>
      <c r="OSH13" s="265"/>
      <c r="OSI13" s="266"/>
      <c r="OSJ13" s="200"/>
      <c r="OSK13" s="266"/>
      <c r="OSL13" s="261"/>
      <c r="OSM13" s="265"/>
      <c r="OSN13" s="266"/>
      <c r="OSO13" s="200"/>
      <c r="OSP13" s="266"/>
      <c r="OSQ13" s="261"/>
      <c r="OSR13" s="265"/>
      <c r="OSS13" s="266"/>
      <c r="OST13" s="200"/>
      <c r="OSU13" s="266"/>
      <c r="OSV13" s="261"/>
      <c r="OSW13" s="265"/>
      <c r="OSX13" s="266"/>
      <c r="OSY13" s="200"/>
      <c r="OSZ13" s="266"/>
      <c r="OTA13" s="261"/>
      <c r="OTB13" s="265"/>
      <c r="OTC13" s="266"/>
      <c r="OTD13" s="200"/>
      <c r="OTE13" s="266"/>
      <c r="OTF13" s="261"/>
      <c r="OTG13" s="265"/>
      <c r="OTH13" s="266"/>
      <c r="OTI13" s="200"/>
      <c r="OTJ13" s="266"/>
      <c r="OTK13" s="261"/>
      <c r="OTL13" s="265"/>
      <c r="OTM13" s="266"/>
      <c r="OTN13" s="200"/>
      <c r="OTO13" s="266"/>
      <c r="OTP13" s="261"/>
      <c r="OTQ13" s="265"/>
      <c r="OTR13" s="266"/>
      <c r="OTS13" s="200"/>
      <c r="OTT13" s="266"/>
      <c r="OTU13" s="261"/>
      <c r="OTV13" s="265"/>
      <c r="OTW13" s="266"/>
      <c r="OTX13" s="200"/>
      <c r="OTY13" s="266"/>
      <c r="OTZ13" s="261"/>
      <c r="OUA13" s="265"/>
      <c r="OUB13" s="266"/>
      <c r="OUC13" s="200"/>
      <c r="OUD13" s="266"/>
      <c r="OUE13" s="261"/>
      <c r="OUF13" s="265"/>
      <c r="OUG13" s="266"/>
      <c r="OUH13" s="200"/>
      <c r="OUI13" s="266"/>
      <c r="OUJ13" s="261"/>
      <c r="OUK13" s="265"/>
      <c r="OUL13" s="266"/>
      <c r="OUM13" s="200"/>
      <c r="OUN13" s="266"/>
      <c r="OUO13" s="261"/>
      <c r="OUP13" s="265"/>
      <c r="OUQ13" s="266"/>
      <c r="OUR13" s="200"/>
      <c r="OUS13" s="266"/>
      <c r="OUT13" s="261"/>
      <c r="OUU13" s="265"/>
      <c r="OUV13" s="266"/>
      <c r="OUW13" s="200"/>
      <c r="OUX13" s="266"/>
      <c r="OUY13" s="261"/>
      <c r="OUZ13" s="265"/>
      <c r="OVA13" s="266"/>
      <c r="OVB13" s="200"/>
      <c r="OVC13" s="266"/>
      <c r="OVD13" s="261"/>
      <c r="OVE13" s="265"/>
      <c r="OVF13" s="266"/>
      <c r="OVG13" s="200"/>
      <c r="OVH13" s="266"/>
      <c r="OVI13" s="261"/>
      <c r="OVJ13" s="265"/>
      <c r="OVK13" s="266"/>
      <c r="OVL13" s="200"/>
      <c r="OVM13" s="266"/>
      <c r="OVN13" s="261"/>
      <c r="OVO13" s="265"/>
      <c r="OVP13" s="266"/>
      <c r="OVQ13" s="200"/>
      <c r="OVR13" s="266"/>
      <c r="OVS13" s="261"/>
      <c r="OVT13" s="265"/>
      <c r="OVU13" s="266"/>
      <c r="OVV13" s="200"/>
      <c r="OVW13" s="266"/>
      <c r="OVX13" s="261"/>
      <c r="OVY13" s="265"/>
      <c r="OVZ13" s="266"/>
      <c r="OWA13" s="200"/>
      <c r="OWB13" s="266"/>
      <c r="OWC13" s="261"/>
      <c r="OWD13" s="265"/>
      <c r="OWE13" s="266"/>
      <c r="OWF13" s="200"/>
      <c r="OWG13" s="266"/>
      <c r="OWH13" s="261"/>
      <c r="OWI13" s="265"/>
      <c r="OWJ13" s="266"/>
      <c r="OWK13" s="200"/>
      <c r="OWL13" s="266"/>
      <c r="OWM13" s="261"/>
      <c r="OWN13" s="265"/>
      <c r="OWO13" s="266"/>
      <c r="OWP13" s="200"/>
      <c r="OWQ13" s="266"/>
      <c r="OWR13" s="261"/>
      <c r="OWS13" s="265"/>
      <c r="OWT13" s="266"/>
      <c r="OWU13" s="200"/>
      <c r="OWV13" s="266"/>
      <c r="OWW13" s="261"/>
      <c r="OWX13" s="265"/>
      <c r="OWY13" s="266"/>
      <c r="OWZ13" s="200"/>
      <c r="OXA13" s="266"/>
      <c r="OXB13" s="261"/>
      <c r="OXC13" s="265"/>
      <c r="OXD13" s="266"/>
      <c r="OXE13" s="200"/>
      <c r="OXF13" s="266"/>
      <c r="OXG13" s="261"/>
      <c r="OXH13" s="265"/>
      <c r="OXI13" s="266"/>
      <c r="OXJ13" s="200"/>
      <c r="OXK13" s="266"/>
      <c r="OXL13" s="261"/>
      <c r="OXM13" s="265"/>
      <c r="OXN13" s="266"/>
      <c r="OXO13" s="200"/>
      <c r="OXP13" s="266"/>
      <c r="OXQ13" s="261"/>
      <c r="OXR13" s="265"/>
      <c r="OXS13" s="266"/>
      <c r="OXT13" s="200"/>
      <c r="OXU13" s="266"/>
      <c r="OXV13" s="261"/>
      <c r="OXW13" s="265"/>
      <c r="OXX13" s="266"/>
      <c r="OXY13" s="200"/>
      <c r="OXZ13" s="266"/>
      <c r="OYA13" s="261"/>
      <c r="OYB13" s="265"/>
      <c r="OYC13" s="266"/>
      <c r="OYD13" s="200"/>
      <c r="OYE13" s="266"/>
      <c r="OYF13" s="261"/>
      <c r="OYG13" s="265"/>
      <c r="OYH13" s="266"/>
      <c r="OYI13" s="200"/>
      <c r="OYJ13" s="266"/>
      <c r="OYK13" s="261"/>
      <c r="OYL13" s="265"/>
      <c r="OYM13" s="266"/>
      <c r="OYN13" s="200"/>
      <c r="OYO13" s="266"/>
      <c r="OYP13" s="261"/>
      <c r="OYQ13" s="265"/>
      <c r="OYR13" s="266"/>
      <c r="OYS13" s="200"/>
      <c r="OYT13" s="266"/>
      <c r="OYU13" s="261"/>
      <c r="OYV13" s="265"/>
      <c r="OYW13" s="266"/>
      <c r="OYX13" s="200"/>
      <c r="OYY13" s="266"/>
      <c r="OYZ13" s="261"/>
      <c r="OZA13" s="265"/>
      <c r="OZB13" s="266"/>
      <c r="OZC13" s="200"/>
      <c r="OZD13" s="266"/>
      <c r="OZE13" s="261"/>
      <c r="OZF13" s="265"/>
      <c r="OZG13" s="266"/>
      <c r="OZH13" s="200"/>
      <c r="OZI13" s="266"/>
      <c r="OZJ13" s="261"/>
      <c r="OZK13" s="265"/>
      <c r="OZL13" s="266"/>
      <c r="OZM13" s="200"/>
      <c r="OZN13" s="266"/>
      <c r="OZO13" s="261"/>
      <c r="OZP13" s="265"/>
      <c r="OZQ13" s="266"/>
      <c r="OZR13" s="200"/>
      <c r="OZS13" s="266"/>
      <c r="OZT13" s="261"/>
      <c r="OZU13" s="265"/>
      <c r="OZV13" s="266"/>
      <c r="OZW13" s="200"/>
      <c r="OZX13" s="266"/>
      <c r="OZY13" s="261"/>
      <c r="OZZ13" s="265"/>
      <c r="PAA13" s="266"/>
      <c r="PAB13" s="200"/>
      <c r="PAC13" s="266"/>
      <c r="PAD13" s="261"/>
      <c r="PAE13" s="265"/>
      <c r="PAF13" s="266"/>
      <c r="PAG13" s="200"/>
      <c r="PAH13" s="266"/>
      <c r="PAI13" s="261"/>
      <c r="PAJ13" s="265"/>
      <c r="PAK13" s="266"/>
      <c r="PAL13" s="200"/>
      <c r="PAM13" s="266"/>
      <c r="PAN13" s="261"/>
      <c r="PAO13" s="265"/>
      <c r="PAP13" s="266"/>
      <c r="PAQ13" s="200"/>
      <c r="PAR13" s="266"/>
      <c r="PAS13" s="261"/>
      <c r="PAT13" s="265"/>
      <c r="PAU13" s="266"/>
      <c r="PAV13" s="200"/>
      <c r="PAW13" s="266"/>
      <c r="PAX13" s="261"/>
      <c r="PAY13" s="265"/>
      <c r="PAZ13" s="266"/>
      <c r="PBA13" s="200"/>
      <c r="PBB13" s="266"/>
      <c r="PBC13" s="261"/>
      <c r="PBD13" s="265"/>
      <c r="PBE13" s="266"/>
      <c r="PBF13" s="200"/>
      <c r="PBG13" s="266"/>
      <c r="PBH13" s="261"/>
      <c r="PBI13" s="265"/>
      <c r="PBJ13" s="266"/>
      <c r="PBK13" s="200"/>
      <c r="PBL13" s="266"/>
      <c r="PBM13" s="261"/>
      <c r="PBN13" s="265"/>
      <c r="PBO13" s="266"/>
      <c r="PBP13" s="200"/>
      <c r="PBQ13" s="266"/>
      <c r="PBR13" s="261"/>
      <c r="PBS13" s="265"/>
      <c r="PBT13" s="266"/>
      <c r="PBU13" s="200"/>
      <c r="PBV13" s="266"/>
      <c r="PBW13" s="261"/>
      <c r="PBX13" s="265"/>
      <c r="PBY13" s="266"/>
      <c r="PBZ13" s="200"/>
      <c r="PCA13" s="266"/>
      <c r="PCB13" s="261"/>
      <c r="PCC13" s="265"/>
      <c r="PCD13" s="266"/>
      <c r="PCE13" s="200"/>
      <c r="PCF13" s="266"/>
      <c r="PCG13" s="261"/>
      <c r="PCH13" s="265"/>
      <c r="PCI13" s="266"/>
      <c r="PCJ13" s="200"/>
      <c r="PCK13" s="266"/>
      <c r="PCL13" s="261"/>
      <c r="PCM13" s="265"/>
      <c r="PCN13" s="266"/>
      <c r="PCO13" s="200"/>
      <c r="PCP13" s="266"/>
      <c r="PCQ13" s="261"/>
      <c r="PCR13" s="265"/>
      <c r="PCS13" s="266"/>
      <c r="PCT13" s="200"/>
      <c r="PCU13" s="266"/>
      <c r="PCV13" s="261"/>
      <c r="PCW13" s="265"/>
      <c r="PCX13" s="266"/>
      <c r="PCY13" s="200"/>
      <c r="PCZ13" s="266"/>
      <c r="PDA13" s="261"/>
      <c r="PDB13" s="265"/>
      <c r="PDC13" s="266"/>
      <c r="PDD13" s="200"/>
      <c r="PDE13" s="266"/>
      <c r="PDF13" s="261"/>
      <c r="PDG13" s="265"/>
      <c r="PDH13" s="266"/>
      <c r="PDI13" s="200"/>
      <c r="PDJ13" s="266"/>
      <c r="PDK13" s="261"/>
      <c r="PDL13" s="265"/>
      <c r="PDM13" s="266"/>
      <c r="PDN13" s="200"/>
      <c r="PDO13" s="266"/>
      <c r="PDP13" s="261"/>
      <c r="PDQ13" s="265"/>
      <c r="PDR13" s="266"/>
      <c r="PDS13" s="200"/>
      <c r="PDT13" s="266"/>
      <c r="PDU13" s="261"/>
      <c r="PDV13" s="265"/>
      <c r="PDW13" s="266"/>
      <c r="PDX13" s="200"/>
      <c r="PDY13" s="266"/>
      <c r="PDZ13" s="261"/>
      <c r="PEA13" s="265"/>
      <c r="PEB13" s="266"/>
      <c r="PEC13" s="200"/>
      <c r="PED13" s="266"/>
      <c r="PEE13" s="261"/>
      <c r="PEF13" s="265"/>
      <c r="PEG13" s="266"/>
      <c r="PEH13" s="200"/>
      <c r="PEI13" s="266"/>
      <c r="PEJ13" s="261"/>
      <c r="PEK13" s="265"/>
      <c r="PEL13" s="266"/>
      <c r="PEM13" s="200"/>
      <c r="PEN13" s="266"/>
      <c r="PEO13" s="261"/>
      <c r="PEP13" s="265"/>
      <c r="PEQ13" s="266"/>
      <c r="PER13" s="200"/>
      <c r="PES13" s="266"/>
      <c r="PET13" s="261"/>
      <c r="PEU13" s="265"/>
      <c r="PEV13" s="266"/>
      <c r="PEW13" s="200"/>
      <c r="PEX13" s="266"/>
      <c r="PEY13" s="261"/>
      <c r="PEZ13" s="265"/>
      <c r="PFA13" s="266"/>
      <c r="PFB13" s="200"/>
      <c r="PFC13" s="266"/>
      <c r="PFD13" s="261"/>
      <c r="PFE13" s="265"/>
      <c r="PFF13" s="266"/>
      <c r="PFG13" s="200"/>
      <c r="PFH13" s="266"/>
      <c r="PFI13" s="261"/>
      <c r="PFJ13" s="265"/>
      <c r="PFK13" s="266"/>
      <c r="PFL13" s="200"/>
      <c r="PFM13" s="266"/>
      <c r="PFN13" s="261"/>
      <c r="PFO13" s="265"/>
      <c r="PFP13" s="266"/>
      <c r="PFQ13" s="200"/>
      <c r="PFR13" s="266"/>
      <c r="PFS13" s="261"/>
      <c r="PFT13" s="265"/>
      <c r="PFU13" s="266"/>
      <c r="PFV13" s="200"/>
      <c r="PFW13" s="266"/>
      <c r="PFX13" s="261"/>
      <c r="PFY13" s="265"/>
      <c r="PFZ13" s="266"/>
      <c r="PGA13" s="200"/>
      <c r="PGB13" s="266"/>
      <c r="PGC13" s="261"/>
      <c r="PGD13" s="265"/>
      <c r="PGE13" s="266"/>
      <c r="PGF13" s="200"/>
      <c r="PGG13" s="266"/>
      <c r="PGH13" s="261"/>
      <c r="PGI13" s="265"/>
      <c r="PGJ13" s="266"/>
      <c r="PGK13" s="200"/>
      <c r="PGL13" s="266"/>
      <c r="PGM13" s="261"/>
      <c r="PGN13" s="265"/>
      <c r="PGO13" s="266"/>
      <c r="PGP13" s="200"/>
      <c r="PGQ13" s="266"/>
      <c r="PGR13" s="261"/>
      <c r="PGS13" s="265"/>
      <c r="PGT13" s="266"/>
      <c r="PGU13" s="200"/>
      <c r="PGV13" s="266"/>
      <c r="PGW13" s="261"/>
      <c r="PGX13" s="265"/>
      <c r="PGY13" s="266"/>
      <c r="PGZ13" s="200"/>
      <c r="PHA13" s="266"/>
      <c r="PHB13" s="261"/>
      <c r="PHC13" s="265"/>
      <c r="PHD13" s="266"/>
      <c r="PHE13" s="200"/>
      <c r="PHF13" s="266"/>
      <c r="PHG13" s="261"/>
      <c r="PHH13" s="265"/>
      <c r="PHI13" s="266"/>
      <c r="PHJ13" s="200"/>
      <c r="PHK13" s="266"/>
      <c r="PHL13" s="261"/>
      <c r="PHM13" s="265"/>
      <c r="PHN13" s="266"/>
      <c r="PHO13" s="200"/>
      <c r="PHP13" s="266"/>
      <c r="PHQ13" s="261"/>
      <c r="PHR13" s="265"/>
      <c r="PHS13" s="266"/>
      <c r="PHT13" s="200"/>
      <c r="PHU13" s="266"/>
      <c r="PHV13" s="261"/>
      <c r="PHW13" s="265"/>
      <c r="PHX13" s="266"/>
      <c r="PHY13" s="200"/>
      <c r="PHZ13" s="266"/>
      <c r="PIA13" s="261"/>
      <c r="PIB13" s="265"/>
      <c r="PIC13" s="266"/>
      <c r="PID13" s="200"/>
      <c r="PIE13" s="266"/>
      <c r="PIF13" s="261"/>
      <c r="PIG13" s="265"/>
      <c r="PIH13" s="266"/>
      <c r="PII13" s="200"/>
      <c r="PIJ13" s="266"/>
      <c r="PIK13" s="261"/>
      <c r="PIL13" s="265"/>
      <c r="PIM13" s="266"/>
      <c r="PIN13" s="200"/>
      <c r="PIO13" s="266"/>
      <c r="PIP13" s="261"/>
      <c r="PIQ13" s="265"/>
      <c r="PIR13" s="266"/>
      <c r="PIS13" s="200"/>
      <c r="PIT13" s="266"/>
      <c r="PIU13" s="261"/>
      <c r="PIV13" s="265"/>
      <c r="PIW13" s="266"/>
      <c r="PIX13" s="200"/>
      <c r="PIY13" s="266"/>
      <c r="PIZ13" s="261"/>
      <c r="PJA13" s="265"/>
      <c r="PJB13" s="266"/>
      <c r="PJC13" s="200"/>
      <c r="PJD13" s="266"/>
      <c r="PJE13" s="261"/>
      <c r="PJF13" s="265"/>
      <c r="PJG13" s="266"/>
      <c r="PJH13" s="200"/>
      <c r="PJI13" s="266"/>
      <c r="PJJ13" s="261"/>
      <c r="PJK13" s="265"/>
      <c r="PJL13" s="266"/>
      <c r="PJM13" s="200"/>
      <c r="PJN13" s="266"/>
      <c r="PJO13" s="261"/>
      <c r="PJP13" s="265"/>
      <c r="PJQ13" s="266"/>
      <c r="PJR13" s="200"/>
      <c r="PJS13" s="266"/>
      <c r="PJT13" s="261"/>
      <c r="PJU13" s="265"/>
      <c r="PJV13" s="266"/>
      <c r="PJW13" s="200"/>
      <c r="PJX13" s="266"/>
      <c r="PJY13" s="261"/>
      <c r="PJZ13" s="265"/>
      <c r="PKA13" s="266"/>
      <c r="PKB13" s="200"/>
      <c r="PKC13" s="266"/>
      <c r="PKD13" s="261"/>
      <c r="PKE13" s="265"/>
      <c r="PKF13" s="266"/>
      <c r="PKG13" s="200"/>
      <c r="PKH13" s="266"/>
      <c r="PKI13" s="261"/>
      <c r="PKJ13" s="265"/>
      <c r="PKK13" s="266"/>
      <c r="PKL13" s="200"/>
      <c r="PKM13" s="266"/>
      <c r="PKN13" s="261"/>
      <c r="PKO13" s="265"/>
      <c r="PKP13" s="266"/>
      <c r="PKQ13" s="200"/>
      <c r="PKR13" s="266"/>
      <c r="PKS13" s="261"/>
      <c r="PKT13" s="265"/>
      <c r="PKU13" s="266"/>
      <c r="PKV13" s="200"/>
      <c r="PKW13" s="266"/>
      <c r="PKX13" s="261"/>
      <c r="PKY13" s="265"/>
      <c r="PKZ13" s="266"/>
      <c r="PLA13" s="200"/>
      <c r="PLB13" s="266"/>
      <c r="PLC13" s="261"/>
      <c r="PLD13" s="265"/>
      <c r="PLE13" s="266"/>
      <c r="PLF13" s="200"/>
      <c r="PLG13" s="266"/>
      <c r="PLH13" s="261"/>
      <c r="PLI13" s="265"/>
      <c r="PLJ13" s="266"/>
      <c r="PLK13" s="200"/>
      <c r="PLL13" s="266"/>
      <c r="PLM13" s="261"/>
      <c r="PLN13" s="265"/>
      <c r="PLO13" s="266"/>
      <c r="PLP13" s="200"/>
      <c r="PLQ13" s="266"/>
      <c r="PLR13" s="261"/>
      <c r="PLS13" s="265"/>
      <c r="PLT13" s="266"/>
      <c r="PLU13" s="200"/>
      <c r="PLV13" s="266"/>
      <c r="PLW13" s="261"/>
      <c r="PLX13" s="265"/>
      <c r="PLY13" s="266"/>
      <c r="PLZ13" s="200"/>
      <c r="PMA13" s="266"/>
      <c r="PMB13" s="261"/>
      <c r="PMC13" s="265"/>
      <c r="PMD13" s="266"/>
      <c r="PME13" s="200"/>
      <c r="PMF13" s="266"/>
      <c r="PMG13" s="261"/>
      <c r="PMH13" s="265"/>
      <c r="PMI13" s="266"/>
      <c r="PMJ13" s="200"/>
      <c r="PMK13" s="266"/>
      <c r="PML13" s="261"/>
      <c r="PMM13" s="265"/>
      <c r="PMN13" s="266"/>
      <c r="PMO13" s="200"/>
      <c r="PMP13" s="266"/>
      <c r="PMQ13" s="261"/>
      <c r="PMR13" s="265"/>
      <c r="PMS13" s="266"/>
      <c r="PMT13" s="200"/>
      <c r="PMU13" s="266"/>
      <c r="PMV13" s="261"/>
      <c r="PMW13" s="265"/>
      <c r="PMX13" s="266"/>
      <c r="PMY13" s="200"/>
      <c r="PMZ13" s="266"/>
      <c r="PNA13" s="261"/>
      <c r="PNB13" s="265"/>
      <c r="PNC13" s="266"/>
      <c r="PND13" s="200"/>
      <c r="PNE13" s="266"/>
      <c r="PNF13" s="261"/>
      <c r="PNG13" s="265"/>
      <c r="PNH13" s="266"/>
      <c r="PNI13" s="200"/>
      <c r="PNJ13" s="266"/>
      <c r="PNK13" s="261"/>
      <c r="PNL13" s="265"/>
      <c r="PNM13" s="266"/>
      <c r="PNN13" s="200"/>
      <c r="PNO13" s="266"/>
      <c r="PNP13" s="261"/>
      <c r="PNQ13" s="265"/>
      <c r="PNR13" s="266"/>
      <c r="PNS13" s="200"/>
      <c r="PNT13" s="266"/>
      <c r="PNU13" s="261"/>
      <c r="PNV13" s="265"/>
      <c r="PNW13" s="266"/>
      <c r="PNX13" s="200"/>
      <c r="PNY13" s="266"/>
      <c r="PNZ13" s="261"/>
      <c r="POA13" s="265"/>
      <c r="POB13" s="266"/>
      <c r="POC13" s="200"/>
      <c r="POD13" s="266"/>
      <c r="POE13" s="261"/>
      <c r="POF13" s="265"/>
      <c r="POG13" s="266"/>
      <c r="POH13" s="200"/>
      <c r="POI13" s="266"/>
      <c r="POJ13" s="261"/>
      <c r="POK13" s="265"/>
      <c r="POL13" s="266"/>
      <c r="POM13" s="200"/>
      <c r="PON13" s="266"/>
      <c r="POO13" s="261"/>
      <c r="POP13" s="265"/>
      <c r="POQ13" s="266"/>
      <c r="POR13" s="200"/>
      <c r="POS13" s="266"/>
      <c r="POT13" s="261"/>
      <c r="POU13" s="265"/>
      <c r="POV13" s="266"/>
      <c r="POW13" s="200"/>
      <c r="POX13" s="266"/>
      <c r="POY13" s="261"/>
      <c r="POZ13" s="265"/>
      <c r="PPA13" s="266"/>
      <c r="PPB13" s="200"/>
      <c r="PPC13" s="266"/>
      <c r="PPD13" s="261"/>
      <c r="PPE13" s="265"/>
      <c r="PPF13" s="266"/>
      <c r="PPG13" s="200"/>
      <c r="PPH13" s="266"/>
      <c r="PPI13" s="261"/>
      <c r="PPJ13" s="265"/>
      <c r="PPK13" s="266"/>
      <c r="PPL13" s="200"/>
      <c r="PPM13" s="266"/>
      <c r="PPN13" s="261"/>
      <c r="PPO13" s="265"/>
      <c r="PPP13" s="266"/>
      <c r="PPQ13" s="200"/>
      <c r="PPR13" s="266"/>
      <c r="PPS13" s="261"/>
      <c r="PPT13" s="265"/>
      <c r="PPU13" s="266"/>
      <c r="PPV13" s="200"/>
      <c r="PPW13" s="266"/>
      <c r="PPX13" s="261"/>
      <c r="PPY13" s="265"/>
      <c r="PPZ13" s="266"/>
      <c r="PQA13" s="200"/>
      <c r="PQB13" s="266"/>
      <c r="PQC13" s="261"/>
      <c r="PQD13" s="265"/>
      <c r="PQE13" s="266"/>
      <c r="PQF13" s="200"/>
      <c r="PQG13" s="266"/>
      <c r="PQH13" s="261"/>
      <c r="PQI13" s="265"/>
      <c r="PQJ13" s="266"/>
      <c r="PQK13" s="200"/>
      <c r="PQL13" s="266"/>
      <c r="PQM13" s="261"/>
      <c r="PQN13" s="265"/>
      <c r="PQO13" s="266"/>
      <c r="PQP13" s="200"/>
      <c r="PQQ13" s="266"/>
      <c r="PQR13" s="261"/>
      <c r="PQS13" s="265"/>
      <c r="PQT13" s="266"/>
      <c r="PQU13" s="200"/>
      <c r="PQV13" s="266"/>
      <c r="PQW13" s="261"/>
      <c r="PQX13" s="265"/>
      <c r="PQY13" s="266"/>
      <c r="PQZ13" s="200"/>
      <c r="PRA13" s="266"/>
      <c r="PRB13" s="261"/>
      <c r="PRC13" s="265"/>
      <c r="PRD13" s="266"/>
      <c r="PRE13" s="200"/>
      <c r="PRF13" s="266"/>
      <c r="PRG13" s="261"/>
      <c r="PRH13" s="265"/>
      <c r="PRI13" s="266"/>
      <c r="PRJ13" s="200"/>
      <c r="PRK13" s="266"/>
      <c r="PRL13" s="261"/>
      <c r="PRM13" s="265"/>
      <c r="PRN13" s="266"/>
      <c r="PRO13" s="200"/>
      <c r="PRP13" s="266"/>
      <c r="PRQ13" s="261"/>
      <c r="PRR13" s="265"/>
      <c r="PRS13" s="266"/>
      <c r="PRT13" s="200"/>
      <c r="PRU13" s="266"/>
      <c r="PRV13" s="261"/>
      <c r="PRW13" s="265"/>
      <c r="PRX13" s="266"/>
      <c r="PRY13" s="200"/>
      <c r="PRZ13" s="266"/>
      <c r="PSA13" s="261"/>
      <c r="PSB13" s="265"/>
      <c r="PSC13" s="266"/>
      <c r="PSD13" s="200"/>
      <c r="PSE13" s="266"/>
      <c r="PSF13" s="261"/>
      <c r="PSG13" s="265"/>
      <c r="PSH13" s="266"/>
      <c r="PSI13" s="200"/>
      <c r="PSJ13" s="266"/>
      <c r="PSK13" s="261"/>
      <c r="PSL13" s="265"/>
      <c r="PSM13" s="266"/>
      <c r="PSN13" s="200"/>
      <c r="PSO13" s="266"/>
      <c r="PSP13" s="261"/>
      <c r="PSQ13" s="265"/>
      <c r="PSR13" s="266"/>
      <c r="PSS13" s="200"/>
      <c r="PST13" s="266"/>
      <c r="PSU13" s="261"/>
      <c r="PSV13" s="265"/>
      <c r="PSW13" s="266"/>
      <c r="PSX13" s="200"/>
      <c r="PSY13" s="266"/>
      <c r="PSZ13" s="261"/>
      <c r="PTA13" s="265"/>
      <c r="PTB13" s="266"/>
      <c r="PTC13" s="200"/>
      <c r="PTD13" s="266"/>
      <c r="PTE13" s="261"/>
      <c r="PTF13" s="265"/>
      <c r="PTG13" s="266"/>
      <c r="PTH13" s="200"/>
      <c r="PTI13" s="266"/>
      <c r="PTJ13" s="261"/>
      <c r="PTK13" s="265"/>
      <c r="PTL13" s="266"/>
      <c r="PTM13" s="200"/>
      <c r="PTN13" s="266"/>
      <c r="PTO13" s="261"/>
      <c r="PTP13" s="265"/>
      <c r="PTQ13" s="266"/>
      <c r="PTR13" s="200"/>
      <c r="PTS13" s="266"/>
      <c r="PTT13" s="261"/>
      <c r="PTU13" s="265"/>
      <c r="PTV13" s="266"/>
      <c r="PTW13" s="200"/>
      <c r="PTX13" s="266"/>
      <c r="PTY13" s="261"/>
      <c r="PTZ13" s="265"/>
      <c r="PUA13" s="266"/>
      <c r="PUB13" s="200"/>
      <c r="PUC13" s="266"/>
      <c r="PUD13" s="261"/>
      <c r="PUE13" s="265"/>
      <c r="PUF13" s="266"/>
      <c r="PUG13" s="200"/>
      <c r="PUH13" s="266"/>
      <c r="PUI13" s="261"/>
      <c r="PUJ13" s="265"/>
      <c r="PUK13" s="266"/>
      <c r="PUL13" s="200"/>
      <c r="PUM13" s="266"/>
      <c r="PUN13" s="261"/>
      <c r="PUO13" s="265"/>
      <c r="PUP13" s="266"/>
      <c r="PUQ13" s="200"/>
      <c r="PUR13" s="266"/>
      <c r="PUS13" s="261"/>
      <c r="PUT13" s="265"/>
      <c r="PUU13" s="266"/>
      <c r="PUV13" s="200"/>
      <c r="PUW13" s="266"/>
      <c r="PUX13" s="261"/>
      <c r="PUY13" s="265"/>
      <c r="PUZ13" s="266"/>
      <c r="PVA13" s="200"/>
      <c r="PVB13" s="266"/>
      <c r="PVC13" s="261"/>
      <c r="PVD13" s="265"/>
      <c r="PVE13" s="266"/>
      <c r="PVF13" s="200"/>
      <c r="PVG13" s="266"/>
      <c r="PVH13" s="261"/>
      <c r="PVI13" s="265"/>
      <c r="PVJ13" s="266"/>
      <c r="PVK13" s="200"/>
      <c r="PVL13" s="266"/>
      <c r="PVM13" s="261"/>
      <c r="PVN13" s="265"/>
      <c r="PVO13" s="266"/>
      <c r="PVP13" s="200"/>
      <c r="PVQ13" s="266"/>
      <c r="PVR13" s="261"/>
      <c r="PVS13" s="265"/>
      <c r="PVT13" s="266"/>
      <c r="PVU13" s="200"/>
      <c r="PVV13" s="266"/>
      <c r="PVW13" s="261"/>
      <c r="PVX13" s="265"/>
      <c r="PVY13" s="266"/>
      <c r="PVZ13" s="200"/>
      <c r="PWA13" s="266"/>
      <c r="PWB13" s="261"/>
      <c r="PWC13" s="265"/>
      <c r="PWD13" s="266"/>
      <c r="PWE13" s="200"/>
      <c r="PWF13" s="266"/>
      <c r="PWG13" s="261"/>
      <c r="PWH13" s="265"/>
      <c r="PWI13" s="266"/>
      <c r="PWJ13" s="200"/>
      <c r="PWK13" s="266"/>
      <c r="PWL13" s="261"/>
      <c r="PWM13" s="265"/>
      <c r="PWN13" s="266"/>
      <c r="PWO13" s="200"/>
      <c r="PWP13" s="266"/>
      <c r="PWQ13" s="261"/>
      <c r="PWR13" s="265"/>
      <c r="PWS13" s="266"/>
      <c r="PWT13" s="200"/>
      <c r="PWU13" s="266"/>
      <c r="PWV13" s="261"/>
      <c r="PWW13" s="265"/>
      <c r="PWX13" s="266"/>
      <c r="PWY13" s="200"/>
      <c r="PWZ13" s="266"/>
      <c r="PXA13" s="261"/>
      <c r="PXB13" s="265"/>
      <c r="PXC13" s="266"/>
      <c r="PXD13" s="200"/>
      <c r="PXE13" s="266"/>
      <c r="PXF13" s="261"/>
      <c r="PXG13" s="265"/>
      <c r="PXH13" s="266"/>
      <c r="PXI13" s="200"/>
      <c r="PXJ13" s="266"/>
      <c r="PXK13" s="261"/>
      <c r="PXL13" s="265"/>
      <c r="PXM13" s="266"/>
      <c r="PXN13" s="200"/>
      <c r="PXO13" s="266"/>
      <c r="PXP13" s="261"/>
      <c r="PXQ13" s="265"/>
      <c r="PXR13" s="266"/>
      <c r="PXS13" s="200"/>
      <c r="PXT13" s="266"/>
      <c r="PXU13" s="261"/>
      <c r="PXV13" s="265"/>
      <c r="PXW13" s="266"/>
      <c r="PXX13" s="200"/>
      <c r="PXY13" s="266"/>
      <c r="PXZ13" s="261"/>
      <c r="PYA13" s="265"/>
      <c r="PYB13" s="266"/>
      <c r="PYC13" s="200"/>
      <c r="PYD13" s="266"/>
      <c r="PYE13" s="261"/>
      <c r="PYF13" s="265"/>
      <c r="PYG13" s="266"/>
      <c r="PYH13" s="200"/>
      <c r="PYI13" s="266"/>
      <c r="PYJ13" s="261"/>
      <c r="PYK13" s="265"/>
      <c r="PYL13" s="266"/>
      <c r="PYM13" s="200"/>
      <c r="PYN13" s="266"/>
      <c r="PYO13" s="261"/>
      <c r="PYP13" s="265"/>
      <c r="PYQ13" s="266"/>
      <c r="PYR13" s="200"/>
      <c r="PYS13" s="266"/>
      <c r="PYT13" s="261"/>
      <c r="PYU13" s="265"/>
      <c r="PYV13" s="266"/>
      <c r="PYW13" s="200"/>
      <c r="PYX13" s="266"/>
      <c r="PYY13" s="261"/>
      <c r="PYZ13" s="265"/>
      <c r="PZA13" s="266"/>
      <c r="PZB13" s="200"/>
      <c r="PZC13" s="266"/>
      <c r="PZD13" s="261"/>
      <c r="PZE13" s="265"/>
      <c r="PZF13" s="266"/>
      <c r="PZG13" s="200"/>
      <c r="PZH13" s="266"/>
      <c r="PZI13" s="261"/>
      <c r="PZJ13" s="265"/>
      <c r="PZK13" s="266"/>
      <c r="PZL13" s="200"/>
      <c r="PZM13" s="266"/>
      <c r="PZN13" s="261"/>
      <c r="PZO13" s="265"/>
      <c r="PZP13" s="266"/>
      <c r="PZQ13" s="200"/>
      <c r="PZR13" s="266"/>
      <c r="PZS13" s="261"/>
      <c r="PZT13" s="265"/>
      <c r="PZU13" s="266"/>
      <c r="PZV13" s="200"/>
      <c r="PZW13" s="266"/>
      <c r="PZX13" s="261"/>
      <c r="PZY13" s="265"/>
      <c r="PZZ13" s="266"/>
      <c r="QAA13" s="200"/>
      <c r="QAB13" s="266"/>
      <c r="QAC13" s="261"/>
      <c r="QAD13" s="265"/>
      <c r="QAE13" s="266"/>
      <c r="QAF13" s="200"/>
      <c r="QAG13" s="266"/>
      <c r="QAH13" s="261"/>
      <c r="QAI13" s="265"/>
      <c r="QAJ13" s="266"/>
      <c r="QAK13" s="200"/>
      <c r="QAL13" s="266"/>
      <c r="QAM13" s="261"/>
      <c r="QAN13" s="265"/>
      <c r="QAO13" s="266"/>
      <c r="QAP13" s="200"/>
      <c r="QAQ13" s="266"/>
      <c r="QAR13" s="261"/>
      <c r="QAS13" s="265"/>
      <c r="QAT13" s="266"/>
      <c r="QAU13" s="200"/>
      <c r="QAV13" s="266"/>
      <c r="QAW13" s="261"/>
      <c r="QAX13" s="265"/>
      <c r="QAY13" s="266"/>
      <c r="QAZ13" s="200"/>
      <c r="QBA13" s="266"/>
      <c r="QBB13" s="261"/>
      <c r="QBC13" s="265"/>
      <c r="QBD13" s="266"/>
      <c r="QBE13" s="200"/>
      <c r="QBF13" s="266"/>
      <c r="QBG13" s="261"/>
      <c r="QBH13" s="265"/>
      <c r="QBI13" s="266"/>
      <c r="QBJ13" s="200"/>
      <c r="QBK13" s="266"/>
      <c r="QBL13" s="261"/>
      <c r="QBM13" s="265"/>
      <c r="QBN13" s="266"/>
      <c r="QBO13" s="200"/>
      <c r="QBP13" s="266"/>
      <c r="QBQ13" s="261"/>
      <c r="QBR13" s="265"/>
      <c r="QBS13" s="266"/>
      <c r="QBT13" s="200"/>
      <c r="QBU13" s="266"/>
      <c r="QBV13" s="261"/>
      <c r="QBW13" s="265"/>
      <c r="QBX13" s="266"/>
      <c r="QBY13" s="200"/>
      <c r="QBZ13" s="266"/>
      <c r="QCA13" s="261"/>
      <c r="QCB13" s="265"/>
      <c r="QCC13" s="266"/>
      <c r="QCD13" s="200"/>
      <c r="QCE13" s="266"/>
      <c r="QCF13" s="261"/>
      <c r="QCG13" s="265"/>
      <c r="QCH13" s="266"/>
      <c r="QCI13" s="200"/>
      <c r="QCJ13" s="266"/>
      <c r="QCK13" s="261"/>
      <c r="QCL13" s="265"/>
      <c r="QCM13" s="266"/>
      <c r="QCN13" s="200"/>
      <c r="QCO13" s="266"/>
      <c r="QCP13" s="261"/>
      <c r="QCQ13" s="265"/>
      <c r="QCR13" s="266"/>
      <c r="QCS13" s="200"/>
      <c r="QCT13" s="266"/>
      <c r="QCU13" s="261"/>
      <c r="QCV13" s="265"/>
      <c r="QCW13" s="266"/>
      <c r="QCX13" s="200"/>
      <c r="QCY13" s="266"/>
      <c r="QCZ13" s="261"/>
      <c r="QDA13" s="265"/>
      <c r="QDB13" s="266"/>
      <c r="QDC13" s="200"/>
      <c r="QDD13" s="266"/>
      <c r="QDE13" s="261"/>
      <c r="QDF13" s="265"/>
      <c r="QDG13" s="266"/>
      <c r="QDH13" s="200"/>
      <c r="QDI13" s="266"/>
      <c r="QDJ13" s="261"/>
      <c r="QDK13" s="265"/>
      <c r="QDL13" s="266"/>
      <c r="QDM13" s="200"/>
      <c r="QDN13" s="266"/>
      <c r="QDO13" s="261"/>
      <c r="QDP13" s="265"/>
      <c r="QDQ13" s="266"/>
      <c r="QDR13" s="200"/>
      <c r="QDS13" s="266"/>
      <c r="QDT13" s="261"/>
      <c r="QDU13" s="265"/>
      <c r="QDV13" s="266"/>
      <c r="QDW13" s="200"/>
      <c r="QDX13" s="266"/>
      <c r="QDY13" s="261"/>
      <c r="QDZ13" s="265"/>
      <c r="QEA13" s="266"/>
      <c r="QEB13" s="200"/>
      <c r="QEC13" s="266"/>
      <c r="QED13" s="261"/>
      <c r="QEE13" s="265"/>
      <c r="QEF13" s="266"/>
      <c r="QEG13" s="200"/>
      <c r="QEH13" s="266"/>
      <c r="QEI13" s="261"/>
      <c r="QEJ13" s="265"/>
      <c r="QEK13" s="266"/>
      <c r="QEL13" s="200"/>
      <c r="QEM13" s="266"/>
      <c r="QEN13" s="261"/>
      <c r="QEO13" s="265"/>
      <c r="QEP13" s="266"/>
      <c r="QEQ13" s="200"/>
      <c r="QER13" s="266"/>
      <c r="QES13" s="261"/>
      <c r="QET13" s="265"/>
      <c r="QEU13" s="266"/>
      <c r="QEV13" s="200"/>
      <c r="QEW13" s="266"/>
      <c r="QEX13" s="261"/>
      <c r="QEY13" s="265"/>
      <c r="QEZ13" s="266"/>
      <c r="QFA13" s="200"/>
      <c r="QFB13" s="266"/>
      <c r="QFC13" s="261"/>
      <c r="QFD13" s="265"/>
      <c r="QFE13" s="266"/>
      <c r="QFF13" s="200"/>
      <c r="QFG13" s="266"/>
      <c r="QFH13" s="261"/>
      <c r="QFI13" s="265"/>
      <c r="QFJ13" s="266"/>
      <c r="QFK13" s="200"/>
      <c r="QFL13" s="266"/>
      <c r="QFM13" s="261"/>
      <c r="QFN13" s="265"/>
      <c r="QFO13" s="266"/>
      <c r="QFP13" s="200"/>
      <c r="QFQ13" s="266"/>
      <c r="QFR13" s="261"/>
      <c r="QFS13" s="265"/>
      <c r="QFT13" s="266"/>
      <c r="QFU13" s="200"/>
      <c r="QFV13" s="266"/>
      <c r="QFW13" s="261"/>
      <c r="QFX13" s="265"/>
      <c r="QFY13" s="266"/>
      <c r="QFZ13" s="200"/>
      <c r="QGA13" s="266"/>
      <c r="QGB13" s="261"/>
      <c r="QGC13" s="265"/>
      <c r="QGD13" s="266"/>
      <c r="QGE13" s="200"/>
      <c r="QGF13" s="266"/>
      <c r="QGG13" s="261"/>
      <c r="QGH13" s="265"/>
      <c r="QGI13" s="266"/>
      <c r="QGJ13" s="200"/>
      <c r="QGK13" s="266"/>
      <c r="QGL13" s="261"/>
      <c r="QGM13" s="265"/>
      <c r="QGN13" s="266"/>
      <c r="QGO13" s="200"/>
      <c r="QGP13" s="266"/>
      <c r="QGQ13" s="261"/>
      <c r="QGR13" s="265"/>
      <c r="QGS13" s="266"/>
      <c r="QGT13" s="200"/>
      <c r="QGU13" s="266"/>
      <c r="QGV13" s="261"/>
      <c r="QGW13" s="265"/>
      <c r="QGX13" s="266"/>
      <c r="QGY13" s="200"/>
      <c r="QGZ13" s="266"/>
      <c r="QHA13" s="261"/>
      <c r="QHB13" s="265"/>
      <c r="QHC13" s="266"/>
      <c r="QHD13" s="200"/>
      <c r="QHE13" s="266"/>
      <c r="QHF13" s="261"/>
      <c r="QHG13" s="265"/>
      <c r="QHH13" s="266"/>
      <c r="QHI13" s="200"/>
      <c r="QHJ13" s="266"/>
      <c r="QHK13" s="261"/>
      <c r="QHL13" s="265"/>
      <c r="QHM13" s="266"/>
      <c r="QHN13" s="200"/>
      <c r="QHO13" s="266"/>
      <c r="QHP13" s="261"/>
      <c r="QHQ13" s="265"/>
      <c r="QHR13" s="266"/>
      <c r="QHS13" s="200"/>
      <c r="QHT13" s="266"/>
      <c r="QHU13" s="261"/>
      <c r="QHV13" s="265"/>
      <c r="QHW13" s="266"/>
      <c r="QHX13" s="200"/>
      <c r="QHY13" s="266"/>
      <c r="QHZ13" s="261"/>
      <c r="QIA13" s="265"/>
      <c r="QIB13" s="266"/>
      <c r="QIC13" s="200"/>
      <c r="QID13" s="266"/>
      <c r="QIE13" s="261"/>
      <c r="QIF13" s="265"/>
      <c r="QIG13" s="266"/>
      <c r="QIH13" s="200"/>
      <c r="QII13" s="266"/>
      <c r="QIJ13" s="261"/>
      <c r="QIK13" s="265"/>
      <c r="QIL13" s="266"/>
      <c r="QIM13" s="200"/>
      <c r="QIN13" s="266"/>
      <c r="QIO13" s="261"/>
      <c r="QIP13" s="265"/>
      <c r="QIQ13" s="266"/>
      <c r="QIR13" s="200"/>
      <c r="QIS13" s="266"/>
      <c r="QIT13" s="261"/>
      <c r="QIU13" s="265"/>
      <c r="QIV13" s="266"/>
      <c r="QIW13" s="200"/>
      <c r="QIX13" s="266"/>
      <c r="QIY13" s="261"/>
      <c r="QIZ13" s="265"/>
      <c r="QJA13" s="266"/>
      <c r="QJB13" s="200"/>
      <c r="QJC13" s="266"/>
      <c r="QJD13" s="261"/>
      <c r="QJE13" s="265"/>
      <c r="QJF13" s="266"/>
      <c r="QJG13" s="200"/>
      <c r="QJH13" s="266"/>
      <c r="QJI13" s="261"/>
      <c r="QJJ13" s="265"/>
      <c r="QJK13" s="266"/>
      <c r="QJL13" s="200"/>
      <c r="QJM13" s="266"/>
      <c r="QJN13" s="261"/>
      <c r="QJO13" s="265"/>
      <c r="QJP13" s="266"/>
      <c r="QJQ13" s="200"/>
      <c r="QJR13" s="266"/>
      <c r="QJS13" s="261"/>
      <c r="QJT13" s="265"/>
      <c r="QJU13" s="266"/>
      <c r="QJV13" s="200"/>
      <c r="QJW13" s="266"/>
      <c r="QJX13" s="261"/>
      <c r="QJY13" s="265"/>
      <c r="QJZ13" s="266"/>
      <c r="QKA13" s="200"/>
      <c r="QKB13" s="266"/>
      <c r="QKC13" s="261"/>
      <c r="QKD13" s="265"/>
      <c r="QKE13" s="266"/>
      <c r="QKF13" s="200"/>
      <c r="QKG13" s="266"/>
      <c r="QKH13" s="261"/>
      <c r="QKI13" s="265"/>
      <c r="QKJ13" s="266"/>
      <c r="QKK13" s="200"/>
      <c r="QKL13" s="266"/>
      <c r="QKM13" s="261"/>
      <c r="QKN13" s="265"/>
      <c r="QKO13" s="266"/>
      <c r="QKP13" s="200"/>
      <c r="QKQ13" s="266"/>
      <c r="QKR13" s="261"/>
      <c r="QKS13" s="265"/>
      <c r="QKT13" s="266"/>
      <c r="QKU13" s="200"/>
      <c r="QKV13" s="266"/>
      <c r="QKW13" s="261"/>
      <c r="QKX13" s="265"/>
      <c r="QKY13" s="266"/>
      <c r="QKZ13" s="200"/>
      <c r="QLA13" s="266"/>
      <c r="QLB13" s="261"/>
      <c r="QLC13" s="265"/>
      <c r="QLD13" s="266"/>
      <c r="QLE13" s="200"/>
      <c r="QLF13" s="266"/>
      <c r="QLG13" s="261"/>
      <c r="QLH13" s="265"/>
      <c r="QLI13" s="266"/>
      <c r="QLJ13" s="200"/>
      <c r="QLK13" s="266"/>
      <c r="QLL13" s="261"/>
      <c r="QLM13" s="265"/>
      <c r="QLN13" s="266"/>
      <c r="QLO13" s="200"/>
      <c r="QLP13" s="266"/>
      <c r="QLQ13" s="261"/>
      <c r="QLR13" s="265"/>
      <c r="QLS13" s="266"/>
      <c r="QLT13" s="200"/>
      <c r="QLU13" s="266"/>
      <c r="QLV13" s="261"/>
      <c r="QLW13" s="265"/>
      <c r="QLX13" s="266"/>
      <c r="QLY13" s="200"/>
      <c r="QLZ13" s="266"/>
      <c r="QMA13" s="261"/>
      <c r="QMB13" s="265"/>
      <c r="QMC13" s="266"/>
      <c r="QMD13" s="200"/>
      <c r="QME13" s="266"/>
      <c r="QMF13" s="261"/>
      <c r="QMG13" s="265"/>
      <c r="QMH13" s="266"/>
      <c r="QMI13" s="200"/>
      <c r="QMJ13" s="266"/>
      <c r="QMK13" s="261"/>
      <c r="QML13" s="265"/>
      <c r="QMM13" s="266"/>
      <c r="QMN13" s="200"/>
      <c r="QMO13" s="266"/>
      <c r="QMP13" s="261"/>
      <c r="QMQ13" s="265"/>
      <c r="QMR13" s="266"/>
      <c r="QMS13" s="200"/>
      <c r="QMT13" s="266"/>
      <c r="QMU13" s="261"/>
      <c r="QMV13" s="265"/>
      <c r="QMW13" s="266"/>
      <c r="QMX13" s="200"/>
      <c r="QMY13" s="266"/>
      <c r="QMZ13" s="261"/>
      <c r="QNA13" s="265"/>
      <c r="QNB13" s="266"/>
      <c r="QNC13" s="200"/>
      <c r="QND13" s="266"/>
      <c r="QNE13" s="261"/>
      <c r="QNF13" s="265"/>
      <c r="QNG13" s="266"/>
      <c r="QNH13" s="200"/>
      <c r="QNI13" s="266"/>
      <c r="QNJ13" s="261"/>
      <c r="QNK13" s="265"/>
      <c r="QNL13" s="266"/>
      <c r="QNM13" s="200"/>
      <c r="QNN13" s="266"/>
      <c r="QNO13" s="261"/>
      <c r="QNP13" s="265"/>
      <c r="QNQ13" s="266"/>
      <c r="QNR13" s="200"/>
      <c r="QNS13" s="266"/>
      <c r="QNT13" s="261"/>
      <c r="QNU13" s="265"/>
      <c r="QNV13" s="266"/>
      <c r="QNW13" s="200"/>
      <c r="QNX13" s="266"/>
      <c r="QNY13" s="261"/>
      <c r="QNZ13" s="265"/>
      <c r="QOA13" s="266"/>
      <c r="QOB13" s="200"/>
      <c r="QOC13" s="266"/>
      <c r="QOD13" s="261"/>
      <c r="QOE13" s="265"/>
      <c r="QOF13" s="266"/>
      <c r="QOG13" s="200"/>
      <c r="QOH13" s="266"/>
      <c r="QOI13" s="261"/>
      <c r="QOJ13" s="265"/>
      <c r="QOK13" s="266"/>
      <c r="QOL13" s="200"/>
      <c r="QOM13" s="266"/>
      <c r="QON13" s="261"/>
      <c r="QOO13" s="265"/>
      <c r="QOP13" s="266"/>
      <c r="QOQ13" s="200"/>
      <c r="QOR13" s="266"/>
      <c r="QOS13" s="261"/>
      <c r="QOT13" s="265"/>
      <c r="QOU13" s="266"/>
      <c r="QOV13" s="200"/>
      <c r="QOW13" s="266"/>
      <c r="QOX13" s="261"/>
      <c r="QOY13" s="265"/>
      <c r="QOZ13" s="266"/>
      <c r="QPA13" s="200"/>
      <c r="QPB13" s="266"/>
      <c r="QPC13" s="261"/>
      <c r="QPD13" s="265"/>
      <c r="QPE13" s="266"/>
      <c r="QPF13" s="200"/>
      <c r="QPG13" s="266"/>
      <c r="QPH13" s="261"/>
      <c r="QPI13" s="265"/>
      <c r="QPJ13" s="266"/>
      <c r="QPK13" s="200"/>
      <c r="QPL13" s="266"/>
      <c r="QPM13" s="261"/>
      <c r="QPN13" s="265"/>
      <c r="QPO13" s="266"/>
      <c r="QPP13" s="200"/>
      <c r="QPQ13" s="266"/>
      <c r="QPR13" s="261"/>
      <c r="QPS13" s="265"/>
      <c r="QPT13" s="266"/>
      <c r="QPU13" s="200"/>
      <c r="QPV13" s="266"/>
      <c r="QPW13" s="261"/>
      <c r="QPX13" s="265"/>
      <c r="QPY13" s="266"/>
      <c r="QPZ13" s="200"/>
      <c r="QQA13" s="266"/>
      <c r="QQB13" s="261"/>
      <c r="QQC13" s="265"/>
      <c r="QQD13" s="266"/>
      <c r="QQE13" s="200"/>
      <c r="QQF13" s="266"/>
      <c r="QQG13" s="261"/>
      <c r="QQH13" s="265"/>
      <c r="QQI13" s="266"/>
      <c r="QQJ13" s="200"/>
      <c r="QQK13" s="266"/>
      <c r="QQL13" s="261"/>
      <c r="QQM13" s="265"/>
      <c r="QQN13" s="266"/>
      <c r="QQO13" s="200"/>
      <c r="QQP13" s="266"/>
      <c r="QQQ13" s="261"/>
      <c r="QQR13" s="265"/>
      <c r="QQS13" s="266"/>
      <c r="QQT13" s="200"/>
      <c r="QQU13" s="266"/>
      <c r="QQV13" s="261"/>
      <c r="QQW13" s="265"/>
      <c r="QQX13" s="266"/>
      <c r="QQY13" s="200"/>
      <c r="QQZ13" s="266"/>
      <c r="QRA13" s="261"/>
      <c r="QRB13" s="265"/>
      <c r="QRC13" s="266"/>
      <c r="QRD13" s="200"/>
      <c r="QRE13" s="266"/>
      <c r="QRF13" s="261"/>
      <c r="QRG13" s="265"/>
      <c r="QRH13" s="266"/>
      <c r="QRI13" s="200"/>
      <c r="QRJ13" s="266"/>
      <c r="QRK13" s="261"/>
      <c r="QRL13" s="265"/>
      <c r="QRM13" s="266"/>
      <c r="QRN13" s="200"/>
      <c r="QRO13" s="266"/>
      <c r="QRP13" s="261"/>
      <c r="QRQ13" s="265"/>
      <c r="QRR13" s="266"/>
      <c r="QRS13" s="200"/>
      <c r="QRT13" s="266"/>
      <c r="QRU13" s="261"/>
      <c r="QRV13" s="265"/>
      <c r="QRW13" s="266"/>
      <c r="QRX13" s="200"/>
      <c r="QRY13" s="266"/>
      <c r="QRZ13" s="261"/>
      <c r="QSA13" s="265"/>
      <c r="QSB13" s="266"/>
      <c r="QSC13" s="200"/>
      <c r="QSD13" s="266"/>
      <c r="QSE13" s="261"/>
      <c r="QSF13" s="265"/>
      <c r="QSG13" s="266"/>
      <c r="QSH13" s="200"/>
      <c r="QSI13" s="266"/>
      <c r="QSJ13" s="261"/>
      <c r="QSK13" s="265"/>
      <c r="QSL13" s="266"/>
      <c r="QSM13" s="200"/>
      <c r="QSN13" s="266"/>
      <c r="QSO13" s="261"/>
      <c r="QSP13" s="265"/>
      <c r="QSQ13" s="266"/>
      <c r="QSR13" s="200"/>
      <c r="QSS13" s="266"/>
      <c r="QST13" s="261"/>
      <c r="QSU13" s="265"/>
      <c r="QSV13" s="266"/>
      <c r="QSW13" s="200"/>
      <c r="QSX13" s="266"/>
      <c r="QSY13" s="261"/>
      <c r="QSZ13" s="265"/>
      <c r="QTA13" s="266"/>
      <c r="QTB13" s="200"/>
      <c r="QTC13" s="266"/>
      <c r="QTD13" s="261"/>
      <c r="QTE13" s="265"/>
      <c r="QTF13" s="266"/>
      <c r="QTG13" s="200"/>
      <c r="QTH13" s="266"/>
      <c r="QTI13" s="261"/>
      <c r="QTJ13" s="265"/>
      <c r="QTK13" s="266"/>
      <c r="QTL13" s="200"/>
      <c r="QTM13" s="266"/>
      <c r="QTN13" s="261"/>
      <c r="QTO13" s="265"/>
      <c r="QTP13" s="266"/>
      <c r="QTQ13" s="200"/>
      <c r="QTR13" s="266"/>
      <c r="QTS13" s="261"/>
      <c r="QTT13" s="265"/>
      <c r="QTU13" s="266"/>
      <c r="QTV13" s="200"/>
      <c r="QTW13" s="266"/>
      <c r="QTX13" s="261"/>
      <c r="QTY13" s="265"/>
      <c r="QTZ13" s="266"/>
      <c r="QUA13" s="200"/>
      <c r="QUB13" s="266"/>
      <c r="QUC13" s="261"/>
      <c r="QUD13" s="265"/>
      <c r="QUE13" s="266"/>
      <c r="QUF13" s="200"/>
      <c r="QUG13" s="266"/>
      <c r="QUH13" s="261"/>
      <c r="QUI13" s="265"/>
      <c r="QUJ13" s="266"/>
      <c r="QUK13" s="200"/>
      <c r="QUL13" s="266"/>
      <c r="QUM13" s="261"/>
      <c r="QUN13" s="265"/>
      <c r="QUO13" s="266"/>
      <c r="QUP13" s="200"/>
      <c r="QUQ13" s="266"/>
      <c r="QUR13" s="261"/>
      <c r="QUS13" s="265"/>
      <c r="QUT13" s="266"/>
      <c r="QUU13" s="200"/>
      <c r="QUV13" s="266"/>
      <c r="QUW13" s="261"/>
      <c r="QUX13" s="265"/>
      <c r="QUY13" s="266"/>
      <c r="QUZ13" s="200"/>
      <c r="QVA13" s="266"/>
      <c r="QVB13" s="261"/>
      <c r="QVC13" s="265"/>
      <c r="QVD13" s="266"/>
      <c r="QVE13" s="200"/>
      <c r="QVF13" s="266"/>
      <c r="QVG13" s="261"/>
      <c r="QVH13" s="265"/>
      <c r="QVI13" s="266"/>
      <c r="QVJ13" s="200"/>
      <c r="QVK13" s="266"/>
      <c r="QVL13" s="261"/>
      <c r="QVM13" s="265"/>
      <c r="QVN13" s="266"/>
      <c r="QVO13" s="200"/>
      <c r="QVP13" s="266"/>
      <c r="QVQ13" s="261"/>
      <c r="QVR13" s="265"/>
      <c r="QVS13" s="266"/>
      <c r="QVT13" s="200"/>
      <c r="QVU13" s="266"/>
      <c r="QVV13" s="261"/>
      <c r="QVW13" s="265"/>
      <c r="QVX13" s="266"/>
      <c r="QVY13" s="200"/>
      <c r="QVZ13" s="266"/>
      <c r="QWA13" s="261"/>
      <c r="QWB13" s="265"/>
      <c r="QWC13" s="266"/>
      <c r="QWD13" s="200"/>
      <c r="QWE13" s="266"/>
      <c r="QWF13" s="261"/>
      <c r="QWG13" s="265"/>
      <c r="QWH13" s="266"/>
      <c r="QWI13" s="200"/>
      <c r="QWJ13" s="266"/>
      <c r="QWK13" s="261"/>
      <c r="QWL13" s="265"/>
      <c r="QWM13" s="266"/>
      <c r="QWN13" s="200"/>
      <c r="QWO13" s="266"/>
      <c r="QWP13" s="261"/>
      <c r="QWQ13" s="265"/>
      <c r="QWR13" s="266"/>
      <c r="QWS13" s="200"/>
      <c r="QWT13" s="266"/>
      <c r="QWU13" s="261"/>
      <c r="QWV13" s="265"/>
      <c r="QWW13" s="266"/>
      <c r="QWX13" s="200"/>
      <c r="QWY13" s="266"/>
      <c r="QWZ13" s="261"/>
      <c r="QXA13" s="265"/>
      <c r="QXB13" s="266"/>
      <c r="QXC13" s="200"/>
      <c r="QXD13" s="266"/>
      <c r="QXE13" s="261"/>
      <c r="QXF13" s="265"/>
      <c r="QXG13" s="266"/>
      <c r="QXH13" s="200"/>
      <c r="QXI13" s="266"/>
      <c r="QXJ13" s="261"/>
      <c r="QXK13" s="265"/>
      <c r="QXL13" s="266"/>
      <c r="QXM13" s="200"/>
      <c r="QXN13" s="266"/>
      <c r="QXO13" s="261"/>
      <c r="QXP13" s="265"/>
      <c r="QXQ13" s="266"/>
      <c r="QXR13" s="200"/>
      <c r="QXS13" s="266"/>
      <c r="QXT13" s="261"/>
      <c r="QXU13" s="265"/>
      <c r="QXV13" s="266"/>
      <c r="QXW13" s="200"/>
      <c r="QXX13" s="266"/>
      <c r="QXY13" s="261"/>
      <c r="QXZ13" s="265"/>
      <c r="QYA13" s="266"/>
      <c r="QYB13" s="200"/>
      <c r="QYC13" s="266"/>
      <c r="QYD13" s="261"/>
      <c r="QYE13" s="265"/>
      <c r="QYF13" s="266"/>
      <c r="QYG13" s="200"/>
      <c r="QYH13" s="266"/>
      <c r="QYI13" s="261"/>
      <c r="QYJ13" s="265"/>
      <c r="QYK13" s="266"/>
      <c r="QYL13" s="200"/>
      <c r="QYM13" s="266"/>
      <c r="QYN13" s="261"/>
      <c r="QYO13" s="265"/>
      <c r="QYP13" s="266"/>
      <c r="QYQ13" s="200"/>
      <c r="QYR13" s="266"/>
      <c r="QYS13" s="261"/>
      <c r="QYT13" s="265"/>
      <c r="QYU13" s="266"/>
      <c r="QYV13" s="200"/>
      <c r="QYW13" s="266"/>
      <c r="QYX13" s="261"/>
      <c r="QYY13" s="265"/>
      <c r="QYZ13" s="266"/>
      <c r="QZA13" s="200"/>
      <c r="QZB13" s="266"/>
      <c r="QZC13" s="261"/>
      <c r="QZD13" s="265"/>
      <c r="QZE13" s="266"/>
      <c r="QZF13" s="200"/>
      <c r="QZG13" s="266"/>
      <c r="QZH13" s="261"/>
      <c r="QZI13" s="265"/>
      <c r="QZJ13" s="266"/>
      <c r="QZK13" s="200"/>
      <c r="QZL13" s="266"/>
      <c r="QZM13" s="261"/>
      <c r="QZN13" s="265"/>
      <c r="QZO13" s="266"/>
      <c r="QZP13" s="200"/>
      <c r="QZQ13" s="266"/>
      <c r="QZR13" s="261"/>
      <c r="QZS13" s="265"/>
      <c r="QZT13" s="266"/>
      <c r="QZU13" s="200"/>
      <c r="QZV13" s="266"/>
      <c r="QZW13" s="261"/>
      <c r="QZX13" s="265"/>
      <c r="QZY13" s="266"/>
      <c r="QZZ13" s="200"/>
      <c r="RAA13" s="266"/>
      <c r="RAB13" s="261"/>
      <c r="RAC13" s="265"/>
      <c r="RAD13" s="266"/>
      <c r="RAE13" s="200"/>
      <c r="RAF13" s="266"/>
      <c r="RAG13" s="261"/>
      <c r="RAH13" s="265"/>
      <c r="RAI13" s="266"/>
      <c r="RAJ13" s="200"/>
      <c r="RAK13" s="266"/>
      <c r="RAL13" s="261"/>
      <c r="RAM13" s="265"/>
      <c r="RAN13" s="266"/>
      <c r="RAO13" s="200"/>
      <c r="RAP13" s="266"/>
      <c r="RAQ13" s="261"/>
      <c r="RAR13" s="265"/>
      <c r="RAS13" s="266"/>
      <c r="RAT13" s="200"/>
      <c r="RAU13" s="266"/>
      <c r="RAV13" s="261"/>
      <c r="RAW13" s="265"/>
      <c r="RAX13" s="266"/>
      <c r="RAY13" s="200"/>
      <c r="RAZ13" s="266"/>
      <c r="RBA13" s="261"/>
      <c r="RBB13" s="265"/>
      <c r="RBC13" s="266"/>
      <c r="RBD13" s="200"/>
      <c r="RBE13" s="266"/>
      <c r="RBF13" s="261"/>
      <c r="RBG13" s="265"/>
      <c r="RBH13" s="266"/>
      <c r="RBI13" s="200"/>
      <c r="RBJ13" s="266"/>
      <c r="RBK13" s="261"/>
      <c r="RBL13" s="265"/>
      <c r="RBM13" s="266"/>
      <c r="RBN13" s="200"/>
      <c r="RBO13" s="266"/>
      <c r="RBP13" s="261"/>
      <c r="RBQ13" s="265"/>
      <c r="RBR13" s="266"/>
      <c r="RBS13" s="200"/>
      <c r="RBT13" s="266"/>
      <c r="RBU13" s="261"/>
      <c r="RBV13" s="265"/>
      <c r="RBW13" s="266"/>
      <c r="RBX13" s="200"/>
      <c r="RBY13" s="266"/>
      <c r="RBZ13" s="261"/>
      <c r="RCA13" s="265"/>
      <c r="RCB13" s="266"/>
      <c r="RCC13" s="200"/>
      <c r="RCD13" s="266"/>
      <c r="RCE13" s="261"/>
      <c r="RCF13" s="265"/>
      <c r="RCG13" s="266"/>
      <c r="RCH13" s="200"/>
      <c r="RCI13" s="266"/>
      <c r="RCJ13" s="261"/>
      <c r="RCK13" s="265"/>
      <c r="RCL13" s="266"/>
      <c r="RCM13" s="200"/>
      <c r="RCN13" s="266"/>
      <c r="RCO13" s="261"/>
      <c r="RCP13" s="265"/>
      <c r="RCQ13" s="266"/>
      <c r="RCR13" s="200"/>
      <c r="RCS13" s="266"/>
      <c r="RCT13" s="261"/>
      <c r="RCU13" s="265"/>
      <c r="RCV13" s="266"/>
      <c r="RCW13" s="200"/>
      <c r="RCX13" s="266"/>
      <c r="RCY13" s="261"/>
      <c r="RCZ13" s="265"/>
      <c r="RDA13" s="266"/>
      <c r="RDB13" s="200"/>
      <c r="RDC13" s="266"/>
      <c r="RDD13" s="261"/>
      <c r="RDE13" s="265"/>
      <c r="RDF13" s="266"/>
      <c r="RDG13" s="200"/>
      <c r="RDH13" s="266"/>
      <c r="RDI13" s="261"/>
      <c r="RDJ13" s="265"/>
      <c r="RDK13" s="266"/>
      <c r="RDL13" s="200"/>
      <c r="RDM13" s="266"/>
      <c r="RDN13" s="261"/>
      <c r="RDO13" s="265"/>
      <c r="RDP13" s="266"/>
      <c r="RDQ13" s="200"/>
      <c r="RDR13" s="266"/>
      <c r="RDS13" s="261"/>
      <c r="RDT13" s="265"/>
      <c r="RDU13" s="266"/>
      <c r="RDV13" s="200"/>
      <c r="RDW13" s="266"/>
      <c r="RDX13" s="261"/>
      <c r="RDY13" s="265"/>
      <c r="RDZ13" s="266"/>
      <c r="REA13" s="200"/>
      <c r="REB13" s="266"/>
      <c r="REC13" s="261"/>
      <c r="RED13" s="265"/>
      <c r="REE13" s="266"/>
      <c r="REF13" s="200"/>
      <c r="REG13" s="266"/>
      <c r="REH13" s="261"/>
      <c r="REI13" s="265"/>
      <c r="REJ13" s="266"/>
      <c r="REK13" s="200"/>
      <c r="REL13" s="266"/>
      <c r="REM13" s="261"/>
      <c r="REN13" s="265"/>
      <c r="REO13" s="266"/>
      <c r="REP13" s="200"/>
      <c r="REQ13" s="266"/>
      <c r="RER13" s="261"/>
      <c r="RES13" s="265"/>
      <c r="RET13" s="266"/>
      <c r="REU13" s="200"/>
      <c r="REV13" s="266"/>
      <c r="REW13" s="261"/>
      <c r="REX13" s="265"/>
      <c r="REY13" s="266"/>
      <c r="REZ13" s="200"/>
      <c r="RFA13" s="266"/>
      <c r="RFB13" s="261"/>
      <c r="RFC13" s="265"/>
      <c r="RFD13" s="266"/>
      <c r="RFE13" s="200"/>
      <c r="RFF13" s="266"/>
      <c r="RFG13" s="261"/>
      <c r="RFH13" s="265"/>
      <c r="RFI13" s="266"/>
      <c r="RFJ13" s="200"/>
      <c r="RFK13" s="266"/>
      <c r="RFL13" s="261"/>
      <c r="RFM13" s="265"/>
      <c r="RFN13" s="266"/>
      <c r="RFO13" s="200"/>
      <c r="RFP13" s="266"/>
      <c r="RFQ13" s="261"/>
      <c r="RFR13" s="265"/>
      <c r="RFS13" s="266"/>
      <c r="RFT13" s="200"/>
      <c r="RFU13" s="266"/>
      <c r="RFV13" s="261"/>
      <c r="RFW13" s="265"/>
      <c r="RFX13" s="266"/>
      <c r="RFY13" s="200"/>
      <c r="RFZ13" s="266"/>
      <c r="RGA13" s="261"/>
      <c r="RGB13" s="265"/>
      <c r="RGC13" s="266"/>
      <c r="RGD13" s="200"/>
      <c r="RGE13" s="266"/>
      <c r="RGF13" s="261"/>
      <c r="RGG13" s="265"/>
      <c r="RGH13" s="266"/>
      <c r="RGI13" s="200"/>
      <c r="RGJ13" s="266"/>
      <c r="RGK13" s="261"/>
      <c r="RGL13" s="265"/>
      <c r="RGM13" s="266"/>
      <c r="RGN13" s="200"/>
      <c r="RGO13" s="266"/>
      <c r="RGP13" s="261"/>
      <c r="RGQ13" s="265"/>
      <c r="RGR13" s="266"/>
      <c r="RGS13" s="200"/>
      <c r="RGT13" s="266"/>
      <c r="RGU13" s="261"/>
      <c r="RGV13" s="265"/>
      <c r="RGW13" s="266"/>
      <c r="RGX13" s="200"/>
      <c r="RGY13" s="266"/>
      <c r="RGZ13" s="261"/>
      <c r="RHA13" s="265"/>
      <c r="RHB13" s="266"/>
      <c r="RHC13" s="200"/>
      <c r="RHD13" s="266"/>
      <c r="RHE13" s="261"/>
      <c r="RHF13" s="265"/>
      <c r="RHG13" s="266"/>
      <c r="RHH13" s="200"/>
      <c r="RHI13" s="266"/>
      <c r="RHJ13" s="261"/>
      <c r="RHK13" s="265"/>
      <c r="RHL13" s="266"/>
      <c r="RHM13" s="200"/>
      <c r="RHN13" s="266"/>
      <c r="RHO13" s="261"/>
      <c r="RHP13" s="265"/>
      <c r="RHQ13" s="266"/>
      <c r="RHR13" s="200"/>
      <c r="RHS13" s="266"/>
      <c r="RHT13" s="261"/>
      <c r="RHU13" s="265"/>
      <c r="RHV13" s="266"/>
      <c r="RHW13" s="200"/>
      <c r="RHX13" s="266"/>
      <c r="RHY13" s="261"/>
      <c r="RHZ13" s="265"/>
      <c r="RIA13" s="266"/>
      <c r="RIB13" s="200"/>
      <c r="RIC13" s="266"/>
      <c r="RID13" s="261"/>
      <c r="RIE13" s="265"/>
      <c r="RIF13" s="266"/>
      <c r="RIG13" s="200"/>
      <c r="RIH13" s="266"/>
      <c r="RII13" s="261"/>
      <c r="RIJ13" s="265"/>
      <c r="RIK13" s="266"/>
      <c r="RIL13" s="200"/>
      <c r="RIM13" s="266"/>
      <c r="RIN13" s="261"/>
      <c r="RIO13" s="265"/>
      <c r="RIP13" s="266"/>
      <c r="RIQ13" s="200"/>
      <c r="RIR13" s="266"/>
      <c r="RIS13" s="261"/>
      <c r="RIT13" s="265"/>
      <c r="RIU13" s="266"/>
      <c r="RIV13" s="200"/>
      <c r="RIW13" s="266"/>
      <c r="RIX13" s="261"/>
      <c r="RIY13" s="265"/>
      <c r="RIZ13" s="266"/>
      <c r="RJA13" s="200"/>
      <c r="RJB13" s="266"/>
      <c r="RJC13" s="261"/>
      <c r="RJD13" s="265"/>
      <c r="RJE13" s="266"/>
      <c r="RJF13" s="200"/>
      <c r="RJG13" s="266"/>
      <c r="RJH13" s="261"/>
      <c r="RJI13" s="265"/>
      <c r="RJJ13" s="266"/>
      <c r="RJK13" s="200"/>
      <c r="RJL13" s="266"/>
      <c r="RJM13" s="261"/>
      <c r="RJN13" s="265"/>
      <c r="RJO13" s="266"/>
      <c r="RJP13" s="200"/>
      <c r="RJQ13" s="266"/>
      <c r="RJR13" s="261"/>
      <c r="RJS13" s="265"/>
      <c r="RJT13" s="266"/>
      <c r="RJU13" s="200"/>
      <c r="RJV13" s="266"/>
      <c r="RJW13" s="261"/>
      <c r="RJX13" s="265"/>
      <c r="RJY13" s="266"/>
      <c r="RJZ13" s="200"/>
      <c r="RKA13" s="266"/>
      <c r="RKB13" s="261"/>
      <c r="RKC13" s="265"/>
      <c r="RKD13" s="266"/>
      <c r="RKE13" s="200"/>
      <c r="RKF13" s="266"/>
      <c r="RKG13" s="261"/>
      <c r="RKH13" s="265"/>
      <c r="RKI13" s="266"/>
      <c r="RKJ13" s="200"/>
      <c r="RKK13" s="266"/>
      <c r="RKL13" s="261"/>
      <c r="RKM13" s="265"/>
      <c r="RKN13" s="266"/>
      <c r="RKO13" s="200"/>
      <c r="RKP13" s="266"/>
      <c r="RKQ13" s="261"/>
      <c r="RKR13" s="265"/>
      <c r="RKS13" s="266"/>
      <c r="RKT13" s="200"/>
      <c r="RKU13" s="266"/>
      <c r="RKV13" s="261"/>
      <c r="RKW13" s="265"/>
      <c r="RKX13" s="266"/>
      <c r="RKY13" s="200"/>
      <c r="RKZ13" s="266"/>
      <c r="RLA13" s="261"/>
      <c r="RLB13" s="265"/>
      <c r="RLC13" s="266"/>
      <c r="RLD13" s="200"/>
      <c r="RLE13" s="266"/>
      <c r="RLF13" s="261"/>
      <c r="RLG13" s="265"/>
      <c r="RLH13" s="266"/>
      <c r="RLI13" s="200"/>
      <c r="RLJ13" s="266"/>
      <c r="RLK13" s="261"/>
      <c r="RLL13" s="265"/>
      <c r="RLM13" s="266"/>
      <c r="RLN13" s="200"/>
      <c r="RLO13" s="266"/>
      <c r="RLP13" s="261"/>
      <c r="RLQ13" s="265"/>
      <c r="RLR13" s="266"/>
      <c r="RLS13" s="200"/>
      <c r="RLT13" s="266"/>
      <c r="RLU13" s="261"/>
      <c r="RLV13" s="265"/>
      <c r="RLW13" s="266"/>
      <c r="RLX13" s="200"/>
      <c r="RLY13" s="266"/>
      <c r="RLZ13" s="261"/>
      <c r="RMA13" s="265"/>
      <c r="RMB13" s="266"/>
      <c r="RMC13" s="200"/>
      <c r="RMD13" s="266"/>
      <c r="RME13" s="261"/>
      <c r="RMF13" s="265"/>
      <c r="RMG13" s="266"/>
      <c r="RMH13" s="200"/>
      <c r="RMI13" s="266"/>
      <c r="RMJ13" s="261"/>
      <c r="RMK13" s="265"/>
      <c r="RML13" s="266"/>
      <c r="RMM13" s="200"/>
      <c r="RMN13" s="266"/>
      <c r="RMO13" s="261"/>
      <c r="RMP13" s="265"/>
      <c r="RMQ13" s="266"/>
      <c r="RMR13" s="200"/>
      <c r="RMS13" s="266"/>
      <c r="RMT13" s="261"/>
      <c r="RMU13" s="265"/>
      <c r="RMV13" s="266"/>
      <c r="RMW13" s="200"/>
      <c r="RMX13" s="266"/>
      <c r="RMY13" s="261"/>
      <c r="RMZ13" s="265"/>
      <c r="RNA13" s="266"/>
      <c r="RNB13" s="200"/>
      <c r="RNC13" s="266"/>
      <c r="RND13" s="261"/>
      <c r="RNE13" s="265"/>
      <c r="RNF13" s="266"/>
      <c r="RNG13" s="200"/>
      <c r="RNH13" s="266"/>
      <c r="RNI13" s="261"/>
      <c r="RNJ13" s="265"/>
      <c r="RNK13" s="266"/>
      <c r="RNL13" s="200"/>
      <c r="RNM13" s="266"/>
      <c r="RNN13" s="261"/>
      <c r="RNO13" s="265"/>
      <c r="RNP13" s="266"/>
      <c r="RNQ13" s="200"/>
      <c r="RNR13" s="266"/>
      <c r="RNS13" s="261"/>
      <c r="RNT13" s="265"/>
      <c r="RNU13" s="266"/>
      <c r="RNV13" s="200"/>
      <c r="RNW13" s="266"/>
      <c r="RNX13" s="261"/>
      <c r="RNY13" s="265"/>
      <c r="RNZ13" s="266"/>
      <c r="ROA13" s="200"/>
      <c r="ROB13" s="266"/>
      <c r="ROC13" s="261"/>
      <c r="ROD13" s="265"/>
      <c r="ROE13" s="266"/>
      <c r="ROF13" s="200"/>
      <c r="ROG13" s="266"/>
      <c r="ROH13" s="261"/>
      <c r="ROI13" s="265"/>
      <c r="ROJ13" s="266"/>
      <c r="ROK13" s="200"/>
      <c r="ROL13" s="266"/>
      <c r="ROM13" s="261"/>
      <c r="RON13" s="265"/>
      <c r="ROO13" s="266"/>
      <c r="ROP13" s="200"/>
      <c r="ROQ13" s="266"/>
      <c r="ROR13" s="261"/>
      <c r="ROS13" s="265"/>
      <c r="ROT13" s="266"/>
      <c r="ROU13" s="200"/>
      <c r="ROV13" s="266"/>
      <c r="ROW13" s="261"/>
      <c r="ROX13" s="265"/>
      <c r="ROY13" s="266"/>
      <c r="ROZ13" s="200"/>
      <c r="RPA13" s="266"/>
      <c r="RPB13" s="261"/>
      <c r="RPC13" s="265"/>
      <c r="RPD13" s="266"/>
      <c r="RPE13" s="200"/>
      <c r="RPF13" s="266"/>
      <c r="RPG13" s="261"/>
      <c r="RPH13" s="265"/>
      <c r="RPI13" s="266"/>
      <c r="RPJ13" s="200"/>
      <c r="RPK13" s="266"/>
      <c r="RPL13" s="261"/>
      <c r="RPM13" s="265"/>
      <c r="RPN13" s="266"/>
      <c r="RPO13" s="200"/>
      <c r="RPP13" s="266"/>
      <c r="RPQ13" s="261"/>
      <c r="RPR13" s="265"/>
      <c r="RPS13" s="266"/>
      <c r="RPT13" s="200"/>
      <c r="RPU13" s="266"/>
      <c r="RPV13" s="261"/>
      <c r="RPW13" s="265"/>
      <c r="RPX13" s="266"/>
      <c r="RPY13" s="200"/>
      <c r="RPZ13" s="266"/>
      <c r="RQA13" s="261"/>
      <c r="RQB13" s="265"/>
      <c r="RQC13" s="266"/>
      <c r="RQD13" s="200"/>
      <c r="RQE13" s="266"/>
      <c r="RQF13" s="261"/>
      <c r="RQG13" s="265"/>
      <c r="RQH13" s="266"/>
      <c r="RQI13" s="200"/>
      <c r="RQJ13" s="266"/>
      <c r="RQK13" s="261"/>
      <c r="RQL13" s="265"/>
      <c r="RQM13" s="266"/>
      <c r="RQN13" s="200"/>
      <c r="RQO13" s="266"/>
      <c r="RQP13" s="261"/>
      <c r="RQQ13" s="265"/>
      <c r="RQR13" s="266"/>
      <c r="RQS13" s="200"/>
      <c r="RQT13" s="266"/>
      <c r="RQU13" s="261"/>
      <c r="RQV13" s="265"/>
      <c r="RQW13" s="266"/>
      <c r="RQX13" s="200"/>
      <c r="RQY13" s="266"/>
      <c r="RQZ13" s="261"/>
      <c r="RRA13" s="265"/>
      <c r="RRB13" s="266"/>
      <c r="RRC13" s="200"/>
      <c r="RRD13" s="266"/>
      <c r="RRE13" s="261"/>
      <c r="RRF13" s="265"/>
      <c r="RRG13" s="266"/>
      <c r="RRH13" s="200"/>
      <c r="RRI13" s="266"/>
      <c r="RRJ13" s="261"/>
      <c r="RRK13" s="265"/>
      <c r="RRL13" s="266"/>
      <c r="RRM13" s="200"/>
      <c r="RRN13" s="266"/>
      <c r="RRO13" s="261"/>
      <c r="RRP13" s="265"/>
      <c r="RRQ13" s="266"/>
      <c r="RRR13" s="200"/>
      <c r="RRS13" s="266"/>
      <c r="RRT13" s="261"/>
      <c r="RRU13" s="265"/>
      <c r="RRV13" s="266"/>
      <c r="RRW13" s="200"/>
      <c r="RRX13" s="266"/>
      <c r="RRY13" s="261"/>
      <c r="RRZ13" s="265"/>
      <c r="RSA13" s="266"/>
      <c r="RSB13" s="200"/>
      <c r="RSC13" s="266"/>
      <c r="RSD13" s="261"/>
      <c r="RSE13" s="265"/>
      <c r="RSF13" s="266"/>
      <c r="RSG13" s="200"/>
      <c r="RSH13" s="266"/>
      <c r="RSI13" s="261"/>
      <c r="RSJ13" s="265"/>
      <c r="RSK13" s="266"/>
      <c r="RSL13" s="200"/>
      <c r="RSM13" s="266"/>
      <c r="RSN13" s="261"/>
      <c r="RSO13" s="265"/>
      <c r="RSP13" s="266"/>
      <c r="RSQ13" s="200"/>
      <c r="RSR13" s="266"/>
      <c r="RSS13" s="261"/>
      <c r="RST13" s="265"/>
      <c r="RSU13" s="266"/>
      <c r="RSV13" s="200"/>
      <c r="RSW13" s="266"/>
      <c r="RSX13" s="261"/>
      <c r="RSY13" s="265"/>
      <c r="RSZ13" s="266"/>
      <c r="RTA13" s="200"/>
      <c r="RTB13" s="266"/>
      <c r="RTC13" s="261"/>
      <c r="RTD13" s="265"/>
      <c r="RTE13" s="266"/>
      <c r="RTF13" s="200"/>
      <c r="RTG13" s="266"/>
      <c r="RTH13" s="261"/>
      <c r="RTI13" s="265"/>
      <c r="RTJ13" s="266"/>
      <c r="RTK13" s="200"/>
      <c r="RTL13" s="266"/>
      <c r="RTM13" s="261"/>
      <c r="RTN13" s="265"/>
      <c r="RTO13" s="266"/>
      <c r="RTP13" s="200"/>
      <c r="RTQ13" s="266"/>
      <c r="RTR13" s="261"/>
      <c r="RTS13" s="265"/>
      <c r="RTT13" s="266"/>
      <c r="RTU13" s="200"/>
      <c r="RTV13" s="266"/>
      <c r="RTW13" s="261"/>
      <c r="RTX13" s="265"/>
      <c r="RTY13" s="266"/>
      <c r="RTZ13" s="200"/>
      <c r="RUA13" s="266"/>
      <c r="RUB13" s="261"/>
      <c r="RUC13" s="265"/>
      <c r="RUD13" s="266"/>
      <c r="RUE13" s="200"/>
      <c r="RUF13" s="266"/>
      <c r="RUG13" s="261"/>
      <c r="RUH13" s="265"/>
      <c r="RUI13" s="266"/>
      <c r="RUJ13" s="200"/>
      <c r="RUK13" s="266"/>
      <c r="RUL13" s="261"/>
      <c r="RUM13" s="265"/>
      <c r="RUN13" s="266"/>
      <c r="RUO13" s="200"/>
      <c r="RUP13" s="266"/>
      <c r="RUQ13" s="261"/>
      <c r="RUR13" s="265"/>
      <c r="RUS13" s="266"/>
      <c r="RUT13" s="200"/>
      <c r="RUU13" s="266"/>
      <c r="RUV13" s="261"/>
      <c r="RUW13" s="265"/>
      <c r="RUX13" s="266"/>
      <c r="RUY13" s="200"/>
      <c r="RUZ13" s="266"/>
      <c r="RVA13" s="261"/>
      <c r="RVB13" s="265"/>
      <c r="RVC13" s="266"/>
      <c r="RVD13" s="200"/>
      <c r="RVE13" s="266"/>
      <c r="RVF13" s="261"/>
      <c r="RVG13" s="265"/>
      <c r="RVH13" s="266"/>
      <c r="RVI13" s="200"/>
      <c r="RVJ13" s="266"/>
      <c r="RVK13" s="261"/>
      <c r="RVL13" s="265"/>
      <c r="RVM13" s="266"/>
      <c r="RVN13" s="200"/>
      <c r="RVO13" s="266"/>
      <c r="RVP13" s="261"/>
      <c r="RVQ13" s="265"/>
      <c r="RVR13" s="266"/>
      <c r="RVS13" s="200"/>
      <c r="RVT13" s="266"/>
      <c r="RVU13" s="261"/>
      <c r="RVV13" s="265"/>
      <c r="RVW13" s="266"/>
      <c r="RVX13" s="200"/>
      <c r="RVY13" s="266"/>
      <c r="RVZ13" s="261"/>
      <c r="RWA13" s="265"/>
      <c r="RWB13" s="266"/>
      <c r="RWC13" s="200"/>
      <c r="RWD13" s="266"/>
      <c r="RWE13" s="261"/>
      <c r="RWF13" s="265"/>
      <c r="RWG13" s="266"/>
      <c r="RWH13" s="200"/>
      <c r="RWI13" s="266"/>
      <c r="RWJ13" s="261"/>
      <c r="RWK13" s="265"/>
      <c r="RWL13" s="266"/>
      <c r="RWM13" s="200"/>
      <c r="RWN13" s="266"/>
      <c r="RWO13" s="261"/>
      <c r="RWP13" s="265"/>
      <c r="RWQ13" s="266"/>
      <c r="RWR13" s="200"/>
      <c r="RWS13" s="266"/>
      <c r="RWT13" s="261"/>
      <c r="RWU13" s="265"/>
      <c r="RWV13" s="266"/>
      <c r="RWW13" s="200"/>
      <c r="RWX13" s="266"/>
      <c r="RWY13" s="261"/>
      <c r="RWZ13" s="265"/>
      <c r="RXA13" s="266"/>
      <c r="RXB13" s="200"/>
      <c r="RXC13" s="266"/>
      <c r="RXD13" s="261"/>
      <c r="RXE13" s="265"/>
      <c r="RXF13" s="266"/>
      <c r="RXG13" s="200"/>
      <c r="RXH13" s="266"/>
      <c r="RXI13" s="261"/>
      <c r="RXJ13" s="265"/>
      <c r="RXK13" s="266"/>
      <c r="RXL13" s="200"/>
      <c r="RXM13" s="266"/>
      <c r="RXN13" s="261"/>
      <c r="RXO13" s="265"/>
      <c r="RXP13" s="266"/>
      <c r="RXQ13" s="200"/>
      <c r="RXR13" s="266"/>
      <c r="RXS13" s="261"/>
      <c r="RXT13" s="265"/>
      <c r="RXU13" s="266"/>
      <c r="RXV13" s="200"/>
      <c r="RXW13" s="266"/>
      <c r="RXX13" s="261"/>
      <c r="RXY13" s="265"/>
      <c r="RXZ13" s="266"/>
      <c r="RYA13" s="200"/>
      <c r="RYB13" s="266"/>
      <c r="RYC13" s="261"/>
      <c r="RYD13" s="265"/>
      <c r="RYE13" s="266"/>
      <c r="RYF13" s="200"/>
      <c r="RYG13" s="266"/>
      <c r="RYH13" s="261"/>
      <c r="RYI13" s="265"/>
      <c r="RYJ13" s="266"/>
      <c r="RYK13" s="200"/>
      <c r="RYL13" s="266"/>
      <c r="RYM13" s="261"/>
      <c r="RYN13" s="265"/>
      <c r="RYO13" s="266"/>
      <c r="RYP13" s="200"/>
      <c r="RYQ13" s="266"/>
      <c r="RYR13" s="261"/>
      <c r="RYS13" s="265"/>
      <c r="RYT13" s="266"/>
      <c r="RYU13" s="200"/>
      <c r="RYV13" s="266"/>
      <c r="RYW13" s="261"/>
      <c r="RYX13" s="265"/>
      <c r="RYY13" s="266"/>
      <c r="RYZ13" s="200"/>
      <c r="RZA13" s="266"/>
      <c r="RZB13" s="261"/>
      <c r="RZC13" s="265"/>
      <c r="RZD13" s="266"/>
      <c r="RZE13" s="200"/>
      <c r="RZF13" s="266"/>
      <c r="RZG13" s="261"/>
      <c r="RZH13" s="265"/>
      <c r="RZI13" s="266"/>
      <c r="RZJ13" s="200"/>
      <c r="RZK13" s="266"/>
      <c r="RZL13" s="261"/>
      <c r="RZM13" s="265"/>
      <c r="RZN13" s="266"/>
      <c r="RZO13" s="200"/>
      <c r="RZP13" s="266"/>
      <c r="RZQ13" s="261"/>
      <c r="RZR13" s="265"/>
      <c r="RZS13" s="266"/>
      <c r="RZT13" s="200"/>
      <c r="RZU13" s="266"/>
      <c r="RZV13" s="261"/>
      <c r="RZW13" s="265"/>
      <c r="RZX13" s="266"/>
      <c r="RZY13" s="200"/>
      <c r="RZZ13" s="266"/>
      <c r="SAA13" s="261"/>
      <c r="SAB13" s="265"/>
      <c r="SAC13" s="266"/>
      <c r="SAD13" s="200"/>
      <c r="SAE13" s="266"/>
      <c r="SAF13" s="261"/>
      <c r="SAG13" s="265"/>
      <c r="SAH13" s="266"/>
      <c r="SAI13" s="200"/>
      <c r="SAJ13" s="266"/>
      <c r="SAK13" s="261"/>
      <c r="SAL13" s="265"/>
      <c r="SAM13" s="266"/>
      <c r="SAN13" s="200"/>
      <c r="SAO13" s="266"/>
      <c r="SAP13" s="261"/>
      <c r="SAQ13" s="265"/>
      <c r="SAR13" s="266"/>
      <c r="SAS13" s="200"/>
      <c r="SAT13" s="266"/>
      <c r="SAU13" s="261"/>
      <c r="SAV13" s="265"/>
      <c r="SAW13" s="266"/>
      <c r="SAX13" s="200"/>
      <c r="SAY13" s="266"/>
      <c r="SAZ13" s="261"/>
      <c r="SBA13" s="265"/>
      <c r="SBB13" s="266"/>
      <c r="SBC13" s="200"/>
      <c r="SBD13" s="266"/>
      <c r="SBE13" s="261"/>
      <c r="SBF13" s="265"/>
      <c r="SBG13" s="266"/>
      <c r="SBH13" s="200"/>
      <c r="SBI13" s="266"/>
      <c r="SBJ13" s="261"/>
      <c r="SBK13" s="265"/>
      <c r="SBL13" s="266"/>
      <c r="SBM13" s="200"/>
      <c r="SBN13" s="266"/>
      <c r="SBO13" s="261"/>
      <c r="SBP13" s="265"/>
      <c r="SBQ13" s="266"/>
      <c r="SBR13" s="200"/>
      <c r="SBS13" s="266"/>
      <c r="SBT13" s="261"/>
      <c r="SBU13" s="265"/>
      <c r="SBV13" s="266"/>
      <c r="SBW13" s="200"/>
      <c r="SBX13" s="266"/>
      <c r="SBY13" s="261"/>
      <c r="SBZ13" s="265"/>
      <c r="SCA13" s="266"/>
      <c r="SCB13" s="200"/>
      <c r="SCC13" s="266"/>
      <c r="SCD13" s="261"/>
      <c r="SCE13" s="265"/>
      <c r="SCF13" s="266"/>
      <c r="SCG13" s="200"/>
      <c r="SCH13" s="266"/>
      <c r="SCI13" s="261"/>
      <c r="SCJ13" s="265"/>
      <c r="SCK13" s="266"/>
      <c r="SCL13" s="200"/>
      <c r="SCM13" s="266"/>
      <c r="SCN13" s="261"/>
      <c r="SCO13" s="265"/>
      <c r="SCP13" s="266"/>
      <c r="SCQ13" s="200"/>
      <c r="SCR13" s="266"/>
      <c r="SCS13" s="261"/>
      <c r="SCT13" s="265"/>
      <c r="SCU13" s="266"/>
      <c r="SCV13" s="200"/>
      <c r="SCW13" s="266"/>
      <c r="SCX13" s="261"/>
      <c r="SCY13" s="265"/>
      <c r="SCZ13" s="266"/>
      <c r="SDA13" s="200"/>
      <c r="SDB13" s="266"/>
      <c r="SDC13" s="261"/>
      <c r="SDD13" s="265"/>
      <c r="SDE13" s="266"/>
      <c r="SDF13" s="200"/>
      <c r="SDG13" s="266"/>
      <c r="SDH13" s="261"/>
      <c r="SDI13" s="265"/>
      <c r="SDJ13" s="266"/>
      <c r="SDK13" s="200"/>
      <c r="SDL13" s="266"/>
      <c r="SDM13" s="261"/>
      <c r="SDN13" s="265"/>
      <c r="SDO13" s="266"/>
      <c r="SDP13" s="200"/>
      <c r="SDQ13" s="266"/>
      <c r="SDR13" s="261"/>
      <c r="SDS13" s="265"/>
      <c r="SDT13" s="266"/>
      <c r="SDU13" s="200"/>
      <c r="SDV13" s="266"/>
      <c r="SDW13" s="261"/>
      <c r="SDX13" s="265"/>
      <c r="SDY13" s="266"/>
      <c r="SDZ13" s="200"/>
      <c r="SEA13" s="266"/>
      <c r="SEB13" s="261"/>
      <c r="SEC13" s="265"/>
      <c r="SED13" s="266"/>
      <c r="SEE13" s="200"/>
      <c r="SEF13" s="266"/>
      <c r="SEG13" s="261"/>
      <c r="SEH13" s="265"/>
      <c r="SEI13" s="266"/>
      <c r="SEJ13" s="200"/>
      <c r="SEK13" s="266"/>
      <c r="SEL13" s="261"/>
      <c r="SEM13" s="265"/>
      <c r="SEN13" s="266"/>
      <c r="SEO13" s="200"/>
      <c r="SEP13" s="266"/>
      <c r="SEQ13" s="261"/>
      <c r="SER13" s="265"/>
      <c r="SES13" s="266"/>
      <c r="SET13" s="200"/>
      <c r="SEU13" s="266"/>
      <c r="SEV13" s="261"/>
      <c r="SEW13" s="265"/>
      <c r="SEX13" s="266"/>
      <c r="SEY13" s="200"/>
      <c r="SEZ13" s="266"/>
      <c r="SFA13" s="261"/>
      <c r="SFB13" s="265"/>
      <c r="SFC13" s="266"/>
      <c r="SFD13" s="200"/>
      <c r="SFE13" s="266"/>
      <c r="SFF13" s="261"/>
      <c r="SFG13" s="265"/>
      <c r="SFH13" s="266"/>
      <c r="SFI13" s="200"/>
      <c r="SFJ13" s="266"/>
      <c r="SFK13" s="261"/>
      <c r="SFL13" s="265"/>
      <c r="SFM13" s="266"/>
      <c r="SFN13" s="200"/>
      <c r="SFO13" s="266"/>
      <c r="SFP13" s="261"/>
      <c r="SFQ13" s="265"/>
      <c r="SFR13" s="266"/>
      <c r="SFS13" s="200"/>
      <c r="SFT13" s="266"/>
      <c r="SFU13" s="261"/>
      <c r="SFV13" s="265"/>
      <c r="SFW13" s="266"/>
      <c r="SFX13" s="200"/>
      <c r="SFY13" s="266"/>
      <c r="SFZ13" s="261"/>
      <c r="SGA13" s="265"/>
      <c r="SGB13" s="266"/>
      <c r="SGC13" s="200"/>
      <c r="SGD13" s="266"/>
      <c r="SGE13" s="261"/>
      <c r="SGF13" s="265"/>
      <c r="SGG13" s="266"/>
      <c r="SGH13" s="200"/>
      <c r="SGI13" s="266"/>
      <c r="SGJ13" s="261"/>
      <c r="SGK13" s="265"/>
      <c r="SGL13" s="266"/>
      <c r="SGM13" s="200"/>
      <c r="SGN13" s="266"/>
      <c r="SGO13" s="261"/>
      <c r="SGP13" s="265"/>
      <c r="SGQ13" s="266"/>
      <c r="SGR13" s="200"/>
      <c r="SGS13" s="266"/>
      <c r="SGT13" s="261"/>
      <c r="SGU13" s="265"/>
      <c r="SGV13" s="266"/>
      <c r="SGW13" s="200"/>
      <c r="SGX13" s="266"/>
      <c r="SGY13" s="261"/>
      <c r="SGZ13" s="265"/>
      <c r="SHA13" s="266"/>
      <c r="SHB13" s="200"/>
      <c r="SHC13" s="266"/>
      <c r="SHD13" s="261"/>
      <c r="SHE13" s="265"/>
      <c r="SHF13" s="266"/>
      <c r="SHG13" s="200"/>
      <c r="SHH13" s="266"/>
      <c r="SHI13" s="261"/>
      <c r="SHJ13" s="265"/>
      <c r="SHK13" s="266"/>
      <c r="SHL13" s="200"/>
      <c r="SHM13" s="266"/>
      <c r="SHN13" s="261"/>
      <c r="SHO13" s="265"/>
      <c r="SHP13" s="266"/>
      <c r="SHQ13" s="200"/>
      <c r="SHR13" s="266"/>
      <c r="SHS13" s="261"/>
      <c r="SHT13" s="265"/>
      <c r="SHU13" s="266"/>
      <c r="SHV13" s="200"/>
      <c r="SHW13" s="266"/>
      <c r="SHX13" s="261"/>
      <c r="SHY13" s="265"/>
      <c r="SHZ13" s="266"/>
      <c r="SIA13" s="200"/>
      <c r="SIB13" s="266"/>
      <c r="SIC13" s="261"/>
      <c r="SID13" s="265"/>
      <c r="SIE13" s="266"/>
      <c r="SIF13" s="200"/>
      <c r="SIG13" s="266"/>
      <c r="SIH13" s="261"/>
      <c r="SII13" s="265"/>
      <c r="SIJ13" s="266"/>
      <c r="SIK13" s="200"/>
      <c r="SIL13" s="266"/>
      <c r="SIM13" s="261"/>
      <c r="SIN13" s="265"/>
      <c r="SIO13" s="266"/>
      <c r="SIP13" s="200"/>
      <c r="SIQ13" s="266"/>
      <c r="SIR13" s="261"/>
      <c r="SIS13" s="265"/>
      <c r="SIT13" s="266"/>
      <c r="SIU13" s="200"/>
      <c r="SIV13" s="266"/>
      <c r="SIW13" s="261"/>
      <c r="SIX13" s="265"/>
      <c r="SIY13" s="266"/>
      <c r="SIZ13" s="200"/>
      <c r="SJA13" s="266"/>
      <c r="SJB13" s="261"/>
      <c r="SJC13" s="265"/>
      <c r="SJD13" s="266"/>
      <c r="SJE13" s="200"/>
      <c r="SJF13" s="266"/>
      <c r="SJG13" s="261"/>
      <c r="SJH13" s="265"/>
      <c r="SJI13" s="266"/>
      <c r="SJJ13" s="200"/>
      <c r="SJK13" s="266"/>
      <c r="SJL13" s="261"/>
      <c r="SJM13" s="265"/>
      <c r="SJN13" s="266"/>
      <c r="SJO13" s="200"/>
      <c r="SJP13" s="266"/>
      <c r="SJQ13" s="261"/>
      <c r="SJR13" s="265"/>
      <c r="SJS13" s="266"/>
      <c r="SJT13" s="200"/>
      <c r="SJU13" s="266"/>
      <c r="SJV13" s="261"/>
      <c r="SJW13" s="265"/>
      <c r="SJX13" s="266"/>
      <c r="SJY13" s="200"/>
      <c r="SJZ13" s="266"/>
      <c r="SKA13" s="261"/>
      <c r="SKB13" s="265"/>
      <c r="SKC13" s="266"/>
      <c r="SKD13" s="200"/>
      <c r="SKE13" s="266"/>
      <c r="SKF13" s="261"/>
      <c r="SKG13" s="265"/>
      <c r="SKH13" s="266"/>
      <c r="SKI13" s="200"/>
      <c r="SKJ13" s="266"/>
      <c r="SKK13" s="261"/>
      <c r="SKL13" s="265"/>
      <c r="SKM13" s="266"/>
      <c r="SKN13" s="200"/>
      <c r="SKO13" s="266"/>
      <c r="SKP13" s="261"/>
      <c r="SKQ13" s="265"/>
      <c r="SKR13" s="266"/>
      <c r="SKS13" s="200"/>
      <c r="SKT13" s="266"/>
      <c r="SKU13" s="261"/>
      <c r="SKV13" s="265"/>
      <c r="SKW13" s="266"/>
      <c r="SKX13" s="200"/>
      <c r="SKY13" s="266"/>
      <c r="SKZ13" s="261"/>
      <c r="SLA13" s="265"/>
      <c r="SLB13" s="266"/>
      <c r="SLC13" s="200"/>
      <c r="SLD13" s="266"/>
      <c r="SLE13" s="261"/>
      <c r="SLF13" s="265"/>
      <c r="SLG13" s="266"/>
      <c r="SLH13" s="200"/>
      <c r="SLI13" s="266"/>
      <c r="SLJ13" s="261"/>
      <c r="SLK13" s="265"/>
      <c r="SLL13" s="266"/>
      <c r="SLM13" s="200"/>
      <c r="SLN13" s="266"/>
      <c r="SLO13" s="261"/>
      <c r="SLP13" s="265"/>
      <c r="SLQ13" s="266"/>
      <c r="SLR13" s="200"/>
      <c r="SLS13" s="266"/>
      <c r="SLT13" s="261"/>
      <c r="SLU13" s="265"/>
      <c r="SLV13" s="266"/>
      <c r="SLW13" s="200"/>
      <c r="SLX13" s="266"/>
      <c r="SLY13" s="261"/>
      <c r="SLZ13" s="265"/>
      <c r="SMA13" s="266"/>
      <c r="SMB13" s="200"/>
      <c r="SMC13" s="266"/>
      <c r="SMD13" s="261"/>
      <c r="SME13" s="265"/>
      <c r="SMF13" s="266"/>
      <c r="SMG13" s="200"/>
      <c r="SMH13" s="266"/>
      <c r="SMI13" s="261"/>
      <c r="SMJ13" s="265"/>
      <c r="SMK13" s="266"/>
      <c r="SML13" s="200"/>
      <c r="SMM13" s="266"/>
      <c r="SMN13" s="261"/>
      <c r="SMO13" s="265"/>
      <c r="SMP13" s="266"/>
      <c r="SMQ13" s="200"/>
      <c r="SMR13" s="266"/>
      <c r="SMS13" s="261"/>
      <c r="SMT13" s="265"/>
      <c r="SMU13" s="266"/>
      <c r="SMV13" s="200"/>
      <c r="SMW13" s="266"/>
      <c r="SMX13" s="261"/>
      <c r="SMY13" s="265"/>
      <c r="SMZ13" s="266"/>
      <c r="SNA13" s="200"/>
      <c r="SNB13" s="266"/>
      <c r="SNC13" s="261"/>
      <c r="SND13" s="265"/>
      <c r="SNE13" s="266"/>
      <c r="SNF13" s="200"/>
      <c r="SNG13" s="266"/>
      <c r="SNH13" s="261"/>
      <c r="SNI13" s="265"/>
      <c r="SNJ13" s="266"/>
      <c r="SNK13" s="200"/>
      <c r="SNL13" s="266"/>
      <c r="SNM13" s="261"/>
      <c r="SNN13" s="265"/>
      <c r="SNO13" s="266"/>
      <c r="SNP13" s="200"/>
      <c r="SNQ13" s="266"/>
      <c r="SNR13" s="261"/>
      <c r="SNS13" s="265"/>
      <c r="SNT13" s="266"/>
      <c r="SNU13" s="200"/>
      <c r="SNV13" s="266"/>
      <c r="SNW13" s="261"/>
      <c r="SNX13" s="265"/>
      <c r="SNY13" s="266"/>
      <c r="SNZ13" s="200"/>
      <c r="SOA13" s="266"/>
      <c r="SOB13" s="261"/>
      <c r="SOC13" s="265"/>
      <c r="SOD13" s="266"/>
      <c r="SOE13" s="200"/>
      <c r="SOF13" s="266"/>
      <c r="SOG13" s="261"/>
      <c r="SOH13" s="265"/>
      <c r="SOI13" s="266"/>
      <c r="SOJ13" s="200"/>
      <c r="SOK13" s="266"/>
      <c r="SOL13" s="261"/>
      <c r="SOM13" s="265"/>
      <c r="SON13" s="266"/>
      <c r="SOO13" s="200"/>
      <c r="SOP13" s="266"/>
      <c r="SOQ13" s="261"/>
      <c r="SOR13" s="265"/>
      <c r="SOS13" s="266"/>
      <c r="SOT13" s="200"/>
      <c r="SOU13" s="266"/>
      <c r="SOV13" s="261"/>
      <c r="SOW13" s="265"/>
      <c r="SOX13" s="266"/>
      <c r="SOY13" s="200"/>
      <c r="SOZ13" s="266"/>
      <c r="SPA13" s="261"/>
      <c r="SPB13" s="265"/>
      <c r="SPC13" s="266"/>
      <c r="SPD13" s="200"/>
      <c r="SPE13" s="266"/>
      <c r="SPF13" s="261"/>
      <c r="SPG13" s="265"/>
      <c r="SPH13" s="266"/>
      <c r="SPI13" s="200"/>
      <c r="SPJ13" s="266"/>
      <c r="SPK13" s="261"/>
      <c r="SPL13" s="265"/>
      <c r="SPM13" s="266"/>
      <c r="SPN13" s="200"/>
      <c r="SPO13" s="266"/>
      <c r="SPP13" s="261"/>
      <c r="SPQ13" s="265"/>
      <c r="SPR13" s="266"/>
      <c r="SPS13" s="200"/>
      <c r="SPT13" s="266"/>
      <c r="SPU13" s="261"/>
      <c r="SPV13" s="265"/>
      <c r="SPW13" s="266"/>
      <c r="SPX13" s="200"/>
      <c r="SPY13" s="266"/>
      <c r="SPZ13" s="261"/>
      <c r="SQA13" s="265"/>
      <c r="SQB13" s="266"/>
      <c r="SQC13" s="200"/>
      <c r="SQD13" s="266"/>
      <c r="SQE13" s="261"/>
      <c r="SQF13" s="265"/>
      <c r="SQG13" s="266"/>
      <c r="SQH13" s="200"/>
      <c r="SQI13" s="266"/>
      <c r="SQJ13" s="261"/>
      <c r="SQK13" s="265"/>
      <c r="SQL13" s="266"/>
      <c r="SQM13" s="200"/>
      <c r="SQN13" s="266"/>
      <c r="SQO13" s="261"/>
      <c r="SQP13" s="265"/>
      <c r="SQQ13" s="266"/>
      <c r="SQR13" s="200"/>
      <c r="SQS13" s="266"/>
      <c r="SQT13" s="261"/>
      <c r="SQU13" s="265"/>
      <c r="SQV13" s="266"/>
      <c r="SQW13" s="200"/>
      <c r="SQX13" s="266"/>
      <c r="SQY13" s="261"/>
      <c r="SQZ13" s="265"/>
      <c r="SRA13" s="266"/>
      <c r="SRB13" s="200"/>
      <c r="SRC13" s="266"/>
      <c r="SRD13" s="261"/>
      <c r="SRE13" s="265"/>
      <c r="SRF13" s="266"/>
      <c r="SRG13" s="200"/>
      <c r="SRH13" s="266"/>
      <c r="SRI13" s="261"/>
      <c r="SRJ13" s="265"/>
      <c r="SRK13" s="266"/>
      <c r="SRL13" s="200"/>
      <c r="SRM13" s="266"/>
      <c r="SRN13" s="261"/>
      <c r="SRO13" s="265"/>
      <c r="SRP13" s="266"/>
      <c r="SRQ13" s="200"/>
      <c r="SRR13" s="266"/>
      <c r="SRS13" s="261"/>
      <c r="SRT13" s="265"/>
      <c r="SRU13" s="266"/>
      <c r="SRV13" s="200"/>
      <c r="SRW13" s="266"/>
      <c r="SRX13" s="261"/>
      <c r="SRY13" s="265"/>
      <c r="SRZ13" s="266"/>
      <c r="SSA13" s="200"/>
      <c r="SSB13" s="266"/>
      <c r="SSC13" s="261"/>
      <c r="SSD13" s="265"/>
      <c r="SSE13" s="266"/>
      <c r="SSF13" s="200"/>
      <c r="SSG13" s="266"/>
      <c r="SSH13" s="261"/>
      <c r="SSI13" s="265"/>
      <c r="SSJ13" s="266"/>
      <c r="SSK13" s="200"/>
      <c r="SSL13" s="266"/>
      <c r="SSM13" s="261"/>
      <c r="SSN13" s="265"/>
      <c r="SSO13" s="266"/>
      <c r="SSP13" s="200"/>
      <c r="SSQ13" s="266"/>
      <c r="SSR13" s="261"/>
      <c r="SSS13" s="265"/>
      <c r="SST13" s="266"/>
      <c r="SSU13" s="200"/>
      <c r="SSV13" s="266"/>
      <c r="SSW13" s="261"/>
      <c r="SSX13" s="265"/>
      <c r="SSY13" s="266"/>
      <c r="SSZ13" s="200"/>
      <c r="STA13" s="266"/>
      <c r="STB13" s="261"/>
      <c r="STC13" s="265"/>
      <c r="STD13" s="266"/>
      <c r="STE13" s="200"/>
      <c r="STF13" s="266"/>
      <c r="STG13" s="261"/>
      <c r="STH13" s="265"/>
      <c r="STI13" s="266"/>
      <c r="STJ13" s="200"/>
      <c r="STK13" s="266"/>
      <c r="STL13" s="261"/>
      <c r="STM13" s="265"/>
      <c r="STN13" s="266"/>
      <c r="STO13" s="200"/>
      <c r="STP13" s="266"/>
      <c r="STQ13" s="261"/>
      <c r="STR13" s="265"/>
      <c r="STS13" s="266"/>
      <c r="STT13" s="200"/>
      <c r="STU13" s="266"/>
      <c r="STV13" s="261"/>
      <c r="STW13" s="265"/>
      <c r="STX13" s="266"/>
      <c r="STY13" s="200"/>
      <c r="STZ13" s="266"/>
      <c r="SUA13" s="261"/>
      <c r="SUB13" s="265"/>
      <c r="SUC13" s="266"/>
      <c r="SUD13" s="200"/>
      <c r="SUE13" s="266"/>
      <c r="SUF13" s="261"/>
      <c r="SUG13" s="265"/>
      <c r="SUH13" s="266"/>
      <c r="SUI13" s="200"/>
      <c r="SUJ13" s="266"/>
      <c r="SUK13" s="261"/>
      <c r="SUL13" s="265"/>
      <c r="SUM13" s="266"/>
      <c r="SUN13" s="200"/>
      <c r="SUO13" s="266"/>
      <c r="SUP13" s="261"/>
      <c r="SUQ13" s="265"/>
      <c r="SUR13" s="266"/>
      <c r="SUS13" s="200"/>
      <c r="SUT13" s="266"/>
      <c r="SUU13" s="261"/>
      <c r="SUV13" s="265"/>
      <c r="SUW13" s="266"/>
      <c r="SUX13" s="200"/>
      <c r="SUY13" s="266"/>
      <c r="SUZ13" s="261"/>
      <c r="SVA13" s="265"/>
      <c r="SVB13" s="266"/>
      <c r="SVC13" s="200"/>
      <c r="SVD13" s="266"/>
      <c r="SVE13" s="261"/>
      <c r="SVF13" s="265"/>
      <c r="SVG13" s="266"/>
      <c r="SVH13" s="200"/>
      <c r="SVI13" s="266"/>
      <c r="SVJ13" s="261"/>
      <c r="SVK13" s="265"/>
      <c r="SVL13" s="266"/>
      <c r="SVM13" s="200"/>
      <c r="SVN13" s="266"/>
      <c r="SVO13" s="261"/>
      <c r="SVP13" s="265"/>
      <c r="SVQ13" s="266"/>
      <c r="SVR13" s="200"/>
      <c r="SVS13" s="266"/>
      <c r="SVT13" s="261"/>
      <c r="SVU13" s="265"/>
      <c r="SVV13" s="266"/>
      <c r="SVW13" s="200"/>
      <c r="SVX13" s="266"/>
      <c r="SVY13" s="261"/>
      <c r="SVZ13" s="265"/>
      <c r="SWA13" s="266"/>
      <c r="SWB13" s="200"/>
      <c r="SWC13" s="266"/>
      <c r="SWD13" s="261"/>
      <c r="SWE13" s="265"/>
      <c r="SWF13" s="266"/>
      <c r="SWG13" s="200"/>
      <c r="SWH13" s="266"/>
      <c r="SWI13" s="261"/>
      <c r="SWJ13" s="265"/>
      <c r="SWK13" s="266"/>
      <c r="SWL13" s="200"/>
      <c r="SWM13" s="266"/>
      <c r="SWN13" s="261"/>
      <c r="SWO13" s="265"/>
      <c r="SWP13" s="266"/>
      <c r="SWQ13" s="200"/>
      <c r="SWR13" s="266"/>
      <c r="SWS13" s="261"/>
      <c r="SWT13" s="265"/>
      <c r="SWU13" s="266"/>
      <c r="SWV13" s="200"/>
      <c r="SWW13" s="266"/>
      <c r="SWX13" s="261"/>
      <c r="SWY13" s="265"/>
      <c r="SWZ13" s="266"/>
      <c r="SXA13" s="200"/>
      <c r="SXB13" s="266"/>
      <c r="SXC13" s="261"/>
      <c r="SXD13" s="265"/>
      <c r="SXE13" s="266"/>
      <c r="SXF13" s="200"/>
      <c r="SXG13" s="266"/>
      <c r="SXH13" s="261"/>
      <c r="SXI13" s="265"/>
      <c r="SXJ13" s="266"/>
      <c r="SXK13" s="200"/>
      <c r="SXL13" s="266"/>
      <c r="SXM13" s="261"/>
      <c r="SXN13" s="265"/>
      <c r="SXO13" s="266"/>
      <c r="SXP13" s="200"/>
      <c r="SXQ13" s="266"/>
      <c r="SXR13" s="261"/>
      <c r="SXS13" s="265"/>
      <c r="SXT13" s="266"/>
      <c r="SXU13" s="200"/>
      <c r="SXV13" s="266"/>
      <c r="SXW13" s="261"/>
      <c r="SXX13" s="265"/>
      <c r="SXY13" s="266"/>
      <c r="SXZ13" s="200"/>
      <c r="SYA13" s="266"/>
      <c r="SYB13" s="261"/>
      <c r="SYC13" s="265"/>
      <c r="SYD13" s="266"/>
      <c r="SYE13" s="200"/>
      <c r="SYF13" s="266"/>
      <c r="SYG13" s="261"/>
      <c r="SYH13" s="265"/>
      <c r="SYI13" s="266"/>
      <c r="SYJ13" s="200"/>
      <c r="SYK13" s="266"/>
      <c r="SYL13" s="261"/>
      <c r="SYM13" s="265"/>
      <c r="SYN13" s="266"/>
      <c r="SYO13" s="200"/>
      <c r="SYP13" s="266"/>
      <c r="SYQ13" s="261"/>
      <c r="SYR13" s="265"/>
      <c r="SYS13" s="266"/>
      <c r="SYT13" s="200"/>
      <c r="SYU13" s="266"/>
      <c r="SYV13" s="261"/>
      <c r="SYW13" s="265"/>
      <c r="SYX13" s="266"/>
      <c r="SYY13" s="200"/>
      <c r="SYZ13" s="266"/>
      <c r="SZA13" s="261"/>
      <c r="SZB13" s="265"/>
      <c r="SZC13" s="266"/>
      <c r="SZD13" s="200"/>
      <c r="SZE13" s="266"/>
      <c r="SZF13" s="261"/>
      <c r="SZG13" s="265"/>
      <c r="SZH13" s="266"/>
      <c r="SZI13" s="200"/>
      <c r="SZJ13" s="266"/>
      <c r="SZK13" s="261"/>
      <c r="SZL13" s="265"/>
      <c r="SZM13" s="266"/>
      <c r="SZN13" s="200"/>
      <c r="SZO13" s="266"/>
      <c r="SZP13" s="261"/>
      <c r="SZQ13" s="265"/>
      <c r="SZR13" s="266"/>
      <c r="SZS13" s="200"/>
      <c r="SZT13" s="266"/>
      <c r="SZU13" s="261"/>
      <c r="SZV13" s="265"/>
      <c r="SZW13" s="266"/>
      <c r="SZX13" s="200"/>
      <c r="SZY13" s="266"/>
      <c r="SZZ13" s="261"/>
      <c r="TAA13" s="265"/>
      <c r="TAB13" s="266"/>
      <c r="TAC13" s="200"/>
      <c r="TAD13" s="266"/>
      <c r="TAE13" s="261"/>
      <c r="TAF13" s="265"/>
      <c r="TAG13" s="266"/>
      <c r="TAH13" s="200"/>
      <c r="TAI13" s="266"/>
      <c r="TAJ13" s="261"/>
      <c r="TAK13" s="265"/>
      <c r="TAL13" s="266"/>
      <c r="TAM13" s="200"/>
      <c r="TAN13" s="266"/>
      <c r="TAO13" s="261"/>
      <c r="TAP13" s="265"/>
      <c r="TAQ13" s="266"/>
      <c r="TAR13" s="200"/>
      <c r="TAS13" s="266"/>
      <c r="TAT13" s="261"/>
      <c r="TAU13" s="265"/>
      <c r="TAV13" s="266"/>
      <c r="TAW13" s="200"/>
      <c r="TAX13" s="266"/>
      <c r="TAY13" s="261"/>
      <c r="TAZ13" s="265"/>
      <c r="TBA13" s="266"/>
      <c r="TBB13" s="200"/>
      <c r="TBC13" s="266"/>
      <c r="TBD13" s="261"/>
      <c r="TBE13" s="265"/>
      <c r="TBF13" s="266"/>
      <c r="TBG13" s="200"/>
      <c r="TBH13" s="266"/>
      <c r="TBI13" s="261"/>
      <c r="TBJ13" s="265"/>
      <c r="TBK13" s="266"/>
      <c r="TBL13" s="200"/>
      <c r="TBM13" s="266"/>
      <c r="TBN13" s="261"/>
      <c r="TBO13" s="265"/>
      <c r="TBP13" s="266"/>
      <c r="TBQ13" s="200"/>
      <c r="TBR13" s="266"/>
      <c r="TBS13" s="261"/>
      <c r="TBT13" s="265"/>
      <c r="TBU13" s="266"/>
      <c r="TBV13" s="200"/>
      <c r="TBW13" s="266"/>
      <c r="TBX13" s="261"/>
      <c r="TBY13" s="265"/>
      <c r="TBZ13" s="266"/>
      <c r="TCA13" s="200"/>
      <c r="TCB13" s="266"/>
      <c r="TCC13" s="261"/>
      <c r="TCD13" s="265"/>
      <c r="TCE13" s="266"/>
      <c r="TCF13" s="200"/>
      <c r="TCG13" s="266"/>
      <c r="TCH13" s="261"/>
      <c r="TCI13" s="265"/>
      <c r="TCJ13" s="266"/>
      <c r="TCK13" s="200"/>
      <c r="TCL13" s="266"/>
      <c r="TCM13" s="261"/>
      <c r="TCN13" s="265"/>
      <c r="TCO13" s="266"/>
      <c r="TCP13" s="200"/>
      <c r="TCQ13" s="266"/>
      <c r="TCR13" s="261"/>
      <c r="TCS13" s="265"/>
      <c r="TCT13" s="266"/>
      <c r="TCU13" s="200"/>
      <c r="TCV13" s="266"/>
      <c r="TCW13" s="261"/>
      <c r="TCX13" s="265"/>
      <c r="TCY13" s="266"/>
      <c r="TCZ13" s="200"/>
      <c r="TDA13" s="266"/>
      <c r="TDB13" s="261"/>
      <c r="TDC13" s="265"/>
      <c r="TDD13" s="266"/>
      <c r="TDE13" s="200"/>
      <c r="TDF13" s="266"/>
      <c r="TDG13" s="261"/>
      <c r="TDH13" s="265"/>
      <c r="TDI13" s="266"/>
      <c r="TDJ13" s="200"/>
      <c r="TDK13" s="266"/>
      <c r="TDL13" s="261"/>
      <c r="TDM13" s="265"/>
      <c r="TDN13" s="266"/>
      <c r="TDO13" s="200"/>
      <c r="TDP13" s="266"/>
      <c r="TDQ13" s="261"/>
      <c r="TDR13" s="265"/>
      <c r="TDS13" s="266"/>
      <c r="TDT13" s="200"/>
      <c r="TDU13" s="266"/>
      <c r="TDV13" s="261"/>
      <c r="TDW13" s="265"/>
      <c r="TDX13" s="266"/>
      <c r="TDY13" s="200"/>
      <c r="TDZ13" s="266"/>
      <c r="TEA13" s="261"/>
      <c r="TEB13" s="265"/>
      <c r="TEC13" s="266"/>
      <c r="TED13" s="200"/>
      <c r="TEE13" s="266"/>
      <c r="TEF13" s="261"/>
      <c r="TEG13" s="265"/>
      <c r="TEH13" s="266"/>
      <c r="TEI13" s="200"/>
      <c r="TEJ13" s="266"/>
      <c r="TEK13" s="261"/>
      <c r="TEL13" s="265"/>
      <c r="TEM13" s="266"/>
      <c r="TEN13" s="200"/>
      <c r="TEO13" s="266"/>
      <c r="TEP13" s="261"/>
      <c r="TEQ13" s="265"/>
      <c r="TER13" s="266"/>
      <c r="TES13" s="200"/>
      <c r="TET13" s="266"/>
      <c r="TEU13" s="261"/>
      <c r="TEV13" s="265"/>
      <c r="TEW13" s="266"/>
      <c r="TEX13" s="200"/>
      <c r="TEY13" s="266"/>
      <c r="TEZ13" s="261"/>
      <c r="TFA13" s="265"/>
      <c r="TFB13" s="266"/>
      <c r="TFC13" s="200"/>
      <c r="TFD13" s="266"/>
      <c r="TFE13" s="261"/>
      <c r="TFF13" s="265"/>
      <c r="TFG13" s="266"/>
      <c r="TFH13" s="200"/>
      <c r="TFI13" s="266"/>
      <c r="TFJ13" s="261"/>
      <c r="TFK13" s="265"/>
      <c r="TFL13" s="266"/>
      <c r="TFM13" s="200"/>
      <c r="TFN13" s="266"/>
      <c r="TFO13" s="261"/>
      <c r="TFP13" s="265"/>
      <c r="TFQ13" s="266"/>
      <c r="TFR13" s="200"/>
      <c r="TFS13" s="266"/>
      <c r="TFT13" s="261"/>
      <c r="TFU13" s="265"/>
      <c r="TFV13" s="266"/>
      <c r="TFW13" s="200"/>
      <c r="TFX13" s="266"/>
      <c r="TFY13" s="261"/>
      <c r="TFZ13" s="265"/>
      <c r="TGA13" s="266"/>
      <c r="TGB13" s="200"/>
      <c r="TGC13" s="266"/>
      <c r="TGD13" s="261"/>
      <c r="TGE13" s="265"/>
      <c r="TGF13" s="266"/>
      <c r="TGG13" s="200"/>
      <c r="TGH13" s="266"/>
      <c r="TGI13" s="261"/>
      <c r="TGJ13" s="265"/>
      <c r="TGK13" s="266"/>
      <c r="TGL13" s="200"/>
      <c r="TGM13" s="266"/>
      <c r="TGN13" s="261"/>
      <c r="TGO13" s="265"/>
      <c r="TGP13" s="266"/>
      <c r="TGQ13" s="200"/>
      <c r="TGR13" s="266"/>
      <c r="TGS13" s="261"/>
      <c r="TGT13" s="265"/>
      <c r="TGU13" s="266"/>
      <c r="TGV13" s="200"/>
      <c r="TGW13" s="266"/>
      <c r="TGX13" s="261"/>
      <c r="TGY13" s="265"/>
      <c r="TGZ13" s="266"/>
      <c r="THA13" s="200"/>
      <c r="THB13" s="266"/>
      <c r="THC13" s="261"/>
      <c r="THD13" s="265"/>
      <c r="THE13" s="266"/>
      <c r="THF13" s="200"/>
      <c r="THG13" s="266"/>
      <c r="THH13" s="261"/>
      <c r="THI13" s="265"/>
      <c r="THJ13" s="266"/>
      <c r="THK13" s="200"/>
      <c r="THL13" s="266"/>
      <c r="THM13" s="261"/>
      <c r="THN13" s="265"/>
      <c r="THO13" s="266"/>
      <c r="THP13" s="200"/>
      <c r="THQ13" s="266"/>
      <c r="THR13" s="261"/>
      <c r="THS13" s="265"/>
      <c r="THT13" s="266"/>
      <c r="THU13" s="200"/>
      <c r="THV13" s="266"/>
      <c r="THW13" s="261"/>
      <c r="THX13" s="265"/>
      <c r="THY13" s="266"/>
      <c r="THZ13" s="200"/>
      <c r="TIA13" s="266"/>
      <c r="TIB13" s="261"/>
      <c r="TIC13" s="265"/>
      <c r="TID13" s="266"/>
      <c r="TIE13" s="200"/>
      <c r="TIF13" s="266"/>
      <c r="TIG13" s="261"/>
      <c r="TIH13" s="265"/>
      <c r="TII13" s="266"/>
      <c r="TIJ13" s="200"/>
      <c r="TIK13" s="266"/>
      <c r="TIL13" s="261"/>
      <c r="TIM13" s="265"/>
      <c r="TIN13" s="266"/>
      <c r="TIO13" s="200"/>
      <c r="TIP13" s="266"/>
      <c r="TIQ13" s="261"/>
      <c r="TIR13" s="265"/>
      <c r="TIS13" s="266"/>
      <c r="TIT13" s="200"/>
      <c r="TIU13" s="266"/>
      <c r="TIV13" s="261"/>
      <c r="TIW13" s="265"/>
      <c r="TIX13" s="266"/>
      <c r="TIY13" s="200"/>
      <c r="TIZ13" s="266"/>
      <c r="TJA13" s="261"/>
      <c r="TJB13" s="265"/>
      <c r="TJC13" s="266"/>
      <c r="TJD13" s="200"/>
      <c r="TJE13" s="266"/>
      <c r="TJF13" s="261"/>
      <c r="TJG13" s="265"/>
      <c r="TJH13" s="266"/>
      <c r="TJI13" s="200"/>
      <c r="TJJ13" s="266"/>
      <c r="TJK13" s="261"/>
      <c r="TJL13" s="265"/>
      <c r="TJM13" s="266"/>
      <c r="TJN13" s="200"/>
      <c r="TJO13" s="266"/>
      <c r="TJP13" s="261"/>
      <c r="TJQ13" s="265"/>
      <c r="TJR13" s="266"/>
      <c r="TJS13" s="200"/>
      <c r="TJT13" s="266"/>
      <c r="TJU13" s="261"/>
      <c r="TJV13" s="265"/>
      <c r="TJW13" s="266"/>
      <c r="TJX13" s="200"/>
      <c r="TJY13" s="266"/>
      <c r="TJZ13" s="261"/>
      <c r="TKA13" s="265"/>
      <c r="TKB13" s="266"/>
      <c r="TKC13" s="200"/>
      <c r="TKD13" s="266"/>
      <c r="TKE13" s="261"/>
      <c r="TKF13" s="265"/>
      <c r="TKG13" s="266"/>
      <c r="TKH13" s="200"/>
      <c r="TKI13" s="266"/>
      <c r="TKJ13" s="261"/>
      <c r="TKK13" s="265"/>
      <c r="TKL13" s="266"/>
      <c r="TKM13" s="200"/>
      <c r="TKN13" s="266"/>
      <c r="TKO13" s="261"/>
      <c r="TKP13" s="265"/>
      <c r="TKQ13" s="266"/>
      <c r="TKR13" s="200"/>
      <c r="TKS13" s="266"/>
      <c r="TKT13" s="261"/>
      <c r="TKU13" s="265"/>
      <c r="TKV13" s="266"/>
      <c r="TKW13" s="200"/>
      <c r="TKX13" s="266"/>
      <c r="TKY13" s="261"/>
      <c r="TKZ13" s="265"/>
      <c r="TLA13" s="266"/>
      <c r="TLB13" s="200"/>
      <c r="TLC13" s="266"/>
      <c r="TLD13" s="261"/>
      <c r="TLE13" s="265"/>
      <c r="TLF13" s="266"/>
      <c r="TLG13" s="200"/>
      <c r="TLH13" s="266"/>
      <c r="TLI13" s="261"/>
      <c r="TLJ13" s="265"/>
      <c r="TLK13" s="266"/>
      <c r="TLL13" s="200"/>
      <c r="TLM13" s="266"/>
      <c r="TLN13" s="261"/>
      <c r="TLO13" s="265"/>
      <c r="TLP13" s="266"/>
      <c r="TLQ13" s="200"/>
      <c r="TLR13" s="266"/>
      <c r="TLS13" s="261"/>
      <c r="TLT13" s="265"/>
      <c r="TLU13" s="266"/>
      <c r="TLV13" s="200"/>
      <c r="TLW13" s="266"/>
      <c r="TLX13" s="261"/>
      <c r="TLY13" s="265"/>
      <c r="TLZ13" s="266"/>
      <c r="TMA13" s="200"/>
      <c r="TMB13" s="266"/>
      <c r="TMC13" s="261"/>
      <c r="TMD13" s="265"/>
      <c r="TME13" s="266"/>
      <c r="TMF13" s="200"/>
      <c r="TMG13" s="266"/>
      <c r="TMH13" s="261"/>
      <c r="TMI13" s="265"/>
      <c r="TMJ13" s="266"/>
      <c r="TMK13" s="200"/>
      <c r="TML13" s="266"/>
      <c r="TMM13" s="261"/>
      <c r="TMN13" s="265"/>
      <c r="TMO13" s="266"/>
      <c r="TMP13" s="200"/>
      <c r="TMQ13" s="266"/>
      <c r="TMR13" s="261"/>
      <c r="TMS13" s="265"/>
      <c r="TMT13" s="266"/>
      <c r="TMU13" s="200"/>
      <c r="TMV13" s="266"/>
      <c r="TMW13" s="261"/>
      <c r="TMX13" s="265"/>
      <c r="TMY13" s="266"/>
      <c r="TMZ13" s="200"/>
      <c r="TNA13" s="266"/>
      <c r="TNB13" s="261"/>
      <c r="TNC13" s="265"/>
      <c r="TND13" s="266"/>
      <c r="TNE13" s="200"/>
      <c r="TNF13" s="266"/>
      <c r="TNG13" s="261"/>
      <c r="TNH13" s="265"/>
      <c r="TNI13" s="266"/>
      <c r="TNJ13" s="200"/>
      <c r="TNK13" s="266"/>
      <c r="TNL13" s="261"/>
      <c r="TNM13" s="265"/>
      <c r="TNN13" s="266"/>
      <c r="TNO13" s="200"/>
      <c r="TNP13" s="266"/>
      <c r="TNQ13" s="261"/>
      <c r="TNR13" s="265"/>
      <c r="TNS13" s="266"/>
      <c r="TNT13" s="200"/>
      <c r="TNU13" s="266"/>
      <c r="TNV13" s="261"/>
      <c r="TNW13" s="265"/>
      <c r="TNX13" s="266"/>
      <c r="TNY13" s="200"/>
      <c r="TNZ13" s="266"/>
      <c r="TOA13" s="261"/>
      <c r="TOB13" s="265"/>
      <c r="TOC13" s="266"/>
      <c r="TOD13" s="200"/>
      <c r="TOE13" s="266"/>
      <c r="TOF13" s="261"/>
      <c r="TOG13" s="265"/>
      <c r="TOH13" s="266"/>
      <c r="TOI13" s="200"/>
      <c r="TOJ13" s="266"/>
      <c r="TOK13" s="261"/>
      <c r="TOL13" s="265"/>
      <c r="TOM13" s="266"/>
      <c r="TON13" s="200"/>
      <c r="TOO13" s="266"/>
      <c r="TOP13" s="261"/>
      <c r="TOQ13" s="265"/>
      <c r="TOR13" s="266"/>
      <c r="TOS13" s="200"/>
      <c r="TOT13" s="266"/>
      <c r="TOU13" s="261"/>
      <c r="TOV13" s="265"/>
      <c r="TOW13" s="266"/>
      <c r="TOX13" s="200"/>
      <c r="TOY13" s="266"/>
      <c r="TOZ13" s="261"/>
      <c r="TPA13" s="265"/>
      <c r="TPB13" s="266"/>
      <c r="TPC13" s="200"/>
      <c r="TPD13" s="266"/>
      <c r="TPE13" s="261"/>
      <c r="TPF13" s="265"/>
      <c r="TPG13" s="266"/>
      <c r="TPH13" s="200"/>
      <c r="TPI13" s="266"/>
      <c r="TPJ13" s="261"/>
      <c r="TPK13" s="265"/>
      <c r="TPL13" s="266"/>
      <c r="TPM13" s="200"/>
      <c r="TPN13" s="266"/>
      <c r="TPO13" s="261"/>
      <c r="TPP13" s="265"/>
      <c r="TPQ13" s="266"/>
      <c r="TPR13" s="200"/>
      <c r="TPS13" s="266"/>
      <c r="TPT13" s="261"/>
      <c r="TPU13" s="265"/>
      <c r="TPV13" s="266"/>
      <c r="TPW13" s="200"/>
      <c r="TPX13" s="266"/>
      <c r="TPY13" s="261"/>
      <c r="TPZ13" s="265"/>
      <c r="TQA13" s="266"/>
      <c r="TQB13" s="200"/>
      <c r="TQC13" s="266"/>
      <c r="TQD13" s="261"/>
      <c r="TQE13" s="265"/>
      <c r="TQF13" s="266"/>
      <c r="TQG13" s="200"/>
      <c r="TQH13" s="266"/>
      <c r="TQI13" s="261"/>
      <c r="TQJ13" s="265"/>
      <c r="TQK13" s="266"/>
      <c r="TQL13" s="200"/>
      <c r="TQM13" s="266"/>
      <c r="TQN13" s="261"/>
      <c r="TQO13" s="265"/>
      <c r="TQP13" s="266"/>
      <c r="TQQ13" s="200"/>
      <c r="TQR13" s="266"/>
      <c r="TQS13" s="261"/>
      <c r="TQT13" s="265"/>
      <c r="TQU13" s="266"/>
      <c r="TQV13" s="200"/>
      <c r="TQW13" s="266"/>
      <c r="TQX13" s="261"/>
      <c r="TQY13" s="265"/>
      <c r="TQZ13" s="266"/>
      <c r="TRA13" s="200"/>
      <c r="TRB13" s="266"/>
      <c r="TRC13" s="261"/>
      <c r="TRD13" s="265"/>
      <c r="TRE13" s="266"/>
      <c r="TRF13" s="200"/>
      <c r="TRG13" s="266"/>
      <c r="TRH13" s="261"/>
      <c r="TRI13" s="265"/>
      <c r="TRJ13" s="266"/>
      <c r="TRK13" s="200"/>
      <c r="TRL13" s="266"/>
      <c r="TRM13" s="261"/>
      <c r="TRN13" s="265"/>
      <c r="TRO13" s="266"/>
      <c r="TRP13" s="200"/>
      <c r="TRQ13" s="266"/>
      <c r="TRR13" s="261"/>
      <c r="TRS13" s="265"/>
      <c r="TRT13" s="266"/>
      <c r="TRU13" s="200"/>
      <c r="TRV13" s="266"/>
      <c r="TRW13" s="261"/>
      <c r="TRX13" s="265"/>
      <c r="TRY13" s="266"/>
      <c r="TRZ13" s="200"/>
      <c r="TSA13" s="266"/>
      <c r="TSB13" s="261"/>
      <c r="TSC13" s="265"/>
      <c r="TSD13" s="266"/>
      <c r="TSE13" s="200"/>
      <c r="TSF13" s="266"/>
      <c r="TSG13" s="261"/>
      <c r="TSH13" s="265"/>
      <c r="TSI13" s="266"/>
      <c r="TSJ13" s="200"/>
      <c r="TSK13" s="266"/>
      <c r="TSL13" s="261"/>
      <c r="TSM13" s="265"/>
      <c r="TSN13" s="266"/>
      <c r="TSO13" s="200"/>
      <c r="TSP13" s="266"/>
      <c r="TSQ13" s="261"/>
      <c r="TSR13" s="265"/>
      <c r="TSS13" s="266"/>
      <c r="TST13" s="200"/>
      <c r="TSU13" s="266"/>
      <c r="TSV13" s="261"/>
      <c r="TSW13" s="265"/>
      <c r="TSX13" s="266"/>
      <c r="TSY13" s="200"/>
      <c r="TSZ13" s="266"/>
      <c r="TTA13" s="261"/>
      <c r="TTB13" s="265"/>
      <c r="TTC13" s="266"/>
      <c r="TTD13" s="200"/>
      <c r="TTE13" s="266"/>
      <c r="TTF13" s="261"/>
      <c r="TTG13" s="265"/>
      <c r="TTH13" s="266"/>
      <c r="TTI13" s="200"/>
      <c r="TTJ13" s="266"/>
      <c r="TTK13" s="261"/>
      <c r="TTL13" s="265"/>
      <c r="TTM13" s="266"/>
      <c r="TTN13" s="200"/>
      <c r="TTO13" s="266"/>
      <c r="TTP13" s="261"/>
      <c r="TTQ13" s="265"/>
      <c r="TTR13" s="266"/>
      <c r="TTS13" s="200"/>
      <c r="TTT13" s="266"/>
      <c r="TTU13" s="261"/>
      <c r="TTV13" s="265"/>
      <c r="TTW13" s="266"/>
      <c r="TTX13" s="200"/>
      <c r="TTY13" s="266"/>
      <c r="TTZ13" s="261"/>
      <c r="TUA13" s="265"/>
      <c r="TUB13" s="266"/>
      <c r="TUC13" s="200"/>
      <c r="TUD13" s="266"/>
      <c r="TUE13" s="261"/>
      <c r="TUF13" s="265"/>
      <c r="TUG13" s="266"/>
      <c r="TUH13" s="200"/>
      <c r="TUI13" s="266"/>
      <c r="TUJ13" s="261"/>
      <c r="TUK13" s="265"/>
      <c r="TUL13" s="266"/>
      <c r="TUM13" s="200"/>
      <c r="TUN13" s="266"/>
      <c r="TUO13" s="261"/>
      <c r="TUP13" s="265"/>
      <c r="TUQ13" s="266"/>
      <c r="TUR13" s="200"/>
      <c r="TUS13" s="266"/>
      <c r="TUT13" s="261"/>
      <c r="TUU13" s="265"/>
      <c r="TUV13" s="266"/>
      <c r="TUW13" s="200"/>
      <c r="TUX13" s="266"/>
      <c r="TUY13" s="261"/>
      <c r="TUZ13" s="265"/>
      <c r="TVA13" s="266"/>
      <c r="TVB13" s="200"/>
      <c r="TVC13" s="266"/>
      <c r="TVD13" s="261"/>
      <c r="TVE13" s="265"/>
      <c r="TVF13" s="266"/>
      <c r="TVG13" s="200"/>
      <c r="TVH13" s="266"/>
      <c r="TVI13" s="261"/>
      <c r="TVJ13" s="265"/>
      <c r="TVK13" s="266"/>
      <c r="TVL13" s="200"/>
      <c r="TVM13" s="266"/>
      <c r="TVN13" s="261"/>
      <c r="TVO13" s="265"/>
      <c r="TVP13" s="266"/>
      <c r="TVQ13" s="200"/>
      <c r="TVR13" s="266"/>
      <c r="TVS13" s="261"/>
      <c r="TVT13" s="265"/>
      <c r="TVU13" s="266"/>
      <c r="TVV13" s="200"/>
      <c r="TVW13" s="266"/>
      <c r="TVX13" s="261"/>
      <c r="TVY13" s="265"/>
      <c r="TVZ13" s="266"/>
      <c r="TWA13" s="200"/>
      <c r="TWB13" s="266"/>
      <c r="TWC13" s="261"/>
      <c r="TWD13" s="265"/>
      <c r="TWE13" s="266"/>
      <c r="TWF13" s="200"/>
      <c r="TWG13" s="266"/>
      <c r="TWH13" s="261"/>
      <c r="TWI13" s="265"/>
      <c r="TWJ13" s="266"/>
      <c r="TWK13" s="200"/>
      <c r="TWL13" s="266"/>
      <c r="TWM13" s="261"/>
      <c r="TWN13" s="265"/>
      <c r="TWO13" s="266"/>
      <c r="TWP13" s="200"/>
      <c r="TWQ13" s="266"/>
      <c r="TWR13" s="261"/>
      <c r="TWS13" s="265"/>
      <c r="TWT13" s="266"/>
      <c r="TWU13" s="200"/>
      <c r="TWV13" s="266"/>
      <c r="TWW13" s="261"/>
      <c r="TWX13" s="265"/>
      <c r="TWY13" s="266"/>
      <c r="TWZ13" s="200"/>
      <c r="TXA13" s="266"/>
      <c r="TXB13" s="261"/>
      <c r="TXC13" s="265"/>
      <c r="TXD13" s="266"/>
      <c r="TXE13" s="200"/>
      <c r="TXF13" s="266"/>
      <c r="TXG13" s="261"/>
      <c r="TXH13" s="265"/>
      <c r="TXI13" s="266"/>
      <c r="TXJ13" s="200"/>
      <c r="TXK13" s="266"/>
      <c r="TXL13" s="261"/>
      <c r="TXM13" s="265"/>
      <c r="TXN13" s="266"/>
      <c r="TXO13" s="200"/>
      <c r="TXP13" s="266"/>
      <c r="TXQ13" s="261"/>
      <c r="TXR13" s="265"/>
      <c r="TXS13" s="266"/>
      <c r="TXT13" s="200"/>
      <c r="TXU13" s="266"/>
      <c r="TXV13" s="261"/>
      <c r="TXW13" s="265"/>
      <c r="TXX13" s="266"/>
      <c r="TXY13" s="200"/>
      <c r="TXZ13" s="266"/>
      <c r="TYA13" s="261"/>
      <c r="TYB13" s="265"/>
      <c r="TYC13" s="266"/>
      <c r="TYD13" s="200"/>
      <c r="TYE13" s="266"/>
      <c r="TYF13" s="261"/>
      <c r="TYG13" s="265"/>
      <c r="TYH13" s="266"/>
      <c r="TYI13" s="200"/>
      <c r="TYJ13" s="266"/>
      <c r="TYK13" s="261"/>
      <c r="TYL13" s="265"/>
      <c r="TYM13" s="266"/>
      <c r="TYN13" s="200"/>
      <c r="TYO13" s="266"/>
      <c r="TYP13" s="261"/>
      <c r="TYQ13" s="265"/>
      <c r="TYR13" s="266"/>
      <c r="TYS13" s="200"/>
      <c r="TYT13" s="266"/>
      <c r="TYU13" s="261"/>
      <c r="TYV13" s="265"/>
      <c r="TYW13" s="266"/>
      <c r="TYX13" s="200"/>
      <c r="TYY13" s="266"/>
      <c r="TYZ13" s="261"/>
      <c r="TZA13" s="265"/>
      <c r="TZB13" s="266"/>
      <c r="TZC13" s="200"/>
      <c r="TZD13" s="266"/>
      <c r="TZE13" s="261"/>
      <c r="TZF13" s="265"/>
      <c r="TZG13" s="266"/>
      <c r="TZH13" s="200"/>
      <c r="TZI13" s="266"/>
      <c r="TZJ13" s="261"/>
      <c r="TZK13" s="265"/>
      <c r="TZL13" s="266"/>
      <c r="TZM13" s="200"/>
      <c r="TZN13" s="266"/>
      <c r="TZO13" s="261"/>
      <c r="TZP13" s="265"/>
      <c r="TZQ13" s="266"/>
      <c r="TZR13" s="200"/>
      <c r="TZS13" s="266"/>
      <c r="TZT13" s="261"/>
      <c r="TZU13" s="265"/>
      <c r="TZV13" s="266"/>
      <c r="TZW13" s="200"/>
      <c r="TZX13" s="266"/>
      <c r="TZY13" s="261"/>
      <c r="TZZ13" s="265"/>
      <c r="UAA13" s="266"/>
      <c r="UAB13" s="200"/>
      <c r="UAC13" s="266"/>
      <c r="UAD13" s="261"/>
      <c r="UAE13" s="265"/>
      <c r="UAF13" s="266"/>
      <c r="UAG13" s="200"/>
      <c r="UAH13" s="266"/>
      <c r="UAI13" s="261"/>
      <c r="UAJ13" s="265"/>
      <c r="UAK13" s="266"/>
      <c r="UAL13" s="200"/>
      <c r="UAM13" s="266"/>
      <c r="UAN13" s="261"/>
      <c r="UAO13" s="265"/>
      <c r="UAP13" s="266"/>
      <c r="UAQ13" s="200"/>
      <c r="UAR13" s="266"/>
      <c r="UAS13" s="261"/>
      <c r="UAT13" s="265"/>
      <c r="UAU13" s="266"/>
      <c r="UAV13" s="200"/>
      <c r="UAW13" s="266"/>
      <c r="UAX13" s="261"/>
      <c r="UAY13" s="265"/>
      <c r="UAZ13" s="266"/>
      <c r="UBA13" s="200"/>
      <c r="UBB13" s="266"/>
      <c r="UBC13" s="261"/>
      <c r="UBD13" s="265"/>
      <c r="UBE13" s="266"/>
      <c r="UBF13" s="200"/>
      <c r="UBG13" s="266"/>
      <c r="UBH13" s="261"/>
      <c r="UBI13" s="265"/>
      <c r="UBJ13" s="266"/>
      <c r="UBK13" s="200"/>
      <c r="UBL13" s="266"/>
      <c r="UBM13" s="261"/>
      <c r="UBN13" s="265"/>
      <c r="UBO13" s="266"/>
      <c r="UBP13" s="200"/>
      <c r="UBQ13" s="266"/>
      <c r="UBR13" s="261"/>
      <c r="UBS13" s="265"/>
      <c r="UBT13" s="266"/>
      <c r="UBU13" s="200"/>
      <c r="UBV13" s="266"/>
      <c r="UBW13" s="261"/>
      <c r="UBX13" s="265"/>
      <c r="UBY13" s="266"/>
      <c r="UBZ13" s="200"/>
      <c r="UCA13" s="266"/>
      <c r="UCB13" s="261"/>
      <c r="UCC13" s="265"/>
      <c r="UCD13" s="266"/>
      <c r="UCE13" s="200"/>
      <c r="UCF13" s="266"/>
      <c r="UCG13" s="261"/>
      <c r="UCH13" s="265"/>
      <c r="UCI13" s="266"/>
      <c r="UCJ13" s="200"/>
      <c r="UCK13" s="266"/>
      <c r="UCL13" s="261"/>
      <c r="UCM13" s="265"/>
      <c r="UCN13" s="266"/>
      <c r="UCO13" s="200"/>
      <c r="UCP13" s="266"/>
      <c r="UCQ13" s="261"/>
      <c r="UCR13" s="265"/>
      <c r="UCS13" s="266"/>
      <c r="UCT13" s="200"/>
      <c r="UCU13" s="266"/>
      <c r="UCV13" s="261"/>
      <c r="UCW13" s="265"/>
      <c r="UCX13" s="266"/>
      <c r="UCY13" s="200"/>
      <c r="UCZ13" s="266"/>
      <c r="UDA13" s="261"/>
      <c r="UDB13" s="265"/>
      <c r="UDC13" s="266"/>
      <c r="UDD13" s="200"/>
      <c r="UDE13" s="266"/>
      <c r="UDF13" s="261"/>
      <c r="UDG13" s="265"/>
      <c r="UDH13" s="266"/>
      <c r="UDI13" s="200"/>
      <c r="UDJ13" s="266"/>
      <c r="UDK13" s="261"/>
      <c r="UDL13" s="265"/>
      <c r="UDM13" s="266"/>
      <c r="UDN13" s="200"/>
      <c r="UDO13" s="266"/>
      <c r="UDP13" s="261"/>
      <c r="UDQ13" s="265"/>
      <c r="UDR13" s="266"/>
      <c r="UDS13" s="200"/>
      <c r="UDT13" s="266"/>
      <c r="UDU13" s="261"/>
      <c r="UDV13" s="265"/>
      <c r="UDW13" s="266"/>
      <c r="UDX13" s="200"/>
      <c r="UDY13" s="266"/>
      <c r="UDZ13" s="261"/>
      <c r="UEA13" s="265"/>
      <c r="UEB13" s="266"/>
      <c r="UEC13" s="200"/>
      <c r="UED13" s="266"/>
      <c r="UEE13" s="261"/>
      <c r="UEF13" s="265"/>
      <c r="UEG13" s="266"/>
      <c r="UEH13" s="200"/>
      <c r="UEI13" s="266"/>
      <c r="UEJ13" s="261"/>
      <c r="UEK13" s="265"/>
      <c r="UEL13" s="266"/>
      <c r="UEM13" s="200"/>
      <c r="UEN13" s="266"/>
      <c r="UEO13" s="261"/>
      <c r="UEP13" s="265"/>
      <c r="UEQ13" s="266"/>
      <c r="UER13" s="200"/>
      <c r="UES13" s="266"/>
      <c r="UET13" s="261"/>
      <c r="UEU13" s="265"/>
      <c r="UEV13" s="266"/>
      <c r="UEW13" s="200"/>
      <c r="UEX13" s="266"/>
      <c r="UEY13" s="261"/>
      <c r="UEZ13" s="265"/>
      <c r="UFA13" s="266"/>
      <c r="UFB13" s="200"/>
      <c r="UFC13" s="266"/>
      <c r="UFD13" s="261"/>
      <c r="UFE13" s="265"/>
      <c r="UFF13" s="266"/>
      <c r="UFG13" s="200"/>
      <c r="UFH13" s="266"/>
      <c r="UFI13" s="261"/>
      <c r="UFJ13" s="265"/>
      <c r="UFK13" s="266"/>
      <c r="UFL13" s="200"/>
      <c r="UFM13" s="266"/>
      <c r="UFN13" s="261"/>
      <c r="UFO13" s="265"/>
      <c r="UFP13" s="266"/>
      <c r="UFQ13" s="200"/>
      <c r="UFR13" s="266"/>
      <c r="UFS13" s="261"/>
      <c r="UFT13" s="265"/>
      <c r="UFU13" s="266"/>
      <c r="UFV13" s="200"/>
      <c r="UFW13" s="266"/>
      <c r="UFX13" s="261"/>
      <c r="UFY13" s="265"/>
      <c r="UFZ13" s="266"/>
      <c r="UGA13" s="200"/>
      <c r="UGB13" s="266"/>
      <c r="UGC13" s="261"/>
      <c r="UGD13" s="265"/>
      <c r="UGE13" s="266"/>
      <c r="UGF13" s="200"/>
      <c r="UGG13" s="266"/>
      <c r="UGH13" s="261"/>
      <c r="UGI13" s="265"/>
      <c r="UGJ13" s="266"/>
      <c r="UGK13" s="200"/>
      <c r="UGL13" s="266"/>
      <c r="UGM13" s="261"/>
      <c r="UGN13" s="265"/>
      <c r="UGO13" s="266"/>
      <c r="UGP13" s="200"/>
      <c r="UGQ13" s="266"/>
      <c r="UGR13" s="261"/>
      <c r="UGS13" s="265"/>
      <c r="UGT13" s="266"/>
      <c r="UGU13" s="200"/>
      <c r="UGV13" s="266"/>
      <c r="UGW13" s="261"/>
      <c r="UGX13" s="265"/>
      <c r="UGY13" s="266"/>
      <c r="UGZ13" s="200"/>
      <c r="UHA13" s="266"/>
      <c r="UHB13" s="261"/>
      <c r="UHC13" s="265"/>
      <c r="UHD13" s="266"/>
      <c r="UHE13" s="200"/>
      <c r="UHF13" s="266"/>
      <c r="UHG13" s="261"/>
      <c r="UHH13" s="265"/>
      <c r="UHI13" s="266"/>
      <c r="UHJ13" s="200"/>
      <c r="UHK13" s="266"/>
      <c r="UHL13" s="261"/>
      <c r="UHM13" s="265"/>
      <c r="UHN13" s="266"/>
      <c r="UHO13" s="200"/>
      <c r="UHP13" s="266"/>
      <c r="UHQ13" s="261"/>
      <c r="UHR13" s="265"/>
      <c r="UHS13" s="266"/>
      <c r="UHT13" s="200"/>
      <c r="UHU13" s="266"/>
      <c r="UHV13" s="261"/>
      <c r="UHW13" s="265"/>
      <c r="UHX13" s="266"/>
      <c r="UHY13" s="200"/>
      <c r="UHZ13" s="266"/>
      <c r="UIA13" s="261"/>
      <c r="UIB13" s="265"/>
      <c r="UIC13" s="266"/>
      <c r="UID13" s="200"/>
      <c r="UIE13" s="266"/>
      <c r="UIF13" s="261"/>
      <c r="UIG13" s="265"/>
      <c r="UIH13" s="266"/>
      <c r="UII13" s="200"/>
      <c r="UIJ13" s="266"/>
      <c r="UIK13" s="261"/>
      <c r="UIL13" s="265"/>
      <c r="UIM13" s="266"/>
      <c r="UIN13" s="200"/>
      <c r="UIO13" s="266"/>
      <c r="UIP13" s="261"/>
      <c r="UIQ13" s="265"/>
      <c r="UIR13" s="266"/>
      <c r="UIS13" s="200"/>
      <c r="UIT13" s="266"/>
      <c r="UIU13" s="261"/>
      <c r="UIV13" s="265"/>
      <c r="UIW13" s="266"/>
      <c r="UIX13" s="200"/>
      <c r="UIY13" s="266"/>
      <c r="UIZ13" s="261"/>
      <c r="UJA13" s="265"/>
      <c r="UJB13" s="266"/>
      <c r="UJC13" s="200"/>
      <c r="UJD13" s="266"/>
      <c r="UJE13" s="261"/>
      <c r="UJF13" s="265"/>
      <c r="UJG13" s="266"/>
      <c r="UJH13" s="200"/>
      <c r="UJI13" s="266"/>
      <c r="UJJ13" s="261"/>
      <c r="UJK13" s="265"/>
      <c r="UJL13" s="266"/>
      <c r="UJM13" s="200"/>
      <c r="UJN13" s="266"/>
      <c r="UJO13" s="261"/>
      <c r="UJP13" s="265"/>
      <c r="UJQ13" s="266"/>
      <c r="UJR13" s="200"/>
      <c r="UJS13" s="266"/>
      <c r="UJT13" s="261"/>
      <c r="UJU13" s="265"/>
      <c r="UJV13" s="266"/>
      <c r="UJW13" s="200"/>
      <c r="UJX13" s="266"/>
      <c r="UJY13" s="261"/>
      <c r="UJZ13" s="265"/>
      <c r="UKA13" s="266"/>
      <c r="UKB13" s="200"/>
      <c r="UKC13" s="266"/>
      <c r="UKD13" s="261"/>
      <c r="UKE13" s="265"/>
      <c r="UKF13" s="266"/>
      <c r="UKG13" s="200"/>
      <c r="UKH13" s="266"/>
      <c r="UKI13" s="261"/>
      <c r="UKJ13" s="265"/>
      <c r="UKK13" s="266"/>
      <c r="UKL13" s="200"/>
      <c r="UKM13" s="266"/>
      <c r="UKN13" s="261"/>
      <c r="UKO13" s="265"/>
      <c r="UKP13" s="266"/>
      <c r="UKQ13" s="200"/>
      <c r="UKR13" s="266"/>
      <c r="UKS13" s="261"/>
      <c r="UKT13" s="265"/>
      <c r="UKU13" s="266"/>
      <c r="UKV13" s="200"/>
      <c r="UKW13" s="266"/>
      <c r="UKX13" s="261"/>
      <c r="UKY13" s="265"/>
      <c r="UKZ13" s="266"/>
      <c r="ULA13" s="200"/>
      <c r="ULB13" s="266"/>
      <c r="ULC13" s="261"/>
      <c r="ULD13" s="265"/>
      <c r="ULE13" s="266"/>
      <c r="ULF13" s="200"/>
      <c r="ULG13" s="266"/>
      <c r="ULH13" s="261"/>
      <c r="ULI13" s="265"/>
      <c r="ULJ13" s="266"/>
      <c r="ULK13" s="200"/>
      <c r="ULL13" s="266"/>
      <c r="ULM13" s="261"/>
      <c r="ULN13" s="265"/>
      <c r="ULO13" s="266"/>
      <c r="ULP13" s="200"/>
      <c r="ULQ13" s="266"/>
      <c r="ULR13" s="261"/>
      <c r="ULS13" s="265"/>
      <c r="ULT13" s="266"/>
      <c r="ULU13" s="200"/>
      <c r="ULV13" s="266"/>
      <c r="ULW13" s="261"/>
      <c r="ULX13" s="265"/>
      <c r="ULY13" s="266"/>
      <c r="ULZ13" s="200"/>
      <c r="UMA13" s="266"/>
      <c r="UMB13" s="261"/>
      <c r="UMC13" s="265"/>
      <c r="UMD13" s="266"/>
      <c r="UME13" s="200"/>
      <c r="UMF13" s="266"/>
      <c r="UMG13" s="261"/>
      <c r="UMH13" s="265"/>
      <c r="UMI13" s="266"/>
      <c r="UMJ13" s="200"/>
      <c r="UMK13" s="266"/>
      <c r="UML13" s="261"/>
      <c r="UMM13" s="265"/>
      <c r="UMN13" s="266"/>
      <c r="UMO13" s="200"/>
      <c r="UMP13" s="266"/>
      <c r="UMQ13" s="261"/>
      <c r="UMR13" s="265"/>
      <c r="UMS13" s="266"/>
      <c r="UMT13" s="200"/>
      <c r="UMU13" s="266"/>
      <c r="UMV13" s="261"/>
      <c r="UMW13" s="265"/>
      <c r="UMX13" s="266"/>
      <c r="UMY13" s="200"/>
      <c r="UMZ13" s="266"/>
      <c r="UNA13" s="261"/>
      <c r="UNB13" s="265"/>
      <c r="UNC13" s="266"/>
      <c r="UND13" s="200"/>
      <c r="UNE13" s="266"/>
      <c r="UNF13" s="261"/>
      <c r="UNG13" s="265"/>
      <c r="UNH13" s="266"/>
      <c r="UNI13" s="200"/>
      <c r="UNJ13" s="266"/>
      <c r="UNK13" s="261"/>
      <c r="UNL13" s="265"/>
      <c r="UNM13" s="266"/>
      <c r="UNN13" s="200"/>
      <c r="UNO13" s="266"/>
      <c r="UNP13" s="261"/>
      <c r="UNQ13" s="265"/>
      <c r="UNR13" s="266"/>
      <c r="UNS13" s="200"/>
      <c r="UNT13" s="266"/>
      <c r="UNU13" s="261"/>
      <c r="UNV13" s="265"/>
      <c r="UNW13" s="266"/>
      <c r="UNX13" s="200"/>
      <c r="UNY13" s="266"/>
      <c r="UNZ13" s="261"/>
      <c r="UOA13" s="265"/>
      <c r="UOB13" s="266"/>
      <c r="UOC13" s="200"/>
      <c r="UOD13" s="266"/>
      <c r="UOE13" s="261"/>
      <c r="UOF13" s="265"/>
      <c r="UOG13" s="266"/>
      <c r="UOH13" s="200"/>
      <c r="UOI13" s="266"/>
      <c r="UOJ13" s="261"/>
      <c r="UOK13" s="265"/>
      <c r="UOL13" s="266"/>
      <c r="UOM13" s="200"/>
      <c r="UON13" s="266"/>
      <c r="UOO13" s="261"/>
      <c r="UOP13" s="265"/>
      <c r="UOQ13" s="266"/>
      <c r="UOR13" s="200"/>
      <c r="UOS13" s="266"/>
      <c r="UOT13" s="261"/>
      <c r="UOU13" s="265"/>
      <c r="UOV13" s="266"/>
      <c r="UOW13" s="200"/>
      <c r="UOX13" s="266"/>
      <c r="UOY13" s="261"/>
      <c r="UOZ13" s="265"/>
      <c r="UPA13" s="266"/>
      <c r="UPB13" s="200"/>
      <c r="UPC13" s="266"/>
      <c r="UPD13" s="261"/>
      <c r="UPE13" s="265"/>
      <c r="UPF13" s="266"/>
      <c r="UPG13" s="200"/>
      <c r="UPH13" s="266"/>
      <c r="UPI13" s="261"/>
      <c r="UPJ13" s="265"/>
      <c r="UPK13" s="266"/>
      <c r="UPL13" s="200"/>
      <c r="UPM13" s="266"/>
      <c r="UPN13" s="261"/>
      <c r="UPO13" s="265"/>
      <c r="UPP13" s="266"/>
      <c r="UPQ13" s="200"/>
      <c r="UPR13" s="266"/>
      <c r="UPS13" s="261"/>
      <c r="UPT13" s="265"/>
      <c r="UPU13" s="266"/>
      <c r="UPV13" s="200"/>
      <c r="UPW13" s="266"/>
      <c r="UPX13" s="261"/>
      <c r="UPY13" s="265"/>
      <c r="UPZ13" s="266"/>
      <c r="UQA13" s="200"/>
      <c r="UQB13" s="266"/>
      <c r="UQC13" s="261"/>
      <c r="UQD13" s="265"/>
      <c r="UQE13" s="266"/>
      <c r="UQF13" s="200"/>
      <c r="UQG13" s="266"/>
      <c r="UQH13" s="261"/>
      <c r="UQI13" s="265"/>
      <c r="UQJ13" s="266"/>
      <c r="UQK13" s="200"/>
      <c r="UQL13" s="266"/>
      <c r="UQM13" s="261"/>
      <c r="UQN13" s="265"/>
      <c r="UQO13" s="266"/>
      <c r="UQP13" s="200"/>
      <c r="UQQ13" s="266"/>
      <c r="UQR13" s="261"/>
      <c r="UQS13" s="265"/>
      <c r="UQT13" s="266"/>
      <c r="UQU13" s="200"/>
      <c r="UQV13" s="266"/>
      <c r="UQW13" s="261"/>
      <c r="UQX13" s="265"/>
      <c r="UQY13" s="266"/>
      <c r="UQZ13" s="200"/>
      <c r="URA13" s="266"/>
      <c r="URB13" s="261"/>
      <c r="URC13" s="265"/>
      <c r="URD13" s="266"/>
      <c r="URE13" s="200"/>
      <c r="URF13" s="266"/>
      <c r="URG13" s="261"/>
      <c r="URH13" s="265"/>
      <c r="URI13" s="266"/>
      <c r="URJ13" s="200"/>
      <c r="URK13" s="266"/>
      <c r="URL13" s="261"/>
      <c r="URM13" s="265"/>
      <c r="URN13" s="266"/>
      <c r="URO13" s="200"/>
      <c r="URP13" s="266"/>
      <c r="URQ13" s="261"/>
      <c r="URR13" s="265"/>
      <c r="URS13" s="266"/>
      <c r="URT13" s="200"/>
      <c r="URU13" s="266"/>
      <c r="URV13" s="261"/>
      <c r="URW13" s="265"/>
      <c r="URX13" s="266"/>
      <c r="URY13" s="200"/>
      <c r="URZ13" s="266"/>
      <c r="USA13" s="261"/>
      <c r="USB13" s="265"/>
      <c r="USC13" s="266"/>
      <c r="USD13" s="200"/>
      <c r="USE13" s="266"/>
      <c r="USF13" s="261"/>
      <c r="USG13" s="265"/>
      <c r="USH13" s="266"/>
      <c r="USI13" s="200"/>
      <c r="USJ13" s="266"/>
      <c r="USK13" s="261"/>
      <c r="USL13" s="265"/>
      <c r="USM13" s="266"/>
      <c r="USN13" s="200"/>
      <c r="USO13" s="266"/>
      <c r="USP13" s="261"/>
      <c r="USQ13" s="265"/>
      <c r="USR13" s="266"/>
      <c r="USS13" s="200"/>
      <c r="UST13" s="266"/>
      <c r="USU13" s="261"/>
      <c r="USV13" s="265"/>
      <c r="USW13" s="266"/>
      <c r="USX13" s="200"/>
      <c r="USY13" s="266"/>
      <c r="USZ13" s="261"/>
      <c r="UTA13" s="265"/>
      <c r="UTB13" s="266"/>
      <c r="UTC13" s="200"/>
      <c r="UTD13" s="266"/>
      <c r="UTE13" s="261"/>
      <c r="UTF13" s="265"/>
      <c r="UTG13" s="266"/>
      <c r="UTH13" s="200"/>
      <c r="UTI13" s="266"/>
      <c r="UTJ13" s="261"/>
      <c r="UTK13" s="265"/>
      <c r="UTL13" s="266"/>
      <c r="UTM13" s="200"/>
      <c r="UTN13" s="266"/>
      <c r="UTO13" s="261"/>
      <c r="UTP13" s="265"/>
      <c r="UTQ13" s="266"/>
      <c r="UTR13" s="200"/>
      <c r="UTS13" s="266"/>
      <c r="UTT13" s="261"/>
      <c r="UTU13" s="265"/>
      <c r="UTV13" s="266"/>
      <c r="UTW13" s="200"/>
      <c r="UTX13" s="266"/>
      <c r="UTY13" s="261"/>
      <c r="UTZ13" s="265"/>
      <c r="UUA13" s="266"/>
      <c r="UUB13" s="200"/>
      <c r="UUC13" s="266"/>
      <c r="UUD13" s="261"/>
      <c r="UUE13" s="265"/>
      <c r="UUF13" s="266"/>
      <c r="UUG13" s="200"/>
      <c r="UUH13" s="266"/>
      <c r="UUI13" s="261"/>
      <c r="UUJ13" s="265"/>
      <c r="UUK13" s="266"/>
      <c r="UUL13" s="200"/>
      <c r="UUM13" s="266"/>
      <c r="UUN13" s="261"/>
      <c r="UUO13" s="265"/>
      <c r="UUP13" s="266"/>
      <c r="UUQ13" s="200"/>
      <c r="UUR13" s="266"/>
      <c r="UUS13" s="261"/>
      <c r="UUT13" s="265"/>
      <c r="UUU13" s="266"/>
      <c r="UUV13" s="200"/>
      <c r="UUW13" s="266"/>
      <c r="UUX13" s="261"/>
      <c r="UUY13" s="265"/>
      <c r="UUZ13" s="266"/>
      <c r="UVA13" s="200"/>
      <c r="UVB13" s="266"/>
      <c r="UVC13" s="261"/>
      <c r="UVD13" s="265"/>
      <c r="UVE13" s="266"/>
      <c r="UVF13" s="200"/>
      <c r="UVG13" s="266"/>
      <c r="UVH13" s="261"/>
      <c r="UVI13" s="265"/>
      <c r="UVJ13" s="266"/>
      <c r="UVK13" s="200"/>
      <c r="UVL13" s="266"/>
      <c r="UVM13" s="261"/>
      <c r="UVN13" s="265"/>
      <c r="UVO13" s="266"/>
      <c r="UVP13" s="200"/>
      <c r="UVQ13" s="266"/>
      <c r="UVR13" s="261"/>
      <c r="UVS13" s="265"/>
      <c r="UVT13" s="266"/>
      <c r="UVU13" s="200"/>
      <c r="UVV13" s="266"/>
      <c r="UVW13" s="261"/>
      <c r="UVX13" s="265"/>
      <c r="UVY13" s="266"/>
      <c r="UVZ13" s="200"/>
      <c r="UWA13" s="266"/>
      <c r="UWB13" s="261"/>
      <c r="UWC13" s="265"/>
      <c r="UWD13" s="266"/>
      <c r="UWE13" s="200"/>
      <c r="UWF13" s="266"/>
      <c r="UWG13" s="261"/>
      <c r="UWH13" s="265"/>
      <c r="UWI13" s="266"/>
      <c r="UWJ13" s="200"/>
      <c r="UWK13" s="266"/>
      <c r="UWL13" s="261"/>
      <c r="UWM13" s="265"/>
      <c r="UWN13" s="266"/>
      <c r="UWO13" s="200"/>
      <c r="UWP13" s="266"/>
      <c r="UWQ13" s="261"/>
      <c r="UWR13" s="265"/>
      <c r="UWS13" s="266"/>
      <c r="UWT13" s="200"/>
      <c r="UWU13" s="266"/>
      <c r="UWV13" s="261"/>
      <c r="UWW13" s="265"/>
      <c r="UWX13" s="266"/>
      <c r="UWY13" s="200"/>
      <c r="UWZ13" s="266"/>
      <c r="UXA13" s="261"/>
      <c r="UXB13" s="265"/>
      <c r="UXC13" s="266"/>
      <c r="UXD13" s="200"/>
      <c r="UXE13" s="266"/>
      <c r="UXF13" s="261"/>
      <c r="UXG13" s="265"/>
      <c r="UXH13" s="266"/>
      <c r="UXI13" s="200"/>
      <c r="UXJ13" s="266"/>
      <c r="UXK13" s="261"/>
      <c r="UXL13" s="265"/>
      <c r="UXM13" s="266"/>
      <c r="UXN13" s="200"/>
      <c r="UXO13" s="266"/>
      <c r="UXP13" s="261"/>
      <c r="UXQ13" s="265"/>
      <c r="UXR13" s="266"/>
      <c r="UXS13" s="200"/>
      <c r="UXT13" s="266"/>
      <c r="UXU13" s="261"/>
      <c r="UXV13" s="265"/>
      <c r="UXW13" s="266"/>
      <c r="UXX13" s="200"/>
      <c r="UXY13" s="266"/>
      <c r="UXZ13" s="261"/>
      <c r="UYA13" s="265"/>
      <c r="UYB13" s="266"/>
      <c r="UYC13" s="200"/>
      <c r="UYD13" s="266"/>
      <c r="UYE13" s="261"/>
      <c r="UYF13" s="265"/>
      <c r="UYG13" s="266"/>
      <c r="UYH13" s="200"/>
      <c r="UYI13" s="266"/>
      <c r="UYJ13" s="261"/>
      <c r="UYK13" s="265"/>
      <c r="UYL13" s="266"/>
      <c r="UYM13" s="200"/>
      <c r="UYN13" s="266"/>
      <c r="UYO13" s="261"/>
      <c r="UYP13" s="265"/>
      <c r="UYQ13" s="266"/>
      <c r="UYR13" s="200"/>
      <c r="UYS13" s="266"/>
      <c r="UYT13" s="261"/>
      <c r="UYU13" s="265"/>
      <c r="UYV13" s="266"/>
      <c r="UYW13" s="200"/>
      <c r="UYX13" s="266"/>
      <c r="UYY13" s="261"/>
      <c r="UYZ13" s="265"/>
      <c r="UZA13" s="266"/>
      <c r="UZB13" s="200"/>
      <c r="UZC13" s="266"/>
      <c r="UZD13" s="261"/>
      <c r="UZE13" s="265"/>
      <c r="UZF13" s="266"/>
      <c r="UZG13" s="200"/>
      <c r="UZH13" s="266"/>
      <c r="UZI13" s="261"/>
      <c r="UZJ13" s="265"/>
      <c r="UZK13" s="266"/>
      <c r="UZL13" s="200"/>
      <c r="UZM13" s="266"/>
      <c r="UZN13" s="261"/>
      <c r="UZO13" s="265"/>
      <c r="UZP13" s="266"/>
      <c r="UZQ13" s="200"/>
      <c r="UZR13" s="266"/>
      <c r="UZS13" s="261"/>
      <c r="UZT13" s="265"/>
      <c r="UZU13" s="266"/>
      <c r="UZV13" s="200"/>
      <c r="UZW13" s="266"/>
      <c r="UZX13" s="261"/>
      <c r="UZY13" s="265"/>
      <c r="UZZ13" s="266"/>
      <c r="VAA13" s="200"/>
      <c r="VAB13" s="266"/>
      <c r="VAC13" s="261"/>
      <c r="VAD13" s="265"/>
      <c r="VAE13" s="266"/>
      <c r="VAF13" s="200"/>
      <c r="VAG13" s="266"/>
      <c r="VAH13" s="261"/>
      <c r="VAI13" s="265"/>
      <c r="VAJ13" s="266"/>
      <c r="VAK13" s="200"/>
      <c r="VAL13" s="266"/>
      <c r="VAM13" s="261"/>
      <c r="VAN13" s="265"/>
      <c r="VAO13" s="266"/>
      <c r="VAP13" s="200"/>
      <c r="VAQ13" s="266"/>
      <c r="VAR13" s="261"/>
      <c r="VAS13" s="265"/>
      <c r="VAT13" s="266"/>
      <c r="VAU13" s="200"/>
      <c r="VAV13" s="266"/>
      <c r="VAW13" s="261"/>
      <c r="VAX13" s="265"/>
      <c r="VAY13" s="266"/>
      <c r="VAZ13" s="200"/>
      <c r="VBA13" s="266"/>
      <c r="VBB13" s="261"/>
      <c r="VBC13" s="265"/>
      <c r="VBD13" s="266"/>
      <c r="VBE13" s="200"/>
      <c r="VBF13" s="266"/>
      <c r="VBG13" s="261"/>
      <c r="VBH13" s="265"/>
      <c r="VBI13" s="266"/>
      <c r="VBJ13" s="200"/>
      <c r="VBK13" s="266"/>
      <c r="VBL13" s="261"/>
      <c r="VBM13" s="265"/>
      <c r="VBN13" s="266"/>
      <c r="VBO13" s="200"/>
      <c r="VBP13" s="266"/>
      <c r="VBQ13" s="261"/>
      <c r="VBR13" s="265"/>
      <c r="VBS13" s="266"/>
      <c r="VBT13" s="200"/>
      <c r="VBU13" s="266"/>
      <c r="VBV13" s="261"/>
      <c r="VBW13" s="265"/>
      <c r="VBX13" s="266"/>
      <c r="VBY13" s="200"/>
      <c r="VBZ13" s="266"/>
      <c r="VCA13" s="261"/>
      <c r="VCB13" s="265"/>
      <c r="VCC13" s="266"/>
      <c r="VCD13" s="200"/>
      <c r="VCE13" s="266"/>
      <c r="VCF13" s="261"/>
      <c r="VCG13" s="265"/>
      <c r="VCH13" s="266"/>
      <c r="VCI13" s="200"/>
      <c r="VCJ13" s="266"/>
      <c r="VCK13" s="261"/>
      <c r="VCL13" s="265"/>
      <c r="VCM13" s="266"/>
      <c r="VCN13" s="200"/>
      <c r="VCO13" s="266"/>
      <c r="VCP13" s="261"/>
      <c r="VCQ13" s="265"/>
      <c r="VCR13" s="266"/>
      <c r="VCS13" s="200"/>
      <c r="VCT13" s="266"/>
      <c r="VCU13" s="261"/>
      <c r="VCV13" s="265"/>
      <c r="VCW13" s="266"/>
      <c r="VCX13" s="200"/>
      <c r="VCY13" s="266"/>
      <c r="VCZ13" s="261"/>
      <c r="VDA13" s="265"/>
      <c r="VDB13" s="266"/>
      <c r="VDC13" s="200"/>
      <c r="VDD13" s="266"/>
      <c r="VDE13" s="261"/>
      <c r="VDF13" s="265"/>
      <c r="VDG13" s="266"/>
      <c r="VDH13" s="200"/>
      <c r="VDI13" s="266"/>
      <c r="VDJ13" s="261"/>
      <c r="VDK13" s="265"/>
      <c r="VDL13" s="266"/>
      <c r="VDM13" s="200"/>
      <c r="VDN13" s="266"/>
      <c r="VDO13" s="261"/>
      <c r="VDP13" s="265"/>
      <c r="VDQ13" s="266"/>
      <c r="VDR13" s="200"/>
      <c r="VDS13" s="266"/>
      <c r="VDT13" s="261"/>
      <c r="VDU13" s="265"/>
      <c r="VDV13" s="266"/>
      <c r="VDW13" s="200"/>
      <c r="VDX13" s="266"/>
      <c r="VDY13" s="261"/>
      <c r="VDZ13" s="265"/>
      <c r="VEA13" s="266"/>
      <c r="VEB13" s="200"/>
      <c r="VEC13" s="266"/>
      <c r="VED13" s="261"/>
      <c r="VEE13" s="265"/>
      <c r="VEF13" s="266"/>
      <c r="VEG13" s="200"/>
      <c r="VEH13" s="266"/>
      <c r="VEI13" s="261"/>
      <c r="VEJ13" s="265"/>
      <c r="VEK13" s="266"/>
      <c r="VEL13" s="200"/>
      <c r="VEM13" s="266"/>
      <c r="VEN13" s="261"/>
      <c r="VEO13" s="265"/>
      <c r="VEP13" s="266"/>
      <c r="VEQ13" s="200"/>
      <c r="VER13" s="266"/>
      <c r="VES13" s="261"/>
      <c r="VET13" s="265"/>
      <c r="VEU13" s="266"/>
      <c r="VEV13" s="200"/>
      <c r="VEW13" s="266"/>
      <c r="VEX13" s="261"/>
      <c r="VEY13" s="265"/>
      <c r="VEZ13" s="266"/>
      <c r="VFA13" s="200"/>
      <c r="VFB13" s="266"/>
      <c r="VFC13" s="261"/>
      <c r="VFD13" s="265"/>
      <c r="VFE13" s="266"/>
      <c r="VFF13" s="200"/>
      <c r="VFG13" s="266"/>
      <c r="VFH13" s="261"/>
      <c r="VFI13" s="265"/>
      <c r="VFJ13" s="266"/>
      <c r="VFK13" s="200"/>
      <c r="VFL13" s="266"/>
      <c r="VFM13" s="261"/>
      <c r="VFN13" s="265"/>
      <c r="VFO13" s="266"/>
      <c r="VFP13" s="200"/>
      <c r="VFQ13" s="266"/>
      <c r="VFR13" s="261"/>
      <c r="VFS13" s="265"/>
      <c r="VFT13" s="266"/>
      <c r="VFU13" s="200"/>
      <c r="VFV13" s="266"/>
      <c r="VFW13" s="261"/>
      <c r="VFX13" s="265"/>
      <c r="VFY13" s="266"/>
      <c r="VFZ13" s="200"/>
      <c r="VGA13" s="266"/>
      <c r="VGB13" s="261"/>
      <c r="VGC13" s="265"/>
      <c r="VGD13" s="266"/>
      <c r="VGE13" s="200"/>
      <c r="VGF13" s="266"/>
      <c r="VGG13" s="261"/>
      <c r="VGH13" s="265"/>
      <c r="VGI13" s="266"/>
      <c r="VGJ13" s="200"/>
      <c r="VGK13" s="266"/>
      <c r="VGL13" s="261"/>
      <c r="VGM13" s="265"/>
      <c r="VGN13" s="266"/>
      <c r="VGO13" s="200"/>
      <c r="VGP13" s="266"/>
      <c r="VGQ13" s="261"/>
      <c r="VGR13" s="265"/>
      <c r="VGS13" s="266"/>
      <c r="VGT13" s="200"/>
      <c r="VGU13" s="266"/>
      <c r="VGV13" s="261"/>
      <c r="VGW13" s="265"/>
      <c r="VGX13" s="266"/>
      <c r="VGY13" s="200"/>
      <c r="VGZ13" s="266"/>
      <c r="VHA13" s="261"/>
      <c r="VHB13" s="265"/>
      <c r="VHC13" s="266"/>
      <c r="VHD13" s="200"/>
      <c r="VHE13" s="266"/>
      <c r="VHF13" s="261"/>
      <c r="VHG13" s="265"/>
      <c r="VHH13" s="266"/>
      <c r="VHI13" s="200"/>
      <c r="VHJ13" s="266"/>
      <c r="VHK13" s="261"/>
      <c r="VHL13" s="265"/>
      <c r="VHM13" s="266"/>
      <c r="VHN13" s="200"/>
      <c r="VHO13" s="266"/>
      <c r="VHP13" s="261"/>
      <c r="VHQ13" s="265"/>
      <c r="VHR13" s="266"/>
      <c r="VHS13" s="200"/>
      <c r="VHT13" s="266"/>
      <c r="VHU13" s="261"/>
      <c r="VHV13" s="265"/>
      <c r="VHW13" s="266"/>
      <c r="VHX13" s="200"/>
      <c r="VHY13" s="266"/>
      <c r="VHZ13" s="261"/>
      <c r="VIA13" s="265"/>
      <c r="VIB13" s="266"/>
      <c r="VIC13" s="200"/>
      <c r="VID13" s="266"/>
      <c r="VIE13" s="261"/>
      <c r="VIF13" s="265"/>
      <c r="VIG13" s="266"/>
      <c r="VIH13" s="200"/>
      <c r="VII13" s="266"/>
      <c r="VIJ13" s="261"/>
      <c r="VIK13" s="265"/>
      <c r="VIL13" s="266"/>
      <c r="VIM13" s="200"/>
      <c r="VIN13" s="266"/>
      <c r="VIO13" s="261"/>
      <c r="VIP13" s="265"/>
      <c r="VIQ13" s="266"/>
      <c r="VIR13" s="200"/>
      <c r="VIS13" s="266"/>
      <c r="VIT13" s="261"/>
      <c r="VIU13" s="265"/>
      <c r="VIV13" s="266"/>
      <c r="VIW13" s="200"/>
      <c r="VIX13" s="266"/>
      <c r="VIY13" s="261"/>
      <c r="VIZ13" s="265"/>
      <c r="VJA13" s="266"/>
      <c r="VJB13" s="200"/>
      <c r="VJC13" s="266"/>
      <c r="VJD13" s="261"/>
      <c r="VJE13" s="265"/>
      <c r="VJF13" s="266"/>
      <c r="VJG13" s="200"/>
      <c r="VJH13" s="266"/>
      <c r="VJI13" s="261"/>
      <c r="VJJ13" s="265"/>
      <c r="VJK13" s="266"/>
      <c r="VJL13" s="200"/>
      <c r="VJM13" s="266"/>
      <c r="VJN13" s="261"/>
      <c r="VJO13" s="265"/>
      <c r="VJP13" s="266"/>
      <c r="VJQ13" s="200"/>
      <c r="VJR13" s="266"/>
      <c r="VJS13" s="261"/>
      <c r="VJT13" s="265"/>
      <c r="VJU13" s="266"/>
      <c r="VJV13" s="200"/>
      <c r="VJW13" s="266"/>
      <c r="VJX13" s="261"/>
      <c r="VJY13" s="265"/>
      <c r="VJZ13" s="266"/>
      <c r="VKA13" s="200"/>
      <c r="VKB13" s="266"/>
      <c r="VKC13" s="261"/>
      <c r="VKD13" s="265"/>
      <c r="VKE13" s="266"/>
      <c r="VKF13" s="200"/>
      <c r="VKG13" s="266"/>
      <c r="VKH13" s="261"/>
      <c r="VKI13" s="265"/>
      <c r="VKJ13" s="266"/>
      <c r="VKK13" s="200"/>
      <c r="VKL13" s="266"/>
      <c r="VKM13" s="261"/>
      <c r="VKN13" s="265"/>
      <c r="VKO13" s="266"/>
      <c r="VKP13" s="200"/>
      <c r="VKQ13" s="266"/>
      <c r="VKR13" s="261"/>
      <c r="VKS13" s="265"/>
      <c r="VKT13" s="266"/>
      <c r="VKU13" s="200"/>
      <c r="VKV13" s="266"/>
      <c r="VKW13" s="261"/>
      <c r="VKX13" s="265"/>
      <c r="VKY13" s="266"/>
      <c r="VKZ13" s="200"/>
      <c r="VLA13" s="266"/>
      <c r="VLB13" s="261"/>
      <c r="VLC13" s="265"/>
      <c r="VLD13" s="266"/>
      <c r="VLE13" s="200"/>
      <c r="VLF13" s="266"/>
      <c r="VLG13" s="261"/>
      <c r="VLH13" s="265"/>
      <c r="VLI13" s="266"/>
      <c r="VLJ13" s="200"/>
      <c r="VLK13" s="266"/>
      <c r="VLL13" s="261"/>
      <c r="VLM13" s="265"/>
      <c r="VLN13" s="266"/>
      <c r="VLO13" s="200"/>
      <c r="VLP13" s="266"/>
      <c r="VLQ13" s="261"/>
      <c r="VLR13" s="265"/>
      <c r="VLS13" s="266"/>
      <c r="VLT13" s="200"/>
      <c r="VLU13" s="266"/>
      <c r="VLV13" s="261"/>
      <c r="VLW13" s="265"/>
      <c r="VLX13" s="266"/>
      <c r="VLY13" s="200"/>
      <c r="VLZ13" s="266"/>
      <c r="VMA13" s="261"/>
      <c r="VMB13" s="265"/>
      <c r="VMC13" s="266"/>
      <c r="VMD13" s="200"/>
      <c r="VME13" s="266"/>
      <c r="VMF13" s="261"/>
      <c r="VMG13" s="265"/>
      <c r="VMH13" s="266"/>
      <c r="VMI13" s="200"/>
      <c r="VMJ13" s="266"/>
      <c r="VMK13" s="261"/>
      <c r="VML13" s="265"/>
      <c r="VMM13" s="266"/>
      <c r="VMN13" s="200"/>
      <c r="VMO13" s="266"/>
      <c r="VMP13" s="261"/>
      <c r="VMQ13" s="265"/>
      <c r="VMR13" s="266"/>
      <c r="VMS13" s="200"/>
      <c r="VMT13" s="266"/>
      <c r="VMU13" s="261"/>
      <c r="VMV13" s="265"/>
      <c r="VMW13" s="266"/>
      <c r="VMX13" s="200"/>
      <c r="VMY13" s="266"/>
      <c r="VMZ13" s="261"/>
      <c r="VNA13" s="265"/>
      <c r="VNB13" s="266"/>
      <c r="VNC13" s="200"/>
      <c r="VND13" s="266"/>
      <c r="VNE13" s="261"/>
      <c r="VNF13" s="265"/>
      <c r="VNG13" s="266"/>
      <c r="VNH13" s="200"/>
      <c r="VNI13" s="266"/>
      <c r="VNJ13" s="261"/>
      <c r="VNK13" s="265"/>
      <c r="VNL13" s="266"/>
      <c r="VNM13" s="200"/>
      <c r="VNN13" s="266"/>
      <c r="VNO13" s="261"/>
      <c r="VNP13" s="265"/>
      <c r="VNQ13" s="266"/>
      <c r="VNR13" s="200"/>
      <c r="VNS13" s="266"/>
      <c r="VNT13" s="261"/>
      <c r="VNU13" s="265"/>
      <c r="VNV13" s="266"/>
      <c r="VNW13" s="200"/>
      <c r="VNX13" s="266"/>
      <c r="VNY13" s="261"/>
      <c r="VNZ13" s="265"/>
      <c r="VOA13" s="266"/>
      <c r="VOB13" s="200"/>
      <c r="VOC13" s="266"/>
      <c r="VOD13" s="261"/>
      <c r="VOE13" s="265"/>
      <c r="VOF13" s="266"/>
      <c r="VOG13" s="200"/>
      <c r="VOH13" s="266"/>
      <c r="VOI13" s="261"/>
      <c r="VOJ13" s="265"/>
      <c r="VOK13" s="266"/>
      <c r="VOL13" s="200"/>
      <c r="VOM13" s="266"/>
      <c r="VON13" s="261"/>
      <c r="VOO13" s="265"/>
      <c r="VOP13" s="266"/>
      <c r="VOQ13" s="200"/>
      <c r="VOR13" s="266"/>
      <c r="VOS13" s="261"/>
      <c r="VOT13" s="265"/>
      <c r="VOU13" s="266"/>
      <c r="VOV13" s="200"/>
      <c r="VOW13" s="266"/>
      <c r="VOX13" s="261"/>
      <c r="VOY13" s="265"/>
      <c r="VOZ13" s="266"/>
      <c r="VPA13" s="200"/>
      <c r="VPB13" s="266"/>
      <c r="VPC13" s="261"/>
      <c r="VPD13" s="265"/>
      <c r="VPE13" s="266"/>
      <c r="VPF13" s="200"/>
      <c r="VPG13" s="266"/>
      <c r="VPH13" s="261"/>
      <c r="VPI13" s="265"/>
      <c r="VPJ13" s="266"/>
      <c r="VPK13" s="200"/>
      <c r="VPL13" s="266"/>
      <c r="VPM13" s="261"/>
      <c r="VPN13" s="265"/>
      <c r="VPO13" s="266"/>
      <c r="VPP13" s="200"/>
      <c r="VPQ13" s="266"/>
      <c r="VPR13" s="261"/>
      <c r="VPS13" s="265"/>
      <c r="VPT13" s="266"/>
      <c r="VPU13" s="200"/>
      <c r="VPV13" s="266"/>
      <c r="VPW13" s="261"/>
      <c r="VPX13" s="265"/>
      <c r="VPY13" s="266"/>
      <c r="VPZ13" s="200"/>
      <c r="VQA13" s="266"/>
      <c r="VQB13" s="261"/>
      <c r="VQC13" s="265"/>
      <c r="VQD13" s="266"/>
      <c r="VQE13" s="200"/>
      <c r="VQF13" s="266"/>
      <c r="VQG13" s="261"/>
      <c r="VQH13" s="265"/>
      <c r="VQI13" s="266"/>
      <c r="VQJ13" s="200"/>
      <c r="VQK13" s="266"/>
      <c r="VQL13" s="261"/>
      <c r="VQM13" s="265"/>
      <c r="VQN13" s="266"/>
      <c r="VQO13" s="200"/>
      <c r="VQP13" s="266"/>
      <c r="VQQ13" s="261"/>
      <c r="VQR13" s="265"/>
      <c r="VQS13" s="266"/>
      <c r="VQT13" s="200"/>
      <c r="VQU13" s="266"/>
      <c r="VQV13" s="261"/>
      <c r="VQW13" s="265"/>
      <c r="VQX13" s="266"/>
      <c r="VQY13" s="200"/>
      <c r="VQZ13" s="266"/>
      <c r="VRA13" s="261"/>
      <c r="VRB13" s="265"/>
      <c r="VRC13" s="266"/>
      <c r="VRD13" s="200"/>
      <c r="VRE13" s="266"/>
      <c r="VRF13" s="261"/>
      <c r="VRG13" s="265"/>
      <c r="VRH13" s="266"/>
      <c r="VRI13" s="200"/>
      <c r="VRJ13" s="266"/>
      <c r="VRK13" s="261"/>
      <c r="VRL13" s="265"/>
      <c r="VRM13" s="266"/>
      <c r="VRN13" s="200"/>
      <c r="VRO13" s="266"/>
      <c r="VRP13" s="261"/>
      <c r="VRQ13" s="265"/>
      <c r="VRR13" s="266"/>
      <c r="VRS13" s="200"/>
      <c r="VRT13" s="266"/>
      <c r="VRU13" s="261"/>
      <c r="VRV13" s="265"/>
      <c r="VRW13" s="266"/>
      <c r="VRX13" s="200"/>
      <c r="VRY13" s="266"/>
      <c r="VRZ13" s="261"/>
      <c r="VSA13" s="265"/>
      <c r="VSB13" s="266"/>
      <c r="VSC13" s="200"/>
      <c r="VSD13" s="266"/>
      <c r="VSE13" s="261"/>
      <c r="VSF13" s="265"/>
      <c r="VSG13" s="266"/>
      <c r="VSH13" s="200"/>
      <c r="VSI13" s="266"/>
      <c r="VSJ13" s="261"/>
      <c r="VSK13" s="265"/>
      <c r="VSL13" s="266"/>
      <c r="VSM13" s="200"/>
      <c r="VSN13" s="266"/>
      <c r="VSO13" s="261"/>
      <c r="VSP13" s="265"/>
      <c r="VSQ13" s="266"/>
      <c r="VSR13" s="200"/>
      <c r="VSS13" s="266"/>
      <c r="VST13" s="261"/>
      <c r="VSU13" s="265"/>
      <c r="VSV13" s="266"/>
      <c r="VSW13" s="200"/>
      <c r="VSX13" s="266"/>
      <c r="VSY13" s="261"/>
      <c r="VSZ13" s="265"/>
      <c r="VTA13" s="266"/>
      <c r="VTB13" s="200"/>
      <c r="VTC13" s="266"/>
      <c r="VTD13" s="261"/>
      <c r="VTE13" s="265"/>
      <c r="VTF13" s="266"/>
      <c r="VTG13" s="200"/>
      <c r="VTH13" s="266"/>
      <c r="VTI13" s="261"/>
      <c r="VTJ13" s="265"/>
      <c r="VTK13" s="266"/>
      <c r="VTL13" s="200"/>
      <c r="VTM13" s="266"/>
      <c r="VTN13" s="261"/>
      <c r="VTO13" s="265"/>
      <c r="VTP13" s="266"/>
      <c r="VTQ13" s="200"/>
      <c r="VTR13" s="266"/>
      <c r="VTS13" s="261"/>
      <c r="VTT13" s="265"/>
      <c r="VTU13" s="266"/>
      <c r="VTV13" s="200"/>
      <c r="VTW13" s="266"/>
      <c r="VTX13" s="261"/>
      <c r="VTY13" s="265"/>
      <c r="VTZ13" s="266"/>
      <c r="VUA13" s="200"/>
      <c r="VUB13" s="266"/>
      <c r="VUC13" s="261"/>
      <c r="VUD13" s="265"/>
      <c r="VUE13" s="266"/>
      <c r="VUF13" s="200"/>
      <c r="VUG13" s="266"/>
      <c r="VUH13" s="261"/>
      <c r="VUI13" s="265"/>
      <c r="VUJ13" s="266"/>
      <c r="VUK13" s="200"/>
      <c r="VUL13" s="266"/>
      <c r="VUM13" s="261"/>
      <c r="VUN13" s="265"/>
      <c r="VUO13" s="266"/>
      <c r="VUP13" s="200"/>
      <c r="VUQ13" s="266"/>
      <c r="VUR13" s="261"/>
      <c r="VUS13" s="265"/>
      <c r="VUT13" s="266"/>
      <c r="VUU13" s="200"/>
      <c r="VUV13" s="266"/>
      <c r="VUW13" s="261"/>
      <c r="VUX13" s="265"/>
      <c r="VUY13" s="266"/>
      <c r="VUZ13" s="200"/>
      <c r="VVA13" s="266"/>
      <c r="VVB13" s="261"/>
      <c r="VVC13" s="265"/>
      <c r="VVD13" s="266"/>
      <c r="VVE13" s="200"/>
      <c r="VVF13" s="266"/>
      <c r="VVG13" s="261"/>
      <c r="VVH13" s="265"/>
      <c r="VVI13" s="266"/>
      <c r="VVJ13" s="200"/>
      <c r="VVK13" s="266"/>
      <c r="VVL13" s="261"/>
      <c r="VVM13" s="265"/>
      <c r="VVN13" s="266"/>
      <c r="VVO13" s="200"/>
      <c r="VVP13" s="266"/>
      <c r="VVQ13" s="261"/>
      <c r="VVR13" s="265"/>
      <c r="VVS13" s="266"/>
      <c r="VVT13" s="200"/>
      <c r="VVU13" s="266"/>
      <c r="VVV13" s="261"/>
      <c r="VVW13" s="265"/>
      <c r="VVX13" s="266"/>
      <c r="VVY13" s="200"/>
      <c r="VVZ13" s="266"/>
      <c r="VWA13" s="261"/>
      <c r="VWB13" s="265"/>
      <c r="VWC13" s="266"/>
      <c r="VWD13" s="200"/>
      <c r="VWE13" s="266"/>
      <c r="VWF13" s="261"/>
      <c r="VWG13" s="265"/>
      <c r="VWH13" s="266"/>
      <c r="VWI13" s="200"/>
      <c r="VWJ13" s="266"/>
      <c r="VWK13" s="261"/>
      <c r="VWL13" s="265"/>
      <c r="VWM13" s="266"/>
      <c r="VWN13" s="200"/>
      <c r="VWO13" s="266"/>
      <c r="VWP13" s="261"/>
      <c r="VWQ13" s="265"/>
      <c r="VWR13" s="266"/>
      <c r="VWS13" s="200"/>
      <c r="VWT13" s="266"/>
      <c r="VWU13" s="261"/>
      <c r="VWV13" s="265"/>
      <c r="VWW13" s="266"/>
      <c r="VWX13" s="200"/>
      <c r="VWY13" s="266"/>
      <c r="VWZ13" s="261"/>
      <c r="VXA13" s="265"/>
      <c r="VXB13" s="266"/>
      <c r="VXC13" s="200"/>
      <c r="VXD13" s="266"/>
      <c r="VXE13" s="261"/>
      <c r="VXF13" s="265"/>
      <c r="VXG13" s="266"/>
      <c r="VXH13" s="200"/>
      <c r="VXI13" s="266"/>
      <c r="VXJ13" s="261"/>
      <c r="VXK13" s="265"/>
      <c r="VXL13" s="266"/>
      <c r="VXM13" s="200"/>
      <c r="VXN13" s="266"/>
      <c r="VXO13" s="261"/>
      <c r="VXP13" s="265"/>
      <c r="VXQ13" s="266"/>
      <c r="VXR13" s="200"/>
      <c r="VXS13" s="266"/>
      <c r="VXT13" s="261"/>
      <c r="VXU13" s="265"/>
      <c r="VXV13" s="266"/>
      <c r="VXW13" s="200"/>
      <c r="VXX13" s="266"/>
      <c r="VXY13" s="261"/>
      <c r="VXZ13" s="265"/>
      <c r="VYA13" s="266"/>
      <c r="VYB13" s="200"/>
      <c r="VYC13" s="266"/>
      <c r="VYD13" s="261"/>
      <c r="VYE13" s="265"/>
      <c r="VYF13" s="266"/>
      <c r="VYG13" s="200"/>
      <c r="VYH13" s="266"/>
      <c r="VYI13" s="261"/>
      <c r="VYJ13" s="265"/>
      <c r="VYK13" s="266"/>
      <c r="VYL13" s="200"/>
      <c r="VYM13" s="266"/>
      <c r="VYN13" s="261"/>
      <c r="VYO13" s="265"/>
      <c r="VYP13" s="266"/>
      <c r="VYQ13" s="200"/>
      <c r="VYR13" s="266"/>
      <c r="VYS13" s="261"/>
      <c r="VYT13" s="265"/>
      <c r="VYU13" s="266"/>
      <c r="VYV13" s="200"/>
      <c r="VYW13" s="266"/>
      <c r="VYX13" s="261"/>
      <c r="VYY13" s="265"/>
      <c r="VYZ13" s="266"/>
      <c r="VZA13" s="200"/>
      <c r="VZB13" s="266"/>
      <c r="VZC13" s="261"/>
      <c r="VZD13" s="265"/>
      <c r="VZE13" s="266"/>
      <c r="VZF13" s="200"/>
      <c r="VZG13" s="266"/>
      <c r="VZH13" s="261"/>
      <c r="VZI13" s="265"/>
      <c r="VZJ13" s="266"/>
      <c r="VZK13" s="200"/>
      <c r="VZL13" s="266"/>
      <c r="VZM13" s="261"/>
      <c r="VZN13" s="265"/>
      <c r="VZO13" s="266"/>
      <c r="VZP13" s="200"/>
      <c r="VZQ13" s="266"/>
      <c r="VZR13" s="261"/>
      <c r="VZS13" s="265"/>
      <c r="VZT13" s="266"/>
      <c r="VZU13" s="200"/>
      <c r="VZV13" s="266"/>
      <c r="VZW13" s="261"/>
      <c r="VZX13" s="265"/>
      <c r="VZY13" s="266"/>
      <c r="VZZ13" s="200"/>
      <c r="WAA13" s="266"/>
      <c r="WAB13" s="261"/>
      <c r="WAC13" s="265"/>
      <c r="WAD13" s="266"/>
      <c r="WAE13" s="200"/>
      <c r="WAF13" s="266"/>
      <c r="WAG13" s="261"/>
      <c r="WAH13" s="265"/>
      <c r="WAI13" s="266"/>
      <c r="WAJ13" s="200"/>
      <c r="WAK13" s="266"/>
      <c r="WAL13" s="261"/>
      <c r="WAM13" s="265"/>
      <c r="WAN13" s="266"/>
      <c r="WAO13" s="200"/>
      <c r="WAP13" s="266"/>
      <c r="WAQ13" s="261"/>
      <c r="WAR13" s="265"/>
      <c r="WAS13" s="266"/>
      <c r="WAT13" s="200"/>
      <c r="WAU13" s="266"/>
      <c r="WAV13" s="261"/>
      <c r="WAW13" s="265"/>
      <c r="WAX13" s="266"/>
      <c r="WAY13" s="200"/>
      <c r="WAZ13" s="266"/>
      <c r="WBA13" s="261"/>
      <c r="WBB13" s="265"/>
      <c r="WBC13" s="266"/>
      <c r="WBD13" s="200"/>
      <c r="WBE13" s="266"/>
      <c r="WBF13" s="261"/>
      <c r="WBG13" s="265"/>
      <c r="WBH13" s="266"/>
      <c r="WBI13" s="200"/>
      <c r="WBJ13" s="266"/>
      <c r="WBK13" s="261"/>
      <c r="WBL13" s="265"/>
      <c r="WBM13" s="266"/>
      <c r="WBN13" s="200"/>
      <c r="WBO13" s="266"/>
      <c r="WBP13" s="261"/>
      <c r="WBQ13" s="265"/>
      <c r="WBR13" s="266"/>
      <c r="WBS13" s="200"/>
      <c r="WBT13" s="266"/>
      <c r="WBU13" s="261"/>
      <c r="WBV13" s="265"/>
      <c r="WBW13" s="266"/>
      <c r="WBX13" s="200"/>
      <c r="WBY13" s="266"/>
      <c r="WBZ13" s="261"/>
      <c r="WCA13" s="265"/>
      <c r="WCB13" s="266"/>
      <c r="WCC13" s="200"/>
      <c r="WCD13" s="266"/>
      <c r="WCE13" s="261"/>
      <c r="WCF13" s="265"/>
      <c r="WCG13" s="266"/>
      <c r="WCH13" s="200"/>
      <c r="WCI13" s="266"/>
      <c r="WCJ13" s="261"/>
      <c r="WCK13" s="265"/>
      <c r="WCL13" s="266"/>
      <c r="WCM13" s="200"/>
      <c r="WCN13" s="266"/>
      <c r="WCO13" s="261"/>
      <c r="WCP13" s="265"/>
      <c r="WCQ13" s="266"/>
      <c r="WCR13" s="200"/>
      <c r="WCS13" s="266"/>
      <c r="WCT13" s="261"/>
      <c r="WCU13" s="265"/>
      <c r="WCV13" s="266"/>
      <c r="WCW13" s="200"/>
      <c r="WCX13" s="266"/>
      <c r="WCY13" s="261"/>
      <c r="WCZ13" s="265"/>
      <c r="WDA13" s="266"/>
      <c r="WDB13" s="200"/>
      <c r="WDC13" s="266"/>
      <c r="WDD13" s="261"/>
      <c r="WDE13" s="265"/>
      <c r="WDF13" s="266"/>
      <c r="WDG13" s="200"/>
      <c r="WDH13" s="266"/>
      <c r="WDI13" s="261"/>
      <c r="WDJ13" s="265"/>
      <c r="WDK13" s="266"/>
      <c r="WDL13" s="200"/>
      <c r="WDM13" s="266"/>
      <c r="WDN13" s="261"/>
      <c r="WDO13" s="265"/>
      <c r="WDP13" s="266"/>
      <c r="WDQ13" s="200"/>
      <c r="WDR13" s="266"/>
      <c r="WDS13" s="261"/>
      <c r="WDT13" s="265"/>
      <c r="WDU13" s="266"/>
      <c r="WDV13" s="200"/>
      <c r="WDW13" s="266"/>
      <c r="WDX13" s="261"/>
      <c r="WDY13" s="265"/>
      <c r="WDZ13" s="266"/>
      <c r="WEA13" s="200"/>
      <c r="WEB13" s="266"/>
      <c r="WEC13" s="261"/>
      <c r="WED13" s="265"/>
      <c r="WEE13" s="266"/>
      <c r="WEF13" s="200"/>
      <c r="WEG13" s="266"/>
      <c r="WEH13" s="261"/>
      <c r="WEI13" s="265"/>
      <c r="WEJ13" s="266"/>
      <c r="WEK13" s="200"/>
      <c r="WEL13" s="266"/>
      <c r="WEM13" s="261"/>
      <c r="WEN13" s="265"/>
      <c r="WEO13" s="266"/>
      <c r="WEP13" s="200"/>
      <c r="WEQ13" s="266"/>
      <c r="WER13" s="261"/>
      <c r="WES13" s="265"/>
      <c r="WET13" s="266"/>
      <c r="WEU13" s="200"/>
      <c r="WEV13" s="266"/>
      <c r="WEW13" s="261"/>
      <c r="WEX13" s="265"/>
      <c r="WEY13" s="266"/>
      <c r="WEZ13" s="200"/>
      <c r="WFA13" s="266"/>
      <c r="WFB13" s="261"/>
      <c r="WFC13" s="265"/>
      <c r="WFD13" s="266"/>
      <c r="WFE13" s="200"/>
      <c r="WFF13" s="266"/>
      <c r="WFG13" s="261"/>
      <c r="WFH13" s="265"/>
      <c r="WFI13" s="266"/>
      <c r="WFJ13" s="200"/>
      <c r="WFK13" s="266"/>
      <c r="WFL13" s="261"/>
      <c r="WFM13" s="265"/>
      <c r="WFN13" s="266"/>
      <c r="WFO13" s="200"/>
      <c r="WFP13" s="266"/>
      <c r="WFQ13" s="261"/>
      <c r="WFR13" s="265"/>
      <c r="WFS13" s="266"/>
      <c r="WFT13" s="200"/>
      <c r="WFU13" s="266"/>
      <c r="WFV13" s="261"/>
      <c r="WFW13" s="265"/>
      <c r="WFX13" s="266"/>
      <c r="WFY13" s="200"/>
      <c r="WFZ13" s="266"/>
      <c r="WGA13" s="261"/>
      <c r="WGB13" s="265"/>
      <c r="WGC13" s="266"/>
      <c r="WGD13" s="200"/>
      <c r="WGE13" s="266"/>
      <c r="WGF13" s="261"/>
      <c r="WGG13" s="265"/>
      <c r="WGH13" s="266"/>
      <c r="WGI13" s="200"/>
      <c r="WGJ13" s="266"/>
      <c r="WGK13" s="261"/>
      <c r="WGL13" s="265"/>
      <c r="WGM13" s="266"/>
      <c r="WGN13" s="200"/>
      <c r="WGO13" s="266"/>
      <c r="WGP13" s="261"/>
      <c r="WGQ13" s="265"/>
      <c r="WGR13" s="266"/>
      <c r="WGS13" s="200"/>
      <c r="WGT13" s="266"/>
      <c r="WGU13" s="261"/>
      <c r="WGV13" s="265"/>
      <c r="WGW13" s="266"/>
      <c r="WGX13" s="200"/>
      <c r="WGY13" s="266"/>
      <c r="WGZ13" s="261"/>
      <c r="WHA13" s="265"/>
      <c r="WHB13" s="266"/>
      <c r="WHC13" s="200"/>
      <c r="WHD13" s="266"/>
      <c r="WHE13" s="261"/>
      <c r="WHF13" s="265"/>
      <c r="WHG13" s="266"/>
      <c r="WHH13" s="200"/>
      <c r="WHI13" s="266"/>
      <c r="WHJ13" s="261"/>
      <c r="WHK13" s="265"/>
      <c r="WHL13" s="266"/>
      <c r="WHM13" s="200"/>
      <c r="WHN13" s="266"/>
      <c r="WHO13" s="261"/>
      <c r="WHP13" s="265"/>
      <c r="WHQ13" s="266"/>
      <c r="WHR13" s="200"/>
      <c r="WHS13" s="266"/>
      <c r="WHT13" s="261"/>
      <c r="WHU13" s="265"/>
      <c r="WHV13" s="266"/>
      <c r="WHW13" s="200"/>
      <c r="WHX13" s="266"/>
      <c r="WHY13" s="261"/>
      <c r="WHZ13" s="265"/>
      <c r="WIA13" s="266"/>
      <c r="WIB13" s="200"/>
      <c r="WIC13" s="266"/>
      <c r="WID13" s="261"/>
      <c r="WIE13" s="265"/>
      <c r="WIF13" s="266"/>
      <c r="WIG13" s="200"/>
      <c r="WIH13" s="266"/>
      <c r="WII13" s="261"/>
      <c r="WIJ13" s="265"/>
      <c r="WIK13" s="266"/>
      <c r="WIL13" s="200"/>
      <c r="WIM13" s="266"/>
      <c r="WIN13" s="261"/>
      <c r="WIO13" s="265"/>
      <c r="WIP13" s="266"/>
      <c r="WIQ13" s="200"/>
      <c r="WIR13" s="266"/>
      <c r="WIS13" s="261"/>
      <c r="WIT13" s="265"/>
      <c r="WIU13" s="266"/>
      <c r="WIV13" s="200"/>
      <c r="WIW13" s="266"/>
      <c r="WIX13" s="261"/>
      <c r="WIY13" s="265"/>
      <c r="WIZ13" s="266"/>
      <c r="WJA13" s="200"/>
      <c r="WJB13" s="266"/>
      <c r="WJC13" s="261"/>
      <c r="WJD13" s="265"/>
      <c r="WJE13" s="266"/>
      <c r="WJF13" s="200"/>
      <c r="WJG13" s="266"/>
      <c r="WJH13" s="261"/>
      <c r="WJI13" s="265"/>
      <c r="WJJ13" s="266"/>
      <c r="WJK13" s="200"/>
      <c r="WJL13" s="266"/>
      <c r="WJM13" s="261"/>
      <c r="WJN13" s="265"/>
      <c r="WJO13" s="266"/>
      <c r="WJP13" s="200"/>
      <c r="WJQ13" s="266"/>
      <c r="WJR13" s="261"/>
      <c r="WJS13" s="265"/>
      <c r="WJT13" s="266"/>
      <c r="WJU13" s="200"/>
      <c r="WJV13" s="266"/>
      <c r="WJW13" s="261"/>
      <c r="WJX13" s="265"/>
      <c r="WJY13" s="266"/>
      <c r="WJZ13" s="200"/>
      <c r="WKA13" s="266"/>
      <c r="WKB13" s="261"/>
      <c r="WKC13" s="265"/>
      <c r="WKD13" s="266"/>
      <c r="WKE13" s="200"/>
      <c r="WKF13" s="266"/>
      <c r="WKG13" s="261"/>
      <c r="WKH13" s="265"/>
      <c r="WKI13" s="266"/>
      <c r="WKJ13" s="200"/>
      <c r="WKK13" s="266"/>
      <c r="WKL13" s="261"/>
      <c r="WKM13" s="265"/>
      <c r="WKN13" s="266"/>
      <c r="WKO13" s="200"/>
      <c r="WKP13" s="266"/>
      <c r="WKQ13" s="261"/>
      <c r="WKR13" s="265"/>
      <c r="WKS13" s="266"/>
      <c r="WKT13" s="200"/>
      <c r="WKU13" s="266"/>
      <c r="WKV13" s="261"/>
      <c r="WKW13" s="265"/>
      <c r="WKX13" s="266"/>
      <c r="WKY13" s="200"/>
      <c r="WKZ13" s="266"/>
      <c r="WLA13" s="261"/>
      <c r="WLB13" s="265"/>
      <c r="WLC13" s="266"/>
      <c r="WLD13" s="200"/>
      <c r="WLE13" s="266"/>
      <c r="WLF13" s="261"/>
      <c r="WLG13" s="265"/>
      <c r="WLH13" s="266"/>
      <c r="WLI13" s="200"/>
      <c r="WLJ13" s="266"/>
      <c r="WLK13" s="261"/>
      <c r="WLL13" s="265"/>
      <c r="WLM13" s="266"/>
      <c r="WLN13" s="200"/>
      <c r="WLO13" s="266"/>
      <c r="WLP13" s="261"/>
      <c r="WLQ13" s="265"/>
      <c r="WLR13" s="266"/>
      <c r="WLS13" s="200"/>
      <c r="WLT13" s="266"/>
      <c r="WLU13" s="261"/>
      <c r="WLV13" s="265"/>
      <c r="WLW13" s="266"/>
      <c r="WLX13" s="200"/>
      <c r="WLY13" s="266"/>
      <c r="WLZ13" s="261"/>
      <c r="WMA13" s="265"/>
      <c r="WMB13" s="266"/>
      <c r="WMC13" s="200"/>
      <c r="WMD13" s="266"/>
      <c r="WME13" s="261"/>
      <c r="WMF13" s="265"/>
      <c r="WMG13" s="266"/>
      <c r="WMH13" s="200"/>
      <c r="WMI13" s="266"/>
      <c r="WMJ13" s="261"/>
      <c r="WMK13" s="265"/>
      <c r="WML13" s="266"/>
      <c r="WMM13" s="200"/>
      <c r="WMN13" s="266"/>
      <c r="WMO13" s="261"/>
      <c r="WMP13" s="265"/>
      <c r="WMQ13" s="266"/>
      <c r="WMR13" s="200"/>
      <c r="WMS13" s="266"/>
      <c r="WMT13" s="261"/>
      <c r="WMU13" s="265"/>
      <c r="WMV13" s="266"/>
      <c r="WMW13" s="200"/>
      <c r="WMX13" s="266"/>
      <c r="WMY13" s="261"/>
      <c r="WMZ13" s="265"/>
      <c r="WNA13" s="266"/>
      <c r="WNB13" s="200"/>
      <c r="WNC13" s="266"/>
      <c r="WND13" s="261"/>
      <c r="WNE13" s="265"/>
      <c r="WNF13" s="266"/>
      <c r="WNG13" s="200"/>
      <c r="WNH13" s="266"/>
      <c r="WNI13" s="261"/>
      <c r="WNJ13" s="265"/>
      <c r="WNK13" s="266"/>
      <c r="WNL13" s="200"/>
      <c r="WNM13" s="266"/>
      <c r="WNN13" s="261"/>
      <c r="WNO13" s="265"/>
      <c r="WNP13" s="266"/>
      <c r="WNQ13" s="200"/>
      <c r="WNR13" s="266"/>
      <c r="WNS13" s="261"/>
      <c r="WNT13" s="265"/>
      <c r="WNU13" s="266"/>
      <c r="WNV13" s="200"/>
      <c r="WNW13" s="266"/>
      <c r="WNX13" s="261"/>
      <c r="WNY13" s="265"/>
      <c r="WNZ13" s="266"/>
      <c r="WOA13" s="200"/>
      <c r="WOB13" s="266"/>
      <c r="WOC13" s="261"/>
      <c r="WOD13" s="265"/>
      <c r="WOE13" s="266"/>
      <c r="WOF13" s="200"/>
      <c r="WOG13" s="266"/>
      <c r="WOH13" s="261"/>
      <c r="WOI13" s="265"/>
      <c r="WOJ13" s="266"/>
      <c r="WOK13" s="200"/>
      <c r="WOL13" s="266"/>
      <c r="WOM13" s="261"/>
      <c r="WON13" s="265"/>
      <c r="WOO13" s="266"/>
      <c r="WOP13" s="200"/>
      <c r="WOQ13" s="266"/>
      <c r="WOR13" s="261"/>
      <c r="WOS13" s="265"/>
      <c r="WOT13" s="266"/>
      <c r="WOU13" s="200"/>
      <c r="WOV13" s="266"/>
      <c r="WOW13" s="261"/>
      <c r="WOX13" s="265"/>
      <c r="WOY13" s="266"/>
      <c r="WOZ13" s="200"/>
      <c r="WPA13" s="266"/>
      <c r="WPB13" s="261"/>
      <c r="WPC13" s="265"/>
      <c r="WPD13" s="266"/>
      <c r="WPE13" s="200"/>
      <c r="WPF13" s="266"/>
      <c r="WPG13" s="261"/>
      <c r="WPH13" s="265"/>
      <c r="WPI13" s="266"/>
      <c r="WPJ13" s="200"/>
      <c r="WPK13" s="266"/>
      <c r="WPL13" s="261"/>
      <c r="WPM13" s="265"/>
      <c r="WPN13" s="266"/>
      <c r="WPO13" s="200"/>
      <c r="WPP13" s="266"/>
      <c r="WPQ13" s="261"/>
      <c r="WPR13" s="265"/>
      <c r="WPS13" s="266"/>
      <c r="WPT13" s="200"/>
      <c r="WPU13" s="266"/>
      <c r="WPV13" s="261"/>
      <c r="WPW13" s="265"/>
      <c r="WPX13" s="266"/>
      <c r="WPY13" s="200"/>
      <c r="WPZ13" s="266"/>
      <c r="WQA13" s="261"/>
      <c r="WQB13" s="265"/>
      <c r="WQC13" s="266"/>
      <c r="WQD13" s="200"/>
      <c r="WQE13" s="266"/>
      <c r="WQF13" s="261"/>
      <c r="WQG13" s="265"/>
      <c r="WQH13" s="266"/>
      <c r="WQI13" s="200"/>
      <c r="WQJ13" s="266"/>
      <c r="WQK13" s="261"/>
      <c r="WQL13" s="265"/>
      <c r="WQM13" s="266"/>
      <c r="WQN13" s="200"/>
      <c r="WQO13" s="266"/>
      <c r="WQP13" s="261"/>
      <c r="WQQ13" s="265"/>
      <c r="WQR13" s="266"/>
      <c r="WQS13" s="200"/>
      <c r="WQT13" s="266"/>
      <c r="WQU13" s="261"/>
      <c r="WQV13" s="265"/>
      <c r="WQW13" s="266"/>
      <c r="WQX13" s="200"/>
      <c r="WQY13" s="266"/>
      <c r="WQZ13" s="261"/>
      <c r="WRA13" s="265"/>
      <c r="WRB13" s="266"/>
      <c r="WRC13" s="200"/>
      <c r="WRD13" s="266"/>
      <c r="WRE13" s="261"/>
      <c r="WRF13" s="265"/>
      <c r="WRG13" s="266"/>
      <c r="WRH13" s="200"/>
      <c r="WRI13" s="266"/>
      <c r="WRJ13" s="261"/>
      <c r="WRK13" s="265"/>
      <c r="WRL13" s="266"/>
      <c r="WRM13" s="200"/>
      <c r="WRN13" s="266"/>
      <c r="WRO13" s="261"/>
      <c r="WRP13" s="265"/>
      <c r="WRQ13" s="266"/>
      <c r="WRR13" s="200"/>
      <c r="WRS13" s="266"/>
      <c r="WRT13" s="261"/>
      <c r="WRU13" s="265"/>
      <c r="WRV13" s="266"/>
      <c r="WRW13" s="200"/>
      <c r="WRX13" s="266"/>
      <c r="WRY13" s="261"/>
      <c r="WRZ13" s="265"/>
      <c r="WSA13" s="266"/>
      <c r="WSB13" s="200"/>
      <c r="WSC13" s="266"/>
      <c r="WSD13" s="261"/>
      <c r="WSE13" s="265"/>
      <c r="WSF13" s="266"/>
      <c r="WSG13" s="200"/>
      <c r="WSH13" s="266"/>
      <c r="WSI13" s="261"/>
      <c r="WSJ13" s="265"/>
      <c r="WSK13" s="266"/>
      <c r="WSL13" s="200"/>
      <c r="WSM13" s="266"/>
      <c r="WSN13" s="261"/>
      <c r="WSO13" s="265"/>
      <c r="WSP13" s="266"/>
      <c r="WSQ13" s="200"/>
      <c r="WSR13" s="266"/>
      <c r="WSS13" s="261"/>
      <c r="WST13" s="265"/>
      <c r="WSU13" s="266"/>
      <c r="WSV13" s="200"/>
      <c r="WSW13" s="266"/>
      <c r="WSX13" s="261"/>
      <c r="WSY13" s="265"/>
      <c r="WSZ13" s="266"/>
      <c r="WTA13" s="200"/>
      <c r="WTB13" s="266"/>
      <c r="WTC13" s="261"/>
      <c r="WTD13" s="265"/>
      <c r="WTE13" s="266"/>
      <c r="WTF13" s="200"/>
      <c r="WTG13" s="266"/>
      <c r="WTH13" s="261"/>
      <c r="WTI13" s="265"/>
      <c r="WTJ13" s="266"/>
      <c r="WTK13" s="200"/>
      <c r="WTL13" s="266"/>
      <c r="WTM13" s="261"/>
      <c r="WTN13" s="265"/>
      <c r="WTO13" s="266"/>
      <c r="WTP13" s="200"/>
      <c r="WTQ13" s="266"/>
      <c r="WTR13" s="261"/>
      <c r="WTS13" s="265"/>
      <c r="WTT13" s="266"/>
      <c r="WTU13" s="200"/>
      <c r="WTV13" s="266"/>
      <c r="WTW13" s="261"/>
      <c r="WTX13" s="265"/>
      <c r="WTY13" s="266"/>
      <c r="WTZ13" s="200"/>
      <c r="WUA13" s="266"/>
      <c r="WUB13" s="261"/>
      <c r="WUC13" s="265"/>
      <c r="WUD13" s="266"/>
      <c r="WUE13" s="200"/>
      <c r="WUF13" s="266"/>
      <c r="WUG13" s="261"/>
      <c r="WUH13" s="265"/>
      <c r="WUI13" s="266"/>
      <c r="WUJ13" s="200"/>
      <c r="WUK13" s="266"/>
      <c r="WUL13" s="261"/>
      <c r="WUM13" s="265"/>
      <c r="WUN13" s="266"/>
      <c r="WUO13" s="200"/>
      <c r="WUP13" s="266"/>
      <c r="WUQ13" s="261"/>
      <c r="WUR13" s="265"/>
      <c r="WUS13" s="266"/>
      <c r="WUT13" s="200"/>
      <c r="WUU13" s="266"/>
      <c r="WUV13" s="261"/>
      <c r="WUW13" s="265"/>
      <c r="WUX13" s="266"/>
      <c r="WUY13" s="200"/>
      <c r="WUZ13" s="266"/>
      <c r="WVA13" s="261"/>
      <c r="WVB13" s="265"/>
      <c r="WVC13" s="266"/>
      <c r="WVD13" s="200"/>
      <c r="WVE13" s="266"/>
      <c r="WVF13" s="261"/>
      <c r="WVG13" s="265"/>
      <c r="WVH13" s="266"/>
      <c r="WVI13" s="200"/>
      <c r="WVJ13" s="266"/>
      <c r="WVK13" s="261"/>
      <c r="WVL13" s="265"/>
      <c r="WVM13" s="266"/>
      <c r="WVN13" s="200"/>
      <c r="WVO13" s="266"/>
      <c r="WVP13" s="261"/>
      <c r="WVQ13" s="265"/>
      <c r="WVR13" s="266"/>
      <c r="WVS13" s="200"/>
      <c r="WVT13" s="266"/>
      <c r="WVU13" s="261"/>
      <c r="WVV13" s="265"/>
      <c r="WVW13" s="266"/>
      <c r="WVX13" s="200"/>
      <c r="WVY13" s="266"/>
      <c r="WVZ13" s="261"/>
      <c r="WWA13" s="265"/>
      <c r="WWB13" s="266"/>
      <c r="WWC13" s="200"/>
      <c r="WWD13" s="266"/>
      <c r="WWE13" s="261"/>
      <c r="WWF13" s="265"/>
      <c r="WWG13" s="266"/>
      <c r="WWH13" s="200"/>
      <c r="WWI13" s="266"/>
      <c r="WWJ13" s="261"/>
      <c r="WWK13" s="265"/>
      <c r="WWL13" s="266"/>
      <c r="WWM13" s="200"/>
      <c r="WWN13" s="266"/>
      <c r="WWO13" s="261"/>
      <c r="WWP13" s="265"/>
      <c r="WWQ13" s="266"/>
      <c r="WWR13" s="200"/>
      <c r="WWS13" s="266"/>
      <c r="WWT13" s="261"/>
      <c r="WWU13" s="265"/>
      <c r="WWV13" s="266"/>
      <c r="WWW13" s="200"/>
      <c r="WWX13" s="266"/>
      <c r="WWY13" s="261"/>
      <c r="WWZ13" s="265"/>
      <c r="WXA13" s="266"/>
      <c r="WXB13" s="200"/>
      <c r="WXC13" s="266"/>
      <c r="WXD13" s="261"/>
      <c r="WXE13" s="265"/>
      <c r="WXF13" s="266"/>
      <c r="WXG13" s="200"/>
      <c r="WXH13" s="266"/>
      <c r="WXI13" s="261"/>
      <c r="WXJ13" s="265"/>
      <c r="WXK13" s="266"/>
      <c r="WXL13" s="200"/>
      <c r="WXM13" s="266"/>
      <c r="WXN13" s="261"/>
      <c r="WXO13" s="265"/>
      <c r="WXP13" s="266"/>
      <c r="WXQ13" s="200"/>
      <c r="WXR13" s="266"/>
      <c r="WXS13" s="261"/>
      <c r="WXT13" s="265"/>
      <c r="WXU13" s="266"/>
      <c r="WXV13" s="200"/>
      <c r="WXW13" s="266"/>
      <c r="WXX13" s="261"/>
      <c r="WXY13" s="265"/>
      <c r="WXZ13" s="266"/>
      <c r="WYA13" s="200"/>
      <c r="WYB13" s="266"/>
      <c r="WYC13" s="261"/>
      <c r="WYD13" s="265"/>
      <c r="WYE13" s="266"/>
      <c r="WYF13" s="200"/>
      <c r="WYG13" s="266"/>
      <c r="WYH13" s="261"/>
      <c r="WYI13" s="265"/>
      <c r="WYJ13" s="266"/>
      <c r="WYK13" s="200"/>
      <c r="WYL13" s="266"/>
      <c r="WYM13" s="261"/>
      <c r="WYN13" s="265"/>
      <c r="WYO13" s="266"/>
      <c r="WYP13" s="200"/>
      <c r="WYQ13" s="266"/>
      <c r="WYR13" s="261"/>
      <c r="WYS13" s="265"/>
      <c r="WYT13" s="266"/>
      <c r="WYU13" s="200"/>
      <c r="WYV13" s="266"/>
      <c r="WYW13" s="261"/>
      <c r="WYX13" s="265"/>
      <c r="WYY13" s="266"/>
      <c r="WYZ13" s="200"/>
      <c r="WZA13" s="266"/>
      <c r="WZB13" s="261"/>
      <c r="WZC13" s="265"/>
      <c r="WZD13" s="266"/>
      <c r="WZE13" s="200"/>
      <c r="WZF13" s="266"/>
      <c r="WZG13" s="261"/>
      <c r="WZH13" s="265"/>
      <c r="WZI13" s="266"/>
      <c r="WZJ13" s="200"/>
      <c r="WZK13" s="266"/>
      <c r="WZL13" s="261"/>
      <c r="WZM13" s="265"/>
      <c r="WZN13" s="266"/>
      <c r="WZO13" s="200"/>
      <c r="WZP13" s="266"/>
      <c r="WZQ13" s="261"/>
      <c r="WZR13" s="265"/>
      <c r="WZS13" s="266"/>
      <c r="WZT13" s="200"/>
      <c r="WZU13" s="266"/>
      <c r="WZV13" s="261"/>
      <c r="WZW13" s="265"/>
      <c r="WZX13" s="266"/>
      <c r="WZY13" s="200"/>
      <c r="WZZ13" s="266"/>
      <c r="XAA13" s="261"/>
      <c r="XAB13" s="265"/>
      <c r="XAC13" s="266"/>
      <c r="XAD13" s="200"/>
      <c r="XAE13" s="266"/>
      <c r="XAF13" s="261"/>
      <c r="XAG13" s="265"/>
      <c r="XAH13" s="266"/>
      <c r="XAI13" s="200"/>
      <c r="XAJ13" s="266"/>
      <c r="XAK13" s="261"/>
      <c r="XAL13" s="265"/>
      <c r="XAM13" s="266"/>
      <c r="XAN13" s="200"/>
      <c r="XAO13" s="266"/>
      <c r="XAP13" s="261"/>
      <c r="XAQ13" s="265"/>
      <c r="XAR13" s="266"/>
      <c r="XAS13" s="200"/>
      <c r="XAT13" s="266"/>
      <c r="XAU13" s="261"/>
      <c r="XAV13" s="265"/>
      <c r="XAW13" s="266"/>
      <c r="XAX13" s="200"/>
      <c r="XAY13" s="266"/>
      <c r="XAZ13" s="261"/>
      <c r="XBA13" s="265"/>
      <c r="XBB13" s="266"/>
      <c r="XBC13" s="200"/>
      <c r="XBD13" s="266"/>
      <c r="XBE13" s="261"/>
      <c r="XBF13" s="265"/>
      <c r="XBG13" s="266"/>
      <c r="XBH13" s="200"/>
      <c r="XBI13" s="266"/>
      <c r="XBJ13" s="261"/>
      <c r="XBK13" s="265"/>
      <c r="XBL13" s="266"/>
      <c r="XBM13" s="200"/>
      <c r="XBN13" s="266"/>
      <c r="XBO13" s="261"/>
      <c r="XBP13" s="265"/>
      <c r="XBQ13" s="266"/>
      <c r="XBR13" s="200"/>
      <c r="XBS13" s="266"/>
      <c r="XBT13" s="261"/>
      <c r="XBU13" s="265"/>
      <c r="XBV13" s="266"/>
      <c r="XBW13" s="200"/>
      <c r="XBX13" s="266"/>
      <c r="XBY13" s="261"/>
      <c r="XBZ13" s="265"/>
      <c r="XCA13" s="266"/>
      <c r="XCB13" s="200"/>
      <c r="XCC13" s="266"/>
      <c r="XCD13" s="261"/>
      <c r="XCE13" s="265"/>
      <c r="XCF13" s="266"/>
      <c r="XCG13" s="200"/>
      <c r="XCH13" s="266"/>
      <c r="XCI13" s="261"/>
      <c r="XCJ13" s="265"/>
      <c r="XCK13" s="266"/>
      <c r="XCL13" s="200"/>
      <c r="XCM13" s="266"/>
      <c r="XCN13" s="261"/>
      <c r="XCO13" s="265"/>
      <c r="XCP13" s="266"/>
      <c r="XCQ13" s="200"/>
      <c r="XCR13" s="266"/>
      <c r="XCS13" s="261"/>
      <c r="XCT13" s="265"/>
      <c r="XCU13" s="266"/>
      <c r="XCV13" s="200"/>
      <c r="XCW13" s="266"/>
      <c r="XCX13" s="261"/>
      <c r="XCY13" s="265"/>
      <c r="XCZ13" s="266"/>
      <c r="XDA13" s="200"/>
      <c r="XDB13" s="266"/>
      <c r="XDC13" s="261"/>
      <c r="XDD13" s="265"/>
      <c r="XDE13" s="266"/>
      <c r="XDF13" s="200"/>
      <c r="XDG13" s="266"/>
      <c r="XDH13" s="261"/>
      <c r="XDI13" s="265"/>
      <c r="XDJ13" s="266"/>
      <c r="XDK13" s="200"/>
      <c r="XDL13" s="266"/>
      <c r="XDM13" s="261"/>
      <c r="XDN13" s="265"/>
      <c r="XDO13" s="266"/>
      <c r="XDP13" s="200"/>
      <c r="XDQ13" s="266"/>
      <c r="XDR13" s="261"/>
      <c r="XDS13" s="265"/>
      <c r="XDT13" s="266"/>
      <c r="XDU13" s="200"/>
      <c r="XDV13" s="266"/>
      <c r="XDW13" s="261"/>
      <c r="XDX13" s="265"/>
      <c r="XDY13" s="266"/>
      <c r="XDZ13" s="200"/>
      <c r="XEA13" s="266"/>
      <c r="XEB13" s="261"/>
      <c r="XEC13" s="265"/>
      <c r="XED13" s="266"/>
      <c r="XEE13" s="200"/>
      <c r="XEF13" s="266"/>
      <c r="XEG13" s="261"/>
      <c r="XEH13" s="265"/>
      <c r="XEI13" s="266"/>
      <c r="XEJ13" s="200"/>
      <c r="XEK13" s="266"/>
      <c r="XEL13" s="261"/>
      <c r="XEM13" s="265"/>
      <c r="XEN13" s="266"/>
      <c r="XEO13" s="200"/>
      <c r="XEP13" s="266"/>
      <c r="XEQ13" s="261"/>
      <c r="XER13" s="265"/>
      <c r="XES13" s="266"/>
      <c r="XET13" s="200"/>
      <c r="XEU13" s="266"/>
      <c r="XEV13" s="261"/>
      <c r="XEW13" s="265"/>
      <c r="XEX13" s="266"/>
      <c r="XEY13" s="200"/>
      <c r="XEZ13" s="266"/>
      <c r="XFA13" s="261"/>
      <c r="XFB13" s="265"/>
      <c r="XFC13" s="266"/>
      <c r="XFD13" s="200"/>
    </row>
    <row r="16" spans="1:16384" ht="15" x14ac:dyDescent="0.25">
      <c r="A16" s="234" t="s">
        <v>2324</v>
      </c>
      <c r="B16" s="235" t="s">
        <v>2311</v>
      </c>
      <c r="C16" s="235" t="s">
        <v>2312</v>
      </c>
      <c r="D16" s="236" t="s">
        <v>2313</v>
      </c>
      <c r="E16" s="235" t="s">
        <v>2314</v>
      </c>
    </row>
    <row r="17" spans="1:16384" ht="15" x14ac:dyDescent="0.25">
      <c r="A17" s="166" t="s">
        <v>2315</v>
      </c>
      <c r="B17" s="260"/>
      <c r="C17" s="212"/>
      <c r="D17" s="260"/>
      <c r="E17" s="212"/>
    </row>
    <row r="18" spans="1:16384" ht="15" x14ac:dyDescent="0.25">
      <c r="A18" s="166" t="s">
        <v>2316</v>
      </c>
      <c r="B18" s="260"/>
      <c r="C18" s="212"/>
      <c r="D18" s="260"/>
      <c r="E18" s="212"/>
    </row>
    <row r="19" spans="1:16384" ht="15" x14ac:dyDescent="0.25">
      <c r="A19" s="166" t="s">
        <v>2317</v>
      </c>
      <c r="B19" s="260"/>
      <c r="C19" s="212"/>
      <c r="D19" s="260"/>
      <c r="E19" s="212"/>
    </row>
    <row r="20" spans="1:16384" ht="15" x14ac:dyDescent="0.25">
      <c r="A20" s="166" t="s">
        <v>2318</v>
      </c>
      <c r="B20" s="260"/>
      <c r="C20" s="212"/>
      <c r="D20" s="260"/>
      <c r="E20" s="212"/>
    </row>
    <row r="21" spans="1:16384" ht="15" x14ac:dyDescent="0.25">
      <c r="A21" s="166" t="s">
        <v>2319</v>
      </c>
      <c r="B21" s="260"/>
      <c r="C21" s="212"/>
      <c r="D21" s="260"/>
      <c r="E21" s="212"/>
    </row>
    <row r="22" spans="1:16384" ht="15" x14ac:dyDescent="0.25">
      <c r="A22" s="166" t="s">
        <v>2320</v>
      </c>
      <c r="B22" s="260"/>
      <c r="C22" s="212"/>
      <c r="D22" s="260"/>
      <c r="E22" s="212"/>
    </row>
    <row r="23" spans="1:16384" ht="15" x14ac:dyDescent="0.25">
      <c r="A23" s="166" t="s">
        <v>2321</v>
      </c>
      <c r="B23" s="260"/>
      <c r="C23" s="212"/>
      <c r="D23" s="260"/>
      <c r="E23" s="212"/>
    </row>
    <row r="24" spans="1:16384" ht="15" x14ac:dyDescent="0.25">
      <c r="A24" s="166" t="s">
        <v>2325</v>
      </c>
      <c r="B24" s="260"/>
      <c r="C24" s="212"/>
      <c r="D24" s="260"/>
      <c r="E24" s="212"/>
    </row>
    <row r="25" spans="1:16384" ht="15" x14ac:dyDescent="0.25">
      <c r="A25" s="166" t="s">
        <v>2309</v>
      </c>
      <c r="B25" s="260"/>
      <c r="C25" s="212"/>
      <c r="D25" s="260"/>
      <c r="E25" s="212"/>
    </row>
    <row r="26" spans="1:16384" ht="15.7" thickBot="1" x14ac:dyDescent="0.3">
      <c r="A26" s="262" t="s">
        <v>2323</v>
      </c>
      <c r="B26" s="263">
        <f>SUM(B17:B25)</f>
        <v>0</v>
      </c>
      <c r="C26" s="264">
        <f>SUM(C17:C25)</f>
        <v>0</v>
      </c>
      <c r="D26" s="263">
        <f>SUM(D17:D25)</f>
        <v>0</v>
      </c>
      <c r="E26" s="264">
        <f>SUM(E17:E25)</f>
        <v>0</v>
      </c>
      <c r="F26" s="261"/>
      <c r="G26" s="265"/>
      <c r="H26" s="266"/>
      <c r="I26" s="200"/>
      <c r="J26" s="266"/>
      <c r="K26" s="261"/>
      <c r="L26" s="265"/>
      <c r="M26" s="266"/>
      <c r="N26" s="200"/>
      <c r="O26" s="266"/>
      <c r="P26" s="261"/>
      <c r="Q26" s="265"/>
      <c r="R26" s="266"/>
      <c r="S26" s="200"/>
      <c r="T26" s="266"/>
      <c r="U26" s="261"/>
      <c r="V26" s="265"/>
      <c r="W26" s="266"/>
      <c r="X26" s="200"/>
      <c r="Y26" s="266"/>
      <c r="Z26" s="261"/>
      <c r="AA26" s="265"/>
      <c r="AB26" s="266"/>
      <c r="AC26" s="200"/>
      <c r="AD26" s="266"/>
      <c r="AE26" s="261"/>
      <c r="AF26" s="265"/>
      <c r="AG26" s="266"/>
      <c r="AH26" s="200"/>
      <c r="AI26" s="266"/>
      <c r="AJ26" s="261"/>
      <c r="AK26" s="265"/>
      <c r="AL26" s="266"/>
      <c r="AM26" s="200"/>
      <c r="AN26" s="266"/>
      <c r="AO26" s="261"/>
      <c r="AP26" s="265"/>
      <c r="AQ26" s="266"/>
      <c r="AR26" s="200"/>
      <c r="AS26" s="266"/>
      <c r="AT26" s="261"/>
      <c r="AU26" s="265"/>
      <c r="AV26" s="266"/>
      <c r="AW26" s="200"/>
      <c r="AX26" s="266"/>
      <c r="AY26" s="261"/>
      <c r="AZ26" s="265"/>
      <c r="BA26" s="266"/>
      <c r="BB26" s="200"/>
      <c r="BC26" s="266"/>
      <c r="BD26" s="261"/>
      <c r="BE26" s="265"/>
      <c r="BF26" s="266"/>
      <c r="BG26" s="200"/>
      <c r="BH26" s="266"/>
      <c r="BI26" s="261"/>
      <c r="BJ26" s="265"/>
      <c r="BK26" s="266"/>
      <c r="BL26" s="200"/>
      <c r="BM26" s="266"/>
      <c r="BN26" s="261"/>
      <c r="BO26" s="265"/>
      <c r="BP26" s="266"/>
      <c r="BQ26" s="200"/>
      <c r="BR26" s="266"/>
      <c r="BS26" s="261"/>
      <c r="BT26" s="265"/>
      <c r="BU26" s="266"/>
      <c r="BV26" s="200"/>
      <c r="BW26" s="266"/>
      <c r="BX26" s="261"/>
      <c r="BY26" s="265"/>
      <c r="BZ26" s="266"/>
      <c r="CA26" s="200"/>
      <c r="CB26" s="266"/>
      <c r="CC26" s="261"/>
      <c r="CD26" s="265"/>
      <c r="CE26" s="266"/>
      <c r="CF26" s="200"/>
      <c r="CG26" s="266"/>
      <c r="CH26" s="261"/>
      <c r="CI26" s="265"/>
      <c r="CJ26" s="266"/>
      <c r="CK26" s="200"/>
      <c r="CL26" s="266"/>
      <c r="CM26" s="261"/>
      <c r="CN26" s="265"/>
      <c r="CO26" s="266"/>
      <c r="CP26" s="200"/>
      <c r="CQ26" s="266"/>
      <c r="CR26" s="261"/>
      <c r="CS26" s="265"/>
      <c r="CT26" s="266"/>
      <c r="CU26" s="200"/>
      <c r="CV26" s="266"/>
      <c r="CW26" s="261"/>
      <c r="CX26" s="265"/>
      <c r="CY26" s="266"/>
      <c r="CZ26" s="200"/>
      <c r="DA26" s="266"/>
      <c r="DB26" s="261"/>
      <c r="DC26" s="265"/>
      <c r="DD26" s="266"/>
      <c r="DE26" s="200"/>
      <c r="DF26" s="266"/>
      <c r="DG26" s="261"/>
      <c r="DH26" s="265"/>
      <c r="DI26" s="266"/>
      <c r="DJ26" s="200"/>
      <c r="DK26" s="266"/>
      <c r="DL26" s="261"/>
      <c r="DM26" s="265"/>
      <c r="DN26" s="266"/>
      <c r="DO26" s="200"/>
      <c r="DP26" s="266"/>
      <c r="DQ26" s="261"/>
      <c r="DR26" s="265"/>
      <c r="DS26" s="266"/>
      <c r="DT26" s="200"/>
      <c r="DU26" s="266"/>
      <c r="DV26" s="261"/>
      <c r="DW26" s="265"/>
      <c r="DX26" s="266"/>
      <c r="DY26" s="200"/>
      <c r="DZ26" s="266"/>
      <c r="EA26" s="261"/>
      <c r="EB26" s="265"/>
      <c r="EC26" s="266"/>
      <c r="ED26" s="200"/>
      <c r="EE26" s="266"/>
      <c r="EF26" s="261"/>
      <c r="EG26" s="265"/>
      <c r="EH26" s="266"/>
      <c r="EI26" s="200"/>
      <c r="EJ26" s="266"/>
      <c r="EK26" s="261"/>
      <c r="EL26" s="265"/>
      <c r="EM26" s="266"/>
      <c r="EN26" s="200"/>
      <c r="EO26" s="266"/>
      <c r="EP26" s="261"/>
      <c r="EQ26" s="265"/>
      <c r="ER26" s="266"/>
      <c r="ES26" s="200"/>
      <c r="ET26" s="266"/>
      <c r="EU26" s="261"/>
      <c r="EV26" s="265"/>
      <c r="EW26" s="266"/>
      <c r="EX26" s="200"/>
      <c r="EY26" s="266"/>
      <c r="EZ26" s="261"/>
      <c r="FA26" s="265"/>
      <c r="FB26" s="266"/>
      <c r="FC26" s="200"/>
      <c r="FD26" s="266"/>
      <c r="FE26" s="261"/>
      <c r="FF26" s="265"/>
      <c r="FG26" s="266"/>
      <c r="FH26" s="200"/>
      <c r="FI26" s="266"/>
      <c r="FJ26" s="261"/>
      <c r="FK26" s="265"/>
      <c r="FL26" s="266"/>
      <c r="FM26" s="200"/>
      <c r="FN26" s="266"/>
      <c r="FO26" s="261"/>
      <c r="FP26" s="265"/>
      <c r="FQ26" s="266"/>
      <c r="FR26" s="200"/>
      <c r="FS26" s="266"/>
      <c r="FT26" s="261"/>
      <c r="FU26" s="265"/>
      <c r="FV26" s="266"/>
      <c r="FW26" s="200"/>
      <c r="FX26" s="266"/>
      <c r="FY26" s="261"/>
      <c r="FZ26" s="265"/>
      <c r="GA26" s="266"/>
      <c r="GB26" s="200"/>
      <c r="GC26" s="266"/>
      <c r="GD26" s="261"/>
      <c r="GE26" s="265"/>
      <c r="GF26" s="266"/>
      <c r="GG26" s="200"/>
      <c r="GH26" s="266"/>
      <c r="GI26" s="261"/>
      <c r="GJ26" s="265"/>
      <c r="GK26" s="266"/>
      <c r="GL26" s="200"/>
      <c r="GM26" s="266"/>
      <c r="GN26" s="261"/>
      <c r="GO26" s="265"/>
      <c r="GP26" s="266"/>
      <c r="GQ26" s="200"/>
      <c r="GR26" s="266"/>
      <c r="GS26" s="261"/>
      <c r="GT26" s="265"/>
      <c r="GU26" s="266"/>
      <c r="GV26" s="200"/>
      <c r="GW26" s="266"/>
      <c r="GX26" s="261"/>
      <c r="GY26" s="265"/>
      <c r="GZ26" s="266"/>
      <c r="HA26" s="200"/>
      <c r="HB26" s="266"/>
      <c r="HC26" s="261"/>
      <c r="HD26" s="265"/>
      <c r="HE26" s="266"/>
      <c r="HF26" s="200"/>
      <c r="HG26" s="266"/>
      <c r="HH26" s="261"/>
      <c r="HI26" s="265"/>
      <c r="HJ26" s="266"/>
      <c r="HK26" s="200"/>
      <c r="HL26" s="266"/>
      <c r="HM26" s="261"/>
      <c r="HN26" s="265"/>
      <c r="HO26" s="266"/>
      <c r="HP26" s="200"/>
      <c r="HQ26" s="266"/>
      <c r="HR26" s="261"/>
      <c r="HS26" s="265"/>
      <c r="HT26" s="266"/>
      <c r="HU26" s="200"/>
      <c r="HV26" s="266"/>
      <c r="HW26" s="261"/>
      <c r="HX26" s="265"/>
      <c r="HY26" s="266"/>
      <c r="HZ26" s="200"/>
      <c r="IA26" s="266"/>
      <c r="IB26" s="261"/>
      <c r="IC26" s="265"/>
      <c r="ID26" s="266"/>
      <c r="IE26" s="200"/>
      <c r="IF26" s="266"/>
      <c r="IG26" s="261"/>
      <c r="IH26" s="265"/>
      <c r="II26" s="266"/>
      <c r="IJ26" s="200"/>
      <c r="IK26" s="266"/>
      <c r="IL26" s="261"/>
      <c r="IM26" s="265"/>
      <c r="IN26" s="266"/>
      <c r="IO26" s="200"/>
      <c r="IP26" s="266"/>
      <c r="IQ26" s="261"/>
      <c r="IR26" s="265"/>
      <c r="IS26" s="266"/>
      <c r="IT26" s="200"/>
      <c r="IU26" s="266"/>
      <c r="IV26" s="261"/>
      <c r="IW26" s="265"/>
      <c r="IX26" s="266"/>
      <c r="IY26" s="200"/>
      <c r="IZ26" s="266"/>
      <c r="JA26" s="261"/>
      <c r="JB26" s="265"/>
      <c r="JC26" s="266"/>
      <c r="JD26" s="200"/>
      <c r="JE26" s="266"/>
      <c r="JF26" s="261"/>
      <c r="JG26" s="265"/>
      <c r="JH26" s="266"/>
      <c r="JI26" s="200"/>
      <c r="JJ26" s="266"/>
      <c r="JK26" s="261"/>
      <c r="JL26" s="265"/>
      <c r="JM26" s="266"/>
      <c r="JN26" s="200"/>
      <c r="JO26" s="266"/>
      <c r="JP26" s="261"/>
      <c r="JQ26" s="265"/>
      <c r="JR26" s="266"/>
      <c r="JS26" s="200"/>
      <c r="JT26" s="266"/>
      <c r="JU26" s="261"/>
      <c r="JV26" s="265"/>
      <c r="JW26" s="266"/>
      <c r="JX26" s="200"/>
      <c r="JY26" s="266"/>
      <c r="JZ26" s="261"/>
      <c r="KA26" s="265"/>
      <c r="KB26" s="266"/>
      <c r="KC26" s="200"/>
      <c r="KD26" s="266"/>
      <c r="KE26" s="261"/>
      <c r="KF26" s="265"/>
      <c r="KG26" s="266"/>
      <c r="KH26" s="200"/>
      <c r="KI26" s="266"/>
      <c r="KJ26" s="261"/>
      <c r="KK26" s="265"/>
      <c r="KL26" s="266"/>
      <c r="KM26" s="200"/>
      <c r="KN26" s="266"/>
      <c r="KO26" s="261"/>
      <c r="KP26" s="265"/>
      <c r="KQ26" s="266"/>
      <c r="KR26" s="200"/>
      <c r="KS26" s="266"/>
      <c r="KT26" s="261"/>
      <c r="KU26" s="265"/>
      <c r="KV26" s="266"/>
      <c r="KW26" s="200"/>
      <c r="KX26" s="266"/>
      <c r="KY26" s="261"/>
      <c r="KZ26" s="265"/>
      <c r="LA26" s="266"/>
      <c r="LB26" s="200"/>
      <c r="LC26" s="266"/>
      <c r="LD26" s="261"/>
      <c r="LE26" s="265"/>
      <c r="LF26" s="266"/>
      <c r="LG26" s="200"/>
      <c r="LH26" s="266"/>
      <c r="LI26" s="261"/>
      <c r="LJ26" s="265"/>
      <c r="LK26" s="266"/>
      <c r="LL26" s="200"/>
      <c r="LM26" s="266"/>
      <c r="LN26" s="261"/>
      <c r="LO26" s="265"/>
      <c r="LP26" s="266"/>
      <c r="LQ26" s="200"/>
      <c r="LR26" s="266"/>
      <c r="LS26" s="261"/>
      <c r="LT26" s="265"/>
      <c r="LU26" s="266"/>
      <c r="LV26" s="200"/>
      <c r="LW26" s="266"/>
      <c r="LX26" s="261"/>
      <c r="LY26" s="265"/>
      <c r="LZ26" s="266"/>
      <c r="MA26" s="200"/>
      <c r="MB26" s="266"/>
      <c r="MC26" s="261"/>
      <c r="MD26" s="265"/>
      <c r="ME26" s="266"/>
      <c r="MF26" s="200"/>
      <c r="MG26" s="266"/>
      <c r="MH26" s="261"/>
      <c r="MI26" s="265"/>
      <c r="MJ26" s="266"/>
      <c r="MK26" s="200"/>
      <c r="ML26" s="266"/>
      <c r="MM26" s="261"/>
      <c r="MN26" s="265"/>
      <c r="MO26" s="266"/>
      <c r="MP26" s="200"/>
      <c r="MQ26" s="266"/>
      <c r="MR26" s="261"/>
      <c r="MS26" s="265"/>
      <c r="MT26" s="266"/>
      <c r="MU26" s="200"/>
      <c r="MV26" s="266"/>
      <c r="MW26" s="261"/>
      <c r="MX26" s="265"/>
      <c r="MY26" s="266"/>
      <c r="MZ26" s="200"/>
      <c r="NA26" s="266"/>
      <c r="NB26" s="261"/>
      <c r="NC26" s="265"/>
      <c r="ND26" s="266"/>
      <c r="NE26" s="200"/>
      <c r="NF26" s="266"/>
      <c r="NG26" s="261"/>
      <c r="NH26" s="265"/>
      <c r="NI26" s="266"/>
      <c r="NJ26" s="200"/>
      <c r="NK26" s="266"/>
      <c r="NL26" s="261"/>
      <c r="NM26" s="265"/>
      <c r="NN26" s="266"/>
      <c r="NO26" s="200"/>
      <c r="NP26" s="266"/>
      <c r="NQ26" s="261"/>
      <c r="NR26" s="265"/>
      <c r="NS26" s="266"/>
      <c r="NT26" s="200"/>
      <c r="NU26" s="266"/>
      <c r="NV26" s="261"/>
      <c r="NW26" s="265"/>
      <c r="NX26" s="266"/>
      <c r="NY26" s="200"/>
      <c r="NZ26" s="266"/>
      <c r="OA26" s="261"/>
      <c r="OB26" s="265"/>
      <c r="OC26" s="266"/>
      <c r="OD26" s="200"/>
      <c r="OE26" s="266"/>
      <c r="OF26" s="261"/>
      <c r="OG26" s="265"/>
      <c r="OH26" s="266"/>
      <c r="OI26" s="200"/>
      <c r="OJ26" s="266"/>
      <c r="OK26" s="261"/>
      <c r="OL26" s="265"/>
      <c r="OM26" s="266"/>
      <c r="ON26" s="200"/>
      <c r="OO26" s="266"/>
      <c r="OP26" s="261"/>
      <c r="OQ26" s="265"/>
      <c r="OR26" s="266"/>
      <c r="OS26" s="200"/>
      <c r="OT26" s="266"/>
      <c r="OU26" s="261"/>
      <c r="OV26" s="265"/>
      <c r="OW26" s="266"/>
      <c r="OX26" s="200"/>
      <c r="OY26" s="266"/>
      <c r="OZ26" s="261"/>
      <c r="PA26" s="265"/>
      <c r="PB26" s="266"/>
      <c r="PC26" s="200"/>
      <c r="PD26" s="266"/>
      <c r="PE26" s="261"/>
      <c r="PF26" s="265"/>
      <c r="PG26" s="266"/>
      <c r="PH26" s="200"/>
      <c r="PI26" s="266"/>
      <c r="PJ26" s="261"/>
      <c r="PK26" s="265"/>
      <c r="PL26" s="266"/>
      <c r="PM26" s="200"/>
      <c r="PN26" s="266"/>
      <c r="PO26" s="261"/>
      <c r="PP26" s="265"/>
      <c r="PQ26" s="266"/>
      <c r="PR26" s="200"/>
      <c r="PS26" s="266"/>
      <c r="PT26" s="261"/>
      <c r="PU26" s="265"/>
      <c r="PV26" s="266"/>
      <c r="PW26" s="200"/>
      <c r="PX26" s="266"/>
      <c r="PY26" s="261"/>
      <c r="PZ26" s="265"/>
      <c r="QA26" s="266"/>
      <c r="QB26" s="200"/>
      <c r="QC26" s="266"/>
      <c r="QD26" s="261"/>
      <c r="QE26" s="265"/>
      <c r="QF26" s="266"/>
      <c r="QG26" s="200"/>
      <c r="QH26" s="266"/>
      <c r="QI26" s="261"/>
      <c r="QJ26" s="265"/>
      <c r="QK26" s="266"/>
      <c r="QL26" s="200"/>
      <c r="QM26" s="266"/>
      <c r="QN26" s="261"/>
      <c r="QO26" s="265"/>
      <c r="QP26" s="266"/>
      <c r="QQ26" s="200"/>
      <c r="QR26" s="266"/>
      <c r="QS26" s="261"/>
      <c r="QT26" s="265"/>
      <c r="QU26" s="266"/>
      <c r="QV26" s="200"/>
      <c r="QW26" s="266"/>
      <c r="QX26" s="261"/>
      <c r="QY26" s="265"/>
      <c r="QZ26" s="266"/>
      <c r="RA26" s="200"/>
      <c r="RB26" s="266"/>
      <c r="RC26" s="261"/>
      <c r="RD26" s="265"/>
      <c r="RE26" s="266"/>
      <c r="RF26" s="200"/>
      <c r="RG26" s="266"/>
      <c r="RH26" s="261"/>
      <c r="RI26" s="265"/>
      <c r="RJ26" s="266"/>
      <c r="RK26" s="200"/>
      <c r="RL26" s="266"/>
      <c r="RM26" s="261"/>
      <c r="RN26" s="265"/>
      <c r="RO26" s="266"/>
      <c r="RP26" s="200"/>
      <c r="RQ26" s="266"/>
      <c r="RR26" s="261"/>
      <c r="RS26" s="265"/>
      <c r="RT26" s="266"/>
      <c r="RU26" s="200"/>
      <c r="RV26" s="266"/>
      <c r="RW26" s="261"/>
      <c r="RX26" s="265"/>
      <c r="RY26" s="266"/>
      <c r="RZ26" s="200"/>
      <c r="SA26" s="266"/>
      <c r="SB26" s="261"/>
      <c r="SC26" s="265"/>
      <c r="SD26" s="266"/>
      <c r="SE26" s="200"/>
      <c r="SF26" s="266"/>
      <c r="SG26" s="261"/>
      <c r="SH26" s="265"/>
      <c r="SI26" s="266"/>
      <c r="SJ26" s="200"/>
      <c r="SK26" s="266"/>
      <c r="SL26" s="261"/>
      <c r="SM26" s="265"/>
      <c r="SN26" s="266"/>
      <c r="SO26" s="200"/>
      <c r="SP26" s="266"/>
      <c r="SQ26" s="261"/>
      <c r="SR26" s="265"/>
      <c r="SS26" s="266"/>
      <c r="ST26" s="200"/>
      <c r="SU26" s="266"/>
      <c r="SV26" s="261"/>
      <c r="SW26" s="265"/>
      <c r="SX26" s="266"/>
      <c r="SY26" s="200"/>
      <c r="SZ26" s="266"/>
      <c r="TA26" s="261"/>
      <c r="TB26" s="265"/>
      <c r="TC26" s="266"/>
      <c r="TD26" s="200"/>
      <c r="TE26" s="266"/>
      <c r="TF26" s="261"/>
      <c r="TG26" s="265"/>
      <c r="TH26" s="266"/>
      <c r="TI26" s="200"/>
      <c r="TJ26" s="266"/>
      <c r="TK26" s="261"/>
      <c r="TL26" s="265"/>
      <c r="TM26" s="266"/>
      <c r="TN26" s="200"/>
      <c r="TO26" s="266"/>
      <c r="TP26" s="261"/>
      <c r="TQ26" s="265"/>
      <c r="TR26" s="266"/>
      <c r="TS26" s="200"/>
      <c r="TT26" s="266"/>
      <c r="TU26" s="261"/>
      <c r="TV26" s="265"/>
      <c r="TW26" s="266"/>
      <c r="TX26" s="200"/>
      <c r="TY26" s="266"/>
      <c r="TZ26" s="261"/>
      <c r="UA26" s="265"/>
      <c r="UB26" s="266"/>
      <c r="UC26" s="200"/>
      <c r="UD26" s="266"/>
      <c r="UE26" s="261"/>
      <c r="UF26" s="265"/>
      <c r="UG26" s="266"/>
      <c r="UH26" s="200"/>
      <c r="UI26" s="266"/>
      <c r="UJ26" s="261"/>
      <c r="UK26" s="265"/>
      <c r="UL26" s="266"/>
      <c r="UM26" s="200"/>
      <c r="UN26" s="266"/>
      <c r="UO26" s="261"/>
      <c r="UP26" s="265"/>
      <c r="UQ26" s="266"/>
      <c r="UR26" s="200"/>
      <c r="US26" s="266"/>
      <c r="UT26" s="261"/>
      <c r="UU26" s="265"/>
      <c r="UV26" s="266"/>
      <c r="UW26" s="200"/>
      <c r="UX26" s="266"/>
      <c r="UY26" s="261"/>
      <c r="UZ26" s="265"/>
      <c r="VA26" s="266"/>
      <c r="VB26" s="200"/>
      <c r="VC26" s="266"/>
      <c r="VD26" s="261"/>
      <c r="VE26" s="265"/>
      <c r="VF26" s="266"/>
      <c r="VG26" s="200"/>
      <c r="VH26" s="266"/>
      <c r="VI26" s="261"/>
      <c r="VJ26" s="265"/>
      <c r="VK26" s="266"/>
      <c r="VL26" s="200"/>
      <c r="VM26" s="266"/>
      <c r="VN26" s="261"/>
      <c r="VO26" s="265"/>
      <c r="VP26" s="266"/>
      <c r="VQ26" s="200"/>
      <c r="VR26" s="266"/>
      <c r="VS26" s="261"/>
      <c r="VT26" s="265"/>
      <c r="VU26" s="266"/>
      <c r="VV26" s="200"/>
      <c r="VW26" s="266"/>
      <c r="VX26" s="261"/>
      <c r="VY26" s="265"/>
      <c r="VZ26" s="266"/>
      <c r="WA26" s="200"/>
      <c r="WB26" s="266"/>
      <c r="WC26" s="261"/>
      <c r="WD26" s="265"/>
      <c r="WE26" s="266"/>
      <c r="WF26" s="200"/>
      <c r="WG26" s="266"/>
      <c r="WH26" s="261"/>
      <c r="WI26" s="265"/>
      <c r="WJ26" s="266"/>
      <c r="WK26" s="200"/>
      <c r="WL26" s="266"/>
      <c r="WM26" s="261"/>
      <c r="WN26" s="265"/>
      <c r="WO26" s="266"/>
      <c r="WP26" s="200"/>
      <c r="WQ26" s="266"/>
      <c r="WR26" s="261"/>
      <c r="WS26" s="265"/>
      <c r="WT26" s="266"/>
      <c r="WU26" s="200"/>
      <c r="WV26" s="266"/>
      <c r="WW26" s="261"/>
      <c r="WX26" s="265"/>
      <c r="WY26" s="266"/>
      <c r="WZ26" s="200"/>
      <c r="XA26" s="266"/>
      <c r="XB26" s="261"/>
      <c r="XC26" s="265"/>
      <c r="XD26" s="266"/>
      <c r="XE26" s="200"/>
      <c r="XF26" s="266"/>
      <c r="XG26" s="261"/>
      <c r="XH26" s="265"/>
      <c r="XI26" s="266"/>
      <c r="XJ26" s="200"/>
      <c r="XK26" s="266"/>
      <c r="XL26" s="261"/>
      <c r="XM26" s="265"/>
      <c r="XN26" s="266"/>
      <c r="XO26" s="200"/>
      <c r="XP26" s="266"/>
      <c r="XQ26" s="261"/>
      <c r="XR26" s="265"/>
      <c r="XS26" s="266"/>
      <c r="XT26" s="200"/>
      <c r="XU26" s="266"/>
      <c r="XV26" s="261"/>
      <c r="XW26" s="265"/>
      <c r="XX26" s="266"/>
      <c r="XY26" s="200"/>
      <c r="XZ26" s="266"/>
      <c r="YA26" s="261"/>
      <c r="YB26" s="265"/>
      <c r="YC26" s="266"/>
      <c r="YD26" s="200"/>
      <c r="YE26" s="266"/>
      <c r="YF26" s="261"/>
      <c r="YG26" s="265"/>
      <c r="YH26" s="266"/>
      <c r="YI26" s="200"/>
      <c r="YJ26" s="266"/>
      <c r="YK26" s="261"/>
      <c r="YL26" s="265"/>
      <c r="YM26" s="266"/>
      <c r="YN26" s="200"/>
      <c r="YO26" s="266"/>
      <c r="YP26" s="261"/>
      <c r="YQ26" s="265"/>
      <c r="YR26" s="266"/>
      <c r="YS26" s="200"/>
      <c r="YT26" s="266"/>
      <c r="YU26" s="261"/>
      <c r="YV26" s="265"/>
      <c r="YW26" s="266"/>
      <c r="YX26" s="200"/>
      <c r="YY26" s="266"/>
      <c r="YZ26" s="261"/>
      <c r="ZA26" s="265"/>
      <c r="ZB26" s="266"/>
      <c r="ZC26" s="200"/>
      <c r="ZD26" s="266"/>
      <c r="ZE26" s="261"/>
      <c r="ZF26" s="265"/>
      <c r="ZG26" s="266"/>
      <c r="ZH26" s="200"/>
      <c r="ZI26" s="266"/>
      <c r="ZJ26" s="261"/>
      <c r="ZK26" s="265"/>
      <c r="ZL26" s="266"/>
      <c r="ZM26" s="200"/>
      <c r="ZN26" s="266"/>
      <c r="ZO26" s="261"/>
      <c r="ZP26" s="265"/>
      <c r="ZQ26" s="266"/>
      <c r="ZR26" s="200"/>
      <c r="ZS26" s="266"/>
      <c r="ZT26" s="261"/>
      <c r="ZU26" s="265"/>
      <c r="ZV26" s="266"/>
      <c r="ZW26" s="200"/>
      <c r="ZX26" s="266"/>
      <c r="ZY26" s="261"/>
      <c r="ZZ26" s="265"/>
      <c r="AAA26" s="266"/>
      <c r="AAB26" s="200"/>
      <c r="AAC26" s="266"/>
      <c r="AAD26" s="261"/>
      <c r="AAE26" s="265"/>
      <c r="AAF26" s="266"/>
      <c r="AAG26" s="200"/>
      <c r="AAH26" s="266"/>
      <c r="AAI26" s="261"/>
      <c r="AAJ26" s="265"/>
      <c r="AAK26" s="266"/>
      <c r="AAL26" s="200"/>
      <c r="AAM26" s="266"/>
      <c r="AAN26" s="261"/>
      <c r="AAO26" s="265"/>
      <c r="AAP26" s="266"/>
      <c r="AAQ26" s="200"/>
      <c r="AAR26" s="266"/>
      <c r="AAS26" s="261"/>
      <c r="AAT26" s="265"/>
      <c r="AAU26" s="266"/>
      <c r="AAV26" s="200"/>
      <c r="AAW26" s="266"/>
      <c r="AAX26" s="261"/>
      <c r="AAY26" s="265"/>
      <c r="AAZ26" s="266"/>
      <c r="ABA26" s="200"/>
      <c r="ABB26" s="266"/>
      <c r="ABC26" s="261"/>
      <c r="ABD26" s="265"/>
      <c r="ABE26" s="266"/>
      <c r="ABF26" s="200"/>
      <c r="ABG26" s="266"/>
      <c r="ABH26" s="261"/>
      <c r="ABI26" s="265"/>
      <c r="ABJ26" s="266"/>
      <c r="ABK26" s="200"/>
      <c r="ABL26" s="266"/>
      <c r="ABM26" s="261"/>
      <c r="ABN26" s="265"/>
      <c r="ABO26" s="266"/>
      <c r="ABP26" s="200"/>
      <c r="ABQ26" s="266"/>
      <c r="ABR26" s="261"/>
      <c r="ABS26" s="265"/>
      <c r="ABT26" s="266"/>
      <c r="ABU26" s="200"/>
      <c r="ABV26" s="266"/>
      <c r="ABW26" s="261"/>
      <c r="ABX26" s="265"/>
      <c r="ABY26" s="266"/>
      <c r="ABZ26" s="200"/>
      <c r="ACA26" s="266"/>
      <c r="ACB26" s="261"/>
      <c r="ACC26" s="265"/>
      <c r="ACD26" s="266"/>
      <c r="ACE26" s="200"/>
      <c r="ACF26" s="266"/>
      <c r="ACG26" s="261"/>
      <c r="ACH26" s="265"/>
      <c r="ACI26" s="266"/>
      <c r="ACJ26" s="200"/>
      <c r="ACK26" s="266"/>
      <c r="ACL26" s="261"/>
      <c r="ACM26" s="265"/>
      <c r="ACN26" s="266"/>
      <c r="ACO26" s="200"/>
      <c r="ACP26" s="266"/>
      <c r="ACQ26" s="261"/>
      <c r="ACR26" s="265"/>
      <c r="ACS26" s="266"/>
      <c r="ACT26" s="200"/>
      <c r="ACU26" s="266"/>
      <c r="ACV26" s="261"/>
      <c r="ACW26" s="265"/>
      <c r="ACX26" s="266"/>
      <c r="ACY26" s="200"/>
      <c r="ACZ26" s="266"/>
      <c r="ADA26" s="261"/>
      <c r="ADB26" s="265"/>
      <c r="ADC26" s="266"/>
      <c r="ADD26" s="200"/>
      <c r="ADE26" s="266"/>
      <c r="ADF26" s="261"/>
      <c r="ADG26" s="265"/>
      <c r="ADH26" s="266"/>
      <c r="ADI26" s="200"/>
      <c r="ADJ26" s="266"/>
      <c r="ADK26" s="261"/>
      <c r="ADL26" s="265"/>
      <c r="ADM26" s="266"/>
      <c r="ADN26" s="200"/>
      <c r="ADO26" s="266"/>
      <c r="ADP26" s="261"/>
      <c r="ADQ26" s="265"/>
      <c r="ADR26" s="266"/>
      <c r="ADS26" s="200"/>
      <c r="ADT26" s="266"/>
      <c r="ADU26" s="261"/>
      <c r="ADV26" s="265"/>
      <c r="ADW26" s="266"/>
      <c r="ADX26" s="200"/>
      <c r="ADY26" s="266"/>
      <c r="ADZ26" s="261"/>
      <c r="AEA26" s="265"/>
      <c r="AEB26" s="266"/>
      <c r="AEC26" s="200"/>
      <c r="AED26" s="266"/>
      <c r="AEE26" s="261"/>
      <c r="AEF26" s="265"/>
      <c r="AEG26" s="266"/>
      <c r="AEH26" s="200"/>
      <c r="AEI26" s="266"/>
      <c r="AEJ26" s="261"/>
      <c r="AEK26" s="265"/>
      <c r="AEL26" s="266"/>
      <c r="AEM26" s="200"/>
      <c r="AEN26" s="266"/>
      <c r="AEO26" s="261"/>
      <c r="AEP26" s="265"/>
      <c r="AEQ26" s="266"/>
      <c r="AER26" s="200"/>
      <c r="AES26" s="266"/>
      <c r="AET26" s="261"/>
      <c r="AEU26" s="265"/>
      <c r="AEV26" s="266"/>
      <c r="AEW26" s="200"/>
      <c r="AEX26" s="266"/>
      <c r="AEY26" s="261"/>
      <c r="AEZ26" s="265"/>
      <c r="AFA26" s="266"/>
      <c r="AFB26" s="200"/>
      <c r="AFC26" s="266"/>
      <c r="AFD26" s="261"/>
      <c r="AFE26" s="265"/>
      <c r="AFF26" s="266"/>
      <c r="AFG26" s="200"/>
      <c r="AFH26" s="266"/>
      <c r="AFI26" s="261"/>
      <c r="AFJ26" s="265"/>
      <c r="AFK26" s="266"/>
      <c r="AFL26" s="200"/>
      <c r="AFM26" s="266"/>
      <c r="AFN26" s="261"/>
      <c r="AFO26" s="265"/>
      <c r="AFP26" s="266"/>
      <c r="AFQ26" s="200"/>
      <c r="AFR26" s="266"/>
      <c r="AFS26" s="261"/>
      <c r="AFT26" s="265"/>
      <c r="AFU26" s="266"/>
      <c r="AFV26" s="200"/>
      <c r="AFW26" s="266"/>
      <c r="AFX26" s="261"/>
      <c r="AFY26" s="265"/>
      <c r="AFZ26" s="266"/>
      <c r="AGA26" s="200"/>
      <c r="AGB26" s="266"/>
      <c r="AGC26" s="261"/>
      <c r="AGD26" s="265"/>
      <c r="AGE26" s="266"/>
      <c r="AGF26" s="200"/>
      <c r="AGG26" s="266"/>
      <c r="AGH26" s="261"/>
      <c r="AGI26" s="265"/>
      <c r="AGJ26" s="266"/>
      <c r="AGK26" s="200"/>
      <c r="AGL26" s="266"/>
      <c r="AGM26" s="261"/>
      <c r="AGN26" s="265"/>
      <c r="AGO26" s="266"/>
      <c r="AGP26" s="200"/>
      <c r="AGQ26" s="266"/>
      <c r="AGR26" s="261"/>
      <c r="AGS26" s="265"/>
      <c r="AGT26" s="266"/>
      <c r="AGU26" s="200"/>
      <c r="AGV26" s="266"/>
      <c r="AGW26" s="261"/>
      <c r="AGX26" s="265"/>
      <c r="AGY26" s="266"/>
      <c r="AGZ26" s="200"/>
      <c r="AHA26" s="266"/>
      <c r="AHB26" s="261"/>
      <c r="AHC26" s="265"/>
      <c r="AHD26" s="266"/>
      <c r="AHE26" s="200"/>
      <c r="AHF26" s="266"/>
      <c r="AHG26" s="261"/>
      <c r="AHH26" s="265"/>
      <c r="AHI26" s="266"/>
      <c r="AHJ26" s="200"/>
      <c r="AHK26" s="266"/>
      <c r="AHL26" s="261"/>
      <c r="AHM26" s="265"/>
      <c r="AHN26" s="266"/>
      <c r="AHO26" s="200"/>
      <c r="AHP26" s="266"/>
      <c r="AHQ26" s="261"/>
      <c r="AHR26" s="265"/>
      <c r="AHS26" s="266"/>
      <c r="AHT26" s="200"/>
      <c r="AHU26" s="266"/>
      <c r="AHV26" s="261"/>
      <c r="AHW26" s="265"/>
      <c r="AHX26" s="266"/>
      <c r="AHY26" s="200"/>
      <c r="AHZ26" s="266"/>
      <c r="AIA26" s="261"/>
      <c r="AIB26" s="265"/>
      <c r="AIC26" s="266"/>
      <c r="AID26" s="200"/>
      <c r="AIE26" s="266"/>
      <c r="AIF26" s="261"/>
      <c r="AIG26" s="265"/>
      <c r="AIH26" s="266"/>
      <c r="AII26" s="200"/>
      <c r="AIJ26" s="266"/>
      <c r="AIK26" s="261"/>
      <c r="AIL26" s="265"/>
      <c r="AIM26" s="266"/>
      <c r="AIN26" s="200"/>
      <c r="AIO26" s="266"/>
      <c r="AIP26" s="261"/>
      <c r="AIQ26" s="265"/>
      <c r="AIR26" s="266"/>
      <c r="AIS26" s="200"/>
      <c r="AIT26" s="266"/>
      <c r="AIU26" s="261"/>
      <c r="AIV26" s="265"/>
      <c r="AIW26" s="266"/>
      <c r="AIX26" s="200"/>
      <c r="AIY26" s="266"/>
      <c r="AIZ26" s="261"/>
      <c r="AJA26" s="265"/>
      <c r="AJB26" s="266"/>
      <c r="AJC26" s="200"/>
      <c r="AJD26" s="266"/>
      <c r="AJE26" s="261"/>
      <c r="AJF26" s="265"/>
      <c r="AJG26" s="266"/>
      <c r="AJH26" s="200"/>
      <c r="AJI26" s="266"/>
      <c r="AJJ26" s="261"/>
      <c r="AJK26" s="265"/>
      <c r="AJL26" s="266"/>
      <c r="AJM26" s="200"/>
      <c r="AJN26" s="266"/>
      <c r="AJO26" s="261"/>
      <c r="AJP26" s="265"/>
      <c r="AJQ26" s="266"/>
      <c r="AJR26" s="200"/>
      <c r="AJS26" s="266"/>
      <c r="AJT26" s="261"/>
      <c r="AJU26" s="265"/>
      <c r="AJV26" s="266"/>
      <c r="AJW26" s="200"/>
      <c r="AJX26" s="266"/>
      <c r="AJY26" s="261"/>
      <c r="AJZ26" s="265"/>
      <c r="AKA26" s="266"/>
      <c r="AKB26" s="200"/>
      <c r="AKC26" s="266"/>
      <c r="AKD26" s="261"/>
      <c r="AKE26" s="265"/>
      <c r="AKF26" s="266"/>
      <c r="AKG26" s="200"/>
      <c r="AKH26" s="266"/>
      <c r="AKI26" s="261"/>
      <c r="AKJ26" s="265"/>
      <c r="AKK26" s="266"/>
      <c r="AKL26" s="200"/>
      <c r="AKM26" s="266"/>
      <c r="AKN26" s="261"/>
      <c r="AKO26" s="265"/>
      <c r="AKP26" s="266"/>
      <c r="AKQ26" s="200"/>
      <c r="AKR26" s="266"/>
      <c r="AKS26" s="261"/>
      <c r="AKT26" s="265"/>
      <c r="AKU26" s="266"/>
      <c r="AKV26" s="200"/>
      <c r="AKW26" s="266"/>
      <c r="AKX26" s="261"/>
      <c r="AKY26" s="265"/>
      <c r="AKZ26" s="266"/>
      <c r="ALA26" s="200"/>
      <c r="ALB26" s="266"/>
      <c r="ALC26" s="261"/>
      <c r="ALD26" s="265"/>
      <c r="ALE26" s="266"/>
      <c r="ALF26" s="200"/>
      <c r="ALG26" s="266"/>
      <c r="ALH26" s="261"/>
      <c r="ALI26" s="265"/>
      <c r="ALJ26" s="266"/>
      <c r="ALK26" s="200"/>
      <c r="ALL26" s="266"/>
      <c r="ALM26" s="261"/>
      <c r="ALN26" s="265"/>
      <c r="ALO26" s="266"/>
      <c r="ALP26" s="200"/>
      <c r="ALQ26" s="266"/>
      <c r="ALR26" s="261"/>
      <c r="ALS26" s="265"/>
      <c r="ALT26" s="266"/>
      <c r="ALU26" s="200"/>
      <c r="ALV26" s="266"/>
      <c r="ALW26" s="261"/>
      <c r="ALX26" s="265"/>
      <c r="ALY26" s="266"/>
      <c r="ALZ26" s="200"/>
      <c r="AMA26" s="266"/>
      <c r="AMB26" s="261"/>
      <c r="AMC26" s="265"/>
      <c r="AMD26" s="266"/>
      <c r="AME26" s="200"/>
      <c r="AMF26" s="266"/>
      <c r="AMG26" s="261"/>
      <c r="AMH26" s="265"/>
      <c r="AMI26" s="266"/>
      <c r="AMJ26" s="200"/>
      <c r="AMK26" s="266"/>
      <c r="AML26" s="261"/>
      <c r="AMM26" s="265"/>
      <c r="AMN26" s="266"/>
      <c r="AMO26" s="200"/>
      <c r="AMP26" s="266"/>
      <c r="AMQ26" s="261"/>
      <c r="AMR26" s="265"/>
      <c r="AMS26" s="266"/>
      <c r="AMT26" s="200"/>
      <c r="AMU26" s="266"/>
      <c r="AMV26" s="261"/>
      <c r="AMW26" s="265"/>
      <c r="AMX26" s="266"/>
      <c r="AMY26" s="200"/>
      <c r="AMZ26" s="266"/>
      <c r="ANA26" s="261"/>
      <c r="ANB26" s="265"/>
      <c r="ANC26" s="266"/>
      <c r="AND26" s="200"/>
      <c r="ANE26" s="266"/>
      <c r="ANF26" s="261"/>
      <c r="ANG26" s="265"/>
      <c r="ANH26" s="266"/>
      <c r="ANI26" s="200"/>
      <c r="ANJ26" s="266"/>
      <c r="ANK26" s="261"/>
      <c r="ANL26" s="265"/>
      <c r="ANM26" s="266"/>
      <c r="ANN26" s="200"/>
      <c r="ANO26" s="266"/>
      <c r="ANP26" s="261"/>
      <c r="ANQ26" s="265"/>
      <c r="ANR26" s="266"/>
      <c r="ANS26" s="200"/>
      <c r="ANT26" s="266"/>
      <c r="ANU26" s="261"/>
      <c r="ANV26" s="265"/>
      <c r="ANW26" s="266"/>
      <c r="ANX26" s="200"/>
      <c r="ANY26" s="266"/>
      <c r="ANZ26" s="261"/>
      <c r="AOA26" s="265"/>
      <c r="AOB26" s="266"/>
      <c r="AOC26" s="200"/>
      <c r="AOD26" s="266"/>
      <c r="AOE26" s="261"/>
      <c r="AOF26" s="265"/>
      <c r="AOG26" s="266"/>
      <c r="AOH26" s="200"/>
      <c r="AOI26" s="266"/>
      <c r="AOJ26" s="261"/>
      <c r="AOK26" s="265"/>
      <c r="AOL26" s="266"/>
      <c r="AOM26" s="200"/>
      <c r="AON26" s="266"/>
      <c r="AOO26" s="261"/>
      <c r="AOP26" s="265"/>
      <c r="AOQ26" s="266"/>
      <c r="AOR26" s="200"/>
      <c r="AOS26" s="266"/>
      <c r="AOT26" s="261"/>
      <c r="AOU26" s="265"/>
      <c r="AOV26" s="266"/>
      <c r="AOW26" s="200"/>
      <c r="AOX26" s="266"/>
      <c r="AOY26" s="261"/>
      <c r="AOZ26" s="265"/>
      <c r="APA26" s="266"/>
      <c r="APB26" s="200"/>
      <c r="APC26" s="266"/>
      <c r="APD26" s="261"/>
      <c r="APE26" s="265"/>
      <c r="APF26" s="266"/>
      <c r="APG26" s="200"/>
      <c r="APH26" s="266"/>
      <c r="API26" s="261"/>
      <c r="APJ26" s="265"/>
      <c r="APK26" s="266"/>
      <c r="APL26" s="200"/>
      <c r="APM26" s="266"/>
      <c r="APN26" s="261"/>
      <c r="APO26" s="265"/>
      <c r="APP26" s="266"/>
      <c r="APQ26" s="200"/>
      <c r="APR26" s="266"/>
      <c r="APS26" s="261"/>
      <c r="APT26" s="265"/>
      <c r="APU26" s="266"/>
      <c r="APV26" s="200"/>
      <c r="APW26" s="266"/>
      <c r="APX26" s="261"/>
      <c r="APY26" s="265"/>
      <c r="APZ26" s="266"/>
      <c r="AQA26" s="200"/>
      <c r="AQB26" s="266"/>
      <c r="AQC26" s="261"/>
      <c r="AQD26" s="265"/>
      <c r="AQE26" s="266"/>
      <c r="AQF26" s="200"/>
      <c r="AQG26" s="266"/>
      <c r="AQH26" s="261"/>
      <c r="AQI26" s="265"/>
      <c r="AQJ26" s="266"/>
      <c r="AQK26" s="200"/>
      <c r="AQL26" s="266"/>
      <c r="AQM26" s="261"/>
      <c r="AQN26" s="265"/>
      <c r="AQO26" s="266"/>
      <c r="AQP26" s="200"/>
      <c r="AQQ26" s="266"/>
      <c r="AQR26" s="261"/>
      <c r="AQS26" s="265"/>
      <c r="AQT26" s="266"/>
      <c r="AQU26" s="200"/>
      <c r="AQV26" s="266"/>
      <c r="AQW26" s="261"/>
      <c r="AQX26" s="265"/>
      <c r="AQY26" s="266"/>
      <c r="AQZ26" s="200"/>
      <c r="ARA26" s="266"/>
      <c r="ARB26" s="261"/>
      <c r="ARC26" s="265"/>
      <c r="ARD26" s="266"/>
      <c r="ARE26" s="200"/>
      <c r="ARF26" s="266"/>
      <c r="ARG26" s="261"/>
      <c r="ARH26" s="265"/>
      <c r="ARI26" s="266"/>
      <c r="ARJ26" s="200"/>
      <c r="ARK26" s="266"/>
      <c r="ARL26" s="261"/>
      <c r="ARM26" s="265"/>
      <c r="ARN26" s="266"/>
      <c r="ARO26" s="200"/>
      <c r="ARP26" s="266"/>
      <c r="ARQ26" s="261"/>
      <c r="ARR26" s="265"/>
      <c r="ARS26" s="266"/>
      <c r="ART26" s="200"/>
      <c r="ARU26" s="266"/>
      <c r="ARV26" s="261"/>
      <c r="ARW26" s="265"/>
      <c r="ARX26" s="266"/>
      <c r="ARY26" s="200"/>
      <c r="ARZ26" s="266"/>
      <c r="ASA26" s="261"/>
      <c r="ASB26" s="265"/>
      <c r="ASC26" s="266"/>
      <c r="ASD26" s="200"/>
      <c r="ASE26" s="266"/>
      <c r="ASF26" s="261"/>
      <c r="ASG26" s="265"/>
      <c r="ASH26" s="266"/>
      <c r="ASI26" s="200"/>
      <c r="ASJ26" s="266"/>
      <c r="ASK26" s="261"/>
      <c r="ASL26" s="265"/>
      <c r="ASM26" s="266"/>
      <c r="ASN26" s="200"/>
      <c r="ASO26" s="266"/>
      <c r="ASP26" s="261"/>
      <c r="ASQ26" s="265"/>
      <c r="ASR26" s="266"/>
      <c r="ASS26" s="200"/>
      <c r="AST26" s="266"/>
      <c r="ASU26" s="261"/>
      <c r="ASV26" s="265"/>
      <c r="ASW26" s="266"/>
      <c r="ASX26" s="200"/>
      <c r="ASY26" s="266"/>
      <c r="ASZ26" s="261"/>
      <c r="ATA26" s="265"/>
      <c r="ATB26" s="266"/>
      <c r="ATC26" s="200"/>
      <c r="ATD26" s="266"/>
      <c r="ATE26" s="261"/>
      <c r="ATF26" s="265"/>
      <c r="ATG26" s="266"/>
      <c r="ATH26" s="200"/>
      <c r="ATI26" s="266"/>
      <c r="ATJ26" s="261"/>
      <c r="ATK26" s="265"/>
      <c r="ATL26" s="266"/>
      <c r="ATM26" s="200"/>
      <c r="ATN26" s="266"/>
      <c r="ATO26" s="261"/>
      <c r="ATP26" s="265"/>
      <c r="ATQ26" s="266"/>
      <c r="ATR26" s="200"/>
      <c r="ATS26" s="266"/>
      <c r="ATT26" s="261"/>
      <c r="ATU26" s="265"/>
      <c r="ATV26" s="266"/>
      <c r="ATW26" s="200"/>
      <c r="ATX26" s="266"/>
      <c r="ATY26" s="261"/>
      <c r="ATZ26" s="265"/>
      <c r="AUA26" s="266"/>
      <c r="AUB26" s="200"/>
      <c r="AUC26" s="266"/>
      <c r="AUD26" s="261"/>
      <c r="AUE26" s="265"/>
      <c r="AUF26" s="266"/>
      <c r="AUG26" s="200"/>
      <c r="AUH26" s="266"/>
      <c r="AUI26" s="261"/>
      <c r="AUJ26" s="265"/>
      <c r="AUK26" s="266"/>
      <c r="AUL26" s="200"/>
      <c r="AUM26" s="266"/>
      <c r="AUN26" s="261"/>
      <c r="AUO26" s="265"/>
      <c r="AUP26" s="266"/>
      <c r="AUQ26" s="200"/>
      <c r="AUR26" s="266"/>
      <c r="AUS26" s="261"/>
      <c r="AUT26" s="265"/>
      <c r="AUU26" s="266"/>
      <c r="AUV26" s="200"/>
      <c r="AUW26" s="266"/>
      <c r="AUX26" s="261"/>
      <c r="AUY26" s="265"/>
      <c r="AUZ26" s="266"/>
      <c r="AVA26" s="200"/>
      <c r="AVB26" s="266"/>
      <c r="AVC26" s="261"/>
      <c r="AVD26" s="265"/>
      <c r="AVE26" s="266"/>
      <c r="AVF26" s="200"/>
      <c r="AVG26" s="266"/>
      <c r="AVH26" s="261"/>
      <c r="AVI26" s="265"/>
      <c r="AVJ26" s="266"/>
      <c r="AVK26" s="200"/>
      <c r="AVL26" s="266"/>
      <c r="AVM26" s="261"/>
      <c r="AVN26" s="265"/>
      <c r="AVO26" s="266"/>
      <c r="AVP26" s="200"/>
      <c r="AVQ26" s="266"/>
      <c r="AVR26" s="261"/>
      <c r="AVS26" s="265"/>
      <c r="AVT26" s="266"/>
      <c r="AVU26" s="200"/>
      <c r="AVV26" s="266"/>
      <c r="AVW26" s="261"/>
      <c r="AVX26" s="265"/>
      <c r="AVY26" s="266"/>
      <c r="AVZ26" s="200"/>
      <c r="AWA26" s="266"/>
      <c r="AWB26" s="261"/>
      <c r="AWC26" s="265"/>
      <c r="AWD26" s="266"/>
      <c r="AWE26" s="200"/>
      <c r="AWF26" s="266"/>
      <c r="AWG26" s="261"/>
      <c r="AWH26" s="265"/>
      <c r="AWI26" s="266"/>
      <c r="AWJ26" s="200"/>
      <c r="AWK26" s="266"/>
      <c r="AWL26" s="261"/>
      <c r="AWM26" s="265"/>
      <c r="AWN26" s="266"/>
      <c r="AWO26" s="200"/>
      <c r="AWP26" s="266"/>
      <c r="AWQ26" s="261"/>
      <c r="AWR26" s="265"/>
      <c r="AWS26" s="266"/>
      <c r="AWT26" s="200"/>
      <c r="AWU26" s="266"/>
      <c r="AWV26" s="261"/>
      <c r="AWW26" s="265"/>
      <c r="AWX26" s="266"/>
      <c r="AWY26" s="200"/>
      <c r="AWZ26" s="266"/>
      <c r="AXA26" s="261"/>
      <c r="AXB26" s="265"/>
      <c r="AXC26" s="266"/>
      <c r="AXD26" s="200"/>
      <c r="AXE26" s="266"/>
      <c r="AXF26" s="261"/>
      <c r="AXG26" s="265"/>
      <c r="AXH26" s="266"/>
      <c r="AXI26" s="200"/>
      <c r="AXJ26" s="266"/>
      <c r="AXK26" s="261"/>
      <c r="AXL26" s="265"/>
      <c r="AXM26" s="266"/>
      <c r="AXN26" s="200"/>
      <c r="AXO26" s="266"/>
      <c r="AXP26" s="261"/>
      <c r="AXQ26" s="265"/>
      <c r="AXR26" s="266"/>
      <c r="AXS26" s="200"/>
      <c r="AXT26" s="266"/>
      <c r="AXU26" s="261"/>
      <c r="AXV26" s="265"/>
      <c r="AXW26" s="266"/>
      <c r="AXX26" s="200"/>
      <c r="AXY26" s="266"/>
      <c r="AXZ26" s="261"/>
      <c r="AYA26" s="265"/>
      <c r="AYB26" s="266"/>
      <c r="AYC26" s="200"/>
      <c r="AYD26" s="266"/>
      <c r="AYE26" s="261"/>
      <c r="AYF26" s="265"/>
      <c r="AYG26" s="266"/>
      <c r="AYH26" s="200"/>
      <c r="AYI26" s="266"/>
      <c r="AYJ26" s="261"/>
      <c r="AYK26" s="265"/>
      <c r="AYL26" s="266"/>
      <c r="AYM26" s="200"/>
      <c r="AYN26" s="266"/>
      <c r="AYO26" s="261"/>
      <c r="AYP26" s="265"/>
      <c r="AYQ26" s="266"/>
      <c r="AYR26" s="200"/>
      <c r="AYS26" s="266"/>
      <c r="AYT26" s="261"/>
      <c r="AYU26" s="265"/>
      <c r="AYV26" s="266"/>
      <c r="AYW26" s="200"/>
      <c r="AYX26" s="266"/>
      <c r="AYY26" s="261"/>
      <c r="AYZ26" s="265"/>
      <c r="AZA26" s="266"/>
      <c r="AZB26" s="200"/>
      <c r="AZC26" s="266"/>
      <c r="AZD26" s="261"/>
      <c r="AZE26" s="265"/>
      <c r="AZF26" s="266"/>
      <c r="AZG26" s="200"/>
      <c r="AZH26" s="266"/>
      <c r="AZI26" s="261"/>
      <c r="AZJ26" s="265"/>
      <c r="AZK26" s="266"/>
      <c r="AZL26" s="200"/>
      <c r="AZM26" s="266"/>
      <c r="AZN26" s="261"/>
      <c r="AZO26" s="265"/>
      <c r="AZP26" s="266"/>
      <c r="AZQ26" s="200"/>
      <c r="AZR26" s="266"/>
      <c r="AZS26" s="261"/>
      <c r="AZT26" s="265"/>
      <c r="AZU26" s="266"/>
      <c r="AZV26" s="200"/>
      <c r="AZW26" s="266"/>
      <c r="AZX26" s="261"/>
      <c r="AZY26" s="265"/>
      <c r="AZZ26" s="266"/>
      <c r="BAA26" s="200"/>
      <c r="BAB26" s="266"/>
      <c r="BAC26" s="261"/>
      <c r="BAD26" s="265"/>
      <c r="BAE26" s="266"/>
      <c r="BAF26" s="200"/>
      <c r="BAG26" s="266"/>
      <c r="BAH26" s="261"/>
      <c r="BAI26" s="265"/>
      <c r="BAJ26" s="266"/>
      <c r="BAK26" s="200"/>
      <c r="BAL26" s="266"/>
      <c r="BAM26" s="261"/>
      <c r="BAN26" s="265"/>
      <c r="BAO26" s="266"/>
      <c r="BAP26" s="200"/>
      <c r="BAQ26" s="266"/>
      <c r="BAR26" s="261"/>
      <c r="BAS26" s="265"/>
      <c r="BAT26" s="266"/>
      <c r="BAU26" s="200"/>
      <c r="BAV26" s="266"/>
      <c r="BAW26" s="261"/>
      <c r="BAX26" s="265"/>
      <c r="BAY26" s="266"/>
      <c r="BAZ26" s="200"/>
      <c r="BBA26" s="266"/>
      <c r="BBB26" s="261"/>
      <c r="BBC26" s="265"/>
      <c r="BBD26" s="266"/>
      <c r="BBE26" s="200"/>
      <c r="BBF26" s="266"/>
      <c r="BBG26" s="261"/>
      <c r="BBH26" s="265"/>
      <c r="BBI26" s="266"/>
      <c r="BBJ26" s="200"/>
      <c r="BBK26" s="266"/>
      <c r="BBL26" s="261"/>
      <c r="BBM26" s="265"/>
      <c r="BBN26" s="266"/>
      <c r="BBO26" s="200"/>
      <c r="BBP26" s="266"/>
      <c r="BBQ26" s="261"/>
      <c r="BBR26" s="265"/>
      <c r="BBS26" s="266"/>
      <c r="BBT26" s="200"/>
      <c r="BBU26" s="266"/>
      <c r="BBV26" s="261"/>
      <c r="BBW26" s="265"/>
      <c r="BBX26" s="266"/>
      <c r="BBY26" s="200"/>
      <c r="BBZ26" s="266"/>
      <c r="BCA26" s="261"/>
      <c r="BCB26" s="265"/>
      <c r="BCC26" s="266"/>
      <c r="BCD26" s="200"/>
      <c r="BCE26" s="266"/>
      <c r="BCF26" s="261"/>
      <c r="BCG26" s="265"/>
      <c r="BCH26" s="266"/>
      <c r="BCI26" s="200"/>
      <c r="BCJ26" s="266"/>
      <c r="BCK26" s="261"/>
      <c r="BCL26" s="265"/>
      <c r="BCM26" s="266"/>
      <c r="BCN26" s="200"/>
      <c r="BCO26" s="266"/>
      <c r="BCP26" s="261"/>
      <c r="BCQ26" s="265"/>
      <c r="BCR26" s="266"/>
      <c r="BCS26" s="200"/>
      <c r="BCT26" s="266"/>
      <c r="BCU26" s="261"/>
      <c r="BCV26" s="265"/>
      <c r="BCW26" s="266"/>
      <c r="BCX26" s="200"/>
      <c r="BCY26" s="266"/>
      <c r="BCZ26" s="261"/>
      <c r="BDA26" s="265"/>
      <c r="BDB26" s="266"/>
      <c r="BDC26" s="200"/>
      <c r="BDD26" s="266"/>
      <c r="BDE26" s="261"/>
      <c r="BDF26" s="265"/>
      <c r="BDG26" s="266"/>
      <c r="BDH26" s="200"/>
      <c r="BDI26" s="266"/>
      <c r="BDJ26" s="261"/>
      <c r="BDK26" s="265"/>
      <c r="BDL26" s="266"/>
      <c r="BDM26" s="200"/>
      <c r="BDN26" s="266"/>
      <c r="BDO26" s="261"/>
      <c r="BDP26" s="265"/>
      <c r="BDQ26" s="266"/>
      <c r="BDR26" s="200"/>
      <c r="BDS26" s="266"/>
      <c r="BDT26" s="261"/>
      <c r="BDU26" s="265"/>
      <c r="BDV26" s="266"/>
      <c r="BDW26" s="200"/>
      <c r="BDX26" s="266"/>
      <c r="BDY26" s="261"/>
      <c r="BDZ26" s="265"/>
      <c r="BEA26" s="266"/>
      <c r="BEB26" s="200"/>
      <c r="BEC26" s="266"/>
      <c r="BED26" s="261"/>
      <c r="BEE26" s="265"/>
      <c r="BEF26" s="266"/>
      <c r="BEG26" s="200"/>
      <c r="BEH26" s="266"/>
      <c r="BEI26" s="261"/>
      <c r="BEJ26" s="265"/>
      <c r="BEK26" s="266"/>
      <c r="BEL26" s="200"/>
      <c r="BEM26" s="266"/>
      <c r="BEN26" s="261"/>
      <c r="BEO26" s="265"/>
      <c r="BEP26" s="266"/>
      <c r="BEQ26" s="200"/>
      <c r="BER26" s="266"/>
      <c r="BES26" s="261"/>
      <c r="BET26" s="265"/>
      <c r="BEU26" s="266"/>
      <c r="BEV26" s="200"/>
      <c r="BEW26" s="266"/>
      <c r="BEX26" s="261"/>
      <c r="BEY26" s="265"/>
      <c r="BEZ26" s="266"/>
      <c r="BFA26" s="200"/>
      <c r="BFB26" s="266"/>
      <c r="BFC26" s="261"/>
      <c r="BFD26" s="265"/>
      <c r="BFE26" s="266"/>
      <c r="BFF26" s="200"/>
      <c r="BFG26" s="266"/>
      <c r="BFH26" s="261"/>
      <c r="BFI26" s="265"/>
      <c r="BFJ26" s="266"/>
      <c r="BFK26" s="200"/>
      <c r="BFL26" s="266"/>
      <c r="BFM26" s="261"/>
      <c r="BFN26" s="265"/>
      <c r="BFO26" s="266"/>
      <c r="BFP26" s="200"/>
      <c r="BFQ26" s="266"/>
      <c r="BFR26" s="261"/>
      <c r="BFS26" s="265"/>
      <c r="BFT26" s="266"/>
      <c r="BFU26" s="200"/>
      <c r="BFV26" s="266"/>
      <c r="BFW26" s="261"/>
      <c r="BFX26" s="265"/>
      <c r="BFY26" s="266"/>
      <c r="BFZ26" s="200"/>
      <c r="BGA26" s="266"/>
      <c r="BGB26" s="261"/>
      <c r="BGC26" s="265"/>
      <c r="BGD26" s="266"/>
      <c r="BGE26" s="200"/>
      <c r="BGF26" s="266"/>
      <c r="BGG26" s="261"/>
      <c r="BGH26" s="265"/>
      <c r="BGI26" s="266"/>
      <c r="BGJ26" s="200"/>
      <c r="BGK26" s="266"/>
      <c r="BGL26" s="261"/>
      <c r="BGM26" s="265"/>
      <c r="BGN26" s="266"/>
      <c r="BGO26" s="200"/>
      <c r="BGP26" s="266"/>
      <c r="BGQ26" s="261"/>
      <c r="BGR26" s="265"/>
      <c r="BGS26" s="266"/>
      <c r="BGT26" s="200"/>
      <c r="BGU26" s="266"/>
      <c r="BGV26" s="261"/>
      <c r="BGW26" s="265"/>
      <c r="BGX26" s="266"/>
      <c r="BGY26" s="200"/>
      <c r="BGZ26" s="266"/>
      <c r="BHA26" s="261"/>
      <c r="BHB26" s="265"/>
      <c r="BHC26" s="266"/>
      <c r="BHD26" s="200"/>
      <c r="BHE26" s="266"/>
      <c r="BHF26" s="261"/>
      <c r="BHG26" s="265"/>
      <c r="BHH26" s="266"/>
      <c r="BHI26" s="200"/>
      <c r="BHJ26" s="266"/>
      <c r="BHK26" s="261"/>
      <c r="BHL26" s="265"/>
      <c r="BHM26" s="266"/>
      <c r="BHN26" s="200"/>
      <c r="BHO26" s="266"/>
      <c r="BHP26" s="261"/>
      <c r="BHQ26" s="265"/>
      <c r="BHR26" s="266"/>
      <c r="BHS26" s="200"/>
      <c r="BHT26" s="266"/>
      <c r="BHU26" s="261"/>
      <c r="BHV26" s="265"/>
      <c r="BHW26" s="266"/>
      <c r="BHX26" s="200"/>
      <c r="BHY26" s="266"/>
      <c r="BHZ26" s="261"/>
      <c r="BIA26" s="265"/>
      <c r="BIB26" s="266"/>
      <c r="BIC26" s="200"/>
      <c r="BID26" s="266"/>
      <c r="BIE26" s="261"/>
      <c r="BIF26" s="265"/>
      <c r="BIG26" s="266"/>
      <c r="BIH26" s="200"/>
      <c r="BII26" s="266"/>
      <c r="BIJ26" s="261"/>
      <c r="BIK26" s="265"/>
      <c r="BIL26" s="266"/>
      <c r="BIM26" s="200"/>
      <c r="BIN26" s="266"/>
      <c r="BIO26" s="261"/>
      <c r="BIP26" s="265"/>
      <c r="BIQ26" s="266"/>
      <c r="BIR26" s="200"/>
      <c r="BIS26" s="266"/>
      <c r="BIT26" s="261"/>
      <c r="BIU26" s="265"/>
      <c r="BIV26" s="266"/>
      <c r="BIW26" s="200"/>
      <c r="BIX26" s="266"/>
      <c r="BIY26" s="261"/>
      <c r="BIZ26" s="265"/>
      <c r="BJA26" s="266"/>
      <c r="BJB26" s="200"/>
      <c r="BJC26" s="266"/>
      <c r="BJD26" s="261"/>
      <c r="BJE26" s="265"/>
      <c r="BJF26" s="266"/>
      <c r="BJG26" s="200"/>
      <c r="BJH26" s="266"/>
      <c r="BJI26" s="261"/>
      <c r="BJJ26" s="265"/>
      <c r="BJK26" s="266"/>
      <c r="BJL26" s="200"/>
      <c r="BJM26" s="266"/>
      <c r="BJN26" s="261"/>
      <c r="BJO26" s="265"/>
      <c r="BJP26" s="266"/>
      <c r="BJQ26" s="200"/>
      <c r="BJR26" s="266"/>
      <c r="BJS26" s="261"/>
      <c r="BJT26" s="265"/>
      <c r="BJU26" s="266"/>
      <c r="BJV26" s="200"/>
      <c r="BJW26" s="266"/>
      <c r="BJX26" s="261"/>
      <c r="BJY26" s="265"/>
      <c r="BJZ26" s="266"/>
      <c r="BKA26" s="200"/>
      <c r="BKB26" s="266"/>
      <c r="BKC26" s="261"/>
      <c r="BKD26" s="265"/>
      <c r="BKE26" s="266"/>
      <c r="BKF26" s="200"/>
      <c r="BKG26" s="266"/>
      <c r="BKH26" s="261"/>
      <c r="BKI26" s="265"/>
      <c r="BKJ26" s="266"/>
      <c r="BKK26" s="200"/>
      <c r="BKL26" s="266"/>
      <c r="BKM26" s="261"/>
      <c r="BKN26" s="265"/>
      <c r="BKO26" s="266"/>
      <c r="BKP26" s="200"/>
      <c r="BKQ26" s="266"/>
      <c r="BKR26" s="261"/>
      <c r="BKS26" s="265"/>
      <c r="BKT26" s="266"/>
      <c r="BKU26" s="200"/>
      <c r="BKV26" s="266"/>
      <c r="BKW26" s="261"/>
      <c r="BKX26" s="265"/>
      <c r="BKY26" s="266"/>
      <c r="BKZ26" s="200"/>
      <c r="BLA26" s="266"/>
      <c r="BLB26" s="261"/>
      <c r="BLC26" s="265"/>
      <c r="BLD26" s="266"/>
      <c r="BLE26" s="200"/>
      <c r="BLF26" s="266"/>
      <c r="BLG26" s="261"/>
      <c r="BLH26" s="265"/>
      <c r="BLI26" s="266"/>
      <c r="BLJ26" s="200"/>
      <c r="BLK26" s="266"/>
      <c r="BLL26" s="261"/>
      <c r="BLM26" s="265"/>
      <c r="BLN26" s="266"/>
      <c r="BLO26" s="200"/>
      <c r="BLP26" s="266"/>
      <c r="BLQ26" s="261"/>
      <c r="BLR26" s="265"/>
      <c r="BLS26" s="266"/>
      <c r="BLT26" s="200"/>
      <c r="BLU26" s="266"/>
      <c r="BLV26" s="261"/>
      <c r="BLW26" s="265"/>
      <c r="BLX26" s="266"/>
      <c r="BLY26" s="200"/>
      <c r="BLZ26" s="266"/>
      <c r="BMA26" s="261"/>
      <c r="BMB26" s="265"/>
      <c r="BMC26" s="266"/>
      <c r="BMD26" s="200"/>
      <c r="BME26" s="266"/>
      <c r="BMF26" s="261"/>
      <c r="BMG26" s="265"/>
      <c r="BMH26" s="266"/>
      <c r="BMI26" s="200"/>
      <c r="BMJ26" s="266"/>
      <c r="BMK26" s="261"/>
      <c r="BML26" s="265"/>
      <c r="BMM26" s="266"/>
      <c r="BMN26" s="200"/>
      <c r="BMO26" s="266"/>
      <c r="BMP26" s="261"/>
      <c r="BMQ26" s="265"/>
      <c r="BMR26" s="266"/>
      <c r="BMS26" s="200"/>
      <c r="BMT26" s="266"/>
      <c r="BMU26" s="261"/>
      <c r="BMV26" s="265"/>
      <c r="BMW26" s="266"/>
      <c r="BMX26" s="200"/>
      <c r="BMY26" s="266"/>
      <c r="BMZ26" s="261"/>
      <c r="BNA26" s="265"/>
      <c r="BNB26" s="266"/>
      <c r="BNC26" s="200"/>
      <c r="BND26" s="266"/>
      <c r="BNE26" s="261"/>
      <c r="BNF26" s="265"/>
      <c r="BNG26" s="266"/>
      <c r="BNH26" s="200"/>
      <c r="BNI26" s="266"/>
      <c r="BNJ26" s="261"/>
      <c r="BNK26" s="265"/>
      <c r="BNL26" s="266"/>
      <c r="BNM26" s="200"/>
      <c r="BNN26" s="266"/>
      <c r="BNO26" s="261"/>
      <c r="BNP26" s="265"/>
      <c r="BNQ26" s="266"/>
      <c r="BNR26" s="200"/>
      <c r="BNS26" s="266"/>
      <c r="BNT26" s="261"/>
      <c r="BNU26" s="265"/>
      <c r="BNV26" s="266"/>
      <c r="BNW26" s="200"/>
      <c r="BNX26" s="266"/>
      <c r="BNY26" s="261"/>
      <c r="BNZ26" s="265"/>
      <c r="BOA26" s="266"/>
      <c r="BOB26" s="200"/>
      <c r="BOC26" s="266"/>
      <c r="BOD26" s="261"/>
      <c r="BOE26" s="265"/>
      <c r="BOF26" s="266"/>
      <c r="BOG26" s="200"/>
      <c r="BOH26" s="266"/>
      <c r="BOI26" s="261"/>
      <c r="BOJ26" s="265"/>
      <c r="BOK26" s="266"/>
      <c r="BOL26" s="200"/>
      <c r="BOM26" s="266"/>
      <c r="BON26" s="261"/>
      <c r="BOO26" s="265"/>
      <c r="BOP26" s="266"/>
      <c r="BOQ26" s="200"/>
      <c r="BOR26" s="266"/>
      <c r="BOS26" s="261"/>
      <c r="BOT26" s="265"/>
      <c r="BOU26" s="266"/>
      <c r="BOV26" s="200"/>
      <c r="BOW26" s="266"/>
      <c r="BOX26" s="261"/>
      <c r="BOY26" s="265"/>
      <c r="BOZ26" s="266"/>
      <c r="BPA26" s="200"/>
      <c r="BPB26" s="266"/>
      <c r="BPC26" s="261"/>
      <c r="BPD26" s="265"/>
      <c r="BPE26" s="266"/>
      <c r="BPF26" s="200"/>
      <c r="BPG26" s="266"/>
      <c r="BPH26" s="261"/>
      <c r="BPI26" s="265"/>
      <c r="BPJ26" s="266"/>
      <c r="BPK26" s="200"/>
      <c r="BPL26" s="266"/>
      <c r="BPM26" s="261"/>
      <c r="BPN26" s="265"/>
      <c r="BPO26" s="266"/>
      <c r="BPP26" s="200"/>
      <c r="BPQ26" s="266"/>
      <c r="BPR26" s="261"/>
      <c r="BPS26" s="265"/>
      <c r="BPT26" s="266"/>
      <c r="BPU26" s="200"/>
      <c r="BPV26" s="266"/>
      <c r="BPW26" s="261"/>
      <c r="BPX26" s="265"/>
      <c r="BPY26" s="266"/>
      <c r="BPZ26" s="200"/>
      <c r="BQA26" s="266"/>
      <c r="BQB26" s="261"/>
      <c r="BQC26" s="265"/>
      <c r="BQD26" s="266"/>
      <c r="BQE26" s="200"/>
      <c r="BQF26" s="266"/>
      <c r="BQG26" s="261"/>
      <c r="BQH26" s="265"/>
      <c r="BQI26" s="266"/>
      <c r="BQJ26" s="200"/>
      <c r="BQK26" s="266"/>
      <c r="BQL26" s="261"/>
      <c r="BQM26" s="265"/>
      <c r="BQN26" s="266"/>
      <c r="BQO26" s="200"/>
      <c r="BQP26" s="266"/>
      <c r="BQQ26" s="261"/>
      <c r="BQR26" s="265"/>
      <c r="BQS26" s="266"/>
      <c r="BQT26" s="200"/>
      <c r="BQU26" s="266"/>
      <c r="BQV26" s="261"/>
      <c r="BQW26" s="265"/>
      <c r="BQX26" s="266"/>
      <c r="BQY26" s="200"/>
      <c r="BQZ26" s="266"/>
      <c r="BRA26" s="261"/>
      <c r="BRB26" s="265"/>
      <c r="BRC26" s="266"/>
      <c r="BRD26" s="200"/>
      <c r="BRE26" s="266"/>
      <c r="BRF26" s="261"/>
      <c r="BRG26" s="265"/>
      <c r="BRH26" s="266"/>
      <c r="BRI26" s="200"/>
      <c r="BRJ26" s="266"/>
      <c r="BRK26" s="261"/>
      <c r="BRL26" s="265"/>
      <c r="BRM26" s="266"/>
      <c r="BRN26" s="200"/>
      <c r="BRO26" s="266"/>
      <c r="BRP26" s="261"/>
      <c r="BRQ26" s="265"/>
      <c r="BRR26" s="266"/>
      <c r="BRS26" s="200"/>
      <c r="BRT26" s="266"/>
      <c r="BRU26" s="261"/>
      <c r="BRV26" s="265"/>
      <c r="BRW26" s="266"/>
      <c r="BRX26" s="200"/>
      <c r="BRY26" s="266"/>
      <c r="BRZ26" s="261"/>
      <c r="BSA26" s="265"/>
      <c r="BSB26" s="266"/>
      <c r="BSC26" s="200"/>
      <c r="BSD26" s="266"/>
      <c r="BSE26" s="261"/>
      <c r="BSF26" s="265"/>
      <c r="BSG26" s="266"/>
      <c r="BSH26" s="200"/>
      <c r="BSI26" s="266"/>
      <c r="BSJ26" s="261"/>
      <c r="BSK26" s="265"/>
      <c r="BSL26" s="266"/>
      <c r="BSM26" s="200"/>
      <c r="BSN26" s="266"/>
      <c r="BSO26" s="261"/>
      <c r="BSP26" s="265"/>
      <c r="BSQ26" s="266"/>
      <c r="BSR26" s="200"/>
      <c r="BSS26" s="266"/>
      <c r="BST26" s="261"/>
      <c r="BSU26" s="265"/>
      <c r="BSV26" s="266"/>
      <c r="BSW26" s="200"/>
      <c r="BSX26" s="266"/>
      <c r="BSY26" s="261"/>
      <c r="BSZ26" s="265"/>
      <c r="BTA26" s="266"/>
      <c r="BTB26" s="200"/>
      <c r="BTC26" s="266"/>
      <c r="BTD26" s="261"/>
      <c r="BTE26" s="265"/>
      <c r="BTF26" s="266"/>
      <c r="BTG26" s="200"/>
      <c r="BTH26" s="266"/>
      <c r="BTI26" s="261"/>
      <c r="BTJ26" s="265"/>
      <c r="BTK26" s="266"/>
      <c r="BTL26" s="200"/>
      <c r="BTM26" s="266"/>
      <c r="BTN26" s="261"/>
      <c r="BTO26" s="265"/>
      <c r="BTP26" s="266"/>
      <c r="BTQ26" s="200"/>
      <c r="BTR26" s="266"/>
      <c r="BTS26" s="261"/>
      <c r="BTT26" s="265"/>
      <c r="BTU26" s="266"/>
      <c r="BTV26" s="200"/>
      <c r="BTW26" s="266"/>
      <c r="BTX26" s="261"/>
      <c r="BTY26" s="265"/>
      <c r="BTZ26" s="266"/>
      <c r="BUA26" s="200"/>
      <c r="BUB26" s="266"/>
      <c r="BUC26" s="261"/>
      <c r="BUD26" s="265"/>
      <c r="BUE26" s="266"/>
      <c r="BUF26" s="200"/>
      <c r="BUG26" s="266"/>
      <c r="BUH26" s="261"/>
      <c r="BUI26" s="265"/>
      <c r="BUJ26" s="266"/>
      <c r="BUK26" s="200"/>
      <c r="BUL26" s="266"/>
      <c r="BUM26" s="261"/>
      <c r="BUN26" s="265"/>
      <c r="BUO26" s="266"/>
      <c r="BUP26" s="200"/>
      <c r="BUQ26" s="266"/>
      <c r="BUR26" s="261"/>
      <c r="BUS26" s="265"/>
      <c r="BUT26" s="266"/>
      <c r="BUU26" s="200"/>
      <c r="BUV26" s="266"/>
      <c r="BUW26" s="261"/>
      <c r="BUX26" s="265"/>
      <c r="BUY26" s="266"/>
      <c r="BUZ26" s="200"/>
      <c r="BVA26" s="266"/>
      <c r="BVB26" s="261"/>
      <c r="BVC26" s="265"/>
      <c r="BVD26" s="266"/>
      <c r="BVE26" s="200"/>
      <c r="BVF26" s="266"/>
      <c r="BVG26" s="261"/>
      <c r="BVH26" s="265"/>
      <c r="BVI26" s="266"/>
      <c r="BVJ26" s="200"/>
      <c r="BVK26" s="266"/>
      <c r="BVL26" s="261"/>
      <c r="BVM26" s="265"/>
      <c r="BVN26" s="266"/>
      <c r="BVO26" s="200"/>
      <c r="BVP26" s="266"/>
      <c r="BVQ26" s="261"/>
      <c r="BVR26" s="265"/>
      <c r="BVS26" s="266"/>
      <c r="BVT26" s="200"/>
      <c r="BVU26" s="266"/>
      <c r="BVV26" s="261"/>
      <c r="BVW26" s="265"/>
      <c r="BVX26" s="266"/>
      <c r="BVY26" s="200"/>
      <c r="BVZ26" s="266"/>
      <c r="BWA26" s="261"/>
      <c r="BWB26" s="265"/>
      <c r="BWC26" s="266"/>
      <c r="BWD26" s="200"/>
      <c r="BWE26" s="266"/>
      <c r="BWF26" s="261"/>
      <c r="BWG26" s="265"/>
      <c r="BWH26" s="266"/>
      <c r="BWI26" s="200"/>
      <c r="BWJ26" s="266"/>
      <c r="BWK26" s="261"/>
      <c r="BWL26" s="265"/>
      <c r="BWM26" s="266"/>
      <c r="BWN26" s="200"/>
      <c r="BWO26" s="266"/>
      <c r="BWP26" s="261"/>
      <c r="BWQ26" s="265"/>
      <c r="BWR26" s="266"/>
      <c r="BWS26" s="200"/>
      <c r="BWT26" s="266"/>
      <c r="BWU26" s="261"/>
      <c r="BWV26" s="265"/>
      <c r="BWW26" s="266"/>
      <c r="BWX26" s="200"/>
      <c r="BWY26" s="266"/>
      <c r="BWZ26" s="261"/>
      <c r="BXA26" s="265"/>
      <c r="BXB26" s="266"/>
      <c r="BXC26" s="200"/>
      <c r="BXD26" s="266"/>
      <c r="BXE26" s="261"/>
      <c r="BXF26" s="265"/>
      <c r="BXG26" s="266"/>
      <c r="BXH26" s="200"/>
      <c r="BXI26" s="266"/>
      <c r="BXJ26" s="261"/>
      <c r="BXK26" s="265"/>
      <c r="BXL26" s="266"/>
      <c r="BXM26" s="200"/>
      <c r="BXN26" s="266"/>
      <c r="BXO26" s="261"/>
      <c r="BXP26" s="265"/>
      <c r="BXQ26" s="266"/>
      <c r="BXR26" s="200"/>
      <c r="BXS26" s="266"/>
      <c r="BXT26" s="261"/>
      <c r="BXU26" s="265"/>
      <c r="BXV26" s="266"/>
      <c r="BXW26" s="200"/>
      <c r="BXX26" s="266"/>
      <c r="BXY26" s="261"/>
      <c r="BXZ26" s="265"/>
      <c r="BYA26" s="266"/>
      <c r="BYB26" s="200"/>
      <c r="BYC26" s="266"/>
      <c r="BYD26" s="261"/>
      <c r="BYE26" s="265"/>
      <c r="BYF26" s="266"/>
      <c r="BYG26" s="200"/>
      <c r="BYH26" s="266"/>
      <c r="BYI26" s="261"/>
      <c r="BYJ26" s="265"/>
      <c r="BYK26" s="266"/>
      <c r="BYL26" s="200"/>
      <c r="BYM26" s="266"/>
      <c r="BYN26" s="261"/>
      <c r="BYO26" s="265"/>
      <c r="BYP26" s="266"/>
      <c r="BYQ26" s="200"/>
      <c r="BYR26" s="266"/>
      <c r="BYS26" s="261"/>
      <c r="BYT26" s="265"/>
      <c r="BYU26" s="266"/>
      <c r="BYV26" s="200"/>
      <c r="BYW26" s="266"/>
      <c r="BYX26" s="261"/>
      <c r="BYY26" s="265"/>
      <c r="BYZ26" s="266"/>
      <c r="BZA26" s="200"/>
      <c r="BZB26" s="266"/>
      <c r="BZC26" s="261"/>
      <c r="BZD26" s="265"/>
      <c r="BZE26" s="266"/>
      <c r="BZF26" s="200"/>
      <c r="BZG26" s="266"/>
      <c r="BZH26" s="261"/>
      <c r="BZI26" s="265"/>
      <c r="BZJ26" s="266"/>
      <c r="BZK26" s="200"/>
      <c r="BZL26" s="266"/>
      <c r="BZM26" s="261"/>
      <c r="BZN26" s="265"/>
      <c r="BZO26" s="266"/>
      <c r="BZP26" s="200"/>
      <c r="BZQ26" s="266"/>
      <c r="BZR26" s="261"/>
      <c r="BZS26" s="265"/>
      <c r="BZT26" s="266"/>
      <c r="BZU26" s="200"/>
      <c r="BZV26" s="266"/>
      <c r="BZW26" s="261"/>
      <c r="BZX26" s="265"/>
      <c r="BZY26" s="266"/>
      <c r="BZZ26" s="200"/>
      <c r="CAA26" s="266"/>
      <c r="CAB26" s="261"/>
      <c r="CAC26" s="265"/>
      <c r="CAD26" s="266"/>
      <c r="CAE26" s="200"/>
      <c r="CAF26" s="266"/>
      <c r="CAG26" s="261"/>
      <c r="CAH26" s="265"/>
      <c r="CAI26" s="266"/>
      <c r="CAJ26" s="200"/>
      <c r="CAK26" s="266"/>
      <c r="CAL26" s="261"/>
      <c r="CAM26" s="265"/>
      <c r="CAN26" s="266"/>
      <c r="CAO26" s="200"/>
      <c r="CAP26" s="266"/>
      <c r="CAQ26" s="261"/>
      <c r="CAR26" s="265"/>
      <c r="CAS26" s="266"/>
      <c r="CAT26" s="200"/>
      <c r="CAU26" s="266"/>
      <c r="CAV26" s="261"/>
      <c r="CAW26" s="265"/>
      <c r="CAX26" s="266"/>
      <c r="CAY26" s="200"/>
      <c r="CAZ26" s="266"/>
      <c r="CBA26" s="261"/>
      <c r="CBB26" s="265"/>
      <c r="CBC26" s="266"/>
      <c r="CBD26" s="200"/>
      <c r="CBE26" s="266"/>
      <c r="CBF26" s="261"/>
      <c r="CBG26" s="265"/>
      <c r="CBH26" s="266"/>
      <c r="CBI26" s="200"/>
      <c r="CBJ26" s="266"/>
      <c r="CBK26" s="261"/>
      <c r="CBL26" s="265"/>
      <c r="CBM26" s="266"/>
      <c r="CBN26" s="200"/>
      <c r="CBO26" s="266"/>
      <c r="CBP26" s="261"/>
      <c r="CBQ26" s="265"/>
      <c r="CBR26" s="266"/>
      <c r="CBS26" s="200"/>
      <c r="CBT26" s="266"/>
      <c r="CBU26" s="261"/>
      <c r="CBV26" s="265"/>
      <c r="CBW26" s="266"/>
      <c r="CBX26" s="200"/>
      <c r="CBY26" s="266"/>
      <c r="CBZ26" s="261"/>
      <c r="CCA26" s="265"/>
      <c r="CCB26" s="266"/>
      <c r="CCC26" s="200"/>
      <c r="CCD26" s="266"/>
      <c r="CCE26" s="261"/>
      <c r="CCF26" s="265"/>
      <c r="CCG26" s="266"/>
      <c r="CCH26" s="200"/>
      <c r="CCI26" s="266"/>
      <c r="CCJ26" s="261"/>
      <c r="CCK26" s="265"/>
      <c r="CCL26" s="266"/>
      <c r="CCM26" s="200"/>
      <c r="CCN26" s="266"/>
      <c r="CCO26" s="261"/>
      <c r="CCP26" s="265"/>
      <c r="CCQ26" s="266"/>
      <c r="CCR26" s="200"/>
      <c r="CCS26" s="266"/>
      <c r="CCT26" s="261"/>
      <c r="CCU26" s="265"/>
      <c r="CCV26" s="266"/>
      <c r="CCW26" s="200"/>
      <c r="CCX26" s="266"/>
      <c r="CCY26" s="261"/>
      <c r="CCZ26" s="265"/>
      <c r="CDA26" s="266"/>
      <c r="CDB26" s="200"/>
      <c r="CDC26" s="266"/>
      <c r="CDD26" s="261"/>
      <c r="CDE26" s="265"/>
      <c r="CDF26" s="266"/>
      <c r="CDG26" s="200"/>
      <c r="CDH26" s="266"/>
      <c r="CDI26" s="261"/>
      <c r="CDJ26" s="265"/>
      <c r="CDK26" s="266"/>
      <c r="CDL26" s="200"/>
      <c r="CDM26" s="266"/>
      <c r="CDN26" s="261"/>
      <c r="CDO26" s="265"/>
      <c r="CDP26" s="266"/>
      <c r="CDQ26" s="200"/>
      <c r="CDR26" s="266"/>
      <c r="CDS26" s="261"/>
      <c r="CDT26" s="265"/>
      <c r="CDU26" s="266"/>
      <c r="CDV26" s="200"/>
      <c r="CDW26" s="266"/>
      <c r="CDX26" s="261"/>
      <c r="CDY26" s="265"/>
      <c r="CDZ26" s="266"/>
      <c r="CEA26" s="200"/>
      <c r="CEB26" s="266"/>
      <c r="CEC26" s="261"/>
      <c r="CED26" s="265"/>
      <c r="CEE26" s="266"/>
      <c r="CEF26" s="200"/>
      <c r="CEG26" s="266"/>
      <c r="CEH26" s="261"/>
      <c r="CEI26" s="265"/>
      <c r="CEJ26" s="266"/>
      <c r="CEK26" s="200"/>
      <c r="CEL26" s="266"/>
      <c r="CEM26" s="261"/>
      <c r="CEN26" s="265"/>
      <c r="CEO26" s="266"/>
      <c r="CEP26" s="200"/>
      <c r="CEQ26" s="266"/>
      <c r="CER26" s="261"/>
      <c r="CES26" s="265"/>
      <c r="CET26" s="266"/>
      <c r="CEU26" s="200"/>
      <c r="CEV26" s="266"/>
      <c r="CEW26" s="261"/>
      <c r="CEX26" s="265"/>
      <c r="CEY26" s="266"/>
      <c r="CEZ26" s="200"/>
      <c r="CFA26" s="266"/>
      <c r="CFB26" s="261"/>
      <c r="CFC26" s="265"/>
      <c r="CFD26" s="266"/>
      <c r="CFE26" s="200"/>
      <c r="CFF26" s="266"/>
      <c r="CFG26" s="261"/>
      <c r="CFH26" s="265"/>
      <c r="CFI26" s="266"/>
      <c r="CFJ26" s="200"/>
      <c r="CFK26" s="266"/>
      <c r="CFL26" s="261"/>
      <c r="CFM26" s="265"/>
      <c r="CFN26" s="266"/>
      <c r="CFO26" s="200"/>
      <c r="CFP26" s="266"/>
      <c r="CFQ26" s="261"/>
      <c r="CFR26" s="265"/>
      <c r="CFS26" s="266"/>
      <c r="CFT26" s="200"/>
      <c r="CFU26" s="266"/>
      <c r="CFV26" s="261"/>
      <c r="CFW26" s="265"/>
      <c r="CFX26" s="266"/>
      <c r="CFY26" s="200"/>
      <c r="CFZ26" s="266"/>
      <c r="CGA26" s="261"/>
      <c r="CGB26" s="265"/>
      <c r="CGC26" s="266"/>
      <c r="CGD26" s="200"/>
      <c r="CGE26" s="266"/>
      <c r="CGF26" s="261"/>
      <c r="CGG26" s="265"/>
      <c r="CGH26" s="266"/>
      <c r="CGI26" s="200"/>
      <c r="CGJ26" s="266"/>
      <c r="CGK26" s="261"/>
      <c r="CGL26" s="265"/>
      <c r="CGM26" s="266"/>
      <c r="CGN26" s="200"/>
      <c r="CGO26" s="266"/>
      <c r="CGP26" s="261"/>
      <c r="CGQ26" s="265"/>
      <c r="CGR26" s="266"/>
      <c r="CGS26" s="200"/>
      <c r="CGT26" s="266"/>
      <c r="CGU26" s="261"/>
      <c r="CGV26" s="265"/>
      <c r="CGW26" s="266"/>
      <c r="CGX26" s="200"/>
      <c r="CGY26" s="266"/>
      <c r="CGZ26" s="261"/>
      <c r="CHA26" s="265"/>
      <c r="CHB26" s="266"/>
      <c r="CHC26" s="200"/>
      <c r="CHD26" s="266"/>
      <c r="CHE26" s="261"/>
      <c r="CHF26" s="265"/>
      <c r="CHG26" s="266"/>
      <c r="CHH26" s="200"/>
      <c r="CHI26" s="266"/>
      <c r="CHJ26" s="261"/>
      <c r="CHK26" s="265"/>
      <c r="CHL26" s="266"/>
      <c r="CHM26" s="200"/>
      <c r="CHN26" s="266"/>
      <c r="CHO26" s="261"/>
      <c r="CHP26" s="265"/>
      <c r="CHQ26" s="266"/>
      <c r="CHR26" s="200"/>
      <c r="CHS26" s="266"/>
      <c r="CHT26" s="261"/>
      <c r="CHU26" s="265"/>
      <c r="CHV26" s="266"/>
      <c r="CHW26" s="200"/>
      <c r="CHX26" s="266"/>
      <c r="CHY26" s="261"/>
      <c r="CHZ26" s="265"/>
      <c r="CIA26" s="266"/>
      <c r="CIB26" s="200"/>
      <c r="CIC26" s="266"/>
      <c r="CID26" s="261"/>
      <c r="CIE26" s="265"/>
      <c r="CIF26" s="266"/>
      <c r="CIG26" s="200"/>
      <c r="CIH26" s="266"/>
      <c r="CII26" s="261"/>
      <c r="CIJ26" s="265"/>
      <c r="CIK26" s="266"/>
      <c r="CIL26" s="200"/>
      <c r="CIM26" s="266"/>
      <c r="CIN26" s="261"/>
      <c r="CIO26" s="265"/>
      <c r="CIP26" s="266"/>
      <c r="CIQ26" s="200"/>
      <c r="CIR26" s="266"/>
      <c r="CIS26" s="261"/>
      <c r="CIT26" s="265"/>
      <c r="CIU26" s="266"/>
      <c r="CIV26" s="200"/>
      <c r="CIW26" s="266"/>
      <c r="CIX26" s="261"/>
      <c r="CIY26" s="265"/>
      <c r="CIZ26" s="266"/>
      <c r="CJA26" s="200"/>
      <c r="CJB26" s="266"/>
      <c r="CJC26" s="261"/>
      <c r="CJD26" s="265"/>
      <c r="CJE26" s="266"/>
      <c r="CJF26" s="200"/>
      <c r="CJG26" s="266"/>
      <c r="CJH26" s="261"/>
      <c r="CJI26" s="265"/>
      <c r="CJJ26" s="266"/>
      <c r="CJK26" s="200"/>
      <c r="CJL26" s="266"/>
      <c r="CJM26" s="261"/>
      <c r="CJN26" s="265"/>
      <c r="CJO26" s="266"/>
      <c r="CJP26" s="200"/>
      <c r="CJQ26" s="266"/>
      <c r="CJR26" s="261"/>
      <c r="CJS26" s="265"/>
      <c r="CJT26" s="266"/>
      <c r="CJU26" s="200"/>
      <c r="CJV26" s="266"/>
      <c r="CJW26" s="261"/>
      <c r="CJX26" s="265"/>
      <c r="CJY26" s="266"/>
      <c r="CJZ26" s="200"/>
      <c r="CKA26" s="266"/>
      <c r="CKB26" s="261"/>
      <c r="CKC26" s="265"/>
      <c r="CKD26" s="266"/>
      <c r="CKE26" s="200"/>
      <c r="CKF26" s="266"/>
      <c r="CKG26" s="261"/>
      <c r="CKH26" s="265"/>
      <c r="CKI26" s="266"/>
      <c r="CKJ26" s="200"/>
      <c r="CKK26" s="266"/>
      <c r="CKL26" s="261"/>
      <c r="CKM26" s="265"/>
      <c r="CKN26" s="266"/>
      <c r="CKO26" s="200"/>
      <c r="CKP26" s="266"/>
      <c r="CKQ26" s="261"/>
      <c r="CKR26" s="265"/>
      <c r="CKS26" s="266"/>
      <c r="CKT26" s="200"/>
      <c r="CKU26" s="266"/>
      <c r="CKV26" s="261"/>
      <c r="CKW26" s="265"/>
      <c r="CKX26" s="266"/>
      <c r="CKY26" s="200"/>
      <c r="CKZ26" s="266"/>
      <c r="CLA26" s="261"/>
      <c r="CLB26" s="265"/>
      <c r="CLC26" s="266"/>
      <c r="CLD26" s="200"/>
      <c r="CLE26" s="266"/>
      <c r="CLF26" s="261"/>
      <c r="CLG26" s="265"/>
      <c r="CLH26" s="266"/>
      <c r="CLI26" s="200"/>
      <c r="CLJ26" s="266"/>
      <c r="CLK26" s="261"/>
      <c r="CLL26" s="265"/>
      <c r="CLM26" s="266"/>
      <c r="CLN26" s="200"/>
      <c r="CLO26" s="266"/>
      <c r="CLP26" s="261"/>
      <c r="CLQ26" s="265"/>
      <c r="CLR26" s="266"/>
      <c r="CLS26" s="200"/>
      <c r="CLT26" s="266"/>
      <c r="CLU26" s="261"/>
      <c r="CLV26" s="265"/>
      <c r="CLW26" s="266"/>
      <c r="CLX26" s="200"/>
      <c r="CLY26" s="266"/>
      <c r="CLZ26" s="261"/>
      <c r="CMA26" s="265"/>
      <c r="CMB26" s="266"/>
      <c r="CMC26" s="200"/>
      <c r="CMD26" s="266"/>
      <c r="CME26" s="261"/>
      <c r="CMF26" s="265"/>
      <c r="CMG26" s="266"/>
      <c r="CMH26" s="200"/>
      <c r="CMI26" s="266"/>
      <c r="CMJ26" s="261"/>
      <c r="CMK26" s="265"/>
      <c r="CML26" s="266"/>
      <c r="CMM26" s="200"/>
      <c r="CMN26" s="266"/>
      <c r="CMO26" s="261"/>
      <c r="CMP26" s="265"/>
      <c r="CMQ26" s="266"/>
      <c r="CMR26" s="200"/>
      <c r="CMS26" s="266"/>
      <c r="CMT26" s="261"/>
      <c r="CMU26" s="265"/>
      <c r="CMV26" s="266"/>
      <c r="CMW26" s="200"/>
      <c r="CMX26" s="266"/>
      <c r="CMY26" s="261"/>
      <c r="CMZ26" s="265"/>
      <c r="CNA26" s="266"/>
      <c r="CNB26" s="200"/>
      <c r="CNC26" s="266"/>
      <c r="CND26" s="261"/>
      <c r="CNE26" s="265"/>
      <c r="CNF26" s="266"/>
      <c r="CNG26" s="200"/>
      <c r="CNH26" s="266"/>
      <c r="CNI26" s="261"/>
      <c r="CNJ26" s="265"/>
      <c r="CNK26" s="266"/>
      <c r="CNL26" s="200"/>
      <c r="CNM26" s="266"/>
      <c r="CNN26" s="261"/>
      <c r="CNO26" s="265"/>
      <c r="CNP26" s="266"/>
      <c r="CNQ26" s="200"/>
      <c r="CNR26" s="266"/>
      <c r="CNS26" s="261"/>
      <c r="CNT26" s="265"/>
      <c r="CNU26" s="266"/>
      <c r="CNV26" s="200"/>
      <c r="CNW26" s="266"/>
      <c r="CNX26" s="261"/>
      <c r="CNY26" s="265"/>
      <c r="CNZ26" s="266"/>
      <c r="COA26" s="200"/>
      <c r="COB26" s="266"/>
      <c r="COC26" s="261"/>
      <c r="COD26" s="265"/>
      <c r="COE26" s="266"/>
      <c r="COF26" s="200"/>
      <c r="COG26" s="266"/>
      <c r="COH26" s="261"/>
      <c r="COI26" s="265"/>
      <c r="COJ26" s="266"/>
      <c r="COK26" s="200"/>
      <c r="COL26" s="266"/>
      <c r="COM26" s="261"/>
      <c r="CON26" s="265"/>
      <c r="COO26" s="266"/>
      <c r="COP26" s="200"/>
      <c r="COQ26" s="266"/>
      <c r="COR26" s="261"/>
      <c r="COS26" s="265"/>
      <c r="COT26" s="266"/>
      <c r="COU26" s="200"/>
      <c r="COV26" s="266"/>
      <c r="COW26" s="261"/>
      <c r="COX26" s="265"/>
      <c r="COY26" s="266"/>
      <c r="COZ26" s="200"/>
      <c r="CPA26" s="266"/>
      <c r="CPB26" s="261"/>
      <c r="CPC26" s="265"/>
      <c r="CPD26" s="266"/>
      <c r="CPE26" s="200"/>
      <c r="CPF26" s="266"/>
      <c r="CPG26" s="261"/>
      <c r="CPH26" s="265"/>
      <c r="CPI26" s="266"/>
      <c r="CPJ26" s="200"/>
      <c r="CPK26" s="266"/>
      <c r="CPL26" s="261"/>
      <c r="CPM26" s="265"/>
      <c r="CPN26" s="266"/>
      <c r="CPO26" s="200"/>
      <c r="CPP26" s="266"/>
      <c r="CPQ26" s="261"/>
      <c r="CPR26" s="265"/>
      <c r="CPS26" s="266"/>
      <c r="CPT26" s="200"/>
      <c r="CPU26" s="266"/>
      <c r="CPV26" s="261"/>
      <c r="CPW26" s="265"/>
      <c r="CPX26" s="266"/>
      <c r="CPY26" s="200"/>
      <c r="CPZ26" s="266"/>
      <c r="CQA26" s="261"/>
      <c r="CQB26" s="265"/>
      <c r="CQC26" s="266"/>
      <c r="CQD26" s="200"/>
      <c r="CQE26" s="266"/>
      <c r="CQF26" s="261"/>
      <c r="CQG26" s="265"/>
      <c r="CQH26" s="266"/>
      <c r="CQI26" s="200"/>
      <c r="CQJ26" s="266"/>
      <c r="CQK26" s="261"/>
      <c r="CQL26" s="265"/>
      <c r="CQM26" s="266"/>
      <c r="CQN26" s="200"/>
      <c r="CQO26" s="266"/>
      <c r="CQP26" s="261"/>
      <c r="CQQ26" s="265"/>
      <c r="CQR26" s="266"/>
      <c r="CQS26" s="200"/>
      <c r="CQT26" s="266"/>
      <c r="CQU26" s="261"/>
      <c r="CQV26" s="265"/>
      <c r="CQW26" s="266"/>
      <c r="CQX26" s="200"/>
      <c r="CQY26" s="266"/>
      <c r="CQZ26" s="261"/>
      <c r="CRA26" s="265"/>
      <c r="CRB26" s="266"/>
      <c r="CRC26" s="200"/>
      <c r="CRD26" s="266"/>
      <c r="CRE26" s="261"/>
      <c r="CRF26" s="265"/>
      <c r="CRG26" s="266"/>
      <c r="CRH26" s="200"/>
      <c r="CRI26" s="266"/>
      <c r="CRJ26" s="261"/>
      <c r="CRK26" s="265"/>
      <c r="CRL26" s="266"/>
      <c r="CRM26" s="200"/>
      <c r="CRN26" s="266"/>
      <c r="CRO26" s="261"/>
      <c r="CRP26" s="265"/>
      <c r="CRQ26" s="266"/>
      <c r="CRR26" s="200"/>
      <c r="CRS26" s="266"/>
      <c r="CRT26" s="261"/>
      <c r="CRU26" s="265"/>
      <c r="CRV26" s="266"/>
      <c r="CRW26" s="200"/>
      <c r="CRX26" s="266"/>
      <c r="CRY26" s="261"/>
      <c r="CRZ26" s="265"/>
      <c r="CSA26" s="266"/>
      <c r="CSB26" s="200"/>
      <c r="CSC26" s="266"/>
      <c r="CSD26" s="261"/>
      <c r="CSE26" s="265"/>
      <c r="CSF26" s="266"/>
      <c r="CSG26" s="200"/>
      <c r="CSH26" s="266"/>
      <c r="CSI26" s="261"/>
      <c r="CSJ26" s="265"/>
      <c r="CSK26" s="266"/>
      <c r="CSL26" s="200"/>
      <c r="CSM26" s="266"/>
      <c r="CSN26" s="261"/>
      <c r="CSO26" s="265"/>
      <c r="CSP26" s="266"/>
      <c r="CSQ26" s="200"/>
      <c r="CSR26" s="266"/>
      <c r="CSS26" s="261"/>
      <c r="CST26" s="265"/>
      <c r="CSU26" s="266"/>
      <c r="CSV26" s="200"/>
      <c r="CSW26" s="266"/>
      <c r="CSX26" s="261"/>
      <c r="CSY26" s="265"/>
      <c r="CSZ26" s="266"/>
      <c r="CTA26" s="200"/>
      <c r="CTB26" s="266"/>
      <c r="CTC26" s="261"/>
      <c r="CTD26" s="265"/>
      <c r="CTE26" s="266"/>
      <c r="CTF26" s="200"/>
      <c r="CTG26" s="266"/>
      <c r="CTH26" s="261"/>
      <c r="CTI26" s="265"/>
      <c r="CTJ26" s="266"/>
      <c r="CTK26" s="200"/>
      <c r="CTL26" s="266"/>
      <c r="CTM26" s="261"/>
      <c r="CTN26" s="265"/>
      <c r="CTO26" s="266"/>
      <c r="CTP26" s="200"/>
      <c r="CTQ26" s="266"/>
      <c r="CTR26" s="261"/>
      <c r="CTS26" s="265"/>
      <c r="CTT26" s="266"/>
      <c r="CTU26" s="200"/>
      <c r="CTV26" s="266"/>
      <c r="CTW26" s="261"/>
      <c r="CTX26" s="265"/>
      <c r="CTY26" s="266"/>
      <c r="CTZ26" s="200"/>
      <c r="CUA26" s="266"/>
      <c r="CUB26" s="261"/>
      <c r="CUC26" s="265"/>
      <c r="CUD26" s="266"/>
      <c r="CUE26" s="200"/>
      <c r="CUF26" s="266"/>
      <c r="CUG26" s="261"/>
      <c r="CUH26" s="265"/>
      <c r="CUI26" s="266"/>
      <c r="CUJ26" s="200"/>
      <c r="CUK26" s="266"/>
      <c r="CUL26" s="261"/>
      <c r="CUM26" s="265"/>
      <c r="CUN26" s="266"/>
      <c r="CUO26" s="200"/>
      <c r="CUP26" s="266"/>
      <c r="CUQ26" s="261"/>
      <c r="CUR26" s="265"/>
      <c r="CUS26" s="266"/>
      <c r="CUT26" s="200"/>
      <c r="CUU26" s="266"/>
      <c r="CUV26" s="261"/>
      <c r="CUW26" s="265"/>
      <c r="CUX26" s="266"/>
      <c r="CUY26" s="200"/>
      <c r="CUZ26" s="266"/>
      <c r="CVA26" s="261"/>
      <c r="CVB26" s="265"/>
      <c r="CVC26" s="266"/>
      <c r="CVD26" s="200"/>
      <c r="CVE26" s="266"/>
      <c r="CVF26" s="261"/>
      <c r="CVG26" s="265"/>
      <c r="CVH26" s="266"/>
      <c r="CVI26" s="200"/>
      <c r="CVJ26" s="266"/>
      <c r="CVK26" s="261"/>
      <c r="CVL26" s="265"/>
      <c r="CVM26" s="266"/>
      <c r="CVN26" s="200"/>
      <c r="CVO26" s="266"/>
      <c r="CVP26" s="261"/>
      <c r="CVQ26" s="265"/>
      <c r="CVR26" s="266"/>
      <c r="CVS26" s="200"/>
      <c r="CVT26" s="266"/>
      <c r="CVU26" s="261"/>
      <c r="CVV26" s="265"/>
      <c r="CVW26" s="266"/>
      <c r="CVX26" s="200"/>
      <c r="CVY26" s="266"/>
      <c r="CVZ26" s="261"/>
      <c r="CWA26" s="265"/>
      <c r="CWB26" s="266"/>
      <c r="CWC26" s="200"/>
      <c r="CWD26" s="266"/>
      <c r="CWE26" s="261"/>
      <c r="CWF26" s="265"/>
      <c r="CWG26" s="266"/>
      <c r="CWH26" s="200"/>
      <c r="CWI26" s="266"/>
      <c r="CWJ26" s="261"/>
      <c r="CWK26" s="265"/>
      <c r="CWL26" s="266"/>
      <c r="CWM26" s="200"/>
      <c r="CWN26" s="266"/>
      <c r="CWO26" s="261"/>
      <c r="CWP26" s="265"/>
      <c r="CWQ26" s="266"/>
      <c r="CWR26" s="200"/>
      <c r="CWS26" s="266"/>
      <c r="CWT26" s="261"/>
      <c r="CWU26" s="265"/>
      <c r="CWV26" s="266"/>
      <c r="CWW26" s="200"/>
      <c r="CWX26" s="266"/>
      <c r="CWY26" s="261"/>
      <c r="CWZ26" s="265"/>
      <c r="CXA26" s="266"/>
      <c r="CXB26" s="200"/>
      <c r="CXC26" s="266"/>
      <c r="CXD26" s="261"/>
      <c r="CXE26" s="265"/>
      <c r="CXF26" s="266"/>
      <c r="CXG26" s="200"/>
      <c r="CXH26" s="266"/>
      <c r="CXI26" s="261"/>
      <c r="CXJ26" s="265"/>
      <c r="CXK26" s="266"/>
      <c r="CXL26" s="200"/>
      <c r="CXM26" s="266"/>
      <c r="CXN26" s="261"/>
      <c r="CXO26" s="265"/>
      <c r="CXP26" s="266"/>
      <c r="CXQ26" s="200"/>
      <c r="CXR26" s="266"/>
      <c r="CXS26" s="261"/>
      <c r="CXT26" s="265"/>
      <c r="CXU26" s="266"/>
      <c r="CXV26" s="200"/>
      <c r="CXW26" s="266"/>
      <c r="CXX26" s="261"/>
      <c r="CXY26" s="265"/>
      <c r="CXZ26" s="266"/>
      <c r="CYA26" s="200"/>
      <c r="CYB26" s="266"/>
      <c r="CYC26" s="261"/>
      <c r="CYD26" s="265"/>
      <c r="CYE26" s="266"/>
      <c r="CYF26" s="200"/>
      <c r="CYG26" s="266"/>
      <c r="CYH26" s="261"/>
      <c r="CYI26" s="265"/>
      <c r="CYJ26" s="266"/>
      <c r="CYK26" s="200"/>
      <c r="CYL26" s="266"/>
      <c r="CYM26" s="261"/>
      <c r="CYN26" s="265"/>
      <c r="CYO26" s="266"/>
      <c r="CYP26" s="200"/>
      <c r="CYQ26" s="266"/>
      <c r="CYR26" s="261"/>
      <c r="CYS26" s="265"/>
      <c r="CYT26" s="266"/>
      <c r="CYU26" s="200"/>
      <c r="CYV26" s="266"/>
      <c r="CYW26" s="261"/>
      <c r="CYX26" s="265"/>
      <c r="CYY26" s="266"/>
      <c r="CYZ26" s="200"/>
      <c r="CZA26" s="266"/>
      <c r="CZB26" s="261"/>
      <c r="CZC26" s="265"/>
      <c r="CZD26" s="266"/>
      <c r="CZE26" s="200"/>
      <c r="CZF26" s="266"/>
      <c r="CZG26" s="261"/>
      <c r="CZH26" s="265"/>
      <c r="CZI26" s="266"/>
      <c r="CZJ26" s="200"/>
      <c r="CZK26" s="266"/>
      <c r="CZL26" s="261"/>
      <c r="CZM26" s="265"/>
      <c r="CZN26" s="266"/>
      <c r="CZO26" s="200"/>
      <c r="CZP26" s="266"/>
      <c r="CZQ26" s="261"/>
      <c r="CZR26" s="265"/>
      <c r="CZS26" s="266"/>
      <c r="CZT26" s="200"/>
      <c r="CZU26" s="266"/>
      <c r="CZV26" s="261"/>
      <c r="CZW26" s="265"/>
      <c r="CZX26" s="266"/>
      <c r="CZY26" s="200"/>
      <c r="CZZ26" s="266"/>
      <c r="DAA26" s="261"/>
      <c r="DAB26" s="265"/>
      <c r="DAC26" s="266"/>
      <c r="DAD26" s="200"/>
      <c r="DAE26" s="266"/>
      <c r="DAF26" s="261"/>
      <c r="DAG26" s="265"/>
      <c r="DAH26" s="266"/>
      <c r="DAI26" s="200"/>
      <c r="DAJ26" s="266"/>
      <c r="DAK26" s="261"/>
      <c r="DAL26" s="265"/>
      <c r="DAM26" s="266"/>
      <c r="DAN26" s="200"/>
      <c r="DAO26" s="266"/>
      <c r="DAP26" s="261"/>
      <c r="DAQ26" s="265"/>
      <c r="DAR26" s="266"/>
      <c r="DAS26" s="200"/>
      <c r="DAT26" s="266"/>
      <c r="DAU26" s="261"/>
      <c r="DAV26" s="265"/>
      <c r="DAW26" s="266"/>
      <c r="DAX26" s="200"/>
      <c r="DAY26" s="266"/>
      <c r="DAZ26" s="261"/>
      <c r="DBA26" s="265"/>
      <c r="DBB26" s="266"/>
      <c r="DBC26" s="200"/>
      <c r="DBD26" s="266"/>
      <c r="DBE26" s="261"/>
      <c r="DBF26" s="265"/>
      <c r="DBG26" s="266"/>
      <c r="DBH26" s="200"/>
      <c r="DBI26" s="266"/>
      <c r="DBJ26" s="261"/>
      <c r="DBK26" s="265"/>
      <c r="DBL26" s="266"/>
      <c r="DBM26" s="200"/>
      <c r="DBN26" s="266"/>
      <c r="DBO26" s="261"/>
      <c r="DBP26" s="265"/>
      <c r="DBQ26" s="266"/>
      <c r="DBR26" s="200"/>
      <c r="DBS26" s="266"/>
      <c r="DBT26" s="261"/>
      <c r="DBU26" s="265"/>
      <c r="DBV26" s="266"/>
      <c r="DBW26" s="200"/>
      <c r="DBX26" s="266"/>
      <c r="DBY26" s="261"/>
      <c r="DBZ26" s="265"/>
      <c r="DCA26" s="266"/>
      <c r="DCB26" s="200"/>
      <c r="DCC26" s="266"/>
      <c r="DCD26" s="261"/>
      <c r="DCE26" s="265"/>
      <c r="DCF26" s="266"/>
      <c r="DCG26" s="200"/>
      <c r="DCH26" s="266"/>
      <c r="DCI26" s="261"/>
      <c r="DCJ26" s="265"/>
      <c r="DCK26" s="266"/>
      <c r="DCL26" s="200"/>
      <c r="DCM26" s="266"/>
      <c r="DCN26" s="261"/>
      <c r="DCO26" s="265"/>
      <c r="DCP26" s="266"/>
      <c r="DCQ26" s="200"/>
      <c r="DCR26" s="266"/>
      <c r="DCS26" s="261"/>
      <c r="DCT26" s="265"/>
      <c r="DCU26" s="266"/>
      <c r="DCV26" s="200"/>
      <c r="DCW26" s="266"/>
      <c r="DCX26" s="261"/>
      <c r="DCY26" s="265"/>
      <c r="DCZ26" s="266"/>
      <c r="DDA26" s="200"/>
      <c r="DDB26" s="266"/>
      <c r="DDC26" s="261"/>
      <c r="DDD26" s="265"/>
      <c r="DDE26" s="266"/>
      <c r="DDF26" s="200"/>
      <c r="DDG26" s="266"/>
      <c r="DDH26" s="261"/>
      <c r="DDI26" s="265"/>
      <c r="DDJ26" s="266"/>
      <c r="DDK26" s="200"/>
      <c r="DDL26" s="266"/>
      <c r="DDM26" s="261"/>
      <c r="DDN26" s="265"/>
      <c r="DDO26" s="266"/>
      <c r="DDP26" s="200"/>
      <c r="DDQ26" s="266"/>
      <c r="DDR26" s="261"/>
      <c r="DDS26" s="265"/>
      <c r="DDT26" s="266"/>
      <c r="DDU26" s="200"/>
      <c r="DDV26" s="266"/>
      <c r="DDW26" s="261"/>
      <c r="DDX26" s="265"/>
      <c r="DDY26" s="266"/>
      <c r="DDZ26" s="200"/>
      <c r="DEA26" s="266"/>
      <c r="DEB26" s="261"/>
      <c r="DEC26" s="265"/>
      <c r="DED26" s="266"/>
      <c r="DEE26" s="200"/>
      <c r="DEF26" s="266"/>
      <c r="DEG26" s="261"/>
      <c r="DEH26" s="265"/>
      <c r="DEI26" s="266"/>
      <c r="DEJ26" s="200"/>
      <c r="DEK26" s="266"/>
      <c r="DEL26" s="261"/>
      <c r="DEM26" s="265"/>
      <c r="DEN26" s="266"/>
      <c r="DEO26" s="200"/>
      <c r="DEP26" s="266"/>
      <c r="DEQ26" s="261"/>
      <c r="DER26" s="265"/>
      <c r="DES26" s="266"/>
      <c r="DET26" s="200"/>
      <c r="DEU26" s="266"/>
      <c r="DEV26" s="261"/>
      <c r="DEW26" s="265"/>
      <c r="DEX26" s="266"/>
      <c r="DEY26" s="200"/>
      <c r="DEZ26" s="266"/>
      <c r="DFA26" s="261"/>
      <c r="DFB26" s="265"/>
      <c r="DFC26" s="266"/>
      <c r="DFD26" s="200"/>
      <c r="DFE26" s="266"/>
      <c r="DFF26" s="261"/>
      <c r="DFG26" s="265"/>
      <c r="DFH26" s="266"/>
      <c r="DFI26" s="200"/>
      <c r="DFJ26" s="266"/>
      <c r="DFK26" s="261"/>
      <c r="DFL26" s="265"/>
      <c r="DFM26" s="266"/>
      <c r="DFN26" s="200"/>
      <c r="DFO26" s="266"/>
      <c r="DFP26" s="261"/>
      <c r="DFQ26" s="265"/>
      <c r="DFR26" s="266"/>
      <c r="DFS26" s="200"/>
      <c r="DFT26" s="266"/>
      <c r="DFU26" s="261"/>
      <c r="DFV26" s="265"/>
      <c r="DFW26" s="266"/>
      <c r="DFX26" s="200"/>
      <c r="DFY26" s="266"/>
      <c r="DFZ26" s="261"/>
      <c r="DGA26" s="265"/>
      <c r="DGB26" s="266"/>
      <c r="DGC26" s="200"/>
      <c r="DGD26" s="266"/>
      <c r="DGE26" s="261"/>
      <c r="DGF26" s="265"/>
      <c r="DGG26" s="266"/>
      <c r="DGH26" s="200"/>
      <c r="DGI26" s="266"/>
      <c r="DGJ26" s="261"/>
      <c r="DGK26" s="265"/>
      <c r="DGL26" s="266"/>
      <c r="DGM26" s="200"/>
      <c r="DGN26" s="266"/>
      <c r="DGO26" s="261"/>
      <c r="DGP26" s="265"/>
      <c r="DGQ26" s="266"/>
      <c r="DGR26" s="200"/>
      <c r="DGS26" s="266"/>
      <c r="DGT26" s="261"/>
      <c r="DGU26" s="265"/>
      <c r="DGV26" s="266"/>
      <c r="DGW26" s="200"/>
      <c r="DGX26" s="266"/>
      <c r="DGY26" s="261"/>
      <c r="DGZ26" s="265"/>
      <c r="DHA26" s="266"/>
      <c r="DHB26" s="200"/>
      <c r="DHC26" s="266"/>
      <c r="DHD26" s="261"/>
      <c r="DHE26" s="265"/>
      <c r="DHF26" s="266"/>
      <c r="DHG26" s="200"/>
      <c r="DHH26" s="266"/>
      <c r="DHI26" s="261"/>
      <c r="DHJ26" s="265"/>
      <c r="DHK26" s="266"/>
      <c r="DHL26" s="200"/>
      <c r="DHM26" s="266"/>
      <c r="DHN26" s="261"/>
      <c r="DHO26" s="265"/>
      <c r="DHP26" s="266"/>
      <c r="DHQ26" s="200"/>
      <c r="DHR26" s="266"/>
      <c r="DHS26" s="261"/>
      <c r="DHT26" s="265"/>
      <c r="DHU26" s="266"/>
      <c r="DHV26" s="200"/>
      <c r="DHW26" s="266"/>
      <c r="DHX26" s="261"/>
      <c r="DHY26" s="265"/>
      <c r="DHZ26" s="266"/>
      <c r="DIA26" s="200"/>
      <c r="DIB26" s="266"/>
      <c r="DIC26" s="261"/>
      <c r="DID26" s="265"/>
      <c r="DIE26" s="266"/>
      <c r="DIF26" s="200"/>
      <c r="DIG26" s="266"/>
      <c r="DIH26" s="261"/>
      <c r="DII26" s="265"/>
      <c r="DIJ26" s="266"/>
      <c r="DIK26" s="200"/>
      <c r="DIL26" s="266"/>
      <c r="DIM26" s="261"/>
      <c r="DIN26" s="265"/>
      <c r="DIO26" s="266"/>
      <c r="DIP26" s="200"/>
      <c r="DIQ26" s="266"/>
      <c r="DIR26" s="261"/>
      <c r="DIS26" s="265"/>
      <c r="DIT26" s="266"/>
      <c r="DIU26" s="200"/>
      <c r="DIV26" s="266"/>
      <c r="DIW26" s="261"/>
      <c r="DIX26" s="265"/>
      <c r="DIY26" s="266"/>
      <c r="DIZ26" s="200"/>
      <c r="DJA26" s="266"/>
      <c r="DJB26" s="261"/>
      <c r="DJC26" s="265"/>
      <c r="DJD26" s="266"/>
      <c r="DJE26" s="200"/>
      <c r="DJF26" s="266"/>
      <c r="DJG26" s="261"/>
      <c r="DJH26" s="265"/>
      <c r="DJI26" s="266"/>
      <c r="DJJ26" s="200"/>
      <c r="DJK26" s="266"/>
      <c r="DJL26" s="261"/>
      <c r="DJM26" s="265"/>
      <c r="DJN26" s="266"/>
      <c r="DJO26" s="200"/>
      <c r="DJP26" s="266"/>
      <c r="DJQ26" s="261"/>
      <c r="DJR26" s="265"/>
      <c r="DJS26" s="266"/>
      <c r="DJT26" s="200"/>
      <c r="DJU26" s="266"/>
      <c r="DJV26" s="261"/>
      <c r="DJW26" s="265"/>
      <c r="DJX26" s="266"/>
      <c r="DJY26" s="200"/>
      <c r="DJZ26" s="266"/>
      <c r="DKA26" s="261"/>
      <c r="DKB26" s="265"/>
      <c r="DKC26" s="266"/>
      <c r="DKD26" s="200"/>
      <c r="DKE26" s="266"/>
      <c r="DKF26" s="261"/>
      <c r="DKG26" s="265"/>
      <c r="DKH26" s="266"/>
      <c r="DKI26" s="200"/>
      <c r="DKJ26" s="266"/>
      <c r="DKK26" s="261"/>
      <c r="DKL26" s="265"/>
      <c r="DKM26" s="266"/>
      <c r="DKN26" s="200"/>
      <c r="DKO26" s="266"/>
      <c r="DKP26" s="261"/>
      <c r="DKQ26" s="265"/>
      <c r="DKR26" s="266"/>
      <c r="DKS26" s="200"/>
      <c r="DKT26" s="266"/>
      <c r="DKU26" s="261"/>
      <c r="DKV26" s="265"/>
      <c r="DKW26" s="266"/>
      <c r="DKX26" s="200"/>
      <c r="DKY26" s="266"/>
      <c r="DKZ26" s="261"/>
      <c r="DLA26" s="265"/>
      <c r="DLB26" s="266"/>
      <c r="DLC26" s="200"/>
      <c r="DLD26" s="266"/>
      <c r="DLE26" s="261"/>
      <c r="DLF26" s="265"/>
      <c r="DLG26" s="266"/>
      <c r="DLH26" s="200"/>
      <c r="DLI26" s="266"/>
      <c r="DLJ26" s="261"/>
      <c r="DLK26" s="265"/>
      <c r="DLL26" s="266"/>
      <c r="DLM26" s="200"/>
      <c r="DLN26" s="266"/>
      <c r="DLO26" s="261"/>
      <c r="DLP26" s="265"/>
      <c r="DLQ26" s="266"/>
      <c r="DLR26" s="200"/>
      <c r="DLS26" s="266"/>
      <c r="DLT26" s="261"/>
      <c r="DLU26" s="265"/>
      <c r="DLV26" s="266"/>
      <c r="DLW26" s="200"/>
      <c r="DLX26" s="266"/>
      <c r="DLY26" s="261"/>
      <c r="DLZ26" s="265"/>
      <c r="DMA26" s="266"/>
      <c r="DMB26" s="200"/>
      <c r="DMC26" s="266"/>
      <c r="DMD26" s="261"/>
      <c r="DME26" s="265"/>
      <c r="DMF26" s="266"/>
      <c r="DMG26" s="200"/>
      <c r="DMH26" s="266"/>
      <c r="DMI26" s="261"/>
      <c r="DMJ26" s="265"/>
      <c r="DMK26" s="266"/>
      <c r="DML26" s="200"/>
      <c r="DMM26" s="266"/>
      <c r="DMN26" s="261"/>
      <c r="DMO26" s="265"/>
      <c r="DMP26" s="266"/>
      <c r="DMQ26" s="200"/>
      <c r="DMR26" s="266"/>
      <c r="DMS26" s="261"/>
      <c r="DMT26" s="265"/>
      <c r="DMU26" s="266"/>
      <c r="DMV26" s="200"/>
      <c r="DMW26" s="266"/>
      <c r="DMX26" s="261"/>
      <c r="DMY26" s="265"/>
      <c r="DMZ26" s="266"/>
      <c r="DNA26" s="200"/>
      <c r="DNB26" s="266"/>
      <c r="DNC26" s="261"/>
      <c r="DND26" s="265"/>
      <c r="DNE26" s="266"/>
      <c r="DNF26" s="200"/>
      <c r="DNG26" s="266"/>
      <c r="DNH26" s="261"/>
      <c r="DNI26" s="265"/>
      <c r="DNJ26" s="266"/>
      <c r="DNK26" s="200"/>
      <c r="DNL26" s="266"/>
      <c r="DNM26" s="261"/>
      <c r="DNN26" s="265"/>
      <c r="DNO26" s="266"/>
      <c r="DNP26" s="200"/>
      <c r="DNQ26" s="266"/>
      <c r="DNR26" s="261"/>
      <c r="DNS26" s="265"/>
      <c r="DNT26" s="266"/>
      <c r="DNU26" s="200"/>
      <c r="DNV26" s="266"/>
      <c r="DNW26" s="261"/>
      <c r="DNX26" s="265"/>
      <c r="DNY26" s="266"/>
      <c r="DNZ26" s="200"/>
      <c r="DOA26" s="266"/>
      <c r="DOB26" s="261"/>
      <c r="DOC26" s="265"/>
      <c r="DOD26" s="266"/>
      <c r="DOE26" s="200"/>
      <c r="DOF26" s="266"/>
      <c r="DOG26" s="261"/>
      <c r="DOH26" s="265"/>
      <c r="DOI26" s="266"/>
      <c r="DOJ26" s="200"/>
      <c r="DOK26" s="266"/>
      <c r="DOL26" s="261"/>
      <c r="DOM26" s="265"/>
      <c r="DON26" s="266"/>
      <c r="DOO26" s="200"/>
      <c r="DOP26" s="266"/>
      <c r="DOQ26" s="261"/>
      <c r="DOR26" s="265"/>
      <c r="DOS26" s="266"/>
      <c r="DOT26" s="200"/>
      <c r="DOU26" s="266"/>
      <c r="DOV26" s="261"/>
      <c r="DOW26" s="265"/>
      <c r="DOX26" s="266"/>
      <c r="DOY26" s="200"/>
      <c r="DOZ26" s="266"/>
      <c r="DPA26" s="261"/>
      <c r="DPB26" s="265"/>
      <c r="DPC26" s="266"/>
      <c r="DPD26" s="200"/>
      <c r="DPE26" s="266"/>
      <c r="DPF26" s="261"/>
      <c r="DPG26" s="265"/>
      <c r="DPH26" s="266"/>
      <c r="DPI26" s="200"/>
      <c r="DPJ26" s="266"/>
      <c r="DPK26" s="261"/>
      <c r="DPL26" s="265"/>
      <c r="DPM26" s="266"/>
      <c r="DPN26" s="200"/>
      <c r="DPO26" s="266"/>
      <c r="DPP26" s="261"/>
      <c r="DPQ26" s="265"/>
      <c r="DPR26" s="266"/>
      <c r="DPS26" s="200"/>
      <c r="DPT26" s="266"/>
      <c r="DPU26" s="261"/>
      <c r="DPV26" s="265"/>
      <c r="DPW26" s="266"/>
      <c r="DPX26" s="200"/>
      <c r="DPY26" s="266"/>
      <c r="DPZ26" s="261"/>
      <c r="DQA26" s="265"/>
      <c r="DQB26" s="266"/>
      <c r="DQC26" s="200"/>
      <c r="DQD26" s="266"/>
      <c r="DQE26" s="261"/>
      <c r="DQF26" s="265"/>
      <c r="DQG26" s="266"/>
      <c r="DQH26" s="200"/>
      <c r="DQI26" s="266"/>
      <c r="DQJ26" s="261"/>
      <c r="DQK26" s="265"/>
      <c r="DQL26" s="266"/>
      <c r="DQM26" s="200"/>
      <c r="DQN26" s="266"/>
      <c r="DQO26" s="261"/>
      <c r="DQP26" s="265"/>
      <c r="DQQ26" s="266"/>
      <c r="DQR26" s="200"/>
      <c r="DQS26" s="266"/>
      <c r="DQT26" s="261"/>
      <c r="DQU26" s="265"/>
      <c r="DQV26" s="266"/>
      <c r="DQW26" s="200"/>
      <c r="DQX26" s="266"/>
      <c r="DQY26" s="261"/>
      <c r="DQZ26" s="265"/>
      <c r="DRA26" s="266"/>
      <c r="DRB26" s="200"/>
      <c r="DRC26" s="266"/>
      <c r="DRD26" s="261"/>
      <c r="DRE26" s="265"/>
      <c r="DRF26" s="266"/>
      <c r="DRG26" s="200"/>
      <c r="DRH26" s="266"/>
      <c r="DRI26" s="261"/>
      <c r="DRJ26" s="265"/>
      <c r="DRK26" s="266"/>
      <c r="DRL26" s="200"/>
      <c r="DRM26" s="266"/>
      <c r="DRN26" s="261"/>
      <c r="DRO26" s="265"/>
      <c r="DRP26" s="266"/>
      <c r="DRQ26" s="200"/>
      <c r="DRR26" s="266"/>
      <c r="DRS26" s="261"/>
      <c r="DRT26" s="265"/>
      <c r="DRU26" s="266"/>
      <c r="DRV26" s="200"/>
      <c r="DRW26" s="266"/>
      <c r="DRX26" s="261"/>
      <c r="DRY26" s="265"/>
      <c r="DRZ26" s="266"/>
      <c r="DSA26" s="200"/>
      <c r="DSB26" s="266"/>
      <c r="DSC26" s="261"/>
      <c r="DSD26" s="265"/>
      <c r="DSE26" s="266"/>
      <c r="DSF26" s="200"/>
      <c r="DSG26" s="266"/>
      <c r="DSH26" s="261"/>
      <c r="DSI26" s="265"/>
      <c r="DSJ26" s="266"/>
      <c r="DSK26" s="200"/>
      <c r="DSL26" s="266"/>
      <c r="DSM26" s="261"/>
      <c r="DSN26" s="265"/>
      <c r="DSO26" s="266"/>
      <c r="DSP26" s="200"/>
      <c r="DSQ26" s="266"/>
      <c r="DSR26" s="261"/>
      <c r="DSS26" s="265"/>
      <c r="DST26" s="266"/>
      <c r="DSU26" s="200"/>
      <c r="DSV26" s="266"/>
      <c r="DSW26" s="261"/>
      <c r="DSX26" s="265"/>
      <c r="DSY26" s="266"/>
      <c r="DSZ26" s="200"/>
      <c r="DTA26" s="266"/>
      <c r="DTB26" s="261"/>
      <c r="DTC26" s="265"/>
      <c r="DTD26" s="266"/>
      <c r="DTE26" s="200"/>
      <c r="DTF26" s="266"/>
      <c r="DTG26" s="261"/>
      <c r="DTH26" s="265"/>
      <c r="DTI26" s="266"/>
      <c r="DTJ26" s="200"/>
      <c r="DTK26" s="266"/>
      <c r="DTL26" s="261"/>
      <c r="DTM26" s="265"/>
      <c r="DTN26" s="266"/>
      <c r="DTO26" s="200"/>
      <c r="DTP26" s="266"/>
      <c r="DTQ26" s="261"/>
      <c r="DTR26" s="265"/>
      <c r="DTS26" s="266"/>
      <c r="DTT26" s="200"/>
      <c r="DTU26" s="266"/>
      <c r="DTV26" s="261"/>
      <c r="DTW26" s="265"/>
      <c r="DTX26" s="266"/>
      <c r="DTY26" s="200"/>
      <c r="DTZ26" s="266"/>
      <c r="DUA26" s="261"/>
      <c r="DUB26" s="265"/>
      <c r="DUC26" s="266"/>
      <c r="DUD26" s="200"/>
      <c r="DUE26" s="266"/>
      <c r="DUF26" s="261"/>
      <c r="DUG26" s="265"/>
      <c r="DUH26" s="266"/>
      <c r="DUI26" s="200"/>
      <c r="DUJ26" s="266"/>
      <c r="DUK26" s="261"/>
      <c r="DUL26" s="265"/>
      <c r="DUM26" s="266"/>
      <c r="DUN26" s="200"/>
      <c r="DUO26" s="266"/>
      <c r="DUP26" s="261"/>
      <c r="DUQ26" s="265"/>
      <c r="DUR26" s="266"/>
      <c r="DUS26" s="200"/>
      <c r="DUT26" s="266"/>
      <c r="DUU26" s="261"/>
      <c r="DUV26" s="265"/>
      <c r="DUW26" s="266"/>
      <c r="DUX26" s="200"/>
      <c r="DUY26" s="266"/>
      <c r="DUZ26" s="261"/>
      <c r="DVA26" s="265"/>
      <c r="DVB26" s="266"/>
      <c r="DVC26" s="200"/>
      <c r="DVD26" s="266"/>
      <c r="DVE26" s="261"/>
      <c r="DVF26" s="265"/>
      <c r="DVG26" s="266"/>
      <c r="DVH26" s="200"/>
      <c r="DVI26" s="266"/>
      <c r="DVJ26" s="261"/>
      <c r="DVK26" s="265"/>
      <c r="DVL26" s="266"/>
      <c r="DVM26" s="200"/>
      <c r="DVN26" s="266"/>
      <c r="DVO26" s="261"/>
      <c r="DVP26" s="265"/>
      <c r="DVQ26" s="266"/>
      <c r="DVR26" s="200"/>
      <c r="DVS26" s="266"/>
      <c r="DVT26" s="261"/>
      <c r="DVU26" s="265"/>
      <c r="DVV26" s="266"/>
      <c r="DVW26" s="200"/>
      <c r="DVX26" s="266"/>
      <c r="DVY26" s="261"/>
      <c r="DVZ26" s="265"/>
      <c r="DWA26" s="266"/>
      <c r="DWB26" s="200"/>
      <c r="DWC26" s="266"/>
      <c r="DWD26" s="261"/>
      <c r="DWE26" s="265"/>
      <c r="DWF26" s="266"/>
      <c r="DWG26" s="200"/>
      <c r="DWH26" s="266"/>
      <c r="DWI26" s="261"/>
      <c r="DWJ26" s="265"/>
      <c r="DWK26" s="266"/>
      <c r="DWL26" s="200"/>
      <c r="DWM26" s="266"/>
      <c r="DWN26" s="261"/>
      <c r="DWO26" s="265"/>
      <c r="DWP26" s="266"/>
      <c r="DWQ26" s="200"/>
      <c r="DWR26" s="266"/>
      <c r="DWS26" s="261"/>
      <c r="DWT26" s="265"/>
      <c r="DWU26" s="266"/>
      <c r="DWV26" s="200"/>
      <c r="DWW26" s="266"/>
      <c r="DWX26" s="261"/>
      <c r="DWY26" s="265"/>
      <c r="DWZ26" s="266"/>
      <c r="DXA26" s="200"/>
      <c r="DXB26" s="266"/>
      <c r="DXC26" s="261"/>
      <c r="DXD26" s="265"/>
      <c r="DXE26" s="266"/>
      <c r="DXF26" s="200"/>
      <c r="DXG26" s="266"/>
      <c r="DXH26" s="261"/>
      <c r="DXI26" s="265"/>
      <c r="DXJ26" s="266"/>
      <c r="DXK26" s="200"/>
      <c r="DXL26" s="266"/>
      <c r="DXM26" s="261"/>
      <c r="DXN26" s="265"/>
      <c r="DXO26" s="266"/>
      <c r="DXP26" s="200"/>
      <c r="DXQ26" s="266"/>
      <c r="DXR26" s="261"/>
      <c r="DXS26" s="265"/>
      <c r="DXT26" s="266"/>
      <c r="DXU26" s="200"/>
      <c r="DXV26" s="266"/>
      <c r="DXW26" s="261"/>
      <c r="DXX26" s="265"/>
      <c r="DXY26" s="266"/>
      <c r="DXZ26" s="200"/>
      <c r="DYA26" s="266"/>
      <c r="DYB26" s="261"/>
      <c r="DYC26" s="265"/>
      <c r="DYD26" s="266"/>
      <c r="DYE26" s="200"/>
      <c r="DYF26" s="266"/>
      <c r="DYG26" s="261"/>
      <c r="DYH26" s="265"/>
      <c r="DYI26" s="266"/>
      <c r="DYJ26" s="200"/>
      <c r="DYK26" s="266"/>
      <c r="DYL26" s="261"/>
      <c r="DYM26" s="265"/>
      <c r="DYN26" s="266"/>
      <c r="DYO26" s="200"/>
      <c r="DYP26" s="266"/>
      <c r="DYQ26" s="261"/>
      <c r="DYR26" s="265"/>
      <c r="DYS26" s="266"/>
      <c r="DYT26" s="200"/>
      <c r="DYU26" s="266"/>
      <c r="DYV26" s="261"/>
      <c r="DYW26" s="265"/>
      <c r="DYX26" s="266"/>
      <c r="DYY26" s="200"/>
      <c r="DYZ26" s="266"/>
      <c r="DZA26" s="261"/>
      <c r="DZB26" s="265"/>
      <c r="DZC26" s="266"/>
      <c r="DZD26" s="200"/>
      <c r="DZE26" s="266"/>
      <c r="DZF26" s="261"/>
      <c r="DZG26" s="265"/>
      <c r="DZH26" s="266"/>
      <c r="DZI26" s="200"/>
      <c r="DZJ26" s="266"/>
      <c r="DZK26" s="261"/>
      <c r="DZL26" s="265"/>
      <c r="DZM26" s="266"/>
      <c r="DZN26" s="200"/>
      <c r="DZO26" s="266"/>
      <c r="DZP26" s="261"/>
      <c r="DZQ26" s="265"/>
      <c r="DZR26" s="266"/>
      <c r="DZS26" s="200"/>
      <c r="DZT26" s="266"/>
      <c r="DZU26" s="261"/>
      <c r="DZV26" s="265"/>
      <c r="DZW26" s="266"/>
      <c r="DZX26" s="200"/>
      <c r="DZY26" s="266"/>
      <c r="DZZ26" s="261"/>
      <c r="EAA26" s="265"/>
      <c r="EAB26" s="266"/>
      <c r="EAC26" s="200"/>
      <c r="EAD26" s="266"/>
      <c r="EAE26" s="261"/>
      <c r="EAF26" s="265"/>
      <c r="EAG26" s="266"/>
      <c r="EAH26" s="200"/>
      <c r="EAI26" s="266"/>
      <c r="EAJ26" s="261"/>
      <c r="EAK26" s="265"/>
      <c r="EAL26" s="266"/>
      <c r="EAM26" s="200"/>
      <c r="EAN26" s="266"/>
      <c r="EAO26" s="261"/>
      <c r="EAP26" s="265"/>
      <c r="EAQ26" s="266"/>
      <c r="EAR26" s="200"/>
      <c r="EAS26" s="266"/>
      <c r="EAT26" s="261"/>
      <c r="EAU26" s="265"/>
      <c r="EAV26" s="266"/>
      <c r="EAW26" s="200"/>
      <c r="EAX26" s="266"/>
      <c r="EAY26" s="261"/>
      <c r="EAZ26" s="265"/>
      <c r="EBA26" s="266"/>
      <c r="EBB26" s="200"/>
      <c r="EBC26" s="266"/>
      <c r="EBD26" s="261"/>
      <c r="EBE26" s="265"/>
      <c r="EBF26" s="266"/>
      <c r="EBG26" s="200"/>
      <c r="EBH26" s="266"/>
      <c r="EBI26" s="261"/>
      <c r="EBJ26" s="265"/>
      <c r="EBK26" s="266"/>
      <c r="EBL26" s="200"/>
      <c r="EBM26" s="266"/>
      <c r="EBN26" s="261"/>
      <c r="EBO26" s="265"/>
      <c r="EBP26" s="266"/>
      <c r="EBQ26" s="200"/>
      <c r="EBR26" s="266"/>
      <c r="EBS26" s="261"/>
      <c r="EBT26" s="265"/>
      <c r="EBU26" s="266"/>
      <c r="EBV26" s="200"/>
      <c r="EBW26" s="266"/>
      <c r="EBX26" s="261"/>
      <c r="EBY26" s="265"/>
      <c r="EBZ26" s="266"/>
      <c r="ECA26" s="200"/>
      <c r="ECB26" s="266"/>
      <c r="ECC26" s="261"/>
      <c r="ECD26" s="265"/>
      <c r="ECE26" s="266"/>
      <c r="ECF26" s="200"/>
      <c r="ECG26" s="266"/>
      <c r="ECH26" s="261"/>
      <c r="ECI26" s="265"/>
      <c r="ECJ26" s="266"/>
      <c r="ECK26" s="200"/>
      <c r="ECL26" s="266"/>
      <c r="ECM26" s="261"/>
      <c r="ECN26" s="265"/>
      <c r="ECO26" s="266"/>
      <c r="ECP26" s="200"/>
      <c r="ECQ26" s="266"/>
      <c r="ECR26" s="261"/>
      <c r="ECS26" s="265"/>
      <c r="ECT26" s="266"/>
      <c r="ECU26" s="200"/>
      <c r="ECV26" s="266"/>
      <c r="ECW26" s="261"/>
      <c r="ECX26" s="265"/>
      <c r="ECY26" s="266"/>
      <c r="ECZ26" s="200"/>
      <c r="EDA26" s="266"/>
      <c r="EDB26" s="261"/>
      <c r="EDC26" s="265"/>
      <c r="EDD26" s="266"/>
      <c r="EDE26" s="200"/>
      <c r="EDF26" s="266"/>
      <c r="EDG26" s="261"/>
      <c r="EDH26" s="265"/>
      <c r="EDI26" s="266"/>
      <c r="EDJ26" s="200"/>
      <c r="EDK26" s="266"/>
      <c r="EDL26" s="261"/>
      <c r="EDM26" s="265"/>
      <c r="EDN26" s="266"/>
      <c r="EDO26" s="200"/>
      <c r="EDP26" s="266"/>
      <c r="EDQ26" s="261"/>
      <c r="EDR26" s="265"/>
      <c r="EDS26" s="266"/>
      <c r="EDT26" s="200"/>
      <c r="EDU26" s="266"/>
      <c r="EDV26" s="261"/>
      <c r="EDW26" s="265"/>
      <c r="EDX26" s="266"/>
      <c r="EDY26" s="200"/>
      <c r="EDZ26" s="266"/>
      <c r="EEA26" s="261"/>
      <c r="EEB26" s="265"/>
      <c r="EEC26" s="266"/>
      <c r="EED26" s="200"/>
      <c r="EEE26" s="266"/>
      <c r="EEF26" s="261"/>
      <c r="EEG26" s="265"/>
      <c r="EEH26" s="266"/>
      <c r="EEI26" s="200"/>
      <c r="EEJ26" s="266"/>
      <c r="EEK26" s="261"/>
      <c r="EEL26" s="265"/>
      <c r="EEM26" s="266"/>
      <c r="EEN26" s="200"/>
      <c r="EEO26" s="266"/>
      <c r="EEP26" s="261"/>
      <c r="EEQ26" s="265"/>
      <c r="EER26" s="266"/>
      <c r="EES26" s="200"/>
      <c r="EET26" s="266"/>
      <c r="EEU26" s="261"/>
      <c r="EEV26" s="265"/>
      <c r="EEW26" s="266"/>
      <c r="EEX26" s="200"/>
      <c r="EEY26" s="266"/>
      <c r="EEZ26" s="261"/>
      <c r="EFA26" s="265"/>
      <c r="EFB26" s="266"/>
      <c r="EFC26" s="200"/>
      <c r="EFD26" s="266"/>
      <c r="EFE26" s="261"/>
      <c r="EFF26" s="265"/>
      <c r="EFG26" s="266"/>
      <c r="EFH26" s="200"/>
      <c r="EFI26" s="266"/>
      <c r="EFJ26" s="261"/>
      <c r="EFK26" s="265"/>
      <c r="EFL26" s="266"/>
      <c r="EFM26" s="200"/>
      <c r="EFN26" s="266"/>
      <c r="EFO26" s="261"/>
      <c r="EFP26" s="265"/>
      <c r="EFQ26" s="266"/>
      <c r="EFR26" s="200"/>
      <c r="EFS26" s="266"/>
      <c r="EFT26" s="261"/>
      <c r="EFU26" s="265"/>
      <c r="EFV26" s="266"/>
      <c r="EFW26" s="200"/>
      <c r="EFX26" s="266"/>
      <c r="EFY26" s="261"/>
      <c r="EFZ26" s="265"/>
      <c r="EGA26" s="266"/>
      <c r="EGB26" s="200"/>
      <c r="EGC26" s="266"/>
      <c r="EGD26" s="261"/>
      <c r="EGE26" s="265"/>
      <c r="EGF26" s="266"/>
      <c r="EGG26" s="200"/>
      <c r="EGH26" s="266"/>
      <c r="EGI26" s="261"/>
      <c r="EGJ26" s="265"/>
      <c r="EGK26" s="266"/>
      <c r="EGL26" s="200"/>
      <c r="EGM26" s="266"/>
      <c r="EGN26" s="261"/>
      <c r="EGO26" s="265"/>
      <c r="EGP26" s="266"/>
      <c r="EGQ26" s="200"/>
      <c r="EGR26" s="266"/>
      <c r="EGS26" s="261"/>
      <c r="EGT26" s="265"/>
      <c r="EGU26" s="266"/>
      <c r="EGV26" s="200"/>
      <c r="EGW26" s="266"/>
      <c r="EGX26" s="261"/>
      <c r="EGY26" s="265"/>
      <c r="EGZ26" s="266"/>
      <c r="EHA26" s="200"/>
      <c r="EHB26" s="266"/>
      <c r="EHC26" s="261"/>
      <c r="EHD26" s="265"/>
      <c r="EHE26" s="266"/>
      <c r="EHF26" s="200"/>
      <c r="EHG26" s="266"/>
      <c r="EHH26" s="261"/>
      <c r="EHI26" s="265"/>
      <c r="EHJ26" s="266"/>
      <c r="EHK26" s="200"/>
      <c r="EHL26" s="266"/>
      <c r="EHM26" s="261"/>
      <c r="EHN26" s="265"/>
      <c r="EHO26" s="266"/>
      <c r="EHP26" s="200"/>
      <c r="EHQ26" s="266"/>
      <c r="EHR26" s="261"/>
      <c r="EHS26" s="265"/>
      <c r="EHT26" s="266"/>
      <c r="EHU26" s="200"/>
      <c r="EHV26" s="266"/>
      <c r="EHW26" s="261"/>
      <c r="EHX26" s="265"/>
      <c r="EHY26" s="266"/>
      <c r="EHZ26" s="200"/>
      <c r="EIA26" s="266"/>
      <c r="EIB26" s="261"/>
      <c r="EIC26" s="265"/>
      <c r="EID26" s="266"/>
      <c r="EIE26" s="200"/>
      <c r="EIF26" s="266"/>
      <c r="EIG26" s="261"/>
      <c r="EIH26" s="265"/>
      <c r="EII26" s="266"/>
      <c r="EIJ26" s="200"/>
      <c r="EIK26" s="266"/>
      <c r="EIL26" s="261"/>
      <c r="EIM26" s="265"/>
      <c r="EIN26" s="266"/>
      <c r="EIO26" s="200"/>
      <c r="EIP26" s="266"/>
      <c r="EIQ26" s="261"/>
      <c r="EIR26" s="265"/>
      <c r="EIS26" s="266"/>
      <c r="EIT26" s="200"/>
      <c r="EIU26" s="266"/>
      <c r="EIV26" s="261"/>
      <c r="EIW26" s="265"/>
      <c r="EIX26" s="266"/>
      <c r="EIY26" s="200"/>
      <c r="EIZ26" s="266"/>
      <c r="EJA26" s="261"/>
      <c r="EJB26" s="265"/>
      <c r="EJC26" s="266"/>
      <c r="EJD26" s="200"/>
      <c r="EJE26" s="266"/>
      <c r="EJF26" s="261"/>
      <c r="EJG26" s="265"/>
      <c r="EJH26" s="266"/>
      <c r="EJI26" s="200"/>
      <c r="EJJ26" s="266"/>
      <c r="EJK26" s="261"/>
      <c r="EJL26" s="265"/>
      <c r="EJM26" s="266"/>
      <c r="EJN26" s="200"/>
      <c r="EJO26" s="266"/>
      <c r="EJP26" s="261"/>
      <c r="EJQ26" s="265"/>
      <c r="EJR26" s="266"/>
      <c r="EJS26" s="200"/>
      <c r="EJT26" s="266"/>
      <c r="EJU26" s="261"/>
      <c r="EJV26" s="265"/>
      <c r="EJW26" s="266"/>
      <c r="EJX26" s="200"/>
      <c r="EJY26" s="266"/>
      <c r="EJZ26" s="261"/>
      <c r="EKA26" s="265"/>
      <c r="EKB26" s="266"/>
      <c r="EKC26" s="200"/>
      <c r="EKD26" s="266"/>
      <c r="EKE26" s="261"/>
      <c r="EKF26" s="265"/>
      <c r="EKG26" s="266"/>
      <c r="EKH26" s="200"/>
      <c r="EKI26" s="266"/>
      <c r="EKJ26" s="261"/>
      <c r="EKK26" s="265"/>
      <c r="EKL26" s="266"/>
      <c r="EKM26" s="200"/>
      <c r="EKN26" s="266"/>
      <c r="EKO26" s="261"/>
      <c r="EKP26" s="265"/>
      <c r="EKQ26" s="266"/>
      <c r="EKR26" s="200"/>
      <c r="EKS26" s="266"/>
      <c r="EKT26" s="261"/>
      <c r="EKU26" s="265"/>
      <c r="EKV26" s="266"/>
      <c r="EKW26" s="200"/>
      <c r="EKX26" s="266"/>
      <c r="EKY26" s="261"/>
      <c r="EKZ26" s="265"/>
      <c r="ELA26" s="266"/>
      <c r="ELB26" s="200"/>
      <c r="ELC26" s="266"/>
      <c r="ELD26" s="261"/>
      <c r="ELE26" s="265"/>
      <c r="ELF26" s="266"/>
      <c r="ELG26" s="200"/>
      <c r="ELH26" s="266"/>
      <c r="ELI26" s="261"/>
      <c r="ELJ26" s="265"/>
      <c r="ELK26" s="266"/>
      <c r="ELL26" s="200"/>
      <c r="ELM26" s="266"/>
      <c r="ELN26" s="261"/>
      <c r="ELO26" s="265"/>
      <c r="ELP26" s="266"/>
      <c r="ELQ26" s="200"/>
      <c r="ELR26" s="266"/>
      <c r="ELS26" s="261"/>
      <c r="ELT26" s="265"/>
      <c r="ELU26" s="266"/>
      <c r="ELV26" s="200"/>
      <c r="ELW26" s="266"/>
      <c r="ELX26" s="261"/>
      <c r="ELY26" s="265"/>
      <c r="ELZ26" s="266"/>
      <c r="EMA26" s="200"/>
      <c r="EMB26" s="266"/>
      <c r="EMC26" s="261"/>
      <c r="EMD26" s="265"/>
      <c r="EME26" s="266"/>
      <c r="EMF26" s="200"/>
      <c r="EMG26" s="266"/>
      <c r="EMH26" s="261"/>
      <c r="EMI26" s="265"/>
      <c r="EMJ26" s="266"/>
      <c r="EMK26" s="200"/>
      <c r="EML26" s="266"/>
      <c r="EMM26" s="261"/>
      <c r="EMN26" s="265"/>
      <c r="EMO26" s="266"/>
      <c r="EMP26" s="200"/>
      <c r="EMQ26" s="266"/>
      <c r="EMR26" s="261"/>
      <c r="EMS26" s="265"/>
      <c r="EMT26" s="266"/>
      <c r="EMU26" s="200"/>
      <c r="EMV26" s="266"/>
      <c r="EMW26" s="261"/>
      <c r="EMX26" s="265"/>
      <c r="EMY26" s="266"/>
      <c r="EMZ26" s="200"/>
      <c r="ENA26" s="266"/>
      <c r="ENB26" s="261"/>
      <c r="ENC26" s="265"/>
      <c r="END26" s="266"/>
      <c r="ENE26" s="200"/>
      <c r="ENF26" s="266"/>
      <c r="ENG26" s="261"/>
      <c r="ENH26" s="265"/>
      <c r="ENI26" s="266"/>
      <c r="ENJ26" s="200"/>
      <c r="ENK26" s="266"/>
      <c r="ENL26" s="261"/>
      <c r="ENM26" s="265"/>
      <c r="ENN26" s="266"/>
      <c r="ENO26" s="200"/>
      <c r="ENP26" s="266"/>
      <c r="ENQ26" s="261"/>
      <c r="ENR26" s="265"/>
      <c r="ENS26" s="266"/>
      <c r="ENT26" s="200"/>
      <c r="ENU26" s="266"/>
      <c r="ENV26" s="261"/>
      <c r="ENW26" s="265"/>
      <c r="ENX26" s="266"/>
      <c r="ENY26" s="200"/>
      <c r="ENZ26" s="266"/>
      <c r="EOA26" s="261"/>
      <c r="EOB26" s="265"/>
      <c r="EOC26" s="266"/>
      <c r="EOD26" s="200"/>
      <c r="EOE26" s="266"/>
      <c r="EOF26" s="261"/>
      <c r="EOG26" s="265"/>
      <c r="EOH26" s="266"/>
      <c r="EOI26" s="200"/>
      <c r="EOJ26" s="266"/>
      <c r="EOK26" s="261"/>
      <c r="EOL26" s="265"/>
      <c r="EOM26" s="266"/>
      <c r="EON26" s="200"/>
      <c r="EOO26" s="266"/>
      <c r="EOP26" s="261"/>
      <c r="EOQ26" s="265"/>
      <c r="EOR26" s="266"/>
      <c r="EOS26" s="200"/>
      <c r="EOT26" s="266"/>
      <c r="EOU26" s="261"/>
      <c r="EOV26" s="265"/>
      <c r="EOW26" s="266"/>
      <c r="EOX26" s="200"/>
      <c r="EOY26" s="266"/>
      <c r="EOZ26" s="261"/>
      <c r="EPA26" s="265"/>
      <c r="EPB26" s="266"/>
      <c r="EPC26" s="200"/>
      <c r="EPD26" s="266"/>
      <c r="EPE26" s="261"/>
      <c r="EPF26" s="265"/>
      <c r="EPG26" s="266"/>
      <c r="EPH26" s="200"/>
      <c r="EPI26" s="266"/>
      <c r="EPJ26" s="261"/>
      <c r="EPK26" s="265"/>
      <c r="EPL26" s="266"/>
      <c r="EPM26" s="200"/>
      <c r="EPN26" s="266"/>
      <c r="EPO26" s="261"/>
      <c r="EPP26" s="265"/>
      <c r="EPQ26" s="266"/>
      <c r="EPR26" s="200"/>
      <c r="EPS26" s="266"/>
      <c r="EPT26" s="261"/>
      <c r="EPU26" s="265"/>
      <c r="EPV26" s="266"/>
      <c r="EPW26" s="200"/>
      <c r="EPX26" s="266"/>
      <c r="EPY26" s="261"/>
      <c r="EPZ26" s="265"/>
      <c r="EQA26" s="266"/>
      <c r="EQB26" s="200"/>
      <c r="EQC26" s="266"/>
      <c r="EQD26" s="261"/>
      <c r="EQE26" s="265"/>
      <c r="EQF26" s="266"/>
      <c r="EQG26" s="200"/>
      <c r="EQH26" s="266"/>
      <c r="EQI26" s="261"/>
      <c r="EQJ26" s="265"/>
      <c r="EQK26" s="266"/>
      <c r="EQL26" s="200"/>
      <c r="EQM26" s="266"/>
      <c r="EQN26" s="261"/>
      <c r="EQO26" s="265"/>
      <c r="EQP26" s="266"/>
      <c r="EQQ26" s="200"/>
      <c r="EQR26" s="266"/>
      <c r="EQS26" s="261"/>
      <c r="EQT26" s="265"/>
      <c r="EQU26" s="266"/>
      <c r="EQV26" s="200"/>
      <c r="EQW26" s="266"/>
      <c r="EQX26" s="261"/>
      <c r="EQY26" s="265"/>
      <c r="EQZ26" s="266"/>
      <c r="ERA26" s="200"/>
      <c r="ERB26" s="266"/>
      <c r="ERC26" s="261"/>
      <c r="ERD26" s="265"/>
      <c r="ERE26" s="266"/>
      <c r="ERF26" s="200"/>
      <c r="ERG26" s="266"/>
      <c r="ERH26" s="261"/>
      <c r="ERI26" s="265"/>
      <c r="ERJ26" s="266"/>
      <c r="ERK26" s="200"/>
      <c r="ERL26" s="266"/>
      <c r="ERM26" s="261"/>
      <c r="ERN26" s="265"/>
      <c r="ERO26" s="266"/>
      <c r="ERP26" s="200"/>
      <c r="ERQ26" s="266"/>
      <c r="ERR26" s="261"/>
      <c r="ERS26" s="265"/>
      <c r="ERT26" s="266"/>
      <c r="ERU26" s="200"/>
      <c r="ERV26" s="266"/>
      <c r="ERW26" s="261"/>
      <c r="ERX26" s="265"/>
      <c r="ERY26" s="266"/>
      <c r="ERZ26" s="200"/>
      <c r="ESA26" s="266"/>
      <c r="ESB26" s="261"/>
      <c r="ESC26" s="265"/>
      <c r="ESD26" s="266"/>
      <c r="ESE26" s="200"/>
      <c r="ESF26" s="266"/>
      <c r="ESG26" s="261"/>
      <c r="ESH26" s="265"/>
      <c r="ESI26" s="266"/>
      <c r="ESJ26" s="200"/>
      <c r="ESK26" s="266"/>
      <c r="ESL26" s="261"/>
      <c r="ESM26" s="265"/>
      <c r="ESN26" s="266"/>
      <c r="ESO26" s="200"/>
      <c r="ESP26" s="266"/>
      <c r="ESQ26" s="261"/>
      <c r="ESR26" s="265"/>
      <c r="ESS26" s="266"/>
      <c r="EST26" s="200"/>
      <c r="ESU26" s="266"/>
      <c r="ESV26" s="261"/>
      <c r="ESW26" s="265"/>
      <c r="ESX26" s="266"/>
      <c r="ESY26" s="200"/>
      <c r="ESZ26" s="266"/>
      <c r="ETA26" s="261"/>
      <c r="ETB26" s="265"/>
      <c r="ETC26" s="266"/>
      <c r="ETD26" s="200"/>
      <c r="ETE26" s="266"/>
      <c r="ETF26" s="261"/>
      <c r="ETG26" s="265"/>
      <c r="ETH26" s="266"/>
      <c r="ETI26" s="200"/>
      <c r="ETJ26" s="266"/>
      <c r="ETK26" s="261"/>
      <c r="ETL26" s="265"/>
      <c r="ETM26" s="266"/>
      <c r="ETN26" s="200"/>
      <c r="ETO26" s="266"/>
      <c r="ETP26" s="261"/>
      <c r="ETQ26" s="265"/>
      <c r="ETR26" s="266"/>
      <c r="ETS26" s="200"/>
      <c r="ETT26" s="266"/>
      <c r="ETU26" s="261"/>
      <c r="ETV26" s="265"/>
      <c r="ETW26" s="266"/>
      <c r="ETX26" s="200"/>
      <c r="ETY26" s="266"/>
      <c r="ETZ26" s="261"/>
      <c r="EUA26" s="265"/>
      <c r="EUB26" s="266"/>
      <c r="EUC26" s="200"/>
      <c r="EUD26" s="266"/>
      <c r="EUE26" s="261"/>
      <c r="EUF26" s="265"/>
      <c r="EUG26" s="266"/>
      <c r="EUH26" s="200"/>
      <c r="EUI26" s="266"/>
      <c r="EUJ26" s="261"/>
      <c r="EUK26" s="265"/>
      <c r="EUL26" s="266"/>
      <c r="EUM26" s="200"/>
      <c r="EUN26" s="266"/>
      <c r="EUO26" s="261"/>
      <c r="EUP26" s="265"/>
      <c r="EUQ26" s="266"/>
      <c r="EUR26" s="200"/>
      <c r="EUS26" s="266"/>
      <c r="EUT26" s="261"/>
      <c r="EUU26" s="265"/>
      <c r="EUV26" s="266"/>
      <c r="EUW26" s="200"/>
      <c r="EUX26" s="266"/>
      <c r="EUY26" s="261"/>
      <c r="EUZ26" s="265"/>
      <c r="EVA26" s="266"/>
      <c r="EVB26" s="200"/>
      <c r="EVC26" s="266"/>
      <c r="EVD26" s="261"/>
      <c r="EVE26" s="265"/>
      <c r="EVF26" s="266"/>
      <c r="EVG26" s="200"/>
      <c r="EVH26" s="266"/>
      <c r="EVI26" s="261"/>
      <c r="EVJ26" s="265"/>
      <c r="EVK26" s="266"/>
      <c r="EVL26" s="200"/>
      <c r="EVM26" s="266"/>
      <c r="EVN26" s="261"/>
      <c r="EVO26" s="265"/>
      <c r="EVP26" s="266"/>
      <c r="EVQ26" s="200"/>
      <c r="EVR26" s="266"/>
      <c r="EVS26" s="261"/>
      <c r="EVT26" s="265"/>
      <c r="EVU26" s="266"/>
      <c r="EVV26" s="200"/>
      <c r="EVW26" s="266"/>
      <c r="EVX26" s="261"/>
      <c r="EVY26" s="265"/>
      <c r="EVZ26" s="266"/>
      <c r="EWA26" s="200"/>
      <c r="EWB26" s="266"/>
      <c r="EWC26" s="261"/>
      <c r="EWD26" s="265"/>
      <c r="EWE26" s="266"/>
      <c r="EWF26" s="200"/>
      <c r="EWG26" s="266"/>
      <c r="EWH26" s="261"/>
      <c r="EWI26" s="265"/>
      <c r="EWJ26" s="266"/>
      <c r="EWK26" s="200"/>
      <c r="EWL26" s="266"/>
      <c r="EWM26" s="261"/>
      <c r="EWN26" s="265"/>
      <c r="EWO26" s="266"/>
      <c r="EWP26" s="200"/>
      <c r="EWQ26" s="266"/>
      <c r="EWR26" s="261"/>
      <c r="EWS26" s="265"/>
      <c r="EWT26" s="266"/>
      <c r="EWU26" s="200"/>
      <c r="EWV26" s="266"/>
      <c r="EWW26" s="261"/>
      <c r="EWX26" s="265"/>
      <c r="EWY26" s="266"/>
      <c r="EWZ26" s="200"/>
      <c r="EXA26" s="266"/>
      <c r="EXB26" s="261"/>
      <c r="EXC26" s="265"/>
      <c r="EXD26" s="266"/>
      <c r="EXE26" s="200"/>
      <c r="EXF26" s="266"/>
      <c r="EXG26" s="261"/>
      <c r="EXH26" s="265"/>
      <c r="EXI26" s="266"/>
      <c r="EXJ26" s="200"/>
      <c r="EXK26" s="266"/>
      <c r="EXL26" s="261"/>
      <c r="EXM26" s="265"/>
      <c r="EXN26" s="266"/>
      <c r="EXO26" s="200"/>
      <c r="EXP26" s="266"/>
      <c r="EXQ26" s="261"/>
      <c r="EXR26" s="265"/>
      <c r="EXS26" s="266"/>
      <c r="EXT26" s="200"/>
      <c r="EXU26" s="266"/>
      <c r="EXV26" s="261"/>
      <c r="EXW26" s="265"/>
      <c r="EXX26" s="266"/>
      <c r="EXY26" s="200"/>
      <c r="EXZ26" s="266"/>
      <c r="EYA26" s="261"/>
      <c r="EYB26" s="265"/>
      <c r="EYC26" s="266"/>
      <c r="EYD26" s="200"/>
      <c r="EYE26" s="266"/>
      <c r="EYF26" s="261"/>
      <c r="EYG26" s="265"/>
      <c r="EYH26" s="266"/>
      <c r="EYI26" s="200"/>
      <c r="EYJ26" s="266"/>
      <c r="EYK26" s="261"/>
      <c r="EYL26" s="265"/>
      <c r="EYM26" s="266"/>
      <c r="EYN26" s="200"/>
      <c r="EYO26" s="266"/>
      <c r="EYP26" s="261"/>
      <c r="EYQ26" s="265"/>
      <c r="EYR26" s="266"/>
      <c r="EYS26" s="200"/>
      <c r="EYT26" s="266"/>
      <c r="EYU26" s="261"/>
      <c r="EYV26" s="265"/>
      <c r="EYW26" s="266"/>
      <c r="EYX26" s="200"/>
      <c r="EYY26" s="266"/>
      <c r="EYZ26" s="261"/>
      <c r="EZA26" s="265"/>
      <c r="EZB26" s="266"/>
      <c r="EZC26" s="200"/>
      <c r="EZD26" s="266"/>
      <c r="EZE26" s="261"/>
      <c r="EZF26" s="265"/>
      <c r="EZG26" s="266"/>
      <c r="EZH26" s="200"/>
      <c r="EZI26" s="266"/>
      <c r="EZJ26" s="261"/>
      <c r="EZK26" s="265"/>
      <c r="EZL26" s="266"/>
      <c r="EZM26" s="200"/>
      <c r="EZN26" s="266"/>
      <c r="EZO26" s="261"/>
      <c r="EZP26" s="265"/>
      <c r="EZQ26" s="266"/>
      <c r="EZR26" s="200"/>
      <c r="EZS26" s="266"/>
      <c r="EZT26" s="261"/>
      <c r="EZU26" s="265"/>
      <c r="EZV26" s="266"/>
      <c r="EZW26" s="200"/>
      <c r="EZX26" s="266"/>
      <c r="EZY26" s="261"/>
      <c r="EZZ26" s="265"/>
      <c r="FAA26" s="266"/>
      <c r="FAB26" s="200"/>
      <c r="FAC26" s="266"/>
      <c r="FAD26" s="261"/>
      <c r="FAE26" s="265"/>
      <c r="FAF26" s="266"/>
      <c r="FAG26" s="200"/>
      <c r="FAH26" s="266"/>
      <c r="FAI26" s="261"/>
      <c r="FAJ26" s="265"/>
      <c r="FAK26" s="266"/>
      <c r="FAL26" s="200"/>
      <c r="FAM26" s="266"/>
      <c r="FAN26" s="261"/>
      <c r="FAO26" s="265"/>
      <c r="FAP26" s="266"/>
      <c r="FAQ26" s="200"/>
      <c r="FAR26" s="266"/>
      <c r="FAS26" s="261"/>
      <c r="FAT26" s="265"/>
      <c r="FAU26" s="266"/>
      <c r="FAV26" s="200"/>
      <c r="FAW26" s="266"/>
      <c r="FAX26" s="261"/>
      <c r="FAY26" s="265"/>
      <c r="FAZ26" s="266"/>
      <c r="FBA26" s="200"/>
      <c r="FBB26" s="266"/>
      <c r="FBC26" s="261"/>
      <c r="FBD26" s="265"/>
      <c r="FBE26" s="266"/>
      <c r="FBF26" s="200"/>
      <c r="FBG26" s="266"/>
      <c r="FBH26" s="261"/>
      <c r="FBI26" s="265"/>
      <c r="FBJ26" s="266"/>
      <c r="FBK26" s="200"/>
      <c r="FBL26" s="266"/>
      <c r="FBM26" s="261"/>
      <c r="FBN26" s="265"/>
      <c r="FBO26" s="266"/>
      <c r="FBP26" s="200"/>
      <c r="FBQ26" s="266"/>
      <c r="FBR26" s="261"/>
      <c r="FBS26" s="265"/>
      <c r="FBT26" s="266"/>
      <c r="FBU26" s="200"/>
      <c r="FBV26" s="266"/>
      <c r="FBW26" s="261"/>
      <c r="FBX26" s="265"/>
      <c r="FBY26" s="266"/>
      <c r="FBZ26" s="200"/>
      <c r="FCA26" s="266"/>
      <c r="FCB26" s="261"/>
      <c r="FCC26" s="265"/>
      <c r="FCD26" s="266"/>
      <c r="FCE26" s="200"/>
      <c r="FCF26" s="266"/>
      <c r="FCG26" s="261"/>
      <c r="FCH26" s="265"/>
      <c r="FCI26" s="266"/>
      <c r="FCJ26" s="200"/>
      <c r="FCK26" s="266"/>
      <c r="FCL26" s="261"/>
      <c r="FCM26" s="265"/>
      <c r="FCN26" s="266"/>
      <c r="FCO26" s="200"/>
      <c r="FCP26" s="266"/>
      <c r="FCQ26" s="261"/>
      <c r="FCR26" s="265"/>
      <c r="FCS26" s="266"/>
      <c r="FCT26" s="200"/>
      <c r="FCU26" s="266"/>
      <c r="FCV26" s="261"/>
      <c r="FCW26" s="265"/>
      <c r="FCX26" s="266"/>
      <c r="FCY26" s="200"/>
      <c r="FCZ26" s="266"/>
      <c r="FDA26" s="261"/>
      <c r="FDB26" s="265"/>
      <c r="FDC26" s="266"/>
      <c r="FDD26" s="200"/>
      <c r="FDE26" s="266"/>
      <c r="FDF26" s="261"/>
      <c r="FDG26" s="265"/>
      <c r="FDH26" s="266"/>
      <c r="FDI26" s="200"/>
      <c r="FDJ26" s="266"/>
      <c r="FDK26" s="261"/>
      <c r="FDL26" s="265"/>
      <c r="FDM26" s="266"/>
      <c r="FDN26" s="200"/>
      <c r="FDO26" s="266"/>
      <c r="FDP26" s="261"/>
      <c r="FDQ26" s="265"/>
      <c r="FDR26" s="266"/>
      <c r="FDS26" s="200"/>
      <c r="FDT26" s="266"/>
      <c r="FDU26" s="261"/>
      <c r="FDV26" s="265"/>
      <c r="FDW26" s="266"/>
      <c r="FDX26" s="200"/>
      <c r="FDY26" s="266"/>
      <c r="FDZ26" s="261"/>
      <c r="FEA26" s="265"/>
      <c r="FEB26" s="266"/>
      <c r="FEC26" s="200"/>
      <c r="FED26" s="266"/>
      <c r="FEE26" s="261"/>
      <c r="FEF26" s="265"/>
      <c r="FEG26" s="266"/>
      <c r="FEH26" s="200"/>
      <c r="FEI26" s="266"/>
      <c r="FEJ26" s="261"/>
      <c r="FEK26" s="265"/>
      <c r="FEL26" s="266"/>
      <c r="FEM26" s="200"/>
      <c r="FEN26" s="266"/>
      <c r="FEO26" s="261"/>
      <c r="FEP26" s="265"/>
      <c r="FEQ26" s="266"/>
      <c r="FER26" s="200"/>
      <c r="FES26" s="266"/>
      <c r="FET26" s="261"/>
      <c r="FEU26" s="265"/>
      <c r="FEV26" s="266"/>
      <c r="FEW26" s="200"/>
      <c r="FEX26" s="266"/>
      <c r="FEY26" s="261"/>
      <c r="FEZ26" s="265"/>
      <c r="FFA26" s="266"/>
      <c r="FFB26" s="200"/>
      <c r="FFC26" s="266"/>
      <c r="FFD26" s="261"/>
      <c r="FFE26" s="265"/>
      <c r="FFF26" s="266"/>
      <c r="FFG26" s="200"/>
      <c r="FFH26" s="266"/>
      <c r="FFI26" s="261"/>
      <c r="FFJ26" s="265"/>
      <c r="FFK26" s="266"/>
      <c r="FFL26" s="200"/>
      <c r="FFM26" s="266"/>
      <c r="FFN26" s="261"/>
      <c r="FFO26" s="265"/>
      <c r="FFP26" s="266"/>
      <c r="FFQ26" s="200"/>
      <c r="FFR26" s="266"/>
      <c r="FFS26" s="261"/>
      <c r="FFT26" s="265"/>
      <c r="FFU26" s="266"/>
      <c r="FFV26" s="200"/>
      <c r="FFW26" s="266"/>
      <c r="FFX26" s="261"/>
      <c r="FFY26" s="265"/>
      <c r="FFZ26" s="266"/>
      <c r="FGA26" s="200"/>
      <c r="FGB26" s="266"/>
      <c r="FGC26" s="261"/>
      <c r="FGD26" s="265"/>
      <c r="FGE26" s="266"/>
      <c r="FGF26" s="200"/>
      <c r="FGG26" s="266"/>
      <c r="FGH26" s="261"/>
      <c r="FGI26" s="265"/>
      <c r="FGJ26" s="266"/>
      <c r="FGK26" s="200"/>
      <c r="FGL26" s="266"/>
      <c r="FGM26" s="261"/>
      <c r="FGN26" s="265"/>
      <c r="FGO26" s="266"/>
      <c r="FGP26" s="200"/>
      <c r="FGQ26" s="266"/>
      <c r="FGR26" s="261"/>
      <c r="FGS26" s="265"/>
      <c r="FGT26" s="266"/>
      <c r="FGU26" s="200"/>
      <c r="FGV26" s="266"/>
      <c r="FGW26" s="261"/>
      <c r="FGX26" s="265"/>
      <c r="FGY26" s="266"/>
      <c r="FGZ26" s="200"/>
      <c r="FHA26" s="266"/>
      <c r="FHB26" s="261"/>
      <c r="FHC26" s="265"/>
      <c r="FHD26" s="266"/>
      <c r="FHE26" s="200"/>
      <c r="FHF26" s="266"/>
      <c r="FHG26" s="261"/>
      <c r="FHH26" s="265"/>
      <c r="FHI26" s="266"/>
      <c r="FHJ26" s="200"/>
      <c r="FHK26" s="266"/>
      <c r="FHL26" s="261"/>
      <c r="FHM26" s="265"/>
      <c r="FHN26" s="266"/>
      <c r="FHO26" s="200"/>
      <c r="FHP26" s="266"/>
      <c r="FHQ26" s="261"/>
      <c r="FHR26" s="265"/>
      <c r="FHS26" s="266"/>
      <c r="FHT26" s="200"/>
      <c r="FHU26" s="266"/>
      <c r="FHV26" s="261"/>
      <c r="FHW26" s="265"/>
      <c r="FHX26" s="266"/>
      <c r="FHY26" s="200"/>
      <c r="FHZ26" s="266"/>
      <c r="FIA26" s="261"/>
      <c r="FIB26" s="265"/>
      <c r="FIC26" s="266"/>
      <c r="FID26" s="200"/>
      <c r="FIE26" s="266"/>
      <c r="FIF26" s="261"/>
      <c r="FIG26" s="265"/>
      <c r="FIH26" s="266"/>
      <c r="FII26" s="200"/>
      <c r="FIJ26" s="266"/>
      <c r="FIK26" s="261"/>
      <c r="FIL26" s="265"/>
      <c r="FIM26" s="266"/>
      <c r="FIN26" s="200"/>
      <c r="FIO26" s="266"/>
      <c r="FIP26" s="261"/>
      <c r="FIQ26" s="265"/>
      <c r="FIR26" s="266"/>
      <c r="FIS26" s="200"/>
      <c r="FIT26" s="266"/>
      <c r="FIU26" s="261"/>
      <c r="FIV26" s="265"/>
      <c r="FIW26" s="266"/>
      <c r="FIX26" s="200"/>
      <c r="FIY26" s="266"/>
      <c r="FIZ26" s="261"/>
      <c r="FJA26" s="265"/>
      <c r="FJB26" s="266"/>
      <c r="FJC26" s="200"/>
      <c r="FJD26" s="266"/>
      <c r="FJE26" s="261"/>
      <c r="FJF26" s="265"/>
      <c r="FJG26" s="266"/>
      <c r="FJH26" s="200"/>
      <c r="FJI26" s="266"/>
      <c r="FJJ26" s="261"/>
      <c r="FJK26" s="265"/>
      <c r="FJL26" s="266"/>
      <c r="FJM26" s="200"/>
      <c r="FJN26" s="266"/>
      <c r="FJO26" s="261"/>
      <c r="FJP26" s="265"/>
      <c r="FJQ26" s="266"/>
      <c r="FJR26" s="200"/>
      <c r="FJS26" s="266"/>
      <c r="FJT26" s="261"/>
      <c r="FJU26" s="265"/>
      <c r="FJV26" s="266"/>
      <c r="FJW26" s="200"/>
      <c r="FJX26" s="266"/>
      <c r="FJY26" s="261"/>
      <c r="FJZ26" s="265"/>
      <c r="FKA26" s="266"/>
      <c r="FKB26" s="200"/>
      <c r="FKC26" s="266"/>
      <c r="FKD26" s="261"/>
      <c r="FKE26" s="265"/>
      <c r="FKF26" s="266"/>
      <c r="FKG26" s="200"/>
      <c r="FKH26" s="266"/>
      <c r="FKI26" s="261"/>
      <c r="FKJ26" s="265"/>
      <c r="FKK26" s="266"/>
      <c r="FKL26" s="200"/>
      <c r="FKM26" s="266"/>
      <c r="FKN26" s="261"/>
      <c r="FKO26" s="265"/>
      <c r="FKP26" s="266"/>
      <c r="FKQ26" s="200"/>
      <c r="FKR26" s="266"/>
      <c r="FKS26" s="261"/>
      <c r="FKT26" s="265"/>
      <c r="FKU26" s="266"/>
      <c r="FKV26" s="200"/>
      <c r="FKW26" s="266"/>
      <c r="FKX26" s="261"/>
      <c r="FKY26" s="265"/>
      <c r="FKZ26" s="266"/>
      <c r="FLA26" s="200"/>
      <c r="FLB26" s="266"/>
      <c r="FLC26" s="261"/>
      <c r="FLD26" s="265"/>
      <c r="FLE26" s="266"/>
      <c r="FLF26" s="200"/>
      <c r="FLG26" s="266"/>
      <c r="FLH26" s="261"/>
      <c r="FLI26" s="265"/>
      <c r="FLJ26" s="266"/>
      <c r="FLK26" s="200"/>
      <c r="FLL26" s="266"/>
      <c r="FLM26" s="261"/>
      <c r="FLN26" s="265"/>
      <c r="FLO26" s="266"/>
      <c r="FLP26" s="200"/>
      <c r="FLQ26" s="266"/>
      <c r="FLR26" s="261"/>
      <c r="FLS26" s="265"/>
      <c r="FLT26" s="266"/>
      <c r="FLU26" s="200"/>
      <c r="FLV26" s="266"/>
      <c r="FLW26" s="261"/>
      <c r="FLX26" s="265"/>
      <c r="FLY26" s="266"/>
      <c r="FLZ26" s="200"/>
      <c r="FMA26" s="266"/>
      <c r="FMB26" s="261"/>
      <c r="FMC26" s="265"/>
      <c r="FMD26" s="266"/>
      <c r="FME26" s="200"/>
      <c r="FMF26" s="266"/>
      <c r="FMG26" s="261"/>
      <c r="FMH26" s="265"/>
      <c r="FMI26" s="266"/>
      <c r="FMJ26" s="200"/>
      <c r="FMK26" s="266"/>
      <c r="FML26" s="261"/>
      <c r="FMM26" s="265"/>
      <c r="FMN26" s="266"/>
      <c r="FMO26" s="200"/>
      <c r="FMP26" s="266"/>
      <c r="FMQ26" s="261"/>
      <c r="FMR26" s="265"/>
      <c r="FMS26" s="266"/>
      <c r="FMT26" s="200"/>
      <c r="FMU26" s="266"/>
      <c r="FMV26" s="261"/>
      <c r="FMW26" s="265"/>
      <c r="FMX26" s="266"/>
      <c r="FMY26" s="200"/>
      <c r="FMZ26" s="266"/>
      <c r="FNA26" s="261"/>
      <c r="FNB26" s="265"/>
      <c r="FNC26" s="266"/>
      <c r="FND26" s="200"/>
      <c r="FNE26" s="266"/>
      <c r="FNF26" s="261"/>
      <c r="FNG26" s="265"/>
      <c r="FNH26" s="266"/>
      <c r="FNI26" s="200"/>
      <c r="FNJ26" s="266"/>
      <c r="FNK26" s="261"/>
      <c r="FNL26" s="265"/>
      <c r="FNM26" s="266"/>
      <c r="FNN26" s="200"/>
      <c r="FNO26" s="266"/>
      <c r="FNP26" s="261"/>
      <c r="FNQ26" s="265"/>
      <c r="FNR26" s="266"/>
      <c r="FNS26" s="200"/>
      <c r="FNT26" s="266"/>
      <c r="FNU26" s="261"/>
      <c r="FNV26" s="265"/>
      <c r="FNW26" s="266"/>
      <c r="FNX26" s="200"/>
      <c r="FNY26" s="266"/>
      <c r="FNZ26" s="261"/>
      <c r="FOA26" s="265"/>
      <c r="FOB26" s="266"/>
      <c r="FOC26" s="200"/>
      <c r="FOD26" s="266"/>
      <c r="FOE26" s="261"/>
      <c r="FOF26" s="265"/>
      <c r="FOG26" s="266"/>
      <c r="FOH26" s="200"/>
      <c r="FOI26" s="266"/>
      <c r="FOJ26" s="261"/>
      <c r="FOK26" s="265"/>
      <c r="FOL26" s="266"/>
      <c r="FOM26" s="200"/>
      <c r="FON26" s="266"/>
      <c r="FOO26" s="261"/>
      <c r="FOP26" s="265"/>
      <c r="FOQ26" s="266"/>
      <c r="FOR26" s="200"/>
      <c r="FOS26" s="266"/>
      <c r="FOT26" s="261"/>
      <c r="FOU26" s="265"/>
      <c r="FOV26" s="266"/>
      <c r="FOW26" s="200"/>
      <c r="FOX26" s="266"/>
      <c r="FOY26" s="261"/>
      <c r="FOZ26" s="265"/>
      <c r="FPA26" s="266"/>
      <c r="FPB26" s="200"/>
      <c r="FPC26" s="266"/>
      <c r="FPD26" s="261"/>
      <c r="FPE26" s="265"/>
      <c r="FPF26" s="266"/>
      <c r="FPG26" s="200"/>
      <c r="FPH26" s="266"/>
      <c r="FPI26" s="261"/>
      <c r="FPJ26" s="265"/>
      <c r="FPK26" s="266"/>
      <c r="FPL26" s="200"/>
      <c r="FPM26" s="266"/>
      <c r="FPN26" s="261"/>
      <c r="FPO26" s="265"/>
      <c r="FPP26" s="266"/>
      <c r="FPQ26" s="200"/>
      <c r="FPR26" s="266"/>
      <c r="FPS26" s="261"/>
      <c r="FPT26" s="265"/>
      <c r="FPU26" s="266"/>
      <c r="FPV26" s="200"/>
      <c r="FPW26" s="266"/>
      <c r="FPX26" s="261"/>
      <c r="FPY26" s="265"/>
      <c r="FPZ26" s="266"/>
      <c r="FQA26" s="200"/>
      <c r="FQB26" s="266"/>
      <c r="FQC26" s="261"/>
      <c r="FQD26" s="265"/>
      <c r="FQE26" s="266"/>
      <c r="FQF26" s="200"/>
      <c r="FQG26" s="266"/>
      <c r="FQH26" s="261"/>
      <c r="FQI26" s="265"/>
      <c r="FQJ26" s="266"/>
      <c r="FQK26" s="200"/>
      <c r="FQL26" s="266"/>
      <c r="FQM26" s="261"/>
      <c r="FQN26" s="265"/>
      <c r="FQO26" s="266"/>
      <c r="FQP26" s="200"/>
      <c r="FQQ26" s="266"/>
      <c r="FQR26" s="261"/>
      <c r="FQS26" s="265"/>
      <c r="FQT26" s="266"/>
      <c r="FQU26" s="200"/>
      <c r="FQV26" s="266"/>
      <c r="FQW26" s="261"/>
      <c r="FQX26" s="265"/>
      <c r="FQY26" s="266"/>
      <c r="FQZ26" s="200"/>
      <c r="FRA26" s="266"/>
      <c r="FRB26" s="261"/>
      <c r="FRC26" s="265"/>
      <c r="FRD26" s="266"/>
      <c r="FRE26" s="200"/>
      <c r="FRF26" s="266"/>
      <c r="FRG26" s="261"/>
      <c r="FRH26" s="265"/>
      <c r="FRI26" s="266"/>
      <c r="FRJ26" s="200"/>
      <c r="FRK26" s="266"/>
      <c r="FRL26" s="261"/>
      <c r="FRM26" s="265"/>
      <c r="FRN26" s="266"/>
      <c r="FRO26" s="200"/>
      <c r="FRP26" s="266"/>
      <c r="FRQ26" s="261"/>
      <c r="FRR26" s="265"/>
      <c r="FRS26" s="266"/>
      <c r="FRT26" s="200"/>
      <c r="FRU26" s="266"/>
      <c r="FRV26" s="261"/>
      <c r="FRW26" s="265"/>
      <c r="FRX26" s="266"/>
      <c r="FRY26" s="200"/>
      <c r="FRZ26" s="266"/>
      <c r="FSA26" s="261"/>
      <c r="FSB26" s="265"/>
      <c r="FSC26" s="266"/>
      <c r="FSD26" s="200"/>
      <c r="FSE26" s="266"/>
      <c r="FSF26" s="261"/>
      <c r="FSG26" s="265"/>
      <c r="FSH26" s="266"/>
      <c r="FSI26" s="200"/>
      <c r="FSJ26" s="266"/>
      <c r="FSK26" s="261"/>
      <c r="FSL26" s="265"/>
      <c r="FSM26" s="266"/>
      <c r="FSN26" s="200"/>
      <c r="FSO26" s="266"/>
      <c r="FSP26" s="261"/>
      <c r="FSQ26" s="265"/>
      <c r="FSR26" s="266"/>
      <c r="FSS26" s="200"/>
      <c r="FST26" s="266"/>
      <c r="FSU26" s="261"/>
      <c r="FSV26" s="265"/>
      <c r="FSW26" s="266"/>
      <c r="FSX26" s="200"/>
      <c r="FSY26" s="266"/>
      <c r="FSZ26" s="261"/>
      <c r="FTA26" s="265"/>
      <c r="FTB26" s="266"/>
      <c r="FTC26" s="200"/>
      <c r="FTD26" s="266"/>
      <c r="FTE26" s="261"/>
      <c r="FTF26" s="265"/>
      <c r="FTG26" s="266"/>
      <c r="FTH26" s="200"/>
      <c r="FTI26" s="266"/>
      <c r="FTJ26" s="261"/>
      <c r="FTK26" s="265"/>
      <c r="FTL26" s="266"/>
      <c r="FTM26" s="200"/>
      <c r="FTN26" s="266"/>
      <c r="FTO26" s="261"/>
      <c r="FTP26" s="265"/>
      <c r="FTQ26" s="266"/>
      <c r="FTR26" s="200"/>
      <c r="FTS26" s="266"/>
      <c r="FTT26" s="261"/>
      <c r="FTU26" s="265"/>
      <c r="FTV26" s="266"/>
      <c r="FTW26" s="200"/>
      <c r="FTX26" s="266"/>
      <c r="FTY26" s="261"/>
      <c r="FTZ26" s="265"/>
      <c r="FUA26" s="266"/>
      <c r="FUB26" s="200"/>
      <c r="FUC26" s="266"/>
      <c r="FUD26" s="261"/>
      <c r="FUE26" s="265"/>
      <c r="FUF26" s="266"/>
      <c r="FUG26" s="200"/>
      <c r="FUH26" s="266"/>
      <c r="FUI26" s="261"/>
      <c r="FUJ26" s="265"/>
      <c r="FUK26" s="266"/>
      <c r="FUL26" s="200"/>
      <c r="FUM26" s="266"/>
      <c r="FUN26" s="261"/>
      <c r="FUO26" s="265"/>
      <c r="FUP26" s="266"/>
      <c r="FUQ26" s="200"/>
      <c r="FUR26" s="266"/>
      <c r="FUS26" s="261"/>
      <c r="FUT26" s="265"/>
      <c r="FUU26" s="266"/>
      <c r="FUV26" s="200"/>
      <c r="FUW26" s="266"/>
      <c r="FUX26" s="261"/>
      <c r="FUY26" s="265"/>
      <c r="FUZ26" s="266"/>
      <c r="FVA26" s="200"/>
      <c r="FVB26" s="266"/>
      <c r="FVC26" s="261"/>
      <c r="FVD26" s="265"/>
      <c r="FVE26" s="266"/>
      <c r="FVF26" s="200"/>
      <c r="FVG26" s="266"/>
      <c r="FVH26" s="261"/>
      <c r="FVI26" s="265"/>
      <c r="FVJ26" s="266"/>
      <c r="FVK26" s="200"/>
      <c r="FVL26" s="266"/>
      <c r="FVM26" s="261"/>
      <c r="FVN26" s="265"/>
      <c r="FVO26" s="266"/>
      <c r="FVP26" s="200"/>
      <c r="FVQ26" s="266"/>
      <c r="FVR26" s="261"/>
      <c r="FVS26" s="265"/>
      <c r="FVT26" s="266"/>
      <c r="FVU26" s="200"/>
      <c r="FVV26" s="266"/>
      <c r="FVW26" s="261"/>
      <c r="FVX26" s="265"/>
      <c r="FVY26" s="266"/>
      <c r="FVZ26" s="200"/>
      <c r="FWA26" s="266"/>
      <c r="FWB26" s="261"/>
      <c r="FWC26" s="265"/>
      <c r="FWD26" s="266"/>
      <c r="FWE26" s="200"/>
      <c r="FWF26" s="266"/>
      <c r="FWG26" s="261"/>
      <c r="FWH26" s="265"/>
      <c r="FWI26" s="266"/>
      <c r="FWJ26" s="200"/>
      <c r="FWK26" s="266"/>
      <c r="FWL26" s="261"/>
      <c r="FWM26" s="265"/>
      <c r="FWN26" s="266"/>
      <c r="FWO26" s="200"/>
      <c r="FWP26" s="266"/>
      <c r="FWQ26" s="261"/>
      <c r="FWR26" s="265"/>
      <c r="FWS26" s="266"/>
      <c r="FWT26" s="200"/>
      <c r="FWU26" s="266"/>
      <c r="FWV26" s="261"/>
      <c r="FWW26" s="265"/>
      <c r="FWX26" s="266"/>
      <c r="FWY26" s="200"/>
      <c r="FWZ26" s="266"/>
      <c r="FXA26" s="261"/>
      <c r="FXB26" s="265"/>
      <c r="FXC26" s="266"/>
      <c r="FXD26" s="200"/>
      <c r="FXE26" s="266"/>
      <c r="FXF26" s="261"/>
      <c r="FXG26" s="265"/>
      <c r="FXH26" s="266"/>
      <c r="FXI26" s="200"/>
      <c r="FXJ26" s="266"/>
      <c r="FXK26" s="261"/>
      <c r="FXL26" s="265"/>
      <c r="FXM26" s="266"/>
      <c r="FXN26" s="200"/>
      <c r="FXO26" s="266"/>
      <c r="FXP26" s="261"/>
      <c r="FXQ26" s="265"/>
      <c r="FXR26" s="266"/>
      <c r="FXS26" s="200"/>
      <c r="FXT26" s="266"/>
      <c r="FXU26" s="261"/>
      <c r="FXV26" s="265"/>
      <c r="FXW26" s="266"/>
      <c r="FXX26" s="200"/>
      <c r="FXY26" s="266"/>
      <c r="FXZ26" s="261"/>
      <c r="FYA26" s="265"/>
      <c r="FYB26" s="266"/>
      <c r="FYC26" s="200"/>
      <c r="FYD26" s="266"/>
      <c r="FYE26" s="261"/>
      <c r="FYF26" s="265"/>
      <c r="FYG26" s="266"/>
      <c r="FYH26" s="200"/>
      <c r="FYI26" s="266"/>
      <c r="FYJ26" s="261"/>
      <c r="FYK26" s="265"/>
      <c r="FYL26" s="266"/>
      <c r="FYM26" s="200"/>
      <c r="FYN26" s="266"/>
      <c r="FYO26" s="261"/>
      <c r="FYP26" s="265"/>
      <c r="FYQ26" s="266"/>
      <c r="FYR26" s="200"/>
      <c r="FYS26" s="266"/>
      <c r="FYT26" s="261"/>
      <c r="FYU26" s="265"/>
      <c r="FYV26" s="266"/>
      <c r="FYW26" s="200"/>
      <c r="FYX26" s="266"/>
      <c r="FYY26" s="261"/>
      <c r="FYZ26" s="265"/>
      <c r="FZA26" s="266"/>
      <c r="FZB26" s="200"/>
      <c r="FZC26" s="266"/>
      <c r="FZD26" s="261"/>
      <c r="FZE26" s="265"/>
      <c r="FZF26" s="266"/>
      <c r="FZG26" s="200"/>
      <c r="FZH26" s="266"/>
      <c r="FZI26" s="261"/>
      <c r="FZJ26" s="265"/>
      <c r="FZK26" s="266"/>
      <c r="FZL26" s="200"/>
      <c r="FZM26" s="266"/>
      <c r="FZN26" s="261"/>
      <c r="FZO26" s="265"/>
      <c r="FZP26" s="266"/>
      <c r="FZQ26" s="200"/>
      <c r="FZR26" s="266"/>
      <c r="FZS26" s="261"/>
      <c r="FZT26" s="265"/>
      <c r="FZU26" s="266"/>
      <c r="FZV26" s="200"/>
      <c r="FZW26" s="266"/>
      <c r="FZX26" s="261"/>
      <c r="FZY26" s="265"/>
      <c r="FZZ26" s="266"/>
      <c r="GAA26" s="200"/>
      <c r="GAB26" s="266"/>
      <c r="GAC26" s="261"/>
      <c r="GAD26" s="265"/>
      <c r="GAE26" s="266"/>
      <c r="GAF26" s="200"/>
      <c r="GAG26" s="266"/>
      <c r="GAH26" s="261"/>
      <c r="GAI26" s="265"/>
      <c r="GAJ26" s="266"/>
      <c r="GAK26" s="200"/>
      <c r="GAL26" s="266"/>
      <c r="GAM26" s="261"/>
      <c r="GAN26" s="265"/>
      <c r="GAO26" s="266"/>
      <c r="GAP26" s="200"/>
      <c r="GAQ26" s="266"/>
      <c r="GAR26" s="261"/>
      <c r="GAS26" s="265"/>
      <c r="GAT26" s="266"/>
      <c r="GAU26" s="200"/>
      <c r="GAV26" s="266"/>
      <c r="GAW26" s="261"/>
      <c r="GAX26" s="265"/>
      <c r="GAY26" s="266"/>
      <c r="GAZ26" s="200"/>
      <c r="GBA26" s="266"/>
      <c r="GBB26" s="261"/>
      <c r="GBC26" s="265"/>
      <c r="GBD26" s="266"/>
      <c r="GBE26" s="200"/>
      <c r="GBF26" s="266"/>
      <c r="GBG26" s="261"/>
      <c r="GBH26" s="265"/>
      <c r="GBI26" s="266"/>
      <c r="GBJ26" s="200"/>
      <c r="GBK26" s="266"/>
      <c r="GBL26" s="261"/>
      <c r="GBM26" s="265"/>
      <c r="GBN26" s="266"/>
      <c r="GBO26" s="200"/>
      <c r="GBP26" s="266"/>
      <c r="GBQ26" s="261"/>
      <c r="GBR26" s="265"/>
      <c r="GBS26" s="266"/>
      <c r="GBT26" s="200"/>
      <c r="GBU26" s="266"/>
      <c r="GBV26" s="261"/>
      <c r="GBW26" s="265"/>
      <c r="GBX26" s="266"/>
      <c r="GBY26" s="200"/>
      <c r="GBZ26" s="266"/>
      <c r="GCA26" s="261"/>
      <c r="GCB26" s="265"/>
      <c r="GCC26" s="266"/>
      <c r="GCD26" s="200"/>
      <c r="GCE26" s="266"/>
      <c r="GCF26" s="261"/>
      <c r="GCG26" s="265"/>
      <c r="GCH26" s="266"/>
      <c r="GCI26" s="200"/>
      <c r="GCJ26" s="266"/>
      <c r="GCK26" s="261"/>
      <c r="GCL26" s="265"/>
      <c r="GCM26" s="266"/>
      <c r="GCN26" s="200"/>
      <c r="GCO26" s="266"/>
      <c r="GCP26" s="261"/>
      <c r="GCQ26" s="265"/>
      <c r="GCR26" s="266"/>
      <c r="GCS26" s="200"/>
      <c r="GCT26" s="266"/>
      <c r="GCU26" s="261"/>
      <c r="GCV26" s="265"/>
      <c r="GCW26" s="266"/>
      <c r="GCX26" s="200"/>
      <c r="GCY26" s="266"/>
      <c r="GCZ26" s="261"/>
      <c r="GDA26" s="265"/>
      <c r="GDB26" s="266"/>
      <c r="GDC26" s="200"/>
      <c r="GDD26" s="266"/>
      <c r="GDE26" s="261"/>
      <c r="GDF26" s="265"/>
      <c r="GDG26" s="266"/>
      <c r="GDH26" s="200"/>
      <c r="GDI26" s="266"/>
      <c r="GDJ26" s="261"/>
      <c r="GDK26" s="265"/>
      <c r="GDL26" s="266"/>
      <c r="GDM26" s="200"/>
      <c r="GDN26" s="266"/>
      <c r="GDO26" s="261"/>
      <c r="GDP26" s="265"/>
      <c r="GDQ26" s="266"/>
      <c r="GDR26" s="200"/>
      <c r="GDS26" s="266"/>
      <c r="GDT26" s="261"/>
      <c r="GDU26" s="265"/>
      <c r="GDV26" s="266"/>
      <c r="GDW26" s="200"/>
      <c r="GDX26" s="266"/>
      <c r="GDY26" s="261"/>
      <c r="GDZ26" s="265"/>
      <c r="GEA26" s="266"/>
      <c r="GEB26" s="200"/>
      <c r="GEC26" s="266"/>
      <c r="GED26" s="261"/>
      <c r="GEE26" s="265"/>
      <c r="GEF26" s="266"/>
      <c r="GEG26" s="200"/>
      <c r="GEH26" s="266"/>
      <c r="GEI26" s="261"/>
      <c r="GEJ26" s="265"/>
      <c r="GEK26" s="266"/>
      <c r="GEL26" s="200"/>
      <c r="GEM26" s="266"/>
      <c r="GEN26" s="261"/>
      <c r="GEO26" s="265"/>
      <c r="GEP26" s="266"/>
      <c r="GEQ26" s="200"/>
      <c r="GER26" s="266"/>
      <c r="GES26" s="261"/>
      <c r="GET26" s="265"/>
      <c r="GEU26" s="266"/>
      <c r="GEV26" s="200"/>
      <c r="GEW26" s="266"/>
      <c r="GEX26" s="261"/>
      <c r="GEY26" s="265"/>
      <c r="GEZ26" s="266"/>
      <c r="GFA26" s="200"/>
      <c r="GFB26" s="266"/>
      <c r="GFC26" s="261"/>
      <c r="GFD26" s="265"/>
      <c r="GFE26" s="266"/>
      <c r="GFF26" s="200"/>
      <c r="GFG26" s="266"/>
      <c r="GFH26" s="261"/>
      <c r="GFI26" s="265"/>
      <c r="GFJ26" s="266"/>
      <c r="GFK26" s="200"/>
      <c r="GFL26" s="266"/>
      <c r="GFM26" s="261"/>
      <c r="GFN26" s="265"/>
      <c r="GFO26" s="266"/>
      <c r="GFP26" s="200"/>
      <c r="GFQ26" s="266"/>
      <c r="GFR26" s="261"/>
      <c r="GFS26" s="265"/>
      <c r="GFT26" s="266"/>
      <c r="GFU26" s="200"/>
      <c r="GFV26" s="266"/>
      <c r="GFW26" s="261"/>
      <c r="GFX26" s="265"/>
      <c r="GFY26" s="266"/>
      <c r="GFZ26" s="200"/>
      <c r="GGA26" s="266"/>
      <c r="GGB26" s="261"/>
      <c r="GGC26" s="265"/>
      <c r="GGD26" s="266"/>
      <c r="GGE26" s="200"/>
      <c r="GGF26" s="266"/>
      <c r="GGG26" s="261"/>
      <c r="GGH26" s="265"/>
      <c r="GGI26" s="266"/>
      <c r="GGJ26" s="200"/>
      <c r="GGK26" s="266"/>
      <c r="GGL26" s="261"/>
      <c r="GGM26" s="265"/>
      <c r="GGN26" s="266"/>
      <c r="GGO26" s="200"/>
      <c r="GGP26" s="266"/>
      <c r="GGQ26" s="261"/>
      <c r="GGR26" s="265"/>
      <c r="GGS26" s="266"/>
      <c r="GGT26" s="200"/>
      <c r="GGU26" s="266"/>
      <c r="GGV26" s="261"/>
      <c r="GGW26" s="265"/>
      <c r="GGX26" s="266"/>
      <c r="GGY26" s="200"/>
      <c r="GGZ26" s="266"/>
      <c r="GHA26" s="261"/>
      <c r="GHB26" s="265"/>
      <c r="GHC26" s="266"/>
      <c r="GHD26" s="200"/>
      <c r="GHE26" s="266"/>
      <c r="GHF26" s="261"/>
      <c r="GHG26" s="265"/>
      <c r="GHH26" s="266"/>
      <c r="GHI26" s="200"/>
      <c r="GHJ26" s="266"/>
      <c r="GHK26" s="261"/>
      <c r="GHL26" s="265"/>
      <c r="GHM26" s="266"/>
      <c r="GHN26" s="200"/>
      <c r="GHO26" s="266"/>
      <c r="GHP26" s="261"/>
      <c r="GHQ26" s="265"/>
      <c r="GHR26" s="266"/>
      <c r="GHS26" s="200"/>
      <c r="GHT26" s="266"/>
      <c r="GHU26" s="261"/>
      <c r="GHV26" s="265"/>
      <c r="GHW26" s="266"/>
      <c r="GHX26" s="200"/>
      <c r="GHY26" s="266"/>
      <c r="GHZ26" s="261"/>
      <c r="GIA26" s="265"/>
      <c r="GIB26" s="266"/>
      <c r="GIC26" s="200"/>
      <c r="GID26" s="266"/>
      <c r="GIE26" s="261"/>
      <c r="GIF26" s="265"/>
      <c r="GIG26" s="266"/>
      <c r="GIH26" s="200"/>
      <c r="GII26" s="266"/>
      <c r="GIJ26" s="261"/>
      <c r="GIK26" s="265"/>
      <c r="GIL26" s="266"/>
      <c r="GIM26" s="200"/>
      <c r="GIN26" s="266"/>
      <c r="GIO26" s="261"/>
      <c r="GIP26" s="265"/>
      <c r="GIQ26" s="266"/>
      <c r="GIR26" s="200"/>
      <c r="GIS26" s="266"/>
      <c r="GIT26" s="261"/>
      <c r="GIU26" s="265"/>
      <c r="GIV26" s="266"/>
      <c r="GIW26" s="200"/>
      <c r="GIX26" s="266"/>
      <c r="GIY26" s="261"/>
      <c r="GIZ26" s="265"/>
      <c r="GJA26" s="266"/>
      <c r="GJB26" s="200"/>
      <c r="GJC26" s="266"/>
      <c r="GJD26" s="261"/>
      <c r="GJE26" s="265"/>
      <c r="GJF26" s="266"/>
      <c r="GJG26" s="200"/>
      <c r="GJH26" s="266"/>
      <c r="GJI26" s="261"/>
      <c r="GJJ26" s="265"/>
      <c r="GJK26" s="266"/>
      <c r="GJL26" s="200"/>
      <c r="GJM26" s="266"/>
      <c r="GJN26" s="261"/>
      <c r="GJO26" s="265"/>
      <c r="GJP26" s="266"/>
      <c r="GJQ26" s="200"/>
      <c r="GJR26" s="266"/>
      <c r="GJS26" s="261"/>
      <c r="GJT26" s="265"/>
      <c r="GJU26" s="266"/>
      <c r="GJV26" s="200"/>
      <c r="GJW26" s="266"/>
      <c r="GJX26" s="261"/>
      <c r="GJY26" s="265"/>
      <c r="GJZ26" s="266"/>
      <c r="GKA26" s="200"/>
      <c r="GKB26" s="266"/>
      <c r="GKC26" s="261"/>
      <c r="GKD26" s="265"/>
      <c r="GKE26" s="266"/>
      <c r="GKF26" s="200"/>
      <c r="GKG26" s="266"/>
      <c r="GKH26" s="261"/>
      <c r="GKI26" s="265"/>
      <c r="GKJ26" s="266"/>
      <c r="GKK26" s="200"/>
      <c r="GKL26" s="266"/>
      <c r="GKM26" s="261"/>
      <c r="GKN26" s="265"/>
      <c r="GKO26" s="266"/>
      <c r="GKP26" s="200"/>
      <c r="GKQ26" s="266"/>
      <c r="GKR26" s="261"/>
      <c r="GKS26" s="265"/>
      <c r="GKT26" s="266"/>
      <c r="GKU26" s="200"/>
      <c r="GKV26" s="266"/>
      <c r="GKW26" s="261"/>
      <c r="GKX26" s="265"/>
      <c r="GKY26" s="266"/>
      <c r="GKZ26" s="200"/>
      <c r="GLA26" s="266"/>
      <c r="GLB26" s="261"/>
      <c r="GLC26" s="265"/>
      <c r="GLD26" s="266"/>
      <c r="GLE26" s="200"/>
      <c r="GLF26" s="266"/>
      <c r="GLG26" s="261"/>
      <c r="GLH26" s="265"/>
      <c r="GLI26" s="266"/>
      <c r="GLJ26" s="200"/>
      <c r="GLK26" s="266"/>
      <c r="GLL26" s="261"/>
      <c r="GLM26" s="265"/>
      <c r="GLN26" s="266"/>
      <c r="GLO26" s="200"/>
      <c r="GLP26" s="266"/>
      <c r="GLQ26" s="261"/>
      <c r="GLR26" s="265"/>
      <c r="GLS26" s="266"/>
      <c r="GLT26" s="200"/>
      <c r="GLU26" s="266"/>
      <c r="GLV26" s="261"/>
      <c r="GLW26" s="265"/>
      <c r="GLX26" s="266"/>
      <c r="GLY26" s="200"/>
      <c r="GLZ26" s="266"/>
      <c r="GMA26" s="261"/>
      <c r="GMB26" s="265"/>
      <c r="GMC26" s="266"/>
      <c r="GMD26" s="200"/>
      <c r="GME26" s="266"/>
      <c r="GMF26" s="261"/>
      <c r="GMG26" s="265"/>
      <c r="GMH26" s="266"/>
      <c r="GMI26" s="200"/>
      <c r="GMJ26" s="266"/>
      <c r="GMK26" s="261"/>
      <c r="GML26" s="265"/>
      <c r="GMM26" s="266"/>
      <c r="GMN26" s="200"/>
      <c r="GMO26" s="266"/>
      <c r="GMP26" s="261"/>
      <c r="GMQ26" s="265"/>
      <c r="GMR26" s="266"/>
      <c r="GMS26" s="200"/>
      <c r="GMT26" s="266"/>
      <c r="GMU26" s="261"/>
      <c r="GMV26" s="265"/>
      <c r="GMW26" s="266"/>
      <c r="GMX26" s="200"/>
      <c r="GMY26" s="266"/>
      <c r="GMZ26" s="261"/>
      <c r="GNA26" s="265"/>
      <c r="GNB26" s="266"/>
      <c r="GNC26" s="200"/>
      <c r="GND26" s="266"/>
      <c r="GNE26" s="261"/>
      <c r="GNF26" s="265"/>
      <c r="GNG26" s="266"/>
      <c r="GNH26" s="200"/>
      <c r="GNI26" s="266"/>
      <c r="GNJ26" s="261"/>
      <c r="GNK26" s="265"/>
      <c r="GNL26" s="266"/>
      <c r="GNM26" s="200"/>
      <c r="GNN26" s="266"/>
      <c r="GNO26" s="261"/>
      <c r="GNP26" s="265"/>
      <c r="GNQ26" s="266"/>
      <c r="GNR26" s="200"/>
      <c r="GNS26" s="266"/>
      <c r="GNT26" s="261"/>
      <c r="GNU26" s="265"/>
      <c r="GNV26" s="266"/>
      <c r="GNW26" s="200"/>
      <c r="GNX26" s="266"/>
      <c r="GNY26" s="261"/>
      <c r="GNZ26" s="265"/>
      <c r="GOA26" s="266"/>
      <c r="GOB26" s="200"/>
      <c r="GOC26" s="266"/>
      <c r="GOD26" s="261"/>
      <c r="GOE26" s="265"/>
      <c r="GOF26" s="266"/>
      <c r="GOG26" s="200"/>
      <c r="GOH26" s="266"/>
      <c r="GOI26" s="261"/>
      <c r="GOJ26" s="265"/>
      <c r="GOK26" s="266"/>
      <c r="GOL26" s="200"/>
      <c r="GOM26" s="266"/>
      <c r="GON26" s="261"/>
      <c r="GOO26" s="265"/>
      <c r="GOP26" s="266"/>
      <c r="GOQ26" s="200"/>
      <c r="GOR26" s="266"/>
      <c r="GOS26" s="261"/>
      <c r="GOT26" s="265"/>
      <c r="GOU26" s="266"/>
      <c r="GOV26" s="200"/>
      <c r="GOW26" s="266"/>
      <c r="GOX26" s="261"/>
      <c r="GOY26" s="265"/>
      <c r="GOZ26" s="266"/>
      <c r="GPA26" s="200"/>
      <c r="GPB26" s="266"/>
      <c r="GPC26" s="261"/>
      <c r="GPD26" s="265"/>
      <c r="GPE26" s="266"/>
      <c r="GPF26" s="200"/>
      <c r="GPG26" s="266"/>
      <c r="GPH26" s="261"/>
      <c r="GPI26" s="265"/>
      <c r="GPJ26" s="266"/>
      <c r="GPK26" s="200"/>
      <c r="GPL26" s="266"/>
      <c r="GPM26" s="261"/>
      <c r="GPN26" s="265"/>
      <c r="GPO26" s="266"/>
      <c r="GPP26" s="200"/>
      <c r="GPQ26" s="266"/>
      <c r="GPR26" s="261"/>
      <c r="GPS26" s="265"/>
      <c r="GPT26" s="266"/>
      <c r="GPU26" s="200"/>
      <c r="GPV26" s="266"/>
      <c r="GPW26" s="261"/>
      <c r="GPX26" s="265"/>
      <c r="GPY26" s="266"/>
      <c r="GPZ26" s="200"/>
      <c r="GQA26" s="266"/>
      <c r="GQB26" s="261"/>
      <c r="GQC26" s="265"/>
      <c r="GQD26" s="266"/>
      <c r="GQE26" s="200"/>
      <c r="GQF26" s="266"/>
      <c r="GQG26" s="261"/>
      <c r="GQH26" s="265"/>
      <c r="GQI26" s="266"/>
      <c r="GQJ26" s="200"/>
      <c r="GQK26" s="266"/>
      <c r="GQL26" s="261"/>
      <c r="GQM26" s="265"/>
      <c r="GQN26" s="266"/>
      <c r="GQO26" s="200"/>
      <c r="GQP26" s="266"/>
      <c r="GQQ26" s="261"/>
      <c r="GQR26" s="265"/>
      <c r="GQS26" s="266"/>
      <c r="GQT26" s="200"/>
      <c r="GQU26" s="266"/>
      <c r="GQV26" s="261"/>
      <c r="GQW26" s="265"/>
      <c r="GQX26" s="266"/>
      <c r="GQY26" s="200"/>
      <c r="GQZ26" s="266"/>
      <c r="GRA26" s="261"/>
      <c r="GRB26" s="265"/>
      <c r="GRC26" s="266"/>
      <c r="GRD26" s="200"/>
      <c r="GRE26" s="266"/>
      <c r="GRF26" s="261"/>
      <c r="GRG26" s="265"/>
      <c r="GRH26" s="266"/>
      <c r="GRI26" s="200"/>
      <c r="GRJ26" s="266"/>
      <c r="GRK26" s="261"/>
      <c r="GRL26" s="265"/>
      <c r="GRM26" s="266"/>
      <c r="GRN26" s="200"/>
      <c r="GRO26" s="266"/>
      <c r="GRP26" s="261"/>
      <c r="GRQ26" s="265"/>
      <c r="GRR26" s="266"/>
      <c r="GRS26" s="200"/>
      <c r="GRT26" s="266"/>
      <c r="GRU26" s="261"/>
      <c r="GRV26" s="265"/>
      <c r="GRW26" s="266"/>
      <c r="GRX26" s="200"/>
      <c r="GRY26" s="266"/>
      <c r="GRZ26" s="261"/>
      <c r="GSA26" s="265"/>
      <c r="GSB26" s="266"/>
      <c r="GSC26" s="200"/>
      <c r="GSD26" s="266"/>
      <c r="GSE26" s="261"/>
      <c r="GSF26" s="265"/>
      <c r="GSG26" s="266"/>
      <c r="GSH26" s="200"/>
      <c r="GSI26" s="266"/>
      <c r="GSJ26" s="261"/>
      <c r="GSK26" s="265"/>
      <c r="GSL26" s="266"/>
      <c r="GSM26" s="200"/>
      <c r="GSN26" s="266"/>
      <c r="GSO26" s="261"/>
      <c r="GSP26" s="265"/>
      <c r="GSQ26" s="266"/>
      <c r="GSR26" s="200"/>
      <c r="GSS26" s="266"/>
      <c r="GST26" s="261"/>
      <c r="GSU26" s="265"/>
      <c r="GSV26" s="266"/>
      <c r="GSW26" s="200"/>
      <c r="GSX26" s="266"/>
      <c r="GSY26" s="261"/>
      <c r="GSZ26" s="265"/>
      <c r="GTA26" s="266"/>
      <c r="GTB26" s="200"/>
      <c r="GTC26" s="266"/>
      <c r="GTD26" s="261"/>
      <c r="GTE26" s="265"/>
      <c r="GTF26" s="266"/>
      <c r="GTG26" s="200"/>
      <c r="GTH26" s="266"/>
      <c r="GTI26" s="261"/>
      <c r="GTJ26" s="265"/>
      <c r="GTK26" s="266"/>
      <c r="GTL26" s="200"/>
      <c r="GTM26" s="266"/>
      <c r="GTN26" s="261"/>
      <c r="GTO26" s="265"/>
      <c r="GTP26" s="266"/>
      <c r="GTQ26" s="200"/>
      <c r="GTR26" s="266"/>
      <c r="GTS26" s="261"/>
      <c r="GTT26" s="265"/>
      <c r="GTU26" s="266"/>
      <c r="GTV26" s="200"/>
      <c r="GTW26" s="266"/>
      <c r="GTX26" s="261"/>
      <c r="GTY26" s="265"/>
      <c r="GTZ26" s="266"/>
      <c r="GUA26" s="200"/>
      <c r="GUB26" s="266"/>
      <c r="GUC26" s="261"/>
      <c r="GUD26" s="265"/>
      <c r="GUE26" s="266"/>
      <c r="GUF26" s="200"/>
      <c r="GUG26" s="266"/>
      <c r="GUH26" s="261"/>
      <c r="GUI26" s="265"/>
      <c r="GUJ26" s="266"/>
      <c r="GUK26" s="200"/>
      <c r="GUL26" s="266"/>
      <c r="GUM26" s="261"/>
      <c r="GUN26" s="265"/>
      <c r="GUO26" s="266"/>
      <c r="GUP26" s="200"/>
      <c r="GUQ26" s="266"/>
      <c r="GUR26" s="261"/>
      <c r="GUS26" s="265"/>
      <c r="GUT26" s="266"/>
      <c r="GUU26" s="200"/>
      <c r="GUV26" s="266"/>
      <c r="GUW26" s="261"/>
      <c r="GUX26" s="265"/>
      <c r="GUY26" s="266"/>
      <c r="GUZ26" s="200"/>
      <c r="GVA26" s="266"/>
      <c r="GVB26" s="261"/>
      <c r="GVC26" s="265"/>
      <c r="GVD26" s="266"/>
      <c r="GVE26" s="200"/>
      <c r="GVF26" s="266"/>
      <c r="GVG26" s="261"/>
      <c r="GVH26" s="265"/>
      <c r="GVI26" s="266"/>
      <c r="GVJ26" s="200"/>
      <c r="GVK26" s="266"/>
      <c r="GVL26" s="261"/>
      <c r="GVM26" s="265"/>
      <c r="GVN26" s="266"/>
      <c r="GVO26" s="200"/>
      <c r="GVP26" s="266"/>
      <c r="GVQ26" s="261"/>
      <c r="GVR26" s="265"/>
      <c r="GVS26" s="266"/>
      <c r="GVT26" s="200"/>
      <c r="GVU26" s="266"/>
      <c r="GVV26" s="261"/>
      <c r="GVW26" s="265"/>
      <c r="GVX26" s="266"/>
      <c r="GVY26" s="200"/>
      <c r="GVZ26" s="266"/>
      <c r="GWA26" s="261"/>
      <c r="GWB26" s="265"/>
      <c r="GWC26" s="266"/>
      <c r="GWD26" s="200"/>
      <c r="GWE26" s="266"/>
      <c r="GWF26" s="261"/>
      <c r="GWG26" s="265"/>
      <c r="GWH26" s="266"/>
      <c r="GWI26" s="200"/>
      <c r="GWJ26" s="266"/>
      <c r="GWK26" s="261"/>
      <c r="GWL26" s="265"/>
      <c r="GWM26" s="266"/>
      <c r="GWN26" s="200"/>
      <c r="GWO26" s="266"/>
      <c r="GWP26" s="261"/>
      <c r="GWQ26" s="265"/>
      <c r="GWR26" s="266"/>
      <c r="GWS26" s="200"/>
      <c r="GWT26" s="266"/>
      <c r="GWU26" s="261"/>
      <c r="GWV26" s="265"/>
      <c r="GWW26" s="266"/>
      <c r="GWX26" s="200"/>
      <c r="GWY26" s="266"/>
      <c r="GWZ26" s="261"/>
      <c r="GXA26" s="265"/>
      <c r="GXB26" s="266"/>
      <c r="GXC26" s="200"/>
      <c r="GXD26" s="266"/>
      <c r="GXE26" s="261"/>
      <c r="GXF26" s="265"/>
      <c r="GXG26" s="266"/>
      <c r="GXH26" s="200"/>
      <c r="GXI26" s="266"/>
      <c r="GXJ26" s="261"/>
      <c r="GXK26" s="265"/>
      <c r="GXL26" s="266"/>
      <c r="GXM26" s="200"/>
      <c r="GXN26" s="266"/>
      <c r="GXO26" s="261"/>
      <c r="GXP26" s="265"/>
      <c r="GXQ26" s="266"/>
      <c r="GXR26" s="200"/>
      <c r="GXS26" s="266"/>
      <c r="GXT26" s="261"/>
      <c r="GXU26" s="265"/>
      <c r="GXV26" s="266"/>
      <c r="GXW26" s="200"/>
      <c r="GXX26" s="266"/>
      <c r="GXY26" s="261"/>
      <c r="GXZ26" s="265"/>
      <c r="GYA26" s="266"/>
      <c r="GYB26" s="200"/>
      <c r="GYC26" s="266"/>
      <c r="GYD26" s="261"/>
      <c r="GYE26" s="265"/>
      <c r="GYF26" s="266"/>
      <c r="GYG26" s="200"/>
      <c r="GYH26" s="266"/>
      <c r="GYI26" s="261"/>
      <c r="GYJ26" s="265"/>
      <c r="GYK26" s="266"/>
      <c r="GYL26" s="200"/>
      <c r="GYM26" s="266"/>
      <c r="GYN26" s="261"/>
      <c r="GYO26" s="265"/>
      <c r="GYP26" s="266"/>
      <c r="GYQ26" s="200"/>
      <c r="GYR26" s="266"/>
      <c r="GYS26" s="261"/>
      <c r="GYT26" s="265"/>
      <c r="GYU26" s="266"/>
      <c r="GYV26" s="200"/>
      <c r="GYW26" s="266"/>
      <c r="GYX26" s="261"/>
      <c r="GYY26" s="265"/>
      <c r="GYZ26" s="266"/>
      <c r="GZA26" s="200"/>
      <c r="GZB26" s="266"/>
      <c r="GZC26" s="261"/>
      <c r="GZD26" s="265"/>
      <c r="GZE26" s="266"/>
      <c r="GZF26" s="200"/>
      <c r="GZG26" s="266"/>
      <c r="GZH26" s="261"/>
      <c r="GZI26" s="265"/>
      <c r="GZJ26" s="266"/>
      <c r="GZK26" s="200"/>
      <c r="GZL26" s="266"/>
      <c r="GZM26" s="261"/>
      <c r="GZN26" s="265"/>
      <c r="GZO26" s="266"/>
      <c r="GZP26" s="200"/>
      <c r="GZQ26" s="266"/>
      <c r="GZR26" s="261"/>
      <c r="GZS26" s="265"/>
      <c r="GZT26" s="266"/>
      <c r="GZU26" s="200"/>
      <c r="GZV26" s="266"/>
      <c r="GZW26" s="261"/>
      <c r="GZX26" s="265"/>
      <c r="GZY26" s="266"/>
      <c r="GZZ26" s="200"/>
      <c r="HAA26" s="266"/>
      <c r="HAB26" s="261"/>
      <c r="HAC26" s="265"/>
      <c r="HAD26" s="266"/>
      <c r="HAE26" s="200"/>
      <c r="HAF26" s="266"/>
      <c r="HAG26" s="261"/>
      <c r="HAH26" s="265"/>
      <c r="HAI26" s="266"/>
      <c r="HAJ26" s="200"/>
      <c r="HAK26" s="266"/>
      <c r="HAL26" s="261"/>
      <c r="HAM26" s="265"/>
      <c r="HAN26" s="266"/>
      <c r="HAO26" s="200"/>
      <c r="HAP26" s="266"/>
      <c r="HAQ26" s="261"/>
      <c r="HAR26" s="265"/>
      <c r="HAS26" s="266"/>
      <c r="HAT26" s="200"/>
      <c r="HAU26" s="266"/>
      <c r="HAV26" s="261"/>
      <c r="HAW26" s="265"/>
      <c r="HAX26" s="266"/>
      <c r="HAY26" s="200"/>
      <c r="HAZ26" s="266"/>
      <c r="HBA26" s="261"/>
      <c r="HBB26" s="265"/>
      <c r="HBC26" s="266"/>
      <c r="HBD26" s="200"/>
      <c r="HBE26" s="266"/>
      <c r="HBF26" s="261"/>
      <c r="HBG26" s="265"/>
      <c r="HBH26" s="266"/>
      <c r="HBI26" s="200"/>
      <c r="HBJ26" s="266"/>
      <c r="HBK26" s="261"/>
      <c r="HBL26" s="265"/>
      <c r="HBM26" s="266"/>
      <c r="HBN26" s="200"/>
      <c r="HBO26" s="266"/>
      <c r="HBP26" s="261"/>
      <c r="HBQ26" s="265"/>
      <c r="HBR26" s="266"/>
      <c r="HBS26" s="200"/>
      <c r="HBT26" s="266"/>
      <c r="HBU26" s="261"/>
      <c r="HBV26" s="265"/>
      <c r="HBW26" s="266"/>
      <c r="HBX26" s="200"/>
      <c r="HBY26" s="266"/>
      <c r="HBZ26" s="261"/>
      <c r="HCA26" s="265"/>
      <c r="HCB26" s="266"/>
      <c r="HCC26" s="200"/>
      <c r="HCD26" s="266"/>
      <c r="HCE26" s="261"/>
      <c r="HCF26" s="265"/>
      <c r="HCG26" s="266"/>
      <c r="HCH26" s="200"/>
      <c r="HCI26" s="266"/>
      <c r="HCJ26" s="261"/>
      <c r="HCK26" s="265"/>
      <c r="HCL26" s="266"/>
      <c r="HCM26" s="200"/>
      <c r="HCN26" s="266"/>
      <c r="HCO26" s="261"/>
      <c r="HCP26" s="265"/>
      <c r="HCQ26" s="266"/>
      <c r="HCR26" s="200"/>
      <c r="HCS26" s="266"/>
      <c r="HCT26" s="261"/>
      <c r="HCU26" s="265"/>
      <c r="HCV26" s="266"/>
      <c r="HCW26" s="200"/>
      <c r="HCX26" s="266"/>
      <c r="HCY26" s="261"/>
      <c r="HCZ26" s="265"/>
      <c r="HDA26" s="266"/>
      <c r="HDB26" s="200"/>
      <c r="HDC26" s="266"/>
      <c r="HDD26" s="261"/>
      <c r="HDE26" s="265"/>
      <c r="HDF26" s="266"/>
      <c r="HDG26" s="200"/>
      <c r="HDH26" s="266"/>
      <c r="HDI26" s="261"/>
      <c r="HDJ26" s="265"/>
      <c r="HDK26" s="266"/>
      <c r="HDL26" s="200"/>
      <c r="HDM26" s="266"/>
      <c r="HDN26" s="261"/>
      <c r="HDO26" s="265"/>
      <c r="HDP26" s="266"/>
      <c r="HDQ26" s="200"/>
      <c r="HDR26" s="266"/>
      <c r="HDS26" s="261"/>
      <c r="HDT26" s="265"/>
      <c r="HDU26" s="266"/>
      <c r="HDV26" s="200"/>
      <c r="HDW26" s="266"/>
      <c r="HDX26" s="261"/>
      <c r="HDY26" s="265"/>
      <c r="HDZ26" s="266"/>
      <c r="HEA26" s="200"/>
      <c r="HEB26" s="266"/>
      <c r="HEC26" s="261"/>
      <c r="HED26" s="265"/>
      <c r="HEE26" s="266"/>
      <c r="HEF26" s="200"/>
      <c r="HEG26" s="266"/>
      <c r="HEH26" s="261"/>
      <c r="HEI26" s="265"/>
      <c r="HEJ26" s="266"/>
      <c r="HEK26" s="200"/>
      <c r="HEL26" s="266"/>
      <c r="HEM26" s="261"/>
      <c r="HEN26" s="265"/>
      <c r="HEO26" s="266"/>
      <c r="HEP26" s="200"/>
      <c r="HEQ26" s="266"/>
      <c r="HER26" s="261"/>
      <c r="HES26" s="265"/>
      <c r="HET26" s="266"/>
      <c r="HEU26" s="200"/>
      <c r="HEV26" s="266"/>
      <c r="HEW26" s="261"/>
      <c r="HEX26" s="265"/>
      <c r="HEY26" s="266"/>
      <c r="HEZ26" s="200"/>
      <c r="HFA26" s="266"/>
      <c r="HFB26" s="261"/>
      <c r="HFC26" s="265"/>
      <c r="HFD26" s="266"/>
      <c r="HFE26" s="200"/>
      <c r="HFF26" s="266"/>
      <c r="HFG26" s="261"/>
      <c r="HFH26" s="265"/>
      <c r="HFI26" s="266"/>
      <c r="HFJ26" s="200"/>
      <c r="HFK26" s="266"/>
      <c r="HFL26" s="261"/>
      <c r="HFM26" s="265"/>
      <c r="HFN26" s="266"/>
      <c r="HFO26" s="200"/>
      <c r="HFP26" s="266"/>
      <c r="HFQ26" s="261"/>
      <c r="HFR26" s="265"/>
      <c r="HFS26" s="266"/>
      <c r="HFT26" s="200"/>
      <c r="HFU26" s="266"/>
      <c r="HFV26" s="261"/>
      <c r="HFW26" s="265"/>
      <c r="HFX26" s="266"/>
      <c r="HFY26" s="200"/>
      <c r="HFZ26" s="266"/>
      <c r="HGA26" s="261"/>
      <c r="HGB26" s="265"/>
      <c r="HGC26" s="266"/>
      <c r="HGD26" s="200"/>
      <c r="HGE26" s="266"/>
      <c r="HGF26" s="261"/>
      <c r="HGG26" s="265"/>
      <c r="HGH26" s="266"/>
      <c r="HGI26" s="200"/>
      <c r="HGJ26" s="266"/>
      <c r="HGK26" s="261"/>
      <c r="HGL26" s="265"/>
      <c r="HGM26" s="266"/>
      <c r="HGN26" s="200"/>
      <c r="HGO26" s="266"/>
      <c r="HGP26" s="261"/>
      <c r="HGQ26" s="265"/>
      <c r="HGR26" s="266"/>
      <c r="HGS26" s="200"/>
      <c r="HGT26" s="266"/>
      <c r="HGU26" s="261"/>
      <c r="HGV26" s="265"/>
      <c r="HGW26" s="266"/>
      <c r="HGX26" s="200"/>
      <c r="HGY26" s="266"/>
      <c r="HGZ26" s="261"/>
      <c r="HHA26" s="265"/>
      <c r="HHB26" s="266"/>
      <c r="HHC26" s="200"/>
      <c r="HHD26" s="266"/>
      <c r="HHE26" s="261"/>
      <c r="HHF26" s="265"/>
      <c r="HHG26" s="266"/>
      <c r="HHH26" s="200"/>
      <c r="HHI26" s="266"/>
      <c r="HHJ26" s="261"/>
      <c r="HHK26" s="265"/>
      <c r="HHL26" s="266"/>
      <c r="HHM26" s="200"/>
      <c r="HHN26" s="266"/>
      <c r="HHO26" s="261"/>
      <c r="HHP26" s="265"/>
      <c r="HHQ26" s="266"/>
      <c r="HHR26" s="200"/>
      <c r="HHS26" s="266"/>
      <c r="HHT26" s="261"/>
      <c r="HHU26" s="265"/>
      <c r="HHV26" s="266"/>
      <c r="HHW26" s="200"/>
      <c r="HHX26" s="266"/>
      <c r="HHY26" s="261"/>
      <c r="HHZ26" s="265"/>
      <c r="HIA26" s="266"/>
      <c r="HIB26" s="200"/>
      <c r="HIC26" s="266"/>
      <c r="HID26" s="261"/>
      <c r="HIE26" s="265"/>
      <c r="HIF26" s="266"/>
      <c r="HIG26" s="200"/>
      <c r="HIH26" s="266"/>
      <c r="HII26" s="261"/>
      <c r="HIJ26" s="265"/>
      <c r="HIK26" s="266"/>
      <c r="HIL26" s="200"/>
      <c r="HIM26" s="266"/>
      <c r="HIN26" s="261"/>
      <c r="HIO26" s="265"/>
      <c r="HIP26" s="266"/>
      <c r="HIQ26" s="200"/>
      <c r="HIR26" s="266"/>
      <c r="HIS26" s="261"/>
      <c r="HIT26" s="265"/>
      <c r="HIU26" s="266"/>
      <c r="HIV26" s="200"/>
      <c r="HIW26" s="266"/>
      <c r="HIX26" s="261"/>
      <c r="HIY26" s="265"/>
      <c r="HIZ26" s="266"/>
      <c r="HJA26" s="200"/>
      <c r="HJB26" s="266"/>
      <c r="HJC26" s="261"/>
      <c r="HJD26" s="265"/>
      <c r="HJE26" s="266"/>
      <c r="HJF26" s="200"/>
      <c r="HJG26" s="266"/>
      <c r="HJH26" s="261"/>
      <c r="HJI26" s="265"/>
      <c r="HJJ26" s="266"/>
      <c r="HJK26" s="200"/>
      <c r="HJL26" s="266"/>
      <c r="HJM26" s="261"/>
      <c r="HJN26" s="265"/>
      <c r="HJO26" s="266"/>
      <c r="HJP26" s="200"/>
      <c r="HJQ26" s="266"/>
      <c r="HJR26" s="261"/>
      <c r="HJS26" s="265"/>
      <c r="HJT26" s="266"/>
      <c r="HJU26" s="200"/>
      <c r="HJV26" s="266"/>
      <c r="HJW26" s="261"/>
      <c r="HJX26" s="265"/>
      <c r="HJY26" s="266"/>
      <c r="HJZ26" s="200"/>
      <c r="HKA26" s="266"/>
      <c r="HKB26" s="261"/>
      <c r="HKC26" s="265"/>
      <c r="HKD26" s="266"/>
      <c r="HKE26" s="200"/>
      <c r="HKF26" s="266"/>
      <c r="HKG26" s="261"/>
      <c r="HKH26" s="265"/>
      <c r="HKI26" s="266"/>
      <c r="HKJ26" s="200"/>
      <c r="HKK26" s="266"/>
      <c r="HKL26" s="261"/>
      <c r="HKM26" s="265"/>
      <c r="HKN26" s="266"/>
      <c r="HKO26" s="200"/>
      <c r="HKP26" s="266"/>
      <c r="HKQ26" s="261"/>
      <c r="HKR26" s="265"/>
      <c r="HKS26" s="266"/>
      <c r="HKT26" s="200"/>
      <c r="HKU26" s="266"/>
      <c r="HKV26" s="261"/>
      <c r="HKW26" s="265"/>
      <c r="HKX26" s="266"/>
      <c r="HKY26" s="200"/>
      <c r="HKZ26" s="266"/>
      <c r="HLA26" s="261"/>
      <c r="HLB26" s="265"/>
      <c r="HLC26" s="266"/>
      <c r="HLD26" s="200"/>
      <c r="HLE26" s="266"/>
      <c r="HLF26" s="261"/>
      <c r="HLG26" s="265"/>
      <c r="HLH26" s="266"/>
      <c r="HLI26" s="200"/>
      <c r="HLJ26" s="266"/>
      <c r="HLK26" s="261"/>
      <c r="HLL26" s="265"/>
      <c r="HLM26" s="266"/>
      <c r="HLN26" s="200"/>
      <c r="HLO26" s="266"/>
      <c r="HLP26" s="261"/>
      <c r="HLQ26" s="265"/>
      <c r="HLR26" s="266"/>
      <c r="HLS26" s="200"/>
      <c r="HLT26" s="266"/>
      <c r="HLU26" s="261"/>
      <c r="HLV26" s="265"/>
      <c r="HLW26" s="266"/>
      <c r="HLX26" s="200"/>
      <c r="HLY26" s="266"/>
      <c r="HLZ26" s="261"/>
      <c r="HMA26" s="265"/>
      <c r="HMB26" s="266"/>
      <c r="HMC26" s="200"/>
      <c r="HMD26" s="266"/>
      <c r="HME26" s="261"/>
      <c r="HMF26" s="265"/>
      <c r="HMG26" s="266"/>
      <c r="HMH26" s="200"/>
      <c r="HMI26" s="266"/>
      <c r="HMJ26" s="261"/>
      <c r="HMK26" s="265"/>
      <c r="HML26" s="266"/>
      <c r="HMM26" s="200"/>
      <c r="HMN26" s="266"/>
      <c r="HMO26" s="261"/>
      <c r="HMP26" s="265"/>
      <c r="HMQ26" s="266"/>
      <c r="HMR26" s="200"/>
      <c r="HMS26" s="266"/>
      <c r="HMT26" s="261"/>
      <c r="HMU26" s="265"/>
      <c r="HMV26" s="266"/>
      <c r="HMW26" s="200"/>
      <c r="HMX26" s="266"/>
      <c r="HMY26" s="261"/>
      <c r="HMZ26" s="265"/>
      <c r="HNA26" s="266"/>
      <c r="HNB26" s="200"/>
      <c r="HNC26" s="266"/>
      <c r="HND26" s="261"/>
      <c r="HNE26" s="265"/>
      <c r="HNF26" s="266"/>
      <c r="HNG26" s="200"/>
      <c r="HNH26" s="266"/>
      <c r="HNI26" s="261"/>
      <c r="HNJ26" s="265"/>
      <c r="HNK26" s="266"/>
      <c r="HNL26" s="200"/>
      <c r="HNM26" s="266"/>
      <c r="HNN26" s="261"/>
      <c r="HNO26" s="265"/>
      <c r="HNP26" s="266"/>
      <c r="HNQ26" s="200"/>
      <c r="HNR26" s="266"/>
      <c r="HNS26" s="261"/>
      <c r="HNT26" s="265"/>
      <c r="HNU26" s="266"/>
      <c r="HNV26" s="200"/>
      <c r="HNW26" s="266"/>
      <c r="HNX26" s="261"/>
      <c r="HNY26" s="265"/>
      <c r="HNZ26" s="266"/>
      <c r="HOA26" s="200"/>
      <c r="HOB26" s="266"/>
      <c r="HOC26" s="261"/>
      <c r="HOD26" s="265"/>
      <c r="HOE26" s="266"/>
      <c r="HOF26" s="200"/>
      <c r="HOG26" s="266"/>
      <c r="HOH26" s="261"/>
      <c r="HOI26" s="265"/>
      <c r="HOJ26" s="266"/>
      <c r="HOK26" s="200"/>
      <c r="HOL26" s="266"/>
      <c r="HOM26" s="261"/>
      <c r="HON26" s="265"/>
      <c r="HOO26" s="266"/>
      <c r="HOP26" s="200"/>
      <c r="HOQ26" s="266"/>
      <c r="HOR26" s="261"/>
      <c r="HOS26" s="265"/>
      <c r="HOT26" s="266"/>
      <c r="HOU26" s="200"/>
      <c r="HOV26" s="266"/>
      <c r="HOW26" s="261"/>
      <c r="HOX26" s="265"/>
      <c r="HOY26" s="266"/>
      <c r="HOZ26" s="200"/>
      <c r="HPA26" s="266"/>
      <c r="HPB26" s="261"/>
      <c r="HPC26" s="265"/>
      <c r="HPD26" s="266"/>
      <c r="HPE26" s="200"/>
      <c r="HPF26" s="266"/>
      <c r="HPG26" s="261"/>
      <c r="HPH26" s="265"/>
      <c r="HPI26" s="266"/>
      <c r="HPJ26" s="200"/>
      <c r="HPK26" s="266"/>
      <c r="HPL26" s="261"/>
      <c r="HPM26" s="265"/>
      <c r="HPN26" s="266"/>
      <c r="HPO26" s="200"/>
      <c r="HPP26" s="266"/>
      <c r="HPQ26" s="261"/>
      <c r="HPR26" s="265"/>
      <c r="HPS26" s="266"/>
      <c r="HPT26" s="200"/>
      <c r="HPU26" s="266"/>
      <c r="HPV26" s="261"/>
      <c r="HPW26" s="265"/>
      <c r="HPX26" s="266"/>
      <c r="HPY26" s="200"/>
      <c r="HPZ26" s="266"/>
      <c r="HQA26" s="261"/>
      <c r="HQB26" s="265"/>
      <c r="HQC26" s="266"/>
      <c r="HQD26" s="200"/>
      <c r="HQE26" s="266"/>
      <c r="HQF26" s="261"/>
      <c r="HQG26" s="265"/>
      <c r="HQH26" s="266"/>
      <c r="HQI26" s="200"/>
      <c r="HQJ26" s="266"/>
      <c r="HQK26" s="261"/>
      <c r="HQL26" s="265"/>
      <c r="HQM26" s="266"/>
      <c r="HQN26" s="200"/>
      <c r="HQO26" s="266"/>
      <c r="HQP26" s="261"/>
      <c r="HQQ26" s="265"/>
      <c r="HQR26" s="266"/>
      <c r="HQS26" s="200"/>
      <c r="HQT26" s="266"/>
      <c r="HQU26" s="261"/>
      <c r="HQV26" s="265"/>
      <c r="HQW26" s="266"/>
      <c r="HQX26" s="200"/>
      <c r="HQY26" s="266"/>
      <c r="HQZ26" s="261"/>
      <c r="HRA26" s="265"/>
      <c r="HRB26" s="266"/>
      <c r="HRC26" s="200"/>
      <c r="HRD26" s="266"/>
      <c r="HRE26" s="261"/>
      <c r="HRF26" s="265"/>
      <c r="HRG26" s="266"/>
      <c r="HRH26" s="200"/>
      <c r="HRI26" s="266"/>
      <c r="HRJ26" s="261"/>
      <c r="HRK26" s="265"/>
      <c r="HRL26" s="266"/>
      <c r="HRM26" s="200"/>
      <c r="HRN26" s="266"/>
      <c r="HRO26" s="261"/>
      <c r="HRP26" s="265"/>
      <c r="HRQ26" s="266"/>
      <c r="HRR26" s="200"/>
      <c r="HRS26" s="266"/>
      <c r="HRT26" s="261"/>
      <c r="HRU26" s="265"/>
      <c r="HRV26" s="266"/>
      <c r="HRW26" s="200"/>
      <c r="HRX26" s="266"/>
      <c r="HRY26" s="261"/>
      <c r="HRZ26" s="265"/>
      <c r="HSA26" s="266"/>
      <c r="HSB26" s="200"/>
      <c r="HSC26" s="266"/>
      <c r="HSD26" s="261"/>
      <c r="HSE26" s="265"/>
      <c r="HSF26" s="266"/>
      <c r="HSG26" s="200"/>
      <c r="HSH26" s="266"/>
      <c r="HSI26" s="261"/>
      <c r="HSJ26" s="265"/>
      <c r="HSK26" s="266"/>
      <c r="HSL26" s="200"/>
      <c r="HSM26" s="266"/>
      <c r="HSN26" s="261"/>
      <c r="HSO26" s="265"/>
      <c r="HSP26" s="266"/>
      <c r="HSQ26" s="200"/>
      <c r="HSR26" s="266"/>
      <c r="HSS26" s="261"/>
      <c r="HST26" s="265"/>
      <c r="HSU26" s="266"/>
      <c r="HSV26" s="200"/>
      <c r="HSW26" s="266"/>
      <c r="HSX26" s="261"/>
      <c r="HSY26" s="265"/>
      <c r="HSZ26" s="266"/>
      <c r="HTA26" s="200"/>
      <c r="HTB26" s="266"/>
      <c r="HTC26" s="261"/>
      <c r="HTD26" s="265"/>
      <c r="HTE26" s="266"/>
      <c r="HTF26" s="200"/>
      <c r="HTG26" s="266"/>
      <c r="HTH26" s="261"/>
      <c r="HTI26" s="265"/>
      <c r="HTJ26" s="266"/>
      <c r="HTK26" s="200"/>
      <c r="HTL26" s="266"/>
      <c r="HTM26" s="261"/>
      <c r="HTN26" s="265"/>
      <c r="HTO26" s="266"/>
      <c r="HTP26" s="200"/>
      <c r="HTQ26" s="266"/>
      <c r="HTR26" s="261"/>
      <c r="HTS26" s="265"/>
      <c r="HTT26" s="266"/>
      <c r="HTU26" s="200"/>
      <c r="HTV26" s="266"/>
      <c r="HTW26" s="261"/>
      <c r="HTX26" s="265"/>
      <c r="HTY26" s="266"/>
      <c r="HTZ26" s="200"/>
      <c r="HUA26" s="266"/>
      <c r="HUB26" s="261"/>
      <c r="HUC26" s="265"/>
      <c r="HUD26" s="266"/>
      <c r="HUE26" s="200"/>
      <c r="HUF26" s="266"/>
      <c r="HUG26" s="261"/>
      <c r="HUH26" s="265"/>
      <c r="HUI26" s="266"/>
      <c r="HUJ26" s="200"/>
      <c r="HUK26" s="266"/>
      <c r="HUL26" s="261"/>
      <c r="HUM26" s="265"/>
      <c r="HUN26" s="266"/>
      <c r="HUO26" s="200"/>
      <c r="HUP26" s="266"/>
      <c r="HUQ26" s="261"/>
      <c r="HUR26" s="265"/>
      <c r="HUS26" s="266"/>
      <c r="HUT26" s="200"/>
      <c r="HUU26" s="266"/>
      <c r="HUV26" s="261"/>
      <c r="HUW26" s="265"/>
      <c r="HUX26" s="266"/>
      <c r="HUY26" s="200"/>
      <c r="HUZ26" s="266"/>
      <c r="HVA26" s="261"/>
      <c r="HVB26" s="265"/>
      <c r="HVC26" s="266"/>
      <c r="HVD26" s="200"/>
      <c r="HVE26" s="266"/>
      <c r="HVF26" s="261"/>
      <c r="HVG26" s="265"/>
      <c r="HVH26" s="266"/>
      <c r="HVI26" s="200"/>
      <c r="HVJ26" s="266"/>
      <c r="HVK26" s="261"/>
      <c r="HVL26" s="265"/>
      <c r="HVM26" s="266"/>
      <c r="HVN26" s="200"/>
      <c r="HVO26" s="266"/>
      <c r="HVP26" s="261"/>
      <c r="HVQ26" s="265"/>
      <c r="HVR26" s="266"/>
      <c r="HVS26" s="200"/>
      <c r="HVT26" s="266"/>
      <c r="HVU26" s="261"/>
      <c r="HVV26" s="265"/>
      <c r="HVW26" s="266"/>
      <c r="HVX26" s="200"/>
      <c r="HVY26" s="266"/>
      <c r="HVZ26" s="261"/>
      <c r="HWA26" s="265"/>
      <c r="HWB26" s="266"/>
      <c r="HWC26" s="200"/>
      <c r="HWD26" s="266"/>
      <c r="HWE26" s="261"/>
      <c r="HWF26" s="265"/>
      <c r="HWG26" s="266"/>
      <c r="HWH26" s="200"/>
      <c r="HWI26" s="266"/>
      <c r="HWJ26" s="261"/>
      <c r="HWK26" s="265"/>
      <c r="HWL26" s="266"/>
      <c r="HWM26" s="200"/>
      <c r="HWN26" s="266"/>
      <c r="HWO26" s="261"/>
      <c r="HWP26" s="265"/>
      <c r="HWQ26" s="266"/>
      <c r="HWR26" s="200"/>
      <c r="HWS26" s="266"/>
      <c r="HWT26" s="261"/>
      <c r="HWU26" s="265"/>
      <c r="HWV26" s="266"/>
      <c r="HWW26" s="200"/>
      <c r="HWX26" s="266"/>
      <c r="HWY26" s="261"/>
      <c r="HWZ26" s="265"/>
      <c r="HXA26" s="266"/>
      <c r="HXB26" s="200"/>
      <c r="HXC26" s="266"/>
      <c r="HXD26" s="261"/>
      <c r="HXE26" s="265"/>
      <c r="HXF26" s="266"/>
      <c r="HXG26" s="200"/>
      <c r="HXH26" s="266"/>
      <c r="HXI26" s="261"/>
      <c r="HXJ26" s="265"/>
      <c r="HXK26" s="266"/>
      <c r="HXL26" s="200"/>
      <c r="HXM26" s="266"/>
      <c r="HXN26" s="261"/>
      <c r="HXO26" s="265"/>
      <c r="HXP26" s="266"/>
      <c r="HXQ26" s="200"/>
      <c r="HXR26" s="266"/>
      <c r="HXS26" s="261"/>
      <c r="HXT26" s="265"/>
      <c r="HXU26" s="266"/>
      <c r="HXV26" s="200"/>
      <c r="HXW26" s="266"/>
      <c r="HXX26" s="261"/>
      <c r="HXY26" s="265"/>
      <c r="HXZ26" s="266"/>
      <c r="HYA26" s="200"/>
      <c r="HYB26" s="266"/>
      <c r="HYC26" s="261"/>
      <c r="HYD26" s="265"/>
      <c r="HYE26" s="266"/>
      <c r="HYF26" s="200"/>
      <c r="HYG26" s="266"/>
      <c r="HYH26" s="261"/>
      <c r="HYI26" s="265"/>
      <c r="HYJ26" s="266"/>
      <c r="HYK26" s="200"/>
      <c r="HYL26" s="266"/>
      <c r="HYM26" s="261"/>
      <c r="HYN26" s="265"/>
      <c r="HYO26" s="266"/>
      <c r="HYP26" s="200"/>
      <c r="HYQ26" s="266"/>
      <c r="HYR26" s="261"/>
      <c r="HYS26" s="265"/>
      <c r="HYT26" s="266"/>
      <c r="HYU26" s="200"/>
      <c r="HYV26" s="266"/>
      <c r="HYW26" s="261"/>
      <c r="HYX26" s="265"/>
      <c r="HYY26" s="266"/>
      <c r="HYZ26" s="200"/>
      <c r="HZA26" s="266"/>
      <c r="HZB26" s="261"/>
      <c r="HZC26" s="265"/>
      <c r="HZD26" s="266"/>
      <c r="HZE26" s="200"/>
      <c r="HZF26" s="266"/>
      <c r="HZG26" s="261"/>
      <c r="HZH26" s="265"/>
      <c r="HZI26" s="266"/>
      <c r="HZJ26" s="200"/>
      <c r="HZK26" s="266"/>
      <c r="HZL26" s="261"/>
      <c r="HZM26" s="265"/>
      <c r="HZN26" s="266"/>
      <c r="HZO26" s="200"/>
      <c r="HZP26" s="266"/>
      <c r="HZQ26" s="261"/>
      <c r="HZR26" s="265"/>
      <c r="HZS26" s="266"/>
      <c r="HZT26" s="200"/>
      <c r="HZU26" s="266"/>
      <c r="HZV26" s="261"/>
      <c r="HZW26" s="265"/>
      <c r="HZX26" s="266"/>
      <c r="HZY26" s="200"/>
      <c r="HZZ26" s="266"/>
      <c r="IAA26" s="261"/>
      <c r="IAB26" s="265"/>
      <c r="IAC26" s="266"/>
      <c r="IAD26" s="200"/>
      <c r="IAE26" s="266"/>
      <c r="IAF26" s="261"/>
      <c r="IAG26" s="265"/>
      <c r="IAH26" s="266"/>
      <c r="IAI26" s="200"/>
      <c r="IAJ26" s="266"/>
      <c r="IAK26" s="261"/>
      <c r="IAL26" s="265"/>
      <c r="IAM26" s="266"/>
      <c r="IAN26" s="200"/>
      <c r="IAO26" s="266"/>
      <c r="IAP26" s="261"/>
      <c r="IAQ26" s="265"/>
      <c r="IAR26" s="266"/>
      <c r="IAS26" s="200"/>
      <c r="IAT26" s="266"/>
      <c r="IAU26" s="261"/>
      <c r="IAV26" s="265"/>
      <c r="IAW26" s="266"/>
      <c r="IAX26" s="200"/>
      <c r="IAY26" s="266"/>
      <c r="IAZ26" s="261"/>
      <c r="IBA26" s="265"/>
      <c r="IBB26" s="266"/>
      <c r="IBC26" s="200"/>
      <c r="IBD26" s="266"/>
      <c r="IBE26" s="261"/>
      <c r="IBF26" s="265"/>
      <c r="IBG26" s="266"/>
      <c r="IBH26" s="200"/>
      <c r="IBI26" s="266"/>
      <c r="IBJ26" s="261"/>
      <c r="IBK26" s="265"/>
      <c r="IBL26" s="266"/>
      <c r="IBM26" s="200"/>
      <c r="IBN26" s="266"/>
      <c r="IBO26" s="261"/>
      <c r="IBP26" s="265"/>
      <c r="IBQ26" s="266"/>
      <c r="IBR26" s="200"/>
      <c r="IBS26" s="266"/>
      <c r="IBT26" s="261"/>
      <c r="IBU26" s="265"/>
      <c r="IBV26" s="266"/>
      <c r="IBW26" s="200"/>
      <c r="IBX26" s="266"/>
      <c r="IBY26" s="261"/>
      <c r="IBZ26" s="265"/>
      <c r="ICA26" s="266"/>
      <c r="ICB26" s="200"/>
      <c r="ICC26" s="266"/>
      <c r="ICD26" s="261"/>
      <c r="ICE26" s="265"/>
      <c r="ICF26" s="266"/>
      <c r="ICG26" s="200"/>
      <c r="ICH26" s="266"/>
      <c r="ICI26" s="261"/>
      <c r="ICJ26" s="265"/>
      <c r="ICK26" s="266"/>
      <c r="ICL26" s="200"/>
      <c r="ICM26" s="266"/>
      <c r="ICN26" s="261"/>
      <c r="ICO26" s="265"/>
      <c r="ICP26" s="266"/>
      <c r="ICQ26" s="200"/>
      <c r="ICR26" s="266"/>
      <c r="ICS26" s="261"/>
      <c r="ICT26" s="265"/>
      <c r="ICU26" s="266"/>
      <c r="ICV26" s="200"/>
      <c r="ICW26" s="266"/>
      <c r="ICX26" s="261"/>
      <c r="ICY26" s="265"/>
      <c r="ICZ26" s="266"/>
      <c r="IDA26" s="200"/>
      <c r="IDB26" s="266"/>
      <c r="IDC26" s="261"/>
      <c r="IDD26" s="265"/>
      <c r="IDE26" s="266"/>
      <c r="IDF26" s="200"/>
      <c r="IDG26" s="266"/>
      <c r="IDH26" s="261"/>
      <c r="IDI26" s="265"/>
      <c r="IDJ26" s="266"/>
      <c r="IDK26" s="200"/>
      <c r="IDL26" s="266"/>
      <c r="IDM26" s="261"/>
      <c r="IDN26" s="265"/>
      <c r="IDO26" s="266"/>
      <c r="IDP26" s="200"/>
      <c r="IDQ26" s="266"/>
      <c r="IDR26" s="261"/>
      <c r="IDS26" s="265"/>
      <c r="IDT26" s="266"/>
      <c r="IDU26" s="200"/>
      <c r="IDV26" s="266"/>
      <c r="IDW26" s="261"/>
      <c r="IDX26" s="265"/>
      <c r="IDY26" s="266"/>
      <c r="IDZ26" s="200"/>
      <c r="IEA26" s="266"/>
      <c r="IEB26" s="261"/>
      <c r="IEC26" s="265"/>
      <c r="IED26" s="266"/>
      <c r="IEE26" s="200"/>
      <c r="IEF26" s="266"/>
      <c r="IEG26" s="261"/>
      <c r="IEH26" s="265"/>
      <c r="IEI26" s="266"/>
      <c r="IEJ26" s="200"/>
      <c r="IEK26" s="266"/>
      <c r="IEL26" s="261"/>
      <c r="IEM26" s="265"/>
      <c r="IEN26" s="266"/>
      <c r="IEO26" s="200"/>
      <c r="IEP26" s="266"/>
      <c r="IEQ26" s="261"/>
      <c r="IER26" s="265"/>
      <c r="IES26" s="266"/>
      <c r="IET26" s="200"/>
      <c r="IEU26" s="266"/>
      <c r="IEV26" s="261"/>
      <c r="IEW26" s="265"/>
      <c r="IEX26" s="266"/>
      <c r="IEY26" s="200"/>
      <c r="IEZ26" s="266"/>
      <c r="IFA26" s="261"/>
      <c r="IFB26" s="265"/>
      <c r="IFC26" s="266"/>
      <c r="IFD26" s="200"/>
      <c r="IFE26" s="266"/>
      <c r="IFF26" s="261"/>
      <c r="IFG26" s="265"/>
      <c r="IFH26" s="266"/>
      <c r="IFI26" s="200"/>
      <c r="IFJ26" s="266"/>
      <c r="IFK26" s="261"/>
      <c r="IFL26" s="265"/>
      <c r="IFM26" s="266"/>
      <c r="IFN26" s="200"/>
      <c r="IFO26" s="266"/>
      <c r="IFP26" s="261"/>
      <c r="IFQ26" s="265"/>
      <c r="IFR26" s="266"/>
      <c r="IFS26" s="200"/>
      <c r="IFT26" s="266"/>
      <c r="IFU26" s="261"/>
      <c r="IFV26" s="265"/>
      <c r="IFW26" s="266"/>
      <c r="IFX26" s="200"/>
      <c r="IFY26" s="266"/>
      <c r="IFZ26" s="261"/>
      <c r="IGA26" s="265"/>
      <c r="IGB26" s="266"/>
      <c r="IGC26" s="200"/>
      <c r="IGD26" s="266"/>
      <c r="IGE26" s="261"/>
      <c r="IGF26" s="265"/>
      <c r="IGG26" s="266"/>
      <c r="IGH26" s="200"/>
      <c r="IGI26" s="266"/>
      <c r="IGJ26" s="261"/>
      <c r="IGK26" s="265"/>
      <c r="IGL26" s="266"/>
      <c r="IGM26" s="200"/>
      <c r="IGN26" s="266"/>
      <c r="IGO26" s="261"/>
      <c r="IGP26" s="265"/>
      <c r="IGQ26" s="266"/>
      <c r="IGR26" s="200"/>
      <c r="IGS26" s="266"/>
      <c r="IGT26" s="261"/>
      <c r="IGU26" s="265"/>
      <c r="IGV26" s="266"/>
      <c r="IGW26" s="200"/>
      <c r="IGX26" s="266"/>
      <c r="IGY26" s="261"/>
      <c r="IGZ26" s="265"/>
      <c r="IHA26" s="266"/>
      <c r="IHB26" s="200"/>
      <c r="IHC26" s="266"/>
      <c r="IHD26" s="261"/>
      <c r="IHE26" s="265"/>
      <c r="IHF26" s="266"/>
      <c r="IHG26" s="200"/>
      <c r="IHH26" s="266"/>
      <c r="IHI26" s="261"/>
      <c r="IHJ26" s="265"/>
      <c r="IHK26" s="266"/>
      <c r="IHL26" s="200"/>
      <c r="IHM26" s="266"/>
      <c r="IHN26" s="261"/>
      <c r="IHO26" s="265"/>
      <c r="IHP26" s="266"/>
      <c r="IHQ26" s="200"/>
      <c r="IHR26" s="266"/>
      <c r="IHS26" s="261"/>
      <c r="IHT26" s="265"/>
      <c r="IHU26" s="266"/>
      <c r="IHV26" s="200"/>
      <c r="IHW26" s="266"/>
      <c r="IHX26" s="261"/>
      <c r="IHY26" s="265"/>
      <c r="IHZ26" s="266"/>
      <c r="IIA26" s="200"/>
      <c r="IIB26" s="266"/>
      <c r="IIC26" s="261"/>
      <c r="IID26" s="265"/>
      <c r="IIE26" s="266"/>
      <c r="IIF26" s="200"/>
      <c r="IIG26" s="266"/>
      <c r="IIH26" s="261"/>
      <c r="III26" s="265"/>
      <c r="IIJ26" s="266"/>
      <c r="IIK26" s="200"/>
      <c r="IIL26" s="266"/>
      <c r="IIM26" s="261"/>
      <c r="IIN26" s="265"/>
      <c r="IIO26" s="266"/>
      <c r="IIP26" s="200"/>
      <c r="IIQ26" s="266"/>
      <c r="IIR26" s="261"/>
      <c r="IIS26" s="265"/>
      <c r="IIT26" s="266"/>
      <c r="IIU26" s="200"/>
      <c r="IIV26" s="266"/>
      <c r="IIW26" s="261"/>
      <c r="IIX26" s="265"/>
      <c r="IIY26" s="266"/>
      <c r="IIZ26" s="200"/>
      <c r="IJA26" s="266"/>
      <c r="IJB26" s="261"/>
      <c r="IJC26" s="265"/>
      <c r="IJD26" s="266"/>
      <c r="IJE26" s="200"/>
      <c r="IJF26" s="266"/>
      <c r="IJG26" s="261"/>
      <c r="IJH26" s="265"/>
      <c r="IJI26" s="266"/>
      <c r="IJJ26" s="200"/>
      <c r="IJK26" s="266"/>
      <c r="IJL26" s="261"/>
      <c r="IJM26" s="265"/>
      <c r="IJN26" s="266"/>
      <c r="IJO26" s="200"/>
      <c r="IJP26" s="266"/>
      <c r="IJQ26" s="261"/>
      <c r="IJR26" s="265"/>
      <c r="IJS26" s="266"/>
      <c r="IJT26" s="200"/>
      <c r="IJU26" s="266"/>
      <c r="IJV26" s="261"/>
      <c r="IJW26" s="265"/>
      <c r="IJX26" s="266"/>
      <c r="IJY26" s="200"/>
      <c r="IJZ26" s="266"/>
      <c r="IKA26" s="261"/>
      <c r="IKB26" s="265"/>
      <c r="IKC26" s="266"/>
      <c r="IKD26" s="200"/>
      <c r="IKE26" s="266"/>
      <c r="IKF26" s="261"/>
      <c r="IKG26" s="265"/>
      <c r="IKH26" s="266"/>
      <c r="IKI26" s="200"/>
      <c r="IKJ26" s="266"/>
      <c r="IKK26" s="261"/>
      <c r="IKL26" s="265"/>
      <c r="IKM26" s="266"/>
      <c r="IKN26" s="200"/>
      <c r="IKO26" s="266"/>
      <c r="IKP26" s="261"/>
      <c r="IKQ26" s="265"/>
      <c r="IKR26" s="266"/>
      <c r="IKS26" s="200"/>
      <c r="IKT26" s="266"/>
      <c r="IKU26" s="261"/>
      <c r="IKV26" s="265"/>
      <c r="IKW26" s="266"/>
      <c r="IKX26" s="200"/>
      <c r="IKY26" s="266"/>
      <c r="IKZ26" s="261"/>
      <c r="ILA26" s="265"/>
      <c r="ILB26" s="266"/>
      <c r="ILC26" s="200"/>
      <c r="ILD26" s="266"/>
      <c r="ILE26" s="261"/>
      <c r="ILF26" s="265"/>
      <c r="ILG26" s="266"/>
      <c r="ILH26" s="200"/>
      <c r="ILI26" s="266"/>
      <c r="ILJ26" s="261"/>
      <c r="ILK26" s="265"/>
      <c r="ILL26" s="266"/>
      <c r="ILM26" s="200"/>
      <c r="ILN26" s="266"/>
      <c r="ILO26" s="261"/>
      <c r="ILP26" s="265"/>
      <c r="ILQ26" s="266"/>
      <c r="ILR26" s="200"/>
      <c r="ILS26" s="266"/>
      <c r="ILT26" s="261"/>
      <c r="ILU26" s="265"/>
      <c r="ILV26" s="266"/>
      <c r="ILW26" s="200"/>
      <c r="ILX26" s="266"/>
      <c r="ILY26" s="261"/>
      <c r="ILZ26" s="265"/>
      <c r="IMA26" s="266"/>
      <c r="IMB26" s="200"/>
      <c r="IMC26" s="266"/>
      <c r="IMD26" s="261"/>
      <c r="IME26" s="265"/>
      <c r="IMF26" s="266"/>
      <c r="IMG26" s="200"/>
      <c r="IMH26" s="266"/>
      <c r="IMI26" s="261"/>
      <c r="IMJ26" s="265"/>
      <c r="IMK26" s="266"/>
      <c r="IML26" s="200"/>
      <c r="IMM26" s="266"/>
      <c r="IMN26" s="261"/>
      <c r="IMO26" s="265"/>
      <c r="IMP26" s="266"/>
      <c r="IMQ26" s="200"/>
      <c r="IMR26" s="266"/>
      <c r="IMS26" s="261"/>
      <c r="IMT26" s="265"/>
      <c r="IMU26" s="266"/>
      <c r="IMV26" s="200"/>
      <c r="IMW26" s="266"/>
      <c r="IMX26" s="261"/>
      <c r="IMY26" s="265"/>
      <c r="IMZ26" s="266"/>
      <c r="INA26" s="200"/>
      <c r="INB26" s="266"/>
      <c r="INC26" s="261"/>
      <c r="IND26" s="265"/>
      <c r="INE26" s="266"/>
      <c r="INF26" s="200"/>
      <c r="ING26" s="266"/>
      <c r="INH26" s="261"/>
      <c r="INI26" s="265"/>
      <c r="INJ26" s="266"/>
      <c r="INK26" s="200"/>
      <c r="INL26" s="266"/>
      <c r="INM26" s="261"/>
      <c r="INN26" s="265"/>
      <c r="INO26" s="266"/>
      <c r="INP26" s="200"/>
      <c r="INQ26" s="266"/>
      <c r="INR26" s="261"/>
      <c r="INS26" s="265"/>
      <c r="INT26" s="266"/>
      <c r="INU26" s="200"/>
      <c r="INV26" s="266"/>
      <c r="INW26" s="261"/>
      <c r="INX26" s="265"/>
      <c r="INY26" s="266"/>
      <c r="INZ26" s="200"/>
      <c r="IOA26" s="266"/>
      <c r="IOB26" s="261"/>
      <c r="IOC26" s="265"/>
      <c r="IOD26" s="266"/>
      <c r="IOE26" s="200"/>
      <c r="IOF26" s="266"/>
      <c r="IOG26" s="261"/>
      <c r="IOH26" s="265"/>
      <c r="IOI26" s="266"/>
      <c r="IOJ26" s="200"/>
      <c r="IOK26" s="266"/>
      <c r="IOL26" s="261"/>
      <c r="IOM26" s="265"/>
      <c r="ION26" s="266"/>
      <c r="IOO26" s="200"/>
      <c r="IOP26" s="266"/>
      <c r="IOQ26" s="261"/>
      <c r="IOR26" s="265"/>
      <c r="IOS26" s="266"/>
      <c r="IOT26" s="200"/>
      <c r="IOU26" s="266"/>
      <c r="IOV26" s="261"/>
      <c r="IOW26" s="265"/>
      <c r="IOX26" s="266"/>
      <c r="IOY26" s="200"/>
      <c r="IOZ26" s="266"/>
      <c r="IPA26" s="261"/>
      <c r="IPB26" s="265"/>
      <c r="IPC26" s="266"/>
      <c r="IPD26" s="200"/>
      <c r="IPE26" s="266"/>
      <c r="IPF26" s="261"/>
      <c r="IPG26" s="265"/>
      <c r="IPH26" s="266"/>
      <c r="IPI26" s="200"/>
      <c r="IPJ26" s="266"/>
      <c r="IPK26" s="261"/>
      <c r="IPL26" s="265"/>
      <c r="IPM26" s="266"/>
      <c r="IPN26" s="200"/>
      <c r="IPO26" s="266"/>
      <c r="IPP26" s="261"/>
      <c r="IPQ26" s="265"/>
      <c r="IPR26" s="266"/>
      <c r="IPS26" s="200"/>
      <c r="IPT26" s="266"/>
      <c r="IPU26" s="261"/>
      <c r="IPV26" s="265"/>
      <c r="IPW26" s="266"/>
      <c r="IPX26" s="200"/>
      <c r="IPY26" s="266"/>
      <c r="IPZ26" s="261"/>
      <c r="IQA26" s="265"/>
      <c r="IQB26" s="266"/>
      <c r="IQC26" s="200"/>
      <c r="IQD26" s="266"/>
      <c r="IQE26" s="261"/>
      <c r="IQF26" s="265"/>
      <c r="IQG26" s="266"/>
      <c r="IQH26" s="200"/>
      <c r="IQI26" s="266"/>
      <c r="IQJ26" s="261"/>
      <c r="IQK26" s="265"/>
      <c r="IQL26" s="266"/>
      <c r="IQM26" s="200"/>
      <c r="IQN26" s="266"/>
      <c r="IQO26" s="261"/>
      <c r="IQP26" s="265"/>
      <c r="IQQ26" s="266"/>
      <c r="IQR26" s="200"/>
      <c r="IQS26" s="266"/>
      <c r="IQT26" s="261"/>
      <c r="IQU26" s="265"/>
      <c r="IQV26" s="266"/>
      <c r="IQW26" s="200"/>
      <c r="IQX26" s="266"/>
      <c r="IQY26" s="261"/>
      <c r="IQZ26" s="265"/>
      <c r="IRA26" s="266"/>
      <c r="IRB26" s="200"/>
      <c r="IRC26" s="266"/>
      <c r="IRD26" s="261"/>
      <c r="IRE26" s="265"/>
      <c r="IRF26" s="266"/>
      <c r="IRG26" s="200"/>
      <c r="IRH26" s="266"/>
      <c r="IRI26" s="261"/>
      <c r="IRJ26" s="265"/>
      <c r="IRK26" s="266"/>
      <c r="IRL26" s="200"/>
      <c r="IRM26" s="266"/>
      <c r="IRN26" s="261"/>
      <c r="IRO26" s="265"/>
      <c r="IRP26" s="266"/>
      <c r="IRQ26" s="200"/>
      <c r="IRR26" s="266"/>
      <c r="IRS26" s="261"/>
      <c r="IRT26" s="265"/>
      <c r="IRU26" s="266"/>
      <c r="IRV26" s="200"/>
      <c r="IRW26" s="266"/>
      <c r="IRX26" s="261"/>
      <c r="IRY26" s="265"/>
      <c r="IRZ26" s="266"/>
      <c r="ISA26" s="200"/>
      <c r="ISB26" s="266"/>
      <c r="ISC26" s="261"/>
      <c r="ISD26" s="265"/>
      <c r="ISE26" s="266"/>
      <c r="ISF26" s="200"/>
      <c r="ISG26" s="266"/>
      <c r="ISH26" s="261"/>
      <c r="ISI26" s="265"/>
      <c r="ISJ26" s="266"/>
      <c r="ISK26" s="200"/>
      <c r="ISL26" s="266"/>
      <c r="ISM26" s="261"/>
      <c r="ISN26" s="265"/>
      <c r="ISO26" s="266"/>
      <c r="ISP26" s="200"/>
      <c r="ISQ26" s="266"/>
      <c r="ISR26" s="261"/>
      <c r="ISS26" s="265"/>
      <c r="IST26" s="266"/>
      <c r="ISU26" s="200"/>
      <c r="ISV26" s="266"/>
      <c r="ISW26" s="261"/>
      <c r="ISX26" s="265"/>
      <c r="ISY26" s="266"/>
      <c r="ISZ26" s="200"/>
      <c r="ITA26" s="266"/>
      <c r="ITB26" s="261"/>
      <c r="ITC26" s="265"/>
      <c r="ITD26" s="266"/>
      <c r="ITE26" s="200"/>
      <c r="ITF26" s="266"/>
      <c r="ITG26" s="261"/>
      <c r="ITH26" s="265"/>
      <c r="ITI26" s="266"/>
      <c r="ITJ26" s="200"/>
      <c r="ITK26" s="266"/>
      <c r="ITL26" s="261"/>
      <c r="ITM26" s="265"/>
      <c r="ITN26" s="266"/>
      <c r="ITO26" s="200"/>
      <c r="ITP26" s="266"/>
      <c r="ITQ26" s="261"/>
      <c r="ITR26" s="265"/>
      <c r="ITS26" s="266"/>
      <c r="ITT26" s="200"/>
      <c r="ITU26" s="266"/>
      <c r="ITV26" s="261"/>
      <c r="ITW26" s="265"/>
      <c r="ITX26" s="266"/>
      <c r="ITY26" s="200"/>
      <c r="ITZ26" s="266"/>
      <c r="IUA26" s="261"/>
      <c r="IUB26" s="265"/>
      <c r="IUC26" s="266"/>
      <c r="IUD26" s="200"/>
      <c r="IUE26" s="266"/>
      <c r="IUF26" s="261"/>
      <c r="IUG26" s="265"/>
      <c r="IUH26" s="266"/>
      <c r="IUI26" s="200"/>
      <c r="IUJ26" s="266"/>
      <c r="IUK26" s="261"/>
      <c r="IUL26" s="265"/>
      <c r="IUM26" s="266"/>
      <c r="IUN26" s="200"/>
      <c r="IUO26" s="266"/>
      <c r="IUP26" s="261"/>
      <c r="IUQ26" s="265"/>
      <c r="IUR26" s="266"/>
      <c r="IUS26" s="200"/>
      <c r="IUT26" s="266"/>
      <c r="IUU26" s="261"/>
      <c r="IUV26" s="265"/>
      <c r="IUW26" s="266"/>
      <c r="IUX26" s="200"/>
      <c r="IUY26" s="266"/>
      <c r="IUZ26" s="261"/>
      <c r="IVA26" s="265"/>
      <c r="IVB26" s="266"/>
      <c r="IVC26" s="200"/>
      <c r="IVD26" s="266"/>
      <c r="IVE26" s="261"/>
      <c r="IVF26" s="265"/>
      <c r="IVG26" s="266"/>
      <c r="IVH26" s="200"/>
      <c r="IVI26" s="266"/>
      <c r="IVJ26" s="261"/>
      <c r="IVK26" s="265"/>
      <c r="IVL26" s="266"/>
      <c r="IVM26" s="200"/>
      <c r="IVN26" s="266"/>
      <c r="IVO26" s="261"/>
      <c r="IVP26" s="265"/>
      <c r="IVQ26" s="266"/>
      <c r="IVR26" s="200"/>
      <c r="IVS26" s="266"/>
      <c r="IVT26" s="261"/>
      <c r="IVU26" s="265"/>
      <c r="IVV26" s="266"/>
      <c r="IVW26" s="200"/>
      <c r="IVX26" s="266"/>
      <c r="IVY26" s="261"/>
      <c r="IVZ26" s="265"/>
      <c r="IWA26" s="266"/>
      <c r="IWB26" s="200"/>
      <c r="IWC26" s="266"/>
      <c r="IWD26" s="261"/>
      <c r="IWE26" s="265"/>
      <c r="IWF26" s="266"/>
      <c r="IWG26" s="200"/>
      <c r="IWH26" s="266"/>
      <c r="IWI26" s="261"/>
      <c r="IWJ26" s="265"/>
      <c r="IWK26" s="266"/>
      <c r="IWL26" s="200"/>
      <c r="IWM26" s="266"/>
      <c r="IWN26" s="261"/>
      <c r="IWO26" s="265"/>
      <c r="IWP26" s="266"/>
      <c r="IWQ26" s="200"/>
      <c r="IWR26" s="266"/>
      <c r="IWS26" s="261"/>
      <c r="IWT26" s="265"/>
      <c r="IWU26" s="266"/>
      <c r="IWV26" s="200"/>
      <c r="IWW26" s="266"/>
      <c r="IWX26" s="261"/>
      <c r="IWY26" s="265"/>
      <c r="IWZ26" s="266"/>
      <c r="IXA26" s="200"/>
      <c r="IXB26" s="266"/>
      <c r="IXC26" s="261"/>
      <c r="IXD26" s="265"/>
      <c r="IXE26" s="266"/>
      <c r="IXF26" s="200"/>
      <c r="IXG26" s="266"/>
      <c r="IXH26" s="261"/>
      <c r="IXI26" s="265"/>
      <c r="IXJ26" s="266"/>
      <c r="IXK26" s="200"/>
      <c r="IXL26" s="266"/>
      <c r="IXM26" s="261"/>
      <c r="IXN26" s="265"/>
      <c r="IXO26" s="266"/>
      <c r="IXP26" s="200"/>
      <c r="IXQ26" s="266"/>
      <c r="IXR26" s="261"/>
      <c r="IXS26" s="265"/>
      <c r="IXT26" s="266"/>
      <c r="IXU26" s="200"/>
      <c r="IXV26" s="266"/>
      <c r="IXW26" s="261"/>
      <c r="IXX26" s="265"/>
      <c r="IXY26" s="266"/>
      <c r="IXZ26" s="200"/>
      <c r="IYA26" s="266"/>
      <c r="IYB26" s="261"/>
      <c r="IYC26" s="265"/>
      <c r="IYD26" s="266"/>
      <c r="IYE26" s="200"/>
      <c r="IYF26" s="266"/>
      <c r="IYG26" s="261"/>
      <c r="IYH26" s="265"/>
      <c r="IYI26" s="266"/>
      <c r="IYJ26" s="200"/>
      <c r="IYK26" s="266"/>
      <c r="IYL26" s="261"/>
      <c r="IYM26" s="265"/>
      <c r="IYN26" s="266"/>
      <c r="IYO26" s="200"/>
      <c r="IYP26" s="266"/>
      <c r="IYQ26" s="261"/>
      <c r="IYR26" s="265"/>
      <c r="IYS26" s="266"/>
      <c r="IYT26" s="200"/>
      <c r="IYU26" s="266"/>
      <c r="IYV26" s="261"/>
      <c r="IYW26" s="265"/>
      <c r="IYX26" s="266"/>
      <c r="IYY26" s="200"/>
      <c r="IYZ26" s="266"/>
      <c r="IZA26" s="261"/>
      <c r="IZB26" s="265"/>
      <c r="IZC26" s="266"/>
      <c r="IZD26" s="200"/>
      <c r="IZE26" s="266"/>
      <c r="IZF26" s="261"/>
      <c r="IZG26" s="265"/>
      <c r="IZH26" s="266"/>
      <c r="IZI26" s="200"/>
      <c r="IZJ26" s="266"/>
      <c r="IZK26" s="261"/>
      <c r="IZL26" s="265"/>
      <c r="IZM26" s="266"/>
      <c r="IZN26" s="200"/>
      <c r="IZO26" s="266"/>
      <c r="IZP26" s="261"/>
      <c r="IZQ26" s="265"/>
      <c r="IZR26" s="266"/>
      <c r="IZS26" s="200"/>
      <c r="IZT26" s="266"/>
      <c r="IZU26" s="261"/>
      <c r="IZV26" s="265"/>
      <c r="IZW26" s="266"/>
      <c r="IZX26" s="200"/>
      <c r="IZY26" s="266"/>
      <c r="IZZ26" s="261"/>
      <c r="JAA26" s="265"/>
      <c r="JAB26" s="266"/>
      <c r="JAC26" s="200"/>
      <c r="JAD26" s="266"/>
      <c r="JAE26" s="261"/>
      <c r="JAF26" s="265"/>
      <c r="JAG26" s="266"/>
      <c r="JAH26" s="200"/>
      <c r="JAI26" s="266"/>
      <c r="JAJ26" s="261"/>
      <c r="JAK26" s="265"/>
      <c r="JAL26" s="266"/>
      <c r="JAM26" s="200"/>
      <c r="JAN26" s="266"/>
      <c r="JAO26" s="261"/>
      <c r="JAP26" s="265"/>
      <c r="JAQ26" s="266"/>
      <c r="JAR26" s="200"/>
      <c r="JAS26" s="266"/>
      <c r="JAT26" s="261"/>
      <c r="JAU26" s="265"/>
      <c r="JAV26" s="266"/>
      <c r="JAW26" s="200"/>
      <c r="JAX26" s="266"/>
      <c r="JAY26" s="261"/>
      <c r="JAZ26" s="265"/>
      <c r="JBA26" s="266"/>
      <c r="JBB26" s="200"/>
      <c r="JBC26" s="266"/>
      <c r="JBD26" s="261"/>
      <c r="JBE26" s="265"/>
      <c r="JBF26" s="266"/>
      <c r="JBG26" s="200"/>
      <c r="JBH26" s="266"/>
      <c r="JBI26" s="261"/>
      <c r="JBJ26" s="265"/>
      <c r="JBK26" s="266"/>
      <c r="JBL26" s="200"/>
      <c r="JBM26" s="266"/>
      <c r="JBN26" s="261"/>
      <c r="JBO26" s="265"/>
      <c r="JBP26" s="266"/>
      <c r="JBQ26" s="200"/>
      <c r="JBR26" s="266"/>
      <c r="JBS26" s="261"/>
      <c r="JBT26" s="265"/>
      <c r="JBU26" s="266"/>
      <c r="JBV26" s="200"/>
      <c r="JBW26" s="266"/>
      <c r="JBX26" s="261"/>
      <c r="JBY26" s="265"/>
      <c r="JBZ26" s="266"/>
      <c r="JCA26" s="200"/>
      <c r="JCB26" s="266"/>
      <c r="JCC26" s="261"/>
      <c r="JCD26" s="265"/>
      <c r="JCE26" s="266"/>
      <c r="JCF26" s="200"/>
      <c r="JCG26" s="266"/>
      <c r="JCH26" s="261"/>
      <c r="JCI26" s="265"/>
      <c r="JCJ26" s="266"/>
      <c r="JCK26" s="200"/>
      <c r="JCL26" s="266"/>
      <c r="JCM26" s="261"/>
      <c r="JCN26" s="265"/>
      <c r="JCO26" s="266"/>
      <c r="JCP26" s="200"/>
      <c r="JCQ26" s="266"/>
      <c r="JCR26" s="261"/>
      <c r="JCS26" s="265"/>
      <c r="JCT26" s="266"/>
      <c r="JCU26" s="200"/>
      <c r="JCV26" s="266"/>
      <c r="JCW26" s="261"/>
      <c r="JCX26" s="265"/>
      <c r="JCY26" s="266"/>
      <c r="JCZ26" s="200"/>
      <c r="JDA26" s="266"/>
      <c r="JDB26" s="261"/>
      <c r="JDC26" s="265"/>
      <c r="JDD26" s="266"/>
      <c r="JDE26" s="200"/>
      <c r="JDF26" s="266"/>
      <c r="JDG26" s="261"/>
      <c r="JDH26" s="265"/>
      <c r="JDI26" s="266"/>
      <c r="JDJ26" s="200"/>
      <c r="JDK26" s="266"/>
      <c r="JDL26" s="261"/>
      <c r="JDM26" s="265"/>
      <c r="JDN26" s="266"/>
      <c r="JDO26" s="200"/>
      <c r="JDP26" s="266"/>
      <c r="JDQ26" s="261"/>
      <c r="JDR26" s="265"/>
      <c r="JDS26" s="266"/>
      <c r="JDT26" s="200"/>
      <c r="JDU26" s="266"/>
      <c r="JDV26" s="261"/>
      <c r="JDW26" s="265"/>
      <c r="JDX26" s="266"/>
      <c r="JDY26" s="200"/>
      <c r="JDZ26" s="266"/>
      <c r="JEA26" s="261"/>
      <c r="JEB26" s="265"/>
      <c r="JEC26" s="266"/>
      <c r="JED26" s="200"/>
      <c r="JEE26" s="266"/>
      <c r="JEF26" s="261"/>
      <c r="JEG26" s="265"/>
      <c r="JEH26" s="266"/>
      <c r="JEI26" s="200"/>
      <c r="JEJ26" s="266"/>
      <c r="JEK26" s="261"/>
      <c r="JEL26" s="265"/>
      <c r="JEM26" s="266"/>
      <c r="JEN26" s="200"/>
      <c r="JEO26" s="266"/>
      <c r="JEP26" s="261"/>
      <c r="JEQ26" s="265"/>
      <c r="JER26" s="266"/>
      <c r="JES26" s="200"/>
      <c r="JET26" s="266"/>
      <c r="JEU26" s="261"/>
      <c r="JEV26" s="265"/>
      <c r="JEW26" s="266"/>
      <c r="JEX26" s="200"/>
      <c r="JEY26" s="266"/>
      <c r="JEZ26" s="261"/>
      <c r="JFA26" s="265"/>
      <c r="JFB26" s="266"/>
      <c r="JFC26" s="200"/>
      <c r="JFD26" s="266"/>
      <c r="JFE26" s="261"/>
      <c r="JFF26" s="265"/>
      <c r="JFG26" s="266"/>
      <c r="JFH26" s="200"/>
      <c r="JFI26" s="266"/>
      <c r="JFJ26" s="261"/>
      <c r="JFK26" s="265"/>
      <c r="JFL26" s="266"/>
      <c r="JFM26" s="200"/>
      <c r="JFN26" s="266"/>
      <c r="JFO26" s="261"/>
      <c r="JFP26" s="265"/>
      <c r="JFQ26" s="266"/>
      <c r="JFR26" s="200"/>
      <c r="JFS26" s="266"/>
      <c r="JFT26" s="261"/>
      <c r="JFU26" s="265"/>
      <c r="JFV26" s="266"/>
      <c r="JFW26" s="200"/>
      <c r="JFX26" s="266"/>
      <c r="JFY26" s="261"/>
      <c r="JFZ26" s="265"/>
      <c r="JGA26" s="266"/>
      <c r="JGB26" s="200"/>
      <c r="JGC26" s="266"/>
      <c r="JGD26" s="261"/>
      <c r="JGE26" s="265"/>
      <c r="JGF26" s="266"/>
      <c r="JGG26" s="200"/>
      <c r="JGH26" s="266"/>
      <c r="JGI26" s="261"/>
      <c r="JGJ26" s="265"/>
      <c r="JGK26" s="266"/>
      <c r="JGL26" s="200"/>
      <c r="JGM26" s="266"/>
      <c r="JGN26" s="261"/>
      <c r="JGO26" s="265"/>
      <c r="JGP26" s="266"/>
      <c r="JGQ26" s="200"/>
      <c r="JGR26" s="266"/>
      <c r="JGS26" s="261"/>
      <c r="JGT26" s="265"/>
      <c r="JGU26" s="266"/>
      <c r="JGV26" s="200"/>
      <c r="JGW26" s="266"/>
      <c r="JGX26" s="261"/>
      <c r="JGY26" s="265"/>
      <c r="JGZ26" s="266"/>
      <c r="JHA26" s="200"/>
      <c r="JHB26" s="266"/>
      <c r="JHC26" s="261"/>
      <c r="JHD26" s="265"/>
      <c r="JHE26" s="266"/>
      <c r="JHF26" s="200"/>
      <c r="JHG26" s="266"/>
      <c r="JHH26" s="261"/>
      <c r="JHI26" s="265"/>
      <c r="JHJ26" s="266"/>
      <c r="JHK26" s="200"/>
      <c r="JHL26" s="266"/>
      <c r="JHM26" s="261"/>
      <c r="JHN26" s="265"/>
      <c r="JHO26" s="266"/>
      <c r="JHP26" s="200"/>
      <c r="JHQ26" s="266"/>
      <c r="JHR26" s="261"/>
      <c r="JHS26" s="265"/>
      <c r="JHT26" s="266"/>
      <c r="JHU26" s="200"/>
      <c r="JHV26" s="266"/>
      <c r="JHW26" s="261"/>
      <c r="JHX26" s="265"/>
      <c r="JHY26" s="266"/>
      <c r="JHZ26" s="200"/>
      <c r="JIA26" s="266"/>
      <c r="JIB26" s="261"/>
      <c r="JIC26" s="265"/>
      <c r="JID26" s="266"/>
      <c r="JIE26" s="200"/>
      <c r="JIF26" s="266"/>
      <c r="JIG26" s="261"/>
      <c r="JIH26" s="265"/>
      <c r="JII26" s="266"/>
      <c r="JIJ26" s="200"/>
      <c r="JIK26" s="266"/>
      <c r="JIL26" s="261"/>
      <c r="JIM26" s="265"/>
      <c r="JIN26" s="266"/>
      <c r="JIO26" s="200"/>
      <c r="JIP26" s="266"/>
      <c r="JIQ26" s="261"/>
      <c r="JIR26" s="265"/>
      <c r="JIS26" s="266"/>
      <c r="JIT26" s="200"/>
      <c r="JIU26" s="266"/>
      <c r="JIV26" s="261"/>
      <c r="JIW26" s="265"/>
      <c r="JIX26" s="266"/>
      <c r="JIY26" s="200"/>
      <c r="JIZ26" s="266"/>
      <c r="JJA26" s="261"/>
      <c r="JJB26" s="265"/>
      <c r="JJC26" s="266"/>
      <c r="JJD26" s="200"/>
      <c r="JJE26" s="266"/>
      <c r="JJF26" s="261"/>
      <c r="JJG26" s="265"/>
      <c r="JJH26" s="266"/>
      <c r="JJI26" s="200"/>
      <c r="JJJ26" s="266"/>
      <c r="JJK26" s="261"/>
      <c r="JJL26" s="265"/>
      <c r="JJM26" s="266"/>
      <c r="JJN26" s="200"/>
      <c r="JJO26" s="266"/>
      <c r="JJP26" s="261"/>
      <c r="JJQ26" s="265"/>
      <c r="JJR26" s="266"/>
      <c r="JJS26" s="200"/>
      <c r="JJT26" s="266"/>
      <c r="JJU26" s="261"/>
      <c r="JJV26" s="265"/>
      <c r="JJW26" s="266"/>
      <c r="JJX26" s="200"/>
      <c r="JJY26" s="266"/>
      <c r="JJZ26" s="261"/>
      <c r="JKA26" s="265"/>
      <c r="JKB26" s="266"/>
      <c r="JKC26" s="200"/>
      <c r="JKD26" s="266"/>
      <c r="JKE26" s="261"/>
      <c r="JKF26" s="265"/>
      <c r="JKG26" s="266"/>
      <c r="JKH26" s="200"/>
      <c r="JKI26" s="266"/>
      <c r="JKJ26" s="261"/>
      <c r="JKK26" s="265"/>
      <c r="JKL26" s="266"/>
      <c r="JKM26" s="200"/>
      <c r="JKN26" s="266"/>
      <c r="JKO26" s="261"/>
      <c r="JKP26" s="265"/>
      <c r="JKQ26" s="266"/>
      <c r="JKR26" s="200"/>
      <c r="JKS26" s="266"/>
      <c r="JKT26" s="261"/>
      <c r="JKU26" s="265"/>
      <c r="JKV26" s="266"/>
      <c r="JKW26" s="200"/>
      <c r="JKX26" s="266"/>
      <c r="JKY26" s="261"/>
      <c r="JKZ26" s="265"/>
      <c r="JLA26" s="266"/>
      <c r="JLB26" s="200"/>
      <c r="JLC26" s="266"/>
      <c r="JLD26" s="261"/>
      <c r="JLE26" s="265"/>
      <c r="JLF26" s="266"/>
      <c r="JLG26" s="200"/>
      <c r="JLH26" s="266"/>
      <c r="JLI26" s="261"/>
      <c r="JLJ26" s="265"/>
      <c r="JLK26" s="266"/>
      <c r="JLL26" s="200"/>
      <c r="JLM26" s="266"/>
      <c r="JLN26" s="261"/>
      <c r="JLO26" s="265"/>
      <c r="JLP26" s="266"/>
      <c r="JLQ26" s="200"/>
      <c r="JLR26" s="266"/>
      <c r="JLS26" s="261"/>
      <c r="JLT26" s="265"/>
      <c r="JLU26" s="266"/>
      <c r="JLV26" s="200"/>
      <c r="JLW26" s="266"/>
      <c r="JLX26" s="261"/>
      <c r="JLY26" s="265"/>
      <c r="JLZ26" s="266"/>
      <c r="JMA26" s="200"/>
      <c r="JMB26" s="266"/>
      <c r="JMC26" s="261"/>
      <c r="JMD26" s="265"/>
      <c r="JME26" s="266"/>
      <c r="JMF26" s="200"/>
      <c r="JMG26" s="266"/>
      <c r="JMH26" s="261"/>
      <c r="JMI26" s="265"/>
      <c r="JMJ26" s="266"/>
      <c r="JMK26" s="200"/>
      <c r="JML26" s="266"/>
      <c r="JMM26" s="261"/>
      <c r="JMN26" s="265"/>
      <c r="JMO26" s="266"/>
      <c r="JMP26" s="200"/>
      <c r="JMQ26" s="266"/>
      <c r="JMR26" s="261"/>
      <c r="JMS26" s="265"/>
      <c r="JMT26" s="266"/>
      <c r="JMU26" s="200"/>
      <c r="JMV26" s="266"/>
      <c r="JMW26" s="261"/>
      <c r="JMX26" s="265"/>
      <c r="JMY26" s="266"/>
      <c r="JMZ26" s="200"/>
      <c r="JNA26" s="266"/>
      <c r="JNB26" s="261"/>
      <c r="JNC26" s="265"/>
      <c r="JND26" s="266"/>
      <c r="JNE26" s="200"/>
      <c r="JNF26" s="266"/>
      <c r="JNG26" s="261"/>
      <c r="JNH26" s="265"/>
      <c r="JNI26" s="266"/>
      <c r="JNJ26" s="200"/>
      <c r="JNK26" s="266"/>
      <c r="JNL26" s="261"/>
      <c r="JNM26" s="265"/>
      <c r="JNN26" s="266"/>
      <c r="JNO26" s="200"/>
      <c r="JNP26" s="266"/>
      <c r="JNQ26" s="261"/>
      <c r="JNR26" s="265"/>
      <c r="JNS26" s="266"/>
      <c r="JNT26" s="200"/>
      <c r="JNU26" s="266"/>
      <c r="JNV26" s="261"/>
      <c r="JNW26" s="265"/>
      <c r="JNX26" s="266"/>
      <c r="JNY26" s="200"/>
      <c r="JNZ26" s="266"/>
      <c r="JOA26" s="261"/>
      <c r="JOB26" s="265"/>
      <c r="JOC26" s="266"/>
      <c r="JOD26" s="200"/>
      <c r="JOE26" s="266"/>
      <c r="JOF26" s="261"/>
      <c r="JOG26" s="265"/>
      <c r="JOH26" s="266"/>
      <c r="JOI26" s="200"/>
      <c r="JOJ26" s="266"/>
      <c r="JOK26" s="261"/>
      <c r="JOL26" s="265"/>
      <c r="JOM26" s="266"/>
      <c r="JON26" s="200"/>
      <c r="JOO26" s="266"/>
      <c r="JOP26" s="261"/>
      <c r="JOQ26" s="265"/>
      <c r="JOR26" s="266"/>
      <c r="JOS26" s="200"/>
      <c r="JOT26" s="266"/>
      <c r="JOU26" s="261"/>
      <c r="JOV26" s="265"/>
      <c r="JOW26" s="266"/>
      <c r="JOX26" s="200"/>
      <c r="JOY26" s="266"/>
      <c r="JOZ26" s="261"/>
      <c r="JPA26" s="265"/>
      <c r="JPB26" s="266"/>
      <c r="JPC26" s="200"/>
      <c r="JPD26" s="266"/>
      <c r="JPE26" s="261"/>
      <c r="JPF26" s="265"/>
      <c r="JPG26" s="266"/>
      <c r="JPH26" s="200"/>
      <c r="JPI26" s="266"/>
      <c r="JPJ26" s="261"/>
      <c r="JPK26" s="265"/>
      <c r="JPL26" s="266"/>
      <c r="JPM26" s="200"/>
      <c r="JPN26" s="266"/>
      <c r="JPO26" s="261"/>
      <c r="JPP26" s="265"/>
      <c r="JPQ26" s="266"/>
      <c r="JPR26" s="200"/>
      <c r="JPS26" s="266"/>
      <c r="JPT26" s="261"/>
      <c r="JPU26" s="265"/>
      <c r="JPV26" s="266"/>
      <c r="JPW26" s="200"/>
      <c r="JPX26" s="266"/>
      <c r="JPY26" s="261"/>
      <c r="JPZ26" s="265"/>
      <c r="JQA26" s="266"/>
      <c r="JQB26" s="200"/>
      <c r="JQC26" s="266"/>
      <c r="JQD26" s="261"/>
      <c r="JQE26" s="265"/>
      <c r="JQF26" s="266"/>
      <c r="JQG26" s="200"/>
      <c r="JQH26" s="266"/>
      <c r="JQI26" s="261"/>
      <c r="JQJ26" s="265"/>
      <c r="JQK26" s="266"/>
      <c r="JQL26" s="200"/>
      <c r="JQM26" s="266"/>
      <c r="JQN26" s="261"/>
      <c r="JQO26" s="265"/>
      <c r="JQP26" s="266"/>
      <c r="JQQ26" s="200"/>
      <c r="JQR26" s="266"/>
      <c r="JQS26" s="261"/>
      <c r="JQT26" s="265"/>
      <c r="JQU26" s="266"/>
      <c r="JQV26" s="200"/>
      <c r="JQW26" s="266"/>
      <c r="JQX26" s="261"/>
      <c r="JQY26" s="265"/>
      <c r="JQZ26" s="266"/>
      <c r="JRA26" s="200"/>
      <c r="JRB26" s="266"/>
      <c r="JRC26" s="261"/>
      <c r="JRD26" s="265"/>
      <c r="JRE26" s="266"/>
      <c r="JRF26" s="200"/>
      <c r="JRG26" s="266"/>
      <c r="JRH26" s="261"/>
      <c r="JRI26" s="265"/>
      <c r="JRJ26" s="266"/>
      <c r="JRK26" s="200"/>
      <c r="JRL26" s="266"/>
      <c r="JRM26" s="261"/>
      <c r="JRN26" s="265"/>
      <c r="JRO26" s="266"/>
      <c r="JRP26" s="200"/>
      <c r="JRQ26" s="266"/>
      <c r="JRR26" s="261"/>
      <c r="JRS26" s="265"/>
      <c r="JRT26" s="266"/>
      <c r="JRU26" s="200"/>
      <c r="JRV26" s="266"/>
      <c r="JRW26" s="261"/>
      <c r="JRX26" s="265"/>
      <c r="JRY26" s="266"/>
      <c r="JRZ26" s="200"/>
      <c r="JSA26" s="266"/>
      <c r="JSB26" s="261"/>
      <c r="JSC26" s="265"/>
      <c r="JSD26" s="266"/>
      <c r="JSE26" s="200"/>
      <c r="JSF26" s="266"/>
      <c r="JSG26" s="261"/>
      <c r="JSH26" s="265"/>
      <c r="JSI26" s="266"/>
      <c r="JSJ26" s="200"/>
      <c r="JSK26" s="266"/>
      <c r="JSL26" s="261"/>
      <c r="JSM26" s="265"/>
      <c r="JSN26" s="266"/>
      <c r="JSO26" s="200"/>
      <c r="JSP26" s="266"/>
      <c r="JSQ26" s="261"/>
      <c r="JSR26" s="265"/>
      <c r="JSS26" s="266"/>
      <c r="JST26" s="200"/>
      <c r="JSU26" s="266"/>
      <c r="JSV26" s="261"/>
      <c r="JSW26" s="265"/>
      <c r="JSX26" s="266"/>
      <c r="JSY26" s="200"/>
      <c r="JSZ26" s="266"/>
      <c r="JTA26" s="261"/>
      <c r="JTB26" s="265"/>
      <c r="JTC26" s="266"/>
      <c r="JTD26" s="200"/>
      <c r="JTE26" s="266"/>
      <c r="JTF26" s="261"/>
      <c r="JTG26" s="265"/>
      <c r="JTH26" s="266"/>
      <c r="JTI26" s="200"/>
      <c r="JTJ26" s="266"/>
      <c r="JTK26" s="261"/>
      <c r="JTL26" s="265"/>
      <c r="JTM26" s="266"/>
      <c r="JTN26" s="200"/>
      <c r="JTO26" s="266"/>
      <c r="JTP26" s="261"/>
      <c r="JTQ26" s="265"/>
      <c r="JTR26" s="266"/>
      <c r="JTS26" s="200"/>
      <c r="JTT26" s="266"/>
      <c r="JTU26" s="261"/>
      <c r="JTV26" s="265"/>
      <c r="JTW26" s="266"/>
      <c r="JTX26" s="200"/>
      <c r="JTY26" s="266"/>
      <c r="JTZ26" s="261"/>
      <c r="JUA26" s="265"/>
      <c r="JUB26" s="266"/>
      <c r="JUC26" s="200"/>
      <c r="JUD26" s="266"/>
      <c r="JUE26" s="261"/>
      <c r="JUF26" s="265"/>
      <c r="JUG26" s="266"/>
      <c r="JUH26" s="200"/>
      <c r="JUI26" s="266"/>
      <c r="JUJ26" s="261"/>
      <c r="JUK26" s="265"/>
      <c r="JUL26" s="266"/>
      <c r="JUM26" s="200"/>
      <c r="JUN26" s="266"/>
      <c r="JUO26" s="261"/>
      <c r="JUP26" s="265"/>
      <c r="JUQ26" s="266"/>
      <c r="JUR26" s="200"/>
      <c r="JUS26" s="266"/>
      <c r="JUT26" s="261"/>
      <c r="JUU26" s="265"/>
      <c r="JUV26" s="266"/>
      <c r="JUW26" s="200"/>
      <c r="JUX26" s="266"/>
      <c r="JUY26" s="261"/>
      <c r="JUZ26" s="265"/>
      <c r="JVA26" s="266"/>
      <c r="JVB26" s="200"/>
      <c r="JVC26" s="266"/>
      <c r="JVD26" s="261"/>
      <c r="JVE26" s="265"/>
      <c r="JVF26" s="266"/>
      <c r="JVG26" s="200"/>
      <c r="JVH26" s="266"/>
      <c r="JVI26" s="261"/>
      <c r="JVJ26" s="265"/>
      <c r="JVK26" s="266"/>
      <c r="JVL26" s="200"/>
      <c r="JVM26" s="266"/>
      <c r="JVN26" s="261"/>
      <c r="JVO26" s="265"/>
      <c r="JVP26" s="266"/>
      <c r="JVQ26" s="200"/>
      <c r="JVR26" s="266"/>
      <c r="JVS26" s="261"/>
      <c r="JVT26" s="265"/>
      <c r="JVU26" s="266"/>
      <c r="JVV26" s="200"/>
      <c r="JVW26" s="266"/>
      <c r="JVX26" s="261"/>
      <c r="JVY26" s="265"/>
      <c r="JVZ26" s="266"/>
      <c r="JWA26" s="200"/>
      <c r="JWB26" s="266"/>
      <c r="JWC26" s="261"/>
      <c r="JWD26" s="265"/>
      <c r="JWE26" s="266"/>
      <c r="JWF26" s="200"/>
      <c r="JWG26" s="266"/>
      <c r="JWH26" s="261"/>
      <c r="JWI26" s="265"/>
      <c r="JWJ26" s="266"/>
      <c r="JWK26" s="200"/>
      <c r="JWL26" s="266"/>
      <c r="JWM26" s="261"/>
      <c r="JWN26" s="265"/>
      <c r="JWO26" s="266"/>
      <c r="JWP26" s="200"/>
      <c r="JWQ26" s="266"/>
      <c r="JWR26" s="261"/>
      <c r="JWS26" s="265"/>
      <c r="JWT26" s="266"/>
      <c r="JWU26" s="200"/>
      <c r="JWV26" s="266"/>
      <c r="JWW26" s="261"/>
      <c r="JWX26" s="265"/>
      <c r="JWY26" s="266"/>
      <c r="JWZ26" s="200"/>
      <c r="JXA26" s="266"/>
      <c r="JXB26" s="261"/>
      <c r="JXC26" s="265"/>
      <c r="JXD26" s="266"/>
      <c r="JXE26" s="200"/>
      <c r="JXF26" s="266"/>
      <c r="JXG26" s="261"/>
      <c r="JXH26" s="265"/>
      <c r="JXI26" s="266"/>
      <c r="JXJ26" s="200"/>
      <c r="JXK26" s="266"/>
      <c r="JXL26" s="261"/>
      <c r="JXM26" s="265"/>
      <c r="JXN26" s="266"/>
      <c r="JXO26" s="200"/>
      <c r="JXP26" s="266"/>
      <c r="JXQ26" s="261"/>
      <c r="JXR26" s="265"/>
      <c r="JXS26" s="266"/>
      <c r="JXT26" s="200"/>
      <c r="JXU26" s="266"/>
      <c r="JXV26" s="261"/>
      <c r="JXW26" s="265"/>
      <c r="JXX26" s="266"/>
      <c r="JXY26" s="200"/>
      <c r="JXZ26" s="266"/>
      <c r="JYA26" s="261"/>
      <c r="JYB26" s="265"/>
      <c r="JYC26" s="266"/>
      <c r="JYD26" s="200"/>
      <c r="JYE26" s="266"/>
      <c r="JYF26" s="261"/>
      <c r="JYG26" s="265"/>
      <c r="JYH26" s="266"/>
      <c r="JYI26" s="200"/>
      <c r="JYJ26" s="266"/>
      <c r="JYK26" s="261"/>
      <c r="JYL26" s="265"/>
      <c r="JYM26" s="266"/>
      <c r="JYN26" s="200"/>
      <c r="JYO26" s="266"/>
      <c r="JYP26" s="261"/>
      <c r="JYQ26" s="265"/>
      <c r="JYR26" s="266"/>
      <c r="JYS26" s="200"/>
      <c r="JYT26" s="266"/>
      <c r="JYU26" s="261"/>
      <c r="JYV26" s="265"/>
      <c r="JYW26" s="266"/>
      <c r="JYX26" s="200"/>
      <c r="JYY26" s="266"/>
      <c r="JYZ26" s="261"/>
      <c r="JZA26" s="265"/>
      <c r="JZB26" s="266"/>
      <c r="JZC26" s="200"/>
      <c r="JZD26" s="266"/>
      <c r="JZE26" s="261"/>
      <c r="JZF26" s="265"/>
      <c r="JZG26" s="266"/>
      <c r="JZH26" s="200"/>
      <c r="JZI26" s="266"/>
      <c r="JZJ26" s="261"/>
      <c r="JZK26" s="265"/>
      <c r="JZL26" s="266"/>
      <c r="JZM26" s="200"/>
      <c r="JZN26" s="266"/>
      <c r="JZO26" s="261"/>
      <c r="JZP26" s="265"/>
      <c r="JZQ26" s="266"/>
      <c r="JZR26" s="200"/>
      <c r="JZS26" s="266"/>
      <c r="JZT26" s="261"/>
      <c r="JZU26" s="265"/>
      <c r="JZV26" s="266"/>
      <c r="JZW26" s="200"/>
      <c r="JZX26" s="266"/>
      <c r="JZY26" s="261"/>
      <c r="JZZ26" s="265"/>
      <c r="KAA26" s="266"/>
      <c r="KAB26" s="200"/>
      <c r="KAC26" s="266"/>
      <c r="KAD26" s="261"/>
      <c r="KAE26" s="265"/>
      <c r="KAF26" s="266"/>
      <c r="KAG26" s="200"/>
      <c r="KAH26" s="266"/>
      <c r="KAI26" s="261"/>
      <c r="KAJ26" s="265"/>
      <c r="KAK26" s="266"/>
      <c r="KAL26" s="200"/>
      <c r="KAM26" s="266"/>
      <c r="KAN26" s="261"/>
      <c r="KAO26" s="265"/>
      <c r="KAP26" s="266"/>
      <c r="KAQ26" s="200"/>
      <c r="KAR26" s="266"/>
      <c r="KAS26" s="261"/>
      <c r="KAT26" s="265"/>
      <c r="KAU26" s="266"/>
      <c r="KAV26" s="200"/>
      <c r="KAW26" s="266"/>
      <c r="KAX26" s="261"/>
      <c r="KAY26" s="265"/>
      <c r="KAZ26" s="266"/>
      <c r="KBA26" s="200"/>
      <c r="KBB26" s="266"/>
      <c r="KBC26" s="261"/>
      <c r="KBD26" s="265"/>
      <c r="KBE26" s="266"/>
      <c r="KBF26" s="200"/>
      <c r="KBG26" s="266"/>
      <c r="KBH26" s="261"/>
      <c r="KBI26" s="265"/>
      <c r="KBJ26" s="266"/>
      <c r="KBK26" s="200"/>
      <c r="KBL26" s="266"/>
      <c r="KBM26" s="261"/>
      <c r="KBN26" s="265"/>
      <c r="KBO26" s="266"/>
      <c r="KBP26" s="200"/>
      <c r="KBQ26" s="266"/>
      <c r="KBR26" s="261"/>
      <c r="KBS26" s="265"/>
      <c r="KBT26" s="266"/>
      <c r="KBU26" s="200"/>
      <c r="KBV26" s="266"/>
      <c r="KBW26" s="261"/>
      <c r="KBX26" s="265"/>
      <c r="KBY26" s="266"/>
      <c r="KBZ26" s="200"/>
      <c r="KCA26" s="266"/>
      <c r="KCB26" s="261"/>
      <c r="KCC26" s="265"/>
      <c r="KCD26" s="266"/>
      <c r="KCE26" s="200"/>
      <c r="KCF26" s="266"/>
      <c r="KCG26" s="261"/>
      <c r="KCH26" s="265"/>
      <c r="KCI26" s="266"/>
      <c r="KCJ26" s="200"/>
      <c r="KCK26" s="266"/>
      <c r="KCL26" s="261"/>
      <c r="KCM26" s="265"/>
      <c r="KCN26" s="266"/>
      <c r="KCO26" s="200"/>
      <c r="KCP26" s="266"/>
      <c r="KCQ26" s="261"/>
      <c r="KCR26" s="265"/>
      <c r="KCS26" s="266"/>
      <c r="KCT26" s="200"/>
      <c r="KCU26" s="266"/>
      <c r="KCV26" s="261"/>
      <c r="KCW26" s="265"/>
      <c r="KCX26" s="266"/>
      <c r="KCY26" s="200"/>
      <c r="KCZ26" s="266"/>
      <c r="KDA26" s="261"/>
      <c r="KDB26" s="265"/>
      <c r="KDC26" s="266"/>
      <c r="KDD26" s="200"/>
      <c r="KDE26" s="266"/>
      <c r="KDF26" s="261"/>
      <c r="KDG26" s="265"/>
      <c r="KDH26" s="266"/>
      <c r="KDI26" s="200"/>
      <c r="KDJ26" s="266"/>
      <c r="KDK26" s="261"/>
      <c r="KDL26" s="265"/>
      <c r="KDM26" s="266"/>
      <c r="KDN26" s="200"/>
      <c r="KDO26" s="266"/>
      <c r="KDP26" s="261"/>
      <c r="KDQ26" s="265"/>
      <c r="KDR26" s="266"/>
      <c r="KDS26" s="200"/>
      <c r="KDT26" s="266"/>
      <c r="KDU26" s="261"/>
      <c r="KDV26" s="265"/>
      <c r="KDW26" s="266"/>
      <c r="KDX26" s="200"/>
      <c r="KDY26" s="266"/>
      <c r="KDZ26" s="261"/>
      <c r="KEA26" s="265"/>
      <c r="KEB26" s="266"/>
      <c r="KEC26" s="200"/>
      <c r="KED26" s="266"/>
      <c r="KEE26" s="261"/>
      <c r="KEF26" s="265"/>
      <c r="KEG26" s="266"/>
      <c r="KEH26" s="200"/>
      <c r="KEI26" s="266"/>
      <c r="KEJ26" s="261"/>
      <c r="KEK26" s="265"/>
      <c r="KEL26" s="266"/>
      <c r="KEM26" s="200"/>
      <c r="KEN26" s="266"/>
      <c r="KEO26" s="261"/>
      <c r="KEP26" s="265"/>
      <c r="KEQ26" s="266"/>
      <c r="KER26" s="200"/>
      <c r="KES26" s="266"/>
      <c r="KET26" s="261"/>
      <c r="KEU26" s="265"/>
      <c r="KEV26" s="266"/>
      <c r="KEW26" s="200"/>
      <c r="KEX26" s="266"/>
      <c r="KEY26" s="261"/>
      <c r="KEZ26" s="265"/>
      <c r="KFA26" s="266"/>
      <c r="KFB26" s="200"/>
      <c r="KFC26" s="266"/>
      <c r="KFD26" s="261"/>
      <c r="KFE26" s="265"/>
      <c r="KFF26" s="266"/>
      <c r="KFG26" s="200"/>
      <c r="KFH26" s="266"/>
      <c r="KFI26" s="261"/>
      <c r="KFJ26" s="265"/>
      <c r="KFK26" s="266"/>
      <c r="KFL26" s="200"/>
      <c r="KFM26" s="266"/>
      <c r="KFN26" s="261"/>
      <c r="KFO26" s="265"/>
      <c r="KFP26" s="266"/>
      <c r="KFQ26" s="200"/>
      <c r="KFR26" s="266"/>
      <c r="KFS26" s="261"/>
      <c r="KFT26" s="265"/>
      <c r="KFU26" s="266"/>
      <c r="KFV26" s="200"/>
      <c r="KFW26" s="266"/>
      <c r="KFX26" s="261"/>
      <c r="KFY26" s="265"/>
      <c r="KFZ26" s="266"/>
      <c r="KGA26" s="200"/>
      <c r="KGB26" s="266"/>
      <c r="KGC26" s="261"/>
      <c r="KGD26" s="265"/>
      <c r="KGE26" s="266"/>
      <c r="KGF26" s="200"/>
      <c r="KGG26" s="266"/>
      <c r="KGH26" s="261"/>
      <c r="KGI26" s="265"/>
      <c r="KGJ26" s="266"/>
      <c r="KGK26" s="200"/>
      <c r="KGL26" s="266"/>
      <c r="KGM26" s="261"/>
      <c r="KGN26" s="265"/>
      <c r="KGO26" s="266"/>
      <c r="KGP26" s="200"/>
      <c r="KGQ26" s="266"/>
      <c r="KGR26" s="261"/>
      <c r="KGS26" s="265"/>
      <c r="KGT26" s="266"/>
      <c r="KGU26" s="200"/>
      <c r="KGV26" s="266"/>
      <c r="KGW26" s="261"/>
      <c r="KGX26" s="265"/>
      <c r="KGY26" s="266"/>
      <c r="KGZ26" s="200"/>
      <c r="KHA26" s="266"/>
      <c r="KHB26" s="261"/>
      <c r="KHC26" s="265"/>
      <c r="KHD26" s="266"/>
      <c r="KHE26" s="200"/>
      <c r="KHF26" s="266"/>
      <c r="KHG26" s="261"/>
      <c r="KHH26" s="265"/>
      <c r="KHI26" s="266"/>
      <c r="KHJ26" s="200"/>
      <c r="KHK26" s="266"/>
      <c r="KHL26" s="261"/>
      <c r="KHM26" s="265"/>
      <c r="KHN26" s="266"/>
      <c r="KHO26" s="200"/>
      <c r="KHP26" s="266"/>
      <c r="KHQ26" s="261"/>
      <c r="KHR26" s="265"/>
      <c r="KHS26" s="266"/>
      <c r="KHT26" s="200"/>
      <c r="KHU26" s="266"/>
      <c r="KHV26" s="261"/>
      <c r="KHW26" s="265"/>
      <c r="KHX26" s="266"/>
      <c r="KHY26" s="200"/>
      <c r="KHZ26" s="266"/>
      <c r="KIA26" s="261"/>
      <c r="KIB26" s="265"/>
      <c r="KIC26" s="266"/>
      <c r="KID26" s="200"/>
      <c r="KIE26" s="266"/>
      <c r="KIF26" s="261"/>
      <c r="KIG26" s="265"/>
      <c r="KIH26" s="266"/>
      <c r="KII26" s="200"/>
      <c r="KIJ26" s="266"/>
      <c r="KIK26" s="261"/>
      <c r="KIL26" s="265"/>
      <c r="KIM26" s="266"/>
      <c r="KIN26" s="200"/>
      <c r="KIO26" s="266"/>
      <c r="KIP26" s="261"/>
      <c r="KIQ26" s="265"/>
      <c r="KIR26" s="266"/>
      <c r="KIS26" s="200"/>
      <c r="KIT26" s="266"/>
      <c r="KIU26" s="261"/>
      <c r="KIV26" s="265"/>
      <c r="KIW26" s="266"/>
      <c r="KIX26" s="200"/>
      <c r="KIY26" s="266"/>
      <c r="KIZ26" s="261"/>
      <c r="KJA26" s="265"/>
      <c r="KJB26" s="266"/>
      <c r="KJC26" s="200"/>
      <c r="KJD26" s="266"/>
      <c r="KJE26" s="261"/>
      <c r="KJF26" s="265"/>
      <c r="KJG26" s="266"/>
      <c r="KJH26" s="200"/>
      <c r="KJI26" s="266"/>
      <c r="KJJ26" s="261"/>
      <c r="KJK26" s="265"/>
      <c r="KJL26" s="266"/>
      <c r="KJM26" s="200"/>
      <c r="KJN26" s="266"/>
      <c r="KJO26" s="261"/>
      <c r="KJP26" s="265"/>
      <c r="KJQ26" s="266"/>
      <c r="KJR26" s="200"/>
      <c r="KJS26" s="266"/>
      <c r="KJT26" s="261"/>
      <c r="KJU26" s="265"/>
      <c r="KJV26" s="266"/>
      <c r="KJW26" s="200"/>
      <c r="KJX26" s="266"/>
      <c r="KJY26" s="261"/>
      <c r="KJZ26" s="265"/>
      <c r="KKA26" s="266"/>
      <c r="KKB26" s="200"/>
      <c r="KKC26" s="266"/>
      <c r="KKD26" s="261"/>
      <c r="KKE26" s="265"/>
      <c r="KKF26" s="266"/>
      <c r="KKG26" s="200"/>
      <c r="KKH26" s="266"/>
      <c r="KKI26" s="261"/>
      <c r="KKJ26" s="265"/>
      <c r="KKK26" s="266"/>
      <c r="KKL26" s="200"/>
      <c r="KKM26" s="266"/>
      <c r="KKN26" s="261"/>
      <c r="KKO26" s="265"/>
      <c r="KKP26" s="266"/>
      <c r="KKQ26" s="200"/>
      <c r="KKR26" s="266"/>
      <c r="KKS26" s="261"/>
      <c r="KKT26" s="265"/>
      <c r="KKU26" s="266"/>
      <c r="KKV26" s="200"/>
      <c r="KKW26" s="266"/>
      <c r="KKX26" s="261"/>
      <c r="KKY26" s="265"/>
      <c r="KKZ26" s="266"/>
      <c r="KLA26" s="200"/>
      <c r="KLB26" s="266"/>
      <c r="KLC26" s="261"/>
      <c r="KLD26" s="265"/>
      <c r="KLE26" s="266"/>
      <c r="KLF26" s="200"/>
      <c r="KLG26" s="266"/>
      <c r="KLH26" s="261"/>
      <c r="KLI26" s="265"/>
      <c r="KLJ26" s="266"/>
      <c r="KLK26" s="200"/>
      <c r="KLL26" s="266"/>
      <c r="KLM26" s="261"/>
      <c r="KLN26" s="265"/>
      <c r="KLO26" s="266"/>
      <c r="KLP26" s="200"/>
      <c r="KLQ26" s="266"/>
      <c r="KLR26" s="261"/>
      <c r="KLS26" s="265"/>
      <c r="KLT26" s="266"/>
      <c r="KLU26" s="200"/>
      <c r="KLV26" s="266"/>
      <c r="KLW26" s="261"/>
      <c r="KLX26" s="265"/>
      <c r="KLY26" s="266"/>
      <c r="KLZ26" s="200"/>
      <c r="KMA26" s="266"/>
      <c r="KMB26" s="261"/>
      <c r="KMC26" s="265"/>
      <c r="KMD26" s="266"/>
      <c r="KME26" s="200"/>
      <c r="KMF26" s="266"/>
      <c r="KMG26" s="261"/>
      <c r="KMH26" s="265"/>
      <c r="KMI26" s="266"/>
      <c r="KMJ26" s="200"/>
      <c r="KMK26" s="266"/>
      <c r="KML26" s="261"/>
      <c r="KMM26" s="265"/>
      <c r="KMN26" s="266"/>
      <c r="KMO26" s="200"/>
      <c r="KMP26" s="266"/>
      <c r="KMQ26" s="261"/>
      <c r="KMR26" s="265"/>
      <c r="KMS26" s="266"/>
      <c r="KMT26" s="200"/>
      <c r="KMU26" s="266"/>
      <c r="KMV26" s="261"/>
      <c r="KMW26" s="265"/>
      <c r="KMX26" s="266"/>
      <c r="KMY26" s="200"/>
      <c r="KMZ26" s="266"/>
      <c r="KNA26" s="261"/>
      <c r="KNB26" s="265"/>
      <c r="KNC26" s="266"/>
      <c r="KND26" s="200"/>
      <c r="KNE26" s="266"/>
      <c r="KNF26" s="261"/>
      <c r="KNG26" s="265"/>
      <c r="KNH26" s="266"/>
      <c r="KNI26" s="200"/>
      <c r="KNJ26" s="266"/>
      <c r="KNK26" s="261"/>
      <c r="KNL26" s="265"/>
      <c r="KNM26" s="266"/>
      <c r="KNN26" s="200"/>
      <c r="KNO26" s="266"/>
      <c r="KNP26" s="261"/>
      <c r="KNQ26" s="265"/>
      <c r="KNR26" s="266"/>
      <c r="KNS26" s="200"/>
      <c r="KNT26" s="266"/>
      <c r="KNU26" s="261"/>
      <c r="KNV26" s="265"/>
      <c r="KNW26" s="266"/>
      <c r="KNX26" s="200"/>
      <c r="KNY26" s="266"/>
      <c r="KNZ26" s="261"/>
      <c r="KOA26" s="265"/>
      <c r="KOB26" s="266"/>
      <c r="KOC26" s="200"/>
      <c r="KOD26" s="266"/>
      <c r="KOE26" s="261"/>
      <c r="KOF26" s="265"/>
      <c r="KOG26" s="266"/>
      <c r="KOH26" s="200"/>
      <c r="KOI26" s="266"/>
      <c r="KOJ26" s="261"/>
      <c r="KOK26" s="265"/>
      <c r="KOL26" s="266"/>
      <c r="KOM26" s="200"/>
      <c r="KON26" s="266"/>
      <c r="KOO26" s="261"/>
      <c r="KOP26" s="265"/>
      <c r="KOQ26" s="266"/>
      <c r="KOR26" s="200"/>
      <c r="KOS26" s="266"/>
      <c r="KOT26" s="261"/>
      <c r="KOU26" s="265"/>
      <c r="KOV26" s="266"/>
      <c r="KOW26" s="200"/>
      <c r="KOX26" s="266"/>
      <c r="KOY26" s="261"/>
      <c r="KOZ26" s="265"/>
      <c r="KPA26" s="266"/>
      <c r="KPB26" s="200"/>
      <c r="KPC26" s="266"/>
      <c r="KPD26" s="261"/>
      <c r="KPE26" s="265"/>
      <c r="KPF26" s="266"/>
      <c r="KPG26" s="200"/>
      <c r="KPH26" s="266"/>
      <c r="KPI26" s="261"/>
      <c r="KPJ26" s="265"/>
      <c r="KPK26" s="266"/>
      <c r="KPL26" s="200"/>
      <c r="KPM26" s="266"/>
      <c r="KPN26" s="261"/>
      <c r="KPO26" s="265"/>
      <c r="KPP26" s="266"/>
      <c r="KPQ26" s="200"/>
      <c r="KPR26" s="266"/>
      <c r="KPS26" s="261"/>
      <c r="KPT26" s="265"/>
      <c r="KPU26" s="266"/>
      <c r="KPV26" s="200"/>
      <c r="KPW26" s="266"/>
      <c r="KPX26" s="261"/>
      <c r="KPY26" s="265"/>
      <c r="KPZ26" s="266"/>
      <c r="KQA26" s="200"/>
      <c r="KQB26" s="266"/>
      <c r="KQC26" s="261"/>
      <c r="KQD26" s="265"/>
      <c r="KQE26" s="266"/>
      <c r="KQF26" s="200"/>
      <c r="KQG26" s="266"/>
      <c r="KQH26" s="261"/>
      <c r="KQI26" s="265"/>
      <c r="KQJ26" s="266"/>
      <c r="KQK26" s="200"/>
      <c r="KQL26" s="266"/>
      <c r="KQM26" s="261"/>
      <c r="KQN26" s="265"/>
      <c r="KQO26" s="266"/>
      <c r="KQP26" s="200"/>
      <c r="KQQ26" s="266"/>
      <c r="KQR26" s="261"/>
      <c r="KQS26" s="265"/>
      <c r="KQT26" s="266"/>
      <c r="KQU26" s="200"/>
      <c r="KQV26" s="266"/>
      <c r="KQW26" s="261"/>
      <c r="KQX26" s="265"/>
      <c r="KQY26" s="266"/>
      <c r="KQZ26" s="200"/>
      <c r="KRA26" s="266"/>
      <c r="KRB26" s="261"/>
      <c r="KRC26" s="265"/>
      <c r="KRD26" s="266"/>
      <c r="KRE26" s="200"/>
      <c r="KRF26" s="266"/>
      <c r="KRG26" s="261"/>
      <c r="KRH26" s="265"/>
      <c r="KRI26" s="266"/>
      <c r="KRJ26" s="200"/>
      <c r="KRK26" s="266"/>
      <c r="KRL26" s="261"/>
      <c r="KRM26" s="265"/>
      <c r="KRN26" s="266"/>
      <c r="KRO26" s="200"/>
      <c r="KRP26" s="266"/>
      <c r="KRQ26" s="261"/>
      <c r="KRR26" s="265"/>
      <c r="KRS26" s="266"/>
      <c r="KRT26" s="200"/>
      <c r="KRU26" s="266"/>
      <c r="KRV26" s="261"/>
      <c r="KRW26" s="265"/>
      <c r="KRX26" s="266"/>
      <c r="KRY26" s="200"/>
      <c r="KRZ26" s="266"/>
      <c r="KSA26" s="261"/>
      <c r="KSB26" s="265"/>
      <c r="KSC26" s="266"/>
      <c r="KSD26" s="200"/>
      <c r="KSE26" s="266"/>
      <c r="KSF26" s="261"/>
      <c r="KSG26" s="265"/>
      <c r="KSH26" s="266"/>
      <c r="KSI26" s="200"/>
      <c r="KSJ26" s="266"/>
      <c r="KSK26" s="261"/>
      <c r="KSL26" s="265"/>
      <c r="KSM26" s="266"/>
      <c r="KSN26" s="200"/>
      <c r="KSO26" s="266"/>
      <c r="KSP26" s="261"/>
      <c r="KSQ26" s="265"/>
      <c r="KSR26" s="266"/>
      <c r="KSS26" s="200"/>
      <c r="KST26" s="266"/>
      <c r="KSU26" s="261"/>
      <c r="KSV26" s="265"/>
      <c r="KSW26" s="266"/>
      <c r="KSX26" s="200"/>
      <c r="KSY26" s="266"/>
      <c r="KSZ26" s="261"/>
      <c r="KTA26" s="265"/>
      <c r="KTB26" s="266"/>
      <c r="KTC26" s="200"/>
      <c r="KTD26" s="266"/>
      <c r="KTE26" s="261"/>
      <c r="KTF26" s="265"/>
      <c r="KTG26" s="266"/>
      <c r="KTH26" s="200"/>
      <c r="KTI26" s="266"/>
      <c r="KTJ26" s="261"/>
      <c r="KTK26" s="265"/>
      <c r="KTL26" s="266"/>
      <c r="KTM26" s="200"/>
      <c r="KTN26" s="266"/>
      <c r="KTO26" s="261"/>
      <c r="KTP26" s="265"/>
      <c r="KTQ26" s="266"/>
      <c r="KTR26" s="200"/>
      <c r="KTS26" s="266"/>
      <c r="KTT26" s="261"/>
      <c r="KTU26" s="265"/>
      <c r="KTV26" s="266"/>
      <c r="KTW26" s="200"/>
      <c r="KTX26" s="266"/>
      <c r="KTY26" s="261"/>
      <c r="KTZ26" s="265"/>
      <c r="KUA26" s="266"/>
      <c r="KUB26" s="200"/>
      <c r="KUC26" s="266"/>
      <c r="KUD26" s="261"/>
      <c r="KUE26" s="265"/>
      <c r="KUF26" s="266"/>
      <c r="KUG26" s="200"/>
      <c r="KUH26" s="266"/>
      <c r="KUI26" s="261"/>
      <c r="KUJ26" s="265"/>
      <c r="KUK26" s="266"/>
      <c r="KUL26" s="200"/>
      <c r="KUM26" s="266"/>
      <c r="KUN26" s="261"/>
      <c r="KUO26" s="265"/>
      <c r="KUP26" s="266"/>
      <c r="KUQ26" s="200"/>
      <c r="KUR26" s="266"/>
      <c r="KUS26" s="261"/>
      <c r="KUT26" s="265"/>
      <c r="KUU26" s="266"/>
      <c r="KUV26" s="200"/>
      <c r="KUW26" s="266"/>
      <c r="KUX26" s="261"/>
      <c r="KUY26" s="265"/>
      <c r="KUZ26" s="266"/>
      <c r="KVA26" s="200"/>
      <c r="KVB26" s="266"/>
      <c r="KVC26" s="261"/>
      <c r="KVD26" s="265"/>
      <c r="KVE26" s="266"/>
      <c r="KVF26" s="200"/>
      <c r="KVG26" s="266"/>
      <c r="KVH26" s="261"/>
      <c r="KVI26" s="265"/>
      <c r="KVJ26" s="266"/>
      <c r="KVK26" s="200"/>
      <c r="KVL26" s="266"/>
      <c r="KVM26" s="261"/>
      <c r="KVN26" s="265"/>
      <c r="KVO26" s="266"/>
      <c r="KVP26" s="200"/>
      <c r="KVQ26" s="266"/>
      <c r="KVR26" s="261"/>
      <c r="KVS26" s="265"/>
      <c r="KVT26" s="266"/>
      <c r="KVU26" s="200"/>
      <c r="KVV26" s="266"/>
      <c r="KVW26" s="261"/>
      <c r="KVX26" s="265"/>
      <c r="KVY26" s="266"/>
      <c r="KVZ26" s="200"/>
      <c r="KWA26" s="266"/>
      <c r="KWB26" s="261"/>
      <c r="KWC26" s="265"/>
      <c r="KWD26" s="266"/>
      <c r="KWE26" s="200"/>
      <c r="KWF26" s="266"/>
      <c r="KWG26" s="261"/>
      <c r="KWH26" s="265"/>
      <c r="KWI26" s="266"/>
      <c r="KWJ26" s="200"/>
      <c r="KWK26" s="266"/>
      <c r="KWL26" s="261"/>
      <c r="KWM26" s="265"/>
      <c r="KWN26" s="266"/>
      <c r="KWO26" s="200"/>
      <c r="KWP26" s="266"/>
      <c r="KWQ26" s="261"/>
      <c r="KWR26" s="265"/>
      <c r="KWS26" s="266"/>
      <c r="KWT26" s="200"/>
      <c r="KWU26" s="266"/>
      <c r="KWV26" s="261"/>
      <c r="KWW26" s="265"/>
      <c r="KWX26" s="266"/>
      <c r="KWY26" s="200"/>
      <c r="KWZ26" s="266"/>
      <c r="KXA26" s="261"/>
      <c r="KXB26" s="265"/>
      <c r="KXC26" s="266"/>
      <c r="KXD26" s="200"/>
      <c r="KXE26" s="266"/>
      <c r="KXF26" s="261"/>
      <c r="KXG26" s="265"/>
      <c r="KXH26" s="266"/>
      <c r="KXI26" s="200"/>
      <c r="KXJ26" s="266"/>
      <c r="KXK26" s="261"/>
      <c r="KXL26" s="265"/>
      <c r="KXM26" s="266"/>
      <c r="KXN26" s="200"/>
      <c r="KXO26" s="266"/>
      <c r="KXP26" s="261"/>
      <c r="KXQ26" s="265"/>
      <c r="KXR26" s="266"/>
      <c r="KXS26" s="200"/>
      <c r="KXT26" s="266"/>
      <c r="KXU26" s="261"/>
      <c r="KXV26" s="265"/>
      <c r="KXW26" s="266"/>
      <c r="KXX26" s="200"/>
      <c r="KXY26" s="266"/>
      <c r="KXZ26" s="261"/>
      <c r="KYA26" s="265"/>
      <c r="KYB26" s="266"/>
      <c r="KYC26" s="200"/>
      <c r="KYD26" s="266"/>
      <c r="KYE26" s="261"/>
      <c r="KYF26" s="265"/>
      <c r="KYG26" s="266"/>
      <c r="KYH26" s="200"/>
      <c r="KYI26" s="266"/>
      <c r="KYJ26" s="261"/>
      <c r="KYK26" s="265"/>
      <c r="KYL26" s="266"/>
      <c r="KYM26" s="200"/>
      <c r="KYN26" s="266"/>
      <c r="KYO26" s="261"/>
      <c r="KYP26" s="265"/>
      <c r="KYQ26" s="266"/>
      <c r="KYR26" s="200"/>
      <c r="KYS26" s="266"/>
      <c r="KYT26" s="261"/>
      <c r="KYU26" s="265"/>
      <c r="KYV26" s="266"/>
      <c r="KYW26" s="200"/>
      <c r="KYX26" s="266"/>
      <c r="KYY26" s="261"/>
      <c r="KYZ26" s="265"/>
      <c r="KZA26" s="266"/>
      <c r="KZB26" s="200"/>
      <c r="KZC26" s="266"/>
      <c r="KZD26" s="261"/>
      <c r="KZE26" s="265"/>
      <c r="KZF26" s="266"/>
      <c r="KZG26" s="200"/>
      <c r="KZH26" s="266"/>
      <c r="KZI26" s="261"/>
      <c r="KZJ26" s="265"/>
      <c r="KZK26" s="266"/>
      <c r="KZL26" s="200"/>
      <c r="KZM26" s="266"/>
      <c r="KZN26" s="261"/>
      <c r="KZO26" s="265"/>
      <c r="KZP26" s="266"/>
      <c r="KZQ26" s="200"/>
      <c r="KZR26" s="266"/>
      <c r="KZS26" s="261"/>
      <c r="KZT26" s="265"/>
      <c r="KZU26" s="266"/>
      <c r="KZV26" s="200"/>
      <c r="KZW26" s="266"/>
      <c r="KZX26" s="261"/>
      <c r="KZY26" s="265"/>
      <c r="KZZ26" s="266"/>
      <c r="LAA26" s="200"/>
      <c r="LAB26" s="266"/>
      <c r="LAC26" s="261"/>
      <c r="LAD26" s="265"/>
      <c r="LAE26" s="266"/>
      <c r="LAF26" s="200"/>
      <c r="LAG26" s="266"/>
      <c r="LAH26" s="261"/>
      <c r="LAI26" s="265"/>
      <c r="LAJ26" s="266"/>
      <c r="LAK26" s="200"/>
      <c r="LAL26" s="266"/>
      <c r="LAM26" s="261"/>
      <c r="LAN26" s="265"/>
      <c r="LAO26" s="266"/>
      <c r="LAP26" s="200"/>
      <c r="LAQ26" s="266"/>
      <c r="LAR26" s="261"/>
      <c r="LAS26" s="265"/>
      <c r="LAT26" s="266"/>
      <c r="LAU26" s="200"/>
      <c r="LAV26" s="266"/>
      <c r="LAW26" s="261"/>
      <c r="LAX26" s="265"/>
      <c r="LAY26" s="266"/>
      <c r="LAZ26" s="200"/>
      <c r="LBA26" s="266"/>
      <c r="LBB26" s="261"/>
      <c r="LBC26" s="265"/>
      <c r="LBD26" s="266"/>
      <c r="LBE26" s="200"/>
      <c r="LBF26" s="266"/>
      <c r="LBG26" s="261"/>
      <c r="LBH26" s="265"/>
      <c r="LBI26" s="266"/>
      <c r="LBJ26" s="200"/>
      <c r="LBK26" s="266"/>
      <c r="LBL26" s="261"/>
      <c r="LBM26" s="265"/>
      <c r="LBN26" s="266"/>
      <c r="LBO26" s="200"/>
      <c r="LBP26" s="266"/>
      <c r="LBQ26" s="261"/>
      <c r="LBR26" s="265"/>
      <c r="LBS26" s="266"/>
      <c r="LBT26" s="200"/>
      <c r="LBU26" s="266"/>
      <c r="LBV26" s="261"/>
      <c r="LBW26" s="265"/>
      <c r="LBX26" s="266"/>
      <c r="LBY26" s="200"/>
      <c r="LBZ26" s="266"/>
      <c r="LCA26" s="261"/>
      <c r="LCB26" s="265"/>
      <c r="LCC26" s="266"/>
      <c r="LCD26" s="200"/>
      <c r="LCE26" s="266"/>
      <c r="LCF26" s="261"/>
      <c r="LCG26" s="265"/>
      <c r="LCH26" s="266"/>
      <c r="LCI26" s="200"/>
      <c r="LCJ26" s="266"/>
      <c r="LCK26" s="261"/>
      <c r="LCL26" s="265"/>
      <c r="LCM26" s="266"/>
      <c r="LCN26" s="200"/>
      <c r="LCO26" s="266"/>
      <c r="LCP26" s="261"/>
      <c r="LCQ26" s="265"/>
      <c r="LCR26" s="266"/>
      <c r="LCS26" s="200"/>
      <c r="LCT26" s="266"/>
      <c r="LCU26" s="261"/>
      <c r="LCV26" s="265"/>
      <c r="LCW26" s="266"/>
      <c r="LCX26" s="200"/>
      <c r="LCY26" s="266"/>
      <c r="LCZ26" s="261"/>
      <c r="LDA26" s="265"/>
      <c r="LDB26" s="266"/>
      <c r="LDC26" s="200"/>
      <c r="LDD26" s="266"/>
      <c r="LDE26" s="261"/>
      <c r="LDF26" s="265"/>
      <c r="LDG26" s="266"/>
      <c r="LDH26" s="200"/>
      <c r="LDI26" s="266"/>
      <c r="LDJ26" s="261"/>
      <c r="LDK26" s="265"/>
      <c r="LDL26" s="266"/>
      <c r="LDM26" s="200"/>
      <c r="LDN26" s="266"/>
      <c r="LDO26" s="261"/>
      <c r="LDP26" s="265"/>
      <c r="LDQ26" s="266"/>
      <c r="LDR26" s="200"/>
      <c r="LDS26" s="266"/>
      <c r="LDT26" s="261"/>
      <c r="LDU26" s="265"/>
      <c r="LDV26" s="266"/>
      <c r="LDW26" s="200"/>
      <c r="LDX26" s="266"/>
      <c r="LDY26" s="261"/>
      <c r="LDZ26" s="265"/>
      <c r="LEA26" s="266"/>
      <c r="LEB26" s="200"/>
      <c r="LEC26" s="266"/>
      <c r="LED26" s="261"/>
      <c r="LEE26" s="265"/>
      <c r="LEF26" s="266"/>
      <c r="LEG26" s="200"/>
      <c r="LEH26" s="266"/>
      <c r="LEI26" s="261"/>
      <c r="LEJ26" s="265"/>
      <c r="LEK26" s="266"/>
      <c r="LEL26" s="200"/>
      <c r="LEM26" s="266"/>
      <c r="LEN26" s="261"/>
      <c r="LEO26" s="265"/>
      <c r="LEP26" s="266"/>
      <c r="LEQ26" s="200"/>
      <c r="LER26" s="266"/>
      <c r="LES26" s="261"/>
      <c r="LET26" s="265"/>
      <c r="LEU26" s="266"/>
      <c r="LEV26" s="200"/>
      <c r="LEW26" s="266"/>
      <c r="LEX26" s="261"/>
      <c r="LEY26" s="265"/>
      <c r="LEZ26" s="266"/>
      <c r="LFA26" s="200"/>
      <c r="LFB26" s="266"/>
      <c r="LFC26" s="261"/>
      <c r="LFD26" s="265"/>
      <c r="LFE26" s="266"/>
      <c r="LFF26" s="200"/>
      <c r="LFG26" s="266"/>
      <c r="LFH26" s="261"/>
      <c r="LFI26" s="265"/>
      <c r="LFJ26" s="266"/>
      <c r="LFK26" s="200"/>
      <c r="LFL26" s="266"/>
      <c r="LFM26" s="261"/>
      <c r="LFN26" s="265"/>
      <c r="LFO26" s="266"/>
      <c r="LFP26" s="200"/>
      <c r="LFQ26" s="266"/>
      <c r="LFR26" s="261"/>
      <c r="LFS26" s="265"/>
      <c r="LFT26" s="266"/>
      <c r="LFU26" s="200"/>
      <c r="LFV26" s="266"/>
      <c r="LFW26" s="261"/>
      <c r="LFX26" s="265"/>
      <c r="LFY26" s="266"/>
      <c r="LFZ26" s="200"/>
      <c r="LGA26" s="266"/>
      <c r="LGB26" s="261"/>
      <c r="LGC26" s="265"/>
      <c r="LGD26" s="266"/>
      <c r="LGE26" s="200"/>
      <c r="LGF26" s="266"/>
      <c r="LGG26" s="261"/>
      <c r="LGH26" s="265"/>
      <c r="LGI26" s="266"/>
      <c r="LGJ26" s="200"/>
      <c r="LGK26" s="266"/>
      <c r="LGL26" s="261"/>
      <c r="LGM26" s="265"/>
      <c r="LGN26" s="266"/>
      <c r="LGO26" s="200"/>
      <c r="LGP26" s="266"/>
      <c r="LGQ26" s="261"/>
      <c r="LGR26" s="265"/>
      <c r="LGS26" s="266"/>
      <c r="LGT26" s="200"/>
      <c r="LGU26" s="266"/>
      <c r="LGV26" s="261"/>
      <c r="LGW26" s="265"/>
      <c r="LGX26" s="266"/>
      <c r="LGY26" s="200"/>
      <c r="LGZ26" s="266"/>
      <c r="LHA26" s="261"/>
      <c r="LHB26" s="265"/>
      <c r="LHC26" s="266"/>
      <c r="LHD26" s="200"/>
      <c r="LHE26" s="266"/>
      <c r="LHF26" s="261"/>
      <c r="LHG26" s="265"/>
      <c r="LHH26" s="266"/>
      <c r="LHI26" s="200"/>
      <c r="LHJ26" s="266"/>
      <c r="LHK26" s="261"/>
      <c r="LHL26" s="265"/>
      <c r="LHM26" s="266"/>
      <c r="LHN26" s="200"/>
      <c r="LHO26" s="266"/>
      <c r="LHP26" s="261"/>
      <c r="LHQ26" s="265"/>
      <c r="LHR26" s="266"/>
      <c r="LHS26" s="200"/>
      <c r="LHT26" s="266"/>
      <c r="LHU26" s="261"/>
      <c r="LHV26" s="265"/>
      <c r="LHW26" s="266"/>
      <c r="LHX26" s="200"/>
      <c r="LHY26" s="266"/>
      <c r="LHZ26" s="261"/>
      <c r="LIA26" s="265"/>
      <c r="LIB26" s="266"/>
      <c r="LIC26" s="200"/>
      <c r="LID26" s="266"/>
      <c r="LIE26" s="261"/>
      <c r="LIF26" s="265"/>
      <c r="LIG26" s="266"/>
      <c r="LIH26" s="200"/>
      <c r="LII26" s="266"/>
      <c r="LIJ26" s="261"/>
      <c r="LIK26" s="265"/>
      <c r="LIL26" s="266"/>
      <c r="LIM26" s="200"/>
      <c r="LIN26" s="266"/>
      <c r="LIO26" s="261"/>
      <c r="LIP26" s="265"/>
      <c r="LIQ26" s="266"/>
      <c r="LIR26" s="200"/>
      <c r="LIS26" s="266"/>
      <c r="LIT26" s="261"/>
      <c r="LIU26" s="265"/>
      <c r="LIV26" s="266"/>
      <c r="LIW26" s="200"/>
      <c r="LIX26" s="266"/>
      <c r="LIY26" s="261"/>
      <c r="LIZ26" s="265"/>
      <c r="LJA26" s="266"/>
      <c r="LJB26" s="200"/>
      <c r="LJC26" s="266"/>
      <c r="LJD26" s="261"/>
      <c r="LJE26" s="265"/>
      <c r="LJF26" s="266"/>
      <c r="LJG26" s="200"/>
      <c r="LJH26" s="266"/>
      <c r="LJI26" s="261"/>
      <c r="LJJ26" s="265"/>
      <c r="LJK26" s="266"/>
      <c r="LJL26" s="200"/>
      <c r="LJM26" s="266"/>
      <c r="LJN26" s="261"/>
      <c r="LJO26" s="265"/>
      <c r="LJP26" s="266"/>
      <c r="LJQ26" s="200"/>
      <c r="LJR26" s="266"/>
      <c r="LJS26" s="261"/>
      <c r="LJT26" s="265"/>
      <c r="LJU26" s="266"/>
      <c r="LJV26" s="200"/>
      <c r="LJW26" s="266"/>
      <c r="LJX26" s="261"/>
      <c r="LJY26" s="265"/>
      <c r="LJZ26" s="266"/>
      <c r="LKA26" s="200"/>
      <c r="LKB26" s="266"/>
      <c r="LKC26" s="261"/>
      <c r="LKD26" s="265"/>
      <c r="LKE26" s="266"/>
      <c r="LKF26" s="200"/>
      <c r="LKG26" s="266"/>
      <c r="LKH26" s="261"/>
      <c r="LKI26" s="265"/>
      <c r="LKJ26" s="266"/>
      <c r="LKK26" s="200"/>
      <c r="LKL26" s="266"/>
      <c r="LKM26" s="261"/>
      <c r="LKN26" s="265"/>
      <c r="LKO26" s="266"/>
      <c r="LKP26" s="200"/>
      <c r="LKQ26" s="266"/>
      <c r="LKR26" s="261"/>
      <c r="LKS26" s="265"/>
      <c r="LKT26" s="266"/>
      <c r="LKU26" s="200"/>
      <c r="LKV26" s="266"/>
      <c r="LKW26" s="261"/>
      <c r="LKX26" s="265"/>
      <c r="LKY26" s="266"/>
      <c r="LKZ26" s="200"/>
      <c r="LLA26" s="266"/>
      <c r="LLB26" s="261"/>
      <c r="LLC26" s="265"/>
      <c r="LLD26" s="266"/>
      <c r="LLE26" s="200"/>
      <c r="LLF26" s="266"/>
      <c r="LLG26" s="261"/>
      <c r="LLH26" s="265"/>
      <c r="LLI26" s="266"/>
      <c r="LLJ26" s="200"/>
      <c r="LLK26" s="266"/>
      <c r="LLL26" s="261"/>
      <c r="LLM26" s="265"/>
      <c r="LLN26" s="266"/>
      <c r="LLO26" s="200"/>
      <c r="LLP26" s="266"/>
      <c r="LLQ26" s="261"/>
      <c r="LLR26" s="265"/>
      <c r="LLS26" s="266"/>
      <c r="LLT26" s="200"/>
      <c r="LLU26" s="266"/>
      <c r="LLV26" s="261"/>
      <c r="LLW26" s="265"/>
      <c r="LLX26" s="266"/>
      <c r="LLY26" s="200"/>
      <c r="LLZ26" s="266"/>
      <c r="LMA26" s="261"/>
      <c r="LMB26" s="265"/>
      <c r="LMC26" s="266"/>
      <c r="LMD26" s="200"/>
      <c r="LME26" s="266"/>
      <c r="LMF26" s="261"/>
      <c r="LMG26" s="265"/>
      <c r="LMH26" s="266"/>
      <c r="LMI26" s="200"/>
      <c r="LMJ26" s="266"/>
      <c r="LMK26" s="261"/>
      <c r="LML26" s="265"/>
      <c r="LMM26" s="266"/>
      <c r="LMN26" s="200"/>
      <c r="LMO26" s="266"/>
      <c r="LMP26" s="261"/>
      <c r="LMQ26" s="265"/>
      <c r="LMR26" s="266"/>
      <c r="LMS26" s="200"/>
      <c r="LMT26" s="266"/>
      <c r="LMU26" s="261"/>
      <c r="LMV26" s="265"/>
      <c r="LMW26" s="266"/>
      <c r="LMX26" s="200"/>
      <c r="LMY26" s="266"/>
      <c r="LMZ26" s="261"/>
      <c r="LNA26" s="265"/>
      <c r="LNB26" s="266"/>
      <c r="LNC26" s="200"/>
      <c r="LND26" s="266"/>
      <c r="LNE26" s="261"/>
      <c r="LNF26" s="265"/>
      <c r="LNG26" s="266"/>
      <c r="LNH26" s="200"/>
      <c r="LNI26" s="266"/>
      <c r="LNJ26" s="261"/>
      <c r="LNK26" s="265"/>
      <c r="LNL26" s="266"/>
      <c r="LNM26" s="200"/>
      <c r="LNN26" s="266"/>
      <c r="LNO26" s="261"/>
      <c r="LNP26" s="265"/>
      <c r="LNQ26" s="266"/>
      <c r="LNR26" s="200"/>
      <c r="LNS26" s="266"/>
      <c r="LNT26" s="261"/>
      <c r="LNU26" s="265"/>
      <c r="LNV26" s="266"/>
      <c r="LNW26" s="200"/>
      <c r="LNX26" s="266"/>
      <c r="LNY26" s="261"/>
      <c r="LNZ26" s="265"/>
      <c r="LOA26" s="266"/>
      <c r="LOB26" s="200"/>
      <c r="LOC26" s="266"/>
      <c r="LOD26" s="261"/>
      <c r="LOE26" s="265"/>
      <c r="LOF26" s="266"/>
      <c r="LOG26" s="200"/>
      <c r="LOH26" s="266"/>
      <c r="LOI26" s="261"/>
      <c r="LOJ26" s="265"/>
      <c r="LOK26" s="266"/>
      <c r="LOL26" s="200"/>
      <c r="LOM26" s="266"/>
      <c r="LON26" s="261"/>
      <c r="LOO26" s="265"/>
      <c r="LOP26" s="266"/>
      <c r="LOQ26" s="200"/>
      <c r="LOR26" s="266"/>
      <c r="LOS26" s="261"/>
      <c r="LOT26" s="265"/>
      <c r="LOU26" s="266"/>
      <c r="LOV26" s="200"/>
      <c r="LOW26" s="266"/>
      <c r="LOX26" s="261"/>
      <c r="LOY26" s="265"/>
      <c r="LOZ26" s="266"/>
      <c r="LPA26" s="200"/>
      <c r="LPB26" s="266"/>
      <c r="LPC26" s="261"/>
      <c r="LPD26" s="265"/>
      <c r="LPE26" s="266"/>
      <c r="LPF26" s="200"/>
      <c r="LPG26" s="266"/>
      <c r="LPH26" s="261"/>
      <c r="LPI26" s="265"/>
      <c r="LPJ26" s="266"/>
      <c r="LPK26" s="200"/>
      <c r="LPL26" s="266"/>
      <c r="LPM26" s="261"/>
      <c r="LPN26" s="265"/>
      <c r="LPO26" s="266"/>
      <c r="LPP26" s="200"/>
      <c r="LPQ26" s="266"/>
      <c r="LPR26" s="261"/>
      <c r="LPS26" s="265"/>
      <c r="LPT26" s="266"/>
      <c r="LPU26" s="200"/>
      <c r="LPV26" s="266"/>
      <c r="LPW26" s="261"/>
      <c r="LPX26" s="265"/>
      <c r="LPY26" s="266"/>
      <c r="LPZ26" s="200"/>
      <c r="LQA26" s="266"/>
      <c r="LQB26" s="261"/>
      <c r="LQC26" s="265"/>
      <c r="LQD26" s="266"/>
      <c r="LQE26" s="200"/>
      <c r="LQF26" s="266"/>
      <c r="LQG26" s="261"/>
      <c r="LQH26" s="265"/>
      <c r="LQI26" s="266"/>
      <c r="LQJ26" s="200"/>
      <c r="LQK26" s="266"/>
      <c r="LQL26" s="261"/>
      <c r="LQM26" s="265"/>
      <c r="LQN26" s="266"/>
      <c r="LQO26" s="200"/>
      <c r="LQP26" s="266"/>
      <c r="LQQ26" s="261"/>
      <c r="LQR26" s="265"/>
      <c r="LQS26" s="266"/>
      <c r="LQT26" s="200"/>
      <c r="LQU26" s="266"/>
      <c r="LQV26" s="261"/>
      <c r="LQW26" s="265"/>
      <c r="LQX26" s="266"/>
      <c r="LQY26" s="200"/>
      <c r="LQZ26" s="266"/>
      <c r="LRA26" s="261"/>
      <c r="LRB26" s="265"/>
      <c r="LRC26" s="266"/>
      <c r="LRD26" s="200"/>
      <c r="LRE26" s="266"/>
      <c r="LRF26" s="261"/>
      <c r="LRG26" s="265"/>
      <c r="LRH26" s="266"/>
      <c r="LRI26" s="200"/>
      <c r="LRJ26" s="266"/>
      <c r="LRK26" s="261"/>
      <c r="LRL26" s="265"/>
      <c r="LRM26" s="266"/>
      <c r="LRN26" s="200"/>
      <c r="LRO26" s="266"/>
      <c r="LRP26" s="261"/>
      <c r="LRQ26" s="265"/>
      <c r="LRR26" s="266"/>
      <c r="LRS26" s="200"/>
      <c r="LRT26" s="266"/>
      <c r="LRU26" s="261"/>
      <c r="LRV26" s="265"/>
      <c r="LRW26" s="266"/>
      <c r="LRX26" s="200"/>
      <c r="LRY26" s="266"/>
      <c r="LRZ26" s="261"/>
      <c r="LSA26" s="265"/>
      <c r="LSB26" s="266"/>
      <c r="LSC26" s="200"/>
      <c r="LSD26" s="266"/>
      <c r="LSE26" s="261"/>
      <c r="LSF26" s="265"/>
      <c r="LSG26" s="266"/>
      <c r="LSH26" s="200"/>
      <c r="LSI26" s="266"/>
      <c r="LSJ26" s="261"/>
      <c r="LSK26" s="265"/>
      <c r="LSL26" s="266"/>
      <c r="LSM26" s="200"/>
      <c r="LSN26" s="266"/>
      <c r="LSO26" s="261"/>
      <c r="LSP26" s="265"/>
      <c r="LSQ26" s="266"/>
      <c r="LSR26" s="200"/>
      <c r="LSS26" s="266"/>
      <c r="LST26" s="261"/>
      <c r="LSU26" s="265"/>
      <c r="LSV26" s="266"/>
      <c r="LSW26" s="200"/>
      <c r="LSX26" s="266"/>
      <c r="LSY26" s="261"/>
      <c r="LSZ26" s="265"/>
      <c r="LTA26" s="266"/>
      <c r="LTB26" s="200"/>
      <c r="LTC26" s="266"/>
      <c r="LTD26" s="261"/>
      <c r="LTE26" s="265"/>
      <c r="LTF26" s="266"/>
      <c r="LTG26" s="200"/>
      <c r="LTH26" s="266"/>
      <c r="LTI26" s="261"/>
      <c r="LTJ26" s="265"/>
      <c r="LTK26" s="266"/>
      <c r="LTL26" s="200"/>
      <c r="LTM26" s="266"/>
      <c r="LTN26" s="261"/>
      <c r="LTO26" s="265"/>
      <c r="LTP26" s="266"/>
      <c r="LTQ26" s="200"/>
      <c r="LTR26" s="266"/>
      <c r="LTS26" s="261"/>
      <c r="LTT26" s="265"/>
      <c r="LTU26" s="266"/>
      <c r="LTV26" s="200"/>
      <c r="LTW26" s="266"/>
      <c r="LTX26" s="261"/>
      <c r="LTY26" s="265"/>
      <c r="LTZ26" s="266"/>
      <c r="LUA26" s="200"/>
      <c r="LUB26" s="266"/>
      <c r="LUC26" s="261"/>
      <c r="LUD26" s="265"/>
      <c r="LUE26" s="266"/>
      <c r="LUF26" s="200"/>
      <c r="LUG26" s="266"/>
      <c r="LUH26" s="261"/>
      <c r="LUI26" s="265"/>
      <c r="LUJ26" s="266"/>
      <c r="LUK26" s="200"/>
      <c r="LUL26" s="266"/>
      <c r="LUM26" s="261"/>
      <c r="LUN26" s="265"/>
      <c r="LUO26" s="266"/>
      <c r="LUP26" s="200"/>
      <c r="LUQ26" s="266"/>
      <c r="LUR26" s="261"/>
      <c r="LUS26" s="265"/>
      <c r="LUT26" s="266"/>
      <c r="LUU26" s="200"/>
      <c r="LUV26" s="266"/>
      <c r="LUW26" s="261"/>
      <c r="LUX26" s="265"/>
      <c r="LUY26" s="266"/>
      <c r="LUZ26" s="200"/>
      <c r="LVA26" s="266"/>
      <c r="LVB26" s="261"/>
      <c r="LVC26" s="265"/>
      <c r="LVD26" s="266"/>
      <c r="LVE26" s="200"/>
      <c r="LVF26" s="266"/>
      <c r="LVG26" s="261"/>
      <c r="LVH26" s="265"/>
      <c r="LVI26" s="266"/>
      <c r="LVJ26" s="200"/>
      <c r="LVK26" s="266"/>
      <c r="LVL26" s="261"/>
      <c r="LVM26" s="265"/>
      <c r="LVN26" s="266"/>
      <c r="LVO26" s="200"/>
      <c r="LVP26" s="266"/>
      <c r="LVQ26" s="261"/>
      <c r="LVR26" s="265"/>
      <c r="LVS26" s="266"/>
      <c r="LVT26" s="200"/>
      <c r="LVU26" s="266"/>
      <c r="LVV26" s="261"/>
      <c r="LVW26" s="265"/>
      <c r="LVX26" s="266"/>
      <c r="LVY26" s="200"/>
      <c r="LVZ26" s="266"/>
      <c r="LWA26" s="261"/>
      <c r="LWB26" s="265"/>
      <c r="LWC26" s="266"/>
      <c r="LWD26" s="200"/>
      <c r="LWE26" s="266"/>
      <c r="LWF26" s="261"/>
      <c r="LWG26" s="265"/>
      <c r="LWH26" s="266"/>
      <c r="LWI26" s="200"/>
      <c r="LWJ26" s="266"/>
      <c r="LWK26" s="261"/>
      <c r="LWL26" s="265"/>
      <c r="LWM26" s="266"/>
      <c r="LWN26" s="200"/>
      <c r="LWO26" s="266"/>
      <c r="LWP26" s="261"/>
      <c r="LWQ26" s="265"/>
      <c r="LWR26" s="266"/>
      <c r="LWS26" s="200"/>
      <c r="LWT26" s="266"/>
      <c r="LWU26" s="261"/>
      <c r="LWV26" s="265"/>
      <c r="LWW26" s="266"/>
      <c r="LWX26" s="200"/>
      <c r="LWY26" s="266"/>
      <c r="LWZ26" s="261"/>
      <c r="LXA26" s="265"/>
      <c r="LXB26" s="266"/>
      <c r="LXC26" s="200"/>
      <c r="LXD26" s="266"/>
      <c r="LXE26" s="261"/>
      <c r="LXF26" s="265"/>
      <c r="LXG26" s="266"/>
      <c r="LXH26" s="200"/>
      <c r="LXI26" s="266"/>
      <c r="LXJ26" s="261"/>
      <c r="LXK26" s="265"/>
      <c r="LXL26" s="266"/>
      <c r="LXM26" s="200"/>
      <c r="LXN26" s="266"/>
      <c r="LXO26" s="261"/>
      <c r="LXP26" s="265"/>
      <c r="LXQ26" s="266"/>
      <c r="LXR26" s="200"/>
      <c r="LXS26" s="266"/>
      <c r="LXT26" s="261"/>
      <c r="LXU26" s="265"/>
      <c r="LXV26" s="266"/>
      <c r="LXW26" s="200"/>
      <c r="LXX26" s="266"/>
      <c r="LXY26" s="261"/>
      <c r="LXZ26" s="265"/>
      <c r="LYA26" s="266"/>
      <c r="LYB26" s="200"/>
      <c r="LYC26" s="266"/>
      <c r="LYD26" s="261"/>
      <c r="LYE26" s="265"/>
      <c r="LYF26" s="266"/>
      <c r="LYG26" s="200"/>
      <c r="LYH26" s="266"/>
      <c r="LYI26" s="261"/>
      <c r="LYJ26" s="265"/>
      <c r="LYK26" s="266"/>
      <c r="LYL26" s="200"/>
      <c r="LYM26" s="266"/>
      <c r="LYN26" s="261"/>
      <c r="LYO26" s="265"/>
      <c r="LYP26" s="266"/>
      <c r="LYQ26" s="200"/>
      <c r="LYR26" s="266"/>
      <c r="LYS26" s="261"/>
      <c r="LYT26" s="265"/>
      <c r="LYU26" s="266"/>
      <c r="LYV26" s="200"/>
      <c r="LYW26" s="266"/>
      <c r="LYX26" s="261"/>
      <c r="LYY26" s="265"/>
      <c r="LYZ26" s="266"/>
      <c r="LZA26" s="200"/>
      <c r="LZB26" s="266"/>
      <c r="LZC26" s="261"/>
      <c r="LZD26" s="265"/>
      <c r="LZE26" s="266"/>
      <c r="LZF26" s="200"/>
      <c r="LZG26" s="266"/>
      <c r="LZH26" s="261"/>
      <c r="LZI26" s="265"/>
      <c r="LZJ26" s="266"/>
      <c r="LZK26" s="200"/>
      <c r="LZL26" s="266"/>
      <c r="LZM26" s="261"/>
      <c r="LZN26" s="265"/>
      <c r="LZO26" s="266"/>
      <c r="LZP26" s="200"/>
      <c r="LZQ26" s="266"/>
      <c r="LZR26" s="261"/>
      <c r="LZS26" s="265"/>
      <c r="LZT26" s="266"/>
      <c r="LZU26" s="200"/>
      <c r="LZV26" s="266"/>
      <c r="LZW26" s="261"/>
      <c r="LZX26" s="265"/>
      <c r="LZY26" s="266"/>
      <c r="LZZ26" s="200"/>
      <c r="MAA26" s="266"/>
      <c r="MAB26" s="261"/>
      <c r="MAC26" s="265"/>
      <c r="MAD26" s="266"/>
      <c r="MAE26" s="200"/>
      <c r="MAF26" s="266"/>
      <c r="MAG26" s="261"/>
      <c r="MAH26" s="265"/>
      <c r="MAI26" s="266"/>
      <c r="MAJ26" s="200"/>
      <c r="MAK26" s="266"/>
      <c r="MAL26" s="261"/>
      <c r="MAM26" s="265"/>
      <c r="MAN26" s="266"/>
      <c r="MAO26" s="200"/>
      <c r="MAP26" s="266"/>
      <c r="MAQ26" s="261"/>
      <c r="MAR26" s="265"/>
      <c r="MAS26" s="266"/>
      <c r="MAT26" s="200"/>
      <c r="MAU26" s="266"/>
      <c r="MAV26" s="261"/>
      <c r="MAW26" s="265"/>
      <c r="MAX26" s="266"/>
      <c r="MAY26" s="200"/>
      <c r="MAZ26" s="266"/>
      <c r="MBA26" s="261"/>
      <c r="MBB26" s="265"/>
      <c r="MBC26" s="266"/>
      <c r="MBD26" s="200"/>
      <c r="MBE26" s="266"/>
      <c r="MBF26" s="261"/>
      <c r="MBG26" s="265"/>
      <c r="MBH26" s="266"/>
      <c r="MBI26" s="200"/>
      <c r="MBJ26" s="266"/>
      <c r="MBK26" s="261"/>
      <c r="MBL26" s="265"/>
      <c r="MBM26" s="266"/>
      <c r="MBN26" s="200"/>
      <c r="MBO26" s="266"/>
      <c r="MBP26" s="261"/>
      <c r="MBQ26" s="265"/>
      <c r="MBR26" s="266"/>
      <c r="MBS26" s="200"/>
      <c r="MBT26" s="266"/>
      <c r="MBU26" s="261"/>
      <c r="MBV26" s="265"/>
      <c r="MBW26" s="266"/>
      <c r="MBX26" s="200"/>
      <c r="MBY26" s="266"/>
      <c r="MBZ26" s="261"/>
      <c r="MCA26" s="265"/>
      <c r="MCB26" s="266"/>
      <c r="MCC26" s="200"/>
      <c r="MCD26" s="266"/>
      <c r="MCE26" s="261"/>
      <c r="MCF26" s="265"/>
      <c r="MCG26" s="266"/>
      <c r="MCH26" s="200"/>
      <c r="MCI26" s="266"/>
      <c r="MCJ26" s="261"/>
      <c r="MCK26" s="265"/>
      <c r="MCL26" s="266"/>
      <c r="MCM26" s="200"/>
      <c r="MCN26" s="266"/>
      <c r="MCO26" s="261"/>
      <c r="MCP26" s="265"/>
      <c r="MCQ26" s="266"/>
      <c r="MCR26" s="200"/>
      <c r="MCS26" s="266"/>
      <c r="MCT26" s="261"/>
      <c r="MCU26" s="265"/>
      <c r="MCV26" s="266"/>
      <c r="MCW26" s="200"/>
      <c r="MCX26" s="266"/>
      <c r="MCY26" s="261"/>
      <c r="MCZ26" s="265"/>
      <c r="MDA26" s="266"/>
      <c r="MDB26" s="200"/>
      <c r="MDC26" s="266"/>
      <c r="MDD26" s="261"/>
      <c r="MDE26" s="265"/>
      <c r="MDF26" s="266"/>
      <c r="MDG26" s="200"/>
      <c r="MDH26" s="266"/>
      <c r="MDI26" s="261"/>
      <c r="MDJ26" s="265"/>
      <c r="MDK26" s="266"/>
      <c r="MDL26" s="200"/>
      <c r="MDM26" s="266"/>
      <c r="MDN26" s="261"/>
      <c r="MDO26" s="265"/>
      <c r="MDP26" s="266"/>
      <c r="MDQ26" s="200"/>
      <c r="MDR26" s="266"/>
      <c r="MDS26" s="261"/>
      <c r="MDT26" s="265"/>
      <c r="MDU26" s="266"/>
      <c r="MDV26" s="200"/>
      <c r="MDW26" s="266"/>
      <c r="MDX26" s="261"/>
      <c r="MDY26" s="265"/>
      <c r="MDZ26" s="266"/>
      <c r="MEA26" s="200"/>
      <c r="MEB26" s="266"/>
      <c r="MEC26" s="261"/>
      <c r="MED26" s="265"/>
      <c r="MEE26" s="266"/>
      <c r="MEF26" s="200"/>
      <c r="MEG26" s="266"/>
      <c r="MEH26" s="261"/>
      <c r="MEI26" s="265"/>
      <c r="MEJ26" s="266"/>
      <c r="MEK26" s="200"/>
      <c r="MEL26" s="266"/>
      <c r="MEM26" s="261"/>
      <c r="MEN26" s="265"/>
      <c r="MEO26" s="266"/>
      <c r="MEP26" s="200"/>
      <c r="MEQ26" s="266"/>
      <c r="MER26" s="261"/>
      <c r="MES26" s="265"/>
      <c r="MET26" s="266"/>
      <c r="MEU26" s="200"/>
      <c r="MEV26" s="266"/>
      <c r="MEW26" s="261"/>
      <c r="MEX26" s="265"/>
      <c r="MEY26" s="266"/>
      <c r="MEZ26" s="200"/>
      <c r="MFA26" s="266"/>
      <c r="MFB26" s="261"/>
      <c r="MFC26" s="265"/>
      <c r="MFD26" s="266"/>
      <c r="MFE26" s="200"/>
      <c r="MFF26" s="266"/>
      <c r="MFG26" s="261"/>
      <c r="MFH26" s="265"/>
      <c r="MFI26" s="266"/>
      <c r="MFJ26" s="200"/>
      <c r="MFK26" s="266"/>
      <c r="MFL26" s="261"/>
      <c r="MFM26" s="265"/>
      <c r="MFN26" s="266"/>
      <c r="MFO26" s="200"/>
      <c r="MFP26" s="266"/>
      <c r="MFQ26" s="261"/>
      <c r="MFR26" s="265"/>
      <c r="MFS26" s="266"/>
      <c r="MFT26" s="200"/>
      <c r="MFU26" s="266"/>
      <c r="MFV26" s="261"/>
      <c r="MFW26" s="265"/>
      <c r="MFX26" s="266"/>
      <c r="MFY26" s="200"/>
      <c r="MFZ26" s="266"/>
      <c r="MGA26" s="261"/>
      <c r="MGB26" s="265"/>
      <c r="MGC26" s="266"/>
      <c r="MGD26" s="200"/>
      <c r="MGE26" s="266"/>
      <c r="MGF26" s="261"/>
      <c r="MGG26" s="265"/>
      <c r="MGH26" s="266"/>
      <c r="MGI26" s="200"/>
      <c r="MGJ26" s="266"/>
      <c r="MGK26" s="261"/>
      <c r="MGL26" s="265"/>
      <c r="MGM26" s="266"/>
      <c r="MGN26" s="200"/>
      <c r="MGO26" s="266"/>
      <c r="MGP26" s="261"/>
      <c r="MGQ26" s="265"/>
      <c r="MGR26" s="266"/>
      <c r="MGS26" s="200"/>
      <c r="MGT26" s="266"/>
      <c r="MGU26" s="261"/>
      <c r="MGV26" s="265"/>
      <c r="MGW26" s="266"/>
      <c r="MGX26" s="200"/>
      <c r="MGY26" s="266"/>
      <c r="MGZ26" s="261"/>
      <c r="MHA26" s="265"/>
      <c r="MHB26" s="266"/>
      <c r="MHC26" s="200"/>
      <c r="MHD26" s="266"/>
      <c r="MHE26" s="261"/>
      <c r="MHF26" s="265"/>
      <c r="MHG26" s="266"/>
      <c r="MHH26" s="200"/>
      <c r="MHI26" s="266"/>
      <c r="MHJ26" s="261"/>
      <c r="MHK26" s="265"/>
      <c r="MHL26" s="266"/>
      <c r="MHM26" s="200"/>
      <c r="MHN26" s="266"/>
      <c r="MHO26" s="261"/>
      <c r="MHP26" s="265"/>
      <c r="MHQ26" s="266"/>
      <c r="MHR26" s="200"/>
      <c r="MHS26" s="266"/>
      <c r="MHT26" s="261"/>
      <c r="MHU26" s="265"/>
      <c r="MHV26" s="266"/>
      <c r="MHW26" s="200"/>
      <c r="MHX26" s="266"/>
      <c r="MHY26" s="261"/>
      <c r="MHZ26" s="265"/>
      <c r="MIA26" s="266"/>
      <c r="MIB26" s="200"/>
      <c r="MIC26" s="266"/>
      <c r="MID26" s="261"/>
      <c r="MIE26" s="265"/>
      <c r="MIF26" s="266"/>
      <c r="MIG26" s="200"/>
      <c r="MIH26" s="266"/>
      <c r="MII26" s="261"/>
      <c r="MIJ26" s="265"/>
      <c r="MIK26" s="266"/>
      <c r="MIL26" s="200"/>
      <c r="MIM26" s="266"/>
      <c r="MIN26" s="261"/>
      <c r="MIO26" s="265"/>
      <c r="MIP26" s="266"/>
      <c r="MIQ26" s="200"/>
      <c r="MIR26" s="266"/>
      <c r="MIS26" s="261"/>
      <c r="MIT26" s="265"/>
      <c r="MIU26" s="266"/>
      <c r="MIV26" s="200"/>
      <c r="MIW26" s="266"/>
      <c r="MIX26" s="261"/>
      <c r="MIY26" s="265"/>
      <c r="MIZ26" s="266"/>
      <c r="MJA26" s="200"/>
      <c r="MJB26" s="266"/>
      <c r="MJC26" s="261"/>
      <c r="MJD26" s="265"/>
      <c r="MJE26" s="266"/>
      <c r="MJF26" s="200"/>
      <c r="MJG26" s="266"/>
      <c r="MJH26" s="261"/>
      <c r="MJI26" s="265"/>
      <c r="MJJ26" s="266"/>
      <c r="MJK26" s="200"/>
      <c r="MJL26" s="266"/>
      <c r="MJM26" s="261"/>
      <c r="MJN26" s="265"/>
      <c r="MJO26" s="266"/>
      <c r="MJP26" s="200"/>
      <c r="MJQ26" s="266"/>
      <c r="MJR26" s="261"/>
      <c r="MJS26" s="265"/>
      <c r="MJT26" s="266"/>
      <c r="MJU26" s="200"/>
      <c r="MJV26" s="266"/>
      <c r="MJW26" s="261"/>
      <c r="MJX26" s="265"/>
      <c r="MJY26" s="266"/>
      <c r="MJZ26" s="200"/>
      <c r="MKA26" s="266"/>
      <c r="MKB26" s="261"/>
      <c r="MKC26" s="265"/>
      <c r="MKD26" s="266"/>
      <c r="MKE26" s="200"/>
      <c r="MKF26" s="266"/>
      <c r="MKG26" s="261"/>
      <c r="MKH26" s="265"/>
      <c r="MKI26" s="266"/>
      <c r="MKJ26" s="200"/>
      <c r="MKK26" s="266"/>
      <c r="MKL26" s="261"/>
      <c r="MKM26" s="265"/>
      <c r="MKN26" s="266"/>
      <c r="MKO26" s="200"/>
      <c r="MKP26" s="266"/>
      <c r="MKQ26" s="261"/>
      <c r="MKR26" s="265"/>
      <c r="MKS26" s="266"/>
      <c r="MKT26" s="200"/>
      <c r="MKU26" s="266"/>
      <c r="MKV26" s="261"/>
      <c r="MKW26" s="265"/>
      <c r="MKX26" s="266"/>
      <c r="MKY26" s="200"/>
      <c r="MKZ26" s="266"/>
      <c r="MLA26" s="261"/>
      <c r="MLB26" s="265"/>
      <c r="MLC26" s="266"/>
      <c r="MLD26" s="200"/>
      <c r="MLE26" s="266"/>
      <c r="MLF26" s="261"/>
      <c r="MLG26" s="265"/>
      <c r="MLH26" s="266"/>
      <c r="MLI26" s="200"/>
      <c r="MLJ26" s="266"/>
      <c r="MLK26" s="261"/>
      <c r="MLL26" s="265"/>
      <c r="MLM26" s="266"/>
      <c r="MLN26" s="200"/>
      <c r="MLO26" s="266"/>
      <c r="MLP26" s="261"/>
      <c r="MLQ26" s="265"/>
      <c r="MLR26" s="266"/>
      <c r="MLS26" s="200"/>
      <c r="MLT26" s="266"/>
      <c r="MLU26" s="261"/>
      <c r="MLV26" s="265"/>
      <c r="MLW26" s="266"/>
      <c r="MLX26" s="200"/>
      <c r="MLY26" s="266"/>
      <c r="MLZ26" s="261"/>
      <c r="MMA26" s="265"/>
      <c r="MMB26" s="266"/>
      <c r="MMC26" s="200"/>
      <c r="MMD26" s="266"/>
      <c r="MME26" s="261"/>
      <c r="MMF26" s="265"/>
      <c r="MMG26" s="266"/>
      <c r="MMH26" s="200"/>
      <c r="MMI26" s="266"/>
      <c r="MMJ26" s="261"/>
      <c r="MMK26" s="265"/>
      <c r="MML26" s="266"/>
      <c r="MMM26" s="200"/>
      <c r="MMN26" s="266"/>
      <c r="MMO26" s="261"/>
      <c r="MMP26" s="265"/>
      <c r="MMQ26" s="266"/>
      <c r="MMR26" s="200"/>
      <c r="MMS26" s="266"/>
      <c r="MMT26" s="261"/>
      <c r="MMU26" s="265"/>
      <c r="MMV26" s="266"/>
      <c r="MMW26" s="200"/>
      <c r="MMX26" s="266"/>
      <c r="MMY26" s="261"/>
      <c r="MMZ26" s="265"/>
      <c r="MNA26" s="266"/>
      <c r="MNB26" s="200"/>
      <c r="MNC26" s="266"/>
      <c r="MND26" s="261"/>
      <c r="MNE26" s="265"/>
      <c r="MNF26" s="266"/>
      <c r="MNG26" s="200"/>
      <c r="MNH26" s="266"/>
      <c r="MNI26" s="261"/>
      <c r="MNJ26" s="265"/>
      <c r="MNK26" s="266"/>
      <c r="MNL26" s="200"/>
      <c r="MNM26" s="266"/>
      <c r="MNN26" s="261"/>
      <c r="MNO26" s="265"/>
      <c r="MNP26" s="266"/>
      <c r="MNQ26" s="200"/>
      <c r="MNR26" s="266"/>
      <c r="MNS26" s="261"/>
      <c r="MNT26" s="265"/>
      <c r="MNU26" s="266"/>
      <c r="MNV26" s="200"/>
      <c r="MNW26" s="266"/>
      <c r="MNX26" s="261"/>
      <c r="MNY26" s="265"/>
      <c r="MNZ26" s="266"/>
      <c r="MOA26" s="200"/>
      <c r="MOB26" s="266"/>
      <c r="MOC26" s="261"/>
      <c r="MOD26" s="265"/>
      <c r="MOE26" s="266"/>
      <c r="MOF26" s="200"/>
      <c r="MOG26" s="266"/>
      <c r="MOH26" s="261"/>
      <c r="MOI26" s="265"/>
      <c r="MOJ26" s="266"/>
      <c r="MOK26" s="200"/>
      <c r="MOL26" s="266"/>
      <c r="MOM26" s="261"/>
      <c r="MON26" s="265"/>
      <c r="MOO26" s="266"/>
      <c r="MOP26" s="200"/>
      <c r="MOQ26" s="266"/>
      <c r="MOR26" s="261"/>
      <c r="MOS26" s="265"/>
      <c r="MOT26" s="266"/>
      <c r="MOU26" s="200"/>
      <c r="MOV26" s="266"/>
      <c r="MOW26" s="261"/>
      <c r="MOX26" s="265"/>
      <c r="MOY26" s="266"/>
      <c r="MOZ26" s="200"/>
      <c r="MPA26" s="266"/>
      <c r="MPB26" s="261"/>
      <c r="MPC26" s="265"/>
      <c r="MPD26" s="266"/>
      <c r="MPE26" s="200"/>
      <c r="MPF26" s="266"/>
      <c r="MPG26" s="261"/>
      <c r="MPH26" s="265"/>
      <c r="MPI26" s="266"/>
      <c r="MPJ26" s="200"/>
      <c r="MPK26" s="266"/>
      <c r="MPL26" s="261"/>
      <c r="MPM26" s="265"/>
      <c r="MPN26" s="266"/>
      <c r="MPO26" s="200"/>
      <c r="MPP26" s="266"/>
      <c r="MPQ26" s="261"/>
      <c r="MPR26" s="265"/>
      <c r="MPS26" s="266"/>
      <c r="MPT26" s="200"/>
      <c r="MPU26" s="266"/>
      <c r="MPV26" s="261"/>
      <c r="MPW26" s="265"/>
      <c r="MPX26" s="266"/>
      <c r="MPY26" s="200"/>
      <c r="MPZ26" s="266"/>
      <c r="MQA26" s="261"/>
      <c r="MQB26" s="265"/>
      <c r="MQC26" s="266"/>
      <c r="MQD26" s="200"/>
      <c r="MQE26" s="266"/>
      <c r="MQF26" s="261"/>
      <c r="MQG26" s="265"/>
      <c r="MQH26" s="266"/>
      <c r="MQI26" s="200"/>
      <c r="MQJ26" s="266"/>
      <c r="MQK26" s="261"/>
      <c r="MQL26" s="265"/>
      <c r="MQM26" s="266"/>
      <c r="MQN26" s="200"/>
      <c r="MQO26" s="266"/>
      <c r="MQP26" s="261"/>
      <c r="MQQ26" s="265"/>
      <c r="MQR26" s="266"/>
      <c r="MQS26" s="200"/>
      <c r="MQT26" s="266"/>
      <c r="MQU26" s="261"/>
      <c r="MQV26" s="265"/>
      <c r="MQW26" s="266"/>
      <c r="MQX26" s="200"/>
      <c r="MQY26" s="266"/>
      <c r="MQZ26" s="261"/>
      <c r="MRA26" s="265"/>
      <c r="MRB26" s="266"/>
      <c r="MRC26" s="200"/>
      <c r="MRD26" s="266"/>
      <c r="MRE26" s="261"/>
      <c r="MRF26" s="265"/>
      <c r="MRG26" s="266"/>
      <c r="MRH26" s="200"/>
      <c r="MRI26" s="266"/>
      <c r="MRJ26" s="261"/>
      <c r="MRK26" s="265"/>
      <c r="MRL26" s="266"/>
      <c r="MRM26" s="200"/>
      <c r="MRN26" s="266"/>
      <c r="MRO26" s="261"/>
      <c r="MRP26" s="265"/>
      <c r="MRQ26" s="266"/>
      <c r="MRR26" s="200"/>
      <c r="MRS26" s="266"/>
      <c r="MRT26" s="261"/>
      <c r="MRU26" s="265"/>
      <c r="MRV26" s="266"/>
      <c r="MRW26" s="200"/>
      <c r="MRX26" s="266"/>
      <c r="MRY26" s="261"/>
      <c r="MRZ26" s="265"/>
      <c r="MSA26" s="266"/>
      <c r="MSB26" s="200"/>
      <c r="MSC26" s="266"/>
      <c r="MSD26" s="261"/>
      <c r="MSE26" s="265"/>
      <c r="MSF26" s="266"/>
      <c r="MSG26" s="200"/>
      <c r="MSH26" s="266"/>
      <c r="MSI26" s="261"/>
      <c r="MSJ26" s="265"/>
      <c r="MSK26" s="266"/>
      <c r="MSL26" s="200"/>
      <c r="MSM26" s="266"/>
      <c r="MSN26" s="261"/>
      <c r="MSO26" s="265"/>
      <c r="MSP26" s="266"/>
      <c r="MSQ26" s="200"/>
      <c r="MSR26" s="266"/>
      <c r="MSS26" s="261"/>
      <c r="MST26" s="265"/>
      <c r="MSU26" s="266"/>
      <c r="MSV26" s="200"/>
      <c r="MSW26" s="266"/>
      <c r="MSX26" s="261"/>
      <c r="MSY26" s="265"/>
      <c r="MSZ26" s="266"/>
      <c r="MTA26" s="200"/>
      <c r="MTB26" s="266"/>
      <c r="MTC26" s="261"/>
      <c r="MTD26" s="265"/>
      <c r="MTE26" s="266"/>
      <c r="MTF26" s="200"/>
      <c r="MTG26" s="266"/>
      <c r="MTH26" s="261"/>
      <c r="MTI26" s="265"/>
      <c r="MTJ26" s="266"/>
      <c r="MTK26" s="200"/>
      <c r="MTL26" s="266"/>
      <c r="MTM26" s="261"/>
      <c r="MTN26" s="265"/>
      <c r="MTO26" s="266"/>
      <c r="MTP26" s="200"/>
      <c r="MTQ26" s="266"/>
      <c r="MTR26" s="261"/>
      <c r="MTS26" s="265"/>
      <c r="MTT26" s="266"/>
      <c r="MTU26" s="200"/>
      <c r="MTV26" s="266"/>
      <c r="MTW26" s="261"/>
      <c r="MTX26" s="265"/>
      <c r="MTY26" s="266"/>
      <c r="MTZ26" s="200"/>
      <c r="MUA26" s="266"/>
      <c r="MUB26" s="261"/>
      <c r="MUC26" s="265"/>
      <c r="MUD26" s="266"/>
      <c r="MUE26" s="200"/>
      <c r="MUF26" s="266"/>
      <c r="MUG26" s="261"/>
      <c r="MUH26" s="265"/>
      <c r="MUI26" s="266"/>
      <c r="MUJ26" s="200"/>
      <c r="MUK26" s="266"/>
      <c r="MUL26" s="261"/>
      <c r="MUM26" s="265"/>
      <c r="MUN26" s="266"/>
      <c r="MUO26" s="200"/>
      <c r="MUP26" s="266"/>
      <c r="MUQ26" s="261"/>
      <c r="MUR26" s="265"/>
      <c r="MUS26" s="266"/>
      <c r="MUT26" s="200"/>
      <c r="MUU26" s="266"/>
      <c r="MUV26" s="261"/>
      <c r="MUW26" s="265"/>
      <c r="MUX26" s="266"/>
      <c r="MUY26" s="200"/>
      <c r="MUZ26" s="266"/>
      <c r="MVA26" s="261"/>
      <c r="MVB26" s="265"/>
      <c r="MVC26" s="266"/>
      <c r="MVD26" s="200"/>
      <c r="MVE26" s="266"/>
      <c r="MVF26" s="261"/>
      <c r="MVG26" s="265"/>
      <c r="MVH26" s="266"/>
      <c r="MVI26" s="200"/>
      <c r="MVJ26" s="266"/>
      <c r="MVK26" s="261"/>
      <c r="MVL26" s="265"/>
      <c r="MVM26" s="266"/>
      <c r="MVN26" s="200"/>
      <c r="MVO26" s="266"/>
      <c r="MVP26" s="261"/>
      <c r="MVQ26" s="265"/>
      <c r="MVR26" s="266"/>
      <c r="MVS26" s="200"/>
      <c r="MVT26" s="266"/>
      <c r="MVU26" s="261"/>
      <c r="MVV26" s="265"/>
      <c r="MVW26" s="266"/>
      <c r="MVX26" s="200"/>
      <c r="MVY26" s="266"/>
      <c r="MVZ26" s="261"/>
      <c r="MWA26" s="265"/>
      <c r="MWB26" s="266"/>
      <c r="MWC26" s="200"/>
      <c r="MWD26" s="266"/>
      <c r="MWE26" s="261"/>
      <c r="MWF26" s="265"/>
      <c r="MWG26" s="266"/>
      <c r="MWH26" s="200"/>
      <c r="MWI26" s="266"/>
      <c r="MWJ26" s="261"/>
      <c r="MWK26" s="265"/>
      <c r="MWL26" s="266"/>
      <c r="MWM26" s="200"/>
      <c r="MWN26" s="266"/>
      <c r="MWO26" s="261"/>
      <c r="MWP26" s="265"/>
      <c r="MWQ26" s="266"/>
      <c r="MWR26" s="200"/>
      <c r="MWS26" s="266"/>
      <c r="MWT26" s="261"/>
      <c r="MWU26" s="265"/>
      <c r="MWV26" s="266"/>
      <c r="MWW26" s="200"/>
      <c r="MWX26" s="266"/>
      <c r="MWY26" s="261"/>
      <c r="MWZ26" s="265"/>
      <c r="MXA26" s="266"/>
      <c r="MXB26" s="200"/>
      <c r="MXC26" s="266"/>
      <c r="MXD26" s="261"/>
      <c r="MXE26" s="265"/>
      <c r="MXF26" s="266"/>
      <c r="MXG26" s="200"/>
      <c r="MXH26" s="266"/>
      <c r="MXI26" s="261"/>
      <c r="MXJ26" s="265"/>
      <c r="MXK26" s="266"/>
      <c r="MXL26" s="200"/>
      <c r="MXM26" s="266"/>
      <c r="MXN26" s="261"/>
      <c r="MXO26" s="265"/>
      <c r="MXP26" s="266"/>
      <c r="MXQ26" s="200"/>
      <c r="MXR26" s="266"/>
      <c r="MXS26" s="261"/>
      <c r="MXT26" s="265"/>
      <c r="MXU26" s="266"/>
      <c r="MXV26" s="200"/>
      <c r="MXW26" s="266"/>
      <c r="MXX26" s="261"/>
      <c r="MXY26" s="265"/>
      <c r="MXZ26" s="266"/>
      <c r="MYA26" s="200"/>
      <c r="MYB26" s="266"/>
      <c r="MYC26" s="261"/>
      <c r="MYD26" s="265"/>
      <c r="MYE26" s="266"/>
      <c r="MYF26" s="200"/>
      <c r="MYG26" s="266"/>
      <c r="MYH26" s="261"/>
      <c r="MYI26" s="265"/>
      <c r="MYJ26" s="266"/>
      <c r="MYK26" s="200"/>
      <c r="MYL26" s="266"/>
      <c r="MYM26" s="261"/>
      <c r="MYN26" s="265"/>
      <c r="MYO26" s="266"/>
      <c r="MYP26" s="200"/>
      <c r="MYQ26" s="266"/>
      <c r="MYR26" s="261"/>
      <c r="MYS26" s="265"/>
      <c r="MYT26" s="266"/>
      <c r="MYU26" s="200"/>
      <c r="MYV26" s="266"/>
      <c r="MYW26" s="261"/>
      <c r="MYX26" s="265"/>
      <c r="MYY26" s="266"/>
      <c r="MYZ26" s="200"/>
      <c r="MZA26" s="266"/>
      <c r="MZB26" s="261"/>
      <c r="MZC26" s="265"/>
      <c r="MZD26" s="266"/>
      <c r="MZE26" s="200"/>
      <c r="MZF26" s="266"/>
      <c r="MZG26" s="261"/>
      <c r="MZH26" s="265"/>
      <c r="MZI26" s="266"/>
      <c r="MZJ26" s="200"/>
      <c r="MZK26" s="266"/>
      <c r="MZL26" s="261"/>
      <c r="MZM26" s="265"/>
      <c r="MZN26" s="266"/>
      <c r="MZO26" s="200"/>
      <c r="MZP26" s="266"/>
      <c r="MZQ26" s="261"/>
      <c r="MZR26" s="265"/>
      <c r="MZS26" s="266"/>
      <c r="MZT26" s="200"/>
      <c r="MZU26" s="266"/>
      <c r="MZV26" s="261"/>
      <c r="MZW26" s="265"/>
      <c r="MZX26" s="266"/>
      <c r="MZY26" s="200"/>
      <c r="MZZ26" s="266"/>
      <c r="NAA26" s="261"/>
      <c r="NAB26" s="265"/>
      <c r="NAC26" s="266"/>
      <c r="NAD26" s="200"/>
      <c r="NAE26" s="266"/>
      <c r="NAF26" s="261"/>
      <c r="NAG26" s="265"/>
      <c r="NAH26" s="266"/>
      <c r="NAI26" s="200"/>
      <c r="NAJ26" s="266"/>
      <c r="NAK26" s="261"/>
      <c r="NAL26" s="265"/>
      <c r="NAM26" s="266"/>
      <c r="NAN26" s="200"/>
      <c r="NAO26" s="266"/>
      <c r="NAP26" s="261"/>
      <c r="NAQ26" s="265"/>
      <c r="NAR26" s="266"/>
      <c r="NAS26" s="200"/>
      <c r="NAT26" s="266"/>
      <c r="NAU26" s="261"/>
      <c r="NAV26" s="265"/>
      <c r="NAW26" s="266"/>
      <c r="NAX26" s="200"/>
      <c r="NAY26" s="266"/>
      <c r="NAZ26" s="261"/>
      <c r="NBA26" s="265"/>
      <c r="NBB26" s="266"/>
      <c r="NBC26" s="200"/>
      <c r="NBD26" s="266"/>
      <c r="NBE26" s="261"/>
      <c r="NBF26" s="265"/>
      <c r="NBG26" s="266"/>
      <c r="NBH26" s="200"/>
      <c r="NBI26" s="266"/>
      <c r="NBJ26" s="261"/>
      <c r="NBK26" s="265"/>
      <c r="NBL26" s="266"/>
      <c r="NBM26" s="200"/>
      <c r="NBN26" s="266"/>
      <c r="NBO26" s="261"/>
      <c r="NBP26" s="265"/>
      <c r="NBQ26" s="266"/>
      <c r="NBR26" s="200"/>
      <c r="NBS26" s="266"/>
      <c r="NBT26" s="261"/>
      <c r="NBU26" s="265"/>
      <c r="NBV26" s="266"/>
      <c r="NBW26" s="200"/>
      <c r="NBX26" s="266"/>
      <c r="NBY26" s="261"/>
      <c r="NBZ26" s="265"/>
      <c r="NCA26" s="266"/>
      <c r="NCB26" s="200"/>
      <c r="NCC26" s="266"/>
      <c r="NCD26" s="261"/>
      <c r="NCE26" s="265"/>
      <c r="NCF26" s="266"/>
      <c r="NCG26" s="200"/>
      <c r="NCH26" s="266"/>
      <c r="NCI26" s="261"/>
      <c r="NCJ26" s="265"/>
      <c r="NCK26" s="266"/>
      <c r="NCL26" s="200"/>
      <c r="NCM26" s="266"/>
      <c r="NCN26" s="261"/>
      <c r="NCO26" s="265"/>
      <c r="NCP26" s="266"/>
      <c r="NCQ26" s="200"/>
      <c r="NCR26" s="266"/>
      <c r="NCS26" s="261"/>
      <c r="NCT26" s="265"/>
      <c r="NCU26" s="266"/>
      <c r="NCV26" s="200"/>
      <c r="NCW26" s="266"/>
      <c r="NCX26" s="261"/>
      <c r="NCY26" s="265"/>
      <c r="NCZ26" s="266"/>
      <c r="NDA26" s="200"/>
      <c r="NDB26" s="266"/>
      <c r="NDC26" s="261"/>
      <c r="NDD26" s="265"/>
      <c r="NDE26" s="266"/>
      <c r="NDF26" s="200"/>
      <c r="NDG26" s="266"/>
      <c r="NDH26" s="261"/>
      <c r="NDI26" s="265"/>
      <c r="NDJ26" s="266"/>
      <c r="NDK26" s="200"/>
      <c r="NDL26" s="266"/>
      <c r="NDM26" s="261"/>
      <c r="NDN26" s="265"/>
      <c r="NDO26" s="266"/>
      <c r="NDP26" s="200"/>
      <c r="NDQ26" s="266"/>
      <c r="NDR26" s="261"/>
      <c r="NDS26" s="265"/>
      <c r="NDT26" s="266"/>
      <c r="NDU26" s="200"/>
      <c r="NDV26" s="266"/>
      <c r="NDW26" s="261"/>
      <c r="NDX26" s="265"/>
      <c r="NDY26" s="266"/>
      <c r="NDZ26" s="200"/>
      <c r="NEA26" s="266"/>
      <c r="NEB26" s="261"/>
      <c r="NEC26" s="265"/>
      <c r="NED26" s="266"/>
      <c r="NEE26" s="200"/>
      <c r="NEF26" s="266"/>
      <c r="NEG26" s="261"/>
      <c r="NEH26" s="265"/>
      <c r="NEI26" s="266"/>
      <c r="NEJ26" s="200"/>
      <c r="NEK26" s="266"/>
      <c r="NEL26" s="261"/>
      <c r="NEM26" s="265"/>
      <c r="NEN26" s="266"/>
      <c r="NEO26" s="200"/>
      <c r="NEP26" s="266"/>
      <c r="NEQ26" s="261"/>
      <c r="NER26" s="265"/>
      <c r="NES26" s="266"/>
      <c r="NET26" s="200"/>
      <c r="NEU26" s="266"/>
      <c r="NEV26" s="261"/>
      <c r="NEW26" s="265"/>
      <c r="NEX26" s="266"/>
      <c r="NEY26" s="200"/>
      <c r="NEZ26" s="266"/>
      <c r="NFA26" s="261"/>
      <c r="NFB26" s="265"/>
      <c r="NFC26" s="266"/>
      <c r="NFD26" s="200"/>
      <c r="NFE26" s="266"/>
      <c r="NFF26" s="261"/>
      <c r="NFG26" s="265"/>
      <c r="NFH26" s="266"/>
      <c r="NFI26" s="200"/>
      <c r="NFJ26" s="266"/>
      <c r="NFK26" s="261"/>
      <c r="NFL26" s="265"/>
      <c r="NFM26" s="266"/>
      <c r="NFN26" s="200"/>
      <c r="NFO26" s="266"/>
      <c r="NFP26" s="261"/>
      <c r="NFQ26" s="265"/>
      <c r="NFR26" s="266"/>
      <c r="NFS26" s="200"/>
      <c r="NFT26" s="266"/>
      <c r="NFU26" s="261"/>
      <c r="NFV26" s="265"/>
      <c r="NFW26" s="266"/>
      <c r="NFX26" s="200"/>
      <c r="NFY26" s="266"/>
      <c r="NFZ26" s="261"/>
      <c r="NGA26" s="265"/>
      <c r="NGB26" s="266"/>
      <c r="NGC26" s="200"/>
      <c r="NGD26" s="266"/>
      <c r="NGE26" s="261"/>
      <c r="NGF26" s="265"/>
      <c r="NGG26" s="266"/>
      <c r="NGH26" s="200"/>
      <c r="NGI26" s="266"/>
      <c r="NGJ26" s="261"/>
      <c r="NGK26" s="265"/>
      <c r="NGL26" s="266"/>
      <c r="NGM26" s="200"/>
      <c r="NGN26" s="266"/>
      <c r="NGO26" s="261"/>
      <c r="NGP26" s="265"/>
      <c r="NGQ26" s="266"/>
      <c r="NGR26" s="200"/>
      <c r="NGS26" s="266"/>
      <c r="NGT26" s="261"/>
      <c r="NGU26" s="265"/>
      <c r="NGV26" s="266"/>
      <c r="NGW26" s="200"/>
      <c r="NGX26" s="266"/>
      <c r="NGY26" s="261"/>
      <c r="NGZ26" s="265"/>
      <c r="NHA26" s="266"/>
      <c r="NHB26" s="200"/>
      <c r="NHC26" s="266"/>
      <c r="NHD26" s="261"/>
      <c r="NHE26" s="265"/>
      <c r="NHF26" s="266"/>
      <c r="NHG26" s="200"/>
      <c r="NHH26" s="266"/>
      <c r="NHI26" s="261"/>
      <c r="NHJ26" s="265"/>
      <c r="NHK26" s="266"/>
      <c r="NHL26" s="200"/>
      <c r="NHM26" s="266"/>
      <c r="NHN26" s="261"/>
      <c r="NHO26" s="265"/>
      <c r="NHP26" s="266"/>
      <c r="NHQ26" s="200"/>
      <c r="NHR26" s="266"/>
      <c r="NHS26" s="261"/>
      <c r="NHT26" s="265"/>
      <c r="NHU26" s="266"/>
      <c r="NHV26" s="200"/>
      <c r="NHW26" s="266"/>
      <c r="NHX26" s="261"/>
      <c r="NHY26" s="265"/>
      <c r="NHZ26" s="266"/>
      <c r="NIA26" s="200"/>
      <c r="NIB26" s="266"/>
      <c r="NIC26" s="261"/>
      <c r="NID26" s="265"/>
      <c r="NIE26" s="266"/>
      <c r="NIF26" s="200"/>
      <c r="NIG26" s="266"/>
      <c r="NIH26" s="261"/>
      <c r="NII26" s="265"/>
      <c r="NIJ26" s="266"/>
      <c r="NIK26" s="200"/>
      <c r="NIL26" s="266"/>
      <c r="NIM26" s="261"/>
      <c r="NIN26" s="265"/>
      <c r="NIO26" s="266"/>
      <c r="NIP26" s="200"/>
      <c r="NIQ26" s="266"/>
      <c r="NIR26" s="261"/>
      <c r="NIS26" s="265"/>
      <c r="NIT26" s="266"/>
      <c r="NIU26" s="200"/>
      <c r="NIV26" s="266"/>
      <c r="NIW26" s="261"/>
      <c r="NIX26" s="265"/>
      <c r="NIY26" s="266"/>
      <c r="NIZ26" s="200"/>
      <c r="NJA26" s="266"/>
      <c r="NJB26" s="261"/>
      <c r="NJC26" s="265"/>
      <c r="NJD26" s="266"/>
      <c r="NJE26" s="200"/>
      <c r="NJF26" s="266"/>
      <c r="NJG26" s="261"/>
      <c r="NJH26" s="265"/>
      <c r="NJI26" s="266"/>
      <c r="NJJ26" s="200"/>
      <c r="NJK26" s="266"/>
      <c r="NJL26" s="261"/>
      <c r="NJM26" s="265"/>
      <c r="NJN26" s="266"/>
      <c r="NJO26" s="200"/>
      <c r="NJP26" s="266"/>
      <c r="NJQ26" s="261"/>
      <c r="NJR26" s="265"/>
      <c r="NJS26" s="266"/>
      <c r="NJT26" s="200"/>
      <c r="NJU26" s="266"/>
      <c r="NJV26" s="261"/>
      <c r="NJW26" s="265"/>
      <c r="NJX26" s="266"/>
      <c r="NJY26" s="200"/>
      <c r="NJZ26" s="266"/>
      <c r="NKA26" s="261"/>
      <c r="NKB26" s="265"/>
      <c r="NKC26" s="266"/>
      <c r="NKD26" s="200"/>
      <c r="NKE26" s="266"/>
      <c r="NKF26" s="261"/>
      <c r="NKG26" s="265"/>
      <c r="NKH26" s="266"/>
      <c r="NKI26" s="200"/>
      <c r="NKJ26" s="266"/>
      <c r="NKK26" s="261"/>
      <c r="NKL26" s="265"/>
      <c r="NKM26" s="266"/>
      <c r="NKN26" s="200"/>
      <c r="NKO26" s="266"/>
      <c r="NKP26" s="261"/>
      <c r="NKQ26" s="265"/>
      <c r="NKR26" s="266"/>
      <c r="NKS26" s="200"/>
      <c r="NKT26" s="266"/>
      <c r="NKU26" s="261"/>
      <c r="NKV26" s="265"/>
      <c r="NKW26" s="266"/>
      <c r="NKX26" s="200"/>
      <c r="NKY26" s="266"/>
      <c r="NKZ26" s="261"/>
      <c r="NLA26" s="265"/>
      <c r="NLB26" s="266"/>
      <c r="NLC26" s="200"/>
      <c r="NLD26" s="266"/>
      <c r="NLE26" s="261"/>
      <c r="NLF26" s="265"/>
      <c r="NLG26" s="266"/>
      <c r="NLH26" s="200"/>
      <c r="NLI26" s="266"/>
      <c r="NLJ26" s="261"/>
      <c r="NLK26" s="265"/>
      <c r="NLL26" s="266"/>
      <c r="NLM26" s="200"/>
      <c r="NLN26" s="266"/>
      <c r="NLO26" s="261"/>
      <c r="NLP26" s="265"/>
      <c r="NLQ26" s="266"/>
      <c r="NLR26" s="200"/>
      <c r="NLS26" s="266"/>
      <c r="NLT26" s="261"/>
      <c r="NLU26" s="265"/>
      <c r="NLV26" s="266"/>
      <c r="NLW26" s="200"/>
      <c r="NLX26" s="266"/>
      <c r="NLY26" s="261"/>
      <c r="NLZ26" s="265"/>
      <c r="NMA26" s="266"/>
      <c r="NMB26" s="200"/>
      <c r="NMC26" s="266"/>
      <c r="NMD26" s="261"/>
      <c r="NME26" s="265"/>
      <c r="NMF26" s="266"/>
      <c r="NMG26" s="200"/>
      <c r="NMH26" s="266"/>
      <c r="NMI26" s="261"/>
      <c r="NMJ26" s="265"/>
      <c r="NMK26" s="266"/>
      <c r="NML26" s="200"/>
      <c r="NMM26" s="266"/>
      <c r="NMN26" s="261"/>
      <c r="NMO26" s="265"/>
      <c r="NMP26" s="266"/>
      <c r="NMQ26" s="200"/>
      <c r="NMR26" s="266"/>
      <c r="NMS26" s="261"/>
      <c r="NMT26" s="265"/>
      <c r="NMU26" s="266"/>
      <c r="NMV26" s="200"/>
      <c r="NMW26" s="266"/>
      <c r="NMX26" s="261"/>
      <c r="NMY26" s="265"/>
      <c r="NMZ26" s="266"/>
      <c r="NNA26" s="200"/>
      <c r="NNB26" s="266"/>
      <c r="NNC26" s="261"/>
      <c r="NND26" s="265"/>
      <c r="NNE26" s="266"/>
      <c r="NNF26" s="200"/>
      <c r="NNG26" s="266"/>
      <c r="NNH26" s="261"/>
      <c r="NNI26" s="265"/>
      <c r="NNJ26" s="266"/>
      <c r="NNK26" s="200"/>
      <c r="NNL26" s="266"/>
      <c r="NNM26" s="261"/>
      <c r="NNN26" s="265"/>
      <c r="NNO26" s="266"/>
      <c r="NNP26" s="200"/>
      <c r="NNQ26" s="266"/>
      <c r="NNR26" s="261"/>
      <c r="NNS26" s="265"/>
      <c r="NNT26" s="266"/>
      <c r="NNU26" s="200"/>
      <c r="NNV26" s="266"/>
      <c r="NNW26" s="261"/>
      <c r="NNX26" s="265"/>
      <c r="NNY26" s="266"/>
      <c r="NNZ26" s="200"/>
      <c r="NOA26" s="266"/>
      <c r="NOB26" s="261"/>
      <c r="NOC26" s="265"/>
      <c r="NOD26" s="266"/>
      <c r="NOE26" s="200"/>
      <c r="NOF26" s="266"/>
      <c r="NOG26" s="261"/>
      <c r="NOH26" s="265"/>
      <c r="NOI26" s="266"/>
      <c r="NOJ26" s="200"/>
      <c r="NOK26" s="266"/>
      <c r="NOL26" s="261"/>
      <c r="NOM26" s="265"/>
      <c r="NON26" s="266"/>
      <c r="NOO26" s="200"/>
      <c r="NOP26" s="266"/>
      <c r="NOQ26" s="261"/>
      <c r="NOR26" s="265"/>
      <c r="NOS26" s="266"/>
      <c r="NOT26" s="200"/>
      <c r="NOU26" s="266"/>
      <c r="NOV26" s="261"/>
      <c r="NOW26" s="265"/>
      <c r="NOX26" s="266"/>
      <c r="NOY26" s="200"/>
      <c r="NOZ26" s="266"/>
      <c r="NPA26" s="261"/>
      <c r="NPB26" s="265"/>
      <c r="NPC26" s="266"/>
      <c r="NPD26" s="200"/>
      <c r="NPE26" s="266"/>
      <c r="NPF26" s="261"/>
      <c r="NPG26" s="265"/>
      <c r="NPH26" s="266"/>
      <c r="NPI26" s="200"/>
      <c r="NPJ26" s="266"/>
      <c r="NPK26" s="261"/>
      <c r="NPL26" s="265"/>
      <c r="NPM26" s="266"/>
      <c r="NPN26" s="200"/>
      <c r="NPO26" s="266"/>
      <c r="NPP26" s="261"/>
      <c r="NPQ26" s="265"/>
      <c r="NPR26" s="266"/>
      <c r="NPS26" s="200"/>
      <c r="NPT26" s="266"/>
      <c r="NPU26" s="261"/>
      <c r="NPV26" s="265"/>
      <c r="NPW26" s="266"/>
      <c r="NPX26" s="200"/>
      <c r="NPY26" s="266"/>
      <c r="NPZ26" s="261"/>
      <c r="NQA26" s="265"/>
      <c r="NQB26" s="266"/>
      <c r="NQC26" s="200"/>
      <c r="NQD26" s="266"/>
      <c r="NQE26" s="261"/>
      <c r="NQF26" s="265"/>
      <c r="NQG26" s="266"/>
      <c r="NQH26" s="200"/>
      <c r="NQI26" s="266"/>
      <c r="NQJ26" s="261"/>
      <c r="NQK26" s="265"/>
      <c r="NQL26" s="266"/>
      <c r="NQM26" s="200"/>
      <c r="NQN26" s="266"/>
      <c r="NQO26" s="261"/>
      <c r="NQP26" s="265"/>
      <c r="NQQ26" s="266"/>
      <c r="NQR26" s="200"/>
      <c r="NQS26" s="266"/>
      <c r="NQT26" s="261"/>
      <c r="NQU26" s="265"/>
      <c r="NQV26" s="266"/>
      <c r="NQW26" s="200"/>
      <c r="NQX26" s="266"/>
      <c r="NQY26" s="261"/>
      <c r="NQZ26" s="265"/>
      <c r="NRA26" s="266"/>
      <c r="NRB26" s="200"/>
      <c r="NRC26" s="266"/>
      <c r="NRD26" s="261"/>
      <c r="NRE26" s="265"/>
      <c r="NRF26" s="266"/>
      <c r="NRG26" s="200"/>
      <c r="NRH26" s="266"/>
      <c r="NRI26" s="261"/>
      <c r="NRJ26" s="265"/>
      <c r="NRK26" s="266"/>
      <c r="NRL26" s="200"/>
      <c r="NRM26" s="266"/>
      <c r="NRN26" s="261"/>
      <c r="NRO26" s="265"/>
      <c r="NRP26" s="266"/>
      <c r="NRQ26" s="200"/>
      <c r="NRR26" s="266"/>
      <c r="NRS26" s="261"/>
      <c r="NRT26" s="265"/>
      <c r="NRU26" s="266"/>
      <c r="NRV26" s="200"/>
      <c r="NRW26" s="266"/>
      <c r="NRX26" s="261"/>
      <c r="NRY26" s="265"/>
      <c r="NRZ26" s="266"/>
      <c r="NSA26" s="200"/>
      <c r="NSB26" s="266"/>
      <c r="NSC26" s="261"/>
      <c r="NSD26" s="265"/>
      <c r="NSE26" s="266"/>
      <c r="NSF26" s="200"/>
      <c r="NSG26" s="266"/>
      <c r="NSH26" s="261"/>
      <c r="NSI26" s="265"/>
      <c r="NSJ26" s="266"/>
      <c r="NSK26" s="200"/>
      <c r="NSL26" s="266"/>
      <c r="NSM26" s="261"/>
      <c r="NSN26" s="265"/>
      <c r="NSO26" s="266"/>
      <c r="NSP26" s="200"/>
      <c r="NSQ26" s="266"/>
      <c r="NSR26" s="261"/>
      <c r="NSS26" s="265"/>
      <c r="NST26" s="266"/>
      <c r="NSU26" s="200"/>
      <c r="NSV26" s="266"/>
      <c r="NSW26" s="261"/>
      <c r="NSX26" s="265"/>
      <c r="NSY26" s="266"/>
      <c r="NSZ26" s="200"/>
      <c r="NTA26" s="266"/>
      <c r="NTB26" s="261"/>
      <c r="NTC26" s="265"/>
      <c r="NTD26" s="266"/>
      <c r="NTE26" s="200"/>
      <c r="NTF26" s="266"/>
      <c r="NTG26" s="261"/>
      <c r="NTH26" s="265"/>
      <c r="NTI26" s="266"/>
      <c r="NTJ26" s="200"/>
      <c r="NTK26" s="266"/>
      <c r="NTL26" s="261"/>
      <c r="NTM26" s="265"/>
      <c r="NTN26" s="266"/>
      <c r="NTO26" s="200"/>
      <c r="NTP26" s="266"/>
      <c r="NTQ26" s="261"/>
      <c r="NTR26" s="265"/>
      <c r="NTS26" s="266"/>
      <c r="NTT26" s="200"/>
      <c r="NTU26" s="266"/>
      <c r="NTV26" s="261"/>
      <c r="NTW26" s="265"/>
      <c r="NTX26" s="266"/>
      <c r="NTY26" s="200"/>
      <c r="NTZ26" s="266"/>
      <c r="NUA26" s="261"/>
      <c r="NUB26" s="265"/>
      <c r="NUC26" s="266"/>
      <c r="NUD26" s="200"/>
      <c r="NUE26" s="266"/>
      <c r="NUF26" s="261"/>
      <c r="NUG26" s="265"/>
      <c r="NUH26" s="266"/>
      <c r="NUI26" s="200"/>
      <c r="NUJ26" s="266"/>
      <c r="NUK26" s="261"/>
      <c r="NUL26" s="265"/>
      <c r="NUM26" s="266"/>
      <c r="NUN26" s="200"/>
      <c r="NUO26" s="266"/>
      <c r="NUP26" s="261"/>
      <c r="NUQ26" s="265"/>
      <c r="NUR26" s="266"/>
      <c r="NUS26" s="200"/>
      <c r="NUT26" s="266"/>
      <c r="NUU26" s="261"/>
      <c r="NUV26" s="265"/>
      <c r="NUW26" s="266"/>
      <c r="NUX26" s="200"/>
      <c r="NUY26" s="266"/>
      <c r="NUZ26" s="261"/>
      <c r="NVA26" s="265"/>
      <c r="NVB26" s="266"/>
      <c r="NVC26" s="200"/>
      <c r="NVD26" s="266"/>
      <c r="NVE26" s="261"/>
      <c r="NVF26" s="265"/>
      <c r="NVG26" s="266"/>
      <c r="NVH26" s="200"/>
      <c r="NVI26" s="266"/>
      <c r="NVJ26" s="261"/>
      <c r="NVK26" s="265"/>
      <c r="NVL26" s="266"/>
      <c r="NVM26" s="200"/>
      <c r="NVN26" s="266"/>
      <c r="NVO26" s="261"/>
      <c r="NVP26" s="265"/>
      <c r="NVQ26" s="266"/>
      <c r="NVR26" s="200"/>
      <c r="NVS26" s="266"/>
      <c r="NVT26" s="261"/>
      <c r="NVU26" s="265"/>
      <c r="NVV26" s="266"/>
      <c r="NVW26" s="200"/>
      <c r="NVX26" s="266"/>
      <c r="NVY26" s="261"/>
      <c r="NVZ26" s="265"/>
      <c r="NWA26" s="266"/>
      <c r="NWB26" s="200"/>
      <c r="NWC26" s="266"/>
      <c r="NWD26" s="261"/>
      <c r="NWE26" s="265"/>
      <c r="NWF26" s="266"/>
      <c r="NWG26" s="200"/>
      <c r="NWH26" s="266"/>
      <c r="NWI26" s="261"/>
      <c r="NWJ26" s="265"/>
      <c r="NWK26" s="266"/>
      <c r="NWL26" s="200"/>
      <c r="NWM26" s="266"/>
      <c r="NWN26" s="261"/>
      <c r="NWO26" s="265"/>
      <c r="NWP26" s="266"/>
      <c r="NWQ26" s="200"/>
      <c r="NWR26" s="266"/>
      <c r="NWS26" s="261"/>
      <c r="NWT26" s="265"/>
      <c r="NWU26" s="266"/>
      <c r="NWV26" s="200"/>
      <c r="NWW26" s="266"/>
      <c r="NWX26" s="261"/>
      <c r="NWY26" s="265"/>
      <c r="NWZ26" s="266"/>
      <c r="NXA26" s="200"/>
      <c r="NXB26" s="266"/>
      <c r="NXC26" s="261"/>
      <c r="NXD26" s="265"/>
      <c r="NXE26" s="266"/>
      <c r="NXF26" s="200"/>
      <c r="NXG26" s="266"/>
      <c r="NXH26" s="261"/>
      <c r="NXI26" s="265"/>
      <c r="NXJ26" s="266"/>
      <c r="NXK26" s="200"/>
      <c r="NXL26" s="266"/>
      <c r="NXM26" s="261"/>
      <c r="NXN26" s="265"/>
      <c r="NXO26" s="266"/>
      <c r="NXP26" s="200"/>
      <c r="NXQ26" s="266"/>
      <c r="NXR26" s="261"/>
      <c r="NXS26" s="265"/>
      <c r="NXT26" s="266"/>
      <c r="NXU26" s="200"/>
      <c r="NXV26" s="266"/>
      <c r="NXW26" s="261"/>
      <c r="NXX26" s="265"/>
      <c r="NXY26" s="266"/>
      <c r="NXZ26" s="200"/>
      <c r="NYA26" s="266"/>
      <c r="NYB26" s="261"/>
      <c r="NYC26" s="265"/>
      <c r="NYD26" s="266"/>
      <c r="NYE26" s="200"/>
      <c r="NYF26" s="266"/>
      <c r="NYG26" s="261"/>
      <c r="NYH26" s="265"/>
      <c r="NYI26" s="266"/>
      <c r="NYJ26" s="200"/>
      <c r="NYK26" s="266"/>
      <c r="NYL26" s="261"/>
      <c r="NYM26" s="265"/>
      <c r="NYN26" s="266"/>
      <c r="NYO26" s="200"/>
      <c r="NYP26" s="266"/>
      <c r="NYQ26" s="261"/>
      <c r="NYR26" s="265"/>
      <c r="NYS26" s="266"/>
      <c r="NYT26" s="200"/>
      <c r="NYU26" s="266"/>
      <c r="NYV26" s="261"/>
      <c r="NYW26" s="265"/>
      <c r="NYX26" s="266"/>
      <c r="NYY26" s="200"/>
      <c r="NYZ26" s="266"/>
      <c r="NZA26" s="261"/>
      <c r="NZB26" s="265"/>
      <c r="NZC26" s="266"/>
      <c r="NZD26" s="200"/>
      <c r="NZE26" s="266"/>
      <c r="NZF26" s="261"/>
      <c r="NZG26" s="265"/>
      <c r="NZH26" s="266"/>
      <c r="NZI26" s="200"/>
      <c r="NZJ26" s="266"/>
      <c r="NZK26" s="261"/>
      <c r="NZL26" s="265"/>
      <c r="NZM26" s="266"/>
      <c r="NZN26" s="200"/>
      <c r="NZO26" s="266"/>
      <c r="NZP26" s="261"/>
      <c r="NZQ26" s="265"/>
      <c r="NZR26" s="266"/>
      <c r="NZS26" s="200"/>
      <c r="NZT26" s="266"/>
      <c r="NZU26" s="261"/>
      <c r="NZV26" s="265"/>
      <c r="NZW26" s="266"/>
      <c r="NZX26" s="200"/>
      <c r="NZY26" s="266"/>
      <c r="NZZ26" s="261"/>
      <c r="OAA26" s="265"/>
      <c r="OAB26" s="266"/>
      <c r="OAC26" s="200"/>
      <c r="OAD26" s="266"/>
      <c r="OAE26" s="261"/>
      <c r="OAF26" s="265"/>
      <c r="OAG26" s="266"/>
      <c r="OAH26" s="200"/>
      <c r="OAI26" s="266"/>
      <c r="OAJ26" s="261"/>
      <c r="OAK26" s="265"/>
      <c r="OAL26" s="266"/>
      <c r="OAM26" s="200"/>
      <c r="OAN26" s="266"/>
      <c r="OAO26" s="261"/>
      <c r="OAP26" s="265"/>
      <c r="OAQ26" s="266"/>
      <c r="OAR26" s="200"/>
      <c r="OAS26" s="266"/>
      <c r="OAT26" s="261"/>
      <c r="OAU26" s="265"/>
      <c r="OAV26" s="266"/>
      <c r="OAW26" s="200"/>
      <c r="OAX26" s="266"/>
      <c r="OAY26" s="261"/>
      <c r="OAZ26" s="265"/>
      <c r="OBA26" s="266"/>
      <c r="OBB26" s="200"/>
      <c r="OBC26" s="266"/>
      <c r="OBD26" s="261"/>
      <c r="OBE26" s="265"/>
      <c r="OBF26" s="266"/>
      <c r="OBG26" s="200"/>
      <c r="OBH26" s="266"/>
      <c r="OBI26" s="261"/>
      <c r="OBJ26" s="265"/>
      <c r="OBK26" s="266"/>
      <c r="OBL26" s="200"/>
      <c r="OBM26" s="266"/>
      <c r="OBN26" s="261"/>
      <c r="OBO26" s="265"/>
      <c r="OBP26" s="266"/>
      <c r="OBQ26" s="200"/>
      <c r="OBR26" s="266"/>
      <c r="OBS26" s="261"/>
      <c r="OBT26" s="265"/>
      <c r="OBU26" s="266"/>
      <c r="OBV26" s="200"/>
      <c r="OBW26" s="266"/>
      <c r="OBX26" s="261"/>
      <c r="OBY26" s="265"/>
      <c r="OBZ26" s="266"/>
      <c r="OCA26" s="200"/>
      <c r="OCB26" s="266"/>
      <c r="OCC26" s="261"/>
      <c r="OCD26" s="265"/>
      <c r="OCE26" s="266"/>
      <c r="OCF26" s="200"/>
      <c r="OCG26" s="266"/>
      <c r="OCH26" s="261"/>
      <c r="OCI26" s="265"/>
      <c r="OCJ26" s="266"/>
      <c r="OCK26" s="200"/>
      <c r="OCL26" s="266"/>
      <c r="OCM26" s="261"/>
      <c r="OCN26" s="265"/>
      <c r="OCO26" s="266"/>
      <c r="OCP26" s="200"/>
      <c r="OCQ26" s="266"/>
      <c r="OCR26" s="261"/>
      <c r="OCS26" s="265"/>
      <c r="OCT26" s="266"/>
      <c r="OCU26" s="200"/>
      <c r="OCV26" s="266"/>
      <c r="OCW26" s="261"/>
      <c r="OCX26" s="265"/>
      <c r="OCY26" s="266"/>
      <c r="OCZ26" s="200"/>
      <c r="ODA26" s="266"/>
      <c r="ODB26" s="261"/>
      <c r="ODC26" s="265"/>
      <c r="ODD26" s="266"/>
      <c r="ODE26" s="200"/>
      <c r="ODF26" s="266"/>
      <c r="ODG26" s="261"/>
      <c r="ODH26" s="265"/>
      <c r="ODI26" s="266"/>
      <c r="ODJ26" s="200"/>
      <c r="ODK26" s="266"/>
      <c r="ODL26" s="261"/>
      <c r="ODM26" s="265"/>
      <c r="ODN26" s="266"/>
      <c r="ODO26" s="200"/>
      <c r="ODP26" s="266"/>
      <c r="ODQ26" s="261"/>
      <c r="ODR26" s="265"/>
      <c r="ODS26" s="266"/>
      <c r="ODT26" s="200"/>
      <c r="ODU26" s="266"/>
      <c r="ODV26" s="261"/>
      <c r="ODW26" s="265"/>
      <c r="ODX26" s="266"/>
      <c r="ODY26" s="200"/>
      <c r="ODZ26" s="266"/>
      <c r="OEA26" s="261"/>
      <c r="OEB26" s="265"/>
      <c r="OEC26" s="266"/>
      <c r="OED26" s="200"/>
      <c r="OEE26" s="266"/>
      <c r="OEF26" s="261"/>
      <c r="OEG26" s="265"/>
      <c r="OEH26" s="266"/>
      <c r="OEI26" s="200"/>
      <c r="OEJ26" s="266"/>
      <c r="OEK26" s="261"/>
      <c r="OEL26" s="265"/>
      <c r="OEM26" s="266"/>
      <c r="OEN26" s="200"/>
      <c r="OEO26" s="266"/>
      <c r="OEP26" s="261"/>
      <c r="OEQ26" s="265"/>
      <c r="OER26" s="266"/>
      <c r="OES26" s="200"/>
      <c r="OET26" s="266"/>
      <c r="OEU26" s="261"/>
      <c r="OEV26" s="265"/>
      <c r="OEW26" s="266"/>
      <c r="OEX26" s="200"/>
      <c r="OEY26" s="266"/>
      <c r="OEZ26" s="261"/>
      <c r="OFA26" s="265"/>
      <c r="OFB26" s="266"/>
      <c r="OFC26" s="200"/>
      <c r="OFD26" s="266"/>
      <c r="OFE26" s="261"/>
      <c r="OFF26" s="265"/>
      <c r="OFG26" s="266"/>
      <c r="OFH26" s="200"/>
      <c r="OFI26" s="266"/>
      <c r="OFJ26" s="261"/>
      <c r="OFK26" s="265"/>
      <c r="OFL26" s="266"/>
      <c r="OFM26" s="200"/>
      <c r="OFN26" s="266"/>
      <c r="OFO26" s="261"/>
      <c r="OFP26" s="265"/>
      <c r="OFQ26" s="266"/>
      <c r="OFR26" s="200"/>
      <c r="OFS26" s="266"/>
      <c r="OFT26" s="261"/>
      <c r="OFU26" s="265"/>
      <c r="OFV26" s="266"/>
      <c r="OFW26" s="200"/>
      <c r="OFX26" s="266"/>
      <c r="OFY26" s="261"/>
      <c r="OFZ26" s="265"/>
      <c r="OGA26" s="266"/>
      <c r="OGB26" s="200"/>
      <c r="OGC26" s="266"/>
      <c r="OGD26" s="261"/>
      <c r="OGE26" s="265"/>
      <c r="OGF26" s="266"/>
      <c r="OGG26" s="200"/>
      <c r="OGH26" s="266"/>
      <c r="OGI26" s="261"/>
      <c r="OGJ26" s="265"/>
      <c r="OGK26" s="266"/>
      <c r="OGL26" s="200"/>
      <c r="OGM26" s="266"/>
      <c r="OGN26" s="261"/>
      <c r="OGO26" s="265"/>
      <c r="OGP26" s="266"/>
      <c r="OGQ26" s="200"/>
      <c r="OGR26" s="266"/>
      <c r="OGS26" s="261"/>
      <c r="OGT26" s="265"/>
      <c r="OGU26" s="266"/>
      <c r="OGV26" s="200"/>
      <c r="OGW26" s="266"/>
      <c r="OGX26" s="261"/>
      <c r="OGY26" s="265"/>
      <c r="OGZ26" s="266"/>
      <c r="OHA26" s="200"/>
      <c r="OHB26" s="266"/>
      <c r="OHC26" s="261"/>
      <c r="OHD26" s="265"/>
      <c r="OHE26" s="266"/>
      <c r="OHF26" s="200"/>
      <c r="OHG26" s="266"/>
      <c r="OHH26" s="261"/>
      <c r="OHI26" s="265"/>
      <c r="OHJ26" s="266"/>
      <c r="OHK26" s="200"/>
      <c r="OHL26" s="266"/>
      <c r="OHM26" s="261"/>
      <c r="OHN26" s="265"/>
      <c r="OHO26" s="266"/>
      <c r="OHP26" s="200"/>
      <c r="OHQ26" s="266"/>
      <c r="OHR26" s="261"/>
      <c r="OHS26" s="265"/>
      <c r="OHT26" s="266"/>
      <c r="OHU26" s="200"/>
      <c r="OHV26" s="266"/>
      <c r="OHW26" s="261"/>
      <c r="OHX26" s="265"/>
      <c r="OHY26" s="266"/>
      <c r="OHZ26" s="200"/>
      <c r="OIA26" s="266"/>
      <c r="OIB26" s="261"/>
      <c r="OIC26" s="265"/>
      <c r="OID26" s="266"/>
      <c r="OIE26" s="200"/>
      <c r="OIF26" s="266"/>
      <c r="OIG26" s="261"/>
      <c r="OIH26" s="265"/>
      <c r="OII26" s="266"/>
      <c r="OIJ26" s="200"/>
      <c r="OIK26" s="266"/>
      <c r="OIL26" s="261"/>
      <c r="OIM26" s="265"/>
      <c r="OIN26" s="266"/>
      <c r="OIO26" s="200"/>
      <c r="OIP26" s="266"/>
      <c r="OIQ26" s="261"/>
      <c r="OIR26" s="265"/>
      <c r="OIS26" s="266"/>
      <c r="OIT26" s="200"/>
      <c r="OIU26" s="266"/>
      <c r="OIV26" s="261"/>
      <c r="OIW26" s="265"/>
      <c r="OIX26" s="266"/>
      <c r="OIY26" s="200"/>
      <c r="OIZ26" s="266"/>
      <c r="OJA26" s="261"/>
      <c r="OJB26" s="265"/>
      <c r="OJC26" s="266"/>
      <c r="OJD26" s="200"/>
      <c r="OJE26" s="266"/>
      <c r="OJF26" s="261"/>
      <c r="OJG26" s="265"/>
      <c r="OJH26" s="266"/>
      <c r="OJI26" s="200"/>
      <c r="OJJ26" s="266"/>
      <c r="OJK26" s="261"/>
      <c r="OJL26" s="265"/>
      <c r="OJM26" s="266"/>
      <c r="OJN26" s="200"/>
      <c r="OJO26" s="266"/>
      <c r="OJP26" s="261"/>
      <c r="OJQ26" s="265"/>
      <c r="OJR26" s="266"/>
      <c r="OJS26" s="200"/>
      <c r="OJT26" s="266"/>
      <c r="OJU26" s="261"/>
      <c r="OJV26" s="265"/>
      <c r="OJW26" s="266"/>
      <c r="OJX26" s="200"/>
      <c r="OJY26" s="266"/>
      <c r="OJZ26" s="261"/>
      <c r="OKA26" s="265"/>
      <c r="OKB26" s="266"/>
      <c r="OKC26" s="200"/>
      <c r="OKD26" s="266"/>
      <c r="OKE26" s="261"/>
      <c r="OKF26" s="265"/>
      <c r="OKG26" s="266"/>
      <c r="OKH26" s="200"/>
      <c r="OKI26" s="266"/>
      <c r="OKJ26" s="261"/>
      <c r="OKK26" s="265"/>
      <c r="OKL26" s="266"/>
      <c r="OKM26" s="200"/>
      <c r="OKN26" s="266"/>
      <c r="OKO26" s="261"/>
      <c r="OKP26" s="265"/>
      <c r="OKQ26" s="266"/>
      <c r="OKR26" s="200"/>
      <c r="OKS26" s="266"/>
      <c r="OKT26" s="261"/>
      <c r="OKU26" s="265"/>
      <c r="OKV26" s="266"/>
      <c r="OKW26" s="200"/>
      <c r="OKX26" s="266"/>
      <c r="OKY26" s="261"/>
      <c r="OKZ26" s="265"/>
      <c r="OLA26" s="266"/>
      <c r="OLB26" s="200"/>
      <c r="OLC26" s="266"/>
      <c r="OLD26" s="261"/>
      <c r="OLE26" s="265"/>
      <c r="OLF26" s="266"/>
      <c r="OLG26" s="200"/>
      <c r="OLH26" s="266"/>
      <c r="OLI26" s="261"/>
      <c r="OLJ26" s="265"/>
      <c r="OLK26" s="266"/>
      <c r="OLL26" s="200"/>
      <c r="OLM26" s="266"/>
      <c r="OLN26" s="261"/>
      <c r="OLO26" s="265"/>
      <c r="OLP26" s="266"/>
      <c r="OLQ26" s="200"/>
      <c r="OLR26" s="266"/>
      <c r="OLS26" s="261"/>
      <c r="OLT26" s="265"/>
      <c r="OLU26" s="266"/>
      <c r="OLV26" s="200"/>
      <c r="OLW26" s="266"/>
      <c r="OLX26" s="261"/>
      <c r="OLY26" s="265"/>
      <c r="OLZ26" s="266"/>
      <c r="OMA26" s="200"/>
      <c r="OMB26" s="266"/>
      <c r="OMC26" s="261"/>
      <c r="OMD26" s="265"/>
      <c r="OME26" s="266"/>
      <c r="OMF26" s="200"/>
      <c r="OMG26" s="266"/>
      <c r="OMH26" s="261"/>
      <c r="OMI26" s="265"/>
      <c r="OMJ26" s="266"/>
      <c r="OMK26" s="200"/>
      <c r="OML26" s="266"/>
      <c r="OMM26" s="261"/>
      <c r="OMN26" s="265"/>
      <c r="OMO26" s="266"/>
      <c r="OMP26" s="200"/>
      <c r="OMQ26" s="266"/>
      <c r="OMR26" s="261"/>
      <c r="OMS26" s="265"/>
      <c r="OMT26" s="266"/>
      <c r="OMU26" s="200"/>
      <c r="OMV26" s="266"/>
      <c r="OMW26" s="261"/>
      <c r="OMX26" s="265"/>
      <c r="OMY26" s="266"/>
      <c r="OMZ26" s="200"/>
      <c r="ONA26" s="266"/>
      <c r="ONB26" s="261"/>
      <c r="ONC26" s="265"/>
      <c r="OND26" s="266"/>
      <c r="ONE26" s="200"/>
      <c r="ONF26" s="266"/>
      <c r="ONG26" s="261"/>
      <c r="ONH26" s="265"/>
      <c r="ONI26" s="266"/>
      <c r="ONJ26" s="200"/>
      <c r="ONK26" s="266"/>
      <c r="ONL26" s="261"/>
      <c r="ONM26" s="265"/>
      <c r="ONN26" s="266"/>
      <c r="ONO26" s="200"/>
      <c r="ONP26" s="266"/>
      <c r="ONQ26" s="261"/>
      <c r="ONR26" s="265"/>
      <c r="ONS26" s="266"/>
      <c r="ONT26" s="200"/>
      <c r="ONU26" s="266"/>
      <c r="ONV26" s="261"/>
      <c r="ONW26" s="265"/>
      <c r="ONX26" s="266"/>
      <c r="ONY26" s="200"/>
      <c r="ONZ26" s="266"/>
      <c r="OOA26" s="261"/>
      <c r="OOB26" s="265"/>
      <c r="OOC26" s="266"/>
      <c r="OOD26" s="200"/>
      <c r="OOE26" s="266"/>
      <c r="OOF26" s="261"/>
      <c r="OOG26" s="265"/>
      <c r="OOH26" s="266"/>
      <c r="OOI26" s="200"/>
      <c r="OOJ26" s="266"/>
      <c r="OOK26" s="261"/>
      <c r="OOL26" s="265"/>
      <c r="OOM26" s="266"/>
      <c r="OON26" s="200"/>
      <c r="OOO26" s="266"/>
      <c r="OOP26" s="261"/>
      <c r="OOQ26" s="265"/>
      <c r="OOR26" s="266"/>
      <c r="OOS26" s="200"/>
      <c r="OOT26" s="266"/>
      <c r="OOU26" s="261"/>
      <c r="OOV26" s="265"/>
      <c r="OOW26" s="266"/>
      <c r="OOX26" s="200"/>
      <c r="OOY26" s="266"/>
      <c r="OOZ26" s="261"/>
      <c r="OPA26" s="265"/>
      <c r="OPB26" s="266"/>
      <c r="OPC26" s="200"/>
      <c r="OPD26" s="266"/>
      <c r="OPE26" s="261"/>
      <c r="OPF26" s="265"/>
      <c r="OPG26" s="266"/>
      <c r="OPH26" s="200"/>
      <c r="OPI26" s="266"/>
      <c r="OPJ26" s="261"/>
      <c r="OPK26" s="265"/>
      <c r="OPL26" s="266"/>
      <c r="OPM26" s="200"/>
      <c r="OPN26" s="266"/>
      <c r="OPO26" s="261"/>
      <c r="OPP26" s="265"/>
      <c r="OPQ26" s="266"/>
      <c r="OPR26" s="200"/>
      <c r="OPS26" s="266"/>
      <c r="OPT26" s="261"/>
      <c r="OPU26" s="265"/>
      <c r="OPV26" s="266"/>
      <c r="OPW26" s="200"/>
      <c r="OPX26" s="266"/>
      <c r="OPY26" s="261"/>
      <c r="OPZ26" s="265"/>
      <c r="OQA26" s="266"/>
      <c r="OQB26" s="200"/>
      <c r="OQC26" s="266"/>
      <c r="OQD26" s="261"/>
      <c r="OQE26" s="265"/>
      <c r="OQF26" s="266"/>
      <c r="OQG26" s="200"/>
      <c r="OQH26" s="266"/>
      <c r="OQI26" s="261"/>
      <c r="OQJ26" s="265"/>
      <c r="OQK26" s="266"/>
      <c r="OQL26" s="200"/>
      <c r="OQM26" s="266"/>
      <c r="OQN26" s="261"/>
      <c r="OQO26" s="265"/>
      <c r="OQP26" s="266"/>
      <c r="OQQ26" s="200"/>
      <c r="OQR26" s="266"/>
      <c r="OQS26" s="261"/>
      <c r="OQT26" s="265"/>
      <c r="OQU26" s="266"/>
      <c r="OQV26" s="200"/>
      <c r="OQW26" s="266"/>
      <c r="OQX26" s="261"/>
      <c r="OQY26" s="265"/>
      <c r="OQZ26" s="266"/>
      <c r="ORA26" s="200"/>
      <c r="ORB26" s="266"/>
      <c r="ORC26" s="261"/>
      <c r="ORD26" s="265"/>
      <c r="ORE26" s="266"/>
      <c r="ORF26" s="200"/>
      <c r="ORG26" s="266"/>
      <c r="ORH26" s="261"/>
      <c r="ORI26" s="265"/>
      <c r="ORJ26" s="266"/>
      <c r="ORK26" s="200"/>
      <c r="ORL26" s="266"/>
      <c r="ORM26" s="261"/>
      <c r="ORN26" s="265"/>
      <c r="ORO26" s="266"/>
      <c r="ORP26" s="200"/>
      <c r="ORQ26" s="266"/>
      <c r="ORR26" s="261"/>
      <c r="ORS26" s="265"/>
      <c r="ORT26" s="266"/>
      <c r="ORU26" s="200"/>
      <c r="ORV26" s="266"/>
      <c r="ORW26" s="261"/>
      <c r="ORX26" s="265"/>
      <c r="ORY26" s="266"/>
      <c r="ORZ26" s="200"/>
      <c r="OSA26" s="266"/>
      <c r="OSB26" s="261"/>
      <c r="OSC26" s="265"/>
      <c r="OSD26" s="266"/>
      <c r="OSE26" s="200"/>
      <c r="OSF26" s="266"/>
      <c r="OSG26" s="261"/>
      <c r="OSH26" s="265"/>
      <c r="OSI26" s="266"/>
      <c r="OSJ26" s="200"/>
      <c r="OSK26" s="266"/>
      <c r="OSL26" s="261"/>
      <c r="OSM26" s="265"/>
      <c r="OSN26" s="266"/>
      <c r="OSO26" s="200"/>
      <c r="OSP26" s="266"/>
      <c r="OSQ26" s="261"/>
      <c r="OSR26" s="265"/>
      <c r="OSS26" s="266"/>
      <c r="OST26" s="200"/>
      <c r="OSU26" s="266"/>
      <c r="OSV26" s="261"/>
      <c r="OSW26" s="265"/>
      <c r="OSX26" s="266"/>
      <c r="OSY26" s="200"/>
      <c r="OSZ26" s="266"/>
      <c r="OTA26" s="261"/>
      <c r="OTB26" s="265"/>
      <c r="OTC26" s="266"/>
      <c r="OTD26" s="200"/>
      <c r="OTE26" s="266"/>
      <c r="OTF26" s="261"/>
      <c r="OTG26" s="265"/>
      <c r="OTH26" s="266"/>
      <c r="OTI26" s="200"/>
      <c r="OTJ26" s="266"/>
      <c r="OTK26" s="261"/>
      <c r="OTL26" s="265"/>
      <c r="OTM26" s="266"/>
      <c r="OTN26" s="200"/>
      <c r="OTO26" s="266"/>
      <c r="OTP26" s="261"/>
      <c r="OTQ26" s="265"/>
      <c r="OTR26" s="266"/>
      <c r="OTS26" s="200"/>
      <c r="OTT26" s="266"/>
      <c r="OTU26" s="261"/>
      <c r="OTV26" s="265"/>
      <c r="OTW26" s="266"/>
      <c r="OTX26" s="200"/>
      <c r="OTY26" s="266"/>
      <c r="OTZ26" s="261"/>
      <c r="OUA26" s="265"/>
      <c r="OUB26" s="266"/>
      <c r="OUC26" s="200"/>
      <c r="OUD26" s="266"/>
      <c r="OUE26" s="261"/>
      <c r="OUF26" s="265"/>
      <c r="OUG26" s="266"/>
      <c r="OUH26" s="200"/>
      <c r="OUI26" s="266"/>
      <c r="OUJ26" s="261"/>
      <c r="OUK26" s="265"/>
      <c r="OUL26" s="266"/>
      <c r="OUM26" s="200"/>
      <c r="OUN26" s="266"/>
      <c r="OUO26" s="261"/>
      <c r="OUP26" s="265"/>
      <c r="OUQ26" s="266"/>
      <c r="OUR26" s="200"/>
      <c r="OUS26" s="266"/>
      <c r="OUT26" s="261"/>
      <c r="OUU26" s="265"/>
      <c r="OUV26" s="266"/>
      <c r="OUW26" s="200"/>
      <c r="OUX26" s="266"/>
      <c r="OUY26" s="261"/>
      <c r="OUZ26" s="265"/>
      <c r="OVA26" s="266"/>
      <c r="OVB26" s="200"/>
      <c r="OVC26" s="266"/>
      <c r="OVD26" s="261"/>
      <c r="OVE26" s="265"/>
      <c r="OVF26" s="266"/>
      <c r="OVG26" s="200"/>
      <c r="OVH26" s="266"/>
      <c r="OVI26" s="261"/>
      <c r="OVJ26" s="265"/>
      <c r="OVK26" s="266"/>
      <c r="OVL26" s="200"/>
      <c r="OVM26" s="266"/>
      <c r="OVN26" s="261"/>
      <c r="OVO26" s="265"/>
      <c r="OVP26" s="266"/>
      <c r="OVQ26" s="200"/>
      <c r="OVR26" s="266"/>
      <c r="OVS26" s="261"/>
      <c r="OVT26" s="265"/>
      <c r="OVU26" s="266"/>
      <c r="OVV26" s="200"/>
      <c r="OVW26" s="266"/>
      <c r="OVX26" s="261"/>
      <c r="OVY26" s="265"/>
      <c r="OVZ26" s="266"/>
      <c r="OWA26" s="200"/>
      <c r="OWB26" s="266"/>
      <c r="OWC26" s="261"/>
      <c r="OWD26" s="265"/>
      <c r="OWE26" s="266"/>
      <c r="OWF26" s="200"/>
      <c r="OWG26" s="266"/>
      <c r="OWH26" s="261"/>
      <c r="OWI26" s="265"/>
      <c r="OWJ26" s="266"/>
      <c r="OWK26" s="200"/>
      <c r="OWL26" s="266"/>
      <c r="OWM26" s="261"/>
      <c r="OWN26" s="265"/>
      <c r="OWO26" s="266"/>
      <c r="OWP26" s="200"/>
      <c r="OWQ26" s="266"/>
      <c r="OWR26" s="261"/>
      <c r="OWS26" s="265"/>
      <c r="OWT26" s="266"/>
      <c r="OWU26" s="200"/>
      <c r="OWV26" s="266"/>
      <c r="OWW26" s="261"/>
      <c r="OWX26" s="265"/>
      <c r="OWY26" s="266"/>
      <c r="OWZ26" s="200"/>
      <c r="OXA26" s="266"/>
      <c r="OXB26" s="261"/>
      <c r="OXC26" s="265"/>
      <c r="OXD26" s="266"/>
      <c r="OXE26" s="200"/>
      <c r="OXF26" s="266"/>
      <c r="OXG26" s="261"/>
      <c r="OXH26" s="265"/>
      <c r="OXI26" s="266"/>
      <c r="OXJ26" s="200"/>
      <c r="OXK26" s="266"/>
      <c r="OXL26" s="261"/>
      <c r="OXM26" s="265"/>
      <c r="OXN26" s="266"/>
      <c r="OXO26" s="200"/>
      <c r="OXP26" s="266"/>
      <c r="OXQ26" s="261"/>
      <c r="OXR26" s="265"/>
      <c r="OXS26" s="266"/>
      <c r="OXT26" s="200"/>
      <c r="OXU26" s="266"/>
      <c r="OXV26" s="261"/>
      <c r="OXW26" s="265"/>
      <c r="OXX26" s="266"/>
      <c r="OXY26" s="200"/>
      <c r="OXZ26" s="266"/>
      <c r="OYA26" s="261"/>
      <c r="OYB26" s="265"/>
      <c r="OYC26" s="266"/>
      <c r="OYD26" s="200"/>
      <c r="OYE26" s="266"/>
      <c r="OYF26" s="261"/>
      <c r="OYG26" s="265"/>
      <c r="OYH26" s="266"/>
      <c r="OYI26" s="200"/>
      <c r="OYJ26" s="266"/>
      <c r="OYK26" s="261"/>
      <c r="OYL26" s="265"/>
      <c r="OYM26" s="266"/>
      <c r="OYN26" s="200"/>
      <c r="OYO26" s="266"/>
      <c r="OYP26" s="261"/>
      <c r="OYQ26" s="265"/>
      <c r="OYR26" s="266"/>
      <c r="OYS26" s="200"/>
      <c r="OYT26" s="266"/>
      <c r="OYU26" s="261"/>
      <c r="OYV26" s="265"/>
      <c r="OYW26" s="266"/>
      <c r="OYX26" s="200"/>
      <c r="OYY26" s="266"/>
      <c r="OYZ26" s="261"/>
      <c r="OZA26" s="265"/>
      <c r="OZB26" s="266"/>
      <c r="OZC26" s="200"/>
      <c r="OZD26" s="266"/>
      <c r="OZE26" s="261"/>
      <c r="OZF26" s="265"/>
      <c r="OZG26" s="266"/>
      <c r="OZH26" s="200"/>
      <c r="OZI26" s="266"/>
      <c r="OZJ26" s="261"/>
      <c r="OZK26" s="265"/>
      <c r="OZL26" s="266"/>
      <c r="OZM26" s="200"/>
      <c r="OZN26" s="266"/>
      <c r="OZO26" s="261"/>
      <c r="OZP26" s="265"/>
      <c r="OZQ26" s="266"/>
      <c r="OZR26" s="200"/>
      <c r="OZS26" s="266"/>
      <c r="OZT26" s="261"/>
      <c r="OZU26" s="265"/>
      <c r="OZV26" s="266"/>
      <c r="OZW26" s="200"/>
      <c r="OZX26" s="266"/>
      <c r="OZY26" s="261"/>
      <c r="OZZ26" s="265"/>
      <c r="PAA26" s="266"/>
      <c r="PAB26" s="200"/>
      <c r="PAC26" s="266"/>
      <c r="PAD26" s="261"/>
      <c r="PAE26" s="265"/>
      <c r="PAF26" s="266"/>
      <c r="PAG26" s="200"/>
      <c r="PAH26" s="266"/>
      <c r="PAI26" s="261"/>
      <c r="PAJ26" s="265"/>
      <c r="PAK26" s="266"/>
      <c r="PAL26" s="200"/>
      <c r="PAM26" s="266"/>
      <c r="PAN26" s="261"/>
      <c r="PAO26" s="265"/>
      <c r="PAP26" s="266"/>
      <c r="PAQ26" s="200"/>
      <c r="PAR26" s="266"/>
      <c r="PAS26" s="261"/>
      <c r="PAT26" s="265"/>
      <c r="PAU26" s="266"/>
      <c r="PAV26" s="200"/>
      <c r="PAW26" s="266"/>
      <c r="PAX26" s="261"/>
      <c r="PAY26" s="265"/>
      <c r="PAZ26" s="266"/>
      <c r="PBA26" s="200"/>
      <c r="PBB26" s="266"/>
      <c r="PBC26" s="261"/>
      <c r="PBD26" s="265"/>
      <c r="PBE26" s="266"/>
      <c r="PBF26" s="200"/>
      <c r="PBG26" s="266"/>
      <c r="PBH26" s="261"/>
      <c r="PBI26" s="265"/>
      <c r="PBJ26" s="266"/>
      <c r="PBK26" s="200"/>
      <c r="PBL26" s="266"/>
      <c r="PBM26" s="261"/>
      <c r="PBN26" s="265"/>
      <c r="PBO26" s="266"/>
      <c r="PBP26" s="200"/>
      <c r="PBQ26" s="266"/>
      <c r="PBR26" s="261"/>
      <c r="PBS26" s="265"/>
      <c r="PBT26" s="266"/>
      <c r="PBU26" s="200"/>
      <c r="PBV26" s="266"/>
      <c r="PBW26" s="261"/>
      <c r="PBX26" s="265"/>
      <c r="PBY26" s="266"/>
      <c r="PBZ26" s="200"/>
      <c r="PCA26" s="266"/>
      <c r="PCB26" s="261"/>
      <c r="PCC26" s="265"/>
      <c r="PCD26" s="266"/>
      <c r="PCE26" s="200"/>
      <c r="PCF26" s="266"/>
      <c r="PCG26" s="261"/>
      <c r="PCH26" s="265"/>
      <c r="PCI26" s="266"/>
      <c r="PCJ26" s="200"/>
      <c r="PCK26" s="266"/>
      <c r="PCL26" s="261"/>
      <c r="PCM26" s="265"/>
      <c r="PCN26" s="266"/>
      <c r="PCO26" s="200"/>
      <c r="PCP26" s="266"/>
      <c r="PCQ26" s="261"/>
      <c r="PCR26" s="265"/>
      <c r="PCS26" s="266"/>
      <c r="PCT26" s="200"/>
      <c r="PCU26" s="266"/>
      <c r="PCV26" s="261"/>
      <c r="PCW26" s="265"/>
      <c r="PCX26" s="266"/>
      <c r="PCY26" s="200"/>
      <c r="PCZ26" s="266"/>
      <c r="PDA26" s="261"/>
      <c r="PDB26" s="265"/>
      <c r="PDC26" s="266"/>
      <c r="PDD26" s="200"/>
      <c r="PDE26" s="266"/>
      <c r="PDF26" s="261"/>
      <c r="PDG26" s="265"/>
      <c r="PDH26" s="266"/>
      <c r="PDI26" s="200"/>
      <c r="PDJ26" s="266"/>
      <c r="PDK26" s="261"/>
      <c r="PDL26" s="265"/>
      <c r="PDM26" s="266"/>
      <c r="PDN26" s="200"/>
      <c r="PDO26" s="266"/>
      <c r="PDP26" s="261"/>
      <c r="PDQ26" s="265"/>
      <c r="PDR26" s="266"/>
      <c r="PDS26" s="200"/>
      <c r="PDT26" s="266"/>
      <c r="PDU26" s="261"/>
      <c r="PDV26" s="265"/>
      <c r="PDW26" s="266"/>
      <c r="PDX26" s="200"/>
      <c r="PDY26" s="266"/>
      <c r="PDZ26" s="261"/>
      <c r="PEA26" s="265"/>
      <c r="PEB26" s="266"/>
      <c r="PEC26" s="200"/>
      <c r="PED26" s="266"/>
      <c r="PEE26" s="261"/>
      <c r="PEF26" s="265"/>
      <c r="PEG26" s="266"/>
      <c r="PEH26" s="200"/>
      <c r="PEI26" s="266"/>
      <c r="PEJ26" s="261"/>
      <c r="PEK26" s="265"/>
      <c r="PEL26" s="266"/>
      <c r="PEM26" s="200"/>
      <c r="PEN26" s="266"/>
      <c r="PEO26" s="261"/>
      <c r="PEP26" s="265"/>
      <c r="PEQ26" s="266"/>
      <c r="PER26" s="200"/>
      <c r="PES26" s="266"/>
      <c r="PET26" s="261"/>
      <c r="PEU26" s="265"/>
      <c r="PEV26" s="266"/>
      <c r="PEW26" s="200"/>
      <c r="PEX26" s="266"/>
      <c r="PEY26" s="261"/>
      <c r="PEZ26" s="265"/>
      <c r="PFA26" s="266"/>
      <c r="PFB26" s="200"/>
      <c r="PFC26" s="266"/>
      <c r="PFD26" s="261"/>
      <c r="PFE26" s="265"/>
      <c r="PFF26" s="266"/>
      <c r="PFG26" s="200"/>
      <c r="PFH26" s="266"/>
      <c r="PFI26" s="261"/>
      <c r="PFJ26" s="265"/>
      <c r="PFK26" s="266"/>
      <c r="PFL26" s="200"/>
      <c r="PFM26" s="266"/>
      <c r="PFN26" s="261"/>
      <c r="PFO26" s="265"/>
      <c r="PFP26" s="266"/>
      <c r="PFQ26" s="200"/>
      <c r="PFR26" s="266"/>
      <c r="PFS26" s="261"/>
      <c r="PFT26" s="265"/>
      <c r="PFU26" s="266"/>
      <c r="PFV26" s="200"/>
      <c r="PFW26" s="266"/>
      <c r="PFX26" s="261"/>
      <c r="PFY26" s="265"/>
      <c r="PFZ26" s="266"/>
      <c r="PGA26" s="200"/>
      <c r="PGB26" s="266"/>
      <c r="PGC26" s="261"/>
      <c r="PGD26" s="265"/>
      <c r="PGE26" s="266"/>
      <c r="PGF26" s="200"/>
      <c r="PGG26" s="266"/>
      <c r="PGH26" s="261"/>
      <c r="PGI26" s="265"/>
      <c r="PGJ26" s="266"/>
      <c r="PGK26" s="200"/>
      <c r="PGL26" s="266"/>
      <c r="PGM26" s="261"/>
      <c r="PGN26" s="265"/>
      <c r="PGO26" s="266"/>
      <c r="PGP26" s="200"/>
      <c r="PGQ26" s="266"/>
      <c r="PGR26" s="261"/>
      <c r="PGS26" s="265"/>
      <c r="PGT26" s="266"/>
      <c r="PGU26" s="200"/>
      <c r="PGV26" s="266"/>
      <c r="PGW26" s="261"/>
      <c r="PGX26" s="265"/>
      <c r="PGY26" s="266"/>
      <c r="PGZ26" s="200"/>
      <c r="PHA26" s="266"/>
      <c r="PHB26" s="261"/>
      <c r="PHC26" s="265"/>
      <c r="PHD26" s="266"/>
      <c r="PHE26" s="200"/>
      <c r="PHF26" s="266"/>
      <c r="PHG26" s="261"/>
      <c r="PHH26" s="265"/>
      <c r="PHI26" s="266"/>
      <c r="PHJ26" s="200"/>
      <c r="PHK26" s="266"/>
      <c r="PHL26" s="261"/>
      <c r="PHM26" s="265"/>
      <c r="PHN26" s="266"/>
      <c r="PHO26" s="200"/>
      <c r="PHP26" s="266"/>
      <c r="PHQ26" s="261"/>
      <c r="PHR26" s="265"/>
      <c r="PHS26" s="266"/>
      <c r="PHT26" s="200"/>
      <c r="PHU26" s="266"/>
      <c r="PHV26" s="261"/>
      <c r="PHW26" s="265"/>
      <c r="PHX26" s="266"/>
      <c r="PHY26" s="200"/>
      <c r="PHZ26" s="266"/>
      <c r="PIA26" s="261"/>
      <c r="PIB26" s="265"/>
      <c r="PIC26" s="266"/>
      <c r="PID26" s="200"/>
      <c r="PIE26" s="266"/>
      <c r="PIF26" s="261"/>
      <c r="PIG26" s="265"/>
      <c r="PIH26" s="266"/>
      <c r="PII26" s="200"/>
      <c r="PIJ26" s="266"/>
      <c r="PIK26" s="261"/>
      <c r="PIL26" s="265"/>
      <c r="PIM26" s="266"/>
      <c r="PIN26" s="200"/>
      <c r="PIO26" s="266"/>
      <c r="PIP26" s="261"/>
      <c r="PIQ26" s="265"/>
      <c r="PIR26" s="266"/>
      <c r="PIS26" s="200"/>
      <c r="PIT26" s="266"/>
      <c r="PIU26" s="261"/>
      <c r="PIV26" s="265"/>
      <c r="PIW26" s="266"/>
      <c r="PIX26" s="200"/>
      <c r="PIY26" s="266"/>
      <c r="PIZ26" s="261"/>
      <c r="PJA26" s="265"/>
      <c r="PJB26" s="266"/>
      <c r="PJC26" s="200"/>
      <c r="PJD26" s="266"/>
      <c r="PJE26" s="261"/>
      <c r="PJF26" s="265"/>
      <c r="PJG26" s="266"/>
      <c r="PJH26" s="200"/>
      <c r="PJI26" s="266"/>
      <c r="PJJ26" s="261"/>
      <c r="PJK26" s="265"/>
      <c r="PJL26" s="266"/>
      <c r="PJM26" s="200"/>
      <c r="PJN26" s="266"/>
      <c r="PJO26" s="261"/>
      <c r="PJP26" s="265"/>
      <c r="PJQ26" s="266"/>
      <c r="PJR26" s="200"/>
      <c r="PJS26" s="266"/>
      <c r="PJT26" s="261"/>
      <c r="PJU26" s="265"/>
      <c r="PJV26" s="266"/>
      <c r="PJW26" s="200"/>
      <c r="PJX26" s="266"/>
      <c r="PJY26" s="261"/>
      <c r="PJZ26" s="265"/>
      <c r="PKA26" s="266"/>
      <c r="PKB26" s="200"/>
      <c r="PKC26" s="266"/>
      <c r="PKD26" s="261"/>
      <c r="PKE26" s="265"/>
      <c r="PKF26" s="266"/>
      <c r="PKG26" s="200"/>
      <c r="PKH26" s="266"/>
      <c r="PKI26" s="261"/>
      <c r="PKJ26" s="265"/>
      <c r="PKK26" s="266"/>
      <c r="PKL26" s="200"/>
      <c r="PKM26" s="266"/>
      <c r="PKN26" s="261"/>
      <c r="PKO26" s="265"/>
      <c r="PKP26" s="266"/>
      <c r="PKQ26" s="200"/>
      <c r="PKR26" s="266"/>
      <c r="PKS26" s="261"/>
      <c r="PKT26" s="265"/>
      <c r="PKU26" s="266"/>
      <c r="PKV26" s="200"/>
      <c r="PKW26" s="266"/>
      <c r="PKX26" s="261"/>
      <c r="PKY26" s="265"/>
      <c r="PKZ26" s="266"/>
      <c r="PLA26" s="200"/>
      <c r="PLB26" s="266"/>
      <c r="PLC26" s="261"/>
      <c r="PLD26" s="265"/>
      <c r="PLE26" s="266"/>
      <c r="PLF26" s="200"/>
      <c r="PLG26" s="266"/>
      <c r="PLH26" s="261"/>
      <c r="PLI26" s="265"/>
      <c r="PLJ26" s="266"/>
      <c r="PLK26" s="200"/>
      <c r="PLL26" s="266"/>
      <c r="PLM26" s="261"/>
      <c r="PLN26" s="265"/>
      <c r="PLO26" s="266"/>
      <c r="PLP26" s="200"/>
      <c r="PLQ26" s="266"/>
      <c r="PLR26" s="261"/>
      <c r="PLS26" s="265"/>
      <c r="PLT26" s="266"/>
      <c r="PLU26" s="200"/>
      <c r="PLV26" s="266"/>
      <c r="PLW26" s="261"/>
      <c r="PLX26" s="265"/>
      <c r="PLY26" s="266"/>
      <c r="PLZ26" s="200"/>
      <c r="PMA26" s="266"/>
      <c r="PMB26" s="261"/>
      <c r="PMC26" s="265"/>
      <c r="PMD26" s="266"/>
      <c r="PME26" s="200"/>
      <c r="PMF26" s="266"/>
      <c r="PMG26" s="261"/>
      <c r="PMH26" s="265"/>
      <c r="PMI26" s="266"/>
      <c r="PMJ26" s="200"/>
      <c r="PMK26" s="266"/>
      <c r="PML26" s="261"/>
      <c r="PMM26" s="265"/>
      <c r="PMN26" s="266"/>
      <c r="PMO26" s="200"/>
      <c r="PMP26" s="266"/>
      <c r="PMQ26" s="261"/>
      <c r="PMR26" s="265"/>
      <c r="PMS26" s="266"/>
      <c r="PMT26" s="200"/>
      <c r="PMU26" s="266"/>
      <c r="PMV26" s="261"/>
      <c r="PMW26" s="265"/>
      <c r="PMX26" s="266"/>
      <c r="PMY26" s="200"/>
      <c r="PMZ26" s="266"/>
      <c r="PNA26" s="261"/>
      <c r="PNB26" s="265"/>
      <c r="PNC26" s="266"/>
      <c r="PND26" s="200"/>
      <c r="PNE26" s="266"/>
      <c r="PNF26" s="261"/>
      <c r="PNG26" s="265"/>
      <c r="PNH26" s="266"/>
      <c r="PNI26" s="200"/>
      <c r="PNJ26" s="266"/>
      <c r="PNK26" s="261"/>
      <c r="PNL26" s="265"/>
      <c r="PNM26" s="266"/>
      <c r="PNN26" s="200"/>
      <c r="PNO26" s="266"/>
      <c r="PNP26" s="261"/>
      <c r="PNQ26" s="265"/>
      <c r="PNR26" s="266"/>
      <c r="PNS26" s="200"/>
      <c r="PNT26" s="266"/>
      <c r="PNU26" s="261"/>
      <c r="PNV26" s="265"/>
      <c r="PNW26" s="266"/>
      <c r="PNX26" s="200"/>
      <c r="PNY26" s="266"/>
      <c r="PNZ26" s="261"/>
      <c r="POA26" s="265"/>
      <c r="POB26" s="266"/>
      <c r="POC26" s="200"/>
      <c r="POD26" s="266"/>
      <c r="POE26" s="261"/>
      <c r="POF26" s="265"/>
      <c r="POG26" s="266"/>
      <c r="POH26" s="200"/>
      <c r="POI26" s="266"/>
      <c r="POJ26" s="261"/>
      <c r="POK26" s="265"/>
      <c r="POL26" s="266"/>
      <c r="POM26" s="200"/>
      <c r="PON26" s="266"/>
      <c r="POO26" s="261"/>
      <c r="POP26" s="265"/>
      <c r="POQ26" s="266"/>
      <c r="POR26" s="200"/>
      <c r="POS26" s="266"/>
      <c r="POT26" s="261"/>
      <c r="POU26" s="265"/>
      <c r="POV26" s="266"/>
      <c r="POW26" s="200"/>
      <c r="POX26" s="266"/>
      <c r="POY26" s="261"/>
      <c r="POZ26" s="265"/>
      <c r="PPA26" s="266"/>
      <c r="PPB26" s="200"/>
      <c r="PPC26" s="266"/>
      <c r="PPD26" s="261"/>
      <c r="PPE26" s="265"/>
      <c r="PPF26" s="266"/>
      <c r="PPG26" s="200"/>
      <c r="PPH26" s="266"/>
      <c r="PPI26" s="261"/>
      <c r="PPJ26" s="265"/>
      <c r="PPK26" s="266"/>
      <c r="PPL26" s="200"/>
      <c r="PPM26" s="266"/>
      <c r="PPN26" s="261"/>
      <c r="PPO26" s="265"/>
      <c r="PPP26" s="266"/>
      <c r="PPQ26" s="200"/>
      <c r="PPR26" s="266"/>
      <c r="PPS26" s="261"/>
      <c r="PPT26" s="265"/>
      <c r="PPU26" s="266"/>
      <c r="PPV26" s="200"/>
      <c r="PPW26" s="266"/>
      <c r="PPX26" s="261"/>
      <c r="PPY26" s="265"/>
      <c r="PPZ26" s="266"/>
      <c r="PQA26" s="200"/>
      <c r="PQB26" s="266"/>
      <c r="PQC26" s="261"/>
      <c r="PQD26" s="265"/>
      <c r="PQE26" s="266"/>
      <c r="PQF26" s="200"/>
      <c r="PQG26" s="266"/>
      <c r="PQH26" s="261"/>
      <c r="PQI26" s="265"/>
      <c r="PQJ26" s="266"/>
      <c r="PQK26" s="200"/>
      <c r="PQL26" s="266"/>
      <c r="PQM26" s="261"/>
      <c r="PQN26" s="265"/>
      <c r="PQO26" s="266"/>
      <c r="PQP26" s="200"/>
      <c r="PQQ26" s="266"/>
      <c r="PQR26" s="261"/>
      <c r="PQS26" s="265"/>
      <c r="PQT26" s="266"/>
      <c r="PQU26" s="200"/>
      <c r="PQV26" s="266"/>
      <c r="PQW26" s="261"/>
      <c r="PQX26" s="265"/>
      <c r="PQY26" s="266"/>
      <c r="PQZ26" s="200"/>
      <c r="PRA26" s="266"/>
      <c r="PRB26" s="261"/>
      <c r="PRC26" s="265"/>
      <c r="PRD26" s="266"/>
      <c r="PRE26" s="200"/>
      <c r="PRF26" s="266"/>
      <c r="PRG26" s="261"/>
      <c r="PRH26" s="265"/>
      <c r="PRI26" s="266"/>
      <c r="PRJ26" s="200"/>
      <c r="PRK26" s="266"/>
      <c r="PRL26" s="261"/>
      <c r="PRM26" s="265"/>
      <c r="PRN26" s="266"/>
      <c r="PRO26" s="200"/>
      <c r="PRP26" s="266"/>
      <c r="PRQ26" s="261"/>
      <c r="PRR26" s="265"/>
      <c r="PRS26" s="266"/>
      <c r="PRT26" s="200"/>
      <c r="PRU26" s="266"/>
      <c r="PRV26" s="261"/>
      <c r="PRW26" s="265"/>
      <c r="PRX26" s="266"/>
      <c r="PRY26" s="200"/>
      <c r="PRZ26" s="266"/>
      <c r="PSA26" s="261"/>
      <c r="PSB26" s="265"/>
      <c r="PSC26" s="266"/>
      <c r="PSD26" s="200"/>
      <c r="PSE26" s="266"/>
      <c r="PSF26" s="261"/>
      <c r="PSG26" s="265"/>
      <c r="PSH26" s="266"/>
      <c r="PSI26" s="200"/>
      <c r="PSJ26" s="266"/>
      <c r="PSK26" s="261"/>
      <c r="PSL26" s="265"/>
      <c r="PSM26" s="266"/>
      <c r="PSN26" s="200"/>
      <c r="PSO26" s="266"/>
      <c r="PSP26" s="261"/>
      <c r="PSQ26" s="265"/>
      <c r="PSR26" s="266"/>
      <c r="PSS26" s="200"/>
      <c r="PST26" s="266"/>
      <c r="PSU26" s="261"/>
      <c r="PSV26" s="265"/>
      <c r="PSW26" s="266"/>
      <c r="PSX26" s="200"/>
      <c r="PSY26" s="266"/>
      <c r="PSZ26" s="261"/>
      <c r="PTA26" s="265"/>
      <c r="PTB26" s="266"/>
      <c r="PTC26" s="200"/>
      <c r="PTD26" s="266"/>
      <c r="PTE26" s="261"/>
      <c r="PTF26" s="265"/>
      <c r="PTG26" s="266"/>
      <c r="PTH26" s="200"/>
      <c r="PTI26" s="266"/>
      <c r="PTJ26" s="261"/>
      <c r="PTK26" s="265"/>
      <c r="PTL26" s="266"/>
      <c r="PTM26" s="200"/>
      <c r="PTN26" s="266"/>
      <c r="PTO26" s="261"/>
      <c r="PTP26" s="265"/>
      <c r="PTQ26" s="266"/>
      <c r="PTR26" s="200"/>
      <c r="PTS26" s="266"/>
      <c r="PTT26" s="261"/>
      <c r="PTU26" s="265"/>
      <c r="PTV26" s="266"/>
      <c r="PTW26" s="200"/>
      <c r="PTX26" s="266"/>
      <c r="PTY26" s="261"/>
      <c r="PTZ26" s="265"/>
      <c r="PUA26" s="266"/>
      <c r="PUB26" s="200"/>
      <c r="PUC26" s="266"/>
      <c r="PUD26" s="261"/>
      <c r="PUE26" s="265"/>
      <c r="PUF26" s="266"/>
      <c r="PUG26" s="200"/>
      <c r="PUH26" s="266"/>
      <c r="PUI26" s="261"/>
      <c r="PUJ26" s="265"/>
      <c r="PUK26" s="266"/>
      <c r="PUL26" s="200"/>
      <c r="PUM26" s="266"/>
      <c r="PUN26" s="261"/>
      <c r="PUO26" s="265"/>
      <c r="PUP26" s="266"/>
      <c r="PUQ26" s="200"/>
      <c r="PUR26" s="266"/>
      <c r="PUS26" s="261"/>
      <c r="PUT26" s="265"/>
      <c r="PUU26" s="266"/>
      <c r="PUV26" s="200"/>
      <c r="PUW26" s="266"/>
      <c r="PUX26" s="261"/>
      <c r="PUY26" s="265"/>
      <c r="PUZ26" s="266"/>
      <c r="PVA26" s="200"/>
      <c r="PVB26" s="266"/>
      <c r="PVC26" s="261"/>
      <c r="PVD26" s="265"/>
      <c r="PVE26" s="266"/>
      <c r="PVF26" s="200"/>
      <c r="PVG26" s="266"/>
      <c r="PVH26" s="261"/>
      <c r="PVI26" s="265"/>
      <c r="PVJ26" s="266"/>
      <c r="PVK26" s="200"/>
      <c r="PVL26" s="266"/>
      <c r="PVM26" s="261"/>
      <c r="PVN26" s="265"/>
      <c r="PVO26" s="266"/>
      <c r="PVP26" s="200"/>
      <c r="PVQ26" s="266"/>
      <c r="PVR26" s="261"/>
      <c r="PVS26" s="265"/>
      <c r="PVT26" s="266"/>
      <c r="PVU26" s="200"/>
      <c r="PVV26" s="266"/>
      <c r="PVW26" s="261"/>
      <c r="PVX26" s="265"/>
      <c r="PVY26" s="266"/>
      <c r="PVZ26" s="200"/>
      <c r="PWA26" s="266"/>
      <c r="PWB26" s="261"/>
      <c r="PWC26" s="265"/>
      <c r="PWD26" s="266"/>
      <c r="PWE26" s="200"/>
      <c r="PWF26" s="266"/>
      <c r="PWG26" s="261"/>
      <c r="PWH26" s="265"/>
      <c r="PWI26" s="266"/>
      <c r="PWJ26" s="200"/>
      <c r="PWK26" s="266"/>
      <c r="PWL26" s="261"/>
      <c r="PWM26" s="265"/>
      <c r="PWN26" s="266"/>
      <c r="PWO26" s="200"/>
      <c r="PWP26" s="266"/>
      <c r="PWQ26" s="261"/>
      <c r="PWR26" s="265"/>
      <c r="PWS26" s="266"/>
      <c r="PWT26" s="200"/>
      <c r="PWU26" s="266"/>
      <c r="PWV26" s="261"/>
      <c r="PWW26" s="265"/>
      <c r="PWX26" s="266"/>
      <c r="PWY26" s="200"/>
      <c r="PWZ26" s="266"/>
      <c r="PXA26" s="261"/>
      <c r="PXB26" s="265"/>
      <c r="PXC26" s="266"/>
      <c r="PXD26" s="200"/>
      <c r="PXE26" s="266"/>
      <c r="PXF26" s="261"/>
      <c r="PXG26" s="265"/>
      <c r="PXH26" s="266"/>
      <c r="PXI26" s="200"/>
      <c r="PXJ26" s="266"/>
      <c r="PXK26" s="261"/>
      <c r="PXL26" s="265"/>
      <c r="PXM26" s="266"/>
      <c r="PXN26" s="200"/>
      <c r="PXO26" s="266"/>
      <c r="PXP26" s="261"/>
      <c r="PXQ26" s="265"/>
      <c r="PXR26" s="266"/>
      <c r="PXS26" s="200"/>
      <c r="PXT26" s="266"/>
      <c r="PXU26" s="261"/>
      <c r="PXV26" s="265"/>
      <c r="PXW26" s="266"/>
      <c r="PXX26" s="200"/>
      <c r="PXY26" s="266"/>
      <c r="PXZ26" s="261"/>
      <c r="PYA26" s="265"/>
      <c r="PYB26" s="266"/>
      <c r="PYC26" s="200"/>
      <c r="PYD26" s="266"/>
      <c r="PYE26" s="261"/>
      <c r="PYF26" s="265"/>
      <c r="PYG26" s="266"/>
      <c r="PYH26" s="200"/>
      <c r="PYI26" s="266"/>
      <c r="PYJ26" s="261"/>
      <c r="PYK26" s="265"/>
      <c r="PYL26" s="266"/>
      <c r="PYM26" s="200"/>
      <c r="PYN26" s="266"/>
      <c r="PYO26" s="261"/>
      <c r="PYP26" s="265"/>
      <c r="PYQ26" s="266"/>
      <c r="PYR26" s="200"/>
      <c r="PYS26" s="266"/>
      <c r="PYT26" s="261"/>
      <c r="PYU26" s="265"/>
      <c r="PYV26" s="266"/>
      <c r="PYW26" s="200"/>
      <c r="PYX26" s="266"/>
      <c r="PYY26" s="261"/>
      <c r="PYZ26" s="265"/>
      <c r="PZA26" s="266"/>
      <c r="PZB26" s="200"/>
      <c r="PZC26" s="266"/>
      <c r="PZD26" s="261"/>
      <c r="PZE26" s="265"/>
      <c r="PZF26" s="266"/>
      <c r="PZG26" s="200"/>
      <c r="PZH26" s="266"/>
      <c r="PZI26" s="261"/>
      <c r="PZJ26" s="265"/>
      <c r="PZK26" s="266"/>
      <c r="PZL26" s="200"/>
      <c r="PZM26" s="266"/>
      <c r="PZN26" s="261"/>
      <c r="PZO26" s="265"/>
      <c r="PZP26" s="266"/>
      <c r="PZQ26" s="200"/>
      <c r="PZR26" s="266"/>
      <c r="PZS26" s="261"/>
      <c r="PZT26" s="265"/>
      <c r="PZU26" s="266"/>
      <c r="PZV26" s="200"/>
      <c r="PZW26" s="266"/>
      <c r="PZX26" s="261"/>
      <c r="PZY26" s="265"/>
      <c r="PZZ26" s="266"/>
      <c r="QAA26" s="200"/>
      <c r="QAB26" s="266"/>
      <c r="QAC26" s="261"/>
      <c r="QAD26" s="265"/>
      <c r="QAE26" s="266"/>
      <c r="QAF26" s="200"/>
      <c r="QAG26" s="266"/>
      <c r="QAH26" s="261"/>
      <c r="QAI26" s="265"/>
      <c r="QAJ26" s="266"/>
      <c r="QAK26" s="200"/>
      <c r="QAL26" s="266"/>
      <c r="QAM26" s="261"/>
      <c r="QAN26" s="265"/>
      <c r="QAO26" s="266"/>
      <c r="QAP26" s="200"/>
      <c r="QAQ26" s="266"/>
      <c r="QAR26" s="261"/>
      <c r="QAS26" s="265"/>
      <c r="QAT26" s="266"/>
      <c r="QAU26" s="200"/>
      <c r="QAV26" s="266"/>
      <c r="QAW26" s="261"/>
      <c r="QAX26" s="265"/>
      <c r="QAY26" s="266"/>
      <c r="QAZ26" s="200"/>
      <c r="QBA26" s="266"/>
      <c r="QBB26" s="261"/>
      <c r="QBC26" s="265"/>
      <c r="QBD26" s="266"/>
      <c r="QBE26" s="200"/>
      <c r="QBF26" s="266"/>
      <c r="QBG26" s="261"/>
      <c r="QBH26" s="265"/>
      <c r="QBI26" s="266"/>
      <c r="QBJ26" s="200"/>
      <c r="QBK26" s="266"/>
      <c r="QBL26" s="261"/>
      <c r="QBM26" s="265"/>
      <c r="QBN26" s="266"/>
      <c r="QBO26" s="200"/>
      <c r="QBP26" s="266"/>
      <c r="QBQ26" s="261"/>
      <c r="QBR26" s="265"/>
      <c r="QBS26" s="266"/>
      <c r="QBT26" s="200"/>
      <c r="QBU26" s="266"/>
      <c r="QBV26" s="261"/>
      <c r="QBW26" s="265"/>
      <c r="QBX26" s="266"/>
      <c r="QBY26" s="200"/>
      <c r="QBZ26" s="266"/>
      <c r="QCA26" s="261"/>
      <c r="QCB26" s="265"/>
      <c r="QCC26" s="266"/>
      <c r="QCD26" s="200"/>
      <c r="QCE26" s="266"/>
      <c r="QCF26" s="261"/>
      <c r="QCG26" s="265"/>
      <c r="QCH26" s="266"/>
      <c r="QCI26" s="200"/>
      <c r="QCJ26" s="266"/>
      <c r="QCK26" s="261"/>
      <c r="QCL26" s="265"/>
      <c r="QCM26" s="266"/>
      <c r="QCN26" s="200"/>
      <c r="QCO26" s="266"/>
      <c r="QCP26" s="261"/>
      <c r="QCQ26" s="265"/>
      <c r="QCR26" s="266"/>
      <c r="QCS26" s="200"/>
      <c r="QCT26" s="266"/>
      <c r="QCU26" s="261"/>
      <c r="QCV26" s="265"/>
      <c r="QCW26" s="266"/>
      <c r="QCX26" s="200"/>
      <c r="QCY26" s="266"/>
      <c r="QCZ26" s="261"/>
      <c r="QDA26" s="265"/>
      <c r="QDB26" s="266"/>
      <c r="QDC26" s="200"/>
      <c r="QDD26" s="266"/>
      <c r="QDE26" s="261"/>
      <c r="QDF26" s="265"/>
      <c r="QDG26" s="266"/>
      <c r="QDH26" s="200"/>
      <c r="QDI26" s="266"/>
      <c r="QDJ26" s="261"/>
      <c r="QDK26" s="265"/>
      <c r="QDL26" s="266"/>
      <c r="QDM26" s="200"/>
      <c r="QDN26" s="266"/>
      <c r="QDO26" s="261"/>
      <c r="QDP26" s="265"/>
      <c r="QDQ26" s="266"/>
      <c r="QDR26" s="200"/>
      <c r="QDS26" s="266"/>
      <c r="QDT26" s="261"/>
      <c r="QDU26" s="265"/>
      <c r="QDV26" s="266"/>
      <c r="QDW26" s="200"/>
      <c r="QDX26" s="266"/>
      <c r="QDY26" s="261"/>
      <c r="QDZ26" s="265"/>
      <c r="QEA26" s="266"/>
      <c r="QEB26" s="200"/>
      <c r="QEC26" s="266"/>
      <c r="QED26" s="261"/>
      <c r="QEE26" s="265"/>
      <c r="QEF26" s="266"/>
      <c r="QEG26" s="200"/>
      <c r="QEH26" s="266"/>
      <c r="QEI26" s="261"/>
      <c r="QEJ26" s="265"/>
      <c r="QEK26" s="266"/>
      <c r="QEL26" s="200"/>
      <c r="QEM26" s="266"/>
      <c r="QEN26" s="261"/>
      <c r="QEO26" s="265"/>
      <c r="QEP26" s="266"/>
      <c r="QEQ26" s="200"/>
      <c r="QER26" s="266"/>
      <c r="QES26" s="261"/>
      <c r="QET26" s="265"/>
      <c r="QEU26" s="266"/>
      <c r="QEV26" s="200"/>
      <c r="QEW26" s="266"/>
      <c r="QEX26" s="261"/>
      <c r="QEY26" s="265"/>
      <c r="QEZ26" s="266"/>
      <c r="QFA26" s="200"/>
      <c r="QFB26" s="266"/>
      <c r="QFC26" s="261"/>
      <c r="QFD26" s="265"/>
      <c r="QFE26" s="266"/>
      <c r="QFF26" s="200"/>
      <c r="QFG26" s="266"/>
      <c r="QFH26" s="261"/>
      <c r="QFI26" s="265"/>
      <c r="QFJ26" s="266"/>
      <c r="QFK26" s="200"/>
      <c r="QFL26" s="266"/>
      <c r="QFM26" s="261"/>
      <c r="QFN26" s="265"/>
      <c r="QFO26" s="266"/>
      <c r="QFP26" s="200"/>
      <c r="QFQ26" s="266"/>
      <c r="QFR26" s="261"/>
      <c r="QFS26" s="265"/>
      <c r="QFT26" s="266"/>
      <c r="QFU26" s="200"/>
      <c r="QFV26" s="266"/>
      <c r="QFW26" s="261"/>
      <c r="QFX26" s="265"/>
      <c r="QFY26" s="266"/>
      <c r="QFZ26" s="200"/>
      <c r="QGA26" s="266"/>
      <c r="QGB26" s="261"/>
      <c r="QGC26" s="265"/>
      <c r="QGD26" s="266"/>
      <c r="QGE26" s="200"/>
      <c r="QGF26" s="266"/>
      <c r="QGG26" s="261"/>
      <c r="QGH26" s="265"/>
      <c r="QGI26" s="266"/>
      <c r="QGJ26" s="200"/>
      <c r="QGK26" s="266"/>
      <c r="QGL26" s="261"/>
      <c r="QGM26" s="265"/>
      <c r="QGN26" s="266"/>
      <c r="QGO26" s="200"/>
      <c r="QGP26" s="266"/>
      <c r="QGQ26" s="261"/>
      <c r="QGR26" s="265"/>
      <c r="QGS26" s="266"/>
      <c r="QGT26" s="200"/>
      <c r="QGU26" s="266"/>
      <c r="QGV26" s="261"/>
      <c r="QGW26" s="265"/>
      <c r="QGX26" s="266"/>
      <c r="QGY26" s="200"/>
      <c r="QGZ26" s="266"/>
      <c r="QHA26" s="261"/>
      <c r="QHB26" s="265"/>
      <c r="QHC26" s="266"/>
      <c r="QHD26" s="200"/>
      <c r="QHE26" s="266"/>
      <c r="QHF26" s="261"/>
      <c r="QHG26" s="265"/>
      <c r="QHH26" s="266"/>
      <c r="QHI26" s="200"/>
      <c r="QHJ26" s="266"/>
      <c r="QHK26" s="261"/>
      <c r="QHL26" s="265"/>
      <c r="QHM26" s="266"/>
      <c r="QHN26" s="200"/>
      <c r="QHO26" s="266"/>
      <c r="QHP26" s="261"/>
      <c r="QHQ26" s="265"/>
      <c r="QHR26" s="266"/>
      <c r="QHS26" s="200"/>
      <c r="QHT26" s="266"/>
      <c r="QHU26" s="261"/>
      <c r="QHV26" s="265"/>
      <c r="QHW26" s="266"/>
      <c r="QHX26" s="200"/>
      <c r="QHY26" s="266"/>
      <c r="QHZ26" s="261"/>
      <c r="QIA26" s="265"/>
      <c r="QIB26" s="266"/>
      <c r="QIC26" s="200"/>
      <c r="QID26" s="266"/>
      <c r="QIE26" s="261"/>
      <c r="QIF26" s="265"/>
      <c r="QIG26" s="266"/>
      <c r="QIH26" s="200"/>
      <c r="QII26" s="266"/>
      <c r="QIJ26" s="261"/>
      <c r="QIK26" s="265"/>
      <c r="QIL26" s="266"/>
      <c r="QIM26" s="200"/>
      <c r="QIN26" s="266"/>
      <c r="QIO26" s="261"/>
      <c r="QIP26" s="265"/>
      <c r="QIQ26" s="266"/>
      <c r="QIR26" s="200"/>
      <c r="QIS26" s="266"/>
      <c r="QIT26" s="261"/>
      <c r="QIU26" s="265"/>
      <c r="QIV26" s="266"/>
      <c r="QIW26" s="200"/>
      <c r="QIX26" s="266"/>
      <c r="QIY26" s="261"/>
      <c r="QIZ26" s="265"/>
      <c r="QJA26" s="266"/>
      <c r="QJB26" s="200"/>
      <c r="QJC26" s="266"/>
      <c r="QJD26" s="261"/>
      <c r="QJE26" s="265"/>
      <c r="QJF26" s="266"/>
      <c r="QJG26" s="200"/>
      <c r="QJH26" s="266"/>
      <c r="QJI26" s="261"/>
      <c r="QJJ26" s="265"/>
      <c r="QJK26" s="266"/>
      <c r="QJL26" s="200"/>
      <c r="QJM26" s="266"/>
      <c r="QJN26" s="261"/>
      <c r="QJO26" s="265"/>
      <c r="QJP26" s="266"/>
      <c r="QJQ26" s="200"/>
      <c r="QJR26" s="266"/>
      <c r="QJS26" s="261"/>
      <c r="QJT26" s="265"/>
      <c r="QJU26" s="266"/>
      <c r="QJV26" s="200"/>
      <c r="QJW26" s="266"/>
      <c r="QJX26" s="261"/>
      <c r="QJY26" s="265"/>
      <c r="QJZ26" s="266"/>
      <c r="QKA26" s="200"/>
      <c r="QKB26" s="266"/>
      <c r="QKC26" s="261"/>
      <c r="QKD26" s="265"/>
      <c r="QKE26" s="266"/>
      <c r="QKF26" s="200"/>
      <c r="QKG26" s="266"/>
      <c r="QKH26" s="261"/>
      <c r="QKI26" s="265"/>
      <c r="QKJ26" s="266"/>
      <c r="QKK26" s="200"/>
      <c r="QKL26" s="266"/>
      <c r="QKM26" s="261"/>
      <c r="QKN26" s="265"/>
      <c r="QKO26" s="266"/>
      <c r="QKP26" s="200"/>
      <c r="QKQ26" s="266"/>
      <c r="QKR26" s="261"/>
      <c r="QKS26" s="265"/>
      <c r="QKT26" s="266"/>
      <c r="QKU26" s="200"/>
      <c r="QKV26" s="266"/>
      <c r="QKW26" s="261"/>
      <c r="QKX26" s="265"/>
      <c r="QKY26" s="266"/>
      <c r="QKZ26" s="200"/>
      <c r="QLA26" s="266"/>
      <c r="QLB26" s="261"/>
      <c r="QLC26" s="265"/>
      <c r="QLD26" s="266"/>
      <c r="QLE26" s="200"/>
      <c r="QLF26" s="266"/>
      <c r="QLG26" s="261"/>
      <c r="QLH26" s="265"/>
      <c r="QLI26" s="266"/>
      <c r="QLJ26" s="200"/>
      <c r="QLK26" s="266"/>
      <c r="QLL26" s="261"/>
      <c r="QLM26" s="265"/>
      <c r="QLN26" s="266"/>
      <c r="QLO26" s="200"/>
      <c r="QLP26" s="266"/>
      <c r="QLQ26" s="261"/>
      <c r="QLR26" s="265"/>
      <c r="QLS26" s="266"/>
      <c r="QLT26" s="200"/>
      <c r="QLU26" s="266"/>
      <c r="QLV26" s="261"/>
      <c r="QLW26" s="265"/>
      <c r="QLX26" s="266"/>
      <c r="QLY26" s="200"/>
      <c r="QLZ26" s="266"/>
      <c r="QMA26" s="261"/>
      <c r="QMB26" s="265"/>
      <c r="QMC26" s="266"/>
      <c r="QMD26" s="200"/>
      <c r="QME26" s="266"/>
      <c r="QMF26" s="261"/>
      <c r="QMG26" s="265"/>
      <c r="QMH26" s="266"/>
      <c r="QMI26" s="200"/>
      <c r="QMJ26" s="266"/>
      <c r="QMK26" s="261"/>
      <c r="QML26" s="265"/>
      <c r="QMM26" s="266"/>
      <c r="QMN26" s="200"/>
      <c r="QMO26" s="266"/>
      <c r="QMP26" s="261"/>
      <c r="QMQ26" s="265"/>
      <c r="QMR26" s="266"/>
      <c r="QMS26" s="200"/>
      <c r="QMT26" s="266"/>
      <c r="QMU26" s="261"/>
      <c r="QMV26" s="265"/>
      <c r="QMW26" s="266"/>
      <c r="QMX26" s="200"/>
      <c r="QMY26" s="266"/>
      <c r="QMZ26" s="261"/>
      <c r="QNA26" s="265"/>
      <c r="QNB26" s="266"/>
      <c r="QNC26" s="200"/>
      <c r="QND26" s="266"/>
      <c r="QNE26" s="261"/>
      <c r="QNF26" s="265"/>
      <c r="QNG26" s="266"/>
      <c r="QNH26" s="200"/>
      <c r="QNI26" s="266"/>
      <c r="QNJ26" s="261"/>
      <c r="QNK26" s="265"/>
      <c r="QNL26" s="266"/>
      <c r="QNM26" s="200"/>
      <c r="QNN26" s="266"/>
      <c r="QNO26" s="261"/>
      <c r="QNP26" s="265"/>
      <c r="QNQ26" s="266"/>
      <c r="QNR26" s="200"/>
      <c r="QNS26" s="266"/>
      <c r="QNT26" s="261"/>
      <c r="QNU26" s="265"/>
      <c r="QNV26" s="266"/>
      <c r="QNW26" s="200"/>
      <c r="QNX26" s="266"/>
      <c r="QNY26" s="261"/>
      <c r="QNZ26" s="265"/>
      <c r="QOA26" s="266"/>
      <c r="QOB26" s="200"/>
      <c r="QOC26" s="266"/>
      <c r="QOD26" s="261"/>
      <c r="QOE26" s="265"/>
      <c r="QOF26" s="266"/>
      <c r="QOG26" s="200"/>
      <c r="QOH26" s="266"/>
      <c r="QOI26" s="261"/>
      <c r="QOJ26" s="265"/>
      <c r="QOK26" s="266"/>
      <c r="QOL26" s="200"/>
      <c r="QOM26" s="266"/>
      <c r="QON26" s="261"/>
      <c r="QOO26" s="265"/>
      <c r="QOP26" s="266"/>
      <c r="QOQ26" s="200"/>
      <c r="QOR26" s="266"/>
      <c r="QOS26" s="261"/>
      <c r="QOT26" s="265"/>
      <c r="QOU26" s="266"/>
      <c r="QOV26" s="200"/>
      <c r="QOW26" s="266"/>
      <c r="QOX26" s="261"/>
      <c r="QOY26" s="265"/>
      <c r="QOZ26" s="266"/>
      <c r="QPA26" s="200"/>
      <c r="QPB26" s="266"/>
      <c r="QPC26" s="261"/>
      <c r="QPD26" s="265"/>
      <c r="QPE26" s="266"/>
      <c r="QPF26" s="200"/>
      <c r="QPG26" s="266"/>
      <c r="QPH26" s="261"/>
      <c r="QPI26" s="265"/>
      <c r="QPJ26" s="266"/>
      <c r="QPK26" s="200"/>
      <c r="QPL26" s="266"/>
      <c r="QPM26" s="261"/>
      <c r="QPN26" s="265"/>
      <c r="QPO26" s="266"/>
      <c r="QPP26" s="200"/>
      <c r="QPQ26" s="266"/>
      <c r="QPR26" s="261"/>
      <c r="QPS26" s="265"/>
      <c r="QPT26" s="266"/>
      <c r="QPU26" s="200"/>
      <c r="QPV26" s="266"/>
      <c r="QPW26" s="261"/>
      <c r="QPX26" s="265"/>
      <c r="QPY26" s="266"/>
      <c r="QPZ26" s="200"/>
      <c r="QQA26" s="266"/>
      <c r="QQB26" s="261"/>
      <c r="QQC26" s="265"/>
      <c r="QQD26" s="266"/>
      <c r="QQE26" s="200"/>
      <c r="QQF26" s="266"/>
      <c r="QQG26" s="261"/>
      <c r="QQH26" s="265"/>
      <c r="QQI26" s="266"/>
      <c r="QQJ26" s="200"/>
      <c r="QQK26" s="266"/>
      <c r="QQL26" s="261"/>
      <c r="QQM26" s="265"/>
      <c r="QQN26" s="266"/>
      <c r="QQO26" s="200"/>
      <c r="QQP26" s="266"/>
      <c r="QQQ26" s="261"/>
      <c r="QQR26" s="265"/>
      <c r="QQS26" s="266"/>
      <c r="QQT26" s="200"/>
      <c r="QQU26" s="266"/>
      <c r="QQV26" s="261"/>
      <c r="QQW26" s="265"/>
      <c r="QQX26" s="266"/>
      <c r="QQY26" s="200"/>
      <c r="QQZ26" s="266"/>
      <c r="QRA26" s="261"/>
      <c r="QRB26" s="265"/>
      <c r="QRC26" s="266"/>
      <c r="QRD26" s="200"/>
      <c r="QRE26" s="266"/>
      <c r="QRF26" s="261"/>
      <c r="QRG26" s="265"/>
      <c r="QRH26" s="266"/>
      <c r="QRI26" s="200"/>
      <c r="QRJ26" s="266"/>
      <c r="QRK26" s="261"/>
      <c r="QRL26" s="265"/>
      <c r="QRM26" s="266"/>
      <c r="QRN26" s="200"/>
      <c r="QRO26" s="266"/>
      <c r="QRP26" s="261"/>
      <c r="QRQ26" s="265"/>
      <c r="QRR26" s="266"/>
      <c r="QRS26" s="200"/>
      <c r="QRT26" s="266"/>
      <c r="QRU26" s="261"/>
      <c r="QRV26" s="265"/>
      <c r="QRW26" s="266"/>
      <c r="QRX26" s="200"/>
      <c r="QRY26" s="266"/>
      <c r="QRZ26" s="261"/>
      <c r="QSA26" s="265"/>
      <c r="QSB26" s="266"/>
      <c r="QSC26" s="200"/>
      <c r="QSD26" s="266"/>
      <c r="QSE26" s="261"/>
      <c r="QSF26" s="265"/>
      <c r="QSG26" s="266"/>
      <c r="QSH26" s="200"/>
      <c r="QSI26" s="266"/>
      <c r="QSJ26" s="261"/>
      <c r="QSK26" s="265"/>
      <c r="QSL26" s="266"/>
      <c r="QSM26" s="200"/>
      <c r="QSN26" s="266"/>
      <c r="QSO26" s="261"/>
      <c r="QSP26" s="265"/>
      <c r="QSQ26" s="266"/>
      <c r="QSR26" s="200"/>
      <c r="QSS26" s="266"/>
      <c r="QST26" s="261"/>
      <c r="QSU26" s="265"/>
      <c r="QSV26" s="266"/>
      <c r="QSW26" s="200"/>
      <c r="QSX26" s="266"/>
      <c r="QSY26" s="261"/>
      <c r="QSZ26" s="265"/>
      <c r="QTA26" s="266"/>
      <c r="QTB26" s="200"/>
      <c r="QTC26" s="266"/>
      <c r="QTD26" s="261"/>
      <c r="QTE26" s="265"/>
      <c r="QTF26" s="266"/>
      <c r="QTG26" s="200"/>
      <c r="QTH26" s="266"/>
      <c r="QTI26" s="261"/>
      <c r="QTJ26" s="265"/>
      <c r="QTK26" s="266"/>
      <c r="QTL26" s="200"/>
      <c r="QTM26" s="266"/>
      <c r="QTN26" s="261"/>
      <c r="QTO26" s="265"/>
      <c r="QTP26" s="266"/>
      <c r="QTQ26" s="200"/>
      <c r="QTR26" s="266"/>
      <c r="QTS26" s="261"/>
      <c r="QTT26" s="265"/>
      <c r="QTU26" s="266"/>
      <c r="QTV26" s="200"/>
      <c r="QTW26" s="266"/>
      <c r="QTX26" s="261"/>
      <c r="QTY26" s="265"/>
      <c r="QTZ26" s="266"/>
      <c r="QUA26" s="200"/>
      <c r="QUB26" s="266"/>
      <c r="QUC26" s="261"/>
      <c r="QUD26" s="265"/>
      <c r="QUE26" s="266"/>
      <c r="QUF26" s="200"/>
      <c r="QUG26" s="266"/>
      <c r="QUH26" s="261"/>
      <c r="QUI26" s="265"/>
      <c r="QUJ26" s="266"/>
      <c r="QUK26" s="200"/>
      <c r="QUL26" s="266"/>
      <c r="QUM26" s="261"/>
      <c r="QUN26" s="265"/>
      <c r="QUO26" s="266"/>
      <c r="QUP26" s="200"/>
      <c r="QUQ26" s="266"/>
      <c r="QUR26" s="261"/>
      <c r="QUS26" s="265"/>
      <c r="QUT26" s="266"/>
      <c r="QUU26" s="200"/>
      <c r="QUV26" s="266"/>
      <c r="QUW26" s="261"/>
      <c r="QUX26" s="265"/>
      <c r="QUY26" s="266"/>
      <c r="QUZ26" s="200"/>
      <c r="QVA26" s="266"/>
      <c r="QVB26" s="261"/>
      <c r="QVC26" s="265"/>
      <c r="QVD26" s="266"/>
      <c r="QVE26" s="200"/>
      <c r="QVF26" s="266"/>
      <c r="QVG26" s="261"/>
      <c r="QVH26" s="265"/>
      <c r="QVI26" s="266"/>
      <c r="QVJ26" s="200"/>
      <c r="QVK26" s="266"/>
      <c r="QVL26" s="261"/>
      <c r="QVM26" s="265"/>
      <c r="QVN26" s="266"/>
      <c r="QVO26" s="200"/>
      <c r="QVP26" s="266"/>
      <c r="QVQ26" s="261"/>
      <c r="QVR26" s="265"/>
      <c r="QVS26" s="266"/>
      <c r="QVT26" s="200"/>
      <c r="QVU26" s="266"/>
      <c r="QVV26" s="261"/>
      <c r="QVW26" s="265"/>
      <c r="QVX26" s="266"/>
      <c r="QVY26" s="200"/>
      <c r="QVZ26" s="266"/>
      <c r="QWA26" s="261"/>
      <c r="QWB26" s="265"/>
      <c r="QWC26" s="266"/>
      <c r="QWD26" s="200"/>
      <c r="QWE26" s="266"/>
      <c r="QWF26" s="261"/>
      <c r="QWG26" s="265"/>
      <c r="QWH26" s="266"/>
      <c r="QWI26" s="200"/>
      <c r="QWJ26" s="266"/>
      <c r="QWK26" s="261"/>
      <c r="QWL26" s="265"/>
      <c r="QWM26" s="266"/>
      <c r="QWN26" s="200"/>
      <c r="QWO26" s="266"/>
      <c r="QWP26" s="261"/>
      <c r="QWQ26" s="265"/>
      <c r="QWR26" s="266"/>
      <c r="QWS26" s="200"/>
      <c r="QWT26" s="266"/>
      <c r="QWU26" s="261"/>
      <c r="QWV26" s="265"/>
      <c r="QWW26" s="266"/>
      <c r="QWX26" s="200"/>
      <c r="QWY26" s="266"/>
      <c r="QWZ26" s="261"/>
      <c r="QXA26" s="265"/>
      <c r="QXB26" s="266"/>
      <c r="QXC26" s="200"/>
      <c r="QXD26" s="266"/>
      <c r="QXE26" s="261"/>
      <c r="QXF26" s="265"/>
      <c r="QXG26" s="266"/>
      <c r="QXH26" s="200"/>
      <c r="QXI26" s="266"/>
      <c r="QXJ26" s="261"/>
      <c r="QXK26" s="265"/>
      <c r="QXL26" s="266"/>
      <c r="QXM26" s="200"/>
      <c r="QXN26" s="266"/>
      <c r="QXO26" s="261"/>
      <c r="QXP26" s="265"/>
      <c r="QXQ26" s="266"/>
      <c r="QXR26" s="200"/>
      <c r="QXS26" s="266"/>
      <c r="QXT26" s="261"/>
      <c r="QXU26" s="265"/>
      <c r="QXV26" s="266"/>
      <c r="QXW26" s="200"/>
      <c r="QXX26" s="266"/>
      <c r="QXY26" s="261"/>
      <c r="QXZ26" s="265"/>
      <c r="QYA26" s="266"/>
      <c r="QYB26" s="200"/>
      <c r="QYC26" s="266"/>
      <c r="QYD26" s="261"/>
      <c r="QYE26" s="265"/>
      <c r="QYF26" s="266"/>
      <c r="QYG26" s="200"/>
      <c r="QYH26" s="266"/>
      <c r="QYI26" s="261"/>
      <c r="QYJ26" s="265"/>
      <c r="QYK26" s="266"/>
      <c r="QYL26" s="200"/>
      <c r="QYM26" s="266"/>
      <c r="QYN26" s="261"/>
      <c r="QYO26" s="265"/>
      <c r="QYP26" s="266"/>
      <c r="QYQ26" s="200"/>
      <c r="QYR26" s="266"/>
      <c r="QYS26" s="261"/>
      <c r="QYT26" s="265"/>
      <c r="QYU26" s="266"/>
      <c r="QYV26" s="200"/>
      <c r="QYW26" s="266"/>
      <c r="QYX26" s="261"/>
      <c r="QYY26" s="265"/>
      <c r="QYZ26" s="266"/>
      <c r="QZA26" s="200"/>
      <c r="QZB26" s="266"/>
      <c r="QZC26" s="261"/>
      <c r="QZD26" s="265"/>
      <c r="QZE26" s="266"/>
      <c r="QZF26" s="200"/>
      <c r="QZG26" s="266"/>
      <c r="QZH26" s="261"/>
      <c r="QZI26" s="265"/>
      <c r="QZJ26" s="266"/>
      <c r="QZK26" s="200"/>
      <c r="QZL26" s="266"/>
      <c r="QZM26" s="261"/>
      <c r="QZN26" s="265"/>
      <c r="QZO26" s="266"/>
      <c r="QZP26" s="200"/>
      <c r="QZQ26" s="266"/>
      <c r="QZR26" s="261"/>
      <c r="QZS26" s="265"/>
      <c r="QZT26" s="266"/>
      <c r="QZU26" s="200"/>
      <c r="QZV26" s="266"/>
      <c r="QZW26" s="261"/>
      <c r="QZX26" s="265"/>
      <c r="QZY26" s="266"/>
      <c r="QZZ26" s="200"/>
      <c r="RAA26" s="266"/>
      <c r="RAB26" s="261"/>
      <c r="RAC26" s="265"/>
      <c r="RAD26" s="266"/>
      <c r="RAE26" s="200"/>
      <c r="RAF26" s="266"/>
      <c r="RAG26" s="261"/>
      <c r="RAH26" s="265"/>
      <c r="RAI26" s="266"/>
      <c r="RAJ26" s="200"/>
      <c r="RAK26" s="266"/>
      <c r="RAL26" s="261"/>
      <c r="RAM26" s="265"/>
      <c r="RAN26" s="266"/>
      <c r="RAO26" s="200"/>
      <c r="RAP26" s="266"/>
      <c r="RAQ26" s="261"/>
      <c r="RAR26" s="265"/>
      <c r="RAS26" s="266"/>
      <c r="RAT26" s="200"/>
      <c r="RAU26" s="266"/>
      <c r="RAV26" s="261"/>
      <c r="RAW26" s="265"/>
      <c r="RAX26" s="266"/>
      <c r="RAY26" s="200"/>
      <c r="RAZ26" s="266"/>
      <c r="RBA26" s="261"/>
      <c r="RBB26" s="265"/>
      <c r="RBC26" s="266"/>
      <c r="RBD26" s="200"/>
      <c r="RBE26" s="266"/>
      <c r="RBF26" s="261"/>
      <c r="RBG26" s="265"/>
      <c r="RBH26" s="266"/>
      <c r="RBI26" s="200"/>
      <c r="RBJ26" s="266"/>
      <c r="RBK26" s="261"/>
      <c r="RBL26" s="265"/>
      <c r="RBM26" s="266"/>
      <c r="RBN26" s="200"/>
      <c r="RBO26" s="266"/>
      <c r="RBP26" s="261"/>
      <c r="RBQ26" s="265"/>
      <c r="RBR26" s="266"/>
      <c r="RBS26" s="200"/>
      <c r="RBT26" s="266"/>
      <c r="RBU26" s="261"/>
      <c r="RBV26" s="265"/>
      <c r="RBW26" s="266"/>
      <c r="RBX26" s="200"/>
      <c r="RBY26" s="266"/>
      <c r="RBZ26" s="261"/>
      <c r="RCA26" s="265"/>
      <c r="RCB26" s="266"/>
      <c r="RCC26" s="200"/>
      <c r="RCD26" s="266"/>
      <c r="RCE26" s="261"/>
      <c r="RCF26" s="265"/>
      <c r="RCG26" s="266"/>
      <c r="RCH26" s="200"/>
      <c r="RCI26" s="266"/>
      <c r="RCJ26" s="261"/>
      <c r="RCK26" s="265"/>
      <c r="RCL26" s="266"/>
      <c r="RCM26" s="200"/>
      <c r="RCN26" s="266"/>
      <c r="RCO26" s="261"/>
      <c r="RCP26" s="265"/>
      <c r="RCQ26" s="266"/>
      <c r="RCR26" s="200"/>
      <c r="RCS26" s="266"/>
      <c r="RCT26" s="261"/>
      <c r="RCU26" s="265"/>
      <c r="RCV26" s="266"/>
      <c r="RCW26" s="200"/>
      <c r="RCX26" s="266"/>
      <c r="RCY26" s="261"/>
      <c r="RCZ26" s="265"/>
      <c r="RDA26" s="266"/>
      <c r="RDB26" s="200"/>
      <c r="RDC26" s="266"/>
      <c r="RDD26" s="261"/>
      <c r="RDE26" s="265"/>
      <c r="RDF26" s="266"/>
      <c r="RDG26" s="200"/>
      <c r="RDH26" s="266"/>
      <c r="RDI26" s="261"/>
      <c r="RDJ26" s="265"/>
      <c r="RDK26" s="266"/>
      <c r="RDL26" s="200"/>
      <c r="RDM26" s="266"/>
      <c r="RDN26" s="261"/>
      <c r="RDO26" s="265"/>
      <c r="RDP26" s="266"/>
      <c r="RDQ26" s="200"/>
      <c r="RDR26" s="266"/>
      <c r="RDS26" s="261"/>
      <c r="RDT26" s="265"/>
      <c r="RDU26" s="266"/>
      <c r="RDV26" s="200"/>
      <c r="RDW26" s="266"/>
      <c r="RDX26" s="261"/>
      <c r="RDY26" s="265"/>
      <c r="RDZ26" s="266"/>
      <c r="REA26" s="200"/>
      <c r="REB26" s="266"/>
      <c r="REC26" s="261"/>
      <c r="RED26" s="265"/>
      <c r="REE26" s="266"/>
      <c r="REF26" s="200"/>
      <c r="REG26" s="266"/>
      <c r="REH26" s="261"/>
      <c r="REI26" s="265"/>
      <c r="REJ26" s="266"/>
      <c r="REK26" s="200"/>
      <c r="REL26" s="266"/>
      <c r="REM26" s="261"/>
      <c r="REN26" s="265"/>
      <c r="REO26" s="266"/>
      <c r="REP26" s="200"/>
      <c r="REQ26" s="266"/>
      <c r="RER26" s="261"/>
      <c r="RES26" s="265"/>
      <c r="RET26" s="266"/>
      <c r="REU26" s="200"/>
      <c r="REV26" s="266"/>
      <c r="REW26" s="261"/>
      <c r="REX26" s="265"/>
      <c r="REY26" s="266"/>
      <c r="REZ26" s="200"/>
      <c r="RFA26" s="266"/>
      <c r="RFB26" s="261"/>
      <c r="RFC26" s="265"/>
      <c r="RFD26" s="266"/>
      <c r="RFE26" s="200"/>
      <c r="RFF26" s="266"/>
      <c r="RFG26" s="261"/>
      <c r="RFH26" s="265"/>
      <c r="RFI26" s="266"/>
      <c r="RFJ26" s="200"/>
      <c r="RFK26" s="266"/>
      <c r="RFL26" s="261"/>
      <c r="RFM26" s="265"/>
      <c r="RFN26" s="266"/>
      <c r="RFO26" s="200"/>
      <c r="RFP26" s="266"/>
      <c r="RFQ26" s="261"/>
      <c r="RFR26" s="265"/>
      <c r="RFS26" s="266"/>
      <c r="RFT26" s="200"/>
      <c r="RFU26" s="266"/>
      <c r="RFV26" s="261"/>
      <c r="RFW26" s="265"/>
      <c r="RFX26" s="266"/>
      <c r="RFY26" s="200"/>
      <c r="RFZ26" s="266"/>
      <c r="RGA26" s="261"/>
      <c r="RGB26" s="265"/>
      <c r="RGC26" s="266"/>
      <c r="RGD26" s="200"/>
      <c r="RGE26" s="266"/>
      <c r="RGF26" s="261"/>
      <c r="RGG26" s="265"/>
      <c r="RGH26" s="266"/>
      <c r="RGI26" s="200"/>
      <c r="RGJ26" s="266"/>
      <c r="RGK26" s="261"/>
      <c r="RGL26" s="265"/>
      <c r="RGM26" s="266"/>
      <c r="RGN26" s="200"/>
      <c r="RGO26" s="266"/>
      <c r="RGP26" s="261"/>
      <c r="RGQ26" s="265"/>
      <c r="RGR26" s="266"/>
      <c r="RGS26" s="200"/>
      <c r="RGT26" s="266"/>
      <c r="RGU26" s="261"/>
      <c r="RGV26" s="265"/>
      <c r="RGW26" s="266"/>
      <c r="RGX26" s="200"/>
      <c r="RGY26" s="266"/>
      <c r="RGZ26" s="261"/>
      <c r="RHA26" s="265"/>
      <c r="RHB26" s="266"/>
      <c r="RHC26" s="200"/>
      <c r="RHD26" s="266"/>
      <c r="RHE26" s="261"/>
      <c r="RHF26" s="265"/>
      <c r="RHG26" s="266"/>
      <c r="RHH26" s="200"/>
      <c r="RHI26" s="266"/>
      <c r="RHJ26" s="261"/>
      <c r="RHK26" s="265"/>
      <c r="RHL26" s="266"/>
      <c r="RHM26" s="200"/>
      <c r="RHN26" s="266"/>
      <c r="RHO26" s="261"/>
      <c r="RHP26" s="265"/>
      <c r="RHQ26" s="266"/>
      <c r="RHR26" s="200"/>
      <c r="RHS26" s="266"/>
      <c r="RHT26" s="261"/>
      <c r="RHU26" s="265"/>
      <c r="RHV26" s="266"/>
      <c r="RHW26" s="200"/>
      <c r="RHX26" s="266"/>
      <c r="RHY26" s="261"/>
      <c r="RHZ26" s="265"/>
      <c r="RIA26" s="266"/>
      <c r="RIB26" s="200"/>
      <c r="RIC26" s="266"/>
      <c r="RID26" s="261"/>
      <c r="RIE26" s="265"/>
      <c r="RIF26" s="266"/>
      <c r="RIG26" s="200"/>
      <c r="RIH26" s="266"/>
      <c r="RII26" s="261"/>
      <c r="RIJ26" s="265"/>
      <c r="RIK26" s="266"/>
      <c r="RIL26" s="200"/>
      <c r="RIM26" s="266"/>
      <c r="RIN26" s="261"/>
      <c r="RIO26" s="265"/>
      <c r="RIP26" s="266"/>
      <c r="RIQ26" s="200"/>
      <c r="RIR26" s="266"/>
      <c r="RIS26" s="261"/>
      <c r="RIT26" s="265"/>
      <c r="RIU26" s="266"/>
      <c r="RIV26" s="200"/>
      <c r="RIW26" s="266"/>
      <c r="RIX26" s="261"/>
      <c r="RIY26" s="265"/>
      <c r="RIZ26" s="266"/>
      <c r="RJA26" s="200"/>
      <c r="RJB26" s="266"/>
      <c r="RJC26" s="261"/>
      <c r="RJD26" s="265"/>
      <c r="RJE26" s="266"/>
      <c r="RJF26" s="200"/>
      <c r="RJG26" s="266"/>
      <c r="RJH26" s="261"/>
      <c r="RJI26" s="265"/>
      <c r="RJJ26" s="266"/>
      <c r="RJK26" s="200"/>
      <c r="RJL26" s="266"/>
      <c r="RJM26" s="261"/>
      <c r="RJN26" s="265"/>
      <c r="RJO26" s="266"/>
      <c r="RJP26" s="200"/>
      <c r="RJQ26" s="266"/>
      <c r="RJR26" s="261"/>
      <c r="RJS26" s="265"/>
      <c r="RJT26" s="266"/>
      <c r="RJU26" s="200"/>
      <c r="RJV26" s="266"/>
      <c r="RJW26" s="261"/>
      <c r="RJX26" s="265"/>
      <c r="RJY26" s="266"/>
      <c r="RJZ26" s="200"/>
      <c r="RKA26" s="266"/>
      <c r="RKB26" s="261"/>
      <c r="RKC26" s="265"/>
      <c r="RKD26" s="266"/>
      <c r="RKE26" s="200"/>
      <c r="RKF26" s="266"/>
      <c r="RKG26" s="261"/>
      <c r="RKH26" s="265"/>
      <c r="RKI26" s="266"/>
      <c r="RKJ26" s="200"/>
      <c r="RKK26" s="266"/>
      <c r="RKL26" s="261"/>
      <c r="RKM26" s="265"/>
      <c r="RKN26" s="266"/>
      <c r="RKO26" s="200"/>
      <c r="RKP26" s="266"/>
      <c r="RKQ26" s="261"/>
      <c r="RKR26" s="265"/>
      <c r="RKS26" s="266"/>
      <c r="RKT26" s="200"/>
      <c r="RKU26" s="266"/>
      <c r="RKV26" s="261"/>
      <c r="RKW26" s="265"/>
      <c r="RKX26" s="266"/>
      <c r="RKY26" s="200"/>
      <c r="RKZ26" s="266"/>
      <c r="RLA26" s="261"/>
      <c r="RLB26" s="265"/>
      <c r="RLC26" s="266"/>
      <c r="RLD26" s="200"/>
      <c r="RLE26" s="266"/>
      <c r="RLF26" s="261"/>
      <c r="RLG26" s="265"/>
      <c r="RLH26" s="266"/>
      <c r="RLI26" s="200"/>
      <c r="RLJ26" s="266"/>
      <c r="RLK26" s="261"/>
      <c r="RLL26" s="265"/>
      <c r="RLM26" s="266"/>
      <c r="RLN26" s="200"/>
      <c r="RLO26" s="266"/>
      <c r="RLP26" s="261"/>
      <c r="RLQ26" s="265"/>
      <c r="RLR26" s="266"/>
      <c r="RLS26" s="200"/>
      <c r="RLT26" s="266"/>
      <c r="RLU26" s="261"/>
      <c r="RLV26" s="265"/>
      <c r="RLW26" s="266"/>
      <c r="RLX26" s="200"/>
      <c r="RLY26" s="266"/>
      <c r="RLZ26" s="261"/>
      <c r="RMA26" s="265"/>
      <c r="RMB26" s="266"/>
      <c r="RMC26" s="200"/>
      <c r="RMD26" s="266"/>
      <c r="RME26" s="261"/>
      <c r="RMF26" s="265"/>
      <c r="RMG26" s="266"/>
      <c r="RMH26" s="200"/>
      <c r="RMI26" s="266"/>
      <c r="RMJ26" s="261"/>
      <c r="RMK26" s="265"/>
      <c r="RML26" s="266"/>
      <c r="RMM26" s="200"/>
      <c r="RMN26" s="266"/>
      <c r="RMO26" s="261"/>
      <c r="RMP26" s="265"/>
      <c r="RMQ26" s="266"/>
      <c r="RMR26" s="200"/>
      <c r="RMS26" s="266"/>
      <c r="RMT26" s="261"/>
      <c r="RMU26" s="265"/>
      <c r="RMV26" s="266"/>
      <c r="RMW26" s="200"/>
      <c r="RMX26" s="266"/>
      <c r="RMY26" s="261"/>
      <c r="RMZ26" s="265"/>
      <c r="RNA26" s="266"/>
      <c r="RNB26" s="200"/>
      <c r="RNC26" s="266"/>
      <c r="RND26" s="261"/>
      <c r="RNE26" s="265"/>
      <c r="RNF26" s="266"/>
      <c r="RNG26" s="200"/>
      <c r="RNH26" s="266"/>
      <c r="RNI26" s="261"/>
      <c r="RNJ26" s="265"/>
      <c r="RNK26" s="266"/>
      <c r="RNL26" s="200"/>
      <c r="RNM26" s="266"/>
      <c r="RNN26" s="261"/>
      <c r="RNO26" s="265"/>
      <c r="RNP26" s="266"/>
      <c r="RNQ26" s="200"/>
      <c r="RNR26" s="266"/>
      <c r="RNS26" s="261"/>
      <c r="RNT26" s="265"/>
      <c r="RNU26" s="266"/>
      <c r="RNV26" s="200"/>
      <c r="RNW26" s="266"/>
      <c r="RNX26" s="261"/>
      <c r="RNY26" s="265"/>
      <c r="RNZ26" s="266"/>
      <c r="ROA26" s="200"/>
      <c r="ROB26" s="266"/>
      <c r="ROC26" s="261"/>
      <c r="ROD26" s="265"/>
      <c r="ROE26" s="266"/>
      <c r="ROF26" s="200"/>
      <c r="ROG26" s="266"/>
      <c r="ROH26" s="261"/>
      <c r="ROI26" s="265"/>
      <c r="ROJ26" s="266"/>
      <c r="ROK26" s="200"/>
      <c r="ROL26" s="266"/>
      <c r="ROM26" s="261"/>
      <c r="RON26" s="265"/>
      <c r="ROO26" s="266"/>
      <c r="ROP26" s="200"/>
      <c r="ROQ26" s="266"/>
      <c r="ROR26" s="261"/>
      <c r="ROS26" s="265"/>
      <c r="ROT26" s="266"/>
      <c r="ROU26" s="200"/>
      <c r="ROV26" s="266"/>
      <c r="ROW26" s="261"/>
      <c r="ROX26" s="265"/>
      <c r="ROY26" s="266"/>
      <c r="ROZ26" s="200"/>
      <c r="RPA26" s="266"/>
      <c r="RPB26" s="261"/>
      <c r="RPC26" s="265"/>
      <c r="RPD26" s="266"/>
      <c r="RPE26" s="200"/>
      <c r="RPF26" s="266"/>
      <c r="RPG26" s="261"/>
      <c r="RPH26" s="265"/>
      <c r="RPI26" s="266"/>
      <c r="RPJ26" s="200"/>
      <c r="RPK26" s="266"/>
      <c r="RPL26" s="261"/>
      <c r="RPM26" s="265"/>
      <c r="RPN26" s="266"/>
      <c r="RPO26" s="200"/>
      <c r="RPP26" s="266"/>
      <c r="RPQ26" s="261"/>
      <c r="RPR26" s="265"/>
      <c r="RPS26" s="266"/>
      <c r="RPT26" s="200"/>
      <c r="RPU26" s="266"/>
      <c r="RPV26" s="261"/>
      <c r="RPW26" s="265"/>
      <c r="RPX26" s="266"/>
      <c r="RPY26" s="200"/>
      <c r="RPZ26" s="266"/>
      <c r="RQA26" s="261"/>
      <c r="RQB26" s="265"/>
      <c r="RQC26" s="266"/>
      <c r="RQD26" s="200"/>
      <c r="RQE26" s="266"/>
      <c r="RQF26" s="261"/>
      <c r="RQG26" s="265"/>
      <c r="RQH26" s="266"/>
      <c r="RQI26" s="200"/>
      <c r="RQJ26" s="266"/>
      <c r="RQK26" s="261"/>
      <c r="RQL26" s="265"/>
      <c r="RQM26" s="266"/>
      <c r="RQN26" s="200"/>
      <c r="RQO26" s="266"/>
      <c r="RQP26" s="261"/>
      <c r="RQQ26" s="265"/>
      <c r="RQR26" s="266"/>
      <c r="RQS26" s="200"/>
      <c r="RQT26" s="266"/>
      <c r="RQU26" s="261"/>
      <c r="RQV26" s="265"/>
      <c r="RQW26" s="266"/>
      <c r="RQX26" s="200"/>
      <c r="RQY26" s="266"/>
      <c r="RQZ26" s="261"/>
      <c r="RRA26" s="265"/>
      <c r="RRB26" s="266"/>
      <c r="RRC26" s="200"/>
      <c r="RRD26" s="266"/>
      <c r="RRE26" s="261"/>
      <c r="RRF26" s="265"/>
      <c r="RRG26" s="266"/>
      <c r="RRH26" s="200"/>
      <c r="RRI26" s="266"/>
      <c r="RRJ26" s="261"/>
      <c r="RRK26" s="265"/>
      <c r="RRL26" s="266"/>
      <c r="RRM26" s="200"/>
      <c r="RRN26" s="266"/>
      <c r="RRO26" s="261"/>
      <c r="RRP26" s="265"/>
      <c r="RRQ26" s="266"/>
      <c r="RRR26" s="200"/>
      <c r="RRS26" s="266"/>
      <c r="RRT26" s="261"/>
      <c r="RRU26" s="265"/>
      <c r="RRV26" s="266"/>
      <c r="RRW26" s="200"/>
      <c r="RRX26" s="266"/>
      <c r="RRY26" s="261"/>
      <c r="RRZ26" s="265"/>
      <c r="RSA26" s="266"/>
      <c r="RSB26" s="200"/>
      <c r="RSC26" s="266"/>
      <c r="RSD26" s="261"/>
      <c r="RSE26" s="265"/>
      <c r="RSF26" s="266"/>
      <c r="RSG26" s="200"/>
      <c r="RSH26" s="266"/>
      <c r="RSI26" s="261"/>
      <c r="RSJ26" s="265"/>
      <c r="RSK26" s="266"/>
      <c r="RSL26" s="200"/>
      <c r="RSM26" s="266"/>
      <c r="RSN26" s="261"/>
      <c r="RSO26" s="265"/>
      <c r="RSP26" s="266"/>
      <c r="RSQ26" s="200"/>
      <c r="RSR26" s="266"/>
      <c r="RSS26" s="261"/>
      <c r="RST26" s="265"/>
      <c r="RSU26" s="266"/>
      <c r="RSV26" s="200"/>
      <c r="RSW26" s="266"/>
      <c r="RSX26" s="261"/>
      <c r="RSY26" s="265"/>
      <c r="RSZ26" s="266"/>
      <c r="RTA26" s="200"/>
      <c r="RTB26" s="266"/>
      <c r="RTC26" s="261"/>
      <c r="RTD26" s="265"/>
      <c r="RTE26" s="266"/>
      <c r="RTF26" s="200"/>
      <c r="RTG26" s="266"/>
      <c r="RTH26" s="261"/>
      <c r="RTI26" s="265"/>
      <c r="RTJ26" s="266"/>
      <c r="RTK26" s="200"/>
      <c r="RTL26" s="266"/>
      <c r="RTM26" s="261"/>
      <c r="RTN26" s="265"/>
      <c r="RTO26" s="266"/>
      <c r="RTP26" s="200"/>
      <c r="RTQ26" s="266"/>
      <c r="RTR26" s="261"/>
      <c r="RTS26" s="265"/>
      <c r="RTT26" s="266"/>
      <c r="RTU26" s="200"/>
      <c r="RTV26" s="266"/>
      <c r="RTW26" s="261"/>
      <c r="RTX26" s="265"/>
      <c r="RTY26" s="266"/>
      <c r="RTZ26" s="200"/>
      <c r="RUA26" s="266"/>
      <c r="RUB26" s="261"/>
      <c r="RUC26" s="265"/>
      <c r="RUD26" s="266"/>
      <c r="RUE26" s="200"/>
      <c r="RUF26" s="266"/>
      <c r="RUG26" s="261"/>
      <c r="RUH26" s="265"/>
      <c r="RUI26" s="266"/>
      <c r="RUJ26" s="200"/>
      <c r="RUK26" s="266"/>
      <c r="RUL26" s="261"/>
      <c r="RUM26" s="265"/>
      <c r="RUN26" s="266"/>
      <c r="RUO26" s="200"/>
      <c r="RUP26" s="266"/>
      <c r="RUQ26" s="261"/>
      <c r="RUR26" s="265"/>
      <c r="RUS26" s="266"/>
      <c r="RUT26" s="200"/>
      <c r="RUU26" s="266"/>
      <c r="RUV26" s="261"/>
      <c r="RUW26" s="265"/>
      <c r="RUX26" s="266"/>
      <c r="RUY26" s="200"/>
      <c r="RUZ26" s="266"/>
      <c r="RVA26" s="261"/>
      <c r="RVB26" s="265"/>
      <c r="RVC26" s="266"/>
      <c r="RVD26" s="200"/>
      <c r="RVE26" s="266"/>
      <c r="RVF26" s="261"/>
      <c r="RVG26" s="265"/>
      <c r="RVH26" s="266"/>
      <c r="RVI26" s="200"/>
      <c r="RVJ26" s="266"/>
      <c r="RVK26" s="261"/>
      <c r="RVL26" s="265"/>
      <c r="RVM26" s="266"/>
      <c r="RVN26" s="200"/>
      <c r="RVO26" s="266"/>
      <c r="RVP26" s="261"/>
      <c r="RVQ26" s="265"/>
      <c r="RVR26" s="266"/>
      <c r="RVS26" s="200"/>
      <c r="RVT26" s="266"/>
      <c r="RVU26" s="261"/>
      <c r="RVV26" s="265"/>
      <c r="RVW26" s="266"/>
      <c r="RVX26" s="200"/>
      <c r="RVY26" s="266"/>
      <c r="RVZ26" s="261"/>
      <c r="RWA26" s="265"/>
      <c r="RWB26" s="266"/>
      <c r="RWC26" s="200"/>
      <c r="RWD26" s="266"/>
      <c r="RWE26" s="261"/>
      <c r="RWF26" s="265"/>
      <c r="RWG26" s="266"/>
      <c r="RWH26" s="200"/>
      <c r="RWI26" s="266"/>
      <c r="RWJ26" s="261"/>
      <c r="RWK26" s="265"/>
      <c r="RWL26" s="266"/>
      <c r="RWM26" s="200"/>
      <c r="RWN26" s="266"/>
      <c r="RWO26" s="261"/>
      <c r="RWP26" s="265"/>
      <c r="RWQ26" s="266"/>
      <c r="RWR26" s="200"/>
      <c r="RWS26" s="266"/>
      <c r="RWT26" s="261"/>
      <c r="RWU26" s="265"/>
      <c r="RWV26" s="266"/>
      <c r="RWW26" s="200"/>
      <c r="RWX26" s="266"/>
      <c r="RWY26" s="261"/>
      <c r="RWZ26" s="265"/>
      <c r="RXA26" s="266"/>
      <c r="RXB26" s="200"/>
      <c r="RXC26" s="266"/>
      <c r="RXD26" s="261"/>
      <c r="RXE26" s="265"/>
      <c r="RXF26" s="266"/>
      <c r="RXG26" s="200"/>
      <c r="RXH26" s="266"/>
      <c r="RXI26" s="261"/>
      <c r="RXJ26" s="265"/>
      <c r="RXK26" s="266"/>
      <c r="RXL26" s="200"/>
      <c r="RXM26" s="266"/>
      <c r="RXN26" s="261"/>
      <c r="RXO26" s="265"/>
      <c r="RXP26" s="266"/>
      <c r="RXQ26" s="200"/>
      <c r="RXR26" s="266"/>
      <c r="RXS26" s="261"/>
      <c r="RXT26" s="265"/>
      <c r="RXU26" s="266"/>
      <c r="RXV26" s="200"/>
      <c r="RXW26" s="266"/>
      <c r="RXX26" s="261"/>
      <c r="RXY26" s="265"/>
      <c r="RXZ26" s="266"/>
      <c r="RYA26" s="200"/>
      <c r="RYB26" s="266"/>
      <c r="RYC26" s="261"/>
      <c r="RYD26" s="265"/>
      <c r="RYE26" s="266"/>
      <c r="RYF26" s="200"/>
      <c r="RYG26" s="266"/>
      <c r="RYH26" s="261"/>
      <c r="RYI26" s="265"/>
      <c r="RYJ26" s="266"/>
      <c r="RYK26" s="200"/>
      <c r="RYL26" s="266"/>
      <c r="RYM26" s="261"/>
      <c r="RYN26" s="265"/>
      <c r="RYO26" s="266"/>
      <c r="RYP26" s="200"/>
      <c r="RYQ26" s="266"/>
      <c r="RYR26" s="261"/>
      <c r="RYS26" s="265"/>
      <c r="RYT26" s="266"/>
      <c r="RYU26" s="200"/>
      <c r="RYV26" s="266"/>
      <c r="RYW26" s="261"/>
      <c r="RYX26" s="265"/>
      <c r="RYY26" s="266"/>
      <c r="RYZ26" s="200"/>
      <c r="RZA26" s="266"/>
      <c r="RZB26" s="261"/>
      <c r="RZC26" s="265"/>
      <c r="RZD26" s="266"/>
      <c r="RZE26" s="200"/>
      <c r="RZF26" s="266"/>
      <c r="RZG26" s="261"/>
      <c r="RZH26" s="265"/>
      <c r="RZI26" s="266"/>
      <c r="RZJ26" s="200"/>
      <c r="RZK26" s="266"/>
      <c r="RZL26" s="261"/>
      <c r="RZM26" s="265"/>
      <c r="RZN26" s="266"/>
      <c r="RZO26" s="200"/>
      <c r="RZP26" s="266"/>
      <c r="RZQ26" s="261"/>
      <c r="RZR26" s="265"/>
      <c r="RZS26" s="266"/>
      <c r="RZT26" s="200"/>
      <c r="RZU26" s="266"/>
      <c r="RZV26" s="261"/>
      <c r="RZW26" s="265"/>
      <c r="RZX26" s="266"/>
      <c r="RZY26" s="200"/>
      <c r="RZZ26" s="266"/>
      <c r="SAA26" s="261"/>
      <c r="SAB26" s="265"/>
      <c r="SAC26" s="266"/>
      <c r="SAD26" s="200"/>
      <c r="SAE26" s="266"/>
      <c r="SAF26" s="261"/>
      <c r="SAG26" s="265"/>
      <c r="SAH26" s="266"/>
      <c r="SAI26" s="200"/>
      <c r="SAJ26" s="266"/>
      <c r="SAK26" s="261"/>
      <c r="SAL26" s="265"/>
      <c r="SAM26" s="266"/>
      <c r="SAN26" s="200"/>
      <c r="SAO26" s="266"/>
      <c r="SAP26" s="261"/>
      <c r="SAQ26" s="265"/>
      <c r="SAR26" s="266"/>
      <c r="SAS26" s="200"/>
      <c r="SAT26" s="266"/>
      <c r="SAU26" s="261"/>
      <c r="SAV26" s="265"/>
      <c r="SAW26" s="266"/>
      <c r="SAX26" s="200"/>
      <c r="SAY26" s="266"/>
      <c r="SAZ26" s="261"/>
      <c r="SBA26" s="265"/>
      <c r="SBB26" s="266"/>
      <c r="SBC26" s="200"/>
      <c r="SBD26" s="266"/>
      <c r="SBE26" s="261"/>
      <c r="SBF26" s="265"/>
      <c r="SBG26" s="266"/>
      <c r="SBH26" s="200"/>
      <c r="SBI26" s="266"/>
      <c r="SBJ26" s="261"/>
      <c r="SBK26" s="265"/>
      <c r="SBL26" s="266"/>
      <c r="SBM26" s="200"/>
      <c r="SBN26" s="266"/>
      <c r="SBO26" s="261"/>
      <c r="SBP26" s="265"/>
      <c r="SBQ26" s="266"/>
      <c r="SBR26" s="200"/>
      <c r="SBS26" s="266"/>
      <c r="SBT26" s="261"/>
      <c r="SBU26" s="265"/>
      <c r="SBV26" s="266"/>
      <c r="SBW26" s="200"/>
      <c r="SBX26" s="266"/>
      <c r="SBY26" s="261"/>
      <c r="SBZ26" s="265"/>
      <c r="SCA26" s="266"/>
      <c r="SCB26" s="200"/>
      <c r="SCC26" s="266"/>
      <c r="SCD26" s="261"/>
      <c r="SCE26" s="265"/>
      <c r="SCF26" s="266"/>
      <c r="SCG26" s="200"/>
      <c r="SCH26" s="266"/>
      <c r="SCI26" s="261"/>
      <c r="SCJ26" s="265"/>
      <c r="SCK26" s="266"/>
      <c r="SCL26" s="200"/>
      <c r="SCM26" s="266"/>
      <c r="SCN26" s="261"/>
      <c r="SCO26" s="265"/>
      <c r="SCP26" s="266"/>
      <c r="SCQ26" s="200"/>
      <c r="SCR26" s="266"/>
      <c r="SCS26" s="261"/>
      <c r="SCT26" s="265"/>
      <c r="SCU26" s="266"/>
      <c r="SCV26" s="200"/>
      <c r="SCW26" s="266"/>
      <c r="SCX26" s="261"/>
      <c r="SCY26" s="265"/>
      <c r="SCZ26" s="266"/>
      <c r="SDA26" s="200"/>
      <c r="SDB26" s="266"/>
      <c r="SDC26" s="261"/>
      <c r="SDD26" s="265"/>
      <c r="SDE26" s="266"/>
      <c r="SDF26" s="200"/>
      <c r="SDG26" s="266"/>
      <c r="SDH26" s="261"/>
      <c r="SDI26" s="265"/>
      <c r="SDJ26" s="266"/>
      <c r="SDK26" s="200"/>
      <c r="SDL26" s="266"/>
      <c r="SDM26" s="261"/>
      <c r="SDN26" s="265"/>
      <c r="SDO26" s="266"/>
      <c r="SDP26" s="200"/>
      <c r="SDQ26" s="266"/>
      <c r="SDR26" s="261"/>
      <c r="SDS26" s="265"/>
      <c r="SDT26" s="266"/>
      <c r="SDU26" s="200"/>
      <c r="SDV26" s="266"/>
      <c r="SDW26" s="261"/>
      <c r="SDX26" s="265"/>
      <c r="SDY26" s="266"/>
      <c r="SDZ26" s="200"/>
      <c r="SEA26" s="266"/>
      <c r="SEB26" s="261"/>
      <c r="SEC26" s="265"/>
      <c r="SED26" s="266"/>
      <c r="SEE26" s="200"/>
      <c r="SEF26" s="266"/>
      <c r="SEG26" s="261"/>
      <c r="SEH26" s="265"/>
      <c r="SEI26" s="266"/>
      <c r="SEJ26" s="200"/>
      <c r="SEK26" s="266"/>
      <c r="SEL26" s="261"/>
      <c r="SEM26" s="265"/>
      <c r="SEN26" s="266"/>
      <c r="SEO26" s="200"/>
      <c r="SEP26" s="266"/>
      <c r="SEQ26" s="261"/>
      <c r="SER26" s="265"/>
      <c r="SES26" s="266"/>
      <c r="SET26" s="200"/>
      <c r="SEU26" s="266"/>
      <c r="SEV26" s="261"/>
      <c r="SEW26" s="265"/>
      <c r="SEX26" s="266"/>
      <c r="SEY26" s="200"/>
      <c r="SEZ26" s="266"/>
      <c r="SFA26" s="261"/>
      <c r="SFB26" s="265"/>
      <c r="SFC26" s="266"/>
      <c r="SFD26" s="200"/>
      <c r="SFE26" s="266"/>
      <c r="SFF26" s="261"/>
      <c r="SFG26" s="265"/>
      <c r="SFH26" s="266"/>
      <c r="SFI26" s="200"/>
      <c r="SFJ26" s="266"/>
      <c r="SFK26" s="261"/>
      <c r="SFL26" s="265"/>
      <c r="SFM26" s="266"/>
      <c r="SFN26" s="200"/>
      <c r="SFO26" s="266"/>
      <c r="SFP26" s="261"/>
      <c r="SFQ26" s="265"/>
      <c r="SFR26" s="266"/>
      <c r="SFS26" s="200"/>
      <c r="SFT26" s="266"/>
      <c r="SFU26" s="261"/>
      <c r="SFV26" s="265"/>
      <c r="SFW26" s="266"/>
      <c r="SFX26" s="200"/>
      <c r="SFY26" s="266"/>
      <c r="SFZ26" s="261"/>
      <c r="SGA26" s="265"/>
      <c r="SGB26" s="266"/>
      <c r="SGC26" s="200"/>
      <c r="SGD26" s="266"/>
      <c r="SGE26" s="261"/>
      <c r="SGF26" s="265"/>
      <c r="SGG26" s="266"/>
      <c r="SGH26" s="200"/>
      <c r="SGI26" s="266"/>
      <c r="SGJ26" s="261"/>
      <c r="SGK26" s="265"/>
      <c r="SGL26" s="266"/>
      <c r="SGM26" s="200"/>
      <c r="SGN26" s="266"/>
      <c r="SGO26" s="261"/>
      <c r="SGP26" s="265"/>
      <c r="SGQ26" s="266"/>
      <c r="SGR26" s="200"/>
      <c r="SGS26" s="266"/>
      <c r="SGT26" s="261"/>
      <c r="SGU26" s="265"/>
      <c r="SGV26" s="266"/>
      <c r="SGW26" s="200"/>
      <c r="SGX26" s="266"/>
      <c r="SGY26" s="261"/>
      <c r="SGZ26" s="265"/>
      <c r="SHA26" s="266"/>
      <c r="SHB26" s="200"/>
      <c r="SHC26" s="266"/>
      <c r="SHD26" s="261"/>
      <c r="SHE26" s="265"/>
      <c r="SHF26" s="266"/>
      <c r="SHG26" s="200"/>
      <c r="SHH26" s="266"/>
      <c r="SHI26" s="261"/>
      <c r="SHJ26" s="265"/>
      <c r="SHK26" s="266"/>
      <c r="SHL26" s="200"/>
      <c r="SHM26" s="266"/>
      <c r="SHN26" s="261"/>
      <c r="SHO26" s="265"/>
      <c r="SHP26" s="266"/>
      <c r="SHQ26" s="200"/>
      <c r="SHR26" s="266"/>
      <c r="SHS26" s="261"/>
      <c r="SHT26" s="265"/>
      <c r="SHU26" s="266"/>
      <c r="SHV26" s="200"/>
      <c r="SHW26" s="266"/>
      <c r="SHX26" s="261"/>
      <c r="SHY26" s="265"/>
      <c r="SHZ26" s="266"/>
      <c r="SIA26" s="200"/>
      <c r="SIB26" s="266"/>
      <c r="SIC26" s="261"/>
      <c r="SID26" s="265"/>
      <c r="SIE26" s="266"/>
      <c r="SIF26" s="200"/>
      <c r="SIG26" s="266"/>
      <c r="SIH26" s="261"/>
      <c r="SII26" s="265"/>
      <c r="SIJ26" s="266"/>
      <c r="SIK26" s="200"/>
      <c r="SIL26" s="266"/>
      <c r="SIM26" s="261"/>
      <c r="SIN26" s="265"/>
      <c r="SIO26" s="266"/>
      <c r="SIP26" s="200"/>
      <c r="SIQ26" s="266"/>
      <c r="SIR26" s="261"/>
      <c r="SIS26" s="265"/>
      <c r="SIT26" s="266"/>
      <c r="SIU26" s="200"/>
      <c r="SIV26" s="266"/>
      <c r="SIW26" s="261"/>
      <c r="SIX26" s="265"/>
      <c r="SIY26" s="266"/>
      <c r="SIZ26" s="200"/>
      <c r="SJA26" s="266"/>
      <c r="SJB26" s="261"/>
      <c r="SJC26" s="265"/>
      <c r="SJD26" s="266"/>
      <c r="SJE26" s="200"/>
      <c r="SJF26" s="266"/>
      <c r="SJG26" s="261"/>
      <c r="SJH26" s="265"/>
      <c r="SJI26" s="266"/>
      <c r="SJJ26" s="200"/>
      <c r="SJK26" s="266"/>
      <c r="SJL26" s="261"/>
      <c r="SJM26" s="265"/>
      <c r="SJN26" s="266"/>
      <c r="SJO26" s="200"/>
      <c r="SJP26" s="266"/>
      <c r="SJQ26" s="261"/>
      <c r="SJR26" s="265"/>
      <c r="SJS26" s="266"/>
      <c r="SJT26" s="200"/>
      <c r="SJU26" s="266"/>
      <c r="SJV26" s="261"/>
      <c r="SJW26" s="265"/>
      <c r="SJX26" s="266"/>
      <c r="SJY26" s="200"/>
      <c r="SJZ26" s="266"/>
      <c r="SKA26" s="261"/>
      <c r="SKB26" s="265"/>
      <c r="SKC26" s="266"/>
      <c r="SKD26" s="200"/>
      <c r="SKE26" s="266"/>
      <c r="SKF26" s="261"/>
      <c r="SKG26" s="265"/>
      <c r="SKH26" s="266"/>
      <c r="SKI26" s="200"/>
      <c r="SKJ26" s="266"/>
      <c r="SKK26" s="261"/>
      <c r="SKL26" s="265"/>
      <c r="SKM26" s="266"/>
      <c r="SKN26" s="200"/>
      <c r="SKO26" s="266"/>
      <c r="SKP26" s="261"/>
      <c r="SKQ26" s="265"/>
      <c r="SKR26" s="266"/>
      <c r="SKS26" s="200"/>
      <c r="SKT26" s="266"/>
      <c r="SKU26" s="261"/>
      <c r="SKV26" s="265"/>
      <c r="SKW26" s="266"/>
      <c r="SKX26" s="200"/>
      <c r="SKY26" s="266"/>
      <c r="SKZ26" s="261"/>
      <c r="SLA26" s="265"/>
      <c r="SLB26" s="266"/>
      <c r="SLC26" s="200"/>
      <c r="SLD26" s="266"/>
      <c r="SLE26" s="261"/>
      <c r="SLF26" s="265"/>
      <c r="SLG26" s="266"/>
      <c r="SLH26" s="200"/>
      <c r="SLI26" s="266"/>
      <c r="SLJ26" s="261"/>
      <c r="SLK26" s="265"/>
      <c r="SLL26" s="266"/>
      <c r="SLM26" s="200"/>
      <c r="SLN26" s="266"/>
      <c r="SLO26" s="261"/>
      <c r="SLP26" s="265"/>
      <c r="SLQ26" s="266"/>
      <c r="SLR26" s="200"/>
      <c r="SLS26" s="266"/>
      <c r="SLT26" s="261"/>
      <c r="SLU26" s="265"/>
      <c r="SLV26" s="266"/>
      <c r="SLW26" s="200"/>
      <c r="SLX26" s="266"/>
      <c r="SLY26" s="261"/>
      <c r="SLZ26" s="265"/>
      <c r="SMA26" s="266"/>
      <c r="SMB26" s="200"/>
      <c r="SMC26" s="266"/>
      <c r="SMD26" s="261"/>
      <c r="SME26" s="265"/>
      <c r="SMF26" s="266"/>
      <c r="SMG26" s="200"/>
      <c r="SMH26" s="266"/>
      <c r="SMI26" s="261"/>
      <c r="SMJ26" s="265"/>
      <c r="SMK26" s="266"/>
      <c r="SML26" s="200"/>
      <c r="SMM26" s="266"/>
      <c r="SMN26" s="261"/>
      <c r="SMO26" s="265"/>
      <c r="SMP26" s="266"/>
      <c r="SMQ26" s="200"/>
      <c r="SMR26" s="266"/>
      <c r="SMS26" s="261"/>
      <c r="SMT26" s="265"/>
      <c r="SMU26" s="266"/>
      <c r="SMV26" s="200"/>
      <c r="SMW26" s="266"/>
      <c r="SMX26" s="261"/>
      <c r="SMY26" s="265"/>
      <c r="SMZ26" s="266"/>
      <c r="SNA26" s="200"/>
      <c r="SNB26" s="266"/>
      <c r="SNC26" s="261"/>
      <c r="SND26" s="265"/>
      <c r="SNE26" s="266"/>
      <c r="SNF26" s="200"/>
      <c r="SNG26" s="266"/>
      <c r="SNH26" s="261"/>
      <c r="SNI26" s="265"/>
      <c r="SNJ26" s="266"/>
      <c r="SNK26" s="200"/>
      <c r="SNL26" s="266"/>
      <c r="SNM26" s="261"/>
      <c r="SNN26" s="265"/>
      <c r="SNO26" s="266"/>
      <c r="SNP26" s="200"/>
      <c r="SNQ26" s="266"/>
      <c r="SNR26" s="261"/>
      <c r="SNS26" s="265"/>
      <c r="SNT26" s="266"/>
      <c r="SNU26" s="200"/>
      <c r="SNV26" s="266"/>
      <c r="SNW26" s="261"/>
      <c r="SNX26" s="265"/>
      <c r="SNY26" s="266"/>
      <c r="SNZ26" s="200"/>
      <c r="SOA26" s="266"/>
      <c r="SOB26" s="261"/>
      <c r="SOC26" s="265"/>
      <c r="SOD26" s="266"/>
      <c r="SOE26" s="200"/>
      <c r="SOF26" s="266"/>
      <c r="SOG26" s="261"/>
      <c r="SOH26" s="265"/>
      <c r="SOI26" s="266"/>
      <c r="SOJ26" s="200"/>
      <c r="SOK26" s="266"/>
      <c r="SOL26" s="261"/>
      <c r="SOM26" s="265"/>
      <c r="SON26" s="266"/>
      <c r="SOO26" s="200"/>
      <c r="SOP26" s="266"/>
      <c r="SOQ26" s="261"/>
      <c r="SOR26" s="265"/>
      <c r="SOS26" s="266"/>
      <c r="SOT26" s="200"/>
      <c r="SOU26" s="266"/>
      <c r="SOV26" s="261"/>
      <c r="SOW26" s="265"/>
      <c r="SOX26" s="266"/>
      <c r="SOY26" s="200"/>
      <c r="SOZ26" s="266"/>
      <c r="SPA26" s="261"/>
      <c r="SPB26" s="265"/>
      <c r="SPC26" s="266"/>
      <c r="SPD26" s="200"/>
      <c r="SPE26" s="266"/>
      <c r="SPF26" s="261"/>
      <c r="SPG26" s="265"/>
      <c r="SPH26" s="266"/>
      <c r="SPI26" s="200"/>
      <c r="SPJ26" s="266"/>
      <c r="SPK26" s="261"/>
      <c r="SPL26" s="265"/>
      <c r="SPM26" s="266"/>
      <c r="SPN26" s="200"/>
      <c r="SPO26" s="266"/>
      <c r="SPP26" s="261"/>
      <c r="SPQ26" s="265"/>
      <c r="SPR26" s="266"/>
      <c r="SPS26" s="200"/>
      <c r="SPT26" s="266"/>
      <c r="SPU26" s="261"/>
      <c r="SPV26" s="265"/>
      <c r="SPW26" s="266"/>
      <c r="SPX26" s="200"/>
      <c r="SPY26" s="266"/>
      <c r="SPZ26" s="261"/>
      <c r="SQA26" s="265"/>
      <c r="SQB26" s="266"/>
      <c r="SQC26" s="200"/>
      <c r="SQD26" s="266"/>
      <c r="SQE26" s="261"/>
      <c r="SQF26" s="265"/>
      <c r="SQG26" s="266"/>
      <c r="SQH26" s="200"/>
      <c r="SQI26" s="266"/>
      <c r="SQJ26" s="261"/>
      <c r="SQK26" s="265"/>
      <c r="SQL26" s="266"/>
      <c r="SQM26" s="200"/>
      <c r="SQN26" s="266"/>
      <c r="SQO26" s="261"/>
      <c r="SQP26" s="265"/>
      <c r="SQQ26" s="266"/>
      <c r="SQR26" s="200"/>
      <c r="SQS26" s="266"/>
      <c r="SQT26" s="261"/>
      <c r="SQU26" s="265"/>
      <c r="SQV26" s="266"/>
      <c r="SQW26" s="200"/>
      <c r="SQX26" s="266"/>
      <c r="SQY26" s="261"/>
      <c r="SQZ26" s="265"/>
      <c r="SRA26" s="266"/>
      <c r="SRB26" s="200"/>
      <c r="SRC26" s="266"/>
      <c r="SRD26" s="261"/>
      <c r="SRE26" s="265"/>
      <c r="SRF26" s="266"/>
      <c r="SRG26" s="200"/>
      <c r="SRH26" s="266"/>
      <c r="SRI26" s="261"/>
      <c r="SRJ26" s="265"/>
      <c r="SRK26" s="266"/>
      <c r="SRL26" s="200"/>
      <c r="SRM26" s="266"/>
      <c r="SRN26" s="261"/>
      <c r="SRO26" s="265"/>
      <c r="SRP26" s="266"/>
      <c r="SRQ26" s="200"/>
      <c r="SRR26" s="266"/>
      <c r="SRS26" s="261"/>
      <c r="SRT26" s="265"/>
      <c r="SRU26" s="266"/>
      <c r="SRV26" s="200"/>
      <c r="SRW26" s="266"/>
      <c r="SRX26" s="261"/>
      <c r="SRY26" s="265"/>
      <c r="SRZ26" s="266"/>
      <c r="SSA26" s="200"/>
      <c r="SSB26" s="266"/>
      <c r="SSC26" s="261"/>
      <c r="SSD26" s="265"/>
      <c r="SSE26" s="266"/>
      <c r="SSF26" s="200"/>
      <c r="SSG26" s="266"/>
      <c r="SSH26" s="261"/>
      <c r="SSI26" s="265"/>
      <c r="SSJ26" s="266"/>
      <c r="SSK26" s="200"/>
      <c r="SSL26" s="266"/>
      <c r="SSM26" s="261"/>
      <c r="SSN26" s="265"/>
      <c r="SSO26" s="266"/>
      <c r="SSP26" s="200"/>
      <c r="SSQ26" s="266"/>
      <c r="SSR26" s="261"/>
      <c r="SSS26" s="265"/>
      <c r="SST26" s="266"/>
      <c r="SSU26" s="200"/>
      <c r="SSV26" s="266"/>
      <c r="SSW26" s="261"/>
      <c r="SSX26" s="265"/>
      <c r="SSY26" s="266"/>
      <c r="SSZ26" s="200"/>
      <c r="STA26" s="266"/>
      <c r="STB26" s="261"/>
      <c r="STC26" s="265"/>
      <c r="STD26" s="266"/>
      <c r="STE26" s="200"/>
      <c r="STF26" s="266"/>
      <c r="STG26" s="261"/>
      <c r="STH26" s="265"/>
      <c r="STI26" s="266"/>
      <c r="STJ26" s="200"/>
      <c r="STK26" s="266"/>
      <c r="STL26" s="261"/>
      <c r="STM26" s="265"/>
      <c r="STN26" s="266"/>
      <c r="STO26" s="200"/>
      <c r="STP26" s="266"/>
      <c r="STQ26" s="261"/>
      <c r="STR26" s="265"/>
      <c r="STS26" s="266"/>
      <c r="STT26" s="200"/>
      <c r="STU26" s="266"/>
      <c r="STV26" s="261"/>
      <c r="STW26" s="265"/>
      <c r="STX26" s="266"/>
      <c r="STY26" s="200"/>
      <c r="STZ26" s="266"/>
      <c r="SUA26" s="261"/>
      <c r="SUB26" s="265"/>
      <c r="SUC26" s="266"/>
      <c r="SUD26" s="200"/>
      <c r="SUE26" s="266"/>
      <c r="SUF26" s="261"/>
      <c r="SUG26" s="265"/>
      <c r="SUH26" s="266"/>
      <c r="SUI26" s="200"/>
      <c r="SUJ26" s="266"/>
      <c r="SUK26" s="261"/>
      <c r="SUL26" s="265"/>
      <c r="SUM26" s="266"/>
      <c r="SUN26" s="200"/>
      <c r="SUO26" s="266"/>
      <c r="SUP26" s="261"/>
      <c r="SUQ26" s="265"/>
      <c r="SUR26" s="266"/>
      <c r="SUS26" s="200"/>
      <c r="SUT26" s="266"/>
      <c r="SUU26" s="261"/>
      <c r="SUV26" s="265"/>
      <c r="SUW26" s="266"/>
      <c r="SUX26" s="200"/>
      <c r="SUY26" s="266"/>
      <c r="SUZ26" s="261"/>
      <c r="SVA26" s="265"/>
      <c r="SVB26" s="266"/>
      <c r="SVC26" s="200"/>
      <c r="SVD26" s="266"/>
      <c r="SVE26" s="261"/>
      <c r="SVF26" s="265"/>
      <c r="SVG26" s="266"/>
      <c r="SVH26" s="200"/>
      <c r="SVI26" s="266"/>
      <c r="SVJ26" s="261"/>
      <c r="SVK26" s="265"/>
      <c r="SVL26" s="266"/>
      <c r="SVM26" s="200"/>
      <c r="SVN26" s="266"/>
      <c r="SVO26" s="261"/>
      <c r="SVP26" s="265"/>
      <c r="SVQ26" s="266"/>
      <c r="SVR26" s="200"/>
      <c r="SVS26" s="266"/>
      <c r="SVT26" s="261"/>
      <c r="SVU26" s="265"/>
      <c r="SVV26" s="266"/>
      <c r="SVW26" s="200"/>
      <c r="SVX26" s="266"/>
      <c r="SVY26" s="261"/>
      <c r="SVZ26" s="265"/>
      <c r="SWA26" s="266"/>
      <c r="SWB26" s="200"/>
      <c r="SWC26" s="266"/>
      <c r="SWD26" s="261"/>
      <c r="SWE26" s="265"/>
      <c r="SWF26" s="266"/>
      <c r="SWG26" s="200"/>
      <c r="SWH26" s="266"/>
      <c r="SWI26" s="261"/>
      <c r="SWJ26" s="265"/>
      <c r="SWK26" s="266"/>
      <c r="SWL26" s="200"/>
      <c r="SWM26" s="266"/>
      <c r="SWN26" s="261"/>
      <c r="SWO26" s="265"/>
      <c r="SWP26" s="266"/>
      <c r="SWQ26" s="200"/>
      <c r="SWR26" s="266"/>
      <c r="SWS26" s="261"/>
      <c r="SWT26" s="265"/>
      <c r="SWU26" s="266"/>
      <c r="SWV26" s="200"/>
      <c r="SWW26" s="266"/>
      <c r="SWX26" s="261"/>
      <c r="SWY26" s="265"/>
      <c r="SWZ26" s="266"/>
      <c r="SXA26" s="200"/>
      <c r="SXB26" s="266"/>
      <c r="SXC26" s="261"/>
      <c r="SXD26" s="265"/>
      <c r="SXE26" s="266"/>
      <c r="SXF26" s="200"/>
      <c r="SXG26" s="266"/>
      <c r="SXH26" s="261"/>
      <c r="SXI26" s="265"/>
      <c r="SXJ26" s="266"/>
      <c r="SXK26" s="200"/>
      <c r="SXL26" s="266"/>
      <c r="SXM26" s="261"/>
      <c r="SXN26" s="265"/>
      <c r="SXO26" s="266"/>
      <c r="SXP26" s="200"/>
      <c r="SXQ26" s="266"/>
      <c r="SXR26" s="261"/>
      <c r="SXS26" s="265"/>
      <c r="SXT26" s="266"/>
      <c r="SXU26" s="200"/>
      <c r="SXV26" s="266"/>
      <c r="SXW26" s="261"/>
      <c r="SXX26" s="265"/>
      <c r="SXY26" s="266"/>
      <c r="SXZ26" s="200"/>
      <c r="SYA26" s="266"/>
      <c r="SYB26" s="261"/>
      <c r="SYC26" s="265"/>
      <c r="SYD26" s="266"/>
      <c r="SYE26" s="200"/>
      <c r="SYF26" s="266"/>
      <c r="SYG26" s="261"/>
      <c r="SYH26" s="265"/>
      <c r="SYI26" s="266"/>
      <c r="SYJ26" s="200"/>
      <c r="SYK26" s="266"/>
      <c r="SYL26" s="261"/>
      <c r="SYM26" s="265"/>
      <c r="SYN26" s="266"/>
      <c r="SYO26" s="200"/>
      <c r="SYP26" s="266"/>
      <c r="SYQ26" s="261"/>
      <c r="SYR26" s="265"/>
      <c r="SYS26" s="266"/>
      <c r="SYT26" s="200"/>
      <c r="SYU26" s="266"/>
      <c r="SYV26" s="261"/>
      <c r="SYW26" s="265"/>
      <c r="SYX26" s="266"/>
      <c r="SYY26" s="200"/>
      <c r="SYZ26" s="266"/>
      <c r="SZA26" s="261"/>
      <c r="SZB26" s="265"/>
      <c r="SZC26" s="266"/>
      <c r="SZD26" s="200"/>
      <c r="SZE26" s="266"/>
      <c r="SZF26" s="261"/>
      <c r="SZG26" s="265"/>
      <c r="SZH26" s="266"/>
      <c r="SZI26" s="200"/>
      <c r="SZJ26" s="266"/>
      <c r="SZK26" s="261"/>
      <c r="SZL26" s="265"/>
      <c r="SZM26" s="266"/>
      <c r="SZN26" s="200"/>
      <c r="SZO26" s="266"/>
      <c r="SZP26" s="261"/>
      <c r="SZQ26" s="265"/>
      <c r="SZR26" s="266"/>
      <c r="SZS26" s="200"/>
      <c r="SZT26" s="266"/>
      <c r="SZU26" s="261"/>
      <c r="SZV26" s="265"/>
      <c r="SZW26" s="266"/>
      <c r="SZX26" s="200"/>
      <c r="SZY26" s="266"/>
      <c r="SZZ26" s="261"/>
      <c r="TAA26" s="265"/>
      <c r="TAB26" s="266"/>
      <c r="TAC26" s="200"/>
      <c r="TAD26" s="266"/>
      <c r="TAE26" s="261"/>
      <c r="TAF26" s="265"/>
      <c r="TAG26" s="266"/>
      <c r="TAH26" s="200"/>
      <c r="TAI26" s="266"/>
      <c r="TAJ26" s="261"/>
      <c r="TAK26" s="265"/>
      <c r="TAL26" s="266"/>
      <c r="TAM26" s="200"/>
      <c r="TAN26" s="266"/>
      <c r="TAO26" s="261"/>
      <c r="TAP26" s="265"/>
      <c r="TAQ26" s="266"/>
      <c r="TAR26" s="200"/>
      <c r="TAS26" s="266"/>
      <c r="TAT26" s="261"/>
      <c r="TAU26" s="265"/>
      <c r="TAV26" s="266"/>
      <c r="TAW26" s="200"/>
      <c r="TAX26" s="266"/>
      <c r="TAY26" s="261"/>
      <c r="TAZ26" s="265"/>
      <c r="TBA26" s="266"/>
      <c r="TBB26" s="200"/>
      <c r="TBC26" s="266"/>
      <c r="TBD26" s="261"/>
      <c r="TBE26" s="265"/>
      <c r="TBF26" s="266"/>
      <c r="TBG26" s="200"/>
      <c r="TBH26" s="266"/>
      <c r="TBI26" s="261"/>
      <c r="TBJ26" s="265"/>
      <c r="TBK26" s="266"/>
      <c r="TBL26" s="200"/>
      <c r="TBM26" s="266"/>
      <c r="TBN26" s="261"/>
      <c r="TBO26" s="265"/>
      <c r="TBP26" s="266"/>
      <c r="TBQ26" s="200"/>
      <c r="TBR26" s="266"/>
      <c r="TBS26" s="261"/>
      <c r="TBT26" s="265"/>
      <c r="TBU26" s="266"/>
      <c r="TBV26" s="200"/>
      <c r="TBW26" s="266"/>
      <c r="TBX26" s="261"/>
      <c r="TBY26" s="265"/>
      <c r="TBZ26" s="266"/>
      <c r="TCA26" s="200"/>
      <c r="TCB26" s="266"/>
      <c r="TCC26" s="261"/>
      <c r="TCD26" s="265"/>
      <c r="TCE26" s="266"/>
      <c r="TCF26" s="200"/>
      <c r="TCG26" s="266"/>
      <c r="TCH26" s="261"/>
      <c r="TCI26" s="265"/>
      <c r="TCJ26" s="266"/>
      <c r="TCK26" s="200"/>
      <c r="TCL26" s="266"/>
      <c r="TCM26" s="261"/>
      <c r="TCN26" s="265"/>
      <c r="TCO26" s="266"/>
      <c r="TCP26" s="200"/>
      <c r="TCQ26" s="266"/>
      <c r="TCR26" s="261"/>
      <c r="TCS26" s="265"/>
      <c r="TCT26" s="266"/>
      <c r="TCU26" s="200"/>
      <c r="TCV26" s="266"/>
      <c r="TCW26" s="261"/>
      <c r="TCX26" s="265"/>
      <c r="TCY26" s="266"/>
      <c r="TCZ26" s="200"/>
      <c r="TDA26" s="266"/>
      <c r="TDB26" s="261"/>
      <c r="TDC26" s="265"/>
      <c r="TDD26" s="266"/>
      <c r="TDE26" s="200"/>
      <c r="TDF26" s="266"/>
      <c r="TDG26" s="261"/>
      <c r="TDH26" s="265"/>
      <c r="TDI26" s="266"/>
      <c r="TDJ26" s="200"/>
      <c r="TDK26" s="266"/>
      <c r="TDL26" s="261"/>
      <c r="TDM26" s="265"/>
      <c r="TDN26" s="266"/>
      <c r="TDO26" s="200"/>
      <c r="TDP26" s="266"/>
      <c r="TDQ26" s="261"/>
      <c r="TDR26" s="265"/>
      <c r="TDS26" s="266"/>
      <c r="TDT26" s="200"/>
      <c r="TDU26" s="266"/>
      <c r="TDV26" s="261"/>
      <c r="TDW26" s="265"/>
      <c r="TDX26" s="266"/>
      <c r="TDY26" s="200"/>
      <c r="TDZ26" s="266"/>
      <c r="TEA26" s="261"/>
      <c r="TEB26" s="265"/>
      <c r="TEC26" s="266"/>
      <c r="TED26" s="200"/>
      <c r="TEE26" s="266"/>
      <c r="TEF26" s="261"/>
      <c r="TEG26" s="265"/>
      <c r="TEH26" s="266"/>
      <c r="TEI26" s="200"/>
      <c r="TEJ26" s="266"/>
      <c r="TEK26" s="261"/>
      <c r="TEL26" s="265"/>
      <c r="TEM26" s="266"/>
      <c r="TEN26" s="200"/>
      <c r="TEO26" s="266"/>
      <c r="TEP26" s="261"/>
      <c r="TEQ26" s="265"/>
      <c r="TER26" s="266"/>
      <c r="TES26" s="200"/>
      <c r="TET26" s="266"/>
      <c r="TEU26" s="261"/>
      <c r="TEV26" s="265"/>
      <c r="TEW26" s="266"/>
      <c r="TEX26" s="200"/>
      <c r="TEY26" s="266"/>
      <c r="TEZ26" s="261"/>
      <c r="TFA26" s="265"/>
      <c r="TFB26" s="266"/>
      <c r="TFC26" s="200"/>
      <c r="TFD26" s="266"/>
      <c r="TFE26" s="261"/>
      <c r="TFF26" s="265"/>
      <c r="TFG26" s="266"/>
      <c r="TFH26" s="200"/>
      <c r="TFI26" s="266"/>
      <c r="TFJ26" s="261"/>
      <c r="TFK26" s="265"/>
      <c r="TFL26" s="266"/>
      <c r="TFM26" s="200"/>
      <c r="TFN26" s="266"/>
      <c r="TFO26" s="261"/>
      <c r="TFP26" s="265"/>
      <c r="TFQ26" s="266"/>
      <c r="TFR26" s="200"/>
      <c r="TFS26" s="266"/>
      <c r="TFT26" s="261"/>
      <c r="TFU26" s="265"/>
      <c r="TFV26" s="266"/>
      <c r="TFW26" s="200"/>
      <c r="TFX26" s="266"/>
      <c r="TFY26" s="261"/>
      <c r="TFZ26" s="265"/>
      <c r="TGA26" s="266"/>
      <c r="TGB26" s="200"/>
      <c r="TGC26" s="266"/>
      <c r="TGD26" s="261"/>
      <c r="TGE26" s="265"/>
      <c r="TGF26" s="266"/>
      <c r="TGG26" s="200"/>
      <c r="TGH26" s="266"/>
      <c r="TGI26" s="261"/>
      <c r="TGJ26" s="265"/>
      <c r="TGK26" s="266"/>
      <c r="TGL26" s="200"/>
      <c r="TGM26" s="266"/>
      <c r="TGN26" s="261"/>
      <c r="TGO26" s="265"/>
      <c r="TGP26" s="266"/>
      <c r="TGQ26" s="200"/>
      <c r="TGR26" s="266"/>
      <c r="TGS26" s="261"/>
      <c r="TGT26" s="265"/>
      <c r="TGU26" s="266"/>
      <c r="TGV26" s="200"/>
      <c r="TGW26" s="266"/>
      <c r="TGX26" s="261"/>
      <c r="TGY26" s="265"/>
      <c r="TGZ26" s="266"/>
      <c r="THA26" s="200"/>
      <c r="THB26" s="266"/>
      <c r="THC26" s="261"/>
      <c r="THD26" s="265"/>
      <c r="THE26" s="266"/>
      <c r="THF26" s="200"/>
      <c r="THG26" s="266"/>
      <c r="THH26" s="261"/>
      <c r="THI26" s="265"/>
      <c r="THJ26" s="266"/>
      <c r="THK26" s="200"/>
      <c r="THL26" s="266"/>
      <c r="THM26" s="261"/>
      <c r="THN26" s="265"/>
      <c r="THO26" s="266"/>
      <c r="THP26" s="200"/>
      <c r="THQ26" s="266"/>
      <c r="THR26" s="261"/>
      <c r="THS26" s="265"/>
      <c r="THT26" s="266"/>
      <c r="THU26" s="200"/>
      <c r="THV26" s="266"/>
      <c r="THW26" s="261"/>
      <c r="THX26" s="265"/>
      <c r="THY26" s="266"/>
      <c r="THZ26" s="200"/>
      <c r="TIA26" s="266"/>
      <c r="TIB26" s="261"/>
      <c r="TIC26" s="265"/>
      <c r="TID26" s="266"/>
      <c r="TIE26" s="200"/>
      <c r="TIF26" s="266"/>
      <c r="TIG26" s="261"/>
      <c r="TIH26" s="265"/>
      <c r="TII26" s="266"/>
      <c r="TIJ26" s="200"/>
      <c r="TIK26" s="266"/>
      <c r="TIL26" s="261"/>
      <c r="TIM26" s="265"/>
      <c r="TIN26" s="266"/>
      <c r="TIO26" s="200"/>
      <c r="TIP26" s="266"/>
      <c r="TIQ26" s="261"/>
      <c r="TIR26" s="265"/>
      <c r="TIS26" s="266"/>
      <c r="TIT26" s="200"/>
      <c r="TIU26" s="266"/>
      <c r="TIV26" s="261"/>
      <c r="TIW26" s="265"/>
      <c r="TIX26" s="266"/>
      <c r="TIY26" s="200"/>
      <c r="TIZ26" s="266"/>
      <c r="TJA26" s="261"/>
      <c r="TJB26" s="265"/>
      <c r="TJC26" s="266"/>
      <c r="TJD26" s="200"/>
      <c r="TJE26" s="266"/>
      <c r="TJF26" s="261"/>
      <c r="TJG26" s="265"/>
      <c r="TJH26" s="266"/>
      <c r="TJI26" s="200"/>
      <c r="TJJ26" s="266"/>
      <c r="TJK26" s="261"/>
      <c r="TJL26" s="265"/>
      <c r="TJM26" s="266"/>
      <c r="TJN26" s="200"/>
      <c r="TJO26" s="266"/>
      <c r="TJP26" s="261"/>
      <c r="TJQ26" s="265"/>
      <c r="TJR26" s="266"/>
      <c r="TJS26" s="200"/>
      <c r="TJT26" s="266"/>
      <c r="TJU26" s="261"/>
      <c r="TJV26" s="265"/>
      <c r="TJW26" s="266"/>
      <c r="TJX26" s="200"/>
      <c r="TJY26" s="266"/>
      <c r="TJZ26" s="261"/>
      <c r="TKA26" s="265"/>
      <c r="TKB26" s="266"/>
      <c r="TKC26" s="200"/>
      <c r="TKD26" s="266"/>
      <c r="TKE26" s="261"/>
      <c r="TKF26" s="265"/>
      <c r="TKG26" s="266"/>
      <c r="TKH26" s="200"/>
      <c r="TKI26" s="266"/>
      <c r="TKJ26" s="261"/>
      <c r="TKK26" s="265"/>
      <c r="TKL26" s="266"/>
      <c r="TKM26" s="200"/>
      <c r="TKN26" s="266"/>
      <c r="TKO26" s="261"/>
      <c r="TKP26" s="265"/>
      <c r="TKQ26" s="266"/>
      <c r="TKR26" s="200"/>
      <c r="TKS26" s="266"/>
      <c r="TKT26" s="261"/>
      <c r="TKU26" s="265"/>
      <c r="TKV26" s="266"/>
      <c r="TKW26" s="200"/>
      <c r="TKX26" s="266"/>
      <c r="TKY26" s="261"/>
      <c r="TKZ26" s="265"/>
      <c r="TLA26" s="266"/>
      <c r="TLB26" s="200"/>
      <c r="TLC26" s="266"/>
      <c r="TLD26" s="261"/>
      <c r="TLE26" s="265"/>
      <c r="TLF26" s="266"/>
      <c r="TLG26" s="200"/>
      <c r="TLH26" s="266"/>
      <c r="TLI26" s="261"/>
      <c r="TLJ26" s="265"/>
      <c r="TLK26" s="266"/>
      <c r="TLL26" s="200"/>
      <c r="TLM26" s="266"/>
      <c r="TLN26" s="261"/>
      <c r="TLO26" s="265"/>
      <c r="TLP26" s="266"/>
      <c r="TLQ26" s="200"/>
      <c r="TLR26" s="266"/>
      <c r="TLS26" s="261"/>
      <c r="TLT26" s="265"/>
      <c r="TLU26" s="266"/>
      <c r="TLV26" s="200"/>
      <c r="TLW26" s="266"/>
      <c r="TLX26" s="261"/>
      <c r="TLY26" s="265"/>
      <c r="TLZ26" s="266"/>
      <c r="TMA26" s="200"/>
      <c r="TMB26" s="266"/>
      <c r="TMC26" s="261"/>
      <c r="TMD26" s="265"/>
      <c r="TME26" s="266"/>
      <c r="TMF26" s="200"/>
      <c r="TMG26" s="266"/>
      <c r="TMH26" s="261"/>
      <c r="TMI26" s="265"/>
      <c r="TMJ26" s="266"/>
      <c r="TMK26" s="200"/>
      <c r="TML26" s="266"/>
      <c r="TMM26" s="261"/>
      <c r="TMN26" s="265"/>
      <c r="TMO26" s="266"/>
      <c r="TMP26" s="200"/>
      <c r="TMQ26" s="266"/>
      <c r="TMR26" s="261"/>
      <c r="TMS26" s="265"/>
      <c r="TMT26" s="266"/>
      <c r="TMU26" s="200"/>
      <c r="TMV26" s="266"/>
      <c r="TMW26" s="261"/>
      <c r="TMX26" s="265"/>
      <c r="TMY26" s="266"/>
      <c r="TMZ26" s="200"/>
      <c r="TNA26" s="266"/>
      <c r="TNB26" s="261"/>
      <c r="TNC26" s="265"/>
      <c r="TND26" s="266"/>
      <c r="TNE26" s="200"/>
      <c r="TNF26" s="266"/>
      <c r="TNG26" s="261"/>
      <c r="TNH26" s="265"/>
      <c r="TNI26" s="266"/>
      <c r="TNJ26" s="200"/>
      <c r="TNK26" s="266"/>
      <c r="TNL26" s="261"/>
      <c r="TNM26" s="265"/>
      <c r="TNN26" s="266"/>
      <c r="TNO26" s="200"/>
      <c r="TNP26" s="266"/>
      <c r="TNQ26" s="261"/>
      <c r="TNR26" s="265"/>
      <c r="TNS26" s="266"/>
      <c r="TNT26" s="200"/>
      <c r="TNU26" s="266"/>
      <c r="TNV26" s="261"/>
      <c r="TNW26" s="265"/>
      <c r="TNX26" s="266"/>
      <c r="TNY26" s="200"/>
      <c r="TNZ26" s="266"/>
      <c r="TOA26" s="261"/>
      <c r="TOB26" s="265"/>
      <c r="TOC26" s="266"/>
      <c r="TOD26" s="200"/>
      <c r="TOE26" s="266"/>
      <c r="TOF26" s="261"/>
      <c r="TOG26" s="265"/>
      <c r="TOH26" s="266"/>
      <c r="TOI26" s="200"/>
      <c r="TOJ26" s="266"/>
      <c r="TOK26" s="261"/>
      <c r="TOL26" s="265"/>
      <c r="TOM26" s="266"/>
      <c r="TON26" s="200"/>
      <c r="TOO26" s="266"/>
      <c r="TOP26" s="261"/>
      <c r="TOQ26" s="265"/>
      <c r="TOR26" s="266"/>
      <c r="TOS26" s="200"/>
      <c r="TOT26" s="266"/>
      <c r="TOU26" s="261"/>
      <c r="TOV26" s="265"/>
      <c r="TOW26" s="266"/>
      <c r="TOX26" s="200"/>
      <c r="TOY26" s="266"/>
      <c r="TOZ26" s="261"/>
      <c r="TPA26" s="265"/>
      <c r="TPB26" s="266"/>
      <c r="TPC26" s="200"/>
      <c r="TPD26" s="266"/>
      <c r="TPE26" s="261"/>
      <c r="TPF26" s="265"/>
      <c r="TPG26" s="266"/>
      <c r="TPH26" s="200"/>
      <c r="TPI26" s="266"/>
      <c r="TPJ26" s="261"/>
      <c r="TPK26" s="265"/>
      <c r="TPL26" s="266"/>
      <c r="TPM26" s="200"/>
      <c r="TPN26" s="266"/>
      <c r="TPO26" s="261"/>
      <c r="TPP26" s="265"/>
      <c r="TPQ26" s="266"/>
      <c r="TPR26" s="200"/>
      <c r="TPS26" s="266"/>
      <c r="TPT26" s="261"/>
      <c r="TPU26" s="265"/>
      <c r="TPV26" s="266"/>
      <c r="TPW26" s="200"/>
      <c r="TPX26" s="266"/>
      <c r="TPY26" s="261"/>
      <c r="TPZ26" s="265"/>
      <c r="TQA26" s="266"/>
      <c r="TQB26" s="200"/>
      <c r="TQC26" s="266"/>
      <c r="TQD26" s="261"/>
      <c r="TQE26" s="265"/>
      <c r="TQF26" s="266"/>
      <c r="TQG26" s="200"/>
      <c r="TQH26" s="266"/>
      <c r="TQI26" s="261"/>
      <c r="TQJ26" s="265"/>
      <c r="TQK26" s="266"/>
      <c r="TQL26" s="200"/>
      <c r="TQM26" s="266"/>
      <c r="TQN26" s="261"/>
      <c r="TQO26" s="265"/>
      <c r="TQP26" s="266"/>
      <c r="TQQ26" s="200"/>
      <c r="TQR26" s="266"/>
      <c r="TQS26" s="261"/>
      <c r="TQT26" s="265"/>
      <c r="TQU26" s="266"/>
      <c r="TQV26" s="200"/>
      <c r="TQW26" s="266"/>
      <c r="TQX26" s="261"/>
      <c r="TQY26" s="265"/>
      <c r="TQZ26" s="266"/>
      <c r="TRA26" s="200"/>
      <c r="TRB26" s="266"/>
      <c r="TRC26" s="261"/>
      <c r="TRD26" s="265"/>
      <c r="TRE26" s="266"/>
      <c r="TRF26" s="200"/>
      <c r="TRG26" s="266"/>
      <c r="TRH26" s="261"/>
      <c r="TRI26" s="265"/>
      <c r="TRJ26" s="266"/>
      <c r="TRK26" s="200"/>
      <c r="TRL26" s="266"/>
      <c r="TRM26" s="261"/>
      <c r="TRN26" s="265"/>
      <c r="TRO26" s="266"/>
      <c r="TRP26" s="200"/>
      <c r="TRQ26" s="266"/>
      <c r="TRR26" s="261"/>
      <c r="TRS26" s="265"/>
      <c r="TRT26" s="266"/>
      <c r="TRU26" s="200"/>
      <c r="TRV26" s="266"/>
      <c r="TRW26" s="261"/>
      <c r="TRX26" s="265"/>
      <c r="TRY26" s="266"/>
      <c r="TRZ26" s="200"/>
      <c r="TSA26" s="266"/>
      <c r="TSB26" s="261"/>
      <c r="TSC26" s="265"/>
      <c r="TSD26" s="266"/>
      <c r="TSE26" s="200"/>
      <c r="TSF26" s="266"/>
      <c r="TSG26" s="261"/>
      <c r="TSH26" s="265"/>
      <c r="TSI26" s="266"/>
      <c r="TSJ26" s="200"/>
      <c r="TSK26" s="266"/>
      <c r="TSL26" s="261"/>
      <c r="TSM26" s="265"/>
      <c r="TSN26" s="266"/>
      <c r="TSO26" s="200"/>
      <c r="TSP26" s="266"/>
      <c r="TSQ26" s="261"/>
      <c r="TSR26" s="265"/>
      <c r="TSS26" s="266"/>
      <c r="TST26" s="200"/>
      <c r="TSU26" s="266"/>
      <c r="TSV26" s="261"/>
      <c r="TSW26" s="265"/>
      <c r="TSX26" s="266"/>
      <c r="TSY26" s="200"/>
      <c r="TSZ26" s="266"/>
      <c r="TTA26" s="261"/>
      <c r="TTB26" s="265"/>
      <c r="TTC26" s="266"/>
      <c r="TTD26" s="200"/>
      <c r="TTE26" s="266"/>
      <c r="TTF26" s="261"/>
      <c r="TTG26" s="265"/>
      <c r="TTH26" s="266"/>
      <c r="TTI26" s="200"/>
      <c r="TTJ26" s="266"/>
      <c r="TTK26" s="261"/>
      <c r="TTL26" s="265"/>
      <c r="TTM26" s="266"/>
      <c r="TTN26" s="200"/>
      <c r="TTO26" s="266"/>
      <c r="TTP26" s="261"/>
      <c r="TTQ26" s="265"/>
      <c r="TTR26" s="266"/>
      <c r="TTS26" s="200"/>
      <c r="TTT26" s="266"/>
      <c r="TTU26" s="261"/>
      <c r="TTV26" s="265"/>
      <c r="TTW26" s="266"/>
      <c r="TTX26" s="200"/>
      <c r="TTY26" s="266"/>
      <c r="TTZ26" s="261"/>
      <c r="TUA26" s="265"/>
      <c r="TUB26" s="266"/>
      <c r="TUC26" s="200"/>
      <c r="TUD26" s="266"/>
      <c r="TUE26" s="261"/>
      <c r="TUF26" s="265"/>
      <c r="TUG26" s="266"/>
      <c r="TUH26" s="200"/>
      <c r="TUI26" s="266"/>
      <c r="TUJ26" s="261"/>
      <c r="TUK26" s="265"/>
      <c r="TUL26" s="266"/>
      <c r="TUM26" s="200"/>
      <c r="TUN26" s="266"/>
      <c r="TUO26" s="261"/>
      <c r="TUP26" s="265"/>
      <c r="TUQ26" s="266"/>
      <c r="TUR26" s="200"/>
      <c r="TUS26" s="266"/>
      <c r="TUT26" s="261"/>
      <c r="TUU26" s="265"/>
      <c r="TUV26" s="266"/>
      <c r="TUW26" s="200"/>
      <c r="TUX26" s="266"/>
      <c r="TUY26" s="261"/>
      <c r="TUZ26" s="265"/>
      <c r="TVA26" s="266"/>
      <c r="TVB26" s="200"/>
      <c r="TVC26" s="266"/>
      <c r="TVD26" s="261"/>
      <c r="TVE26" s="265"/>
      <c r="TVF26" s="266"/>
      <c r="TVG26" s="200"/>
      <c r="TVH26" s="266"/>
      <c r="TVI26" s="261"/>
      <c r="TVJ26" s="265"/>
      <c r="TVK26" s="266"/>
      <c r="TVL26" s="200"/>
      <c r="TVM26" s="266"/>
      <c r="TVN26" s="261"/>
      <c r="TVO26" s="265"/>
      <c r="TVP26" s="266"/>
      <c r="TVQ26" s="200"/>
      <c r="TVR26" s="266"/>
      <c r="TVS26" s="261"/>
      <c r="TVT26" s="265"/>
      <c r="TVU26" s="266"/>
      <c r="TVV26" s="200"/>
      <c r="TVW26" s="266"/>
      <c r="TVX26" s="261"/>
      <c r="TVY26" s="265"/>
      <c r="TVZ26" s="266"/>
      <c r="TWA26" s="200"/>
      <c r="TWB26" s="266"/>
      <c r="TWC26" s="261"/>
      <c r="TWD26" s="265"/>
      <c r="TWE26" s="266"/>
      <c r="TWF26" s="200"/>
      <c r="TWG26" s="266"/>
      <c r="TWH26" s="261"/>
      <c r="TWI26" s="265"/>
      <c r="TWJ26" s="266"/>
      <c r="TWK26" s="200"/>
      <c r="TWL26" s="266"/>
      <c r="TWM26" s="261"/>
      <c r="TWN26" s="265"/>
      <c r="TWO26" s="266"/>
      <c r="TWP26" s="200"/>
      <c r="TWQ26" s="266"/>
      <c r="TWR26" s="261"/>
      <c r="TWS26" s="265"/>
      <c r="TWT26" s="266"/>
      <c r="TWU26" s="200"/>
      <c r="TWV26" s="266"/>
      <c r="TWW26" s="261"/>
      <c r="TWX26" s="265"/>
      <c r="TWY26" s="266"/>
      <c r="TWZ26" s="200"/>
      <c r="TXA26" s="266"/>
      <c r="TXB26" s="261"/>
      <c r="TXC26" s="265"/>
      <c r="TXD26" s="266"/>
      <c r="TXE26" s="200"/>
      <c r="TXF26" s="266"/>
      <c r="TXG26" s="261"/>
      <c r="TXH26" s="265"/>
      <c r="TXI26" s="266"/>
      <c r="TXJ26" s="200"/>
      <c r="TXK26" s="266"/>
      <c r="TXL26" s="261"/>
      <c r="TXM26" s="265"/>
      <c r="TXN26" s="266"/>
      <c r="TXO26" s="200"/>
      <c r="TXP26" s="266"/>
      <c r="TXQ26" s="261"/>
      <c r="TXR26" s="265"/>
      <c r="TXS26" s="266"/>
      <c r="TXT26" s="200"/>
      <c r="TXU26" s="266"/>
      <c r="TXV26" s="261"/>
      <c r="TXW26" s="265"/>
      <c r="TXX26" s="266"/>
      <c r="TXY26" s="200"/>
      <c r="TXZ26" s="266"/>
      <c r="TYA26" s="261"/>
      <c r="TYB26" s="265"/>
      <c r="TYC26" s="266"/>
      <c r="TYD26" s="200"/>
      <c r="TYE26" s="266"/>
      <c r="TYF26" s="261"/>
      <c r="TYG26" s="265"/>
      <c r="TYH26" s="266"/>
      <c r="TYI26" s="200"/>
      <c r="TYJ26" s="266"/>
      <c r="TYK26" s="261"/>
      <c r="TYL26" s="265"/>
      <c r="TYM26" s="266"/>
      <c r="TYN26" s="200"/>
      <c r="TYO26" s="266"/>
      <c r="TYP26" s="261"/>
      <c r="TYQ26" s="265"/>
      <c r="TYR26" s="266"/>
      <c r="TYS26" s="200"/>
      <c r="TYT26" s="266"/>
      <c r="TYU26" s="261"/>
      <c r="TYV26" s="265"/>
      <c r="TYW26" s="266"/>
      <c r="TYX26" s="200"/>
      <c r="TYY26" s="266"/>
      <c r="TYZ26" s="261"/>
      <c r="TZA26" s="265"/>
      <c r="TZB26" s="266"/>
      <c r="TZC26" s="200"/>
      <c r="TZD26" s="266"/>
      <c r="TZE26" s="261"/>
      <c r="TZF26" s="265"/>
      <c r="TZG26" s="266"/>
      <c r="TZH26" s="200"/>
      <c r="TZI26" s="266"/>
      <c r="TZJ26" s="261"/>
      <c r="TZK26" s="265"/>
      <c r="TZL26" s="266"/>
      <c r="TZM26" s="200"/>
      <c r="TZN26" s="266"/>
      <c r="TZO26" s="261"/>
      <c r="TZP26" s="265"/>
      <c r="TZQ26" s="266"/>
      <c r="TZR26" s="200"/>
      <c r="TZS26" s="266"/>
      <c r="TZT26" s="261"/>
      <c r="TZU26" s="265"/>
      <c r="TZV26" s="266"/>
      <c r="TZW26" s="200"/>
      <c r="TZX26" s="266"/>
      <c r="TZY26" s="261"/>
      <c r="TZZ26" s="265"/>
      <c r="UAA26" s="266"/>
      <c r="UAB26" s="200"/>
      <c r="UAC26" s="266"/>
      <c r="UAD26" s="261"/>
      <c r="UAE26" s="265"/>
      <c r="UAF26" s="266"/>
      <c r="UAG26" s="200"/>
      <c r="UAH26" s="266"/>
      <c r="UAI26" s="261"/>
      <c r="UAJ26" s="265"/>
      <c r="UAK26" s="266"/>
      <c r="UAL26" s="200"/>
      <c r="UAM26" s="266"/>
      <c r="UAN26" s="261"/>
      <c r="UAO26" s="265"/>
      <c r="UAP26" s="266"/>
      <c r="UAQ26" s="200"/>
      <c r="UAR26" s="266"/>
      <c r="UAS26" s="261"/>
      <c r="UAT26" s="265"/>
      <c r="UAU26" s="266"/>
      <c r="UAV26" s="200"/>
      <c r="UAW26" s="266"/>
      <c r="UAX26" s="261"/>
      <c r="UAY26" s="265"/>
      <c r="UAZ26" s="266"/>
      <c r="UBA26" s="200"/>
      <c r="UBB26" s="266"/>
      <c r="UBC26" s="261"/>
      <c r="UBD26" s="265"/>
      <c r="UBE26" s="266"/>
      <c r="UBF26" s="200"/>
      <c r="UBG26" s="266"/>
      <c r="UBH26" s="261"/>
      <c r="UBI26" s="265"/>
      <c r="UBJ26" s="266"/>
      <c r="UBK26" s="200"/>
      <c r="UBL26" s="266"/>
      <c r="UBM26" s="261"/>
      <c r="UBN26" s="265"/>
      <c r="UBO26" s="266"/>
      <c r="UBP26" s="200"/>
      <c r="UBQ26" s="266"/>
      <c r="UBR26" s="261"/>
      <c r="UBS26" s="265"/>
      <c r="UBT26" s="266"/>
      <c r="UBU26" s="200"/>
      <c r="UBV26" s="266"/>
      <c r="UBW26" s="261"/>
      <c r="UBX26" s="265"/>
      <c r="UBY26" s="266"/>
      <c r="UBZ26" s="200"/>
      <c r="UCA26" s="266"/>
      <c r="UCB26" s="261"/>
      <c r="UCC26" s="265"/>
      <c r="UCD26" s="266"/>
      <c r="UCE26" s="200"/>
      <c r="UCF26" s="266"/>
      <c r="UCG26" s="261"/>
      <c r="UCH26" s="265"/>
      <c r="UCI26" s="266"/>
      <c r="UCJ26" s="200"/>
      <c r="UCK26" s="266"/>
      <c r="UCL26" s="261"/>
      <c r="UCM26" s="265"/>
      <c r="UCN26" s="266"/>
      <c r="UCO26" s="200"/>
      <c r="UCP26" s="266"/>
      <c r="UCQ26" s="261"/>
      <c r="UCR26" s="265"/>
      <c r="UCS26" s="266"/>
      <c r="UCT26" s="200"/>
      <c r="UCU26" s="266"/>
      <c r="UCV26" s="261"/>
      <c r="UCW26" s="265"/>
      <c r="UCX26" s="266"/>
      <c r="UCY26" s="200"/>
      <c r="UCZ26" s="266"/>
      <c r="UDA26" s="261"/>
      <c r="UDB26" s="265"/>
      <c r="UDC26" s="266"/>
      <c r="UDD26" s="200"/>
      <c r="UDE26" s="266"/>
      <c r="UDF26" s="261"/>
      <c r="UDG26" s="265"/>
      <c r="UDH26" s="266"/>
      <c r="UDI26" s="200"/>
      <c r="UDJ26" s="266"/>
      <c r="UDK26" s="261"/>
      <c r="UDL26" s="265"/>
      <c r="UDM26" s="266"/>
      <c r="UDN26" s="200"/>
      <c r="UDO26" s="266"/>
      <c r="UDP26" s="261"/>
      <c r="UDQ26" s="265"/>
      <c r="UDR26" s="266"/>
      <c r="UDS26" s="200"/>
      <c r="UDT26" s="266"/>
      <c r="UDU26" s="261"/>
      <c r="UDV26" s="265"/>
      <c r="UDW26" s="266"/>
      <c r="UDX26" s="200"/>
      <c r="UDY26" s="266"/>
      <c r="UDZ26" s="261"/>
      <c r="UEA26" s="265"/>
      <c r="UEB26" s="266"/>
      <c r="UEC26" s="200"/>
      <c r="UED26" s="266"/>
      <c r="UEE26" s="261"/>
      <c r="UEF26" s="265"/>
      <c r="UEG26" s="266"/>
      <c r="UEH26" s="200"/>
      <c r="UEI26" s="266"/>
      <c r="UEJ26" s="261"/>
      <c r="UEK26" s="265"/>
      <c r="UEL26" s="266"/>
      <c r="UEM26" s="200"/>
      <c r="UEN26" s="266"/>
      <c r="UEO26" s="261"/>
      <c r="UEP26" s="265"/>
      <c r="UEQ26" s="266"/>
      <c r="UER26" s="200"/>
      <c r="UES26" s="266"/>
      <c r="UET26" s="261"/>
      <c r="UEU26" s="265"/>
      <c r="UEV26" s="266"/>
      <c r="UEW26" s="200"/>
      <c r="UEX26" s="266"/>
      <c r="UEY26" s="261"/>
      <c r="UEZ26" s="265"/>
      <c r="UFA26" s="266"/>
      <c r="UFB26" s="200"/>
      <c r="UFC26" s="266"/>
      <c r="UFD26" s="261"/>
      <c r="UFE26" s="265"/>
      <c r="UFF26" s="266"/>
      <c r="UFG26" s="200"/>
      <c r="UFH26" s="266"/>
      <c r="UFI26" s="261"/>
      <c r="UFJ26" s="265"/>
      <c r="UFK26" s="266"/>
      <c r="UFL26" s="200"/>
      <c r="UFM26" s="266"/>
      <c r="UFN26" s="261"/>
      <c r="UFO26" s="265"/>
      <c r="UFP26" s="266"/>
      <c r="UFQ26" s="200"/>
      <c r="UFR26" s="266"/>
      <c r="UFS26" s="261"/>
      <c r="UFT26" s="265"/>
      <c r="UFU26" s="266"/>
      <c r="UFV26" s="200"/>
      <c r="UFW26" s="266"/>
      <c r="UFX26" s="261"/>
      <c r="UFY26" s="265"/>
      <c r="UFZ26" s="266"/>
      <c r="UGA26" s="200"/>
      <c r="UGB26" s="266"/>
      <c r="UGC26" s="261"/>
      <c r="UGD26" s="265"/>
      <c r="UGE26" s="266"/>
      <c r="UGF26" s="200"/>
      <c r="UGG26" s="266"/>
      <c r="UGH26" s="261"/>
      <c r="UGI26" s="265"/>
      <c r="UGJ26" s="266"/>
      <c r="UGK26" s="200"/>
      <c r="UGL26" s="266"/>
      <c r="UGM26" s="261"/>
      <c r="UGN26" s="265"/>
      <c r="UGO26" s="266"/>
      <c r="UGP26" s="200"/>
      <c r="UGQ26" s="266"/>
      <c r="UGR26" s="261"/>
      <c r="UGS26" s="265"/>
      <c r="UGT26" s="266"/>
      <c r="UGU26" s="200"/>
      <c r="UGV26" s="266"/>
      <c r="UGW26" s="261"/>
      <c r="UGX26" s="265"/>
      <c r="UGY26" s="266"/>
      <c r="UGZ26" s="200"/>
      <c r="UHA26" s="266"/>
      <c r="UHB26" s="261"/>
      <c r="UHC26" s="265"/>
      <c r="UHD26" s="266"/>
      <c r="UHE26" s="200"/>
      <c r="UHF26" s="266"/>
      <c r="UHG26" s="261"/>
      <c r="UHH26" s="265"/>
      <c r="UHI26" s="266"/>
      <c r="UHJ26" s="200"/>
      <c r="UHK26" s="266"/>
      <c r="UHL26" s="261"/>
      <c r="UHM26" s="265"/>
      <c r="UHN26" s="266"/>
      <c r="UHO26" s="200"/>
      <c r="UHP26" s="266"/>
      <c r="UHQ26" s="261"/>
      <c r="UHR26" s="265"/>
      <c r="UHS26" s="266"/>
      <c r="UHT26" s="200"/>
      <c r="UHU26" s="266"/>
      <c r="UHV26" s="261"/>
      <c r="UHW26" s="265"/>
      <c r="UHX26" s="266"/>
      <c r="UHY26" s="200"/>
      <c r="UHZ26" s="266"/>
      <c r="UIA26" s="261"/>
      <c r="UIB26" s="265"/>
      <c r="UIC26" s="266"/>
      <c r="UID26" s="200"/>
      <c r="UIE26" s="266"/>
      <c r="UIF26" s="261"/>
      <c r="UIG26" s="265"/>
      <c r="UIH26" s="266"/>
      <c r="UII26" s="200"/>
      <c r="UIJ26" s="266"/>
      <c r="UIK26" s="261"/>
      <c r="UIL26" s="265"/>
      <c r="UIM26" s="266"/>
      <c r="UIN26" s="200"/>
      <c r="UIO26" s="266"/>
      <c r="UIP26" s="261"/>
      <c r="UIQ26" s="265"/>
      <c r="UIR26" s="266"/>
      <c r="UIS26" s="200"/>
      <c r="UIT26" s="266"/>
      <c r="UIU26" s="261"/>
      <c r="UIV26" s="265"/>
      <c r="UIW26" s="266"/>
      <c r="UIX26" s="200"/>
      <c r="UIY26" s="266"/>
      <c r="UIZ26" s="261"/>
      <c r="UJA26" s="265"/>
      <c r="UJB26" s="266"/>
      <c r="UJC26" s="200"/>
      <c r="UJD26" s="266"/>
      <c r="UJE26" s="261"/>
      <c r="UJF26" s="265"/>
      <c r="UJG26" s="266"/>
      <c r="UJH26" s="200"/>
      <c r="UJI26" s="266"/>
      <c r="UJJ26" s="261"/>
      <c r="UJK26" s="265"/>
      <c r="UJL26" s="266"/>
      <c r="UJM26" s="200"/>
      <c r="UJN26" s="266"/>
      <c r="UJO26" s="261"/>
      <c r="UJP26" s="265"/>
      <c r="UJQ26" s="266"/>
      <c r="UJR26" s="200"/>
      <c r="UJS26" s="266"/>
      <c r="UJT26" s="261"/>
      <c r="UJU26" s="265"/>
      <c r="UJV26" s="266"/>
      <c r="UJW26" s="200"/>
      <c r="UJX26" s="266"/>
      <c r="UJY26" s="261"/>
      <c r="UJZ26" s="265"/>
      <c r="UKA26" s="266"/>
      <c r="UKB26" s="200"/>
      <c r="UKC26" s="266"/>
      <c r="UKD26" s="261"/>
      <c r="UKE26" s="265"/>
      <c r="UKF26" s="266"/>
      <c r="UKG26" s="200"/>
      <c r="UKH26" s="266"/>
      <c r="UKI26" s="261"/>
      <c r="UKJ26" s="265"/>
      <c r="UKK26" s="266"/>
      <c r="UKL26" s="200"/>
      <c r="UKM26" s="266"/>
      <c r="UKN26" s="261"/>
      <c r="UKO26" s="265"/>
      <c r="UKP26" s="266"/>
      <c r="UKQ26" s="200"/>
      <c r="UKR26" s="266"/>
      <c r="UKS26" s="261"/>
      <c r="UKT26" s="265"/>
      <c r="UKU26" s="266"/>
      <c r="UKV26" s="200"/>
      <c r="UKW26" s="266"/>
      <c r="UKX26" s="261"/>
      <c r="UKY26" s="265"/>
      <c r="UKZ26" s="266"/>
      <c r="ULA26" s="200"/>
      <c r="ULB26" s="266"/>
      <c r="ULC26" s="261"/>
      <c r="ULD26" s="265"/>
      <c r="ULE26" s="266"/>
      <c r="ULF26" s="200"/>
      <c r="ULG26" s="266"/>
      <c r="ULH26" s="261"/>
      <c r="ULI26" s="265"/>
      <c r="ULJ26" s="266"/>
      <c r="ULK26" s="200"/>
      <c r="ULL26" s="266"/>
      <c r="ULM26" s="261"/>
      <c r="ULN26" s="265"/>
      <c r="ULO26" s="266"/>
      <c r="ULP26" s="200"/>
      <c r="ULQ26" s="266"/>
      <c r="ULR26" s="261"/>
      <c r="ULS26" s="265"/>
      <c r="ULT26" s="266"/>
      <c r="ULU26" s="200"/>
      <c r="ULV26" s="266"/>
      <c r="ULW26" s="261"/>
      <c r="ULX26" s="265"/>
      <c r="ULY26" s="266"/>
      <c r="ULZ26" s="200"/>
      <c r="UMA26" s="266"/>
      <c r="UMB26" s="261"/>
      <c r="UMC26" s="265"/>
      <c r="UMD26" s="266"/>
      <c r="UME26" s="200"/>
      <c r="UMF26" s="266"/>
      <c r="UMG26" s="261"/>
      <c r="UMH26" s="265"/>
      <c r="UMI26" s="266"/>
      <c r="UMJ26" s="200"/>
      <c r="UMK26" s="266"/>
      <c r="UML26" s="261"/>
      <c r="UMM26" s="265"/>
      <c r="UMN26" s="266"/>
      <c r="UMO26" s="200"/>
      <c r="UMP26" s="266"/>
      <c r="UMQ26" s="261"/>
      <c r="UMR26" s="265"/>
      <c r="UMS26" s="266"/>
      <c r="UMT26" s="200"/>
      <c r="UMU26" s="266"/>
      <c r="UMV26" s="261"/>
      <c r="UMW26" s="265"/>
      <c r="UMX26" s="266"/>
      <c r="UMY26" s="200"/>
      <c r="UMZ26" s="266"/>
      <c r="UNA26" s="261"/>
      <c r="UNB26" s="265"/>
      <c r="UNC26" s="266"/>
      <c r="UND26" s="200"/>
      <c r="UNE26" s="266"/>
      <c r="UNF26" s="261"/>
      <c r="UNG26" s="265"/>
      <c r="UNH26" s="266"/>
      <c r="UNI26" s="200"/>
      <c r="UNJ26" s="266"/>
      <c r="UNK26" s="261"/>
      <c r="UNL26" s="265"/>
      <c r="UNM26" s="266"/>
      <c r="UNN26" s="200"/>
      <c r="UNO26" s="266"/>
      <c r="UNP26" s="261"/>
      <c r="UNQ26" s="265"/>
      <c r="UNR26" s="266"/>
      <c r="UNS26" s="200"/>
      <c r="UNT26" s="266"/>
      <c r="UNU26" s="261"/>
      <c r="UNV26" s="265"/>
      <c r="UNW26" s="266"/>
      <c r="UNX26" s="200"/>
      <c r="UNY26" s="266"/>
      <c r="UNZ26" s="261"/>
      <c r="UOA26" s="265"/>
      <c r="UOB26" s="266"/>
      <c r="UOC26" s="200"/>
      <c r="UOD26" s="266"/>
      <c r="UOE26" s="261"/>
      <c r="UOF26" s="265"/>
      <c r="UOG26" s="266"/>
      <c r="UOH26" s="200"/>
      <c r="UOI26" s="266"/>
      <c r="UOJ26" s="261"/>
      <c r="UOK26" s="265"/>
      <c r="UOL26" s="266"/>
      <c r="UOM26" s="200"/>
      <c r="UON26" s="266"/>
      <c r="UOO26" s="261"/>
      <c r="UOP26" s="265"/>
      <c r="UOQ26" s="266"/>
      <c r="UOR26" s="200"/>
      <c r="UOS26" s="266"/>
      <c r="UOT26" s="261"/>
      <c r="UOU26" s="265"/>
      <c r="UOV26" s="266"/>
      <c r="UOW26" s="200"/>
      <c r="UOX26" s="266"/>
      <c r="UOY26" s="261"/>
      <c r="UOZ26" s="265"/>
      <c r="UPA26" s="266"/>
      <c r="UPB26" s="200"/>
      <c r="UPC26" s="266"/>
      <c r="UPD26" s="261"/>
      <c r="UPE26" s="265"/>
      <c r="UPF26" s="266"/>
      <c r="UPG26" s="200"/>
      <c r="UPH26" s="266"/>
      <c r="UPI26" s="261"/>
      <c r="UPJ26" s="265"/>
      <c r="UPK26" s="266"/>
      <c r="UPL26" s="200"/>
      <c r="UPM26" s="266"/>
      <c r="UPN26" s="261"/>
      <c r="UPO26" s="265"/>
      <c r="UPP26" s="266"/>
      <c r="UPQ26" s="200"/>
      <c r="UPR26" s="266"/>
      <c r="UPS26" s="261"/>
      <c r="UPT26" s="265"/>
      <c r="UPU26" s="266"/>
      <c r="UPV26" s="200"/>
      <c r="UPW26" s="266"/>
      <c r="UPX26" s="261"/>
      <c r="UPY26" s="265"/>
      <c r="UPZ26" s="266"/>
      <c r="UQA26" s="200"/>
      <c r="UQB26" s="266"/>
      <c r="UQC26" s="261"/>
      <c r="UQD26" s="265"/>
      <c r="UQE26" s="266"/>
      <c r="UQF26" s="200"/>
      <c r="UQG26" s="266"/>
      <c r="UQH26" s="261"/>
      <c r="UQI26" s="265"/>
      <c r="UQJ26" s="266"/>
      <c r="UQK26" s="200"/>
      <c r="UQL26" s="266"/>
      <c r="UQM26" s="261"/>
      <c r="UQN26" s="265"/>
      <c r="UQO26" s="266"/>
      <c r="UQP26" s="200"/>
      <c r="UQQ26" s="266"/>
      <c r="UQR26" s="261"/>
      <c r="UQS26" s="265"/>
      <c r="UQT26" s="266"/>
      <c r="UQU26" s="200"/>
      <c r="UQV26" s="266"/>
      <c r="UQW26" s="261"/>
      <c r="UQX26" s="265"/>
      <c r="UQY26" s="266"/>
      <c r="UQZ26" s="200"/>
      <c r="URA26" s="266"/>
      <c r="URB26" s="261"/>
      <c r="URC26" s="265"/>
      <c r="URD26" s="266"/>
      <c r="URE26" s="200"/>
      <c r="URF26" s="266"/>
      <c r="URG26" s="261"/>
      <c r="URH26" s="265"/>
      <c r="URI26" s="266"/>
      <c r="URJ26" s="200"/>
      <c r="URK26" s="266"/>
      <c r="URL26" s="261"/>
      <c r="URM26" s="265"/>
      <c r="URN26" s="266"/>
      <c r="URO26" s="200"/>
      <c r="URP26" s="266"/>
      <c r="URQ26" s="261"/>
      <c r="URR26" s="265"/>
      <c r="URS26" s="266"/>
      <c r="URT26" s="200"/>
      <c r="URU26" s="266"/>
      <c r="URV26" s="261"/>
      <c r="URW26" s="265"/>
      <c r="URX26" s="266"/>
      <c r="URY26" s="200"/>
      <c r="URZ26" s="266"/>
      <c r="USA26" s="261"/>
      <c r="USB26" s="265"/>
      <c r="USC26" s="266"/>
      <c r="USD26" s="200"/>
      <c r="USE26" s="266"/>
      <c r="USF26" s="261"/>
      <c r="USG26" s="265"/>
      <c r="USH26" s="266"/>
      <c r="USI26" s="200"/>
      <c r="USJ26" s="266"/>
      <c r="USK26" s="261"/>
      <c r="USL26" s="265"/>
      <c r="USM26" s="266"/>
      <c r="USN26" s="200"/>
      <c r="USO26" s="266"/>
      <c r="USP26" s="261"/>
      <c r="USQ26" s="265"/>
      <c r="USR26" s="266"/>
      <c r="USS26" s="200"/>
      <c r="UST26" s="266"/>
      <c r="USU26" s="261"/>
      <c r="USV26" s="265"/>
      <c r="USW26" s="266"/>
      <c r="USX26" s="200"/>
      <c r="USY26" s="266"/>
      <c r="USZ26" s="261"/>
      <c r="UTA26" s="265"/>
      <c r="UTB26" s="266"/>
      <c r="UTC26" s="200"/>
      <c r="UTD26" s="266"/>
      <c r="UTE26" s="261"/>
      <c r="UTF26" s="265"/>
      <c r="UTG26" s="266"/>
      <c r="UTH26" s="200"/>
      <c r="UTI26" s="266"/>
      <c r="UTJ26" s="261"/>
      <c r="UTK26" s="265"/>
      <c r="UTL26" s="266"/>
      <c r="UTM26" s="200"/>
      <c r="UTN26" s="266"/>
      <c r="UTO26" s="261"/>
      <c r="UTP26" s="265"/>
      <c r="UTQ26" s="266"/>
      <c r="UTR26" s="200"/>
      <c r="UTS26" s="266"/>
      <c r="UTT26" s="261"/>
      <c r="UTU26" s="265"/>
      <c r="UTV26" s="266"/>
      <c r="UTW26" s="200"/>
      <c r="UTX26" s="266"/>
      <c r="UTY26" s="261"/>
      <c r="UTZ26" s="265"/>
      <c r="UUA26" s="266"/>
      <c r="UUB26" s="200"/>
      <c r="UUC26" s="266"/>
      <c r="UUD26" s="261"/>
      <c r="UUE26" s="265"/>
      <c r="UUF26" s="266"/>
      <c r="UUG26" s="200"/>
      <c r="UUH26" s="266"/>
      <c r="UUI26" s="261"/>
      <c r="UUJ26" s="265"/>
      <c r="UUK26" s="266"/>
      <c r="UUL26" s="200"/>
      <c r="UUM26" s="266"/>
      <c r="UUN26" s="261"/>
      <c r="UUO26" s="265"/>
      <c r="UUP26" s="266"/>
      <c r="UUQ26" s="200"/>
      <c r="UUR26" s="266"/>
      <c r="UUS26" s="261"/>
      <c r="UUT26" s="265"/>
      <c r="UUU26" s="266"/>
      <c r="UUV26" s="200"/>
      <c r="UUW26" s="266"/>
      <c r="UUX26" s="261"/>
      <c r="UUY26" s="265"/>
      <c r="UUZ26" s="266"/>
      <c r="UVA26" s="200"/>
      <c r="UVB26" s="266"/>
      <c r="UVC26" s="261"/>
      <c r="UVD26" s="265"/>
      <c r="UVE26" s="266"/>
      <c r="UVF26" s="200"/>
      <c r="UVG26" s="266"/>
      <c r="UVH26" s="261"/>
      <c r="UVI26" s="265"/>
      <c r="UVJ26" s="266"/>
      <c r="UVK26" s="200"/>
      <c r="UVL26" s="266"/>
      <c r="UVM26" s="261"/>
      <c r="UVN26" s="265"/>
      <c r="UVO26" s="266"/>
      <c r="UVP26" s="200"/>
      <c r="UVQ26" s="266"/>
      <c r="UVR26" s="261"/>
      <c r="UVS26" s="265"/>
      <c r="UVT26" s="266"/>
      <c r="UVU26" s="200"/>
      <c r="UVV26" s="266"/>
      <c r="UVW26" s="261"/>
      <c r="UVX26" s="265"/>
      <c r="UVY26" s="266"/>
      <c r="UVZ26" s="200"/>
      <c r="UWA26" s="266"/>
      <c r="UWB26" s="261"/>
      <c r="UWC26" s="265"/>
      <c r="UWD26" s="266"/>
      <c r="UWE26" s="200"/>
      <c r="UWF26" s="266"/>
      <c r="UWG26" s="261"/>
      <c r="UWH26" s="265"/>
      <c r="UWI26" s="266"/>
      <c r="UWJ26" s="200"/>
      <c r="UWK26" s="266"/>
      <c r="UWL26" s="261"/>
      <c r="UWM26" s="265"/>
      <c r="UWN26" s="266"/>
      <c r="UWO26" s="200"/>
      <c r="UWP26" s="266"/>
      <c r="UWQ26" s="261"/>
      <c r="UWR26" s="265"/>
      <c r="UWS26" s="266"/>
      <c r="UWT26" s="200"/>
      <c r="UWU26" s="266"/>
      <c r="UWV26" s="261"/>
      <c r="UWW26" s="265"/>
      <c r="UWX26" s="266"/>
      <c r="UWY26" s="200"/>
      <c r="UWZ26" s="266"/>
      <c r="UXA26" s="261"/>
      <c r="UXB26" s="265"/>
      <c r="UXC26" s="266"/>
      <c r="UXD26" s="200"/>
      <c r="UXE26" s="266"/>
      <c r="UXF26" s="261"/>
      <c r="UXG26" s="265"/>
      <c r="UXH26" s="266"/>
      <c r="UXI26" s="200"/>
      <c r="UXJ26" s="266"/>
      <c r="UXK26" s="261"/>
      <c r="UXL26" s="265"/>
      <c r="UXM26" s="266"/>
      <c r="UXN26" s="200"/>
      <c r="UXO26" s="266"/>
      <c r="UXP26" s="261"/>
      <c r="UXQ26" s="265"/>
      <c r="UXR26" s="266"/>
      <c r="UXS26" s="200"/>
      <c r="UXT26" s="266"/>
      <c r="UXU26" s="261"/>
      <c r="UXV26" s="265"/>
      <c r="UXW26" s="266"/>
      <c r="UXX26" s="200"/>
      <c r="UXY26" s="266"/>
      <c r="UXZ26" s="261"/>
      <c r="UYA26" s="265"/>
      <c r="UYB26" s="266"/>
      <c r="UYC26" s="200"/>
      <c r="UYD26" s="266"/>
      <c r="UYE26" s="261"/>
      <c r="UYF26" s="265"/>
      <c r="UYG26" s="266"/>
      <c r="UYH26" s="200"/>
      <c r="UYI26" s="266"/>
      <c r="UYJ26" s="261"/>
      <c r="UYK26" s="265"/>
      <c r="UYL26" s="266"/>
      <c r="UYM26" s="200"/>
      <c r="UYN26" s="266"/>
      <c r="UYO26" s="261"/>
      <c r="UYP26" s="265"/>
      <c r="UYQ26" s="266"/>
      <c r="UYR26" s="200"/>
      <c r="UYS26" s="266"/>
      <c r="UYT26" s="261"/>
      <c r="UYU26" s="265"/>
      <c r="UYV26" s="266"/>
      <c r="UYW26" s="200"/>
      <c r="UYX26" s="266"/>
      <c r="UYY26" s="261"/>
      <c r="UYZ26" s="265"/>
      <c r="UZA26" s="266"/>
      <c r="UZB26" s="200"/>
      <c r="UZC26" s="266"/>
      <c r="UZD26" s="261"/>
      <c r="UZE26" s="265"/>
      <c r="UZF26" s="266"/>
      <c r="UZG26" s="200"/>
      <c r="UZH26" s="266"/>
      <c r="UZI26" s="261"/>
      <c r="UZJ26" s="265"/>
      <c r="UZK26" s="266"/>
      <c r="UZL26" s="200"/>
      <c r="UZM26" s="266"/>
      <c r="UZN26" s="261"/>
      <c r="UZO26" s="265"/>
      <c r="UZP26" s="266"/>
      <c r="UZQ26" s="200"/>
      <c r="UZR26" s="266"/>
      <c r="UZS26" s="261"/>
      <c r="UZT26" s="265"/>
      <c r="UZU26" s="266"/>
      <c r="UZV26" s="200"/>
      <c r="UZW26" s="266"/>
      <c r="UZX26" s="261"/>
      <c r="UZY26" s="265"/>
      <c r="UZZ26" s="266"/>
      <c r="VAA26" s="200"/>
      <c r="VAB26" s="266"/>
      <c r="VAC26" s="261"/>
      <c r="VAD26" s="265"/>
      <c r="VAE26" s="266"/>
      <c r="VAF26" s="200"/>
      <c r="VAG26" s="266"/>
      <c r="VAH26" s="261"/>
      <c r="VAI26" s="265"/>
      <c r="VAJ26" s="266"/>
      <c r="VAK26" s="200"/>
      <c r="VAL26" s="266"/>
      <c r="VAM26" s="261"/>
      <c r="VAN26" s="265"/>
      <c r="VAO26" s="266"/>
      <c r="VAP26" s="200"/>
      <c r="VAQ26" s="266"/>
      <c r="VAR26" s="261"/>
      <c r="VAS26" s="265"/>
      <c r="VAT26" s="266"/>
      <c r="VAU26" s="200"/>
      <c r="VAV26" s="266"/>
      <c r="VAW26" s="261"/>
      <c r="VAX26" s="265"/>
      <c r="VAY26" s="266"/>
      <c r="VAZ26" s="200"/>
      <c r="VBA26" s="266"/>
      <c r="VBB26" s="261"/>
      <c r="VBC26" s="265"/>
      <c r="VBD26" s="266"/>
      <c r="VBE26" s="200"/>
      <c r="VBF26" s="266"/>
      <c r="VBG26" s="261"/>
      <c r="VBH26" s="265"/>
      <c r="VBI26" s="266"/>
      <c r="VBJ26" s="200"/>
      <c r="VBK26" s="266"/>
      <c r="VBL26" s="261"/>
      <c r="VBM26" s="265"/>
      <c r="VBN26" s="266"/>
      <c r="VBO26" s="200"/>
      <c r="VBP26" s="266"/>
      <c r="VBQ26" s="261"/>
      <c r="VBR26" s="265"/>
      <c r="VBS26" s="266"/>
      <c r="VBT26" s="200"/>
      <c r="VBU26" s="266"/>
      <c r="VBV26" s="261"/>
      <c r="VBW26" s="265"/>
      <c r="VBX26" s="266"/>
      <c r="VBY26" s="200"/>
      <c r="VBZ26" s="266"/>
      <c r="VCA26" s="261"/>
      <c r="VCB26" s="265"/>
      <c r="VCC26" s="266"/>
      <c r="VCD26" s="200"/>
      <c r="VCE26" s="266"/>
      <c r="VCF26" s="261"/>
      <c r="VCG26" s="265"/>
      <c r="VCH26" s="266"/>
      <c r="VCI26" s="200"/>
      <c r="VCJ26" s="266"/>
      <c r="VCK26" s="261"/>
      <c r="VCL26" s="265"/>
      <c r="VCM26" s="266"/>
      <c r="VCN26" s="200"/>
      <c r="VCO26" s="266"/>
      <c r="VCP26" s="261"/>
      <c r="VCQ26" s="265"/>
      <c r="VCR26" s="266"/>
      <c r="VCS26" s="200"/>
      <c r="VCT26" s="266"/>
      <c r="VCU26" s="261"/>
      <c r="VCV26" s="265"/>
      <c r="VCW26" s="266"/>
      <c r="VCX26" s="200"/>
      <c r="VCY26" s="266"/>
      <c r="VCZ26" s="261"/>
      <c r="VDA26" s="265"/>
      <c r="VDB26" s="266"/>
      <c r="VDC26" s="200"/>
      <c r="VDD26" s="266"/>
      <c r="VDE26" s="261"/>
      <c r="VDF26" s="265"/>
      <c r="VDG26" s="266"/>
      <c r="VDH26" s="200"/>
      <c r="VDI26" s="266"/>
      <c r="VDJ26" s="261"/>
      <c r="VDK26" s="265"/>
      <c r="VDL26" s="266"/>
      <c r="VDM26" s="200"/>
      <c r="VDN26" s="266"/>
      <c r="VDO26" s="261"/>
      <c r="VDP26" s="265"/>
      <c r="VDQ26" s="266"/>
      <c r="VDR26" s="200"/>
      <c r="VDS26" s="266"/>
      <c r="VDT26" s="261"/>
      <c r="VDU26" s="265"/>
      <c r="VDV26" s="266"/>
      <c r="VDW26" s="200"/>
      <c r="VDX26" s="266"/>
      <c r="VDY26" s="261"/>
      <c r="VDZ26" s="265"/>
      <c r="VEA26" s="266"/>
      <c r="VEB26" s="200"/>
      <c r="VEC26" s="266"/>
      <c r="VED26" s="261"/>
      <c r="VEE26" s="265"/>
      <c r="VEF26" s="266"/>
      <c r="VEG26" s="200"/>
      <c r="VEH26" s="266"/>
      <c r="VEI26" s="261"/>
      <c r="VEJ26" s="265"/>
      <c r="VEK26" s="266"/>
      <c r="VEL26" s="200"/>
      <c r="VEM26" s="266"/>
      <c r="VEN26" s="261"/>
      <c r="VEO26" s="265"/>
      <c r="VEP26" s="266"/>
      <c r="VEQ26" s="200"/>
      <c r="VER26" s="266"/>
      <c r="VES26" s="261"/>
      <c r="VET26" s="265"/>
      <c r="VEU26" s="266"/>
      <c r="VEV26" s="200"/>
      <c r="VEW26" s="266"/>
      <c r="VEX26" s="261"/>
      <c r="VEY26" s="265"/>
      <c r="VEZ26" s="266"/>
      <c r="VFA26" s="200"/>
      <c r="VFB26" s="266"/>
      <c r="VFC26" s="261"/>
      <c r="VFD26" s="265"/>
      <c r="VFE26" s="266"/>
      <c r="VFF26" s="200"/>
      <c r="VFG26" s="266"/>
      <c r="VFH26" s="261"/>
      <c r="VFI26" s="265"/>
      <c r="VFJ26" s="266"/>
      <c r="VFK26" s="200"/>
      <c r="VFL26" s="266"/>
      <c r="VFM26" s="261"/>
      <c r="VFN26" s="265"/>
      <c r="VFO26" s="266"/>
      <c r="VFP26" s="200"/>
      <c r="VFQ26" s="266"/>
      <c r="VFR26" s="261"/>
      <c r="VFS26" s="265"/>
      <c r="VFT26" s="266"/>
      <c r="VFU26" s="200"/>
      <c r="VFV26" s="266"/>
      <c r="VFW26" s="261"/>
      <c r="VFX26" s="265"/>
      <c r="VFY26" s="266"/>
      <c r="VFZ26" s="200"/>
      <c r="VGA26" s="266"/>
      <c r="VGB26" s="261"/>
      <c r="VGC26" s="265"/>
      <c r="VGD26" s="266"/>
      <c r="VGE26" s="200"/>
      <c r="VGF26" s="266"/>
      <c r="VGG26" s="261"/>
      <c r="VGH26" s="265"/>
      <c r="VGI26" s="266"/>
      <c r="VGJ26" s="200"/>
      <c r="VGK26" s="266"/>
      <c r="VGL26" s="261"/>
      <c r="VGM26" s="265"/>
      <c r="VGN26" s="266"/>
      <c r="VGO26" s="200"/>
      <c r="VGP26" s="266"/>
      <c r="VGQ26" s="261"/>
      <c r="VGR26" s="265"/>
      <c r="VGS26" s="266"/>
      <c r="VGT26" s="200"/>
      <c r="VGU26" s="266"/>
      <c r="VGV26" s="261"/>
      <c r="VGW26" s="265"/>
      <c r="VGX26" s="266"/>
      <c r="VGY26" s="200"/>
      <c r="VGZ26" s="266"/>
      <c r="VHA26" s="261"/>
      <c r="VHB26" s="265"/>
      <c r="VHC26" s="266"/>
      <c r="VHD26" s="200"/>
      <c r="VHE26" s="266"/>
      <c r="VHF26" s="261"/>
      <c r="VHG26" s="265"/>
      <c r="VHH26" s="266"/>
      <c r="VHI26" s="200"/>
      <c r="VHJ26" s="266"/>
      <c r="VHK26" s="261"/>
      <c r="VHL26" s="265"/>
      <c r="VHM26" s="266"/>
      <c r="VHN26" s="200"/>
      <c r="VHO26" s="266"/>
      <c r="VHP26" s="261"/>
      <c r="VHQ26" s="265"/>
      <c r="VHR26" s="266"/>
      <c r="VHS26" s="200"/>
      <c r="VHT26" s="266"/>
      <c r="VHU26" s="261"/>
      <c r="VHV26" s="265"/>
      <c r="VHW26" s="266"/>
      <c r="VHX26" s="200"/>
      <c r="VHY26" s="266"/>
      <c r="VHZ26" s="261"/>
      <c r="VIA26" s="265"/>
      <c r="VIB26" s="266"/>
      <c r="VIC26" s="200"/>
      <c r="VID26" s="266"/>
      <c r="VIE26" s="261"/>
      <c r="VIF26" s="265"/>
      <c r="VIG26" s="266"/>
      <c r="VIH26" s="200"/>
      <c r="VII26" s="266"/>
      <c r="VIJ26" s="261"/>
      <c r="VIK26" s="265"/>
      <c r="VIL26" s="266"/>
      <c r="VIM26" s="200"/>
      <c r="VIN26" s="266"/>
      <c r="VIO26" s="261"/>
      <c r="VIP26" s="265"/>
      <c r="VIQ26" s="266"/>
      <c r="VIR26" s="200"/>
      <c r="VIS26" s="266"/>
      <c r="VIT26" s="261"/>
      <c r="VIU26" s="265"/>
      <c r="VIV26" s="266"/>
      <c r="VIW26" s="200"/>
      <c r="VIX26" s="266"/>
      <c r="VIY26" s="261"/>
      <c r="VIZ26" s="265"/>
      <c r="VJA26" s="266"/>
      <c r="VJB26" s="200"/>
      <c r="VJC26" s="266"/>
      <c r="VJD26" s="261"/>
      <c r="VJE26" s="265"/>
      <c r="VJF26" s="266"/>
      <c r="VJG26" s="200"/>
      <c r="VJH26" s="266"/>
      <c r="VJI26" s="261"/>
      <c r="VJJ26" s="265"/>
      <c r="VJK26" s="266"/>
      <c r="VJL26" s="200"/>
      <c r="VJM26" s="266"/>
      <c r="VJN26" s="261"/>
      <c r="VJO26" s="265"/>
      <c r="VJP26" s="266"/>
      <c r="VJQ26" s="200"/>
      <c r="VJR26" s="266"/>
      <c r="VJS26" s="261"/>
      <c r="VJT26" s="265"/>
      <c r="VJU26" s="266"/>
      <c r="VJV26" s="200"/>
      <c r="VJW26" s="266"/>
      <c r="VJX26" s="261"/>
      <c r="VJY26" s="265"/>
      <c r="VJZ26" s="266"/>
      <c r="VKA26" s="200"/>
      <c r="VKB26" s="266"/>
      <c r="VKC26" s="261"/>
      <c r="VKD26" s="265"/>
      <c r="VKE26" s="266"/>
      <c r="VKF26" s="200"/>
      <c r="VKG26" s="266"/>
      <c r="VKH26" s="261"/>
      <c r="VKI26" s="265"/>
      <c r="VKJ26" s="266"/>
      <c r="VKK26" s="200"/>
      <c r="VKL26" s="266"/>
      <c r="VKM26" s="261"/>
      <c r="VKN26" s="265"/>
      <c r="VKO26" s="266"/>
      <c r="VKP26" s="200"/>
      <c r="VKQ26" s="266"/>
      <c r="VKR26" s="261"/>
      <c r="VKS26" s="265"/>
      <c r="VKT26" s="266"/>
      <c r="VKU26" s="200"/>
      <c r="VKV26" s="266"/>
      <c r="VKW26" s="261"/>
      <c r="VKX26" s="265"/>
      <c r="VKY26" s="266"/>
      <c r="VKZ26" s="200"/>
      <c r="VLA26" s="266"/>
      <c r="VLB26" s="261"/>
      <c r="VLC26" s="265"/>
      <c r="VLD26" s="266"/>
      <c r="VLE26" s="200"/>
      <c r="VLF26" s="266"/>
      <c r="VLG26" s="261"/>
      <c r="VLH26" s="265"/>
      <c r="VLI26" s="266"/>
      <c r="VLJ26" s="200"/>
      <c r="VLK26" s="266"/>
      <c r="VLL26" s="261"/>
      <c r="VLM26" s="265"/>
      <c r="VLN26" s="266"/>
      <c r="VLO26" s="200"/>
      <c r="VLP26" s="266"/>
      <c r="VLQ26" s="261"/>
      <c r="VLR26" s="265"/>
      <c r="VLS26" s="266"/>
      <c r="VLT26" s="200"/>
      <c r="VLU26" s="266"/>
      <c r="VLV26" s="261"/>
      <c r="VLW26" s="265"/>
      <c r="VLX26" s="266"/>
      <c r="VLY26" s="200"/>
      <c r="VLZ26" s="266"/>
      <c r="VMA26" s="261"/>
      <c r="VMB26" s="265"/>
      <c r="VMC26" s="266"/>
      <c r="VMD26" s="200"/>
      <c r="VME26" s="266"/>
      <c r="VMF26" s="261"/>
      <c r="VMG26" s="265"/>
      <c r="VMH26" s="266"/>
      <c r="VMI26" s="200"/>
      <c r="VMJ26" s="266"/>
      <c r="VMK26" s="261"/>
      <c r="VML26" s="265"/>
      <c r="VMM26" s="266"/>
      <c r="VMN26" s="200"/>
      <c r="VMO26" s="266"/>
      <c r="VMP26" s="261"/>
      <c r="VMQ26" s="265"/>
      <c r="VMR26" s="266"/>
      <c r="VMS26" s="200"/>
      <c r="VMT26" s="266"/>
      <c r="VMU26" s="261"/>
      <c r="VMV26" s="265"/>
      <c r="VMW26" s="266"/>
      <c r="VMX26" s="200"/>
      <c r="VMY26" s="266"/>
      <c r="VMZ26" s="261"/>
      <c r="VNA26" s="265"/>
      <c r="VNB26" s="266"/>
      <c r="VNC26" s="200"/>
      <c r="VND26" s="266"/>
      <c r="VNE26" s="261"/>
      <c r="VNF26" s="265"/>
      <c r="VNG26" s="266"/>
      <c r="VNH26" s="200"/>
      <c r="VNI26" s="266"/>
      <c r="VNJ26" s="261"/>
      <c r="VNK26" s="265"/>
      <c r="VNL26" s="266"/>
      <c r="VNM26" s="200"/>
      <c r="VNN26" s="266"/>
      <c r="VNO26" s="261"/>
      <c r="VNP26" s="265"/>
      <c r="VNQ26" s="266"/>
      <c r="VNR26" s="200"/>
      <c r="VNS26" s="266"/>
      <c r="VNT26" s="261"/>
      <c r="VNU26" s="265"/>
      <c r="VNV26" s="266"/>
      <c r="VNW26" s="200"/>
      <c r="VNX26" s="266"/>
      <c r="VNY26" s="261"/>
      <c r="VNZ26" s="265"/>
      <c r="VOA26" s="266"/>
      <c r="VOB26" s="200"/>
      <c r="VOC26" s="266"/>
      <c r="VOD26" s="261"/>
      <c r="VOE26" s="265"/>
      <c r="VOF26" s="266"/>
      <c r="VOG26" s="200"/>
      <c r="VOH26" s="266"/>
      <c r="VOI26" s="261"/>
      <c r="VOJ26" s="265"/>
      <c r="VOK26" s="266"/>
      <c r="VOL26" s="200"/>
      <c r="VOM26" s="266"/>
      <c r="VON26" s="261"/>
      <c r="VOO26" s="265"/>
      <c r="VOP26" s="266"/>
      <c r="VOQ26" s="200"/>
      <c r="VOR26" s="266"/>
      <c r="VOS26" s="261"/>
      <c r="VOT26" s="265"/>
      <c r="VOU26" s="266"/>
      <c r="VOV26" s="200"/>
      <c r="VOW26" s="266"/>
      <c r="VOX26" s="261"/>
      <c r="VOY26" s="265"/>
      <c r="VOZ26" s="266"/>
      <c r="VPA26" s="200"/>
      <c r="VPB26" s="266"/>
      <c r="VPC26" s="261"/>
      <c r="VPD26" s="265"/>
      <c r="VPE26" s="266"/>
      <c r="VPF26" s="200"/>
      <c r="VPG26" s="266"/>
      <c r="VPH26" s="261"/>
      <c r="VPI26" s="265"/>
      <c r="VPJ26" s="266"/>
      <c r="VPK26" s="200"/>
      <c r="VPL26" s="266"/>
      <c r="VPM26" s="261"/>
      <c r="VPN26" s="265"/>
      <c r="VPO26" s="266"/>
      <c r="VPP26" s="200"/>
      <c r="VPQ26" s="266"/>
      <c r="VPR26" s="261"/>
      <c r="VPS26" s="265"/>
      <c r="VPT26" s="266"/>
      <c r="VPU26" s="200"/>
      <c r="VPV26" s="266"/>
      <c r="VPW26" s="261"/>
      <c r="VPX26" s="265"/>
      <c r="VPY26" s="266"/>
      <c r="VPZ26" s="200"/>
      <c r="VQA26" s="266"/>
      <c r="VQB26" s="261"/>
      <c r="VQC26" s="265"/>
      <c r="VQD26" s="266"/>
      <c r="VQE26" s="200"/>
      <c r="VQF26" s="266"/>
      <c r="VQG26" s="261"/>
      <c r="VQH26" s="265"/>
      <c r="VQI26" s="266"/>
      <c r="VQJ26" s="200"/>
      <c r="VQK26" s="266"/>
      <c r="VQL26" s="261"/>
      <c r="VQM26" s="265"/>
      <c r="VQN26" s="266"/>
      <c r="VQO26" s="200"/>
      <c r="VQP26" s="266"/>
      <c r="VQQ26" s="261"/>
      <c r="VQR26" s="265"/>
      <c r="VQS26" s="266"/>
      <c r="VQT26" s="200"/>
      <c r="VQU26" s="266"/>
      <c r="VQV26" s="261"/>
      <c r="VQW26" s="265"/>
      <c r="VQX26" s="266"/>
      <c r="VQY26" s="200"/>
      <c r="VQZ26" s="266"/>
      <c r="VRA26" s="261"/>
      <c r="VRB26" s="265"/>
      <c r="VRC26" s="266"/>
      <c r="VRD26" s="200"/>
      <c r="VRE26" s="266"/>
      <c r="VRF26" s="261"/>
      <c r="VRG26" s="265"/>
      <c r="VRH26" s="266"/>
      <c r="VRI26" s="200"/>
      <c r="VRJ26" s="266"/>
      <c r="VRK26" s="261"/>
      <c r="VRL26" s="265"/>
      <c r="VRM26" s="266"/>
      <c r="VRN26" s="200"/>
      <c r="VRO26" s="266"/>
      <c r="VRP26" s="261"/>
      <c r="VRQ26" s="265"/>
      <c r="VRR26" s="266"/>
      <c r="VRS26" s="200"/>
      <c r="VRT26" s="266"/>
      <c r="VRU26" s="261"/>
      <c r="VRV26" s="265"/>
      <c r="VRW26" s="266"/>
      <c r="VRX26" s="200"/>
      <c r="VRY26" s="266"/>
      <c r="VRZ26" s="261"/>
      <c r="VSA26" s="265"/>
      <c r="VSB26" s="266"/>
      <c r="VSC26" s="200"/>
      <c r="VSD26" s="266"/>
      <c r="VSE26" s="261"/>
      <c r="VSF26" s="265"/>
      <c r="VSG26" s="266"/>
      <c r="VSH26" s="200"/>
      <c r="VSI26" s="266"/>
      <c r="VSJ26" s="261"/>
      <c r="VSK26" s="265"/>
      <c r="VSL26" s="266"/>
      <c r="VSM26" s="200"/>
      <c r="VSN26" s="266"/>
      <c r="VSO26" s="261"/>
      <c r="VSP26" s="265"/>
      <c r="VSQ26" s="266"/>
      <c r="VSR26" s="200"/>
      <c r="VSS26" s="266"/>
      <c r="VST26" s="261"/>
      <c r="VSU26" s="265"/>
      <c r="VSV26" s="266"/>
      <c r="VSW26" s="200"/>
      <c r="VSX26" s="266"/>
      <c r="VSY26" s="261"/>
      <c r="VSZ26" s="265"/>
      <c r="VTA26" s="266"/>
      <c r="VTB26" s="200"/>
      <c r="VTC26" s="266"/>
      <c r="VTD26" s="261"/>
      <c r="VTE26" s="265"/>
      <c r="VTF26" s="266"/>
      <c r="VTG26" s="200"/>
      <c r="VTH26" s="266"/>
      <c r="VTI26" s="261"/>
      <c r="VTJ26" s="265"/>
      <c r="VTK26" s="266"/>
      <c r="VTL26" s="200"/>
      <c r="VTM26" s="266"/>
      <c r="VTN26" s="261"/>
      <c r="VTO26" s="265"/>
      <c r="VTP26" s="266"/>
      <c r="VTQ26" s="200"/>
      <c r="VTR26" s="266"/>
      <c r="VTS26" s="261"/>
      <c r="VTT26" s="265"/>
      <c r="VTU26" s="266"/>
      <c r="VTV26" s="200"/>
      <c r="VTW26" s="266"/>
      <c r="VTX26" s="261"/>
      <c r="VTY26" s="265"/>
      <c r="VTZ26" s="266"/>
      <c r="VUA26" s="200"/>
      <c r="VUB26" s="266"/>
      <c r="VUC26" s="261"/>
      <c r="VUD26" s="265"/>
      <c r="VUE26" s="266"/>
      <c r="VUF26" s="200"/>
      <c r="VUG26" s="266"/>
      <c r="VUH26" s="261"/>
      <c r="VUI26" s="265"/>
      <c r="VUJ26" s="266"/>
      <c r="VUK26" s="200"/>
      <c r="VUL26" s="266"/>
      <c r="VUM26" s="261"/>
      <c r="VUN26" s="265"/>
      <c r="VUO26" s="266"/>
      <c r="VUP26" s="200"/>
      <c r="VUQ26" s="266"/>
      <c r="VUR26" s="261"/>
      <c r="VUS26" s="265"/>
      <c r="VUT26" s="266"/>
      <c r="VUU26" s="200"/>
      <c r="VUV26" s="266"/>
      <c r="VUW26" s="261"/>
      <c r="VUX26" s="265"/>
      <c r="VUY26" s="266"/>
      <c r="VUZ26" s="200"/>
      <c r="VVA26" s="266"/>
      <c r="VVB26" s="261"/>
      <c r="VVC26" s="265"/>
      <c r="VVD26" s="266"/>
      <c r="VVE26" s="200"/>
      <c r="VVF26" s="266"/>
      <c r="VVG26" s="261"/>
      <c r="VVH26" s="265"/>
      <c r="VVI26" s="266"/>
      <c r="VVJ26" s="200"/>
      <c r="VVK26" s="266"/>
      <c r="VVL26" s="261"/>
      <c r="VVM26" s="265"/>
      <c r="VVN26" s="266"/>
      <c r="VVO26" s="200"/>
      <c r="VVP26" s="266"/>
      <c r="VVQ26" s="261"/>
      <c r="VVR26" s="265"/>
      <c r="VVS26" s="266"/>
      <c r="VVT26" s="200"/>
      <c r="VVU26" s="266"/>
      <c r="VVV26" s="261"/>
      <c r="VVW26" s="265"/>
      <c r="VVX26" s="266"/>
      <c r="VVY26" s="200"/>
      <c r="VVZ26" s="266"/>
      <c r="VWA26" s="261"/>
      <c r="VWB26" s="265"/>
      <c r="VWC26" s="266"/>
      <c r="VWD26" s="200"/>
      <c r="VWE26" s="266"/>
      <c r="VWF26" s="261"/>
      <c r="VWG26" s="265"/>
      <c r="VWH26" s="266"/>
      <c r="VWI26" s="200"/>
      <c r="VWJ26" s="266"/>
      <c r="VWK26" s="261"/>
      <c r="VWL26" s="265"/>
      <c r="VWM26" s="266"/>
      <c r="VWN26" s="200"/>
      <c r="VWO26" s="266"/>
      <c r="VWP26" s="261"/>
      <c r="VWQ26" s="265"/>
      <c r="VWR26" s="266"/>
      <c r="VWS26" s="200"/>
      <c r="VWT26" s="266"/>
      <c r="VWU26" s="261"/>
      <c r="VWV26" s="265"/>
      <c r="VWW26" s="266"/>
      <c r="VWX26" s="200"/>
      <c r="VWY26" s="266"/>
      <c r="VWZ26" s="261"/>
      <c r="VXA26" s="265"/>
      <c r="VXB26" s="266"/>
      <c r="VXC26" s="200"/>
      <c r="VXD26" s="266"/>
      <c r="VXE26" s="261"/>
      <c r="VXF26" s="265"/>
      <c r="VXG26" s="266"/>
      <c r="VXH26" s="200"/>
      <c r="VXI26" s="266"/>
      <c r="VXJ26" s="261"/>
      <c r="VXK26" s="265"/>
      <c r="VXL26" s="266"/>
      <c r="VXM26" s="200"/>
      <c r="VXN26" s="266"/>
      <c r="VXO26" s="261"/>
      <c r="VXP26" s="265"/>
      <c r="VXQ26" s="266"/>
      <c r="VXR26" s="200"/>
      <c r="VXS26" s="266"/>
      <c r="VXT26" s="261"/>
      <c r="VXU26" s="265"/>
      <c r="VXV26" s="266"/>
      <c r="VXW26" s="200"/>
      <c r="VXX26" s="266"/>
      <c r="VXY26" s="261"/>
      <c r="VXZ26" s="265"/>
      <c r="VYA26" s="266"/>
      <c r="VYB26" s="200"/>
      <c r="VYC26" s="266"/>
      <c r="VYD26" s="261"/>
      <c r="VYE26" s="265"/>
      <c r="VYF26" s="266"/>
      <c r="VYG26" s="200"/>
      <c r="VYH26" s="266"/>
      <c r="VYI26" s="261"/>
      <c r="VYJ26" s="265"/>
      <c r="VYK26" s="266"/>
      <c r="VYL26" s="200"/>
      <c r="VYM26" s="266"/>
      <c r="VYN26" s="261"/>
      <c r="VYO26" s="265"/>
      <c r="VYP26" s="266"/>
      <c r="VYQ26" s="200"/>
      <c r="VYR26" s="266"/>
      <c r="VYS26" s="261"/>
      <c r="VYT26" s="265"/>
      <c r="VYU26" s="266"/>
      <c r="VYV26" s="200"/>
      <c r="VYW26" s="266"/>
      <c r="VYX26" s="261"/>
      <c r="VYY26" s="265"/>
      <c r="VYZ26" s="266"/>
      <c r="VZA26" s="200"/>
      <c r="VZB26" s="266"/>
      <c r="VZC26" s="261"/>
      <c r="VZD26" s="265"/>
      <c r="VZE26" s="266"/>
      <c r="VZF26" s="200"/>
      <c r="VZG26" s="266"/>
      <c r="VZH26" s="261"/>
      <c r="VZI26" s="265"/>
      <c r="VZJ26" s="266"/>
      <c r="VZK26" s="200"/>
      <c r="VZL26" s="266"/>
      <c r="VZM26" s="261"/>
      <c r="VZN26" s="265"/>
      <c r="VZO26" s="266"/>
      <c r="VZP26" s="200"/>
      <c r="VZQ26" s="266"/>
      <c r="VZR26" s="261"/>
      <c r="VZS26" s="265"/>
      <c r="VZT26" s="266"/>
      <c r="VZU26" s="200"/>
      <c r="VZV26" s="266"/>
      <c r="VZW26" s="261"/>
      <c r="VZX26" s="265"/>
      <c r="VZY26" s="266"/>
      <c r="VZZ26" s="200"/>
      <c r="WAA26" s="266"/>
      <c r="WAB26" s="261"/>
      <c r="WAC26" s="265"/>
      <c r="WAD26" s="266"/>
      <c r="WAE26" s="200"/>
      <c r="WAF26" s="266"/>
      <c r="WAG26" s="261"/>
      <c r="WAH26" s="265"/>
      <c r="WAI26" s="266"/>
      <c r="WAJ26" s="200"/>
      <c r="WAK26" s="266"/>
      <c r="WAL26" s="261"/>
      <c r="WAM26" s="265"/>
      <c r="WAN26" s="266"/>
      <c r="WAO26" s="200"/>
      <c r="WAP26" s="266"/>
      <c r="WAQ26" s="261"/>
      <c r="WAR26" s="265"/>
      <c r="WAS26" s="266"/>
      <c r="WAT26" s="200"/>
      <c r="WAU26" s="266"/>
      <c r="WAV26" s="261"/>
      <c r="WAW26" s="265"/>
      <c r="WAX26" s="266"/>
      <c r="WAY26" s="200"/>
      <c r="WAZ26" s="266"/>
      <c r="WBA26" s="261"/>
      <c r="WBB26" s="265"/>
      <c r="WBC26" s="266"/>
      <c r="WBD26" s="200"/>
      <c r="WBE26" s="266"/>
      <c r="WBF26" s="261"/>
      <c r="WBG26" s="265"/>
      <c r="WBH26" s="266"/>
      <c r="WBI26" s="200"/>
      <c r="WBJ26" s="266"/>
      <c r="WBK26" s="261"/>
      <c r="WBL26" s="265"/>
      <c r="WBM26" s="266"/>
      <c r="WBN26" s="200"/>
      <c r="WBO26" s="266"/>
      <c r="WBP26" s="261"/>
      <c r="WBQ26" s="265"/>
      <c r="WBR26" s="266"/>
      <c r="WBS26" s="200"/>
      <c r="WBT26" s="266"/>
      <c r="WBU26" s="261"/>
      <c r="WBV26" s="265"/>
      <c r="WBW26" s="266"/>
      <c r="WBX26" s="200"/>
      <c r="WBY26" s="266"/>
      <c r="WBZ26" s="261"/>
      <c r="WCA26" s="265"/>
      <c r="WCB26" s="266"/>
      <c r="WCC26" s="200"/>
      <c r="WCD26" s="266"/>
      <c r="WCE26" s="261"/>
      <c r="WCF26" s="265"/>
      <c r="WCG26" s="266"/>
      <c r="WCH26" s="200"/>
      <c r="WCI26" s="266"/>
      <c r="WCJ26" s="261"/>
      <c r="WCK26" s="265"/>
      <c r="WCL26" s="266"/>
      <c r="WCM26" s="200"/>
      <c r="WCN26" s="266"/>
      <c r="WCO26" s="261"/>
      <c r="WCP26" s="265"/>
      <c r="WCQ26" s="266"/>
      <c r="WCR26" s="200"/>
      <c r="WCS26" s="266"/>
      <c r="WCT26" s="261"/>
      <c r="WCU26" s="265"/>
      <c r="WCV26" s="266"/>
      <c r="WCW26" s="200"/>
      <c r="WCX26" s="266"/>
      <c r="WCY26" s="261"/>
      <c r="WCZ26" s="265"/>
      <c r="WDA26" s="266"/>
      <c r="WDB26" s="200"/>
      <c r="WDC26" s="266"/>
      <c r="WDD26" s="261"/>
      <c r="WDE26" s="265"/>
      <c r="WDF26" s="266"/>
      <c r="WDG26" s="200"/>
      <c r="WDH26" s="266"/>
      <c r="WDI26" s="261"/>
      <c r="WDJ26" s="265"/>
      <c r="WDK26" s="266"/>
      <c r="WDL26" s="200"/>
      <c r="WDM26" s="266"/>
      <c r="WDN26" s="261"/>
      <c r="WDO26" s="265"/>
      <c r="WDP26" s="266"/>
      <c r="WDQ26" s="200"/>
      <c r="WDR26" s="266"/>
      <c r="WDS26" s="261"/>
      <c r="WDT26" s="265"/>
      <c r="WDU26" s="266"/>
      <c r="WDV26" s="200"/>
      <c r="WDW26" s="266"/>
      <c r="WDX26" s="261"/>
      <c r="WDY26" s="265"/>
      <c r="WDZ26" s="266"/>
      <c r="WEA26" s="200"/>
      <c r="WEB26" s="266"/>
      <c r="WEC26" s="261"/>
      <c r="WED26" s="265"/>
      <c r="WEE26" s="266"/>
      <c r="WEF26" s="200"/>
      <c r="WEG26" s="266"/>
      <c r="WEH26" s="261"/>
      <c r="WEI26" s="265"/>
      <c r="WEJ26" s="266"/>
      <c r="WEK26" s="200"/>
      <c r="WEL26" s="266"/>
      <c r="WEM26" s="261"/>
      <c r="WEN26" s="265"/>
      <c r="WEO26" s="266"/>
      <c r="WEP26" s="200"/>
      <c r="WEQ26" s="266"/>
      <c r="WER26" s="261"/>
      <c r="WES26" s="265"/>
      <c r="WET26" s="266"/>
      <c r="WEU26" s="200"/>
      <c r="WEV26" s="266"/>
      <c r="WEW26" s="261"/>
      <c r="WEX26" s="265"/>
      <c r="WEY26" s="266"/>
      <c r="WEZ26" s="200"/>
      <c r="WFA26" s="266"/>
      <c r="WFB26" s="261"/>
      <c r="WFC26" s="265"/>
      <c r="WFD26" s="266"/>
      <c r="WFE26" s="200"/>
      <c r="WFF26" s="266"/>
      <c r="WFG26" s="261"/>
      <c r="WFH26" s="265"/>
      <c r="WFI26" s="266"/>
      <c r="WFJ26" s="200"/>
      <c r="WFK26" s="266"/>
      <c r="WFL26" s="261"/>
      <c r="WFM26" s="265"/>
      <c r="WFN26" s="266"/>
      <c r="WFO26" s="200"/>
      <c r="WFP26" s="266"/>
      <c r="WFQ26" s="261"/>
      <c r="WFR26" s="265"/>
      <c r="WFS26" s="266"/>
      <c r="WFT26" s="200"/>
      <c r="WFU26" s="266"/>
      <c r="WFV26" s="261"/>
      <c r="WFW26" s="265"/>
      <c r="WFX26" s="266"/>
      <c r="WFY26" s="200"/>
      <c r="WFZ26" s="266"/>
      <c r="WGA26" s="261"/>
      <c r="WGB26" s="265"/>
      <c r="WGC26" s="266"/>
      <c r="WGD26" s="200"/>
      <c r="WGE26" s="266"/>
      <c r="WGF26" s="261"/>
      <c r="WGG26" s="265"/>
      <c r="WGH26" s="266"/>
      <c r="WGI26" s="200"/>
      <c r="WGJ26" s="266"/>
      <c r="WGK26" s="261"/>
      <c r="WGL26" s="265"/>
      <c r="WGM26" s="266"/>
      <c r="WGN26" s="200"/>
      <c r="WGO26" s="266"/>
      <c r="WGP26" s="261"/>
      <c r="WGQ26" s="265"/>
      <c r="WGR26" s="266"/>
      <c r="WGS26" s="200"/>
      <c r="WGT26" s="266"/>
      <c r="WGU26" s="261"/>
      <c r="WGV26" s="265"/>
      <c r="WGW26" s="266"/>
      <c r="WGX26" s="200"/>
      <c r="WGY26" s="266"/>
      <c r="WGZ26" s="261"/>
      <c r="WHA26" s="265"/>
      <c r="WHB26" s="266"/>
      <c r="WHC26" s="200"/>
      <c r="WHD26" s="266"/>
      <c r="WHE26" s="261"/>
      <c r="WHF26" s="265"/>
      <c r="WHG26" s="266"/>
      <c r="WHH26" s="200"/>
      <c r="WHI26" s="266"/>
      <c r="WHJ26" s="261"/>
      <c r="WHK26" s="265"/>
      <c r="WHL26" s="266"/>
      <c r="WHM26" s="200"/>
      <c r="WHN26" s="266"/>
      <c r="WHO26" s="261"/>
      <c r="WHP26" s="265"/>
      <c r="WHQ26" s="266"/>
      <c r="WHR26" s="200"/>
      <c r="WHS26" s="266"/>
      <c r="WHT26" s="261"/>
      <c r="WHU26" s="265"/>
      <c r="WHV26" s="266"/>
      <c r="WHW26" s="200"/>
      <c r="WHX26" s="266"/>
      <c r="WHY26" s="261"/>
      <c r="WHZ26" s="265"/>
      <c r="WIA26" s="266"/>
      <c r="WIB26" s="200"/>
      <c r="WIC26" s="266"/>
      <c r="WID26" s="261"/>
      <c r="WIE26" s="265"/>
      <c r="WIF26" s="266"/>
      <c r="WIG26" s="200"/>
      <c r="WIH26" s="266"/>
      <c r="WII26" s="261"/>
      <c r="WIJ26" s="265"/>
      <c r="WIK26" s="266"/>
      <c r="WIL26" s="200"/>
      <c r="WIM26" s="266"/>
      <c r="WIN26" s="261"/>
      <c r="WIO26" s="265"/>
      <c r="WIP26" s="266"/>
      <c r="WIQ26" s="200"/>
      <c r="WIR26" s="266"/>
      <c r="WIS26" s="261"/>
      <c r="WIT26" s="265"/>
      <c r="WIU26" s="266"/>
      <c r="WIV26" s="200"/>
      <c r="WIW26" s="266"/>
      <c r="WIX26" s="261"/>
      <c r="WIY26" s="265"/>
      <c r="WIZ26" s="266"/>
      <c r="WJA26" s="200"/>
      <c r="WJB26" s="266"/>
      <c r="WJC26" s="261"/>
      <c r="WJD26" s="265"/>
      <c r="WJE26" s="266"/>
      <c r="WJF26" s="200"/>
      <c r="WJG26" s="266"/>
      <c r="WJH26" s="261"/>
      <c r="WJI26" s="265"/>
      <c r="WJJ26" s="266"/>
      <c r="WJK26" s="200"/>
      <c r="WJL26" s="266"/>
      <c r="WJM26" s="261"/>
      <c r="WJN26" s="265"/>
      <c r="WJO26" s="266"/>
      <c r="WJP26" s="200"/>
      <c r="WJQ26" s="266"/>
      <c r="WJR26" s="261"/>
      <c r="WJS26" s="265"/>
      <c r="WJT26" s="266"/>
      <c r="WJU26" s="200"/>
      <c r="WJV26" s="266"/>
      <c r="WJW26" s="261"/>
      <c r="WJX26" s="265"/>
      <c r="WJY26" s="266"/>
      <c r="WJZ26" s="200"/>
      <c r="WKA26" s="266"/>
      <c r="WKB26" s="261"/>
      <c r="WKC26" s="265"/>
      <c r="WKD26" s="266"/>
      <c r="WKE26" s="200"/>
      <c r="WKF26" s="266"/>
      <c r="WKG26" s="261"/>
      <c r="WKH26" s="265"/>
      <c r="WKI26" s="266"/>
      <c r="WKJ26" s="200"/>
      <c r="WKK26" s="266"/>
      <c r="WKL26" s="261"/>
      <c r="WKM26" s="265"/>
      <c r="WKN26" s="266"/>
      <c r="WKO26" s="200"/>
      <c r="WKP26" s="266"/>
      <c r="WKQ26" s="261"/>
      <c r="WKR26" s="265"/>
      <c r="WKS26" s="266"/>
      <c r="WKT26" s="200"/>
      <c r="WKU26" s="266"/>
      <c r="WKV26" s="261"/>
      <c r="WKW26" s="265"/>
      <c r="WKX26" s="266"/>
      <c r="WKY26" s="200"/>
      <c r="WKZ26" s="266"/>
      <c r="WLA26" s="261"/>
      <c r="WLB26" s="265"/>
      <c r="WLC26" s="266"/>
      <c r="WLD26" s="200"/>
      <c r="WLE26" s="266"/>
      <c r="WLF26" s="261"/>
      <c r="WLG26" s="265"/>
      <c r="WLH26" s="266"/>
      <c r="WLI26" s="200"/>
      <c r="WLJ26" s="266"/>
      <c r="WLK26" s="261"/>
      <c r="WLL26" s="265"/>
      <c r="WLM26" s="266"/>
      <c r="WLN26" s="200"/>
      <c r="WLO26" s="266"/>
      <c r="WLP26" s="261"/>
      <c r="WLQ26" s="265"/>
      <c r="WLR26" s="266"/>
      <c r="WLS26" s="200"/>
      <c r="WLT26" s="266"/>
      <c r="WLU26" s="261"/>
      <c r="WLV26" s="265"/>
      <c r="WLW26" s="266"/>
      <c r="WLX26" s="200"/>
      <c r="WLY26" s="266"/>
      <c r="WLZ26" s="261"/>
      <c r="WMA26" s="265"/>
      <c r="WMB26" s="266"/>
      <c r="WMC26" s="200"/>
      <c r="WMD26" s="266"/>
      <c r="WME26" s="261"/>
      <c r="WMF26" s="265"/>
      <c r="WMG26" s="266"/>
      <c r="WMH26" s="200"/>
      <c r="WMI26" s="266"/>
      <c r="WMJ26" s="261"/>
      <c r="WMK26" s="265"/>
      <c r="WML26" s="266"/>
      <c r="WMM26" s="200"/>
      <c r="WMN26" s="266"/>
      <c r="WMO26" s="261"/>
      <c r="WMP26" s="265"/>
      <c r="WMQ26" s="266"/>
      <c r="WMR26" s="200"/>
      <c r="WMS26" s="266"/>
      <c r="WMT26" s="261"/>
      <c r="WMU26" s="265"/>
      <c r="WMV26" s="266"/>
      <c r="WMW26" s="200"/>
      <c r="WMX26" s="266"/>
      <c r="WMY26" s="261"/>
      <c r="WMZ26" s="265"/>
      <c r="WNA26" s="266"/>
      <c r="WNB26" s="200"/>
      <c r="WNC26" s="266"/>
      <c r="WND26" s="261"/>
      <c r="WNE26" s="265"/>
      <c r="WNF26" s="266"/>
      <c r="WNG26" s="200"/>
      <c r="WNH26" s="266"/>
      <c r="WNI26" s="261"/>
      <c r="WNJ26" s="265"/>
      <c r="WNK26" s="266"/>
      <c r="WNL26" s="200"/>
      <c r="WNM26" s="266"/>
      <c r="WNN26" s="261"/>
      <c r="WNO26" s="265"/>
      <c r="WNP26" s="266"/>
      <c r="WNQ26" s="200"/>
      <c r="WNR26" s="266"/>
      <c r="WNS26" s="261"/>
      <c r="WNT26" s="265"/>
      <c r="WNU26" s="266"/>
      <c r="WNV26" s="200"/>
      <c r="WNW26" s="266"/>
      <c r="WNX26" s="261"/>
      <c r="WNY26" s="265"/>
      <c r="WNZ26" s="266"/>
      <c r="WOA26" s="200"/>
      <c r="WOB26" s="266"/>
      <c r="WOC26" s="261"/>
      <c r="WOD26" s="265"/>
      <c r="WOE26" s="266"/>
      <c r="WOF26" s="200"/>
      <c r="WOG26" s="266"/>
      <c r="WOH26" s="261"/>
      <c r="WOI26" s="265"/>
      <c r="WOJ26" s="266"/>
      <c r="WOK26" s="200"/>
      <c r="WOL26" s="266"/>
      <c r="WOM26" s="261"/>
      <c r="WON26" s="265"/>
      <c r="WOO26" s="266"/>
      <c r="WOP26" s="200"/>
      <c r="WOQ26" s="266"/>
      <c r="WOR26" s="261"/>
      <c r="WOS26" s="265"/>
      <c r="WOT26" s="266"/>
      <c r="WOU26" s="200"/>
      <c r="WOV26" s="266"/>
      <c r="WOW26" s="261"/>
      <c r="WOX26" s="265"/>
      <c r="WOY26" s="266"/>
      <c r="WOZ26" s="200"/>
      <c r="WPA26" s="266"/>
      <c r="WPB26" s="261"/>
      <c r="WPC26" s="265"/>
      <c r="WPD26" s="266"/>
      <c r="WPE26" s="200"/>
      <c r="WPF26" s="266"/>
      <c r="WPG26" s="261"/>
      <c r="WPH26" s="265"/>
      <c r="WPI26" s="266"/>
      <c r="WPJ26" s="200"/>
      <c r="WPK26" s="266"/>
      <c r="WPL26" s="261"/>
      <c r="WPM26" s="265"/>
      <c r="WPN26" s="266"/>
      <c r="WPO26" s="200"/>
      <c r="WPP26" s="266"/>
      <c r="WPQ26" s="261"/>
      <c r="WPR26" s="265"/>
      <c r="WPS26" s="266"/>
      <c r="WPT26" s="200"/>
      <c r="WPU26" s="266"/>
      <c r="WPV26" s="261"/>
      <c r="WPW26" s="265"/>
      <c r="WPX26" s="266"/>
      <c r="WPY26" s="200"/>
      <c r="WPZ26" s="266"/>
      <c r="WQA26" s="261"/>
      <c r="WQB26" s="265"/>
      <c r="WQC26" s="266"/>
      <c r="WQD26" s="200"/>
      <c r="WQE26" s="266"/>
      <c r="WQF26" s="261"/>
      <c r="WQG26" s="265"/>
      <c r="WQH26" s="266"/>
      <c r="WQI26" s="200"/>
      <c r="WQJ26" s="266"/>
      <c r="WQK26" s="261"/>
      <c r="WQL26" s="265"/>
      <c r="WQM26" s="266"/>
      <c r="WQN26" s="200"/>
      <c r="WQO26" s="266"/>
      <c r="WQP26" s="261"/>
      <c r="WQQ26" s="265"/>
      <c r="WQR26" s="266"/>
      <c r="WQS26" s="200"/>
      <c r="WQT26" s="266"/>
      <c r="WQU26" s="261"/>
      <c r="WQV26" s="265"/>
      <c r="WQW26" s="266"/>
      <c r="WQX26" s="200"/>
      <c r="WQY26" s="266"/>
      <c r="WQZ26" s="261"/>
      <c r="WRA26" s="265"/>
      <c r="WRB26" s="266"/>
      <c r="WRC26" s="200"/>
      <c r="WRD26" s="266"/>
      <c r="WRE26" s="261"/>
      <c r="WRF26" s="265"/>
      <c r="WRG26" s="266"/>
      <c r="WRH26" s="200"/>
      <c r="WRI26" s="266"/>
      <c r="WRJ26" s="261"/>
      <c r="WRK26" s="265"/>
      <c r="WRL26" s="266"/>
      <c r="WRM26" s="200"/>
      <c r="WRN26" s="266"/>
      <c r="WRO26" s="261"/>
      <c r="WRP26" s="265"/>
      <c r="WRQ26" s="266"/>
      <c r="WRR26" s="200"/>
      <c r="WRS26" s="266"/>
      <c r="WRT26" s="261"/>
      <c r="WRU26" s="265"/>
      <c r="WRV26" s="266"/>
      <c r="WRW26" s="200"/>
      <c r="WRX26" s="266"/>
      <c r="WRY26" s="261"/>
      <c r="WRZ26" s="265"/>
      <c r="WSA26" s="266"/>
      <c r="WSB26" s="200"/>
      <c r="WSC26" s="266"/>
      <c r="WSD26" s="261"/>
      <c r="WSE26" s="265"/>
      <c r="WSF26" s="266"/>
      <c r="WSG26" s="200"/>
      <c r="WSH26" s="266"/>
      <c r="WSI26" s="261"/>
      <c r="WSJ26" s="265"/>
      <c r="WSK26" s="266"/>
      <c r="WSL26" s="200"/>
      <c r="WSM26" s="266"/>
      <c r="WSN26" s="261"/>
      <c r="WSO26" s="265"/>
      <c r="WSP26" s="266"/>
      <c r="WSQ26" s="200"/>
      <c r="WSR26" s="266"/>
      <c r="WSS26" s="261"/>
      <c r="WST26" s="265"/>
      <c r="WSU26" s="266"/>
      <c r="WSV26" s="200"/>
      <c r="WSW26" s="266"/>
      <c r="WSX26" s="261"/>
      <c r="WSY26" s="265"/>
      <c r="WSZ26" s="266"/>
      <c r="WTA26" s="200"/>
      <c r="WTB26" s="266"/>
      <c r="WTC26" s="261"/>
      <c r="WTD26" s="265"/>
      <c r="WTE26" s="266"/>
      <c r="WTF26" s="200"/>
      <c r="WTG26" s="266"/>
      <c r="WTH26" s="261"/>
      <c r="WTI26" s="265"/>
      <c r="WTJ26" s="266"/>
      <c r="WTK26" s="200"/>
      <c r="WTL26" s="266"/>
      <c r="WTM26" s="261"/>
      <c r="WTN26" s="265"/>
      <c r="WTO26" s="266"/>
      <c r="WTP26" s="200"/>
      <c r="WTQ26" s="266"/>
      <c r="WTR26" s="261"/>
      <c r="WTS26" s="265"/>
      <c r="WTT26" s="266"/>
      <c r="WTU26" s="200"/>
      <c r="WTV26" s="266"/>
      <c r="WTW26" s="261"/>
      <c r="WTX26" s="265"/>
      <c r="WTY26" s="266"/>
      <c r="WTZ26" s="200"/>
      <c r="WUA26" s="266"/>
      <c r="WUB26" s="261"/>
      <c r="WUC26" s="265"/>
      <c r="WUD26" s="266"/>
      <c r="WUE26" s="200"/>
      <c r="WUF26" s="266"/>
      <c r="WUG26" s="261"/>
      <c r="WUH26" s="265"/>
      <c r="WUI26" s="266"/>
      <c r="WUJ26" s="200"/>
      <c r="WUK26" s="266"/>
      <c r="WUL26" s="261"/>
      <c r="WUM26" s="265"/>
      <c r="WUN26" s="266"/>
      <c r="WUO26" s="200"/>
      <c r="WUP26" s="266"/>
      <c r="WUQ26" s="261"/>
      <c r="WUR26" s="265"/>
      <c r="WUS26" s="266"/>
      <c r="WUT26" s="200"/>
      <c r="WUU26" s="266"/>
      <c r="WUV26" s="261"/>
      <c r="WUW26" s="265"/>
      <c r="WUX26" s="266"/>
      <c r="WUY26" s="200"/>
      <c r="WUZ26" s="266"/>
      <c r="WVA26" s="261"/>
      <c r="WVB26" s="265"/>
      <c r="WVC26" s="266"/>
      <c r="WVD26" s="200"/>
      <c r="WVE26" s="266"/>
      <c r="WVF26" s="261"/>
      <c r="WVG26" s="265"/>
      <c r="WVH26" s="266"/>
      <c r="WVI26" s="200"/>
      <c r="WVJ26" s="266"/>
      <c r="WVK26" s="261"/>
      <c r="WVL26" s="265"/>
      <c r="WVM26" s="266"/>
      <c r="WVN26" s="200"/>
      <c r="WVO26" s="266"/>
      <c r="WVP26" s="261"/>
      <c r="WVQ26" s="265"/>
      <c r="WVR26" s="266"/>
      <c r="WVS26" s="200"/>
      <c r="WVT26" s="266"/>
      <c r="WVU26" s="261"/>
      <c r="WVV26" s="265"/>
      <c r="WVW26" s="266"/>
      <c r="WVX26" s="200"/>
      <c r="WVY26" s="266"/>
      <c r="WVZ26" s="261"/>
      <c r="WWA26" s="265"/>
      <c r="WWB26" s="266"/>
      <c r="WWC26" s="200"/>
      <c r="WWD26" s="266"/>
      <c r="WWE26" s="261"/>
      <c r="WWF26" s="265"/>
      <c r="WWG26" s="266"/>
      <c r="WWH26" s="200"/>
      <c r="WWI26" s="266"/>
      <c r="WWJ26" s="261"/>
      <c r="WWK26" s="265"/>
      <c r="WWL26" s="266"/>
      <c r="WWM26" s="200"/>
      <c r="WWN26" s="266"/>
      <c r="WWO26" s="261"/>
      <c r="WWP26" s="265"/>
      <c r="WWQ26" s="266"/>
      <c r="WWR26" s="200"/>
      <c r="WWS26" s="266"/>
      <c r="WWT26" s="261"/>
      <c r="WWU26" s="265"/>
      <c r="WWV26" s="266"/>
      <c r="WWW26" s="200"/>
      <c r="WWX26" s="266"/>
      <c r="WWY26" s="261"/>
      <c r="WWZ26" s="265"/>
      <c r="WXA26" s="266"/>
      <c r="WXB26" s="200"/>
      <c r="WXC26" s="266"/>
      <c r="WXD26" s="261"/>
      <c r="WXE26" s="265"/>
      <c r="WXF26" s="266"/>
      <c r="WXG26" s="200"/>
      <c r="WXH26" s="266"/>
      <c r="WXI26" s="261"/>
      <c r="WXJ26" s="265"/>
      <c r="WXK26" s="266"/>
      <c r="WXL26" s="200"/>
      <c r="WXM26" s="266"/>
      <c r="WXN26" s="261"/>
      <c r="WXO26" s="265"/>
      <c r="WXP26" s="266"/>
      <c r="WXQ26" s="200"/>
      <c r="WXR26" s="266"/>
      <c r="WXS26" s="261"/>
      <c r="WXT26" s="265"/>
      <c r="WXU26" s="266"/>
      <c r="WXV26" s="200"/>
      <c r="WXW26" s="266"/>
      <c r="WXX26" s="261"/>
      <c r="WXY26" s="265"/>
      <c r="WXZ26" s="266"/>
      <c r="WYA26" s="200"/>
      <c r="WYB26" s="266"/>
      <c r="WYC26" s="261"/>
      <c r="WYD26" s="265"/>
      <c r="WYE26" s="266"/>
      <c r="WYF26" s="200"/>
      <c r="WYG26" s="266"/>
      <c r="WYH26" s="261"/>
      <c r="WYI26" s="265"/>
      <c r="WYJ26" s="266"/>
      <c r="WYK26" s="200"/>
      <c r="WYL26" s="266"/>
      <c r="WYM26" s="261"/>
      <c r="WYN26" s="265"/>
      <c r="WYO26" s="266"/>
      <c r="WYP26" s="200"/>
      <c r="WYQ26" s="266"/>
      <c r="WYR26" s="261"/>
      <c r="WYS26" s="265"/>
      <c r="WYT26" s="266"/>
      <c r="WYU26" s="200"/>
      <c r="WYV26" s="266"/>
      <c r="WYW26" s="261"/>
      <c r="WYX26" s="265"/>
      <c r="WYY26" s="266"/>
      <c r="WYZ26" s="200"/>
      <c r="WZA26" s="266"/>
      <c r="WZB26" s="261"/>
      <c r="WZC26" s="265"/>
      <c r="WZD26" s="266"/>
      <c r="WZE26" s="200"/>
      <c r="WZF26" s="266"/>
      <c r="WZG26" s="261"/>
      <c r="WZH26" s="265"/>
      <c r="WZI26" s="266"/>
      <c r="WZJ26" s="200"/>
      <c r="WZK26" s="266"/>
      <c r="WZL26" s="261"/>
      <c r="WZM26" s="265"/>
      <c r="WZN26" s="266"/>
      <c r="WZO26" s="200"/>
      <c r="WZP26" s="266"/>
      <c r="WZQ26" s="261"/>
      <c r="WZR26" s="265"/>
      <c r="WZS26" s="266"/>
      <c r="WZT26" s="200"/>
      <c r="WZU26" s="266"/>
      <c r="WZV26" s="261"/>
      <c r="WZW26" s="265"/>
      <c r="WZX26" s="266"/>
      <c r="WZY26" s="200"/>
      <c r="WZZ26" s="266"/>
      <c r="XAA26" s="261"/>
      <c r="XAB26" s="265"/>
      <c r="XAC26" s="266"/>
      <c r="XAD26" s="200"/>
      <c r="XAE26" s="266"/>
      <c r="XAF26" s="261"/>
      <c r="XAG26" s="265"/>
      <c r="XAH26" s="266"/>
      <c r="XAI26" s="200"/>
      <c r="XAJ26" s="266"/>
      <c r="XAK26" s="261"/>
      <c r="XAL26" s="265"/>
      <c r="XAM26" s="266"/>
      <c r="XAN26" s="200"/>
      <c r="XAO26" s="266"/>
      <c r="XAP26" s="261"/>
      <c r="XAQ26" s="265"/>
      <c r="XAR26" s="266"/>
      <c r="XAS26" s="200"/>
      <c r="XAT26" s="266"/>
      <c r="XAU26" s="261"/>
      <c r="XAV26" s="265"/>
      <c r="XAW26" s="266"/>
      <c r="XAX26" s="200"/>
      <c r="XAY26" s="266"/>
      <c r="XAZ26" s="261"/>
      <c r="XBA26" s="265"/>
      <c r="XBB26" s="266"/>
      <c r="XBC26" s="200"/>
      <c r="XBD26" s="266"/>
      <c r="XBE26" s="261"/>
      <c r="XBF26" s="265"/>
      <c r="XBG26" s="266"/>
      <c r="XBH26" s="200"/>
      <c r="XBI26" s="266"/>
      <c r="XBJ26" s="261"/>
      <c r="XBK26" s="265"/>
      <c r="XBL26" s="266"/>
      <c r="XBM26" s="200"/>
      <c r="XBN26" s="266"/>
      <c r="XBO26" s="261"/>
      <c r="XBP26" s="265"/>
      <c r="XBQ26" s="266"/>
      <c r="XBR26" s="200"/>
      <c r="XBS26" s="266"/>
      <c r="XBT26" s="261"/>
      <c r="XBU26" s="265"/>
      <c r="XBV26" s="266"/>
      <c r="XBW26" s="200"/>
      <c r="XBX26" s="266"/>
      <c r="XBY26" s="261"/>
      <c r="XBZ26" s="265"/>
      <c r="XCA26" s="266"/>
      <c r="XCB26" s="200"/>
      <c r="XCC26" s="266"/>
      <c r="XCD26" s="261"/>
      <c r="XCE26" s="265"/>
      <c r="XCF26" s="266"/>
      <c r="XCG26" s="200"/>
      <c r="XCH26" s="266"/>
      <c r="XCI26" s="261"/>
      <c r="XCJ26" s="265"/>
      <c r="XCK26" s="266"/>
      <c r="XCL26" s="200"/>
      <c r="XCM26" s="266"/>
      <c r="XCN26" s="261"/>
      <c r="XCO26" s="265"/>
      <c r="XCP26" s="266"/>
      <c r="XCQ26" s="200"/>
      <c r="XCR26" s="266"/>
      <c r="XCS26" s="261"/>
      <c r="XCT26" s="265"/>
      <c r="XCU26" s="266"/>
      <c r="XCV26" s="200"/>
      <c r="XCW26" s="266"/>
      <c r="XCX26" s="261"/>
      <c r="XCY26" s="265"/>
      <c r="XCZ26" s="266"/>
      <c r="XDA26" s="200"/>
      <c r="XDB26" s="266"/>
      <c r="XDC26" s="261"/>
      <c r="XDD26" s="265"/>
      <c r="XDE26" s="266"/>
      <c r="XDF26" s="200"/>
      <c r="XDG26" s="266"/>
      <c r="XDH26" s="261"/>
      <c r="XDI26" s="265"/>
      <c r="XDJ26" s="266"/>
      <c r="XDK26" s="200"/>
      <c r="XDL26" s="266"/>
      <c r="XDM26" s="261"/>
      <c r="XDN26" s="265"/>
      <c r="XDO26" s="266"/>
      <c r="XDP26" s="200"/>
      <c r="XDQ26" s="266"/>
      <c r="XDR26" s="261"/>
      <c r="XDS26" s="265"/>
      <c r="XDT26" s="266"/>
      <c r="XDU26" s="200"/>
      <c r="XDV26" s="266"/>
      <c r="XDW26" s="261"/>
      <c r="XDX26" s="265"/>
      <c r="XDY26" s="266"/>
      <c r="XDZ26" s="200"/>
      <c r="XEA26" s="266"/>
      <c r="XEB26" s="261"/>
      <c r="XEC26" s="265"/>
      <c r="XED26" s="266"/>
      <c r="XEE26" s="200"/>
      <c r="XEF26" s="266"/>
      <c r="XEG26" s="261"/>
      <c r="XEH26" s="265"/>
      <c r="XEI26" s="266"/>
      <c r="XEJ26" s="200"/>
      <c r="XEK26" s="266"/>
      <c r="XEL26" s="261"/>
      <c r="XEM26" s="265"/>
      <c r="XEN26" s="266"/>
      <c r="XEO26" s="200"/>
      <c r="XEP26" s="266"/>
      <c r="XEQ26" s="261"/>
      <c r="XER26" s="265"/>
      <c r="XES26" s="266"/>
      <c r="XET26" s="200"/>
      <c r="XEU26" s="266"/>
      <c r="XEV26" s="261"/>
      <c r="XEW26" s="265"/>
      <c r="XEX26" s="266"/>
      <c r="XEY26" s="200"/>
      <c r="XEZ26" s="266"/>
      <c r="XFA26" s="261"/>
      <c r="XFB26" s="265"/>
      <c r="XFC26" s="266"/>
      <c r="XFD26" s="200"/>
    </row>
    <row r="29" spans="1:16384" ht="15" x14ac:dyDescent="0.25">
      <c r="A29" s="234" t="s">
        <v>2326</v>
      </c>
      <c r="B29" s="235" t="s">
        <v>2311</v>
      </c>
      <c r="C29" s="235" t="s">
        <v>2312</v>
      </c>
      <c r="D29" s="236" t="s">
        <v>2313</v>
      </c>
      <c r="E29" s="235" t="s">
        <v>2314</v>
      </c>
    </row>
    <row r="30" spans="1:16384" x14ac:dyDescent="0.25">
      <c r="A30" s="166" t="s">
        <v>2327</v>
      </c>
      <c r="B30" s="260">
        <v>161526695.97999996</v>
      </c>
      <c r="C30" s="212">
        <v>3.617221207188711E-2</v>
      </c>
      <c r="D30" s="260">
        <v>361</v>
      </c>
      <c r="E30" s="212">
        <v>0.21185446009389672</v>
      </c>
    </row>
    <row r="31" spans="1:16384" x14ac:dyDescent="0.25">
      <c r="A31" s="166" t="s">
        <v>2328</v>
      </c>
      <c r="B31" s="260">
        <v>518281596.77860779</v>
      </c>
      <c r="C31" s="212">
        <v>0.1160637362009396</v>
      </c>
      <c r="D31" s="260">
        <v>333</v>
      </c>
      <c r="E31" s="212">
        <v>0.1954225352112676</v>
      </c>
      <c r="G31" s="267"/>
    </row>
    <row r="32" spans="1:16384" x14ac:dyDescent="0.25">
      <c r="A32" s="166" t="s">
        <v>2329</v>
      </c>
      <c r="B32" s="260">
        <v>1054352691.4999996</v>
      </c>
      <c r="C32" s="212">
        <v>0.23611124417616508</v>
      </c>
      <c r="D32" s="260">
        <v>421</v>
      </c>
      <c r="E32" s="212">
        <v>0.24706572769953053</v>
      </c>
    </row>
    <row r="33" spans="1:16384" x14ac:dyDescent="0.25">
      <c r="A33" s="166" t="s">
        <v>2330</v>
      </c>
      <c r="B33" s="260">
        <v>910242346.64999986</v>
      </c>
      <c r="C33" s="212">
        <v>0.20383924155740035</v>
      </c>
      <c r="D33" s="260">
        <v>261</v>
      </c>
      <c r="E33" s="212">
        <v>0.15316901408450703</v>
      </c>
    </row>
    <row r="34" spans="1:16384" x14ac:dyDescent="0.25">
      <c r="A34" s="166" t="s">
        <v>2331</v>
      </c>
      <c r="B34" s="260">
        <v>768884120.25139225</v>
      </c>
      <c r="C34" s="212">
        <v>0.17218354704589134</v>
      </c>
      <c r="D34" s="260">
        <v>171</v>
      </c>
      <c r="E34" s="212">
        <v>0.10035211267605634</v>
      </c>
    </row>
    <row r="35" spans="1:16384" x14ac:dyDescent="0.25">
      <c r="A35" s="166" t="s">
        <v>2332</v>
      </c>
      <c r="B35" s="260">
        <v>1052203784.4599998</v>
      </c>
      <c r="C35" s="212">
        <v>0.23563001894771574</v>
      </c>
      <c r="D35" s="260">
        <v>157</v>
      </c>
      <c r="E35" s="212">
        <v>9.2136150234741782E-2</v>
      </c>
    </row>
    <row r="36" spans="1:16384" ht="15" x14ac:dyDescent="0.25">
      <c r="A36" s="166"/>
      <c r="B36" s="260"/>
      <c r="C36" s="212"/>
      <c r="D36" s="260"/>
      <c r="E36" s="212"/>
    </row>
    <row r="37" spans="1:16384" ht="15" thickBot="1" x14ac:dyDescent="0.3">
      <c r="A37" s="262" t="s">
        <v>2323</v>
      </c>
      <c r="B37" s="263">
        <f>SUM(B30:B36)</f>
        <v>4465491235.6199999</v>
      </c>
      <c r="C37" s="264">
        <f>SUM(C30:C36)</f>
        <v>0.99999999999999922</v>
      </c>
      <c r="D37" s="268">
        <f>SUM(D30:D36)</f>
        <v>1704</v>
      </c>
      <c r="E37" s="264">
        <f>SUM(E30:E36)</f>
        <v>1</v>
      </c>
      <c r="F37" s="261"/>
      <c r="G37" s="265"/>
      <c r="H37" s="266"/>
      <c r="I37" s="200"/>
      <c r="J37" s="266"/>
      <c r="K37" s="261"/>
      <c r="L37" s="265"/>
      <c r="M37" s="266"/>
      <c r="N37" s="200"/>
      <c r="O37" s="266"/>
      <c r="P37" s="261"/>
      <c r="Q37" s="265"/>
      <c r="R37" s="266"/>
      <c r="S37" s="200"/>
      <c r="T37" s="266"/>
      <c r="U37" s="261"/>
      <c r="V37" s="265"/>
      <c r="W37" s="266"/>
      <c r="X37" s="200"/>
      <c r="Y37" s="266"/>
      <c r="Z37" s="261"/>
      <c r="AA37" s="265"/>
      <c r="AB37" s="266"/>
      <c r="AC37" s="200"/>
      <c r="AD37" s="266"/>
      <c r="AE37" s="261"/>
      <c r="AF37" s="265"/>
      <c r="AG37" s="266"/>
      <c r="AH37" s="200"/>
      <c r="AI37" s="266"/>
      <c r="AJ37" s="261"/>
      <c r="AK37" s="265"/>
      <c r="AL37" s="266"/>
      <c r="AM37" s="200"/>
      <c r="AN37" s="266"/>
      <c r="AO37" s="261"/>
      <c r="AP37" s="265"/>
      <c r="AQ37" s="266"/>
      <c r="AR37" s="200"/>
      <c r="AS37" s="266"/>
      <c r="AT37" s="261"/>
      <c r="AU37" s="265"/>
      <c r="AV37" s="266"/>
      <c r="AW37" s="200"/>
      <c r="AX37" s="266"/>
      <c r="AY37" s="261"/>
      <c r="AZ37" s="265"/>
      <c r="BA37" s="266"/>
      <c r="BB37" s="200"/>
      <c r="BC37" s="266"/>
      <c r="BD37" s="261"/>
      <c r="BE37" s="265"/>
      <c r="BF37" s="266"/>
      <c r="BG37" s="200"/>
      <c r="BH37" s="266"/>
      <c r="BI37" s="261"/>
      <c r="BJ37" s="265"/>
      <c r="BK37" s="266"/>
      <c r="BL37" s="200"/>
      <c r="BM37" s="266"/>
      <c r="BN37" s="261"/>
      <c r="BO37" s="265"/>
      <c r="BP37" s="266"/>
      <c r="BQ37" s="200"/>
      <c r="BR37" s="266"/>
      <c r="BS37" s="261"/>
      <c r="BT37" s="265"/>
      <c r="BU37" s="266"/>
      <c r="BV37" s="200"/>
      <c r="BW37" s="266"/>
      <c r="BX37" s="261"/>
      <c r="BY37" s="265"/>
      <c r="BZ37" s="266"/>
      <c r="CA37" s="200"/>
      <c r="CB37" s="266"/>
      <c r="CC37" s="261"/>
      <c r="CD37" s="265"/>
      <c r="CE37" s="266"/>
      <c r="CF37" s="200"/>
      <c r="CG37" s="266"/>
      <c r="CH37" s="261"/>
      <c r="CI37" s="265"/>
      <c r="CJ37" s="266"/>
      <c r="CK37" s="200"/>
      <c r="CL37" s="266"/>
      <c r="CM37" s="261"/>
      <c r="CN37" s="265"/>
      <c r="CO37" s="266"/>
      <c r="CP37" s="200"/>
      <c r="CQ37" s="266"/>
      <c r="CR37" s="261"/>
      <c r="CS37" s="265"/>
      <c r="CT37" s="266"/>
      <c r="CU37" s="200"/>
      <c r="CV37" s="266"/>
      <c r="CW37" s="261"/>
      <c r="CX37" s="265"/>
      <c r="CY37" s="266"/>
      <c r="CZ37" s="200"/>
      <c r="DA37" s="266"/>
      <c r="DB37" s="261"/>
      <c r="DC37" s="265"/>
      <c r="DD37" s="266"/>
      <c r="DE37" s="200"/>
      <c r="DF37" s="266"/>
      <c r="DG37" s="261"/>
      <c r="DH37" s="265"/>
      <c r="DI37" s="266"/>
      <c r="DJ37" s="200"/>
      <c r="DK37" s="266"/>
      <c r="DL37" s="261"/>
      <c r="DM37" s="265"/>
      <c r="DN37" s="266"/>
      <c r="DO37" s="200"/>
      <c r="DP37" s="266"/>
      <c r="DQ37" s="261"/>
      <c r="DR37" s="265"/>
      <c r="DS37" s="266"/>
      <c r="DT37" s="200"/>
      <c r="DU37" s="266"/>
      <c r="DV37" s="261"/>
      <c r="DW37" s="265"/>
      <c r="DX37" s="266"/>
      <c r="DY37" s="200"/>
      <c r="DZ37" s="266"/>
      <c r="EA37" s="261"/>
      <c r="EB37" s="265"/>
      <c r="EC37" s="266"/>
      <c r="ED37" s="200"/>
      <c r="EE37" s="266"/>
      <c r="EF37" s="261"/>
      <c r="EG37" s="265"/>
      <c r="EH37" s="266"/>
      <c r="EI37" s="200"/>
      <c r="EJ37" s="266"/>
      <c r="EK37" s="261"/>
      <c r="EL37" s="265"/>
      <c r="EM37" s="266"/>
      <c r="EN37" s="200"/>
      <c r="EO37" s="266"/>
      <c r="EP37" s="261"/>
      <c r="EQ37" s="265"/>
      <c r="ER37" s="266"/>
      <c r="ES37" s="200"/>
      <c r="ET37" s="266"/>
      <c r="EU37" s="261"/>
      <c r="EV37" s="265"/>
      <c r="EW37" s="266"/>
      <c r="EX37" s="200"/>
      <c r="EY37" s="266"/>
      <c r="EZ37" s="261"/>
      <c r="FA37" s="265"/>
      <c r="FB37" s="266"/>
      <c r="FC37" s="200"/>
      <c r="FD37" s="266"/>
      <c r="FE37" s="261"/>
      <c r="FF37" s="265"/>
      <c r="FG37" s="266"/>
      <c r="FH37" s="200"/>
      <c r="FI37" s="266"/>
      <c r="FJ37" s="261"/>
      <c r="FK37" s="265"/>
      <c r="FL37" s="266"/>
      <c r="FM37" s="200"/>
      <c r="FN37" s="266"/>
      <c r="FO37" s="261"/>
      <c r="FP37" s="265"/>
      <c r="FQ37" s="266"/>
      <c r="FR37" s="200"/>
      <c r="FS37" s="266"/>
      <c r="FT37" s="261"/>
      <c r="FU37" s="265"/>
      <c r="FV37" s="266"/>
      <c r="FW37" s="200"/>
      <c r="FX37" s="266"/>
      <c r="FY37" s="261"/>
      <c r="FZ37" s="265"/>
      <c r="GA37" s="266"/>
      <c r="GB37" s="200"/>
      <c r="GC37" s="266"/>
      <c r="GD37" s="261"/>
      <c r="GE37" s="265"/>
      <c r="GF37" s="266"/>
      <c r="GG37" s="200"/>
      <c r="GH37" s="266"/>
      <c r="GI37" s="261"/>
      <c r="GJ37" s="265"/>
      <c r="GK37" s="266"/>
      <c r="GL37" s="200"/>
      <c r="GM37" s="266"/>
      <c r="GN37" s="261"/>
      <c r="GO37" s="265"/>
      <c r="GP37" s="266"/>
      <c r="GQ37" s="200"/>
      <c r="GR37" s="266"/>
      <c r="GS37" s="261"/>
      <c r="GT37" s="265"/>
      <c r="GU37" s="266"/>
      <c r="GV37" s="200"/>
      <c r="GW37" s="266"/>
      <c r="GX37" s="261"/>
      <c r="GY37" s="265"/>
      <c r="GZ37" s="266"/>
      <c r="HA37" s="200"/>
      <c r="HB37" s="266"/>
      <c r="HC37" s="261"/>
      <c r="HD37" s="265"/>
      <c r="HE37" s="266"/>
      <c r="HF37" s="200"/>
      <c r="HG37" s="266"/>
      <c r="HH37" s="261"/>
      <c r="HI37" s="265"/>
      <c r="HJ37" s="266"/>
      <c r="HK37" s="200"/>
      <c r="HL37" s="266"/>
      <c r="HM37" s="261"/>
      <c r="HN37" s="265"/>
      <c r="HO37" s="266"/>
      <c r="HP37" s="200"/>
      <c r="HQ37" s="266"/>
      <c r="HR37" s="261"/>
      <c r="HS37" s="265"/>
      <c r="HT37" s="266"/>
      <c r="HU37" s="200"/>
      <c r="HV37" s="266"/>
      <c r="HW37" s="261"/>
      <c r="HX37" s="265"/>
      <c r="HY37" s="266"/>
      <c r="HZ37" s="200"/>
      <c r="IA37" s="266"/>
      <c r="IB37" s="261"/>
      <c r="IC37" s="265"/>
      <c r="ID37" s="266"/>
      <c r="IE37" s="200"/>
      <c r="IF37" s="266"/>
      <c r="IG37" s="261"/>
      <c r="IH37" s="265"/>
      <c r="II37" s="266"/>
      <c r="IJ37" s="200"/>
      <c r="IK37" s="266"/>
      <c r="IL37" s="261"/>
      <c r="IM37" s="265"/>
      <c r="IN37" s="266"/>
      <c r="IO37" s="200"/>
      <c r="IP37" s="266"/>
      <c r="IQ37" s="261"/>
      <c r="IR37" s="265"/>
      <c r="IS37" s="266"/>
      <c r="IT37" s="200"/>
      <c r="IU37" s="266"/>
      <c r="IV37" s="261"/>
      <c r="IW37" s="265"/>
      <c r="IX37" s="266"/>
      <c r="IY37" s="200"/>
      <c r="IZ37" s="266"/>
      <c r="JA37" s="261"/>
      <c r="JB37" s="265"/>
      <c r="JC37" s="266"/>
      <c r="JD37" s="200"/>
      <c r="JE37" s="266"/>
      <c r="JF37" s="261"/>
      <c r="JG37" s="265"/>
      <c r="JH37" s="266"/>
      <c r="JI37" s="200"/>
      <c r="JJ37" s="266"/>
      <c r="JK37" s="261"/>
      <c r="JL37" s="265"/>
      <c r="JM37" s="266"/>
      <c r="JN37" s="200"/>
      <c r="JO37" s="266"/>
      <c r="JP37" s="261"/>
      <c r="JQ37" s="265"/>
      <c r="JR37" s="266"/>
      <c r="JS37" s="200"/>
      <c r="JT37" s="266"/>
      <c r="JU37" s="261"/>
      <c r="JV37" s="265"/>
      <c r="JW37" s="266"/>
      <c r="JX37" s="200"/>
      <c r="JY37" s="266"/>
      <c r="JZ37" s="261"/>
      <c r="KA37" s="265"/>
      <c r="KB37" s="266"/>
      <c r="KC37" s="200"/>
      <c r="KD37" s="266"/>
      <c r="KE37" s="261"/>
      <c r="KF37" s="265"/>
      <c r="KG37" s="266"/>
      <c r="KH37" s="200"/>
      <c r="KI37" s="266"/>
      <c r="KJ37" s="261"/>
      <c r="KK37" s="265"/>
      <c r="KL37" s="266"/>
      <c r="KM37" s="200"/>
      <c r="KN37" s="266"/>
      <c r="KO37" s="261"/>
      <c r="KP37" s="265"/>
      <c r="KQ37" s="266"/>
      <c r="KR37" s="200"/>
      <c r="KS37" s="266"/>
      <c r="KT37" s="261"/>
      <c r="KU37" s="265"/>
      <c r="KV37" s="266"/>
      <c r="KW37" s="200"/>
      <c r="KX37" s="266"/>
      <c r="KY37" s="261"/>
      <c r="KZ37" s="265"/>
      <c r="LA37" s="266"/>
      <c r="LB37" s="200"/>
      <c r="LC37" s="266"/>
      <c r="LD37" s="261"/>
      <c r="LE37" s="265"/>
      <c r="LF37" s="266"/>
      <c r="LG37" s="200"/>
      <c r="LH37" s="266"/>
      <c r="LI37" s="261"/>
      <c r="LJ37" s="265"/>
      <c r="LK37" s="266"/>
      <c r="LL37" s="200"/>
      <c r="LM37" s="266"/>
      <c r="LN37" s="261"/>
      <c r="LO37" s="265"/>
      <c r="LP37" s="266"/>
      <c r="LQ37" s="200"/>
      <c r="LR37" s="266"/>
      <c r="LS37" s="261"/>
      <c r="LT37" s="265"/>
      <c r="LU37" s="266"/>
      <c r="LV37" s="200"/>
      <c r="LW37" s="266"/>
      <c r="LX37" s="261"/>
      <c r="LY37" s="265"/>
      <c r="LZ37" s="266"/>
      <c r="MA37" s="200"/>
      <c r="MB37" s="266"/>
      <c r="MC37" s="261"/>
      <c r="MD37" s="265"/>
      <c r="ME37" s="266"/>
      <c r="MF37" s="200"/>
      <c r="MG37" s="266"/>
      <c r="MH37" s="261"/>
      <c r="MI37" s="265"/>
      <c r="MJ37" s="266"/>
      <c r="MK37" s="200"/>
      <c r="ML37" s="266"/>
      <c r="MM37" s="261"/>
      <c r="MN37" s="265"/>
      <c r="MO37" s="266"/>
      <c r="MP37" s="200"/>
      <c r="MQ37" s="266"/>
      <c r="MR37" s="261"/>
      <c r="MS37" s="265"/>
      <c r="MT37" s="266"/>
      <c r="MU37" s="200"/>
      <c r="MV37" s="266"/>
      <c r="MW37" s="261"/>
      <c r="MX37" s="265"/>
      <c r="MY37" s="266"/>
      <c r="MZ37" s="200"/>
      <c r="NA37" s="266"/>
      <c r="NB37" s="261"/>
      <c r="NC37" s="265"/>
      <c r="ND37" s="266"/>
      <c r="NE37" s="200"/>
      <c r="NF37" s="266"/>
      <c r="NG37" s="261"/>
      <c r="NH37" s="265"/>
      <c r="NI37" s="266"/>
      <c r="NJ37" s="200"/>
      <c r="NK37" s="266"/>
      <c r="NL37" s="261"/>
      <c r="NM37" s="265"/>
      <c r="NN37" s="266"/>
      <c r="NO37" s="200"/>
      <c r="NP37" s="266"/>
      <c r="NQ37" s="261"/>
      <c r="NR37" s="265"/>
      <c r="NS37" s="266"/>
      <c r="NT37" s="200"/>
      <c r="NU37" s="266"/>
      <c r="NV37" s="261"/>
      <c r="NW37" s="265"/>
      <c r="NX37" s="266"/>
      <c r="NY37" s="200"/>
      <c r="NZ37" s="266"/>
      <c r="OA37" s="261"/>
      <c r="OB37" s="265"/>
      <c r="OC37" s="266"/>
      <c r="OD37" s="200"/>
      <c r="OE37" s="266"/>
      <c r="OF37" s="261"/>
      <c r="OG37" s="265"/>
      <c r="OH37" s="266"/>
      <c r="OI37" s="200"/>
      <c r="OJ37" s="266"/>
      <c r="OK37" s="261"/>
      <c r="OL37" s="265"/>
      <c r="OM37" s="266"/>
      <c r="ON37" s="200"/>
      <c r="OO37" s="266"/>
      <c r="OP37" s="261"/>
      <c r="OQ37" s="265"/>
      <c r="OR37" s="266"/>
      <c r="OS37" s="200"/>
      <c r="OT37" s="266"/>
      <c r="OU37" s="261"/>
      <c r="OV37" s="265"/>
      <c r="OW37" s="266"/>
      <c r="OX37" s="200"/>
      <c r="OY37" s="266"/>
      <c r="OZ37" s="261"/>
      <c r="PA37" s="265"/>
      <c r="PB37" s="266"/>
      <c r="PC37" s="200"/>
      <c r="PD37" s="266"/>
      <c r="PE37" s="261"/>
      <c r="PF37" s="265"/>
      <c r="PG37" s="266"/>
      <c r="PH37" s="200"/>
      <c r="PI37" s="266"/>
      <c r="PJ37" s="261"/>
      <c r="PK37" s="265"/>
      <c r="PL37" s="266"/>
      <c r="PM37" s="200"/>
      <c r="PN37" s="266"/>
      <c r="PO37" s="261"/>
      <c r="PP37" s="265"/>
      <c r="PQ37" s="266"/>
      <c r="PR37" s="200"/>
      <c r="PS37" s="266"/>
      <c r="PT37" s="261"/>
      <c r="PU37" s="265"/>
      <c r="PV37" s="266"/>
      <c r="PW37" s="200"/>
      <c r="PX37" s="266"/>
      <c r="PY37" s="261"/>
      <c r="PZ37" s="265"/>
      <c r="QA37" s="266"/>
      <c r="QB37" s="200"/>
      <c r="QC37" s="266"/>
      <c r="QD37" s="261"/>
      <c r="QE37" s="265"/>
      <c r="QF37" s="266"/>
      <c r="QG37" s="200"/>
      <c r="QH37" s="266"/>
      <c r="QI37" s="261"/>
      <c r="QJ37" s="265"/>
      <c r="QK37" s="266"/>
      <c r="QL37" s="200"/>
      <c r="QM37" s="266"/>
      <c r="QN37" s="261"/>
      <c r="QO37" s="265"/>
      <c r="QP37" s="266"/>
      <c r="QQ37" s="200"/>
      <c r="QR37" s="266"/>
      <c r="QS37" s="261"/>
      <c r="QT37" s="265"/>
      <c r="QU37" s="266"/>
      <c r="QV37" s="200"/>
      <c r="QW37" s="266"/>
      <c r="QX37" s="261"/>
      <c r="QY37" s="265"/>
      <c r="QZ37" s="266"/>
      <c r="RA37" s="200"/>
      <c r="RB37" s="266"/>
      <c r="RC37" s="261"/>
      <c r="RD37" s="265"/>
      <c r="RE37" s="266"/>
      <c r="RF37" s="200"/>
      <c r="RG37" s="266"/>
      <c r="RH37" s="261"/>
      <c r="RI37" s="265"/>
      <c r="RJ37" s="266"/>
      <c r="RK37" s="200"/>
      <c r="RL37" s="266"/>
      <c r="RM37" s="261"/>
      <c r="RN37" s="265"/>
      <c r="RO37" s="266"/>
      <c r="RP37" s="200"/>
      <c r="RQ37" s="266"/>
      <c r="RR37" s="261"/>
      <c r="RS37" s="265"/>
      <c r="RT37" s="266"/>
      <c r="RU37" s="200"/>
      <c r="RV37" s="266"/>
      <c r="RW37" s="261"/>
      <c r="RX37" s="265"/>
      <c r="RY37" s="266"/>
      <c r="RZ37" s="200"/>
      <c r="SA37" s="266"/>
      <c r="SB37" s="261"/>
      <c r="SC37" s="265"/>
      <c r="SD37" s="266"/>
      <c r="SE37" s="200"/>
      <c r="SF37" s="266"/>
      <c r="SG37" s="261"/>
      <c r="SH37" s="265"/>
      <c r="SI37" s="266"/>
      <c r="SJ37" s="200"/>
      <c r="SK37" s="266"/>
      <c r="SL37" s="261"/>
      <c r="SM37" s="265"/>
      <c r="SN37" s="266"/>
      <c r="SO37" s="200"/>
      <c r="SP37" s="266"/>
      <c r="SQ37" s="261"/>
      <c r="SR37" s="265"/>
      <c r="SS37" s="266"/>
      <c r="ST37" s="200"/>
      <c r="SU37" s="266"/>
      <c r="SV37" s="261"/>
      <c r="SW37" s="265"/>
      <c r="SX37" s="266"/>
      <c r="SY37" s="200"/>
      <c r="SZ37" s="266"/>
      <c r="TA37" s="261"/>
      <c r="TB37" s="265"/>
      <c r="TC37" s="266"/>
      <c r="TD37" s="200"/>
      <c r="TE37" s="266"/>
      <c r="TF37" s="261"/>
      <c r="TG37" s="265"/>
      <c r="TH37" s="266"/>
      <c r="TI37" s="200"/>
      <c r="TJ37" s="266"/>
      <c r="TK37" s="261"/>
      <c r="TL37" s="265"/>
      <c r="TM37" s="266"/>
      <c r="TN37" s="200"/>
      <c r="TO37" s="266"/>
      <c r="TP37" s="261"/>
      <c r="TQ37" s="265"/>
      <c r="TR37" s="266"/>
      <c r="TS37" s="200"/>
      <c r="TT37" s="266"/>
      <c r="TU37" s="261"/>
      <c r="TV37" s="265"/>
      <c r="TW37" s="266"/>
      <c r="TX37" s="200"/>
      <c r="TY37" s="266"/>
      <c r="TZ37" s="261"/>
      <c r="UA37" s="265"/>
      <c r="UB37" s="266"/>
      <c r="UC37" s="200"/>
      <c r="UD37" s="266"/>
      <c r="UE37" s="261"/>
      <c r="UF37" s="265"/>
      <c r="UG37" s="266"/>
      <c r="UH37" s="200"/>
      <c r="UI37" s="266"/>
      <c r="UJ37" s="261"/>
      <c r="UK37" s="265"/>
      <c r="UL37" s="266"/>
      <c r="UM37" s="200"/>
      <c r="UN37" s="266"/>
      <c r="UO37" s="261"/>
      <c r="UP37" s="265"/>
      <c r="UQ37" s="266"/>
      <c r="UR37" s="200"/>
      <c r="US37" s="266"/>
      <c r="UT37" s="261"/>
      <c r="UU37" s="265"/>
      <c r="UV37" s="266"/>
      <c r="UW37" s="200"/>
      <c r="UX37" s="266"/>
      <c r="UY37" s="261"/>
      <c r="UZ37" s="265"/>
      <c r="VA37" s="266"/>
      <c r="VB37" s="200"/>
      <c r="VC37" s="266"/>
      <c r="VD37" s="261"/>
      <c r="VE37" s="265"/>
      <c r="VF37" s="266"/>
      <c r="VG37" s="200"/>
      <c r="VH37" s="266"/>
      <c r="VI37" s="261"/>
      <c r="VJ37" s="265"/>
      <c r="VK37" s="266"/>
      <c r="VL37" s="200"/>
      <c r="VM37" s="266"/>
      <c r="VN37" s="261"/>
      <c r="VO37" s="265"/>
      <c r="VP37" s="266"/>
      <c r="VQ37" s="200"/>
      <c r="VR37" s="266"/>
      <c r="VS37" s="261"/>
      <c r="VT37" s="265"/>
      <c r="VU37" s="266"/>
      <c r="VV37" s="200"/>
      <c r="VW37" s="266"/>
      <c r="VX37" s="261"/>
      <c r="VY37" s="265"/>
      <c r="VZ37" s="266"/>
      <c r="WA37" s="200"/>
      <c r="WB37" s="266"/>
      <c r="WC37" s="261"/>
      <c r="WD37" s="265"/>
      <c r="WE37" s="266"/>
      <c r="WF37" s="200"/>
      <c r="WG37" s="266"/>
      <c r="WH37" s="261"/>
      <c r="WI37" s="265"/>
      <c r="WJ37" s="266"/>
      <c r="WK37" s="200"/>
      <c r="WL37" s="266"/>
      <c r="WM37" s="261"/>
      <c r="WN37" s="265"/>
      <c r="WO37" s="266"/>
      <c r="WP37" s="200"/>
      <c r="WQ37" s="266"/>
      <c r="WR37" s="261"/>
      <c r="WS37" s="265"/>
      <c r="WT37" s="266"/>
      <c r="WU37" s="200"/>
      <c r="WV37" s="266"/>
      <c r="WW37" s="261"/>
      <c r="WX37" s="265"/>
      <c r="WY37" s="266"/>
      <c r="WZ37" s="200"/>
      <c r="XA37" s="266"/>
      <c r="XB37" s="261"/>
      <c r="XC37" s="265"/>
      <c r="XD37" s="266"/>
      <c r="XE37" s="200"/>
      <c r="XF37" s="266"/>
      <c r="XG37" s="261"/>
      <c r="XH37" s="265"/>
      <c r="XI37" s="266"/>
      <c r="XJ37" s="200"/>
      <c r="XK37" s="266"/>
      <c r="XL37" s="261"/>
      <c r="XM37" s="265"/>
      <c r="XN37" s="266"/>
      <c r="XO37" s="200"/>
      <c r="XP37" s="266"/>
      <c r="XQ37" s="261"/>
      <c r="XR37" s="265"/>
      <c r="XS37" s="266"/>
      <c r="XT37" s="200"/>
      <c r="XU37" s="266"/>
      <c r="XV37" s="261"/>
      <c r="XW37" s="265"/>
      <c r="XX37" s="266"/>
      <c r="XY37" s="200"/>
      <c r="XZ37" s="266"/>
      <c r="YA37" s="261"/>
      <c r="YB37" s="265"/>
      <c r="YC37" s="266"/>
      <c r="YD37" s="200"/>
      <c r="YE37" s="266"/>
      <c r="YF37" s="261"/>
      <c r="YG37" s="265"/>
      <c r="YH37" s="266"/>
      <c r="YI37" s="200"/>
      <c r="YJ37" s="266"/>
      <c r="YK37" s="261"/>
      <c r="YL37" s="265"/>
      <c r="YM37" s="266"/>
      <c r="YN37" s="200"/>
      <c r="YO37" s="266"/>
      <c r="YP37" s="261"/>
      <c r="YQ37" s="265"/>
      <c r="YR37" s="266"/>
      <c r="YS37" s="200"/>
      <c r="YT37" s="266"/>
      <c r="YU37" s="261"/>
      <c r="YV37" s="265"/>
      <c r="YW37" s="266"/>
      <c r="YX37" s="200"/>
      <c r="YY37" s="266"/>
      <c r="YZ37" s="261"/>
      <c r="ZA37" s="265"/>
      <c r="ZB37" s="266"/>
      <c r="ZC37" s="200"/>
      <c r="ZD37" s="266"/>
      <c r="ZE37" s="261"/>
      <c r="ZF37" s="265"/>
      <c r="ZG37" s="266"/>
      <c r="ZH37" s="200"/>
      <c r="ZI37" s="266"/>
      <c r="ZJ37" s="261"/>
      <c r="ZK37" s="265"/>
      <c r="ZL37" s="266"/>
      <c r="ZM37" s="200"/>
      <c r="ZN37" s="266"/>
      <c r="ZO37" s="261"/>
      <c r="ZP37" s="265"/>
      <c r="ZQ37" s="266"/>
      <c r="ZR37" s="200"/>
      <c r="ZS37" s="266"/>
      <c r="ZT37" s="261"/>
      <c r="ZU37" s="265"/>
      <c r="ZV37" s="266"/>
      <c r="ZW37" s="200"/>
      <c r="ZX37" s="266"/>
      <c r="ZY37" s="261"/>
      <c r="ZZ37" s="265"/>
      <c r="AAA37" s="266"/>
      <c r="AAB37" s="200"/>
      <c r="AAC37" s="266"/>
      <c r="AAD37" s="261"/>
      <c r="AAE37" s="265"/>
      <c r="AAF37" s="266"/>
      <c r="AAG37" s="200"/>
      <c r="AAH37" s="266"/>
      <c r="AAI37" s="261"/>
      <c r="AAJ37" s="265"/>
      <c r="AAK37" s="266"/>
      <c r="AAL37" s="200"/>
      <c r="AAM37" s="266"/>
      <c r="AAN37" s="261"/>
      <c r="AAO37" s="265"/>
      <c r="AAP37" s="266"/>
      <c r="AAQ37" s="200"/>
      <c r="AAR37" s="266"/>
      <c r="AAS37" s="261"/>
      <c r="AAT37" s="265"/>
      <c r="AAU37" s="266"/>
      <c r="AAV37" s="200"/>
      <c r="AAW37" s="266"/>
      <c r="AAX37" s="261"/>
      <c r="AAY37" s="265"/>
      <c r="AAZ37" s="266"/>
      <c r="ABA37" s="200"/>
      <c r="ABB37" s="266"/>
      <c r="ABC37" s="261"/>
      <c r="ABD37" s="265"/>
      <c r="ABE37" s="266"/>
      <c r="ABF37" s="200"/>
      <c r="ABG37" s="266"/>
      <c r="ABH37" s="261"/>
      <c r="ABI37" s="265"/>
      <c r="ABJ37" s="266"/>
      <c r="ABK37" s="200"/>
      <c r="ABL37" s="266"/>
      <c r="ABM37" s="261"/>
      <c r="ABN37" s="265"/>
      <c r="ABO37" s="266"/>
      <c r="ABP37" s="200"/>
      <c r="ABQ37" s="266"/>
      <c r="ABR37" s="261"/>
      <c r="ABS37" s="265"/>
      <c r="ABT37" s="266"/>
      <c r="ABU37" s="200"/>
      <c r="ABV37" s="266"/>
      <c r="ABW37" s="261"/>
      <c r="ABX37" s="265"/>
      <c r="ABY37" s="266"/>
      <c r="ABZ37" s="200"/>
      <c r="ACA37" s="266"/>
      <c r="ACB37" s="261"/>
      <c r="ACC37" s="265"/>
      <c r="ACD37" s="266"/>
      <c r="ACE37" s="200"/>
      <c r="ACF37" s="266"/>
      <c r="ACG37" s="261"/>
      <c r="ACH37" s="265"/>
      <c r="ACI37" s="266"/>
      <c r="ACJ37" s="200"/>
      <c r="ACK37" s="266"/>
      <c r="ACL37" s="261"/>
      <c r="ACM37" s="265"/>
      <c r="ACN37" s="266"/>
      <c r="ACO37" s="200"/>
      <c r="ACP37" s="266"/>
      <c r="ACQ37" s="261"/>
      <c r="ACR37" s="265"/>
      <c r="ACS37" s="266"/>
      <c r="ACT37" s="200"/>
      <c r="ACU37" s="266"/>
      <c r="ACV37" s="261"/>
      <c r="ACW37" s="265"/>
      <c r="ACX37" s="266"/>
      <c r="ACY37" s="200"/>
      <c r="ACZ37" s="266"/>
      <c r="ADA37" s="261"/>
      <c r="ADB37" s="265"/>
      <c r="ADC37" s="266"/>
      <c r="ADD37" s="200"/>
      <c r="ADE37" s="266"/>
      <c r="ADF37" s="261"/>
      <c r="ADG37" s="265"/>
      <c r="ADH37" s="266"/>
      <c r="ADI37" s="200"/>
      <c r="ADJ37" s="266"/>
      <c r="ADK37" s="261"/>
      <c r="ADL37" s="265"/>
      <c r="ADM37" s="266"/>
      <c r="ADN37" s="200"/>
      <c r="ADO37" s="266"/>
      <c r="ADP37" s="261"/>
      <c r="ADQ37" s="265"/>
      <c r="ADR37" s="266"/>
      <c r="ADS37" s="200"/>
      <c r="ADT37" s="266"/>
      <c r="ADU37" s="261"/>
      <c r="ADV37" s="265"/>
      <c r="ADW37" s="266"/>
      <c r="ADX37" s="200"/>
      <c r="ADY37" s="266"/>
      <c r="ADZ37" s="261"/>
      <c r="AEA37" s="265"/>
      <c r="AEB37" s="266"/>
      <c r="AEC37" s="200"/>
      <c r="AED37" s="266"/>
      <c r="AEE37" s="261"/>
      <c r="AEF37" s="265"/>
      <c r="AEG37" s="266"/>
      <c r="AEH37" s="200"/>
      <c r="AEI37" s="266"/>
      <c r="AEJ37" s="261"/>
      <c r="AEK37" s="265"/>
      <c r="AEL37" s="266"/>
      <c r="AEM37" s="200"/>
      <c r="AEN37" s="266"/>
      <c r="AEO37" s="261"/>
      <c r="AEP37" s="265"/>
      <c r="AEQ37" s="266"/>
      <c r="AER37" s="200"/>
      <c r="AES37" s="266"/>
      <c r="AET37" s="261"/>
      <c r="AEU37" s="265"/>
      <c r="AEV37" s="266"/>
      <c r="AEW37" s="200"/>
      <c r="AEX37" s="266"/>
      <c r="AEY37" s="261"/>
      <c r="AEZ37" s="265"/>
      <c r="AFA37" s="266"/>
      <c r="AFB37" s="200"/>
      <c r="AFC37" s="266"/>
      <c r="AFD37" s="261"/>
      <c r="AFE37" s="265"/>
      <c r="AFF37" s="266"/>
      <c r="AFG37" s="200"/>
      <c r="AFH37" s="266"/>
      <c r="AFI37" s="261"/>
      <c r="AFJ37" s="265"/>
      <c r="AFK37" s="266"/>
      <c r="AFL37" s="200"/>
      <c r="AFM37" s="266"/>
      <c r="AFN37" s="261"/>
      <c r="AFO37" s="265"/>
      <c r="AFP37" s="266"/>
      <c r="AFQ37" s="200"/>
      <c r="AFR37" s="266"/>
      <c r="AFS37" s="261"/>
      <c r="AFT37" s="265"/>
      <c r="AFU37" s="266"/>
      <c r="AFV37" s="200"/>
      <c r="AFW37" s="266"/>
      <c r="AFX37" s="261"/>
      <c r="AFY37" s="265"/>
      <c r="AFZ37" s="266"/>
      <c r="AGA37" s="200"/>
      <c r="AGB37" s="266"/>
      <c r="AGC37" s="261"/>
      <c r="AGD37" s="265"/>
      <c r="AGE37" s="266"/>
      <c r="AGF37" s="200"/>
      <c r="AGG37" s="266"/>
      <c r="AGH37" s="261"/>
      <c r="AGI37" s="265"/>
      <c r="AGJ37" s="266"/>
      <c r="AGK37" s="200"/>
      <c r="AGL37" s="266"/>
      <c r="AGM37" s="261"/>
      <c r="AGN37" s="265"/>
      <c r="AGO37" s="266"/>
      <c r="AGP37" s="200"/>
      <c r="AGQ37" s="266"/>
      <c r="AGR37" s="261"/>
      <c r="AGS37" s="265"/>
      <c r="AGT37" s="266"/>
      <c r="AGU37" s="200"/>
      <c r="AGV37" s="266"/>
      <c r="AGW37" s="261"/>
      <c r="AGX37" s="265"/>
      <c r="AGY37" s="266"/>
      <c r="AGZ37" s="200"/>
      <c r="AHA37" s="266"/>
      <c r="AHB37" s="261"/>
      <c r="AHC37" s="265"/>
      <c r="AHD37" s="266"/>
      <c r="AHE37" s="200"/>
      <c r="AHF37" s="266"/>
      <c r="AHG37" s="261"/>
      <c r="AHH37" s="265"/>
      <c r="AHI37" s="266"/>
      <c r="AHJ37" s="200"/>
      <c r="AHK37" s="266"/>
      <c r="AHL37" s="261"/>
      <c r="AHM37" s="265"/>
      <c r="AHN37" s="266"/>
      <c r="AHO37" s="200"/>
      <c r="AHP37" s="266"/>
      <c r="AHQ37" s="261"/>
      <c r="AHR37" s="265"/>
      <c r="AHS37" s="266"/>
      <c r="AHT37" s="200"/>
      <c r="AHU37" s="266"/>
      <c r="AHV37" s="261"/>
      <c r="AHW37" s="265"/>
      <c r="AHX37" s="266"/>
      <c r="AHY37" s="200"/>
      <c r="AHZ37" s="266"/>
      <c r="AIA37" s="261"/>
      <c r="AIB37" s="265"/>
      <c r="AIC37" s="266"/>
      <c r="AID37" s="200"/>
      <c r="AIE37" s="266"/>
      <c r="AIF37" s="261"/>
      <c r="AIG37" s="265"/>
      <c r="AIH37" s="266"/>
      <c r="AII37" s="200"/>
      <c r="AIJ37" s="266"/>
      <c r="AIK37" s="261"/>
      <c r="AIL37" s="265"/>
      <c r="AIM37" s="266"/>
      <c r="AIN37" s="200"/>
      <c r="AIO37" s="266"/>
      <c r="AIP37" s="261"/>
      <c r="AIQ37" s="265"/>
      <c r="AIR37" s="266"/>
      <c r="AIS37" s="200"/>
      <c r="AIT37" s="266"/>
      <c r="AIU37" s="261"/>
      <c r="AIV37" s="265"/>
      <c r="AIW37" s="266"/>
      <c r="AIX37" s="200"/>
      <c r="AIY37" s="266"/>
      <c r="AIZ37" s="261"/>
      <c r="AJA37" s="265"/>
      <c r="AJB37" s="266"/>
      <c r="AJC37" s="200"/>
      <c r="AJD37" s="266"/>
      <c r="AJE37" s="261"/>
      <c r="AJF37" s="265"/>
      <c r="AJG37" s="266"/>
      <c r="AJH37" s="200"/>
      <c r="AJI37" s="266"/>
      <c r="AJJ37" s="261"/>
      <c r="AJK37" s="265"/>
      <c r="AJL37" s="266"/>
      <c r="AJM37" s="200"/>
      <c r="AJN37" s="266"/>
      <c r="AJO37" s="261"/>
      <c r="AJP37" s="265"/>
      <c r="AJQ37" s="266"/>
      <c r="AJR37" s="200"/>
      <c r="AJS37" s="266"/>
      <c r="AJT37" s="261"/>
      <c r="AJU37" s="265"/>
      <c r="AJV37" s="266"/>
      <c r="AJW37" s="200"/>
      <c r="AJX37" s="266"/>
      <c r="AJY37" s="261"/>
      <c r="AJZ37" s="265"/>
      <c r="AKA37" s="266"/>
      <c r="AKB37" s="200"/>
      <c r="AKC37" s="266"/>
      <c r="AKD37" s="261"/>
      <c r="AKE37" s="265"/>
      <c r="AKF37" s="266"/>
      <c r="AKG37" s="200"/>
      <c r="AKH37" s="266"/>
      <c r="AKI37" s="261"/>
      <c r="AKJ37" s="265"/>
      <c r="AKK37" s="266"/>
      <c r="AKL37" s="200"/>
      <c r="AKM37" s="266"/>
      <c r="AKN37" s="261"/>
      <c r="AKO37" s="265"/>
      <c r="AKP37" s="266"/>
      <c r="AKQ37" s="200"/>
      <c r="AKR37" s="266"/>
      <c r="AKS37" s="261"/>
      <c r="AKT37" s="265"/>
      <c r="AKU37" s="266"/>
      <c r="AKV37" s="200"/>
      <c r="AKW37" s="266"/>
      <c r="AKX37" s="261"/>
      <c r="AKY37" s="265"/>
      <c r="AKZ37" s="266"/>
      <c r="ALA37" s="200"/>
      <c r="ALB37" s="266"/>
      <c r="ALC37" s="261"/>
      <c r="ALD37" s="265"/>
      <c r="ALE37" s="266"/>
      <c r="ALF37" s="200"/>
      <c r="ALG37" s="266"/>
      <c r="ALH37" s="261"/>
      <c r="ALI37" s="265"/>
      <c r="ALJ37" s="266"/>
      <c r="ALK37" s="200"/>
      <c r="ALL37" s="266"/>
      <c r="ALM37" s="261"/>
      <c r="ALN37" s="265"/>
      <c r="ALO37" s="266"/>
      <c r="ALP37" s="200"/>
      <c r="ALQ37" s="266"/>
      <c r="ALR37" s="261"/>
      <c r="ALS37" s="265"/>
      <c r="ALT37" s="266"/>
      <c r="ALU37" s="200"/>
      <c r="ALV37" s="266"/>
      <c r="ALW37" s="261"/>
      <c r="ALX37" s="265"/>
      <c r="ALY37" s="266"/>
      <c r="ALZ37" s="200"/>
      <c r="AMA37" s="266"/>
      <c r="AMB37" s="261"/>
      <c r="AMC37" s="265"/>
      <c r="AMD37" s="266"/>
      <c r="AME37" s="200"/>
      <c r="AMF37" s="266"/>
      <c r="AMG37" s="261"/>
      <c r="AMH37" s="265"/>
      <c r="AMI37" s="266"/>
      <c r="AMJ37" s="200"/>
      <c r="AMK37" s="266"/>
      <c r="AML37" s="261"/>
      <c r="AMM37" s="265"/>
      <c r="AMN37" s="266"/>
      <c r="AMO37" s="200"/>
      <c r="AMP37" s="266"/>
      <c r="AMQ37" s="261"/>
      <c r="AMR37" s="265"/>
      <c r="AMS37" s="266"/>
      <c r="AMT37" s="200"/>
      <c r="AMU37" s="266"/>
      <c r="AMV37" s="261"/>
      <c r="AMW37" s="265"/>
      <c r="AMX37" s="266"/>
      <c r="AMY37" s="200"/>
      <c r="AMZ37" s="266"/>
      <c r="ANA37" s="261"/>
      <c r="ANB37" s="265"/>
      <c r="ANC37" s="266"/>
      <c r="AND37" s="200"/>
      <c r="ANE37" s="266"/>
      <c r="ANF37" s="261"/>
      <c r="ANG37" s="265"/>
      <c r="ANH37" s="266"/>
      <c r="ANI37" s="200"/>
      <c r="ANJ37" s="266"/>
      <c r="ANK37" s="261"/>
      <c r="ANL37" s="265"/>
      <c r="ANM37" s="266"/>
      <c r="ANN37" s="200"/>
      <c r="ANO37" s="266"/>
      <c r="ANP37" s="261"/>
      <c r="ANQ37" s="265"/>
      <c r="ANR37" s="266"/>
      <c r="ANS37" s="200"/>
      <c r="ANT37" s="266"/>
      <c r="ANU37" s="261"/>
      <c r="ANV37" s="265"/>
      <c r="ANW37" s="266"/>
      <c r="ANX37" s="200"/>
      <c r="ANY37" s="266"/>
      <c r="ANZ37" s="261"/>
      <c r="AOA37" s="265"/>
      <c r="AOB37" s="266"/>
      <c r="AOC37" s="200"/>
      <c r="AOD37" s="266"/>
      <c r="AOE37" s="261"/>
      <c r="AOF37" s="265"/>
      <c r="AOG37" s="266"/>
      <c r="AOH37" s="200"/>
      <c r="AOI37" s="266"/>
      <c r="AOJ37" s="261"/>
      <c r="AOK37" s="265"/>
      <c r="AOL37" s="266"/>
      <c r="AOM37" s="200"/>
      <c r="AON37" s="266"/>
      <c r="AOO37" s="261"/>
      <c r="AOP37" s="265"/>
      <c r="AOQ37" s="266"/>
      <c r="AOR37" s="200"/>
      <c r="AOS37" s="266"/>
      <c r="AOT37" s="261"/>
      <c r="AOU37" s="265"/>
      <c r="AOV37" s="266"/>
      <c r="AOW37" s="200"/>
      <c r="AOX37" s="266"/>
      <c r="AOY37" s="261"/>
      <c r="AOZ37" s="265"/>
      <c r="APA37" s="266"/>
      <c r="APB37" s="200"/>
      <c r="APC37" s="266"/>
      <c r="APD37" s="261"/>
      <c r="APE37" s="265"/>
      <c r="APF37" s="266"/>
      <c r="APG37" s="200"/>
      <c r="APH37" s="266"/>
      <c r="API37" s="261"/>
      <c r="APJ37" s="265"/>
      <c r="APK37" s="266"/>
      <c r="APL37" s="200"/>
      <c r="APM37" s="266"/>
      <c r="APN37" s="261"/>
      <c r="APO37" s="265"/>
      <c r="APP37" s="266"/>
      <c r="APQ37" s="200"/>
      <c r="APR37" s="266"/>
      <c r="APS37" s="261"/>
      <c r="APT37" s="265"/>
      <c r="APU37" s="266"/>
      <c r="APV37" s="200"/>
      <c r="APW37" s="266"/>
      <c r="APX37" s="261"/>
      <c r="APY37" s="265"/>
      <c r="APZ37" s="266"/>
      <c r="AQA37" s="200"/>
      <c r="AQB37" s="266"/>
      <c r="AQC37" s="261"/>
      <c r="AQD37" s="265"/>
      <c r="AQE37" s="266"/>
      <c r="AQF37" s="200"/>
      <c r="AQG37" s="266"/>
      <c r="AQH37" s="261"/>
      <c r="AQI37" s="265"/>
      <c r="AQJ37" s="266"/>
      <c r="AQK37" s="200"/>
      <c r="AQL37" s="266"/>
      <c r="AQM37" s="261"/>
      <c r="AQN37" s="265"/>
      <c r="AQO37" s="266"/>
      <c r="AQP37" s="200"/>
      <c r="AQQ37" s="266"/>
      <c r="AQR37" s="261"/>
      <c r="AQS37" s="265"/>
      <c r="AQT37" s="266"/>
      <c r="AQU37" s="200"/>
      <c r="AQV37" s="266"/>
      <c r="AQW37" s="261"/>
      <c r="AQX37" s="265"/>
      <c r="AQY37" s="266"/>
      <c r="AQZ37" s="200"/>
      <c r="ARA37" s="266"/>
      <c r="ARB37" s="261"/>
      <c r="ARC37" s="265"/>
      <c r="ARD37" s="266"/>
      <c r="ARE37" s="200"/>
      <c r="ARF37" s="266"/>
      <c r="ARG37" s="261"/>
      <c r="ARH37" s="265"/>
      <c r="ARI37" s="266"/>
      <c r="ARJ37" s="200"/>
      <c r="ARK37" s="266"/>
      <c r="ARL37" s="261"/>
      <c r="ARM37" s="265"/>
      <c r="ARN37" s="266"/>
      <c r="ARO37" s="200"/>
      <c r="ARP37" s="266"/>
      <c r="ARQ37" s="261"/>
      <c r="ARR37" s="265"/>
      <c r="ARS37" s="266"/>
      <c r="ART37" s="200"/>
      <c r="ARU37" s="266"/>
      <c r="ARV37" s="261"/>
      <c r="ARW37" s="265"/>
      <c r="ARX37" s="266"/>
      <c r="ARY37" s="200"/>
      <c r="ARZ37" s="266"/>
      <c r="ASA37" s="261"/>
      <c r="ASB37" s="265"/>
      <c r="ASC37" s="266"/>
      <c r="ASD37" s="200"/>
      <c r="ASE37" s="266"/>
      <c r="ASF37" s="261"/>
      <c r="ASG37" s="265"/>
      <c r="ASH37" s="266"/>
      <c r="ASI37" s="200"/>
      <c r="ASJ37" s="266"/>
      <c r="ASK37" s="261"/>
      <c r="ASL37" s="265"/>
      <c r="ASM37" s="266"/>
      <c r="ASN37" s="200"/>
      <c r="ASO37" s="266"/>
      <c r="ASP37" s="261"/>
      <c r="ASQ37" s="265"/>
      <c r="ASR37" s="266"/>
      <c r="ASS37" s="200"/>
      <c r="AST37" s="266"/>
      <c r="ASU37" s="261"/>
      <c r="ASV37" s="265"/>
      <c r="ASW37" s="266"/>
      <c r="ASX37" s="200"/>
      <c r="ASY37" s="266"/>
      <c r="ASZ37" s="261"/>
      <c r="ATA37" s="265"/>
      <c r="ATB37" s="266"/>
      <c r="ATC37" s="200"/>
      <c r="ATD37" s="266"/>
      <c r="ATE37" s="261"/>
      <c r="ATF37" s="265"/>
      <c r="ATG37" s="266"/>
      <c r="ATH37" s="200"/>
      <c r="ATI37" s="266"/>
      <c r="ATJ37" s="261"/>
      <c r="ATK37" s="265"/>
      <c r="ATL37" s="266"/>
      <c r="ATM37" s="200"/>
      <c r="ATN37" s="266"/>
      <c r="ATO37" s="261"/>
      <c r="ATP37" s="265"/>
      <c r="ATQ37" s="266"/>
      <c r="ATR37" s="200"/>
      <c r="ATS37" s="266"/>
      <c r="ATT37" s="261"/>
      <c r="ATU37" s="265"/>
      <c r="ATV37" s="266"/>
      <c r="ATW37" s="200"/>
      <c r="ATX37" s="266"/>
      <c r="ATY37" s="261"/>
      <c r="ATZ37" s="265"/>
      <c r="AUA37" s="266"/>
      <c r="AUB37" s="200"/>
      <c r="AUC37" s="266"/>
      <c r="AUD37" s="261"/>
      <c r="AUE37" s="265"/>
      <c r="AUF37" s="266"/>
      <c r="AUG37" s="200"/>
      <c r="AUH37" s="266"/>
      <c r="AUI37" s="261"/>
      <c r="AUJ37" s="265"/>
      <c r="AUK37" s="266"/>
      <c r="AUL37" s="200"/>
      <c r="AUM37" s="266"/>
      <c r="AUN37" s="261"/>
      <c r="AUO37" s="265"/>
      <c r="AUP37" s="266"/>
      <c r="AUQ37" s="200"/>
      <c r="AUR37" s="266"/>
      <c r="AUS37" s="261"/>
      <c r="AUT37" s="265"/>
      <c r="AUU37" s="266"/>
      <c r="AUV37" s="200"/>
      <c r="AUW37" s="266"/>
      <c r="AUX37" s="261"/>
      <c r="AUY37" s="265"/>
      <c r="AUZ37" s="266"/>
      <c r="AVA37" s="200"/>
      <c r="AVB37" s="266"/>
      <c r="AVC37" s="261"/>
      <c r="AVD37" s="265"/>
      <c r="AVE37" s="266"/>
      <c r="AVF37" s="200"/>
      <c r="AVG37" s="266"/>
      <c r="AVH37" s="261"/>
      <c r="AVI37" s="265"/>
      <c r="AVJ37" s="266"/>
      <c r="AVK37" s="200"/>
      <c r="AVL37" s="266"/>
      <c r="AVM37" s="261"/>
      <c r="AVN37" s="265"/>
      <c r="AVO37" s="266"/>
      <c r="AVP37" s="200"/>
      <c r="AVQ37" s="266"/>
      <c r="AVR37" s="261"/>
      <c r="AVS37" s="265"/>
      <c r="AVT37" s="266"/>
      <c r="AVU37" s="200"/>
      <c r="AVV37" s="266"/>
      <c r="AVW37" s="261"/>
      <c r="AVX37" s="265"/>
      <c r="AVY37" s="266"/>
      <c r="AVZ37" s="200"/>
      <c r="AWA37" s="266"/>
      <c r="AWB37" s="261"/>
      <c r="AWC37" s="265"/>
      <c r="AWD37" s="266"/>
      <c r="AWE37" s="200"/>
      <c r="AWF37" s="266"/>
      <c r="AWG37" s="261"/>
      <c r="AWH37" s="265"/>
      <c r="AWI37" s="266"/>
      <c r="AWJ37" s="200"/>
      <c r="AWK37" s="266"/>
      <c r="AWL37" s="261"/>
      <c r="AWM37" s="265"/>
      <c r="AWN37" s="266"/>
      <c r="AWO37" s="200"/>
      <c r="AWP37" s="266"/>
      <c r="AWQ37" s="261"/>
      <c r="AWR37" s="265"/>
      <c r="AWS37" s="266"/>
      <c r="AWT37" s="200"/>
      <c r="AWU37" s="266"/>
      <c r="AWV37" s="261"/>
      <c r="AWW37" s="265"/>
      <c r="AWX37" s="266"/>
      <c r="AWY37" s="200"/>
      <c r="AWZ37" s="266"/>
      <c r="AXA37" s="261"/>
      <c r="AXB37" s="265"/>
      <c r="AXC37" s="266"/>
      <c r="AXD37" s="200"/>
      <c r="AXE37" s="266"/>
      <c r="AXF37" s="261"/>
      <c r="AXG37" s="265"/>
      <c r="AXH37" s="266"/>
      <c r="AXI37" s="200"/>
      <c r="AXJ37" s="266"/>
      <c r="AXK37" s="261"/>
      <c r="AXL37" s="265"/>
      <c r="AXM37" s="266"/>
      <c r="AXN37" s="200"/>
      <c r="AXO37" s="266"/>
      <c r="AXP37" s="261"/>
      <c r="AXQ37" s="265"/>
      <c r="AXR37" s="266"/>
      <c r="AXS37" s="200"/>
      <c r="AXT37" s="266"/>
      <c r="AXU37" s="261"/>
      <c r="AXV37" s="265"/>
      <c r="AXW37" s="266"/>
      <c r="AXX37" s="200"/>
      <c r="AXY37" s="266"/>
      <c r="AXZ37" s="261"/>
      <c r="AYA37" s="265"/>
      <c r="AYB37" s="266"/>
      <c r="AYC37" s="200"/>
      <c r="AYD37" s="266"/>
      <c r="AYE37" s="261"/>
      <c r="AYF37" s="265"/>
      <c r="AYG37" s="266"/>
      <c r="AYH37" s="200"/>
      <c r="AYI37" s="266"/>
      <c r="AYJ37" s="261"/>
      <c r="AYK37" s="265"/>
      <c r="AYL37" s="266"/>
      <c r="AYM37" s="200"/>
      <c r="AYN37" s="266"/>
      <c r="AYO37" s="261"/>
      <c r="AYP37" s="265"/>
      <c r="AYQ37" s="266"/>
      <c r="AYR37" s="200"/>
      <c r="AYS37" s="266"/>
      <c r="AYT37" s="261"/>
      <c r="AYU37" s="265"/>
      <c r="AYV37" s="266"/>
      <c r="AYW37" s="200"/>
      <c r="AYX37" s="266"/>
      <c r="AYY37" s="261"/>
      <c r="AYZ37" s="265"/>
      <c r="AZA37" s="266"/>
      <c r="AZB37" s="200"/>
      <c r="AZC37" s="266"/>
      <c r="AZD37" s="261"/>
      <c r="AZE37" s="265"/>
      <c r="AZF37" s="266"/>
      <c r="AZG37" s="200"/>
      <c r="AZH37" s="266"/>
      <c r="AZI37" s="261"/>
      <c r="AZJ37" s="265"/>
      <c r="AZK37" s="266"/>
      <c r="AZL37" s="200"/>
      <c r="AZM37" s="266"/>
      <c r="AZN37" s="261"/>
      <c r="AZO37" s="265"/>
      <c r="AZP37" s="266"/>
      <c r="AZQ37" s="200"/>
      <c r="AZR37" s="266"/>
      <c r="AZS37" s="261"/>
      <c r="AZT37" s="265"/>
      <c r="AZU37" s="266"/>
      <c r="AZV37" s="200"/>
      <c r="AZW37" s="266"/>
      <c r="AZX37" s="261"/>
      <c r="AZY37" s="265"/>
      <c r="AZZ37" s="266"/>
      <c r="BAA37" s="200"/>
      <c r="BAB37" s="266"/>
      <c r="BAC37" s="261"/>
      <c r="BAD37" s="265"/>
      <c r="BAE37" s="266"/>
      <c r="BAF37" s="200"/>
      <c r="BAG37" s="266"/>
      <c r="BAH37" s="261"/>
      <c r="BAI37" s="265"/>
      <c r="BAJ37" s="266"/>
      <c r="BAK37" s="200"/>
      <c r="BAL37" s="266"/>
      <c r="BAM37" s="261"/>
      <c r="BAN37" s="265"/>
      <c r="BAO37" s="266"/>
      <c r="BAP37" s="200"/>
      <c r="BAQ37" s="266"/>
      <c r="BAR37" s="261"/>
      <c r="BAS37" s="265"/>
      <c r="BAT37" s="266"/>
      <c r="BAU37" s="200"/>
      <c r="BAV37" s="266"/>
      <c r="BAW37" s="261"/>
      <c r="BAX37" s="265"/>
      <c r="BAY37" s="266"/>
      <c r="BAZ37" s="200"/>
      <c r="BBA37" s="266"/>
      <c r="BBB37" s="261"/>
      <c r="BBC37" s="265"/>
      <c r="BBD37" s="266"/>
      <c r="BBE37" s="200"/>
      <c r="BBF37" s="266"/>
      <c r="BBG37" s="261"/>
      <c r="BBH37" s="265"/>
      <c r="BBI37" s="266"/>
      <c r="BBJ37" s="200"/>
      <c r="BBK37" s="266"/>
      <c r="BBL37" s="261"/>
      <c r="BBM37" s="265"/>
      <c r="BBN37" s="266"/>
      <c r="BBO37" s="200"/>
      <c r="BBP37" s="266"/>
      <c r="BBQ37" s="261"/>
      <c r="BBR37" s="265"/>
      <c r="BBS37" s="266"/>
      <c r="BBT37" s="200"/>
      <c r="BBU37" s="266"/>
      <c r="BBV37" s="261"/>
      <c r="BBW37" s="265"/>
      <c r="BBX37" s="266"/>
      <c r="BBY37" s="200"/>
      <c r="BBZ37" s="266"/>
      <c r="BCA37" s="261"/>
      <c r="BCB37" s="265"/>
      <c r="BCC37" s="266"/>
      <c r="BCD37" s="200"/>
      <c r="BCE37" s="266"/>
      <c r="BCF37" s="261"/>
      <c r="BCG37" s="265"/>
      <c r="BCH37" s="266"/>
      <c r="BCI37" s="200"/>
      <c r="BCJ37" s="266"/>
      <c r="BCK37" s="261"/>
      <c r="BCL37" s="265"/>
      <c r="BCM37" s="266"/>
      <c r="BCN37" s="200"/>
      <c r="BCO37" s="266"/>
      <c r="BCP37" s="261"/>
      <c r="BCQ37" s="265"/>
      <c r="BCR37" s="266"/>
      <c r="BCS37" s="200"/>
      <c r="BCT37" s="266"/>
      <c r="BCU37" s="261"/>
      <c r="BCV37" s="265"/>
      <c r="BCW37" s="266"/>
      <c r="BCX37" s="200"/>
      <c r="BCY37" s="266"/>
      <c r="BCZ37" s="261"/>
      <c r="BDA37" s="265"/>
      <c r="BDB37" s="266"/>
      <c r="BDC37" s="200"/>
      <c r="BDD37" s="266"/>
      <c r="BDE37" s="261"/>
      <c r="BDF37" s="265"/>
      <c r="BDG37" s="266"/>
      <c r="BDH37" s="200"/>
      <c r="BDI37" s="266"/>
      <c r="BDJ37" s="261"/>
      <c r="BDK37" s="265"/>
      <c r="BDL37" s="266"/>
      <c r="BDM37" s="200"/>
      <c r="BDN37" s="266"/>
      <c r="BDO37" s="261"/>
      <c r="BDP37" s="265"/>
      <c r="BDQ37" s="266"/>
      <c r="BDR37" s="200"/>
      <c r="BDS37" s="266"/>
      <c r="BDT37" s="261"/>
      <c r="BDU37" s="265"/>
      <c r="BDV37" s="266"/>
      <c r="BDW37" s="200"/>
      <c r="BDX37" s="266"/>
      <c r="BDY37" s="261"/>
      <c r="BDZ37" s="265"/>
      <c r="BEA37" s="266"/>
      <c r="BEB37" s="200"/>
      <c r="BEC37" s="266"/>
      <c r="BED37" s="261"/>
      <c r="BEE37" s="265"/>
      <c r="BEF37" s="266"/>
      <c r="BEG37" s="200"/>
      <c r="BEH37" s="266"/>
      <c r="BEI37" s="261"/>
      <c r="BEJ37" s="265"/>
      <c r="BEK37" s="266"/>
      <c r="BEL37" s="200"/>
      <c r="BEM37" s="266"/>
      <c r="BEN37" s="261"/>
      <c r="BEO37" s="265"/>
      <c r="BEP37" s="266"/>
      <c r="BEQ37" s="200"/>
      <c r="BER37" s="266"/>
      <c r="BES37" s="261"/>
      <c r="BET37" s="265"/>
      <c r="BEU37" s="266"/>
      <c r="BEV37" s="200"/>
      <c r="BEW37" s="266"/>
      <c r="BEX37" s="261"/>
      <c r="BEY37" s="265"/>
      <c r="BEZ37" s="266"/>
      <c r="BFA37" s="200"/>
      <c r="BFB37" s="266"/>
      <c r="BFC37" s="261"/>
      <c r="BFD37" s="265"/>
      <c r="BFE37" s="266"/>
      <c r="BFF37" s="200"/>
      <c r="BFG37" s="266"/>
      <c r="BFH37" s="261"/>
      <c r="BFI37" s="265"/>
      <c r="BFJ37" s="266"/>
      <c r="BFK37" s="200"/>
      <c r="BFL37" s="266"/>
      <c r="BFM37" s="261"/>
      <c r="BFN37" s="265"/>
      <c r="BFO37" s="266"/>
      <c r="BFP37" s="200"/>
      <c r="BFQ37" s="266"/>
      <c r="BFR37" s="261"/>
      <c r="BFS37" s="265"/>
      <c r="BFT37" s="266"/>
      <c r="BFU37" s="200"/>
      <c r="BFV37" s="266"/>
      <c r="BFW37" s="261"/>
      <c r="BFX37" s="265"/>
      <c r="BFY37" s="266"/>
      <c r="BFZ37" s="200"/>
      <c r="BGA37" s="266"/>
      <c r="BGB37" s="261"/>
      <c r="BGC37" s="265"/>
      <c r="BGD37" s="266"/>
      <c r="BGE37" s="200"/>
      <c r="BGF37" s="266"/>
      <c r="BGG37" s="261"/>
      <c r="BGH37" s="265"/>
      <c r="BGI37" s="266"/>
      <c r="BGJ37" s="200"/>
      <c r="BGK37" s="266"/>
      <c r="BGL37" s="261"/>
      <c r="BGM37" s="265"/>
      <c r="BGN37" s="266"/>
      <c r="BGO37" s="200"/>
      <c r="BGP37" s="266"/>
      <c r="BGQ37" s="261"/>
      <c r="BGR37" s="265"/>
      <c r="BGS37" s="266"/>
      <c r="BGT37" s="200"/>
      <c r="BGU37" s="266"/>
      <c r="BGV37" s="261"/>
      <c r="BGW37" s="265"/>
      <c r="BGX37" s="266"/>
      <c r="BGY37" s="200"/>
      <c r="BGZ37" s="266"/>
      <c r="BHA37" s="261"/>
      <c r="BHB37" s="265"/>
      <c r="BHC37" s="266"/>
      <c r="BHD37" s="200"/>
      <c r="BHE37" s="266"/>
      <c r="BHF37" s="261"/>
      <c r="BHG37" s="265"/>
      <c r="BHH37" s="266"/>
      <c r="BHI37" s="200"/>
      <c r="BHJ37" s="266"/>
      <c r="BHK37" s="261"/>
      <c r="BHL37" s="265"/>
      <c r="BHM37" s="266"/>
      <c r="BHN37" s="200"/>
      <c r="BHO37" s="266"/>
      <c r="BHP37" s="261"/>
      <c r="BHQ37" s="265"/>
      <c r="BHR37" s="266"/>
      <c r="BHS37" s="200"/>
      <c r="BHT37" s="266"/>
      <c r="BHU37" s="261"/>
      <c r="BHV37" s="265"/>
      <c r="BHW37" s="266"/>
      <c r="BHX37" s="200"/>
      <c r="BHY37" s="266"/>
      <c r="BHZ37" s="261"/>
      <c r="BIA37" s="265"/>
      <c r="BIB37" s="266"/>
      <c r="BIC37" s="200"/>
      <c r="BID37" s="266"/>
      <c r="BIE37" s="261"/>
      <c r="BIF37" s="265"/>
      <c r="BIG37" s="266"/>
      <c r="BIH37" s="200"/>
      <c r="BII37" s="266"/>
      <c r="BIJ37" s="261"/>
      <c r="BIK37" s="265"/>
      <c r="BIL37" s="266"/>
      <c r="BIM37" s="200"/>
      <c r="BIN37" s="266"/>
      <c r="BIO37" s="261"/>
      <c r="BIP37" s="265"/>
      <c r="BIQ37" s="266"/>
      <c r="BIR37" s="200"/>
      <c r="BIS37" s="266"/>
      <c r="BIT37" s="261"/>
      <c r="BIU37" s="265"/>
      <c r="BIV37" s="266"/>
      <c r="BIW37" s="200"/>
      <c r="BIX37" s="266"/>
      <c r="BIY37" s="261"/>
      <c r="BIZ37" s="265"/>
      <c r="BJA37" s="266"/>
      <c r="BJB37" s="200"/>
      <c r="BJC37" s="266"/>
      <c r="BJD37" s="261"/>
      <c r="BJE37" s="265"/>
      <c r="BJF37" s="266"/>
      <c r="BJG37" s="200"/>
      <c r="BJH37" s="266"/>
      <c r="BJI37" s="261"/>
      <c r="BJJ37" s="265"/>
      <c r="BJK37" s="266"/>
      <c r="BJL37" s="200"/>
      <c r="BJM37" s="266"/>
      <c r="BJN37" s="261"/>
      <c r="BJO37" s="265"/>
      <c r="BJP37" s="266"/>
      <c r="BJQ37" s="200"/>
      <c r="BJR37" s="266"/>
      <c r="BJS37" s="261"/>
      <c r="BJT37" s="265"/>
      <c r="BJU37" s="266"/>
      <c r="BJV37" s="200"/>
      <c r="BJW37" s="266"/>
      <c r="BJX37" s="261"/>
      <c r="BJY37" s="265"/>
      <c r="BJZ37" s="266"/>
      <c r="BKA37" s="200"/>
      <c r="BKB37" s="266"/>
      <c r="BKC37" s="261"/>
      <c r="BKD37" s="265"/>
      <c r="BKE37" s="266"/>
      <c r="BKF37" s="200"/>
      <c r="BKG37" s="266"/>
      <c r="BKH37" s="261"/>
      <c r="BKI37" s="265"/>
      <c r="BKJ37" s="266"/>
      <c r="BKK37" s="200"/>
      <c r="BKL37" s="266"/>
      <c r="BKM37" s="261"/>
      <c r="BKN37" s="265"/>
      <c r="BKO37" s="266"/>
      <c r="BKP37" s="200"/>
      <c r="BKQ37" s="266"/>
      <c r="BKR37" s="261"/>
      <c r="BKS37" s="265"/>
      <c r="BKT37" s="266"/>
      <c r="BKU37" s="200"/>
      <c r="BKV37" s="266"/>
      <c r="BKW37" s="261"/>
      <c r="BKX37" s="265"/>
      <c r="BKY37" s="266"/>
      <c r="BKZ37" s="200"/>
      <c r="BLA37" s="266"/>
      <c r="BLB37" s="261"/>
      <c r="BLC37" s="265"/>
      <c r="BLD37" s="266"/>
      <c r="BLE37" s="200"/>
      <c r="BLF37" s="266"/>
      <c r="BLG37" s="261"/>
      <c r="BLH37" s="265"/>
      <c r="BLI37" s="266"/>
      <c r="BLJ37" s="200"/>
      <c r="BLK37" s="266"/>
      <c r="BLL37" s="261"/>
      <c r="BLM37" s="265"/>
      <c r="BLN37" s="266"/>
      <c r="BLO37" s="200"/>
      <c r="BLP37" s="266"/>
      <c r="BLQ37" s="261"/>
      <c r="BLR37" s="265"/>
      <c r="BLS37" s="266"/>
      <c r="BLT37" s="200"/>
      <c r="BLU37" s="266"/>
      <c r="BLV37" s="261"/>
      <c r="BLW37" s="265"/>
      <c r="BLX37" s="266"/>
      <c r="BLY37" s="200"/>
      <c r="BLZ37" s="266"/>
      <c r="BMA37" s="261"/>
      <c r="BMB37" s="265"/>
      <c r="BMC37" s="266"/>
      <c r="BMD37" s="200"/>
      <c r="BME37" s="266"/>
      <c r="BMF37" s="261"/>
      <c r="BMG37" s="265"/>
      <c r="BMH37" s="266"/>
      <c r="BMI37" s="200"/>
      <c r="BMJ37" s="266"/>
      <c r="BMK37" s="261"/>
      <c r="BML37" s="265"/>
      <c r="BMM37" s="266"/>
      <c r="BMN37" s="200"/>
      <c r="BMO37" s="266"/>
      <c r="BMP37" s="261"/>
      <c r="BMQ37" s="265"/>
      <c r="BMR37" s="266"/>
      <c r="BMS37" s="200"/>
      <c r="BMT37" s="266"/>
      <c r="BMU37" s="261"/>
      <c r="BMV37" s="265"/>
      <c r="BMW37" s="266"/>
      <c r="BMX37" s="200"/>
      <c r="BMY37" s="266"/>
      <c r="BMZ37" s="261"/>
      <c r="BNA37" s="265"/>
      <c r="BNB37" s="266"/>
      <c r="BNC37" s="200"/>
      <c r="BND37" s="266"/>
      <c r="BNE37" s="261"/>
      <c r="BNF37" s="265"/>
      <c r="BNG37" s="266"/>
      <c r="BNH37" s="200"/>
      <c r="BNI37" s="266"/>
      <c r="BNJ37" s="261"/>
      <c r="BNK37" s="265"/>
      <c r="BNL37" s="266"/>
      <c r="BNM37" s="200"/>
      <c r="BNN37" s="266"/>
      <c r="BNO37" s="261"/>
      <c r="BNP37" s="265"/>
      <c r="BNQ37" s="266"/>
      <c r="BNR37" s="200"/>
      <c r="BNS37" s="266"/>
      <c r="BNT37" s="261"/>
      <c r="BNU37" s="265"/>
      <c r="BNV37" s="266"/>
      <c r="BNW37" s="200"/>
      <c r="BNX37" s="266"/>
      <c r="BNY37" s="261"/>
      <c r="BNZ37" s="265"/>
      <c r="BOA37" s="266"/>
      <c r="BOB37" s="200"/>
      <c r="BOC37" s="266"/>
      <c r="BOD37" s="261"/>
      <c r="BOE37" s="265"/>
      <c r="BOF37" s="266"/>
      <c r="BOG37" s="200"/>
      <c r="BOH37" s="266"/>
      <c r="BOI37" s="261"/>
      <c r="BOJ37" s="265"/>
      <c r="BOK37" s="266"/>
      <c r="BOL37" s="200"/>
      <c r="BOM37" s="266"/>
      <c r="BON37" s="261"/>
      <c r="BOO37" s="265"/>
      <c r="BOP37" s="266"/>
      <c r="BOQ37" s="200"/>
      <c r="BOR37" s="266"/>
      <c r="BOS37" s="261"/>
      <c r="BOT37" s="265"/>
      <c r="BOU37" s="266"/>
      <c r="BOV37" s="200"/>
      <c r="BOW37" s="266"/>
      <c r="BOX37" s="261"/>
      <c r="BOY37" s="265"/>
      <c r="BOZ37" s="266"/>
      <c r="BPA37" s="200"/>
      <c r="BPB37" s="266"/>
      <c r="BPC37" s="261"/>
      <c r="BPD37" s="265"/>
      <c r="BPE37" s="266"/>
      <c r="BPF37" s="200"/>
      <c r="BPG37" s="266"/>
      <c r="BPH37" s="261"/>
      <c r="BPI37" s="265"/>
      <c r="BPJ37" s="266"/>
      <c r="BPK37" s="200"/>
      <c r="BPL37" s="266"/>
      <c r="BPM37" s="261"/>
      <c r="BPN37" s="265"/>
      <c r="BPO37" s="266"/>
      <c r="BPP37" s="200"/>
      <c r="BPQ37" s="266"/>
      <c r="BPR37" s="261"/>
      <c r="BPS37" s="265"/>
      <c r="BPT37" s="266"/>
      <c r="BPU37" s="200"/>
      <c r="BPV37" s="266"/>
      <c r="BPW37" s="261"/>
      <c r="BPX37" s="265"/>
      <c r="BPY37" s="266"/>
      <c r="BPZ37" s="200"/>
      <c r="BQA37" s="266"/>
      <c r="BQB37" s="261"/>
      <c r="BQC37" s="265"/>
      <c r="BQD37" s="266"/>
      <c r="BQE37" s="200"/>
      <c r="BQF37" s="266"/>
      <c r="BQG37" s="261"/>
      <c r="BQH37" s="265"/>
      <c r="BQI37" s="266"/>
      <c r="BQJ37" s="200"/>
      <c r="BQK37" s="266"/>
      <c r="BQL37" s="261"/>
      <c r="BQM37" s="265"/>
      <c r="BQN37" s="266"/>
      <c r="BQO37" s="200"/>
      <c r="BQP37" s="266"/>
      <c r="BQQ37" s="261"/>
      <c r="BQR37" s="265"/>
      <c r="BQS37" s="266"/>
      <c r="BQT37" s="200"/>
      <c r="BQU37" s="266"/>
      <c r="BQV37" s="261"/>
      <c r="BQW37" s="265"/>
      <c r="BQX37" s="266"/>
      <c r="BQY37" s="200"/>
      <c r="BQZ37" s="266"/>
      <c r="BRA37" s="261"/>
      <c r="BRB37" s="265"/>
      <c r="BRC37" s="266"/>
      <c r="BRD37" s="200"/>
      <c r="BRE37" s="266"/>
      <c r="BRF37" s="261"/>
      <c r="BRG37" s="265"/>
      <c r="BRH37" s="266"/>
      <c r="BRI37" s="200"/>
      <c r="BRJ37" s="266"/>
      <c r="BRK37" s="261"/>
      <c r="BRL37" s="265"/>
      <c r="BRM37" s="266"/>
      <c r="BRN37" s="200"/>
      <c r="BRO37" s="266"/>
      <c r="BRP37" s="261"/>
      <c r="BRQ37" s="265"/>
      <c r="BRR37" s="266"/>
      <c r="BRS37" s="200"/>
      <c r="BRT37" s="266"/>
      <c r="BRU37" s="261"/>
      <c r="BRV37" s="265"/>
      <c r="BRW37" s="266"/>
      <c r="BRX37" s="200"/>
      <c r="BRY37" s="266"/>
      <c r="BRZ37" s="261"/>
      <c r="BSA37" s="265"/>
      <c r="BSB37" s="266"/>
      <c r="BSC37" s="200"/>
      <c r="BSD37" s="266"/>
      <c r="BSE37" s="261"/>
      <c r="BSF37" s="265"/>
      <c r="BSG37" s="266"/>
      <c r="BSH37" s="200"/>
      <c r="BSI37" s="266"/>
      <c r="BSJ37" s="261"/>
      <c r="BSK37" s="265"/>
      <c r="BSL37" s="266"/>
      <c r="BSM37" s="200"/>
      <c r="BSN37" s="266"/>
      <c r="BSO37" s="261"/>
      <c r="BSP37" s="265"/>
      <c r="BSQ37" s="266"/>
      <c r="BSR37" s="200"/>
      <c r="BSS37" s="266"/>
      <c r="BST37" s="261"/>
      <c r="BSU37" s="265"/>
      <c r="BSV37" s="266"/>
      <c r="BSW37" s="200"/>
      <c r="BSX37" s="266"/>
      <c r="BSY37" s="261"/>
      <c r="BSZ37" s="265"/>
      <c r="BTA37" s="266"/>
      <c r="BTB37" s="200"/>
      <c r="BTC37" s="266"/>
      <c r="BTD37" s="261"/>
      <c r="BTE37" s="265"/>
      <c r="BTF37" s="266"/>
      <c r="BTG37" s="200"/>
      <c r="BTH37" s="266"/>
      <c r="BTI37" s="261"/>
      <c r="BTJ37" s="265"/>
      <c r="BTK37" s="266"/>
      <c r="BTL37" s="200"/>
      <c r="BTM37" s="266"/>
      <c r="BTN37" s="261"/>
      <c r="BTO37" s="265"/>
      <c r="BTP37" s="266"/>
      <c r="BTQ37" s="200"/>
      <c r="BTR37" s="266"/>
      <c r="BTS37" s="261"/>
      <c r="BTT37" s="265"/>
      <c r="BTU37" s="266"/>
      <c r="BTV37" s="200"/>
      <c r="BTW37" s="266"/>
      <c r="BTX37" s="261"/>
      <c r="BTY37" s="265"/>
      <c r="BTZ37" s="266"/>
      <c r="BUA37" s="200"/>
      <c r="BUB37" s="266"/>
      <c r="BUC37" s="261"/>
      <c r="BUD37" s="265"/>
      <c r="BUE37" s="266"/>
      <c r="BUF37" s="200"/>
      <c r="BUG37" s="266"/>
      <c r="BUH37" s="261"/>
      <c r="BUI37" s="265"/>
      <c r="BUJ37" s="266"/>
      <c r="BUK37" s="200"/>
      <c r="BUL37" s="266"/>
      <c r="BUM37" s="261"/>
      <c r="BUN37" s="265"/>
      <c r="BUO37" s="266"/>
      <c r="BUP37" s="200"/>
      <c r="BUQ37" s="266"/>
      <c r="BUR37" s="261"/>
      <c r="BUS37" s="265"/>
      <c r="BUT37" s="266"/>
      <c r="BUU37" s="200"/>
      <c r="BUV37" s="266"/>
      <c r="BUW37" s="261"/>
      <c r="BUX37" s="265"/>
      <c r="BUY37" s="266"/>
      <c r="BUZ37" s="200"/>
      <c r="BVA37" s="266"/>
      <c r="BVB37" s="261"/>
      <c r="BVC37" s="265"/>
      <c r="BVD37" s="266"/>
      <c r="BVE37" s="200"/>
      <c r="BVF37" s="266"/>
      <c r="BVG37" s="261"/>
      <c r="BVH37" s="265"/>
      <c r="BVI37" s="266"/>
      <c r="BVJ37" s="200"/>
      <c r="BVK37" s="266"/>
      <c r="BVL37" s="261"/>
      <c r="BVM37" s="265"/>
      <c r="BVN37" s="266"/>
      <c r="BVO37" s="200"/>
      <c r="BVP37" s="266"/>
      <c r="BVQ37" s="261"/>
      <c r="BVR37" s="265"/>
      <c r="BVS37" s="266"/>
      <c r="BVT37" s="200"/>
      <c r="BVU37" s="266"/>
      <c r="BVV37" s="261"/>
      <c r="BVW37" s="265"/>
      <c r="BVX37" s="266"/>
      <c r="BVY37" s="200"/>
      <c r="BVZ37" s="266"/>
      <c r="BWA37" s="261"/>
      <c r="BWB37" s="265"/>
      <c r="BWC37" s="266"/>
      <c r="BWD37" s="200"/>
      <c r="BWE37" s="266"/>
      <c r="BWF37" s="261"/>
      <c r="BWG37" s="265"/>
      <c r="BWH37" s="266"/>
      <c r="BWI37" s="200"/>
      <c r="BWJ37" s="266"/>
      <c r="BWK37" s="261"/>
      <c r="BWL37" s="265"/>
      <c r="BWM37" s="266"/>
      <c r="BWN37" s="200"/>
      <c r="BWO37" s="266"/>
      <c r="BWP37" s="261"/>
      <c r="BWQ37" s="265"/>
      <c r="BWR37" s="266"/>
      <c r="BWS37" s="200"/>
      <c r="BWT37" s="266"/>
      <c r="BWU37" s="261"/>
      <c r="BWV37" s="265"/>
      <c r="BWW37" s="266"/>
      <c r="BWX37" s="200"/>
      <c r="BWY37" s="266"/>
      <c r="BWZ37" s="261"/>
      <c r="BXA37" s="265"/>
      <c r="BXB37" s="266"/>
      <c r="BXC37" s="200"/>
      <c r="BXD37" s="266"/>
      <c r="BXE37" s="261"/>
      <c r="BXF37" s="265"/>
      <c r="BXG37" s="266"/>
      <c r="BXH37" s="200"/>
      <c r="BXI37" s="266"/>
      <c r="BXJ37" s="261"/>
      <c r="BXK37" s="265"/>
      <c r="BXL37" s="266"/>
      <c r="BXM37" s="200"/>
      <c r="BXN37" s="266"/>
      <c r="BXO37" s="261"/>
      <c r="BXP37" s="265"/>
      <c r="BXQ37" s="266"/>
      <c r="BXR37" s="200"/>
      <c r="BXS37" s="266"/>
      <c r="BXT37" s="261"/>
      <c r="BXU37" s="265"/>
      <c r="BXV37" s="266"/>
      <c r="BXW37" s="200"/>
      <c r="BXX37" s="266"/>
      <c r="BXY37" s="261"/>
      <c r="BXZ37" s="265"/>
      <c r="BYA37" s="266"/>
      <c r="BYB37" s="200"/>
      <c r="BYC37" s="266"/>
      <c r="BYD37" s="261"/>
      <c r="BYE37" s="265"/>
      <c r="BYF37" s="266"/>
      <c r="BYG37" s="200"/>
      <c r="BYH37" s="266"/>
      <c r="BYI37" s="261"/>
      <c r="BYJ37" s="265"/>
      <c r="BYK37" s="266"/>
      <c r="BYL37" s="200"/>
      <c r="BYM37" s="266"/>
      <c r="BYN37" s="261"/>
      <c r="BYO37" s="265"/>
      <c r="BYP37" s="266"/>
      <c r="BYQ37" s="200"/>
      <c r="BYR37" s="266"/>
      <c r="BYS37" s="261"/>
      <c r="BYT37" s="265"/>
      <c r="BYU37" s="266"/>
      <c r="BYV37" s="200"/>
      <c r="BYW37" s="266"/>
      <c r="BYX37" s="261"/>
      <c r="BYY37" s="265"/>
      <c r="BYZ37" s="266"/>
      <c r="BZA37" s="200"/>
      <c r="BZB37" s="266"/>
      <c r="BZC37" s="261"/>
      <c r="BZD37" s="265"/>
      <c r="BZE37" s="266"/>
      <c r="BZF37" s="200"/>
      <c r="BZG37" s="266"/>
      <c r="BZH37" s="261"/>
      <c r="BZI37" s="265"/>
      <c r="BZJ37" s="266"/>
      <c r="BZK37" s="200"/>
      <c r="BZL37" s="266"/>
      <c r="BZM37" s="261"/>
      <c r="BZN37" s="265"/>
      <c r="BZO37" s="266"/>
      <c r="BZP37" s="200"/>
      <c r="BZQ37" s="266"/>
      <c r="BZR37" s="261"/>
      <c r="BZS37" s="265"/>
      <c r="BZT37" s="266"/>
      <c r="BZU37" s="200"/>
      <c r="BZV37" s="266"/>
      <c r="BZW37" s="261"/>
      <c r="BZX37" s="265"/>
      <c r="BZY37" s="266"/>
      <c r="BZZ37" s="200"/>
      <c r="CAA37" s="266"/>
      <c r="CAB37" s="261"/>
      <c r="CAC37" s="265"/>
      <c r="CAD37" s="266"/>
      <c r="CAE37" s="200"/>
      <c r="CAF37" s="266"/>
      <c r="CAG37" s="261"/>
      <c r="CAH37" s="265"/>
      <c r="CAI37" s="266"/>
      <c r="CAJ37" s="200"/>
      <c r="CAK37" s="266"/>
      <c r="CAL37" s="261"/>
      <c r="CAM37" s="265"/>
      <c r="CAN37" s="266"/>
      <c r="CAO37" s="200"/>
      <c r="CAP37" s="266"/>
      <c r="CAQ37" s="261"/>
      <c r="CAR37" s="265"/>
      <c r="CAS37" s="266"/>
      <c r="CAT37" s="200"/>
      <c r="CAU37" s="266"/>
      <c r="CAV37" s="261"/>
      <c r="CAW37" s="265"/>
      <c r="CAX37" s="266"/>
      <c r="CAY37" s="200"/>
      <c r="CAZ37" s="266"/>
      <c r="CBA37" s="261"/>
      <c r="CBB37" s="265"/>
      <c r="CBC37" s="266"/>
      <c r="CBD37" s="200"/>
      <c r="CBE37" s="266"/>
      <c r="CBF37" s="261"/>
      <c r="CBG37" s="265"/>
      <c r="CBH37" s="266"/>
      <c r="CBI37" s="200"/>
      <c r="CBJ37" s="266"/>
      <c r="CBK37" s="261"/>
      <c r="CBL37" s="265"/>
      <c r="CBM37" s="266"/>
      <c r="CBN37" s="200"/>
      <c r="CBO37" s="266"/>
      <c r="CBP37" s="261"/>
      <c r="CBQ37" s="265"/>
      <c r="CBR37" s="266"/>
      <c r="CBS37" s="200"/>
      <c r="CBT37" s="266"/>
      <c r="CBU37" s="261"/>
      <c r="CBV37" s="265"/>
      <c r="CBW37" s="266"/>
      <c r="CBX37" s="200"/>
      <c r="CBY37" s="266"/>
      <c r="CBZ37" s="261"/>
      <c r="CCA37" s="265"/>
      <c r="CCB37" s="266"/>
      <c r="CCC37" s="200"/>
      <c r="CCD37" s="266"/>
      <c r="CCE37" s="261"/>
      <c r="CCF37" s="265"/>
      <c r="CCG37" s="266"/>
      <c r="CCH37" s="200"/>
      <c r="CCI37" s="266"/>
      <c r="CCJ37" s="261"/>
      <c r="CCK37" s="265"/>
      <c r="CCL37" s="266"/>
      <c r="CCM37" s="200"/>
      <c r="CCN37" s="266"/>
      <c r="CCO37" s="261"/>
      <c r="CCP37" s="265"/>
      <c r="CCQ37" s="266"/>
      <c r="CCR37" s="200"/>
      <c r="CCS37" s="266"/>
      <c r="CCT37" s="261"/>
      <c r="CCU37" s="265"/>
      <c r="CCV37" s="266"/>
      <c r="CCW37" s="200"/>
      <c r="CCX37" s="266"/>
      <c r="CCY37" s="261"/>
      <c r="CCZ37" s="265"/>
      <c r="CDA37" s="266"/>
      <c r="CDB37" s="200"/>
      <c r="CDC37" s="266"/>
      <c r="CDD37" s="261"/>
      <c r="CDE37" s="265"/>
      <c r="CDF37" s="266"/>
      <c r="CDG37" s="200"/>
      <c r="CDH37" s="266"/>
      <c r="CDI37" s="261"/>
      <c r="CDJ37" s="265"/>
      <c r="CDK37" s="266"/>
      <c r="CDL37" s="200"/>
      <c r="CDM37" s="266"/>
      <c r="CDN37" s="261"/>
      <c r="CDO37" s="265"/>
      <c r="CDP37" s="266"/>
      <c r="CDQ37" s="200"/>
      <c r="CDR37" s="266"/>
      <c r="CDS37" s="261"/>
      <c r="CDT37" s="265"/>
      <c r="CDU37" s="266"/>
      <c r="CDV37" s="200"/>
      <c r="CDW37" s="266"/>
      <c r="CDX37" s="261"/>
      <c r="CDY37" s="265"/>
      <c r="CDZ37" s="266"/>
      <c r="CEA37" s="200"/>
      <c r="CEB37" s="266"/>
      <c r="CEC37" s="261"/>
      <c r="CED37" s="265"/>
      <c r="CEE37" s="266"/>
      <c r="CEF37" s="200"/>
      <c r="CEG37" s="266"/>
      <c r="CEH37" s="261"/>
      <c r="CEI37" s="265"/>
      <c r="CEJ37" s="266"/>
      <c r="CEK37" s="200"/>
      <c r="CEL37" s="266"/>
      <c r="CEM37" s="261"/>
      <c r="CEN37" s="265"/>
      <c r="CEO37" s="266"/>
      <c r="CEP37" s="200"/>
      <c r="CEQ37" s="266"/>
      <c r="CER37" s="261"/>
      <c r="CES37" s="265"/>
      <c r="CET37" s="266"/>
      <c r="CEU37" s="200"/>
      <c r="CEV37" s="266"/>
      <c r="CEW37" s="261"/>
      <c r="CEX37" s="265"/>
      <c r="CEY37" s="266"/>
      <c r="CEZ37" s="200"/>
      <c r="CFA37" s="266"/>
      <c r="CFB37" s="261"/>
      <c r="CFC37" s="265"/>
      <c r="CFD37" s="266"/>
      <c r="CFE37" s="200"/>
      <c r="CFF37" s="266"/>
      <c r="CFG37" s="261"/>
      <c r="CFH37" s="265"/>
      <c r="CFI37" s="266"/>
      <c r="CFJ37" s="200"/>
      <c r="CFK37" s="266"/>
      <c r="CFL37" s="261"/>
      <c r="CFM37" s="265"/>
      <c r="CFN37" s="266"/>
      <c r="CFO37" s="200"/>
      <c r="CFP37" s="266"/>
      <c r="CFQ37" s="261"/>
      <c r="CFR37" s="265"/>
      <c r="CFS37" s="266"/>
      <c r="CFT37" s="200"/>
      <c r="CFU37" s="266"/>
      <c r="CFV37" s="261"/>
      <c r="CFW37" s="265"/>
      <c r="CFX37" s="266"/>
      <c r="CFY37" s="200"/>
      <c r="CFZ37" s="266"/>
      <c r="CGA37" s="261"/>
      <c r="CGB37" s="265"/>
      <c r="CGC37" s="266"/>
      <c r="CGD37" s="200"/>
      <c r="CGE37" s="266"/>
      <c r="CGF37" s="261"/>
      <c r="CGG37" s="265"/>
      <c r="CGH37" s="266"/>
      <c r="CGI37" s="200"/>
      <c r="CGJ37" s="266"/>
      <c r="CGK37" s="261"/>
      <c r="CGL37" s="265"/>
      <c r="CGM37" s="266"/>
      <c r="CGN37" s="200"/>
      <c r="CGO37" s="266"/>
      <c r="CGP37" s="261"/>
      <c r="CGQ37" s="265"/>
      <c r="CGR37" s="266"/>
      <c r="CGS37" s="200"/>
      <c r="CGT37" s="266"/>
      <c r="CGU37" s="261"/>
      <c r="CGV37" s="265"/>
      <c r="CGW37" s="266"/>
      <c r="CGX37" s="200"/>
      <c r="CGY37" s="266"/>
      <c r="CGZ37" s="261"/>
      <c r="CHA37" s="265"/>
      <c r="CHB37" s="266"/>
      <c r="CHC37" s="200"/>
      <c r="CHD37" s="266"/>
      <c r="CHE37" s="261"/>
      <c r="CHF37" s="265"/>
      <c r="CHG37" s="266"/>
      <c r="CHH37" s="200"/>
      <c r="CHI37" s="266"/>
      <c r="CHJ37" s="261"/>
      <c r="CHK37" s="265"/>
      <c r="CHL37" s="266"/>
      <c r="CHM37" s="200"/>
      <c r="CHN37" s="266"/>
      <c r="CHO37" s="261"/>
      <c r="CHP37" s="265"/>
      <c r="CHQ37" s="266"/>
      <c r="CHR37" s="200"/>
      <c r="CHS37" s="266"/>
      <c r="CHT37" s="261"/>
      <c r="CHU37" s="265"/>
      <c r="CHV37" s="266"/>
      <c r="CHW37" s="200"/>
      <c r="CHX37" s="266"/>
      <c r="CHY37" s="261"/>
      <c r="CHZ37" s="265"/>
      <c r="CIA37" s="266"/>
      <c r="CIB37" s="200"/>
      <c r="CIC37" s="266"/>
      <c r="CID37" s="261"/>
      <c r="CIE37" s="265"/>
      <c r="CIF37" s="266"/>
      <c r="CIG37" s="200"/>
      <c r="CIH37" s="266"/>
      <c r="CII37" s="261"/>
      <c r="CIJ37" s="265"/>
      <c r="CIK37" s="266"/>
      <c r="CIL37" s="200"/>
      <c r="CIM37" s="266"/>
      <c r="CIN37" s="261"/>
      <c r="CIO37" s="265"/>
      <c r="CIP37" s="266"/>
      <c r="CIQ37" s="200"/>
      <c r="CIR37" s="266"/>
      <c r="CIS37" s="261"/>
      <c r="CIT37" s="265"/>
      <c r="CIU37" s="266"/>
      <c r="CIV37" s="200"/>
      <c r="CIW37" s="266"/>
      <c r="CIX37" s="261"/>
      <c r="CIY37" s="265"/>
      <c r="CIZ37" s="266"/>
      <c r="CJA37" s="200"/>
      <c r="CJB37" s="266"/>
      <c r="CJC37" s="261"/>
      <c r="CJD37" s="265"/>
      <c r="CJE37" s="266"/>
      <c r="CJF37" s="200"/>
      <c r="CJG37" s="266"/>
      <c r="CJH37" s="261"/>
      <c r="CJI37" s="265"/>
      <c r="CJJ37" s="266"/>
      <c r="CJK37" s="200"/>
      <c r="CJL37" s="266"/>
      <c r="CJM37" s="261"/>
      <c r="CJN37" s="265"/>
      <c r="CJO37" s="266"/>
      <c r="CJP37" s="200"/>
      <c r="CJQ37" s="266"/>
      <c r="CJR37" s="261"/>
      <c r="CJS37" s="265"/>
      <c r="CJT37" s="266"/>
      <c r="CJU37" s="200"/>
      <c r="CJV37" s="266"/>
      <c r="CJW37" s="261"/>
      <c r="CJX37" s="265"/>
      <c r="CJY37" s="266"/>
      <c r="CJZ37" s="200"/>
      <c r="CKA37" s="266"/>
      <c r="CKB37" s="261"/>
      <c r="CKC37" s="265"/>
      <c r="CKD37" s="266"/>
      <c r="CKE37" s="200"/>
      <c r="CKF37" s="266"/>
      <c r="CKG37" s="261"/>
      <c r="CKH37" s="265"/>
      <c r="CKI37" s="266"/>
      <c r="CKJ37" s="200"/>
      <c r="CKK37" s="266"/>
      <c r="CKL37" s="261"/>
      <c r="CKM37" s="265"/>
      <c r="CKN37" s="266"/>
      <c r="CKO37" s="200"/>
      <c r="CKP37" s="266"/>
      <c r="CKQ37" s="261"/>
      <c r="CKR37" s="265"/>
      <c r="CKS37" s="266"/>
      <c r="CKT37" s="200"/>
      <c r="CKU37" s="266"/>
      <c r="CKV37" s="261"/>
      <c r="CKW37" s="265"/>
      <c r="CKX37" s="266"/>
      <c r="CKY37" s="200"/>
      <c r="CKZ37" s="266"/>
      <c r="CLA37" s="261"/>
      <c r="CLB37" s="265"/>
      <c r="CLC37" s="266"/>
      <c r="CLD37" s="200"/>
      <c r="CLE37" s="266"/>
      <c r="CLF37" s="261"/>
      <c r="CLG37" s="265"/>
      <c r="CLH37" s="266"/>
      <c r="CLI37" s="200"/>
      <c r="CLJ37" s="266"/>
      <c r="CLK37" s="261"/>
      <c r="CLL37" s="265"/>
      <c r="CLM37" s="266"/>
      <c r="CLN37" s="200"/>
      <c r="CLO37" s="266"/>
      <c r="CLP37" s="261"/>
      <c r="CLQ37" s="265"/>
      <c r="CLR37" s="266"/>
      <c r="CLS37" s="200"/>
      <c r="CLT37" s="266"/>
      <c r="CLU37" s="261"/>
      <c r="CLV37" s="265"/>
      <c r="CLW37" s="266"/>
      <c r="CLX37" s="200"/>
      <c r="CLY37" s="266"/>
      <c r="CLZ37" s="261"/>
      <c r="CMA37" s="265"/>
      <c r="CMB37" s="266"/>
      <c r="CMC37" s="200"/>
      <c r="CMD37" s="266"/>
      <c r="CME37" s="261"/>
      <c r="CMF37" s="265"/>
      <c r="CMG37" s="266"/>
      <c r="CMH37" s="200"/>
      <c r="CMI37" s="266"/>
      <c r="CMJ37" s="261"/>
      <c r="CMK37" s="265"/>
      <c r="CML37" s="266"/>
      <c r="CMM37" s="200"/>
      <c r="CMN37" s="266"/>
      <c r="CMO37" s="261"/>
      <c r="CMP37" s="265"/>
      <c r="CMQ37" s="266"/>
      <c r="CMR37" s="200"/>
      <c r="CMS37" s="266"/>
      <c r="CMT37" s="261"/>
      <c r="CMU37" s="265"/>
      <c r="CMV37" s="266"/>
      <c r="CMW37" s="200"/>
      <c r="CMX37" s="266"/>
      <c r="CMY37" s="261"/>
      <c r="CMZ37" s="265"/>
      <c r="CNA37" s="266"/>
      <c r="CNB37" s="200"/>
      <c r="CNC37" s="266"/>
      <c r="CND37" s="261"/>
      <c r="CNE37" s="265"/>
      <c r="CNF37" s="266"/>
      <c r="CNG37" s="200"/>
      <c r="CNH37" s="266"/>
      <c r="CNI37" s="261"/>
      <c r="CNJ37" s="265"/>
      <c r="CNK37" s="266"/>
      <c r="CNL37" s="200"/>
      <c r="CNM37" s="266"/>
      <c r="CNN37" s="261"/>
      <c r="CNO37" s="265"/>
      <c r="CNP37" s="266"/>
      <c r="CNQ37" s="200"/>
      <c r="CNR37" s="266"/>
      <c r="CNS37" s="261"/>
      <c r="CNT37" s="265"/>
      <c r="CNU37" s="266"/>
      <c r="CNV37" s="200"/>
      <c r="CNW37" s="266"/>
      <c r="CNX37" s="261"/>
      <c r="CNY37" s="265"/>
      <c r="CNZ37" s="266"/>
      <c r="COA37" s="200"/>
      <c r="COB37" s="266"/>
      <c r="COC37" s="261"/>
      <c r="COD37" s="265"/>
      <c r="COE37" s="266"/>
      <c r="COF37" s="200"/>
      <c r="COG37" s="266"/>
      <c r="COH37" s="261"/>
      <c r="COI37" s="265"/>
      <c r="COJ37" s="266"/>
      <c r="COK37" s="200"/>
      <c r="COL37" s="266"/>
      <c r="COM37" s="261"/>
      <c r="CON37" s="265"/>
      <c r="COO37" s="266"/>
      <c r="COP37" s="200"/>
      <c r="COQ37" s="266"/>
      <c r="COR37" s="261"/>
      <c r="COS37" s="265"/>
      <c r="COT37" s="266"/>
      <c r="COU37" s="200"/>
      <c r="COV37" s="266"/>
      <c r="COW37" s="261"/>
      <c r="COX37" s="265"/>
      <c r="COY37" s="266"/>
      <c r="COZ37" s="200"/>
      <c r="CPA37" s="266"/>
      <c r="CPB37" s="261"/>
      <c r="CPC37" s="265"/>
      <c r="CPD37" s="266"/>
      <c r="CPE37" s="200"/>
      <c r="CPF37" s="266"/>
      <c r="CPG37" s="261"/>
      <c r="CPH37" s="265"/>
      <c r="CPI37" s="266"/>
      <c r="CPJ37" s="200"/>
      <c r="CPK37" s="266"/>
      <c r="CPL37" s="261"/>
      <c r="CPM37" s="265"/>
      <c r="CPN37" s="266"/>
      <c r="CPO37" s="200"/>
      <c r="CPP37" s="266"/>
      <c r="CPQ37" s="261"/>
      <c r="CPR37" s="265"/>
      <c r="CPS37" s="266"/>
      <c r="CPT37" s="200"/>
      <c r="CPU37" s="266"/>
      <c r="CPV37" s="261"/>
      <c r="CPW37" s="265"/>
      <c r="CPX37" s="266"/>
      <c r="CPY37" s="200"/>
      <c r="CPZ37" s="266"/>
      <c r="CQA37" s="261"/>
      <c r="CQB37" s="265"/>
      <c r="CQC37" s="266"/>
      <c r="CQD37" s="200"/>
      <c r="CQE37" s="266"/>
      <c r="CQF37" s="261"/>
      <c r="CQG37" s="265"/>
      <c r="CQH37" s="266"/>
      <c r="CQI37" s="200"/>
      <c r="CQJ37" s="266"/>
      <c r="CQK37" s="261"/>
      <c r="CQL37" s="265"/>
      <c r="CQM37" s="266"/>
      <c r="CQN37" s="200"/>
      <c r="CQO37" s="266"/>
      <c r="CQP37" s="261"/>
      <c r="CQQ37" s="265"/>
      <c r="CQR37" s="266"/>
      <c r="CQS37" s="200"/>
      <c r="CQT37" s="266"/>
      <c r="CQU37" s="261"/>
      <c r="CQV37" s="265"/>
      <c r="CQW37" s="266"/>
      <c r="CQX37" s="200"/>
      <c r="CQY37" s="266"/>
      <c r="CQZ37" s="261"/>
      <c r="CRA37" s="265"/>
      <c r="CRB37" s="266"/>
      <c r="CRC37" s="200"/>
      <c r="CRD37" s="266"/>
      <c r="CRE37" s="261"/>
      <c r="CRF37" s="265"/>
      <c r="CRG37" s="266"/>
      <c r="CRH37" s="200"/>
      <c r="CRI37" s="266"/>
      <c r="CRJ37" s="261"/>
      <c r="CRK37" s="265"/>
      <c r="CRL37" s="266"/>
      <c r="CRM37" s="200"/>
      <c r="CRN37" s="266"/>
      <c r="CRO37" s="261"/>
      <c r="CRP37" s="265"/>
      <c r="CRQ37" s="266"/>
      <c r="CRR37" s="200"/>
      <c r="CRS37" s="266"/>
      <c r="CRT37" s="261"/>
      <c r="CRU37" s="265"/>
      <c r="CRV37" s="266"/>
      <c r="CRW37" s="200"/>
      <c r="CRX37" s="266"/>
      <c r="CRY37" s="261"/>
      <c r="CRZ37" s="265"/>
      <c r="CSA37" s="266"/>
      <c r="CSB37" s="200"/>
      <c r="CSC37" s="266"/>
      <c r="CSD37" s="261"/>
      <c r="CSE37" s="265"/>
      <c r="CSF37" s="266"/>
      <c r="CSG37" s="200"/>
      <c r="CSH37" s="266"/>
      <c r="CSI37" s="261"/>
      <c r="CSJ37" s="265"/>
      <c r="CSK37" s="266"/>
      <c r="CSL37" s="200"/>
      <c r="CSM37" s="266"/>
      <c r="CSN37" s="261"/>
      <c r="CSO37" s="265"/>
      <c r="CSP37" s="266"/>
      <c r="CSQ37" s="200"/>
      <c r="CSR37" s="266"/>
      <c r="CSS37" s="261"/>
      <c r="CST37" s="265"/>
      <c r="CSU37" s="266"/>
      <c r="CSV37" s="200"/>
      <c r="CSW37" s="266"/>
      <c r="CSX37" s="261"/>
      <c r="CSY37" s="265"/>
      <c r="CSZ37" s="266"/>
      <c r="CTA37" s="200"/>
      <c r="CTB37" s="266"/>
      <c r="CTC37" s="261"/>
      <c r="CTD37" s="265"/>
      <c r="CTE37" s="266"/>
      <c r="CTF37" s="200"/>
      <c r="CTG37" s="266"/>
      <c r="CTH37" s="261"/>
      <c r="CTI37" s="265"/>
      <c r="CTJ37" s="266"/>
      <c r="CTK37" s="200"/>
      <c r="CTL37" s="266"/>
      <c r="CTM37" s="261"/>
      <c r="CTN37" s="265"/>
      <c r="CTO37" s="266"/>
      <c r="CTP37" s="200"/>
      <c r="CTQ37" s="266"/>
      <c r="CTR37" s="261"/>
      <c r="CTS37" s="265"/>
      <c r="CTT37" s="266"/>
      <c r="CTU37" s="200"/>
      <c r="CTV37" s="266"/>
      <c r="CTW37" s="261"/>
      <c r="CTX37" s="265"/>
      <c r="CTY37" s="266"/>
      <c r="CTZ37" s="200"/>
      <c r="CUA37" s="266"/>
      <c r="CUB37" s="261"/>
      <c r="CUC37" s="265"/>
      <c r="CUD37" s="266"/>
      <c r="CUE37" s="200"/>
      <c r="CUF37" s="266"/>
      <c r="CUG37" s="261"/>
      <c r="CUH37" s="265"/>
      <c r="CUI37" s="266"/>
      <c r="CUJ37" s="200"/>
      <c r="CUK37" s="266"/>
      <c r="CUL37" s="261"/>
      <c r="CUM37" s="265"/>
      <c r="CUN37" s="266"/>
      <c r="CUO37" s="200"/>
      <c r="CUP37" s="266"/>
      <c r="CUQ37" s="261"/>
      <c r="CUR37" s="265"/>
      <c r="CUS37" s="266"/>
      <c r="CUT37" s="200"/>
      <c r="CUU37" s="266"/>
      <c r="CUV37" s="261"/>
      <c r="CUW37" s="265"/>
      <c r="CUX37" s="266"/>
      <c r="CUY37" s="200"/>
      <c r="CUZ37" s="266"/>
      <c r="CVA37" s="261"/>
      <c r="CVB37" s="265"/>
      <c r="CVC37" s="266"/>
      <c r="CVD37" s="200"/>
      <c r="CVE37" s="266"/>
      <c r="CVF37" s="261"/>
      <c r="CVG37" s="265"/>
      <c r="CVH37" s="266"/>
      <c r="CVI37" s="200"/>
      <c r="CVJ37" s="266"/>
      <c r="CVK37" s="261"/>
      <c r="CVL37" s="265"/>
      <c r="CVM37" s="266"/>
      <c r="CVN37" s="200"/>
      <c r="CVO37" s="266"/>
      <c r="CVP37" s="261"/>
      <c r="CVQ37" s="265"/>
      <c r="CVR37" s="266"/>
      <c r="CVS37" s="200"/>
      <c r="CVT37" s="266"/>
      <c r="CVU37" s="261"/>
      <c r="CVV37" s="265"/>
      <c r="CVW37" s="266"/>
      <c r="CVX37" s="200"/>
      <c r="CVY37" s="266"/>
      <c r="CVZ37" s="261"/>
      <c r="CWA37" s="265"/>
      <c r="CWB37" s="266"/>
      <c r="CWC37" s="200"/>
      <c r="CWD37" s="266"/>
      <c r="CWE37" s="261"/>
      <c r="CWF37" s="265"/>
      <c r="CWG37" s="266"/>
      <c r="CWH37" s="200"/>
      <c r="CWI37" s="266"/>
      <c r="CWJ37" s="261"/>
      <c r="CWK37" s="265"/>
      <c r="CWL37" s="266"/>
      <c r="CWM37" s="200"/>
      <c r="CWN37" s="266"/>
      <c r="CWO37" s="261"/>
      <c r="CWP37" s="265"/>
      <c r="CWQ37" s="266"/>
      <c r="CWR37" s="200"/>
      <c r="CWS37" s="266"/>
      <c r="CWT37" s="261"/>
      <c r="CWU37" s="265"/>
      <c r="CWV37" s="266"/>
      <c r="CWW37" s="200"/>
      <c r="CWX37" s="266"/>
      <c r="CWY37" s="261"/>
      <c r="CWZ37" s="265"/>
      <c r="CXA37" s="266"/>
      <c r="CXB37" s="200"/>
      <c r="CXC37" s="266"/>
      <c r="CXD37" s="261"/>
      <c r="CXE37" s="265"/>
      <c r="CXF37" s="266"/>
      <c r="CXG37" s="200"/>
      <c r="CXH37" s="266"/>
      <c r="CXI37" s="261"/>
      <c r="CXJ37" s="265"/>
      <c r="CXK37" s="266"/>
      <c r="CXL37" s="200"/>
      <c r="CXM37" s="266"/>
      <c r="CXN37" s="261"/>
      <c r="CXO37" s="265"/>
      <c r="CXP37" s="266"/>
      <c r="CXQ37" s="200"/>
      <c r="CXR37" s="266"/>
      <c r="CXS37" s="261"/>
      <c r="CXT37" s="265"/>
      <c r="CXU37" s="266"/>
      <c r="CXV37" s="200"/>
      <c r="CXW37" s="266"/>
      <c r="CXX37" s="261"/>
      <c r="CXY37" s="265"/>
      <c r="CXZ37" s="266"/>
      <c r="CYA37" s="200"/>
      <c r="CYB37" s="266"/>
      <c r="CYC37" s="261"/>
      <c r="CYD37" s="265"/>
      <c r="CYE37" s="266"/>
      <c r="CYF37" s="200"/>
      <c r="CYG37" s="266"/>
      <c r="CYH37" s="261"/>
      <c r="CYI37" s="265"/>
      <c r="CYJ37" s="266"/>
      <c r="CYK37" s="200"/>
      <c r="CYL37" s="266"/>
      <c r="CYM37" s="261"/>
      <c r="CYN37" s="265"/>
      <c r="CYO37" s="266"/>
      <c r="CYP37" s="200"/>
      <c r="CYQ37" s="266"/>
      <c r="CYR37" s="261"/>
      <c r="CYS37" s="265"/>
      <c r="CYT37" s="266"/>
      <c r="CYU37" s="200"/>
      <c r="CYV37" s="266"/>
      <c r="CYW37" s="261"/>
      <c r="CYX37" s="265"/>
      <c r="CYY37" s="266"/>
      <c r="CYZ37" s="200"/>
      <c r="CZA37" s="266"/>
      <c r="CZB37" s="261"/>
      <c r="CZC37" s="265"/>
      <c r="CZD37" s="266"/>
      <c r="CZE37" s="200"/>
      <c r="CZF37" s="266"/>
      <c r="CZG37" s="261"/>
      <c r="CZH37" s="265"/>
      <c r="CZI37" s="266"/>
      <c r="CZJ37" s="200"/>
      <c r="CZK37" s="266"/>
      <c r="CZL37" s="261"/>
      <c r="CZM37" s="265"/>
      <c r="CZN37" s="266"/>
      <c r="CZO37" s="200"/>
      <c r="CZP37" s="266"/>
      <c r="CZQ37" s="261"/>
      <c r="CZR37" s="265"/>
      <c r="CZS37" s="266"/>
      <c r="CZT37" s="200"/>
      <c r="CZU37" s="266"/>
      <c r="CZV37" s="261"/>
      <c r="CZW37" s="265"/>
      <c r="CZX37" s="266"/>
      <c r="CZY37" s="200"/>
      <c r="CZZ37" s="266"/>
      <c r="DAA37" s="261"/>
      <c r="DAB37" s="265"/>
      <c r="DAC37" s="266"/>
      <c r="DAD37" s="200"/>
      <c r="DAE37" s="266"/>
      <c r="DAF37" s="261"/>
      <c r="DAG37" s="265"/>
      <c r="DAH37" s="266"/>
      <c r="DAI37" s="200"/>
      <c r="DAJ37" s="266"/>
      <c r="DAK37" s="261"/>
      <c r="DAL37" s="265"/>
      <c r="DAM37" s="266"/>
      <c r="DAN37" s="200"/>
      <c r="DAO37" s="266"/>
      <c r="DAP37" s="261"/>
      <c r="DAQ37" s="265"/>
      <c r="DAR37" s="266"/>
      <c r="DAS37" s="200"/>
      <c r="DAT37" s="266"/>
      <c r="DAU37" s="261"/>
      <c r="DAV37" s="265"/>
      <c r="DAW37" s="266"/>
      <c r="DAX37" s="200"/>
      <c r="DAY37" s="266"/>
      <c r="DAZ37" s="261"/>
      <c r="DBA37" s="265"/>
      <c r="DBB37" s="266"/>
      <c r="DBC37" s="200"/>
      <c r="DBD37" s="266"/>
      <c r="DBE37" s="261"/>
      <c r="DBF37" s="265"/>
      <c r="DBG37" s="266"/>
      <c r="DBH37" s="200"/>
      <c r="DBI37" s="266"/>
      <c r="DBJ37" s="261"/>
      <c r="DBK37" s="265"/>
      <c r="DBL37" s="266"/>
      <c r="DBM37" s="200"/>
      <c r="DBN37" s="266"/>
      <c r="DBO37" s="261"/>
      <c r="DBP37" s="265"/>
      <c r="DBQ37" s="266"/>
      <c r="DBR37" s="200"/>
      <c r="DBS37" s="266"/>
      <c r="DBT37" s="261"/>
      <c r="DBU37" s="265"/>
      <c r="DBV37" s="266"/>
      <c r="DBW37" s="200"/>
      <c r="DBX37" s="266"/>
      <c r="DBY37" s="261"/>
      <c r="DBZ37" s="265"/>
      <c r="DCA37" s="266"/>
      <c r="DCB37" s="200"/>
      <c r="DCC37" s="266"/>
      <c r="DCD37" s="261"/>
      <c r="DCE37" s="265"/>
      <c r="DCF37" s="266"/>
      <c r="DCG37" s="200"/>
      <c r="DCH37" s="266"/>
      <c r="DCI37" s="261"/>
      <c r="DCJ37" s="265"/>
      <c r="DCK37" s="266"/>
      <c r="DCL37" s="200"/>
      <c r="DCM37" s="266"/>
      <c r="DCN37" s="261"/>
      <c r="DCO37" s="265"/>
      <c r="DCP37" s="266"/>
      <c r="DCQ37" s="200"/>
      <c r="DCR37" s="266"/>
      <c r="DCS37" s="261"/>
      <c r="DCT37" s="265"/>
      <c r="DCU37" s="266"/>
      <c r="DCV37" s="200"/>
      <c r="DCW37" s="266"/>
      <c r="DCX37" s="261"/>
      <c r="DCY37" s="265"/>
      <c r="DCZ37" s="266"/>
      <c r="DDA37" s="200"/>
      <c r="DDB37" s="266"/>
      <c r="DDC37" s="261"/>
      <c r="DDD37" s="265"/>
      <c r="DDE37" s="266"/>
      <c r="DDF37" s="200"/>
      <c r="DDG37" s="266"/>
      <c r="DDH37" s="261"/>
      <c r="DDI37" s="265"/>
      <c r="DDJ37" s="266"/>
      <c r="DDK37" s="200"/>
      <c r="DDL37" s="266"/>
      <c r="DDM37" s="261"/>
      <c r="DDN37" s="265"/>
      <c r="DDO37" s="266"/>
      <c r="DDP37" s="200"/>
      <c r="DDQ37" s="266"/>
      <c r="DDR37" s="261"/>
      <c r="DDS37" s="265"/>
      <c r="DDT37" s="266"/>
      <c r="DDU37" s="200"/>
      <c r="DDV37" s="266"/>
      <c r="DDW37" s="261"/>
      <c r="DDX37" s="265"/>
      <c r="DDY37" s="266"/>
      <c r="DDZ37" s="200"/>
      <c r="DEA37" s="266"/>
      <c r="DEB37" s="261"/>
      <c r="DEC37" s="265"/>
      <c r="DED37" s="266"/>
      <c r="DEE37" s="200"/>
      <c r="DEF37" s="266"/>
      <c r="DEG37" s="261"/>
      <c r="DEH37" s="265"/>
      <c r="DEI37" s="266"/>
      <c r="DEJ37" s="200"/>
      <c r="DEK37" s="266"/>
      <c r="DEL37" s="261"/>
      <c r="DEM37" s="265"/>
      <c r="DEN37" s="266"/>
      <c r="DEO37" s="200"/>
      <c r="DEP37" s="266"/>
      <c r="DEQ37" s="261"/>
      <c r="DER37" s="265"/>
      <c r="DES37" s="266"/>
      <c r="DET37" s="200"/>
      <c r="DEU37" s="266"/>
      <c r="DEV37" s="261"/>
      <c r="DEW37" s="265"/>
      <c r="DEX37" s="266"/>
      <c r="DEY37" s="200"/>
      <c r="DEZ37" s="266"/>
      <c r="DFA37" s="261"/>
      <c r="DFB37" s="265"/>
      <c r="DFC37" s="266"/>
      <c r="DFD37" s="200"/>
      <c r="DFE37" s="266"/>
      <c r="DFF37" s="261"/>
      <c r="DFG37" s="265"/>
      <c r="DFH37" s="266"/>
      <c r="DFI37" s="200"/>
      <c r="DFJ37" s="266"/>
      <c r="DFK37" s="261"/>
      <c r="DFL37" s="265"/>
      <c r="DFM37" s="266"/>
      <c r="DFN37" s="200"/>
      <c r="DFO37" s="266"/>
      <c r="DFP37" s="261"/>
      <c r="DFQ37" s="265"/>
      <c r="DFR37" s="266"/>
      <c r="DFS37" s="200"/>
      <c r="DFT37" s="266"/>
      <c r="DFU37" s="261"/>
      <c r="DFV37" s="265"/>
      <c r="DFW37" s="266"/>
      <c r="DFX37" s="200"/>
      <c r="DFY37" s="266"/>
      <c r="DFZ37" s="261"/>
      <c r="DGA37" s="265"/>
      <c r="DGB37" s="266"/>
      <c r="DGC37" s="200"/>
      <c r="DGD37" s="266"/>
      <c r="DGE37" s="261"/>
      <c r="DGF37" s="265"/>
      <c r="DGG37" s="266"/>
      <c r="DGH37" s="200"/>
      <c r="DGI37" s="266"/>
      <c r="DGJ37" s="261"/>
      <c r="DGK37" s="265"/>
      <c r="DGL37" s="266"/>
      <c r="DGM37" s="200"/>
      <c r="DGN37" s="266"/>
      <c r="DGO37" s="261"/>
      <c r="DGP37" s="265"/>
      <c r="DGQ37" s="266"/>
      <c r="DGR37" s="200"/>
      <c r="DGS37" s="266"/>
      <c r="DGT37" s="261"/>
      <c r="DGU37" s="265"/>
      <c r="DGV37" s="266"/>
      <c r="DGW37" s="200"/>
      <c r="DGX37" s="266"/>
      <c r="DGY37" s="261"/>
      <c r="DGZ37" s="265"/>
      <c r="DHA37" s="266"/>
      <c r="DHB37" s="200"/>
      <c r="DHC37" s="266"/>
      <c r="DHD37" s="261"/>
      <c r="DHE37" s="265"/>
      <c r="DHF37" s="266"/>
      <c r="DHG37" s="200"/>
      <c r="DHH37" s="266"/>
      <c r="DHI37" s="261"/>
      <c r="DHJ37" s="265"/>
      <c r="DHK37" s="266"/>
      <c r="DHL37" s="200"/>
      <c r="DHM37" s="266"/>
      <c r="DHN37" s="261"/>
      <c r="DHO37" s="265"/>
      <c r="DHP37" s="266"/>
      <c r="DHQ37" s="200"/>
      <c r="DHR37" s="266"/>
      <c r="DHS37" s="261"/>
      <c r="DHT37" s="265"/>
      <c r="DHU37" s="266"/>
      <c r="DHV37" s="200"/>
      <c r="DHW37" s="266"/>
      <c r="DHX37" s="261"/>
      <c r="DHY37" s="265"/>
      <c r="DHZ37" s="266"/>
      <c r="DIA37" s="200"/>
      <c r="DIB37" s="266"/>
      <c r="DIC37" s="261"/>
      <c r="DID37" s="265"/>
      <c r="DIE37" s="266"/>
      <c r="DIF37" s="200"/>
      <c r="DIG37" s="266"/>
      <c r="DIH37" s="261"/>
      <c r="DII37" s="265"/>
      <c r="DIJ37" s="266"/>
      <c r="DIK37" s="200"/>
      <c r="DIL37" s="266"/>
      <c r="DIM37" s="261"/>
      <c r="DIN37" s="265"/>
      <c r="DIO37" s="266"/>
      <c r="DIP37" s="200"/>
      <c r="DIQ37" s="266"/>
      <c r="DIR37" s="261"/>
      <c r="DIS37" s="265"/>
      <c r="DIT37" s="266"/>
      <c r="DIU37" s="200"/>
      <c r="DIV37" s="266"/>
      <c r="DIW37" s="261"/>
      <c r="DIX37" s="265"/>
      <c r="DIY37" s="266"/>
      <c r="DIZ37" s="200"/>
      <c r="DJA37" s="266"/>
      <c r="DJB37" s="261"/>
      <c r="DJC37" s="265"/>
      <c r="DJD37" s="266"/>
      <c r="DJE37" s="200"/>
      <c r="DJF37" s="266"/>
      <c r="DJG37" s="261"/>
      <c r="DJH37" s="265"/>
      <c r="DJI37" s="266"/>
      <c r="DJJ37" s="200"/>
      <c r="DJK37" s="266"/>
      <c r="DJL37" s="261"/>
      <c r="DJM37" s="265"/>
      <c r="DJN37" s="266"/>
      <c r="DJO37" s="200"/>
      <c r="DJP37" s="266"/>
      <c r="DJQ37" s="261"/>
      <c r="DJR37" s="265"/>
      <c r="DJS37" s="266"/>
      <c r="DJT37" s="200"/>
      <c r="DJU37" s="266"/>
      <c r="DJV37" s="261"/>
      <c r="DJW37" s="265"/>
      <c r="DJX37" s="266"/>
      <c r="DJY37" s="200"/>
      <c r="DJZ37" s="266"/>
      <c r="DKA37" s="261"/>
      <c r="DKB37" s="265"/>
      <c r="DKC37" s="266"/>
      <c r="DKD37" s="200"/>
      <c r="DKE37" s="266"/>
      <c r="DKF37" s="261"/>
      <c r="DKG37" s="265"/>
      <c r="DKH37" s="266"/>
      <c r="DKI37" s="200"/>
      <c r="DKJ37" s="266"/>
      <c r="DKK37" s="261"/>
      <c r="DKL37" s="265"/>
      <c r="DKM37" s="266"/>
      <c r="DKN37" s="200"/>
      <c r="DKO37" s="266"/>
      <c r="DKP37" s="261"/>
      <c r="DKQ37" s="265"/>
      <c r="DKR37" s="266"/>
      <c r="DKS37" s="200"/>
      <c r="DKT37" s="266"/>
      <c r="DKU37" s="261"/>
      <c r="DKV37" s="265"/>
      <c r="DKW37" s="266"/>
      <c r="DKX37" s="200"/>
      <c r="DKY37" s="266"/>
      <c r="DKZ37" s="261"/>
      <c r="DLA37" s="265"/>
      <c r="DLB37" s="266"/>
      <c r="DLC37" s="200"/>
      <c r="DLD37" s="266"/>
      <c r="DLE37" s="261"/>
      <c r="DLF37" s="265"/>
      <c r="DLG37" s="266"/>
      <c r="DLH37" s="200"/>
      <c r="DLI37" s="266"/>
      <c r="DLJ37" s="261"/>
      <c r="DLK37" s="265"/>
      <c r="DLL37" s="266"/>
      <c r="DLM37" s="200"/>
      <c r="DLN37" s="266"/>
      <c r="DLO37" s="261"/>
      <c r="DLP37" s="265"/>
      <c r="DLQ37" s="266"/>
      <c r="DLR37" s="200"/>
      <c r="DLS37" s="266"/>
      <c r="DLT37" s="261"/>
      <c r="DLU37" s="265"/>
      <c r="DLV37" s="266"/>
      <c r="DLW37" s="200"/>
      <c r="DLX37" s="266"/>
      <c r="DLY37" s="261"/>
      <c r="DLZ37" s="265"/>
      <c r="DMA37" s="266"/>
      <c r="DMB37" s="200"/>
      <c r="DMC37" s="266"/>
      <c r="DMD37" s="261"/>
      <c r="DME37" s="265"/>
      <c r="DMF37" s="266"/>
      <c r="DMG37" s="200"/>
      <c r="DMH37" s="266"/>
      <c r="DMI37" s="261"/>
      <c r="DMJ37" s="265"/>
      <c r="DMK37" s="266"/>
      <c r="DML37" s="200"/>
      <c r="DMM37" s="266"/>
      <c r="DMN37" s="261"/>
      <c r="DMO37" s="265"/>
      <c r="DMP37" s="266"/>
      <c r="DMQ37" s="200"/>
      <c r="DMR37" s="266"/>
      <c r="DMS37" s="261"/>
      <c r="DMT37" s="265"/>
      <c r="DMU37" s="266"/>
      <c r="DMV37" s="200"/>
      <c r="DMW37" s="266"/>
      <c r="DMX37" s="261"/>
      <c r="DMY37" s="265"/>
      <c r="DMZ37" s="266"/>
      <c r="DNA37" s="200"/>
      <c r="DNB37" s="266"/>
      <c r="DNC37" s="261"/>
      <c r="DND37" s="265"/>
      <c r="DNE37" s="266"/>
      <c r="DNF37" s="200"/>
      <c r="DNG37" s="266"/>
      <c r="DNH37" s="261"/>
      <c r="DNI37" s="265"/>
      <c r="DNJ37" s="266"/>
      <c r="DNK37" s="200"/>
      <c r="DNL37" s="266"/>
      <c r="DNM37" s="261"/>
      <c r="DNN37" s="265"/>
      <c r="DNO37" s="266"/>
      <c r="DNP37" s="200"/>
      <c r="DNQ37" s="266"/>
      <c r="DNR37" s="261"/>
      <c r="DNS37" s="265"/>
      <c r="DNT37" s="266"/>
      <c r="DNU37" s="200"/>
      <c r="DNV37" s="266"/>
      <c r="DNW37" s="261"/>
      <c r="DNX37" s="265"/>
      <c r="DNY37" s="266"/>
      <c r="DNZ37" s="200"/>
      <c r="DOA37" s="266"/>
      <c r="DOB37" s="261"/>
      <c r="DOC37" s="265"/>
      <c r="DOD37" s="266"/>
      <c r="DOE37" s="200"/>
      <c r="DOF37" s="266"/>
      <c r="DOG37" s="261"/>
      <c r="DOH37" s="265"/>
      <c r="DOI37" s="266"/>
      <c r="DOJ37" s="200"/>
      <c r="DOK37" s="266"/>
      <c r="DOL37" s="261"/>
      <c r="DOM37" s="265"/>
      <c r="DON37" s="266"/>
      <c r="DOO37" s="200"/>
      <c r="DOP37" s="266"/>
      <c r="DOQ37" s="261"/>
      <c r="DOR37" s="265"/>
      <c r="DOS37" s="266"/>
      <c r="DOT37" s="200"/>
      <c r="DOU37" s="266"/>
      <c r="DOV37" s="261"/>
      <c r="DOW37" s="265"/>
      <c r="DOX37" s="266"/>
      <c r="DOY37" s="200"/>
      <c r="DOZ37" s="266"/>
      <c r="DPA37" s="261"/>
      <c r="DPB37" s="265"/>
      <c r="DPC37" s="266"/>
      <c r="DPD37" s="200"/>
      <c r="DPE37" s="266"/>
      <c r="DPF37" s="261"/>
      <c r="DPG37" s="265"/>
      <c r="DPH37" s="266"/>
      <c r="DPI37" s="200"/>
      <c r="DPJ37" s="266"/>
      <c r="DPK37" s="261"/>
      <c r="DPL37" s="265"/>
      <c r="DPM37" s="266"/>
      <c r="DPN37" s="200"/>
      <c r="DPO37" s="266"/>
      <c r="DPP37" s="261"/>
      <c r="DPQ37" s="265"/>
      <c r="DPR37" s="266"/>
      <c r="DPS37" s="200"/>
      <c r="DPT37" s="266"/>
      <c r="DPU37" s="261"/>
      <c r="DPV37" s="265"/>
      <c r="DPW37" s="266"/>
      <c r="DPX37" s="200"/>
      <c r="DPY37" s="266"/>
      <c r="DPZ37" s="261"/>
      <c r="DQA37" s="265"/>
      <c r="DQB37" s="266"/>
      <c r="DQC37" s="200"/>
      <c r="DQD37" s="266"/>
      <c r="DQE37" s="261"/>
      <c r="DQF37" s="265"/>
      <c r="DQG37" s="266"/>
      <c r="DQH37" s="200"/>
      <c r="DQI37" s="266"/>
      <c r="DQJ37" s="261"/>
      <c r="DQK37" s="265"/>
      <c r="DQL37" s="266"/>
      <c r="DQM37" s="200"/>
      <c r="DQN37" s="266"/>
      <c r="DQO37" s="261"/>
      <c r="DQP37" s="265"/>
      <c r="DQQ37" s="266"/>
      <c r="DQR37" s="200"/>
      <c r="DQS37" s="266"/>
      <c r="DQT37" s="261"/>
      <c r="DQU37" s="265"/>
      <c r="DQV37" s="266"/>
      <c r="DQW37" s="200"/>
      <c r="DQX37" s="266"/>
      <c r="DQY37" s="261"/>
      <c r="DQZ37" s="265"/>
      <c r="DRA37" s="266"/>
      <c r="DRB37" s="200"/>
      <c r="DRC37" s="266"/>
      <c r="DRD37" s="261"/>
      <c r="DRE37" s="265"/>
      <c r="DRF37" s="266"/>
      <c r="DRG37" s="200"/>
      <c r="DRH37" s="266"/>
      <c r="DRI37" s="261"/>
      <c r="DRJ37" s="265"/>
      <c r="DRK37" s="266"/>
      <c r="DRL37" s="200"/>
      <c r="DRM37" s="266"/>
      <c r="DRN37" s="261"/>
      <c r="DRO37" s="265"/>
      <c r="DRP37" s="266"/>
      <c r="DRQ37" s="200"/>
      <c r="DRR37" s="266"/>
      <c r="DRS37" s="261"/>
      <c r="DRT37" s="265"/>
      <c r="DRU37" s="266"/>
      <c r="DRV37" s="200"/>
      <c r="DRW37" s="266"/>
      <c r="DRX37" s="261"/>
      <c r="DRY37" s="265"/>
      <c r="DRZ37" s="266"/>
      <c r="DSA37" s="200"/>
      <c r="DSB37" s="266"/>
      <c r="DSC37" s="261"/>
      <c r="DSD37" s="265"/>
      <c r="DSE37" s="266"/>
      <c r="DSF37" s="200"/>
      <c r="DSG37" s="266"/>
      <c r="DSH37" s="261"/>
      <c r="DSI37" s="265"/>
      <c r="DSJ37" s="266"/>
      <c r="DSK37" s="200"/>
      <c r="DSL37" s="266"/>
      <c r="DSM37" s="261"/>
      <c r="DSN37" s="265"/>
      <c r="DSO37" s="266"/>
      <c r="DSP37" s="200"/>
      <c r="DSQ37" s="266"/>
      <c r="DSR37" s="261"/>
      <c r="DSS37" s="265"/>
      <c r="DST37" s="266"/>
      <c r="DSU37" s="200"/>
      <c r="DSV37" s="266"/>
      <c r="DSW37" s="261"/>
      <c r="DSX37" s="265"/>
      <c r="DSY37" s="266"/>
      <c r="DSZ37" s="200"/>
      <c r="DTA37" s="266"/>
      <c r="DTB37" s="261"/>
      <c r="DTC37" s="265"/>
      <c r="DTD37" s="266"/>
      <c r="DTE37" s="200"/>
      <c r="DTF37" s="266"/>
      <c r="DTG37" s="261"/>
      <c r="DTH37" s="265"/>
      <c r="DTI37" s="266"/>
      <c r="DTJ37" s="200"/>
      <c r="DTK37" s="266"/>
      <c r="DTL37" s="261"/>
      <c r="DTM37" s="265"/>
      <c r="DTN37" s="266"/>
      <c r="DTO37" s="200"/>
      <c r="DTP37" s="266"/>
      <c r="DTQ37" s="261"/>
      <c r="DTR37" s="265"/>
      <c r="DTS37" s="266"/>
      <c r="DTT37" s="200"/>
      <c r="DTU37" s="266"/>
      <c r="DTV37" s="261"/>
      <c r="DTW37" s="265"/>
      <c r="DTX37" s="266"/>
      <c r="DTY37" s="200"/>
      <c r="DTZ37" s="266"/>
      <c r="DUA37" s="261"/>
      <c r="DUB37" s="265"/>
      <c r="DUC37" s="266"/>
      <c r="DUD37" s="200"/>
      <c r="DUE37" s="266"/>
      <c r="DUF37" s="261"/>
      <c r="DUG37" s="265"/>
      <c r="DUH37" s="266"/>
      <c r="DUI37" s="200"/>
      <c r="DUJ37" s="266"/>
      <c r="DUK37" s="261"/>
      <c r="DUL37" s="265"/>
      <c r="DUM37" s="266"/>
      <c r="DUN37" s="200"/>
      <c r="DUO37" s="266"/>
      <c r="DUP37" s="261"/>
      <c r="DUQ37" s="265"/>
      <c r="DUR37" s="266"/>
      <c r="DUS37" s="200"/>
      <c r="DUT37" s="266"/>
      <c r="DUU37" s="261"/>
      <c r="DUV37" s="265"/>
      <c r="DUW37" s="266"/>
      <c r="DUX37" s="200"/>
      <c r="DUY37" s="266"/>
      <c r="DUZ37" s="261"/>
      <c r="DVA37" s="265"/>
      <c r="DVB37" s="266"/>
      <c r="DVC37" s="200"/>
      <c r="DVD37" s="266"/>
      <c r="DVE37" s="261"/>
      <c r="DVF37" s="265"/>
      <c r="DVG37" s="266"/>
      <c r="DVH37" s="200"/>
      <c r="DVI37" s="266"/>
      <c r="DVJ37" s="261"/>
      <c r="DVK37" s="265"/>
      <c r="DVL37" s="266"/>
      <c r="DVM37" s="200"/>
      <c r="DVN37" s="266"/>
      <c r="DVO37" s="261"/>
      <c r="DVP37" s="265"/>
      <c r="DVQ37" s="266"/>
      <c r="DVR37" s="200"/>
      <c r="DVS37" s="266"/>
      <c r="DVT37" s="261"/>
      <c r="DVU37" s="265"/>
      <c r="DVV37" s="266"/>
      <c r="DVW37" s="200"/>
      <c r="DVX37" s="266"/>
      <c r="DVY37" s="261"/>
      <c r="DVZ37" s="265"/>
      <c r="DWA37" s="266"/>
      <c r="DWB37" s="200"/>
      <c r="DWC37" s="266"/>
      <c r="DWD37" s="261"/>
      <c r="DWE37" s="265"/>
      <c r="DWF37" s="266"/>
      <c r="DWG37" s="200"/>
      <c r="DWH37" s="266"/>
      <c r="DWI37" s="261"/>
      <c r="DWJ37" s="265"/>
      <c r="DWK37" s="266"/>
      <c r="DWL37" s="200"/>
      <c r="DWM37" s="266"/>
      <c r="DWN37" s="261"/>
      <c r="DWO37" s="265"/>
      <c r="DWP37" s="266"/>
      <c r="DWQ37" s="200"/>
      <c r="DWR37" s="266"/>
      <c r="DWS37" s="261"/>
      <c r="DWT37" s="265"/>
      <c r="DWU37" s="266"/>
      <c r="DWV37" s="200"/>
      <c r="DWW37" s="266"/>
      <c r="DWX37" s="261"/>
      <c r="DWY37" s="265"/>
      <c r="DWZ37" s="266"/>
      <c r="DXA37" s="200"/>
      <c r="DXB37" s="266"/>
      <c r="DXC37" s="261"/>
      <c r="DXD37" s="265"/>
      <c r="DXE37" s="266"/>
      <c r="DXF37" s="200"/>
      <c r="DXG37" s="266"/>
      <c r="DXH37" s="261"/>
      <c r="DXI37" s="265"/>
      <c r="DXJ37" s="266"/>
      <c r="DXK37" s="200"/>
      <c r="DXL37" s="266"/>
      <c r="DXM37" s="261"/>
      <c r="DXN37" s="265"/>
      <c r="DXO37" s="266"/>
      <c r="DXP37" s="200"/>
      <c r="DXQ37" s="266"/>
      <c r="DXR37" s="261"/>
      <c r="DXS37" s="265"/>
      <c r="DXT37" s="266"/>
      <c r="DXU37" s="200"/>
      <c r="DXV37" s="266"/>
      <c r="DXW37" s="261"/>
      <c r="DXX37" s="265"/>
      <c r="DXY37" s="266"/>
      <c r="DXZ37" s="200"/>
      <c r="DYA37" s="266"/>
      <c r="DYB37" s="261"/>
      <c r="DYC37" s="265"/>
      <c r="DYD37" s="266"/>
      <c r="DYE37" s="200"/>
      <c r="DYF37" s="266"/>
      <c r="DYG37" s="261"/>
      <c r="DYH37" s="265"/>
      <c r="DYI37" s="266"/>
      <c r="DYJ37" s="200"/>
      <c r="DYK37" s="266"/>
      <c r="DYL37" s="261"/>
      <c r="DYM37" s="265"/>
      <c r="DYN37" s="266"/>
      <c r="DYO37" s="200"/>
      <c r="DYP37" s="266"/>
      <c r="DYQ37" s="261"/>
      <c r="DYR37" s="265"/>
      <c r="DYS37" s="266"/>
      <c r="DYT37" s="200"/>
      <c r="DYU37" s="266"/>
      <c r="DYV37" s="261"/>
      <c r="DYW37" s="265"/>
      <c r="DYX37" s="266"/>
      <c r="DYY37" s="200"/>
      <c r="DYZ37" s="266"/>
      <c r="DZA37" s="261"/>
      <c r="DZB37" s="265"/>
      <c r="DZC37" s="266"/>
      <c r="DZD37" s="200"/>
      <c r="DZE37" s="266"/>
      <c r="DZF37" s="261"/>
      <c r="DZG37" s="265"/>
      <c r="DZH37" s="266"/>
      <c r="DZI37" s="200"/>
      <c r="DZJ37" s="266"/>
      <c r="DZK37" s="261"/>
      <c r="DZL37" s="265"/>
      <c r="DZM37" s="266"/>
      <c r="DZN37" s="200"/>
      <c r="DZO37" s="266"/>
      <c r="DZP37" s="261"/>
      <c r="DZQ37" s="265"/>
      <c r="DZR37" s="266"/>
      <c r="DZS37" s="200"/>
      <c r="DZT37" s="266"/>
      <c r="DZU37" s="261"/>
      <c r="DZV37" s="265"/>
      <c r="DZW37" s="266"/>
      <c r="DZX37" s="200"/>
      <c r="DZY37" s="266"/>
      <c r="DZZ37" s="261"/>
      <c r="EAA37" s="265"/>
      <c r="EAB37" s="266"/>
      <c r="EAC37" s="200"/>
      <c r="EAD37" s="266"/>
      <c r="EAE37" s="261"/>
      <c r="EAF37" s="265"/>
      <c r="EAG37" s="266"/>
      <c r="EAH37" s="200"/>
      <c r="EAI37" s="266"/>
      <c r="EAJ37" s="261"/>
      <c r="EAK37" s="265"/>
      <c r="EAL37" s="266"/>
      <c r="EAM37" s="200"/>
      <c r="EAN37" s="266"/>
      <c r="EAO37" s="261"/>
      <c r="EAP37" s="265"/>
      <c r="EAQ37" s="266"/>
      <c r="EAR37" s="200"/>
      <c r="EAS37" s="266"/>
      <c r="EAT37" s="261"/>
      <c r="EAU37" s="265"/>
      <c r="EAV37" s="266"/>
      <c r="EAW37" s="200"/>
      <c r="EAX37" s="266"/>
      <c r="EAY37" s="261"/>
      <c r="EAZ37" s="265"/>
      <c r="EBA37" s="266"/>
      <c r="EBB37" s="200"/>
      <c r="EBC37" s="266"/>
      <c r="EBD37" s="261"/>
      <c r="EBE37" s="265"/>
      <c r="EBF37" s="266"/>
      <c r="EBG37" s="200"/>
      <c r="EBH37" s="266"/>
      <c r="EBI37" s="261"/>
      <c r="EBJ37" s="265"/>
      <c r="EBK37" s="266"/>
      <c r="EBL37" s="200"/>
      <c r="EBM37" s="266"/>
      <c r="EBN37" s="261"/>
      <c r="EBO37" s="265"/>
      <c r="EBP37" s="266"/>
      <c r="EBQ37" s="200"/>
      <c r="EBR37" s="266"/>
      <c r="EBS37" s="261"/>
      <c r="EBT37" s="265"/>
      <c r="EBU37" s="266"/>
      <c r="EBV37" s="200"/>
      <c r="EBW37" s="266"/>
      <c r="EBX37" s="261"/>
      <c r="EBY37" s="265"/>
      <c r="EBZ37" s="266"/>
      <c r="ECA37" s="200"/>
      <c r="ECB37" s="266"/>
      <c r="ECC37" s="261"/>
      <c r="ECD37" s="265"/>
      <c r="ECE37" s="266"/>
      <c r="ECF37" s="200"/>
      <c r="ECG37" s="266"/>
      <c r="ECH37" s="261"/>
      <c r="ECI37" s="265"/>
      <c r="ECJ37" s="266"/>
      <c r="ECK37" s="200"/>
      <c r="ECL37" s="266"/>
      <c r="ECM37" s="261"/>
      <c r="ECN37" s="265"/>
      <c r="ECO37" s="266"/>
      <c r="ECP37" s="200"/>
      <c r="ECQ37" s="266"/>
      <c r="ECR37" s="261"/>
      <c r="ECS37" s="265"/>
      <c r="ECT37" s="266"/>
      <c r="ECU37" s="200"/>
      <c r="ECV37" s="266"/>
      <c r="ECW37" s="261"/>
      <c r="ECX37" s="265"/>
      <c r="ECY37" s="266"/>
      <c r="ECZ37" s="200"/>
      <c r="EDA37" s="266"/>
      <c r="EDB37" s="261"/>
      <c r="EDC37" s="265"/>
      <c r="EDD37" s="266"/>
      <c r="EDE37" s="200"/>
      <c r="EDF37" s="266"/>
      <c r="EDG37" s="261"/>
      <c r="EDH37" s="265"/>
      <c r="EDI37" s="266"/>
      <c r="EDJ37" s="200"/>
      <c r="EDK37" s="266"/>
      <c r="EDL37" s="261"/>
      <c r="EDM37" s="265"/>
      <c r="EDN37" s="266"/>
      <c r="EDO37" s="200"/>
      <c r="EDP37" s="266"/>
      <c r="EDQ37" s="261"/>
      <c r="EDR37" s="265"/>
      <c r="EDS37" s="266"/>
      <c r="EDT37" s="200"/>
      <c r="EDU37" s="266"/>
      <c r="EDV37" s="261"/>
      <c r="EDW37" s="265"/>
      <c r="EDX37" s="266"/>
      <c r="EDY37" s="200"/>
      <c r="EDZ37" s="266"/>
      <c r="EEA37" s="261"/>
      <c r="EEB37" s="265"/>
      <c r="EEC37" s="266"/>
      <c r="EED37" s="200"/>
      <c r="EEE37" s="266"/>
      <c r="EEF37" s="261"/>
      <c r="EEG37" s="265"/>
      <c r="EEH37" s="266"/>
      <c r="EEI37" s="200"/>
      <c r="EEJ37" s="266"/>
      <c r="EEK37" s="261"/>
      <c r="EEL37" s="265"/>
      <c r="EEM37" s="266"/>
      <c r="EEN37" s="200"/>
      <c r="EEO37" s="266"/>
      <c r="EEP37" s="261"/>
      <c r="EEQ37" s="265"/>
      <c r="EER37" s="266"/>
      <c r="EES37" s="200"/>
      <c r="EET37" s="266"/>
      <c r="EEU37" s="261"/>
      <c r="EEV37" s="265"/>
      <c r="EEW37" s="266"/>
      <c r="EEX37" s="200"/>
      <c r="EEY37" s="266"/>
      <c r="EEZ37" s="261"/>
      <c r="EFA37" s="265"/>
      <c r="EFB37" s="266"/>
      <c r="EFC37" s="200"/>
      <c r="EFD37" s="266"/>
      <c r="EFE37" s="261"/>
      <c r="EFF37" s="265"/>
      <c r="EFG37" s="266"/>
      <c r="EFH37" s="200"/>
      <c r="EFI37" s="266"/>
      <c r="EFJ37" s="261"/>
      <c r="EFK37" s="265"/>
      <c r="EFL37" s="266"/>
      <c r="EFM37" s="200"/>
      <c r="EFN37" s="266"/>
      <c r="EFO37" s="261"/>
      <c r="EFP37" s="265"/>
      <c r="EFQ37" s="266"/>
      <c r="EFR37" s="200"/>
      <c r="EFS37" s="266"/>
      <c r="EFT37" s="261"/>
      <c r="EFU37" s="265"/>
      <c r="EFV37" s="266"/>
      <c r="EFW37" s="200"/>
      <c r="EFX37" s="266"/>
      <c r="EFY37" s="261"/>
      <c r="EFZ37" s="265"/>
      <c r="EGA37" s="266"/>
      <c r="EGB37" s="200"/>
      <c r="EGC37" s="266"/>
      <c r="EGD37" s="261"/>
      <c r="EGE37" s="265"/>
      <c r="EGF37" s="266"/>
      <c r="EGG37" s="200"/>
      <c r="EGH37" s="266"/>
      <c r="EGI37" s="261"/>
      <c r="EGJ37" s="265"/>
      <c r="EGK37" s="266"/>
      <c r="EGL37" s="200"/>
      <c r="EGM37" s="266"/>
      <c r="EGN37" s="261"/>
      <c r="EGO37" s="265"/>
      <c r="EGP37" s="266"/>
      <c r="EGQ37" s="200"/>
      <c r="EGR37" s="266"/>
      <c r="EGS37" s="261"/>
      <c r="EGT37" s="265"/>
      <c r="EGU37" s="266"/>
      <c r="EGV37" s="200"/>
      <c r="EGW37" s="266"/>
      <c r="EGX37" s="261"/>
      <c r="EGY37" s="265"/>
      <c r="EGZ37" s="266"/>
      <c r="EHA37" s="200"/>
      <c r="EHB37" s="266"/>
      <c r="EHC37" s="261"/>
      <c r="EHD37" s="265"/>
      <c r="EHE37" s="266"/>
      <c r="EHF37" s="200"/>
      <c r="EHG37" s="266"/>
      <c r="EHH37" s="261"/>
      <c r="EHI37" s="265"/>
      <c r="EHJ37" s="266"/>
      <c r="EHK37" s="200"/>
      <c r="EHL37" s="266"/>
      <c r="EHM37" s="261"/>
      <c r="EHN37" s="265"/>
      <c r="EHO37" s="266"/>
      <c r="EHP37" s="200"/>
      <c r="EHQ37" s="266"/>
      <c r="EHR37" s="261"/>
      <c r="EHS37" s="265"/>
      <c r="EHT37" s="266"/>
      <c r="EHU37" s="200"/>
      <c r="EHV37" s="266"/>
      <c r="EHW37" s="261"/>
      <c r="EHX37" s="265"/>
      <c r="EHY37" s="266"/>
      <c r="EHZ37" s="200"/>
      <c r="EIA37" s="266"/>
      <c r="EIB37" s="261"/>
      <c r="EIC37" s="265"/>
      <c r="EID37" s="266"/>
      <c r="EIE37" s="200"/>
      <c r="EIF37" s="266"/>
      <c r="EIG37" s="261"/>
      <c r="EIH37" s="265"/>
      <c r="EII37" s="266"/>
      <c r="EIJ37" s="200"/>
      <c r="EIK37" s="266"/>
      <c r="EIL37" s="261"/>
      <c r="EIM37" s="265"/>
      <c r="EIN37" s="266"/>
      <c r="EIO37" s="200"/>
      <c r="EIP37" s="266"/>
      <c r="EIQ37" s="261"/>
      <c r="EIR37" s="265"/>
      <c r="EIS37" s="266"/>
      <c r="EIT37" s="200"/>
      <c r="EIU37" s="266"/>
      <c r="EIV37" s="261"/>
      <c r="EIW37" s="265"/>
      <c r="EIX37" s="266"/>
      <c r="EIY37" s="200"/>
      <c r="EIZ37" s="266"/>
      <c r="EJA37" s="261"/>
      <c r="EJB37" s="265"/>
      <c r="EJC37" s="266"/>
      <c r="EJD37" s="200"/>
      <c r="EJE37" s="266"/>
      <c r="EJF37" s="261"/>
      <c r="EJG37" s="265"/>
      <c r="EJH37" s="266"/>
      <c r="EJI37" s="200"/>
      <c r="EJJ37" s="266"/>
      <c r="EJK37" s="261"/>
      <c r="EJL37" s="265"/>
      <c r="EJM37" s="266"/>
      <c r="EJN37" s="200"/>
      <c r="EJO37" s="266"/>
      <c r="EJP37" s="261"/>
      <c r="EJQ37" s="265"/>
      <c r="EJR37" s="266"/>
      <c r="EJS37" s="200"/>
      <c r="EJT37" s="266"/>
      <c r="EJU37" s="261"/>
      <c r="EJV37" s="265"/>
      <c r="EJW37" s="266"/>
      <c r="EJX37" s="200"/>
      <c r="EJY37" s="266"/>
      <c r="EJZ37" s="261"/>
      <c r="EKA37" s="265"/>
      <c r="EKB37" s="266"/>
      <c r="EKC37" s="200"/>
      <c r="EKD37" s="266"/>
      <c r="EKE37" s="261"/>
      <c r="EKF37" s="265"/>
      <c r="EKG37" s="266"/>
      <c r="EKH37" s="200"/>
      <c r="EKI37" s="266"/>
      <c r="EKJ37" s="261"/>
      <c r="EKK37" s="265"/>
      <c r="EKL37" s="266"/>
      <c r="EKM37" s="200"/>
      <c r="EKN37" s="266"/>
      <c r="EKO37" s="261"/>
      <c r="EKP37" s="265"/>
      <c r="EKQ37" s="266"/>
      <c r="EKR37" s="200"/>
      <c r="EKS37" s="266"/>
      <c r="EKT37" s="261"/>
      <c r="EKU37" s="265"/>
      <c r="EKV37" s="266"/>
      <c r="EKW37" s="200"/>
      <c r="EKX37" s="266"/>
      <c r="EKY37" s="261"/>
      <c r="EKZ37" s="265"/>
      <c r="ELA37" s="266"/>
      <c r="ELB37" s="200"/>
      <c r="ELC37" s="266"/>
      <c r="ELD37" s="261"/>
      <c r="ELE37" s="265"/>
      <c r="ELF37" s="266"/>
      <c r="ELG37" s="200"/>
      <c r="ELH37" s="266"/>
      <c r="ELI37" s="261"/>
      <c r="ELJ37" s="265"/>
      <c r="ELK37" s="266"/>
      <c r="ELL37" s="200"/>
      <c r="ELM37" s="266"/>
      <c r="ELN37" s="261"/>
      <c r="ELO37" s="265"/>
      <c r="ELP37" s="266"/>
      <c r="ELQ37" s="200"/>
      <c r="ELR37" s="266"/>
      <c r="ELS37" s="261"/>
      <c r="ELT37" s="265"/>
      <c r="ELU37" s="266"/>
      <c r="ELV37" s="200"/>
      <c r="ELW37" s="266"/>
      <c r="ELX37" s="261"/>
      <c r="ELY37" s="265"/>
      <c r="ELZ37" s="266"/>
      <c r="EMA37" s="200"/>
      <c r="EMB37" s="266"/>
      <c r="EMC37" s="261"/>
      <c r="EMD37" s="265"/>
      <c r="EME37" s="266"/>
      <c r="EMF37" s="200"/>
      <c r="EMG37" s="266"/>
      <c r="EMH37" s="261"/>
      <c r="EMI37" s="265"/>
      <c r="EMJ37" s="266"/>
      <c r="EMK37" s="200"/>
      <c r="EML37" s="266"/>
      <c r="EMM37" s="261"/>
      <c r="EMN37" s="265"/>
      <c r="EMO37" s="266"/>
      <c r="EMP37" s="200"/>
      <c r="EMQ37" s="266"/>
      <c r="EMR37" s="261"/>
      <c r="EMS37" s="265"/>
      <c r="EMT37" s="266"/>
      <c r="EMU37" s="200"/>
      <c r="EMV37" s="266"/>
      <c r="EMW37" s="261"/>
      <c r="EMX37" s="265"/>
      <c r="EMY37" s="266"/>
      <c r="EMZ37" s="200"/>
      <c r="ENA37" s="266"/>
      <c r="ENB37" s="261"/>
      <c r="ENC37" s="265"/>
      <c r="END37" s="266"/>
      <c r="ENE37" s="200"/>
      <c r="ENF37" s="266"/>
      <c r="ENG37" s="261"/>
      <c r="ENH37" s="265"/>
      <c r="ENI37" s="266"/>
      <c r="ENJ37" s="200"/>
      <c r="ENK37" s="266"/>
      <c r="ENL37" s="261"/>
      <c r="ENM37" s="265"/>
      <c r="ENN37" s="266"/>
      <c r="ENO37" s="200"/>
      <c r="ENP37" s="266"/>
      <c r="ENQ37" s="261"/>
      <c r="ENR37" s="265"/>
      <c r="ENS37" s="266"/>
      <c r="ENT37" s="200"/>
      <c r="ENU37" s="266"/>
      <c r="ENV37" s="261"/>
      <c r="ENW37" s="265"/>
      <c r="ENX37" s="266"/>
      <c r="ENY37" s="200"/>
      <c r="ENZ37" s="266"/>
      <c r="EOA37" s="261"/>
      <c r="EOB37" s="265"/>
      <c r="EOC37" s="266"/>
      <c r="EOD37" s="200"/>
      <c r="EOE37" s="266"/>
      <c r="EOF37" s="261"/>
      <c r="EOG37" s="265"/>
      <c r="EOH37" s="266"/>
      <c r="EOI37" s="200"/>
      <c r="EOJ37" s="266"/>
      <c r="EOK37" s="261"/>
      <c r="EOL37" s="265"/>
      <c r="EOM37" s="266"/>
      <c r="EON37" s="200"/>
      <c r="EOO37" s="266"/>
      <c r="EOP37" s="261"/>
      <c r="EOQ37" s="265"/>
      <c r="EOR37" s="266"/>
      <c r="EOS37" s="200"/>
      <c r="EOT37" s="266"/>
      <c r="EOU37" s="261"/>
      <c r="EOV37" s="265"/>
      <c r="EOW37" s="266"/>
      <c r="EOX37" s="200"/>
      <c r="EOY37" s="266"/>
      <c r="EOZ37" s="261"/>
      <c r="EPA37" s="265"/>
      <c r="EPB37" s="266"/>
      <c r="EPC37" s="200"/>
      <c r="EPD37" s="266"/>
      <c r="EPE37" s="261"/>
      <c r="EPF37" s="265"/>
      <c r="EPG37" s="266"/>
      <c r="EPH37" s="200"/>
      <c r="EPI37" s="266"/>
      <c r="EPJ37" s="261"/>
      <c r="EPK37" s="265"/>
      <c r="EPL37" s="266"/>
      <c r="EPM37" s="200"/>
      <c r="EPN37" s="266"/>
      <c r="EPO37" s="261"/>
      <c r="EPP37" s="265"/>
      <c r="EPQ37" s="266"/>
      <c r="EPR37" s="200"/>
      <c r="EPS37" s="266"/>
      <c r="EPT37" s="261"/>
      <c r="EPU37" s="265"/>
      <c r="EPV37" s="266"/>
      <c r="EPW37" s="200"/>
      <c r="EPX37" s="266"/>
      <c r="EPY37" s="261"/>
      <c r="EPZ37" s="265"/>
      <c r="EQA37" s="266"/>
      <c r="EQB37" s="200"/>
      <c r="EQC37" s="266"/>
      <c r="EQD37" s="261"/>
      <c r="EQE37" s="265"/>
      <c r="EQF37" s="266"/>
      <c r="EQG37" s="200"/>
      <c r="EQH37" s="266"/>
      <c r="EQI37" s="261"/>
      <c r="EQJ37" s="265"/>
      <c r="EQK37" s="266"/>
      <c r="EQL37" s="200"/>
      <c r="EQM37" s="266"/>
      <c r="EQN37" s="261"/>
      <c r="EQO37" s="265"/>
      <c r="EQP37" s="266"/>
      <c r="EQQ37" s="200"/>
      <c r="EQR37" s="266"/>
      <c r="EQS37" s="261"/>
      <c r="EQT37" s="265"/>
      <c r="EQU37" s="266"/>
      <c r="EQV37" s="200"/>
      <c r="EQW37" s="266"/>
      <c r="EQX37" s="261"/>
      <c r="EQY37" s="265"/>
      <c r="EQZ37" s="266"/>
      <c r="ERA37" s="200"/>
      <c r="ERB37" s="266"/>
      <c r="ERC37" s="261"/>
      <c r="ERD37" s="265"/>
      <c r="ERE37" s="266"/>
      <c r="ERF37" s="200"/>
      <c r="ERG37" s="266"/>
      <c r="ERH37" s="261"/>
      <c r="ERI37" s="265"/>
      <c r="ERJ37" s="266"/>
      <c r="ERK37" s="200"/>
      <c r="ERL37" s="266"/>
      <c r="ERM37" s="261"/>
      <c r="ERN37" s="265"/>
      <c r="ERO37" s="266"/>
      <c r="ERP37" s="200"/>
      <c r="ERQ37" s="266"/>
      <c r="ERR37" s="261"/>
      <c r="ERS37" s="265"/>
      <c r="ERT37" s="266"/>
      <c r="ERU37" s="200"/>
      <c r="ERV37" s="266"/>
      <c r="ERW37" s="261"/>
      <c r="ERX37" s="265"/>
      <c r="ERY37" s="266"/>
      <c r="ERZ37" s="200"/>
      <c r="ESA37" s="266"/>
      <c r="ESB37" s="261"/>
      <c r="ESC37" s="265"/>
      <c r="ESD37" s="266"/>
      <c r="ESE37" s="200"/>
      <c r="ESF37" s="266"/>
      <c r="ESG37" s="261"/>
      <c r="ESH37" s="265"/>
      <c r="ESI37" s="266"/>
      <c r="ESJ37" s="200"/>
      <c r="ESK37" s="266"/>
      <c r="ESL37" s="261"/>
      <c r="ESM37" s="265"/>
      <c r="ESN37" s="266"/>
      <c r="ESO37" s="200"/>
      <c r="ESP37" s="266"/>
      <c r="ESQ37" s="261"/>
      <c r="ESR37" s="265"/>
      <c r="ESS37" s="266"/>
      <c r="EST37" s="200"/>
      <c r="ESU37" s="266"/>
      <c r="ESV37" s="261"/>
      <c r="ESW37" s="265"/>
      <c r="ESX37" s="266"/>
      <c r="ESY37" s="200"/>
      <c r="ESZ37" s="266"/>
      <c r="ETA37" s="261"/>
      <c r="ETB37" s="265"/>
      <c r="ETC37" s="266"/>
      <c r="ETD37" s="200"/>
      <c r="ETE37" s="266"/>
      <c r="ETF37" s="261"/>
      <c r="ETG37" s="265"/>
      <c r="ETH37" s="266"/>
      <c r="ETI37" s="200"/>
      <c r="ETJ37" s="266"/>
      <c r="ETK37" s="261"/>
      <c r="ETL37" s="265"/>
      <c r="ETM37" s="266"/>
      <c r="ETN37" s="200"/>
      <c r="ETO37" s="266"/>
      <c r="ETP37" s="261"/>
      <c r="ETQ37" s="265"/>
      <c r="ETR37" s="266"/>
      <c r="ETS37" s="200"/>
      <c r="ETT37" s="266"/>
      <c r="ETU37" s="261"/>
      <c r="ETV37" s="265"/>
      <c r="ETW37" s="266"/>
      <c r="ETX37" s="200"/>
      <c r="ETY37" s="266"/>
      <c r="ETZ37" s="261"/>
      <c r="EUA37" s="265"/>
      <c r="EUB37" s="266"/>
      <c r="EUC37" s="200"/>
      <c r="EUD37" s="266"/>
      <c r="EUE37" s="261"/>
      <c r="EUF37" s="265"/>
      <c r="EUG37" s="266"/>
      <c r="EUH37" s="200"/>
      <c r="EUI37" s="266"/>
      <c r="EUJ37" s="261"/>
      <c r="EUK37" s="265"/>
      <c r="EUL37" s="266"/>
      <c r="EUM37" s="200"/>
      <c r="EUN37" s="266"/>
      <c r="EUO37" s="261"/>
      <c r="EUP37" s="265"/>
      <c r="EUQ37" s="266"/>
      <c r="EUR37" s="200"/>
      <c r="EUS37" s="266"/>
      <c r="EUT37" s="261"/>
      <c r="EUU37" s="265"/>
      <c r="EUV37" s="266"/>
      <c r="EUW37" s="200"/>
      <c r="EUX37" s="266"/>
      <c r="EUY37" s="261"/>
      <c r="EUZ37" s="265"/>
      <c r="EVA37" s="266"/>
      <c r="EVB37" s="200"/>
      <c r="EVC37" s="266"/>
      <c r="EVD37" s="261"/>
      <c r="EVE37" s="265"/>
      <c r="EVF37" s="266"/>
      <c r="EVG37" s="200"/>
      <c r="EVH37" s="266"/>
      <c r="EVI37" s="261"/>
      <c r="EVJ37" s="265"/>
      <c r="EVK37" s="266"/>
      <c r="EVL37" s="200"/>
      <c r="EVM37" s="266"/>
      <c r="EVN37" s="261"/>
      <c r="EVO37" s="265"/>
      <c r="EVP37" s="266"/>
      <c r="EVQ37" s="200"/>
      <c r="EVR37" s="266"/>
      <c r="EVS37" s="261"/>
      <c r="EVT37" s="265"/>
      <c r="EVU37" s="266"/>
      <c r="EVV37" s="200"/>
      <c r="EVW37" s="266"/>
      <c r="EVX37" s="261"/>
      <c r="EVY37" s="265"/>
      <c r="EVZ37" s="266"/>
      <c r="EWA37" s="200"/>
      <c r="EWB37" s="266"/>
      <c r="EWC37" s="261"/>
      <c r="EWD37" s="265"/>
      <c r="EWE37" s="266"/>
      <c r="EWF37" s="200"/>
      <c r="EWG37" s="266"/>
      <c r="EWH37" s="261"/>
      <c r="EWI37" s="265"/>
      <c r="EWJ37" s="266"/>
      <c r="EWK37" s="200"/>
      <c r="EWL37" s="266"/>
      <c r="EWM37" s="261"/>
      <c r="EWN37" s="265"/>
      <c r="EWO37" s="266"/>
      <c r="EWP37" s="200"/>
      <c r="EWQ37" s="266"/>
      <c r="EWR37" s="261"/>
      <c r="EWS37" s="265"/>
      <c r="EWT37" s="266"/>
      <c r="EWU37" s="200"/>
      <c r="EWV37" s="266"/>
      <c r="EWW37" s="261"/>
      <c r="EWX37" s="265"/>
      <c r="EWY37" s="266"/>
      <c r="EWZ37" s="200"/>
      <c r="EXA37" s="266"/>
      <c r="EXB37" s="261"/>
      <c r="EXC37" s="265"/>
      <c r="EXD37" s="266"/>
      <c r="EXE37" s="200"/>
      <c r="EXF37" s="266"/>
      <c r="EXG37" s="261"/>
      <c r="EXH37" s="265"/>
      <c r="EXI37" s="266"/>
      <c r="EXJ37" s="200"/>
      <c r="EXK37" s="266"/>
      <c r="EXL37" s="261"/>
      <c r="EXM37" s="265"/>
      <c r="EXN37" s="266"/>
      <c r="EXO37" s="200"/>
      <c r="EXP37" s="266"/>
      <c r="EXQ37" s="261"/>
      <c r="EXR37" s="265"/>
      <c r="EXS37" s="266"/>
      <c r="EXT37" s="200"/>
      <c r="EXU37" s="266"/>
      <c r="EXV37" s="261"/>
      <c r="EXW37" s="265"/>
      <c r="EXX37" s="266"/>
      <c r="EXY37" s="200"/>
      <c r="EXZ37" s="266"/>
      <c r="EYA37" s="261"/>
      <c r="EYB37" s="265"/>
      <c r="EYC37" s="266"/>
      <c r="EYD37" s="200"/>
      <c r="EYE37" s="266"/>
      <c r="EYF37" s="261"/>
      <c r="EYG37" s="265"/>
      <c r="EYH37" s="266"/>
      <c r="EYI37" s="200"/>
      <c r="EYJ37" s="266"/>
      <c r="EYK37" s="261"/>
      <c r="EYL37" s="265"/>
      <c r="EYM37" s="266"/>
      <c r="EYN37" s="200"/>
      <c r="EYO37" s="266"/>
      <c r="EYP37" s="261"/>
      <c r="EYQ37" s="265"/>
      <c r="EYR37" s="266"/>
      <c r="EYS37" s="200"/>
      <c r="EYT37" s="266"/>
      <c r="EYU37" s="261"/>
      <c r="EYV37" s="265"/>
      <c r="EYW37" s="266"/>
      <c r="EYX37" s="200"/>
      <c r="EYY37" s="266"/>
      <c r="EYZ37" s="261"/>
      <c r="EZA37" s="265"/>
      <c r="EZB37" s="266"/>
      <c r="EZC37" s="200"/>
      <c r="EZD37" s="266"/>
      <c r="EZE37" s="261"/>
      <c r="EZF37" s="265"/>
      <c r="EZG37" s="266"/>
      <c r="EZH37" s="200"/>
      <c r="EZI37" s="266"/>
      <c r="EZJ37" s="261"/>
      <c r="EZK37" s="265"/>
      <c r="EZL37" s="266"/>
      <c r="EZM37" s="200"/>
      <c r="EZN37" s="266"/>
      <c r="EZO37" s="261"/>
      <c r="EZP37" s="265"/>
      <c r="EZQ37" s="266"/>
      <c r="EZR37" s="200"/>
      <c r="EZS37" s="266"/>
      <c r="EZT37" s="261"/>
      <c r="EZU37" s="265"/>
      <c r="EZV37" s="266"/>
      <c r="EZW37" s="200"/>
      <c r="EZX37" s="266"/>
      <c r="EZY37" s="261"/>
      <c r="EZZ37" s="265"/>
      <c r="FAA37" s="266"/>
      <c r="FAB37" s="200"/>
      <c r="FAC37" s="266"/>
      <c r="FAD37" s="261"/>
      <c r="FAE37" s="265"/>
      <c r="FAF37" s="266"/>
      <c r="FAG37" s="200"/>
      <c r="FAH37" s="266"/>
      <c r="FAI37" s="261"/>
      <c r="FAJ37" s="265"/>
      <c r="FAK37" s="266"/>
      <c r="FAL37" s="200"/>
      <c r="FAM37" s="266"/>
      <c r="FAN37" s="261"/>
      <c r="FAO37" s="265"/>
      <c r="FAP37" s="266"/>
      <c r="FAQ37" s="200"/>
      <c r="FAR37" s="266"/>
      <c r="FAS37" s="261"/>
      <c r="FAT37" s="265"/>
      <c r="FAU37" s="266"/>
      <c r="FAV37" s="200"/>
      <c r="FAW37" s="266"/>
      <c r="FAX37" s="261"/>
      <c r="FAY37" s="265"/>
      <c r="FAZ37" s="266"/>
      <c r="FBA37" s="200"/>
      <c r="FBB37" s="266"/>
      <c r="FBC37" s="261"/>
      <c r="FBD37" s="265"/>
      <c r="FBE37" s="266"/>
      <c r="FBF37" s="200"/>
      <c r="FBG37" s="266"/>
      <c r="FBH37" s="261"/>
      <c r="FBI37" s="265"/>
      <c r="FBJ37" s="266"/>
      <c r="FBK37" s="200"/>
      <c r="FBL37" s="266"/>
      <c r="FBM37" s="261"/>
      <c r="FBN37" s="265"/>
      <c r="FBO37" s="266"/>
      <c r="FBP37" s="200"/>
      <c r="FBQ37" s="266"/>
      <c r="FBR37" s="261"/>
      <c r="FBS37" s="265"/>
      <c r="FBT37" s="266"/>
      <c r="FBU37" s="200"/>
      <c r="FBV37" s="266"/>
      <c r="FBW37" s="261"/>
      <c r="FBX37" s="265"/>
      <c r="FBY37" s="266"/>
      <c r="FBZ37" s="200"/>
      <c r="FCA37" s="266"/>
      <c r="FCB37" s="261"/>
      <c r="FCC37" s="265"/>
      <c r="FCD37" s="266"/>
      <c r="FCE37" s="200"/>
      <c r="FCF37" s="266"/>
      <c r="FCG37" s="261"/>
      <c r="FCH37" s="265"/>
      <c r="FCI37" s="266"/>
      <c r="FCJ37" s="200"/>
      <c r="FCK37" s="266"/>
      <c r="FCL37" s="261"/>
      <c r="FCM37" s="265"/>
      <c r="FCN37" s="266"/>
      <c r="FCO37" s="200"/>
      <c r="FCP37" s="266"/>
      <c r="FCQ37" s="261"/>
      <c r="FCR37" s="265"/>
      <c r="FCS37" s="266"/>
      <c r="FCT37" s="200"/>
      <c r="FCU37" s="266"/>
      <c r="FCV37" s="261"/>
      <c r="FCW37" s="265"/>
      <c r="FCX37" s="266"/>
      <c r="FCY37" s="200"/>
      <c r="FCZ37" s="266"/>
      <c r="FDA37" s="261"/>
      <c r="FDB37" s="265"/>
      <c r="FDC37" s="266"/>
      <c r="FDD37" s="200"/>
      <c r="FDE37" s="266"/>
      <c r="FDF37" s="261"/>
      <c r="FDG37" s="265"/>
      <c r="FDH37" s="266"/>
      <c r="FDI37" s="200"/>
      <c r="FDJ37" s="266"/>
      <c r="FDK37" s="261"/>
      <c r="FDL37" s="265"/>
      <c r="FDM37" s="266"/>
      <c r="FDN37" s="200"/>
      <c r="FDO37" s="266"/>
      <c r="FDP37" s="261"/>
      <c r="FDQ37" s="265"/>
      <c r="FDR37" s="266"/>
      <c r="FDS37" s="200"/>
      <c r="FDT37" s="266"/>
      <c r="FDU37" s="261"/>
      <c r="FDV37" s="265"/>
      <c r="FDW37" s="266"/>
      <c r="FDX37" s="200"/>
      <c r="FDY37" s="266"/>
      <c r="FDZ37" s="261"/>
      <c r="FEA37" s="265"/>
      <c r="FEB37" s="266"/>
      <c r="FEC37" s="200"/>
      <c r="FED37" s="266"/>
      <c r="FEE37" s="261"/>
      <c r="FEF37" s="265"/>
      <c r="FEG37" s="266"/>
      <c r="FEH37" s="200"/>
      <c r="FEI37" s="266"/>
      <c r="FEJ37" s="261"/>
      <c r="FEK37" s="265"/>
      <c r="FEL37" s="266"/>
      <c r="FEM37" s="200"/>
      <c r="FEN37" s="266"/>
      <c r="FEO37" s="261"/>
      <c r="FEP37" s="265"/>
      <c r="FEQ37" s="266"/>
      <c r="FER37" s="200"/>
      <c r="FES37" s="266"/>
      <c r="FET37" s="261"/>
      <c r="FEU37" s="265"/>
      <c r="FEV37" s="266"/>
      <c r="FEW37" s="200"/>
      <c r="FEX37" s="266"/>
      <c r="FEY37" s="261"/>
      <c r="FEZ37" s="265"/>
      <c r="FFA37" s="266"/>
      <c r="FFB37" s="200"/>
      <c r="FFC37" s="266"/>
      <c r="FFD37" s="261"/>
      <c r="FFE37" s="265"/>
      <c r="FFF37" s="266"/>
      <c r="FFG37" s="200"/>
      <c r="FFH37" s="266"/>
      <c r="FFI37" s="261"/>
      <c r="FFJ37" s="265"/>
      <c r="FFK37" s="266"/>
      <c r="FFL37" s="200"/>
      <c r="FFM37" s="266"/>
      <c r="FFN37" s="261"/>
      <c r="FFO37" s="265"/>
      <c r="FFP37" s="266"/>
      <c r="FFQ37" s="200"/>
      <c r="FFR37" s="266"/>
      <c r="FFS37" s="261"/>
      <c r="FFT37" s="265"/>
      <c r="FFU37" s="266"/>
      <c r="FFV37" s="200"/>
      <c r="FFW37" s="266"/>
      <c r="FFX37" s="261"/>
      <c r="FFY37" s="265"/>
      <c r="FFZ37" s="266"/>
      <c r="FGA37" s="200"/>
      <c r="FGB37" s="266"/>
      <c r="FGC37" s="261"/>
      <c r="FGD37" s="265"/>
      <c r="FGE37" s="266"/>
      <c r="FGF37" s="200"/>
      <c r="FGG37" s="266"/>
      <c r="FGH37" s="261"/>
      <c r="FGI37" s="265"/>
      <c r="FGJ37" s="266"/>
      <c r="FGK37" s="200"/>
      <c r="FGL37" s="266"/>
      <c r="FGM37" s="261"/>
      <c r="FGN37" s="265"/>
      <c r="FGO37" s="266"/>
      <c r="FGP37" s="200"/>
      <c r="FGQ37" s="266"/>
      <c r="FGR37" s="261"/>
      <c r="FGS37" s="265"/>
      <c r="FGT37" s="266"/>
      <c r="FGU37" s="200"/>
      <c r="FGV37" s="266"/>
      <c r="FGW37" s="261"/>
      <c r="FGX37" s="265"/>
      <c r="FGY37" s="266"/>
      <c r="FGZ37" s="200"/>
      <c r="FHA37" s="266"/>
      <c r="FHB37" s="261"/>
      <c r="FHC37" s="265"/>
      <c r="FHD37" s="266"/>
      <c r="FHE37" s="200"/>
      <c r="FHF37" s="266"/>
      <c r="FHG37" s="261"/>
      <c r="FHH37" s="265"/>
      <c r="FHI37" s="266"/>
      <c r="FHJ37" s="200"/>
      <c r="FHK37" s="266"/>
      <c r="FHL37" s="261"/>
      <c r="FHM37" s="265"/>
      <c r="FHN37" s="266"/>
      <c r="FHO37" s="200"/>
      <c r="FHP37" s="266"/>
      <c r="FHQ37" s="261"/>
      <c r="FHR37" s="265"/>
      <c r="FHS37" s="266"/>
      <c r="FHT37" s="200"/>
      <c r="FHU37" s="266"/>
      <c r="FHV37" s="261"/>
      <c r="FHW37" s="265"/>
      <c r="FHX37" s="266"/>
      <c r="FHY37" s="200"/>
      <c r="FHZ37" s="266"/>
      <c r="FIA37" s="261"/>
      <c r="FIB37" s="265"/>
      <c r="FIC37" s="266"/>
      <c r="FID37" s="200"/>
      <c r="FIE37" s="266"/>
      <c r="FIF37" s="261"/>
      <c r="FIG37" s="265"/>
      <c r="FIH37" s="266"/>
      <c r="FII37" s="200"/>
      <c r="FIJ37" s="266"/>
      <c r="FIK37" s="261"/>
      <c r="FIL37" s="265"/>
      <c r="FIM37" s="266"/>
      <c r="FIN37" s="200"/>
      <c r="FIO37" s="266"/>
      <c r="FIP37" s="261"/>
      <c r="FIQ37" s="265"/>
      <c r="FIR37" s="266"/>
      <c r="FIS37" s="200"/>
      <c r="FIT37" s="266"/>
      <c r="FIU37" s="261"/>
      <c r="FIV37" s="265"/>
      <c r="FIW37" s="266"/>
      <c r="FIX37" s="200"/>
      <c r="FIY37" s="266"/>
      <c r="FIZ37" s="261"/>
      <c r="FJA37" s="265"/>
      <c r="FJB37" s="266"/>
      <c r="FJC37" s="200"/>
      <c r="FJD37" s="266"/>
      <c r="FJE37" s="261"/>
      <c r="FJF37" s="265"/>
      <c r="FJG37" s="266"/>
      <c r="FJH37" s="200"/>
      <c r="FJI37" s="266"/>
      <c r="FJJ37" s="261"/>
      <c r="FJK37" s="265"/>
      <c r="FJL37" s="266"/>
      <c r="FJM37" s="200"/>
      <c r="FJN37" s="266"/>
      <c r="FJO37" s="261"/>
      <c r="FJP37" s="265"/>
      <c r="FJQ37" s="266"/>
      <c r="FJR37" s="200"/>
      <c r="FJS37" s="266"/>
      <c r="FJT37" s="261"/>
      <c r="FJU37" s="265"/>
      <c r="FJV37" s="266"/>
      <c r="FJW37" s="200"/>
      <c r="FJX37" s="266"/>
      <c r="FJY37" s="261"/>
      <c r="FJZ37" s="265"/>
      <c r="FKA37" s="266"/>
      <c r="FKB37" s="200"/>
      <c r="FKC37" s="266"/>
      <c r="FKD37" s="261"/>
      <c r="FKE37" s="265"/>
      <c r="FKF37" s="266"/>
      <c r="FKG37" s="200"/>
      <c r="FKH37" s="266"/>
      <c r="FKI37" s="261"/>
      <c r="FKJ37" s="265"/>
      <c r="FKK37" s="266"/>
      <c r="FKL37" s="200"/>
      <c r="FKM37" s="266"/>
      <c r="FKN37" s="261"/>
      <c r="FKO37" s="265"/>
      <c r="FKP37" s="266"/>
      <c r="FKQ37" s="200"/>
      <c r="FKR37" s="266"/>
      <c r="FKS37" s="261"/>
      <c r="FKT37" s="265"/>
      <c r="FKU37" s="266"/>
      <c r="FKV37" s="200"/>
      <c r="FKW37" s="266"/>
      <c r="FKX37" s="261"/>
      <c r="FKY37" s="265"/>
      <c r="FKZ37" s="266"/>
      <c r="FLA37" s="200"/>
      <c r="FLB37" s="266"/>
      <c r="FLC37" s="261"/>
      <c r="FLD37" s="265"/>
      <c r="FLE37" s="266"/>
      <c r="FLF37" s="200"/>
      <c r="FLG37" s="266"/>
      <c r="FLH37" s="261"/>
      <c r="FLI37" s="265"/>
      <c r="FLJ37" s="266"/>
      <c r="FLK37" s="200"/>
      <c r="FLL37" s="266"/>
      <c r="FLM37" s="261"/>
      <c r="FLN37" s="265"/>
      <c r="FLO37" s="266"/>
      <c r="FLP37" s="200"/>
      <c r="FLQ37" s="266"/>
      <c r="FLR37" s="261"/>
      <c r="FLS37" s="265"/>
      <c r="FLT37" s="266"/>
      <c r="FLU37" s="200"/>
      <c r="FLV37" s="266"/>
      <c r="FLW37" s="261"/>
      <c r="FLX37" s="265"/>
      <c r="FLY37" s="266"/>
      <c r="FLZ37" s="200"/>
      <c r="FMA37" s="266"/>
      <c r="FMB37" s="261"/>
      <c r="FMC37" s="265"/>
      <c r="FMD37" s="266"/>
      <c r="FME37" s="200"/>
      <c r="FMF37" s="266"/>
      <c r="FMG37" s="261"/>
      <c r="FMH37" s="265"/>
      <c r="FMI37" s="266"/>
      <c r="FMJ37" s="200"/>
      <c r="FMK37" s="266"/>
      <c r="FML37" s="261"/>
      <c r="FMM37" s="265"/>
      <c r="FMN37" s="266"/>
      <c r="FMO37" s="200"/>
      <c r="FMP37" s="266"/>
      <c r="FMQ37" s="261"/>
      <c r="FMR37" s="265"/>
      <c r="FMS37" s="266"/>
      <c r="FMT37" s="200"/>
      <c r="FMU37" s="266"/>
      <c r="FMV37" s="261"/>
      <c r="FMW37" s="265"/>
      <c r="FMX37" s="266"/>
      <c r="FMY37" s="200"/>
      <c r="FMZ37" s="266"/>
      <c r="FNA37" s="261"/>
      <c r="FNB37" s="265"/>
      <c r="FNC37" s="266"/>
      <c r="FND37" s="200"/>
      <c r="FNE37" s="266"/>
      <c r="FNF37" s="261"/>
      <c r="FNG37" s="265"/>
      <c r="FNH37" s="266"/>
      <c r="FNI37" s="200"/>
      <c r="FNJ37" s="266"/>
      <c r="FNK37" s="261"/>
      <c r="FNL37" s="265"/>
      <c r="FNM37" s="266"/>
      <c r="FNN37" s="200"/>
      <c r="FNO37" s="266"/>
      <c r="FNP37" s="261"/>
      <c r="FNQ37" s="265"/>
      <c r="FNR37" s="266"/>
      <c r="FNS37" s="200"/>
      <c r="FNT37" s="266"/>
      <c r="FNU37" s="261"/>
      <c r="FNV37" s="265"/>
      <c r="FNW37" s="266"/>
      <c r="FNX37" s="200"/>
      <c r="FNY37" s="266"/>
      <c r="FNZ37" s="261"/>
      <c r="FOA37" s="265"/>
      <c r="FOB37" s="266"/>
      <c r="FOC37" s="200"/>
      <c r="FOD37" s="266"/>
      <c r="FOE37" s="261"/>
      <c r="FOF37" s="265"/>
      <c r="FOG37" s="266"/>
      <c r="FOH37" s="200"/>
      <c r="FOI37" s="266"/>
      <c r="FOJ37" s="261"/>
      <c r="FOK37" s="265"/>
      <c r="FOL37" s="266"/>
      <c r="FOM37" s="200"/>
      <c r="FON37" s="266"/>
      <c r="FOO37" s="261"/>
      <c r="FOP37" s="265"/>
      <c r="FOQ37" s="266"/>
      <c r="FOR37" s="200"/>
      <c r="FOS37" s="266"/>
      <c r="FOT37" s="261"/>
      <c r="FOU37" s="265"/>
      <c r="FOV37" s="266"/>
      <c r="FOW37" s="200"/>
      <c r="FOX37" s="266"/>
      <c r="FOY37" s="261"/>
      <c r="FOZ37" s="265"/>
      <c r="FPA37" s="266"/>
      <c r="FPB37" s="200"/>
      <c r="FPC37" s="266"/>
      <c r="FPD37" s="261"/>
      <c r="FPE37" s="265"/>
      <c r="FPF37" s="266"/>
      <c r="FPG37" s="200"/>
      <c r="FPH37" s="266"/>
      <c r="FPI37" s="261"/>
      <c r="FPJ37" s="265"/>
      <c r="FPK37" s="266"/>
      <c r="FPL37" s="200"/>
      <c r="FPM37" s="266"/>
      <c r="FPN37" s="261"/>
      <c r="FPO37" s="265"/>
      <c r="FPP37" s="266"/>
      <c r="FPQ37" s="200"/>
      <c r="FPR37" s="266"/>
      <c r="FPS37" s="261"/>
      <c r="FPT37" s="265"/>
      <c r="FPU37" s="266"/>
      <c r="FPV37" s="200"/>
      <c r="FPW37" s="266"/>
      <c r="FPX37" s="261"/>
      <c r="FPY37" s="265"/>
      <c r="FPZ37" s="266"/>
      <c r="FQA37" s="200"/>
      <c r="FQB37" s="266"/>
      <c r="FQC37" s="261"/>
      <c r="FQD37" s="265"/>
      <c r="FQE37" s="266"/>
      <c r="FQF37" s="200"/>
      <c r="FQG37" s="266"/>
      <c r="FQH37" s="261"/>
      <c r="FQI37" s="265"/>
      <c r="FQJ37" s="266"/>
      <c r="FQK37" s="200"/>
      <c r="FQL37" s="266"/>
      <c r="FQM37" s="261"/>
      <c r="FQN37" s="265"/>
      <c r="FQO37" s="266"/>
      <c r="FQP37" s="200"/>
      <c r="FQQ37" s="266"/>
      <c r="FQR37" s="261"/>
      <c r="FQS37" s="265"/>
      <c r="FQT37" s="266"/>
      <c r="FQU37" s="200"/>
      <c r="FQV37" s="266"/>
      <c r="FQW37" s="261"/>
      <c r="FQX37" s="265"/>
      <c r="FQY37" s="266"/>
      <c r="FQZ37" s="200"/>
      <c r="FRA37" s="266"/>
      <c r="FRB37" s="261"/>
      <c r="FRC37" s="265"/>
      <c r="FRD37" s="266"/>
      <c r="FRE37" s="200"/>
      <c r="FRF37" s="266"/>
      <c r="FRG37" s="261"/>
      <c r="FRH37" s="265"/>
      <c r="FRI37" s="266"/>
      <c r="FRJ37" s="200"/>
      <c r="FRK37" s="266"/>
      <c r="FRL37" s="261"/>
      <c r="FRM37" s="265"/>
      <c r="FRN37" s="266"/>
      <c r="FRO37" s="200"/>
      <c r="FRP37" s="266"/>
      <c r="FRQ37" s="261"/>
      <c r="FRR37" s="265"/>
      <c r="FRS37" s="266"/>
      <c r="FRT37" s="200"/>
      <c r="FRU37" s="266"/>
      <c r="FRV37" s="261"/>
      <c r="FRW37" s="265"/>
      <c r="FRX37" s="266"/>
      <c r="FRY37" s="200"/>
      <c r="FRZ37" s="266"/>
      <c r="FSA37" s="261"/>
      <c r="FSB37" s="265"/>
      <c r="FSC37" s="266"/>
      <c r="FSD37" s="200"/>
      <c r="FSE37" s="266"/>
      <c r="FSF37" s="261"/>
      <c r="FSG37" s="265"/>
      <c r="FSH37" s="266"/>
      <c r="FSI37" s="200"/>
      <c r="FSJ37" s="266"/>
      <c r="FSK37" s="261"/>
      <c r="FSL37" s="265"/>
      <c r="FSM37" s="266"/>
      <c r="FSN37" s="200"/>
      <c r="FSO37" s="266"/>
      <c r="FSP37" s="261"/>
      <c r="FSQ37" s="265"/>
      <c r="FSR37" s="266"/>
      <c r="FSS37" s="200"/>
      <c r="FST37" s="266"/>
      <c r="FSU37" s="261"/>
      <c r="FSV37" s="265"/>
      <c r="FSW37" s="266"/>
      <c r="FSX37" s="200"/>
      <c r="FSY37" s="266"/>
      <c r="FSZ37" s="261"/>
      <c r="FTA37" s="265"/>
      <c r="FTB37" s="266"/>
      <c r="FTC37" s="200"/>
      <c r="FTD37" s="266"/>
      <c r="FTE37" s="261"/>
      <c r="FTF37" s="265"/>
      <c r="FTG37" s="266"/>
      <c r="FTH37" s="200"/>
      <c r="FTI37" s="266"/>
      <c r="FTJ37" s="261"/>
      <c r="FTK37" s="265"/>
      <c r="FTL37" s="266"/>
      <c r="FTM37" s="200"/>
      <c r="FTN37" s="266"/>
      <c r="FTO37" s="261"/>
      <c r="FTP37" s="265"/>
      <c r="FTQ37" s="266"/>
      <c r="FTR37" s="200"/>
      <c r="FTS37" s="266"/>
      <c r="FTT37" s="261"/>
      <c r="FTU37" s="265"/>
      <c r="FTV37" s="266"/>
      <c r="FTW37" s="200"/>
      <c r="FTX37" s="266"/>
      <c r="FTY37" s="261"/>
      <c r="FTZ37" s="265"/>
      <c r="FUA37" s="266"/>
      <c r="FUB37" s="200"/>
      <c r="FUC37" s="266"/>
      <c r="FUD37" s="261"/>
      <c r="FUE37" s="265"/>
      <c r="FUF37" s="266"/>
      <c r="FUG37" s="200"/>
      <c r="FUH37" s="266"/>
      <c r="FUI37" s="261"/>
      <c r="FUJ37" s="265"/>
      <c r="FUK37" s="266"/>
      <c r="FUL37" s="200"/>
      <c r="FUM37" s="266"/>
      <c r="FUN37" s="261"/>
      <c r="FUO37" s="265"/>
      <c r="FUP37" s="266"/>
      <c r="FUQ37" s="200"/>
      <c r="FUR37" s="266"/>
      <c r="FUS37" s="261"/>
      <c r="FUT37" s="265"/>
      <c r="FUU37" s="266"/>
      <c r="FUV37" s="200"/>
      <c r="FUW37" s="266"/>
      <c r="FUX37" s="261"/>
      <c r="FUY37" s="265"/>
      <c r="FUZ37" s="266"/>
      <c r="FVA37" s="200"/>
      <c r="FVB37" s="266"/>
      <c r="FVC37" s="261"/>
      <c r="FVD37" s="265"/>
      <c r="FVE37" s="266"/>
      <c r="FVF37" s="200"/>
      <c r="FVG37" s="266"/>
      <c r="FVH37" s="261"/>
      <c r="FVI37" s="265"/>
      <c r="FVJ37" s="266"/>
      <c r="FVK37" s="200"/>
      <c r="FVL37" s="266"/>
      <c r="FVM37" s="261"/>
      <c r="FVN37" s="265"/>
      <c r="FVO37" s="266"/>
      <c r="FVP37" s="200"/>
      <c r="FVQ37" s="266"/>
      <c r="FVR37" s="261"/>
      <c r="FVS37" s="265"/>
      <c r="FVT37" s="266"/>
      <c r="FVU37" s="200"/>
      <c r="FVV37" s="266"/>
      <c r="FVW37" s="261"/>
      <c r="FVX37" s="265"/>
      <c r="FVY37" s="266"/>
      <c r="FVZ37" s="200"/>
      <c r="FWA37" s="266"/>
      <c r="FWB37" s="261"/>
      <c r="FWC37" s="265"/>
      <c r="FWD37" s="266"/>
      <c r="FWE37" s="200"/>
      <c r="FWF37" s="266"/>
      <c r="FWG37" s="261"/>
      <c r="FWH37" s="265"/>
      <c r="FWI37" s="266"/>
      <c r="FWJ37" s="200"/>
      <c r="FWK37" s="266"/>
      <c r="FWL37" s="261"/>
      <c r="FWM37" s="265"/>
      <c r="FWN37" s="266"/>
      <c r="FWO37" s="200"/>
      <c r="FWP37" s="266"/>
      <c r="FWQ37" s="261"/>
      <c r="FWR37" s="265"/>
      <c r="FWS37" s="266"/>
      <c r="FWT37" s="200"/>
      <c r="FWU37" s="266"/>
      <c r="FWV37" s="261"/>
      <c r="FWW37" s="265"/>
      <c r="FWX37" s="266"/>
      <c r="FWY37" s="200"/>
      <c r="FWZ37" s="266"/>
      <c r="FXA37" s="261"/>
      <c r="FXB37" s="265"/>
      <c r="FXC37" s="266"/>
      <c r="FXD37" s="200"/>
      <c r="FXE37" s="266"/>
      <c r="FXF37" s="261"/>
      <c r="FXG37" s="265"/>
      <c r="FXH37" s="266"/>
      <c r="FXI37" s="200"/>
      <c r="FXJ37" s="266"/>
      <c r="FXK37" s="261"/>
      <c r="FXL37" s="265"/>
      <c r="FXM37" s="266"/>
      <c r="FXN37" s="200"/>
      <c r="FXO37" s="266"/>
      <c r="FXP37" s="261"/>
      <c r="FXQ37" s="265"/>
      <c r="FXR37" s="266"/>
      <c r="FXS37" s="200"/>
      <c r="FXT37" s="266"/>
      <c r="FXU37" s="261"/>
      <c r="FXV37" s="265"/>
      <c r="FXW37" s="266"/>
      <c r="FXX37" s="200"/>
      <c r="FXY37" s="266"/>
      <c r="FXZ37" s="261"/>
      <c r="FYA37" s="265"/>
      <c r="FYB37" s="266"/>
      <c r="FYC37" s="200"/>
      <c r="FYD37" s="266"/>
      <c r="FYE37" s="261"/>
      <c r="FYF37" s="265"/>
      <c r="FYG37" s="266"/>
      <c r="FYH37" s="200"/>
      <c r="FYI37" s="266"/>
      <c r="FYJ37" s="261"/>
      <c r="FYK37" s="265"/>
      <c r="FYL37" s="266"/>
      <c r="FYM37" s="200"/>
      <c r="FYN37" s="266"/>
      <c r="FYO37" s="261"/>
      <c r="FYP37" s="265"/>
      <c r="FYQ37" s="266"/>
      <c r="FYR37" s="200"/>
      <c r="FYS37" s="266"/>
      <c r="FYT37" s="261"/>
      <c r="FYU37" s="265"/>
      <c r="FYV37" s="266"/>
      <c r="FYW37" s="200"/>
      <c r="FYX37" s="266"/>
      <c r="FYY37" s="261"/>
      <c r="FYZ37" s="265"/>
      <c r="FZA37" s="266"/>
      <c r="FZB37" s="200"/>
      <c r="FZC37" s="266"/>
      <c r="FZD37" s="261"/>
      <c r="FZE37" s="265"/>
      <c r="FZF37" s="266"/>
      <c r="FZG37" s="200"/>
      <c r="FZH37" s="266"/>
      <c r="FZI37" s="261"/>
      <c r="FZJ37" s="265"/>
      <c r="FZK37" s="266"/>
      <c r="FZL37" s="200"/>
      <c r="FZM37" s="266"/>
      <c r="FZN37" s="261"/>
      <c r="FZO37" s="265"/>
      <c r="FZP37" s="266"/>
      <c r="FZQ37" s="200"/>
      <c r="FZR37" s="266"/>
      <c r="FZS37" s="261"/>
      <c r="FZT37" s="265"/>
      <c r="FZU37" s="266"/>
      <c r="FZV37" s="200"/>
      <c r="FZW37" s="266"/>
      <c r="FZX37" s="261"/>
      <c r="FZY37" s="265"/>
      <c r="FZZ37" s="266"/>
      <c r="GAA37" s="200"/>
      <c r="GAB37" s="266"/>
      <c r="GAC37" s="261"/>
      <c r="GAD37" s="265"/>
      <c r="GAE37" s="266"/>
      <c r="GAF37" s="200"/>
      <c r="GAG37" s="266"/>
      <c r="GAH37" s="261"/>
      <c r="GAI37" s="265"/>
      <c r="GAJ37" s="266"/>
      <c r="GAK37" s="200"/>
      <c r="GAL37" s="266"/>
      <c r="GAM37" s="261"/>
      <c r="GAN37" s="265"/>
      <c r="GAO37" s="266"/>
      <c r="GAP37" s="200"/>
      <c r="GAQ37" s="266"/>
      <c r="GAR37" s="261"/>
      <c r="GAS37" s="265"/>
      <c r="GAT37" s="266"/>
      <c r="GAU37" s="200"/>
      <c r="GAV37" s="266"/>
      <c r="GAW37" s="261"/>
      <c r="GAX37" s="265"/>
      <c r="GAY37" s="266"/>
      <c r="GAZ37" s="200"/>
      <c r="GBA37" s="266"/>
      <c r="GBB37" s="261"/>
      <c r="GBC37" s="265"/>
      <c r="GBD37" s="266"/>
      <c r="GBE37" s="200"/>
      <c r="GBF37" s="266"/>
      <c r="GBG37" s="261"/>
      <c r="GBH37" s="265"/>
      <c r="GBI37" s="266"/>
      <c r="GBJ37" s="200"/>
      <c r="GBK37" s="266"/>
      <c r="GBL37" s="261"/>
      <c r="GBM37" s="265"/>
      <c r="GBN37" s="266"/>
      <c r="GBO37" s="200"/>
      <c r="GBP37" s="266"/>
      <c r="GBQ37" s="261"/>
      <c r="GBR37" s="265"/>
      <c r="GBS37" s="266"/>
      <c r="GBT37" s="200"/>
      <c r="GBU37" s="266"/>
      <c r="GBV37" s="261"/>
      <c r="GBW37" s="265"/>
      <c r="GBX37" s="266"/>
      <c r="GBY37" s="200"/>
      <c r="GBZ37" s="266"/>
      <c r="GCA37" s="261"/>
      <c r="GCB37" s="265"/>
      <c r="GCC37" s="266"/>
      <c r="GCD37" s="200"/>
      <c r="GCE37" s="266"/>
      <c r="GCF37" s="261"/>
      <c r="GCG37" s="265"/>
      <c r="GCH37" s="266"/>
      <c r="GCI37" s="200"/>
      <c r="GCJ37" s="266"/>
      <c r="GCK37" s="261"/>
      <c r="GCL37" s="265"/>
      <c r="GCM37" s="266"/>
      <c r="GCN37" s="200"/>
      <c r="GCO37" s="266"/>
      <c r="GCP37" s="261"/>
      <c r="GCQ37" s="265"/>
      <c r="GCR37" s="266"/>
      <c r="GCS37" s="200"/>
      <c r="GCT37" s="266"/>
      <c r="GCU37" s="261"/>
      <c r="GCV37" s="265"/>
      <c r="GCW37" s="266"/>
      <c r="GCX37" s="200"/>
      <c r="GCY37" s="266"/>
      <c r="GCZ37" s="261"/>
      <c r="GDA37" s="265"/>
      <c r="GDB37" s="266"/>
      <c r="GDC37" s="200"/>
      <c r="GDD37" s="266"/>
      <c r="GDE37" s="261"/>
      <c r="GDF37" s="265"/>
      <c r="GDG37" s="266"/>
      <c r="GDH37" s="200"/>
      <c r="GDI37" s="266"/>
      <c r="GDJ37" s="261"/>
      <c r="GDK37" s="265"/>
      <c r="GDL37" s="266"/>
      <c r="GDM37" s="200"/>
      <c r="GDN37" s="266"/>
      <c r="GDO37" s="261"/>
      <c r="GDP37" s="265"/>
      <c r="GDQ37" s="266"/>
      <c r="GDR37" s="200"/>
      <c r="GDS37" s="266"/>
      <c r="GDT37" s="261"/>
      <c r="GDU37" s="265"/>
      <c r="GDV37" s="266"/>
      <c r="GDW37" s="200"/>
      <c r="GDX37" s="266"/>
      <c r="GDY37" s="261"/>
      <c r="GDZ37" s="265"/>
      <c r="GEA37" s="266"/>
      <c r="GEB37" s="200"/>
      <c r="GEC37" s="266"/>
      <c r="GED37" s="261"/>
      <c r="GEE37" s="265"/>
      <c r="GEF37" s="266"/>
      <c r="GEG37" s="200"/>
      <c r="GEH37" s="266"/>
      <c r="GEI37" s="261"/>
      <c r="GEJ37" s="265"/>
      <c r="GEK37" s="266"/>
      <c r="GEL37" s="200"/>
      <c r="GEM37" s="266"/>
      <c r="GEN37" s="261"/>
      <c r="GEO37" s="265"/>
      <c r="GEP37" s="266"/>
      <c r="GEQ37" s="200"/>
      <c r="GER37" s="266"/>
      <c r="GES37" s="261"/>
      <c r="GET37" s="265"/>
      <c r="GEU37" s="266"/>
      <c r="GEV37" s="200"/>
      <c r="GEW37" s="266"/>
      <c r="GEX37" s="261"/>
      <c r="GEY37" s="265"/>
      <c r="GEZ37" s="266"/>
      <c r="GFA37" s="200"/>
      <c r="GFB37" s="266"/>
      <c r="GFC37" s="261"/>
      <c r="GFD37" s="265"/>
      <c r="GFE37" s="266"/>
      <c r="GFF37" s="200"/>
      <c r="GFG37" s="266"/>
      <c r="GFH37" s="261"/>
      <c r="GFI37" s="265"/>
      <c r="GFJ37" s="266"/>
      <c r="GFK37" s="200"/>
      <c r="GFL37" s="266"/>
      <c r="GFM37" s="261"/>
      <c r="GFN37" s="265"/>
      <c r="GFO37" s="266"/>
      <c r="GFP37" s="200"/>
      <c r="GFQ37" s="266"/>
      <c r="GFR37" s="261"/>
      <c r="GFS37" s="265"/>
      <c r="GFT37" s="266"/>
      <c r="GFU37" s="200"/>
      <c r="GFV37" s="266"/>
      <c r="GFW37" s="261"/>
      <c r="GFX37" s="265"/>
      <c r="GFY37" s="266"/>
      <c r="GFZ37" s="200"/>
      <c r="GGA37" s="266"/>
      <c r="GGB37" s="261"/>
      <c r="GGC37" s="265"/>
      <c r="GGD37" s="266"/>
      <c r="GGE37" s="200"/>
      <c r="GGF37" s="266"/>
      <c r="GGG37" s="261"/>
      <c r="GGH37" s="265"/>
      <c r="GGI37" s="266"/>
      <c r="GGJ37" s="200"/>
      <c r="GGK37" s="266"/>
      <c r="GGL37" s="261"/>
      <c r="GGM37" s="265"/>
      <c r="GGN37" s="266"/>
      <c r="GGO37" s="200"/>
      <c r="GGP37" s="266"/>
      <c r="GGQ37" s="261"/>
      <c r="GGR37" s="265"/>
      <c r="GGS37" s="266"/>
      <c r="GGT37" s="200"/>
      <c r="GGU37" s="266"/>
      <c r="GGV37" s="261"/>
      <c r="GGW37" s="265"/>
      <c r="GGX37" s="266"/>
      <c r="GGY37" s="200"/>
      <c r="GGZ37" s="266"/>
      <c r="GHA37" s="261"/>
      <c r="GHB37" s="265"/>
      <c r="GHC37" s="266"/>
      <c r="GHD37" s="200"/>
      <c r="GHE37" s="266"/>
      <c r="GHF37" s="261"/>
      <c r="GHG37" s="265"/>
      <c r="GHH37" s="266"/>
      <c r="GHI37" s="200"/>
      <c r="GHJ37" s="266"/>
      <c r="GHK37" s="261"/>
      <c r="GHL37" s="265"/>
      <c r="GHM37" s="266"/>
      <c r="GHN37" s="200"/>
      <c r="GHO37" s="266"/>
      <c r="GHP37" s="261"/>
      <c r="GHQ37" s="265"/>
      <c r="GHR37" s="266"/>
      <c r="GHS37" s="200"/>
      <c r="GHT37" s="266"/>
      <c r="GHU37" s="261"/>
      <c r="GHV37" s="265"/>
      <c r="GHW37" s="266"/>
      <c r="GHX37" s="200"/>
      <c r="GHY37" s="266"/>
      <c r="GHZ37" s="261"/>
      <c r="GIA37" s="265"/>
      <c r="GIB37" s="266"/>
      <c r="GIC37" s="200"/>
      <c r="GID37" s="266"/>
      <c r="GIE37" s="261"/>
      <c r="GIF37" s="265"/>
      <c r="GIG37" s="266"/>
      <c r="GIH37" s="200"/>
      <c r="GII37" s="266"/>
      <c r="GIJ37" s="261"/>
      <c r="GIK37" s="265"/>
      <c r="GIL37" s="266"/>
      <c r="GIM37" s="200"/>
      <c r="GIN37" s="266"/>
      <c r="GIO37" s="261"/>
      <c r="GIP37" s="265"/>
      <c r="GIQ37" s="266"/>
      <c r="GIR37" s="200"/>
      <c r="GIS37" s="266"/>
      <c r="GIT37" s="261"/>
      <c r="GIU37" s="265"/>
      <c r="GIV37" s="266"/>
      <c r="GIW37" s="200"/>
      <c r="GIX37" s="266"/>
      <c r="GIY37" s="261"/>
      <c r="GIZ37" s="265"/>
      <c r="GJA37" s="266"/>
      <c r="GJB37" s="200"/>
      <c r="GJC37" s="266"/>
      <c r="GJD37" s="261"/>
      <c r="GJE37" s="265"/>
      <c r="GJF37" s="266"/>
      <c r="GJG37" s="200"/>
      <c r="GJH37" s="266"/>
      <c r="GJI37" s="261"/>
      <c r="GJJ37" s="265"/>
      <c r="GJK37" s="266"/>
      <c r="GJL37" s="200"/>
      <c r="GJM37" s="266"/>
      <c r="GJN37" s="261"/>
      <c r="GJO37" s="265"/>
      <c r="GJP37" s="266"/>
      <c r="GJQ37" s="200"/>
      <c r="GJR37" s="266"/>
      <c r="GJS37" s="261"/>
      <c r="GJT37" s="265"/>
      <c r="GJU37" s="266"/>
      <c r="GJV37" s="200"/>
      <c r="GJW37" s="266"/>
      <c r="GJX37" s="261"/>
      <c r="GJY37" s="265"/>
      <c r="GJZ37" s="266"/>
      <c r="GKA37" s="200"/>
      <c r="GKB37" s="266"/>
      <c r="GKC37" s="261"/>
      <c r="GKD37" s="265"/>
      <c r="GKE37" s="266"/>
      <c r="GKF37" s="200"/>
      <c r="GKG37" s="266"/>
      <c r="GKH37" s="261"/>
      <c r="GKI37" s="265"/>
      <c r="GKJ37" s="266"/>
      <c r="GKK37" s="200"/>
      <c r="GKL37" s="266"/>
      <c r="GKM37" s="261"/>
      <c r="GKN37" s="265"/>
      <c r="GKO37" s="266"/>
      <c r="GKP37" s="200"/>
      <c r="GKQ37" s="266"/>
      <c r="GKR37" s="261"/>
      <c r="GKS37" s="265"/>
      <c r="GKT37" s="266"/>
      <c r="GKU37" s="200"/>
      <c r="GKV37" s="266"/>
      <c r="GKW37" s="261"/>
      <c r="GKX37" s="265"/>
      <c r="GKY37" s="266"/>
      <c r="GKZ37" s="200"/>
      <c r="GLA37" s="266"/>
      <c r="GLB37" s="261"/>
      <c r="GLC37" s="265"/>
      <c r="GLD37" s="266"/>
      <c r="GLE37" s="200"/>
      <c r="GLF37" s="266"/>
      <c r="GLG37" s="261"/>
      <c r="GLH37" s="265"/>
      <c r="GLI37" s="266"/>
      <c r="GLJ37" s="200"/>
      <c r="GLK37" s="266"/>
      <c r="GLL37" s="261"/>
      <c r="GLM37" s="265"/>
      <c r="GLN37" s="266"/>
      <c r="GLO37" s="200"/>
      <c r="GLP37" s="266"/>
      <c r="GLQ37" s="261"/>
      <c r="GLR37" s="265"/>
      <c r="GLS37" s="266"/>
      <c r="GLT37" s="200"/>
      <c r="GLU37" s="266"/>
      <c r="GLV37" s="261"/>
      <c r="GLW37" s="265"/>
      <c r="GLX37" s="266"/>
      <c r="GLY37" s="200"/>
      <c r="GLZ37" s="266"/>
      <c r="GMA37" s="261"/>
      <c r="GMB37" s="265"/>
      <c r="GMC37" s="266"/>
      <c r="GMD37" s="200"/>
      <c r="GME37" s="266"/>
      <c r="GMF37" s="261"/>
      <c r="GMG37" s="265"/>
      <c r="GMH37" s="266"/>
      <c r="GMI37" s="200"/>
      <c r="GMJ37" s="266"/>
      <c r="GMK37" s="261"/>
      <c r="GML37" s="265"/>
      <c r="GMM37" s="266"/>
      <c r="GMN37" s="200"/>
      <c r="GMO37" s="266"/>
      <c r="GMP37" s="261"/>
      <c r="GMQ37" s="265"/>
      <c r="GMR37" s="266"/>
      <c r="GMS37" s="200"/>
      <c r="GMT37" s="266"/>
      <c r="GMU37" s="261"/>
      <c r="GMV37" s="265"/>
      <c r="GMW37" s="266"/>
      <c r="GMX37" s="200"/>
      <c r="GMY37" s="266"/>
      <c r="GMZ37" s="261"/>
      <c r="GNA37" s="265"/>
      <c r="GNB37" s="266"/>
      <c r="GNC37" s="200"/>
      <c r="GND37" s="266"/>
      <c r="GNE37" s="261"/>
      <c r="GNF37" s="265"/>
      <c r="GNG37" s="266"/>
      <c r="GNH37" s="200"/>
      <c r="GNI37" s="266"/>
      <c r="GNJ37" s="261"/>
      <c r="GNK37" s="265"/>
      <c r="GNL37" s="266"/>
      <c r="GNM37" s="200"/>
      <c r="GNN37" s="266"/>
      <c r="GNO37" s="261"/>
      <c r="GNP37" s="265"/>
      <c r="GNQ37" s="266"/>
      <c r="GNR37" s="200"/>
      <c r="GNS37" s="266"/>
      <c r="GNT37" s="261"/>
      <c r="GNU37" s="265"/>
      <c r="GNV37" s="266"/>
      <c r="GNW37" s="200"/>
      <c r="GNX37" s="266"/>
      <c r="GNY37" s="261"/>
      <c r="GNZ37" s="265"/>
      <c r="GOA37" s="266"/>
      <c r="GOB37" s="200"/>
      <c r="GOC37" s="266"/>
      <c r="GOD37" s="261"/>
      <c r="GOE37" s="265"/>
      <c r="GOF37" s="266"/>
      <c r="GOG37" s="200"/>
      <c r="GOH37" s="266"/>
      <c r="GOI37" s="261"/>
      <c r="GOJ37" s="265"/>
      <c r="GOK37" s="266"/>
      <c r="GOL37" s="200"/>
      <c r="GOM37" s="266"/>
      <c r="GON37" s="261"/>
      <c r="GOO37" s="265"/>
      <c r="GOP37" s="266"/>
      <c r="GOQ37" s="200"/>
      <c r="GOR37" s="266"/>
      <c r="GOS37" s="261"/>
      <c r="GOT37" s="265"/>
      <c r="GOU37" s="266"/>
      <c r="GOV37" s="200"/>
      <c r="GOW37" s="266"/>
      <c r="GOX37" s="261"/>
      <c r="GOY37" s="265"/>
      <c r="GOZ37" s="266"/>
      <c r="GPA37" s="200"/>
      <c r="GPB37" s="266"/>
      <c r="GPC37" s="261"/>
      <c r="GPD37" s="265"/>
      <c r="GPE37" s="266"/>
      <c r="GPF37" s="200"/>
      <c r="GPG37" s="266"/>
      <c r="GPH37" s="261"/>
      <c r="GPI37" s="265"/>
      <c r="GPJ37" s="266"/>
      <c r="GPK37" s="200"/>
      <c r="GPL37" s="266"/>
      <c r="GPM37" s="261"/>
      <c r="GPN37" s="265"/>
      <c r="GPO37" s="266"/>
      <c r="GPP37" s="200"/>
      <c r="GPQ37" s="266"/>
      <c r="GPR37" s="261"/>
      <c r="GPS37" s="265"/>
      <c r="GPT37" s="266"/>
      <c r="GPU37" s="200"/>
      <c r="GPV37" s="266"/>
      <c r="GPW37" s="261"/>
      <c r="GPX37" s="265"/>
      <c r="GPY37" s="266"/>
      <c r="GPZ37" s="200"/>
      <c r="GQA37" s="266"/>
      <c r="GQB37" s="261"/>
      <c r="GQC37" s="265"/>
      <c r="GQD37" s="266"/>
      <c r="GQE37" s="200"/>
      <c r="GQF37" s="266"/>
      <c r="GQG37" s="261"/>
      <c r="GQH37" s="265"/>
      <c r="GQI37" s="266"/>
      <c r="GQJ37" s="200"/>
      <c r="GQK37" s="266"/>
      <c r="GQL37" s="261"/>
      <c r="GQM37" s="265"/>
      <c r="GQN37" s="266"/>
      <c r="GQO37" s="200"/>
      <c r="GQP37" s="266"/>
      <c r="GQQ37" s="261"/>
      <c r="GQR37" s="265"/>
      <c r="GQS37" s="266"/>
      <c r="GQT37" s="200"/>
      <c r="GQU37" s="266"/>
      <c r="GQV37" s="261"/>
      <c r="GQW37" s="265"/>
      <c r="GQX37" s="266"/>
      <c r="GQY37" s="200"/>
      <c r="GQZ37" s="266"/>
      <c r="GRA37" s="261"/>
      <c r="GRB37" s="265"/>
      <c r="GRC37" s="266"/>
      <c r="GRD37" s="200"/>
      <c r="GRE37" s="266"/>
      <c r="GRF37" s="261"/>
      <c r="GRG37" s="265"/>
      <c r="GRH37" s="266"/>
      <c r="GRI37" s="200"/>
      <c r="GRJ37" s="266"/>
      <c r="GRK37" s="261"/>
      <c r="GRL37" s="265"/>
      <c r="GRM37" s="266"/>
      <c r="GRN37" s="200"/>
      <c r="GRO37" s="266"/>
      <c r="GRP37" s="261"/>
      <c r="GRQ37" s="265"/>
      <c r="GRR37" s="266"/>
      <c r="GRS37" s="200"/>
      <c r="GRT37" s="266"/>
      <c r="GRU37" s="261"/>
      <c r="GRV37" s="265"/>
      <c r="GRW37" s="266"/>
      <c r="GRX37" s="200"/>
      <c r="GRY37" s="266"/>
      <c r="GRZ37" s="261"/>
      <c r="GSA37" s="265"/>
      <c r="GSB37" s="266"/>
      <c r="GSC37" s="200"/>
      <c r="GSD37" s="266"/>
      <c r="GSE37" s="261"/>
      <c r="GSF37" s="265"/>
      <c r="GSG37" s="266"/>
      <c r="GSH37" s="200"/>
      <c r="GSI37" s="266"/>
      <c r="GSJ37" s="261"/>
      <c r="GSK37" s="265"/>
      <c r="GSL37" s="266"/>
      <c r="GSM37" s="200"/>
      <c r="GSN37" s="266"/>
      <c r="GSO37" s="261"/>
      <c r="GSP37" s="265"/>
      <c r="GSQ37" s="266"/>
      <c r="GSR37" s="200"/>
      <c r="GSS37" s="266"/>
      <c r="GST37" s="261"/>
      <c r="GSU37" s="265"/>
      <c r="GSV37" s="266"/>
      <c r="GSW37" s="200"/>
      <c r="GSX37" s="266"/>
      <c r="GSY37" s="261"/>
      <c r="GSZ37" s="265"/>
      <c r="GTA37" s="266"/>
      <c r="GTB37" s="200"/>
      <c r="GTC37" s="266"/>
      <c r="GTD37" s="261"/>
      <c r="GTE37" s="265"/>
      <c r="GTF37" s="266"/>
      <c r="GTG37" s="200"/>
      <c r="GTH37" s="266"/>
      <c r="GTI37" s="261"/>
      <c r="GTJ37" s="265"/>
      <c r="GTK37" s="266"/>
      <c r="GTL37" s="200"/>
      <c r="GTM37" s="266"/>
      <c r="GTN37" s="261"/>
      <c r="GTO37" s="265"/>
      <c r="GTP37" s="266"/>
      <c r="GTQ37" s="200"/>
      <c r="GTR37" s="266"/>
      <c r="GTS37" s="261"/>
      <c r="GTT37" s="265"/>
      <c r="GTU37" s="266"/>
      <c r="GTV37" s="200"/>
      <c r="GTW37" s="266"/>
      <c r="GTX37" s="261"/>
      <c r="GTY37" s="265"/>
      <c r="GTZ37" s="266"/>
      <c r="GUA37" s="200"/>
      <c r="GUB37" s="266"/>
      <c r="GUC37" s="261"/>
      <c r="GUD37" s="265"/>
      <c r="GUE37" s="266"/>
      <c r="GUF37" s="200"/>
      <c r="GUG37" s="266"/>
      <c r="GUH37" s="261"/>
      <c r="GUI37" s="265"/>
      <c r="GUJ37" s="266"/>
      <c r="GUK37" s="200"/>
      <c r="GUL37" s="266"/>
      <c r="GUM37" s="261"/>
      <c r="GUN37" s="265"/>
      <c r="GUO37" s="266"/>
      <c r="GUP37" s="200"/>
      <c r="GUQ37" s="266"/>
      <c r="GUR37" s="261"/>
      <c r="GUS37" s="265"/>
      <c r="GUT37" s="266"/>
      <c r="GUU37" s="200"/>
      <c r="GUV37" s="266"/>
      <c r="GUW37" s="261"/>
      <c r="GUX37" s="265"/>
      <c r="GUY37" s="266"/>
      <c r="GUZ37" s="200"/>
      <c r="GVA37" s="266"/>
      <c r="GVB37" s="261"/>
      <c r="GVC37" s="265"/>
      <c r="GVD37" s="266"/>
      <c r="GVE37" s="200"/>
      <c r="GVF37" s="266"/>
      <c r="GVG37" s="261"/>
      <c r="GVH37" s="265"/>
      <c r="GVI37" s="266"/>
      <c r="GVJ37" s="200"/>
      <c r="GVK37" s="266"/>
      <c r="GVL37" s="261"/>
      <c r="GVM37" s="265"/>
      <c r="GVN37" s="266"/>
      <c r="GVO37" s="200"/>
      <c r="GVP37" s="266"/>
      <c r="GVQ37" s="261"/>
      <c r="GVR37" s="265"/>
      <c r="GVS37" s="266"/>
      <c r="GVT37" s="200"/>
      <c r="GVU37" s="266"/>
      <c r="GVV37" s="261"/>
      <c r="GVW37" s="265"/>
      <c r="GVX37" s="266"/>
      <c r="GVY37" s="200"/>
      <c r="GVZ37" s="266"/>
      <c r="GWA37" s="261"/>
      <c r="GWB37" s="265"/>
      <c r="GWC37" s="266"/>
      <c r="GWD37" s="200"/>
      <c r="GWE37" s="266"/>
      <c r="GWF37" s="261"/>
      <c r="GWG37" s="265"/>
      <c r="GWH37" s="266"/>
      <c r="GWI37" s="200"/>
      <c r="GWJ37" s="266"/>
      <c r="GWK37" s="261"/>
      <c r="GWL37" s="265"/>
      <c r="GWM37" s="266"/>
      <c r="GWN37" s="200"/>
      <c r="GWO37" s="266"/>
      <c r="GWP37" s="261"/>
      <c r="GWQ37" s="265"/>
      <c r="GWR37" s="266"/>
      <c r="GWS37" s="200"/>
      <c r="GWT37" s="266"/>
      <c r="GWU37" s="261"/>
      <c r="GWV37" s="265"/>
      <c r="GWW37" s="266"/>
      <c r="GWX37" s="200"/>
      <c r="GWY37" s="266"/>
      <c r="GWZ37" s="261"/>
      <c r="GXA37" s="265"/>
      <c r="GXB37" s="266"/>
      <c r="GXC37" s="200"/>
      <c r="GXD37" s="266"/>
      <c r="GXE37" s="261"/>
      <c r="GXF37" s="265"/>
      <c r="GXG37" s="266"/>
      <c r="GXH37" s="200"/>
      <c r="GXI37" s="266"/>
      <c r="GXJ37" s="261"/>
      <c r="GXK37" s="265"/>
      <c r="GXL37" s="266"/>
      <c r="GXM37" s="200"/>
      <c r="GXN37" s="266"/>
      <c r="GXO37" s="261"/>
      <c r="GXP37" s="265"/>
      <c r="GXQ37" s="266"/>
      <c r="GXR37" s="200"/>
      <c r="GXS37" s="266"/>
      <c r="GXT37" s="261"/>
      <c r="GXU37" s="265"/>
      <c r="GXV37" s="266"/>
      <c r="GXW37" s="200"/>
      <c r="GXX37" s="266"/>
      <c r="GXY37" s="261"/>
      <c r="GXZ37" s="265"/>
      <c r="GYA37" s="266"/>
      <c r="GYB37" s="200"/>
      <c r="GYC37" s="266"/>
      <c r="GYD37" s="261"/>
      <c r="GYE37" s="265"/>
      <c r="GYF37" s="266"/>
      <c r="GYG37" s="200"/>
      <c r="GYH37" s="266"/>
      <c r="GYI37" s="261"/>
      <c r="GYJ37" s="265"/>
      <c r="GYK37" s="266"/>
      <c r="GYL37" s="200"/>
      <c r="GYM37" s="266"/>
      <c r="GYN37" s="261"/>
      <c r="GYO37" s="265"/>
      <c r="GYP37" s="266"/>
      <c r="GYQ37" s="200"/>
      <c r="GYR37" s="266"/>
      <c r="GYS37" s="261"/>
      <c r="GYT37" s="265"/>
      <c r="GYU37" s="266"/>
      <c r="GYV37" s="200"/>
      <c r="GYW37" s="266"/>
      <c r="GYX37" s="261"/>
      <c r="GYY37" s="265"/>
      <c r="GYZ37" s="266"/>
      <c r="GZA37" s="200"/>
      <c r="GZB37" s="266"/>
      <c r="GZC37" s="261"/>
      <c r="GZD37" s="265"/>
      <c r="GZE37" s="266"/>
      <c r="GZF37" s="200"/>
      <c r="GZG37" s="266"/>
      <c r="GZH37" s="261"/>
      <c r="GZI37" s="265"/>
      <c r="GZJ37" s="266"/>
      <c r="GZK37" s="200"/>
      <c r="GZL37" s="266"/>
      <c r="GZM37" s="261"/>
      <c r="GZN37" s="265"/>
      <c r="GZO37" s="266"/>
      <c r="GZP37" s="200"/>
      <c r="GZQ37" s="266"/>
      <c r="GZR37" s="261"/>
      <c r="GZS37" s="265"/>
      <c r="GZT37" s="266"/>
      <c r="GZU37" s="200"/>
      <c r="GZV37" s="266"/>
      <c r="GZW37" s="261"/>
      <c r="GZX37" s="265"/>
      <c r="GZY37" s="266"/>
      <c r="GZZ37" s="200"/>
      <c r="HAA37" s="266"/>
      <c r="HAB37" s="261"/>
      <c r="HAC37" s="265"/>
      <c r="HAD37" s="266"/>
      <c r="HAE37" s="200"/>
      <c r="HAF37" s="266"/>
      <c r="HAG37" s="261"/>
      <c r="HAH37" s="265"/>
      <c r="HAI37" s="266"/>
      <c r="HAJ37" s="200"/>
      <c r="HAK37" s="266"/>
      <c r="HAL37" s="261"/>
      <c r="HAM37" s="265"/>
      <c r="HAN37" s="266"/>
      <c r="HAO37" s="200"/>
      <c r="HAP37" s="266"/>
      <c r="HAQ37" s="261"/>
      <c r="HAR37" s="265"/>
      <c r="HAS37" s="266"/>
      <c r="HAT37" s="200"/>
      <c r="HAU37" s="266"/>
      <c r="HAV37" s="261"/>
      <c r="HAW37" s="265"/>
      <c r="HAX37" s="266"/>
      <c r="HAY37" s="200"/>
      <c r="HAZ37" s="266"/>
      <c r="HBA37" s="261"/>
      <c r="HBB37" s="265"/>
      <c r="HBC37" s="266"/>
      <c r="HBD37" s="200"/>
      <c r="HBE37" s="266"/>
      <c r="HBF37" s="261"/>
      <c r="HBG37" s="265"/>
      <c r="HBH37" s="266"/>
      <c r="HBI37" s="200"/>
      <c r="HBJ37" s="266"/>
      <c r="HBK37" s="261"/>
      <c r="HBL37" s="265"/>
      <c r="HBM37" s="266"/>
      <c r="HBN37" s="200"/>
      <c r="HBO37" s="266"/>
      <c r="HBP37" s="261"/>
      <c r="HBQ37" s="265"/>
      <c r="HBR37" s="266"/>
      <c r="HBS37" s="200"/>
      <c r="HBT37" s="266"/>
      <c r="HBU37" s="261"/>
      <c r="HBV37" s="265"/>
      <c r="HBW37" s="266"/>
      <c r="HBX37" s="200"/>
      <c r="HBY37" s="266"/>
      <c r="HBZ37" s="261"/>
      <c r="HCA37" s="265"/>
      <c r="HCB37" s="266"/>
      <c r="HCC37" s="200"/>
      <c r="HCD37" s="266"/>
      <c r="HCE37" s="261"/>
      <c r="HCF37" s="265"/>
      <c r="HCG37" s="266"/>
      <c r="HCH37" s="200"/>
      <c r="HCI37" s="266"/>
      <c r="HCJ37" s="261"/>
      <c r="HCK37" s="265"/>
      <c r="HCL37" s="266"/>
      <c r="HCM37" s="200"/>
      <c r="HCN37" s="266"/>
      <c r="HCO37" s="261"/>
      <c r="HCP37" s="265"/>
      <c r="HCQ37" s="266"/>
      <c r="HCR37" s="200"/>
      <c r="HCS37" s="266"/>
      <c r="HCT37" s="261"/>
      <c r="HCU37" s="265"/>
      <c r="HCV37" s="266"/>
      <c r="HCW37" s="200"/>
      <c r="HCX37" s="266"/>
      <c r="HCY37" s="261"/>
      <c r="HCZ37" s="265"/>
      <c r="HDA37" s="266"/>
      <c r="HDB37" s="200"/>
      <c r="HDC37" s="266"/>
      <c r="HDD37" s="261"/>
      <c r="HDE37" s="265"/>
      <c r="HDF37" s="266"/>
      <c r="HDG37" s="200"/>
      <c r="HDH37" s="266"/>
      <c r="HDI37" s="261"/>
      <c r="HDJ37" s="265"/>
      <c r="HDK37" s="266"/>
      <c r="HDL37" s="200"/>
      <c r="HDM37" s="266"/>
      <c r="HDN37" s="261"/>
      <c r="HDO37" s="265"/>
      <c r="HDP37" s="266"/>
      <c r="HDQ37" s="200"/>
      <c r="HDR37" s="266"/>
      <c r="HDS37" s="261"/>
      <c r="HDT37" s="265"/>
      <c r="HDU37" s="266"/>
      <c r="HDV37" s="200"/>
      <c r="HDW37" s="266"/>
      <c r="HDX37" s="261"/>
      <c r="HDY37" s="265"/>
      <c r="HDZ37" s="266"/>
      <c r="HEA37" s="200"/>
      <c r="HEB37" s="266"/>
      <c r="HEC37" s="261"/>
      <c r="HED37" s="265"/>
      <c r="HEE37" s="266"/>
      <c r="HEF37" s="200"/>
      <c r="HEG37" s="266"/>
      <c r="HEH37" s="261"/>
      <c r="HEI37" s="265"/>
      <c r="HEJ37" s="266"/>
      <c r="HEK37" s="200"/>
      <c r="HEL37" s="266"/>
      <c r="HEM37" s="261"/>
      <c r="HEN37" s="265"/>
      <c r="HEO37" s="266"/>
      <c r="HEP37" s="200"/>
      <c r="HEQ37" s="266"/>
      <c r="HER37" s="261"/>
      <c r="HES37" s="265"/>
      <c r="HET37" s="266"/>
      <c r="HEU37" s="200"/>
      <c r="HEV37" s="266"/>
      <c r="HEW37" s="261"/>
      <c r="HEX37" s="265"/>
      <c r="HEY37" s="266"/>
      <c r="HEZ37" s="200"/>
      <c r="HFA37" s="266"/>
      <c r="HFB37" s="261"/>
      <c r="HFC37" s="265"/>
      <c r="HFD37" s="266"/>
      <c r="HFE37" s="200"/>
      <c r="HFF37" s="266"/>
      <c r="HFG37" s="261"/>
      <c r="HFH37" s="265"/>
      <c r="HFI37" s="266"/>
      <c r="HFJ37" s="200"/>
      <c r="HFK37" s="266"/>
      <c r="HFL37" s="261"/>
      <c r="HFM37" s="265"/>
      <c r="HFN37" s="266"/>
      <c r="HFO37" s="200"/>
      <c r="HFP37" s="266"/>
      <c r="HFQ37" s="261"/>
      <c r="HFR37" s="265"/>
      <c r="HFS37" s="266"/>
      <c r="HFT37" s="200"/>
      <c r="HFU37" s="266"/>
      <c r="HFV37" s="261"/>
      <c r="HFW37" s="265"/>
      <c r="HFX37" s="266"/>
      <c r="HFY37" s="200"/>
      <c r="HFZ37" s="266"/>
      <c r="HGA37" s="261"/>
      <c r="HGB37" s="265"/>
      <c r="HGC37" s="266"/>
      <c r="HGD37" s="200"/>
      <c r="HGE37" s="266"/>
      <c r="HGF37" s="261"/>
      <c r="HGG37" s="265"/>
      <c r="HGH37" s="266"/>
      <c r="HGI37" s="200"/>
      <c r="HGJ37" s="266"/>
      <c r="HGK37" s="261"/>
      <c r="HGL37" s="265"/>
      <c r="HGM37" s="266"/>
      <c r="HGN37" s="200"/>
      <c r="HGO37" s="266"/>
      <c r="HGP37" s="261"/>
      <c r="HGQ37" s="265"/>
      <c r="HGR37" s="266"/>
      <c r="HGS37" s="200"/>
      <c r="HGT37" s="266"/>
      <c r="HGU37" s="261"/>
      <c r="HGV37" s="265"/>
      <c r="HGW37" s="266"/>
      <c r="HGX37" s="200"/>
      <c r="HGY37" s="266"/>
      <c r="HGZ37" s="261"/>
      <c r="HHA37" s="265"/>
      <c r="HHB37" s="266"/>
      <c r="HHC37" s="200"/>
      <c r="HHD37" s="266"/>
      <c r="HHE37" s="261"/>
      <c r="HHF37" s="265"/>
      <c r="HHG37" s="266"/>
      <c r="HHH37" s="200"/>
      <c r="HHI37" s="266"/>
      <c r="HHJ37" s="261"/>
      <c r="HHK37" s="265"/>
      <c r="HHL37" s="266"/>
      <c r="HHM37" s="200"/>
      <c r="HHN37" s="266"/>
      <c r="HHO37" s="261"/>
      <c r="HHP37" s="265"/>
      <c r="HHQ37" s="266"/>
      <c r="HHR37" s="200"/>
      <c r="HHS37" s="266"/>
      <c r="HHT37" s="261"/>
      <c r="HHU37" s="265"/>
      <c r="HHV37" s="266"/>
      <c r="HHW37" s="200"/>
      <c r="HHX37" s="266"/>
      <c r="HHY37" s="261"/>
      <c r="HHZ37" s="265"/>
      <c r="HIA37" s="266"/>
      <c r="HIB37" s="200"/>
      <c r="HIC37" s="266"/>
      <c r="HID37" s="261"/>
      <c r="HIE37" s="265"/>
      <c r="HIF37" s="266"/>
      <c r="HIG37" s="200"/>
      <c r="HIH37" s="266"/>
      <c r="HII37" s="261"/>
      <c r="HIJ37" s="265"/>
      <c r="HIK37" s="266"/>
      <c r="HIL37" s="200"/>
      <c r="HIM37" s="266"/>
      <c r="HIN37" s="261"/>
      <c r="HIO37" s="265"/>
      <c r="HIP37" s="266"/>
      <c r="HIQ37" s="200"/>
      <c r="HIR37" s="266"/>
      <c r="HIS37" s="261"/>
      <c r="HIT37" s="265"/>
      <c r="HIU37" s="266"/>
      <c r="HIV37" s="200"/>
      <c r="HIW37" s="266"/>
      <c r="HIX37" s="261"/>
      <c r="HIY37" s="265"/>
      <c r="HIZ37" s="266"/>
      <c r="HJA37" s="200"/>
      <c r="HJB37" s="266"/>
      <c r="HJC37" s="261"/>
      <c r="HJD37" s="265"/>
      <c r="HJE37" s="266"/>
      <c r="HJF37" s="200"/>
      <c r="HJG37" s="266"/>
      <c r="HJH37" s="261"/>
      <c r="HJI37" s="265"/>
      <c r="HJJ37" s="266"/>
      <c r="HJK37" s="200"/>
      <c r="HJL37" s="266"/>
      <c r="HJM37" s="261"/>
      <c r="HJN37" s="265"/>
      <c r="HJO37" s="266"/>
      <c r="HJP37" s="200"/>
      <c r="HJQ37" s="266"/>
      <c r="HJR37" s="261"/>
      <c r="HJS37" s="265"/>
      <c r="HJT37" s="266"/>
      <c r="HJU37" s="200"/>
      <c r="HJV37" s="266"/>
      <c r="HJW37" s="261"/>
      <c r="HJX37" s="265"/>
      <c r="HJY37" s="266"/>
      <c r="HJZ37" s="200"/>
      <c r="HKA37" s="266"/>
      <c r="HKB37" s="261"/>
      <c r="HKC37" s="265"/>
      <c r="HKD37" s="266"/>
      <c r="HKE37" s="200"/>
      <c r="HKF37" s="266"/>
      <c r="HKG37" s="261"/>
      <c r="HKH37" s="265"/>
      <c r="HKI37" s="266"/>
      <c r="HKJ37" s="200"/>
      <c r="HKK37" s="266"/>
      <c r="HKL37" s="261"/>
      <c r="HKM37" s="265"/>
      <c r="HKN37" s="266"/>
      <c r="HKO37" s="200"/>
      <c r="HKP37" s="266"/>
      <c r="HKQ37" s="261"/>
      <c r="HKR37" s="265"/>
      <c r="HKS37" s="266"/>
      <c r="HKT37" s="200"/>
      <c r="HKU37" s="266"/>
      <c r="HKV37" s="261"/>
      <c r="HKW37" s="265"/>
      <c r="HKX37" s="266"/>
      <c r="HKY37" s="200"/>
      <c r="HKZ37" s="266"/>
      <c r="HLA37" s="261"/>
      <c r="HLB37" s="265"/>
      <c r="HLC37" s="266"/>
      <c r="HLD37" s="200"/>
      <c r="HLE37" s="266"/>
      <c r="HLF37" s="261"/>
      <c r="HLG37" s="265"/>
      <c r="HLH37" s="266"/>
      <c r="HLI37" s="200"/>
      <c r="HLJ37" s="266"/>
      <c r="HLK37" s="261"/>
      <c r="HLL37" s="265"/>
      <c r="HLM37" s="266"/>
      <c r="HLN37" s="200"/>
      <c r="HLO37" s="266"/>
      <c r="HLP37" s="261"/>
      <c r="HLQ37" s="265"/>
      <c r="HLR37" s="266"/>
      <c r="HLS37" s="200"/>
      <c r="HLT37" s="266"/>
      <c r="HLU37" s="261"/>
      <c r="HLV37" s="265"/>
      <c r="HLW37" s="266"/>
      <c r="HLX37" s="200"/>
      <c r="HLY37" s="266"/>
      <c r="HLZ37" s="261"/>
      <c r="HMA37" s="265"/>
      <c r="HMB37" s="266"/>
      <c r="HMC37" s="200"/>
      <c r="HMD37" s="266"/>
      <c r="HME37" s="261"/>
      <c r="HMF37" s="265"/>
      <c r="HMG37" s="266"/>
      <c r="HMH37" s="200"/>
      <c r="HMI37" s="266"/>
      <c r="HMJ37" s="261"/>
      <c r="HMK37" s="265"/>
      <c r="HML37" s="266"/>
      <c r="HMM37" s="200"/>
      <c r="HMN37" s="266"/>
      <c r="HMO37" s="261"/>
      <c r="HMP37" s="265"/>
      <c r="HMQ37" s="266"/>
      <c r="HMR37" s="200"/>
      <c r="HMS37" s="266"/>
      <c r="HMT37" s="261"/>
      <c r="HMU37" s="265"/>
      <c r="HMV37" s="266"/>
      <c r="HMW37" s="200"/>
      <c r="HMX37" s="266"/>
      <c r="HMY37" s="261"/>
      <c r="HMZ37" s="265"/>
      <c r="HNA37" s="266"/>
      <c r="HNB37" s="200"/>
      <c r="HNC37" s="266"/>
      <c r="HND37" s="261"/>
      <c r="HNE37" s="265"/>
      <c r="HNF37" s="266"/>
      <c r="HNG37" s="200"/>
      <c r="HNH37" s="266"/>
      <c r="HNI37" s="261"/>
      <c r="HNJ37" s="265"/>
      <c r="HNK37" s="266"/>
      <c r="HNL37" s="200"/>
      <c r="HNM37" s="266"/>
      <c r="HNN37" s="261"/>
      <c r="HNO37" s="265"/>
      <c r="HNP37" s="266"/>
      <c r="HNQ37" s="200"/>
      <c r="HNR37" s="266"/>
      <c r="HNS37" s="261"/>
      <c r="HNT37" s="265"/>
      <c r="HNU37" s="266"/>
      <c r="HNV37" s="200"/>
      <c r="HNW37" s="266"/>
      <c r="HNX37" s="261"/>
      <c r="HNY37" s="265"/>
      <c r="HNZ37" s="266"/>
      <c r="HOA37" s="200"/>
      <c r="HOB37" s="266"/>
      <c r="HOC37" s="261"/>
      <c r="HOD37" s="265"/>
      <c r="HOE37" s="266"/>
      <c r="HOF37" s="200"/>
      <c r="HOG37" s="266"/>
      <c r="HOH37" s="261"/>
      <c r="HOI37" s="265"/>
      <c r="HOJ37" s="266"/>
      <c r="HOK37" s="200"/>
      <c r="HOL37" s="266"/>
      <c r="HOM37" s="261"/>
      <c r="HON37" s="265"/>
      <c r="HOO37" s="266"/>
      <c r="HOP37" s="200"/>
      <c r="HOQ37" s="266"/>
      <c r="HOR37" s="261"/>
      <c r="HOS37" s="265"/>
      <c r="HOT37" s="266"/>
      <c r="HOU37" s="200"/>
      <c r="HOV37" s="266"/>
      <c r="HOW37" s="261"/>
      <c r="HOX37" s="265"/>
      <c r="HOY37" s="266"/>
      <c r="HOZ37" s="200"/>
      <c r="HPA37" s="266"/>
      <c r="HPB37" s="261"/>
      <c r="HPC37" s="265"/>
      <c r="HPD37" s="266"/>
      <c r="HPE37" s="200"/>
      <c r="HPF37" s="266"/>
      <c r="HPG37" s="261"/>
      <c r="HPH37" s="265"/>
      <c r="HPI37" s="266"/>
      <c r="HPJ37" s="200"/>
      <c r="HPK37" s="266"/>
      <c r="HPL37" s="261"/>
      <c r="HPM37" s="265"/>
      <c r="HPN37" s="266"/>
      <c r="HPO37" s="200"/>
      <c r="HPP37" s="266"/>
      <c r="HPQ37" s="261"/>
      <c r="HPR37" s="265"/>
      <c r="HPS37" s="266"/>
      <c r="HPT37" s="200"/>
      <c r="HPU37" s="266"/>
      <c r="HPV37" s="261"/>
      <c r="HPW37" s="265"/>
      <c r="HPX37" s="266"/>
      <c r="HPY37" s="200"/>
      <c r="HPZ37" s="266"/>
      <c r="HQA37" s="261"/>
      <c r="HQB37" s="265"/>
      <c r="HQC37" s="266"/>
      <c r="HQD37" s="200"/>
      <c r="HQE37" s="266"/>
      <c r="HQF37" s="261"/>
      <c r="HQG37" s="265"/>
      <c r="HQH37" s="266"/>
      <c r="HQI37" s="200"/>
      <c r="HQJ37" s="266"/>
      <c r="HQK37" s="261"/>
      <c r="HQL37" s="265"/>
      <c r="HQM37" s="266"/>
      <c r="HQN37" s="200"/>
      <c r="HQO37" s="266"/>
      <c r="HQP37" s="261"/>
      <c r="HQQ37" s="265"/>
      <c r="HQR37" s="266"/>
      <c r="HQS37" s="200"/>
      <c r="HQT37" s="266"/>
      <c r="HQU37" s="261"/>
      <c r="HQV37" s="265"/>
      <c r="HQW37" s="266"/>
      <c r="HQX37" s="200"/>
      <c r="HQY37" s="266"/>
      <c r="HQZ37" s="261"/>
      <c r="HRA37" s="265"/>
      <c r="HRB37" s="266"/>
      <c r="HRC37" s="200"/>
      <c r="HRD37" s="266"/>
      <c r="HRE37" s="261"/>
      <c r="HRF37" s="265"/>
      <c r="HRG37" s="266"/>
      <c r="HRH37" s="200"/>
      <c r="HRI37" s="266"/>
      <c r="HRJ37" s="261"/>
      <c r="HRK37" s="265"/>
      <c r="HRL37" s="266"/>
      <c r="HRM37" s="200"/>
      <c r="HRN37" s="266"/>
      <c r="HRO37" s="261"/>
      <c r="HRP37" s="265"/>
      <c r="HRQ37" s="266"/>
      <c r="HRR37" s="200"/>
      <c r="HRS37" s="266"/>
      <c r="HRT37" s="261"/>
      <c r="HRU37" s="265"/>
      <c r="HRV37" s="266"/>
      <c r="HRW37" s="200"/>
      <c r="HRX37" s="266"/>
      <c r="HRY37" s="261"/>
      <c r="HRZ37" s="265"/>
      <c r="HSA37" s="266"/>
      <c r="HSB37" s="200"/>
      <c r="HSC37" s="266"/>
      <c r="HSD37" s="261"/>
      <c r="HSE37" s="265"/>
      <c r="HSF37" s="266"/>
      <c r="HSG37" s="200"/>
      <c r="HSH37" s="266"/>
      <c r="HSI37" s="261"/>
      <c r="HSJ37" s="265"/>
      <c r="HSK37" s="266"/>
      <c r="HSL37" s="200"/>
      <c r="HSM37" s="266"/>
      <c r="HSN37" s="261"/>
      <c r="HSO37" s="265"/>
      <c r="HSP37" s="266"/>
      <c r="HSQ37" s="200"/>
      <c r="HSR37" s="266"/>
      <c r="HSS37" s="261"/>
      <c r="HST37" s="265"/>
      <c r="HSU37" s="266"/>
      <c r="HSV37" s="200"/>
      <c r="HSW37" s="266"/>
      <c r="HSX37" s="261"/>
      <c r="HSY37" s="265"/>
      <c r="HSZ37" s="266"/>
      <c r="HTA37" s="200"/>
      <c r="HTB37" s="266"/>
      <c r="HTC37" s="261"/>
      <c r="HTD37" s="265"/>
      <c r="HTE37" s="266"/>
      <c r="HTF37" s="200"/>
      <c r="HTG37" s="266"/>
      <c r="HTH37" s="261"/>
      <c r="HTI37" s="265"/>
      <c r="HTJ37" s="266"/>
      <c r="HTK37" s="200"/>
      <c r="HTL37" s="266"/>
      <c r="HTM37" s="261"/>
      <c r="HTN37" s="265"/>
      <c r="HTO37" s="266"/>
      <c r="HTP37" s="200"/>
      <c r="HTQ37" s="266"/>
      <c r="HTR37" s="261"/>
      <c r="HTS37" s="265"/>
      <c r="HTT37" s="266"/>
      <c r="HTU37" s="200"/>
      <c r="HTV37" s="266"/>
      <c r="HTW37" s="261"/>
      <c r="HTX37" s="265"/>
      <c r="HTY37" s="266"/>
      <c r="HTZ37" s="200"/>
      <c r="HUA37" s="266"/>
      <c r="HUB37" s="261"/>
      <c r="HUC37" s="265"/>
      <c r="HUD37" s="266"/>
      <c r="HUE37" s="200"/>
      <c r="HUF37" s="266"/>
      <c r="HUG37" s="261"/>
      <c r="HUH37" s="265"/>
      <c r="HUI37" s="266"/>
      <c r="HUJ37" s="200"/>
      <c r="HUK37" s="266"/>
      <c r="HUL37" s="261"/>
      <c r="HUM37" s="265"/>
      <c r="HUN37" s="266"/>
      <c r="HUO37" s="200"/>
      <c r="HUP37" s="266"/>
      <c r="HUQ37" s="261"/>
      <c r="HUR37" s="265"/>
      <c r="HUS37" s="266"/>
      <c r="HUT37" s="200"/>
      <c r="HUU37" s="266"/>
      <c r="HUV37" s="261"/>
      <c r="HUW37" s="265"/>
      <c r="HUX37" s="266"/>
      <c r="HUY37" s="200"/>
      <c r="HUZ37" s="266"/>
      <c r="HVA37" s="261"/>
      <c r="HVB37" s="265"/>
      <c r="HVC37" s="266"/>
      <c r="HVD37" s="200"/>
      <c r="HVE37" s="266"/>
      <c r="HVF37" s="261"/>
      <c r="HVG37" s="265"/>
      <c r="HVH37" s="266"/>
      <c r="HVI37" s="200"/>
      <c r="HVJ37" s="266"/>
      <c r="HVK37" s="261"/>
      <c r="HVL37" s="265"/>
      <c r="HVM37" s="266"/>
      <c r="HVN37" s="200"/>
      <c r="HVO37" s="266"/>
      <c r="HVP37" s="261"/>
      <c r="HVQ37" s="265"/>
      <c r="HVR37" s="266"/>
      <c r="HVS37" s="200"/>
      <c r="HVT37" s="266"/>
      <c r="HVU37" s="261"/>
      <c r="HVV37" s="265"/>
      <c r="HVW37" s="266"/>
      <c r="HVX37" s="200"/>
      <c r="HVY37" s="266"/>
      <c r="HVZ37" s="261"/>
      <c r="HWA37" s="265"/>
      <c r="HWB37" s="266"/>
      <c r="HWC37" s="200"/>
      <c r="HWD37" s="266"/>
      <c r="HWE37" s="261"/>
      <c r="HWF37" s="265"/>
      <c r="HWG37" s="266"/>
      <c r="HWH37" s="200"/>
      <c r="HWI37" s="266"/>
      <c r="HWJ37" s="261"/>
      <c r="HWK37" s="265"/>
      <c r="HWL37" s="266"/>
      <c r="HWM37" s="200"/>
      <c r="HWN37" s="266"/>
      <c r="HWO37" s="261"/>
      <c r="HWP37" s="265"/>
      <c r="HWQ37" s="266"/>
      <c r="HWR37" s="200"/>
      <c r="HWS37" s="266"/>
      <c r="HWT37" s="261"/>
      <c r="HWU37" s="265"/>
      <c r="HWV37" s="266"/>
      <c r="HWW37" s="200"/>
      <c r="HWX37" s="266"/>
      <c r="HWY37" s="261"/>
      <c r="HWZ37" s="265"/>
      <c r="HXA37" s="266"/>
      <c r="HXB37" s="200"/>
      <c r="HXC37" s="266"/>
      <c r="HXD37" s="261"/>
      <c r="HXE37" s="265"/>
      <c r="HXF37" s="266"/>
      <c r="HXG37" s="200"/>
      <c r="HXH37" s="266"/>
      <c r="HXI37" s="261"/>
      <c r="HXJ37" s="265"/>
      <c r="HXK37" s="266"/>
      <c r="HXL37" s="200"/>
      <c r="HXM37" s="266"/>
      <c r="HXN37" s="261"/>
      <c r="HXO37" s="265"/>
      <c r="HXP37" s="266"/>
      <c r="HXQ37" s="200"/>
      <c r="HXR37" s="266"/>
      <c r="HXS37" s="261"/>
      <c r="HXT37" s="265"/>
      <c r="HXU37" s="266"/>
      <c r="HXV37" s="200"/>
      <c r="HXW37" s="266"/>
      <c r="HXX37" s="261"/>
      <c r="HXY37" s="265"/>
      <c r="HXZ37" s="266"/>
      <c r="HYA37" s="200"/>
      <c r="HYB37" s="266"/>
      <c r="HYC37" s="261"/>
      <c r="HYD37" s="265"/>
      <c r="HYE37" s="266"/>
      <c r="HYF37" s="200"/>
      <c r="HYG37" s="266"/>
      <c r="HYH37" s="261"/>
      <c r="HYI37" s="265"/>
      <c r="HYJ37" s="266"/>
      <c r="HYK37" s="200"/>
      <c r="HYL37" s="266"/>
      <c r="HYM37" s="261"/>
      <c r="HYN37" s="265"/>
      <c r="HYO37" s="266"/>
      <c r="HYP37" s="200"/>
      <c r="HYQ37" s="266"/>
      <c r="HYR37" s="261"/>
      <c r="HYS37" s="265"/>
      <c r="HYT37" s="266"/>
      <c r="HYU37" s="200"/>
      <c r="HYV37" s="266"/>
      <c r="HYW37" s="261"/>
      <c r="HYX37" s="265"/>
      <c r="HYY37" s="266"/>
      <c r="HYZ37" s="200"/>
      <c r="HZA37" s="266"/>
      <c r="HZB37" s="261"/>
      <c r="HZC37" s="265"/>
      <c r="HZD37" s="266"/>
      <c r="HZE37" s="200"/>
      <c r="HZF37" s="266"/>
      <c r="HZG37" s="261"/>
      <c r="HZH37" s="265"/>
      <c r="HZI37" s="266"/>
      <c r="HZJ37" s="200"/>
      <c r="HZK37" s="266"/>
      <c r="HZL37" s="261"/>
      <c r="HZM37" s="265"/>
      <c r="HZN37" s="266"/>
      <c r="HZO37" s="200"/>
      <c r="HZP37" s="266"/>
      <c r="HZQ37" s="261"/>
      <c r="HZR37" s="265"/>
      <c r="HZS37" s="266"/>
      <c r="HZT37" s="200"/>
      <c r="HZU37" s="266"/>
      <c r="HZV37" s="261"/>
      <c r="HZW37" s="265"/>
      <c r="HZX37" s="266"/>
      <c r="HZY37" s="200"/>
      <c r="HZZ37" s="266"/>
      <c r="IAA37" s="261"/>
      <c r="IAB37" s="265"/>
      <c r="IAC37" s="266"/>
      <c r="IAD37" s="200"/>
      <c r="IAE37" s="266"/>
      <c r="IAF37" s="261"/>
      <c r="IAG37" s="265"/>
      <c r="IAH37" s="266"/>
      <c r="IAI37" s="200"/>
      <c r="IAJ37" s="266"/>
      <c r="IAK37" s="261"/>
      <c r="IAL37" s="265"/>
      <c r="IAM37" s="266"/>
      <c r="IAN37" s="200"/>
      <c r="IAO37" s="266"/>
      <c r="IAP37" s="261"/>
      <c r="IAQ37" s="265"/>
      <c r="IAR37" s="266"/>
      <c r="IAS37" s="200"/>
      <c r="IAT37" s="266"/>
      <c r="IAU37" s="261"/>
      <c r="IAV37" s="265"/>
      <c r="IAW37" s="266"/>
      <c r="IAX37" s="200"/>
      <c r="IAY37" s="266"/>
      <c r="IAZ37" s="261"/>
      <c r="IBA37" s="265"/>
      <c r="IBB37" s="266"/>
      <c r="IBC37" s="200"/>
      <c r="IBD37" s="266"/>
      <c r="IBE37" s="261"/>
      <c r="IBF37" s="265"/>
      <c r="IBG37" s="266"/>
      <c r="IBH37" s="200"/>
      <c r="IBI37" s="266"/>
      <c r="IBJ37" s="261"/>
      <c r="IBK37" s="265"/>
      <c r="IBL37" s="266"/>
      <c r="IBM37" s="200"/>
      <c r="IBN37" s="266"/>
      <c r="IBO37" s="261"/>
      <c r="IBP37" s="265"/>
      <c r="IBQ37" s="266"/>
      <c r="IBR37" s="200"/>
      <c r="IBS37" s="266"/>
      <c r="IBT37" s="261"/>
      <c r="IBU37" s="265"/>
      <c r="IBV37" s="266"/>
      <c r="IBW37" s="200"/>
      <c r="IBX37" s="266"/>
      <c r="IBY37" s="261"/>
      <c r="IBZ37" s="265"/>
      <c r="ICA37" s="266"/>
      <c r="ICB37" s="200"/>
      <c r="ICC37" s="266"/>
      <c r="ICD37" s="261"/>
      <c r="ICE37" s="265"/>
      <c r="ICF37" s="266"/>
      <c r="ICG37" s="200"/>
      <c r="ICH37" s="266"/>
      <c r="ICI37" s="261"/>
      <c r="ICJ37" s="265"/>
      <c r="ICK37" s="266"/>
      <c r="ICL37" s="200"/>
      <c r="ICM37" s="266"/>
      <c r="ICN37" s="261"/>
      <c r="ICO37" s="265"/>
      <c r="ICP37" s="266"/>
      <c r="ICQ37" s="200"/>
      <c r="ICR37" s="266"/>
      <c r="ICS37" s="261"/>
      <c r="ICT37" s="265"/>
      <c r="ICU37" s="266"/>
      <c r="ICV37" s="200"/>
      <c r="ICW37" s="266"/>
      <c r="ICX37" s="261"/>
      <c r="ICY37" s="265"/>
      <c r="ICZ37" s="266"/>
      <c r="IDA37" s="200"/>
      <c r="IDB37" s="266"/>
      <c r="IDC37" s="261"/>
      <c r="IDD37" s="265"/>
      <c r="IDE37" s="266"/>
      <c r="IDF37" s="200"/>
      <c r="IDG37" s="266"/>
      <c r="IDH37" s="261"/>
      <c r="IDI37" s="265"/>
      <c r="IDJ37" s="266"/>
      <c r="IDK37" s="200"/>
      <c r="IDL37" s="266"/>
      <c r="IDM37" s="261"/>
      <c r="IDN37" s="265"/>
      <c r="IDO37" s="266"/>
      <c r="IDP37" s="200"/>
      <c r="IDQ37" s="266"/>
      <c r="IDR37" s="261"/>
      <c r="IDS37" s="265"/>
      <c r="IDT37" s="266"/>
      <c r="IDU37" s="200"/>
      <c r="IDV37" s="266"/>
      <c r="IDW37" s="261"/>
      <c r="IDX37" s="265"/>
      <c r="IDY37" s="266"/>
      <c r="IDZ37" s="200"/>
      <c r="IEA37" s="266"/>
      <c r="IEB37" s="261"/>
      <c r="IEC37" s="265"/>
      <c r="IED37" s="266"/>
      <c r="IEE37" s="200"/>
      <c r="IEF37" s="266"/>
      <c r="IEG37" s="261"/>
      <c r="IEH37" s="265"/>
      <c r="IEI37" s="266"/>
      <c r="IEJ37" s="200"/>
      <c r="IEK37" s="266"/>
      <c r="IEL37" s="261"/>
      <c r="IEM37" s="265"/>
      <c r="IEN37" s="266"/>
      <c r="IEO37" s="200"/>
      <c r="IEP37" s="266"/>
      <c r="IEQ37" s="261"/>
      <c r="IER37" s="265"/>
      <c r="IES37" s="266"/>
      <c r="IET37" s="200"/>
      <c r="IEU37" s="266"/>
      <c r="IEV37" s="261"/>
      <c r="IEW37" s="265"/>
      <c r="IEX37" s="266"/>
      <c r="IEY37" s="200"/>
      <c r="IEZ37" s="266"/>
      <c r="IFA37" s="261"/>
      <c r="IFB37" s="265"/>
      <c r="IFC37" s="266"/>
      <c r="IFD37" s="200"/>
      <c r="IFE37" s="266"/>
      <c r="IFF37" s="261"/>
      <c r="IFG37" s="265"/>
      <c r="IFH37" s="266"/>
      <c r="IFI37" s="200"/>
      <c r="IFJ37" s="266"/>
      <c r="IFK37" s="261"/>
      <c r="IFL37" s="265"/>
      <c r="IFM37" s="266"/>
      <c r="IFN37" s="200"/>
      <c r="IFO37" s="266"/>
      <c r="IFP37" s="261"/>
      <c r="IFQ37" s="265"/>
      <c r="IFR37" s="266"/>
      <c r="IFS37" s="200"/>
      <c r="IFT37" s="266"/>
      <c r="IFU37" s="261"/>
      <c r="IFV37" s="265"/>
      <c r="IFW37" s="266"/>
      <c r="IFX37" s="200"/>
      <c r="IFY37" s="266"/>
      <c r="IFZ37" s="261"/>
      <c r="IGA37" s="265"/>
      <c r="IGB37" s="266"/>
      <c r="IGC37" s="200"/>
      <c r="IGD37" s="266"/>
      <c r="IGE37" s="261"/>
      <c r="IGF37" s="265"/>
      <c r="IGG37" s="266"/>
      <c r="IGH37" s="200"/>
      <c r="IGI37" s="266"/>
      <c r="IGJ37" s="261"/>
      <c r="IGK37" s="265"/>
      <c r="IGL37" s="266"/>
      <c r="IGM37" s="200"/>
      <c r="IGN37" s="266"/>
      <c r="IGO37" s="261"/>
      <c r="IGP37" s="265"/>
      <c r="IGQ37" s="266"/>
      <c r="IGR37" s="200"/>
      <c r="IGS37" s="266"/>
      <c r="IGT37" s="261"/>
      <c r="IGU37" s="265"/>
      <c r="IGV37" s="266"/>
      <c r="IGW37" s="200"/>
      <c r="IGX37" s="266"/>
      <c r="IGY37" s="261"/>
      <c r="IGZ37" s="265"/>
      <c r="IHA37" s="266"/>
      <c r="IHB37" s="200"/>
      <c r="IHC37" s="266"/>
      <c r="IHD37" s="261"/>
      <c r="IHE37" s="265"/>
      <c r="IHF37" s="266"/>
      <c r="IHG37" s="200"/>
      <c r="IHH37" s="266"/>
      <c r="IHI37" s="261"/>
      <c r="IHJ37" s="265"/>
      <c r="IHK37" s="266"/>
      <c r="IHL37" s="200"/>
      <c r="IHM37" s="266"/>
      <c r="IHN37" s="261"/>
      <c r="IHO37" s="265"/>
      <c r="IHP37" s="266"/>
      <c r="IHQ37" s="200"/>
      <c r="IHR37" s="266"/>
      <c r="IHS37" s="261"/>
      <c r="IHT37" s="265"/>
      <c r="IHU37" s="266"/>
      <c r="IHV37" s="200"/>
      <c r="IHW37" s="266"/>
      <c r="IHX37" s="261"/>
      <c r="IHY37" s="265"/>
      <c r="IHZ37" s="266"/>
      <c r="IIA37" s="200"/>
      <c r="IIB37" s="266"/>
      <c r="IIC37" s="261"/>
      <c r="IID37" s="265"/>
      <c r="IIE37" s="266"/>
      <c r="IIF37" s="200"/>
      <c r="IIG37" s="266"/>
      <c r="IIH37" s="261"/>
      <c r="III37" s="265"/>
      <c r="IIJ37" s="266"/>
      <c r="IIK37" s="200"/>
      <c r="IIL37" s="266"/>
      <c r="IIM37" s="261"/>
      <c r="IIN37" s="265"/>
      <c r="IIO37" s="266"/>
      <c r="IIP37" s="200"/>
      <c r="IIQ37" s="266"/>
      <c r="IIR37" s="261"/>
      <c r="IIS37" s="265"/>
      <c r="IIT37" s="266"/>
      <c r="IIU37" s="200"/>
      <c r="IIV37" s="266"/>
      <c r="IIW37" s="261"/>
      <c r="IIX37" s="265"/>
      <c r="IIY37" s="266"/>
      <c r="IIZ37" s="200"/>
      <c r="IJA37" s="266"/>
      <c r="IJB37" s="261"/>
      <c r="IJC37" s="265"/>
      <c r="IJD37" s="266"/>
      <c r="IJE37" s="200"/>
      <c r="IJF37" s="266"/>
      <c r="IJG37" s="261"/>
      <c r="IJH37" s="265"/>
      <c r="IJI37" s="266"/>
      <c r="IJJ37" s="200"/>
      <c r="IJK37" s="266"/>
      <c r="IJL37" s="261"/>
      <c r="IJM37" s="265"/>
      <c r="IJN37" s="266"/>
      <c r="IJO37" s="200"/>
      <c r="IJP37" s="266"/>
      <c r="IJQ37" s="261"/>
      <c r="IJR37" s="265"/>
      <c r="IJS37" s="266"/>
      <c r="IJT37" s="200"/>
      <c r="IJU37" s="266"/>
      <c r="IJV37" s="261"/>
      <c r="IJW37" s="265"/>
      <c r="IJX37" s="266"/>
      <c r="IJY37" s="200"/>
      <c r="IJZ37" s="266"/>
      <c r="IKA37" s="261"/>
      <c r="IKB37" s="265"/>
      <c r="IKC37" s="266"/>
      <c r="IKD37" s="200"/>
      <c r="IKE37" s="266"/>
      <c r="IKF37" s="261"/>
      <c r="IKG37" s="265"/>
      <c r="IKH37" s="266"/>
      <c r="IKI37" s="200"/>
      <c r="IKJ37" s="266"/>
      <c r="IKK37" s="261"/>
      <c r="IKL37" s="265"/>
      <c r="IKM37" s="266"/>
      <c r="IKN37" s="200"/>
      <c r="IKO37" s="266"/>
      <c r="IKP37" s="261"/>
      <c r="IKQ37" s="265"/>
      <c r="IKR37" s="266"/>
      <c r="IKS37" s="200"/>
      <c r="IKT37" s="266"/>
      <c r="IKU37" s="261"/>
      <c r="IKV37" s="265"/>
      <c r="IKW37" s="266"/>
      <c r="IKX37" s="200"/>
      <c r="IKY37" s="266"/>
      <c r="IKZ37" s="261"/>
      <c r="ILA37" s="265"/>
      <c r="ILB37" s="266"/>
      <c r="ILC37" s="200"/>
      <c r="ILD37" s="266"/>
      <c r="ILE37" s="261"/>
      <c r="ILF37" s="265"/>
      <c r="ILG37" s="266"/>
      <c r="ILH37" s="200"/>
      <c r="ILI37" s="266"/>
      <c r="ILJ37" s="261"/>
      <c r="ILK37" s="265"/>
      <c r="ILL37" s="266"/>
      <c r="ILM37" s="200"/>
      <c r="ILN37" s="266"/>
      <c r="ILO37" s="261"/>
      <c r="ILP37" s="265"/>
      <c r="ILQ37" s="266"/>
      <c r="ILR37" s="200"/>
      <c r="ILS37" s="266"/>
      <c r="ILT37" s="261"/>
      <c r="ILU37" s="265"/>
      <c r="ILV37" s="266"/>
      <c r="ILW37" s="200"/>
      <c r="ILX37" s="266"/>
      <c r="ILY37" s="261"/>
      <c r="ILZ37" s="265"/>
      <c r="IMA37" s="266"/>
      <c r="IMB37" s="200"/>
      <c r="IMC37" s="266"/>
      <c r="IMD37" s="261"/>
      <c r="IME37" s="265"/>
      <c r="IMF37" s="266"/>
      <c r="IMG37" s="200"/>
      <c r="IMH37" s="266"/>
      <c r="IMI37" s="261"/>
      <c r="IMJ37" s="265"/>
      <c r="IMK37" s="266"/>
      <c r="IML37" s="200"/>
      <c r="IMM37" s="266"/>
      <c r="IMN37" s="261"/>
      <c r="IMO37" s="265"/>
      <c r="IMP37" s="266"/>
      <c r="IMQ37" s="200"/>
      <c r="IMR37" s="266"/>
      <c r="IMS37" s="261"/>
      <c r="IMT37" s="265"/>
      <c r="IMU37" s="266"/>
      <c r="IMV37" s="200"/>
      <c r="IMW37" s="266"/>
      <c r="IMX37" s="261"/>
      <c r="IMY37" s="265"/>
      <c r="IMZ37" s="266"/>
      <c r="INA37" s="200"/>
      <c r="INB37" s="266"/>
      <c r="INC37" s="261"/>
      <c r="IND37" s="265"/>
      <c r="INE37" s="266"/>
      <c r="INF37" s="200"/>
      <c r="ING37" s="266"/>
      <c r="INH37" s="261"/>
      <c r="INI37" s="265"/>
      <c r="INJ37" s="266"/>
      <c r="INK37" s="200"/>
      <c r="INL37" s="266"/>
      <c r="INM37" s="261"/>
      <c r="INN37" s="265"/>
      <c r="INO37" s="266"/>
      <c r="INP37" s="200"/>
      <c r="INQ37" s="266"/>
      <c r="INR37" s="261"/>
      <c r="INS37" s="265"/>
      <c r="INT37" s="266"/>
      <c r="INU37" s="200"/>
      <c r="INV37" s="266"/>
      <c r="INW37" s="261"/>
      <c r="INX37" s="265"/>
      <c r="INY37" s="266"/>
      <c r="INZ37" s="200"/>
      <c r="IOA37" s="266"/>
      <c r="IOB37" s="261"/>
      <c r="IOC37" s="265"/>
      <c r="IOD37" s="266"/>
      <c r="IOE37" s="200"/>
      <c r="IOF37" s="266"/>
      <c r="IOG37" s="261"/>
      <c r="IOH37" s="265"/>
      <c r="IOI37" s="266"/>
      <c r="IOJ37" s="200"/>
      <c r="IOK37" s="266"/>
      <c r="IOL37" s="261"/>
      <c r="IOM37" s="265"/>
      <c r="ION37" s="266"/>
      <c r="IOO37" s="200"/>
      <c r="IOP37" s="266"/>
      <c r="IOQ37" s="261"/>
      <c r="IOR37" s="265"/>
      <c r="IOS37" s="266"/>
      <c r="IOT37" s="200"/>
      <c r="IOU37" s="266"/>
      <c r="IOV37" s="261"/>
      <c r="IOW37" s="265"/>
      <c r="IOX37" s="266"/>
      <c r="IOY37" s="200"/>
      <c r="IOZ37" s="266"/>
      <c r="IPA37" s="261"/>
      <c r="IPB37" s="265"/>
      <c r="IPC37" s="266"/>
      <c r="IPD37" s="200"/>
      <c r="IPE37" s="266"/>
      <c r="IPF37" s="261"/>
      <c r="IPG37" s="265"/>
      <c r="IPH37" s="266"/>
      <c r="IPI37" s="200"/>
      <c r="IPJ37" s="266"/>
      <c r="IPK37" s="261"/>
      <c r="IPL37" s="265"/>
      <c r="IPM37" s="266"/>
      <c r="IPN37" s="200"/>
      <c r="IPO37" s="266"/>
      <c r="IPP37" s="261"/>
      <c r="IPQ37" s="265"/>
      <c r="IPR37" s="266"/>
      <c r="IPS37" s="200"/>
      <c r="IPT37" s="266"/>
      <c r="IPU37" s="261"/>
      <c r="IPV37" s="265"/>
      <c r="IPW37" s="266"/>
      <c r="IPX37" s="200"/>
      <c r="IPY37" s="266"/>
      <c r="IPZ37" s="261"/>
      <c r="IQA37" s="265"/>
      <c r="IQB37" s="266"/>
      <c r="IQC37" s="200"/>
      <c r="IQD37" s="266"/>
      <c r="IQE37" s="261"/>
      <c r="IQF37" s="265"/>
      <c r="IQG37" s="266"/>
      <c r="IQH37" s="200"/>
      <c r="IQI37" s="266"/>
      <c r="IQJ37" s="261"/>
      <c r="IQK37" s="265"/>
      <c r="IQL37" s="266"/>
      <c r="IQM37" s="200"/>
      <c r="IQN37" s="266"/>
      <c r="IQO37" s="261"/>
      <c r="IQP37" s="265"/>
      <c r="IQQ37" s="266"/>
      <c r="IQR37" s="200"/>
      <c r="IQS37" s="266"/>
      <c r="IQT37" s="261"/>
      <c r="IQU37" s="265"/>
      <c r="IQV37" s="266"/>
      <c r="IQW37" s="200"/>
      <c r="IQX37" s="266"/>
      <c r="IQY37" s="261"/>
      <c r="IQZ37" s="265"/>
      <c r="IRA37" s="266"/>
      <c r="IRB37" s="200"/>
      <c r="IRC37" s="266"/>
      <c r="IRD37" s="261"/>
      <c r="IRE37" s="265"/>
      <c r="IRF37" s="266"/>
      <c r="IRG37" s="200"/>
      <c r="IRH37" s="266"/>
      <c r="IRI37" s="261"/>
      <c r="IRJ37" s="265"/>
      <c r="IRK37" s="266"/>
      <c r="IRL37" s="200"/>
      <c r="IRM37" s="266"/>
      <c r="IRN37" s="261"/>
      <c r="IRO37" s="265"/>
      <c r="IRP37" s="266"/>
      <c r="IRQ37" s="200"/>
      <c r="IRR37" s="266"/>
      <c r="IRS37" s="261"/>
      <c r="IRT37" s="265"/>
      <c r="IRU37" s="266"/>
      <c r="IRV37" s="200"/>
      <c r="IRW37" s="266"/>
      <c r="IRX37" s="261"/>
      <c r="IRY37" s="265"/>
      <c r="IRZ37" s="266"/>
      <c r="ISA37" s="200"/>
      <c r="ISB37" s="266"/>
      <c r="ISC37" s="261"/>
      <c r="ISD37" s="265"/>
      <c r="ISE37" s="266"/>
      <c r="ISF37" s="200"/>
      <c r="ISG37" s="266"/>
      <c r="ISH37" s="261"/>
      <c r="ISI37" s="265"/>
      <c r="ISJ37" s="266"/>
      <c r="ISK37" s="200"/>
      <c r="ISL37" s="266"/>
      <c r="ISM37" s="261"/>
      <c r="ISN37" s="265"/>
      <c r="ISO37" s="266"/>
      <c r="ISP37" s="200"/>
      <c r="ISQ37" s="266"/>
      <c r="ISR37" s="261"/>
      <c r="ISS37" s="265"/>
      <c r="IST37" s="266"/>
      <c r="ISU37" s="200"/>
      <c r="ISV37" s="266"/>
      <c r="ISW37" s="261"/>
      <c r="ISX37" s="265"/>
      <c r="ISY37" s="266"/>
      <c r="ISZ37" s="200"/>
      <c r="ITA37" s="266"/>
      <c r="ITB37" s="261"/>
      <c r="ITC37" s="265"/>
      <c r="ITD37" s="266"/>
      <c r="ITE37" s="200"/>
      <c r="ITF37" s="266"/>
      <c r="ITG37" s="261"/>
      <c r="ITH37" s="265"/>
      <c r="ITI37" s="266"/>
      <c r="ITJ37" s="200"/>
      <c r="ITK37" s="266"/>
      <c r="ITL37" s="261"/>
      <c r="ITM37" s="265"/>
      <c r="ITN37" s="266"/>
      <c r="ITO37" s="200"/>
      <c r="ITP37" s="266"/>
      <c r="ITQ37" s="261"/>
      <c r="ITR37" s="265"/>
      <c r="ITS37" s="266"/>
      <c r="ITT37" s="200"/>
      <c r="ITU37" s="266"/>
      <c r="ITV37" s="261"/>
      <c r="ITW37" s="265"/>
      <c r="ITX37" s="266"/>
      <c r="ITY37" s="200"/>
      <c r="ITZ37" s="266"/>
      <c r="IUA37" s="261"/>
      <c r="IUB37" s="265"/>
      <c r="IUC37" s="266"/>
      <c r="IUD37" s="200"/>
      <c r="IUE37" s="266"/>
      <c r="IUF37" s="261"/>
      <c r="IUG37" s="265"/>
      <c r="IUH37" s="266"/>
      <c r="IUI37" s="200"/>
      <c r="IUJ37" s="266"/>
      <c r="IUK37" s="261"/>
      <c r="IUL37" s="265"/>
      <c r="IUM37" s="266"/>
      <c r="IUN37" s="200"/>
      <c r="IUO37" s="266"/>
      <c r="IUP37" s="261"/>
      <c r="IUQ37" s="265"/>
      <c r="IUR37" s="266"/>
      <c r="IUS37" s="200"/>
      <c r="IUT37" s="266"/>
      <c r="IUU37" s="261"/>
      <c r="IUV37" s="265"/>
      <c r="IUW37" s="266"/>
      <c r="IUX37" s="200"/>
      <c r="IUY37" s="266"/>
      <c r="IUZ37" s="261"/>
      <c r="IVA37" s="265"/>
      <c r="IVB37" s="266"/>
      <c r="IVC37" s="200"/>
      <c r="IVD37" s="266"/>
      <c r="IVE37" s="261"/>
      <c r="IVF37" s="265"/>
      <c r="IVG37" s="266"/>
      <c r="IVH37" s="200"/>
      <c r="IVI37" s="266"/>
      <c r="IVJ37" s="261"/>
      <c r="IVK37" s="265"/>
      <c r="IVL37" s="266"/>
      <c r="IVM37" s="200"/>
      <c r="IVN37" s="266"/>
      <c r="IVO37" s="261"/>
      <c r="IVP37" s="265"/>
      <c r="IVQ37" s="266"/>
      <c r="IVR37" s="200"/>
      <c r="IVS37" s="266"/>
      <c r="IVT37" s="261"/>
      <c r="IVU37" s="265"/>
      <c r="IVV37" s="266"/>
      <c r="IVW37" s="200"/>
      <c r="IVX37" s="266"/>
      <c r="IVY37" s="261"/>
      <c r="IVZ37" s="265"/>
      <c r="IWA37" s="266"/>
      <c r="IWB37" s="200"/>
      <c r="IWC37" s="266"/>
      <c r="IWD37" s="261"/>
      <c r="IWE37" s="265"/>
      <c r="IWF37" s="266"/>
      <c r="IWG37" s="200"/>
      <c r="IWH37" s="266"/>
      <c r="IWI37" s="261"/>
      <c r="IWJ37" s="265"/>
      <c r="IWK37" s="266"/>
      <c r="IWL37" s="200"/>
      <c r="IWM37" s="266"/>
      <c r="IWN37" s="261"/>
      <c r="IWO37" s="265"/>
      <c r="IWP37" s="266"/>
      <c r="IWQ37" s="200"/>
      <c r="IWR37" s="266"/>
      <c r="IWS37" s="261"/>
      <c r="IWT37" s="265"/>
      <c r="IWU37" s="266"/>
      <c r="IWV37" s="200"/>
      <c r="IWW37" s="266"/>
      <c r="IWX37" s="261"/>
      <c r="IWY37" s="265"/>
      <c r="IWZ37" s="266"/>
      <c r="IXA37" s="200"/>
      <c r="IXB37" s="266"/>
      <c r="IXC37" s="261"/>
      <c r="IXD37" s="265"/>
      <c r="IXE37" s="266"/>
      <c r="IXF37" s="200"/>
      <c r="IXG37" s="266"/>
      <c r="IXH37" s="261"/>
      <c r="IXI37" s="265"/>
      <c r="IXJ37" s="266"/>
      <c r="IXK37" s="200"/>
      <c r="IXL37" s="266"/>
      <c r="IXM37" s="261"/>
      <c r="IXN37" s="265"/>
      <c r="IXO37" s="266"/>
      <c r="IXP37" s="200"/>
      <c r="IXQ37" s="266"/>
      <c r="IXR37" s="261"/>
      <c r="IXS37" s="265"/>
      <c r="IXT37" s="266"/>
      <c r="IXU37" s="200"/>
      <c r="IXV37" s="266"/>
      <c r="IXW37" s="261"/>
      <c r="IXX37" s="265"/>
      <c r="IXY37" s="266"/>
      <c r="IXZ37" s="200"/>
      <c r="IYA37" s="266"/>
      <c r="IYB37" s="261"/>
      <c r="IYC37" s="265"/>
      <c r="IYD37" s="266"/>
      <c r="IYE37" s="200"/>
      <c r="IYF37" s="266"/>
      <c r="IYG37" s="261"/>
      <c r="IYH37" s="265"/>
      <c r="IYI37" s="266"/>
      <c r="IYJ37" s="200"/>
      <c r="IYK37" s="266"/>
      <c r="IYL37" s="261"/>
      <c r="IYM37" s="265"/>
      <c r="IYN37" s="266"/>
      <c r="IYO37" s="200"/>
      <c r="IYP37" s="266"/>
      <c r="IYQ37" s="261"/>
      <c r="IYR37" s="265"/>
      <c r="IYS37" s="266"/>
      <c r="IYT37" s="200"/>
      <c r="IYU37" s="266"/>
      <c r="IYV37" s="261"/>
      <c r="IYW37" s="265"/>
      <c r="IYX37" s="266"/>
      <c r="IYY37" s="200"/>
      <c r="IYZ37" s="266"/>
      <c r="IZA37" s="261"/>
      <c r="IZB37" s="265"/>
      <c r="IZC37" s="266"/>
      <c r="IZD37" s="200"/>
      <c r="IZE37" s="266"/>
      <c r="IZF37" s="261"/>
      <c r="IZG37" s="265"/>
      <c r="IZH37" s="266"/>
      <c r="IZI37" s="200"/>
      <c r="IZJ37" s="266"/>
      <c r="IZK37" s="261"/>
      <c r="IZL37" s="265"/>
      <c r="IZM37" s="266"/>
      <c r="IZN37" s="200"/>
      <c r="IZO37" s="266"/>
      <c r="IZP37" s="261"/>
      <c r="IZQ37" s="265"/>
      <c r="IZR37" s="266"/>
      <c r="IZS37" s="200"/>
      <c r="IZT37" s="266"/>
      <c r="IZU37" s="261"/>
      <c r="IZV37" s="265"/>
      <c r="IZW37" s="266"/>
      <c r="IZX37" s="200"/>
      <c r="IZY37" s="266"/>
      <c r="IZZ37" s="261"/>
      <c r="JAA37" s="265"/>
      <c r="JAB37" s="266"/>
      <c r="JAC37" s="200"/>
      <c r="JAD37" s="266"/>
      <c r="JAE37" s="261"/>
      <c r="JAF37" s="265"/>
      <c r="JAG37" s="266"/>
      <c r="JAH37" s="200"/>
      <c r="JAI37" s="266"/>
      <c r="JAJ37" s="261"/>
      <c r="JAK37" s="265"/>
      <c r="JAL37" s="266"/>
      <c r="JAM37" s="200"/>
      <c r="JAN37" s="266"/>
      <c r="JAO37" s="261"/>
      <c r="JAP37" s="265"/>
      <c r="JAQ37" s="266"/>
      <c r="JAR37" s="200"/>
      <c r="JAS37" s="266"/>
      <c r="JAT37" s="261"/>
      <c r="JAU37" s="265"/>
      <c r="JAV37" s="266"/>
      <c r="JAW37" s="200"/>
      <c r="JAX37" s="266"/>
      <c r="JAY37" s="261"/>
      <c r="JAZ37" s="265"/>
      <c r="JBA37" s="266"/>
      <c r="JBB37" s="200"/>
      <c r="JBC37" s="266"/>
      <c r="JBD37" s="261"/>
      <c r="JBE37" s="265"/>
      <c r="JBF37" s="266"/>
      <c r="JBG37" s="200"/>
      <c r="JBH37" s="266"/>
      <c r="JBI37" s="261"/>
      <c r="JBJ37" s="265"/>
      <c r="JBK37" s="266"/>
      <c r="JBL37" s="200"/>
      <c r="JBM37" s="266"/>
      <c r="JBN37" s="261"/>
      <c r="JBO37" s="265"/>
      <c r="JBP37" s="266"/>
      <c r="JBQ37" s="200"/>
      <c r="JBR37" s="266"/>
      <c r="JBS37" s="261"/>
      <c r="JBT37" s="265"/>
      <c r="JBU37" s="266"/>
      <c r="JBV37" s="200"/>
      <c r="JBW37" s="266"/>
      <c r="JBX37" s="261"/>
      <c r="JBY37" s="265"/>
      <c r="JBZ37" s="266"/>
      <c r="JCA37" s="200"/>
      <c r="JCB37" s="266"/>
      <c r="JCC37" s="261"/>
      <c r="JCD37" s="265"/>
      <c r="JCE37" s="266"/>
      <c r="JCF37" s="200"/>
      <c r="JCG37" s="266"/>
      <c r="JCH37" s="261"/>
      <c r="JCI37" s="265"/>
      <c r="JCJ37" s="266"/>
      <c r="JCK37" s="200"/>
      <c r="JCL37" s="266"/>
      <c r="JCM37" s="261"/>
      <c r="JCN37" s="265"/>
      <c r="JCO37" s="266"/>
      <c r="JCP37" s="200"/>
      <c r="JCQ37" s="266"/>
      <c r="JCR37" s="261"/>
      <c r="JCS37" s="265"/>
      <c r="JCT37" s="266"/>
      <c r="JCU37" s="200"/>
      <c r="JCV37" s="266"/>
      <c r="JCW37" s="261"/>
      <c r="JCX37" s="265"/>
      <c r="JCY37" s="266"/>
      <c r="JCZ37" s="200"/>
      <c r="JDA37" s="266"/>
      <c r="JDB37" s="261"/>
      <c r="JDC37" s="265"/>
      <c r="JDD37" s="266"/>
      <c r="JDE37" s="200"/>
      <c r="JDF37" s="266"/>
      <c r="JDG37" s="261"/>
      <c r="JDH37" s="265"/>
      <c r="JDI37" s="266"/>
      <c r="JDJ37" s="200"/>
      <c r="JDK37" s="266"/>
      <c r="JDL37" s="261"/>
      <c r="JDM37" s="265"/>
      <c r="JDN37" s="266"/>
      <c r="JDO37" s="200"/>
      <c r="JDP37" s="266"/>
      <c r="JDQ37" s="261"/>
      <c r="JDR37" s="265"/>
      <c r="JDS37" s="266"/>
      <c r="JDT37" s="200"/>
      <c r="JDU37" s="266"/>
      <c r="JDV37" s="261"/>
      <c r="JDW37" s="265"/>
      <c r="JDX37" s="266"/>
      <c r="JDY37" s="200"/>
      <c r="JDZ37" s="266"/>
      <c r="JEA37" s="261"/>
      <c r="JEB37" s="265"/>
      <c r="JEC37" s="266"/>
      <c r="JED37" s="200"/>
      <c r="JEE37" s="266"/>
      <c r="JEF37" s="261"/>
      <c r="JEG37" s="265"/>
      <c r="JEH37" s="266"/>
      <c r="JEI37" s="200"/>
      <c r="JEJ37" s="266"/>
      <c r="JEK37" s="261"/>
      <c r="JEL37" s="265"/>
      <c r="JEM37" s="266"/>
      <c r="JEN37" s="200"/>
      <c r="JEO37" s="266"/>
      <c r="JEP37" s="261"/>
      <c r="JEQ37" s="265"/>
      <c r="JER37" s="266"/>
      <c r="JES37" s="200"/>
      <c r="JET37" s="266"/>
      <c r="JEU37" s="261"/>
      <c r="JEV37" s="265"/>
      <c r="JEW37" s="266"/>
      <c r="JEX37" s="200"/>
      <c r="JEY37" s="266"/>
      <c r="JEZ37" s="261"/>
      <c r="JFA37" s="265"/>
      <c r="JFB37" s="266"/>
      <c r="JFC37" s="200"/>
      <c r="JFD37" s="266"/>
      <c r="JFE37" s="261"/>
      <c r="JFF37" s="265"/>
      <c r="JFG37" s="266"/>
      <c r="JFH37" s="200"/>
      <c r="JFI37" s="266"/>
      <c r="JFJ37" s="261"/>
      <c r="JFK37" s="265"/>
      <c r="JFL37" s="266"/>
      <c r="JFM37" s="200"/>
      <c r="JFN37" s="266"/>
      <c r="JFO37" s="261"/>
      <c r="JFP37" s="265"/>
      <c r="JFQ37" s="266"/>
      <c r="JFR37" s="200"/>
      <c r="JFS37" s="266"/>
      <c r="JFT37" s="261"/>
      <c r="JFU37" s="265"/>
      <c r="JFV37" s="266"/>
      <c r="JFW37" s="200"/>
      <c r="JFX37" s="266"/>
      <c r="JFY37" s="261"/>
      <c r="JFZ37" s="265"/>
      <c r="JGA37" s="266"/>
      <c r="JGB37" s="200"/>
      <c r="JGC37" s="266"/>
      <c r="JGD37" s="261"/>
      <c r="JGE37" s="265"/>
      <c r="JGF37" s="266"/>
      <c r="JGG37" s="200"/>
      <c r="JGH37" s="266"/>
      <c r="JGI37" s="261"/>
      <c r="JGJ37" s="265"/>
      <c r="JGK37" s="266"/>
      <c r="JGL37" s="200"/>
      <c r="JGM37" s="266"/>
      <c r="JGN37" s="261"/>
      <c r="JGO37" s="265"/>
      <c r="JGP37" s="266"/>
      <c r="JGQ37" s="200"/>
      <c r="JGR37" s="266"/>
      <c r="JGS37" s="261"/>
      <c r="JGT37" s="265"/>
      <c r="JGU37" s="266"/>
      <c r="JGV37" s="200"/>
      <c r="JGW37" s="266"/>
      <c r="JGX37" s="261"/>
      <c r="JGY37" s="265"/>
      <c r="JGZ37" s="266"/>
      <c r="JHA37" s="200"/>
      <c r="JHB37" s="266"/>
      <c r="JHC37" s="261"/>
      <c r="JHD37" s="265"/>
      <c r="JHE37" s="266"/>
      <c r="JHF37" s="200"/>
      <c r="JHG37" s="266"/>
      <c r="JHH37" s="261"/>
      <c r="JHI37" s="265"/>
      <c r="JHJ37" s="266"/>
      <c r="JHK37" s="200"/>
      <c r="JHL37" s="266"/>
      <c r="JHM37" s="261"/>
      <c r="JHN37" s="265"/>
      <c r="JHO37" s="266"/>
      <c r="JHP37" s="200"/>
      <c r="JHQ37" s="266"/>
      <c r="JHR37" s="261"/>
      <c r="JHS37" s="265"/>
      <c r="JHT37" s="266"/>
      <c r="JHU37" s="200"/>
      <c r="JHV37" s="266"/>
      <c r="JHW37" s="261"/>
      <c r="JHX37" s="265"/>
      <c r="JHY37" s="266"/>
      <c r="JHZ37" s="200"/>
      <c r="JIA37" s="266"/>
      <c r="JIB37" s="261"/>
      <c r="JIC37" s="265"/>
      <c r="JID37" s="266"/>
      <c r="JIE37" s="200"/>
      <c r="JIF37" s="266"/>
      <c r="JIG37" s="261"/>
      <c r="JIH37" s="265"/>
      <c r="JII37" s="266"/>
      <c r="JIJ37" s="200"/>
      <c r="JIK37" s="266"/>
      <c r="JIL37" s="261"/>
      <c r="JIM37" s="265"/>
      <c r="JIN37" s="266"/>
      <c r="JIO37" s="200"/>
      <c r="JIP37" s="266"/>
      <c r="JIQ37" s="261"/>
      <c r="JIR37" s="265"/>
      <c r="JIS37" s="266"/>
      <c r="JIT37" s="200"/>
      <c r="JIU37" s="266"/>
      <c r="JIV37" s="261"/>
      <c r="JIW37" s="265"/>
      <c r="JIX37" s="266"/>
      <c r="JIY37" s="200"/>
      <c r="JIZ37" s="266"/>
      <c r="JJA37" s="261"/>
      <c r="JJB37" s="265"/>
      <c r="JJC37" s="266"/>
      <c r="JJD37" s="200"/>
      <c r="JJE37" s="266"/>
      <c r="JJF37" s="261"/>
      <c r="JJG37" s="265"/>
      <c r="JJH37" s="266"/>
      <c r="JJI37" s="200"/>
      <c r="JJJ37" s="266"/>
      <c r="JJK37" s="261"/>
      <c r="JJL37" s="265"/>
      <c r="JJM37" s="266"/>
      <c r="JJN37" s="200"/>
      <c r="JJO37" s="266"/>
      <c r="JJP37" s="261"/>
      <c r="JJQ37" s="265"/>
      <c r="JJR37" s="266"/>
      <c r="JJS37" s="200"/>
      <c r="JJT37" s="266"/>
      <c r="JJU37" s="261"/>
      <c r="JJV37" s="265"/>
      <c r="JJW37" s="266"/>
      <c r="JJX37" s="200"/>
      <c r="JJY37" s="266"/>
      <c r="JJZ37" s="261"/>
      <c r="JKA37" s="265"/>
      <c r="JKB37" s="266"/>
      <c r="JKC37" s="200"/>
      <c r="JKD37" s="266"/>
      <c r="JKE37" s="261"/>
      <c r="JKF37" s="265"/>
      <c r="JKG37" s="266"/>
      <c r="JKH37" s="200"/>
      <c r="JKI37" s="266"/>
      <c r="JKJ37" s="261"/>
      <c r="JKK37" s="265"/>
      <c r="JKL37" s="266"/>
      <c r="JKM37" s="200"/>
      <c r="JKN37" s="266"/>
      <c r="JKO37" s="261"/>
      <c r="JKP37" s="265"/>
      <c r="JKQ37" s="266"/>
      <c r="JKR37" s="200"/>
      <c r="JKS37" s="266"/>
      <c r="JKT37" s="261"/>
      <c r="JKU37" s="265"/>
      <c r="JKV37" s="266"/>
      <c r="JKW37" s="200"/>
      <c r="JKX37" s="266"/>
      <c r="JKY37" s="261"/>
      <c r="JKZ37" s="265"/>
      <c r="JLA37" s="266"/>
      <c r="JLB37" s="200"/>
      <c r="JLC37" s="266"/>
      <c r="JLD37" s="261"/>
      <c r="JLE37" s="265"/>
      <c r="JLF37" s="266"/>
      <c r="JLG37" s="200"/>
      <c r="JLH37" s="266"/>
      <c r="JLI37" s="261"/>
      <c r="JLJ37" s="265"/>
      <c r="JLK37" s="266"/>
      <c r="JLL37" s="200"/>
      <c r="JLM37" s="266"/>
      <c r="JLN37" s="261"/>
      <c r="JLO37" s="265"/>
      <c r="JLP37" s="266"/>
      <c r="JLQ37" s="200"/>
      <c r="JLR37" s="266"/>
      <c r="JLS37" s="261"/>
      <c r="JLT37" s="265"/>
      <c r="JLU37" s="266"/>
      <c r="JLV37" s="200"/>
      <c r="JLW37" s="266"/>
      <c r="JLX37" s="261"/>
      <c r="JLY37" s="265"/>
      <c r="JLZ37" s="266"/>
      <c r="JMA37" s="200"/>
      <c r="JMB37" s="266"/>
      <c r="JMC37" s="261"/>
      <c r="JMD37" s="265"/>
      <c r="JME37" s="266"/>
      <c r="JMF37" s="200"/>
      <c r="JMG37" s="266"/>
      <c r="JMH37" s="261"/>
      <c r="JMI37" s="265"/>
      <c r="JMJ37" s="266"/>
      <c r="JMK37" s="200"/>
      <c r="JML37" s="266"/>
      <c r="JMM37" s="261"/>
      <c r="JMN37" s="265"/>
      <c r="JMO37" s="266"/>
      <c r="JMP37" s="200"/>
      <c r="JMQ37" s="266"/>
      <c r="JMR37" s="261"/>
      <c r="JMS37" s="265"/>
      <c r="JMT37" s="266"/>
      <c r="JMU37" s="200"/>
      <c r="JMV37" s="266"/>
      <c r="JMW37" s="261"/>
      <c r="JMX37" s="265"/>
      <c r="JMY37" s="266"/>
      <c r="JMZ37" s="200"/>
      <c r="JNA37" s="266"/>
      <c r="JNB37" s="261"/>
      <c r="JNC37" s="265"/>
      <c r="JND37" s="266"/>
      <c r="JNE37" s="200"/>
      <c r="JNF37" s="266"/>
      <c r="JNG37" s="261"/>
      <c r="JNH37" s="265"/>
      <c r="JNI37" s="266"/>
      <c r="JNJ37" s="200"/>
      <c r="JNK37" s="266"/>
      <c r="JNL37" s="261"/>
      <c r="JNM37" s="265"/>
      <c r="JNN37" s="266"/>
      <c r="JNO37" s="200"/>
      <c r="JNP37" s="266"/>
      <c r="JNQ37" s="261"/>
      <c r="JNR37" s="265"/>
      <c r="JNS37" s="266"/>
      <c r="JNT37" s="200"/>
      <c r="JNU37" s="266"/>
      <c r="JNV37" s="261"/>
      <c r="JNW37" s="265"/>
      <c r="JNX37" s="266"/>
      <c r="JNY37" s="200"/>
      <c r="JNZ37" s="266"/>
      <c r="JOA37" s="261"/>
      <c r="JOB37" s="265"/>
      <c r="JOC37" s="266"/>
      <c r="JOD37" s="200"/>
      <c r="JOE37" s="266"/>
      <c r="JOF37" s="261"/>
      <c r="JOG37" s="265"/>
      <c r="JOH37" s="266"/>
      <c r="JOI37" s="200"/>
      <c r="JOJ37" s="266"/>
      <c r="JOK37" s="261"/>
      <c r="JOL37" s="265"/>
      <c r="JOM37" s="266"/>
      <c r="JON37" s="200"/>
      <c r="JOO37" s="266"/>
      <c r="JOP37" s="261"/>
      <c r="JOQ37" s="265"/>
      <c r="JOR37" s="266"/>
      <c r="JOS37" s="200"/>
      <c r="JOT37" s="266"/>
      <c r="JOU37" s="261"/>
      <c r="JOV37" s="265"/>
      <c r="JOW37" s="266"/>
      <c r="JOX37" s="200"/>
      <c r="JOY37" s="266"/>
      <c r="JOZ37" s="261"/>
      <c r="JPA37" s="265"/>
      <c r="JPB37" s="266"/>
      <c r="JPC37" s="200"/>
      <c r="JPD37" s="266"/>
      <c r="JPE37" s="261"/>
      <c r="JPF37" s="265"/>
      <c r="JPG37" s="266"/>
      <c r="JPH37" s="200"/>
      <c r="JPI37" s="266"/>
      <c r="JPJ37" s="261"/>
      <c r="JPK37" s="265"/>
      <c r="JPL37" s="266"/>
      <c r="JPM37" s="200"/>
      <c r="JPN37" s="266"/>
      <c r="JPO37" s="261"/>
      <c r="JPP37" s="265"/>
      <c r="JPQ37" s="266"/>
      <c r="JPR37" s="200"/>
      <c r="JPS37" s="266"/>
      <c r="JPT37" s="261"/>
      <c r="JPU37" s="265"/>
      <c r="JPV37" s="266"/>
      <c r="JPW37" s="200"/>
      <c r="JPX37" s="266"/>
      <c r="JPY37" s="261"/>
      <c r="JPZ37" s="265"/>
      <c r="JQA37" s="266"/>
      <c r="JQB37" s="200"/>
      <c r="JQC37" s="266"/>
      <c r="JQD37" s="261"/>
      <c r="JQE37" s="265"/>
      <c r="JQF37" s="266"/>
      <c r="JQG37" s="200"/>
      <c r="JQH37" s="266"/>
      <c r="JQI37" s="261"/>
      <c r="JQJ37" s="265"/>
      <c r="JQK37" s="266"/>
      <c r="JQL37" s="200"/>
      <c r="JQM37" s="266"/>
      <c r="JQN37" s="261"/>
      <c r="JQO37" s="265"/>
      <c r="JQP37" s="266"/>
      <c r="JQQ37" s="200"/>
      <c r="JQR37" s="266"/>
      <c r="JQS37" s="261"/>
      <c r="JQT37" s="265"/>
      <c r="JQU37" s="266"/>
      <c r="JQV37" s="200"/>
      <c r="JQW37" s="266"/>
      <c r="JQX37" s="261"/>
      <c r="JQY37" s="265"/>
      <c r="JQZ37" s="266"/>
      <c r="JRA37" s="200"/>
      <c r="JRB37" s="266"/>
      <c r="JRC37" s="261"/>
      <c r="JRD37" s="265"/>
      <c r="JRE37" s="266"/>
      <c r="JRF37" s="200"/>
      <c r="JRG37" s="266"/>
      <c r="JRH37" s="261"/>
      <c r="JRI37" s="265"/>
      <c r="JRJ37" s="266"/>
      <c r="JRK37" s="200"/>
      <c r="JRL37" s="266"/>
      <c r="JRM37" s="261"/>
      <c r="JRN37" s="265"/>
      <c r="JRO37" s="266"/>
      <c r="JRP37" s="200"/>
      <c r="JRQ37" s="266"/>
      <c r="JRR37" s="261"/>
      <c r="JRS37" s="265"/>
      <c r="JRT37" s="266"/>
      <c r="JRU37" s="200"/>
      <c r="JRV37" s="266"/>
      <c r="JRW37" s="261"/>
      <c r="JRX37" s="265"/>
      <c r="JRY37" s="266"/>
      <c r="JRZ37" s="200"/>
      <c r="JSA37" s="266"/>
      <c r="JSB37" s="261"/>
      <c r="JSC37" s="265"/>
      <c r="JSD37" s="266"/>
      <c r="JSE37" s="200"/>
      <c r="JSF37" s="266"/>
      <c r="JSG37" s="261"/>
      <c r="JSH37" s="265"/>
      <c r="JSI37" s="266"/>
      <c r="JSJ37" s="200"/>
      <c r="JSK37" s="266"/>
      <c r="JSL37" s="261"/>
      <c r="JSM37" s="265"/>
      <c r="JSN37" s="266"/>
      <c r="JSO37" s="200"/>
      <c r="JSP37" s="266"/>
      <c r="JSQ37" s="261"/>
      <c r="JSR37" s="265"/>
      <c r="JSS37" s="266"/>
      <c r="JST37" s="200"/>
      <c r="JSU37" s="266"/>
      <c r="JSV37" s="261"/>
      <c r="JSW37" s="265"/>
      <c r="JSX37" s="266"/>
      <c r="JSY37" s="200"/>
      <c r="JSZ37" s="266"/>
      <c r="JTA37" s="261"/>
      <c r="JTB37" s="265"/>
      <c r="JTC37" s="266"/>
      <c r="JTD37" s="200"/>
      <c r="JTE37" s="266"/>
      <c r="JTF37" s="261"/>
      <c r="JTG37" s="265"/>
      <c r="JTH37" s="266"/>
      <c r="JTI37" s="200"/>
      <c r="JTJ37" s="266"/>
      <c r="JTK37" s="261"/>
      <c r="JTL37" s="265"/>
      <c r="JTM37" s="266"/>
      <c r="JTN37" s="200"/>
      <c r="JTO37" s="266"/>
      <c r="JTP37" s="261"/>
      <c r="JTQ37" s="265"/>
      <c r="JTR37" s="266"/>
      <c r="JTS37" s="200"/>
      <c r="JTT37" s="266"/>
      <c r="JTU37" s="261"/>
      <c r="JTV37" s="265"/>
      <c r="JTW37" s="266"/>
      <c r="JTX37" s="200"/>
      <c r="JTY37" s="266"/>
      <c r="JTZ37" s="261"/>
      <c r="JUA37" s="265"/>
      <c r="JUB37" s="266"/>
      <c r="JUC37" s="200"/>
      <c r="JUD37" s="266"/>
      <c r="JUE37" s="261"/>
      <c r="JUF37" s="265"/>
      <c r="JUG37" s="266"/>
      <c r="JUH37" s="200"/>
      <c r="JUI37" s="266"/>
      <c r="JUJ37" s="261"/>
      <c r="JUK37" s="265"/>
      <c r="JUL37" s="266"/>
      <c r="JUM37" s="200"/>
      <c r="JUN37" s="266"/>
      <c r="JUO37" s="261"/>
      <c r="JUP37" s="265"/>
      <c r="JUQ37" s="266"/>
      <c r="JUR37" s="200"/>
      <c r="JUS37" s="266"/>
      <c r="JUT37" s="261"/>
      <c r="JUU37" s="265"/>
      <c r="JUV37" s="266"/>
      <c r="JUW37" s="200"/>
      <c r="JUX37" s="266"/>
      <c r="JUY37" s="261"/>
      <c r="JUZ37" s="265"/>
      <c r="JVA37" s="266"/>
      <c r="JVB37" s="200"/>
      <c r="JVC37" s="266"/>
      <c r="JVD37" s="261"/>
      <c r="JVE37" s="265"/>
      <c r="JVF37" s="266"/>
      <c r="JVG37" s="200"/>
      <c r="JVH37" s="266"/>
      <c r="JVI37" s="261"/>
      <c r="JVJ37" s="265"/>
      <c r="JVK37" s="266"/>
      <c r="JVL37" s="200"/>
      <c r="JVM37" s="266"/>
      <c r="JVN37" s="261"/>
      <c r="JVO37" s="265"/>
      <c r="JVP37" s="266"/>
      <c r="JVQ37" s="200"/>
      <c r="JVR37" s="266"/>
      <c r="JVS37" s="261"/>
      <c r="JVT37" s="265"/>
      <c r="JVU37" s="266"/>
      <c r="JVV37" s="200"/>
      <c r="JVW37" s="266"/>
      <c r="JVX37" s="261"/>
      <c r="JVY37" s="265"/>
      <c r="JVZ37" s="266"/>
      <c r="JWA37" s="200"/>
      <c r="JWB37" s="266"/>
      <c r="JWC37" s="261"/>
      <c r="JWD37" s="265"/>
      <c r="JWE37" s="266"/>
      <c r="JWF37" s="200"/>
      <c r="JWG37" s="266"/>
      <c r="JWH37" s="261"/>
      <c r="JWI37" s="265"/>
      <c r="JWJ37" s="266"/>
      <c r="JWK37" s="200"/>
      <c r="JWL37" s="266"/>
      <c r="JWM37" s="261"/>
      <c r="JWN37" s="265"/>
      <c r="JWO37" s="266"/>
      <c r="JWP37" s="200"/>
      <c r="JWQ37" s="266"/>
      <c r="JWR37" s="261"/>
      <c r="JWS37" s="265"/>
      <c r="JWT37" s="266"/>
      <c r="JWU37" s="200"/>
      <c r="JWV37" s="266"/>
      <c r="JWW37" s="261"/>
      <c r="JWX37" s="265"/>
      <c r="JWY37" s="266"/>
      <c r="JWZ37" s="200"/>
      <c r="JXA37" s="266"/>
      <c r="JXB37" s="261"/>
      <c r="JXC37" s="265"/>
      <c r="JXD37" s="266"/>
      <c r="JXE37" s="200"/>
      <c r="JXF37" s="266"/>
      <c r="JXG37" s="261"/>
      <c r="JXH37" s="265"/>
      <c r="JXI37" s="266"/>
      <c r="JXJ37" s="200"/>
      <c r="JXK37" s="266"/>
      <c r="JXL37" s="261"/>
      <c r="JXM37" s="265"/>
      <c r="JXN37" s="266"/>
      <c r="JXO37" s="200"/>
      <c r="JXP37" s="266"/>
      <c r="JXQ37" s="261"/>
      <c r="JXR37" s="265"/>
      <c r="JXS37" s="266"/>
      <c r="JXT37" s="200"/>
      <c r="JXU37" s="266"/>
      <c r="JXV37" s="261"/>
      <c r="JXW37" s="265"/>
      <c r="JXX37" s="266"/>
      <c r="JXY37" s="200"/>
      <c r="JXZ37" s="266"/>
      <c r="JYA37" s="261"/>
      <c r="JYB37" s="265"/>
      <c r="JYC37" s="266"/>
      <c r="JYD37" s="200"/>
      <c r="JYE37" s="266"/>
      <c r="JYF37" s="261"/>
      <c r="JYG37" s="265"/>
      <c r="JYH37" s="266"/>
      <c r="JYI37" s="200"/>
      <c r="JYJ37" s="266"/>
      <c r="JYK37" s="261"/>
      <c r="JYL37" s="265"/>
      <c r="JYM37" s="266"/>
      <c r="JYN37" s="200"/>
      <c r="JYO37" s="266"/>
      <c r="JYP37" s="261"/>
      <c r="JYQ37" s="265"/>
      <c r="JYR37" s="266"/>
      <c r="JYS37" s="200"/>
      <c r="JYT37" s="266"/>
      <c r="JYU37" s="261"/>
      <c r="JYV37" s="265"/>
      <c r="JYW37" s="266"/>
      <c r="JYX37" s="200"/>
      <c r="JYY37" s="266"/>
      <c r="JYZ37" s="261"/>
      <c r="JZA37" s="265"/>
      <c r="JZB37" s="266"/>
      <c r="JZC37" s="200"/>
      <c r="JZD37" s="266"/>
      <c r="JZE37" s="261"/>
      <c r="JZF37" s="265"/>
      <c r="JZG37" s="266"/>
      <c r="JZH37" s="200"/>
      <c r="JZI37" s="266"/>
      <c r="JZJ37" s="261"/>
      <c r="JZK37" s="265"/>
      <c r="JZL37" s="266"/>
      <c r="JZM37" s="200"/>
      <c r="JZN37" s="266"/>
      <c r="JZO37" s="261"/>
      <c r="JZP37" s="265"/>
      <c r="JZQ37" s="266"/>
      <c r="JZR37" s="200"/>
      <c r="JZS37" s="266"/>
      <c r="JZT37" s="261"/>
      <c r="JZU37" s="265"/>
      <c r="JZV37" s="266"/>
      <c r="JZW37" s="200"/>
      <c r="JZX37" s="266"/>
      <c r="JZY37" s="261"/>
      <c r="JZZ37" s="265"/>
      <c r="KAA37" s="266"/>
      <c r="KAB37" s="200"/>
      <c r="KAC37" s="266"/>
      <c r="KAD37" s="261"/>
      <c r="KAE37" s="265"/>
      <c r="KAF37" s="266"/>
      <c r="KAG37" s="200"/>
      <c r="KAH37" s="266"/>
      <c r="KAI37" s="261"/>
      <c r="KAJ37" s="265"/>
      <c r="KAK37" s="266"/>
      <c r="KAL37" s="200"/>
      <c r="KAM37" s="266"/>
      <c r="KAN37" s="261"/>
      <c r="KAO37" s="265"/>
      <c r="KAP37" s="266"/>
      <c r="KAQ37" s="200"/>
      <c r="KAR37" s="266"/>
      <c r="KAS37" s="261"/>
      <c r="KAT37" s="265"/>
      <c r="KAU37" s="266"/>
      <c r="KAV37" s="200"/>
      <c r="KAW37" s="266"/>
      <c r="KAX37" s="261"/>
      <c r="KAY37" s="265"/>
      <c r="KAZ37" s="266"/>
      <c r="KBA37" s="200"/>
      <c r="KBB37" s="266"/>
      <c r="KBC37" s="261"/>
      <c r="KBD37" s="265"/>
      <c r="KBE37" s="266"/>
      <c r="KBF37" s="200"/>
      <c r="KBG37" s="266"/>
      <c r="KBH37" s="261"/>
      <c r="KBI37" s="265"/>
      <c r="KBJ37" s="266"/>
      <c r="KBK37" s="200"/>
      <c r="KBL37" s="266"/>
      <c r="KBM37" s="261"/>
      <c r="KBN37" s="265"/>
      <c r="KBO37" s="266"/>
      <c r="KBP37" s="200"/>
      <c r="KBQ37" s="266"/>
      <c r="KBR37" s="261"/>
      <c r="KBS37" s="265"/>
      <c r="KBT37" s="266"/>
      <c r="KBU37" s="200"/>
      <c r="KBV37" s="266"/>
      <c r="KBW37" s="261"/>
      <c r="KBX37" s="265"/>
      <c r="KBY37" s="266"/>
      <c r="KBZ37" s="200"/>
      <c r="KCA37" s="266"/>
      <c r="KCB37" s="261"/>
      <c r="KCC37" s="265"/>
      <c r="KCD37" s="266"/>
      <c r="KCE37" s="200"/>
      <c r="KCF37" s="266"/>
      <c r="KCG37" s="261"/>
      <c r="KCH37" s="265"/>
      <c r="KCI37" s="266"/>
      <c r="KCJ37" s="200"/>
      <c r="KCK37" s="266"/>
      <c r="KCL37" s="261"/>
      <c r="KCM37" s="265"/>
      <c r="KCN37" s="266"/>
      <c r="KCO37" s="200"/>
      <c r="KCP37" s="266"/>
      <c r="KCQ37" s="261"/>
      <c r="KCR37" s="265"/>
      <c r="KCS37" s="266"/>
      <c r="KCT37" s="200"/>
      <c r="KCU37" s="266"/>
      <c r="KCV37" s="261"/>
      <c r="KCW37" s="265"/>
      <c r="KCX37" s="266"/>
      <c r="KCY37" s="200"/>
      <c r="KCZ37" s="266"/>
      <c r="KDA37" s="261"/>
      <c r="KDB37" s="265"/>
      <c r="KDC37" s="266"/>
      <c r="KDD37" s="200"/>
      <c r="KDE37" s="266"/>
      <c r="KDF37" s="261"/>
      <c r="KDG37" s="265"/>
      <c r="KDH37" s="266"/>
      <c r="KDI37" s="200"/>
      <c r="KDJ37" s="266"/>
      <c r="KDK37" s="261"/>
      <c r="KDL37" s="265"/>
      <c r="KDM37" s="266"/>
      <c r="KDN37" s="200"/>
      <c r="KDO37" s="266"/>
      <c r="KDP37" s="261"/>
      <c r="KDQ37" s="265"/>
      <c r="KDR37" s="266"/>
      <c r="KDS37" s="200"/>
      <c r="KDT37" s="266"/>
      <c r="KDU37" s="261"/>
      <c r="KDV37" s="265"/>
      <c r="KDW37" s="266"/>
      <c r="KDX37" s="200"/>
      <c r="KDY37" s="266"/>
      <c r="KDZ37" s="261"/>
      <c r="KEA37" s="265"/>
      <c r="KEB37" s="266"/>
      <c r="KEC37" s="200"/>
      <c r="KED37" s="266"/>
      <c r="KEE37" s="261"/>
      <c r="KEF37" s="265"/>
      <c r="KEG37" s="266"/>
      <c r="KEH37" s="200"/>
      <c r="KEI37" s="266"/>
      <c r="KEJ37" s="261"/>
      <c r="KEK37" s="265"/>
      <c r="KEL37" s="266"/>
      <c r="KEM37" s="200"/>
      <c r="KEN37" s="266"/>
      <c r="KEO37" s="261"/>
      <c r="KEP37" s="265"/>
      <c r="KEQ37" s="266"/>
      <c r="KER37" s="200"/>
      <c r="KES37" s="266"/>
      <c r="KET37" s="261"/>
      <c r="KEU37" s="265"/>
      <c r="KEV37" s="266"/>
      <c r="KEW37" s="200"/>
      <c r="KEX37" s="266"/>
      <c r="KEY37" s="261"/>
      <c r="KEZ37" s="265"/>
      <c r="KFA37" s="266"/>
      <c r="KFB37" s="200"/>
      <c r="KFC37" s="266"/>
      <c r="KFD37" s="261"/>
      <c r="KFE37" s="265"/>
      <c r="KFF37" s="266"/>
      <c r="KFG37" s="200"/>
      <c r="KFH37" s="266"/>
      <c r="KFI37" s="261"/>
      <c r="KFJ37" s="265"/>
      <c r="KFK37" s="266"/>
      <c r="KFL37" s="200"/>
      <c r="KFM37" s="266"/>
      <c r="KFN37" s="261"/>
      <c r="KFO37" s="265"/>
      <c r="KFP37" s="266"/>
      <c r="KFQ37" s="200"/>
      <c r="KFR37" s="266"/>
      <c r="KFS37" s="261"/>
      <c r="KFT37" s="265"/>
      <c r="KFU37" s="266"/>
      <c r="KFV37" s="200"/>
      <c r="KFW37" s="266"/>
      <c r="KFX37" s="261"/>
      <c r="KFY37" s="265"/>
      <c r="KFZ37" s="266"/>
      <c r="KGA37" s="200"/>
      <c r="KGB37" s="266"/>
      <c r="KGC37" s="261"/>
      <c r="KGD37" s="265"/>
      <c r="KGE37" s="266"/>
      <c r="KGF37" s="200"/>
      <c r="KGG37" s="266"/>
      <c r="KGH37" s="261"/>
      <c r="KGI37" s="265"/>
      <c r="KGJ37" s="266"/>
      <c r="KGK37" s="200"/>
      <c r="KGL37" s="266"/>
      <c r="KGM37" s="261"/>
      <c r="KGN37" s="265"/>
      <c r="KGO37" s="266"/>
      <c r="KGP37" s="200"/>
      <c r="KGQ37" s="266"/>
      <c r="KGR37" s="261"/>
      <c r="KGS37" s="265"/>
      <c r="KGT37" s="266"/>
      <c r="KGU37" s="200"/>
      <c r="KGV37" s="266"/>
      <c r="KGW37" s="261"/>
      <c r="KGX37" s="265"/>
      <c r="KGY37" s="266"/>
      <c r="KGZ37" s="200"/>
      <c r="KHA37" s="266"/>
      <c r="KHB37" s="261"/>
      <c r="KHC37" s="265"/>
      <c r="KHD37" s="266"/>
      <c r="KHE37" s="200"/>
      <c r="KHF37" s="266"/>
      <c r="KHG37" s="261"/>
      <c r="KHH37" s="265"/>
      <c r="KHI37" s="266"/>
      <c r="KHJ37" s="200"/>
      <c r="KHK37" s="266"/>
      <c r="KHL37" s="261"/>
      <c r="KHM37" s="265"/>
      <c r="KHN37" s="266"/>
      <c r="KHO37" s="200"/>
      <c r="KHP37" s="266"/>
      <c r="KHQ37" s="261"/>
      <c r="KHR37" s="265"/>
      <c r="KHS37" s="266"/>
      <c r="KHT37" s="200"/>
      <c r="KHU37" s="266"/>
      <c r="KHV37" s="261"/>
      <c r="KHW37" s="265"/>
      <c r="KHX37" s="266"/>
      <c r="KHY37" s="200"/>
      <c r="KHZ37" s="266"/>
      <c r="KIA37" s="261"/>
      <c r="KIB37" s="265"/>
      <c r="KIC37" s="266"/>
      <c r="KID37" s="200"/>
      <c r="KIE37" s="266"/>
      <c r="KIF37" s="261"/>
      <c r="KIG37" s="265"/>
      <c r="KIH37" s="266"/>
      <c r="KII37" s="200"/>
      <c r="KIJ37" s="266"/>
      <c r="KIK37" s="261"/>
      <c r="KIL37" s="265"/>
      <c r="KIM37" s="266"/>
      <c r="KIN37" s="200"/>
      <c r="KIO37" s="266"/>
      <c r="KIP37" s="261"/>
      <c r="KIQ37" s="265"/>
      <c r="KIR37" s="266"/>
      <c r="KIS37" s="200"/>
      <c r="KIT37" s="266"/>
      <c r="KIU37" s="261"/>
      <c r="KIV37" s="265"/>
      <c r="KIW37" s="266"/>
      <c r="KIX37" s="200"/>
      <c r="KIY37" s="266"/>
      <c r="KIZ37" s="261"/>
      <c r="KJA37" s="265"/>
      <c r="KJB37" s="266"/>
      <c r="KJC37" s="200"/>
      <c r="KJD37" s="266"/>
      <c r="KJE37" s="261"/>
      <c r="KJF37" s="265"/>
      <c r="KJG37" s="266"/>
      <c r="KJH37" s="200"/>
      <c r="KJI37" s="266"/>
      <c r="KJJ37" s="261"/>
      <c r="KJK37" s="265"/>
      <c r="KJL37" s="266"/>
      <c r="KJM37" s="200"/>
      <c r="KJN37" s="266"/>
      <c r="KJO37" s="261"/>
      <c r="KJP37" s="265"/>
      <c r="KJQ37" s="266"/>
      <c r="KJR37" s="200"/>
      <c r="KJS37" s="266"/>
      <c r="KJT37" s="261"/>
      <c r="KJU37" s="265"/>
      <c r="KJV37" s="266"/>
      <c r="KJW37" s="200"/>
      <c r="KJX37" s="266"/>
      <c r="KJY37" s="261"/>
      <c r="KJZ37" s="265"/>
      <c r="KKA37" s="266"/>
      <c r="KKB37" s="200"/>
      <c r="KKC37" s="266"/>
      <c r="KKD37" s="261"/>
      <c r="KKE37" s="265"/>
      <c r="KKF37" s="266"/>
      <c r="KKG37" s="200"/>
      <c r="KKH37" s="266"/>
      <c r="KKI37" s="261"/>
      <c r="KKJ37" s="265"/>
      <c r="KKK37" s="266"/>
      <c r="KKL37" s="200"/>
      <c r="KKM37" s="266"/>
      <c r="KKN37" s="261"/>
      <c r="KKO37" s="265"/>
      <c r="KKP37" s="266"/>
      <c r="KKQ37" s="200"/>
      <c r="KKR37" s="266"/>
      <c r="KKS37" s="261"/>
      <c r="KKT37" s="265"/>
      <c r="KKU37" s="266"/>
      <c r="KKV37" s="200"/>
      <c r="KKW37" s="266"/>
      <c r="KKX37" s="261"/>
      <c r="KKY37" s="265"/>
      <c r="KKZ37" s="266"/>
      <c r="KLA37" s="200"/>
      <c r="KLB37" s="266"/>
      <c r="KLC37" s="261"/>
      <c r="KLD37" s="265"/>
      <c r="KLE37" s="266"/>
      <c r="KLF37" s="200"/>
      <c r="KLG37" s="266"/>
      <c r="KLH37" s="261"/>
      <c r="KLI37" s="265"/>
      <c r="KLJ37" s="266"/>
      <c r="KLK37" s="200"/>
      <c r="KLL37" s="266"/>
      <c r="KLM37" s="261"/>
      <c r="KLN37" s="265"/>
      <c r="KLO37" s="266"/>
      <c r="KLP37" s="200"/>
      <c r="KLQ37" s="266"/>
      <c r="KLR37" s="261"/>
      <c r="KLS37" s="265"/>
      <c r="KLT37" s="266"/>
      <c r="KLU37" s="200"/>
      <c r="KLV37" s="266"/>
      <c r="KLW37" s="261"/>
      <c r="KLX37" s="265"/>
      <c r="KLY37" s="266"/>
      <c r="KLZ37" s="200"/>
      <c r="KMA37" s="266"/>
      <c r="KMB37" s="261"/>
      <c r="KMC37" s="265"/>
      <c r="KMD37" s="266"/>
      <c r="KME37" s="200"/>
      <c r="KMF37" s="266"/>
      <c r="KMG37" s="261"/>
      <c r="KMH37" s="265"/>
      <c r="KMI37" s="266"/>
      <c r="KMJ37" s="200"/>
      <c r="KMK37" s="266"/>
      <c r="KML37" s="261"/>
      <c r="KMM37" s="265"/>
      <c r="KMN37" s="266"/>
      <c r="KMO37" s="200"/>
      <c r="KMP37" s="266"/>
      <c r="KMQ37" s="261"/>
      <c r="KMR37" s="265"/>
      <c r="KMS37" s="266"/>
      <c r="KMT37" s="200"/>
      <c r="KMU37" s="266"/>
      <c r="KMV37" s="261"/>
      <c r="KMW37" s="265"/>
      <c r="KMX37" s="266"/>
      <c r="KMY37" s="200"/>
      <c r="KMZ37" s="266"/>
      <c r="KNA37" s="261"/>
      <c r="KNB37" s="265"/>
      <c r="KNC37" s="266"/>
      <c r="KND37" s="200"/>
      <c r="KNE37" s="266"/>
      <c r="KNF37" s="261"/>
      <c r="KNG37" s="265"/>
      <c r="KNH37" s="266"/>
      <c r="KNI37" s="200"/>
      <c r="KNJ37" s="266"/>
      <c r="KNK37" s="261"/>
      <c r="KNL37" s="265"/>
      <c r="KNM37" s="266"/>
      <c r="KNN37" s="200"/>
      <c r="KNO37" s="266"/>
      <c r="KNP37" s="261"/>
      <c r="KNQ37" s="265"/>
      <c r="KNR37" s="266"/>
      <c r="KNS37" s="200"/>
      <c r="KNT37" s="266"/>
      <c r="KNU37" s="261"/>
      <c r="KNV37" s="265"/>
      <c r="KNW37" s="266"/>
      <c r="KNX37" s="200"/>
      <c r="KNY37" s="266"/>
      <c r="KNZ37" s="261"/>
      <c r="KOA37" s="265"/>
      <c r="KOB37" s="266"/>
      <c r="KOC37" s="200"/>
      <c r="KOD37" s="266"/>
      <c r="KOE37" s="261"/>
      <c r="KOF37" s="265"/>
      <c r="KOG37" s="266"/>
      <c r="KOH37" s="200"/>
      <c r="KOI37" s="266"/>
      <c r="KOJ37" s="261"/>
      <c r="KOK37" s="265"/>
      <c r="KOL37" s="266"/>
      <c r="KOM37" s="200"/>
      <c r="KON37" s="266"/>
      <c r="KOO37" s="261"/>
      <c r="KOP37" s="265"/>
      <c r="KOQ37" s="266"/>
      <c r="KOR37" s="200"/>
      <c r="KOS37" s="266"/>
      <c r="KOT37" s="261"/>
      <c r="KOU37" s="265"/>
      <c r="KOV37" s="266"/>
      <c r="KOW37" s="200"/>
      <c r="KOX37" s="266"/>
      <c r="KOY37" s="261"/>
      <c r="KOZ37" s="265"/>
      <c r="KPA37" s="266"/>
      <c r="KPB37" s="200"/>
      <c r="KPC37" s="266"/>
      <c r="KPD37" s="261"/>
      <c r="KPE37" s="265"/>
      <c r="KPF37" s="266"/>
      <c r="KPG37" s="200"/>
      <c r="KPH37" s="266"/>
      <c r="KPI37" s="261"/>
      <c r="KPJ37" s="265"/>
      <c r="KPK37" s="266"/>
      <c r="KPL37" s="200"/>
      <c r="KPM37" s="266"/>
      <c r="KPN37" s="261"/>
      <c r="KPO37" s="265"/>
      <c r="KPP37" s="266"/>
      <c r="KPQ37" s="200"/>
      <c r="KPR37" s="266"/>
      <c r="KPS37" s="261"/>
      <c r="KPT37" s="265"/>
      <c r="KPU37" s="266"/>
      <c r="KPV37" s="200"/>
      <c r="KPW37" s="266"/>
      <c r="KPX37" s="261"/>
      <c r="KPY37" s="265"/>
      <c r="KPZ37" s="266"/>
      <c r="KQA37" s="200"/>
      <c r="KQB37" s="266"/>
      <c r="KQC37" s="261"/>
      <c r="KQD37" s="265"/>
      <c r="KQE37" s="266"/>
      <c r="KQF37" s="200"/>
      <c r="KQG37" s="266"/>
      <c r="KQH37" s="261"/>
      <c r="KQI37" s="265"/>
      <c r="KQJ37" s="266"/>
      <c r="KQK37" s="200"/>
      <c r="KQL37" s="266"/>
      <c r="KQM37" s="261"/>
      <c r="KQN37" s="265"/>
      <c r="KQO37" s="266"/>
      <c r="KQP37" s="200"/>
      <c r="KQQ37" s="266"/>
      <c r="KQR37" s="261"/>
      <c r="KQS37" s="265"/>
      <c r="KQT37" s="266"/>
      <c r="KQU37" s="200"/>
      <c r="KQV37" s="266"/>
      <c r="KQW37" s="261"/>
      <c r="KQX37" s="265"/>
      <c r="KQY37" s="266"/>
      <c r="KQZ37" s="200"/>
      <c r="KRA37" s="266"/>
      <c r="KRB37" s="261"/>
      <c r="KRC37" s="265"/>
      <c r="KRD37" s="266"/>
      <c r="KRE37" s="200"/>
      <c r="KRF37" s="266"/>
      <c r="KRG37" s="261"/>
      <c r="KRH37" s="265"/>
      <c r="KRI37" s="266"/>
      <c r="KRJ37" s="200"/>
      <c r="KRK37" s="266"/>
      <c r="KRL37" s="261"/>
      <c r="KRM37" s="265"/>
      <c r="KRN37" s="266"/>
      <c r="KRO37" s="200"/>
      <c r="KRP37" s="266"/>
      <c r="KRQ37" s="261"/>
      <c r="KRR37" s="265"/>
      <c r="KRS37" s="266"/>
      <c r="KRT37" s="200"/>
      <c r="KRU37" s="266"/>
      <c r="KRV37" s="261"/>
      <c r="KRW37" s="265"/>
      <c r="KRX37" s="266"/>
      <c r="KRY37" s="200"/>
      <c r="KRZ37" s="266"/>
      <c r="KSA37" s="261"/>
      <c r="KSB37" s="265"/>
      <c r="KSC37" s="266"/>
      <c r="KSD37" s="200"/>
      <c r="KSE37" s="266"/>
      <c r="KSF37" s="261"/>
      <c r="KSG37" s="265"/>
      <c r="KSH37" s="266"/>
      <c r="KSI37" s="200"/>
      <c r="KSJ37" s="266"/>
      <c r="KSK37" s="261"/>
      <c r="KSL37" s="265"/>
      <c r="KSM37" s="266"/>
      <c r="KSN37" s="200"/>
      <c r="KSO37" s="266"/>
      <c r="KSP37" s="261"/>
      <c r="KSQ37" s="265"/>
      <c r="KSR37" s="266"/>
      <c r="KSS37" s="200"/>
      <c r="KST37" s="266"/>
      <c r="KSU37" s="261"/>
      <c r="KSV37" s="265"/>
      <c r="KSW37" s="266"/>
      <c r="KSX37" s="200"/>
      <c r="KSY37" s="266"/>
      <c r="KSZ37" s="261"/>
      <c r="KTA37" s="265"/>
      <c r="KTB37" s="266"/>
      <c r="KTC37" s="200"/>
      <c r="KTD37" s="266"/>
      <c r="KTE37" s="261"/>
      <c r="KTF37" s="265"/>
      <c r="KTG37" s="266"/>
      <c r="KTH37" s="200"/>
      <c r="KTI37" s="266"/>
      <c r="KTJ37" s="261"/>
      <c r="KTK37" s="265"/>
      <c r="KTL37" s="266"/>
      <c r="KTM37" s="200"/>
      <c r="KTN37" s="266"/>
      <c r="KTO37" s="261"/>
      <c r="KTP37" s="265"/>
      <c r="KTQ37" s="266"/>
      <c r="KTR37" s="200"/>
      <c r="KTS37" s="266"/>
      <c r="KTT37" s="261"/>
      <c r="KTU37" s="265"/>
      <c r="KTV37" s="266"/>
      <c r="KTW37" s="200"/>
      <c r="KTX37" s="266"/>
      <c r="KTY37" s="261"/>
      <c r="KTZ37" s="265"/>
      <c r="KUA37" s="266"/>
      <c r="KUB37" s="200"/>
      <c r="KUC37" s="266"/>
      <c r="KUD37" s="261"/>
      <c r="KUE37" s="265"/>
      <c r="KUF37" s="266"/>
      <c r="KUG37" s="200"/>
      <c r="KUH37" s="266"/>
      <c r="KUI37" s="261"/>
      <c r="KUJ37" s="265"/>
      <c r="KUK37" s="266"/>
      <c r="KUL37" s="200"/>
      <c r="KUM37" s="266"/>
      <c r="KUN37" s="261"/>
      <c r="KUO37" s="265"/>
      <c r="KUP37" s="266"/>
      <c r="KUQ37" s="200"/>
      <c r="KUR37" s="266"/>
      <c r="KUS37" s="261"/>
      <c r="KUT37" s="265"/>
      <c r="KUU37" s="266"/>
      <c r="KUV37" s="200"/>
      <c r="KUW37" s="266"/>
      <c r="KUX37" s="261"/>
      <c r="KUY37" s="265"/>
      <c r="KUZ37" s="266"/>
      <c r="KVA37" s="200"/>
      <c r="KVB37" s="266"/>
      <c r="KVC37" s="261"/>
      <c r="KVD37" s="265"/>
      <c r="KVE37" s="266"/>
      <c r="KVF37" s="200"/>
      <c r="KVG37" s="266"/>
      <c r="KVH37" s="261"/>
      <c r="KVI37" s="265"/>
      <c r="KVJ37" s="266"/>
      <c r="KVK37" s="200"/>
      <c r="KVL37" s="266"/>
      <c r="KVM37" s="261"/>
      <c r="KVN37" s="265"/>
      <c r="KVO37" s="266"/>
      <c r="KVP37" s="200"/>
      <c r="KVQ37" s="266"/>
      <c r="KVR37" s="261"/>
      <c r="KVS37" s="265"/>
      <c r="KVT37" s="266"/>
      <c r="KVU37" s="200"/>
      <c r="KVV37" s="266"/>
      <c r="KVW37" s="261"/>
      <c r="KVX37" s="265"/>
      <c r="KVY37" s="266"/>
      <c r="KVZ37" s="200"/>
      <c r="KWA37" s="266"/>
      <c r="KWB37" s="261"/>
      <c r="KWC37" s="265"/>
      <c r="KWD37" s="266"/>
      <c r="KWE37" s="200"/>
      <c r="KWF37" s="266"/>
      <c r="KWG37" s="261"/>
      <c r="KWH37" s="265"/>
      <c r="KWI37" s="266"/>
      <c r="KWJ37" s="200"/>
      <c r="KWK37" s="266"/>
      <c r="KWL37" s="261"/>
      <c r="KWM37" s="265"/>
      <c r="KWN37" s="266"/>
      <c r="KWO37" s="200"/>
      <c r="KWP37" s="266"/>
      <c r="KWQ37" s="261"/>
      <c r="KWR37" s="265"/>
      <c r="KWS37" s="266"/>
      <c r="KWT37" s="200"/>
      <c r="KWU37" s="266"/>
      <c r="KWV37" s="261"/>
      <c r="KWW37" s="265"/>
      <c r="KWX37" s="266"/>
      <c r="KWY37" s="200"/>
      <c r="KWZ37" s="266"/>
      <c r="KXA37" s="261"/>
      <c r="KXB37" s="265"/>
      <c r="KXC37" s="266"/>
      <c r="KXD37" s="200"/>
      <c r="KXE37" s="266"/>
      <c r="KXF37" s="261"/>
      <c r="KXG37" s="265"/>
      <c r="KXH37" s="266"/>
      <c r="KXI37" s="200"/>
      <c r="KXJ37" s="266"/>
      <c r="KXK37" s="261"/>
      <c r="KXL37" s="265"/>
      <c r="KXM37" s="266"/>
      <c r="KXN37" s="200"/>
      <c r="KXO37" s="266"/>
      <c r="KXP37" s="261"/>
      <c r="KXQ37" s="265"/>
      <c r="KXR37" s="266"/>
      <c r="KXS37" s="200"/>
      <c r="KXT37" s="266"/>
      <c r="KXU37" s="261"/>
      <c r="KXV37" s="265"/>
      <c r="KXW37" s="266"/>
      <c r="KXX37" s="200"/>
      <c r="KXY37" s="266"/>
      <c r="KXZ37" s="261"/>
      <c r="KYA37" s="265"/>
      <c r="KYB37" s="266"/>
      <c r="KYC37" s="200"/>
      <c r="KYD37" s="266"/>
      <c r="KYE37" s="261"/>
      <c r="KYF37" s="265"/>
      <c r="KYG37" s="266"/>
      <c r="KYH37" s="200"/>
      <c r="KYI37" s="266"/>
      <c r="KYJ37" s="261"/>
      <c r="KYK37" s="265"/>
      <c r="KYL37" s="266"/>
      <c r="KYM37" s="200"/>
      <c r="KYN37" s="266"/>
      <c r="KYO37" s="261"/>
      <c r="KYP37" s="265"/>
      <c r="KYQ37" s="266"/>
      <c r="KYR37" s="200"/>
      <c r="KYS37" s="266"/>
      <c r="KYT37" s="261"/>
      <c r="KYU37" s="265"/>
      <c r="KYV37" s="266"/>
      <c r="KYW37" s="200"/>
      <c r="KYX37" s="266"/>
      <c r="KYY37" s="261"/>
      <c r="KYZ37" s="265"/>
      <c r="KZA37" s="266"/>
      <c r="KZB37" s="200"/>
      <c r="KZC37" s="266"/>
      <c r="KZD37" s="261"/>
      <c r="KZE37" s="265"/>
      <c r="KZF37" s="266"/>
      <c r="KZG37" s="200"/>
      <c r="KZH37" s="266"/>
      <c r="KZI37" s="261"/>
      <c r="KZJ37" s="265"/>
      <c r="KZK37" s="266"/>
      <c r="KZL37" s="200"/>
      <c r="KZM37" s="266"/>
      <c r="KZN37" s="261"/>
      <c r="KZO37" s="265"/>
      <c r="KZP37" s="266"/>
      <c r="KZQ37" s="200"/>
      <c r="KZR37" s="266"/>
      <c r="KZS37" s="261"/>
      <c r="KZT37" s="265"/>
      <c r="KZU37" s="266"/>
      <c r="KZV37" s="200"/>
      <c r="KZW37" s="266"/>
      <c r="KZX37" s="261"/>
      <c r="KZY37" s="265"/>
      <c r="KZZ37" s="266"/>
      <c r="LAA37" s="200"/>
      <c r="LAB37" s="266"/>
      <c r="LAC37" s="261"/>
      <c r="LAD37" s="265"/>
      <c r="LAE37" s="266"/>
      <c r="LAF37" s="200"/>
      <c r="LAG37" s="266"/>
      <c r="LAH37" s="261"/>
      <c r="LAI37" s="265"/>
      <c r="LAJ37" s="266"/>
      <c r="LAK37" s="200"/>
      <c r="LAL37" s="266"/>
      <c r="LAM37" s="261"/>
      <c r="LAN37" s="265"/>
      <c r="LAO37" s="266"/>
      <c r="LAP37" s="200"/>
      <c r="LAQ37" s="266"/>
      <c r="LAR37" s="261"/>
      <c r="LAS37" s="265"/>
      <c r="LAT37" s="266"/>
      <c r="LAU37" s="200"/>
      <c r="LAV37" s="266"/>
      <c r="LAW37" s="261"/>
      <c r="LAX37" s="265"/>
      <c r="LAY37" s="266"/>
      <c r="LAZ37" s="200"/>
      <c r="LBA37" s="266"/>
      <c r="LBB37" s="261"/>
      <c r="LBC37" s="265"/>
      <c r="LBD37" s="266"/>
      <c r="LBE37" s="200"/>
      <c r="LBF37" s="266"/>
      <c r="LBG37" s="261"/>
      <c r="LBH37" s="265"/>
      <c r="LBI37" s="266"/>
      <c r="LBJ37" s="200"/>
      <c r="LBK37" s="266"/>
      <c r="LBL37" s="261"/>
      <c r="LBM37" s="265"/>
      <c r="LBN37" s="266"/>
      <c r="LBO37" s="200"/>
      <c r="LBP37" s="266"/>
      <c r="LBQ37" s="261"/>
      <c r="LBR37" s="265"/>
      <c r="LBS37" s="266"/>
      <c r="LBT37" s="200"/>
      <c r="LBU37" s="266"/>
      <c r="LBV37" s="261"/>
      <c r="LBW37" s="265"/>
      <c r="LBX37" s="266"/>
      <c r="LBY37" s="200"/>
      <c r="LBZ37" s="266"/>
      <c r="LCA37" s="261"/>
      <c r="LCB37" s="265"/>
      <c r="LCC37" s="266"/>
      <c r="LCD37" s="200"/>
      <c r="LCE37" s="266"/>
      <c r="LCF37" s="261"/>
      <c r="LCG37" s="265"/>
      <c r="LCH37" s="266"/>
      <c r="LCI37" s="200"/>
      <c r="LCJ37" s="266"/>
      <c r="LCK37" s="261"/>
      <c r="LCL37" s="265"/>
      <c r="LCM37" s="266"/>
      <c r="LCN37" s="200"/>
      <c r="LCO37" s="266"/>
      <c r="LCP37" s="261"/>
      <c r="LCQ37" s="265"/>
      <c r="LCR37" s="266"/>
      <c r="LCS37" s="200"/>
      <c r="LCT37" s="266"/>
      <c r="LCU37" s="261"/>
      <c r="LCV37" s="265"/>
      <c r="LCW37" s="266"/>
      <c r="LCX37" s="200"/>
      <c r="LCY37" s="266"/>
      <c r="LCZ37" s="261"/>
      <c r="LDA37" s="265"/>
      <c r="LDB37" s="266"/>
      <c r="LDC37" s="200"/>
      <c r="LDD37" s="266"/>
      <c r="LDE37" s="261"/>
      <c r="LDF37" s="265"/>
      <c r="LDG37" s="266"/>
      <c r="LDH37" s="200"/>
      <c r="LDI37" s="266"/>
      <c r="LDJ37" s="261"/>
      <c r="LDK37" s="265"/>
      <c r="LDL37" s="266"/>
      <c r="LDM37" s="200"/>
      <c r="LDN37" s="266"/>
      <c r="LDO37" s="261"/>
      <c r="LDP37" s="265"/>
      <c r="LDQ37" s="266"/>
      <c r="LDR37" s="200"/>
      <c r="LDS37" s="266"/>
      <c r="LDT37" s="261"/>
      <c r="LDU37" s="265"/>
      <c r="LDV37" s="266"/>
      <c r="LDW37" s="200"/>
      <c r="LDX37" s="266"/>
      <c r="LDY37" s="261"/>
      <c r="LDZ37" s="265"/>
      <c r="LEA37" s="266"/>
      <c r="LEB37" s="200"/>
      <c r="LEC37" s="266"/>
      <c r="LED37" s="261"/>
      <c r="LEE37" s="265"/>
      <c r="LEF37" s="266"/>
      <c r="LEG37" s="200"/>
      <c r="LEH37" s="266"/>
      <c r="LEI37" s="261"/>
      <c r="LEJ37" s="265"/>
      <c r="LEK37" s="266"/>
      <c r="LEL37" s="200"/>
      <c r="LEM37" s="266"/>
      <c r="LEN37" s="261"/>
      <c r="LEO37" s="265"/>
      <c r="LEP37" s="266"/>
      <c r="LEQ37" s="200"/>
      <c r="LER37" s="266"/>
      <c r="LES37" s="261"/>
      <c r="LET37" s="265"/>
      <c r="LEU37" s="266"/>
      <c r="LEV37" s="200"/>
      <c r="LEW37" s="266"/>
      <c r="LEX37" s="261"/>
      <c r="LEY37" s="265"/>
      <c r="LEZ37" s="266"/>
      <c r="LFA37" s="200"/>
      <c r="LFB37" s="266"/>
      <c r="LFC37" s="261"/>
      <c r="LFD37" s="265"/>
      <c r="LFE37" s="266"/>
      <c r="LFF37" s="200"/>
      <c r="LFG37" s="266"/>
      <c r="LFH37" s="261"/>
      <c r="LFI37" s="265"/>
      <c r="LFJ37" s="266"/>
      <c r="LFK37" s="200"/>
      <c r="LFL37" s="266"/>
      <c r="LFM37" s="261"/>
      <c r="LFN37" s="265"/>
      <c r="LFO37" s="266"/>
      <c r="LFP37" s="200"/>
      <c r="LFQ37" s="266"/>
      <c r="LFR37" s="261"/>
      <c r="LFS37" s="265"/>
      <c r="LFT37" s="266"/>
      <c r="LFU37" s="200"/>
      <c r="LFV37" s="266"/>
      <c r="LFW37" s="261"/>
      <c r="LFX37" s="265"/>
      <c r="LFY37" s="266"/>
      <c r="LFZ37" s="200"/>
      <c r="LGA37" s="266"/>
      <c r="LGB37" s="261"/>
      <c r="LGC37" s="265"/>
      <c r="LGD37" s="266"/>
      <c r="LGE37" s="200"/>
      <c r="LGF37" s="266"/>
      <c r="LGG37" s="261"/>
      <c r="LGH37" s="265"/>
      <c r="LGI37" s="266"/>
      <c r="LGJ37" s="200"/>
      <c r="LGK37" s="266"/>
      <c r="LGL37" s="261"/>
      <c r="LGM37" s="265"/>
      <c r="LGN37" s="266"/>
      <c r="LGO37" s="200"/>
      <c r="LGP37" s="266"/>
      <c r="LGQ37" s="261"/>
      <c r="LGR37" s="265"/>
      <c r="LGS37" s="266"/>
      <c r="LGT37" s="200"/>
      <c r="LGU37" s="266"/>
      <c r="LGV37" s="261"/>
      <c r="LGW37" s="265"/>
      <c r="LGX37" s="266"/>
      <c r="LGY37" s="200"/>
      <c r="LGZ37" s="266"/>
      <c r="LHA37" s="261"/>
      <c r="LHB37" s="265"/>
      <c r="LHC37" s="266"/>
      <c r="LHD37" s="200"/>
      <c r="LHE37" s="266"/>
      <c r="LHF37" s="261"/>
      <c r="LHG37" s="265"/>
      <c r="LHH37" s="266"/>
      <c r="LHI37" s="200"/>
      <c r="LHJ37" s="266"/>
      <c r="LHK37" s="261"/>
      <c r="LHL37" s="265"/>
      <c r="LHM37" s="266"/>
      <c r="LHN37" s="200"/>
      <c r="LHO37" s="266"/>
      <c r="LHP37" s="261"/>
      <c r="LHQ37" s="265"/>
      <c r="LHR37" s="266"/>
      <c r="LHS37" s="200"/>
      <c r="LHT37" s="266"/>
      <c r="LHU37" s="261"/>
      <c r="LHV37" s="265"/>
      <c r="LHW37" s="266"/>
      <c r="LHX37" s="200"/>
      <c r="LHY37" s="266"/>
      <c r="LHZ37" s="261"/>
      <c r="LIA37" s="265"/>
      <c r="LIB37" s="266"/>
      <c r="LIC37" s="200"/>
      <c r="LID37" s="266"/>
      <c r="LIE37" s="261"/>
      <c r="LIF37" s="265"/>
      <c r="LIG37" s="266"/>
      <c r="LIH37" s="200"/>
      <c r="LII37" s="266"/>
      <c r="LIJ37" s="261"/>
      <c r="LIK37" s="265"/>
      <c r="LIL37" s="266"/>
      <c r="LIM37" s="200"/>
      <c r="LIN37" s="266"/>
      <c r="LIO37" s="261"/>
      <c r="LIP37" s="265"/>
      <c r="LIQ37" s="266"/>
      <c r="LIR37" s="200"/>
      <c r="LIS37" s="266"/>
      <c r="LIT37" s="261"/>
      <c r="LIU37" s="265"/>
      <c r="LIV37" s="266"/>
      <c r="LIW37" s="200"/>
      <c r="LIX37" s="266"/>
      <c r="LIY37" s="261"/>
      <c r="LIZ37" s="265"/>
      <c r="LJA37" s="266"/>
      <c r="LJB37" s="200"/>
      <c r="LJC37" s="266"/>
      <c r="LJD37" s="261"/>
      <c r="LJE37" s="265"/>
      <c r="LJF37" s="266"/>
      <c r="LJG37" s="200"/>
      <c r="LJH37" s="266"/>
      <c r="LJI37" s="261"/>
      <c r="LJJ37" s="265"/>
      <c r="LJK37" s="266"/>
      <c r="LJL37" s="200"/>
      <c r="LJM37" s="266"/>
      <c r="LJN37" s="261"/>
      <c r="LJO37" s="265"/>
      <c r="LJP37" s="266"/>
      <c r="LJQ37" s="200"/>
      <c r="LJR37" s="266"/>
      <c r="LJS37" s="261"/>
      <c r="LJT37" s="265"/>
      <c r="LJU37" s="266"/>
      <c r="LJV37" s="200"/>
      <c r="LJW37" s="266"/>
      <c r="LJX37" s="261"/>
      <c r="LJY37" s="265"/>
      <c r="LJZ37" s="266"/>
      <c r="LKA37" s="200"/>
      <c r="LKB37" s="266"/>
      <c r="LKC37" s="261"/>
      <c r="LKD37" s="265"/>
      <c r="LKE37" s="266"/>
      <c r="LKF37" s="200"/>
      <c r="LKG37" s="266"/>
      <c r="LKH37" s="261"/>
      <c r="LKI37" s="265"/>
      <c r="LKJ37" s="266"/>
      <c r="LKK37" s="200"/>
      <c r="LKL37" s="266"/>
      <c r="LKM37" s="261"/>
      <c r="LKN37" s="265"/>
      <c r="LKO37" s="266"/>
      <c r="LKP37" s="200"/>
      <c r="LKQ37" s="266"/>
      <c r="LKR37" s="261"/>
      <c r="LKS37" s="265"/>
      <c r="LKT37" s="266"/>
      <c r="LKU37" s="200"/>
      <c r="LKV37" s="266"/>
      <c r="LKW37" s="261"/>
      <c r="LKX37" s="265"/>
      <c r="LKY37" s="266"/>
      <c r="LKZ37" s="200"/>
      <c r="LLA37" s="266"/>
      <c r="LLB37" s="261"/>
      <c r="LLC37" s="265"/>
      <c r="LLD37" s="266"/>
      <c r="LLE37" s="200"/>
      <c r="LLF37" s="266"/>
      <c r="LLG37" s="261"/>
      <c r="LLH37" s="265"/>
      <c r="LLI37" s="266"/>
      <c r="LLJ37" s="200"/>
      <c r="LLK37" s="266"/>
      <c r="LLL37" s="261"/>
      <c r="LLM37" s="265"/>
      <c r="LLN37" s="266"/>
      <c r="LLO37" s="200"/>
      <c r="LLP37" s="266"/>
      <c r="LLQ37" s="261"/>
      <c r="LLR37" s="265"/>
      <c r="LLS37" s="266"/>
      <c r="LLT37" s="200"/>
      <c r="LLU37" s="266"/>
      <c r="LLV37" s="261"/>
      <c r="LLW37" s="265"/>
      <c r="LLX37" s="266"/>
      <c r="LLY37" s="200"/>
      <c r="LLZ37" s="266"/>
      <c r="LMA37" s="261"/>
      <c r="LMB37" s="265"/>
      <c r="LMC37" s="266"/>
      <c r="LMD37" s="200"/>
      <c r="LME37" s="266"/>
      <c r="LMF37" s="261"/>
      <c r="LMG37" s="265"/>
      <c r="LMH37" s="266"/>
      <c r="LMI37" s="200"/>
      <c r="LMJ37" s="266"/>
      <c r="LMK37" s="261"/>
      <c r="LML37" s="265"/>
      <c r="LMM37" s="266"/>
      <c r="LMN37" s="200"/>
      <c r="LMO37" s="266"/>
      <c r="LMP37" s="261"/>
      <c r="LMQ37" s="265"/>
      <c r="LMR37" s="266"/>
      <c r="LMS37" s="200"/>
      <c r="LMT37" s="266"/>
      <c r="LMU37" s="261"/>
      <c r="LMV37" s="265"/>
      <c r="LMW37" s="266"/>
      <c r="LMX37" s="200"/>
      <c r="LMY37" s="266"/>
      <c r="LMZ37" s="261"/>
      <c r="LNA37" s="265"/>
      <c r="LNB37" s="266"/>
      <c r="LNC37" s="200"/>
      <c r="LND37" s="266"/>
      <c r="LNE37" s="261"/>
      <c r="LNF37" s="265"/>
      <c r="LNG37" s="266"/>
      <c r="LNH37" s="200"/>
      <c r="LNI37" s="266"/>
      <c r="LNJ37" s="261"/>
      <c r="LNK37" s="265"/>
      <c r="LNL37" s="266"/>
      <c r="LNM37" s="200"/>
      <c r="LNN37" s="266"/>
      <c r="LNO37" s="261"/>
      <c r="LNP37" s="265"/>
      <c r="LNQ37" s="266"/>
      <c r="LNR37" s="200"/>
      <c r="LNS37" s="266"/>
      <c r="LNT37" s="261"/>
      <c r="LNU37" s="265"/>
      <c r="LNV37" s="266"/>
      <c r="LNW37" s="200"/>
      <c r="LNX37" s="266"/>
      <c r="LNY37" s="261"/>
      <c r="LNZ37" s="265"/>
      <c r="LOA37" s="266"/>
      <c r="LOB37" s="200"/>
      <c r="LOC37" s="266"/>
      <c r="LOD37" s="261"/>
      <c r="LOE37" s="265"/>
      <c r="LOF37" s="266"/>
      <c r="LOG37" s="200"/>
      <c r="LOH37" s="266"/>
      <c r="LOI37" s="261"/>
      <c r="LOJ37" s="265"/>
      <c r="LOK37" s="266"/>
      <c r="LOL37" s="200"/>
      <c r="LOM37" s="266"/>
      <c r="LON37" s="261"/>
      <c r="LOO37" s="265"/>
      <c r="LOP37" s="266"/>
      <c r="LOQ37" s="200"/>
      <c r="LOR37" s="266"/>
      <c r="LOS37" s="261"/>
      <c r="LOT37" s="265"/>
      <c r="LOU37" s="266"/>
      <c r="LOV37" s="200"/>
      <c r="LOW37" s="266"/>
      <c r="LOX37" s="261"/>
      <c r="LOY37" s="265"/>
      <c r="LOZ37" s="266"/>
      <c r="LPA37" s="200"/>
      <c r="LPB37" s="266"/>
      <c r="LPC37" s="261"/>
      <c r="LPD37" s="265"/>
      <c r="LPE37" s="266"/>
      <c r="LPF37" s="200"/>
      <c r="LPG37" s="266"/>
      <c r="LPH37" s="261"/>
      <c r="LPI37" s="265"/>
      <c r="LPJ37" s="266"/>
      <c r="LPK37" s="200"/>
      <c r="LPL37" s="266"/>
      <c r="LPM37" s="261"/>
      <c r="LPN37" s="265"/>
      <c r="LPO37" s="266"/>
      <c r="LPP37" s="200"/>
      <c r="LPQ37" s="266"/>
      <c r="LPR37" s="261"/>
      <c r="LPS37" s="265"/>
      <c r="LPT37" s="266"/>
      <c r="LPU37" s="200"/>
      <c r="LPV37" s="266"/>
      <c r="LPW37" s="261"/>
      <c r="LPX37" s="265"/>
      <c r="LPY37" s="266"/>
      <c r="LPZ37" s="200"/>
      <c r="LQA37" s="266"/>
      <c r="LQB37" s="261"/>
      <c r="LQC37" s="265"/>
      <c r="LQD37" s="266"/>
      <c r="LQE37" s="200"/>
      <c r="LQF37" s="266"/>
      <c r="LQG37" s="261"/>
      <c r="LQH37" s="265"/>
      <c r="LQI37" s="266"/>
      <c r="LQJ37" s="200"/>
      <c r="LQK37" s="266"/>
      <c r="LQL37" s="261"/>
      <c r="LQM37" s="265"/>
      <c r="LQN37" s="266"/>
      <c r="LQO37" s="200"/>
      <c r="LQP37" s="266"/>
      <c r="LQQ37" s="261"/>
      <c r="LQR37" s="265"/>
      <c r="LQS37" s="266"/>
      <c r="LQT37" s="200"/>
      <c r="LQU37" s="266"/>
      <c r="LQV37" s="261"/>
      <c r="LQW37" s="265"/>
      <c r="LQX37" s="266"/>
      <c r="LQY37" s="200"/>
      <c r="LQZ37" s="266"/>
      <c r="LRA37" s="261"/>
      <c r="LRB37" s="265"/>
      <c r="LRC37" s="266"/>
      <c r="LRD37" s="200"/>
      <c r="LRE37" s="266"/>
      <c r="LRF37" s="261"/>
      <c r="LRG37" s="265"/>
      <c r="LRH37" s="266"/>
      <c r="LRI37" s="200"/>
      <c r="LRJ37" s="266"/>
      <c r="LRK37" s="261"/>
      <c r="LRL37" s="265"/>
      <c r="LRM37" s="266"/>
      <c r="LRN37" s="200"/>
      <c r="LRO37" s="266"/>
      <c r="LRP37" s="261"/>
      <c r="LRQ37" s="265"/>
      <c r="LRR37" s="266"/>
      <c r="LRS37" s="200"/>
      <c r="LRT37" s="266"/>
      <c r="LRU37" s="261"/>
      <c r="LRV37" s="265"/>
      <c r="LRW37" s="266"/>
      <c r="LRX37" s="200"/>
      <c r="LRY37" s="266"/>
      <c r="LRZ37" s="261"/>
      <c r="LSA37" s="265"/>
      <c r="LSB37" s="266"/>
      <c r="LSC37" s="200"/>
      <c r="LSD37" s="266"/>
      <c r="LSE37" s="261"/>
      <c r="LSF37" s="265"/>
      <c r="LSG37" s="266"/>
      <c r="LSH37" s="200"/>
      <c r="LSI37" s="266"/>
      <c r="LSJ37" s="261"/>
      <c r="LSK37" s="265"/>
      <c r="LSL37" s="266"/>
      <c r="LSM37" s="200"/>
      <c r="LSN37" s="266"/>
      <c r="LSO37" s="261"/>
      <c r="LSP37" s="265"/>
      <c r="LSQ37" s="266"/>
      <c r="LSR37" s="200"/>
      <c r="LSS37" s="266"/>
      <c r="LST37" s="261"/>
      <c r="LSU37" s="265"/>
      <c r="LSV37" s="266"/>
      <c r="LSW37" s="200"/>
      <c r="LSX37" s="266"/>
      <c r="LSY37" s="261"/>
      <c r="LSZ37" s="265"/>
      <c r="LTA37" s="266"/>
      <c r="LTB37" s="200"/>
      <c r="LTC37" s="266"/>
      <c r="LTD37" s="261"/>
      <c r="LTE37" s="265"/>
      <c r="LTF37" s="266"/>
      <c r="LTG37" s="200"/>
      <c r="LTH37" s="266"/>
      <c r="LTI37" s="261"/>
      <c r="LTJ37" s="265"/>
      <c r="LTK37" s="266"/>
      <c r="LTL37" s="200"/>
      <c r="LTM37" s="266"/>
      <c r="LTN37" s="261"/>
      <c r="LTO37" s="265"/>
      <c r="LTP37" s="266"/>
      <c r="LTQ37" s="200"/>
      <c r="LTR37" s="266"/>
      <c r="LTS37" s="261"/>
      <c r="LTT37" s="265"/>
      <c r="LTU37" s="266"/>
      <c r="LTV37" s="200"/>
      <c r="LTW37" s="266"/>
      <c r="LTX37" s="261"/>
      <c r="LTY37" s="265"/>
      <c r="LTZ37" s="266"/>
      <c r="LUA37" s="200"/>
      <c r="LUB37" s="266"/>
      <c r="LUC37" s="261"/>
      <c r="LUD37" s="265"/>
      <c r="LUE37" s="266"/>
      <c r="LUF37" s="200"/>
      <c r="LUG37" s="266"/>
      <c r="LUH37" s="261"/>
      <c r="LUI37" s="265"/>
      <c r="LUJ37" s="266"/>
      <c r="LUK37" s="200"/>
      <c r="LUL37" s="266"/>
      <c r="LUM37" s="261"/>
      <c r="LUN37" s="265"/>
      <c r="LUO37" s="266"/>
      <c r="LUP37" s="200"/>
      <c r="LUQ37" s="266"/>
      <c r="LUR37" s="261"/>
      <c r="LUS37" s="265"/>
      <c r="LUT37" s="266"/>
      <c r="LUU37" s="200"/>
      <c r="LUV37" s="266"/>
      <c r="LUW37" s="261"/>
      <c r="LUX37" s="265"/>
      <c r="LUY37" s="266"/>
      <c r="LUZ37" s="200"/>
      <c r="LVA37" s="266"/>
      <c r="LVB37" s="261"/>
      <c r="LVC37" s="265"/>
      <c r="LVD37" s="266"/>
      <c r="LVE37" s="200"/>
      <c r="LVF37" s="266"/>
      <c r="LVG37" s="261"/>
      <c r="LVH37" s="265"/>
      <c r="LVI37" s="266"/>
      <c r="LVJ37" s="200"/>
      <c r="LVK37" s="266"/>
      <c r="LVL37" s="261"/>
      <c r="LVM37" s="265"/>
      <c r="LVN37" s="266"/>
      <c r="LVO37" s="200"/>
      <c r="LVP37" s="266"/>
      <c r="LVQ37" s="261"/>
      <c r="LVR37" s="265"/>
      <c r="LVS37" s="266"/>
      <c r="LVT37" s="200"/>
      <c r="LVU37" s="266"/>
      <c r="LVV37" s="261"/>
      <c r="LVW37" s="265"/>
      <c r="LVX37" s="266"/>
      <c r="LVY37" s="200"/>
      <c r="LVZ37" s="266"/>
      <c r="LWA37" s="261"/>
      <c r="LWB37" s="265"/>
      <c r="LWC37" s="266"/>
      <c r="LWD37" s="200"/>
      <c r="LWE37" s="266"/>
      <c r="LWF37" s="261"/>
      <c r="LWG37" s="265"/>
      <c r="LWH37" s="266"/>
      <c r="LWI37" s="200"/>
      <c r="LWJ37" s="266"/>
      <c r="LWK37" s="261"/>
      <c r="LWL37" s="265"/>
      <c r="LWM37" s="266"/>
      <c r="LWN37" s="200"/>
      <c r="LWO37" s="266"/>
      <c r="LWP37" s="261"/>
      <c r="LWQ37" s="265"/>
      <c r="LWR37" s="266"/>
      <c r="LWS37" s="200"/>
      <c r="LWT37" s="266"/>
      <c r="LWU37" s="261"/>
      <c r="LWV37" s="265"/>
      <c r="LWW37" s="266"/>
      <c r="LWX37" s="200"/>
      <c r="LWY37" s="266"/>
      <c r="LWZ37" s="261"/>
      <c r="LXA37" s="265"/>
      <c r="LXB37" s="266"/>
      <c r="LXC37" s="200"/>
      <c r="LXD37" s="266"/>
      <c r="LXE37" s="261"/>
      <c r="LXF37" s="265"/>
      <c r="LXG37" s="266"/>
      <c r="LXH37" s="200"/>
      <c r="LXI37" s="266"/>
      <c r="LXJ37" s="261"/>
      <c r="LXK37" s="265"/>
      <c r="LXL37" s="266"/>
      <c r="LXM37" s="200"/>
      <c r="LXN37" s="266"/>
      <c r="LXO37" s="261"/>
      <c r="LXP37" s="265"/>
      <c r="LXQ37" s="266"/>
      <c r="LXR37" s="200"/>
      <c r="LXS37" s="266"/>
      <c r="LXT37" s="261"/>
      <c r="LXU37" s="265"/>
      <c r="LXV37" s="266"/>
      <c r="LXW37" s="200"/>
      <c r="LXX37" s="266"/>
      <c r="LXY37" s="261"/>
      <c r="LXZ37" s="265"/>
      <c r="LYA37" s="266"/>
      <c r="LYB37" s="200"/>
      <c r="LYC37" s="266"/>
      <c r="LYD37" s="261"/>
      <c r="LYE37" s="265"/>
      <c r="LYF37" s="266"/>
      <c r="LYG37" s="200"/>
      <c r="LYH37" s="266"/>
      <c r="LYI37" s="261"/>
      <c r="LYJ37" s="265"/>
      <c r="LYK37" s="266"/>
      <c r="LYL37" s="200"/>
      <c r="LYM37" s="266"/>
      <c r="LYN37" s="261"/>
      <c r="LYO37" s="265"/>
      <c r="LYP37" s="266"/>
      <c r="LYQ37" s="200"/>
      <c r="LYR37" s="266"/>
      <c r="LYS37" s="261"/>
      <c r="LYT37" s="265"/>
      <c r="LYU37" s="266"/>
      <c r="LYV37" s="200"/>
      <c r="LYW37" s="266"/>
      <c r="LYX37" s="261"/>
      <c r="LYY37" s="265"/>
      <c r="LYZ37" s="266"/>
      <c r="LZA37" s="200"/>
      <c r="LZB37" s="266"/>
      <c r="LZC37" s="261"/>
      <c r="LZD37" s="265"/>
      <c r="LZE37" s="266"/>
      <c r="LZF37" s="200"/>
      <c r="LZG37" s="266"/>
      <c r="LZH37" s="261"/>
      <c r="LZI37" s="265"/>
      <c r="LZJ37" s="266"/>
      <c r="LZK37" s="200"/>
      <c r="LZL37" s="266"/>
      <c r="LZM37" s="261"/>
      <c r="LZN37" s="265"/>
      <c r="LZO37" s="266"/>
      <c r="LZP37" s="200"/>
      <c r="LZQ37" s="266"/>
      <c r="LZR37" s="261"/>
      <c r="LZS37" s="265"/>
      <c r="LZT37" s="266"/>
      <c r="LZU37" s="200"/>
      <c r="LZV37" s="266"/>
      <c r="LZW37" s="261"/>
      <c r="LZX37" s="265"/>
      <c r="LZY37" s="266"/>
      <c r="LZZ37" s="200"/>
      <c r="MAA37" s="266"/>
      <c r="MAB37" s="261"/>
      <c r="MAC37" s="265"/>
      <c r="MAD37" s="266"/>
      <c r="MAE37" s="200"/>
      <c r="MAF37" s="266"/>
      <c r="MAG37" s="261"/>
      <c r="MAH37" s="265"/>
      <c r="MAI37" s="266"/>
      <c r="MAJ37" s="200"/>
      <c r="MAK37" s="266"/>
      <c r="MAL37" s="261"/>
      <c r="MAM37" s="265"/>
      <c r="MAN37" s="266"/>
      <c r="MAO37" s="200"/>
      <c r="MAP37" s="266"/>
      <c r="MAQ37" s="261"/>
      <c r="MAR37" s="265"/>
      <c r="MAS37" s="266"/>
      <c r="MAT37" s="200"/>
      <c r="MAU37" s="266"/>
      <c r="MAV37" s="261"/>
      <c r="MAW37" s="265"/>
      <c r="MAX37" s="266"/>
      <c r="MAY37" s="200"/>
      <c r="MAZ37" s="266"/>
      <c r="MBA37" s="261"/>
      <c r="MBB37" s="265"/>
      <c r="MBC37" s="266"/>
      <c r="MBD37" s="200"/>
      <c r="MBE37" s="266"/>
      <c r="MBF37" s="261"/>
      <c r="MBG37" s="265"/>
      <c r="MBH37" s="266"/>
      <c r="MBI37" s="200"/>
      <c r="MBJ37" s="266"/>
      <c r="MBK37" s="261"/>
      <c r="MBL37" s="265"/>
      <c r="MBM37" s="266"/>
      <c r="MBN37" s="200"/>
      <c r="MBO37" s="266"/>
      <c r="MBP37" s="261"/>
      <c r="MBQ37" s="265"/>
      <c r="MBR37" s="266"/>
      <c r="MBS37" s="200"/>
      <c r="MBT37" s="266"/>
      <c r="MBU37" s="261"/>
      <c r="MBV37" s="265"/>
      <c r="MBW37" s="266"/>
      <c r="MBX37" s="200"/>
      <c r="MBY37" s="266"/>
      <c r="MBZ37" s="261"/>
      <c r="MCA37" s="265"/>
      <c r="MCB37" s="266"/>
      <c r="MCC37" s="200"/>
      <c r="MCD37" s="266"/>
      <c r="MCE37" s="261"/>
      <c r="MCF37" s="265"/>
      <c r="MCG37" s="266"/>
      <c r="MCH37" s="200"/>
      <c r="MCI37" s="266"/>
      <c r="MCJ37" s="261"/>
      <c r="MCK37" s="265"/>
      <c r="MCL37" s="266"/>
      <c r="MCM37" s="200"/>
      <c r="MCN37" s="266"/>
      <c r="MCO37" s="261"/>
      <c r="MCP37" s="265"/>
      <c r="MCQ37" s="266"/>
      <c r="MCR37" s="200"/>
      <c r="MCS37" s="266"/>
      <c r="MCT37" s="261"/>
      <c r="MCU37" s="265"/>
      <c r="MCV37" s="266"/>
      <c r="MCW37" s="200"/>
      <c r="MCX37" s="266"/>
      <c r="MCY37" s="261"/>
      <c r="MCZ37" s="265"/>
      <c r="MDA37" s="266"/>
      <c r="MDB37" s="200"/>
      <c r="MDC37" s="266"/>
      <c r="MDD37" s="261"/>
      <c r="MDE37" s="265"/>
      <c r="MDF37" s="266"/>
      <c r="MDG37" s="200"/>
      <c r="MDH37" s="266"/>
      <c r="MDI37" s="261"/>
      <c r="MDJ37" s="265"/>
      <c r="MDK37" s="266"/>
      <c r="MDL37" s="200"/>
      <c r="MDM37" s="266"/>
      <c r="MDN37" s="261"/>
      <c r="MDO37" s="265"/>
      <c r="MDP37" s="266"/>
      <c r="MDQ37" s="200"/>
      <c r="MDR37" s="266"/>
      <c r="MDS37" s="261"/>
      <c r="MDT37" s="265"/>
      <c r="MDU37" s="266"/>
      <c r="MDV37" s="200"/>
      <c r="MDW37" s="266"/>
      <c r="MDX37" s="261"/>
      <c r="MDY37" s="265"/>
      <c r="MDZ37" s="266"/>
      <c r="MEA37" s="200"/>
      <c r="MEB37" s="266"/>
      <c r="MEC37" s="261"/>
      <c r="MED37" s="265"/>
      <c r="MEE37" s="266"/>
      <c r="MEF37" s="200"/>
      <c r="MEG37" s="266"/>
      <c r="MEH37" s="261"/>
      <c r="MEI37" s="265"/>
      <c r="MEJ37" s="266"/>
      <c r="MEK37" s="200"/>
      <c r="MEL37" s="266"/>
      <c r="MEM37" s="261"/>
      <c r="MEN37" s="265"/>
      <c r="MEO37" s="266"/>
      <c r="MEP37" s="200"/>
      <c r="MEQ37" s="266"/>
      <c r="MER37" s="261"/>
      <c r="MES37" s="265"/>
      <c r="MET37" s="266"/>
      <c r="MEU37" s="200"/>
      <c r="MEV37" s="266"/>
      <c r="MEW37" s="261"/>
      <c r="MEX37" s="265"/>
      <c r="MEY37" s="266"/>
      <c r="MEZ37" s="200"/>
      <c r="MFA37" s="266"/>
      <c r="MFB37" s="261"/>
      <c r="MFC37" s="265"/>
      <c r="MFD37" s="266"/>
      <c r="MFE37" s="200"/>
      <c r="MFF37" s="266"/>
      <c r="MFG37" s="261"/>
      <c r="MFH37" s="265"/>
      <c r="MFI37" s="266"/>
      <c r="MFJ37" s="200"/>
      <c r="MFK37" s="266"/>
      <c r="MFL37" s="261"/>
      <c r="MFM37" s="265"/>
      <c r="MFN37" s="266"/>
      <c r="MFO37" s="200"/>
      <c r="MFP37" s="266"/>
      <c r="MFQ37" s="261"/>
      <c r="MFR37" s="265"/>
      <c r="MFS37" s="266"/>
      <c r="MFT37" s="200"/>
      <c r="MFU37" s="266"/>
      <c r="MFV37" s="261"/>
      <c r="MFW37" s="265"/>
      <c r="MFX37" s="266"/>
      <c r="MFY37" s="200"/>
      <c r="MFZ37" s="266"/>
      <c r="MGA37" s="261"/>
      <c r="MGB37" s="265"/>
      <c r="MGC37" s="266"/>
      <c r="MGD37" s="200"/>
      <c r="MGE37" s="266"/>
      <c r="MGF37" s="261"/>
      <c r="MGG37" s="265"/>
      <c r="MGH37" s="266"/>
      <c r="MGI37" s="200"/>
      <c r="MGJ37" s="266"/>
      <c r="MGK37" s="261"/>
      <c r="MGL37" s="265"/>
      <c r="MGM37" s="266"/>
      <c r="MGN37" s="200"/>
      <c r="MGO37" s="266"/>
      <c r="MGP37" s="261"/>
      <c r="MGQ37" s="265"/>
      <c r="MGR37" s="266"/>
      <c r="MGS37" s="200"/>
      <c r="MGT37" s="266"/>
      <c r="MGU37" s="261"/>
      <c r="MGV37" s="265"/>
      <c r="MGW37" s="266"/>
      <c r="MGX37" s="200"/>
      <c r="MGY37" s="266"/>
      <c r="MGZ37" s="261"/>
      <c r="MHA37" s="265"/>
      <c r="MHB37" s="266"/>
      <c r="MHC37" s="200"/>
      <c r="MHD37" s="266"/>
      <c r="MHE37" s="261"/>
      <c r="MHF37" s="265"/>
      <c r="MHG37" s="266"/>
      <c r="MHH37" s="200"/>
      <c r="MHI37" s="266"/>
      <c r="MHJ37" s="261"/>
      <c r="MHK37" s="265"/>
      <c r="MHL37" s="266"/>
      <c r="MHM37" s="200"/>
      <c r="MHN37" s="266"/>
      <c r="MHO37" s="261"/>
      <c r="MHP37" s="265"/>
      <c r="MHQ37" s="266"/>
      <c r="MHR37" s="200"/>
      <c r="MHS37" s="266"/>
      <c r="MHT37" s="261"/>
      <c r="MHU37" s="265"/>
      <c r="MHV37" s="266"/>
      <c r="MHW37" s="200"/>
      <c r="MHX37" s="266"/>
      <c r="MHY37" s="261"/>
      <c r="MHZ37" s="265"/>
      <c r="MIA37" s="266"/>
      <c r="MIB37" s="200"/>
      <c r="MIC37" s="266"/>
      <c r="MID37" s="261"/>
      <c r="MIE37" s="265"/>
      <c r="MIF37" s="266"/>
      <c r="MIG37" s="200"/>
      <c r="MIH37" s="266"/>
      <c r="MII37" s="261"/>
      <c r="MIJ37" s="265"/>
      <c r="MIK37" s="266"/>
      <c r="MIL37" s="200"/>
      <c r="MIM37" s="266"/>
      <c r="MIN37" s="261"/>
      <c r="MIO37" s="265"/>
      <c r="MIP37" s="266"/>
      <c r="MIQ37" s="200"/>
      <c r="MIR37" s="266"/>
      <c r="MIS37" s="261"/>
      <c r="MIT37" s="265"/>
      <c r="MIU37" s="266"/>
      <c r="MIV37" s="200"/>
      <c r="MIW37" s="266"/>
      <c r="MIX37" s="261"/>
      <c r="MIY37" s="265"/>
      <c r="MIZ37" s="266"/>
      <c r="MJA37" s="200"/>
      <c r="MJB37" s="266"/>
      <c r="MJC37" s="261"/>
      <c r="MJD37" s="265"/>
      <c r="MJE37" s="266"/>
      <c r="MJF37" s="200"/>
      <c r="MJG37" s="266"/>
      <c r="MJH37" s="261"/>
      <c r="MJI37" s="265"/>
      <c r="MJJ37" s="266"/>
      <c r="MJK37" s="200"/>
      <c r="MJL37" s="266"/>
      <c r="MJM37" s="261"/>
      <c r="MJN37" s="265"/>
      <c r="MJO37" s="266"/>
      <c r="MJP37" s="200"/>
      <c r="MJQ37" s="266"/>
      <c r="MJR37" s="261"/>
      <c r="MJS37" s="265"/>
      <c r="MJT37" s="266"/>
      <c r="MJU37" s="200"/>
      <c r="MJV37" s="266"/>
      <c r="MJW37" s="261"/>
      <c r="MJX37" s="265"/>
      <c r="MJY37" s="266"/>
      <c r="MJZ37" s="200"/>
      <c r="MKA37" s="266"/>
      <c r="MKB37" s="261"/>
      <c r="MKC37" s="265"/>
      <c r="MKD37" s="266"/>
      <c r="MKE37" s="200"/>
      <c r="MKF37" s="266"/>
      <c r="MKG37" s="261"/>
      <c r="MKH37" s="265"/>
      <c r="MKI37" s="266"/>
      <c r="MKJ37" s="200"/>
      <c r="MKK37" s="266"/>
      <c r="MKL37" s="261"/>
      <c r="MKM37" s="265"/>
      <c r="MKN37" s="266"/>
      <c r="MKO37" s="200"/>
      <c r="MKP37" s="266"/>
      <c r="MKQ37" s="261"/>
      <c r="MKR37" s="265"/>
      <c r="MKS37" s="266"/>
      <c r="MKT37" s="200"/>
      <c r="MKU37" s="266"/>
      <c r="MKV37" s="261"/>
      <c r="MKW37" s="265"/>
      <c r="MKX37" s="266"/>
      <c r="MKY37" s="200"/>
      <c r="MKZ37" s="266"/>
      <c r="MLA37" s="261"/>
      <c r="MLB37" s="265"/>
      <c r="MLC37" s="266"/>
      <c r="MLD37" s="200"/>
      <c r="MLE37" s="266"/>
      <c r="MLF37" s="261"/>
      <c r="MLG37" s="265"/>
      <c r="MLH37" s="266"/>
      <c r="MLI37" s="200"/>
      <c r="MLJ37" s="266"/>
      <c r="MLK37" s="261"/>
      <c r="MLL37" s="265"/>
      <c r="MLM37" s="266"/>
      <c r="MLN37" s="200"/>
      <c r="MLO37" s="266"/>
      <c r="MLP37" s="261"/>
      <c r="MLQ37" s="265"/>
      <c r="MLR37" s="266"/>
      <c r="MLS37" s="200"/>
      <c r="MLT37" s="266"/>
      <c r="MLU37" s="261"/>
      <c r="MLV37" s="265"/>
      <c r="MLW37" s="266"/>
      <c r="MLX37" s="200"/>
      <c r="MLY37" s="266"/>
      <c r="MLZ37" s="261"/>
      <c r="MMA37" s="265"/>
      <c r="MMB37" s="266"/>
      <c r="MMC37" s="200"/>
      <c r="MMD37" s="266"/>
      <c r="MME37" s="261"/>
      <c r="MMF37" s="265"/>
      <c r="MMG37" s="266"/>
      <c r="MMH37" s="200"/>
      <c r="MMI37" s="266"/>
      <c r="MMJ37" s="261"/>
      <c r="MMK37" s="265"/>
      <c r="MML37" s="266"/>
      <c r="MMM37" s="200"/>
      <c r="MMN37" s="266"/>
      <c r="MMO37" s="261"/>
      <c r="MMP37" s="265"/>
      <c r="MMQ37" s="266"/>
      <c r="MMR37" s="200"/>
      <c r="MMS37" s="266"/>
      <c r="MMT37" s="261"/>
      <c r="MMU37" s="265"/>
      <c r="MMV37" s="266"/>
      <c r="MMW37" s="200"/>
      <c r="MMX37" s="266"/>
      <c r="MMY37" s="261"/>
      <c r="MMZ37" s="265"/>
      <c r="MNA37" s="266"/>
      <c r="MNB37" s="200"/>
      <c r="MNC37" s="266"/>
      <c r="MND37" s="261"/>
      <c r="MNE37" s="265"/>
      <c r="MNF37" s="266"/>
      <c r="MNG37" s="200"/>
      <c r="MNH37" s="266"/>
      <c r="MNI37" s="261"/>
      <c r="MNJ37" s="265"/>
      <c r="MNK37" s="266"/>
      <c r="MNL37" s="200"/>
      <c r="MNM37" s="266"/>
      <c r="MNN37" s="261"/>
      <c r="MNO37" s="265"/>
      <c r="MNP37" s="266"/>
      <c r="MNQ37" s="200"/>
      <c r="MNR37" s="266"/>
      <c r="MNS37" s="261"/>
      <c r="MNT37" s="265"/>
      <c r="MNU37" s="266"/>
      <c r="MNV37" s="200"/>
      <c r="MNW37" s="266"/>
      <c r="MNX37" s="261"/>
      <c r="MNY37" s="265"/>
      <c r="MNZ37" s="266"/>
      <c r="MOA37" s="200"/>
      <c r="MOB37" s="266"/>
      <c r="MOC37" s="261"/>
      <c r="MOD37" s="265"/>
      <c r="MOE37" s="266"/>
      <c r="MOF37" s="200"/>
      <c r="MOG37" s="266"/>
      <c r="MOH37" s="261"/>
      <c r="MOI37" s="265"/>
      <c r="MOJ37" s="266"/>
      <c r="MOK37" s="200"/>
      <c r="MOL37" s="266"/>
      <c r="MOM37" s="261"/>
      <c r="MON37" s="265"/>
      <c r="MOO37" s="266"/>
      <c r="MOP37" s="200"/>
      <c r="MOQ37" s="266"/>
      <c r="MOR37" s="261"/>
      <c r="MOS37" s="265"/>
      <c r="MOT37" s="266"/>
      <c r="MOU37" s="200"/>
      <c r="MOV37" s="266"/>
      <c r="MOW37" s="261"/>
      <c r="MOX37" s="265"/>
      <c r="MOY37" s="266"/>
      <c r="MOZ37" s="200"/>
      <c r="MPA37" s="266"/>
      <c r="MPB37" s="261"/>
      <c r="MPC37" s="265"/>
      <c r="MPD37" s="266"/>
      <c r="MPE37" s="200"/>
      <c r="MPF37" s="266"/>
      <c r="MPG37" s="261"/>
      <c r="MPH37" s="265"/>
      <c r="MPI37" s="266"/>
      <c r="MPJ37" s="200"/>
      <c r="MPK37" s="266"/>
      <c r="MPL37" s="261"/>
      <c r="MPM37" s="265"/>
      <c r="MPN37" s="266"/>
      <c r="MPO37" s="200"/>
      <c r="MPP37" s="266"/>
      <c r="MPQ37" s="261"/>
      <c r="MPR37" s="265"/>
      <c r="MPS37" s="266"/>
      <c r="MPT37" s="200"/>
      <c r="MPU37" s="266"/>
      <c r="MPV37" s="261"/>
      <c r="MPW37" s="265"/>
      <c r="MPX37" s="266"/>
      <c r="MPY37" s="200"/>
      <c r="MPZ37" s="266"/>
      <c r="MQA37" s="261"/>
      <c r="MQB37" s="265"/>
      <c r="MQC37" s="266"/>
      <c r="MQD37" s="200"/>
      <c r="MQE37" s="266"/>
      <c r="MQF37" s="261"/>
      <c r="MQG37" s="265"/>
      <c r="MQH37" s="266"/>
      <c r="MQI37" s="200"/>
      <c r="MQJ37" s="266"/>
      <c r="MQK37" s="261"/>
      <c r="MQL37" s="265"/>
      <c r="MQM37" s="266"/>
      <c r="MQN37" s="200"/>
      <c r="MQO37" s="266"/>
      <c r="MQP37" s="261"/>
      <c r="MQQ37" s="265"/>
      <c r="MQR37" s="266"/>
      <c r="MQS37" s="200"/>
      <c r="MQT37" s="266"/>
      <c r="MQU37" s="261"/>
      <c r="MQV37" s="265"/>
      <c r="MQW37" s="266"/>
      <c r="MQX37" s="200"/>
      <c r="MQY37" s="266"/>
      <c r="MQZ37" s="261"/>
      <c r="MRA37" s="265"/>
      <c r="MRB37" s="266"/>
      <c r="MRC37" s="200"/>
      <c r="MRD37" s="266"/>
      <c r="MRE37" s="261"/>
      <c r="MRF37" s="265"/>
      <c r="MRG37" s="266"/>
      <c r="MRH37" s="200"/>
      <c r="MRI37" s="266"/>
      <c r="MRJ37" s="261"/>
      <c r="MRK37" s="265"/>
      <c r="MRL37" s="266"/>
      <c r="MRM37" s="200"/>
      <c r="MRN37" s="266"/>
      <c r="MRO37" s="261"/>
      <c r="MRP37" s="265"/>
      <c r="MRQ37" s="266"/>
      <c r="MRR37" s="200"/>
      <c r="MRS37" s="266"/>
      <c r="MRT37" s="261"/>
      <c r="MRU37" s="265"/>
      <c r="MRV37" s="266"/>
      <c r="MRW37" s="200"/>
      <c r="MRX37" s="266"/>
      <c r="MRY37" s="261"/>
      <c r="MRZ37" s="265"/>
      <c r="MSA37" s="266"/>
      <c r="MSB37" s="200"/>
      <c r="MSC37" s="266"/>
      <c r="MSD37" s="261"/>
      <c r="MSE37" s="265"/>
      <c r="MSF37" s="266"/>
      <c r="MSG37" s="200"/>
      <c r="MSH37" s="266"/>
      <c r="MSI37" s="261"/>
      <c r="MSJ37" s="265"/>
      <c r="MSK37" s="266"/>
      <c r="MSL37" s="200"/>
      <c r="MSM37" s="266"/>
      <c r="MSN37" s="261"/>
      <c r="MSO37" s="265"/>
      <c r="MSP37" s="266"/>
      <c r="MSQ37" s="200"/>
      <c r="MSR37" s="266"/>
      <c r="MSS37" s="261"/>
      <c r="MST37" s="265"/>
      <c r="MSU37" s="266"/>
      <c r="MSV37" s="200"/>
      <c r="MSW37" s="266"/>
      <c r="MSX37" s="261"/>
      <c r="MSY37" s="265"/>
      <c r="MSZ37" s="266"/>
      <c r="MTA37" s="200"/>
      <c r="MTB37" s="266"/>
      <c r="MTC37" s="261"/>
      <c r="MTD37" s="265"/>
      <c r="MTE37" s="266"/>
      <c r="MTF37" s="200"/>
      <c r="MTG37" s="266"/>
      <c r="MTH37" s="261"/>
      <c r="MTI37" s="265"/>
      <c r="MTJ37" s="266"/>
      <c r="MTK37" s="200"/>
      <c r="MTL37" s="266"/>
      <c r="MTM37" s="261"/>
      <c r="MTN37" s="265"/>
      <c r="MTO37" s="266"/>
      <c r="MTP37" s="200"/>
      <c r="MTQ37" s="266"/>
      <c r="MTR37" s="261"/>
      <c r="MTS37" s="265"/>
      <c r="MTT37" s="266"/>
      <c r="MTU37" s="200"/>
      <c r="MTV37" s="266"/>
      <c r="MTW37" s="261"/>
      <c r="MTX37" s="265"/>
      <c r="MTY37" s="266"/>
      <c r="MTZ37" s="200"/>
      <c r="MUA37" s="266"/>
      <c r="MUB37" s="261"/>
      <c r="MUC37" s="265"/>
      <c r="MUD37" s="266"/>
      <c r="MUE37" s="200"/>
      <c r="MUF37" s="266"/>
      <c r="MUG37" s="261"/>
      <c r="MUH37" s="265"/>
      <c r="MUI37" s="266"/>
      <c r="MUJ37" s="200"/>
      <c r="MUK37" s="266"/>
      <c r="MUL37" s="261"/>
      <c r="MUM37" s="265"/>
      <c r="MUN37" s="266"/>
      <c r="MUO37" s="200"/>
      <c r="MUP37" s="266"/>
      <c r="MUQ37" s="261"/>
      <c r="MUR37" s="265"/>
      <c r="MUS37" s="266"/>
      <c r="MUT37" s="200"/>
      <c r="MUU37" s="266"/>
      <c r="MUV37" s="261"/>
      <c r="MUW37" s="265"/>
      <c r="MUX37" s="266"/>
      <c r="MUY37" s="200"/>
      <c r="MUZ37" s="266"/>
      <c r="MVA37" s="261"/>
      <c r="MVB37" s="265"/>
      <c r="MVC37" s="266"/>
      <c r="MVD37" s="200"/>
      <c r="MVE37" s="266"/>
      <c r="MVF37" s="261"/>
      <c r="MVG37" s="265"/>
      <c r="MVH37" s="266"/>
      <c r="MVI37" s="200"/>
      <c r="MVJ37" s="266"/>
      <c r="MVK37" s="261"/>
      <c r="MVL37" s="265"/>
      <c r="MVM37" s="266"/>
      <c r="MVN37" s="200"/>
      <c r="MVO37" s="266"/>
      <c r="MVP37" s="261"/>
      <c r="MVQ37" s="265"/>
      <c r="MVR37" s="266"/>
      <c r="MVS37" s="200"/>
      <c r="MVT37" s="266"/>
      <c r="MVU37" s="261"/>
      <c r="MVV37" s="265"/>
      <c r="MVW37" s="266"/>
      <c r="MVX37" s="200"/>
      <c r="MVY37" s="266"/>
      <c r="MVZ37" s="261"/>
      <c r="MWA37" s="265"/>
      <c r="MWB37" s="266"/>
      <c r="MWC37" s="200"/>
      <c r="MWD37" s="266"/>
      <c r="MWE37" s="261"/>
      <c r="MWF37" s="265"/>
      <c r="MWG37" s="266"/>
      <c r="MWH37" s="200"/>
      <c r="MWI37" s="266"/>
      <c r="MWJ37" s="261"/>
      <c r="MWK37" s="265"/>
      <c r="MWL37" s="266"/>
      <c r="MWM37" s="200"/>
      <c r="MWN37" s="266"/>
      <c r="MWO37" s="261"/>
      <c r="MWP37" s="265"/>
      <c r="MWQ37" s="266"/>
      <c r="MWR37" s="200"/>
      <c r="MWS37" s="266"/>
      <c r="MWT37" s="261"/>
      <c r="MWU37" s="265"/>
      <c r="MWV37" s="266"/>
      <c r="MWW37" s="200"/>
      <c r="MWX37" s="266"/>
      <c r="MWY37" s="261"/>
      <c r="MWZ37" s="265"/>
      <c r="MXA37" s="266"/>
      <c r="MXB37" s="200"/>
      <c r="MXC37" s="266"/>
      <c r="MXD37" s="261"/>
      <c r="MXE37" s="265"/>
      <c r="MXF37" s="266"/>
      <c r="MXG37" s="200"/>
      <c r="MXH37" s="266"/>
      <c r="MXI37" s="261"/>
      <c r="MXJ37" s="265"/>
      <c r="MXK37" s="266"/>
      <c r="MXL37" s="200"/>
      <c r="MXM37" s="266"/>
      <c r="MXN37" s="261"/>
      <c r="MXO37" s="265"/>
      <c r="MXP37" s="266"/>
      <c r="MXQ37" s="200"/>
      <c r="MXR37" s="266"/>
      <c r="MXS37" s="261"/>
      <c r="MXT37" s="265"/>
      <c r="MXU37" s="266"/>
      <c r="MXV37" s="200"/>
      <c r="MXW37" s="266"/>
      <c r="MXX37" s="261"/>
      <c r="MXY37" s="265"/>
      <c r="MXZ37" s="266"/>
      <c r="MYA37" s="200"/>
      <c r="MYB37" s="266"/>
      <c r="MYC37" s="261"/>
      <c r="MYD37" s="265"/>
      <c r="MYE37" s="266"/>
      <c r="MYF37" s="200"/>
      <c r="MYG37" s="266"/>
      <c r="MYH37" s="261"/>
      <c r="MYI37" s="265"/>
      <c r="MYJ37" s="266"/>
      <c r="MYK37" s="200"/>
      <c r="MYL37" s="266"/>
      <c r="MYM37" s="261"/>
      <c r="MYN37" s="265"/>
      <c r="MYO37" s="266"/>
      <c r="MYP37" s="200"/>
      <c r="MYQ37" s="266"/>
      <c r="MYR37" s="261"/>
      <c r="MYS37" s="265"/>
      <c r="MYT37" s="266"/>
      <c r="MYU37" s="200"/>
      <c r="MYV37" s="266"/>
      <c r="MYW37" s="261"/>
      <c r="MYX37" s="265"/>
      <c r="MYY37" s="266"/>
      <c r="MYZ37" s="200"/>
      <c r="MZA37" s="266"/>
      <c r="MZB37" s="261"/>
      <c r="MZC37" s="265"/>
      <c r="MZD37" s="266"/>
      <c r="MZE37" s="200"/>
      <c r="MZF37" s="266"/>
      <c r="MZG37" s="261"/>
      <c r="MZH37" s="265"/>
      <c r="MZI37" s="266"/>
      <c r="MZJ37" s="200"/>
      <c r="MZK37" s="266"/>
      <c r="MZL37" s="261"/>
      <c r="MZM37" s="265"/>
      <c r="MZN37" s="266"/>
      <c r="MZO37" s="200"/>
      <c r="MZP37" s="266"/>
      <c r="MZQ37" s="261"/>
      <c r="MZR37" s="265"/>
      <c r="MZS37" s="266"/>
      <c r="MZT37" s="200"/>
      <c r="MZU37" s="266"/>
      <c r="MZV37" s="261"/>
      <c r="MZW37" s="265"/>
      <c r="MZX37" s="266"/>
      <c r="MZY37" s="200"/>
      <c r="MZZ37" s="266"/>
      <c r="NAA37" s="261"/>
      <c r="NAB37" s="265"/>
      <c r="NAC37" s="266"/>
      <c r="NAD37" s="200"/>
      <c r="NAE37" s="266"/>
      <c r="NAF37" s="261"/>
      <c r="NAG37" s="265"/>
      <c r="NAH37" s="266"/>
      <c r="NAI37" s="200"/>
      <c r="NAJ37" s="266"/>
      <c r="NAK37" s="261"/>
      <c r="NAL37" s="265"/>
      <c r="NAM37" s="266"/>
      <c r="NAN37" s="200"/>
      <c r="NAO37" s="266"/>
      <c r="NAP37" s="261"/>
      <c r="NAQ37" s="265"/>
      <c r="NAR37" s="266"/>
      <c r="NAS37" s="200"/>
      <c r="NAT37" s="266"/>
      <c r="NAU37" s="261"/>
      <c r="NAV37" s="265"/>
      <c r="NAW37" s="266"/>
      <c r="NAX37" s="200"/>
      <c r="NAY37" s="266"/>
      <c r="NAZ37" s="261"/>
      <c r="NBA37" s="265"/>
      <c r="NBB37" s="266"/>
      <c r="NBC37" s="200"/>
      <c r="NBD37" s="266"/>
      <c r="NBE37" s="261"/>
      <c r="NBF37" s="265"/>
      <c r="NBG37" s="266"/>
      <c r="NBH37" s="200"/>
      <c r="NBI37" s="266"/>
      <c r="NBJ37" s="261"/>
      <c r="NBK37" s="265"/>
      <c r="NBL37" s="266"/>
      <c r="NBM37" s="200"/>
      <c r="NBN37" s="266"/>
      <c r="NBO37" s="261"/>
      <c r="NBP37" s="265"/>
      <c r="NBQ37" s="266"/>
      <c r="NBR37" s="200"/>
      <c r="NBS37" s="266"/>
      <c r="NBT37" s="261"/>
      <c r="NBU37" s="265"/>
      <c r="NBV37" s="266"/>
      <c r="NBW37" s="200"/>
      <c r="NBX37" s="266"/>
      <c r="NBY37" s="261"/>
      <c r="NBZ37" s="265"/>
      <c r="NCA37" s="266"/>
      <c r="NCB37" s="200"/>
      <c r="NCC37" s="266"/>
      <c r="NCD37" s="261"/>
      <c r="NCE37" s="265"/>
      <c r="NCF37" s="266"/>
      <c r="NCG37" s="200"/>
      <c r="NCH37" s="266"/>
      <c r="NCI37" s="261"/>
      <c r="NCJ37" s="265"/>
      <c r="NCK37" s="266"/>
      <c r="NCL37" s="200"/>
      <c r="NCM37" s="266"/>
      <c r="NCN37" s="261"/>
      <c r="NCO37" s="265"/>
      <c r="NCP37" s="266"/>
      <c r="NCQ37" s="200"/>
      <c r="NCR37" s="266"/>
      <c r="NCS37" s="261"/>
      <c r="NCT37" s="265"/>
      <c r="NCU37" s="266"/>
      <c r="NCV37" s="200"/>
      <c r="NCW37" s="266"/>
      <c r="NCX37" s="261"/>
      <c r="NCY37" s="265"/>
      <c r="NCZ37" s="266"/>
      <c r="NDA37" s="200"/>
      <c r="NDB37" s="266"/>
      <c r="NDC37" s="261"/>
      <c r="NDD37" s="265"/>
      <c r="NDE37" s="266"/>
      <c r="NDF37" s="200"/>
      <c r="NDG37" s="266"/>
      <c r="NDH37" s="261"/>
      <c r="NDI37" s="265"/>
      <c r="NDJ37" s="266"/>
      <c r="NDK37" s="200"/>
      <c r="NDL37" s="266"/>
      <c r="NDM37" s="261"/>
      <c r="NDN37" s="265"/>
      <c r="NDO37" s="266"/>
      <c r="NDP37" s="200"/>
      <c r="NDQ37" s="266"/>
      <c r="NDR37" s="261"/>
      <c r="NDS37" s="265"/>
      <c r="NDT37" s="266"/>
      <c r="NDU37" s="200"/>
      <c r="NDV37" s="266"/>
      <c r="NDW37" s="261"/>
      <c r="NDX37" s="265"/>
      <c r="NDY37" s="266"/>
      <c r="NDZ37" s="200"/>
      <c r="NEA37" s="266"/>
      <c r="NEB37" s="261"/>
      <c r="NEC37" s="265"/>
      <c r="NED37" s="266"/>
      <c r="NEE37" s="200"/>
      <c r="NEF37" s="266"/>
      <c r="NEG37" s="261"/>
      <c r="NEH37" s="265"/>
      <c r="NEI37" s="266"/>
      <c r="NEJ37" s="200"/>
      <c r="NEK37" s="266"/>
      <c r="NEL37" s="261"/>
      <c r="NEM37" s="265"/>
      <c r="NEN37" s="266"/>
      <c r="NEO37" s="200"/>
      <c r="NEP37" s="266"/>
      <c r="NEQ37" s="261"/>
      <c r="NER37" s="265"/>
      <c r="NES37" s="266"/>
      <c r="NET37" s="200"/>
      <c r="NEU37" s="266"/>
      <c r="NEV37" s="261"/>
      <c r="NEW37" s="265"/>
      <c r="NEX37" s="266"/>
      <c r="NEY37" s="200"/>
      <c r="NEZ37" s="266"/>
      <c r="NFA37" s="261"/>
      <c r="NFB37" s="265"/>
      <c r="NFC37" s="266"/>
      <c r="NFD37" s="200"/>
      <c r="NFE37" s="266"/>
      <c r="NFF37" s="261"/>
      <c r="NFG37" s="265"/>
      <c r="NFH37" s="266"/>
      <c r="NFI37" s="200"/>
      <c r="NFJ37" s="266"/>
      <c r="NFK37" s="261"/>
      <c r="NFL37" s="265"/>
      <c r="NFM37" s="266"/>
      <c r="NFN37" s="200"/>
      <c r="NFO37" s="266"/>
      <c r="NFP37" s="261"/>
      <c r="NFQ37" s="265"/>
      <c r="NFR37" s="266"/>
      <c r="NFS37" s="200"/>
      <c r="NFT37" s="266"/>
      <c r="NFU37" s="261"/>
      <c r="NFV37" s="265"/>
      <c r="NFW37" s="266"/>
      <c r="NFX37" s="200"/>
      <c r="NFY37" s="266"/>
      <c r="NFZ37" s="261"/>
      <c r="NGA37" s="265"/>
      <c r="NGB37" s="266"/>
      <c r="NGC37" s="200"/>
      <c r="NGD37" s="266"/>
      <c r="NGE37" s="261"/>
      <c r="NGF37" s="265"/>
      <c r="NGG37" s="266"/>
      <c r="NGH37" s="200"/>
      <c r="NGI37" s="266"/>
      <c r="NGJ37" s="261"/>
      <c r="NGK37" s="265"/>
      <c r="NGL37" s="266"/>
      <c r="NGM37" s="200"/>
      <c r="NGN37" s="266"/>
      <c r="NGO37" s="261"/>
      <c r="NGP37" s="265"/>
      <c r="NGQ37" s="266"/>
      <c r="NGR37" s="200"/>
      <c r="NGS37" s="266"/>
      <c r="NGT37" s="261"/>
      <c r="NGU37" s="265"/>
      <c r="NGV37" s="266"/>
      <c r="NGW37" s="200"/>
      <c r="NGX37" s="266"/>
      <c r="NGY37" s="261"/>
      <c r="NGZ37" s="265"/>
      <c r="NHA37" s="266"/>
      <c r="NHB37" s="200"/>
      <c r="NHC37" s="266"/>
      <c r="NHD37" s="261"/>
      <c r="NHE37" s="265"/>
      <c r="NHF37" s="266"/>
      <c r="NHG37" s="200"/>
      <c r="NHH37" s="266"/>
      <c r="NHI37" s="261"/>
      <c r="NHJ37" s="265"/>
      <c r="NHK37" s="266"/>
      <c r="NHL37" s="200"/>
      <c r="NHM37" s="266"/>
      <c r="NHN37" s="261"/>
      <c r="NHO37" s="265"/>
      <c r="NHP37" s="266"/>
      <c r="NHQ37" s="200"/>
      <c r="NHR37" s="266"/>
      <c r="NHS37" s="261"/>
      <c r="NHT37" s="265"/>
      <c r="NHU37" s="266"/>
      <c r="NHV37" s="200"/>
      <c r="NHW37" s="266"/>
      <c r="NHX37" s="261"/>
      <c r="NHY37" s="265"/>
      <c r="NHZ37" s="266"/>
      <c r="NIA37" s="200"/>
      <c r="NIB37" s="266"/>
      <c r="NIC37" s="261"/>
      <c r="NID37" s="265"/>
      <c r="NIE37" s="266"/>
      <c r="NIF37" s="200"/>
      <c r="NIG37" s="266"/>
      <c r="NIH37" s="261"/>
      <c r="NII37" s="265"/>
      <c r="NIJ37" s="266"/>
      <c r="NIK37" s="200"/>
      <c r="NIL37" s="266"/>
      <c r="NIM37" s="261"/>
      <c r="NIN37" s="265"/>
      <c r="NIO37" s="266"/>
      <c r="NIP37" s="200"/>
      <c r="NIQ37" s="266"/>
      <c r="NIR37" s="261"/>
      <c r="NIS37" s="265"/>
      <c r="NIT37" s="266"/>
      <c r="NIU37" s="200"/>
      <c r="NIV37" s="266"/>
      <c r="NIW37" s="261"/>
      <c r="NIX37" s="265"/>
      <c r="NIY37" s="266"/>
      <c r="NIZ37" s="200"/>
      <c r="NJA37" s="266"/>
      <c r="NJB37" s="261"/>
      <c r="NJC37" s="265"/>
      <c r="NJD37" s="266"/>
      <c r="NJE37" s="200"/>
      <c r="NJF37" s="266"/>
      <c r="NJG37" s="261"/>
      <c r="NJH37" s="265"/>
      <c r="NJI37" s="266"/>
      <c r="NJJ37" s="200"/>
      <c r="NJK37" s="266"/>
      <c r="NJL37" s="261"/>
      <c r="NJM37" s="265"/>
      <c r="NJN37" s="266"/>
      <c r="NJO37" s="200"/>
      <c r="NJP37" s="266"/>
      <c r="NJQ37" s="261"/>
      <c r="NJR37" s="265"/>
      <c r="NJS37" s="266"/>
      <c r="NJT37" s="200"/>
      <c r="NJU37" s="266"/>
      <c r="NJV37" s="261"/>
      <c r="NJW37" s="265"/>
      <c r="NJX37" s="266"/>
      <c r="NJY37" s="200"/>
      <c r="NJZ37" s="266"/>
      <c r="NKA37" s="261"/>
      <c r="NKB37" s="265"/>
      <c r="NKC37" s="266"/>
      <c r="NKD37" s="200"/>
      <c r="NKE37" s="266"/>
      <c r="NKF37" s="261"/>
      <c r="NKG37" s="265"/>
      <c r="NKH37" s="266"/>
      <c r="NKI37" s="200"/>
      <c r="NKJ37" s="266"/>
      <c r="NKK37" s="261"/>
      <c r="NKL37" s="265"/>
      <c r="NKM37" s="266"/>
      <c r="NKN37" s="200"/>
      <c r="NKO37" s="266"/>
      <c r="NKP37" s="261"/>
      <c r="NKQ37" s="265"/>
      <c r="NKR37" s="266"/>
      <c r="NKS37" s="200"/>
      <c r="NKT37" s="266"/>
      <c r="NKU37" s="261"/>
      <c r="NKV37" s="265"/>
      <c r="NKW37" s="266"/>
      <c r="NKX37" s="200"/>
      <c r="NKY37" s="266"/>
      <c r="NKZ37" s="261"/>
      <c r="NLA37" s="265"/>
      <c r="NLB37" s="266"/>
      <c r="NLC37" s="200"/>
      <c r="NLD37" s="266"/>
      <c r="NLE37" s="261"/>
      <c r="NLF37" s="265"/>
      <c r="NLG37" s="266"/>
      <c r="NLH37" s="200"/>
      <c r="NLI37" s="266"/>
      <c r="NLJ37" s="261"/>
      <c r="NLK37" s="265"/>
      <c r="NLL37" s="266"/>
      <c r="NLM37" s="200"/>
      <c r="NLN37" s="266"/>
      <c r="NLO37" s="261"/>
      <c r="NLP37" s="265"/>
      <c r="NLQ37" s="266"/>
      <c r="NLR37" s="200"/>
      <c r="NLS37" s="266"/>
      <c r="NLT37" s="261"/>
      <c r="NLU37" s="265"/>
      <c r="NLV37" s="266"/>
      <c r="NLW37" s="200"/>
      <c r="NLX37" s="266"/>
      <c r="NLY37" s="261"/>
      <c r="NLZ37" s="265"/>
      <c r="NMA37" s="266"/>
      <c r="NMB37" s="200"/>
      <c r="NMC37" s="266"/>
      <c r="NMD37" s="261"/>
      <c r="NME37" s="265"/>
      <c r="NMF37" s="266"/>
      <c r="NMG37" s="200"/>
      <c r="NMH37" s="266"/>
      <c r="NMI37" s="261"/>
      <c r="NMJ37" s="265"/>
      <c r="NMK37" s="266"/>
      <c r="NML37" s="200"/>
      <c r="NMM37" s="266"/>
      <c r="NMN37" s="261"/>
      <c r="NMO37" s="265"/>
      <c r="NMP37" s="266"/>
      <c r="NMQ37" s="200"/>
      <c r="NMR37" s="266"/>
      <c r="NMS37" s="261"/>
      <c r="NMT37" s="265"/>
      <c r="NMU37" s="266"/>
      <c r="NMV37" s="200"/>
      <c r="NMW37" s="266"/>
      <c r="NMX37" s="261"/>
      <c r="NMY37" s="265"/>
      <c r="NMZ37" s="266"/>
      <c r="NNA37" s="200"/>
      <c r="NNB37" s="266"/>
      <c r="NNC37" s="261"/>
      <c r="NND37" s="265"/>
      <c r="NNE37" s="266"/>
      <c r="NNF37" s="200"/>
      <c r="NNG37" s="266"/>
      <c r="NNH37" s="261"/>
      <c r="NNI37" s="265"/>
      <c r="NNJ37" s="266"/>
      <c r="NNK37" s="200"/>
      <c r="NNL37" s="266"/>
      <c r="NNM37" s="261"/>
      <c r="NNN37" s="265"/>
      <c r="NNO37" s="266"/>
      <c r="NNP37" s="200"/>
      <c r="NNQ37" s="266"/>
      <c r="NNR37" s="261"/>
      <c r="NNS37" s="265"/>
      <c r="NNT37" s="266"/>
      <c r="NNU37" s="200"/>
      <c r="NNV37" s="266"/>
      <c r="NNW37" s="261"/>
      <c r="NNX37" s="265"/>
      <c r="NNY37" s="266"/>
      <c r="NNZ37" s="200"/>
      <c r="NOA37" s="266"/>
      <c r="NOB37" s="261"/>
      <c r="NOC37" s="265"/>
      <c r="NOD37" s="266"/>
      <c r="NOE37" s="200"/>
      <c r="NOF37" s="266"/>
      <c r="NOG37" s="261"/>
      <c r="NOH37" s="265"/>
      <c r="NOI37" s="266"/>
      <c r="NOJ37" s="200"/>
      <c r="NOK37" s="266"/>
      <c r="NOL37" s="261"/>
      <c r="NOM37" s="265"/>
      <c r="NON37" s="266"/>
      <c r="NOO37" s="200"/>
      <c r="NOP37" s="266"/>
      <c r="NOQ37" s="261"/>
      <c r="NOR37" s="265"/>
      <c r="NOS37" s="266"/>
      <c r="NOT37" s="200"/>
      <c r="NOU37" s="266"/>
      <c r="NOV37" s="261"/>
      <c r="NOW37" s="265"/>
      <c r="NOX37" s="266"/>
      <c r="NOY37" s="200"/>
      <c r="NOZ37" s="266"/>
      <c r="NPA37" s="261"/>
      <c r="NPB37" s="265"/>
      <c r="NPC37" s="266"/>
      <c r="NPD37" s="200"/>
      <c r="NPE37" s="266"/>
      <c r="NPF37" s="261"/>
      <c r="NPG37" s="265"/>
      <c r="NPH37" s="266"/>
      <c r="NPI37" s="200"/>
      <c r="NPJ37" s="266"/>
      <c r="NPK37" s="261"/>
      <c r="NPL37" s="265"/>
      <c r="NPM37" s="266"/>
      <c r="NPN37" s="200"/>
      <c r="NPO37" s="266"/>
      <c r="NPP37" s="261"/>
      <c r="NPQ37" s="265"/>
      <c r="NPR37" s="266"/>
      <c r="NPS37" s="200"/>
      <c r="NPT37" s="266"/>
      <c r="NPU37" s="261"/>
      <c r="NPV37" s="265"/>
      <c r="NPW37" s="266"/>
      <c r="NPX37" s="200"/>
      <c r="NPY37" s="266"/>
      <c r="NPZ37" s="261"/>
      <c r="NQA37" s="265"/>
      <c r="NQB37" s="266"/>
      <c r="NQC37" s="200"/>
      <c r="NQD37" s="266"/>
      <c r="NQE37" s="261"/>
      <c r="NQF37" s="265"/>
      <c r="NQG37" s="266"/>
      <c r="NQH37" s="200"/>
      <c r="NQI37" s="266"/>
      <c r="NQJ37" s="261"/>
      <c r="NQK37" s="265"/>
      <c r="NQL37" s="266"/>
      <c r="NQM37" s="200"/>
      <c r="NQN37" s="266"/>
      <c r="NQO37" s="261"/>
      <c r="NQP37" s="265"/>
      <c r="NQQ37" s="266"/>
      <c r="NQR37" s="200"/>
      <c r="NQS37" s="266"/>
      <c r="NQT37" s="261"/>
      <c r="NQU37" s="265"/>
      <c r="NQV37" s="266"/>
      <c r="NQW37" s="200"/>
      <c r="NQX37" s="266"/>
      <c r="NQY37" s="261"/>
      <c r="NQZ37" s="265"/>
      <c r="NRA37" s="266"/>
      <c r="NRB37" s="200"/>
      <c r="NRC37" s="266"/>
      <c r="NRD37" s="261"/>
      <c r="NRE37" s="265"/>
      <c r="NRF37" s="266"/>
      <c r="NRG37" s="200"/>
      <c r="NRH37" s="266"/>
      <c r="NRI37" s="261"/>
      <c r="NRJ37" s="265"/>
      <c r="NRK37" s="266"/>
      <c r="NRL37" s="200"/>
      <c r="NRM37" s="266"/>
      <c r="NRN37" s="261"/>
      <c r="NRO37" s="265"/>
      <c r="NRP37" s="266"/>
      <c r="NRQ37" s="200"/>
      <c r="NRR37" s="266"/>
      <c r="NRS37" s="261"/>
      <c r="NRT37" s="265"/>
      <c r="NRU37" s="266"/>
      <c r="NRV37" s="200"/>
      <c r="NRW37" s="266"/>
      <c r="NRX37" s="261"/>
      <c r="NRY37" s="265"/>
      <c r="NRZ37" s="266"/>
      <c r="NSA37" s="200"/>
      <c r="NSB37" s="266"/>
      <c r="NSC37" s="261"/>
      <c r="NSD37" s="265"/>
      <c r="NSE37" s="266"/>
      <c r="NSF37" s="200"/>
      <c r="NSG37" s="266"/>
      <c r="NSH37" s="261"/>
      <c r="NSI37" s="265"/>
      <c r="NSJ37" s="266"/>
      <c r="NSK37" s="200"/>
      <c r="NSL37" s="266"/>
      <c r="NSM37" s="261"/>
      <c r="NSN37" s="265"/>
      <c r="NSO37" s="266"/>
      <c r="NSP37" s="200"/>
      <c r="NSQ37" s="266"/>
      <c r="NSR37" s="261"/>
      <c r="NSS37" s="265"/>
      <c r="NST37" s="266"/>
      <c r="NSU37" s="200"/>
      <c r="NSV37" s="266"/>
      <c r="NSW37" s="261"/>
      <c r="NSX37" s="265"/>
      <c r="NSY37" s="266"/>
      <c r="NSZ37" s="200"/>
      <c r="NTA37" s="266"/>
      <c r="NTB37" s="261"/>
      <c r="NTC37" s="265"/>
      <c r="NTD37" s="266"/>
      <c r="NTE37" s="200"/>
      <c r="NTF37" s="266"/>
      <c r="NTG37" s="261"/>
      <c r="NTH37" s="265"/>
      <c r="NTI37" s="266"/>
      <c r="NTJ37" s="200"/>
      <c r="NTK37" s="266"/>
      <c r="NTL37" s="261"/>
      <c r="NTM37" s="265"/>
      <c r="NTN37" s="266"/>
      <c r="NTO37" s="200"/>
      <c r="NTP37" s="266"/>
      <c r="NTQ37" s="261"/>
      <c r="NTR37" s="265"/>
      <c r="NTS37" s="266"/>
      <c r="NTT37" s="200"/>
      <c r="NTU37" s="266"/>
      <c r="NTV37" s="261"/>
      <c r="NTW37" s="265"/>
      <c r="NTX37" s="266"/>
      <c r="NTY37" s="200"/>
      <c r="NTZ37" s="266"/>
      <c r="NUA37" s="261"/>
      <c r="NUB37" s="265"/>
      <c r="NUC37" s="266"/>
      <c r="NUD37" s="200"/>
      <c r="NUE37" s="266"/>
      <c r="NUF37" s="261"/>
      <c r="NUG37" s="265"/>
      <c r="NUH37" s="266"/>
      <c r="NUI37" s="200"/>
      <c r="NUJ37" s="266"/>
      <c r="NUK37" s="261"/>
      <c r="NUL37" s="265"/>
      <c r="NUM37" s="266"/>
      <c r="NUN37" s="200"/>
      <c r="NUO37" s="266"/>
      <c r="NUP37" s="261"/>
      <c r="NUQ37" s="265"/>
      <c r="NUR37" s="266"/>
      <c r="NUS37" s="200"/>
      <c r="NUT37" s="266"/>
      <c r="NUU37" s="261"/>
      <c r="NUV37" s="265"/>
      <c r="NUW37" s="266"/>
      <c r="NUX37" s="200"/>
      <c r="NUY37" s="266"/>
      <c r="NUZ37" s="261"/>
      <c r="NVA37" s="265"/>
      <c r="NVB37" s="266"/>
      <c r="NVC37" s="200"/>
      <c r="NVD37" s="266"/>
      <c r="NVE37" s="261"/>
      <c r="NVF37" s="265"/>
      <c r="NVG37" s="266"/>
      <c r="NVH37" s="200"/>
      <c r="NVI37" s="266"/>
      <c r="NVJ37" s="261"/>
      <c r="NVK37" s="265"/>
      <c r="NVL37" s="266"/>
      <c r="NVM37" s="200"/>
      <c r="NVN37" s="266"/>
      <c r="NVO37" s="261"/>
      <c r="NVP37" s="265"/>
      <c r="NVQ37" s="266"/>
      <c r="NVR37" s="200"/>
      <c r="NVS37" s="266"/>
      <c r="NVT37" s="261"/>
      <c r="NVU37" s="265"/>
      <c r="NVV37" s="266"/>
      <c r="NVW37" s="200"/>
      <c r="NVX37" s="266"/>
      <c r="NVY37" s="261"/>
      <c r="NVZ37" s="265"/>
      <c r="NWA37" s="266"/>
      <c r="NWB37" s="200"/>
      <c r="NWC37" s="266"/>
      <c r="NWD37" s="261"/>
      <c r="NWE37" s="265"/>
      <c r="NWF37" s="266"/>
      <c r="NWG37" s="200"/>
      <c r="NWH37" s="266"/>
      <c r="NWI37" s="261"/>
      <c r="NWJ37" s="265"/>
      <c r="NWK37" s="266"/>
      <c r="NWL37" s="200"/>
      <c r="NWM37" s="266"/>
      <c r="NWN37" s="261"/>
      <c r="NWO37" s="265"/>
      <c r="NWP37" s="266"/>
      <c r="NWQ37" s="200"/>
      <c r="NWR37" s="266"/>
      <c r="NWS37" s="261"/>
      <c r="NWT37" s="265"/>
      <c r="NWU37" s="266"/>
      <c r="NWV37" s="200"/>
      <c r="NWW37" s="266"/>
      <c r="NWX37" s="261"/>
      <c r="NWY37" s="265"/>
      <c r="NWZ37" s="266"/>
      <c r="NXA37" s="200"/>
      <c r="NXB37" s="266"/>
      <c r="NXC37" s="261"/>
      <c r="NXD37" s="265"/>
      <c r="NXE37" s="266"/>
      <c r="NXF37" s="200"/>
      <c r="NXG37" s="266"/>
      <c r="NXH37" s="261"/>
      <c r="NXI37" s="265"/>
      <c r="NXJ37" s="266"/>
      <c r="NXK37" s="200"/>
      <c r="NXL37" s="266"/>
      <c r="NXM37" s="261"/>
      <c r="NXN37" s="265"/>
      <c r="NXO37" s="266"/>
      <c r="NXP37" s="200"/>
      <c r="NXQ37" s="266"/>
      <c r="NXR37" s="261"/>
      <c r="NXS37" s="265"/>
      <c r="NXT37" s="266"/>
      <c r="NXU37" s="200"/>
      <c r="NXV37" s="266"/>
      <c r="NXW37" s="261"/>
      <c r="NXX37" s="265"/>
      <c r="NXY37" s="266"/>
      <c r="NXZ37" s="200"/>
      <c r="NYA37" s="266"/>
      <c r="NYB37" s="261"/>
      <c r="NYC37" s="265"/>
      <c r="NYD37" s="266"/>
      <c r="NYE37" s="200"/>
      <c r="NYF37" s="266"/>
      <c r="NYG37" s="261"/>
      <c r="NYH37" s="265"/>
      <c r="NYI37" s="266"/>
      <c r="NYJ37" s="200"/>
      <c r="NYK37" s="266"/>
      <c r="NYL37" s="261"/>
      <c r="NYM37" s="265"/>
      <c r="NYN37" s="266"/>
      <c r="NYO37" s="200"/>
      <c r="NYP37" s="266"/>
      <c r="NYQ37" s="261"/>
      <c r="NYR37" s="265"/>
      <c r="NYS37" s="266"/>
      <c r="NYT37" s="200"/>
      <c r="NYU37" s="266"/>
      <c r="NYV37" s="261"/>
      <c r="NYW37" s="265"/>
      <c r="NYX37" s="266"/>
      <c r="NYY37" s="200"/>
      <c r="NYZ37" s="266"/>
      <c r="NZA37" s="261"/>
      <c r="NZB37" s="265"/>
      <c r="NZC37" s="266"/>
      <c r="NZD37" s="200"/>
      <c r="NZE37" s="266"/>
      <c r="NZF37" s="261"/>
      <c r="NZG37" s="265"/>
      <c r="NZH37" s="266"/>
      <c r="NZI37" s="200"/>
      <c r="NZJ37" s="266"/>
      <c r="NZK37" s="261"/>
      <c r="NZL37" s="265"/>
      <c r="NZM37" s="266"/>
      <c r="NZN37" s="200"/>
      <c r="NZO37" s="266"/>
      <c r="NZP37" s="261"/>
      <c r="NZQ37" s="265"/>
      <c r="NZR37" s="266"/>
      <c r="NZS37" s="200"/>
      <c r="NZT37" s="266"/>
      <c r="NZU37" s="261"/>
      <c r="NZV37" s="265"/>
      <c r="NZW37" s="266"/>
      <c r="NZX37" s="200"/>
      <c r="NZY37" s="266"/>
      <c r="NZZ37" s="261"/>
      <c r="OAA37" s="265"/>
      <c r="OAB37" s="266"/>
      <c r="OAC37" s="200"/>
      <c r="OAD37" s="266"/>
      <c r="OAE37" s="261"/>
      <c r="OAF37" s="265"/>
      <c r="OAG37" s="266"/>
      <c r="OAH37" s="200"/>
      <c r="OAI37" s="266"/>
      <c r="OAJ37" s="261"/>
      <c r="OAK37" s="265"/>
      <c r="OAL37" s="266"/>
      <c r="OAM37" s="200"/>
      <c r="OAN37" s="266"/>
      <c r="OAO37" s="261"/>
      <c r="OAP37" s="265"/>
      <c r="OAQ37" s="266"/>
      <c r="OAR37" s="200"/>
      <c r="OAS37" s="266"/>
      <c r="OAT37" s="261"/>
      <c r="OAU37" s="265"/>
      <c r="OAV37" s="266"/>
      <c r="OAW37" s="200"/>
      <c r="OAX37" s="266"/>
      <c r="OAY37" s="261"/>
      <c r="OAZ37" s="265"/>
      <c r="OBA37" s="266"/>
      <c r="OBB37" s="200"/>
      <c r="OBC37" s="266"/>
      <c r="OBD37" s="261"/>
      <c r="OBE37" s="265"/>
      <c r="OBF37" s="266"/>
      <c r="OBG37" s="200"/>
      <c r="OBH37" s="266"/>
      <c r="OBI37" s="261"/>
      <c r="OBJ37" s="265"/>
      <c r="OBK37" s="266"/>
      <c r="OBL37" s="200"/>
      <c r="OBM37" s="266"/>
      <c r="OBN37" s="261"/>
      <c r="OBO37" s="265"/>
      <c r="OBP37" s="266"/>
      <c r="OBQ37" s="200"/>
      <c r="OBR37" s="266"/>
      <c r="OBS37" s="261"/>
      <c r="OBT37" s="265"/>
      <c r="OBU37" s="266"/>
      <c r="OBV37" s="200"/>
      <c r="OBW37" s="266"/>
      <c r="OBX37" s="261"/>
      <c r="OBY37" s="265"/>
      <c r="OBZ37" s="266"/>
      <c r="OCA37" s="200"/>
      <c r="OCB37" s="266"/>
      <c r="OCC37" s="261"/>
      <c r="OCD37" s="265"/>
      <c r="OCE37" s="266"/>
      <c r="OCF37" s="200"/>
      <c r="OCG37" s="266"/>
      <c r="OCH37" s="261"/>
      <c r="OCI37" s="265"/>
      <c r="OCJ37" s="266"/>
      <c r="OCK37" s="200"/>
      <c r="OCL37" s="266"/>
      <c r="OCM37" s="261"/>
      <c r="OCN37" s="265"/>
      <c r="OCO37" s="266"/>
      <c r="OCP37" s="200"/>
      <c r="OCQ37" s="266"/>
      <c r="OCR37" s="261"/>
      <c r="OCS37" s="265"/>
      <c r="OCT37" s="266"/>
      <c r="OCU37" s="200"/>
      <c r="OCV37" s="266"/>
      <c r="OCW37" s="261"/>
      <c r="OCX37" s="265"/>
      <c r="OCY37" s="266"/>
      <c r="OCZ37" s="200"/>
      <c r="ODA37" s="266"/>
      <c r="ODB37" s="261"/>
      <c r="ODC37" s="265"/>
      <c r="ODD37" s="266"/>
      <c r="ODE37" s="200"/>
      <c r="ODF37" s="266"/>
      <c r="ODG37" s="261"/>
      <c r="ODH37" s="265"/>
      <c r="ODI37" s="266"/>
      <c r="ODJ37" s="200"/>
      <c r="ODK37" s="266"/>
      <c r="ODL37" s="261"/>
      <c r="ODM37" s="265"/>
      <c r="ODN37" s="266"/>
      <c r="ODO37" s="200"/>
      <c r="ODP37" s="266"/>
      <c r="ODQ37" s="261"/>
      <c r="ODR37" s="265"/>
      <c r="ODS37" s="266"/>
      <c r="ODT37" s="200"/>
      <c r="ODU37" s="266"/>
      <c r="ODV37" s="261"/>
      <c r="ODW37" s="265"/>
      <c r="ODX37" s="266"/>
      <c r="ODY37" s="200"/>
      <c r="ODZ37" s="266"/>
      <c r="OEA37" s="261"/>
      <c r="OEB37" s="265"/>
      <c r="OEC37" s="266"/>
      <c r="OED37" s="200"/>
      <c r="OEE37" s="266"/>
      <c r="OEF37" s="261"/>
      <c r="OEG37" s="265"/>
      <c r="OEH37" s="266"/>
      <c r="OEI37" s="200"/>
      <c r="OEJ37" s="266"/>
      <c r="OEK37" s="261"/>
      <c r="OEL37" s="265"/>
      <c r="OEM37" s="266"/>
      <c r="OEN37" s="200"/>
      <c r="OEO37" s="266"/>
      <c r="OEP37" s="261"/>
      <c r="OEQ37" s="265"/>
      <c r="OER37" s="266"/>
      <c r="OES37" s="200"/>
      <c r="OET37" s="266"/>
      <c r="OEU37" s="261"/>
      <c r="OEV37" s="265"/>
      <c r="OEW37" s="266"/>
      <c r="OEX37" s="200"/>
      <c r="OEY37" s="266"/>
      <c r="OEZ37" s="261"/>
      <c r="OFA37" s="265"/>
      <c r="OFB37" s="266"/>
      <c r="OFC37" s="200"/>
      <c r="OFD37" s="266"/>
      <c r="OFE37" s="261"/>
      <c r="OFF37" s="265"/>
      <c r="OFG37" s="266"/>
      <c r="OFH37" s="200"/>
      <c r="OFI37" s="266"/>
      <c r="OFJ37" s="261"/>
      <c r="OFK37" s="265"/>
      <c r="OFL37" s="266"/>
      <c r="OFM37" s="200"/>
      <c r="OFN37" s="266"/>
      <c r="OFO37" s="261"/>
      <c r="OFP37" s="265"/>
      <c r="OFQ37" s="266"/>
      <c r="OFR37" s="200"/>
      <c r="OFS37" s="266"/>
      <c r="OFT37" s="261"/>
      <c r="OFU37" s="265"/>
      <c r="OFV37" s="266"/>
      <c r="OFW37" s="200"/>
      <c r="OFX37" s="266"/>
      <c r="OFY37" s="261"/>
      <c r="OFZ37" s="265"/>
      <c r="OGA37" s="266"/>
      <c r="OGB37" s="200"/>
      <c r="OGC37" s="266"/>
      <c r="OGD37" s="261"/>
      <c r="OGE37" s="265"/>
      <c r="OGF37" s="266"/>
      <c r="OGG37" s="200"/>
      <c r="OGH37" s="266"/>
      <c r="OGI37" s="261"/>
      <c r="OGJ37" s="265"/>
      <c r="OGK37" s="266"/>
      <c r="OGL37" s="200"/>
      <c r="OGM37" s="266"/>
      <c r="OGN37" s="261"/>
      <c r="OGO37" s="265"/>
      <c r="OGP37" s="266"/>
      <c r="OGQ37" s="200"/>
      <c r="OGR37" s="266"/>
      <c r="OGS37" s="261"/>
      <c r="OGT37" s="265"/>
      <c r="OGU37" s="266"/>
      <c r="OGV37" s="200"/>
      <c r="OGW37" s="266"/>
      <c r="OGX37" s="261"/>
      <c r="OGY37" s="265"/>
      <c r="OGZ37" s="266"/>
      <c r="OHA37" s="200"/>
      <c r="OHB37" s="266"/>
      <c r="OHC37" s="261"/>
      <c r="OHD37" s="265"/>
      <c r="OHE37" s="266"/>
      <c r="OHF37" s="200"/>
      <c r="OHG37" s="266"/>
      <c r="OHH37" s="261"/>
      <c r="OHI37" s="265"/>
      <c r="OHJ37" s="266"/>
      <c r="OHK37" s="200"/>
      <c r="OHL37" s="266"/>
      <c r="OHM37" s="261"/>
      <c r="OHN37" s="265"/>
      <c r="OHO37" s="266"/>
      <c r="OHP37" s="200"/>
      <c r="OHQ37" s="266"/>
      <c r="OHR37" s="261"/>
      <c r="OHS37" s="265"/>
      <c r="OHT37" s="266"/>
      <c r="OHU37" s="200"/>
      <c r="OHV37" s="266"/>
      <c r="OHW37" s="261"/>
      <c r="OHX37" s="265"/>
      <c r="OHY37" s="266"/>
      <c r="OHZ37" s="200"/>
      <c r="OIA37" s="266"/>
      <c r="OIB37" s="261"/>
      <c r="OIC37" s="265"/>
      <c r="OID37" s="266"/>
      <c r="OIE37" s="200"/>
      <c r="OIF37" s="266"/>
      <c r="OIG37" s="261"/>
      <c r="OIH37" s="265"/>
      <c r="OII37" s="266"/>
      <c r="OIJ37" s="200"/>
      <c r="OIK37" s="266"/>
      <c r="OIL37" s="261"/>
      <c r="OIM37" s="265"/>
      <c r="OIN37" s="266"/>
      <c r="OIO37" s="200"/>
      <c r="OIP37" s="266"/>
      <c r="OIQ37" s="261"/>
      <c r="OIR37" s="265"/>
      <c r="OIS37" s="266"/>
      <c r="OIT37" s="200"/>
      <c r="OIU37" s="266"/>
      <c r="OIV37" s="261"/>
      <c r="OIW37" s="265"/>
      <c r="OIX37" s="266"/>
      <c r="OIY37" s="200"/>
      <c r="OIZ37" s="266"/>
      <c r="OJA37" s="261"/>
      <c r="OJB37" s="265"/>
      <c r="OJC37" s="266"/>
      <c r="OJD37" s="200"/>
      <c r="OJE37" s="266"/>
      <c r="OJF37" s="261"/>
      <c r="OJG37" s="265"/>
      <c r="OJH37" s="266"/>
      <c r="OJI37" s="200"/>
      <c r="OJJ37" s="266"/>
      <c r="OJK37" s="261"/>
      <c r="OJL37" s="265"/>
      <c r="OJM37" s="266"/>
      <c r="OJN37" s="200"/>
      <c r="OJO37" s="266"/>
      <c r="OJP37" s="261"/>
      <c r="OJQ37" s="265"/>
      <c r="OJR37" s="266"/>
      <c r="OJS37" s="200"/>
      <c r="OJT37" s="266"/>
      <c r="OJU37" s="261"/>
      <c r="OJV37" s="265"/>
      <c r="OJW37" s="266"/>
      <c r="OJX37" s="200"/>
      <c r="OJY37" s="266"/>
      <c r="OJZ37" s="261"/>
      <c r="OKA37" s="265"/>
      <c r="OKB37" s="266"/>
      <c r="OKC37" s="200"/>
      <c r="OKD37" s="266"/>
      <c r="OKE37" s="261"/>
      <c r="OKF37" s="265"/>
      <c r="OKG37" s="266"/>
      <c r="OKH37" s="200"/>
      <c r="OKI37" s="266"/>
      <c r="OKJ37" s="261"/>
      <c r="OKK37" s="265"/>
      <c r="OKL37" s="266"/>
      <c r="OKM37" s="200"/>
      <c r="OKN37" s="266"/>
      <c r="OKO37" s="261"/>
      <c r="OKP37" s="265"/>
      <c r="OKQ37" s="266"/>
      <c r="OKR37" s="200"/>
      <c r="OKS37" s="266"/>
      <c r="OKT37" s="261"/>
      <c r="OKU37" s="265"/>
      <c r="OKV37" s="266"/>
      <c r="OKW37" s="200"/>
      <c r="OKX37" s="266"/>
      <c r="OKY37" s="261"/>
      <c r="OKZ37" s="265"/>
      <c r="OLA37" s="266"/>
      <c r="OLB37" s="200"/>
      <c r="OLC37" s="266"/>
      <c r="OLD37" s="261"/>
      <c r="OLE37" s="265"/>
      <c r="OLF37" s="266"/>
      <c r="OLG37" s="200"/>
      <c r="OLH37" s="266"/>
      <c r="OLI37" s="261"/>
      <c r="OLJ37" s="265"/>
      <c r="OLK37" s="266"/>
      <c r="OLL37" s="200"/>
      <c r="OLM37" s="266"/>
      <c r="OLN37" s="261"/>
      <c r="OLO37" s="265"/>
      <c r="OLP37" s="266"/>
      <c r="OLQ37" s="200"/>
      <c r="OLR37" s="266"/>
      <c r="OLS37" s="261"/>
      <c r="OLT37" s="265"/>
      <c r="OLU37" s="266"/>
      <c r="OLV37" s="200"/>
      <c r="OLW37" s="266"/>
      <c r="OLX37" s="261"/>
      <c r="OLY37" s="265"/>
      <c r="OLZ37" s="266"/>
      <c r="OMA37" s="200"/>
      <c r="OMB37" s="266"/>
      <c r="OMC37" s="261"/>
      <c r="OMD37" s="265"/>
      <c r="OME37" s="266"/>
      <c r="OMF37" s="200"/>
      <c r="OMG37" s="266"/>
      <c r="OMH37" s="261"/>
      <c r="OMI37" s="265"/>
      <c r="OMJ37" s="266"/>
      <c r="OMK37" s="200"/>
      <c r="OML37" s="266"/>
      <c r="OMM37" s="261"/>
      <c r="OMN37" s="265"/>
      <c r="OMO37" s="266"/>
      <c r="OMP37" s="200"/>
      <c r="OMQ37" s="266"/>
      <c r="OMR37" s="261"/>
      <c r="OMS37" s="265"/>
      <c r="OMT37" s="266"/>
      <c r="OMU37" s="200"/>
      <c r="OMV37" s="266"/>
      <c r="OMW37" s="261"/>
      <c r="OMX37" s="265"/>
      <c r="OMY37" s="266"/>
      <c r="OMZ37" s="200"/>
      <c r="ONA37" s="266"/>
      <c r="ONB37" s="261"/>
      <c r="ONC37" s="265"/>
      <c r="OND37" s="266"/>
      <c r="ONE37" s="200"/>
      <c r="ONF37" s="266"/>
      <c r="ONG37" s="261"/>
      <c r="ONH37" s="265"/>
      <c r="ONI37" s="266"/>
      <c r="ONJ37" s="200"/>
      <c r="ONK37" s="266"/>
      <c r="ONL37" s="261"/>
      <c r="ONM37" s="265"/>
      <c r="ONN37" s="266"/>
      <c r="ONO37" s="200"/>
      <c r="ONP37" s="266"/>
      <c r="ONQ37" s="261"/>
      <c r="ONR37" s="265"/>
      <c r="ONS37" s="266"/>
      <c r="ONT37" s="200"/>
      <c r="ONU37" s="266"/>
      <c r="ONV37" s="261"/>
      <c r="ONW37" s="265"/>
      <c r="ONX37" s="266"/>
      <c r="ONY37" s="200"/>
      <c r="ONZ37" s="266"/>
      <c r="OOA37" s="261"/>
      <c r="OOB37" s="265"/>
      <c r="OOC37" s="266"/>
      <c r="OOD37" s="200"/>
      <c r="OOE37" s="266"/>
      <c r="OOF37" s="261"/>
      <c r="OOG37" s="265"/>
      <c r="OOH37" s="266"/>
      <c r="OOI37" s="200"/>
      <c r="OOJ37" s="266"/>
      <c r="OOK37" s="261"/>
      <c r="OOL37" s="265"/>
      <c r="OOM37" s="266"/>
      <c r="OON37" s="200"/>
      <c r="OOO37" s="266"/>
      <c r="OOP37" s="261"/>
      <c r="OOQ37" s="265"/>
      <c r="OOR37" s="266"/>
      <c r="OOS37" s="200"/>
      <c r="OOT37" s="266"/>
      <c r="OOU37" s="261"/>
      <c r="OOV37" s="265"/>
      <c r="OOW37" s="266"/>
      <c r="OOX37" s="200"/>
      <c r="OOY37" s="266"/>
      <c r="OOZ37" s="261"/>
      <c r="OPA37" s="265"/>
      <c r="OPB37" s="266"/>
      <c r="OPC37" s="200"/>
      <c r="OPD37" s="266"/>
      <c r="OPE37" s="261"/>
      <c r="OPF37" s="265"/>
      <c r="OPG37" s="266"/>
      <c r="OPH37" s="200"/>
      <c r="OPI37" s="266"/>
      <c r="OPJ37" s="261"/>
      <c r="OPK37" s="265"/>
      <c r="OPL37" s="266"/>
      <c r="OPM37" s="200"/>
      <c r="OPN37" s="266"/>
      <c r="OPO37" s="261"/>
      <c r="OPP37" s="265"/>
      <c r="OPQ37" s="266"/>
      <c r="OPR37" s="200"/>
      <c r="OPS37" s="266"/>
      <c r="OPT37" s="261"/>
      <c r="OPU37" s="265"/>
      <c r="OPV37" s="266"/>
      <c r="OPW37" s="200"/>
      <c r="OPX37" s="266"/>
      <c r="OPY37" s="261"/>
      <c r="OPZ37" s="265"/>
      <c r="OQA37" s="266"/>
      <c r="OQB37" s="200"/>
      <c r="OQC37" s="266"/>
      <c r="OQD37" s="261"/>
      <c r="OQE37" s="265"/>
      <c r="OQF37" s="266"/>
      <c r="OQG37" s="200"/>
      <c r="OQH37" s="266"/>
      <c r="OQI37" s="261"/>
      <c r="OQJ37" s="265"/>
      <c r="OQK37" s="266"/>
      <c r="OQL37" s="200"/>
      <c r="OQM37" s="266"/>
      <c r="OQN37" s="261"/>
      <c r="OQO37" s="265"/>
      <c r="OQP37" s="266"/>
      <c r="OQQ37" s="200"/>
      <c r="OQR37" s="266"/>
      <c r="OQS37" s="261"/>
      <c r="OQT37" s="265"/>
      <c r="OQU37" s="266"/>
      <c r="OQV37" s="200"/>
      <c r="OQW37" s="266"/>
      <c r="OQX37" s="261"/>
      <c r="OQY37" s="265"/>
      <c r="OQZ37" s="266"/>
      <c r="ORA37" s="200"/>
      <c r="ORB37" s="266"/>
      <c r="ORC37" s="261"/>
      <c r="ORD37" s="265"/>
      <c r="ORE37" s="266"/>
      <c r="ORF37" s="200"/>
      <c r="ORG37" s="266"/>
      <c r="ORH37" s="261"/>
      <c r="ORI37" s="265"/>
      <c r="ORJ37" s="266"/>
      <c r="ORK37" s="200"/>
      <c r="ORL37" s="266"/>
      <c r="ORM37" s="261"/>
      <c r="ORN37" s="265"/>
      <c r="ORO37" s="266"/>
      <c r="ORP37" s="200"/>
      <c r="ORQ37" s="266"/>
      <c r="ORR37" s="261"/>
      <c r="ORS37" s="265"/>
      <c r="ORT37" s="266"/>
      <c r="ORU37" s="200"/>
      <c r="ORV37" s="266"/>
      <c r="ORW37" s="261"/>
      <c r="ORX37" s="265"/>
      <c r="ORY37" s="266"/>
      <c r="ORZ37" s="200"/>
      <c r="OSA37" s="266"/>
      <c r="OSB37" s="261"/>
      <c r="OSC37" s="265"/>
      <c r="OSD37" s="266"/>
      <c r="OSE37" s="200"/>
      <c r="OSF37" s="266"/>
      <c r="OSG37" s="261"/>
      <c r="OSH37" s="265"/>
      <c r="OSI37" s="266"/>
      <c r="OSJ37" s="200"/>
      <c r="OSK37" s="266"/>
      <c r="OSL37" s="261"/>
      <c r="OSM37" s="265"/>
      <c r="OSN37" s="266"/>
      <c r="OSO37" s="200"/>
      <c r="OSP37" s="266"/>
      <c r="OSQ37" s="261"/>
      <c r="OSR37" s="265"/>
      <c r="OSS37" s="266"/>
      <c r="OST37" s="200"/>
      <c r="OSU37" s="266"/>
      <c r="OSV37" s="261"/>
      <c r="OSW37" s="265"/>
      <c r="OSX37" s="266"/>
      <c r="OSY37" s="200"/>
      <c r="OSZ37" s="266"/>
      <c r="OTA37" s="261"/>
      <c r="OTB37" s="265"/>
      <c r="OTC37" s="266"/>
      <c r="OTD37" s="200"/>
      <c r="OTE37" s="266"/>
      <c r="OTF37" s="261"/>
      <c r="OTG37" s="265"/>
      <c r="OTH37" s="266"/>
      <c r="OTI37" s="200"/>
      <c r="OTJ37" s="266"/>
      <c r="OTK37" s="261"/>
      <c r="OTL37" s="265"/>
      <c r="OTM37" s="266"/>
      <c r="OTN37" s="200"/>
      <c r="OTO37" s="266"/>
      <c r="OTP37" s="261"/>
      <c r="OTQ37" s="265"/>
      <c r="OTR37" s="266"/>
      <c r="OTS37" s="200"/>
      <c r="OTT37" s="266"/>
      <c r="OTU37" s="261"/>
      <c r="OTV37" s="265"/>
      <c r="OTW37" s="266"/>
      <c r="OTX37" s="200"/>
      <c r="OTY37" s="266"/>
      <c r="OTZ37" s="261"/>
      <c r="OUA37" s="265"/>
      <c r="OUB37" s="266"/>
      <c r="OUC37" s="200"/>
      <c r="OUD37" s="266"/>
      <c r="OUE37" s="261"/>
      <c r="OUF37" s="265"/>
      <c r="OUG37" s="266"/>
      <c r="OUH37" s="200"/>
      <c r="OUI37" s="266"/>
      <c r="OUJ37" s="261"/>
      <c r="OUK37" s="265"/>
      <c r="OUL37" s="266"/>
      <c r="OUM37" s="200"/>
      <c r="OUN37" s="266"/>
      <c r="OUO37" s="261"/>
      <c r="OUP37" s="265"/>
      <c r="OUQ37" s="266"/>
      <c r="OUR37" s="200"/>
      <c r="OUS37" s="266"/>
      <c r="OUT37" s="261"/>
      <c r="OUU37" s="265"/>
      <c r="OUV37" s="266"/>
      <c r="OUW37" s="200"/>
      <c r="OUX37" s="266"/>
      <c r="OUY37" s="261"/>
      <c r="OUZ37" s="265"/>
      <c r="OVA37" s="266"/>
      <c r="OVB37" s="200"/>
      <c r="OVC37" s="266"/>
      <c r="OVD37" s="261"/>
      <c r="OVE37" s="265"/>
      <c r="OVF37" s="266"/>
      <c r="OVG37" s="200"/>
      <c r="OVH37" s="266"/>
      <c r="OVI37" s="261"/>
      <c r="OVJ37" s="265"/>
      <c r="OVK37" s="266"/>
      <c r="OVL37" s="200"/>
      <c r="OVM37" s="266"/>
      <c r="OVN37" s="261"/>
      <c r="OVO37" s="265"/>
      <c r="OVP37" s="266"/>
      <c r="OVQ37" s="200"/>
      <c r="OVR37" s="266"/>
      <c r="OVS37" s="261"/>
      <c r="OVT37" s="265"/>
      <c r="OVU37" s="266"/>
      <c r="OVV37" s="200"/>
      <c r="OVW37" s="266"/>
      <c r="OVX37" s="261"/>
      <c r="OVY37" s="265"/>
      <c r="OVZ37" s="266"/>
      <c r="OWA37" s="200"/>
      <c r="OWB37" s="266"/>
      <c r="OWC37" s="261"/>
      <c r="OWD37" s="265"/>
      <c r="OWE37" s="266"/>
      <c r="OWF37" s="200"/>
      <c r="OWG37" s="266"/>
      <c r="OWH37" s="261"/>
      <c r="OWI37" s="265"/>
      <c r="OWJ37" s="266"/>
      <c r="OWK37" s="200"/>
      <c r="OWL37" s="266"/>
      <c r="OWM37" s="261"/>
      <c r="OWN37" s="265"/>
      <c r="OWO37" s="266"/>
      <c r="OWP37" s="200"/>
      <c r="OWQ37" s="266"/>
      <c r="OWR37" s="261"/>
      <c r="OWS37" s="265"/>
      <c r="OWT37" s="266"/>
      <c r="OWU37" s="200"/>
      <c r="OWV37" s="266"/>
      <c r="OWW37" s="261"/>
      <c r="OWX37" s="265"/>
      <c r="OWY37" s="266"/>
      <c r="OWZ37" s="200"/>
      <c r="OXA37" s="266"/>
      <c r="OXB37" s="261"/>
      <c r="OXC37" s="265"/>
      <c r="OXD37" s="266"/>
      <c r="OXE37" s="200"/>
      <c r="OXF37" s="266"/>
      <c r="OXG37" s="261"/>
      <c r="OXH37" s="265"/>
      <c r="OXI37" s="266"/>
      <c r="OXJ37" s="200"/>
      <c r="OXK37" s="266"/>
      <c r="OXL37" s="261"/>
      <c r="OXM37" s="265"/>
      <c r="OXN37" s="266"/>
      <c r="OXO37" s="200"/>
      <c r="OXP37" s="266"/>
      <c r="OXQ37" s="261"/>
      <c r="OXR37" s="265"/>
      <c r="OXS37" s="266"/>
      <c r="OXT37" s="200"/>
      <c r="OXU37" s="266"/>
      <c r="OXV37" s="261"/>
      <c r="OXW37" s="265"/>
      <c r="OXX37" s="266"/>
      <c r="OXY37" s="200"/>
      <c r="OXZ37" s="266"/>
      <c r="OYA37" s="261"/>
      <c r="OYB37" s="265"/>
      <c r="OYC37" s="266"/>
      <c r="OYD37" s="200"/>
      <c r="OYE37" s="266"/>
      <c r="OYF37" s="261"/>
      <c r="OYG37" s="265"/>
      <c r="OYH37" s="266"/>
      <c r="OYI37" s="200"/>
      <c r="OYJ37" s="266"/>
      <c r="OYK37" s="261"/>
      <c r="OYL37" s="265"/>
      <c r="OYM37" s="266"/>
      <c r="OYN37" s="200"/>
      <c r="OYO37" s="266"/>
      <c r="OYP37" s="261"/>
      <c r="OYQ37" s="265"/>
      <c r="OYR37" s="266"/>
      <c r="OYS37" s="200"/>
      <c r="OYT37" s="266"/>
      <c r="OYU37" s="261"/>
      <c r="OYV37" s="265"/>
      <c r="OYW37" s="266"/>
      <c r="OYX37" s="200"/>
      <c r="OYY37" s="266"/>
      <c r="OYZ37" s="261"/>
      <c r="OZA37" s="265"/>
      <c r="OZB37" s="266"/>
      <c r="OZC37" s="200"/>
      <c r="OZD37" s="266"/>
      <c r="OZE37" s="261"/>
      <c r="OZF37" s="265"/>
      <c r="OZG37" s="266"/>
      <c r="OZH37" s="200"/>
      <c r="OZI37" s="266"/>
      <c r="OZJ37" s="261"/>
      <c r="OZK37" s="265"/>
      <c r="OZL37" s="266"/>
      <c r="OZM37" s="200"/>
      <c r="OZN37" s="266"/>
      <c r="OZO37" s="261"/>
      <c r="OZP37" s="265"/>
      <c r="OZQ37" s="266"/>
      <c r="OZR37" s="200"/>
      <c r="OZS37" s="266"/>
      <c r="OZT37" s="261"/>
      <c r="OZU37" s="265"/>
      <c r="OZV37" s="266"/>
      <c r="OZW37" s="200"/>
      <c r="OZX37" s="266"/>
      <c r="OZY37" s="261"/>
      <c r="OZZ37" s="265"/>
      <c r="PAA37" s="266"/>
      <c r="PAB37" s="200"/>
      <c r="PAC37" s="266"/>
      <c r="PAD37" s="261"/>
      <c r="PAE37" s="265"/>
      <c r="PAF37" s="266"/>
      <c r="PAG37" s="200"/>
      <c r="PAH37" s="266"/>
      <c r="PAI37" s="261"/>
      <c r="PAJ37" s="265"/>
      <c r="PAK37" s="266"/>
      <c r="PAL37" s="200"/>
      <c r="PAM37" s="266"/>
      <c r="PAN37" s="261"/>
      <c r="PAO37" s="265"/>
      <c r="PAP37" s="266"/>
      <c r="PAQ37" s="200"/>
      <c r="PAR37" s="266"/>
      <c r="PAS37" s="261"/>
      <c r="PAT37" s="265"/>
      <c r="PAU37" s="266"/>
      <c r="PAV37" s="200"/>
      <c r="PAW37" s="266"/>
      <c r="PAX37" s="261"/>
      <c r="PAY37" s="265"/>
      <c r="PAZ37" s="266"/>
      <c r="PBA37" s="200"/>
      <c r="PBB37" s="266"/>
      <c r="PBC37" s="261"/>
      <c r="PBD37" s="265"/>
      <c r="PBE37" s="266"/>
      <c r="PBF37" s="200"/>
      <c r="PBG37" s="266"/>
      <c r="PBH37" s="261"/>
      <c r="PBI37" s="265"/>
      <c r="PBJ37" s="266"/>
      <c r="PBK37" s="200"/>
      <c r="PBL37" s="266"/>
      <c r="PBM37" s="261"/>
      <c r="PBN37" s="265"/>
      <c r="PBO37" s="266"/>
      <c r="PBP37" s="200"/>
      <c r="PBQ37" s="266"/>
      <c r="PBR37" s="261"/>
      <c r="PBS37" s="265"/>
      <c r="PBT37" s="266"/>
      <c r="PBU37" s="200"/>
      <c r="PBV37" s="266"/>
      <c r="PBW37" s="261"/>
      <c r="PBX37" s="265"/>
      <c r="PBY37" s="266"/>
      <c r="PBZ37" s="200"/>
      <c r="PCA37" s="266"/>
      <c r="PCB37" s="261"/>
      <c r="PCC37" s="265"/>
      <c r="PCD37" s="266"/>
      <c r="PCE37" s="200"/>
      <c r="PCF37" s="266"/>
      <c r="PCG37" s="261"/>
      <c r="PCH37" s="265"/>
      <c r="PCI37" s="266"/>
      <c r="PCJ37" s="200"/>
      <c r="PCK37" s="266"/>
      <c r="PCL37" s="261"/>
      <c r="PCM37" s="265"/>
      <c r="PCN37" s="266"/>
      <c r="PCO37" s="200"/>
      <c r="PCP37" s="266"/>
      <c r="PCQ37" s="261"/>
      <c r="PCR37" s="265"/>
      <c r="PCS37" s="266"/>
      <c r="PCT37" s="200"/>
      <c r="PCU37" s="266"/>
      <c r="PCV37" s="261"/>
      <c r="PCW37" s="265"/>
      <c r="PCX37" s="266"/>
      <c r="PCY37" s="200"/>
      <c r="PCZ37" s="266"/>
      <c r="PDA37" s="261"/>
      <c r="PDB37" s="265"/>
      <c r="PDC37" s="266"/>
      <c r="PDD37" s="200"/>
      <c r="PDE37" s="266"/>
      <c r="PDF37" s="261"/>
      <c r="PDG37" s="265"/>
      <c r="PDH37" s="266"/>
      <c r="PDI37" s="200"/>
      <c r="PDJ37" s="266"/>
      <c r="PDK37" s="261"/>
      <c r="PDL37" s="265"/>
      <c r="PDM37" s="266"/>
      <c r="PDN37" s="200"/>
      <c r="PDO37" s="266"/>
      <c r="PDP37" s="261"/>
      <c r="PDQ37" s="265"/>
      <c r="PDR37" s="266"/>
      <c r="PDS37" s="200"/>
      <c r="PDT37" s="266"/>
      <c r="PDU37" s="261"/>
      <c r="PDV37" s="265"/>
      <c r="PDW37" s="266"/>
      <c r="PDX37" s="200"/>
      <c r="PDY37" s="266"/>
      <c r="PDZ37" s="261"/>
      <c r="PEA37" s="265"/>
      <c r="PEB37" s="266"/>
      <c r="PEC37" s="200"/>
      <c r="PED37" s="266"/>
      <c r="PEE37" s="261"/>
      <c r="PEF37" s="265"/>
      <c r="PEG37" s="266"/>
      <c r="PEH37" s="200"/>
      <c r="PEI37" s="266"/>
      <c r="PEJ37" s="261"/>
      <c r="PEK37" s="265"/>
      <c r="PEL37" s="266"/>
      <c r="PEM37" s="200"/>
      <c r="PEN37" s="266"/>
      <c r="PEO37" s="261"/>
      <c r="PEP37" s="265"/>
      <c r="PEQ37" s="266"/>
      <c r="PER37" s="200"/>
      <c r="PES37" s="266"/>
      <c r="PET37" s="261"/>
      <c r="PEU37" s="265"/>
      <c r="PEV37" s="266"/>
      <c r="PEW37" s="200"/>
      <c r="PEX37" s="266"/>
      <c r="PEY37" s="261"/>
      <c r="PEZ37" s="265"/>
      <c r="PFA37" s="266"/>
      <c r="PFB37" s="200"/>
      <c r="PFC37" s="266"/>
      <c r="PFD37" s="261"/>
      <c r="PFE37" s="265"/>
      <c r="PFF37" s="266"/>
      <c r="PFG37" s="200"/>
      <c r="PFH37" s="266"/>
      <c r="PFI37" s="261"/>
      <c r="PFJ37" s="265"/>
      <c r="PFK37" s="266"/>
      <c r="PFL37" s="200"/>
      <c r="PFM37" s="266"/>
      <c r="PFN37" s="261"/>
      <c r="PFO37" s="265"/>
      <c r="PFP37" s="266"/>
      <c r="PFQ37" s="200"/>
      <c r="PFR37" s="266"/>
      <c r="PFS37" s="261"/>
      <c r="PFT37" s="265"/>
      <c r="PFU37" s="266"/>
      <c r="PFV37" s="200"/>
      <c r="PFW37" s="266"/>
      <c r="PFX37" s="261"/>
      <c r="PFY37" s="265"/>
      <c r="PFZ37" s="266"/>
      <c r="PGA37" s="200"/>
      <c r="PGB37" s="266"/>
      <c r="PGC37" s="261"/>
      <c r="PGD37" s="265"/>
      <c r="PGE37" s="266"/>
      <c r="PGF37" s="200"/>
      <c r="PGG37" s="266"/>
      <c r="PGH37" s="261"/>
      <c r="PGI37" s="265"/>
      <c r="PGJ37" s="266"/>
      <c r="PGK37" s="200"/>
      <c r="PGL37" s="266"/>
      <c r="PGM37" s="261"/>
      <c r="PGN37" s="265"/>
      <c r="PGO37" s="266"/>
      <c r="PGP37" s="200"/>
      <c r="PGQ37" s="266"/>
      <c r="PGR37" s="261"/>
      <c r="PGS37" s="265"/>
      <c r="PGT37" s="266"/>
      <c r="PGU37" s="200"/>
      <c r="PGV37" s="266"/>
      <c r="PGW37" s="261"/>
      <c r="PGX37" s="265"/>
      <c r="PGY37" s="266"/>
      <c r="PGZ37" s="200"/>
      <c r="PHA37" s="266"/>
      <c r="PHB37" s="261"/>
      <c r="PHC37" s="265"/>
      <c r="PHD37" s="266"/>
      <c r="PHE37" s="200"/>
      <c r="PHF37" s="266"/>
      <c r="PHG37" s="261"/>
      <c r="PHH37" s="265"/>
      <c r="PHI37" s="266"/>
      <c r="PHJ37" s="200"/>
      <c r="PHK37" s="266"/>
      <c r="PHL37" s="261"/>
      <c r="PHM37" s="265"/>
      <c r="PHN37" s="266"/>
      <c r="PHO37" s="200"/>
      <c r="PHP37" s="266"/>
      <c r="PHQ37" s="261"/>
      <c r="PHR37" s="265"/>
      <c r="PHS37" s="266"/>
      <c r="PHT37" s="200"/>
      <c r="PHU37" s="266"/>
      <c r="PHV37" s="261"/>
      <c r="PHW37" s="265"/>
      <c r="PHX37" s="266"/>
      <c r="PHY37" s="200"/>
      <c r="PHZ37" s="266"/>
      <c r="PIA37" s="261"/>
      <c r="PIB37" s="265"/>
      <c r="PIC37" s="266"/>
      <c r="PID37" s="200"/>
      <c r="PIE37" s="266"/>
      <c r="PIF37" s="261"/>
      <c r="PIG37" s="265"/>
      <c r="PIH37" s="266"/>
      <c r="PII37" s="200"/>
      <c r="PIJ37" s="266"/>
      <c r="PIK37" s="261"/>
      <c r="PIL37" s="265"/>
      <c r="PIM37" s="266"/>
      <c r="PIN37" s="200"/>
      <c r="PIO37" s="266"/>
      <c r="PIP37" s="261"/>
      <c r="PIQ37" s="265"/>
      <c r="PIR37" s="266"/>
      <c r="PIS37" s="200"/>
      <c r="PIT37" s="266"/>
      <c r="PIU37" s="261"/>
      <c r="PIV37" s="265"/>
      <c r="PIW37" s="266"/>
      <c r="PIX37" s="200"/>
      <c r="PIY37" s="266"/>
      <c r="PIZ37" s="261"/>
      <c r="PJA37" s="265"/>
      <c r="PJB37" s="266"/>
      <c r="PJC37" s="200"/>
      <c r="PJD37" s="266"/>
      <c r="PJE37" s="261"/>
      <c r="PJF37" s="265"/>
      <c r="PJG37" s="266"/>
      <c r="PJH37" s="200"/>
      <c r="PJI37" s="266"/>
      <c r="PJJ37" s="261"/>
      <c r="PJK37" s="265"/>
      <c r="PJL37" s="266"/>
      <c r="PJM37" s="200"/>
      <c r="PJN37" s="266"/>
      <c r="PJO37" s="261"/>
      <c r="PJP37" s="265"/>
      <c r="PJQ37" s="266"/>
      <c r="PJR37" s="200"/>
      <c r="PJS37" s="266"/>
      <c r="PJT37" s="261"/>
      <c r="PJU37" s="265"/>
      <c r="PJV37" s="266"/>
      <c r="PJW37" s="200"/>
      <c r="PJX37" s="266"/>
      <c r="PJY37" s="261"/>
      <c r="PJZ37" s="265"/>
      <c r="PKA37" s="266"/>
      <c r="PKB37" s="200"/>
      <c r="PKC37" s="266"/>
      <c r="PKD37" s="261"/>
      <c r="PKE37" s="265"/>
      <c r="PKF37" s="266"/>
      <c r="PKG37" s="200"/>
      <c r="PKH37" s="266"/>
      <c r="PKI37" s="261"/>
      <c r="PKJ37" s="265"/>
      <c r="PKK37" s="266"/>
      <c r="PKL37" s="200"/>
      <c r="PKM37" s="266"/>
      <c r="PKN37" s="261"/>
      <c r="PKO37" s="265"/>
      <c r="PKP37" s="266"/>
      <c r="PKQ37" s="200"/>
      <c r="PKR37" s="266"/>
      <c r="PKS37" s="261"/>
      <c r="PKT37" s="265"/>
      <c r="PKU37" s="266"/>
      <c r="PKV37" s="200"/>
      <c r="PKW37" s="266"/>
      <c r="PKX37" s="261"/>
      <c r="PKY37" s="265"/>
      <c r="PKZ37" s="266"/>
      <c r="PLA37" s="200"/>
      <c r="PLB37" s="266"/>
      <c r="PLC37" s="261"/>
      <c r="PLD37" s="265"/>
      <c r="PLE37" s="266"/>
      <c r="PLF37" s="200"/>
      <c r="PLG37" s="266"/>
      <c r="PLH37" s="261"/>
      <c r="PLI37" s="265"/>
      <c r="PLJ37" s="266"/>
      <c r="PLK37" s="200"/>
      <c r="PLL37" s="266"/>
      <c r="PLM37" s="261"/>
      <c r="PLN37" s="265"/>
      <c r="PLO37" s="266"/>
      <c r="PLP37" s="200"/>
      <c r="PLQ37" s="266"/>
      <c r="PLR37" s="261"/>
      <c r="PLS37" s="265"/>
      <c r="PLT37" s="266"/>
      <c r="PLU37" s="200"/>
      <c r="PLV37" s="266"/>
      <c r="PLW37" s="261"/>
      <c r="PLX37" s="265"/>
      <c r="PLY37" s="266"/>
      <c r="PLZ37" s="200"/>
      <c r="PMA37" s="266"/>
      <c r="PMB37" s="261"/>
      <c r="PMC37" s="265"/>
      <c r="PMD37" s="266"/>
      <c r="PME37" s="200"/>
      <c r="PMF37" s="266"/>
      <c r="PMG37" s="261"/>
      <c r="PMH37" s="265"/>
      <c r="PMI37" s="266"/>
      <c r="PMJ37" s="200"/>
      <c r="PMK37" s="266"/>
      <c r="PML37" s="261"/>
      <c r="PMM37" s="265"/>
      <c r="PMN37" s="266"/>
      <c r="PMO37" s="200"/>
      <c r="PMP37" s="266"/>
      <c r="PMQ37" s="261"/>
      <c r="PMR37" s="265"/>
      <c r="PMS37" s="266"/>
      <c r="PMT37" s="200"/>
      <c r="PMU37" s="266"/>
      <c r="PMV37" s="261"/>
      <c r="PMW37" s="265"/>
      <c r="PMX37" s="266"/>
      <c r="PMY37" s="200"/>
      <c r="PMZ37" s="266"/>
      <c r="PNA37" s="261"/>
      <c r="PNB37" s="265"/>
      <c r="PNC37" s="266"/>
      <c r="PND37" s="200"/>
      <c r="PNE37" s="266"/>
      <c r="PNF37" s="261"/>
      <c r="PNG37" s="265"/>
      <c r="PNH37" s="266"/>
      <c r="PNI37" s="200"/>
      <c r="PNJ37" s="266"/>
      <c r="PNK37" s="261"/>
      <c r="PNL37" s="265"/>
      <c r="PNM37" s="266"/>
      <c r="PNN37" s="200"/>
      <c r="PNO37" s="266"/>
      <c r="PNP37" s="261"/>
      <c r="PNQ37" s="265"/>
      <c r="PNR37" s="266"/>
      <c r="PNS37" s="200"/>
      <c r="PNT37" s="266"/>
      <c r="PNU37" s="261"/>
      <c r="PNV37" s="265"/>
      <c r="PNW37" s="266"/>
      <c r="PNX37" s="200"/>
      <c r="PNY37" s="266"/>
      <c r="PNZ37" s="261"/>
      <c r="POA37" s="265"/>
      <c r="POB37" s="266"/>
      <c r="POC37" s="200"/>
      <c r="POD37" s="266"/>
      <c r="POE37" s="261"/>
      <c r="POF37" s="265"/>
      <c r="POG37" s="266"/>
      <c r="POH37" s="200"/>
      <c r="POI37" s="266"/>
      <c r="POJ37" s="261"/>
      <c r="POK37" s="265"/>
      <c r="POL37" s="266"/>
      <c r="POM37" s="200"/>
      <c r="PON37" s="266"/>
      <c r="POO37" s="261"/>
      <c r="POP37" s="265"/>
      <c r="POQ37" s="266"/>
      <c r="POR37" s="200"/>
      <c r="POS37" s="266"/>
      <c r="POT37" s="261"/>
      <c r="POU37" s="265"/>
      <c r="POV37" s="266"/>
      <c r="POW37" s="200"/>
      <c r="POX37" s="266"/>
      <c r="POY37" s="261"/>
      <c r="POZ37" s="265"/>
      <c r="PPA37" s="266"/>
      <c r="PPB37" s="200"/>
      <c r="PPC37" s="266"/>
      <c r="PPD37" s="261"/>
      <c r="PPE37" s="265"/>
      <c r="PPF37" s="266"/>
      <c r="PPG37" s="200"/>
      <c r="PPH37" s="266"/>
      <c r="PPI37" s="261"/>
      <c r="PPJ37" s="265"/>
      <c r="PPK37" s="266"/>
      <c r="PPL37" s="200"/>
      <c r="PPM37" s="266"/>
      <c r="PPN37" s="261"/>
      <c r="PPO37" s="265"/>
      <c r="PPP37" s="266"/>
      <c r="PPQ37" s="200"/>
      <c r="PPR37" s="266"/>
      <c r="PPS37" s="261"/>
      <c r="PPT37" s="265"/>
      <c r="PPU37" s="266"/>
      <c r="PPV37" s="200"/>
      <c r="PPW37" s="266"/>
      <c r="PPX37" s="261"/>
      <c r="PPY37" s="265"/>
      <c r="PPZ37" s="266"/>
      <c r="PQA37" s="200"/>
      <c r="PQB37" s="266"/>
      <c r="PQC37" s="261"/>
      <c r="PQD37" s="265"/>
      <c r="PQE37" s="266"/>
      <c r="PQF37" s="200"/>
      <c r="PQG37" s="266"/>
      <c r="PQH37" s="261"/>
      <c r="PQI37" s="265"/>
      <c r="PQJ37" s="266"/>
      <c r="PQK37" s="200"/>
      <c r="PQL37" s="266"/>
      <c r="PQM37" s="261"/>
      <c r="PQN37" s="265"/>
      <c r="PQO37" s="266"/>
      <c r="PQP37" s="200"/>
      <c r="PQQ37" s="266"/>
      <c r="PQR37" s="261"/>
      <c r="PQS37" s="265"/>
      <c r="PQT37" s="266"/>
      <c r="PQU37" s="200"/>
      <c r="PQV37" s="266"/>
      <c r="PQW37" s="261"/>
      <c r="PQX37" s="265"/>
      <c r="PQY37" s="266"/>
      <c r="PQZ37" s="200"/>
      <c r="PRA37" s="266"/>
      <c r="PRB37" s="261"/>
      <c r="PRC37" s="265"/>
      <c r="PRD37" s="266"/>
      <c r="PRE37" s="200"/>
      <c r="PRF37" s="266"/>
      <c r="PRG37" s="261"/>
      <c r="PRH37" s="265"/>
      <c r="PRI37" s="266"/>
      <c r="PRJ37" s="200"/>
      <c r="PRK37" s="266"/>
      <c r="PRL37" s="261"/>
      <c r="PRM37" s="265"/>
      <c r="PRN37" s="266"/>
      <c r="PRO37" s="200"/>
      <c r="PRP37" s="266"/>
      <c r="PRQ37" s="261"/>
      <c r="PRR37" s="265"/>
      <c r="PRS37" s="266"/>
      <c r="PRT37" s="200"/>
      <c r="PRU37" s="266"/>
      <c r="PRV37" s="261"/>
      <c r="PRW37" s="265"/>
      <c r="PRX37" s="266"/>
      <c r="PRY37" s="200"/>
      <c r="PRZ37" s="266"/>
      <c r="PSA37" s="261"/>
      <c r="PSB37" s="265"/>
      <c r="PSC37" s="266"/>
      <c r="PSD37" s="200"/>
      <c r="PSE37" s="266"/>
      <c r="PSF37" s="261"/>
      <c r="PSG37" s="265"/>
      <c r="PSH37" s="266"/>
      <c r="PSI37" s="200"/>
      <c r="PSJ37" s="266"/>
      <c r="PSK37" s="261"/>
      <c r="PSL37" s="265"/>
      <c r="PSM37" s="266"/>
      <c r="PSN37" s="200"/>
      <c r="PSO37" s="266"/>
      <c r="PSP37" s="261"/>
      <c r="PSQ37" s="265"/>
      <c r="PSR37" s="266"/>
      <c r="PSS37" s="200"/>
      <c r="PST37" s="266"/>
      <c r="PSU37" s="261"/>
      <c r="PSV37" s="265"/>
      <c r="PSW37" s="266"/>
      <c r="PSX37" s="200"/>
      <c r="PSY37" s="266"/>
      <c r="PSZ37" s="261"/>
      <c r="PTA37" s="265"/>
      <c r="PTB37" s="266"/>
      <c r="PTC37" s="200"/>
      <c r="PTD37" s="266"/>
      <c r="PTE37" s="261"/>
      <c r="PTF37" s="265"/>
      <c r="PTG37" s="266"/>
      <c r="PTH37" s="200"/>
      <c r="PTI37" s="266"/>
      <c r="PTJ37" s="261"/>
      <c r="PTK37" s="265"/>
      <c r="PTL37" s="266"/>
      <c r="PTM37" s="200"/>
      <c r="PTN37" s="266"/>
      <c r="PTO37" s="261"/>
      <c r="PTP37" s="265"/>
      <c r="PTQ37" s="266"/>
      <c r="PTR37" s="200"/>
      <c r="PTS37" s="266"/>
      <c r="PTT37" s="261"/>
      <c r="PTU37" s="265"/>
      <c r="PTV37" s="266"/>
      <c r="PTW37" s="200"/>
      <c r="PTX37" s="266"/>
      <c r="PTY37" s="261"/>
      <c r="PTZ37" s="265"/>
      <c r="PUA37" s="266"/>
      <c r="PUB37" s="200"/>
      <c r="PUC37" s="266"/>
      <c r="PUD37" s="261"/>
      <c r="PUE37" s="265"/>
      <c r="PUF37" s="266"/>
      <c r="PUG37" s="200"/>
      <c r="PUH37" s="266"/>
      <c r="PUI37" s="261"/>
      <c r="PUJ37" s="265"/>
      <c r="PUK37" s="266"/>
      <c r="PUL37" s="200"/>
      <c r="PUM37" s="266"/>
      <c r="PUN37" s="261"/>
      <c r="PUO37" s="265"/>
      <c r="PUP37" s="266"/>
      <c r="PUQ37" s="200"/>
      <c r="PUR37" s="266"/>
      <c r="PUS37" s="261"/>
      <c r="PUT37" s="265"/>
      <c r="PUU37" s="266"/>
      <c r="PUV37" s="200"/>
      <c r="PUW37" s="266"/>
      <c r="PUX37" s="261"/>
      <c r="PUY37" s="265"/>
      <c r="PUZ37" s="266"/>
      <c r="PVA37" s="200"/>
      <c r="PVB37" s="266"/>
      <c r="PVC37" s="261"/>
      <c r="PVD37" s="265"/>
      <c r="PVE37" s="266"/>
      <c r="PVF37" s="200"/>
      <c r="PVG37" s="266"/>
      <c r="PVH37" s="261"/>
      <c r="PVI37" s="265"/>
      <c r="PVJ37" s="266"/>
      <c r="PVK37" s="200"/>
      <c r="PVL37" s="266"/>
      <c r="PVM37" s="261"/>
      <c r="PVN37" s="265"/>
      <c r="PVO37" s="266"/>
      <c r="PVP37" s="200"/>
      <c r="PVQ37" s="266"/>
      <c r="PVR37" s="261"/>
      <c r="PVS37" s="265"/>
      <c r="PVT37" s="266"/>
      <c r="PVU37" s="200"/>
      <c r="PVV37" s="266"/>
      <c r="PVW37" s="261"/>
      <c r="PVX37" s="265"/>
      <c r="PVY37" s="266"/>
      <c r="PVZ37" s="200"/>
      <c r="PWA37" s="266"/>
      <c r="PWB37" s="261"/>
      <c r="PWC37" s="265"/>
      <c r="PWD37" s="266"/>
      <c r="PWE37" s="200"/>
      <c r="PWF37" s="266"/>
      <c r="PWG37" s="261"/>
      <c r="PWH37" s="265"/>
      <c r="PWI37" s="266"/>
      <c r="PWJ37" s="200"/>
      <c r="PWK37" s="266"/>
      <c r="PWL37" s="261"/>
      <c r="PWM37" s="265"/>
      <c r="PWN37" s="266"/>
      <c r="PWO37" s="200"/>
      <c r="PWP37" s="266"/>
      <c r="PWQ37" s="261"/>
      <c r="PWR37" s="265"/>
      <c r="PWS37" s="266"/>
      <c r="PWT37" s="200"/>
      <c r="PWU37" s="266"/>
      <c r="PWV37" s="261"/>
      <c r="PWW37" s="265"/>
      <c r="PWX37" s="266"/>
      <c r="PWY37" s="200"/>
      <c r="PWZ37" s="266"/>
      <c r="PXA37" s="261"/>
      <c r="PXB37" s="265"/>
      <c r="PXC37" s="266"/>
      <c r="PXD37" s="200"/>
      <c r="PXE37" s="266"/>
      <c r="PXF37" s="261"/>
      <c r="PXG37" s="265"/>
      <c r="PXH37" s="266"/>
      <c r="PXI37" s="200"/>
      <c r="PXJ37" s="266"/>
      <c r="PXK37" s="261"/>
      <c r="PXL37" s="265"/>
      <c r="PXM37" s="266"/>
      <c r="PXN37" s="200"/>
      <c r="PXO37" s="266"/>
      <c r="PXP37" s="261"/>
      <c r="PXQ37" s="265"/>
      <c r="PXR37" s="266"/>
      <c r="PXS37" s="200"/>
      <c r="PXT37" s="266"/>
      <c r="PXU37" s="261"/>
      <c r="PXV37" s="265"/>
      <c r="PXW37" s="266"/>
      <c r="PXX37" s="200"/>
      <c r="PXY37" s="266"/>
      <c r="PXZ37" s="261"/>
      <c r="PYA37" s="265"/>
      <c r="PYB37" s="266"/>
      <c r="PYC37" s="200"/>
      <c r="PYD37" s="266"/>
      <c r="PYE37" s="261"/>
      <c r="PYF37" s="265"/>
      <c r="PYG37" s="266"/>
      <c r="PYH37" s="200"/>
      <c r="PYI37" s="266"/>
      <c r="PYJ37" s="261"/>
      <c r="PYK37" s="265"/>
      <c r="PYL37" s="266"/>
      <c r="PYM37" s="200"/>
      <c r="PYN37" s="266"/>
      <c r="PYO37" s="261"/>
      <c r="PYP37" s="265"/>
      <c r="PYQ37" s="266"/>
      <c r="PYR37" s="200"/>
      <c r="PYS37" s="266"/>
      <c r="PYT37" s="261"/>
      <c r="PYU37" s="265"/>
      <c r="PYV37" s="266"/>
      <c r="PYW37" s="200"/>
      <c r="PYX37" s="266"/>
      <c r="PYY37" s="261"/>
      <c r="PYZ37" s="265"/>
      <c r="PZA37" s="266"/>
      <c r="PZB37" s="200"/>
      <c r="PZC37" s="266"/>
      <c r="PZD37" s="261"/>
      <c r="PZE37" s="265"/>
      <c r="PZF37" s="266"/>
      <c r="PZG37" s="200"/>
      <c r="PZH37" s="266"/>
      <c r="PZI37" s="261"/>
      <c r="PZJ37" s="265"/>
      <c r="PZK37" s="266"/>
      <c r="PZL37" s="200"/>
      <c r="PZM37" s="266"/>
      <c r="PZN37" s="261"/>
      <c r="PZO37" s="265"/>
      <c r="PZP37" s="266"/>
      <c r="PZQ37" s="200"/>
      <c r="PZR37" s="266"/>
      <c r="PZS37" s="261"/>
      <c r="PZT37" s="265"/>
      <c r="PZU37" s="266"/>
      <c r="PZV37" s="200"/>
      <c r="PZW37" s="266"/>
      <c r="PZX37" s="261"/>
      <c r="PZY37" s="265"/>
      <c r="PZZ37" s="266"/>
      <c r="QAA37" s="200"/>
      <c r="QAB37" s="266"/>
      <c r="QAC37" s="261"/>
      <c r="QAD37" s="265"/>
      <c r="QAE37" s="266"/>
      <c r="QAF37" s="200"/>
      <c r="QAG37" s="266"/>
      <c r="QAH37" s="261"/>
      <c r="QAI37" s="265"/>
      <c r="QAJ37" s="266"/>
      <c r="QAK37" s="200"/>
      <c r="QAL37" s="266"/>
      <c r="QAM37" s="261"/>
      <c r="QAN37" s="265"/>
      <c r="QAO37" s="266"/>
      <c r="QAP37" s="200"/>
      <c r="QAQ37" s="266"/>
      <c r="QAR37" s="261"/>
      <c r="QAS37" s="265"/>
      <c r="QAT37" s="266"/>
      <c r="QAU37" s="200"/>
      <c r="QAV37" s="266"/>
      <c r="QAW37" s="261"/>
      <c r="QAX37" s="265"/>
      <c r="QAY37" s="266"/>
      <c r="QAZ37" s="200"/>
      <c r="QBA37" s="266"/>
      <c r="QBB37" s="261"/>
      <c r="QBC37" s="265"/>
      <c r="QBD37" s="266"/>
      <c r="QBE37" s="200"/>
      <c r="QBF37" s="266"/>
      <c r="QBG37" s="261"/>
      <c r="QBH37" s="265"/>
      <c r="QBI37" s="266"/>
      <c r="QBJ37" s="200"/>
      <c r="QBK37" s="266"/>
      <c r="QBL37" s="261"/>
      <c r="QBM37" s="265"/>
      <c r="QBN37" s="266"/>
      <c r="QBO37" s="200"/>
      <c r="QBP37" s="266"/>
      <c r="QBQ37" s="261"/>
      <c r="QBR37" s="265"/>
      <c r="QBS37" s="266"/>
      <c r="QBT37" s="200"/>
      <c r="QBU37" s="266"/>
      <c r="QBV37" s="261"/>
      <c r="QBW37" s="265"/>
      <c r="QBX37" s="266"/>
      <c r="QBY37" s="200"/>
      <c r="QBZ37" s="266"/>
      <c r="QCA37" s="261"/>
      <c r="QCB37" s="265"/>
      <c r="QCC37" s="266"/>
      <c r="QCD37" s="200"/>
      <c r="QCE37" s="266"/>
      <c r="QCF37" s="261"/>
      <c r="QCG37" s="265"/>
      <c r="QCH37" s="266"/>
      <c r="QCI37" s="200"/>
      <c r="QCJ37" s="266"/>
      <c r="QCK37" s="261"/>
      <c r="QCL37" s="265"/>
      <c r="QCM37" s="266"/>
      <c r="QCN37" s="200"/>
      <c r="QCO37" s="266"/>
      <c r="QCP37" s="261"/>
      <c r="QCQ37" s="265"/>
      <c r="QCR37" s="266"/>
      <c r="QCS37" s="200"/>
      <c r="QCT37" s="266"/>
      <c r="QCU37" s="261"/>
      <c r="QCV37" s="265"/>
      <c r="QCW37" s="266"/>
      <c r="QCX37" s="200"/>
      <c r="QCY37" s="266"/>
      <c r="QCZ37" s="261"/>
      <c r="QDA37" s="265"/>
      <c r="QDB37" s="266"/>
      <c r="QDC37" s="200"/>
      <c r="QDD37" s="266"/>
      <c r="QDE37" s="261"/>
      <c r="QDF37" s="265"/>
      <c r="QDG37" s="266"/>
      <c r="QDH37" s="200"/>
      <c r="QDI37" s="266"/>
      <c r="QDJ37" s="261"/>
      <c r="QDK37" s="265"/>
      <c r="QDL37" s="266"/>
      <c r="QDM37" s="200"/>
      <c r="QDN37" s="266"/>
      <c r="QDO37" s="261"/>
      <c r="QDP37" s="265"/>
      <c r="QDQ37" s="266"/>
      <c r="QDR37" s="200"/>
      <c r="QDS37" s="266"/>
      <c r="QDT37" s="261"/>
      <c r="QDU37" s="265"/>
      <c r="QDV37" s="266"/>
      <c r="QDW37" s="200"/>
      <c r="QDX37" s="266"/>
      <c r="QDY37" s="261"/>
      <c r="QDZ37" s="265"/>
      <c r="QEA37" s="266"/>
      <c r="QEB37" s="200"/>
      <c r="QEC37" s="266"/>
      <c r="QED37" s="261"/>
      <c r="QEE37" s="265"/>
      <c r="QEF37" s="266"/>
      <c r="QEG37" s="200"/>
      <c r="QEH37" s="266"/>
      <c r="QEI37" s="261"/>
      <c r="QEJ37" s="265"/>
      <c r="QEK37" s="266"/>
      <c r="QEL37" s="200"/>
      <c r="QEM37" s="266"/>
      <c r="QEN37" s="261"/>
      <c r="QEO37" s="265"/>
      <c r="QEP37" s="266"/>
      <c r="QEQ37" s="200"/>
      <c r="QER37" s="266"/>
      <c r="QES37" s="261"/>
      <c r="QET37" s="265"/>
      <c r="QEU37" s="266"/>
      <c r="QEV37" s="200"/>
      <c r="QEW37" s="266"/>
      <c r="QEX37" s="261"/>
      <c r="QEY37" s="265"/>
      <c r="QEZ37" s="266"/>
      <c r="QFA37" s="200"/>
      <c r="QFB37" s="266"/>
      <c r="QFC37" s="261"/>
      <c r="QFD37" s="265"/>
      <c r="QFE37" s="266"/>
      <c r="QFF37" s="200"/>
      <c r="QFG37" s="266"/>
      <c r="QFH37" s="261"/>
      <c r="QFI37" s="265"/>
      <c r="QFJ37" s="266"/>
      <c r="QFK37" s="200"/>
      <c r="QFL37" s="266"/>
      <c r="QFM37" s="261"/>
      <c r="QFN37" s="265"/>
      <c r="QFO37" s="266"/>
      <c r="QFP37" s="200"/>
      <c r="QFQ37" s="266"/>
      <c r="QFR37" s="261"/>
      <c r="QFS37" s="265"/>
      <c r="QFT37" s="266"/>
      <c r="QFU37" s="200"/>
      <c r="QFV37" s="266"/>
      <c r="QFW37" s="261"/>
      <c r="QFX37" s="265"/>
      <c r="QFY37" s="266"/>
      <c r="QFZ37" s="200"/>
      <c r="QGA37" s="266"/>
      <c r="QGB37" s="261"/>
      <c r="QGC37" s="265"/>
      <c r="QGD37" s="266"/>
      <c r="QGE37" s="200"/>
      <c r="QGF37" s="266"/>
      <c r="QGG37" s="261"/>
      <c r="QGH37" s="265"/>
      <c r="QGI37" s="266"/>
      <c r="QGJ37" s="200"/>
      <c r="QGK37" s="266"/>
      <c r="QGL37" s="261"/>
      <c r="QGM37" s="265"/>
      <c r="QGN37" s="266"/>
      <c r="QGO37" s="200"/>
      <c r="QGP37" s="266"/>
      <c r="QGQ37" s="261"/>
      <c r="QGR37" s="265"/>
      <c r="QGS37" s="266"/>
      <c r="QGT37" s="200"/>
      <c r="QGU37" s="266"/>
      <c r="QGV37" s="261"/>
      <c r="QGW37" s="265"/>
      <c r="QGX37" s="266"/>
      <c r="QGY37" s="200"/>
      <c r="QGZ37" s="266"/>
      <c r="QHA37" s="261"/>
      <c r="QHB37" s="265"/>
      <c r="QHC37" s="266"/>
      <c r="QHD37" s="200"/>
      <c r="QHE37" s="266"/>
      <c r="QHF37" s="261"/>
      <c r="QHG37" s="265"/>
      <c r="QHH37" s="266"/>
      <c r="QHI37" s="200"/>
      <c r="QHJ37" s="266"/>
      <c r="QHK37" s="261"/>
      <c r="QHL37" s="265"/>
      <c r="QHM37" s="266"/>
      <c r="QHN37" s="200"/>
      <c r="QHO37" s="266"/>
      <c r="QHP37" s="261"/>
      <c r="QHQ37" s="265"/>
      <c r="QHR37" s="266"/>
      <c r="QHS37" s="200"/>
      <c r="QHT37" s="266"/>
      <c r="QHU37" s="261"/>
      <c r="QHV37" s="265"/>
      <c r="QHW37" s="266"/>
      <c r="QHX37" s="200"/>
      <c r="QHY37" s="266"/>
      <c r="QHZ37" s="261"/>
      <c r="QIA37" s="265"/>
      <c r="QIB37" s="266"/>
      <c r="QIC37" s="200"/>
      <c r="QID37" s="266"/>
      <c r="QIE37" s="261"/>
      <c r="QIF37" s="265"/>
      <c r="QIG37" s="266"/>
      <c r="QIH37" s="200"/>
      <c r="QII37" s="266"/>
      <c r="QIJ37" s="261"/>
      <c r="QIK37" s="265"/>
      <c r="QIL37" s="266"/>
      <c r="QIM37" s="200"/>
      <c r="QIN37" s="266"/>
      <c r="QIO37" s="261"/>
      <c r="QIP37" s="265"/>
      <c r="QIQ37" s="266"/>
      <c r="QIR37" s="200"/>
      <c r="QIS37" s="266"/>
      <c r="QIT37" s="261"/>
      <c r="QIU37" s="265"/>
      <c r="QIV37" s="266"/>
      <c r="QIW37" s="200"/>
      <c r="QIX37" s="266"/>
      <c r="QIY37" s="261"/>
      <c r="QIZ37" s="265"/>
      <c r="QJA37" s="266"/>
      <c r="QJB37" s="200"/>
      <c r="QJC37" s="266"/>
      <c r="QJD37" s="261"/>
      <c r="QJE37" s="265"/>
      <c r="QJF37" s="266"/>
      <c r="QJG37" s="200"/>
      <c r="QJH37" s="266"/>
      <c r="QJI37" s="261"/>
      <c r="QJJ37" s="265"/>
      <c r="QJK37" s="266"/>
      <c r="QJL37" s="200"/>
      <c r="QJM37" s="266"/>
      <c r="QJN37" s="261"/>
      <c r="QJO37" s="265"/>
      <c r="QJP37" s="266"/>
      <c r="QJQ37" s="200"/>
      <c r="QJR37" s="266"/>
      <c r="QJS37" s="261"/>
      <c r="QJT37" s="265"/>
      <c r="QJU37" s="266"/>
      <c r="QJV37" s="200"/>
      <c r="QJW37" s="266"/>
      <c r="QJX37" s="261"/>
      <c r="QJY37" s="265"/>
      <c r="QJZ37" s="266"/>
      <c r="QKA37" s="200"/>
      <c r="QKB37" s="266"/>
      <c r="QKC37" s="261"/>
      <c r="QKD37" s="265"/>
      <c r="QKE37" s="266"/>
      <c r="QKF37" s="200"/>
      <c r="QKG37" s="266"/>
      <c r="QKH37" s="261"/>
      <c r="QKI37" s="265"/>
      <c r="QKJ37" s="266"/>
      <c r="QKK37" s="200"/>
      <c r="QKL37" s="266"/>
      <c r="QKM37" s="261"/>
      <c r="QKN37" s="265"/>
      <c r="QKO37" s="266"/>
      <c r="QKP37" s="200"/>
      <c r="QKQ37" s="266"/>
      <c r="QKR37" s="261"/>
      <c r="QKS37" s="265"/>
      <c r="QKT37" s="266"/>
      <c r="QKU37" s="200"/>
      <c r="QKV37" s="266"/>
      <c r="QKW37" s="261"/>
      <c r="QKX37" s="265"/>
      <c r="QKY37" s="266"/>
      <c r="QKZ37" s="200"/>
      <c r="QLA37" s="266"/>
      <c r="QLB37" s="261"/>
      <c r="QLC37" s="265"/>
      <c r="QLD37" s="266"/>
      <c r="QLE37" s="200"/>
      <c r="QLF37" s="266"/>
      <c r="QLG37" s="261"/>
      <c r="QLH37" s="265"/>
      <c r="QLI37" s="266"/>
      <c r="QLJ37" s="200"/>
      <c r="QLK37" s="266"/>
      <c r="QLL37" s="261"/>
      <c r="QLM37" s="265"/>
      <c r="QLN37" s="266"/>
      <c r="QLO37" s="200"/>
      <c r="QLP37" s="266"/>
      <c r="QLQ37" s="261"/>
      <c r="QLR37" s="265"/>
      <c r="QLS37" s="266"/>
      <c r="QLT37" s="200"/>
      <c r="QLU37" s="266"/>
      <c r="QLV37" s="261"/>
      <c r="QLW37" s="265"/>
      <c r="QLX37" s="266"/>
      <c r="QLY37" s="200"/>
      <c r="QLZ37" s="266"/>
      <c r="QMA37" s="261"/>
      <c r="QMB37" s="265"/>
      <c r="QMC37" s="266"/>
      <c r="QMD37" s="200"/>
      <c r="QME37" s="266"/>
      <c r="QMF37" s="261"/>
      <c r="QMG37" s="265"/>
      <c r="QMH37" s="266"/>
      <c r="QMI37" s="200"/>
      <c r="QMJ37" s="266"/>
      <c r="QMK37" s="261"/>
      <c r="QML37" s="265"/>
      <c r="QMM37" s="266"/>
      <c r="QMN37" s="200"/>
      <c r="QMO37" s="266"/>
      <c r="QMP37" s="261"/>
      <c r="QMQ37" s="265"/>
      <c r="QMR37" s="266"/>
      <c r="QMS37" s="200"/>
      <c r="QMT37" s="266"/>
      <c r="QMU37" s="261"/>
      <c r="QMV37" s="265"/>
      <c r="QMW37" s="266"/>
      <c r="QMX37" s="200"/>
      <c r="QMY37" s="266"/>
      <c r="QMZ37" s="261"/>
      <c r="QNA37" s="265"/>
      <c r="QNB37" s="266"/>
      <c r="QNC37" s="200"/>
      <c r="QND37" s="266"/>
      <c r="QNE37" s="261"/>
      <c r="QNF37" s="265"/>
      <c r="QNG37" s="266"/>
      <c r="QNH37" s="200"/>
      <c r="QNI37" s="266"/>
      <c r="QNJ37" s="261"/>
      <c r="QNK37" s="265"/>
      <c r="QNL37" s="266"/>
      <c r="QNM37" s="200"/>
      <c r="QNN37" s="266"/>
      <c r="QNO37" s="261"/>
      <c r="QNP37" s="265"/>
      <c r="QNQ37" s="266"/>
      <c r="QNR37" s="200"/>
      <c r="QNS37" s="266"/>
      <c r="QNT37" s="261"/>
      <c r="QNU37" s="265"/>
      <c r="QNV37" s="266"/>
      <c r="QNW37" s="200"/>
      <c r="QNX37" s="266"/>
      <c r="QNY37" s="261"/>
      <c r="QNZ37" s="265"/>
      <c r="QOA37" s="266"/>
      <c r="QOB37" s="200"/>
      <c r="QOC37" s="266"/>
      <c r="QOD37" s="261"/>
      <c r="QOE37" s="265"/>
      <c r="QOF37" s="266"/>
      <c r="QOG37" s="200"/>
      <c r="QOH37" s="266"/>
      <c r="QOI37" s="261"/>
      <c r="QOJ37" s="265"/>
      <c r="QOK37" s="266"/>
      <c r="QOL37" s="200"/>
      <c r="QOM37" s="266"/>
      <c r="QON37" s="261"/>
      <c r="QOO37" s="265"/>
      <c r="QOP37" s="266"/>
      <c r="QOQ37" s="200"/>
      <c r="QOR37" s="266"/>
      <c r="QOS37" s="261"/>
      <c r="QOT37" s="265"/>
      <c r="QOU37" s="266"/>
      <c r="QOV37" s="200"/>
      <c r="QOW37" s="266"/>
      <c r="QOX37" s="261"/>
      <c r="QOY37" s="265"/>
      <c r="QOZ37" s="266"/>
      <c r="QPA37" s="200"/>
      <c r="QPB37" s="266"/>
      <c r="QPC37" s="261"/>
      <c r="QPD37" s="265"/>
      <c r="QPE37" s="266"/>
      <c r="QPF37" s="200"/>
      <c r="QPG37" s="266"/>
      <c r="QPH37" s="261"/>
      <c r="QPI37" s="265"/>
      <c r="QPJ37" s="266"/>
      <c r="QPK37" s="200"/>
      <c r="QPL37" s="266"/>
      <c r="QPM37" s="261"/>
      <c r="QPN37" s="265"/>
      <c r="QPO37" s="266"/>
      <c r="QPP37" s="200"/>
      <c r="QPQ37" s="266"/>
      <c r="QPR37" s="261"/>
      <c r="QPS37" s="265"/>
      <c r="QPT37" s="266"/>
      <c r="QPU37" s="200"/>
      <c r="QPV37" s="266"/>
      <c r="QPW37" s="261"/>
      <c r="QPX37" s="265"/>
      <c r="QPY37" s="266"/>
      <c r="QPZ37" s="200"/>
      <c r="QQA37" s="266"/>
      <c r="QQB37" s="261"/>
      <c r="QQC37" s="265"/>
      <c r="QQD37" s="266"/>
      <c r="QQE37" s="200"/>
      <c r="QQF37" s="266"/>
      <c r="QQG37" s="261"/>
      <c r="QQH37" s="265"/>
      <c r="QQI37" s="266"/>
      <c r="QQJ37" s="200"/>
      <c r="QQK37" s="266"/>
      <c r="QQL37" s="261"/>
      <c r="QQM37" s="265"/>
      <c r="QQN37" s="266"/>
      <c r="QQO37" s="200"/>
      <c r="QQP37" s="266"/>
      <c r="QQQ37" s="261"/>
      <c r="QQR37" s="265"/>
      <c r="QQS37" s="266"/>
      <c r="QQT37" s="200"/>
      <c r="QQU37" s="266"/>
      <c r="QQV37" s="261"/>
      <c r="QQW37" s="265"/>
      <c r="QQX37" s="266"/>
      <c r="QQY37" s="200"/>
      <c r="QQZ37" s="266"/>
      <c r="QRA37" s="261"/>
      <c r="QRB37" s="265"/>
      <c r="QRC37" s="266"/>
      <c r="QRD37" s="200"/>
      <c r="QRE37" s="266"/>
      <c r="QRF37" s="261"/>
      <c r="QRG37" s="265"/>
      <c r="QRH37" s="266"/>
      <c r="QRI37" s="200"/>
      <c r="QRJ37" s="266"/>
      <c r="QRK37" s="261"/>
      <c r="QRL37" s="265"/>
      <c r="QRM37" s="266"/>
      <c r="QRN37" s="200"/>
      <c r="QRO37" s="266"/>
      <c r="QRP37" s="261"/>
      <c r="QRQ37" s="265"/>
      <c r="QRR37" s="266"/>
      <c r="QRS37" s="200"/>
      <c r="QRT37" s="266"/>
      <c r="QRU37" s="261"/>
      <c r="QRV37" s="265"/>
      <c r="QRW37" s="266"/>
      <c r="QRX37" s="200"/>
      <c r="QRY37" s="266"/>
      <c r="QRZ37" s="261"/>
      <c r="QSA37" s="265"/>
      <c r="QSB37" s="266"/>
      <c r="QSC37" s="200"/>
      <c r="QSD37" s="266"/>
      <c r="QSE37" s="261"/>
      <c r="QSF37" s="265"/>
      <c r="QSG37" s="266"/>
      <c r="QSH37" s="200"/>
      <c r="QSI37" s="266"/>
      <c r="QSJ37" s="261"/>
      <c r="QSK37" s="265"/>
      <c r="QSL37" s="266"/>
      <c r="QSM37" s="200"/>
      <c r="QSN37" s="266"/>
      <c r="QSO37" s="261"/>
      <c r="QSP37" s="265"/>
      <c r="QSQ37" s="266"/>
      <c r="QSR37" s="200"/>
      <c r="QSS37" s="266"/>
      <c r="QST37" s="261"/>
      <c r="QSU37" s="265"/>
      <c r="QSV37" s="266"/>
      <c r="QSW37" s="200"/>
      <c r="QSX37" s="266"/>
      <c r="QSY37" s="261"/>
      <c r="QSZ37" s="265"/>
      <c r="QTA37" s="266"/>
      <c r="QTB37" s="200"/>
      <c r="QTC37" s="266"/>
      <c r="QTD37" s="261"/>
      <c r="QTE37" s="265"/>
      <c r="QTF37" s="266"/>
      <c r="QTG37" s="200"/>
      <c r="QTH37" s="266"/>
      <c r="QTI37" s="261"/>
      <c r="QTJ37" s="265"/>
      <c r="QTK37" s="266"/>
      <c r="QTL37" s="200"/>
      <c r="QTM37" s="266"/>
      <c r="QTN37" s="261"/>
      <c r="QTO37" s="265"/>
      <c r="QTP37" s="266"/>
      <c r="QTQ37" s="200"/>
      <c r="QTR37" s="266"/>
      <c r="QTS37" s="261"/>
      <c r="QTT37" s="265"/>
      <c r="QTU37" s="266"/>
      <c r="QTV37" s="200"/>
      <c r="QTW37" s="266"/>
      <c r="QTX37" s="261"/>
      <c r="QTY37" s="265"/>
      <c r="QTZ37" s="266"/>
      <c r="QUA37" s="200"/>
      <c r="QUB37" s="266"/>
      <c r="QUC37" s="261"/>
      <c r="QUD37" s="265"/>
      <c r="QUE37" s="266"/>
      <c r="QUF37" s="200"/>
      <c r="QUG37" s="266"/>
      <c r="QUH37" s="261"/>
      <c r="QUI37" s="265"/>
      <c r="QUJ37" s="266"/>
      <c r="QUK37" s="200"/>
      <c r="QUL37" s="266"/>
      <c r="QUM37" s="261"/>
      <c r="QUN37" s="265"/>
      <c r="QUO37" s="266"/>
      <c r="QUP37" s="200"/>
      <c r="QUQ37" s="266"/>
      <c r="QUR37" s="261"/>
      <c r="QUS37" s="265"/>
      <c r="QUT37" s="266"/>
      <c r="QUU37" s="200"/>
      <c r="QUV37" s="266"/>
      <c r="QUW37" s="261"/>
      <c r="QUX37" s="265"/>
      <c r="QUY37" s="266"/>
      <c r="QUZ37" s="200"/>
      <c r="QVA37" s="266"/>
      <c r="QVB37" s="261"/>
      <c r="QVC37" s="265"/>
      <c r="QVD37" s="266"/>
      <c r="QVE37" s="200"/>
      <c r="QVF37" s="266"/>
      <c r="QVG37" s="261"/>
      <c r="QVH37" s="265"/>
      <c r="QVI37" s="266"/>
      <c r="QVJ37" s="200"/>
      <c r="QVK37" s="266"/>
      <c r="QVL37" s="261"/>
      <c r="QVM37" s="265"/>
      <c r="QVN37" s="266"/>
      <c r="QVO37" s="200"/>
      <c r="QVP37" s="266"/>
      <c r="QVQ37" s="261"/>
      <c r="QVR37" s="265"/>
      <c r="QVS37" s="266"/>
      <c r="QVT37" s="200"/>
      <c r="QVU37" s="266"/>
      <c r="QVV37" s="261"/>
      <c r="QVW37" s="265"/>
      <c r="QVX37" s="266"/>
      <c r="QVY37" s="200"/>
      <c r="QVZ37" s="266"/>
      <c r="QWA37" s="261"/>
      <c r="QWB37" s="265"/>
      <c r="QWC37" s="266"/>
      <c r="QWD37" s="200"/>
      <c r="QWE37" s="266"/>
      <c r="QWF37" s="261"/>
      <c r="QWG37" s="265"/>
      <c r="QWH37" s="266"/>
      <c r="QWI37" s="200"/>
      <c r="QWJ37" s="266"/>
      <c r="QWK37" s="261"/>
      <c r="QWL37" s="265"/>
      <c r="QWM37" s="266"/>
      <c r="QWN37" s="200"/>
      <c r="QWO37" s="266"/>
      <c r="QWP37" s="261"/>
      <c r="QWQ37" s="265"/>
      <c r="QWR37" s="266"/>
      <c r="QWS37" s="200"/>
      <c r="QWT37" s="266"/>
      <c r="QWU37" s="261"/>
      <c r="QWV37" s="265"/>
      <c r="QWW37" s="266"/>
      <c r="QWX37" s="200"/>
      <c r="QWY37" s="266"/>
      <c r="QWZ37" s="261"/>
      <c r="QXA37" s="265"/>
      <c r="QXB37" s="266"/>
      <c r="QXC37" s="200"/>
      <c r="QXD37" s="266"/>
      <c r="QXE37" s="261"/>
      <c r="QXF37" s="265"/>
      <c r="QXG37" s="266"/>
      <c r="QXH37" s="200"/>
      <c r="QXI37" s="266"/>
      <c r="QXJ37" s="261"/>
      <c r="QXK37" s="265"/>
      <c r="QXL37" s="266"/>
      <c r="QXM37" s="200"/>
      <c r="QXN37" s="266"/>
      <c r="QXO37" s="261"/>
      <c r="QXP37" s="265"/>
      <c r="QXQ37" s="266"/>
      <c r="QXR37" s="200"/>
      <c r="QXS37" s="266"/>
      <c r="QXT37" s="261"/>
      <c r="QXU37" s="265"/>
      <c r="QXV37" s="266"/>
      <c r="QXW37" s="200"/>
      <c r="QXX37" s="266"/>
      <c r="QXY37" s="261"/>
      <c r="QXZ37" s="265"/>
      <c r="QYA37" s="266"/>
      <c r="QYB37" s="200"/>
      <c r="QYC37" s="266"/>
      <c r="QYD37" s="261"/>
      <c r="QYE37" s="265"/>
      <c r="QYF37" s="266"/>
      <c r="QYG37" s="200"/>
      <c r="QYH37" s="266"/>
      <c r="QYI37" s="261"/>
      <c r="QYJ37" s="265"/>
      <c r="QYK37" s="266"/>
      <c r="QYL37" s="200"/>
      <c r="QYM37" s="266"/>
      <c r="QYN37" s="261"/>
      <c r="QYO37" s="265"/>
      <c r="QYP37" s="266"/>
      <c r="QYQ37" s="200"/>
      <c r="QYR37" s="266"/>
      <c r="QYS37" s="261"/>
      <c r="QYT37" s="265"/>
      <c r="QYU37" s="266"/>
      <c r="QYV37" s="200"/>
      <c r="QYW37" s="266"/>
      <c r="QYX37" s="261"/>
      <c r="QYY37" s="265"/>
      <c r="QYZ37" s="266"/>
      <c r="QZA37" s="200"/>
      <c r="QZB37" s="266"/>
      <c r="QZC37" s="261"/>
      <c r="QZD37" s="265"/>
      <c r="QZE37" s="266"/>
      <c r="QZF37" s="200"/>
      <c r="QZG37" s="266"/>
      <c r="QZH37" s="261"/>
      <c r="QZI37" s="265"/>
      <c r="QZJ37" s="266"/>
      <c r="QZK37" s="200"/>
      <c r="QZL37" s="266"/>
      <c r="QZM37" s="261"/>
      <c r="QZN37" s="265"/>
      <c r="QZO37" s="266"/>
      <c r="QZP37" s="200"/>
      <c r="QZQ37" s="266"/>
      <c r="QZR37" s="261"/>
      <c r="QZS37" s="265"/>
      <c r="QZT37" s="266"/>
      <c r="QZU37" s="200"/>
      <c r="QZV37" s="266"/>
      <c r="QZW37" s="261"/>
      <c r="QZX37" s="265"/>
      <c r="QZY37" s="266"/>
      <c r="QZZ37" s="200"/>
      <c r="RAA37" s="266"/>
      <c r="RAB37" s="261"/>
      <c r="RAC37" s="265"/>
      <c r="RAD37" s="266"/>
      <c r="RAE37" s="200"/>
      <c r="RAF37" s="266"/>
      <c r="RAG37" s="261"/>
      <c r="RAH37" s="265"/>
      <c r="RAI37" s="266"/>
      <c r="RAJ37" s="200"/>
      <c r="RAK37" s="266"/>
      <c r="RAL37" s="261"/>
      <c r="RAM37" s="265"/>
      <c r="RAN37" s="266"/>
      <c r="RAO37" s="200"/>
      <c r="RAP37" s="266"/>
      <c r="RAQ37" s="261"/>
      <c r="RAR37" s="265"/>
      <c r="RAS37" s="266"/>
      <c r="RAT37" s="200"/>
      <c r="RAU37" s="266"/>
      <c r="RAV37" s="261"/>
      <c r="RAW37" s="265"/>
      <c r="RAX37" s="266"/>
      <c r="RAY37" s="200"/>
      <c r="RAZ37" s="266"/>
      <c r="RBA37" s="261"/>
      <c r="RBB37" s="265"/>
      <c r="RBC37" s="266"/>
      <c r="RBD37" s="200"/>
      <c r="RBE37" s="266"/>
      <c r="RBF37" s="261"/>
      <c r="RBG37" s="265"/>
      <c r="RBH37" s="266"/>
      <c r="RBI37" s="200"/>
      <c r="RBJ37" s="266"/>
      <c r="RBK37" s="261"/>
      <c r="RBL37" s="265"/>
      <c r="RBM37" s="266"/>
      <c r="RBN37" s="200"/>
      <c r="RBO37" s="266"/>
      <c r="RBP37" s="261"/>
      <c r="RBQ37" s="265"/>
      <c r="RBR37" s="266"/>
      <c r="RBS37" s="200"/>
      <c r="RBT37" s="266"/>
      <c r="RBU37" s="261"/>
      <c r="RBV37" s="265"/>
      <c r="RBW37" s="266"/>
      <c r="RBX37" s="200"/>
      <c r="RBY37" s="266"/>
      <c r="RBZ37" s="261"/>
      <c r="RCA37" s="265"/>
      <c r="RCB37" s="266"/>
      <c r="RCC37" s="200"/>
      <c r="RCD37" s="266"/>
      <c r="RCE37" s="261"/>
      <c r="RCF37" s="265"/>
      <c r="RCG37" s="266"/>
      <c r="RCH37" s="200"/>
      <c r="RCI37" s="266"/>
      <c r="RCJ37" s="261"/>
      <c r="RCK37" s="265"/>
      <c r="RCL37" s="266"/>
      <c r="RCM37" s="200"/>
      <c r="RCN37" s="266"/>
      <c r="RCO37" s="261"/>
      <c r="RCP37" s="265"/>
      <c r="RCQ37" s="266"/>
      <c r="RCR37" s="200"/>
      <c r="RCS37" s="266"/>
      <c r="RCT37" s="261"/>
      <c r="RCU37" s="265"/>
      <c r="RCV37" s="266"/>
      <c r="RCW37" s="200"/>
      <c r="RCX37" s="266"/>
      <c r="RCY37" s="261"/>
      <c r="RCZ37" s="265"/>
      <c r="RDA37" s="266"/>
      <c r="RDB37" s="200"/>
      <c r="RDC37" s="266"/>
      <c r="RDD37" s="261"/>
      <c r="RDE37" s="265"/>
      <c r="RDF37" s="266"/>
      <c r="RDG37" s="200"/>
      <c r="RDH37" s="266"/>
      <c r="RDI37" s="261"/>
      <c r="RDJ37" s="265"/>
      <c r="RDK37" s="266"/>
      <c r="RDL37" s="200"/>
      <c r="RDM37" s="266"/>
      <c r="RDN37" s="261"/>
      <c r="RDO37" s="265"/>
      <c r="RDP37" s="266"/>
      <c r="RDQ37" s="200"/>
      <c r="RDR37" s="266"/>
      <c r="RDS37" s="261"/>
      <c r="RDT37" s="265"/>
      <c r="RDU37" s="266"/>
      <c r="RDV37" s="200"/>
      <c r="RDW37" s="266"/>
      <c r="RDX37" s="261"/>
      <c r="RDY37" s="265"/>
      <c r="RDZ37" s="266"/>
      <c r="REA37" s="200"/>
      <c r="REB37" s="266"/>
      <c r="REC37" s="261"/>
      <c r="RED37" s="265"/>
      <c r="REE37" s="266"/>
      <c r="REF37" s="200"/>
      <c r="REG37" s="266"/>
      <c r="REH37" s="261"/>
      <c r="REI37" s="265"/>
      <c r="REJ37" s="266"/>
      <c r="REK37" s="200"/>
      <c r="REL37" s="266"/>
      <c r="REM37" s="261"/>
      <c r="REN37" s="265"/>
      <c r="REO37" s="266"/>
      <c r="REP37" s="200"/>
      <c r="REQ37" s="266"/>
      <c r="RER37" s="261"/>
      <c r="RES37" s="265"/>
      <c r="RET37" s="266"/>
      <c r="REU37" s="200"/>
      <c r="REV37" s="266"/>
      <c r="REW37" s="261"/>
      <c r="REX37" s="265"/>
      <c r="REY37" s="266"/>
      <c r="REZ37" s="200"/>
      <c r="RFA37" s="266"/>
      <c r="RFB37" s="261"/>
      <c r="RFC37" s="265"/>
      <c r="RFD37" s="266"/>
      <c r="RFE37" s="200"/>
      <c r="RFF37" s="266"/>
      <c r="RFG37" s="261"/>
      <c r="RFH37" s="265"/>
      <c r="RFI37" s="266"/>
      <c r="RFJ37" s="200"/>
      <c r="RFK37" s="266"/>
      <c r="RFL37" s="261"/>
      <c r="RFM37" s="265"/>
      <c r="RFN37" s="266"/>
      <c r="RFO37" s="200"/>
      <c r="RFP37" s="266"/>
      <c r="RFQ37" s="261"/>
      <c r="RFR37" s="265"/>
      <c r="RFS37" s="266"/>
      <c r="RFT37" s="200"/>
      <c r="RFU37" s="266"/>
      <c r="RFV37" s="261"/>
      <c r="RFW37" s="265"/>
      <c r="RFX37" s="266"/>
      <c r="RFY37" s="200"/>
      <c r="RFZ37" s="266"/>
      <c r="RGA37" s="261"/>
      <c r="RGB37" s="265"/>
      <c r="RGC37" s="266"/>
      <c r="RGD37" s="200"/>
      <c r="RGE37" s="266"/>
      <c r="RGF37" s="261"/>
      <c r="RGG37" s="265"/>
      <c r="RGH37" s="266"/>
      <c r="RGI37" s="200"/>
      <c r="RGJ37" s="266"/>
      <c r="RGK37" s="261"/>
      <c r="RGL37" s="265"/>
      <c r="RGM37" s="266"/>
      <c r="RGN37" s="200"/>
      <c r="RGO37" s="266"/>
      <c r="RGP37" s="261"/>
      <c r="RGQ37" s="265"/>
      <c r="RGR37" s="266"/>
      <c r="RGS37" s="200"/>
      <c r="RGT37" s="266"/>
      <c r="RGU37" s="261"/>
      <c r="RGV37" s="265"/>
      <c r="RGW37" s="266"/>
      <c r="RGX37" s="200"/>
      <c r="RGY37" s="266"/>
      <c r="RGZ37" s="261"/>
      <c r="RHA37" s="265"/>
      <c r="RHB37" s="266"/>
      <c r="RHC37" s="200"/>
      <c r="RHD37" s="266"/>
      <c r="RHE37" s="261"/>
      <c r="RHF37" s="265"/>
      <c r="RHG37" s="266"/>
      <c r="RHH37" s="200"/>
      <c r="RHI37" s="266"/>
      <c r="RHJ37" s="261"/>
      <c r="RHK37" s="265"/>
      <c r="RHL37" s="266"/>
      <c r="RHM37" s="200"/>
      <c r="RHN37" s="266"/>
      <c r="RHO37" s="261"/>
      <c r="RHP37" s="265"/>
      <c r="RHQ37" s="266"/>
      <c r="RHR37" s="200"/>
      <c r="RHS37" s="266"/>
      <c r="RHT37" s="261"/>
      <c r="RHU37" s="265"/>
      <c r="RHV37" s="266"/>
      <c r="RHW37" s="200"/>
      <c r="RHX37" s="266"/>
      <c r="RHY37" s="261"/>
      <c r="RHZ37" s="265"/>
      <c r="RIA37" s="266"/>
      <c r="RIB37" s="200"/>
      <c r="RIC37" s="266"/>
      <c r="RID37" s="261"/>
      <c r="RIE37" s="265"/>
      <c r="RIF37" s="266"/>
      <c r="RIG37" s="200"/>
      <c r="RIH37" s="266"/>
      <c r="RII37" s="261"/>
      <c r="RIJ37" s="265"/>
      <c r="RIK37" s="266"/>
      <c r="RIL37" s="200"/>
      <c r="RIM37" s="266"/>
      <c r="RIN37" s="261"/>
      <c r="RIO37" s="265"/>
      <c r="RIP37" s="266"/>
      <c r="RIQ37" s="200"/>
      <c r="RIR37" s="266"/>
      <c r="RIS37" s="261"/>
      <c r="RIT37" s="265"/>
      <c r="RIU37" s="266"/>
      <c r="RIV37" s="200"/>
      <c r="RIW37" s="266"/>
      <c r="RIX37" s="261"/>
      <c r="RIY37" s="265"/>
      <c r="RIZ37" s="266"/>
      <c r="RJA37" s="200"/>
      <c r="RJB37" s="266"/>
      <c r="RJC37" s="261"/>
      <c r="RJD37" s="265"/>
      <c r="RJE37" s="266"/>
      <c r="RJF37" s="200"/>
      <c r="RJG37" s="266"/>
      <c r="RJH37" s="261"/>
      <c r="RJI37" s="265"/>
      <c r="RJJ37" s="266"/>
      <c r="RJK37" s="200"/>
      <c r="RJL37" s="266"/>
      <c r="RJM37" s="261"/>
      <c r="RJN37" s="265"/>
      <c r="RJO37" s="266"/>
      <c r="RJP37" s="200"/>
      <c r="RJQ37" s="266"/>
      <c r="RJR37" s="261"/>
      <c r="RJS37" s="265"/>
      <c r="RJT37" s="266"/>
      <c r="RJU37" s="200"/>
      <c r="RJV37" s="266"/>
      <c r="RJW37" s="261"/>
      <c r="RJX37" s="265"/>
      <c r="RJY37" s="266"/>
      <c r="RJZ37" s="200"/>
      <c r="RKA37" s="266"/>
      <c r="RKB37" s="261"/>
      <c r="RKC37" s="265"/>
      <c r="RKD37" s="266"/>
      <c r="RKE37" s="200"/>
      <c r="RKF37" s="266"/>
      <c r="RKG37" s="261"/>
      <c r="RKH37" s="265"/>
      <c r="RKI37" s="266"/>
      <c r="RKJ37" s="200"/>
      <c r="RKK37" s="266"/>
      <c r="RKL37" s="261"/>
      <c r="RKM37" s="265"/>
      <c r="RKN37" s="266"/>
      <c r="RKO37" s="200"/>
      <c r="RKP37" s="266"/>
      <c r="RKQ37" s="261"/>
      <c r="RKR37" s="265"/>
      <c r="RKS37" s="266"/>
      <c r="RKT37" s="200"/>
      <c r="RKU37" s="266"/>
      <c r="RKV37" s="261"/>
      <c r="RKW37" s="265"/>
      <c r="RKX37" s="266"/>
      <c r="RKY37" s="200"/>
      <c r="RKZ37" s="266"/>
      <c r="RLA37" s="261"/>
      <c r="RLB37" s="265"/>
      <c r="RLC37" s="266"/>
      <c r="RLD37" s="200"/>
      <c r="RLE37" s="266"/>
      <c r="RLF37" s="261"/>
      <c r="RLG37" s="265"/>
      <c r="RLH37" s="266"/>
      <c r="RLI37" s="200"/>
      <c r="RLJ37" s="266"/>
      <c r="RLK37" s="261"/>
      <c r="RLL37" s="265"/>
      <c r="RLM37" s="266"/>
      <c r="RLN37" s="200"/>
      <c r="RLO37" s="266"/>
      <c r="RLP37" s="261"/>
      <c r="RLQ37" s="265"/>
      <c r="RLR37" s="266"/>
      <c r="RLS37" s="200"/>
      <c r="RLT37" s="266"/>
      <c r="RLU37" s="261"/>
      <c r="RLV37" s="265"/>
      <c r="RLW37" s="266"/>
      <c r="RLX37" s="200"/>
      <c r="RLY37" s="266"/>
      <c r="RLZ37" s="261"/>
      <c r="RMA37" s="265"/>
      <c r="RMB37" s="266"/>
      <c r="RMC37" s="200"/>
      <c r="RMD37" s="266"/>
      <c r="RME37" s="261"/>
      <c r="RMF37" s="265"/>
      <c r="RMG37" s="266"/>
      <c r="RMH37" s="200"/>
      <c r="RMI37" s="266"/>
      <c r="RMJ37" s="261"/>
      <c r="RMK37" s="265"/>
      <c r="RML37" s="266"/>
      <c r="RMM37" s="200"/>
      <c r="RMN37" s="266"/>
      <c r="RMO37" s="261"/>
      <c r="RMP37" s="265"/>
      <c r="RMQ37" s="266"/>
      <c r="RMR37" s="200"/>
      <c r="RMS37" s="266"/>
      <c r="RMT37" s="261"/>
      <c r="RMU37" s="265"/>
      <c r="RMV37" s="266"/>
      <c r="RMW37" s="200"/>
      <c r="RMX37" s="266"/>
      <c r="RMY37" s="261"/>
      <c r="RMZ37" s="265"/>
      <c r="RNA37" s="266"/>
      <c r="RNB37" s="200"/>
      <c r="RNC37" s="266"/>
      <c r="RND37" s="261"/>
      <c r="RNE37" s="265"/>
      <c r="RNF37" s="266"/>
      <c r="RNG37" s="200"/>
      <c r="RNH37" s="266"/>
      <c r="RNI37" s="261"/>
      <c r="RNJ37" s="265"/>
      <c r="RNK37" s="266"/>
      <c r="RNL37" s="200"/>
      <c r="RNM37" s="266"/>
      <c r="RNN37" s="261"/>
      <c r="RNO37" s="265"/>
      <c r="RNP37" s="266"/>
      <c r="RNQ37" s="200"/>
      <c r="RNR37" s="266"/>
      <c r="RNS37" s="261"/>
      <c r="RNT37" s="265"/>
      <c r="RNU37" s="266"/>
      <c r="RNV37" s="200"/>
      <c r="RNW37" s="266"/>
      <c r="RNX37" s="261"/>
      <c r="RNY37" s="265"/>
      <c r="RNZ37" s="266"/>
      <c r="ROA37" s="200"/>
      <c r="ROB37" s="266"/>
      <c r="ROC37" s="261"/>
      <c r="ROD37" s="265"/>
      <c r="ROE37" s="266"/>
      <c r="ROF37" s="200"/>
      <c r="ROG37" s="266"/>
      <c r="ROH37" s="261"/>
      <c r="ROI37" s="265"/>
      <c r="ROJ37" s="266"/>
      <c r="ROK37" s="200"/>
      <c r="ROL37" s="266"/>
      <c r="ROM37" s="261"/>
      <c r="RON37" s="265"/>
      <c r="ROO37" s="266"/>
      <c r="ROP37" s="200"/>
      <c r="ROQ37" s="266"/>
      <c r="ROR37" s="261"/>
      <c r="ROS37" s="265"/>
      <c r="ROT37" s="266"/>
      <c r="ROU37" s="200"/>
      <c r="ROV37" s="266"/>
      <c r="ROW37" s="261"/>
      <c r="ROX37" s="265"/>
      <c r="ROY37" s="266"/>
      <c r="ROZ37" s="200"/>
      <c r="RPA37" s="266"/>
      <c r="RPB37" s="261"/>
      <c r="RPC37" s="265"/>
      <c r="RPD37" s="266"/>
      <c r="RPE37" s="200"/>
      <c r="RPF37" s="266"/>
      <c r="RPG37" s="261"/>
      <c r="RPH37" s="265"/>
      <c r="RPI37" s="266"/>
      <c r="RPJ37" s="200"/>
      <c r="RPK37" s="266"/>
      <c r="RPL37" s="261"/>
      <c r="RPM37" s="265"/>
      <c r="RPN37" s="266"/>
      <c r="RPO37" s="200"/>
      <c r="RPP37" s="266"/>
      <c r="RPQ37" s="261"/>
      <c r="RPR37" s="265"/>
      <c r="RPS37" s="266"/>
      <c r="RPT37" s="200"/>
      <c r="RPU37" s="266"/>
      <c r="RPV37" s="261"/>
      <c r="RPW37" s="265"/>
      <c r="RPX37" s="266"/>
      <c r="RPY37" s="200"/>
      <c r="RPZ37" s="266"/>
      <c r="RQA37" s="261"/>
      <c r="RQB37" s="265"/>
      <c r="RQC37" s="266"/>
      <c r="RQD37" s="200"/>
      <c r="RQE37" s="266"/>
      <c r="RQF37" s="261"/>
      <c r="RQG37" s="265"/>
      <c r="RQH37" s="266"/>
      <c r="RQI37" s="200"/>
      <c r="RQJ37" s="266"/>
      <c r="RQK37" s="261"/>
      <c r="RQL37" s="265"/>
      <c r="RQM37" s="266"/>
      <c r="RQN37" s="200"/>
      <c r="RQO37" s="266"/>
      <c r="RQP37" s="261"/>
      <c r="RQQ37" s="265"/>
      <c r="RQR37" s="266"/>
      <c r="RQS37" s="200"/>
      <c r="RQT37" s="266"/>
      <c r="RQU37" s="261"/>
      <c r="RQV37" s="265"/>
      <c r="RQW37" s="266"/>
      <c r="RQX37" s="200"/>
      <c r="RQY37" s="266"/>
      <c r="RQZ37" s="261"/>
      <c r="RRA37" s="265"/>
      <c r="RRB37" s="266"/>
      <c r="RRC37" s="200"/>
      <c r="RRD37" s="266"/>
      <c r="RRE37" s="261"/>
      <c r="RRF37" s="265"/>
      <c r="RRG37" s="266"/>
      <c r="RRH37" s="200"/>
      <c r="RRI37" s="266"/>
      <c r="RRJ37" s="261"/>
      <c r="RRK37" s="265"/>
      <c r="RRL37" s="266"/>
      <c r="RRM37" s="200"/>
      <c r="RRN37" s="266"/>
      <c r="RRO37" s="261"/>
      <c r="RRP37" s="265"/>
      <c r="RRQ37" s="266"/>
      <c r="RRR37" s="200"/>
      <c r="RRS37" s="266"/>
      <c r="RRT37" s="261"/>
      <c r="RRU37" s="265"/>
      <c r="RRV37" s="266"/>
      <c r="RRW37" s="200"/>
      <c r="RRX37" s="266"/>
      <c r="RRY37" s="261"/>
      <c r="RRZ37" s="265"/>
      <c r="RSA37" s="266"/>
      <c r="RSB37" s="200"/>
      <c r="RSC37" s="266"/>
      <c r="RSD37" s="261"/>
      <c r="RSE37" s="265"/>
      <c r="RSF37" s="266"/>
      <c r="RSG37" s="200"/>
      <c r="RSH37" s="266"/>
      <c r="RSI37" s="261"/>
      <c r="RSJ37" s="265"/>
      <c r="RSK37" s="266"/>
      <c r="RSL37" s="200"/>
      <c r="RSM37" s="266"/>
      <c r="RSN37" s="261"/>
      <c r="RSO37" s="265"/>
      <c r="RSP37" s="266"/>
      <c r="RSQ37" s="200"/>
      <c r="RSR37" s="266"/>
      <c r="RSS37" s="261"/>
      <c r="RST37" s="265"/>
      <c r="RSU37" s="266"/>
      <c r="RSV37" s="200"/>
      <c r="RSW37" s="266"/>
      <c r="RSX37" s="261"/>
      <c r="RSY37" s="265"/>
      <c r="RSZ37" s="266"/>
      <c r="RTA37" s="200"/>
      <c r="RTB37" s="266"/>
      <c r="RTC37" s="261"/>
      <c r="RTD37" s="265"/>
      <c r="RTE37" s="266"/>
      <c r="RTF37" s="200"/>
      <c r="RTG37" s="266"/>
      <c r="RTH37" s="261"/>
      <c r="RTI37" s="265"/>
      <c r="RTJ37" s="266"/>
      <c r="RTK37" s="200"/>
      <c r="RTL37" s="266"/>
      <c r="RTM37" s="261"/>
      <c r="RTN37" s="265"/>
      <c r="RTO37" s="266"/>
      <c r="RTP37" s="200"/>
      <c r="RTQ37" s="266"/>
      <c r="RTR37" s="261"/>
      <c r="RTS37" s="265"/>
      <c r="RTT37" s="266"/>
      <c r="RTU37" s="200"/>
      <c r="RTV37" s="266"/>
      <c r="RTW37" s="261"/>
      <c r="RTX37" s="265"/>
      <c r="RTY37" s="266"/>
      <c r="RTZ37" s="200"/>
      <c r="RUA37" s="266"/>
      <c r="RUB37" s="261"/>
      <c r="RUC37" s="265"/>
      <c r="RUD37" s="266"/>
      <c r="RUE37" s="200"/>
      <c r="RUF37" s="266"/>
      <c r="RUG37" s="261"/>
      <c r="RUH37" s="265"/>
      <c r="RUI37" s="266"/>
      <c r="RUJ37" s="200"/>
      <c r="RUK37" s="266"/>
      <c r="RUL37" s="261"/>
      <c r="RUM37" s="265"/>
      <c r="RUN37" s="266"/>
      <c r="RUO37" s="200"/>
      <c r="RUP37" s="266"/>
      <c r="RUQ37" s="261"/>
      <c r="RUR37" s="265"/>
      <c r="RUS37" s="266"/>
      <c r="RUT37" s="200"/>
      <c r="RUU37" s="266"/>
      <c r="RUV37" s="261"/>
      <c r="RUW37" s="265"/>
      <c r="RUX37" s="266"/>
      <c r="RUY37" s="200"/>
      <c r="RUZ37" s="266"/>
      <c r="RVA37" s="261"/>
      <c r="RVB37" s="265"/>
      <c r="RVC37" s="266"/>
      <c r="RVD37" s="200"/>
      <c r="RVE37" s="266"/>
      <c r="RVF37" s="261"/>
      <c r="RVG37" s="265"/>
      <c r="RVH37" s="266"/>
      <c r="RVI37" s="200"/>
      <c r="RVJ37" s="266"/>
      <c r="RVK37" s="261"/>
      <c r="RVL37" s="265"/>
      <c r="RVM37" s="266"/>
      <c r="RVN37" s="200"/>
      <c r="RVO37" s="266"/>
      <c r="RVP37" s="261"/>
      <c r="RVQ37" s="265"/>
      <c r="RVR37" s="266"/>
      <c r="RVS37" s="200"/>
      <c r="RVT37" s="266"/>
      <c r="RVU37" s="261"/>
      <c r="RVV37" s="265"/>
      <c r="RVW37" s="266"/>
      <c r="RVX37" s="200"/>
      <c r="RVY37" s="266"/>
      <c r="RVZ37" s="261"/>
      <c r="RWA37" s="265"/>
      <c r="RWB37" s="266"/>
      <c r="RWC37" s="200"/>
      <c r="RWD37" s="266"/>
      <c r="RWE37" s="261"/>
      <c r="RWF37" s="265"/>
      <c r="RWG37" s="266"/>
      <c r="RWH37" s="200"/>
      <c r="RWI37" s="266"/>
      <c r="RWJ37" s="261"/>
      <c r="RWK37" s="265"/>
      <c r="RWL37" s="266"/>
      <c r="RWM37" s="200"/>
      <c r="RWN37" s="266"/>
      <c r="RWO37" s="261"/>
      <c r="RWP37" s="265"/>
      <c r="RWQ37" s="266"/>
      <c r="RWR37" s="200"/>
      <c r="RWS37" s="266"/>
      <c r="RWT37" s="261"/>
      <c r="RWU37" s="265"/>
      <c r="RWV37" s="266"/>
      <c r="RWW37" s="200"/>
      <c r="RWX37" s="266"/>
      <c r="RWY37" s="261"/>
      <c r="RWZ37" s="265"/>
      <c r="RXA37" s="266"/>
      <c r="RXB37" s="200"/>
      <c r="RXC37" s="266"/>
      <c r="RXD37" s="261"/>
      <c r="RXE37" s="265"/>
      <c r="RXF37" s="266"/>
      <c r="RXG37" s="200"/>
      <c r="RXH37" s="266"/>
      <c r="RXI37" s="261"/>
      <c r="RXJ37" s="265"/>
      <c r="RXK37" s="266"/>
      <c r="RXL37" s="200"/>
      <c r="RXM37" s="266"/>
      <c r="RXN37" s="261"/>
      <c r="RXO37" s="265"/>
      <c r="RXP37" s="266"/>
      <c r="RXQ37" s="200"/>
      <c r="RXR37" s="266"/>
      <c r="RXS37" s="261"/>
      <c r="RXT37" s="265"/>
      <c r="RXU37" s="266"/>
      <c r="RXV37" s="200"/>
      <c r="RXW37" s="266"/>
      <c r="RXX37" s="261"/>
      <c r="RXY37" s="265"/>
      <c r="RXZ37" s="266"/>
      <c r="RYA37" s="200"/>
      <c r="RYB37" s="266"/>
      <c r="RYC37" s="261"/>
      <c r="RYD37" s="265"/>
      <c r="RYE37" s="266"/>
      <c r="RYF37" s="200"/>
      <c r="RYG37" s="266"/>
      <c r="RYH37" s="261"/>
      <c r="RYI37" s="265"/>
      <c r="RYJ37" s="266"/>
      <c r="RYK37" s="200"/>
      <c r="RYL37" s="266"/>
      <c r="RYM37" s="261"/>
      <c r="RYN37" s="265"/>
      <c r="RYO37" s="266"/>
      <c r="RYP37" s="200"/>
      <c r="RYQ37" s="266"/>
      <c r="RYR37" s="261"/>
      <c r="RYS37" s="265"/>
      <c r="RYT37" s="266"/>
      <c r="RYU37" s="200"/>
      <c r="RYV37" s="266"/>
      <c r="RYW37" s="261"/>
      <c r="RYX37" s="265"/>
      <c r="RYY37" s="266"/>
      <c r="RYZ37" s="200"/>
      <c r="RZA37" s="266"/>
      <c r="RZB37" s="261"/>
      <c r="RZC37" s="265"/>
      <c r="RZD37" s="266"/>
      <c r="RZE37" s="200"/>
      <c r="RZF37" s="266"/>
      <c r="RZG37" s="261"/>
      <c r="RZH37" s="265"/>
      <c r="RZI37" s="266"/>
      <c r="RZJ37" s="200"/>
      <c r="RZK37" s="266"/>
      <c r="RZL37" s="261"/>
      <c r="RZM37" s="265"/>
      <c r="RZN37" s="266"/>
      <c r="RZO37" s="200"/>
      <c r="RZP37" s="266"/>
      <c r="RZQ37" s="261"/>
      <c r="RZR37" s="265"/>
      <c r="RZS37" s="266"/>
      <c r="RZT37" s="200"/>
      <c r="RZU37" s="266"/>
      <c r="RZV37" s="261"/>
      <c r="RZW37" s="265"/>
      <c r="RZX37" s="266"/>
      <c r="RZY37" s="200"/>
      <c r="RZZ37" s="266"/>
      <c r="SAA37" s="261"/>
      <c r="SAB37" s="265"/>
      <c r="SAC37" s="266"/>
      <c r="SAD37" s="200"/>
      <c r="SAE37" s="266"/>
      <c r="SAF37" s="261"/>
      <c r="SAG37" s="265"/>
      <c r="SAH37" s="266"/>
      <c r="SAI37" s="200"/>
      <c r="SAJ37" s="266"/>
      <c r="SAK37" s="261"/>
      <c r="SAL37" s="265"/>
      <c r="SAM37" s="266"/>
      <c r="SAN37" s="200"/>
      <c r="SAO37" s="266"/>
      <c r="SAP37" s="261"/>
      <c r="SAQ37" s="265"/>
      <c r="SAR37" s="266"/>
      <c r="SAS37" s="200"/>
      <c r="SAT37" s="266"/>
      <c r="SAU37" s="261"/>
      <c r="SAV37" s="265"/>
      <c r="SAW37" s="266"/>
      <c r="SAX37" s="200"/>
      <c r="SAY37" s="266"/>
      <c r="SAZ37" s="261"/>
      <c r="SBA37" s="265"/>
      <c r="SBB37" s="266"/>
      <c r="SBC37" s="200"/>
      <c r="SBD37" s="266"/>
      <c r="SBE37" s="261"/>
      <c r="SBF37" s="265"/>
      <c r="SBG37" s="266"/>
      <c r="SBH37" s="200"/>
      <c r="SBI37" s="266"/>
      <c r="SBJ37" s="261"/>
      <c r="SBK37" s="265"/>
      <c r="SBL37" s="266"/>
      <c r="SBM37" s="200"/>
      <c r="SBN37" s="266"/>
      <c r="SBO37" s="261"/>
      <c r="SBP37" s="265"/>
      <c r="SBQ37" s="266"/>
      <c r="SBR37" s="200"/>
      <c r="SBS37" s="266"/>
      <c r="SBT37" s="261"/>
      <c r="SBU37" s="265"/>
      <c r="SBV37" s="266"/>
      <c r="SBW37" s="200"/>
      <c r="SBX37" s="266"/>
      <c r="SBY37" s="261"/>
      <c r="SBZ37" s="265"/>
      <c r="SCA37" s="266"/>
      <c r="SCB37" s="200"/>
      <c r="SCC37" s="266"/>
      <c r="SCD37" s="261"/>
      <c r="SCE37" s="265"/>
      <c r="SCF37" s="266"/>
      <c r="SCG37" s="200"/>
      <c r="SCH37" s="266"/>
      <c r="SCI37" s="261"/>
      <c r="SCJ37" s="265"/>
      <c r="SCK37" s="266"/>
      <c r="SCL37" s="200"/>
      <c r="SCM37" s="266"/>
      <c r="SCN37" s="261"/>
      <c r="SCO37" s="265"/>
      <c r="SCP37" s="266"/>
      <c r="SCQ37" s="200"/>
      <c r="SCR37" s="266"/>
      <c r="SCS37" s="261"/>
      <c r="SCT37" s="265"/>
      <c r="SCU37" s="266"/>
      <c r="SCV37" s="200"/>
      <c r="SCW37" s="266"/>
      <c r="SCX37" s="261"/>
      <c r="SCY37" s="265"/>
      <c r="SCZ37" s="266"/>
      <c r="SDA37" s="200"/>
      <c r="SDB37" s="266"/>
      <c r="SDC37" s="261"/>
      <c r="SDD37" s="265"/>
      <c r="SDE37" s="266"/>
      <c r="SDF37" s="200"/>
      <c r="SDG37" s="266"/>
      <c r="SDH37" s="261"/>
      <c r="SDI37" s="265"/>
      <c r="SDJ37" s="266"/>
      <c r="SDK37" s="200"/>
      <c r="SDL37" s="266"/>
      <c r="SDM37" s="261"/>
      <c r="SDN37" s="265"/>
      <c r="SDO37" s="266"/>
      <c r="SDP37" s="200"/>
      <c r="SDQ37" s="266"/>
      <c r="SDR37" s="261"/>
      <c r="SDS37" s="265"/>
      <c r="SDT37" s="266"/>
      <c r="SDU37" s="200"/>
      <c r="SDV37" s="266"/>
      <c r="SDW37" s="261"/>
      <c r="SDX37" s="265"/>
      <c r="SDY37" s="266"/>
      <c r="SDZ37" s="200"/>
      <c r="SEA37" s="266"/>
      <c r="SEB37" s="261"/>
      <c r="SEC37" s="265"/>
      <c r="SED37" s="266"/>
      <c r="SEE37" s="200"/>
      <c r="SEF37" s="266"/>
      <c r="SEG37" s="261"/>
      <c r="SEH37" s="265"/>
      <c r="SEI37" s="266"/>
      <c r="SEJ37" s="200"/>
      <c r="SEK37" s="266"/>
      <c r="SEL37" s="261"/>
      <c r="SEM37" s="265"/>
      <c r="SEN37" s="266"/>
      <c r="SEO37" s="200"/>
      <c r="SEP37" s="266"/>
      <c r="SEQ37" s="261"/>
      <c r="SER37" s="265"/>
      <c r="SES37" s="266"/>
      <c r="SET37" s="200"/>
      <c r="SEU37" s="266"/>
      <c r="SEV37" s="261"/>
      <c r="SEW37" s="265"/>
      <c r="SEX37" s="266"/>
      <c r="SEY37" s="200"/>
      <c r="SEZ37" s="266"/>
      <c r="SFA37" s="261"/>
      <c r="SFB37" s="265"/>
      <c r="SFC37" s="266"/>
      <c r="SFD37" s="200"/>
      <c r="SFE37" s="266"/>
      <c r="SFF37" s="261"/>
      <c r="SFG37" s="265"/>
      <c r="SFH37" s="266"/>
      <c r="SFI37" s="200"/>
      <c r="SFJ37" s="266"/>
      <c r="SFK37" s="261"/>
      <c r="SFL37" s="265"/>
      <c r="SFM37" s="266"/>
      <c r="SFN37" s="200"/>
      <c r="SFO37" s="266"/>
      <c r="SFP37" s="261"/>
      <c r="SFQ37" s="265"/>
      <c r="SFR37" s="266"/>
      <c r="SFS37" s="200"/>
      <c r="SFT37" s="266"/>
      <c r="SFU37" s="261"/>
      <c r="SFV37" s="265"/>
      <c r="SFW37" s="266"/>
      <c r="SFX37" s="200"/>
      <c r="SFY37" s="266"/>
      <c r="SFZ37" s="261"/>
      <c r="SGA37" s="265"/>
      <c r="SGB37" s="266"/>
      <c r="SGC37" s="200"/>
      <c r="SGD37" s="266"/>
      <c r="SGE37" s="261"/>
      <c r="SGF37" s="265"/>
      <c r="SGG37" s="266"/>
      <c r="SGH37" s="200"/>
      <c r="SGI37" s="266"/>
      <c r="SGJ37" s="261"/>
      <c r="SGK37" s="265"/>
      <c r="SGL37" s="266"/>
      <c r="SGM37" s="200"/>
      <c r="SGN37" s="266"/>
      <c r="SGO37" s="261"/>
      <c r="SGP37" s="265"/>
      <c r="SGQ37" s="266"/>
      <c r="SGR37" s="200"/>
      <c r="SGS37" s="266"/>
      <c r="SGT37" s="261"/>
      <c r="SGU37" s="265"/>
      <c r="SGV37" s="266"/>
      <c r="SGW37" s="200"/>
      <c r="SGX37" s="266"/>
      <c r="SGY37" s="261"/>
      <c r="SGZ37" s="265"/>
      <c r="SHA37" s="266"/>
      <c r="SHB37" s="200"/>
      <c r="SHC37" s="266"/>
      <c r="SHD37" s="261"/>
      <c r="SHE37" s="265"/>
      <c r="SHF37" s="266"/>
      <c r="SHG37" s="200"/>
      <c r="SHH37" s="266"/>
      <c r="SHI37" s="261"/>
      <c r="SHJ37" s="265"/>
      <c r="SHK37" s="266"/>
      <c r="SHL37" s="200"/>
      <c r="SHM37" s="266"/>
      <c r="SHN37" s="261"/>
      <c r="SHO37" s="265"/>
      <c r="SHP37" s="266"/>
      <c r="SHQ37" s="200"/>
      <c r="SHR37" s="266"/>
      <c r="SHS37" s="261"/>
      <c r="SHT37" s="265"/>
      <c r="SHU37" s="266"/>
      <c r="SHV37" s="200"/>
      <c r="SHW37" s="266"/>
      <c r="SHX37" s="261"/>
      <c r="SHY37" s="265"/>
      <c r="SHZ37" s="266"/>
      <c r="SIA37" s="200"/>
      <c r="SIB37" s="266"/>
      <c r="SIC37" s="261"/>
      <c r="SID37" s="265"/>
      <c r="SIE37" s="266"/>
      <c r="SIF37" s="200"/>
      <c r="SIG37" s="266"/>
      <c r="SIH37" s="261"/>
      <c r="SII37" s="265"/>
      <c r="SIJ37" s="266"/>
      <c r="SIK37" s="200"/>
      <c r="SIL37" s="266"/>
      <c r="SIM37" s="261"/>
      <c r="SIN37" s="265"/>
      <c r="SIO37" s="266"/>
      <c r="SIP37" s="200"/>
      <c r="SIQ37" s="266"/>
      <c r="SIR37" s="261"/>
      <c r="SIS37" s="265"/>
      <c r="SIT37" s="266"/>
      <c r="SIU37" s="200"/>
      <c r="SIV37" s="266"/>
      <c r="SIW37" s="261"/>
      <c r="SIX37" s="265"/>
      <c r="SIY37" s="266"/>
      <c r="SIZ37" s="200"/>
      <c r="SJA37" s="266"/>
      <c r="SJB37" s="261"/>
      <c r="SJC37" s="265"/>
      <c r="SJD37" s="266"/>
      <c r="SJE37" s="200"/>
      <c r="SJF37" s="266"/>
      <c r="SJG37" s="261"/>
      <c r="SJH37" s="265"/>
      <c r="SJI37" s="266"/>
      <c r="SJJ37" s="200"/>
      <c r="SJK37" s="266"/>
      <c r="SJL37" s="261"/>
      <c r="SJM37" s="265"/>
      <c r="SJN37" s="266"/>
      <c r="SJO37" s="200"/>
      <c r="SJP37" s="266"/>
      <c r="SJQ37" s="261"/>
      <c r="SJR37" s="265"/>
      <c r="SJS37" s="266"/>
      <c r="SJT37" s="200"/>
      <c r="SJU37" s="266"/>
      <c r="SJV37" s="261"/>
      <c r="SJW37" s="265"/>
      <c r="SJX37" s="266"/>
      <c r="SJY37" s="200"/>
      <c r="SJZ37" s="266"/>
      <c r="SKA37" s="261"/>
      <c r="SKB37" s="265"/>
      <c r="SKC37" s="266"/>
      <c r="SKD37" s="200"/>
      <c r="SKE37" s="266"/>
      <c r="SKF37" s="261"/>
      <c r="SKG37" s="265"/>
      <c r="SKH37" s="266"/>
      <c r="SKI37" s="200"/>
      <c r="SKJ37" s="266"/>
      <c r="SKK37" s="261"/>
      <c r="SKL37" s="265"/>
      <c r="SKM37" s="266"/>
      <c r="SKN37" s="200"/>
      <c r="SKO37" s="266"/>
      <c r="SKP37" s="261"/>
      <c r="SKQ37" s="265"/>
      <c r="SKR37" s="266"/>
      <c r="SKS37" s="200"/>
      <c r="SKT37" s="266"/>
      <c r="SKU37" s="261"/>
      <c r="SKV37" s="265"/>
      <c r="SKW37" s="266"/>
      <c r="SKX37" s="200"/>
      <c r="SKY37" s="266"/>
      <c r="SKZ37" s="261"/>
      <c r="SLA37" s="265"/>
      <c r="SLB37" s="266"/>
      <c r="SLC37" s="200"/>
      <c r="SLD37" s="266"/>
      <c r="SLE37" s="261"/>
      <c r="SLF37" s="265"/>
      <c r="SLG37" s="266"/>
      <c r="SLH37" s="200"/>
      <c r="SLI37" s="266"/>
      <c r="SLJ37" s="261"/>
      <c r="SLK37" s="265"/>
      <c r="SLL37" s="266"/>
      <c r="SLM37" s="200"/>
      <c r="SLN37" s="266"/>
      <c r="SLO37" s="261"/>
      <c r="SLP37" s="265"/>
      <c r="SLQ37" s="266"/>
      <c r="SLR37" s="200"/>
      <c r="SLS37" s="266"/>
      <c r="SLT37" s="261"/>
      <c r="SLU37" s="265"/>
      <c r="SLV37" s="266"/>
      <c r="SLW37" s="200"/>
      <c r="SLX37" s="266"/>
      <c r="SLY37" s="261"/>
      <c r="SLZ37" s="265"/>
      <c r="SMA37" s="266"/>
      <c r="SMB37" s="200"/>
      <c r="SMC37" s="266"/>
      <c r="SMD37" s="261"/>
      <c r="SME37" s="265"/>
      <c r="SMF37" s="266"/>
      <c r="SMG37" s="200"/>
      <c r="SMH37" s="266"/>
      <c r="SMI37" s="261"/>
      <c r="SMJ37" s="265"/>
      <c r="SMK37" s="266"/>
      <c r="SML37" s="200"/>
      <c r="SMM37" s="266"/>
      <c r="SMN37" s="261"/>
      <c r="SMO37" s="265"/>
      <c r="SMP37" s="266"/>
      <c r="SMQ37" s="200"/>
      <c r="SMR37" s="266"/>
      <c r="SMS37" s="261"/>
      <c r="SMT37" s="265"/>
      <c r="SMU37" s="266"/>
      <c r="SMV37" s="200"/>
      <c r="SMW37" s="266"/>
      <c r="SMX37" s="261"/>
      <c r="SMY37" s="265"/>
      <c r="SMZ37" s="266"/>
      <c r="SNA37" s="200"/>
      <c r="SNB37" s="266"/>
      <c r="SNC37" s="261"/>
      <c r="SND37" s="265"/>
      <c r="SNE37" s="266"/>
      <c r="SNF37" s="200"/>
      <c r="SNG37" s="266"/>
      <c r="SNH37" s="261"/>
      <c r="SNI37" s="265"/>
      <c r="SNJ37" s="266"/>
      <c r="SNK37" s="200"/>
      <c r="SNL37" s="266"/>
      <c r="SNM37" s="261"/>
      <c r="SNN37" s="265"/>
      <c r="SNO37" s="266"/>
      <c r="SNP37" s="200"/>
      <c r="SNQ37" s="266"/>
      <c r="SNR37" s="261"/>
      <c r="SNS37" s="265"/>
      <c r="SNT37" s="266"/>
      <c r="SNU37" s="200"/>
      <c r="SNV37" s="266"/>
      <c r="SNW37" s="261"/>
      <c r="SNX37" s="265"/>
      <c r="SNY37" s="266"/>
      <c r="SNZ37" s="200"/>
      <c r="SOA37" s="266"/>
      <c r="SOB37" s="261"/>
      <c r="SOC37" s="265"/>
      <c r="SOD37" s="266"/>
      <c r="SOE37" s="200"/>
      <c r="SOF37" s="266"/>
      <c r="SOG37" s="261"/>
      <c r="SOH37" s="265"/>
      <c r="SOI37" s="266"/>
      <c r="SOJ37" s="200"/>
      <c r="SOK37" s="266"/>
      <c r="SOL37" s="261"/>
      <c r="SOM37" s="265"/>
      <c r="SON37" s="266"/>
      <c r="SOO37" s="200"/>
      <c r="SOP37" s="266"/>
      <c r="SOQ37" s="261"/>
      <c r="SOR37" s="265"/>
      <c r="SOS37" s="266"/>
      <c r="SOT37" s="200"/>
      <c r="SOU37" s="266"/>
      <c r="SOV37" s="261"/>
      <c r="SOW37" s="265"/>
      <c r="SOX37" s="266"/>
      <c r="SOY37" s="200"/>
      <c r="SOZ37" s="266"/>
      <c r="SPA37" s="261"/>
      <c r="SPB37" s="265"/>
      <c r="SPC37" s="266"/>
      <c r="SPD37" s="200"/>
      <c r="SPE37" s="266"/>
      <c r="SPF37" s="261"/>
      <c r="SPG37" s="265"/>
      <c r="SPH37" s="266"/>
      <c r="SPI37" s="200"/>
      <c r="SPJ37" s="266"/>
      <c r="SPK37" s="261"/>
      <c r="SPL37" s="265"/>
      <c r="SPM37" s="266"/>
      <c r="SPN37" s="200"/>
      <c r="SPO37" s="266"/>
      <c r="SPP37" s="261"/>
      <c r="SPQ37" s="265"/>
      <c r="SPR37" s="266"/>
      <c r="SPS37" s="200"/>
      <c r="SPT37" s="266"/>
      <c r="SPU37" s="261"/>
      <c r="SPV37" s="265"/>
      <c r="SPW37" s="266"/>
      <c r="SPX37" s="200"/>
      <c r="SPY37" s="266"/>
      <c r="SPZ37" s="261"/>
      <c r="SQA37" s="265"/>
      <c r="SQB37" s="266"/>
      <c r="SQC37" s="200"/>
      <c r="SQD37" s="266"/>
      <c r="SQE37" s="261"/>
      <c r="SQF37" s="265"/>
      <c r="SQG37" s="266"/>
      <c r="SQH37" s="200"/>
      <c r="SQI37" s="266"/>
      <c r="SQJ37" s="261"/>
      <c r="SQK37" s="265"/>
      <c r="SQL37" s="266"/>
      <c r="SQM37" s="200"/>
      <c r="SQN37" s="266"/>
      <c r="SQO37" s="261"/>
      <c r="SQP37" s="265"/>
      <c r="SQQ37" s="266"/>
      <c r="SQR37" s="200"/>
      <c r="SQS37" s="266"/>
      <c r="SQT37" s="261"/>
      <c r="SQU37" s="265"/>
      <c r="SQV37" s="266"/>
      <c r="SQW37" s="200"/>
      <c r="SQX37" s="266"/>
      <c r="SQY37" s="261"/>
      <c r="SQZ37" s="265"/>
      <c r="SRA37" s="266"/>
      <c r="SRB37" s="200"/>
      <c r="SRC37" s="266"/>
      <c r="SRD37" s="261"/>
      <c r="SRE37" s="265"/>
      <c r="SRF37" s="266"/>
      <c r="SRG37" s="200"/>
      <c r="SRH37" s="266"/>
      <c r="SRI37" s="261"/>
      <c r="SRJ37" s="265"/>
      <c r="SRK37" s="266"/>
      <c r="SRL37" s="200"/>
      <c r="SRM37" s="266"/>
      <c r="SRN37" s="261"/>
      <c r="SRO37" s="265"/>
      <c r="SRP37" s="266"/>
      <c r="SRQ37" s="200"/>
      <c r="SRR37" s="266"/>
      <c r="SRS37" s="261"/>
      <c r="SRT37" s="265"/>
      <c r="SRU37" s="266"/>
      <c r="SRV37" s="200"/>
      <c r="SRW37" s="266"/>
      <c r="SRX37" s="261"/>
      <c r="SRY37" s="265"/>
      <c r="SRZ37" s="266"/>
      <c r="SSA37" s="200"/>
      <c r="SSB37" s="266"/>
      <c r="SSC37" s="261"/>
      <c r="SSD37" s="265"/>
      <c r="SSE37" s="266"/>
      <c r="SSF37" s="200"/>
      <c r="SSG37" s="266"/>
      <c r="SSH37" s="261"/>
      <c r="SSI37" s="265"/>
      <c r="SSJ37" s="266"/>
      <c r="SSK37" s="200"/>
      <c r="SSL37" s="266"/>
      <c r="SSM37" s="261"/>
      <c r="SSN37" s="265"/>
      <c r="SSO37" s="266"/>
      <c r="SSP37" s="200"/>
      <c r="SSQ37" s="266"/>
      <c r="SSR37" s="261"/>
      <c r="SSS37" s="265"/>
      <c r="SST37" s="266"/>
      <c r="SSU37" s="200"/>
      <c r="SSV37" s="266"/>
      <c r="SSW37" s="261"/>
      <c r="SSX37" s="265"/>
      <c r="SSY37" s="266"/>
      <c r="SSZ37" s="200"/>
      <c r="STA37" s="266"/>
      <c r="STB37" s="261"/>
      <c r="STC37" s="265"/>
      <c r="STD37" s="266"/>
      <c r="STE37" s="200"/>
      <c r="STF37" s="266"/>
      <c r="STG37" s="261"/>
      <c r="STH37" s="265"/>
      <c r="STI37" s="266"/>
      <c r="STJ37" s="200"/>
      <c r="STK37" s="266"/>
      <c r="STL37" s="261"/>
      <c r="STM37" s="265"/>
      <c r="STN37" s="266"/>
      <c r="STO37" s="200"/>
      <c r="STP37" s="266"/>
      <c r="STQ37" s="261"/>
      <c r="STR37" s="265"/>
      <c r="STS37" s="266"/>
      <c r="STT37" s="200"/>
      <c r="STU37" s="266"/>
      <c r="STV37" s="261"/>
      <c r="STW37" s="265"/>
      <c r="STX37" s="266"/>
      <c r="STY37" s="200"/>
      <c r="STZ37" s="266"/>
      <c r="SUA37" s="261"/>
      <c r="SUB37" s="265"/>
      <c r="SUC37" s="266"/>
      <c r="SUD37" s="200"/>
      <c r="SUE37" s="266"/>
      <c r="SUF37" s="261"/>
      <c r="SUG37" s="265"/>
      <c r="SUH37" s="266"/>
      <c r="SUI37" s="200"/>
      <c r="SUJ37" s="266"/>
      <c r="SUK37" s="261"/>
      <c r="SUL37" s="265"/>
      <c r="SUM37" s="266"/>
      <c r="SUN37" s="200"/>
      <c r="SUO37" s="266"/>
      <c r="SUP37" s="261"/>
      <c r="SUQ37" s="265"/>
      <c r="SUR37" s="266"/>
      <c r="SUS37" s="200"/>
      <c r="SUT37" s="266"/>
      <c r="SUU37" s="261"/>
      <c r="SUV37" s="265"/>
      <c r="SUW37" s="266"/>
      <c r="SUX37" s="200"/>
      <c r="SUY37" s="266"/>
      <c r="SUZ37" s="261"/>
      <c r="SVA37" s="265"/>
      <c r="SVB37" s="266"/>
      <c r="SVC37" s="200"/>
      <c r="SVD37" s="266"/>
      <c r="SVE37" s="261"/>
      <c r="SVF37" s="265"/>
      <c r="SVG37" s="266"/>
      <c r="SVH37" s="200"/>
      <c r="SVI37" s="266"/>
      <c r="SVJ37" s="261"/>
      <c r="SVK37" s="265"/>
      <c r="SVL37" s="266"/>
      <c r="SVM37" s="200"/>
      <c r="SVN37" s="266"/>
      <c r="SVO37" s="261"/>
      <c r="SVP37" s="265"/>
      <c r="SVQ37" s="266"/>
      <c r="SVR37" s="200"/>
      <c r="SVS37" s="266"/>
      <c r="SVT37" s="261"/>
      <c r="SVU37" s="265"/>
      <c r="SVV37" s="266"/>
      <c r="SVW37" s="200"/>
      <c r="SVX37" s="266"/>
      <c r="SVY37" s="261"/>
      <c r="SVZ37" s="265"/>
      <c r="SWA37" s="266"/>
      <c r="SWB37" s="200"/>
      <c r="SWC37" s="266"/>
      <c r="SWD37" s="261"/>
      <c r="SWE37" s="265"/>
      <c r="SWF37" s="266"/>
      <c r="SWG37" s="200"/>
      <c r="SWH37" s="266"/>
      <c r="SWI37" s="261"/>
      <c r="SWJ37" s="265"/>
      <c r="SWK37" s="266"/>
      <c r="SWL37" s="200"/>
      <c r="SWM37" s="266"/>
      <c r="SWN37" s="261"/>
      <c r="SWO37" s="265"/>
      <c r="SWP37" s="266"/>
      <c r="SWQ37" s="200"/>
      <c r="SWR37" s="266"/>
      <c r="SWS37" s="261"/>
      <c r="SWT37" s="265"/>
      <c r="SWU37" s="266"/>
      <c r="SWV37" s="200"/>
      <c r="SWW37" s="266"/>
      <c r="SWX37" s="261"/>
      <c r="SWY37" s="265"/>
      <c r="SWZ37" s="266"/>
      <c r="SXA37" s="200"/>
      <c r="SXB37" s="266"/>
      <c r="SXC37" s="261"/>
      <c r="SXD37" s="265"/>
      <c r="SXE37" s="266"/>
      <c r="SXF37" s="200"/>
      <c r="SXG37" s="266"/>
      <c r="SXH37" s="261"/>
      <c r="SXI37" s="265"/>
      <c r="SXJ37" s="266"/>
      <c r="SXK37" s="200"/>
      <c r="SXL37" s="266"/>
      <c r="SXM37" s="261"/>
      <c r="SXN37" s="265"/>
      <c r="SXO37" s="266"/>
      <c r="SXP37" s="200"/>
      <c r="SXQ37" s="266"/>
      <c r="SXR37" s="261"/>
      <c r="SXS37" s="265"/>
      <c r="SXT37" s="266"/>
      <c r="SXU37" s="200"/>
      <c r="SXV37" s="266"/>
      <c r="SXW37" s="261"/>
      <c r="SXX37" s="265"/>
      <c r="SXY37" s="266"/>
      <c r="SXZ37" s="200"/>
      <c r="SYA37" s="266"/>
      <c r="SYB37" s="261"/>
      <c r="SYC37" s="265"/>
      <c r="SYD37" s="266"/>
      <c r="SYE37" s="200"/>
      <c r="SYF37" s="266"/>
      <c r="SYG37" s="261"/>
      <c r="SYH37" s="265"/>
      <c r="SYI37" s="266"/>
      <c r="SYJ37" s="200"/>
      <c r="SYK37" s="266"/>
      <c r="SYL37" s="261"/>
      <c r="SYM37" s="265"/>
      <c r="SYN37" s="266"/>
      <c r="SYO37" s="200"/>
      <c r="SYP37" s="266"/>
      <c r="SYQ37" s="261"/>
      <c r="SYR37" s="265"/>
      <c r="SYS37" s="266"/>
      <c r="SYT37" s="200"/>
      <c r="SYU37" s="266"/>
      <c r="SYV37" s="261"/>
      <c r="SYW37" s="265"/>
      <c r="SYX37" s="266"/>
      <c r="SYY37" s="200"/>
      <c r="SYZ37" s="266"/>
      <c r="SZA37" s="261"/>
      <c r="SZB37" s="265"/>
      <c r="SZC37" s="266"/>
      <c r="SZD37" s="200"/>
      <c r="SZE37" s="266"/>
      <c r="SZF37" s="261"/>
      <c r="SZG37" s="265"/>
      <c r="SZH37" s="266"/>
      <c r="SZI37" s="200"/>
      <c r="SZJ37" s="266"/>
      <c r="SZK37" s="261"/>
      <c r="SZL37" s="265"/>
      <c r="SZM37" s="266"/>
      <c r="SZN37" s="200"/>
      <c r="SZO37" s="266"/>
      <c r="SZP37" s="261"/>
      <c r="SZQ37" s="265"/>
      <c r="SZR37" s="266"/>
      <c r="SZS37" s="200"/>
      <c r="SZT37" s="266"/>
      <c r="SZU37" s="261"/>
      <c r="SZV37" s="265"/>
      <c r="SZW37" s="266"/>
      <c r="SZX37" s="200"/>
      <c r="SZY37" s="266"/>
      <c r="SZZ37" s="261"/>
      <c r="TAA37" s="265"/>
      <c r="TAB37" s="266"/>
      <c r="TAC37" s="200"/>
      <c r="TAD37" s="266"/>
      <c r="TAE37" s="261"/>
      <c r="TAF37" s="265"/>
      <c r="TAG37" s="266"/>
      <c r="TAH37" s="200"/>
      <c r="TAI37" s="266"/>
      <c r="TAJ37" s="261"/>
      <c r="TAK37" s="265"/>
      <c r="TAL37" s="266"/>
      <c r="TAM37" s="200"/>
      <c r="TAN37" s="266"/>
      <c r="TAO37" s="261"/>
      <c r="TAP37" s="265"/>
      <c r="TAQ37" s="266"/>
      <c r="TAR37" s="200"/>
      <c r="TAS37" s="266"/>
      <c r="TAT37" s="261"/>
      <c r="TAU37" s="265"/>
      <c r="TAV37" s="266"/>
      <c r="TAW37" s="200"/>
      <c r="TAX37" s="266"/>
      <c r="TAY37" s="261"/>
      <c r="TAZ37" s="265"/>
      <c r="TBA37" s="266"/>
      <c r="TBB37" s="200"/>
      <c r="TBC37" s="266"/>
      <c r="TBD37" s="261"/>
      <c r="TBE37" s="265"/>
      <c r="TBF37" s="266"/>
      <c r="TBG37" s="200"/>
      <c r="TBH37" s="266"/>
      <c r="TBI37" s="261"/>
      <c r="TBJ37" s="265"/>
      <c r="TBK37" s="266"/>
      <c r="TBL37" s="200"/>
      <c r="TBM37" s="266"/>
      <c r="TBN37" s="261"/>
      <c r="TBO37" s="265"/>
      <c r="TBP37" s="266"/>
      <c r="TBQ37" s="200"/>
      <c r="TBR37" s="266"/>
      <c r="TBS37" s="261"/>
      <c r="TBT37" s="265"/>
      <c r="TBU37" s="266"/>
      <c r="TBV37" s="200"/>
      <c r="TBW37" s="266"/>
      <c r="TBX37" s="261"/>
      <c r="TBY37" s="265"/>
      <c r="TBZ37" s="266"/>
      <c r="TCA37" s="200"/>
      <c r="TCB37" s="266"/>
      <c r="TCC37" s="261"/>
      <c r="TCD37" s="265"/>
      <c r="TCE37" s="266"/>
      <c r="TCF37" s="200"/>
      <c r="TCG37" s="266"/>
      <c r="TCH37" s="261"/>
      <c r="TCI37" s="265"/>
      <c r="TCJ37" s="266"/>
      <c r="TCK37" s="200"/>
      <c r="TCL37" s="266"/>
      <c r="TCM37" s="261"/>
      <c r="TCN37" s="265"/>
      <c r="TCO37" s="266"/>
      <c r="TCP37" s="200"/>
      <c r="TCQ37" s="266"/>
      <c r="TCR37" s="261"/>
      <c r="TCS37" s="265"/>
      <c r="TCT37" s="266"/>
      <c r="TCU37" s="200"/>
      <c r="TCV37" s="266"/>
      <c r="TCW37" s="261"/>
      <c r="TCX37" s="265"/>
      <c r="TCY37" s="266"/>
      <c r="TCZ37" s="200"/>
      <c r="TDA37" s="266"/>
      <c r="TDB37" s="261"/>
      <c r="TDC37" s="265"/>
      <c r="TDD37" s="266"/>
      <c r="TDE37" s="200"/>
      <c r="TDF37" s="266"/>
      <c r="TDG37" s="261"/>
      <c r="TDH37" s="265"/>
      <c r="TDI37" s="266"/>
      <c r="TDJ37" s="200"/>
      <c r="TDK37" s="266"/>
      <c r="TDL37" s="261"/>
      <c r="TDM37" s="265"/>
      <c r="TDN37" s="266"/>
      <c r="TDO37" s="200"/>
      <c r="TDP37" s="266"/>
      <c r="TDQ37" s="261"/>
      <c r="TDR37" s="265"/>
      <c r="TDS37" s="266"/>
      <c r="TDT37" s="200"/>
      <c r="TDU37" s="266"/>
      <c r="TDV37" s="261"/>
      <c r="TDW37" s="265"/>
      <c r="TDX37" s="266"/>
      <c r="TDY37" s="200"/>
      <c r="TDZ37" s="266"/>
      <c r="TEA37" s="261"/>
      <c r="TEB37" s="265"/>
      <c r="TEC37" s="266"/>
      <c r="TED37" s="200"/>
      <c r="TEE37" s="266"/>
      <c r="TEF37" s="261"/>
      <c r="TEG37" s="265"/>
      <c r="TEH37" s="266"/>
      <c r="TEI37" s="200"/>
      <c r="TEJ37" s="266"/>
      <c r="TEK37" s="261"/>
      <c r="TEL37" s="265"/>
      <c r="TEM37" s="266"/>
      <c r="TEN37" s="200"/>
      <c r="TEO37" s="266"/>
      <c r="TEP37" s="261"/>
      <c r="TEQ37" s="265"/>
      <c r="TER37" s="266"/>
      <c r="TES37" s="200"/>
      <c r="TET37" s="266"/>
      <c r="TEU37" s="261"/>
      <c r="TEV37" s="265"/>
      <c r="TEW37" s="266"/>
      <c r="TEX37" s="200"/>
      <c r="TEY37" s="266"/>
      <c r="TEZ37" s="261"/>
      <c r="TFA37" s="265"/>
      <c r="TFB37" s="266"/>
      <c r="TFC37" s="200"/>
      <c r="TFD37" s="266"/>
      <c r="TFE37" s="261"/>
      <c r="TFF37" s="265"/>
      <c r="TFG37" s="266"/>
      <c r="TFH37" s="200"/>
      <c r="TFI37" s="266"/>
      <c r="TFJ37" s="261"/>
      <c r="TFK37" s="265"/>
      <c r="TFL37" s="266"/>
      <c r="TFM37" s="200"/>
      <c r="TFN37" s="266"/>
      <c r="TFO37" s="261"/>
      <c r="TFP37" s="265"/>
      <c r="TFQ37" s="266"/>
      <c r="TFR37" s="200"/>
      <c r="TFS37" s="266"/>
      <c r="TFT37" s="261"/>
      <c r="TFU37" s="265"/>
      <c r="TFV37" s="266"/>
      <c r="TFW37" s="200"/>
      <c r="TFX37" s="266"/>
      <c r="TFY37" s="261"/>
      <c r="TFZ37" s="265"/>
      <c r="TGA37" s="266"/>
      <c r="TGB37" s="200"/>
      <c r="TGC37" s="266"/>
      <c r="TGD37" s="261"/>
      <c r="TGE37" s="265"/>
      <c r="TGF37" s="266"/>
      <c r="TGG37" s="200"/>
      <c r="TGH37" s="266"/>
      <c r="TGI37" s="261"/>
      <c r="TGJ37" s="265"/>
      <c r="TGK37" s="266"/>
      <c r="TGL37" s="200"/>
      <c r="TGM37" s="266"/>
      <c r="TGN37" s="261"/>
      <c r="TGO37" s="265"/>
      <c r="TGP37" s="266"/>
      <c r="TGQ37" s="200"/>
      <c r="TGR37" s="266"/>
      <c r="TGS37" s="261"/>
      <c r="TGT37" s="265"/>
      <c r="TGU37" s="266"/>
      <c r="TGV37" s="200"/>
      <c r="TGW37" s="266"/>
      <c r="TGX37" s="261"/>
      <c r="TGY37" s="265"/>
      <c r="TGZ37" s="266"/>
      <c r="THA37" s="200"/>
      <c r="THB37" s="266"/>
      <c r="THC37" s="261"/>
      <c r="THD37" s="265"/>
      <c r="THE37" s="266"/>
      <c r="THF37" s="200"/>
      <c r="THG37" s="266"/>
      <c r="THH37" s="261"/>
      <c r="THI37" s="265"/>
      <c r="THJ37" s="266"/>
      <c r="THK37" s="200"/>
      <c r="THL37" s="266"/>
      <c r="THM37" s="261"/>
      <c r="THN37" s="265"/>
      <c r="THO37" s="266"/>
      <c r="THP37" s="200"/>
      <c r="THQ37" s="266"/>
      <c r="THR37" s="261"/>
      <c r="THS37" s="265"/>
      <c r="THT37" s="266"/>
      <c r="THU37" s="200"/>
      <c r="THV37" s="266"/>
      <c r="THW37" s="261"/>
      <c r="THX37" s="265"/>
      <c r="THY37" s="266"/>
      <c r="THZ37" s="200"/>
      <c r="TIA37" s="266"/>
      <c r="TIB37" s="261"/>
      <c r="TIC37" s="265"/>
      <c r="TID37" s="266"/>
      <c r="TIE37" s="200"/>
      <c r="TIF37" s="266"/>
      <c r="TIG37" s="261"/>
      <c r="TIH37" s="265"/>
      <c r="TII37" s="266"/>
      <c r="TIJ37" s="200"/>
      <c r="TIK37" s="266"/>
      <c r="TIL37" s="261"/>
      <c r="TIM37" s="265"/>
      <c r="TIN37" s="266"/>
      <c r="TIO37" s="200"/>
      <c r="TIP37" s="266"/>
      <c r="TIQ37" s="261"/>
      <c r="TIR37" s="265"/>
      <c r="TIS37" s="266"/>
      <c r="TIT37" s="200"/>
      <c r="TIU37" s="266"/>
      <c r="TIV37" s="261"/>
      <c r="TIW37" s="265"/>
      <c r="TIX37" s="266"/>
      <c r="TIY37" s="200"/>
      <c r="TIZ37" s="266"/>
      <c r="TJA37" s="261"/>
      <c r="TJB37" s="265"/>
      <c r="TJC37" s="266"/>
      <c r="TJD37" s="200"/>
      <c r="TJE37" s="266"/>
      <c r="TJF37" s="261"/>
      <c r="TJG37" s="265"/>
      <c r="TJH37" s="266"/>
      <c r="TJI37" s="200"/>
      <c r="TJJ37" s="266"/>
      <c r="TJK37" s="261"/>
      <c r="TJL37" s="265"/>
      <c r="TJM37" s="266"/>
      <c r="TJN37" s="200"/>
      <c r="TJO37" s="266"/>
      <c r="TJP37" s="261"/>
      <c r="TJQ37" s="265"/>
      <c r="TJR37" s="266"/>
      <c r="TJS37" s="200"/>
      <c r="TJT37" s="266"/>
      <c r="TJU37" s="261"/>
      <c r="TJV37" s="265"/>
      <c r="TJW37" s="266"/>
      <c r="TJX37" s="200"/>
      <c r="TJY37" s="266"/>
      <c r="TJZ37" s="261"/>
      <c r="TKA37" s="265"/>
      <c r="TKB37" s="266"/>
      <c r="TKC37" s="200"/>
      <c r="TKD37" s="266"/>
      <c r="TKE37" s="261"/>
      <c r="TKF37" s="265"/>
      <c r="TKG37" s="266"/>
      <c r="TKH37" s="200"/>
      <c r="TKI37" s="266"/>
      <c r="TKJ37" s="261"/>
      <c r="TKK37" s="265"/>
      <c r="TKL37" s="266"/>
      <c r="TKM37" s="200"/>
      <c r="TKN37" s="266"/>
      <c r="TKO37" s="261"/>
      <c r="TKP37" s="265"/>
      <c r="TKQ37" s="266"/>
      <c r="TKR37" s="200"/>
      <c r="TKS37" s="266"/>
      <c r="TKT37" s="261"/>
      <c r="TKU37" s="265"/>
      <c r="TKV37" s="266"/>
      <c r="TKW37" s="200"/>
      <c r="TKX37" s="266"/>
      <c r="TKY37" s="261"/>
      <c r="TKZ37" s="265"/>
      <c r="TLA37" s="266"/>
      <c r="TLB37" s="200"/>
      <c r="TLC37" s="266"/>
      <c r="TLD37" s="261"/>
      <c r="TLE37" s="265"/>
      <c r="TLF37" s="266"/>
      <c r="TLG37" s="200"/>
      <c r="TLH37" s="266"/>
      <c r="TLI37" s="261"/>
      <c r="TLJ37" s="265"/>
      <c r="TLK37" s="266"/>
      <c r="TLL37" s="200"/>
      <c r="TLM37" s="266"/>
      <c r="TLN37" s="261"/>
      <c r="TLO37" s="265"/>
      <c r="TLP37" s="266"/>
      <c r="TLQ37" s="200"/>
      <c r="TLR37" s="266"/>
      <c r="TLS37" s="261"/>
      <c r="TLT37" s="265"/>
      <c r="TLU37" s="266"/>
      <c r="TLV37" s="200"/>
      <c r="TLW37" s="266"/>
      <c r="TLX37" s="261"/>
      <c r="TLY37" s="265"/>
      <c r="TLZ37" s="266"/>
      <c r="TMA37" s="200"/>
      <c r="TMB37" s="266"/>
      <c r="TMC37" s="261"/>
      <c r="TMD37" s="265"/>
      <c r="TME37" s="266"/>
      <c r="TMF37" s="200"/>
      <c r="TMG37" s="266"/>
      <c r="TMH37" s="261"/>
      <c r="TMI37" s="265"/>
      <c r="TMJ37" s="266"/>
      <c r="TMK37" s="200"/>
      <c r="TML37" s="266"/>
      <c r="TMM37" s="261"/>
      <c r="TMN37" s="265"/>
      <c r="TMO37" s="266"/>
      <c r="TMP37" s="200"/>
      <c r="TMQ37" s="266"/>
      <c r="TMR37" s="261"/>
      <c r="TMS37" s="265"/>
      <c r="TMT37" s="266"/>
      <c r="TMU37" s="200"/>
      <c r="TMV37" s="266"/>
      <c r="TMW37" s="261"/>
      <c r="TMX37" s="265"/>
      <c r="TMY37" s="266"/>
      <c r="TMZ37" s="200"/>
      <c r="TNA37" s="266"/>
      <c r="TNB37" s="261"/>
      <c r="TNC37" s="265"/>
      <c r="TND37" s="266"/>
      <c r="TNE37" s="200"/>
      <c r="TNF37" s="266"/>
      <c r="TNG37" s="261"/>
      <c r="TNH37" s="265"/>
      <c r="TNI37" s="266"/>
      <c r="TNJ37" s="200"/>
      <c r="TNK37" s="266"/>
      <c r="TNL37" s="261"/>
      <c r="TNM37" s="265"/>
      <c r="TNN37" s="266"/>
      <c r="TNO37" s="200"/>
      <c r="TNP37" s="266"/>
      <c r="TNQ37" s="261"/>
      <c r="TNR37" s="265"/>
      <c r="TNS37" s="266"/>
      <c r="TNT37" s="200"/>
      <c r="TNU37" s="266"/>
      <c r="TNV37" s="261"/>
      <c r="TNW37" s="265"/>
      <c r="TNX37" s="266"/>
      <c r="TNY37" s="200"/>
      <c r="TNZ37" s="266"/>
      <c r="TOA37" s="261"/>
      <c r="TOB37" s="265"/>
      <c r="TOC37" s="266"/>
      <c r="TOD37" s="200"/>
      <c r="TOE37" s="266"/>
      <c r="TOF37" s="261"/>
      <c r="TOG37" s="265"/>
      <c r="TOH37" s="266"/>
      <c r="TOI37" s="200"/>
      <c r="TOJ37" s="266"/>
      <c r="TOK37" s="261"/>
      <c r="TOL37" s="265"/>
      <c r="TOM37" s="266"/>
      <c r="TON37" s="200"/>
      <c r="TOO37" s="266"/>
      <c r="TOP37" s="261"/>
      <c r="TOQ37" s="265"/>
      <c r="TOR37" s="266"/>
      <c r="TOS37" s="200"/>
      <c r="TOT37" s="266"/>
      <c r="TOU37" s="261"/>
      <c r="TOV37" s="265"/>
      <c r="TOW37" s="266"/>
      <c r="TOX37" s="200"/>
      <c r="TOY37" s="266"/>
      <c r="TOZ37" s="261"/>
      <c r="TPA37" s="265"/>
      <c r="TPB37" s="266"/>
      <c r="TPC37" s="200"/>
      <c r="TPD37" s="266"/>
      <c r="TPE37" s="261"/>
      <c r="TPF37" s="265"/>
      <c r="TPG37" s="266"/>
      <c r="TPH37" s="200"/>
      <c r="TPI37" s="266"/>
      <c r="TPJ37" s="261"/>
      <c r="TPK37" s="265"/>
      <c r="TPL37" s="266"/>
      <c r="TPM37" s="200"/>
      <c r="TPN37" s="266"/>
      <c r="TPO37" s="261"/>
      <c r="TPP37" s="265"/>
      <c r="TPQ37" s="266"/>
      <c r="TPR37" s="200"/>
      <c r="TPS37" s="266"/>
      <c r="TPT37" s="261"/>
      <c r="TPU37" s="265"/>
      <c r="TPV37" s="266"/>
      <c r="TPW37" s="200"/>
      <c r="TPX37" s="266"/>
      <c r="TPY37" s="261"/>
      <c r="TPZ37" s="265"/>
      <c r="TQA37" s="266"/>
      <c r="TQB37" s="200"/>
      <c r="TQC37" s="266"/>
      <c r="TQD37" s="261"/>
      <c r="TQE37" s="265"/>
      <c r="TQF37" s="266"/>
      <c r="TQG37" s="200"/>
      <c r="TQH37" s="266"/>
      <c r="TQI37" s="261"/>
      <c r="TQJ37" s="265"/>
      <c r="TQK37" s="266"/>
      <c r="TQL37" s="200"/>
      <c r="TQM37" s="266"/>
      <c r="TQN37" s="261"/>
      <c r="TQO37" s="265"/>
      <c r="TQP37" s="266"/>
      <c r="TQQ37" s="200"/>
      <c r="TQR37" s="266"/>
      <c r="TQS37" s="261"/>
      <c r="TQT37" s="265"/>
      <c r="TQU37" s="266"/>
      <c r="TQV37" s="200"/>
      <c r="TQW37" s="266"/>
      <c r="TQX37" s="261"/>
      <c r="TQY37" s="265"/>
      <c r="TQZ37" s="266"/>
      <c r="TRA37" s="200"/>
      <c r="TRB37" s="266"/>
      <c r="TRC37" s="261"/>
      <c r="TRD37" s="265"/>
      <c r="TRE37" s="266"/>
      <c r="TRF37" s="200"/>
      <c r="TRG37" s="266"/>
      <c r="TRH37" s="261"/>
      <c r="TRI37" s="265"/>
      <c r="TRJ37" s="266"/>
      <c r="TRK37" s="200"/>
      <c r="TRL37" s="266"/>
      <c r="TRM37" s="261"/>
      <c r="TRN37" s="265"/>
      <c r="TRO37" s="266"/>
      <c r="TRP37" s="200"/>
      <c r="TRQ37" s="266"/>
      <c r="TRR37" s="261"/>
      <c r="TRS37" s="265"/>
      <c r="TRT37" s="266"/>
      <c r="TRU37" s="200"/>
      <c r="TRV37" s="266"/>
      <c r="TRW37" s="261"/>
      <c r="TRX37" s="265"/>
      <c r="TRY37" s="266"/>
      <c r="TRZ37" s="200"/>
      <c r="TSA37" s="266"/>
      <c r="TSB37" s="261"/>
      <c r="TSC37" s="265"/>
      <c r="TSD37" s="266"/>
      <c r="TSE37" s="200"/>
      <c r="TSF37" s="266"/>
      <c r="TSG37" s="261"/>
      <c r="TSH37" s="265"/>
      <c r="TSI37" s="266"/>
      <c r="TSJ37" s="200"/>
      <c r="TSK37" s="266"/>
      <c r="TSL37" s="261"/>
      <c r="TSM37" s="265"/>
      <c r="TSN37" s="266"/>
      <c r="TSO37" s="200"/>
      <c r="TSP37" s="266"/>
      <c r="TSQ37" s="261"/>
      <c r="TSR37" s="265"/>
      <c r="TSS37" s="266"/>
      <c r="TST37" s="200"/>
      <c r="TSU37" s="266"/>
      <c r="TSV37" s="261"/>
      <c r="TSW37" s="265"/>
      <c r="TSX37" s="266"/>
      <c r="TSY37" s="200"/>
      <c r="TSZ37" s="266"/>
      <c r="TTA37" s="261"/>
      <c r="TTB37" s="265"/>
      <c r="TTC37" s="266"/>
      <c r="TTD37" s="200"/>
      <c r="TTE37" s="266"/>
      <c r="TTF37" s="261"/>
      <c r="TTG37" s="265"/>
      <c r="TTH37" s="266"/>
      <c r="TTI37" s="200"/>
      <c r="TTJ37" s="266"/>
      <c r="TTK37" s="261"/>
      <c r="TTL37" s="265"/>
      <c r="TTM37" s="266"/>
      <c r="TTN37" s="200"/>
      <c r="TTO37" s="266"/>
      <c r="TTP37" s="261"/>
      <c r="TTQ37" s="265"/>
      <c r="TTR37" s="266"/>
      <c r="TTS37" s="200"/>
      <c r="TTT37" s="266"/>
      <c r="TTU37" s="261"/>
      <c r="TTV37" s="265"/>
      <c r="TTW37" s="266"/>
      <c r="TTX37" s="200"/>
      <c r="TTY37" s="266"/>
      <c r="TTZ37" s="261"/>
      <c r="TUA37" s="265"/>
      <c r="TUB37" s="266"/>
      <c r="TUC37" s="200"/>
      <c r="TUD37" s="266"/>
      <c r="TUE37" s="261"/>
      <c r="TUF37" s="265"/>
      <c r="TUG37" s="266"/>
      <c r="TUH37" s="200"/>
      <c r="TUI37" s="266"/>
      <c r="TUJ37" s="261"/>
      <c r="TUK37" s="265"/>
      <c r="TUL37" s="266"/>
      <c r="TUM37" s="200"/>
      <c r="TUN37" s="266"/>
      <c r="TUO37" s="261"/>
      <c r="TUP37" s="265"/>
      <c r="TUQ37" s="266"/>
      <c r="TUR37" s="200"/>
      <c r="TUS37" s="266"/>
      <c r="TUT37" s="261"/>
      <c r="TUU37" s="265"/>
      <c r="TUV37" s="266"/>
      <c r="TUW37" s="200"/>
      <c r="TUX37" s="266"/>
      <c r="TUY37" s="261"/>
      <c r="TUZ37" s="265"/>
      <c r="TVA37" s="266"/>
      <c r="TVB37" s="200"/>
      <c r="TVC37" s="266"/>
      <c r="TVD37" s="261"/>
      <c r="TVE37" s="265"/>
      <c r="TVF37" s="266"/>
      <c r="TVG37" s="200"/>
      <c r="TVH37" s="266"/>
      <c r="TVI37" s="261"/>
      <c r="TVJ37" s="265"/>
      <c r="TVK37" s="266"/>
      <c r="TVL37" s="200"/>
      <c r="TVM37" s="266"/>
      <c r="TVN37" s="261"/>
      <c r="TVO37" s="265"/>
      <c r="TVP37" s="266"/>
      <c r="TVQ37" s="200"/>
      <c r="TVR37" s="266"/>
      <c r="TVS37" s="261"/>
      <c r="TVT37" s="265"/>
      <c r="TVU37" s="266"/>
      <c r="TVV37" s="200"/>
      <c r="TVW37" s="266"/>
      <c r="TVX37" s="261"/>
      <c r="TVY37" s="265"/>
      <c r="TVZ37" s="266"/>
      <c r="TWA37" s="200"/>
      <c r="TWB37" s="266"/>
      <c r="TWC37" s="261"/>
      <c r="TWD37" s="265"/>
      <c r="TWE37" s="266"/>
      <c r="TWF37" s="200"/>
      <c r="TWG37" s="266"/>
      <c r="TWH37" s="261"/>
      <c r="TWI37" s="265"/>
      <c r="TWJ37" s="266"/>
      <c r="TWK37" s="200"/>
      <c r="TWL37" s="266"/>
      <c r="TWM37" s="261"/>
      <c r="TWN37" s="265"/>
      <c r="TWO37" s="266"/>
      <c r="TWP37" s="200"/>
      <c r="TWQ37" s="266"/>
      <c r="TWR37" s="261"/>
      <c r="TWS37" s="265"/>
      <c r="TWT37" s="266"/>
      <c r="TWU37" s="200"/>
      <c r="TWV37" s="266"/>
      <c r="TWW37" s="261"/>
      <c r="TWX37" s="265"/>
      <c r="TWY37" s="266"/>
      <c r="TWZ37" s="200"/>
      <c r="TXA37" s="266"/>
      <c r="TXB37" s="261"/>
      <c r="TXC37" s="265"/>
      <c r="TXD37" s="266"/>
      <c r="TXE37" s="200"/>
      <c r="TXF37" s="266"/>
      <c r="TXG37" s="261"/>
      <c r="TXH37" s="265"/>
      <c r="TXI37" s="266"/>
      <c r="TXJ37" s="200"/>
      <c r="TXK37" s="266"/>
      <c r="TXL37" s="261"/>
      <c r="TXM37" s="265"/>
      <c r="TXN37" s="266"/>
      <c r="TXO37" s="200"/>
      <c r="TXP37" s="266"/>
      <c r="TXQ37" s="261"/>
      <c r="TXR37" s="265"/>
      <c r="TXS37" s="266"/>
      <c r="TXT37" s="200"/>
      <c r="TXU37" s="266"/>
      <c r="TXV37" s="261"/>
      <c r="TXW37" s="265"/>
      <c r="TXX37" s="266"/>
      <c r="TXY37" s="200"/>
      <c r="TXZ37" s="266"/>
      <c r="TYA37" s="261"/>
      <c r="TYB37" s="265"/>
      <c r="TYC37" s="266"/>
      <c r="TYD37" s="200"/>
      <c r="TYE37" s="266"/>
      <c r="TYF37" s="261"/>
      <c r="TYG37" s="265"/>
      <c r="TYH37" s="266"/>
      <c r="TYI37" s="200"/>
      <c r="TYJ37" s="266"/>
      <c r="TYK37" s="261"/>
      <c r="TYL37" s="265"/>
      <c r="TYM37" s="266"/>
      <c r="TYN37" s="200"/>
      <c r="TYO37" s="266"/>
      <c r="TYP37" s="261"/>
      <c r="TYQ37" s="265"/>
      <c r="TYR37" s="266"/>
      <c r="TYS37" s="200"/>
      <c r="TYT37" s="266"/>
      <c r="TYU37" s="261"/>
      <c r="TYV37" s="265"/>
      <c r="TYW37" s="266"/>
      <c r="TYX37" s="200"/>
      <c r="TYY37" s="266"/>
      <c r="TYZ37" s="261"/>
      <c r="TZA37" s="265"/>
      <c r="TZB37" s="266"/>
      <c r="TZC37" s="200"/>
      <c r="TZD37" s="266"/>
      <c r="TZE37" s="261"/>
      <c r="TZF37" s="265"/>
      <c r="TZG37" s="266"/>
      <c r="TZH37" s="200"/>
      <c r="TZI37" s="266"/>
      <c r="TZJ37" s="261"/>
      <c r="TZK37" s="265"/>
      <c r="TZL37" s="266"/>
      <c r="TZM37" s="200"/>
      <c r="TZN37" s="266"/>
      <c r="TZO37" s="261"/>
      <c r="TZP37" s="265"/>
      <c r="TZQ37" s="266"/>
      <c r="TZR37" s="200"/>
      <c r="TZS37" s="266"/>
      <c r="TZT37" s="261"/>
      <c r="TZU37" s="265"/>
      <c r="TZV37" s="266"/>
      <c r="TZW37" s="200"/>
      <c r="TZX37" s="266"/>
      <c r="TZY37" s="261"/>
      <c r="TZZ37" s="265"/>
      <c r="UAA37" s="266"/>
      <c r="UAB37" s="200"/>
      <c r="UAC37" s="266"/>
      <c r="UAD37" s="261"/>
      <c r="UAE37" s="265"/>
      <c r="UAF37" s="266"/>
      <c r="UAG37" s="200"/>
      <c r="UAH37" s="266"/>
      <c r="UAI37" s="261"/>
      <c r="UAJ37" s="265"/>
      <c r="UAK37" s="266"/>
      <c r="UAL37" s="200"/>
      <c r="UAM37" s="266"/>
      <c r="UAN37" s="261"/>
      <c r="UAO37" s="265"/>
      <c r="UAP37" s="266"/>
      <c r="UAQ37" s="200"/>
      <c r="UAR37" s="266"/>
      <c r="UAS37" s="261"/>
      <c r="UAT37" s="265"/>
      <c r="UAU37" s="266"/>
      <c r="UAV37" s="200"/>
      <c r="UAW37" s="266"/>
      <c r="UAX37" s="261"/>
      <c r="UAY37" s="265"/>
      <c r="UAZ37" s="266"/>
      <c r="UBA37" s="200"/>
      <c r="UBB37" s="266"/>
      <c r="UBC37" s="261"/>
      <c r="UBD37" s="265"/>
      <c r="UBE37" s="266"/>
      <c r="UBF37" s="200"/>
      <c r="UBG37" s="266"/>
      <c r="UBH37" s="261"/>
      <c r="UBI37" s="265"/>
      <c r="UBJ37" s="266"/>
      <c r="UBK37" s="200"/>
      <c r="UBL37" s="266"/>
      <c r="UBM37" s="261"/>
      <c r="UBN37" s="265"/>
      <c r="UBO37" s="266"/>
      <c r="UBP37" s="200"/>
      <c r="UBQ37" s="266"/>
      <c r="UBR37" s="261"/>
      <c r="UBS37" s="265"/>
      <c r="UBT37" s="266"/>
      <c r="UBU37" s="200"/>
      <c r="UBV37" s="266"/>
      <c r="UBW37" s="261"/>
      <c r="UBX37" s="265"/>
      <c r="UBY37" s="266"/>
      <c r="UBZ37" s="200"/>
      <c r="UCA37" s="266"/>
      <c r="UCB37" s="261"/>
      <c r="UCC37" s="265"/>
      <c r="UCD37" s="266"/>
      <c r="UCE37" s="200"/>
      <c r="UCF37" s="266"/>
      <c r="UCG37" s="261"/>
      <c r="UCH37" s="265"/>
      <c r="UCI37" s="266"/>
      <c r="UCJ37" s="200"/>
      <c r="UCK37" s="266"/>
      <c r="UCL37" s="261"/>
      <c r="UCM37" s="265"/>
      <c r="UCN37" s="266"/>
      <c r="UCO37" s="200"/>
      <c r="UCP37" s="266"/>
      <c r="UCQ37" s="261"/>
      <c r="UCR37" s="265"/>
      <c r="UCS37" s="266"/>
      <c r="UCT37" s="200"/>
      <c r="UCU37" s="266"/>
      <c r="UCV37" s="261"/>
      <c r="UCW37" s="265"/>
      <c r="UCX37" s="266"/>
      <c r="UCY37" s="200"/>
      <c r="UCZ37" s="266"/>
      <c r="UDA37" s="261"/>
      <c r="UDB37" s="265"/>
      <c r="UDC37" s="266"/>
      <c r="UDD37" s="200"/>
      <c r="UDE37" s="266"/>
      <c r="UDF37" s="261"/>
      <c r="UDG37" s="265"/>
      <c r="UDH37" s="266"/>
      <c r="UDI37" s="200"/>
      <c r="UDJ37" s="266"/>
      <c r="UDK37" s="261"/>
      <c r="UDL37" s="265"/>
      <c r="UDM37" s="266"/>
      <c r="UDN37" s="200"/>
      <c r="UDO37" s="266"/>
      <c r="UDP37" s="261"/>
      <c r="UDQ37" s="265"/>
      <c r="UDR37" s="266"/>
      <c r="UDS37" s="200"/>
      <c r="UDT37" s="266"/>
      <c r="UDU37" s="261"/>
      <c r="UDV37" s="265"/>
      <c r="UDW37" s="266"/>
      <c r="UDX37" s="200"/>
      <c r="UDY37" s="266"/>
      <c r="UDZ37" s="261"/>
      <c r="UEA37" s="265"/>
      <c r="UEB37" s="266"/>
      <c r="UEC37" s="200"/>
      <c r="UED37" s="266"/>
      <c r="UEE37" s="261"/>
      <c r="UEF37" s="265"/>
      <c r="UEG37" s="266"/>
      <c r="UEH37" s="200"/>
      <c r="UEI37" s="266"/>
      <c r="UEJ37" s="261"/>
      <c r="UEK37" s="265"/>
      <c r="UEL37" s="266"/>
      <c r="UEM37" s="200"/>
      <c r="UEN37" s="266"/>
      <c r="UEO37" s="261"/>
      <c r="UEP37" s="265"/>
      <c r="UEQ37" s="266"/>
      <c r="UER37" s="200"/>
      <c r="UES37" s="266"/>
      <c r="UET37" s="261"/>
      <c r="UEU37" s="265"/>
      <c r="UEV37" s="266"/>
      <c r="UEW37" s="200"/>
      <c r="UEX37" s="266"/>
      <c r="UEY37" s="261"/>
      <c r="UEZ37" s="265"/>
      <c r="UFA37" s="266"/>
      <c r="UFB37" s="200"/>
      <c r="UFC37" s="266"/>
      <c r="UFD37" s="261"/>
      <c r="UFE37" s="265"/>
      <c r="UFF37" s="266"/>
      <c r="UFG37" s="200"/>
      <c r="UFH37" s="266"/>
      <c r="UFI37" s="261"/>
      <c r="UFJ37" s="265"/>
      <c r="UFK37" s="266"/>
      <c r="UFL37" s="200"/>
      <c r="UFM37" s="266"/>
      <c r="UFN37" s="261"/>
      <c r="UFO37" s="265"/>
      <c r="UFP37" s="266"/>
      <c r="UFQ37" s="200"/>
      <c r="UFR37" s="266"/>
      <c r="UFS37" s="261"/>
      <c r="UFT37" s="265"/>
      <c r="UFU37" s="266"/>
      <c r="UFV37" s="200"/>
      <c r="UFW37" s="266"/>
      <c r="UFX37" s="261"/>
      <c r="UFY37" s="265"/>
      <c r="UFZ37" s="266"/>
      <c r="UGA37" s="200"/>
      <c r="UGB37" s="266"/>
      <c r="UGC37" s="261"/>
      <c r="UGD37" s="265"/>
      <c r="UGE37" s="266"/>
      <c r="UGF37" s="200"/>
      <c r="UGG37" s="266"/>
      <c r="UGH37" s="261"/>
      <c r="UGI37" s="265"/>
      <c r="UGJ37" s="266"/>
      <c r="UGK37" s="200"/>
      <c r="UGL37" s="266"/>
      <c r="UGM37" s="261"/>
      <c r="UGN37" s="265"/>
      <c r="UGO37" s="266"/>
      <c r="UGP37" s="200"/>
      <c r="UGQ37" s="266"/>
      <c r="UGR37" s="261"/>
      <c r="UGS37" s="265"/>
      <c r="UGT37" s="266"/>
      <c r="UGU37" s="200"/>
      <c r="UGV37" s="266"/>
      <c r="UGW37" s="261"/>
      <c r="UGX37" s="265"/>
      <c r="UGY37" s="266"/>
      <c r="UGZ37" s="200"/>
      <c r="UHA37" s="266"/>
      <c r="UHB37" s="261"/>
      <c r="UHC37" s="265"/>
      <c r="UHD37" s="266"/>
      <c r="UHE37" s="200"/>
      <c r="UHF37" s="266"/>
      <c r="UHG37" s="261"/>
      <c r="UHH37" s="265"/>
      <c r="UHI37" s="266"/>
      <c r="UHJ37" s="200"/>
      <c r="UHK37" s="266"/>
      <c r="UHL37" s="261"/>
      <c r="UHM37" s="265"/>
      <c r="UHN37" s="266"/>
      <c r="UHO37" s="200"/>
      <c r="UHP37" s="266"/>
      <c r="UHQ37" s="261"/>
      <c r="UHR37" s="265"/>
      <c r="UHS37" s="266"/>
      <c r="UHT37" s="200"/>
      <c r="UHU37" s="266"/>
      <c r="UHV37" s="261"/>
      <c r="UHW37" s="265"/>
      <c r="UHX37" s="266"/>
      <c r="UHY37" s="200"/>
      <c r="UHZ37" s="266"/>
      <c r="UIA37" s="261"/>
      <c r="UIB37" s="265"/>
      <c r="UIC37" s="266"/>
      <c r="UID37" s="200"/>
      <c r="UIE37" s="266"/>
      <c r="UIF37" s="261"/>
      <c r="UIG37" s="265"/>
      <c r="UIH37" s="266"/>
      <c r="UII37" s="200"/>
      <c r="UIJ37" s="266"/>
      <c r="UIK37" s="261"/>
      <c r="UIL37" s="265"/>
      <c r="UIM37" s="266"/>
      <c r="UIN37" s="200"/>
      <c r="UIO37" s="266"/>
      <c r="UIP37" s="261"/>
      <c r="UIQ37" s="265"/>
      <c r="UIR37" s="266"/>
      <c r="UIS37" s="200"/>
      <c r="UIT37" s="266"/>
      <c r="UIU37" s="261"/>
      <c r="UIV37" s="265"/>
      <c r="UIW37" s="266"/>
      <c r="UIX37" s="200"/>
      <c r="UIY37" s="266"/>
      <c r="UIZ37" s="261"/>
      <c r="UJA37" s="265"/>
      <c r="UJB37" s="266"/>
      <c r="UJC37" s="200"/>
      <c r="UJD37" s="266"/>
      <c r="UJE37" s="261"/>
      <c r="UJF37" s="265"/>
      <c r="UJG37" s="266"/>
      <c r="UJH37" s="200"/>
      <c r="UJI37" s="266"/>
      <c r="UJJ37" s="261"/>
      <c r="UJK37" s="265"/>
      <c r="UJL37" s="266"/>
      <c r="UJM37" s="200"/>
      <c r="UJN37" s="266"/>
      <c r="UJO37" s="261"/>
      <c r="UJP37" s="265"/>
      <c r="UJQ37" s="266"/>
      <c r="UJR37" s="200"/>
      <c r="UJS37" s="266"/>
      <c r="UJT37" s="261"/>
      <c r="UJU37" s="265"/>
      <c r="UJV37" s="266"/>
      <c r="UJW37" s="200"/>
      <c r="UJX37" s="266"/>
      <c r="UJY37" s="261"/>
      <c r="UJZ37" s="265"/>
      <c r="UKA37" s="266"/>
      <c r="UKB37" s="200"/>
      <c r="UKC37" s="266"/>
      <c r="UKD37" s="261"/>
      <c r="UKE37" s="265"/>
      <c r="UKF37" s="266"/>
      <c r="UKG37" s="200"/>
      <c r="UKH37" s="266"/>
      <c r="UKI37" s="261"/>
      <c r="UKJ37" s="265"/>
      <c r="UKK37" s="266"/>
      <c r="UKL37" s="200"/>
      <c r="UKM37" s="266"/>
      <c r="UKN37" s="261"/>
      <c r="UKO37" s="265"/>
      <c r="UKP37" s="266"/>
      <c r="UKQ37" s="200"/>
      <c r="UKR37" s="266"/>
      <c r="UKS37" s="261"/>
      <c r="UKT37" s="265"/>
      <c r="UKU37" s="266"/>
      <c r="UKV37" s="200"/>
      <c r="UKW37" s="266"/>
      <c r="UKX37" s="261"/>
      <c r="UKY37" s="265"/>
      <c r="UKZ37" s="266"/>
      <c r="ULA37" s="200"/>
      <c r="ULB37" s="266"/>
      <c r="ULC37" s="261"/>
      <c r="ULD37" s="265"/>
      <c r="ULE37" s="266"/>
      <c r="ULF37" s="200"/>
      <c r="ULG37" s="266"/>
      <c r="ULH37" s="261"/>
      <c r="ULI37" s="265"/>
      <c r="ULJ37" s="266"/>
      <c r="ULK37" s="200"/>
      <c r="ULL37" s="266"/>
      <c r="ULM37" s="261"/>
      <c r="ULN37" s="265"/>
      <c r="ULO37" s="266"/>
      <c r="ULP37" s="200"/>
      <c r="ULQ37" s="266"/>
      <c r="ULR37" s="261"/>
      <c r="ULS37" s="265"/>
      <c r="ULT37" s="266"/>
      <c r="ULU37" s="200"/>
      <c r="ULV37" s="266"/>
      <c r="ULW37" s="261"/>
      <c r="ULX37" s="265"/>
      <c r="ULY37" s="266"/>
      <c r="ULZ37" s="200"/>
      <c r="UMA37" s="266"/>
      <c r="UMB37" s="261"/>
      <c r="UMC37" s="265"/>
      <c r="UMD37" s="266"/>
      <c r="UME37" s="200"/>
      <c r="UMF37" s="266"/>
      <c r="UMG37" s="261"/>
      <c r="UMH37" s="265"/>
      <c r="UMI37" s="266"/>
      <c r="UMJ37" s="200"/>
      <c r="UMK37" s="266"/>
      <c r="UML37" s="261"/>
      <c r="UMM37" s="265"/>
      <c r="UMN37" s="266"/>
      <c r="UMO37" s="200"/>
      <c r="UMP37" s="266"/>
      <c r="UMQ37" s="261"/>
      <c r="UMR37" s="265"/>
      <c r="UMS37" s="266"/>
      <c r="UMT37" s="200"/>
      <c r="UMU37" s="266"/>
      <c r="UMV37" s="261"/>
      <c r="UMW37" s="265"/>
      <c r="UMX37" s="266"/>
      <c r="UMY37" s="200"/>
      <c r="UMZ37" s="266"/>
      <c r="UNA37" s="261"/>
      <c r="UNB37" s="265"/>
      <c r="UNC37" s="266"/>
      <c r="UND37" s="200"/>
      <c r="UNE37" s="266"/>
      <c r="UNF37" s="261"/>
      <c r="UNG37" s="265"/>
      <c r="UNH37" s="266"/>
      <c r="UNI37" s="200"/>
      <c r="UNJ37" s="266"/>
      <c r="UNK37" s="261"/>
      <c r="UNL37" s="265"/>
      <c r="UNM37" s="266"/>
      <c r="UNN37" s="200"/>
      <c r="UNO37" s="266"/>
      <c r="UNP37" s="261"/>
      <c r="UNQ37" s="265"/>
      <c r="UNR37" s="266"/>
      <c r="UNS37" s="200"/>
      <c r="UNT37" s="266"/>
      <c r="UNU37" s="261"/>
      <c r="UNV37" s="265"/>
      <c r="UNW37" s="266"/>
      <c r="UNX37" s="200"/>
      <c r="UNY37" s="266"/>
      <c r="UNZ37" s="261"/>
      <c r="UOA37" s="265"/>
      <c r="UOB37" s="266"/>
      <c r="UOC37" s="200"/>
      <c r="UOD37" s="266"/>
      <c r="UOE37" s="261"/>
      <c r="UOF37" s="265"/>
      <c r="UOG37" s="266"/>
      <c r="UOH37" s="200"/>
      <c r="UOI37" s="266"/>
      <c r="UOJ37" s="261"/>
      <c r="UOK37" s="265"/>
      <c r="UOL37" s="266"/>
      <c r="UOM37" s="200"/>
      <c r="UON37" s="266"/>
      <c r="UOO37" s="261"/>
      <c r="UOP37" s="265"/>
      <c r="UOQ37" s="266"/>
      <c r="UOR37" s="200"/>
      <c r="UOS37" s="266"/>
      <c r="UOT37" s="261"/>
      <c r="UOU37" s="265"/>
      <c r="UOV37" s="266"/>
      <c r="UOW37" s="200"/>
      <c r="UOX37" s="266"/>
      <c r="UOY37" s="261"/>
      <c r="UOZ37" s="265"/>
      <c r="UPA37" s="266"/>
      <c r="UPB37" s="200"/>
      <c r="UPC37" s="266"/>
      <c r="UPD37" s="261"/>
      <c r="UPE37" s="265"/>
      <c r="UPF37" s="266"/>
      <c r="UPG37" s="200"/>
      <c r="UPH37" s="266"/>
      <c r="UPI37" s="261"/>
      <c r="UPJ37" s="265"/>
      <c r="UPK37" s="266"/>
      <c r="UPL37" s="200"/>
      <c r="UPM37" s="266"/>
      <c r="UPN37" s="261"/>
      <c r="UPO37" s="265"/>
      <c r="UPP37" s="266"/>
      <c r="UPQ37" s="200"/>
      <c r="UPR37" s="266"/>
      <c r="UPS37" s="261"/>
      <c r="UPT37" s="265"/>
      <c r="UPU37" s="266"/>
      <c r="UPV37" s="200"/>
      <c r="UPW37" s="266"/>
      <c r="UPX37" s="261"/>
      <c r="UPY37" s="265"/>
      <c r="UPZ37" s="266"/>
      <c r="UQA37" s="200"/>
      <c r="UQB37" s="266"/>
      <c r="UQC37" s="261"/>
      <c r="UQD37" s="265"/>
      <c r="UQE37" s="266"/>
      <c r="UQF37" s="200"/>
      <c r="UQG37" s="266"/>
      <c r="UQH37" s="261"/>
      <c r="UQI37" s="265"/>
      <c r="UQJ37" s="266"/>
      <c r="UQK37" s="200"/>
      <c r="UQL37" s="266"/>
      <c r="UQM37" s="261"/>
      <c r="UQN37" s="265"/>
      <c r="UQO37" s="266"/>
      <c r="UQP37" s="200"/>
      <c r="UQQ37" s="266"/>
      <c r="UQR37" s="261"/>
      <c r="UQS37" s="265"/>
      <c r="UQT37" s="266"/>
      <c r="UQU37" s="200"/>
      <c r="UQV37" s="266"/>
      <c r="UQW37" s="261"/>
      <c r="UQX37" s="265"/>
      <c r="UQY37" s="266"/>
      <c r="UQZ37" s="200"/>
      <c r="URA37" s="266"/>
      <c r="URB37" s="261"/>
      <c r="URC37" s="265"/>
      <c r="URD37" s="266"/>
      <c r="URE37" s="200"/>
      <c r="URF37" s="266"/>
      <c r="URG37" s="261"/>
      <c r="URH37" s="265"/>
      <c r="URI37" s="266"/>
      <c r="URJ37" s="200"/>
      <c r="URK37" s="266"/>
      <c r="URL37" s="261"/>
      <c r="URM37" s="265"/>
      <c r="URN37" s="266"/>
      <c r="URO37" s="200"/>
      <c r="URP37" s="266"/>
      <c r="URQ37" s="261"/>
      <c r="URR37" s="265"/>
      <c r="URS37" s="266"/>
      <c r="URT37" s="200"/>
      <c r="URU37" s="266"/>
      <c r="URV37" s="261"/>
      <c r="URW37" s="265"/>
      <c r="URX37" s="266"/>
      <c r="URY37" s="200"/>
      <c r="URZ37" s="266"/>
      <c r="USA37" s="261"/>
      <c r="USB37" s="265"/>
      <c r="USC37" s="266"/>
      <c r="USD37" s="200"/>
      <c r="USE37" s="266"/>
      <c r="USF37" s="261"/>
      <c r="USG37" s="265"/>
      <c r="USH37" s="266"/>
      <c r="USI37" s="200"/>
      <c r="USJ37" s="266"/>
      <c r="USK37" s="261"/>
      <c r="USL37" s="265"/>
      <c r="USM37" s="266"/>
      <c r="USN37" s="200"/>
      <c r="USO37" s="266"/>
      <c r="USP37" s="261"/>
      <c r="USQ37" s="265"/>
      <c r="USR37" s="266"/>
      <c r="USS37" s="200"/>
      <c r="UST37" s="266"/>
      <c r="USU37" s="261"/>
      <c r="USV37" s="265"/>
      <c r="USW37" s="266"/>
      <c r="USX37" s="200"/>
      <c r="USY37" s="266"/>
      <c r="USZ37" s="261"/>
      <c r="UTA37" s="265"/>
      <c r="UTB37" s="266"/>
      <c r="UTC37" s="200"/>
      <c r="UTD37" s="266"/>
      <c r="UTE37" s="261"/>
      <c r="UTF37" s="265"/>
      <c r="UTG37" s="266"/>
      <c r="UTH37" s="200"/>
      <c r="UTI37" s="266"/>
      <c r="UTJ37" s="261"/>
      <c r="UTK37" s="265"/>
      <c r="UTL37" s="266"/>
      <c r="UTM37" s="200"/>
      <c r="UTN37" s="266"/>
      <c r="UTO37" s="261"/>
      <c r="UTP37" s="265"/>
      <c r="UTQ37" s="266"/>
      <c r="UTR37" s="200"/>
      <c r="UTS37" s="266"/>
      <c r="UTT37" s="261"/>
      <c r="UTU37" s="265"/>
      <c r="UTV37" s="266"/>
      <c r="UTW37" s="200"/>
      <c r="UTX37" s="266"/>
      <c r="UTY37" s="261"/>
      <c r="UTZ37" s="265"/>
      <c r="UUA37" s="266"/>
      <c r="UUB37" s="200"/>
      <c r="UUC37" s="266"/>
      <c r="UUD37" s="261"/>
      <c r="UUE37" s="265"/>
      <c r="UUF37" s="266"/>
      <c r="UUG37" s="200"/>
      <c r="UUH37" s="266"/>
      <c r="UUI37" s="261"/>
      <c r="UUJ37" s="265"/>
      <c r="UUK37" s="266"/>
      <c r="UUL37" s="200"/>
      <c r="UUM37" s="266"/>
      <c r="UUN37" s="261"/>
      <c r="UUO37" s="265"/>
      <c r="UUP37" s="266"/>
      <c r="UUQ37" s="200"/>
      <c r="UUR37" s="266"/>
      <c r="UUS37" s="261"/>
      <c r="UUT37" s="265"/>
      <c r="UUU37" s="266"/>
      <c r="UUV37" s="200"/>
      <c r="UUW37" s="266"/>
      <c r="UUX37" s="261"/>
      <c r="UUY37" s="265"/>
      <c r="UUZ37" s="266"/>
      <c r="UVA37" s="200"/>
      <c r="UVB37" s="266"/>
      <c r="UVC37" s="261"/>
      <c r="UVD37" s="265"/>
      <c r="UVE37" s="266"/>
      <c r="UVF37" s="200"/>
      <c r="UVG37" s="266"/>
      <c r="UVH37" s="261"/>
      <c r="UVI37" s="265"/>
      <c r="UVJ37" s="266"/>
      <c r="UVK37" s="200"/>
      <c r="UVL37" s="266"/>
      <c r="UVM37" s="261"/>
      <c r="UVN37" s="265"/>
      <c r="UVO37" s="266"/>
      <c r="UVP37" s="200"/>
      <c r="UVQ37" s="266"/>
      <c r="UVR37" s="261"/>
      <c r="UVS37" s="265"/>
      <c r="UVT37" s="266"/>
      <c r="UVU37" s="200"/>
      <c r="UVV37" s="266"/>
      <c r="UVW37" s="261"/>
      <c r="UVX37" s="265"/>
      <c r="UVY37" s="266"/>
      <c r="UVZ37" s="200"/>
      <c r="UWA37" s="266"/>
      <c r="UWB37" s="261"/>
      <c r="UWC37" s="265"/>
      <c r="UWD37" s="266"/>
      <c r="UWE37" s="200"/>
      <c r="UWF37" s="266"/>
      <c r="UWG37" s="261"/>
      <c r="UWH37" s="265"/>
      <c r="UWI37" s="266"/>
      <c r="UWJ37" s="200"/>
      <c r="UWK37" s="266"/>
      <c r="UWL37" s="261"/>
      <c r="UWM37" s="265"/>
      <c r="UWN37" s="266"/>
      <c r="UWO37" s="200"/>
      <c r="UWP37" s="266"/>
      <c r="UWQ37" s="261"/>
      <c r="UWR37" s="265"/>
      <c r="UWS37" s="266"/>
      <c r="UWT37" s="200"/>
      <c r="UWU37" s="266"/>
      <c r="UWV37" s="261"/>
      <c r="UWW37" s="265"/>
      <c r="UWX37" s="266"/>
      <c r="UWY37" s="200"/>
      <c r="UWZ37" s="266"/>
      <c r="UXA37" s="261"/>
      <c r="UXB37" s="265"/>
      <c r="UXC37" s="266"/>
      <c r="UXD37" s="200"/>
      <c r="UXE37" s="266"/>
      <c r="UXF37" s="261"/>
      <c r="UXG37" s="265"/>
      <c r="UXH37" s="266"/>
      <c r="UXI37" s="200"/>
      <c r="UXJ37" s="266"/>
      <c r="UXK37" s="261"/>
      <c r="UXL37" s="265"/>
      <c r="UXM37" s="266"/>
      <c r="UXN37" s="200"/>
      <c r="UXO37" s="266"/>
      <c r="UXP37" s="261"/>
      <c r="UXQ37" s="265"/>
      <c r="UXR37" s="266"/>
      <c r="UXS37" s="200"/>
      <c r="UXT37" s="266"/>
      <c r="UXU37" s="261"/>
      <c r="UXV37" s="265"/>
      <c r="UXW37" s="266"/>
      <c r="UXX37" s="200"/>
      <c r="UXY37" s="266"/>
      <c r="UXZ37" s="261"/>
      <c r="UYA37" s="265"/>
      <c r="UYB37" s="266"/>
      <c r="UYC37" s="200"/>
      <c r="UYD37" s="266"/>
      <c r="UYE37" s="261"/>
      <c r="UYF37" s="265"/>
      <c r="UYG37" s="266"/>
      <c r="UYH37" s="200"/>
      <c r="UYI37" s="266"/>
      <c r="UYJ37" s="261"/>
      <c r="UYK37" s="265"/>
      <c r="UYL37" s="266"/>
      <c r="UYM37" s="200"/>
      <c r="UYN37" s="266"/>
      <c r="UYO37" s="261"/>
      <c r="UYP37" s="265"/>
      <c r="UYQ37" s="266"/>
      <c r="UYR37" s="200"/>
      <c r="UYS37" s="266"/>
      <c r="UYT37" s="261"/>
      <c r="UYU37" s="265"/>
      <c r="UYV37" s="266"/>
      <c r="UYW37" s="200"/>
      <c r="UYX37" s="266"/>
      <c r="UYY37" s="261"/>
      <c r="UYZ37" s="265"/>
      <c r="UZA37" s="266"/>
      <c r="UZB37" s="200"/>
      <c r="UZC37" s="266"/>
      <c r="UZD37" s="261"/>
      <c r="UZE37" s="265"/>
      <c r="UZF37" s="266"/>
      <c r="UZG37" s="200"/>
      <c r="UZH37" s="266"/>
      <c r="UZI37" s="261"/>
      <c r="UZJ37" s="265"/>
      <c r="UZK37" s="266"/>
      <c r="UZL37" s="200"/>
      <c r="UZM37" s="266"/>
      <c r="UZN37" s="261"/>
      <c r="UZO37" s="265"/>
      <c r="UZP37" s="266"/>
      <c r="UZQ37" s="200"/>
      <c r="UZR37" s="266"/>
      <c r="UZS37" s="261"/>
      <c r="UZT37" s="265"/>
      <c r="UZU37" s="266"/>
      <c r="UZV37" s="200"/>
      <c r="UZW37" s="266"/>
      <c r="UZX37" s="261"/>
      <c r="UZY37" s="265"/>
      <c r="UZZ37" s="266"/>
      <c r="VAA37" s="200"/>
      <c r="VAB37" s="266"/>
      <c r="VAC37" s="261"/>
      <c r="VAD37" s="265"/>
      <c r="VAE37" s="266"/>
      <c r="VAF37" s="200"/>
      <c r="VAG37" s="266"/>
      <c r="VAH37" s="261"/>
      <c r="VAI37" s="265"/>
      <c r="VAJ37" s="266"/>
      <c r="VAK37" s="200"/>
      <c r="VAL37" s="266"/>
      <c r="VAM37" s="261"/>
      <c r="VAN37" s="265"/>
      <c r="VAO37" s="266"/>
      <c r="VAP37" s="200"/>
      <c r="VAQ37" s="266"/>
      <c r="VAR37" s="261"/>
      <c r="VAS37" s="265"/>
      <c r="VAT37" s="266"/>
      <c r="VAU37" s="200"/>
      <c r="VAV37" s="266"/>
      <c r="VAW37" s="261"/>
      <c r="VAX37" s="265"/>
      <c r="VAY37" s="266"/>
      <c r="VAZ37" s="200"/>
      <c r="VBA37" s="266"/>
      <c r="VBB37" s="261"/>
      <c r="VBC37" s="265"/>
      <c r="VBD37" s="266"/>
      <c r="VBE37" s="200"/>
      <c r="VBF37" s="266"/>
      <c r="VBG37" s="261"/>
      <c r="VBH37" s="265"/>
      <c r="VBI37" s="266"/>
      <c r="VBJ37" s="200"/>
      <c r="VBK37" s="266"/>
      <c r="VBL37" s="261"/>
      <c r="VBM37" s="265"/>
      <c r="VBN37" s="266"/>
      <c r="VBO37" s="200"/>
      <c r="VBP37" s="266"/>
      <c r="VBQ37" s="261"/>
      <c r="VBR37" s="265"/>
      <c r="VBS37" s="266"/>
      <c r="VBT37" s="200"/>
      <c r="VBU37" s="266"/>
      <c r="VBV37" s="261"/>
      <c r="VBW37" s="265"/>
      <c r="VBX37" s="266"/>
      <c r="VBY37" s="200"/>
      <c r="VBZ37" s="266"/>
      <c r="VCA37" s="261"/>
      <c r="VCB37" s="265"/>
      <c r="VCC37" s="266"/>
      <c r="VCD37" s="200"/>
      <c r="VCE37" s="266"/>
      <c r="VCF37" s="261"/>
      <c r="VCG37" s="265"/>
      <c r="VCH37" s="266"/>
      <c r="VCI37" s="200"/>
      <c r="VCJ37" s="266"/>
      <c r="VCK37" s="261"/>
      <c r="VCL37" s="265"/>
      <c r="VCM37" s="266"/>
      <c r="VCN37" s="200"/>
      <c r="VCO37" s="266"/>
      <c r="VCP37" s="261"/>
      <c r="VCQ37" s="265"/>
      <c r="VCR37" s="266"/>
      <c r="VCS37" s="200"/>
      <c r="VCT37" s="266"/>
      <c r="VCU37" s="261"/>
      <c r="VCV37" s="265"/>
      <c r="VCW37" s="266"/>
      <c r="VCX37" s="200"/>
      <c r="VCY37" s="266"/>
      <c r="VCZ37" s="261"/>
      <c r="VDA37" s="265"/>
      <c r="VDB37" s="266"/>
      <c r="VDC37" s="200"/>
      <c r="VDD37" s="266"/>
      <c r="VDE37" s="261"/>
      <c r="VDF37" s="265"/>
      <c r="VDG37" s="266"/>
      <c r="VDH37" s="200"/>
      <c r="VDI37" s="266"/>
      <c r="VDJ37" s="261"/>
      <c r="VDK37" s="265"/>
      <c r="VDL37" s="266"/>
      <c r="VDM37" s="200"/>
      <c r="VDN37" s="266"/>
      <c r="VDO37" s="261"/>
      <c r="VDP37" s="265"/>
      <c r="VDQ37" s="266"/>
      <c r="VDR37" s="200"/>
      <c r="VDS37" s="266"/>
      <c r="VDT37" s="261"/>
      <c r="VDU37" s="265"/>
      <c r="VDV37" s="266"/>
      <c r="VDW37" s="200"/>
      <c r="VDX37" s="266"/>
      <c r="VDY37" s="261"/>
      <c r="VDZ37" s="265"/>
      <c r="VEA37" s="266"/>
      <c r="VEB37" s="200"/>
      <c r="VEC37" s="266"/>
      <c r="VED37" s="261"/>
      <c r="VEE37" s="265"/>
      <c r="VEF37" s="266"/>
      <c r="VEG37" s="200"/>
      <c r="VEH37" s="266"/>
      <c r="VEI37" s="261"/>
      <c r="VEJ37" s="265"/>
      <c r="VEK37" s="266"/>
      <c r="VEL37" s="200"/>
      <c r="VEM37" s="266"/>
      <c r="VEN37" s="261"/>
      <c r="VEO37" s="265"/>
      <c r="VEP37" s="266"/>
      <c r="VEQ37" s="200"/>
      <c r="VER37" s="266"/>
      <c r="VES37" s="261"/>
      <c r="VET37" s="265"/>
      <c r="VEU37" s="266"/>
      <c r="VEV37" s="200"/>
      <c r="VEW37" s="266"/>
      <c r="VEX37" s="261"/>
      <c r="VEY37" s="265"/>
      <c r="VEZ37" s="266"/>
      <c r="VFA37" s="200"/>
      <c r="VFB37" s="266"/>
      <c r="VFC37" s="261"/>
      <c r="VFD37" s="265"/>
      <c r="VFE37" s="266"/>
      <c r="VFF37" s="200"/>
      <c r="VFG37" s="266"/>
      <c r="VFH37" s="261"/>
      <c r="VFI37" s="265"/>
      <c r="VFJ37" s="266"/>
      <c r="VFK37" s="200"/>
      <c r="VFL37" s="266"/>
      <c r="VFM37" s="261"/>
      <c r="VFN37" s="265"/>
      <c r="VFO37" s="266"/>
      <c r="VFP37" s="200"/>
      <c r="VFQ37" s="266"/>
      <c r="VFR37" s="261"/>
      <c r="VFS37" s="265"/>
      <c r="VFT37" s="266"/>
      <c r="VFU37" s="200"/>
      <c r="VFV37" s="266"/>
      <c r="VFW37" s="261"/>
      <c r="VFX37" s="265"/>
      <c r="VFY37" s="266"/>
      <c r="VFZ37" s="200"/>
      <c r="VGA37" s="266"/>
      <c r="VGB37" s="261"/>
      <c r="VGC37" s="265"/>
      <c r="VGD37" s="266"/>
      <c r="VGE37" s="200"/>
      <c r="VGF37" s="266"/>
      <c r="VGG37" s="261"/>
      <c r="VGH37" s="265"/>
      <c r="VGI37" s="266"/>
      <c r="VGJ37" s="200"/>
      <c r="VGK37" s="266"/>
      <c r="VGL37" s="261"/>
      <c r="VGM37" s="265"/>
      <c r="VGN37" s="266"/>
      <c r="VGO37" s="200"/>
      <c r="VGP37" s="266"/>
      <c r="VGQ37" s="261"/>
      <c r="VGR37" s="265"/>
      <c r="VGS37" s="266"/>
      <c r="VGT37" s="200"/>
      <c r="VGU37" s="266"/>
      <c r="VGV37" s="261"/>
      <c r="VGW37" s="265"/>
      <c r="VGX37" s="266"/>
      <c r="VGY37" s="200"/>
      <c r="VGZ37" s="266"/>
      <c r="VHA37" s="261"/>
      <c r="VHB37" s="265"/>
      <c r="VHC37" s="266"/>
      <c r="VHD37" s="200"/>
      <c r="VHE37" s="266"/>
      <c r="VHF37" s="261"/>
      <c r="VHG37" s="265"/>
      <c r="VHH37" s="266"/>
      <c r="VHI37" s="200"/>
      <c r="VHJ37" s="266"/>
      <c r="VHK37" s="261"/>
      <c r="VHL37" s="265"/>
      <c r="VHM37" s="266"/>
      <c r="VHN37" s="200"/>
      <c r="VHO37" s="266"/>
      <c r="VHP37" s="261"/>
      <c r="VHQ37" s="265"/>
      <c r="VHR37" s="266"/>
      <c r="VHS37" s="200"/>
      <c r="VHT37" s="266"/>
      <c r="VHU37" s="261"/>
      <c r="VHV37" s="265"/>
      <c r="VHW37" s="266"/>
      <c r="VHX37" s="200"/>
      <c r="VHY37" s="266"/>
      <c r="VHZ37" s="261"/>
      <c r="VIA37" s="265"/>
      <c r="VIB37" s="266"/>
      <c r="VIC37" s="200"/>
      <c r="VID37" s="266"/>
      <c r="VIE37" s="261"/>
      <c r="VIF37" s="265"/>
      <c r="VIG37" s="266"/>
      <c r="VIH37" s="200"/>
      <c r="VII37" s="266"/>
      <c r="VIJ37" s="261"/>
      <c r="VIK37" s="265"/>
      <c r="VIL37" s="266"/>
      <c r="VIM37" s="200"/>
      <c r="VIN37" s="266"/>
      <c r="VIO37" s="261"/>
      <c r="VIP37" s="265"/>
      <c r="VIQ37" s="266"/>
      <c r="VIR37" s="200"/>
      <c r="VIS37" s="266"/>
      <c r="VIT37" s="261"/>
      <c r="VIU37" s="265"/>
      <c r="VIV37" s="266"/>
      <c r="VIW37" s="200"/>
      <c r="VIX37" s="266"/>
      <c r="VIY37" s="261"/>
      <c r="VIZ37" s="265"/>
      <c r="VJA37" s="266"/>
      <c r="VJB37" s="200"/>
      <c r="VJC37" s="266"/>
      <c r="VJD37" s="261"/>
      <c r="VJE37" s="265"/>
      <c r="VJF37" s="266"/>
      <c r="VJG37" s="200"/>
      <c r="VJH37" s="266"/>
      <c r="VJI37" s="261"/>
      <c r="VJJ37" s="265"/>
      <c r="VJK37" s="266"/>
      <c r="VJL37" s="200"/>
      <c r="VJM37" s="266"/>
      <c r="VJN37" s="261"/>
      <c r="VJO37" s="265"/>
      <c r="VJP37" s="266"/>
      <c r="VJQ37" s="200"/>
      <c r="VJR37" s="266"/>
      <c r="VJS37" s="261"/>
      <c r="VJT37" s="265"/>
      <c r="VJU37" s="266"/>
      <c r="VJV37" s="200"/>
      <c r="VJW37" s="266"/>
      <c r="VJX37" s="261"/>
      <c r="VJY37" s="265"/>
      <c r="VJZ37" s="266"/>
      <c r="VKA37" s="200"/>
      <c r="VKB37" s="266"/>
      <c r="VKC37" s="261"/>
      <c r="VKD37" s="265"/>
      <c r="VKE37" s="266"/>
      <c r="VKF37" s="200"/>
      <c r="VKG37" s="266"/>
      <c r="VKH37" s="261"/>
      <c r="VKI37" s="265"/>
      <c r="VKJ37" s="266"/>
      <c r="VKK37" s="200"/>
      <c r="VKL37" s="266"/>
      <c r="VKM37" s="261"/>
      <c r="VKN37" s="265"/>
      <c r="VKO37" s="266"/>
      <c r="VKP37" s="200"/>
      <c r="VKQ37" s="266"/>
      <c r="VKR37" s="261"/>
      <c r="VKS37" s="265"/>
      <c r="VKT37" s="266"/>
      <c r="VKU37" s="200"/>
      <c r="VKV37" s="266"/>
      <c r="VKW37" s="261"/>
      <c r="VKX37" s="265"/>
      <c r="VKY37" s="266"/>
      <c r="VKZ37" s="200"/>
      <c r="VLA37" s="266"/>
      <c r="VLB37" s="261"/>
      <c r="VLC37" s="265"/>
      <c r="VLD37" s="266"/>
      <c r="VLE37" s="200"/>
      <c r="VLF37" s="266"/>
      <c r="VLG37" s="261"/>
      <c r="VLH37" s="265"/>
      <c r="VLI37" s="266"/>
      <c r="VLJ37" s="200"/>
      <c r="VLK37" s="266"/>
      <c r="VLL37" s="261"/>
      <c r="VLM37" s="265"/>
      <c r="VLN37" s="266"/>
      <c r="VLO37" s="200"/>
      <c r="VLP37" s="266"/>
      <c r="VLQ37" s="261"/>
      <c r="VLR37" s="265"/>
      <c r="VLS37" s="266"/>
      <c r="VLT37" s="200"/>
      <c r="VLU37" s="266"/>
      <c r="VLV37" s="261"/>
      <c r="VLW37" s="265"/>
      <c r="VLX37" s="266"/>
      <c r="VLY37" s="200"/>
      <c r="VLZ37" s="266"/>
      <c r="VMA37" s="261"/>
      <c r="VMB37" s="265"/>
      <c r="VMC37" s="266"/>
      <c r="VMD37" s="200"/>
      <c r="VME37" s="266"/>
      <c r="VMF37" s="261"/>
      <c r="VMG37" s="265"/>
      <c r="VMH37" s="266"/>
      <c r="VMI37" s="200"/>
      <c r="VMJ37" s="266"/>
      <c r="VMK37" s="261"/>
      <c r="VML37" s="265"/>
      <c r="VMM37" s="266"/>
      <c r="VMN37" s="200"/>
      <c r="VMO37" s="266"/>
      <c r="VMP37" s="261"/>
      <c r="VMQ37" s="265"/>
      <c r="VMR37" s="266"/>
      <c r="VMS37" s="200"/>
      <c r="VMT37" s="266"/>
      <c r="VMU37" s="261"/>
      <c r="VMV37" s="265"/>
      <c r="VMW37" s="266"/>
      <c r="VMX37" s="200"/>
      <c r="VMY37" s="266"/>
      <c r="VMZ37" s="261"/>
      <c r="VNA37" s="265"/>
      <c r="VNB37" s="266"/>
      <c r="VNC37" s="200"/>
      <c r="VND37" s="266"/>
      <c r="VNE37" s="261"/>
      <c r="VNF37" s="265"/>
      <c r="VNG37" s="266"/>
      <c r="VNH37" s="200"/>
      <c r="VNI37" s="266"/>
      <c r="VNJ37" s="261"/>
      <c r="VNK37" s="265"/>
      <c r="VNL37" s="266"/>
      <c r="VNM37" s="200"/>
      <c r="VNN37" s="266"/>
      <c r="VNO37" s="261"/>
      <c r="VNP37" s="265"/>
      <c r="VNQ37" s="266"/>
      <c r="VNR37" s="200"/>
      <c r="VNS37" s="266"/>
      <c r="VNT37" s="261"/>
      <c r="VNU37" s="265"/>
      <c r="VNV37" s="266"/>
      <c r="VNW37" s="200"/>
      <c r="VNX37" s="266"/>
      <c r="VNY37" s="261"/>
      <c r="VNZ37" s="265"/>
      <c r="VOA37" s="266"/>
      <c r="VOB37" s="200"/>
      <c r="VOC37" s="266"/>
      <c r="VOD37" s="261"/>
      <c r="VOE37" s="265"/>
      <c r="VOF37" s="266"/>
      <c r="VOG37" s="200"/>
      <c r="VOH37" s="266"/>
      <c r="VOI37" s="261"/>
      <c r="VOJ37" s="265"/>
      <c r="VOK37" s="266"/>
      <c r="VOL37" s="200"/>
      <c r="VOM37" s="266"/>
      <c r="VON37" s="261"/>
      <c r="VOO37" s="265"/>
      <c r="VOP37" s="266"/>
      <c r="VOQ37" s="200"/>
      <c r="VOR37" s="266"/>
      <c r="VOS37" s="261"/>
      <c r="VOT37" s="265"/>
      <c r="VOU37" s="266"/>
      <c r="VOV37" s="200"/>
      <c r="VOW37" s="266"/>
      <c r="VOX37" s="261"/>
      <c r="VOY37" s="265"/>
      <c r="VOZ37" s="266"/>
      <c r="VPA37" s="200"/>
      <c r="VPB37" s="266"/>
      <c r="VPC37" s="261"/>
      <c r="VPD37" s="265"/>
      <c r="VPE37" s="266"/>
      <c r="VPF37" s="200"/>
      <c r="VPG37" s="266"/>
      <c r="VPH37" s="261"/>
      <c r="VPI37" s="265"/>
      <c r="VPJ37" s="266"/>
      <c r="VPK37" s="200"/>
      <c r="VPL37" s="266"/>
      <c r="VPM37" s="261"/>
      <c r="VPN37" s="265"/>
      <c r="VPO37" s="266"/>
      <c r="VPP37" s="200"/>
      <c r="VPQ37" s="266"/>
      <c r="VPR37" s="261"/>
      <c r="VPS37" s="265"/>
      <c r="VPT37" s="266"/>
      <c r="VPU37" s="200"/>
      <c r="VPV37" s="266"/>
      <c r="VPW37" s="261"/>
      <c r="VPX37" s="265"/>
      <c r="VPY37" s="266"/>
      <c r="VPZ37" s="200"/>
      <c r="VQA37" s="266"/>
      <c r="VQB37" s="261"/>
      <c r="VQC37" s="265"/>
      <c r="VQD37" s="266"/>
      <c r="VQE37" s="200"/>
      <c r="VQF37" s="266"/>
      <c r="VQG37" s="261"/>
      <c r="VQH37" s="265"/>
      <c r="VQI37" s="266"/>
      <c r="VQJ37" s="200"/>
      <c r="VQK37" s="266"/>
      <c r="VQL37" s="261"/>
      <c r="VQM37" s="265"/>
      <c r="VQN37" s="266"/>
      <c r="VQO37" s="200"/>
      <c r="VQP37" s="266"/>
      <c r="VQQ37" s="261"/>
      <c r="VQR37" s="265"/>
      <c r="VQS37" s="266"/>
      <c r="VQT37" s="200"/>
      <c r="VQU37" s="266"/>
      <c r="VQV37" s="261"/>
      <c r="VQW37" s="265"/>
      <c r="VQX37" s="266"/>
      <c r="VQY37" s="200"/>
      <c r="VQZ37" s="266"/>
      <c r="VRA37" s="261"/>
      <c r="VRB37" s="265"/>
      <c r="VRC37" s="266"/>
      <c r="VRD37" s="200"/>
      <c r="VRE37" s="266"/>
      <c r="VRF37" s="261"/>
      <c r="VRG37" s="265"/>
      <c r="VRH37" s="266"/>
      <c r="VRI37" s="200"/>
      <c r="VRJ37" s="266"/>
      <c r="VRK37" s="261"/>
      <c r="VRL37" s="265"/>
      <c r="VRM37" s="266"/>
      <c r="VRN37" s="200"/>
      <c r="VRO37" s="266"/>
      <c r="VRP37" s="261"/>
      <c r="VRQ37" s="265"/>
      <c r="VRR37" s="266"/>
      <c r="VRS37" s="200"/>
      <c r="VRT37" s="266"/>
      <c r="VRU37" s="261"/>
      <c r="VRV37" s="265"/>
      <c r="VRW37" s="266"/>
      <c r="VRX37" s="200"/>
      <c r="VRY37" s="266"/>
      <c r="VRZ37" s="261"/>
      <c r="VSA37" s="265"/>
      <c r="VSB37" s="266"/>
      <c r="VSC37" s="200"/>
      <c r="VSD37" s="266"/>
      <c r="VSE37" s="261"/>
      <c r="VSF37" s="265"/>
      <c r="VSG37" s="266"/>
      <c r="VSH37" s="200"/>
      <c r="VSI37" s="266"/>
      <c r="VSJ37" s="261"/>
      <c r="VSK37" s="265"/>
      <c r="VSL37" s="266"/>
      <c r="VSM37" s="200"/>
      <c r="VSN37" s="266"/>
      <c r="VSO37" s="261"/>
      <c r="VSP37" s="265"/>
      <c r="VSQ37" s="266"/>
      <c r="VSR37" s="200"/>
      <c r="VSS37" s="266"/>
      <c r="VST37" s="261"/>
      <c r="VSU37" s="265"/>
      <c r="VSV37" s="266"/>
      <c r="VSW37" s="200"/>
      <c r="VSX37" s="266"/>
      <c r="VSY37" s="261"/>
      <c r="VSZ37" s="265"/>
      <c r="VTA37" s="266"/>
      <c r="VTB37" s="200"/>
      <c r="VTC37" s="266"/>
      <c r="VTD37" s="261"/>
      <c r="VTE37" s="265"/>
      <c r="VTF37" s="266"/>
      <c r="VTG37" s="200"/>
      <c r="VTH37" s="266"/>
      <c r="VTI37" s="261"/>
      <c r="VTJ37" s="265"/>
      <c r="VTK37" s="266"/>
      <c r="VTL37" s="200"/>
      <c r="VTM37" s="266"/>
      <c r="VTN37" s="261"/>
      <c r="VTO37" s="265"/>
      <c r="VTP37" s="266"/>
      <c r="VTQ37" s="200"/>
      <c r="VTR37" s="266"/>
      <c r="VTS37" s="261"/>
      <c r="VTT37" s="265"/>
      <c r="VTU37" s="266"/>
      <c r="VTV37" s="200"/>
      <c r="VTW37" s="266"/>
      <c r="VTX37" s="261"/>
      <c r="VTY37" s="265"/>
      <c r="VTZ37" s="266"/>
      <c r="VUA37" s="200"/>
      <c r="VUB37" s="266"/>
      <c r="VUC37" s="261"/>
      <c r="VUD37" s="265"/>
      <c r="VUE37" s="266"/>
      <c r="VUF37" s="200"/>
      <c r="VUG37" s="266"/>
      <c r="VUH37" s="261"/>
      <c r="VUI37" s="265"/>
      <c r="VUJ37" s="266"/>
      <c r="VUK37" s="200"/>
      <c r="VUL37" s="266"/>
      <c r="VUM37" s="261"/>
      <c r="VUN37" s="265"/>
      <c r="VUO37" s="266"/>
      <c r="VUP37" s="200"/>
      <c r="VUQ37" s="266"/>
      <c r="VUR37" s="261"/>
      <c r="VUS37" s="265"/>
      <c r="VUT37" s="266"/>
      <c r="VUU37" s="200"/>
      <c r="VUV37" s="266"/>
      <c r="VUW37" s="261"/>
      <c r="VUX37" s="265"/>
      <c r="VUY37" s="266"/>
      <c r="VUZ37" s="200"/>
      <c r="VVA37" s="266"/>
      <c r="VVB37" s="261"/>
      <c r="VVC37" s="265"/>
      <c r="VVD37" s="266"/>
      <c r="VVE37" s="200"/>
      <c r="VVF37" s="266"/>
      <c r="VVG37" s="261"/>
      <c r="VVH37" s="265"/>
      <c r="VVI37" s="266"/>
      <c r="VVJ37" s="200"/>
      <c r="VVK37" s="266"/>
      <c r="VVL37" s="261"/>
      <c r="VVM37" s="265"/>
      <c r="VVN37" s="266"/>
      <c r="VVO37" s="200"/>
      <c r="VVP37" s="266"/>
      <c r="VVQ37" s="261"/>
      <c r="VVR37" s="265"/>
      <c r="VVS37" s="266"/>
      <c r="VVT37" s="200"/>
      <c r="VVU37" s="266"/>
      <c r="VVV37" s="261"/>
      <c r="VVW37" s="265"/>
      <c r="VVX37" s="266"/>
      <c r="VVY37" s="200"/>
      <c r="VVZ37" s="266"/>
      <c r="VWA37" s="261"/>
      <c r="VWB37" s="265"/>
      <c r="VWC37" s="266"/>
      <c r="VWD37" s="200"/>
      <c r="VWE37" s="266"/>
      <c r="VWF37" s="261"/>
      <c r="VWG37" s="265"/>
      <c r="VWH37" s="266"/>
      <c r="VWI37" s="200"/>
      <c r="VWJ37" s="266"/>
      <c r="VWK37" s="261"/>
      <c r="VWL37" s="265"/>
      <c r="VWM37" s="266"/>
      <c r="VWN37" s="200"/>
      <c r="VWO37" s="266"/>
      <c r="VWP37" s="261"/>
      <c r="VWQ37" s="265"/>
      <c r="VWR37" s="266"/>
      <c r="VWS37" s="200"/>
      <c r="VWT37" s="266"/>
      <c r="VWU37" s="261"/>
      <c r="VWV37" s="265"/>
      <c r="VWW37" s="266"/>
      <c r="VWX37" s="200"/>
      <c r="VWY37" s="266"/>
      <c r="VWZ37" s="261"/>
      <c r="VXA37" s="265"/>
      <c r="VXB37" s="266"/>
      <c r="VXC37" s="200"/>
      <c r="VXD37" s="266"/>
      <c r="VXE37" s="261"/>
      <c r="VXF37" s="265"/>
      <c r="VXG37" s="266"/>
      <c r="VXH37" s="200"/>
      <c r="VXI37" s="266"/>
      <c r="VXJ37" s="261"/>
      <c r="VXK37" s="265"/>
      <c r="VXL37" s="266"/>
      <c r="VXM37" s="200"/>
      <c r="VXN37" s="266"/>
      <c r="VXO37" s="261"/>
      <c r="VXP37" s="265"/>
      <c r="VXQ37" s="266"/>
      <c r="VXR37" s="200"/>
      <c r="VXS37" s="266"/>
      <c r="VXT37" s="261"/>
      <c r="VXU37" s="265"/>
      <c r="VXV37" s="266"/>
      <c r="VXW37" s="200"/>
      <c r="VXX37" s="266"/>
      <c r="VXY37" s="261"/>
      <c r="VXZ37" s="265"/>
      <c r="VYA37" s="266"/>
      <c r="VYB37" s="200"/>
      <c r="VYC37" s="266"/>
      <c r="VYD37" s="261"/>
      <c r="VYE37" s="265"/>
      <c r="VYF37" s="266"/>
      <c r="VYG37" s="200"/>
      <c r="VYH37" s="266"/>
      <c r="VYI37" s="261"/>
      <c r="VYJ37" s="265"/>
      <c r="VYK37" s="266"/>
      <c r="VYL37" s="200"/>
      <c r="VYM37" s="266"/>
      <c r="VYN37" s="261"/>
      <c r="VYO37" s="265"/>
      <c r="VYP37" s="266"/>
      <c r="VYQ37" s="200"/>
      <c r="VYR37" s="266"/>
      <c r="VYS37" s="261"/>
      <c r="VYT37" s="265"/>
      <c r="VYU37" s="266"/>
      <c r="VYV37" s="200"/>
      <c r="VYW37" s="266"/>
      <c r="VYX37" s="261"/>
      <c r="VYY37" s="265"/>
      <c r="VYZ37" s="266"/>
      <c r="VZA37" s="200"/>
      <c r="VZB37" s="266"/>
      <c r="VZC37" s="261"/>
      <c r="VZD37" s="265"/>
      <c r="VZE37" s="266"/>
      <c r="VZF37" s="200"/>
      <c r="VZG37" s="266"/>
      <c r="VZH37" s="261"/>
      <c r="VZI37" s="265"/>
      <c r="VZJ37" s="266"/>
      <c r="VZK37" s="200"/>
      <c r="VZL37" s="266"/>
      <c r="VZM37" s="261"/>
      <c r="VZN37" s="265"/>
      <c r="VZO37" s="266"/>
      <c r="VZP37" s="200"/>
      <c r="VZQ37" s="266"/>
      <c r="VZR37" s="261"/>
      <c r="VZS37" s="265"/>
      <c r="VZT37" s="266"/>
      <c r="VZU37" s="200"/>
      <c r="VZV37" s="266"/>
      <c r="VZW37" s="261"/>
      <c r="VZX37" s="265"/>
      <c r="VZY37" s="266"/>
      <c r="VZZ37" s="200"/>
      <c r="WAA37" s="266"/>
      <c r="WAB37" s="261"/>
      <c r="WAC37" s="265"/>
      <c r="WAD37" s="266"/>
      <c r="WAE37" s="200"/>
      <c r="WAF37" s="266"/>
      <c r="WAG37" s="261"/>
      <c r="WAH37" s="265"/>
      <c r="WAI37" s="266"/>
      <c r="WAJ37" s="200"/>
      <c r="WAK37" s="266"/>
      <c r="WAL37" s="261"/>
      <c r="WAM37" s="265"/>
      <c r="WAN37" s="266"/>
      <c r="WAO37" s="200"/>
      <c r="WAP37" s="266"/>
      <c r="WAQ37" s="261"/>
      <c r="WAR37" s="265"/>
      <c r="WAS37" s="266"/>
      <c r="WAT37" s="200"/>
      <c r="WAU37" s="266"/>
      <c r="WAV37" s="261"/>
      <c r="WAW37" s="265"/>
      <c r="WAX37" s="266"/>
      <c r="WAY37" s="200"/>
      <c r="WAZ37" s="266"/>
      <c r="WBA37" s="261"/>
      <c r="WBB37" s="265"/>
      <c r="WBC37" s="266"/>
      <c r="WBD37" s="200"/>
      <c r="WBE37" s="266"/>
      <c r="WBF37" s="261"/>
      <c r="WBG37" s="265"/>
      <c r="WBH37" s="266"/>
      <c r="WBI37" s="200"/>
      <c r="WBJ37" s="266"/>
      <c r="WBK37" s="261"/>
      <c r="WBL37" s="265"/>
      <c r="WBM37" s="266"/>
      <c r="WBN37" s="200"/>
      <c r="WBO37" s="266"/>
      <c r="WBP37" s="261"/>
      <c r="WBQ37" s="265"/>
      <c r="WBR37" s="266"/>
      <c r="WBS37" s="200"/>
      <c r="WBT37" s="266"/>
      <c r="WBU37" s="261"/>
      <c r="WBV37" s="265"/>
      <c r="WBW37" s="266"/>
      <c r="WBX37" s="200"/>
      <c r="WBY37" s="266"/>
      <c r="WBZ37" s="261"/>
      <c r="WCA37" s="265"/>
      <c r="WCB37" s="266"/>
      <c r="WCC37" s="200"/>
      <c r="WCD37" s="266"/>
      <c r="WCE37" s="261"/>
      <c r="WCF37" s="265"/>
      <c r="WCG37" s="266"/>
      <c r="WCH37" s="200"/>
      <c r="WCI37" s="266"/>
      <c r="WCJ37" s="261"/>
      <c r="WCK37" s="265"/>
      <c r="WCL37" s="266"/>
      <c r="WCM37" s="200"/>
      <c r="WCN37" s="266"/>
      <c r="WCO37" s="261"/>
      <c r="WCP37" s="265"/>
      <c r="WCQ37" s="266"/>
      <c r="WCR37" s="200"/>
      <c r="WCS37" s="266"/>
      <c r="WCT37" s="261"/>
      <c r="WCU37" s="265"/>
      <c r="WCV37" s="266"/>
      <c r="WCW37" s="200"/>
      <c r="WCX37" s="266"/>
      <c r="WCY37" s="261"/>
      <c r="WCZ37" s="265"/>
      <c r="WDA37" s="266"/>
      <c r="WDB37" s="200"/>
      <c r="WDC37" s="266"/>
      <c r="WDD37" s="261"/>
      <c r="WDE37" s="265"/>
      <c r="WDF37" s="266"/>
      <c r="WDG37" s="200"/>
      <c r="WDH37" s="266"/>
      <c r="WDI37" s="261"/>
      <c r="WDJ37" s="265"/>
      <c r="WDK37" s="266"/>
      <c r="WDL37" s="200"/>
      <c r="WDM37" s="266"/>
      <c r="WDN37" s="261"/>
      <c r="WDO37" s="265"/>
      <c r="WDP37" s="266"/>
      <c r="WDQ37" s="200"/>
      <c r="WDR37" s="266"/>
      <c r="WDS37" s="261"/>
      <c r="WDT37" s="265"/>
      <c r="WDU37" s="266"/>
      <c r="WDV37" s="200"/>
      <c r="WDW37" s="266"/>
      <c r="WDX37" s="261"/>
      <c r="WDY37" s="265"/>
      <c r="WDZ37" s="266"/>
      <c r="WEA37" s="200"/>
      <c r="WEB37" s="266"/>
      <c r="WEC37" s="261"/>
      <c r="WED37" s="265"/>
      <c r="WEE37" s="266"/>
      <c r="WEF37" s="200"/>
      <c r="WEG37" s="266"/>
      <c r="WEH37" s="261"/>
      <c r="WEI37" s="265"/>
      <c r="WEJ37" s="266"/>
      <c r="WEK37" s="200"/>
      <c r="WEL37" s="266"/>
      <c r="WEM37" s="261"/>
      <c r="WEN37" s="265"/>
      <c r="WEO37" s="266"/>
      <c r="WEP37" s="200"/>
      <c r="WEQ37" s="266"/>
      <c r="WER37" s="261"/>
      <c r="WES37" s="265"/>
      <c r="WET37" s="266"/>
      <c r="WEU37" s="200"/>
      <c r="WEV37" s="266"/>
      <c r="WEW37" s="261"/>
      <c r="WEX37" s="265"/>
      <c r="WEY37" s="266"/>
      <c r="WEZ37" s="200"/>
      <c r="WFA37" s="266"/>
      <c r="WFB37" s="261"/>
      <c r="WFC37" s="265"/>
      <c r="WFD37" s="266"/>
      <c r="WFE37" s="200"/>
      <c r="WFF37" s="266"/>
      <c r="WFG37" s="261"/>
      <c r="WFH37" s="265"/>
      <c r="WFI37" s="266"/>
      <c r="WFJ37" s="200"/>
      <c r="WFK37" s="266"/>
      <c r="WFL37" s="261"/>
      <c r="WFM37" s="265"/>
      <c r="WFN37" s="266"/>
      <c r="WFO37" s="200"/>
      <c r="WFP37" s="266"/>
      <c r="WFQ37" s="261"/>
      <c r="WFR37" s="265"/>
      <c r="WFS37" s="266"/>
      <c r="WFT37" s="200"/>
      <c r="WFU37" s="266"/>
      <c r="WFV37" s="261"/>
      <c r="WFW37" s="265"/>
      <c r="WFX37" s="266"/>
      <c r="WFY37" s="200"/>
      <c r="WFZ37" s="266"/>
      <c r="WGA37" s="261"/>
      <c r="WGB37" s="265"/>
      <c r="WGC37" s="266"/>
      <c r="WGD37" s="200"/>
      <c r="WGE37" s="266"/>
      <c r="WGF37" s="261"/>
      <c r="WGG37" s="265"/>
      <c r="WGH37" s="266"/>
      <c r="WGI37" s="200"/>
      <c r="WGJ37" s="266"/>
      <c r="WGK37" s="261"/>
      <c r="WGL37" s="265"/>
      <c r="WGM37" s="266"/>
      <c r="WGN37" s="200"/>
      <c r="WGO37" s="266"/>
      <c r="WGP37" s="261"/>
      <c r="WGQ37" s="265"/>
      <c r="WGR37" s="266"/>
      <c r="WGS37" s="200"/>
      <c r="WGT37" s="266"/>
      <c r="WGU37" s="261"/>
      <c r="WGV37" s="265"/>
      <c r="WGW37" s="266"/>
      <c r="WGX37" s="200"/>
      <c r="WGY37" s="266"/>
      <c r="WGZ37" s="261"/>
      <c r="WHA37" s="265"/>
      <c r="WHB37" s="266"/>
      <c r="WHC37" s="200"/>
      <c r="WHD37" s="266"/>
      <c r="WHE37" s="261"/>
      <c r="WHF37" s="265"/>
      <c r="WHG37" s="266"/>
      <c r="WHH37" s="200"/>
      <c r="WHI37" s="266"/>
      <c r="WHJ37" s="261"/>
      <c r="WHK37" s="265"/>
      <c r="WHL37" s="266"/>
      <c r="WHM37" s="200"/>
      <c r="WHN37" s="266"/>
      <c r="WHO37" s="261"/>
      <c r="WHP37" s="265"/>
      <c r="WHQ37" s="266"/>
      <c r="WHR37" s="200"/>
      <c r="WHS37" s="266"/>
      <c r="WHT37" s="261"/>
      <c r="WHU37" s="265"/>
      <c r="WHV37" s="266"/>
      <c r="WHW37" s="200"/>
      <c r="WHX37" s="266"/>
      <c r="WHY37" s="261"/>
      <c r="WHZ37" s="265"/>
      <c r="WIA37" s="266"/>
      <c r="WIB37" s="200"/>
      <c r="WIC37" s="266"/>
      <c r="WID37" s="261"/>
      <c r="WIE37" s="265"/>
      <c r="WIF37" s="266"/>
      <c r="WIG37" s="200"/>
      <c r="WIH37" s="266"/>
      <c r="WII37" s="261"/>
      <c r="WIJ37" s="265"/>
      <c r="WIK37" s="266"/>
      <c r="WIL37" s="200"/>
      <c r="WIM37" s="266"/>
      <c r="WIN37" s="261"/>
      <c r="WIO37" s="265"/>
      <c r="WIP37" s="266"/>
      <c r="WIQ37" s="200"/>
      <c r="WIR37" s="266"/>
      <c r="WIS37" s="261"/>
      <c r="WIT37" s="265"/>
      <c r="WIU37" s="266"/>
      <c r="WIV37" s="200"/>
      <c r="WIW37" s="266"/>
      <c r="WIX37" s="261"/>
      <c r="WIY37" s="265"/>
      <c r="WIZ37" s="266"/>
      <c r="WJA37" s="200"/>
      <c r="WJB37" s="266"/>
      <c r="WJC37" s="261"/>
      <c r="WJD37" s="265"/>
      <c r="WJE37" s="266"/>
      <c r="WJF37" s="200"/>
      <c r="WJG37" s="266"/>
      <c r="WJH37" s="261"/>
      <c r="WJI37" s="265"/>
      <c r="WJJ37" s="266"/>
      <c r="WJK37" s="200"/>
      <c r="WJL37" s="266"/>
      <c r="WJM37" s="261"/>
      <c r="WJN37" s="265"/>
      <c r="WJO37" s="266"/>
      <c r="WJP37" s="200"/>
      <c r="WJQ37" s="266"/>
      <c r="WJR37" s="261"/>
      <c r="WJS37" s="265"/>
      <c r="WJT37" s="266"/>
      <c r="WJU37" s="200"/>
      <c r="WJV37" s="266"/>
      <c r="WJW37" s="261"/>
      <c r="WJX37" s="265"/>
      <c r="WJY37" s="266"/>
      <c r="WJZ37" s="200"/>
      <c r="WKA37" s="266"/>
      <c r="WKB37" s="261"/>
      <c r="WKC37" s="265"/>
      <c r="WKD37" s="266"/>
      <c r="WKE37" s="200"/>
      <c r="WKF37" s="266"/>
      <c r="WKG37" s="261"/>
      <c r="WKH37" s="265"/>
      <c r="WKI37" s="266"/>
      <c r="WKJ37" s="200"/>
      <c r="WKK37" s="266"/>
      <c r="WKL37" s="261"/>
      <c r="WKM37" s="265"/>
      <c r="WKN37" s="266"/>
      <c r="WKO37" s="200"/>
      <c r="WKP37" s="266"/>
      <c r="WKQ37" s="261"/>
      <c r="WKR37" s="265"/>
      <c r="WKS37" s="266"/>
      <c r="WKT37" s="200"/>
      <c r="WKU37" s="266"/>
      <c r="WKV37" s="261"/>
      <c r="WKW37" s="265"/>
      <c r="WKX37" s="266"/>
      <c r="WKY37" s="200"/>
      <c r="WKZ37" s="266"/>
      <c r="WLA37" s="261"/>
      <c r="WLB37" s="265"/>
      <c r="WLC37" s="266"/>
      <c r="WLD37" s="200"/>
      <c r="WLE37" s="266"/>
      <c r="WLF37" s="261"/>
      <c r="WLG37" s="265"/>
      <c r="WLH37" s="266"/>
      <c r="WLI37" s="200"/>
      <c r="WLJ37" s="266"/>
      <c r="WLK37" s="261"/>
      <c r="WLL37" s="265"/>
      <c r="WLM37" s="266"/>
      <c r="WLN37" s="200"/>
      <c r="WLO37" s="266"/>
      <c r="WLP37" s="261"/>
      <c r="WLQ37" s="265"/>
      <c r="WLR37" s="266"/>
      <c r="WLS37" s="200"/>
      <c r="WLT37" s="266"/>
      <c r="WLU37" s="261"/>
      <c r="WLV37" s="265"/>
      <c r="WLW37" s="266"/>
      <c r="WLX37" s="200"/>
      <c r="WLY37" s="266"/>
      <c r="WLZ37" s="261"/>
      <c r="WMA37" s="265"/>
      <c r="WMB37" s="266"/>
      <c r="WMC37" s="200"/>
      <c r="WMD37" s="266"/>
      <c r="WME37" s="261"/>
      <c r="WMF37" s="265"/>
      <c r="WMG37" s="266"/>
      <c r="WMH37" s="200"/>
      <c r="WMI37" s="266"/>
      <c r="WMJ37" s="261"/>
      <c r="WMK37" s="265"/>
      <c r="WML37" s="266"/>
      <c r="WMM37" s="200"/>
      <c r="WMN37" s="266"/>
      <c r="WMO37" s="261"/>
      <c r="WMP37" s="265"/>
      <c r="WMQ37" s="266"/>
      <c r="WMR37" s="200"/>
      <c r="WMS37" s="266"/>
      <c r="WMT37" s="261"/>
      <c r="WMU37" s="265"/>
      <c r="WMV37" s="266"/>
      <c r="WMW37" s="200"/>
      <c r="WMX37" s="266"/>
      <c r="WMY37" s="261"/>
      <c r="WMZ37" s="265"/>
      <c r="WNA37" s="266"/>
      <c r="WNB37" s="200"/>
      <c r="WNC37" s="266"/>
      <c r="WND37" s="261"/>
      <c r="WNE37" s="265"/>
      <c r="WNF37" s="266"/>
      <c r="WNG37" s="200"/>
      <c r="WNH37" s="266"/>
      <c r="WNI37" s="261"/>
      <c r="WNJ37" s="265"/>
      <c r="WNK37" s="266"/>
      <c r="WNL37" s="200"/>
      <c r="WNM37" s="266"/>
      <c r="WNN37" s="261"/>
      <c r="WNO37" s="265"/>
      <c r="WNP37" s="266"/>
      <c r="WNQ37" s="200"/>
      <c r="WNR37" s="266"/>
      <c r="WNS37" s="261"/>
      <c r="WNT37" s="265"/>
      <c r="WNU37" s="266"/>
      <c r="WNV37" s="200"/>
      <c r="WNW37" s="266"/>
      <c r="WNX37" s="261"/>
      <c r="WNY37" s="265"/>
      <c r="WNZ37" s="266"/>
      <c r="WOA37" s="200"/>
      <c r="WOB37" s="266"/>
      <c r="WOC37" s="261"/>
      <c r="WOD37" s="265"/>
      <c r="WOE37" s="266"/>
      <c r="WOF37" s="200"/>
      <c r="WOG37" s="266"/>
      <c r="WOH37" s="261"/>
      <c r="WOI37" s="265"/>
      <c r="WOJ37" s="266"/>
      <c r="WOK37" s="200"/>
      <c r="WOL37" s="266"/>
      <c r="WOM37" s="261"/>
      <c r="WON37" s="265"/>
      <c r="WOO37" s="266"/>
      <c r="WOP37" s="200"/>
      <c r="WOQ37" s="266"/>
      <c r="WOR37" s="261"/>
      <c r="WOS37" s="265"/>
      <c r="WOT37" s="266"/>
      <c r="WOU37" s="200"/>
      <c r="WOV37" s="266"/>
      <c r="WOW37" s="261"/>
      <c r="WOX37" s="265"/>
      <c r="WOY37" s="266"/>
      <c r="WOZ37" s="200"/>
      <c r="WPA37" s="266"/>
      <c r="WPB37" s="261"/>
      <c r="WPC37" s="265"/>
      <c r="WPD37" s="266"/>
      <c r="WPE37" s="200"/>
      <c r="WPF37" s="266"/>
      <c r="WPG37" s="261"/>
      <c r="WPH37" s="265"/>
      <c r="WPI37" s="266"/>
      <c r="WPJ37" s="200"/>
      <c r="WPK37" s="266"/>
      <c r="WPL37" s="261"/>
      <c r="WPM37" s="265"/>
      <c r="WPN37" s="266"/>
      <c r="WPO37" s="200"/>
      <c r="WPP37" s="266"/>
      <c r="WPQ37" s="261"/>
      <c r="WPR37" s="265"/>
      <c r="WPS37" s="266"/>
      <c r="WPT37" s="200"/>
      <c r="WPU37" s="266"/>
      <c r="WPV37" s="261"/>
      <c r="WPW37" s="265"/>
      <c r="WPX37" s="266"/>
      <c r="WPY37" s="200"/>
      <c r="WPZ37" s="266"/>
      <c r="WQA37" s="261"/>
      <c r="WQB37" s="265"/>
      <c r="WQC37" s="266"/>
      <c r="WQD37" s="200"/>
      <c r="WQE37" s="266"/>
      <c r="WQF37" s="261"/>
      <c r="WQG37" s="265"/>
      <c r="WQH37" s="266"/>
      <c r="WQI37" s="200"/>
      <c r="WQJ37" s="266"/>
      <c r="WQK37" s="261"/>
      <c r="WQL37" s="265"/>
      <c r="WQM37" s="266"/>
      <c r="WQN37" s="200"/>
      <c r="WQO37" s="266"/>
      <c r="WQP37" s="261"/>
      <c r="WQQ37" s="265"/>
      <c r="WQR37" s="266"/>
      <c r="WQS37" s="200"/>
      <c r="WQT37" s="266"/>
      <c r="WQU37" s="261"/>
      <c r="WQV37" s="265"/>
      <c r="WQW37" s="266"/>
      <c r="WQX37" s="200"/>
      <c r="WQY37" s="266"/>
      <c r="WQZ37" s="261"/>
      <c r="WRA37" s="265"/>
      <c r="WRB37" s="266"/>
      <c r="WRC37" s="200"/>
      <c r="WRD37" s="266"/>
      <c r="WRE37" s="261"/>
      <c r="WRF37" s="265"/>
      <c r="WRG37" s="266"/>
      <c r="WRH37" s="200"/>
      <c r="WRI37" s="266"/>
      <c r="WRJ37" s="261"/>
      <c r="WRK37" s="265"/>
      <c r="WRL37" s="266"/>
      <c r="WRM37" s="200"/>
      <c r="WRN37" s="266"/>
      <c r="WRO37" s="261"/>
      <c r="WRP37" s="265"/>
      <c r="WRQ37" s="266"/>
      <c r="WRR37" s="200"/>
      <c r="WRS37" s="266"/>
      <c r="WRT37" s="261"/>
      <c r="WRU37" s="265"/>
      <c r="WRV37" s="266"/>
      <c r="WRW37" s="200"/>
      <c r="WRX37" s="266"/>
      <c r="WRY37" s="261"/>
      <c r="WRZ37" s="265"/>
      <c r="WSA37" s="266"/>
      <c r="WSB37" s="200"/>
      <c r="WSC37" s="266"/>
      <c r="WSD37" s="261"/>
      <c r="WSE37" s="265"/>
      <c r="WSF37" s="266"/>
      <c r="WSG37" s="200"/>
      <c r="WSH37" s="266"/>
      <c r="WSI37" s="261"/>
      <c r="WSJ37" s="265"/>
      <c r="WSK37" s="266"/>
      <c r="WSL37" s="200"/>
      <c r="WSM37" s="266"/>
      <c r="WSN37" s="261"/>
      <c r="WSO37" s="265"/>
      <c r="WSP37" s="266"/>
      <c r="WSQ37" s="200"/>
      <c r="WSR37" s="266"/>
      <c r="WSS37" s="261"/>
      <c r="WST37" s="265"/>
      <c r="WSU37" s="266"/>
      <c r="WSV37" s="200"/>
      <c r="WSW37" s="266"/>
      <c r="WSX37" s="261"/>
      <c r="WSY37" s="265"/>
      <c r="WSZ37" s="266"/>
      <c r="WTA37" s="200"/>
      <c r="WTB37" s="266"/>
      <c r="WTC37" s="261"/>
      <c r="WTD37" s="265"/>
      <c r="WTE37" s="266"/>
      <c r="WTF37" s="200"/>
      <c r="WTG37" s="266"/>
      <c r="WTH37" s="261"/>
      <c r="WTI37" s="265"/>
      <c r="WTJ37" s="266"/>
      <c r="WTK37" s="200"/>
      <c r="WTL37" s="266"/>
      <c r="WTM37" s="261"/>
      <c r="WTN37" s="265"/>
      <c r="WTO37" s="266"/>
      <c r="WTP37" s="200"/>
      <c r="WTQ37" s="266"/>
      <c r="WTR37" s="261"/>
      <c r="WTS37" s="265"/>
      <c r="WTT37" s="266"/>
      <c r="WTU37" s="200"/>
      <c r="WTV37" s="266"/>
      <c r="WTW37" s="261"/>
      <c r="WTX37" s="265"/>
      <c r="WTY37" s="266"/>
      <c r="WTZ37" s="200"/>
      <c r="WUA37" s="266"/>
      <c r="WUB37" s="261"/>
      <c r="WUC37" s="265"/>
      <c r="WUD37" s="266"/>
      <c r="WUE37" s="200"/>
      <c r="WUF37" s="266"/>
      <c r="WUG37" s="261"/>
      <c r="WUH37" s="265"/>
      <c r="WUI37" s="266"/>
      <c r="WUJ37" s="200"/>
      <c r="WUK37" s="266"/>
      <c r="WUL37" s="261"/>
      <c r="WUM37" s="265"/>
      <c r="WUN37" s="266"/>
      <c r="WUO37" s="200"/>
      <c r="WUP37" s="266"/>
      <c r="WUQ37" s="261"/>
      <c r="WUR37" s="265"/>
      <c r="WUS37" s="266"/>
      <c r="WUT37" s="200"/>
      <c r="WUU37" s="266"/>
      <c r="WUV37" s="261"/>
      <c r="WUW37" s="265"/>
      <c r="WUX37" s="266"/>
      <c r="WUY37" s="200"/>
      <c r="WUZ37" s="266"/>
      <c r="WVA37" s="261"/>
      <c r="WVB37" s="265"/>
      <c r="WVC37" s="266"/>
      <c r="WVD37" s="200"/>
      <c r="WVE37" s="266"/>
      <c r="WVF37" s="261"/>
      <c r="WVG37" s="265"/>
      <c r="WVH37" s="266"/>
      <c r="WVI37" s="200"/>
      <c r="WVJ37" s="266"/>
      <c r="WVK37" s="261"/>
      <c r="WVL37" s="265"/>
      <c r="WVM37" s="266"/>
      <c r="WVN37" s="200"/>
      <c r="WVO37" s="266"/>
      <c r="WVP37" s="261"/>
      <c r="WVQ37" s="265"/>
      <c r="WVR37" s="266"/>
      <c r="WVS37" s="200"/>
      <c r="WVT37" s="266"/>
      <c r="WVU37" s="261"/>
      <c r="WVV37" s="265"/>
      <c r="WVW37" s="266"/>
      <c r="WVX37" s="200"/>
      <c r="WVY37" s="266"/>
      <c r="WVZ37" s="261"/>
      <c r="WWA37" s="265"/>
      <c r="WWB37" s="266"/>
      <c r="WWC37" s="200"/>
      <c r="WWD37" s="266"/>
      <c r="WWE37" s="261"/>
      <c r="WWF37" s="265"/>
      <c r="WWG37" s="266"/>
      <c r="WWH37" s="200"/>
      <c r="WWI37" s="266"/>
      <c r="WWJ37" s="261"/>
      <c r="WWK37" s="265"/>
      <c r="WWL37" s="266"/>
      <c r="WWM37" s="200"/>
      <c r="WWN37" s="266"/>
      <c r="WWO37" s="261"/>
      <c r="WWP37" s="265"/>
      <c r="WWQ37" s="266"/>
      <c r="WWR37" s="200"/>
      <c r="WWS37" s="266"/>
      <c r="WWT37" s="261"/>
      <c r="WWU37" s="265"/>
      <c r="WWV37" s="266"/>
      <c r="WWW37" s="200"/>
      <c r="WWX37" s="266"/>
      <c r="WWY37" s="261"/>
      <c r="WWZ37" s="265"/>
      <c r="WXA37" s="266"/>
      <c r="WXB37" s="200"/>
      <c r="WXC37" s="266"/>
      <c r="WXD37" s="261"/>
      <c r="WXE37" s="265"/>
      <c r="WXF37" s="266"/>
      <c r="WXG37" s="200"/>
      <c r="WXH37" s="266"/>
      <c r="WXI37" s="261"/>
      <c r="WXJ37" s="265"/>
      <c r="WXK37" s="266"/>
      <c r="WXL37" s="200"/>
      <c r="WXM37" s="266"/>
      <c r="WXN37" s="261"/>
      <c r="WXO37" s="265"/>
      <c r="WXP37" s="266"/>
      <c r="WXQ37" s="200"/>
      <c r="WXR37" s="266"/>
      <c r="WXS37" s="261"/>
      <c r="WXT37" s="265"/>
      <c r="WXU37" s="266"/>
      <c r="WXV37" s="200"/>
      <c r="WXW37" s="266"/>
      <c r="WXX37" s="261"/>
      <c r="WXY37" s="265"/>
      <c r="WXZ37" s="266"/>
      <c r="WYA37" s="200"/>
      <c r="WYB37" s="266"/>
      <c r="WYC37" s="261"/>
      <c r="WYD37" s="265"/>
      <c r="WYE37" s="266"/>
      <c r="WYF37" s="200"/>
      <c r="WYG37" s="266"/>
      <c r="WYH37" s="261"/>
      <c r="WYI37" s="265"/>
      <c r="WYJ37" s="266"/>
      <c r="WYK37" s="200"/>
      <c r="WYL37" s="266"/>
      <c r="WYM37" s="261"/>
      <c r="WYN37" s="265"/>
      <c r="WYO37" s="266"/>
      <c r="WYP37" s="200"/>
      <c r="WYQ37" s="266"/>
      <c r="WYR37" s="261"/>
      <c r="WYS37" s="265"/>
      <c r="WYT37" s="266"/>
      <c r="WYU37" s="200"/>
      <c r="WYV37" s="266"/>
      <c r="WYW37" s="261"/>
      <c r="WYX37" s="265"/>
      <c r="WYY37" s="266"/>
      <c r="WYZ37" s="200"/>
      <c r="WZA37" s="266"/>
      <c r="WZB37" s="261"/>
      <c r="WZC37" s="265"/>
      <c r="WZD37" s="266"/>
      <c r="WZE37" s="200"/>
      <c r="WZF37" s="266"/>
      <c r="WZG37" s="261"/>
      <c r="WZH37" s="265"/>
      <c r="WZI37" s="266"/>
      <c r="WZJ37" s="200"/>
      <c r="WZK37" s="266"/>
      <c r="WZL37" s="261"/>
      <c r="WZM37" s="265"/>
      <c r="WZN37" s="266"/>
      <c r="WZO37" s="200"/>
      <c r="WZP37" s="266"/>
      <c r="WZQ37" s="261"/>
      <c r="WZR37" s="265"/>
      <c r="WZS37" s="266"/>
      <c r="WZT37" s="200"/>
      <c r="WZU37" s="266"/>
      <c r="WZV37" s="261"/>
      <c r="WZW37" s="265"/>
      <c r="WZX37" s="266"/>
      <c r="WZY37" s="200"/>
      <c r="WZZ37" s="266"/>
      <c r="XAA37" s="261"/>
      <c r="XAB37" s="265"/>
      <c r="XAC37" s="266"/>
      <c r="XAD37" s="200"/>
      <c r="XAE37" s="266"/>
      <c r="XAF37" s="261"/>
      <c r="XAG37" s="265"/>
      <c r="XAH37" s="266"/>
      <c r="XAI37" s="200"/>
      <c r="XAJ37" s="266"/>
      <c r="XAK37" s="261"/>
      <c r="XAL37" s="265"/>
      <c r="XAM37" s="266"/>
      <c r="XAN37" s="200"/>
      <c r="XAO37" s="266"/>
      <c r="XAP37" s="261"/>
      <c r="XAQ37" s="265"/>
      <c r="XAR37" s="266"/>
      <c r="XAS37" s="200"/>
      <c r="XAT37" s="266"/>
      <c r="XAU37" s="261"/>
      <c r="XAV37" s="265"/>
      <c r="XAW37" s="266"/>
      <c r="XAX37" s="200"/>
      <c r="XAY37" s="266"/>
      <c r="XAZ37" s="261"/>
      <c r="XBA37" s="265"/>
      <c r="XBB37" s="266"/>
      <c r="XBC37" s="200"/>
      <c r="XBD37" s="266"/>
      <c r="XBE37" s="261"/>
      <c r="XBF37" s="265"/>
      <c r="XBG37" s="266"/>
      <c r="XBH37" s="200"/>
      <c r="XBI37" s="266"/>
      <c r="XBJ37" s="261"/>
      <c r="XBK37" s="265"/>
      <c r="XBL37" s="266"/>
      <c r="XBM37" s="200"/>
      <c r="XBN37" s="266"/>
      <c r="XBO37" s="261"/>
      <c r="XBP37" s="265"/>
      <c r="XBQ37" s="266"/>
      <c r="XBR37" s="200"/>
      <c r="XBS37" s="266"/>
      <c r="XBT37" s="261"/>
      <c r="XBU37" s="265"/>
      <c r="XBV37" s="266"/>
      <c r="XBW37" s="200"/>
      <c r="XBX37" s="266"/>
      <c r="XBY37" s="261"/>
      <c r="XBZ37" s="265"/>
      <c r="XCA37" s="266"/>
      <c r="XCB37" s="200"/>
      <c r="XCC37" s="266"/>
      <c r="XCD37" s="261"/>
      <c r="XCE37" s="265"/>
      <c r="XCF37" s="266"/>
      <c r="XCG37" s="200"/>
      <c r="XCH37" s="266"/>
      <c r="XCI37" s="261"/>
      <c r="XCJ37" s="265"/>
      <c r="XCK37" s="266"/>
      <c r="XCL37" s="200"/>
      <c r="XCM37" s="266"/>
      <c r="XCN37" s="261"/>
      <c r="XCO37" s="265"/>
      <c r="XCP37" s="266"/>
      <c r="XCQ37" s="200"/>
      <c r="XCR37" s="266"/>
      <c r="XCS37" s="261"/>
      <c r="XCT37" s="265"/>
      <c r="XCU37" s="266"/>
      <c r="XCV37" s="200"/>
      <c r="XCW37" s="266"/>
      <c r="XCX37" s="261"/>
      <c r="XCY37" s="265"/>
      <c r="XCZ37" s="266"/>
      <c r="XDA37" s="200"/>
      <c r="XDB37" s="266"/>
      <c r="XDC37" s="261"/>
      <c r="XDD37" s="265"/>
      <c r="XDE37" s="266"/>
      <c r="XDF37" s="200"/>
      <c r="XDG37" s="266"/>
      <c r="XDH37" s="261"/>
      <c r="XDI37" s="265"/>
      <c r="XDJ37" s="266"/>
      <c r="XDK37" s="200"/>
      <c r="XDL37" s="266"/>
      <c r="XDM37" s="261"/>
      <c r="XDN37" s="265"/>
      <c r="XDO37" s="266"/>
      <c r="XDP37" s="200"/>
      <c r="XDQ37" s="266"/>
      <c r="XDR37" s="261"/>
      <c r="XDS37" s="265"/>
      <c r="XDT37" s="266"/>
      <c r="XDU37" s="200"/>
      <c r="XDV37" s="266"/>
      <c r="XDW37" s="261"/>
      <c r="XDX37" s="265"/>
      <c r="XDY37" s="266"/>
      <c r="XDZ37" s="200"/>
      <c r="XEA37" s="266"/>
      <c r="XEB37" s="261"/>
      <c r="XEC37" s="265"/>
      <c r="XED37" s="266"/>
      <c r="XEE37" s="200"/>
      <c r="XEF37" s="266"/>
      <c r="XEG37" s="261"/>
      <c r="XEH37" s="265"/>
      <c r="XEI37" s="266"/>
      <c r="XEJ37" s="200"/>
      <c r="XEK37" s="266"/>
      <c r="XEL37" s="261"/>
      <c r="XEM37" s="265"/>
      <c r="XEN37" s="266"/>
      <c r="XEO37" s="200"/>
      <c r="XEP37" s="266"/>
      <c r="XEQ37" s="261"/>
      <c r="XER37" s="265"/>
      <c r="XES37" s="266"/>
      <c r="XET37" s="200"/>
      <c r="XEU37" s="266"/>
      <c r="XEV37" s="261"/>
      <c r="XEW37" s="265"/>
      <c r="XEX37" s="266"/>
      <c r="XEY37" s="200"/>
      <c r="XEZ37" s="266"/>
      <c r="XFA37" s="261"/>
      <c r="XFB37" s="265"/>
      <c r="XFC37" s="266"/>
      <c r="XFD37" s="200"/>
    </row>
    <row r="40" spans="1:16384" x14ac:dyDescent="0.25">
      <c r="A40" s="234" t="s">
        <v>2389</v>
      </c>
      <c r="B40" s="235" t="s">
        <v>2311</v>
      </c>
      <c r="C40" s="235" t="s">
        <v>2312</v>
      </c>
      <c r="D40" s="236" t="s">
        <v>2313</v>
      </c>
      <c r="E40" s="235" t="s">
        <v>2314</v>
      </c>
    </row>
    <row r="41" spans="1:16384" x14ac:dyDescent="0.25">
      <c r="A41" s="166" t="s">
        <v>2334</v>
      </c>
      <c r="B41" s="260">
        <v>824564900.01999986</v>
      </c>
      <c r="C41" s="212">
        <v>0.18465267459102175</v>
      </c>
      <c r="D41" s="260">
        <v>277</v>
      </c>
      <c r="E41" s="212">
        <v>0.16255868544600938</v>
      </c>
      <c r="G41" s="261"/>
    </row>
    <row r="42" spans="1:16384" x14ac:dyDescent="0.25">
      <c r="A42" s="166" t="s">
        <v>2335</v>
      </c>
      <c r="B42" s="260">
        <v>1019041618.88</v>
      </c>
      <c r="C42" s="212">
        <v>0.22820369923724937</v>
      </c>
      <c r="D42" s="260">
        <v>333</v>
      </c>
      <c r="E42" s="212">
        <v>0.1954225352112676</v>
      </c>
      <c r="G42" s="261"/>
    </row>
    <row r="43" spans="1:16384" x14ac:dyDescent="0.25">
      <c r="A43" s="166" t="s">
        <v>2336</v>
      </c>
      <c r="B43" s="260">
        <v>877575616.1699996</v>
      </c>
      <c r="C43" s="212">
        <v>0.19652386934942767</v>
      </c>
      <c r="D43" s="260">
        <v>339</v>
      </c>
      <c r="E43" s="212">
        <v>0.198943661971831</v>
      </c>
      <c r="G43" s="261"/>
    </row>
    <row r="44" spans="1:16384" x14ac:dyDescent="0.25">
      <c r="A44" s="166" t="s">
        <v>2337</v>
      </c>
      <c r="B44" s="260">
        <v>834713753.94999969</v>
      </c>
      <c r="C44" s="212">
        <v>0.18692540415077213</v>
      </c>
      <c r="D44" s="260">
        <v>342</v>
      </c>
      <c r="E44" s="212">
        <v>0.20070422535211269</v>
      </c>
      <c r="G44" s="261"/>
    </row>
    <row r="45" spans="1:16384" x14ac:dyDescent="0.25">
      <c r="A45" s="166" t="s">
        <v>2338</v>
      </c>
      <c r="B45" s="260">
        <v>909595346.59999979</v>
      </c>
      <c r="C45" s="212">
        <v>0.20369435267152841</v>
      </c>
      <c r="D45" s="260">
        <v>413</v>
      </c>
      <c r="E45" s="212">
        <v>0.24237089201877934</v>
      </c>
      <c r="G45" s="261"/>
    </row>
    <row r="46" spans="1:16384" x14ac:dyDescent="0.25">
      <c r="A46" s="166"/>
      <c r="B46" s="260"/>
      <c r="C46" s="212"/>
      <c r="D46" s="260"/>
      <c r="E46" s="212"/>
      <c r="G46" s="261"/>
    </row>
    <row r="47" spans="1:16384" ht="15" thickBot="1" x14ac:dyDescent="0.3">
      <c r="A47" s="262" t="s">
        <v>2323</v>
      </c>
      <c r="B47" s="263">
        <f>SUM(B41:B46)</f>
        <v>4465491235.6199989</v>
      </c>
      <c r="C47" s="264">
        <f>SUM(C41:C46)</f>
        <v>0.99999999999999933</v>
      </c>
      <c r="D47" s="268">
        <f>SUM(D41:D46)</f>
        <v>1704</v>
      </c>
      <c r="E47" s="264">
        <f>SUM(E41:E46)</f>
        <v>1</v>
      </c>
      <c r="F47" s="261"/>
      <c r="G47" s="265"/>
      <c r="H47" s="266"/>
      <c r="I47" s="200"/>
      <c r="J47" s="266"/>
      <c r="K47" s="261"/>
      <c r="L47" s="265"/>
      <c r="M47" s="266"/>
      <c r="N47" s="200"/>
      <c r="O47" s="266"/>
      <c r="P47" s="261"/>
      <c r="Q47" s="265"/>
      <c r="R47" s="266"/>
      <c r="S47" s="200"/>
      <c r="T47" s="266"/>
      <c r="U47" s="261"/>
      <c r="V47" s="265"/>
      <c r="W47" s="266"/>
      <c r="X47" s="200"/>
      <c r="Y47" s="266"/>
      <c r="Z47" s="261"/>
      <c r="AA47" s="265"/>
      <c r="AB47" s="266"/>
      <c r="AC47" s="200"/>
      <c r="AD47" s="266"/>
      <c r="AE47" s="261"/>
      <c r="AF47" s="265"/>
      <c r="AG47" s="266"/>
      <c r="AH47" s="200"/>
      <c r="AI47" s="266"/>
      <c r="AJ47" s="261"/>
      <c r="AK47" s="265"/>
      <c r="AL47" s="266"/>
      <c r="AM47" s="200"/>
      <c r="AN47" s="266"/>
      <c r="AO47" s="261"/>
      <c r="AP47" s="265"/>
      <c r="AQ47" s="266"/>
      <c r="AR47" s="200"/>
      <c r="AS47" s="266"/>
      <c r="AT47" s="261"/>
      <c r="AU47" s="265"/>
      <c r="AV47" s="266"/>
      <c r="AW47" s="200"/>
      <c r="AX47" s="266"/>
      <c r="AY47" s="261"/>
      <c r="AZ47" s="265"/>
      <c r="BA47" s="266"/>
      <c r="BB47" s="200"/>
      <c r="BC47" s="266"/>
      <c r="BD47" s="261"/>
      <c r="BE47" s="265"/>
      <c r="BF47" s="266"/>
      <c r="BG47" s="200"/>
      <c r="BH47" s="266"/>
      <c r="BI47" s="261"/>
      <c r="BJ47" s="265"/>
      <c r="BK47" s="266"/>
      <c r="BL47" s="200"/>
      <c r="BM47" s="266"/>
      <c r="BN47" s="261"/>
      <c r="BO47" s="265"/>
      <c r="BP47" s="266"/>
      <c r="BQ47" s="200"/>
      <c r="BR47" s="266"/>
      <c r="BS47" s="261"/>
      <c r="BT47" s="265"/>
      <c r="BU47" s="266"/>
      <c r="BV47" s="200"/>
      <c r="BW47" s="266"/>
      <c r="BX47" s="261"/>
      <c r="BY47" s="265"/>
      <c r="BZ47" s="266"/>
      <c r="CA47" s="200"/>
      <c r="CB47" s="266"/>
      <c r="CC47" s="261"/>
      <c r="CD47" s="265"/>
      <c r="CE47" s="266"/>
      <c r="CF47" s="200"/>
      <c r="CG47" s="266"/>
      <c r="CH47" s="261"/>
      <c r="CI47" s="265"/>
      <c r="CJ47" s="266"/>
      <c r="CK47" s="200"/>
      <c r="CL47" s="266"/>
      <c r="CM47" s="261"/>
      <c r="CN47" s="265"/>
      <c r="CO47" s="266"/>
      <c r="CP47" s="200"/>
      <c r="CQ47" s="266"/>
      <c r="CR47" s="261"/>
      <c r="CS47" s="265"/>
      <c r="CT47" s="266"/>
      <c r="CU47" s="200"/>
      <c r="CV47" s="266"/>
      <c r="CW47" s="261"/>
      <c r="CX47" s="265"/>
      <c r="CY47" s="266"/>
      <c r="CZ47" s="200"/>
      <c r="DA47" s="266"/>
      <c r="DB47" s="261"/>
      <c r="DC47" s="265"/>
      <c r="DD47" s="266"/>
      <c r="DE47" s="200"/>
      <c r="DF47" s="266"/>
      <c r="DG47" s="261"/>
      <c r="DH47" s="265"/>
      <c r="DI47" s="266"/>
      <c r="DJ47" s="200"/>
      <c r="DK47" s="266"/>
      <c r="DL47" s="261"/>
      <c r="DM47" s="265"/>
      <c r="DN47" s="266"/>
      <c r="DO47" s="200"/>
      <c r="DP47" s="266"/>
      <c r="DQ47" s="261"/>
      <c r="DR47" s="265"/>
      <c r="DS47" s="266"/>
      <c r="DT47" s="200"/>
      <c r="DU47" s="266"/>
      <c r="DV47" s="261"/>
      <c r="DW47" s="265"/>
      <c r="DX47" s="266"/>
      <c r="DY47" s="200"/>
      <c r="DZ47" s="266"/>
      <c r="EA47" s="261"/>
      <c r="EB47" s="265"/>
      <c r="EC47" s="266"/>
      <c r="ED47" s="200"/>
      <c r="EE47" s="266"/>
      <c r="EF47" s="261"/>
      <c r="EG47" s="265"/>
      <c r="EH47" s="266"/>
      <c r="EI47" s="200"/>
      <c r="EJ47" s="266"/>
      <c r="EK47" s="261"/>
      <c r="EL47" s="265"/>
      <c r="EM47" s="266"/>
      <c r="EN47" s="200"/>
      <c r="EO47" s="266"/>
      <c r="EP47" s="261"/>
      <c r="EQ47" s="265"/>
      <c r="ER47" s="266"/>
      <c r="ES47" s="200"/>
      <c r="ET47" s="266"/>
      <c r="EU47" s="261"/>
      <c r="EV47" s="265"/>
      <c r="EW47" s="266"/>
      <c r="EX47" s="200"/>
      <c r="EY47" s="266"/>
      <c r="EZ47" s="261"/>
      <c r="FA47" s="265"/>
      <c r="FB47" s="266"/>
      <c r="FC47" s="200"/>
      <c r="FD47" s="266"/>
      <c r="FE47" s="261"/>
      <c r="FF47" s="265"/>
      <c r="FG47" s="266"/>
      <c r="FH47" s="200"/>
      <c r="FI47" s="266"/>
      <c r="FJ47" s="261"/>
      <c r="FK47" s="265"/>
      <c r="FL47" s="266"/>
      <c r="FM47" s="200"/>
      <c r="FN47" s="266"/>
      <c r="FO47" s="261"/>
      <c r="FP47" s="265"/>
      <c r="FQ47" s="266"/>
      <c r="FR47" s="200"/>
      <c r="FS47" s="266"/>
      <c r="FT47" s="261"/>
      <c r="FU47" s="265"/>
      <c r="FV47" s="266"/>
      <c r="FW47" s="200"/>
      <c r="FX47" s="266"/>
      <c r="FY47" s="261"/>
      <c r="FZ47" s="265"/>
      <c r="GA47" s="266"/>
      <c r="GB47" s="200"/>
      <c r="GC47" s="266"/>
      <c r="GD47" s="261"/>
      <c r="GE47" s="265"/>
      <c r="GF47" s="266"/>
      <c r="GG47" s="200"/>
      <c r="GH47" s="266"/>
      <c r="GI47" s="261"/>
      <c r="GJ47" s="265"/>
      <c r="GK47" s="266"/>
      <c r="GL47" s="200"/>
      <c r="GM47" s="266"/>
      <c r="GN47" s="261"/>
      <c r="GO47" s="265"/>
      <c r="GP47" s="266"/>
      <c r="GQ47" s="200"/>
      <c r="GR47" s="266"/>
      <c r="GS47" s="261"/>
      <c r="GT47" s="265"/>
      <c r="GU47" s="266"/>
      <c r="GV47" s="200"/>
      <c r="GW47" s="266"/>
      <c r="GX47" s="261"/>
      <c r="GY47" s="265"/>
      <c r="GZ47" s="266"/>
      <c r="HA47" s="200"/>
      <c r="HB47" s="266"/>
      <c r="HC47" s="261"/>
      <c r="HD47" s="265"/>
      <c r="HE47" s="266"/>
      <c r="HF47" s="200"/>
      <c r="HG47" s="266"/>
      <c r="HH47" s="261"/>
      <c r="HI47" s="265"/>
      <c r="HJ47" s="266"/>
      <c r="HK47" s="200"/>
      <c r="HL47" s="266"/>
      <c r="HM47" s="261"/>
      <c r="HN47" s="265"/>
      <c r="HO47" s="266"/>
      <c r="HP47" s="200"/>
      <c r="HQ47" s="266"/>
      <c r="HR47" s="261"/>
      <c r="HS47" s="265"/>
      <c r="HT47" s="266"/>
      <c r="HU47" s="200"/>
      <c r="HV47" s="266"/>
      <c r="HW47" s="261"/>
      <c r="HX47" s="265"/>
      <c r="HY47" s="266"/>
      <c r="HZ47" s="200"/>
      <c r="IA47" s="266"/>
      <c r="IB47" s="261"/>
      <c r="IC47" s="265"/>
      <c r="ID47" s="266"/>
      <c r="IE47" s="200"/>
      <c r="IF47" s="266"/>
      <c r="IG47" s="261"/>
      <c r="IH47" s="265"/>
      <c r="II47" s="266"/>
      <c r="IJ47" s="200"/>
      <c r="IK47" s="266"/>
      <c r="IL47" s="261"/>
      <c r="IM47" s="265"/>
      <c r="IN47" s="266"/>
      <c r="IO47" s="200"/>
      <c r="IP47" s="266"/>
      <c r="IQ47" s="261"/>
      <c r="IR47" s="265"/>
      <c r="IS47" s="266"/>
      <c r="IT47" s="200"/>
      <c r="IU47" s="266"/>
      <c r="IV47" s="261"/>
      <c r="IW47" s="265"/>
      <c r="IX47" s="266"/>
      <c r="IY47" s="200"/>
      <c r="IZ47" s="266"/>
      <c r="JA47" s="261"/>
      <c r="JB47" s="265"/>
      <c r="JC47" s="266"/>
      <c r="JD47" s="200"/>
      <c r="JE47" s="266"/>
      <c r="JF47" s="261"/>
      <c r="JG47" s="265"/>
      <c r="JH47" s="266"/>
      <c r="JI47" s="200"/>
      <c r="JJ47" s="266"/>
      <c r="JK47" s="261"/>
      <c r="JL47" s="265"/>
      <c r="JM47" s="266"/>
      <c r="JN47" s="200"/>
      <c r="JO47" s="266"/>
      <c r="JP47" s="261"/>
      <c r="JQ47" s="265"/>
      <c r="JR47" s="266"/>
      <c r="JS47" s="200"/>
      <c r="JT47" s="266"/>
      <c r="JU47" s="261"/>
      <c r="JV47" s="265"/>
      <c r="JW47" s="266"/>
      <c r="JX47" s="200"/>
      <c r="JY47" s="266"/>
      <c r="JZ47" s="261"/>
      <c r="KA47" s="265"/>
      <c r="KB47" s="266"/>
      <c r="KC47" s="200"/>
      <c r="KD47" s="266"/>
      <c r="KE47" s="261"/>
      <c r="KF47" s="265"/>
      <c r="KG47" s="266"/>
      <c r="KH47" s="200"/>
      <c r="KI47" s="266"/>
      <c r="KJ47" s="261"/>
      <c r="KK47" s="265"/>
      <c r="KL47" s="266"/>
      <c r="KM47" s="200"/>
      <c r="KN47" s="266"/>
      <c r="KO47" s="261"/>
      <c r="KP47" s="265"/>
      <c r="KQ47" s="266"/>
      <c r="KR47" s="200"/>
      <c r="KS47" s="266"/>
      <c r="KT47" s="261"/>
      <c r="KU47" s="265"/>
      <c r="KV47" s="266"/>
      <c r="KW47" s="200"/>
      <c r="KX47" s="266"/>
      <c r="KY47" s="261"/>
      <c r="KZ47" s="265"/>
      <c r="LA47" s="266"/>
      <c r="LB47" s="200"/>
      <c r="LC47" s="266"/>
      <c r="LD47" s="261"/>
      <c r="LE47" s="265"/>
      <c r="LF47" s="266"/>
      <c r="LG47" s="200"/>
      <c r="LH47" s="266"/>
      <c r="LI47" s="261"/>
      <c r="LJ47" s="265"/>
      <c r="LK47" s="266"/>
      <c r="LL47" s="200"/>
      <c r="LM47" s="266"/>
      <c r="LN47" s="261"/>
      <c r="LO47" s="265"/>
      <c r="LP47" s="266"/>
      <c r="LQ47" s="200"/>
      <c r="LR47" s="266"/>
      <c r="LS47" s="261"/>
      <c r="LT47" s="265"/>
      <c r="LU47" s="266"/>
      <c r="LV47" s="200"/>
      <c r="LW47" s="266"/>
      <c r="LX47" s="261"/>
      <c r="LY47" s="265"/>
      <c r="LZ47" s="266"/>
      <c r="MA47" s="200"/>
      <c r="MB47" s="266"/>
      <c r="MC47" s="261"/>
      <c r="MD47" s="265"/>
      <c r="ME47" s="266"/>
      <c r="MF47" s="200"/>
      <c r="MG47" s="266"/>
      <c r="MH47" s="261"/>
      <c r="MI47" s="265"/>
      <c r="MJ47" s="266"/>
      <c r="MK47" s="200"/>
      <c r="ML47" s="266"/>
      <c r="MM47" s="261"/>
      <c r="MN47" s="265"/>
      <c r="MO47" s="266"/>
      <c r="MP47" s="200"/>
      <c r="MQ47" s="266"/>
      <c r="MR47" s="261"/>
      <c r="MS47" s="265"/>
      <c r="MT47" s="266"/>
      <c r="MU47" s="200"/>
      <c r="MV47" s="266"/>
      <c r="MW47" s="261"/>
      <c r="MX47" s="265"/>
      <c r="MY47" s="266"/>
      <c r="MZ47" s="200"/>
      <c r="NA47" s="266"/>
      <c r="NB47" s="261"/>
      <c r="NC47" s="265"/>
      <c r="ND47" s="266"/>
      <c r="NE47" s="200"/>
      <c r="NF47" s="266"/>
      <c r="NG47" s="261"/>
      <c r="NH47" s="265"/>
      <c r="NI47" s="266"/>
      <c r="NJ47" s="200"/>
      <c r="NK47" s="266"/>
      <c r="NL47" s="261"/>
      <c r="NM47" s="265"/>
      <c r="NN47" s="266"/>
      <c r="NO47" s="200"/>
      <c r="NP47" s="266"/>
      <c r="NQ47" s="261"/>
      <c r="NR47" s="265"/>
      <c r="NS47" s="266"/>
      <c r="NT47" s="200"/>
      <c r="NU47" s="266"/>
      <c r="NV47" s="261"/>
      <c r="NW47" s="265"/>
      <c r="NX47" s="266"/>
      <c r="NY47" s="200"/>
      <c r="NZ47" s="266"/>
      <c r="OA47" s="261"/>
      <c r="OB47" s="265"/>
      <c r="OC47" s="266"/>
      <c r="OD47" s="200"/>
      <c r="OE47" s="266"/>
      <c r="OF47" s="261"/>
      <c r="OG47" s="265"/>
      <c r="OH47" s="266"/>
      <c r="OI47" s="200"/>
      <c r="OJ47" s="266"/>
      <c r="OK47" s="261"/>
      <c r="OL47" s="265"/>
      <c r="OM47" s="266"/>
      <c r="ON47" s="200"/>
      <c r="OO47" s="266"/>
      <c r="OP47" s="261"/>
      <c r="OQ47" s="265"/>
      <c r="OR47" s="266"/>
      <c r="OS47" s="200"/>
      <c r="OT47" s="266"/>
      <c r="OU47" s="261"/>
      <c r="OV47" s="265"/>
      <c r="OW47" s="266"/>
      <c r="OX47" s="200"/>
      <c r="OY47" s="266"/>
      <c r="OZ47" s="261"/>
      <c r="PA47" s="265"/>
      <c r="PB47" s="266"/>
      <c r="PC47" s="200"/>
      <c r="PD47" s="266"/>
      <c r="PE47" s="261"/>
      <c r="PF47" s="265"/>
      <c r="PG47" s="266"/>
      <c r="PH47" s="200"/>
      <c r="PI47" s="266"/>
      <c r="PJ47" s="261"/>
      <c r="PK47" s="265"/>
      <c r="PL47" s="266"/>
      <c r="PM47" s="200"/>
      <c r="PN47" s="266"/>
      <c r="PO47" s="261"/>
      <c r="PP47" s="265"/>
      <c r="PQ47" s="266"/>
      <c r="PR47" s="200"/>
      <c r="PS47" s="266"/>
      <c r="PT47" s="261"/>
      <c r="PU47" s="265"/>
      <c r="PV47" s="266"/>
      <c r="PW47" s="200"/>
      <c r="PX47" s="266"/>
      <c r="PY47" s="261"/>
      <c r="PZ47" s="265"/>
      <c r="QA47" s="266"/>
      <c r="QB47" s="200"/>
      <c r="QC47" s="266"/>
      <c r="QD47" s="261"/>
      <c r="QE47" s="265"/>
      <c r="QF47" s="266"/>
      <c r="QG47" s="200"/>
      <c r="QH47" s="266"/>
      <c r="QI47" s="261"/>
      <c r="QJ47" s="265"/>
      <c r="QK47" s="266"/>
      <c r="QL47" s="200"/>
      <c r="QM47" s="266"/>
      <c r="QN47" s="261"/>
      <c r="QO47" s="265"/>
      <c r="QP47" s="266"/>
      <c r="QQ47" s="200"/>
      <c r="QR47" s="266"/>
      <c r="QS47" s="261"/>
      <c r="QT47" s="265"/>
      <c r="QU47" s="266"/>
      <c r="QV47" s="200"/>
      <c r="QW47" s="266"/>
      <c r="QX47" s="261"/>
      <c r="QY47" s="265"/>
      <c r="QZ47" s="266"/>
      <c r="RA47" s="200"/>
      <c r="RB47" s="266"/>
      <c r="RC47" s="261"/>
      <c r="RD47" s="265"/>
      <c r="RE47" s="266"/>
      <c r="RF47" s="200"/>
      <c r="RG47" s="266"/>
      <c r="RH47" s="261"/>
      <c r="RI47" s="265"/>
      <c r="RJ47" s="266"/>
      <c r="RK47" s="200"/>
      <c r="RL47" s="266"/>
      <c r="RM47" s="261"/>
      <c r="RN47" s="265"/>
      <c r="RO47" s="266"/>
      <c r="RP47" s="200"/>
      <c r="RQ47" s="266"/>
      <c r="RR47" s="261"/>
      <c r="RS47" s="265"/>
      <c r="RT47" s="266"/>
      <c r="RU47" s="200"/>
      <c r="RV47" s="266"/>
      <c r="RW47" s="261"/>
      <c r="RX47" s="265"/>
      <c r="RY47" s="266"/>
      <c r="RZ47" s="200"/>
      <c r="SA47" s="266"/>
      <c r="SB47" s="261"/>
      <c r="SC47" s="265"/>
      <c r="SD47" s="266"/>
      <c r="SE47" s="200"/>
      <c r="SF47" s="266"/>
      <c r="SG47" s="261"/>
      <c r="SH47" s="265"/>
      <c r="SI47" s="266"/>
      <c r="SJ47" s="200"/>
      <c r="SK47" s="266"/>
      <c r="SL47" s="261"/>
      <c r="SM47" s="265"/>
      <c r="SN47" s="266"/>
      <c r="SO47" s="200"/>
      <c r="SP47" s="266"/>
      <c r="SQ47" s="261"/>
      <c r="SR47" s="265"/>
      <c r="SS47" s="266"/>
      <c r="ST47" s="200"/>
      <c r="SU47" s="266"/>
      <c r="SV47" s="261"/>
      <c r="SW47" s="265"/>
      <c r="SX47" s="266"/>
      <c r="SY47" s="200"/>
      <c r="SZ47" s="266"/>
      <c r="TA47" s="261"/>
      <c r="TB47" s="265"/>
      <c r="TC47" s="266"/>
      <c r="TD47" s="200"/>
      <c r="TE47" s="266"/>
      <c r="TF47" s="261"/>
      <c r="TG47" s="265"/>
      <c r="TH47" s="266"/>
      <c r="TI47" s="200"/>
      <c r="TJ47" s="266"/>
      <c r="TK47" s="261"/>
      <c r="TL47" s="265"/>
      <c r="TM47" s="266"/>
      <c r="TN47" s="200"/>
      <c r="TO47" s="266"/>
      <c r="TP47" s="261"/>
      <c r="TQ47" s="265"/>
      <c r="TR47" s="266"/>
      <c r="TS47" s="200"/>
      <c r="TT47" s="266"/>
      <c r="TU47" s="261"/>
      <c r="TV47" s="265"/>
      <c r="TW47" s="266"/>
      <c r="TX47" s="200"/>
      <c r="TY47" s="266"/>
      <c r="TZ47" s="261"/>
      <c r="UA47" s="265"/>
      <c r="UB47" s="266"/>
      <c r="UC47" s="200"/>
      <c r="UD47" s="266"/>
      <c r="UE47" s="261"/>
      <c r="UF47" s="265"/>
      <c r="UG47" s="266"/>
      <c r="UH47" s="200"/>
      <c r="UI47" s="266"/>
      <c r="UJ47" s="261"/>
      <c r="UK47" s="265"/>
      <c r="UL47" s="266"/>
      <c r="UM47" s="200"/>
      <c r="UN47" s="266"/>
      <c r="UO47" s="261"/>
      <c r="UP47" s="265"/>
      <c r="UQ47" s="266"/>
      <c r="UR47" s="200"/>
      <c r="US47" s="266"/>
      <c r="UT47" s="261"/>
      <c r="UU47" s="265"/>
      <c r="UV47" s="266"/>
      <c r="UW47" s="200"/>
      <c r="UX47" s="266"/>
      <c r="UY47" s="261"/>
      <c r="UZ47" s="265"/>
      <c r="VA47" s="266"/>
      <c r="VB47" s="200"/>
      <c r="VC47" s="266"/>
      <c r="VD47" s="261"/>
      <c r="VE47" s="265"/>
      <c r="VF47" s="266"/>
      <c r="VG47" s="200"/>
      <c r="VH47" s="266"/>
      <c r="VI47" s="261"/>
      <c r="VJ47" s="265"/>
      <c r="VK47" s="266"/>
      <c r="VL47" s="200"/>
      <c r="VM47" s="266"/>
      <c r="VN47" s="261"/>
      <c r="VO47" s="265"/>
      <c r="VP47" s="266"/>
      <c r="VQ47" s="200"/>
      <c r="VR47" s="266"/>
      <c r="VS47" s="261"/>
      <c r="VT47" s="265"/>
      <c r="VU47" s="266"/>
      <c r="VV47" s="200"/>
      <c r="VW47" s="266"/>
      <c r="VX47" s="261"/>
      <c r="VY47" s="265"/>
      <c r="VZ47" s="266"/>
      <c r="WA47" s="200"/>
      <c r="WB47" s="266"/>
      <c r="WC47" s="261"/>
      <c r="WD47" s="265"/>
      <c r="WE47" s="266"/>
      <c r="WF47" s="200"/>
      <c r="WG47" s="266"/>
      <c r="WH47" s="261"/>
      <c r="WI47" s="265"/>
      <c r="WJ47" s="266"/>
      <c r="WK47" s="200"/>
      <c r="WL47" s="266"/>
      <c r="WM47" s="261"/>
      <c r="WN47" s="265"/>
      <c r="WO47" s="266"/>
      <c r="WP47" s="200"/>
      <c r="WQ47" s="266"/>
      <c r="WR47" s="261"/>
      <c r="WS47" s="265"/>
      <c r="WT47" s="266"/>
      <c r="WU47" s="200"/>
      <c r="WV47" s="266"/>
      <c r="WW47" s="261"/>
      <c r="WX47" s="265"/>
      <c r="WY47" s="266"/>
      <c r="WZ47" s="200"/>
      <c r="XA47" s="266"/>
      <c r="XB47" s="261"/>
      <c r="XC47" s="265"/>
      <c r="XD47" s="266"/>
      <c r="XE47" s="200"/>
      <c r="XF47" s="266"/>
      <c r="XG47" s="261"/>
      <c r="XH47" s="265"/>
      <c r="XI47" s="266"/>
      <c r="XJ47" s="200"/>
      <c r="XK47" s="266"/>
      <c r="XL47" s="261"/>
      <c r="XM47" s="265"/>
      <c r="XN47" s="266"/>
      <c r="XO47" s="200"/>
      <c r="XP47" s="266"/>
      <c r="XQ47" s="261"/>
      <c r="XR47" s="265"/>
      <c r="XS47" s="266"/>
      <c r="XT47" s="200"/>
      <c r="XU47" s="266"/>
      <c r="XV47" s="261"/>
      <c r="XW47" s="265"/>
      <c r="XX47" s="266"/>
      <c r="XY47" s="200"/>
      <c r="XZ47" s="266"/>
      <c r="YA47" s="261"/>
      <c r="YB47" s="265"/>
      <c r="YC47" s="266"/>
      <c r="YD47" s="200"/>
      <c r="YE47" s="266"/>
      <c r="YF47" s="261"/>
      <c r="YG47" s="265"/>
      <c r="YH47" s="266"/>
      <c r="YI47" s="200"/>
      <c r="YJ47" s="266"/>
      <c r="YK47" s="261"/>
      <c r="YL47" s="265"/>
      <c r="YM47" s="266"/>
      <c r="YN47" s="200"/>
      <c r="YO47" s="266"/>
      <c r="YP47" s="261"/>
      <c r="YQ47" s="265"/>
      <c r="YR47" s="266"/>
      <c r="YS47" s="200"/>
      <c r="YT47" s="266"/>
      <c r="YU47" s="261"/>
      <c r="YV47" s="265"/>
      <c r="YW47" s="266"/>
      <c r="YX47" s="200"/>
      <c r="YY47" s="266"/>
      <c r="YZ47" s="261"/>
      <c r="ZA47" s="265"/>
      <c r="ZB47" s="266"/>
      <c r="ZC47" s="200"/>
      <c r="ZD47" s="266"/>
      <c r="ZE47" s="261"/>
      <c r="ZF47" s="265"/>
      <c r="ZG47" s="266"/>
      <c r="ZH47" s="200"/>
      <c r="ZI47" s="266"/>
      <c r="ZJ47" s="261"/>
      <c r="ZK47" s="265"/>
      <c r="ZL47" s="266"/>
      <c r="ZM47" s="200"/>
      <c r="ZN47" s="266"/>
      <c r="ZO47" s="261"/>
      <c r="ZP47" s="265"/>
      <c r="ZQ47" s="266"/>
      <c r="ZR47" s="200"/>
      <c r="ZS47" s="266"/>
      <c r="ZT47" s="261"/>
      <c r="ZU47" s="265"/>
      <c r="ZV47" s="266"/>
      <c r="ZW47" s="200"/>
      <c r="ZX47" s="266"/>
      <c r="ZY47" s="261"/>
      <c r="ZZ47" s="265"/>
      <c r="AAA47" s="266"/>
      <c r="AAB47" s="200"/>
      <c r="AAC47" s="266"/>
      <c r="AAD47" s="261"/>
      <c r="AAE47" s="265"/>
      <c r="AAF47" s="266"/>
      <c r="AAG47" s="200"/>
      <c r="AAH47" s="266"/>
      <c r="AAI47" s="261"/>
      <c r="AAJ47" s="265"/>
      <c r="AAK47" s="266"/>
      <c r="AAL47" s="200"/>
      <c r="AAM47" s="266"/>
      <c r="AAN47" s="261"/>
      <c r="AAO47" s="265"/>
      <c r="AAP47" s="266"/>
      <c r="AAQ47" s="200"/>
      <c r="AAR47" s="266"/>
      <c r="AAS47" s="261"/>
      <c r="AAT47" s="265"/>
      <c r="AAU47" s="266"/>
      <c r="AAV47" s="200"/>
      <c r="AAW47" s="266"/>
      <c r="AAX47" s="261"/>
      <c r="AAY47" s="265"/>
      <c r="AAZ47" s="266"/>
      <c r="ABA47" s="200"/>
      <c r="ABB47" s="266"/>
      <c r="ABC47" s="261"/>
      <c r="ABD47" s="265"/>
      <c r="ABE47" s="266"/>
      <c r="ABF47" s="200"/>
      <c r="ABG47" s="266"/>
      <c r="ABH47" s="261"/>
      <c r="ABI47" s="265"/>
      <c r="ABJ47" s="266"/>
      <c r="ABK47" s="200"/>
      <c r="ABL47" s="266"/>
      <c r="ABM47" s="261"/>
      <c r="ABN47" s="265"/>
      <c r="ABO47" s="266"/>
      <c r="ABP47" s="200"/>
      <c r="ABQ47" s="266"/>
      <c r="ABR47" s="261"/>
      <c r="ABS47" s="265"/>
      <c r="ABT47" s="266"/>
      <c r="ABU47" s="200"/>
      <c r="ABV47" s="266"/>
      <c r="ABW47" s="261"/>
      <c r="ABX47" s="265"/>
      <c r="ABY47" s="266"/>
      <c r="ABZ47" s="200"/>
      <c r="ACA47" s="266"/>
      <c r="ACB47" s="261"/>
      <c r="ACC47" s="265"/>
      <c r="ACD47" s="266"/>
      <c r="ACE47" s="200"/>
      <c r="ACF47" s="266"/>
      <c r="ACG47" s="261"/>
      <c r="ACH47" s="265"/>
      <c r="ACI47" s="266"/>
      <c r="ACJ47" s="200"/>
      <c r="ACK47" s="266"/>
      <c r="ACL47" s="261"/>
      <c r="ACM47" s="265"/>
      <c r="ACN47" s="266"/>
      <c r="ACO47" s="200"/>
      <c r="ACP47" s="266"/>
      <c r="ACQ47" s="261"/>
      <c r="ACR47" s="265"/>
      <c r="ACS47" s="266"/>
      <c r="ACT47" s="200"/>
      <c r="ACU47" s="266"/>
      <c r="ACV47" s="261"/>
      <c r="ACW47" s="265"/>
      <c r="ACX47" s="266"/>
      <c r="ACY47" s="200"/>
      <c r="ACZ47" s="266"/>
      <c r="ADA47" s="261"/>
      <c r="ADB47" s="265"/>
      <c r="ADC47" s="266"/>
      <c r="ADD47" s="200"/>
      <c r="ADE47" s="266"/>
      <c r="ADF47" s="261"/>
      <c r="ADG47" s="265"/>
      <c r="ADH47" s="266"/>
      <c r="ADI47" s="200"/>
      <c r="ADJ47" s="266"/>
      <c r="ADK47" s="261"/>
      <c r="ADL47" s="265"/>
      <c r="ADM47" s="266"/>
      <c r="ADN47" s="200"/>
      <c r="ADO47" s="266"/>
      <c r="ADP47" s="261"/>
      <c r="ADQ47" s="265"/>
      <c r="ADR47" s="266"/>
      <c r="ADS47" s="200"/>
      <c r="ADT47" s="266"/>
      <c r="ADU47" s="261"/>
      <c r="ADV47" s="265"/>
      <c r="ADW47" s="266"/>
      <c r="ADX47" s="200"/>
      <c r="ADY47" s="266"/>
      <c r="ADZ47" s="261"/>
      <c r="AEA47" s="265"/>
      <c r="AEB47" s="266"/>
      <c r="AEC47" s="200"/>
      <c r="AED47" s="266"/>
      <c r="AEE47" s="261"/>
      <c r="AEF47" s="265"/>
      <c r="AEG47" s="266"/>
      <c r="AEH47" s="200"/>
      <c r="AEI47" s="266"/>
      <c r="AEJ47" s="261"/>
      <c r="AEK47" s="265"/>
      <c r="AEL47" s="266"/>
      <c r="AEM47" s="200"/>
      <c r="AEN47" s="266"/>
      <c r="AEO47" s="261"/>
      <c r="AEP47" s="265"/>
      <c r="AEQ47" s="266"/>
      <c r="AER47" s="200"/>
      <c r="AES47" s="266"/>
      <c r="AET47" s="261"/>
      <c r="AEU47" s="265"/>
      <c r="AEV47" s="266"/>
      <c r="AEW47" s="200"/>
      <c r="AEX47" s="266"/>
      <c r="AEY47" s="261"/>
      <c r="AEZ47" s="265"/>
      <c r="AFA47" s="266"/>
      <c r="AFB47" s="200"/>
      <c r="AFC47" s="266"/>
      <c r="AFD47" s="261"/>
      <c r="AFE47" s="265"/>
      <c r="AFF47" s="266"/>
      <c r="AFG47" s="200"/>
      <c r="AFH47" s="266"/>
      <c r="AFI47" s="261"/>
      <c r="AFJ47" s="265"/>
      <c r="AFK47" s="266"/>
      <c r="AFL47" s="200"/>
      <c r="AFM47" s="266"/>
      <c r="AFN47" s="261"/>
      <c r="AFO47" s="265"/>
      <c r="AFP47" s="266"/>
      <c r="AFQ47" s="200"/>
      <c r="AFR47" s="266"/>
      <c r="AFS47" s="261"/>
      <c r="AFT47" s="265"/>
      <c r="AFU47" s="266"/>
      <c r="AFV47" s="200"/>
      <c r="AFW47" s="266"/>
      <c r="AFX47" s="261"/>
      <c r="AFY47" s="265"/>
      <c r="AFZ47" s="266"/>
      <c r="AGA47" s="200"/>
      <c r="AGB47" s="266"/>
      <c r="AGC47" s="261"/>
      <c r="AGD47" s="265"/>
      <c r="AGE47" s="266"/>
      <c r="AGF47" s="200"/>
      <c r="AGG47" s="266"/>
      <c r="AGH47" s="261"/>
      <c r="AGI47" s="265"/>
      <c r="AGJ47" s="266"/>
      <c r="AGK47" s="200"/>
      <c r="AGL47" s="266"/>
      <c r="AGM47" s="261"/>
      <c r="AGN47" s="265"/>
      <c r="AGO47" s="266"/>
      <c r="AGP47" s="200"/>
      <c r="AGQ47" s="266"/>
      <c r="AGR47" s="261"/>
      <c r="AGS47" s="265"/>
      <c r="AGT47" s="266"/>
      <c r="AGU47" s="200"/>
      <c r="AGV47" s="266"/>
      <c r="AGW47" s="261"/>
      <c r="AGX47" s="265"/>
      <c r="AGY47" s="266"/>
      <c r="AGZ47" s="200"/>
      <c r="AHA47" s="266"/>
      <c r="AHB47" s="261"/>
      <c r="AHC47" s="265"/>
      <c r="AHD47" s="266"/>
      <c r="AHE47" s="200"/>
      <c r="AHF47" s="266"/>
      <c r="AHG47" s="261"/>
      <c r="AHH47" s="265"/>
      <c r="AHI47" s="266"/>
      <c r="AHJ47" s="200"/>
      <c r="AHK47" s="266"/>
      <c r="AHL47" s="261"/>
      <c r="AHM47" s="265"/>
      <c r="AHN47" s="266"/>
      <c r="AHO47" s="200"/>
      <c r="AHP47" s="266"/>
      <c r="AHQ47" s="261"/>
      <c r="AHR47" s="265"/>
      <c r="AHS47" s="266"/>
      <c r="AHT47" s="200"/>
      <c r="AHU47" s="266"/>
      <c r="AHV47" s="261"/>
      <c r="AHW47" s="265"/>
      <c r="AHX47" s="266"/>
      <c r="AHY47" s="200"/>
      <c r="AHZ47" s="266"/>
      <c r="AIA47" s="261"/>
      <c r="AIB47" s="265"/>
      <c r="AIC47" s="266"/>
      <c r="AID47" s="200"/>
      <c r="AIE47" s="266"/>
      <c r="AIF47" s="261"/>
      <c r="AIG47" s="265"/>
      <c r="AIH47" s="266"/>
      <c r="AII47" s="200"/>
      <c r="AIJ47" s="266"/>
      <c r="AIK47" s="261"/>
      <c r="AIL47" s="265"/>
      <c r="AIM47" s="266"/>
      <c r="AIN47" s="200"/>
      <c r="AIO47" s="266"/>
      <c r="AIP47" s="261"/>
      <c r="AIQ47" s="265"/>
      <c r="AIR47" s="266"/>
      <c r="AIS47" s="200"/>
      <c r="AIT47" s="266"/>
      <c r="AIU47" s="261"/>
      <c r="AIV47" s="265"/>
      <c r="AIW47" s="266"/>
      <c r="AIX47" s="200"/>
      <c r="AIY47" s="266"/>
      <c r="AIZ47" s="261"/>
      <c r="AJA47" s="265"/>
      <c r="AJB47" s="266"/>
      <c r="AJC47" s="200"/>
      <c r="AJD47" s="266"/>
      <c r="AJE47" s="261"/>
      <c r="AJF47" s="265"/>
      <c r="AJG47" s="266"/>
      <c r="AJH47" s="200"/>
      <c r="AJI47" s="266"/>
      <c r="AJJ47" s="261"/>
      <c r="AJK47" s="265"/>
      <c r="AJL47" s="266"/>
      <c r="AJM47" s="200"/>
      <c r="AJN47" s="266"/>
      <c r="AJO47" s="261"/>
      <c r="AJP47" s="265"/>
      <c r="AJQ47" s="266"/>
      <c r="AJR47" s="200"/>
      <c r="AJS47" s="266"/>
      <c r="AJT47" s="261"/>
      <c r="AJU47" s="265"/>
      <c r="AJV47" s="266"/>
      <c r="AJW47" s="200"/>
      <c r="AJX47" s="266"/>
      <c r="AJY47" s="261"/>
      <c r="AJZ47" s="265"/>
      <c r="AKA47" s="266"/>
      <c r="AKB47" s="200"/>
      <c r="AKC47" s="266"/>
      <c r="AKD47" s="261"/>
      <c r="AKE47" s="265"/>
      <c r="AKF47" s="266"/>
      <c r="AKG47" s="200"/>
      <c r="AKH47" s="266"/>
      <c r="AKI47" s="261"/>
      <c r="AKJ47" s="265"/>
      <c r="AKK47" s="266"/>
      <c r="AKL47" s="200"/>
      <c r="AKM47" s="266"/>
      <c r="AKN47" s="261"/>
      <c r="AKO47" s="265"/>
      <c r="AKP47" s="266"/>
      <c r="AKQ47" s="200"/>
      <c r="AKR47" s="266"/>
      <c r="AKS47" s="261"/>
      <c r="AKT47" s="265"/>
      <c r="AKU47" s="266"/>
      <c r="AKV47" s="200"/>
      <c r="AKW47" s="266"/>
      <c r="AKX47" s="261"/>
      <c r="AKY47" s="265"/>
      <c r="AKZ47" s="266"/>
      <c r="ALA47" s="200"/>
      <c r="ALB47" s="266"/>
      <c r="ALC47" s="261"/>
      <c r="ALD47" s="265"/>
      <c r="ALE47" s="266"/>
      <c r="ALF47" s="200"/>
      <c r="ALG47" s="266"/>
      <c r="ALH47" s="261"/>
      <c r="ALI47" s="265"/>
      <c r="ALJ47" s="266"/>
      <c r="ALK47" s="200"/>
      <c r="ALL47" s="266"/>
      <c r="ALM47" s="261"/>
      <c r="ALN47" s="265"/>
      <c r="ALO47" s="266"/>
      <c r="ALP47" s="200"/>
      <c r="ALQ47" s="266"/>
      <c r="ALR47" s="261"/>
      <c r="ALS47" s="265"/>
      <c r="ALT47" s="266"/>
      <c r="ALU47" s="200"/>
      <c r="ALV47" s="266"/>
      <c r="ALW47" s="261"/>
      <c r="ALX47" s="265"/>
      <c r="ALY47" s="266"/>
      <c r="ALZ47" s="200"/>
      <c r="AMA47" s="266"/>
      <c r="AMB47" s="261"/>
      <c r="AMC47" s="265"/>
      <c r="AMD47" s="266"/>
      <c r="AME47" s="200"/>
      <c r="AMF47" s="266"/>
      <c r="AMG47" s="261"/>
      <c r="AMH47" s="265"/>
      <c r="AMI47" s="266"/>
      <c r="AMJ47" s="200"/>
      <c r="AMK47" s="266"/>
      <c r="AML47" s="261"/>
      <c r="AMM47" s="265"/>
      <c r="AMN47" s="266"/>
      <c r="AMO47" s="200"/>
      <c r="AMP47" s="266"/>
      <c r="AMQ47" s="261"/>
      <c r="AMR47" s="265"/>
      <c r="AMS47" s="266"/>
      <c r="AMT47" s="200"/>
      <c r="AMU47" s="266"/>
      <c r="AMV47" s="261"/>
      <c r="AMW47" s="265"/>
      <c r="AMX47" s="266"/>
      <c r="AMY47" s="200"/>
      <c r="AMZ47" s="266"/>
      <c r="ANA47" s="261"/>
      <c r="ANB47" s="265"/>
      <c r="ANC47" s="266"/>
      <c r="AND47" s="200"/>
      <c r="ANE47" s="266"/>
      <c r="ANF47" s="261"/>
      <c r="ANG47" s="265"/>
      <c r="ANH47" s="266"/>
      <c r="ANI47" s="200"/>
      <c r="ANJ47" s="266"/>
      <c r="ANK47" s="261"/>
      <c r="ANL47" s="265"/>
      <c r="ANM47" s="266"/>
      <c r="ANN47" s="200"/>
      <c r="ANO47" s="266"/>
      <c r="ANP47" s="261"/>
      <c r="ANQ47" s="265"/>
      <c r="ANR47" s="266"/>
      <c r="ANS47" s="200"/>
      <c r="ANT47" s="266"/>
      <c r="ANU47" s="261"/>
      <c r="ANV47" s="265"/>
      <c r="ANW47" s="266"/>
      <c r="ANX47" s="200"/>
      <c r="ANY47" s="266"/>
      <c r="ANZ47" s="261"/>
      <c r="AOA47" s="265"/>
      <c r="AOB47" s="266"/>
      <c r="AOC47" s="200"/>
      <c r="AOD47" s="266"/>
      <c r="AOE47" s="261"/>
      <c r="AOF47" s="265"/>
      <c r="AOG47" s="266"/>
      <c r="AOH47" s="200"/>
      <c r="AOI47" s="266"/>
      <c r="AOJ47" s="261"/>
      <c r="AOK47" s="265"/>
      <c r="AOL47" s="266"/>
      <c r="AOM47" s="200"/>
      <c r="AON47" s="266"/>
      <c r="AOO47" s="261"/>
      <c r="AOP47" s="265"/>
      <c r="AOQ47" s="266"/>
      <c r="AOR47" s="200"/>
      <c r="AOS47" s="266"/>
      <c r="AOT47" s="261"/>
      <c r="AOU47" s="265"/>
      <c r="AOV47" s="266"/>
      <c r="AOW47" s="200"/>
      <c r="AOX47" s="266"/>
      <c r="AOY47" s="261"/>
      <c r="AOZ47" s="265"/>
      <c r="APA47" s="266"/>
      <c r="APB47" s="200"/>
      <c r="APC47" s="266"/>
      <c r="APD47" s="261"/>
      <c r="APE47" s="265"/>
      <c r="APF47" s="266"/>
      <c r="APG47" s="200"/>
      <c r="APH47" s="266"/>
      <c r="API47" s="261"/>
      <c r="APJ47" s="265"/>
      <c r="APK47" s="266"/>
      <c r="APL47" s="200"/>
      <c r="APM47" s="266"/>
      <c r="APN47" s="261"/>
      <c r="APO47" s="265"/>
      <c r="APP47" s="266"/>
      <c r="APQ47" s="200"/>
      <c r="APR47" s="266"/>
      <c r="APS47" s="261"/>
      <c r="APT47" s="265"/>
      <c r="APU47" s="266"/>
      <c r="APV47" s="200"/>
      <c r="APW47" s="266"/>
      <c r="APX47" s="261"/>
      <c r="APY47" s="265"/>
      <c r="APZ47" s="266"/>
      <c r="AQA47" s="200"/>
      <c r="AQB47" s="266"/>
      <c r="AQC47" s="261"/>
      <c r="AQD47" s="265"/>
      <c r="AQE47" s="266"/>
      <c r="AQF47" s="200"/>
      <c r="AQG47" s="266"/>
      <c r="AQH47" s="261"/>
      <c r="AQI47" s="265"/>
      <c r="AQJ47" s="266"/>
      <c r="AQK47" s="200"/>
      <c r="AQL47" s="266"/>
      <c r="AQM47" s="261"/>
      <c r="AQN47" s="265"/>
      <c r="AQO47" s="266"/>
      <c r="AQP47" s="200"/>
      <c r="AQQ47" s="266"/>
      <c r="AQR47" s="261"/>
      <c r="AQS47" s="265"/>
      <c r="AQT47" s="266"/>
      <c r="AQU47" s="200"/>
      <c r="AQV47" s="266"/>
      <c r="AQW47" s="261"/>
      <c r="AQX47" s="265"/>
      <c r="AQY47" s="266"/>
      <c r="AQZ47" s="200"/>
      <c r="ARA47" s="266"/>
      <c r="ARB47" s="261"/>
      <c r="ARC47" s="265"/>
      <c r="ARD47" s="266"/>
      <c r="ARE47" s="200"/>
      <c r="ARF47" s="266"/>
      <c r="ARG47" s="261"/>
      <c r="ARH47" s="265"/>
      <c r="ARI47" s="266"/>
      <c r="ARJ47" s="200"/>
      <c r="ARK47" s="266"/>
      <c r="ARL47" s="261"/>
      <c r="ARM47" s="265"/>
      <c r="ARN47" s="266"/>
      <c r="ARO47" s="200"/>
      <c r="ARP47" s="266"/>
      <c r="ARQ47" s="261"/>
      <c r="ARR47" s="265"/>
      <c r="ARS47" s="266"/>
      <c r="ART47" s="200"/>
      <c r="ARU47" s="266"/>
      <c r="ARV47" s="261"/>
      <c r="ARW47" s="265"/>
      <c r="ARX47" s="266"/>
      <c r="ARY47" s="200"/>
      <c r="ARZ47" s="266"/>
      <c r="ASA47" s="261"/>
      <c r="ASB47" s="265"/>
      <c r="ASC47" s="266"/>
      <c r="ASD47" s="200"/>
      <c r="ASE47" s="266"/>
      <c r="ASF47" s="261"/>
      <c r="ASG47" s="265"/>
      <c r="ASH47" s="266"/>
      <c r="ASI47" s="200"/>
      <c r="ASJ47" s="266"/>
      <c r="ASK47" s="261"/>
      <c r="ASL47" s="265"/>
      <c r="ASM47" s="266"/>
      <c r="ASN47" s="200"/>
      <c r="ASO47" s="266"/>
      <c r="ASP47" s="261"/>
      <c r="ASQ47" s="265"/>
      <c r="ASR47" s="266"/>
      <c r="ASS47" s="200"/>
      <c r="AST47" s="266"/>
      <c r="ASU47" s="261"/>
      <c r="ASV47" s="265"/>
      <c r="ASW47" s="266"/>
      <c r="ASX47" s="200"/>
      <c r="ASY47" s="266"/>
      <c r="ASZ47" s="261"/>
      <c r="ATA47" s="265"/>
      <c r="ATB47" s="266"/>
      <c r="ATC47" s="200"/>
      <c r="ATD47" s="266"/>
      <c r="ATE47" s="261"/>
      <c r="ATF47" s="265"/>
      <c r="ATG47" s="266"/>
      <c r="ATH47" s="200"/>
      <c r="ATI47" s="266"/>
      <c r="ATJ47" s="261"/>
      <c r="ATK47" s="265"/>
      <c r="ATL47" s="266"/>
      <c r="ATM47" s="200"/>
      <c r="ATN47" s="266"/>
      <c r="ATO47" s="261"/>
      <c r="ATP47" s="265"/>
      <c r="ATQ47" s="266"/>
      <c r="ATR47" s="200"/>
      <c r="ATS47" s="266"/>
      <c r="ATT47" s="261"/>
      <c r="ATU47" s="265"/>
      <c r="ATV47" s="266"/>
      <c r="ATW47" s="200"/>
      <c r="ATX47" s="266"/>
      <c r="ATY47" s="261"/>
      <c r="ATZ47" s="265"/>
      <c r="AUA47" s="266"/>
      <c r="AUB47" s="200"/>
      <c r="AUC47" s="266"/>
      <c r="AUD47" s="261"/>
      <c r="AUE47" s="265"/>
      <c r="AUF47" s="266"/>
      <c r="AUG47" s="200"/>
      <c r="AUH47" s="266"/>
      <c r="AUI47" s="261"/>
      <c r="AUJ47" s="265"/>
      <c r="AUK47" s="266"/>
      <c r="AUL47" s="200"/>
      <c r="AUM47" s="266"/>
      <c r="AUN47" s="261"/>
      <c r="AUO47" s="265"/>
      <c r="AUP47" s="266"/>
      <c r="AUQ47" s="200"/>
      <c r="AUR47" s="266"/>
      <c r="AUS47" s="261"/>
      <c r="AUT47" s="265"/>
      <c r="AUU47" s="266"/>
      <c r="AUV47" s="200"/>
      <c r="AUW47" s="266"/>
      <c r="AUX47" s="261"/>
      <c r="AUY47" s="265"/>
      <c r="AUZ47" s="266"/>
      <c r="AVA47" s="200"/>
      <c r="AVB47" s="266"/>
      <c r="AVC47" s="261"/>
      <c r="AVD47" s="265"/>
      <c r="AVE47" s="266"/>
      <c r="AVF47" s="200"/>
      <c r="AVG47" s="266"/>
      <c r="AVH47" s="261"/>
      <c r="AVI47" s="265"/>
      <c r="AVJ47" s="266"/>
      <c r="AVK47" s="200"/>
      <c r="AVL47" s="266"/>
      <c r="AVM47" s="261"/>
      <c r="AVN47" s="265"/>
      <c r="AVO47" s="266"/>
      <c r="AVP47" s="200"/>
      <c r="AVQ47" s="266"/>
      <c r="AVR47" s="261"/>
      <c r="AVS47" s="265"/>
      <c r="AVT47" s="266"/>
      <c r="AVU47" s="200"/>
      <c r="AVV47" s="266"/>
      <c r="AVW47" s="261"/>
      <c r="AVX47" s="265"/>
      <c r="AVY47" s="266"/>
      <c r="AVZ47" s="200"/>
      <c r="AWA47" s="266"/>
      <c r="AWB47" s="261"/>
      <c r="AWC47" s="265"/>
      <c r="AWD47" s="266"/>
      <c r="AWE47" s="200"/>
      <c r="AWF47" s="266"/>
      <c r="AWG47" s="261"/>
      <c r="AWH47" s="265"/>
      <c r="AWI47" s="266"/>
      <c r="AWJ47" s="200"/>
      <c r="AWK47" s="266"/>
      <c r="AWL47" s="261"/>
      <c r="AWM47" s="265"/>
      <c r="AWN47" s="266"/>
      <c r="AWO47" s="200"/>
      <c r="AWP47" s="266"/>
      <c r="AWQ47" s="261"/>
      <c r="AWR47" s="265"/>
      <c r="AWS47" s="266"/>
      <c r="AWT47" s="200"/>
      <c r="AWU47" s="266"/>
      <c r="AWV47" s="261"/>
      <c r="AWW47" s="265"/>
      <c r="AWX47" s="266"/>
      <c r="AWY47" s="200"/>
      <c r="AWZ47" s="266"/>
      <c r="AXA47" s="261"/>
      <c r="AXB47" s="265"/>
      <c r="AXC47" s="266"/>
      <c r="AXD47" s="200"/>
      <c r="AXE47" s="266"/>
      <c r="AXF47" s="261"/>
      <c r="AXG47" s="265"/>
      <c r="AXH47" s="266"/>
      <c r="AXI47" s="200"/>
      <c r="AXJ47" s="266"/>
      <c r="AXK47" s="261"/>
      <c r="AXL47" s="265"/>
      <c r="AXM47" s="266"/>
      <c r="AXN47" s="200"/>
      <c r="AXO47" s="266"/>
      <c r="AXP47" s="261"/>
      <c r="AXQ47" s="265"/>
      <c r="AXR47" s="266"/>
      <c r="AXS47" s="200"/>
      <c r="AXT47" s="266"/>
      <c r="AXU47" s="261"/>
      <c r="AXV47" s="265"/>
      <c r="AXW47" s="266"/>
      <c r="AXX47" s="200"/>
      <c r="AXY47" s="266"/>
      <c r="AXZ47" s="261"/>
      <c r="AYA47" s="265"/>
      <c r="AYB47" s="266"/>
      <c r="AYC47" s="200"/>
      <c r="AYD47" s="266"/>
      <c r="AYE47" s="261"/>
      <c r="AYF47" s="265"/>
      <c r="AYG47" s="266"/>
      <c r="AYH47" s="200"/>
      <c r="AYI47" s="266"/>
      <c r="AYJ47" s="261"/>
      <c r="AYK47" s="265"/>
      <c r="AYL47" s="266"/>
      <c r="AYM47" s="200"/>
      <c r="AYN47" s="266"/>
      <c r="AYO47" s="261"/>
      <c r="AYP47" s="265"/>
      <c r="AYQ47" s="266"/>
      <c r="AYR47" s="200"/>
      <c r="AYS47" s="266"/>
      <c r="AYT47" s="261"/>
      <c r="AYU47" s="265"/>
      <c r="AYV47" s="266"/>
      <c r="AYW47" s="200"/>
      <c r="AYX47" s="266"/>
      <c r="AYY47" s="261"/>
      <c r="AYZ47" s="265"/>
      <c r="AZA47" s="266"/>
      <c r="AZB47" s="200"/>
      <c r="AZC47" s="266"/>
      <c r="AZD47" s="261"/>
      <c r="AZE47" s="265"/>
      <c r="AZF47" s="266"/>
      <c r="AZG47" s="200"/>
      <c r="AZH47" s="266"/>
      <c r="AZI47" s="261"/>
      <c r="AZJ47" s="265"/>
      <c r="AZK47" s="266"/>
      <c r="AZL47" s="200"/>
      <c r="AZM47" s="266"/>
      <c r="AZN47" s="261"/>
      <c r="AZO47" s="265"/>
      <c r="AZP47" s="266"/>
      <c r="AZQ47" s="200"/>
      <c r="AZR47" s="266"/>
      <c r="AZS47" s="261"/>
      <c r="AZT47" s="265"/>
      <c r="AZU47" s="266"/>
      <c r="AZV47" s="200"/>
      <c r="AZW47" s="266"/>
      <c r="AZX47" s="261"/>
      <c r="AZY47" s="265"/>
      <c r="AZZ47" s="266"/>
      <c r="BAA47" s="200"/>
      <c r="BAB47" s="266"/>
      <c r="BAC47" s="261"/>
      <c r="BAD47" s="265"/>
      <c r="BAE47" s="266"/>
      <c r="BAF47" s="200"/>
      <c r="BAG47" s="266"/>
      <c r="BAH47" s="261"/>
      <c r="BAI47" s="265"/>
      <c r="BAJ47" s="266"/>
      <c r="BAK47" s="200"/>
      <c r="BAL47" s="266"/>
      <c r="BAM47" s="261"/>
      <c r="BAN47" s="265"/>
      <c r="BAO47" s="266"/>
      <c r="BAP47" s="200"/>
      <c r="BAQ47" s="266"/>
      <c r="BAR47" s="261"/>
      <c r="BAS47" s="265"/>
      <c r="BAT47" s="266"/>
      <c r="BAU47" s="200"/>
      <c r="BAV47" s="266"/>
      <c r="BAW47" s="261"/>
      <c r="BAX47" s="265"/>
      <c r="BAY47" s="266"/>
      <c r="BAZ47" s="200"/>
      <c r="BBA47" s="266"/>
      <c r="BBB47" s="261"/>
      <c r="BBC47" s="265"/>
      <c r="BBD47" s="266"/>
      <c r="BBE47" s="200"/>
      <c r="BBF47" s="266"/>
      <c r="BBG47" s="261"/>
      <c r="BBH47" s="265"/>
      <c r="BBI47" s="266"/>
      <c r="BBJ47" s="200"/>
      <c r="BBK47" s="266"/>
      <c r="BBL47" s="261"/>
      <c r="BBM47" s="265"/>
      <c r="BBN47" s="266"/>
      <c r="BBO47" s="200"/>
      <c r="BBP47" s="266"/>
      <c r="BBQ47" s="261"/>
      <c r="BBR47" s="265"/>
      <c r="BBS47" s="266"/>
      <c r="BBT47" s="200"/>
      <c r="BBU47" s="266"/>
      <c r="BBV47" s="261"/>
      <c r="BBW47" s="265"/>
      <c r="BBX47" s="266"/>
      <c r="BBY47" s="200"/>
      <c r="BBZ47" s="266"/>
      <c r="BCA47" s="261"/>
      <c r="BCB47" s="265"/>
      <c r="BCC47" s="266"/>
      <c r="BCD47" s="200"/>
      <c r="BCE47" s="266"/>
      <c r="BCF47" s="261"/>
      <c r="BCG47" s="265"/>
      <c r="BCH47" s="266"/>
      <c r="BCI47" s="200"/>
      <c r="BCJ47" s="266"/>
      <c r="BCK47" s="261"/>
      <c r="BCL47" s="265"/>
      <c r="BCM47" s="266"/>
      <c r="BCN47" s="200"/>
      <c r="BCO47" s="266"/>
      <c r="BCP47" s="261"/>
      <c r="BCQ47" s="265"/>
      <c r="BCR47" s="266"/>
      <c r="BCS47" s="200"/>
      <c r="BCT47" s="266"/>
      <c r="BCU47" s="261"/>
      <c r="BCV47" s="265"/>
      <c r="BCW47" s="266"/>
      <c r="BCX47" s="200"/>
      <c r="BCY47" s="266"/>
      <c r="BCZ47" s="261"/>
      <c r="BDA47" s="265"/>
      <c r="BDB47" s="266"/>
      <c r="BDC47" s="200"/>
      <c r="BDD47" s="266"/>
      <c r="BDE47" s="261"/>
      <c r="BDF47" s="265"/>
      <c r="BDG47" s="266"/>
      <c r="BDH47" s="200"/>
      <c r="BDI47" s="266"/>
      <c r="BDJ47" s="261"/>
      <c r="BDK47" s="265"/>
      <c r="BDL47" s="266"/>
      <c r="BDM47" s="200"/>
      <c r="BDN47" s="266"/>
      <c r="BDO47" s="261"/>
      <c r="BDP47" s="265"/>
      <c r="BDQ47" s="266"/>
      <c r="BDR47" s="200"/>
      <c r="BDS47" s="266"/>
      <c r="BDT47" s="261"/>
      <c r="BDU47" s="265"/>
      <c r="BDV47" s="266"/>
      <c r="BDW47" s="200"/>
      <c r="BDX47" s="266"/>
      <c r="BDY47" s="261"/>
      <c r="BDZ47" s="265"/>
      <c r="BEA47" s="266"/>
      <c r="BEB47" s="200"/>
      <c r="BEC47" s="266"/>
      <c r="BED47" s="261"/>
      <c r="BEE47" s="265"/>
      <c r="BEF47" s="266"/>
      <c r="BEG47" s="200"/>
      <c r="BEH47" s="266"/>
      <c r="BEI47" s="261"/>
      <c r="BEJ47" s="265"/>
      <c r="BEK47" s="266"/>
      <c r="BEL47" s="200"/>
      <c r="BEM47" s="266"/>
      <c r="BEN47" s="261"/>
      <c r="BEO47" s="265"/>
      <c r="BEP47" s="266"/>
      <c r="BEQ47" s="200"/>
      <c r="BER47" s="266"/>
      <c r="BES47" s="261"/>
      <c r="BET47" s="265"/>
      <c r="BEU47" s="266"/>
      <c r="BEV47" s="200"/>
      <c r="BEW47" s="266"/>
      <c r="BEX47" s="261"/>
      <c r="BEY47" s="265"/>
      <c r="BEZ47" s="266"/>
      <c r="BFA47" s="200"/>
      <c r="BFB47" s="266"/>
      <c r="BFC47" s="261"/>
      <c r="BFD47" s="265"/>
      <c r="BFE47" s="266"/>
      <c r="BFF47" s="200"/>
      <c r="BFG47" s="266"/>
      <c r="BFH47" s="261"/>
      <c r="BFI47" s="265"/>
      <c r="BFJ47" s="266"/>
      <c r="BFK47" s="200"/>
      <c r="BFL47" s="266"/>
      <c r="BFM47" s="261"/>
      <c r="BFN47" s="265"/>
      <c r="BFO47" s="266"/>
      <c r="BFP47" s="200"/>
      <c r="BFQ47" s="266"/>
      <c r="BFR47" s="261"/>
      <c r="BFS47" s="265"/>
      <c r="BFT47" s="266"/>
      <c r="BFU47" s="200"/>
      <c r="BFV47" s="266"/>
      <c r="BFW47" s="261"/>
      <c r="BFX47" s="265"/>
      <c r="BFY47" s="266"/>
      <c r="BFZ47" s="200"/>
      <c r="BGA47" s="266"/>
      <c r="BGB47" s="261"/>
      <c r="BGC47" s="265"/>
      <c r="BGD47" s="266"/>
      <c r="BGE47" s="200"/>
      <c r="BGF47" s="266"/>
      <c r="BGG47" s="261"/>
      <c r="BGH47" s="265"/>
      <c r="BGI47" s="266"/>
      <c r="BGJ47" s="200"/>
      <c r="BGK47" s="266"/>
      <c r="BGL47" s="261"/>
      <c r="BGM47" s="265"/>
      <c r="BGN47" s="266"/>
      <c r="BGO47" s="200"/>
      <c r="BGP47" s="266"/>
      <c r="BGQ47" s="261"/>
      <c r="BGR47" s="265"/>
      <c r="BGS47" s="266"/>
      <c r="BGT47" s="200"/>
      <c r="BGU47" s="266"/>
      <c r="BGV47" s="261"/>
      <c r="BGW47" s="265"/>
      <c r="BGX47" s="266"/>
      <c r="BGY47" s="200"/>
      <c r="BGZ47" s="266"/>
      <c r="BHA47" s="261"/>
      <c r="BHB47" s="265"/>
      <c r="BHC47" s="266"/>
      <c r="BHD47" s="200"/>
      <c r="BHE47" s="266"/>
      <c r="BHF47" s="261"/>
      <c r="BHG47" s="265"/>
      <c r="BHH47" s="266"/>
      <c r="BHI47" s="200"/>
      <c r="BHJ47" s="266"/>
      <c r="BHK47" s="261"/>
      <c r="BHL47" s="265"/>
      <c r="BHM47" s="266"/>
      <c r="BHN47" s="200"/>
      <c r="BHO47" s="266"/>
      <c r="BHP47" s="261"/>
      <c r="BHQ47" s="265"/>
      <c r="BHR47" s="266"/>
      <c r="BHS47" s="200"/>
      <c r="BHT47" s="266"/>
      <c r="BHU47" s="261"/>
      <c r="BHV47" s="265"/>
      <c r="BHW47" s="266"/>
      <c r="BHX47" s="200"/>
      <c r="BHY47" s="266"/>
      <c r="BHZ47" s="261"/>
      <c r="BIA47" s="265"/>
      <c r="BIB47" s="266"/>
      <c r="BIC47" s="200"/>
      <c r="BID47" s="266"/>
      <c r="BIE47" s="261"/>
      <c r="BIF47" s="265"/>
      <c r="BIG47" s="266"/>
      <c r="BIH47" s="200"/>
      <c r="BII47" s="266"/>
      <c r="BIJ47" s="261"/>
      <c r="BIK47" s="265"/>
      <c r="BIL47" s="266"/>
      <c r="BIM47" s="200"/>
      <c r="BIN47" s="266"/>
      <c r="BIO47" s="261"/>
      <c r="BIP47" s="265"/>
      <c r="BIQ47" s="266"/>
      <c r="BIR47" s="200"/>
      <c r="BIS47" s="266"/>
      <c r="BIT47" s="261"/>
      <c r="BIU47" s="265"/>
      <c r="BIV47" s="266"/>
      <c r="BIW47" s="200"/>
      <c r="BIX47" s="266"/>
      <c r="BIY47" s="261"/>
      <c r="BIZ47" s="265"/>
      <c r="BJA47" s="266"/>
      <c r="BJB47" s="200"/>
      <c r="BJC47" s="266"/>
      <c r="BJD47" s="261"/>
      <c r="BJE47" s="265"/>
      <c r="BJF47" s="266"/>
      <c r="BJG47" s="200"/>
      <c r="BJH47" s="266"/>
      <c r="BJI47" s="261"/>
      <c r="BJJ47" s="265"/>
      <c r="BJK47" s="266"/>
      <c r="BJL47" s="200"/>
      <c r="BJM47" s="266"/>
      <c r="BJN47" s="261"/>
      <c r="BJO47" s="265"/>
      <c r="BJP47" s="266"/>
      <c r="BJQ47" s="200"/>
      <c r="BJR47" s="266"/>
      <c r="BJS47" s="261"/>
      <c r="BJT47" s="265"/>
      <c r="BJU47" s="266"/>
      <c r="BJV47" s="200"/>
      <c r="BJW47" s="266"/>
      <c r="BJX47" s="261"/>
      <c r="BJY47" s="265"/>
      <c r="BJZ47" s="266"/>
      <c r="BKA47" s="200"/>
      <c r="BKB47" s="266"/>
      <c r="BKC47" s="261"/>
      <c r="BKD47" s="265"/>
      <c r="BKE47" s="266"/>
      <c r="BKF47" s="200"/>
      <c r="BKG47" s="266"/>
      <c r="BKH47" s="261"/>
      <c r="BKI47" s="265"/>
      <c r="BKJ47" s="266"/>
      <c r="BKK47" s="200"/>
      <c r="BKL47" s="266"/>
      <c r="BKM47" s="261"/>
      <c r="BKN47" s="265"/>
      <c r="BKO47" s="266"/>
      <c r="BKP47" s="200"/>
      <c r="BKQ47" s="266"/>
      <c r="BKR47" s="261"/>
      <c r="BKS47" s="265"/>
      <c r="BKT47" s="266"/>
      <c r="BKU47" s="200"/>
      <c r="BKV47" s="266"/>
      <c r="BKW47" s="261"/>
      <c r="BKX47" s="265"/>
      <c r="BKY47" s="266"/>
      <c r="BKZ47" s="200"/>
      <c r="BLA47" s="266"/>
      <c r="BLB47" s="261"/>
      <c r="BLC47" s="265"/>
      <c r="BLD47" s="266"/>
      <c r="BLE47" s="200"/>
      <c r="BLF47" s="266"/>
      <c r="BLG47" s="261"/>
      <c r="BLH47" s="265"/>
      <c r="BLI47" s="266"/>
      <c r="BLJ47" s="200"/>
      <c r="BLK47" s="266"/>
      <c r="BLL47" s="261"/>
      <c r="BLM47" s="265"/>
      <c r="BLN47" s="266"/>
      <c r="BLO47" s="200"/>
      <c r="BLP47" s="266"/>
      <c r="BLQ47" s="261"/>
      <c r="BLR47" s="265"/>
      <c r="BLS47" s="266"/>
      <c r="BLT47" s="200"/>
      <c r="BLU47" s="266"/>
      <c r="BLV47" s="261"/>
      <c r="BLW47" s="265"/>
      <c r="BLX47" s="266"/>
      <c r="BLY47" s="200"/>
      <c r="BLZ47" s="266"/>
      <c r="BMA47" s="261"/>
      <c r="BMB47" s="265"/>
      <c r="BMC47" s="266"/>
      <c r="BMD47" s="200"/>
      <c r="BME47" s="266"/>
      <c r="BMF47" s="261"/>
      <c r="BMG47" s="265"/>
      <c r="BMH47" s="266"/>
      <c r="BMI47" s="200"/>
      <c r="BMJ47" s="266"/>
      <c r="BMK47" s="261"/>
      <c r="BML47" s="265"/>
      <c r="BMM47" s="266"/>
      <c r="BMN47" s="200"/>
      <c r="BMO47" s="266"/>
      <c r="BMP47" s="261"/>
      <c r="BMQ47" s="265"/>
      <c r="BMR47" s="266"/>
      <c r="BMS47" s="200"/>
      <c r="BMT47" s="266"/>
      <c r="BMU47" s="261"/>
      <c r="BMV47" s="265"/>
      <c r="BMW47" s="266"/>
      <c r="BMX47" s="200"/>
      <c r="BMY47" s="266"/>
      <c r="BMZ47" s="261"/>
      <c r="BNA47" s="265"/>
      <c r="BNB47" s="266"/>
      <c r="BNC47" s="200"/>
      <c r="BND47" s="266"/>
      <c r="BNE47" s="261"/>
      <c r="BNF47" s="265"/>
      <c r="BNG47" s="266"/>
      <c r="BNH47" s="200"/>
      <c r="BNI47" s="266"/>
      <c r="BNJ47" s="261"/>
      <c r="BNK47" s="265"/>
      <c r="BNL47" s="266"/>
      <c r="BNM47" s="200"/>
      <c r="BNN47" s="266"/>
      <c r="BNO47" s="261"/>
      <c r="BNP47" s="265"/>
      <c r="BNQ47" s="266"/>
      <c r="BNR47" s="200"/>
      <c r="BNS47" s="266"/>
      <c r="BNT47" s="261"/>
      <c r="BNU47" s="265"/>
      <c r="BNV47" s="266"/>
      <c r="BNW47" s="200"/>
      <c r="BNX47" s="266"/>
      <c r="BNY47" s="261"/>
      <c r="BNZ47" s="265"/>
      <c r="BOA47" s="266"/>
      <c r="BOB47" s="200"/>
      <c r="BOC47" s="266"/>
      <c r="BOD47" s="261"/>
      <c r="BOE47" s="265"/>
      <c r="BOF47" s="266"/>
      <c r="BOG47" s="200"/>
      <c r="BOH47" s="266"/>
      <c r="BOI47" s="261"/>
      <c r="BOJ47" s="265"/>
      <c r="BOK47" s="266"/>
      <c r="BOL47" s="200"/>
      <c r="BOM47" s="266"/>
      <c r="BON47" s="261"/>
      <c r="BOO47" s="265"/>
      <c r="BOP47" s="266"/>
      <c r="BOQ47" s="200"/>
      <c r="BOR47" s="266"/>
      <c r="BOS47" s="261"/>
      <c r="BOT47" s="265"/>
      <c r="BOU47" s="266"/>
      <c r="BOV47" s="200"/>
      <c r="BOW47" s="266"/>
      <c r="BOX47" s="261"/>
      <c r="BOY47" s="265"/>
      <c r="BOZ47" s="266"/>
      <c r="BPA47" s="200"/>
      <c r="BPB47" s="266"/>
      <c r="BPC47" s="261"/>
      <c r="BPD47" s="265"/>
      <c r="BPE47" s="266"/>
      <c r="BPF47" s="200"/>
      <c r="BPG47" s="266"/>
      <c r="BPH47" s="261"/>
      <c r="BPI47" s="265"/>
      <c r="BPJ47" s="266"/>
      <c r="BPK47" s="200"/>
      <c r="BPL47" s="266"/>
      <c r="BPM47" s="261"/>
      <c r="BPN47" s="265"/>
      <c r="BPO47" s="266"/>
      <c r="BPP47" s="200"/>
      <c r="BPQ47" s="266"/>
      <c r="BPR47" s="261"/>
      <c r="BPS47" s="265"/>
      <c r="BPT47" s="266"/>
      <c r="BPU47" s="200"/>
      <c r="BPV47" s="266"/>
      <c r="BPW47" s="261"/>
      <c r="BPX47" s="265"/>
      <c r="BPY47" s="266"/>
      <c r="BPZ47" s="200"/>
      <c r="BQA47" s="266"/>
      <c r="BQB47" s="261"/>
      <c r="BQC47" s="265"/>
      <c r="BQD47" s="266"/>
      <c r="BQE47" s="200"/>
      <c r="BQF47" s="266"/>
      <c r="BQG47" s="261"/>
      <c r="BQH47" s="265"/>
      <c r="BQI47" s="266"/>
      <c r="BQJ47" s="200"/>
      <c r="BQK47" s="266"/>
      <c r="BQL47" s="261"/>
      <c r="BQM47" s="265"/>
      <c r="BQN47" s="266"/>
      <c r="BQO47" s="200"/>
      <c r="BQP47" s="266"/>
      <c r="BQQ47" s="261"/>
      <c r="BQR47" s="265"/>
      <c r="BQS47" s="266"/>
      <c r="BQT47" s="200"/>
      <c r="BQU47" s="266"/>
      <c r="BQV47" s="261"/>
      <c r="BQW47" s="265"/>
      <c r="BQX47" s="266"/>
      <c r="BQY47" s="200"/>
      <c r="BQZ47" s="266"/>
      <c r="BRA47" s="261"/>
      <c r="BRB47" s="265"/>
      <c r="BRC47" s="266"/>
      <c r="BRD47" s="200"/>
      <c r="BRE47" s="266"/>
      <c r="BRF47" s="261"/>
      <c r="BRG47" s="265"/>
      <c r="BRH47" s="266"/>
      <c r="BRI47" s="200"/>
      <c r="BRJ47" s="266"/>
      <c r="BRK47" s="261"/>
      <c r="BRL47" s="265"/>
      <c r="BRM47" s="266"/>
      <c r="BRN47" s="200"/>
      <c r="BRO47" s="266"/>
      <c r="BRP47" s="261"/>
      <c r="BRQ47" s="265"/>
      <c r="BRR47" s="266"/>
      <c r="BRS47" s="200"/>
      <c r="BRT47" s="266"/>
      <c r="BRU47" s="261"/>
      <c r="BRV47" s="265"/>
      <c r="BRW47" s="266"/>
      <c r="BRX47" s="200"/>
      <c r="BRY47" s="266"/>
      <c r="BRZ47" s="261"/>
      <c r="BSA47" s="265"/>
      <c r="BSB47" s="266"/>
      <c r="BSC47" s="200"/>
      <c r="BSD47" s="266"/>
      <c r="BSE47" s="261"/>
      <c r="BSF47" s="265"/>
      <c r="BSG47" s="266"/>
      <c r="BSH47" s="200"/>
      <c r="BSI47" s="266"/>
      <c r="BSJ47" s="261"/>
      <c r="BSK47" s="265"/>
      <c r="BSL47" s="266"/>
      <c r="BSM47" s="200"/>
      <c r="BSN47" s="266"/>
      <c r="BSO47" s="261"/>
      <c r="BSP47" s="265"/>
      <c r="BSQ47" s="266"/>
      <c r="BSR47" s="200"/>
      <c r="BSS47" s="266"/>
      <c r="BST47" s="261"/>
      <c r="BSU47" s="265"/>
      <c r="BSV47" s="266"/>
      <c r="BSW47" s="200"/>
      <c r="BSX47" s="266"/>
      <c r="BSY47" s="261"/>
      <c r="BSZ47" s="265"/>
      <c r="BTA47" s="266"/>
      <c r="BTB47" s="200"/>
      <c r="BTC47" s="266"/>
      <c r="BTD47" s="261"/>
      <c r="BTE47" s="265"/>
      <c r="BTF47" s="266"/>
      <c r="BTG47" s="200"/>
      <c r="BTH47" s="266"/>
      <c r="BTI47" s="261"/>
      <c r="BTJ47" s="265"/>
      <c r="BTK47" s="266"/>
      <c r="BTL47" s="200"/>
      <c r="BTM47" s="266"/>
      <c r="BTN47" s="261"/>
      <c r="BTO47" s="265"/>
      <c r="BTP47" s="266"/>
      <c r="BTQ47" s="200"/>
      <c r="BTR47" s="266"/>
      <c r="BTS47" s="261"/>
      <c r="BTT47" s="265"/>
      <c r="BTU47" s="266"/>
      <c r="BTV47" s="200"/>
      <c r="BTW47" s="266"/>
      <c r="BTX47" s="261"/>
      <c r="BTY47" s="265"/>
      <c r="BTZ47" s="266"/>
      <c r="BUA47" s="200"/>
      <c r="BUB47" s="266"/>
      <c r="BUC47" s="261"/>
      <c r="BUD47" s="265"/>
      <c r="BUE47" s="266"/>
      <c r="BUF47" s="200"/>
      <c r="BUG47" s="266"/>
      <c r="BUH47" s="261"/>
      <c r="BUI47" s="265"/>
      <c r="BUJ47" s="266"/>
      <c r="BUK47" s="200"/>
      <c r="BUL47" s="266"/>
      <c r="BUM47" s="261"/>
      <c r="BUN47" s="265"/>
      <c r="BUO47" s="266"/>
      <c r="BUP47" s="200"/>
      <c r="BUQ47" s="266"/>
      <c r="BUR47" s="261"/>
      <c r="BUS47" s="265"/>
      <c r="BUT47" s="266"/>
      <c r="BUU47" s="200"/>
      <c r="BUV47" s="266"/>
      <c r="BUW47" s="261"/>
      <c r="BUX47" s="265"/>
      <c r="BUY47" s="266"/>
      <c r="BUZ47" s="200"/>
      <c r="BVA47" s="266"/>
      <c r="BVB47" s="261"/>
      <c r="BVC47" s="265"/>
      <c r="BVD47" s="266"/>
      <c r="BVE47" s="200"/>
      <c r="BVF47" s="266"/>
      <c r="BVG47" s="261"/>
      <c r="BVH47" s="265"/>
      <c r="BVI47" s="266"/>
      <c r="BVJ47" s="200"/>
      <c r="BVK47" s="266"/>
      <c r="BVL47" s="261"/>
      <c r="BVM47" s="265"/>
      <c r="BVN47" s="266"/>
      <c r="BVO47" s="200"/>
      <c r="BVP47" s="266"/>
      <c r="BVQ47" s="261"/>
      <c r="BVR47" s="265"/>
      <c r="BVS47" s="266"/>
      <c r="BVT47" s="200"/>
      <c r="BVU47" s="266"/>
      <c r="BVV47" s="261"/>
      <c r="BVW47" s="265"/>
      <c r="BVX47" s="266"/>
      <c r="BVY47" s="200"/>
      <c r="BVZ47" s="266"/>
      <c r="BWA47" s="261"/>
      <c r="BWB47" s="265"/>
      <c r="BWC47" s="266"/>
      <c r="BWD47" s="200"/>
      <c r="BWE47" s="266"/>
      <c r="BWF47" s="261"/>
      <c r="BWG47" s="265"/>
      <c r="BWH47" s="266"/>
      <c r="BWI47" s="200"/>
      <c r="BWJ47" s="266"/>
      <c r="BWK47" s="261"/>
      <c r="BWL47" s="265"/>
      <c r="BWM47" s="266"/>
      <c r="BWN47" s="200"/>
      <c r="BWO47" s="266"/>
      <c r="BWP47" s="261"/>
      <c r="BWQ47" s="265"/>
      <c r="BWR47" s="266"/>
      <c r="BWS47" s="200"/>
      <c r="BWT47" s="266"/>
      <c r="BWU47" s="261"/>
      <c r="BWV47" s="265"/>
      <c r="BWW47" s="266"/>
      <c r="BWX47" s="200"/>
      <c r="BWY47" s="266"/>
      <c r="BWZ47" s="261"/>
      <c r="BXA47" s="265"/>
      <c r="BXB47" s="266"/>
      <c r="BXC47" s="200"/>
      <c r="BXD47" s="266"/>
      <c r="BXE47" s="261"/>
      <c r="BXF47" s="265"/>
      <c r="BXG47" s="266"/>
      <c r="BXH47" s="200"/>
      <c r="BXI47" s="266"/>
      <c r="BXJ47" s="261"/>
      <c r="BXK47" s="265"/>
      <c r="BXL47" s="266"/>
      <c r="BXM47" s="200"/>
      <c r="BXN47" s="266"/>
      <c r="BXO47" s="261"/>
      <c r="BXP47" s="265"/>
      <c r="BXQ47" s="266"/>
      <c r="BXR47" s="200"/>
      <c r="BXS47" s="266"/>
      <c r="BXT47" s="261"/>
      <c r="BXU47" s="265"/>
      <c r="BXV47" s="266"/>
      <c r="BXW47" s="200"/>
      <c r="BXX47" s="266"/>
      <c r="BXY47" s="261"/>
      <c r="BXZ47" s="265"/>
      <c r="BYA47" s="266"/>
      <c r="BYB47" s="200"/>
      <c r="BYC47" s="266"/>
      <c r="BYD47" s="261"/>
      <c r="BYE47" s="265"/>
      <c r="BYF47" s="266"/>
      <c r="BYG47" s="200"/>
      <c r="BYH47" s="266"/>
      <c r="BYI47" s="261"/>
      <c r="BYJ47" s="265"/>
      <c r="BYK47" s="266"/>
      <c r="BYL47" s="200"/>
      <c r="BYM47" s="266"/>
      <c r="BYN47" s="261"/>
      <c r="BYO47" s="265"/>
      <c r="BYP47" s="266"/>
      <c r="BYQ47" s="200"/>
      <c r="BYR47" s="266"/>
      <c r="BYS47" s="261"/>
      <c r="BYT47" s="265"/>
      <c r="BYU47" s="266"/>
      <c r="BYV47" s="200"/>
      <c r="BYW47" s="266"/>
      <c r="BYX47" s="261"/>
      <c r="BYY47" s="265"/>
      <c r="BYZ47" s="266"/>
      <c r="BZA47" s="200"/>
      <c r="BZB47" s="266"/>
      <c r="BZC47" s="261"/>
      <c r="BZD47" s="265"/>
      <c r="BZE47" s="266"/>
      <c r="BZF47" s="200"/>
      <c r="BZG47" s="266"/>
      <c r="BZH47" s="261"/>
      <c r="BZI47" s="265"/>
      <c r="BZJ47" s="266"/>
      <c r="BZK47" s="200"/>
      <c r="BZL47" s="266"/>
      <c r="BZM47" s="261"/>
      <c r="BZN47" s="265"/>
      <c r="BZO47" s="266"/>
      <c r="BZP47" s="200"/>
      <c r="BZQ47" s="266"/>
      <c r="BZR47" s="261"/>
      <c r="BZS47" s="265"/>
      <c r="BZT47" s="266"/>
      <c r="BZU47" s="200"/>
      <c r="BZV47" s="266"/>
      <c r="BZW47" s="261"/>
      <c r="BZX47" s="265"/>
      <c r="BZY47" s="266"/>
      <c r="BZZ47" s="200"/>
      <c r="CAA47" s="266"/>
      <c r="CAB47" s="261"/>
      <c r="CAC47" s="265"/>
      <c r="CAD47" s="266"/>
      <c r="CAE47" s="200"/>
      <c r="CAF47" s="266"/>
      <c r="CAG47" s="261"/>
      <c r="CAH47" s="265"/>
      <c r="CAI47" s="266"/>
      <c r="CAJ47" s="200"/>
      <c r="CAK47" s="266"/>
      <c r="CAL47" s="261"/>
      <c r="CAM47" s="265"/>
      <c r="CAN47" s="266"/>
      <c r="CAO47" s="200"/>
      <c r="CAP47" s="266"/>
      <c r="CAQ47" s="261"/>
      <c r="CAR47" s="265"/>
      <c r="CAS47" s="266"/>
      <c r="CAT47" s="200"/>
      <c r="CAU47" s="266"/>
      <c r="CAV47" s="261"/>
      <c r="CAW47" s="265"/>
      <c r="CAX47" s="266"/>
      <c r="CAY47" s="200"/>
      <c r="CAZ47" s="266"/>
      <c r="CBA47" s="261"/>
      <c r="CBB47" s="265"/>
      <c r="CBC47" s="266"/>
      <c r="CBD47" s="200"/>
      <c r="CBE47" s="266"/>
      <c r="CBF47" s="261"/>
      <c r="CBG47" s="265"/>
      <c r="CBH47" s="266"/>
      <c r="CBI47" s="200"/>
      <c r="CBJ47" s="266"/>
      <c r="CBK47" s="261"/>
      <c r="CBL47" s="265"/>
      <c r="CBM47" s="266"/>
      <c r="CBN47" s="200"/>
      <c r="CBO47" s="266"/>
      <c r="CBP47" s="261"/>
      <c r="CBQ47" s="265"/>
      <c r="CBR47" s="266"/>
      <c r="CBS47" s="200"/>
      <c r="CBT47" s="266"/>
      <c r="CBU47" s="261"/>
      <c r="CBV47" s="265"/>
      <c r="CBW47" s="266"/>
      <c r="CBX47" s="200"/>
      <c r="CBY47" s="266"/>
      <c r="CBZ47" s="261"/>
      <c r="CCA47" s="265"/>
      <c r="CCB47" s="266"/>
      <c r="CCC47" s="200"/>
      <c r="CCD47" s="266"/>
      <c r="CCE47" s="261"/>
      <c r="CCF47" s="265"/>
      <c r="CCG47" s="266"/>
      <c r="CCH47" s="200"/>
      <c r="CCI47" s="266"/>
      <c r="CCJ47" s="261"/>
      <c r="CCK47" s="265"/>
      <c r="CCL47" s="266"/>
      <c r="CCM47" s="200"/>
      <c r="CCN47" s="266"/>
      <c r="CCO47" s="261"/>
      <c r="CCP47" s="265"/>
      <c r="CCQ47" s="266"/>
      <c r="CCR47" s="200"/>
      <c r="CCS47" s="266"/>
      <c r="CCT47" s="261"/>
      <c r="CCU47" s="265"/>
      <c r="CCV47" s="266"/>
      <c r="CCW47" s="200"/>
      <c r="CCX47" s="266"/>
      <c r="CCY47" s="261"/>
      <c r="CCZ47" s="265"/>
      <c r="CDA47" s="266"/>
      <c r="CDB47" s="200"/>
      <c r="CDC47" s="266"/>
      <c r="CDD47" s="261"/>
      <c r="CDE47" s="265"/>
      <c r="CDF47" s="266"/>
      <c r="CDG47" s="200"/>
      <c r="CDH47" s="266"/>
      <c r="CDI47" s="261"/>
      <c r="CDJ47" s="265"/>
      <c r="CDK47" s="266"/>
      <c r="CDL47" s="200"/>
      <c r="CDM47" s="266"/>
      <c r="CDN47" s="261"/>
      <c r="CDO47" s="265"/>
      <c r="CDP47" s="266"/>
      <c r="CDQ47" s="200"/>
      <c r="CDR47" s="266"/>
      <c r="CDS47" s="261"/>
      <c r="CDT47" s="265"/>
      <c r="CDU47" s="266"/>
      <c r="CDV47" s="200"/>
      <c r="CDW47" s="266"/>
      <c r="CDX47" s="261"/>
      <c r="CDY47" s="265"/>
      <c r="CDZ47" s="266"/>
      <c r="CEA47" s="200"/>
      <c r="CEB47" s="266"/>
      <c r="CEC47" s="261"/>
      <c r="CED47" s="265"/>
      <c r="CEE47" s="266"/>
      <c r="CEF47" s="200"/>
      <c r="CEG47" s="266"/>
      <c r="CEH47" s="261"/>
      <c r="CEI47" s="265"/>
      <c r="CEJ47" s="266"/>
      <c r="CEK47" s="200"/>
      <c r="CEL47" s="266"/>
      <c r="CEM47" s="261"/>
      <c r="CEN47" s="265"/>
      <c r="CEO47" s="266"/>
      <c r="CEP47" s="200"/>
      <c r="CEQ47" s="266"/>
      <c r="CER47" s="261"/>
      <c r="CES47" s="265"/>
      <c r="CET47" s="266"/>
      <c r="CEU47" s="200"/>
      <c r="CEV47" s="266"/>
      <c r="CEW47" s="261"/>
      <c r="CEX47" s="265"/>
      <c r="CEY47" s="266"/>
      <c r="CEZ47" s="200"/>
      <c r="CFA47" s="266"/>
      <c r="CFB47" s="261"/>
      <c r="CFC47" s="265"/>
      <c r="CFD47" s="266"/>
      <c r="CFE47" s="200"/>
      <c r="CFF47" s="266"/>
      <c r="CFG47" s="261"/>
      <c r="CFH47" s="265"/>
      <c r="CFI47" s="266"/>
      <c r="CFJ47" s="200"/>
      <c r="CFK47" s="266"/>
      <c r="CFL47" s="261"/>
      <c r="CFM47" s="265"/>
      <c r="CFN47" s="266"/>
      <c r="CFO47" s="200"/>
      <c r="CFP47" s="266"/>
      <c r="CFQ47" s="261"/>
      <c r="CFR47" s="265"/>
      <c r="CFS47" s="266"/>
      <c r="CFT47" s="200"/>
      <c r="CFU47" s="266"/>
      <c r="CFV47" s="261"/>
      <c r="CFW47" s="265"/>
      <c r="CFX47" s="266"/>
      <c r="CFY47" s="200"/>
      <c r="CFZ47" s="266"/>
      <c r="CGA47" s="261"/>
      <c r="CGB47" s="265"/>
      <c r="CGC47" s="266"/>
      <c r="CGD47" s="200"/>
      <c r="CGE47" s="266"/>
      <c r="CGF47" s="261"/>
      <c r="CGG47" s="265"/>
      <c r="CGH47" s="266"/>
      <c r="CGI47" s="200"/>
      <c r="CGJ47" s="266"/>
      <c r="CGK47" s="261"/>
      <c r="CGL47" s="265"/>
      <c r="CGM47" s="266"/>
      <c r="CGN47" s="200"/>
      <c r="CGO47" s="266"/>
      <c r="CGP47" s="261"/>
      <c r="CGQ47" s="265"/>
      <c r="CGR47" s="266"/>
      <c r="CGS47" s="200"/>
      <c r="CGT47" s="266"/>
      <c r="CGU47" s="261"/>
      <c r="CGV47" s="265"/>
      <c r="CGW47" s="266"/>
      <c r="CGX47" s="200"/>
      <c r="CGY47" s="266"/>
      <c r="CGZ47" s="261"/>
      <c r="CHA47" s="265"/>
      <c r="CHB47" s="266"/>
      <c r="CHC47" s="200"/>
      <c r="CHD47" s="266"/>
      <c r="CHE47" s="261"/>
      <c r="CHF47" s="265"/>
      <c r="CHG47" s="266"/>
      <c r="CHH47" s="200"/>
      <c r="CHI47" s="266"/>
      <c r="CHJ47" s="261"/>
      <c r="CHK47" s="265"/>
      <c r="CHL47" s="266"/>
      <c r="CHM47" s="200"/>
      <c r="CHN47" s="266"/>
      <c r="CHO47" s="261"/>
      <c r="CHP47" s="265"/>
      <c r="CHQ47" s="266"/>
      <c r="CHR47" s="200"/>
      <c r="CHS47" s="266"/>
      <c r="CHT47" s="261"/>
      <c r="CHU47" s="265"/>
      <c r="CHV47" s="266"/>
      <c r="CHW47" s="200"/>
      <c r="CHX47" s="266"/>
      <c r="CHY47" s="261"/>
      <c r="CHZ47" s="265"/>
      <c r="CIA47" s="266"/>
      <c r="CIB47" s="200"/>
      <c r="CIC47" s="266"/>
      <c r="CID47" s="261"/>
      <c r="CIE47" s="265"/>
      <c r="CIF47" s="266"/>
      <c r="CIG47" s="200"/>
      <c r="CIH47" s="266"/>
      <c r="CII47" s="261"/>
      <c r="CIJ47" s="265"/>
      <c r="CIK47" s="266"/>
      <c r="CIL47" s="200"/>
      <c r="CIM47" s="266"/>
      <c r="CIN47" s="261"/>
      <c r="CIO47" s="265"/>
      <c r="CIP47" s="266"/>
      <c r="CIQ47" s="200"/>
      <c r="CIR47" s="266"/>
      <c r="CIS47" s="261"/>
      <c r="CIT47" s="265"/>
      <c r="CIU47" s="266"/>
      <c r="CIV47" s="200"/>
      <c r="CIW47" s="266"/>
      <c r="CIX47" s="261"/>
      <c r="CIY47" s="265"/>
      <c r="CIZ47" s="266"/>
      <c r="CJA47" s="200"/>
      <c r="CJB47" s="266"/>
      <c r="CJC47" s="261"/>
      <c r="CJD47" s="265"/>
      <c r="CJE47" s="266"/>
      <c r="CJF47" s="200"/>
      <c r="CJG47" s="266"/>
      <c r="CJH47" s="261"/>
      <c r="CJI47" s="265"/>
      <c r="CJJ47" s="266"/>
      <c r="CJK47" s="200"/>
      <c r="CJL47" s="266"/>
      <c r="CJM47" s="261"/>
      <c r="CJN47" s="265"/>
      <c r="CJO47" s="266"/>
      <c r="CJP47" s="200"/>
      <c r="CJQ47" s="266"/>
      <c r="CJR47" s="261"/>
      <c r="CJS47" s="265"/>
      <c r="CJT47" s="266"/>
      <c r="CJU47" s="200"/>
      <c r="CJV47" s="266"/>
      <c r="CJW47" s="261"/>
      <c r="CJX47" s="265"/>
      <c r="CJY47" s="266"/>
      <c r="CJZ47" s="200"/>
      <c r="CKA47" s="266"/>
      <c r="CKB47" s="261"/>
      <c r="CKC47" s="265"/>
      <c r="CKD47" s="266"/>
      <c r="CKE47" s="200"/>
      <c r="CKF47" s="266"/>
      <c r="CKG47" s="261"/>
      <c r="CKH47" s="265"/>
      <c r="CKI47" s="266"/>
      <c r="CKJ47" s="200"/>
      <c r="CKK47" s="266"/>
      <c r="CKL47" s="261"/>
      <c r="CKM47" s="265"/>
      <c r="CKN47" s="266"/>
      <c r="CKO47" s="200"/>
      <c r="CKP47" s="266"/>
      <c r="CKQ47" s="261"/>
      <c r="CKR47" s="265"/>
      <c r="CKS47" s="266"/>
      <c r="CKT47" s="200"/>
      <c r="CKU47" s="266"/>
      <c r="CKV47" s="261"/>
      <c r="CKW47" s="265"/>
      <c r="CKX47" s="266"/>
      <c r="CKY47" s="200"/>
      <c r="CKZ47" s="266"/>
      <c r="CLA47" s="261"/>
      <c r="CLB47" s="265"/>
      <c r="CLC47" s="266"/>
      <c r="CLD47" s="200"/>
      <c r="CLE47" s="266"/>
      <c r="CLF47" s="261"/>
      <c r="CLG47" s="265"/>
      <c r="CLH47" s="266"/>
      <c r="CLI47" s="200"/>
      <c r="CLJ47" s="266"/>
      <c r="CLK47" s="261"/>
      <c r="CLL47" s="265"/>
      <c r="CLM47" s="266"/>
      <c r="CLN47" s="200"/>
      <c r="CLO47" s="266"/>
      <c r="CLP47" s="261"/>
      <c r="CLQ47" s="265"/>
      <c r="CLR47" s="266"/>
      <c r="CLS47" s="200"/>
      <c r="CLT47" s="266"/>
      <c r="CLU47" s="261"/>
      <c r="CLV47" s="265"/>
      <c r="CLW47" s="266"/>
      <c r="CLX47" s="200"/>
      <c r="CLY47" s="266"/>
      <c r="CLZ47" s="261"/>
      <c r="CMA47" s="265"/>
      <c r="CMB47" s="266"/>
      <c r="CMC47" s="200"/>
      <c r="CMD47" s="266"/>
      <c r="CME47" s="261"/>
      <c r="CMF47" s="265"/>
      <c r="CMG47" s="266"/>
      <c r="CMH47" s="200"/>
      <c r="CMI47" s="266"/>
      <c r="CMJ47" s="261"/>
      <c r="CMK47" s="265"/>
      <c r="CML47" s="266"/>
      <c r="CMM47" s="200"/>
      <c r="CMN47" s="266"/>
      <c r="CMO47" s="261"/>
      <c r="CMP47" s="265"/>
      <c r="CMQ47" s="266"/>
      <c r="CMR47" s="200"/>
      <c r="CMS47" s="266"/>
      <c r="CMT47" s="261"/>
      <c r="CMU47" s="265"/>
      <c r="CMV47" s="266"/>
      <c r="CMW47" s="200"/>
      <c r="CMX47" s="266"/>
      <c r="CMY47" s="261"/>
      <c r="CMZ47" s="265"/>
      <c r="CNA47" s="266"/>
      <c r="CNB47" s="200"/>
      <c r="CNC47" s="266"/>
      <c r="CND47" s="261"/>
      <c r="CNE47" s="265"/>
      <c r="CNF47" s="266"/>
      <c r="CNG47" s="200"/>
      <c r="CNH47" s="266"/>
      <c r="CNI47" s="261"/>
      <c r="CNJ47" s="265"/>
      <c r="CNK47" s="266"/>
      <c r="CNL47" s="200"/>
      <c r="CNM47" s="266"/>
      <c r="CNN47" s="261"/>
      <c r="CNO47" s="265"/>
      <c r="CNP47" s="266"/>
      <c r="CNQ47" s="200"/>
      <c r="CNR47" s="266"/>
      <c r="CNS47" s="261"/>
      <c r="CNT47" s="265"/>
      <c r="CNU47" s="266"/>
      <c r="CNV47" s="200"/>
      <c r="CNW47" s="266"/>
      <c r="CNX47" s="261"/>
      <c r="CNY47" s="265"/>
      <c r="CNZ47" s="266"/>
      <c r="COA47" s="200"/>
      <c r="COB47" s="266"/>
      <c r="COC47" s="261"/>
      <c r="COD47" s="265"/>
      <c r="COE47" s="266"/>
      <c r="COF47" s="200"/>
      <c r="COG47" s="266"/>
      <c r="COH47" s="261"/>
      <c r="COI47" s="265"/>
      <c r="COJ47" s="266"/>
      <c r="COK47" s="200"/>
      <c r="COL47" s="266"/>
      <c r="COM47" s="261"/>
      <c r="CON47" s="265"/>
      <c r="COO47" s="266"/>
      <c r="COP47" s="200"/>
      <c r="COQ47" s="266"/>
      <c r="COR47" s="261"/>
      <c r="COS47" s="265"/>
      <c r="COT47" s="266"/>
      <c r="COU47" s="200"/>
      <c r="COV47" s="266"/>
      <c r="COW47" s="261"/>
      <c r="COX47" s="265"/>
      <c r="COY47" s="266"/>
      <c r="COZ47" s="200"/>
      <c r="CPA47" s="266"/>
      <c r="CPB47" s="261"/>
      <c r="CPC47" s="265"/>
      <c r="CPD47" s="266"/>
      <c r="CPE47" s="200"/>
      <c r="CPF47" s="266"/>
      <c r="CPG47" s="261"/>
      <c r="CPH47" s="265"/>
      <c r="CPI47" s="266"/>
      <c r="CPJ47" s="200"/>
      <c r="CPK47" s="266"/>
      <c r="CPL47" s="261"/>
      <c r="CPM47" s="265"/>
      <c r="CPN47" s="266"/>
      <c r="CPO47" s="200"/>
      <c r="CPP47" s="266"/>
      <c r="CPQ47" s="261"/>
      <c r="CPR47" s="265"/>
      <c r="CPS47" s="266"/>
      <c r="CPT47" s="200"/>
      <c r="CPU47" s="266"/>
      <c r="CPV47" s="261"/>
      <c r="CPW47" s="265"/>
      <c r="CPX47" s="266"/>
      <c r="CPY47" s="200"/>
      <c r="CPZ47" s="266"/>
      <c r="CQA47" s="261"/>
      <c r="CQB47" s="265"/>
      <c r="CQC47" s="266"/>
      <c r="CQD47" s="200"/>
      <c r="CQE47" s="266"/>
      <c r="CQF47" s="261"/>
      <c r="CQG47" s="265"/>
      <c r="CQH47" s="266"/>
      <c r="CQI47" s="200"/>
      <c r="CQJ47" s="266"/>
      <c r="CQK47" s="261"/>
      <c r="CQL47" s="265"/>
      <c r="CQM47" s="266"/>
      <c r="CQN47" s="200"/>
      <c r="CQO47" s="266"/>
      <c r="CQP47" s="261"/>
      <c r="CQQ47" s="265"/>
      <c r="CQR47" s="266"/>
      <c r="CQS47" s="200"/>
      <c r="CQT47" s="266"/>
      <c r="CQU47" s="261"/>
      <c r="CQV47" s="265"/>
      <c r="CQW47" s="266"/>
      <c r="CQX47" s="200"/>
      <c r="CQY47" s="266"/>
      <c r="CQZ47" s="261"/>
      <c r="CRA47" s="265"/>
      <c r="CRB47" s="266"/>
      <c r="CRC47" s="200"/>
      <c r="CRD47" s="266"/>
      <c r="CRE47" s="261"/>
      <c r="CRF47" s="265"/>
      <c r="CRG47" s="266"/>
      <c r="CRH47" s="200"/>
      <c r="CRI47" s="266"/>
      <c r="CRJ47" s="261"/>
      <c r="CRK47" s="265"/>
      <c r="CRL47" s="266"/>
      <c r="CRM47" s="200"/>
      <c r="CRN47" s="266"/>
      <c r="CRO47" s="261"/>
      <c r="CRP47" s="265"/>
      <c r="CRQ47" s="266"/>
      <c r="CRR47" s="200"/>
      <c r="CRS47" s="266"/>
      <c r="CRT47" s="261"/>
      <c r="CRU47" s="265"/>
      <c r="CRV47" s="266"/>
      <c r="CRW47" s="200"/>
      <c r="CRX47" s="266"/>
      <c r="CRY47" s="261"/>
      <c r="CRZ47" s="265"/>
      <c r="CSA47" s="266"/>
      <c r="CSB47" s="200"/>
      <c r="CSC47" s="266"/>
      <c r="CSD47" s="261"/>
      <c r="CSE47" s="265"/>
      <c r="CSF47" s="266"/>
      <c r="CSG47" s="200"/>
      <c r="CSH47" s="266"/>
      <c r="CSI47" s="261"/>
      <c r="CSJ47" s="265"/>
      <c r="CSK47" s="266"/>
      <c r="CSL47" s="200"/>
      <c r="CSM47" s="266"/>
      <c r="CSN47" s="261"/>
      <c r="CSO47" s="265"/>
      <c r="CSP47" s="266"/>
      <c r="CSQ47" s="200"/>
      <c r="CSR47" s="266"/>
      <c r="CSS47" s="261"/>
      <c r="CST47" s="265"/>
      <c r="CSU47" s="266"/>
      <c r="CSV47" s="200"/>
      <c r="CSW47" s="266"/>
      <c r="CSX47" s="261"/>
      <c r="CSY47" s="265"/>
      <c r="CSZ47" s="266"/>
      <c r="CTA47" s="200"/>
      <c r="CTB47" s="266"/>
      <c r="CTC47" s="261"/>
      <c r="CTD47" s="265"/>
      <c r="CTE47" s="266"/>
      <c r="CTF47" s="200"/>
      <c r="CTG47" s="266"/>
      <c r="CTH47" s="261"/>
      <c r="CTI47" s="265"/>
      <c r="CTJ47" s="266"/>
      <c r="CTK47" s="200"/>
      <c r="CTL47" s="266"/>
      <c r="CTM47" s="261"/>
      <c r="CTN47" s="265"/>
      <c r="CTO47" s="266"/>
      <c r="CTP47" s="200"/>
      <c r="CTQ47" s="266"/>
      <c r="CTR47" s="261"/>
      <c r="CTS47" s="265"/>
      <c r="CTT47" s="266"/>
      <c r="CTU47" s="200"/>
      <c r="CTV47" s="266"/>
      <c r="CTW47" s="261"/>
      <c r="CTX47" s="265"/>
      <c r="CTY47" s="266"/>
      <c r="CTZ47" s="200"/>
      <c r="CUA47" s="266"/>
      <c r="CUB47" s="261"/>
      <c r="CUC47" s="265"/>
      <c r="CUD47" s="266"/>
      <c r="CUE47" s="200"/>
      <c r="CUF47" s="266"/>
      <c r="CUG47" s="261"/>
      <c r="CUH47" s="265"/>
      <c r="CUI47" s="266"/>
      <c r="CUJ47" s="200"/>
      <c r="CUK47" s="266"/>
      <c r="CUL47" s="261"/>
      <c r="CUM47" s="265"/>
      <c r="CUN47" s="266"/>
      <c r="CUO47" s="200"/>
      <c r="CUP47" s="266"/>
      <c r="CUQ47" s="261"/>
      <c r="CUR47" s="265"/>
      <c r="CUS47" s="266"/>
      <c r="CUT47" s="200"/>
      <c r="CUU47" s="266"/>
      <c r="CUV47" s="261"/>
      <c r="CUW47" s="265"/>
      <c r="CUX47" s="266"/>
      <c r="CUY47" s="200"/>
      <c r="CUZ47" s="266"/>
      <c r="CVA47" s="261"/>
      <c r="CVB47" s="265"/>
      <c r="CVC47" s="266"/>
      <c r="CVD47" s="200"/>
      <c r="CVE47" s="266"/>
      <c r="CVF47" s="261"/>
      <c r="CVG47" s="265"/>
      <c r="CVH47" s="266"/>
      <c r="CVI47" s="200"/>
      <c r="CVJ47" s="266"/>
      <c r="CVK47" s="261"/>
      <c r="CVL47" s="265"/>
      <c r="CVM47" s="266"/>
      <c r="CVN47" s="200"/>
      <c r="CVO47" s="266"/>
      <c r="CVP47" s="261"/>
      <c r="CVQ47" s="265"/>
      <c r="CVR47" s="266"/>
      <c r="CVS47" s="200"/>
      <c r="CVT47" s="266"/>
      <c r="CVU47" s="261"/>
      <c r="CVV47" s="265"/>
      <c r="CVW47" s="266"/>
      <c r="CVX47" s="200"/>
      <c r="CVY47" s="266"/>
      <c r="CVZ47" s="261"/>
      <c r="CWA47" s="265"/>
      <c r="CWB47" s="266"/>
      <c r="CWC47" s="200"/>
      <c r="CWD47" s="266"/>
      <c r="CWE47" s="261"/>
      <c r="CWF47" s="265"/>
      <c r="CWG47" s="266"/>
      <c r="CWH47" s="200"/>
      <c r="CWI47" s="266"/>
      <c r="CWJ47" s="261"/>
      <c r="CWK47" s="265"/>
      <c r="CWL47" s="266"/>
      <c r="CWM47" s="200"/>
      <c r="CWN47" s="266"/>
      <c r="CWO47" s="261"/>
      <c r="CWP47" s="265"/>
      <c r="CWQ47" s="266"/>
      <c r="CWR47" s="200"/>
      <c r="CWS47" s="266"/>
      <c r="CWT47" s="261"/>
      <c r="CWU47" s="265"/>
      <c r="CWV47" s="266"/>
      <c r="CWW47" s="200"/>
      <c r="CWX47" s="266"/>
      <c r="CWY47" s="261"/>
      <c r="CWZ47" s="265"/>
      <c r="CXA47" s="266"/>
      <c r="CXB47" s="200"/>
      <c r="CXC47" s="266"/>
      <c r="CXD47" s="261"/>
      <c r="CXE47" s="265"/>
      <c r="CXF47" s="266"/>
      <c r="CXG47" s="200"/>
      <c r="CXH47" s="266"/>
      <c r="CXI47" s="261"/>
      <c r="CXJ47" s="265"/>
      <c r="CXK47" s="266"/>
      <c r="CXL47" s="200"/>
      <c r="CXM47" s="266"/>
      <c r="CXN47" s="261"/>
      <c r="CXO47" s="265"/>
      <c r="CXP47" s="266"/>
      <c r="CXQ47" s="200"/>
      <c r="CXR47" s="266"/>
      <c r="CXS47" s="261"/>
      <c r="CXT47" s="265"/>
      <c r="CXU47" s="266"/>
      <c r="CXV47" s="200"/>
      <c r="CXW47" s="266"/>
      <c r="CXX47" s="261"/>
      <c r="CXY47" s="265"/>
      <c r="CXZ47" s="266"/>
      <c r="CYA47" s="200"/>
      <c r="CYB47" s="266"/>
      <c r="CYC47" s="261"/>
      <c r="CYD47" s="265"/>
      <c r="CYE47" s="266"/>
      <c r="CYF47" s="200"/>
      <c r="CYG47" s="266"/>
      <c r="CYH47" s="261"/>
      <c r="CYI47" s="265"/>
      <c r="CYJ47" s="266"/>
      <c r="CYK47" s="200"/>
      <c r="CYL47" s="266"/>
      <c r="CYM47" s="261"/>
      <c r="CYN47" s="265"/>
      <c r="CYO47" s="266"/>
      <c r="CYP47" s="200"/>
      <c r="CYQ47" s="266"/>
      <c r="CYR47" s="261"/>
      <c r="CYS47" s="265"/>
      <c r="CYT47" s="266"/>
      <c r="CYU47" s="200"/>
      <c r="CYV47" s="266"/>
      <c r="CYW47" s="261"/>
      <c r="CYX47" s="265"/>
      <c r="CYY47" s="266"/>
      <c r="CYZ47" s="200"/>
      <c r="CZA47" s="266"/>
      <c r="CZB47" s="261"/>
      <c r="CZC47" s="265"/>
      <c r="CZD47" s="266"/>
      <c r="CZE47" s="200"/>
      <c r="CZF47" s="266"/>
      <c r="CZG47" s="261"/>
      <c r="CZH47" s="265"/>
      <c r="CZI47" s="266"/>
      <c r="CZJ47" s="200"/>
      <c r="CZK47" s="266"/>
      <c r="CZL47" s="261"/>
      <c r="CZM47" s="265"/>
      <c r="CZN47" s="266"/>
      <c r="CZO47" s="200"/>
      <c r="CZP47" s="266"/>
      <c r="CZQ47" s="261"/>
      <c r="CZR47" s="265"/>
      <c r="CZS47" s="266"/>
      <c r="CZT47" s="200"/>
      <c r="CZU47" s="266"/>
      <c r="CZV47" s="261"/>
      <c r="CZW47" s="265"/>
      <c r="CZX47" s="266"/>
      <c r="CZY47" s="200"/>
      <c r="CZZ47" s="266"/>
      <c r="DAA47" s="261"/>
      <c r="DAB47" s="265"/>
      <c r="DAC47" s="266"/>
      <c r="DAD47" s="200"/>
      <c r="DAE47" s="266"/>
      <c r="DAF47" s="261"/>
      <c r="DAG47" s="265"/>
      <c r="DAH47" s="266"/>
      <c r="DAI47" s="200"/>
      <c r="DAJ47" s="266"/>
      <c r="DAK47" s="261"/>
      <c r="DAL47" s="265"/>
      <c r="DAM47" s="266"/>
      <c r="DAN47" s="200"/>
      <c r="DAO47" s="266"/>
      <c r="DAP47" s="261"/>
      <c r="DAQ47" s="265"/>
      <c r="DAR47" s="266"/>
      <c r="DAS47" s="200"/>
      <c r="DAT47" s="266"/>
      <c r="DAU47" s="261"/>
      <c r="DAV47" s="265"/>
      <c r="DAW47" s="266"/>
      <c r="DAX47" s="200"/>
      <c r="DAY47" s="266"/>
      <c r="DAZ47" s="261"/>
      <c r="DBA47" s="265"/>
      <c r="DBB47" s="266"/>
      <c r="DBC47" s="200"/>
      <c r="DBD47" s="266"/>
      <c r="DBE47" s="261"/>
      <c r="DBF47" s="265"/>
      <c r="DBG47" s="266"/>
      <c r="DBH47" s="200"/>
      <c r="DBI47" s="266"/>
      <c r="DBJ47" s="261"/>
      <c r="DBK47" s="265"/>
      <c r="DBL47" s="266"/>
      <c r="DBM47" s="200"/>
      <c r="DBN47" s="266"/>
      <c r="DBO47" s="261"/>
      <c r="DBP47" s="265"/>
      <c r="DBQ47" s="266"/>
      <c r="DBR47" s="200"/>
      <c r="DBS47" s="266"/>
      <c r="DBT47" s="261"/>
      <c r="DBU47" s="265"/>
      <c r="DBV47" s="266"/>
      <c r="DBW47" s="200"/>
      <c r="DBX47" s="266"/>
      <c r="DBY47" s="261"/>
      <c r="DBZ47" s="265"/>
      <c r="DCA47" s="266"/>
      <c r="DCB47" s="200"/>
      <c r="DCC47" s="266"/>
      <c r="DCD47" s="261"/>
      <c r="DCE47" s="265"/>
      <c r="DCF47" s="266"/>
      <c r="DCG47" s="200"/>
      <c r="DCH47" s="266"/>
      <c r="DCI47" s="261"/>
      <c r="DCJ47" s="265"/>
      <c r="DCK47" s="266"/>
      <c r="DCL47" s="200"/>
      <c r="DCM47" s="266"/>
      <c r="DCN47" s="261"/>
      <c r="DCO47" s="265"/>
      <c r="DCP47" s="266"/>
      <c r="DCQ47" s="200"/>
      <c r="DCR47" s="266"/>
      <c r="DCS47" s="261"/>
      <c r="DCT47" s="265"/>
      <c r="DCU47" s="266"/>
      <c r="DCV47" s="200"/>
      <c r="DCW47" s="266"/>
      <c r="DCX47" s="261"/>
      <c r="DCY47" s="265"/>
      <c r="DCZ47" s="266"/>
      <c r="DDA47" s="200"/>
      <c r="DDB47" s="266"/>
      <c r="DDC47" s="261"/>
      <c r="DDD47" s="265"/>
      <c r="DDE47" s="266"/>
      <c r="DDF47" s="200"/>
      <c r="DDG47" s="266"/>
      <c r="DDH47" s="261"/>
      <c r="DDI47" s="265"/>
      <c r="DDJ47" s="266"/>
      <c r="DDK47" s="200"/>
      <c r="DDL47" s="266"/>
      <c r="DDM47" s="261"/>
      <c r="DDN47" s="265"/>
      <c r="DDO47" s="266"/>
      <c r="DDP47" s="200"/>
      <c r="DDQ47" s="266"/>
      <c r="DDR47" s="261"/>
      <c r="DDS47" s="265"/>
      <c r="DDT47" s="266"/>
      <c r="DDU47" s="200"/>
      <c r="DDV47" s="266"/>
      <c r="DDW47" s="261"/>
      <c r="DDX47" s="265"/>
      <c r="DDY47" s="266"/>
      <c r="DDZ47" s="200"/>
      <c r="DEA47" s="266"/>
      <c r="DEB47" s="261"/>
      <c r="DEC47" s="265"/>
      <c r="DED47" s="266"/>
      <c r="DEE47" s="200"/>
      <c r="DEF47" s="266"/>
      <c r="DEG47" s="261"/>
      <c r="DEH47" s="265"/>
      <c r="DEI47" s="266"/>
      <c r="DEJ47" s="200"/>
      <c r="DEK47" s="266"/>
      <c r="DEL47" s="261"/>
      <c r="DEM47" s="265"/>
      <c r="DEN47" s="266"/>
      <c r="DEO47" s="200"/>
      <c r="DEP47" s="266"/>
      <c r="DEQ47" s="261"/>
      <c r="DER47" s="265"/>
      <c r="DES47" s="266"/>
      <c r="DET47" s="200"/>
      <c r="DEU47" s="266"/>
      <c r="DEV47" s="261"/>
      <c r="DEW47" s="265"/>
      <c r="DEX47" s="266"/>
      <c r="DEY47" s="200"/>
      <c r="DEZ47" s="266"/>
      <c r="DFA47" s="261"/>
      <c r="DFB47" s="265"/>
      <c r="DFC47" s="266"/>
      <c r="DFD47" s="200"/>
      <c r="DFE47" s="266"/>
      <c r="DFF47" s="261"/>
      <c r="DFG47" s="265"/>
      <c r="DFH47" s="266"/>
      <c r="DFI47" s="200"/>
      <c r="DFJ47" s="266"/>
      <c r="DFK47" s="261"/>
      <c r="DFL47" s="265"/>
      <c r="DFM47" s="266"/>
      <c r="DFN47" s="200"/>
      <c r="DFO47" s="266"/>
      <c r="DFP47" s="261"/>
      <c r="DFQ47" s="265"/>
      <c r="DFR47" s="266"/>
      <c r="DFS47" s="200"/>
      <c r="DFT47" s="266"/>
      <c r="DFU47" s="261"/>
      <c r="DFV47" s="265"/>
      <c r="DFW47" s="266"/>
      <c r="DFX47" s="200"/>
      <c r="DFY47" s="266"/>
      <c r="DFZ47" s="261"/>
      <c r="DGA47" s="265"/>
      <c r="DGB47" s="266"/>
      <c r="DGC47" s="200"/>
      <c r="DGD47" s="266"/>
      <c r="DGE47" s="261"/>
      <c r="DGF47" s="265"/>
      <c r="DGG47" s="266"/>
      <c r="DGH47" s="200"/>
      <c r="DGI47" s="266"/>
      <c r="DGJ47" s="261"/>
      <c r="DGK47" s="265"/>
      <c r="DGL47" s="266"/>
      <c r="DGM47" s="200"/>
      <c r="DGN47" s="266"/>
      <c r="DGO47" s="261"/>
      <c r="DGP47" s="265"/>
      <c r="DGQ47" s="266"/>
      <c r="DGR47" s="200"/>
      <c r="DGS47" s="266"/>
      <c r="DGT47" s="261"/>
      <c r="DGU47" s="265"/>
      <c r="DGV47" s="266"/>
      <c r="DGW47" s="200"/>
      <c r="DGX47" s="266"/>
      <c r="DGY47" s="261"/>
      <c r="DGZ47" s="265"/>
      <c r="DHA47" s="266"/>
      <c r="DHB47" s="200"/>
      <c r="DHC47" s="266"/>
      <c r="DHD47" s="261"/>
      <c r="DHE47" s="265"/>
      <c r="DHF47" s="266"/>
      <c r="DHG47" s="200"/>
      <c r="DHH47" s="266"/>
      <c r="DHI47" s="261"/>
      <c r="DHJ47" s="265"/>
      <c r="DHK47" s="266"/>
      <c r="DHL47" s="200"/>
      <c r="DHM47" s="266"/>
      <c r="DHN47" s="261"/>
      <c r="DHO47" s="265"/>
      <c r="DHP47" s="266"/>
      <c r="DHQ47" s="200"/>
      <c r="DHR47" s="266"/>
      <c r="DHS47" s="261"/>
      <c r="DHT47" s="265"/>
      <c r="DHU47" s="266"/>
      <c r="DHV47" s="200"/>
      <c r="DHW47" s="266"/>
      <c r="DHX47" s="261"/>
      <c r="DHY47" s="265"/>
      <c r="DHZ47" s="266"/>
      <c r="DIA47" s="200"/>
      <c r="DIB47" s="266"/>
      <c r="DIC47" s="261"/>
      <c r="DID47" s="265"/>
      <c r="DIE47" s="266"/>
      <c r="DIF47" s="200"/>
      <c r="DIG47" s="266"/>
      <c r="DIH47" s="261"/>
      <c r="DII47" s="265"/>
      <c r="DIJ47" s="266"/>
      <c r="DIK47" s="200"/>
      <c r="DIL47" s="266"/>
      <c r="DIM47" s="261"/>
      <c r="DIN47" s="265"/>
      <c r="DIO47" s="266"/>
      <c r="DIP47" s="200"/>
      <c r="DIQ47" s="266"/>
      <c r="DIR47" s="261"/>
      <c r="DIS47" s="265"/>
      <c r="DIT47" s="266"/>
      <c r="DIU47" s="200"/>
      <c r="DIV47" s="266"/>
      <c r="DIW47" s="261"/>
      <c r="DIX47" s="265"/>
      <c r="DIY47" s="266"/>
      <c r="DIZ47" s="200"/>
      <c r="DJA47" s="266"/>
      <c r="DJB47" s="261"/>
      <c r="DJC47" s="265"/>
      <c r="DJD47" s="266"/>
      <c r="DJE47" s="200"/>
      <c r="DJF47" s="266"/>
      <c r="DJG47" s="261"/>
      <c r="DJH47" s="265"/>
      <c r="DJI47" s="266"/>
      <c r="DJJ47" s="200"/>
      <c r="DJK47" s="266"/>
      <c r="DJL47" s="261"/>
      <c r="DJM47" s="265"/>
      <c r="DJN47" s="266"/>
      <c r="DJO47" s="200"/>
      <c r="DJP47" s="266"/>
      <c r="DJQ47" s="261"/>
      <c r="DJR47" s="265"/>
      <c r="DJS47" s="266"/>
      <c r="DJT47" s="200"/>
      <c r="DJU47" s="266"/>
      <c r="DJV47" s="261"/>
      <c r="DJW47" s="265"/>
      <c r="DJX47" s="266"/>
      <c r="DJY47" s="200"/>
      <c r="DJZ47" s="266"/>
      <c r="DKA47" s="261"/>
      <c r="DKB47" s="265"/>
      <c r="DKC47" s="266"/>
      <c r="DKD47" s="200"/>
      <c r="DKE47" s="266"/>
      <c r="DKF47" s="261"/>
      <c r="DKG47" s="265"/>
      <c r="DKH47" s="266"/>
      <c r="DKI47" s="200"/>
      <c r="DKJ47" s="266"/>
      <c r="DKK47" s="261"/>
      <c r="DKL47" s="265"/>
      <c r="DKM47" s="266"/>
      <c r="DKN47" s="200"/>
      <c r="DKO47" s="266"/>
      <c r="DKP47" s="261"/>
      <c r="DKQ47" s="265"/>
      <c r="DKR47" s="266"/>
      <c r="DKS47" s="200"/>
      <c r="DKT47" s="266"/>
      <c r="DKU47" s="261"/>
      <c r="DKV47" s="265"/>
      <c r="DKW47" s="266"/>
      <c r="DKX47" s="200"/>
      <c r="DKY47" s="266"/>
      <c r="DKZ47" s="261"/>
      <c r="DLA47" s="265"/>
      <c r="DLB47" s="266"/>
      <c r="DLC47" s="200"/>
      <c r="DLD47" s="266"/>
      <c r="DLE47" s="261"/>
      <c r="DLF47" s="265"/>
      <c r="DLG47" s="266"/>
      <c r="DLH47" s="200"/>
      <c r="DLI47" s="266"/>
      <c r="DLJ47" s="261"/>
      <c r="DLK47" s="265"/>
      <c r="DLL47" s="266"/>
      <c r="DLM47" s="200"/>
      <c r="DLN47" s="266"/>
      <c r="DLO47" s="261"/>
      <c r="DLP47" s="265"/>
      <c r="DLQ47" s="266"/>
      <c r="DLR47" s="200"/>
      <c r="DLS47" s="266"/>
      <c r="DLT47" s="261"/>
      <c r="DLU47" s="265"/>
      <c r="DLV47" s="266"/>
      <c r="DLW47" s="200"/>
      <c r="DLX47" s="266"/>
      <c r="DLY47" s="261"/>
      <c r="DLZ47" s="265"/>
      <c r="DMA47" s="266"/>
      <c r="DMB47" s="200"/>
      <c r="DMC47" s="266"/>
      <c r="DMD47" s="261"/>
      <c r="DME47" s="265"/>
      <c r="DMF47" s="266"/>
      <c r="DMG47" s="200"/>
      <c r="DMH47" s="266"/>
      <c r="DMI47" s="261"/>
      <c r="DMJ47" s="265"/>
      <c r="DMK47" s="266"/>
      <c r="DML47" s="200"/>
      <c r="DMM47" s="266"/>
      <c r="DMN47" s="261"/>
      <c r="DMO47" s="265"/>
      <c r="DMP47" s="266"/>
      <c r="DMQ47" s="200"/>
      <c r="DMR47" s="266"/>
      <c r="DMS47" s="261"/>
      <c r="DMT47" s="265"/>
      <c r="DMU47" s="266"/>
      <c r="DMV47" s="200"/>
      <c r="DMW47" s="266"/>
      <c r="DMX47" s="261"/>
      <c r="DMY47" s="265"/>
      <c r="DMZ47" s="266"/>
      <c r="DNA47" s="200"/>
      <c r="DNB47" s="266"/>
      <c r="DNC47" s="261"/>
      <c r="DND47" s="265"/>
      <c r="DNE47" s="266"/>
      <c r="DNF47" s="200"/>
      <c r="DNG47" s="266"/>
      <c r="DNH47" s="261"/>
      <c r="DNI47" s="265"/>
      <c r="DNJ47" s="266"/>
      <c r="DNK47" s="200"/>
      <c r="DNL47" s="266"/>
      <c r="DNM47" s="261"/>
      <c r="DNN47" s="265"/>
      <c r="DNO47" s="266"/>
      <c r="DNP47" s="200"/>
      <c r="DNQ47" s="266"/>
      <c r="DNR47" s="261"/>
      <c r="DNS47" s="265"/>
      <c r="DNT47" s="266"/>
      <c r="DNU47" s="200"/>
      <c r="DNV47" s="266"/>
      <c r="DNW47" s="261"/>
      <c r="DNX47" s="265"/>
      <c r="DNY47" s="266"/>
      <c r="DNZ47" s="200"/>
      <c r="DOA47" s="266"/>
      <c r="DOB47" s="261"/>
      <c r="DOC47" s="265"/>
      <c r="DOD47" s="266"/>
      <c r="DOE47" s="200"/>
      <c r="DOF47" s="266"/>
      <c r="DOG47" s="261"/>
      <c r="DOH47" s="265"/>
      <c r="DOI47" s="266"/>
      <c r="DOJ47" s="200"/>
      <c r="DOK47" s="266"/>
      <c r="DOL47" s="261"/>
      <c r="DOM47" s="265"/>
      <c r="DON47" s="266"/>
      <c r="DOO47" s="200"/>
      <c r="DOP47" s="266"/>
      <c r="DOQ47" s="261"/>
      <c r="DOR47" s="265"/>
      <c r="DOS47" s="266"/>
      <c r="DOT47" s="200"/>
      <c r="DOU47" s="266"/>
      <c r="DOV47" s="261"/>
      <c r="DOW47" s="265"/>
      <c r="DOX47" s="266"/>
      <c r="DOY47" s="200"/>
      <c r="DOZ47" s="266"/>
      <c r="DPA47" s="261"/>
      <c r="DPB47" s="265"/>
      <c r="DPC47" s="266"/>
      <c r="DPD47" s="200"/>
      <c r="DPE47" s="266"/>
      <c r="DPF47" s="261"/>
      <c r="DPG47" s="265"/>
      <c r="DPH47" s="266"/>
      <c r="DPI47" s="200"/>
      <c r="DPJ47" s="266"/>
      <c r="DPK47" s="261"/>
      <c r="DPL47" s="265"/>
      <c r="DPM47" s="266"/>
      <c r="DPN47" s="200"/>
      <c r="DPO47" s="266"/>
      <c r="DPP47" s="261"/>
      <c r="DPQ47" s="265"/>
      <c r="DPR47" s="266"/>
      <c r="DPS47" s="200"/>
      <c r="DPT47" s="266"/>
      <c r="DPU47" s="261"/>
      <c r="DPV47" s="265"/>
      <c r="DPW47" s="266"/>
      <c r="DPX47" s="200"/>
      <c r="DPY47" s="266"/>
      <c r="DPZ47" s="261"/>
      <c r="DQA47" s="265"/>
      <c r="DQB47" s="266"/>
      <c r="DQC47" s="200"/>
      <c r="DQD47" s="266"/>
      <c r="DQE47" s="261"/>
      <c r="DQF47" s="265"/>
      <c r="DQG47" s="266"/>
      <c r="DQH47" s="200"/>
      <c r="DQI47" s="266"/>
      <c r="DQJ47" s="261"/>
      <c r="DQK47" s="265"/>
      <c r="DQL47" s="266"/>
      <c r="DQM47" s="200"/>
      <c r="DQN47" s="266"/>
      <c r="DQO47" s="261"/>
      <c r="DQP47" s="265"/>
      <c r="DQQ47" s="266"/>
      <c r="DQR47" s="200"/>
      <c r="DQS47" s="266"/>
      <c r="DQT47" s="261"/>
      <c r="DQU47" s="265"/>
      <c r="DQV47" s="266"/>
      <c r="DQW47" s="200"/>
      <c r="DQX47" s="266"/>
      <c r="DQY47" s="261"/>
      <c r="DQZ47" s="265"/>
      <c r="DRA47" s="266"/>
      <c r="DRB47" s="200"/>
      <c r="DRC47" s="266"/>
      <c r="DRD47" s="261"/>
      <c r="DRE47" s="265"/>
      <c r="DRF47" s="266"/>
      <c r="DRG47" s="200"/>
      <c r="DRH47" s="266"/>
      <c r="DRI47" s="261"/>
      <c r="DRJ47" s="265"/>
      <c r="DRK47" s="266"/>
      <c r="DRL47" s="200"/>
      <c r="DRM47" s="266"/>
      <c r="DRN47" s="261"/>
      <c r="DRO47" s="265"/>
      <c r="DRP47" s="266"/>
      <c r="DRQ47" s="200"/>
      <c r="DRR47" s="266"/>
      <c r="DRS47" s="261"/>
      <c r="DRT47" s="265"/>
      <c r="DRU47" s="266"/>
      <c r="DRV47" s="200"/>
      <c r="DRW47" s="266"/>
      <c r="DRX47" s="261"/>
      <c r="DRY47" s="265"/>
      <c r="DRZ47" s="266"/>
      <c r="DSA47" s="200"/>
      <c r="DSB47" s="266"/>
      <c r="DSC47" s="261"/>
      <c r="DSD47" s="265"/>
      <c r="DSE47" s="266"/>
      <c r="DSF47" s="200"/>
      <c r="DSG47" s="266"/>
      <c r="DSH47" s="261"/>
      <c r="DSI47" s="265"/>
      <c r="DSJ47" s="266"/>
      <c r="DSK47" s="200"/>
      <c r="DSL47" s="266"/>
      <c r="DSM47" s="261"/>
      <c r="DSN47" s="265"/>
      <c r="DSO47" s="266"/>
      <c r="DSP47" s="200"/>
      <c r="DSQ47" s="266"/>
      <c r="DSR47" s="261"/>
      <c r="DSS47" s="265"/>
      <c r="DST47" s="266"/>
      <c r="DSU47" s="200"/>
      <c r="DSV47" s="266"/>
      <c r="DSW47" s="261"/>
      <c r="DSX47" s="265"/>
      <c r="DSY47" s="266"/>
      <c r="DSZ47" s="200"/>
      <c r="DTA47" s="266"/>
      <c r="DTB47" s="261"/>
      <c r="DTC47" s="265"/>
      <c r="DTD47" s="266"/>
      <c r="DTE47" s="200"/>
      <c r="DTF47" s="266"/>
      <c r="DTG47" s="261"/>
      <c r="DTH47" s="265"/>
      <c r="DTI47" s="266"/>
      <c r="DTJ47" s="200"/>
      <c r="DTK47" s="266"/>
      <c r="DTL47" s="261"/>
      <c r="DTM47" s="265"/>
      <c r="DTN47" s="266"/>
      <c r="DTO47" s="200"/>
      <c r="DTP47" s="266"/>
      <c r="DTQ47" s="261"/>
      <c r="DTR47" s="265"/>
      <c r="DTS47" s="266"/>
      <c r="DTT47" s="200"/>
      <c r="DTU47" s="266"/>
      <c r="DTV47" s="261"/>
      <c r="DTW47" s="265"/>
      <c r="DTX47" s="266"/>
      <c r="DTY47" s="200"/>
      <c r="DTZ47" s="266"/>
      <c r="DUA47" s="261"/>
      <c r="DUB47" s="265"/>
      <c r="DUC47" s="266"/>
      <c r="DUD47" s="200"/>
      <c r="DUE47" s="266"/>
      <c r="DUF47" s="261"/>
      <c r="DUG47" s="265"/>
      <c r="DUH47" s="266"/>
      <c r="DUI47" s="200"/>
      <c r="DUJ47" s="266"/>
      <c r="DUK47" s="261"/>
      <c r="DUL47" s="265"/>
      <c r="DUM47" s="266"/>
      <c r="DUN47" s="200"/>
      <c r="DUO47" s="266"/>
      <c r="DUP47" s="261"/>
      <c r="DUQ47" s="265"/>
      <c r="DUR47" s="266"/>
      <c r="DUS47" s="200"/>
      <c r="DUT47" s="266"/>
      <c r="DUU47" s="261"/>
      <c r="DUV47" s="265"/>
      <c r="DUW47" s="266"/>
      <c r="DUX47" s="200"/>
      <c r="DUY47" s="266"/>
      <c r="DUZ47" s="261"/>
      <c r="DVA47" s="265"/>
      <c r="DVB47" s="266"/>
      <c r="DVC47" s="200"/>
      <c r="DVD47" s="266"/>
      <c r="DVE47" s="261"/>
      <c r="DVF47" s="265"/>
      <c r="DVG47" s="266"/>
      <c r="DVH47" s="200"/>
      <c r="DVI47" s="266"/>
      <c r="DVJ47" s="261"/>
      <c r="DVK47" s="265"/>
      <c r="DVL47" s="266"/>
      <c r="DVM47" s="200"/>
      <c r="DVN47" s="266"/>
      <c r="DVO47" s="261"/>
      <c r="DVP47" s="265"/>
      <c r="DVQ47" s="266"/>
      <c r="DVR47" s="200"/>
      <c r="DVS47" s="266"/>
      <c r="DVT47" s="261"/>
      <c r="DVU47" s="265"/>
      <c r="DVV47" s="266"/>
      <c r="DVW47" s="200"/>
      <c r="DVX47" s="266"/>
      <c r="DVY47" s="261"/>
      <c r="DVZ47" s="265"/>
      <c r="DWA47" s="266"/>
      <c r="DWB47" s="200"/>
      <c r="DWC47" s="266"/>
      <c r="DWD47" s="261"/>
      <c r="DWE47" s="265"/>
      <c r="DWF47" s="266"/>
      <c r="DWG47" s="200"/>
      <c r="DWH47" s="266"/>
      <c r="DWI47" s="261"/>
      <c r="DWJ47" s="265"/>
      <c r="DWK47" s="266"/>
      <c r="DWL47" s="200"/>
      <c r="DWM47" s="266"/>
      <c r="DWN47" s="261"/>
      <c r="DWO47" s="265"/>
      <c r="DWP47" s="266"/>
      <c r="DWQ47" s="200"/>
      <c r="DWR47" s="266"/>
      <c r="DWS47" s="261"/>
      <c r="DWT47" s="265"/>
      <c r="DWU47" s="266"/>
      <c r="DWV47" s="200"/>
      <c r="DWW47" s="266"/>
      <c r="DWX47" s="261"/>
      <c r="DWY47" s="265"/>
      <c r="DWZ47" s="266"/>
      <c r="DXA47" s="200"/>
      <c r="DXB47" s="266"/>
      <c r="DXC47" s="261"/>
      <c r="DXD47" s="265"/>
      <c r="DXE47" s="266"/>
      <c r="DXF47" s="200"/>
      <c r="DXG47" s="266"/>
      <c r="DXH47" s="261"/>
      <c r="DXI47" s="265"/>
      <c r="DXJ47" s="266"/>
      <c r="DXK47" s="200"/>
      <c r="DXL47" s="266"/>
      <c r="DXM47" s="261"/>
      <c r="DXN47" s="265"/>
      <c r="DXO47" s="266"/>
      <c r="DXP47" s="200"/>
      <c r="DXQ47" s="266"/>
      <c r="DXR47" s="261"/>
      <c r="DXS47" s="265"/>
      <c r="DXT47" s="266"/>
      <c r="DXU47" s="200"/>
      <c r="DXV47" s="266"/>
      <c r="DXW47" s="261"/>
      <c r="DXX47" s="265"/>
      <c r="DXY47" s="266"/>
      <c r="DXZ47" s="200"/>
      <c r="DYA47" s="266"/>
      <c r="DYB47" s="261"/>
      <c r="DYC47" s="265"/>
      <c r="DYD47" s="266"/>
      <c r="DYE47" s="200"/>
      <c r="DYF47" s="266"/>
      <c r="DYG47" s="261"/>
      <c r="DYH47" s="265"/>
      <c r="DYI47" s="266"/>
      <c r="DYJ47" s="200"/>
      <c r="DYK47" s="266"/>
      <c r="DYL47" s="261"/>
      <c r="DYM47" s="265"/>
      <c r="DYN47" s="266"/>
      <c r="DYO47" s="200"/>
      <c r="DYP47" s="266"/>
      <c r="DYQ47" s="261"/>
      <c r="DYR47" s="265"/>
      <c r="DYS47" s="266"/>
      <c r="DYT47" s="200"/>
      <c r="DYU47" s="266"/>
      <c r="DYV47" s="261"/>
      <c r="DYW47" s="265"/>
      <c r="DYX47" s="266"/>
      <c r="DYY47" s="200"/>
      <c r="DYZ47" s="266"/>
      <c r="DZA47" s="261"/>
      <c r="DZB47" s="265"/>
      <c r="DZC47" s="266"/>
      <c r="DZD47" s="200"/>
      <c r="DZE47" s="266"/>
      <c r="DZF47" s="261"/>
      <c r="DZG47" s="265"/>
      <c r="DZH47" s="266"/>
      <c r="DZI47" s="200"/>
      <c r="DZJ47" s="266"/>
      <c r="DZK47" s="261"/>
      <c r="DZL47" s="265"/>
      <c r="DZM47" s="266"/>
      <c r="DZN47" s="200"/>
      <c r="DZO47" s="266"/>
      <c r="DZP47" s="261"/>
      <c r="DZQ47" s="265"/>
      <c r="DZR47" s="266"/>
      <c r="DZS47" s="200"/>
      <c r="DZT47" s="266"/>
      <c r="DZU47" s="261"/>
      <c r="DZV47" s="265"/>
      <c r="DZW47" s="266"/>
      <c r="DZX47" s="200"/>
      <c r="DZY47" s="266"/>
      <c r="DZZ47" s="261"/>
      <c r="EAA47" s="265"/>
      <c r="EAB47" s="266"/>
      <c r="EAC47" s="200"/>
      <c r="EAD47" s="266"/>
      <c r="EAE47" s="261"/>
      <c r="EAF47" s="265"/>
      <c r="EAG47" s="266"/>
      <c r="EAH47" s="200"/>
      <c r="EAI47" s="266"/>
      <c r="EAJ47" s="261"/>
      <c r="EAK47" s="265"/>
      <c r="EAL47" s="266"/>
      <c r="EAM47" s="200"/>
      <c r="EAN47" s="266"/>
      <c r="EAO47" s="261"/>
      <c r="EAP47" s="265"/>
      <c r="EAQ47" s="266"/>
      <c r="EAR47" s="200"/>
      <c r="EAS47" s="266"/>
      <c r="EAT47" s="261"/>
      <c r="EAU47" s="265"/>
      <c r="EAV47" s="266"/>
      <c r="EAW47" s="200"/>
      <c r="EAX47" s="266"/>
      <c r="EAY47" s="261"/>
      <c r="EAZ47" s="265"/>
      <c r="EBA47" s="266"/>
      <c r="EBB47" s="200"/>
      <c r="EBC47" s="266"/>
      <c r="EBD47" s="261"/>
      <c r="EBE47" s="265"/>
      <c r="EBF47" s="266"/>
      <c r="EBG47" s="200"/>
      <c r="EBH47" s="266"/>
      <c r="EBI47" s="261"/>
      <c r="EBJ47" s="265"/>
      <c r="EBK47" s="266"/>
      <c r="EBL47" s="200"/>
      <c r="EBM47" s="266"/>
      <c r="EBN47" s="261"/>
      <c r="EBO47" s="265"/>
      <c r="EBP47" s="266"/>
      <c r="EBQ47" s="200"/>
      <c r="EBR47" s="266"/>
      <c r="EBS47" s="261"/>
      <c r="EBT47" s="265"/>
      <c r="EBU47" s="266"/>
      <c r="EBV47" s="200"/>
      <c r="EBW47" s="266"/>
      <c r="EBX47" s="261"/>
      <c r="EBY47" s="265"/>
      <c r="EBZ47" s="266"/>
      <c r="ECA47" s="200"/>
      <c r="ECB47" s="266"/>
      <c r="ECC47" s="261"/>
      <c r="ECD47" s="265"/>
      <c r="ECE47" s="266"/>
      <c r="ECF47" s="200"/>
      <c r="ECG47" s="266"/>
      <c r="ECH47" s="261"/>
      <c r="ECI47" s="265"/>
      <c r="ECJ47" s="266"/>
      <c r="ECK47" s="200"/>
      <c r="ECL47" s="266"/>
      <c r="ECM47" s="261"/>
      <c r="ECN47" s="265"/>
      <c r="ECO47" s="266"/>
      <c r="ECP47" s="200"/>
      <c r="ECQ47" s="266"/>
      <c r="ECR47" s="261"/>
      <c r="ECS47" s="265"/>
      <c r="ECT47" s="266"/>
      <c r="ECU47" s="200"/>
      <c r="ECV47" s="266"/>
      <c r="ECW47" s="261"/>
      <c r="ECX47" s="265"/>
      <c r="ECY47" s="266"/>
      <c r="ECZ47" s="200"/>
      <c r="EDA47" s="266"/>
      <c r="EDB47" s="261"/>
      <c r="EDC47" s="265"/>
      <c r="EDD47" s="266"/>
      <c r="EDE47" s="200"/>
      <c r="EDF47" s="266"/>
      <c r="EDG47" s="261"/>
      <c r="EDH47" s="265"/>
      <c r="EDI47" s="266"/>
      <c r="EDJ47" s="200"/>
      <c r="EDK47" s="266"/>
      <c r="EDL47" s="261"/>
      <c r="EDM47" s="265"/>
      <c r="EDN47" s="266"/>
      <c r="EDO47" s="200"/>
      <c r="EDP47" s="266"/>
      <c r="EDQ47" s="261"/>
      <c r="EDR47" s="265"/>
      <c r="EDS47" s="266"/>
      <c r="EDT47" s="200"/>
      <c r="EDU47" s="266"/>
      <c r="EDV47" s="261"/>
      <c r="EDW47" s="265"/>
      <c r="EDX47" s="266"/>
      <c r="EDY47" s="200"/>
      <c r="EDZ47" s="266"/>
      <c r="EEA47" s="261"/>
      <c r="EEB47" s="265"/>
      <c r="EEC47" s="266"/>
      <c r="EED47" s="200"/>
      <c r="EEE47" s="266"/>
      <c r="EEF47" s="261"/>
      <c r="EEG47" s="265"/>
      <c r="EEH47" s="266"/>
      <c r="EEI47" s="200"/>
      <c r="EEJ47" s="266"/>
      <c r="EEK47" s="261"/>
      <c r="EEL47" s="265"/>
      <c r="EEM47" s="266"/>
      <c r="EEN47" s="200"/>
      <c r="EEO47" s="266"/>
      <c r="EEP47" s="261"/>
      <c r="EEQ47" s="265"/>
      <c r="EER47" s="266"/>
      <c r="EES47" s="200"/>
      <c r="EET47" s="266"/>
      <c r="EEU47" s="261"/>
      <c r="EEV47" s="265"/>
      <c r="EEW47" s="266"/>
      <c r="EEX47" s="200"/>
      <c r="EEY47" s="266"/>
      <c r="EEZ47" s="261"/>
      <c r="EFA47" s="265"/>
      <c r="EFB47" s="266"/>
      <c r="EFC47" s="200"/>
      <c r="EFD47" s="266"/>
      <c r="EFE47" s="261"/>
      <c r="EFF47" s="265"/>
      <c r="EFG47" s="266"/>
      <c r="EFH47" s="200"/>
      <c r="EFI47" s="266"/>
      <c r="EFJ47" s="261"/>
      <c r="EFK47" s="265"/>
      <c r="EFL47" s="266"/>
      <c r="EFM47" s="200"/>
      <c r="EFN47" s="266"/>
      <c r="EFO47" s="261"/>
      <c r="EFP47" s="265"/>
      <c r="EFQ47" s="266"/>
      <c r="EFR47" s="200"/>
      <c r="EFS47" s="266"/>
      <c r="EFT47" s="261"/>
      <c r="EFU47" s="265"/>
      <c r="EFV47" s="266"/>
      <c r="EFW47" s="200"/>
      <c r="EFX47" s="266"/>
      <c r="EFY47" s="261"/>
      <c r="EFZ47" s="265"/>
      <c r="EGA47" s="266"/>
      <c r="EGB47" s="200"/>
      <c r="EGC47" s="266"/>
      <c r="EGD47" s="261"/>
      <c r="EGE47" s="265"/>
      <c r="EGF47" s="266"/>
      <c r="EGG47" s="200"/>
      <c r="EGH47" s="266"/>
      <c r="EGI47" s="261"/>
      <c r="EGJ47" s="265"/>
      <c r="EGK47" s="266"/>
      <c r="EGL47" s="200"/>
      <c r="EGM47" s="266"/>
      <c r="EGN47" s="261"/>
      <c r="EGO47" s="265"/>
      <c r="EGP47" s="266"/>
      <c r="EGQ47" s="200"/>
      <c r="EGR47" s="266"/>
      <c r="EGS47" s="261"/>
      <c r="EGT47" s="265"/>
      <c r="EGU47" s="266"/>
      <c r="EGV47" s="200"/>
      <c r="EGW47" s="266"/>
      <c r="EGX47" s="261"/>
      <c r="EGY47" s="265"/>
      <c r="EGZ47" s="266"/>
      <c r="EHA47" s="200"/>
      <c r="EHB47" s="266"/>
      <c r="EHC47" s="261"/>
      <c r="EHD47" s="265"/>
      <c r="EHE47" s="266"/>
      <c r="EHF47" s="200"/>
      <c r="EHG47" s="266"/>
      <c r="EHH47" s="261"/>
      <c r="EHI47" s="265"/>
      <c r="EHJ47" s="266"/>
      <c r="EHK47" s="200"/>
      <c r="EHL47" s="266"/>
      <c r="EHM47" s="261"/>
      <c r="EHN47" s="265"/>
      <c r="EHO47" s="266"/>
      <c r="EHP47" s="200"/>
      <c r="EHQ47" s="266"/>
      <c r="EHR47" s="261"/>
      <c r="EHS47" s="265"/>
      <c r="EHT47" s="266"/>
      <c r="EHU47" s="200"/>
      <c r="EHV47" s="266"/>
      <c r="EHW47" s="261"/>
      <c r="EHX47" s="265"/>
      <c r="EHY47" s="266"/>
      <c r="EHZ47" s="200"/>
      <c r="EIA47" s="266"/>
      <c r="EIB47" s="261"/>
      <c r="EIC47" s="265"/>
      <c r="EID47" s="266"/>
      <c r="EIE47" s="200"/>
      <c r="EIF47" s="266"/>
      <c r="EIG47" s="261"/>
      <c r="EIH47" s="265"/>
      <c r="EII47" s="266"/>
      <c r="EIJ47" s="200"/>
      <c r="EIK47" s="266"/>
      <c r="EIL47" s="261"/>
      <c r="EIM47" s="265"/>
      <c r="EIN47" s="266"/>
      <c r="EIO47" s="200"/>
      <c r="EIP47" s="266"/>
      <c r="EIQ47" s="261"/>
      <c r="EIR47" s="265"/>
      <c r="EIS47" s="266"/>
      <c r="EIT47" s="200"/>
      <c r="EIU47" s="266"/>
      <c r="EIV47" s="261"/>
      <c r="EIW47" s="265"/>
      <c r="EIX47" s="266"/>
      <c r="EIY47" s="200"/>
      <c r="EIZ47" s="266"/>
      <c r="EJA47" s="261"/>
      <c r="EJB47" s="265"/>
      <c r="EJC47" s="266"/>
      <c r="EJD47" s="200"/>
      <c r="EJE47" s="266"/>
      <c r="EJF47" s="261"/>
      <c r="EJG47" s="265"/>
      <c r="EJH47" s="266"/>
      <c r="EJI47" s="200"/>
      <c r="EJJ47" s="266"/>
      <c r="EJK47" s="261"/>
      <c r="EJL47" s="265"/>
      <c r="EJM47" s="266"/>
      <c r="EJN47" s="200"/>
      <c r="EJO47" s="266"/>
      <c r="EJP47" s="261"/>
      <c r="EJQ47" s="265"/>
      <c r="EJR47" s="266"/>
      <c r="EJS47" s="200"/>
      <c r="EJT47" s="266"/>
      <c r="EJU47" s="261"/>
      <c r="EJV47" s="265"/>
      <c r="EJW47" s="266"/>
      <c r="EJX47" s="200"/>
      <c r="EJY47" s="266"/>
      <c r="EJZ47" s="261"/>
      <c r="EKA47" s="265"/>
      <c r="EKB47" s="266"/>
      <c r="EKC47" s="200"/>
      <c r="EKD47" s="266"/>
      <c r="EKE47" s="261"/>
      <c r="EKF47" s="265"/>
      <c r="EKG47" s="266"/>
      <c r="EKH47" s="200"/>
      <c r="EKI47" s="266"/>
      <c r="EKJ47" s="261"/>
      <c r="EKK47" s="265"/>
      <c r="EKL47" s="266"/>
      <c r="EKM47" s="200"/>
      <c r="EKN47" s="266"/>
      <c r="EKO47" s="261"/>
      <c r="EKP47" s="265"/>
      <c r="EKQ47" s="266"/>
      <c r="EKR47" s="200"/>
      <c r="EKS47" s="266"/>
      <c r="EKT47" s="261"/>
      <c r="EKU47" s="265"/>
      <c r="EKV47" s="266"/>
      <c r="EKW47" s="200"/>
      <c r="EKX47" s="266"/>
      <c r="EKY47" s="261"/>
      <c r="EKZ47" s="265"/>
      <c r="ELA47" s="266"/>
      <c r="ELB47" s="200"/>
      <c r="ELC47" s="266"/>
      <c r="ELD47" s="261"/>
      <c r="ELE47" s="265"/>
      <c r="ELF47" s="266"/>
      <c r="ELG47" s="200"/>
      <c r="ELH47" s="266"/>
      <c r="ELI47" s="261"/>
      <c r="ELJ47" s="265"/>
      <c r="ELK47" s="266"/>
      <c r="ELL47" s="200"/>
      <c r="ELM47" s="266"/>
      <c r="ELN47" s="261"/>
      <c r="ELO47" s="265"/>
      <c r="ELP47" s="266"/>
      <c r="ELQ47" s="200"/>
      <c r="ELR47" s="266"/>
      <c r="ELS47" s="261"/>
      <c r="ELT47" s="265"/>
      <c r="ELU47" s="266"/>
      <c r="ELV47" s="200"/>
      <c r="ELW47" s="266"/>
      <c r="ELX47" s="261"/>
      <c r="ELY47" s="265"/>
      <c r="ELZ47" s="266"/>
      <c r="EMA47" s="200"/>
      <c r="EMB47" s="266"/>
      <c r="EMC47" s="261"/>
      <c r="EMD47" s="265"/>
      <c r="EME47" s="266"/>
      <c r="EMF47" s="200"/>
      <c r="EMG47" s="266"/>
      <c r="EMH47" s="261"/>
      <c r="EMI47" s="265"/>
      <c r="EMJ47" s="266"/>
      <c r="EMK47" s="200"/>
      <c r="EML47" s="266"/>
      <c r="EMM47" s="261"/>
      <c r="EMN47" s="265"/>
      <c r="EMO47" s="266"/>
      <c r="EMP47" s="200"/>
      <c r="EMQ47" s="266"/>
      <c r="EMR47" s="261"/>
      <c r="EMS47" s="265"/>
      <c r="EMT47" s="266"/>
      <c r="EMU47" s="200"/>
      <c r="EMV47" s="266"/>
      <c r="EMW47" s="261"/>
      <c r="EMX47" s="265"/>
      <c r="EMY47" s="266"/>
      <c r="EMZ47" s="200"/>
      <c r="ENA47" s="266"/>
      <c r="ENB47" s="261"/>
      <c r="ENC47" s="265"/>
      <c r="END47" s="266"/>
      <c r="ENE47" s="200"/>
      <c r="ENF47" s="266"/>
      <c r="ENG47" s="261"/>
      <c r="ENH47" s="265"/>
      <c r="ENI47" s="266"/>
      <c r="ENJ47" s="200"/>
      <c r="ENK47" s="266"/>
      <c r="ENL47" s="261"/>
      <c r="ENM47" s="265"/>
      <c r="ENN47" s="266"/>
      <c r="ENO47" s="200"/>
      <c r="ENP47" s="266"/>
      <c r="ENQ47" s="261"/>
      <c r="ENR47" s="265"/>
      <c r="ENS47" s="266"/>
      <c r="ENT47" s="200"/>
      <c r="ENU47" s="266"/>
      <c r="ENV47" s="261"/>
      <c r="ENW47" s="265"/>
      <c r="ENX47" s="266"/>
      <c r="ENY47" s="200"/>
      <c r="ENZ47" s="266"/>
      <c r="EOA47" s="261"/>
      <c r="EOB47" s="265"/>
      <c r="EOC47" s="266"/>
      <c r="EOD47" s="200"/>
      <c r="EOE47" s="266"/>
      <c r="EOF47" s="261"/>
      <c r="EOG47" s="265"/>
      <c r="EOH47" s="266"/>
      <c r="EOI47" s="200"/>
      <c r="EOJ47" s="266"/>
      <c r="EOK47" s="261"/>
      <c r="EOL47" s="265"/>
      <c r="EOM47" s="266"/>
      <c r="EON47" s="200"/>
      <c r="EOO47" s="266"/>
      <c r="EOP47" s="261"/>
      <c r="EOQ47" s="265"/>
      <c r="EOR47" s="266"/>
      <c r="EOS47" s="200"/>
      <c r="EOT47" s="266"/>
      <c r="EOU47" s="261"/>
      <c r="EOV47" s="265"/>
      <c r="EOW47" s="266"/>
      <c r="EOX47" s="200"/>
      <c r="EOY47" s="266"/>
      <c r="EOZ47" s="261"/>
      <c r="EPA47" s="265"/>
      <c r="EPB47" s="266"/>
      <c r="EPC47" s="200"/>
      <c r="EPD47" s="266"/>
      <c r="EPE47" s="261"/>
      <c r="EPF47" s="265"/>
      <c r="EPG47" s="266"/>
      <c r="EPH47" s="200"/>
      <c r="EPI47" s="266"/>
      <c r="EPJ47" s="261"/>
      <c r="EPK47" s="265"/>
      <c r="EPL47" s="266"/>
      <c r="EPM47" s="200"/>
      <c r="EPN47" s="266"/>
      <c r="EPO47" s="261"/>
      <c r="EPP47" s="265"/>
      <c r="EPQ47" s="266"/>
      <c r="EPR47" s="200"/>
      <c r="EPS47" s="266"/>
      <c r="EPT47" s="261"/>
      <c r="EPU47" s="265"/>
      <c r="EPV47" s="266"/>
      <c r="EPW47" s="200"/>
      <c r="EPX47" s="266"/>
      <c r="EPY47" s="261"/>
      <c r="EPZ47" s="265"/>
      <c r="EQA47" s="266"/>
      <c r="EQB47" s="200"/>
      <c r="EQC47" s="266"/>
      <c r="EQD47" s="261"/>
      <c r="EQE47" s="265"/>
      <c r="EQF47" s="266"/>
      <c r="EQG47" s="200"/>
      <c r="EQH47" s="266"/>
      <c r="EQI47" s="261"/>
      <c r="EQJ47" s="265"/>
      <c r="EQK47" s="266"/>
      <c r="EQL47" s="200"/>
      <c r="EQM47" s="266"/>
      <c r="EQN47" s="261"/>
      <c r="EQO47" s="265"/>
      <c r="EQP47" s="266"/>
      <c r="EQQ47" s="200"/>
      <c r="EQR47" s="266"/>
      <c r="EQS47" s="261"/>
      <c r="EQT47" s="265"/>
      <c r="EQU47" s="266"/>
      <c r="EQV47" s="200"/>
      <c r="EQW47" s="266"/>
      <c r="EQX47" s="261"/>
      <c r="EQY47" s="265"/>
      <c r="EQZ47" s="266"/>
      <c r="ERA47" s="200"/>
      <c r="ERB47" s="266"/>
      <c r="ERC47" s="261"/>
      <c r="ERD47" s="265"/>
      <c r="ERE47" s="266"/>
      <c r="ERF47" s="200"/>
      <c r="ERG47" s="266"/>
      <c r="ERH47" s="261"/>
      <c r="ERI47" s="265"/>
      <c r="ERJ47" s="266"/>
      <c r="ERK47" s="200"/>
      <c r="ERL47" s="266"/>
      <c r="ERM47" s="261"/>
      <c r="ERN47" s="265"/>
      <c r="ERO47" s="266"/>
      <c r="ERP47" s="200"/>
      <c r="ERQ47" s="266"/>
      <c r="ERR47" s="261"/>
      <c r="ERS47" s="265"/>
      <c r="ERT47" s="266"/>
      <c r="ERU47" s="200"/>
      <c r="ERV47" s="266"/>
      <c r="ERW47" s="261"/>
      <c r="ERX47" s="265"/>
      <c r="ERY47" s="266"/>
      <c r="ERZ47" s="200"/>
      <c r="ESA47" s="266"/>
      <c r="ESB47" s="261"/>
      <c r="ESC47" s="265"/>
      <c r="ESD47" s="266"/>
      <c r="ESE47" s="200"/>
      <c r="ESF47" s="266"/>
      <c r="ESG47" s="261"/>
      <c r="ESH47" s="265"/>
      <c r="ESI47" s="266"/>
      <c r="ESJ47" s="200"/>
      <c r="ESK47" s="266"/>
      <c r="ESL47" s="261"/>
      <c r="ESM47" s="265"/>
      <c r="ESN47" s="266"/>
      <c r="ESO47" s="200"/>
      <c r="ESP47" s="266"/>
      <c r="ESQ47" s="261"/>
      <c r="ESR47" s="265"/>
      <c r="ESS47" s="266"/>
      <c r="EST47" s="200"/>
      <c r="ESU47" s="266"/>
      <c r="ESV47" s="261"/>
      <c r="ESW47" s="265"/>
      <c r="ESX47" s="266"/>
      <c r="ESY47" s="200"/>
      <c r="ESZ47" s="266"/>
      <c r="ETA47" s="261"/>
      <c r="ETB47" s="265"/>
      <c r="ETC47" s="266"/>
      <c r="ETD47" s="200"/>
      <c r="ETE47" s="266"/>
      <c r="ETF47" s="261"/>
      <c r="ETG47" s="265"/>
      <c r="ETH47" s="266"/>
      <c r="ETI47" s="200"/>
      <c r="ETJ47" s="266"/>
      <c r="ETK47" s="261"/>
      <c r="ETL47" s="265"/>
      <c r="ETM47" s="266"/>
      <c r="ETN47" s="200"/>
      <c r="ETO47" s="266"/>
      <c r="ETP47" s="261"/>
      <c r="ETQ47" s="265"/>
      <c r="ETR47" s="266"/>
      <c r="ETS47" s="200"/>
      <c r="ETT47" s="266"/>
      <c r="ETU47" s="261"/>
      <c r="ETV47" s="265"/>
      <c r="ETW47" s="266"/>
      <c r="ETX47" s="200"/>
      <c r="ETY47" s="266"/>
      <c r="ETZ47" s="261"/>
      <c r="EUA47" s="265"/>
      <c r="EUB47" s="266"/>
      <c r="EUC47" s="200"/>
      <c r="EUD47" s="266"/>
      <c r="EUE47" s="261"/>
      <c r="EUF47" s="265"/>
      <c r="EUG47" s="266"/>
      <c r="EUH47" s="200"/>
      <c r="EUI47" s="266"/>
      <c r="EUJ47" s="261"/>
      <c r="EUK47" s="265"/>
      <c r="EUL47" s="266"/>
      <c r="EUM47" s="200"/>
      <c r="EUN47" s="266"/>
      <c r="EUO47" s="261"/>
      <c r="EUP47" s="265"/>
      <c r="EUQ47" s="266"/>
      <c r="EUR47" s="200"/>
      <c r="EUS47" s="266"/>
      <c r="EUT47" s="261"/>
      <c r="EUU47" s="265"/>
      <c r="EUV47" s="266"/>
      <c r="EUW47" s="200"/>
      <c r="EUX47" s="266"/>
      <c r="EUY47" s="261"/>
      <c r="EUZ47" s="265"/>
      <c r="EVA47" s="266"/>
      <c r="EVB47" s="200"/>
      <c r="EVC47" s="266"/>
      <c r="EVD47" s="261"/>
      <c r="EVE47" s="265"/>
      <c r="EVF47" s="266"/>
      <c r="EVG47" s="200"/>
      <c r="EVH47" s="266"/>
      <c r="EVI47" s="261"/>
      <c r="EVJ47" s="265"/>
      <c r="EVK47" s="266"/>
      <c r="EVL47" s="200"/>
      <c r="EVM47" s="266"/>
      <c r="EVN47" s="261"/>
      <c r="EVO47" s="265"/>
      <c r="EVP47" s="266"/>
      <c r="EVQ47" s="200"/>
      <c r="EVR47" s="266"/>
      <c r="EVS47" s="261"/>
      <c r="EVT47" s="265"/>
      <c r="EVU47" s="266"/>
      <c r="EVV47" s="200"/>
      <c r="EVW47" s="266"/>
      <c r="EVX47" s="261"/>
      <c r="EVY47" s="265"/>
      <c r="EVZ47" s="266"/>
      <c r="EWA47" s="200"/>
      <c r="EWB47" s="266"/>
      <c r="EWC47" s="261"/>
      <c r="EWD47" s="265"/>
      <c r="EWE47" s="266"/>
      <c r="EWF47" s="200"/>
      <c r="EWG47" s="266"/>
      <c r="EWH47" s="261"/>
      <c r="EWI47" s="265"/>
      <c r="EWJ47" s="266"/>
      <c r="EWK47" s="200"/>
      <c r="EWL47" s="266"/>
      <c r="EWM47" s="261"/>
      <c r="EWN47" s="265"/>
      <c r="EWO47" s="266"/>
      <c r="EWP47" s="200"/>
      <c r="EWQ47" s="266"/>
      <c r="EWR47" s="261"/>
      <c r="EWS47" s="265"/>
      <c r="EWT47" s="266"/>
      <c r="EWU47" s="200"/>
      <c r="EWV47" s="266"/>
      <c r="EWW47" s="261"/>
      <c r="EWX47" s="265"/>
      <c r="EWY47" s="266"/>
      <c r="EWZ47" s="200"/>
      <c r="EXA47" s="266"/>
      <c r="EXB47" s="261"/>
      <c r="EXC47" s="265"/>
      <c r="EXD47" s="266"/>
      <c r="EXE47" s="200"/>
      <c r="EXF47" s="266"/>
      <c r="EXG47" s="261"/>
      <c r="EXH47" s="265"/>
      <c r="EXI47" s="266"/>
      <c r="EXJ47" s="200"/>
      <c r="EXK47" s="266"/>
      <c r="EXL47" s="261"/>
      <c r="EXM47" s="265"/>
      <c r="EXN47" s="266"/>
      <c r="EXO47" s="200"/>
      <c r="EXP47" s="266"/>
      <c r="EXQ47" s="261"/>
      <c r="EXR47" s="265"/>
      <c r="EXS47" s="266"/>
      <c r="EXT47" s="200"/>
      <c r="EXU47" s="266"/>
      <c r="EXV47" s="261"/>
      <c r="EXW47" s="265"/>
      <c r="EXX47" s="266"/>
      <c r="EXY47" s="200"/>
      <c r="EXZ47" s="266"/>
      <c r="EYA47" s="261"/>
      <c r="EYB47" s="265"/>
      <c r="EYC47" s="266"/>
      <c r="EYD47" s="200"/>
      <c r="EYE47" s="266"/>
      <c r="EYF47" s="261"/>
      <c r="EYG47" s="265"/>
      <c r="EYH47" s="266"/>
      <c r="EYI47" s="200"/>
      <c r="EYJ47" s="266"/>
      <c r="EYK47" s="261"/>
      <c r="EYL47" s="265"/>
      <c r="EYM47" s="266"/>
      <c r="EYN47" s="200"/>
      <c r="EYO47" s="266"/>
      <c r="EYP47" s="261"/>
      <c r="EYQ47" s="265"/>
      <c r="EYR47" s="266"/>
      <c r="EYS47" s="200"/>
      <c r="EYT47" s="266"/>
      <c r="EYU47" s="261"/>
      <c r="EYV47" s="265"/>
      <c r="EYW47" s="266"/>
      <c r="EYX47" s="200"/>
      <c r="EYY47" s="266"/>
      <c r="EYZ47" s="261"/>
      <c r="EZA47" s="265"/>
      <c r="EZB47" s="266"/>
      <c r="EZC47" s="200"/>
      <c r="EZD47" s="266"/>
      <c r="EZE47" s="261"/>
      <c r="EZF47" s="265"/>
      <c r="EZG47" s="266"/>
      <c r="EZH47" s="200"/>
      <c r="EZI47" s="266"/>
      <c r="EZJ47" s="261"/>
      <c r="EZK47" s="265"/>
      <c r="EZL47" s="266"/>
      <c r="EZM47" s="200"/>
      <c r="EZN47" s="266"/>
      <c r="EZO47" s="261"/>
      <c r="EZP47" s="265"/>
      <c r="EZQ47" s="266"/>
      <c r="EZR47" s="200"/>
      <c r="EZS47" s="266"/>
      <c r="EZT47" s="261"/>
      <c r="EZU47" s="265"/>
      <c r="EZV47" s="266"/>
      <c r="EZW47" s="200"/>
      <c r="EZX47" s="266"/>
      <c r="EZY47" s="261"/>
      <c r="EZZ47" s="265"/>
      <c r="FAA47" s="266"/>
      <c r="FAB47" s="200"/>
      <c r="FAC47" s="266"/>
      <c r="FAD47" s="261"/>
      <c r="FAE47" s="265"/>
      <c r="FAF47" s="266"/>
      <c r="FAG47" s="200"/>
      <c r="FAH47" s="266"/>
      <c r="FAI47" s="261"/>
      <c r="FAJ47" s="265"/>
      <c r="FAK47" s="266"/>
      <c r="FAL47" s="200"/>
      <c r="FAM47" s="266"/>
      <c r="FAN47" s="261"/>
      <c r="FAO47" s="265"/>
      <c r="FAP47" s="266"/>
      <c r="FAQ47" s="200"/>
      <c r="FAR47" s="266"/>
      <c r="FAS47" s="261"/>
      <c r="FAT47" s="265"/>
      <c r="FAU47" s="266"/>
      <c r="FAV47" s="200"/>
      <c r="FAW47" s="266"/>
      <c r="FAX47" s="261"/>
      <c r="FAY47" s="265"/>
      <c r="FAZ47" s="266"/>
      <c r="FBA47" s="200"/>
      <c r="FBB47" s="266"/>
      <c r="FBC47" s="261"/>
      <c r="FBD47" s="265"/>
      <c r="FBE47" s="266"/>
      <c r="FBF47" s="200"/>
      <c r="FBG47" s="266"/>
      <c r="FBH47" s="261"/>
      <c r="FBI47" s="265"/>
      <c r="FBJ47" s="266"/>
      <c r="FBK47" s="200"/>
      <c r="FBL47" s="266"/>
      <c r="FBM47" s="261"/>
      <c r="FBN47" s="265"/>
      <c r="FBO47" s="266"/>
      <c r="FBP47" s="200"/>
      <c r="FBQ47" s="266"/>
      <c r="FBR47" s="261"/>
      <c r="FBS47" s="265"/>
      <c r="FBT47" s="266"/>
      <c r="FBU47" s="200"/>
      <c r="FBV47" s="266"/>
      <c r="FBW47" s="261"/>
      <c r="FBX47" s="265"/>
      <c r="FBY47" s="266"/>
      <c r="FBZ47" s="200"/>
      <c r="FCA47" s="266"/>
      <c r="FCB47" s="261"/>
      <c r="FCC47" s="265"/>
      <c r="FCD47" s="266"/>
      <c r="FCE47" s="200"/>
      <c r="FCF47" s="266"/>
      <c r="FCG47" s="261"/>
      <c r="FCH47" s="265"/>
      <c r="FCI47" s="266"/>
      <c r="FCJ47" s="200"/>
      <c r="FCK47" s="266"/>
      <c r="FCL47" s="261"/>
      <c r="FCM47" s="265"/>
      <c r="FCN47" s="266"/>
      <c r="FCO47" s="200"/>
      <c r="FCP47" s="266"/>
      <c r="FCQ47" s="261"/>
      <c r="FCR47" s="265"/>
      <c r="FCS47" s="266"/>
      <c r="FCT47" s="200"/>
      <c r="FCU47" s="266"/>
      <c r="FCV47" s="261"/>
      <c r="FCW47" s="265"/>
      <c r="FCX47" s="266"/>
      <c r="FCY47" s="200"/>
      <c r="FCZ47" s="266"/>
      <c r="FDA47" s="261"/>
      <c r="FDB47" s="265"/>
      <c r="FDC47" s="266"/>
      <c r="FDD47" s="200"/>
      <c r="FDE47" s="266"/>
      <c r="FDF47" s="261"/>
      <c r="FDG47" s="265"/>
      <c r="FDH47" s="266"/>
      <c r="FDI47" s="200"/>
      <c r="FDJ47" s="266"/>
      <c r="FDK47" s="261"/>
      <c r="FDL47" s="265"/>
      <c r="FDM47" s="266"/>
      <c r="FDN47" s="200"/>
      <c r="FDO47" s="266"/>
      <c r="FDP47" s="261"/>
      <c r="FDQ47" s="265"/>
      <c r="FDR47" s="266"/>
      <c r="FDS47" s="200"/>
      <c r="FDT47" s="266"/>
      <c r="FDU47" s="261"/>
      <c r="FDV47" s="265"/>
      <c r="FDW47" s="266"/>
      <c r="FDX47" s="200"/>
      <c r="FDY47" s="266"/>
      <c r="FDZ47" s="261"/>
      <c r="FEA47" s="265"/>
      <c r="FEB47" s="266"/>
      <c r="FEC47" s="200"/>
      <c r="FED47" s="266"/>
      <c r="FEE47" s="261"/>
      <c r="FEF47" s="265"/>
      <c r="FEG47" s="266"/>
      <c r="FEH47" s="200"/>
      <c r="FEI47" s="266"/>
      <c r="FEJ47" s="261"/>
      <c r="FEK47" s="265"/>
      <c r="FEL47" s="266"/>
      <c r="FEM47" s="200"/>
      <c r="FEN47" s="266"/>
      <c r="FEO47" s="261"/>
      <c r="FEP47" s="265"/>
      <c r="FEQ47" s="266"/>
      <c r="FER47" s="200"/>
      <c r="FES47" s="266"/>
      <c r="FET47" s="261"/>
      <c r="FEU47" s="265"/>
      <c r="FEV47" s="266"/>
      <c r="FEW47" s="200"/>
      <c r="FEX47" s="266"/>
      <c r="FEY47" s="261"/>
      <c r="FEZ47" s="265"/>
      <c r="FFA47" s="266"/>
      <c r="FFB47" s="200"/>
      <c r="FFC47" s="266"/>
      <c r="FFD47" s="261"/>
      <c r="FFE47" s="265"/>
      <c r="FFF47" s="266"/>
      <c r="FFG47" s="200"/>
      <c r="FFH47" s="266"/>
      <c r="FFI47" s="261"/>
      <c r="FFJ47" s="265"/>
      <c r="FFK47" s="266"/>
      <c r="FFL47" s="200"/>
      <c r="FFM47" s="266"/>
      <c r="FFN47" s="261"/>
      <c r="FFO47" s="265"/>
      <c r="FFP47" s="266"/>
      <c r="FFQ47" s="200"/>
      <c r="FFR47" s="266"/>
      <c r="FFS47" s="261"/>
      <c r="FFT47" s="265"/>
      <c r="FFU47" s="266"/>
      <c r="FFV47" s="200"/>
      <c r="FFW47" s="266"/>
      <c r="FFX47" s="261"/>
      <c r="FFY47" s="265"/>
      <c r="FFZ47" s="266"/>
      <c r="FGA47" s="200"/>
      <c r="FGB47" s="266"/>
      <c r="FGC47" s="261"/>
      <c r="FGD47" s="265"/>
      <c r="FGE47" s="266"/>
      <c r="FGF47" s="200"/>
      <c r="FGG47" s="266"/>
      <c r="FGH47" s="261"/>
      <c r="FGI47" s="265"/>
      <c r="FGJ47" s="266"/>
      <c r="FGK47" s="200"/>
      <c r="FGL47" s="266"/>
      <c r="FGM47" s="261"/>
      <c r="FGN47" s="265"/>
      <c r="FGO47" s="266"/>
      <c r="FGP47" s="200"/>
      <c r="FGQ47" s="266"/>
      <c r="FGR47" s="261"/>
      <c r="FGS47" s="265"/>
      <c r="FGT47" s="266"/>
      <c r="FGU47" s="200"/>
      <c r="FGV47" s="266"/>
      <c r="FGW47" s="261"/>
      <c r="FGX47" s="265"/>
      <c r="FGY47" s="266"/>
      <c r="FGZ47" s="200"/>
      <c r="FHA47" s="266"/>
      <c r="FHB47" s="261"/>
      <c r="FHC47" s="265"/>
      <c r="FHD47" s="266"/>
      <c r="FHE47" s="200"/>
      <c r="FHF47" s="266"/>
      <c r="FHG47" s="261"/>
      <c r="FHH47" s="265"/>
      <c r="FHI47" s="266"/>
      <c r="FHJ47" s="200"/>
      <c r="FHK47" s="266"/>
      <c r="FHL47" s="261"/>
      <c r="FHM47" s="265"/>
      <c r="FHN47" s="266"/>
      <c r="FHO47" s="200"/>
      <c r="FHP47" s="266"/>
      <c r="FHQ47" s="261"/>
      <c r="FHR47" s="265"/>
      <c r="FHS47" s="266"/>
      <c r="FHT47" s="200"/>
      <c r="FHU47" s="266"/>
      <c r="FHV47" s="261"/>
      <c r="FHW47" s="265"/>
      <c r="FHX47" s="266"/>
      <c r="FHY47" s="200"/>
      <c r="FHZ47" s="266"/>
      <c r="FIA47" s="261"/>
      <c r="FIB47" s="265"/>
      <c r="FIC47" s="266"/>
      <c r="FID47" s="200"/>
      <c r="FIE47" s="266"/>
      <c r="FIF47" s="261"/>
      <c r="FIG47" s="265"/>
      <c r="FIH47" s="266"/>
      <c r="FII47" s="200"/>
      <c r="FIJ47" s="266"/>
      <c r="FIK47" s="261"/>
      <c r="FIL47" s="265"/>
      <c r="FIM47" s="266"/>
      <c r="FIN47" s="200"/>
      <c r="FIO47" s="266"/>
      <c r="FIP47" s="261"/>
      <c r="FIQ47" s="265"/>
      <c r="FIR47" s="266"/>
      <c r="FIS47" s="200"/>
      <c r="FIT47" s="266"/>
      <c r="FIU47" s="261"/>
      <c r="FIV47" s="265"/>
      <c r="FIW47" s="266"/>
      <c r="FIX47" s="200"/>
      <c r="FIY47" s="266"/>
      <c r="FIZ47" s="261"/>
      <c r="FJA47" s="265"/>
      <c r="FJB47" s="266"/>
      <c r="FJC47" s="200"/>
      <c r="FJD47" s="266"/>
      <c r="FJE47" s="261"/>
      <c r="FJF47" s="265"/>
      <c r="FJG47" s="266"/>
      <c r="FJH47" s="200"/>
      <c r="FJI47" s="266"/>
      <c r="FJJ47" s="261"/>
      <c r="FJK47" s="265"/>
      <c r="FJL47" s="266"/>
      <c r="FJM47" s="200"/>
      <c r="FJN47" s="266"/>
      <c r="FJO47" s="261"/>
      <c r="FJP47" s="265"/>
      <c r="FJQ47" s="266"/>
      <c r="FJR47" s="200"/>
      <c r="FJS47" s="266"/>
      <c r="FJT47" s="261"/>
      <c r="FJU47" s="265"/>
      <c r="FJV47" s="266"/>
      <c r="FJW47" s="200"/>
      <c r="FJX47" s="266"/>
      <c r="FJY47" s="261"/>
      <c r="FJZ47" s="265"/>
      <c r="FKA47" s="266"/>
      <c r="FKB47" s="200"/>
      <c r="FKC47" s="266"/>
      <c r="FKD47" s="261"/>
      <c r="FKE47" s="265"/>
      <c r="FKF47" s="266"/>
      <c r="FKG47" s="200"/>
      <c r="FKH47" s="266"/>
      <c r="FKI47" s="261"/>
      <c r="FKJ47" s="265"/>
      <c r="FKK47" s="266"/>
      <c r="FKL47" s="200"/>
      <c r="FKM47" s="266"/>
      <c r="FKN47" s="261"/>
      <c r="FKO47" s="265"/>
      <c r="FKP47" s="266"/>
      <c r="FKQ47" s="200"/>
      <c r="FKR47" s="266"/>
      <c r="FKS47" s="261"/>
      <c r="FKT47" s="265"/>
      <c r="FKU47" s="266"/>
      <c r="FKV47" s="200"/>
      <c r="FKW47" s="266"/>
      <c r="FKX47" s="261"/>
      <c r="FKY47" s="265"/>
      <c r="FKZ47" s="266"/>
      <c r="FLA47" s="200"/>
      <c r="FLB47" s="266"/>
      <c r="FLC47" s="261"/>
      <c r="FLD47" s="265"/>
      <c r="FLE47" s="266"/>
      <c r="FLF47" s="200"/>
      <c r="FLG47" s="266"/>
      <c r="FLH47" s="261"/>
      <c r="FLI47" s="265"/>
      <c r="FLJ47" s="266"/>
      <c r="FLK47" s="200"/>
      <c r="FLL47" s="266"/>
      <c r="FLM47" s="261"/>
      <c r="FLN47" s="265"/>
      <c r="FLO47" s="266"/>
      <c r="FLP47" s="200"/>
      <c r="FLQ47" s="266"/>
      <c r="FLR47" s="261"/>
      <c r="FLS47" s="265"/>
      <c r="FLT47" s="266"/>
      <c r="FLU47" s="200"/>
      <c r="FLV47" s="266"/>
      <c r="FLW47" s="261"/>
      <c r="FLX47" s="265"/>
      <c r="FLY47" s="266"/>
      <c r="FLZ47" s="200"/>
      <c r="FMA47" s="266"/>
      <c r="FMB47" s="261"/>
      <c r="FMC47" s="265"/>
      <c r="FMD47" s="266"/>
      <c r="FME47" s="200"/>
      <c r="FMF47" s="266"/>
      <c r="FMG47" s="261"/>
      <c r="FMH47" s="265"/>
      <c r="FMI47" s="266"/>
      <c r="FMJ47" s="200"/>
      <c r="FMK47" s="266"/>
      <c r="FML47" s="261"/>
      <c r="FMM47" s="265"/>
      <c r="FMN47" s="266"/>
      <c r="FMO47" s="200"/>
      <c r="FMP47" s="266"/>
      <c r="FMQ47" s="261"/>
      <c r="FMR47" s="265"/>
      <c r="FMS47" s="266"/>
      <c r="FMT47" s="200"/>
      <c r="FMU47" s="266"/>
      <c r="FMV47" s="261"/>
      <c r="FMW47" s="265"/>
      <c r="FMX47" s="266"/>
      <c r="FMY47" s="200"/>
      <c r="FMZ47" s="266"/>
      <c r="FNA47" s="261"/>
      <c r="FNB47" s="265"/>
      <c r="FNC47" s="266"/>
      <c r="FND47" s="200"/>
      <c r="FNE47" s="266"/>
      <c r="FNF47" s="261"/>
      <c r="FNG47" s="265"/>
      <c r="FNH47" s="266"/>
      <c r="FNI47" s="200"/>
      <c r="FNJ47" s="266"/>
      <c r="FNK47" s="261"/>
      <c r="FNL47" s="265"/>
      <c r="FNM47" s="266"/>
      <c r="FNN47" s="200"/>
      <c r="FNO47" s="266"/>
      <c r="FNP47" s="261"/>
      <c r="FNQ47" s="265"/>
      <c r="FNR47" s="266"/>
      <c r="FNS47" s="200"/>
      <c r="FNT47" s="266"/>
      <c r="FNU47" s="261"/>
      <c r="FNV47" s="265"/>
      <c r="FNW47" s="266"/>
      <c r="FNX47" s="200"/>
      <c r="FNY47" s="266"/>
      <c r="FNZ47" s="261"/>
      <c r="FOA47" s="265"/>
      <c r="FOB47" s="266"/>
      <c r="FOC47" s="200"/>
      <c r="FOD47" s="266"/>
      <c r="FOE47" s="261"/>
      <c r="FOF47" s="265"/>
      <c r="FOG47" s="266"/>
      <c r="FOH47" s="200"/>
      <c r="FOI47" s="266"/>
      <c r="FOJ47" s="261"/>
      <c r="FOK47" s="265"/>
      <c r="FOL47" s="266"/>
      <c r="FOM47" s="200"/>
      <c r="FON47" s="266"/>
      <c r="FOO47" s="261"/>
      <c r="FOP47" s="265"/>
      <c r="FOQ47" s="266"/>
      <c r="FOR47" s="200"/>
      <c r="FOS47" s="266"/>
      <c r="FOT47" s="261"/>
      <c r="FOU47" s="265"/>
      <c r="FOV47" s="266"/>
      <c r="FOW47" s="200"/>
      <c r="FOX47" s="266"/>
      <c r="FOY47" s="261"/>
      <c r="FOZ47" s="265"/>
      <c r="FPA47" s="266"/>
      <c r="FPB47" s="200"/>
      <c r="FPC47" s="266"/>
      <c r="FPD47" s="261"/>
      <c r="FPE47" s="265"/>
      <c r="FPF47" s="266"/>
      <c r="FPG47" s="200"/>
      <c r="FPH47" s="266"/>
      <c r="FPI47" s="261"/>
      <c r="FPJ47" s="265"/>
      <c r="FPK47" s="266"/>
      <c r="FPL47" s="200"/>
      <c r="FPM47" s="266"/>
      <c r="FPN47" s="261"/>
      <c r="FPO47" s="265"/>
      <c r="FPP47" s="266"/>
      <c r="FPQ47" s="200"/>
      <c r="FPR47" s="266"/>
      <c r="FPS47" s="261"/>
      <c r="FPT47" s="265"/>
      <c r="FPU47" s="266"/>
      <c r="FPV47" s="200"/>
      <c r="FPW47" s="266"/>
      <c r="FPX47" s="261"/>
      <c r="FPY47" s="265"/>
      <c r="FPZ47" s="266"/>
      <c r="FQA47" s="200"/>
      <c r="FQB47" s="266"/>
      <c r="FQC47" s="261"/>
      <c r="FQD47" s="265"/>
      <c r="FQE47" s="266"/>
      <c r="FQF47" s="200"/>
      <c r="FQG47" s="266"/>
      <c r="FQH47" s="261"/>
      <c r="FQI47" s="265"/>
      <c r="FQJ47" s="266"/>
      <c r="FQK47" s="200"/>
      <c r="FQL47" s="266"/>
      <c r="FQM47" s="261"/>
      <c r="FQN47" s="265"/>
      <c r="FQO47" s="266"/>
      <c r="FQP47" s="200"/>
      <c r="FQQ47" s="266"/>
      <c r="FQR47" s="261"/>
      <c r="FQS47" s="265"/>
      <c r="FQT47" s="266"/>
      <c r="FQU47" s="200"/>
      <c r="FQV47" s="266"/>
      <c r="FQW47" s="261"/>
      <c r="FQX47" s="265"/>
      <c r="FQY47" s="266"/>
      <c r="FQZ47" s="200"/>
      <c r="FRA47" s="266"/>
      <c r="FRB47" s="261"/>
      <c r="FRC47" s="265"/>
      <c r="FRD47" s="266"/>
      <c r="FRE47" s="200"/>
      <c r="FRF47" s="266"/>
      <c r="FRG47" s="261"/>
      <c r="FRH47" s="265"/>
      <c r="FRI47" s="266"/>
      <c r="FRJ47" s="200"/>
      <c r="FRK47" s="266"/>
      <c r="FRL47" s="261"/>
      <c r="FRM47" s="265"/>
      <c r="FRN47" s="266"/>
      <c r="FRO47" s="200"/>
      <c r="FRP47" s="266"/>
      <c r="FRQ47" s="261"/>
      <c r="FRR47" s="265"/>
      <c r="FRS47" s="266"/>
      <c r="FRT47" s="200"/>
      <c r="FRU47" s="266"/>
      <c r="FRV47" s="261"/>
      <c r="FRW47" s="265"/>
      <c r="FRX47" s="266"/>
      <c r="FRY47" s="200"/>
      <c r="FRZ47" s="266"/>
      <c r="FSA47" s="261"/>
      <c r="FSB47" s="265"/>
      <c r="FSC47" s="266"/>
      <c r="FSD47" s="200"/>
      <c r="FSE47" s="266"/>
      <c r="FSF47" s="261"/>
      <c r="FSG47" s="265"/>
      <c r="FSH47" s="266"/>
      <c r="FSI47" s="200"/>
      <c r="FSJ47" s="266"/>
      <c r="FSK47" s="261"/>
      <c r="FSL47" s="265"/>
      <c r="FSM47" s="266"/>
      <c r="FSN47" s="200"/>
      <c r="FSO47" s="266"/>
      <c r="FSP47" s="261"/>
      <c r="FSQ47" s="265"/>
      <c r="FSR47" s="266"/>
      <c r="FSS47" s="200"/>
      <c r="FST47" s="266"/>
      <c r="FSU47" s="261"/>
      <c r="FSV47" s="265"/>
      <c r="FSW47" s="266"/>
      <c r="FSX47" s="200"/>
      <c r="FSY47" s="266"/>
      <c r="FSZ47" s="261"/>
      <c r="FTA47" s="265"/>
      <c r="FTB47" s="266"/>
      <c r="FTC47" s="200"/>
      <c r="FTD47" s="266"/>
      <c r="FTE47" s="261"/>
      <c r="FTF47" s="265"/>
      <c r="FTG47" s="266"/>
      <c r="FTH47" s="200"/>
      <c r="FTI47" s="266"/>
      <c r="FTJ47" s="261"/>
      <c r="FTK47" s="265"/>
      <c r="FTL47" s="266"/>
      <c r="FTM47" s="200"/>
      <c r="FTN47" s="266"/>
      <c r="FTO47" s="261"/>
      <c r="FTP47" s="265"/>
      <c r="FTQ47" s="266"/>
      <c r="FTR47" s="200"/>
      <c r="FTS47" s="266"/>
      <c r="FTT47" s="261"/>
      <c r="FTU47" s="265"/>
      <c r="FTV47" s="266"/>
      <c r="FTW47" s="200"/>
      <c r="FTX47" s="266"/>
      <c r="FTY47" s="261"/>
      <c r="FTZ47" s="265"/>
      <c r="FUA47" s="266"/>
      <c r="FUB47" s="200"/>
      <c r="FUC47" s="266"/>
      <c r="FUD47" s="261"/>
      <c r="FUE47" s="265"/>
      <c r="FUF47" s="266"/>
      <c r="FUG47" s="200"/>
      <c r="FUH47" s="266"/>
      <c r="FUI47" s="261"/>
      <c r="FUJ47" s="265"/>
      <c r="FUK47" s="266"/>
      <c r="FUL47" s="200"/>
      <c r="FUM47" s="266"/>
      <c r="FUN47" s="261"/>
      <c r="FUO47" s="265"/>
      <c r="FUP47" s="266"/>
      <c r="FUQ47" s="200"/>
      <c r="FUR47" s="266"/>
      <c r="FUS47" s="261"/>
      <c r="FUT47" s="265"/>
      <c r="FUU47" s="266"/>
      <c r="FUV47" s="200"/>
      <c r="FUW47" s="266"/>
      <c r="FUX47" s="261"/>
      <c r="FUY47" s="265"/>
      <c r="FUZ47" s="266"/>
      <c r="FVA47" s="200"/>
      <c r="FVB47" s="266"/>
      <c r="FVC47" s="261"/>
      <c r="FVD47" s="265"/>
      <c r="FVE47" s="266"/>
      <c r="FVF47" s="200"/>
      <c r="FVG47" s="266"/>
      <c r="FVH47" s="261"/>
      <c r="FVI47" s="265"/>
      <c r="FVJ47" s="266"/>
      <c r="FVK47" s="200"/>
      <c r="FVL47" s="266"/>
      <c r="FVM47" s="261"/>
      <c r="FVN47" s="265"/>
      <c r="FVO47" s="266"/>
      <c r="FVP47" s="200"/>
      <c r="FVQ47" s="266"/>
      <c r="FVR47" s="261"/>
      <c r="FVS47" s="265"/>
      <c r="FVT47" s="266"/>
      <c r="FVU47" s="200"/>
      <c r="FVV47" s="266"/>
      <c r="FVW47" s="261"/>
      <c r="FVX47" s="265"/>
      <c r="FVY47" s="266"/>
      <c r="FVZ47" s="200"/>
      <c r="FWA47" s="266"/>
      <c r="FWB47" s="261"/>
      <c r="FWC47" s="265"/>
      <c r="FWD47" s="266"/>
      <c r="FWE47" s="200"/>
      <c r="FWF47" s="266"/>
      <c r="FWG47" s="261"/>
      <c r="FWH47" s="265"/>
      <c r="FWI47" s="266"/>
      <c r="FWJ47" s="200"/>
      <c r="FWK47" s="266"/>
      <c r="FWL47" s="261"/>
      <c r="FWM47" s="265"/>
      <c r="FWN47" s="266"/>
      <c r="FWO47" s="200"/>
      <c r="FWP47" s="266"/>
      <c r="FWQ47" s="261"/>
      <c r="FWR47" s="265"/>
      <c r="FWS47" s="266"/>
      <c r="FWT47" s="200"/>
      <c r="FWU47" s="266"/>
      <c r="FWV47" s="261"/>
      <c r="FWW47" s="265"/>
      <c r="FWX47" s="266"/>
      <c r="FWY47" s="200"/>
      <c r="FWZ47" s="266"/>
      <c r="FXA47" s="261"/>
      <c r="FXB47" s="265"/>
      <c r="FXC47" s="266"/>
      <c r="FXD47" s="200"/>
      <c r="FXE47" s="266"/>
      <c r="FXF47" s="261"/>
      <c r="FXG47" s="265"/>
      <c r="FXH47" s="266"/>
      <c r="FXI47" s="200"/>
      <c r="FXJ47" s="266"/>
      <c r="FXK47" s="261"/>
      <c r="FXL47" s="265"/>
      <c r="FXM47" s="266"/>
      <c r="FXN47" s="200"/>
      <c r="FXO47" s="266"/>
      <c r="FXP47" s="261"/>
      <c r="FXQ47" s="265"/>
      <c r="FXR47" s="266"/>
      <c r="FXS47" s="200"/>
      <c r="FXT47" s="266"/>
      <c r="FXU47" s="261"/>
      <c r="FXV47" s="265"/>
      <c r="FXW47" s="266"/>
      <c r="FXX47" s="200"/>
      <c r="FXY47" s="266"/>
      <c r="FXZ47" s="261"/>
      <c r="FYA47" s="265"/>
      <c r="FYB47" s="266"/>
      <c r="FYC47" s="200"/>
      <c r="FYD47" s="266"/>
      <c r="FYE47" s="261"/>
      <c r="FYF47" s="265"/>
      <c r="FYG47" s="266"/>
      <c r="FYH47" s="200"/>
      <c r="FYI47" s="266"/>
      <c r="FYJ47" s="261"/>
      <c r="FYK47" s="265"/>
      <c r="FYL47" s="266"/>
      <c r="FYM47" s="200"/>
      <c r="FYN47" s="266"/>
      <c r="FYO47" s="261"/>
      <c r="FYP47" s="265"/>
      <c r="FYQ47" s="266"/>
      <c r="FYR47" s="200"/>
      <c r="FYS47" s="266"/>
      <c r="FYT47" s="261"/>
      <c r="FYU47" s="265"/>
      <c r="FYV47" s="266"/>
      <c r="FYW47" s="200"/>
      <c r="FYX47" s="266"/>
      <c r="FYY47" s="261"/>
      <c r="FYZ47" s="265"/>
      <c r="FZA47" s="266"/>
      <c r="FZB47" s="200"/>
      <c r="FZC47" s="266"/>
      <c r="FZD47" s="261"/>
      <c r="FZE47" s="265"/>
      <c r="FZF47" s="266"/>
      <c r="FZG47" s="200"/>
      <c r="FZH47" s="266"/>
      <c r="FZI47" s="261"/>
      <c r="FZJ47" s="265"/>
      <c r="FZK47" s="266"/>
      <c r="FZL47" s="200"/>
      <c r="FZM47" s="266"/>
      <c r="FZN47" s="261"/>
      <c r="FZO47" s="265"/>
      <c r="FZP47" s="266"/>
      <c r="FZQ47" s="200"/>
      <c r="FZR47" s="266"/>
      <c r="FZS47" s="261"/>
      <c r="FZT47" s="265"/>
      <c r="FZU47" s="266"/>
      <c r="FZV47" s="200"/>
      <c r="FZW47" s="266"/>
      <c r="FZX47" s="261"/>
      <c r="FZY47" s="265"/>
      <c r="FZZ47" s="266"/>
      <c r="GAA47" s="200"/>
      <c r="GAB47" s="266"/>
      <c r="GAC47" s="261"/>
      <c r="GAD47" s="265"/>
      <c r="GAE47" s="266"/>
      <c r="GAF47" s="200"/>
      <c r="GAG47" s="266"/>
      <c r="GAH47" s="261"/>
      <c r="GAI47" s="265"/>
      <c r="GAJ47" s="266"/>
      <c r="GAK47" s="200"/>
      <c r="GAL47" s="266"/>
      <c r="GAM47" s="261"/>
      <c r="GAN47" s="265"/>
      <c r="GAO47" s="266"/>
      <c r="GAP47" s="200"/>
      <c r="GAQ47" s="266"/>
      <c r="GAR47" s="261"/>
      <c r="GAS47" s="265"/>
      <c r="GAT47" s="266"/>
      <c r="GAU47" s="200"/>
      <c r="GAV47" s="266"/>
      <c r="GAW47" s="261"/>
      <c r="GAX47" s="265"/>
      <c r="GAY47" s="266"/>
      <c r="GAZ47" s="200"/>
      <c r="GBA47" s="266"/>
      <c r="GBB47" s="261"/>
      <c r="GBC47" s="265"/>
      <c r="GBD47" s="266"/>
      <c r="GBE47" s="200"/>
      <c r="GBF47" s="266"/>
      <c r="GBG47" s="261"/>
      <c r="GBH47" s="265"/>
      <c r="GBI47" s="266"/>
      <c r="GBJ47" s="200"/>
      <c r="GBK47" s="266"/>
      <c r="GBL47" s="261"/>
      <c r="GBM47" s="265"/>
      <c r="GBN47" s="266"/>
      <c r="GBO47" s="200"/>
      <c r="GBP47" s="266"/>
      <c r="GBQ47" s="261"/>
      <c r="GBR47" s="265"/>
      <c r="GBS47" s="266"/>
      <c r="GBT47" s="200"/>
      <c r="GBU47" s="266"/>
      <c r="GBV47" s="261"/>
      <c r="GBW47" s="265"/>
      <c r="GBX47" s="266"/>
      <c r="GBY47" s="200"/>
      <c r="GBZ47" s="266"/>
      <c r="GCA47" s="261"/>
      <c r="GCB47" s="265"/>
      <c r="GCC47" s="266"/>
      <c r="GCD47" s="200"/>
      <c r="GCE47" s="266"/>
      <c r="GCF47" s="261"/>
      <c r="GCG47" s="265"/>
      <c r="GCH47" s="266"/>
      <c r="GCI47" s="200"/>
      <c r="GCJ47" s="266"/>
      <c r="GCK47" s="261"/>
      <c r="GCL47" s="265"/>
      <c r="GCM47" s="266"/>
      <c r="GCN47" s="200"/>
      <c r="GCO47" s="266"/>
      <c r="GCP47" s="261"/>
      <c r="GCQ47" s="265"/>
      <c r="GCR47" s="266"/>
      <c r="GCS47" s="200"/>
      <c r="GCT47" s="266"/>
      <c r="GCU47" s="261"/>
      <c r="GCV47" s="265"/>
      <c r="GCW47" s="266"/>
      <c r="GCX47" s="200"/>
      <c r="GCY47" s="266"/>
      <c r="GCZ47" s="261"/>
      <c r="GDA47" s="265"/>
      <c r="GDB47" s="266"/>
      <c r="GDC47" s="200"/>
      <c r="GDD47" s="266"/>
      <c r="GDE47" s="261"/>
      <c r="GDF47" s="265"/>
      <c r="GDG47" s="266"/>
      <c r="GDH47" s="200"/>
      <c r="GDI47" s="266"/>
      <c r="GDJ47" s="261"/>
      <c r="GDK47" s="265"/>
      <c r="GDL47" s="266"/>
      <c r="GDM47" s="200"/>
      <c r="GDN47" s="266"/>
      <c r="GDO47" s="261"/>
      <c r="GDP47" s="265"/>
      <c r="GDQ47" s="266"/>
      <c r="GDR47" s="200"/>
      <c r="GDS47" s="266"/>
      <c r="GDT47" s="261"/>
      <c r="GDU47" s="265"/>
      <c r="GDV47" s="266"/>
      <c r="GDW47" s="200"/>
      <c r="GDX47" s="266"/>
      <c r="GDY47" s="261"/>
      <c r="GDZ47" s="265"/>
      <c r="GEA47" s="266"/>
      <c r="GEB47" s="200"/>
      <c r="GEC47" s="266"/>
      <c r="GED47" s="261"/>
      <c r="GEE47" s="265"/>
      <c r="GEF47" s="266"/>
      <c r="GEG47" s="200"/>
      <c r="GEH47" s="266"/>
      <c r="GEI47" s="261"/>
      <c r="GEJ47" s="265"/>
      <c r="GEK47" s="266"/>
      <c r="GEL47" s="200"/>
      <c r="GEM47" s="266"/>
      <c r="GEN47" s="261"/>
      <c r="GEO47" s="265"/>
      <c r="GEP47" s="266"/>
      <c r="GEQ47" s="200"/>
      <c r="GER47" s="266"/>
      <c r="GES47" s="261"/>
      <c r="GET47" s="265"/>
      <c r="GEU47" s="266"/>
      <c r="GEV47" s="200"/>
      <c r="GEW47" s="266"/>
      <c r="GEX47" s="261"/>
      <c r="GEY47" s="265"/>
      <c r="GEZ47" s="266"/>
      <c r="GFA47" s="200"/>
      <c r="GFB47" s="266"/>
      <c r="GFC47" s="261"/>
      <c r="GFD47" s="265"/>
      <c r="GFE47" s="266"/>
      <c r="GFF47" s="200"/>
      <c r="GFG47" s="266"/>
      <c r="GFH47" s="261"/>
      <c r="GFI47" s="265"/>
      <c r="GFJ47" s="266"/>
      <c r="GFK47" s="200"/>
      <c r="GFL47" s="266"/>
      <c r="GFM47" s="261"/>
      <c r="GFN47" s="265"/>
      <c r="GFO47" s="266"/>
      <c r="GFP47" s="200"/>
      <c r="GFQ47" s="266"/>
      <c r="GFR47" s="261"/>
      <c r="GFS47" s="265"/>
      <c r="GFT47" s="266"/>
      <c r="GFU47" s="200"/>
      <c r="GFV47" s="266"/>
      <c r="GFW47" s="261"/>
      <c r="GFX47" s="265"/>
      <c r="GFY47" s="266"/>
      <c r="GFZ47" s="200"/>
      <c r="GGA47" s="266"/>
      <c r="GGB47" s="261"/>
      <c r="GGC47" s="265"/>
      <c r="GGD47" s="266"/>
      <c r="GGE47" s="200"/>
      <c r="GGF47" s="266"/>
      <c r="GGG47" s="261"/>
      <c r="GGH47" s="265"/>
      <c r="GGI47" s="266"/>
      <c r="GGJ47" s="200"/>
      <c r="GGK47" s="266"/>
      <c r="GGL47" s="261"/>
      <c r="GGM47" s="265"/>
      <c r="GGN47" s="266"/>
      <c r="GGO47" s="200"/>
      <c r="GGP47" s="266"/>
      <c r="GGQ47" s="261"/>
      <c r="GGR47" s="265"/>
      <c r="GGS47" s="266"/>
      <c r="GGT47" s="200"/>
      <c r="GGU47" s="266"/>
      <c r="GGV47" s="261"/>
      <c r="GGW47" s="265"/>
      <c r="GGX47" s="266"/>
      <c r="GGY47" s="200"/>
      <c r="GGZ47" s="266"/>
      <c r="GHA47" s="261"/>
      <c r="GHB47" s="265"/>
      <c r="GHC47" s="266"/>
      <c r="GHD47" s="200"/>
      <c r="GHE47" s="266"/>
      <c r="GHF47" s="261"/>
      <c r="GHG47" s="265"/>
      <c r="GHH47" s="266"/>
      <c r="GHI47" s="200"/>
      <c r="GHJ47" s="266"/>
      <c r="GHK47" s="261"/>
      <c r="GHL47" s="265"/>
      <c r="GHM47" s="266"/>
      <c r="GHN47" s="200"/>
      <c r="GHO47" s="266"/>
      <c r="GHP47" s="261"/>
      <c r="GHQ47" s="265"/>
      <c r="GHR47" s="266"/>
      <c r="GHS47" s="200"/>
      <c r="GHT47" s="266"/>
      <c r="GHU47" s="261"/>
      <c r="GHV47" s="265"/>
      <c r="GHW47" s="266"/>
      <c r="GHX47" s="200"/>
      <c r="GHY47" s="266"/>
      <c r="GHZ47" s="261"/>
      <c r="GIA47" s="265"/>
      <c r="GIB47" s="266"/>
      <c r="GIC47" s="200"/>
      <c r="GID47" s="266"/>
      <c r="GIE47" s="261"/>
      <c r="GIF47" s="265"/>
      <c r="GIG47" s="266"/>
      <c r="GIH47" s="200"/>
      <c r="GII47" s="266"/>
      <c r="GIJ47" s="261"/>
      <c r="GIK47" s="265"/>
      <c r="GIL47" s="266"/>
      <c r="GIM47" s="200"/>
      <c r="GIN47" s="266"/>
      <c r="GIO47" s="261"/>
      <c r="GIP47" s="265"/>
      <c r="GIQ47" s="266"/>
      <c r="GIR47" s="200"/>
      <c r="GIS47" s="266"/>
      <c r="GIT47" s="261"/>
      <c r="GIU47" s="265"/>
      <c r="GIV47" s="266"/>
      <c r="GIW47" s="200"/>
      <c r="GIX47" s="266"/>
      <c r="GIY47" s="261"/>
      <c r="GIZ47" s="265"/>
      <c r="GJA47" s="266"/>
      <c r="GJB47" s="200"/>
      <c r="GJC47" s="266"/>
      <c r="GJD47" s="261"/>
      <c r="GJE47" s="265"/>
      <c r="GJF47" s="266"/>
      <c r="GJG47" s="200"/>
      <c r="GJH47" s="266"/>
      <c r="GJI47" s="261"/>
      <c r="GJJ47" s="265"/>
      <c r="GJK47" s="266"/>
      <c r="GJL47" s="200"/>
      <c r="GJM47" s="266"/>
      <c r="GJN47" s="261"/>
      <c r="GJO47" s="265"/>
      <c r="GJP47" s="266"/>
      <c r="GJQ47" s="200"/>
      <c r="GJR47" s="266"/>
      <c r="GJS47" s="261"/>
      <c r="GJT47" s="265"/>
      <c r="GJU47" s="266"/>
      <c r="GJV47" s="200"/>
      <c r="GJW47" s="266"/>
      <c r="GJX47" s="261"/>
      <c r="GJY47" s="265"/>
      <c r="GJZ47" s="266"/>
      <c r="GKA47" s="200"/>
      <c r="GKB47" s="266"/>
      <c r="GKC47" s="261"/>
      <c r="GKD47" s="265"/>
      <c r="GKE47" s="266"/>
      <c r="GKF47" s="200"/>
      <c r="GKG47" s="266"/>
      <c r="GKH47" s="261"/>
      <c r="GKI47" s="265"/>
      <c r="GKJ47" s="266"/>
      <c r="GKK47" s="200"/>
      <c r="GKL47" s="266"/>
      <c r="GKM47" s="261"/>
      <c r="GKN47" s="265"/>
      <c r="GKO47" s="266"/>
      <c r="GKP47" s="200"/>
      <c r="GKQ47" s="266"/>
      <c r="GKR47" s="261"/>
      <c r="GKS47" s="265"/>
      <c r="GKT47" s="266"/>
      <c r="GKU47" s="200"/>
      <c r="GKV47" s="266"/>
      <c r="GKW47" s="261"/>
      <c r="GKX47" s="265"/>
      <c r="GKY47" s="266"/>
      <c r="GKZ47" s="200"/>
      <c r="GLA47" s="266"/>
      <c r="GLB47" s="261"/>
      <c r="GLC47" s="265"/>
      <c r="GLD47" s="266"/>
      <c r="GLE47" s="200"/>
      <c r="GLF47" s="266"/>
      <c r="GLG47" s="261"/>
      <c r="GLH47" s="265"/>
      <c r="GLI47" s="266"/>
      <c r="GLJ47" s="200"/>
      <c r="GLK47" s="266"/>
      <c r="GLL47" s="261"/>
      <c r="GLM47" s="265"/>
      <c r="GLN47" s="266"/>
      <c r="GLO47" s="200"/>
      <c r="GLP47" s="266"/>
      <c r="GLQ47" s="261"/>
      <c r="GLR47" s="265"/>
      <c r="GLS47" s="266"/>
      <c r="GLT47" s="200"/>
      <c r="GLU47" s="266"/>
      <c r="GLV47" s="261"/>
      <c r="GLW47" s="265"/>
      <c r="GLX47" s="266"/>
      <c r="GLY47" s="200"/>
      <c r="GLZ47" s="266"/>
      <c r="GMA47" s="261"/>
      <c r="GMB47" s="265"/>
      <c r="GMC47" s="266"/>
      <c r="GMD47" s="200"/>
      <c r="GME47" s="266"/>
      <c r="GMF47" s="261"/>
      <c r="GMG47" s="265"/>
      <c r="GMH47" s="266"/>
      <c r="GMI47" s="200"/>
      <c r="GMJ47" s="266"/>
      <c r="GMK47" s="261"/>
      <c r="GML47" s="265"/>
      <c r="GMM47" s="266"/>
      <c r="GMN47" s="200"/>
      <c r="GMO47" s="266"/>
      <c r="GMP47" s="261"/>
      <c r="GMQ47" s="265"/>
      <c r="GMR47" s="266"/>
      <c r="GMS47" s="200"/>
      <c r="GMT47" s="266"/>
      <c r="GMU47" s="261"/>
      <c r="GMV47" s="265"/>
      <c r="GMW47" s="266"/>
      <c r="GMX47" s="200"/>
      <c r="GMY47" s="266"/>
      <c r="GMZ47" s="261"/>
      <c r="GNA47" s="265"/>
      <c r="GNB47" s="266"/>
      <c r="GNC47" s="200"/>
      <c r="GND47" s="266"/>
      <c r="GNE47" s="261"/>
      <c r="GNF47" s="265"/>
      <c r="GNG47" s="266"/>
      <c r="GNH47" s="200"/>
      <c r="GNI47" s="266"/>
      <c r="GNJ47" s="261"/>
      <c r="GNK47" s="265"/>
      <c r="GNL47" s="266"/>
      <c r="GNM47" s="200"/>
      <c r="GNN47" s="266"/>
      <c r="GNO47" s="261"/>
      <c r="GNP47" s="265"/>
      <c r="GNQ47" s="266"/>
      <c r="GNR47" s="200"/>
      <c r="GNS47" s="266"/>
      <c r="GNT47" s="261"/>
      <c r="GNU47" s="265"/>
      <c r="GNV47" s="266"/>
      <c r="GNW47" s="200"/>
      <c r="GNX47" s="266"/>
      <c r="GNY47" s="261"/>
      <c r="GNZ47" s="265"/>
      <c r="GOA47" s="266"/>
      <c r="GOB47" s="200"/>
      <c r="GOC47" s="266"/>
      <c r="GOD47" s="261"/>
      <c r="GOE47" s="265"/>
      <c r="GOF47" s="266"/>
      <c r="GOG47" s="200"/>
      <c r="GOH47" s="266"/>
      <c r="GOI47" s="261"/>
      <c r="GOJ47" s="265"/>
      <c r="GOK47" s="266"/>
      <c r="GOL47" s="200"/>
      <c r="GOM47" s="266"/>
      <c r="GON47" s="261"/>
      <c r="GOO47" s="265"/>
      <c r="GOP47" s="266"/>
      <c r="GOQ47" s="200"/>
      <c r="GOR47" s="266"/>
      <c r="GOS47" s="261"/>
      <c r="GOT47" s="265"/>
      <c r="GOU47" s="266"/>
      <c r="GOV47" s="200"/>
      <c r="GOW47" s="266"/>
      <c r="GOX47" s="261"/>
      <c r="GOY47" s="265"/>
      <c r="GOZ47" s="266"/>
      <c r="GPA47" s="200"/>
      <c r="GPB47" s="266"/>
      <c r="GPC47" s="261"/>
      <c r="GPD47" s="265"/>
      <c r="GPE47" s="266"/>
      <c r="GPF47" s="200"/>
      <c r="GPG47" s="266"/>
      <c r="GPH47" s="261"/>
      <c r="GPI47" s="265"/>
      <c r="GPJ47" s="266"/>
      <c r="GPK47" s="200"/>
      <c r="GPL47" s="266"/>
      <c r="GPM47" s="261"/>
      <c r="GPN47" s="265"/>
      <c r="GPO47" s="266"/>
      <c r="GPP47" s="200"/>
      <c r="GPQ47" s="266"/>
      <c r="GPR47" s="261"/>
      <c r="GPS47" s="265"/>
      <c r="GPT47" s="266"/>
      <c r="GPU47" s="200"/>
      <c r="GPV47" s="266"/>
      <c r="GPW47" s="261"/>
      <c r="GPX47" s="265"/>
      <c r="GPY47" s="266"/>
      <c r="GPZ47" s="200"/>
      <c r="GQA47" s="266"/>
      <c r="GQB47" s="261"/>
      <c r="GQC47" s="265"/>
      <c r="GQD47" s="266"/>
      <c r="GQE47" s="200"/>
      <c r="GQF47" s="266"/>
      <c r="GQG47" s="261"/>
      <c r="GQH47" s="265"/>
      <c r="GQI47" s="266"/>
      <c r="GQJ47" s="200"/>
      <c r="GQK47" s="266"/>
      <c r="GQL47" s="261"/>
      <c r="GQM47" s="265"/>
      <c r="GQN47" s="266"/>
      <c r="GQO47" s="200"/>
      <c r="GQP47" s="266"/>
      <c r="GQQ47" s="261"/>
      <c r="GQR47" s="265"/>
      <c r="GQS47" s="266"/>
      <c r="GQT47" s="200"/>
      <c r="GQU47" s="266"/>
      <c r="GQV47" s="261"/>
      <c r="GQW47" s="265"/>
      <c r="GQX47" s="266"/>
      <c r="GQY47" s="200"/>
      <c r="GQZ47" s="266"/>
      <c r="GRA47" s="261"/>
      <c r="GRB47" s="265"/>
      <c r="GRC47" s="266"/>
      <c r="GRD47" s="200"/>
      <c r="GRE47" s="266"/>
      <c r="GRF47" s="261"/>
      <c r="GRG47" s="265"/>
      <c r="GRH47" s="266"/>
      <c r="GRI47" s="200"/>
      <c r="GRJ47" s="266"/>
      <c r="GRK47" s="261"/>
      <c r="GRL47" s="265"/>
      <c r="GRM47" s="266"/>
      <c r="GRN47" s="200"/>
      <c r="GRO47" s="266"/>
      <c r="GRP47" s="261"/>
      <c r="GRQ47" s="265"/>
      <c r="GRR47" s="266"/>
      <c r="GRS47" s="200"/>
      <c r="GRT47" s="266"/>
      <c r="GRU47" s="261"/>
      <c r="GRV47" s="265"/>
      <c r="GRW47" s="266"/>
      <c r="GRX47" s="200"/>
      <c r="GRY47" s="266"/>
      <c r="GRZ47" s="261"/>
      <c r="GSA47" s="265"/>
      <c r="GSB47" s="266"/>
      <c r="GSC47" s="200"/>
      <c r="GSD47" s="266"/>
      <c r="GSE47" s="261"/>
      <c r="GSF47" s="265"/>
      <c r="GSG47" s="266"/>
      <c r="GSH47" s="200"/>
      <c r="GSI47" s="266"/>
      <c r="GSJ47" s="261"/>
      <c r="GSK47" s="265"/>
      <c r="GSL47" s="266"/>
      <c r="GSM47" s="200"/>
      <c r="GSN47" s="266"/>
      <c r="GSO47" s="261"/>
      <c r="GSP47" s="265"/>
      <c r="GSQ47" s="266"/>
      <c r="GSR47" s="200"/>
      <c r="GSS47" s="266"/>
      <c r="GST47" s="261"/>
      <c r="GSU47" s="265"/>
      <c r="GSV47" s="266"/>
      <c r="GSW47" s="200"/>
      <c r="GSX47" s="266"/>
      <c r="GSY47" s="261"/>
      <c r="GSZ47" s="265"/>
      <c r="GTA47" s="266"/>
      <c r="GTB47" s="200"/>
      <c r="GTC47" s="266"/>
      <c r="GTD47" s="261"/>
      <c r="GTE47" s="265"/>
      <c r="GTF47" s="266"/>
      <c r="GTG47" s="200"/>
      <c r="GTH47" s="266"/>
      <c r="GTI47" s="261"/>
      <c r="GTJ47" s="265"/>
      <c r="GTK47" s="266"/>
      <c r="GTL47" s="200"/>
      <c r="GTM47" s="266"/>
      <c r="GTN47" s="261"/>
      <c r="GTO47" s="265"/>
      <c r="GTP47" s="266"/>
      <c r="GTQ47" s="200"/>
      <c r="GTR47" s="266"/>
      <c r="GTS47" s="261"/>
      <c r="GTT47" s="265"/>
      <c r="GTU47" s="266"/>
      <c r="GTV47" s="200"/>
      <c r="GTW47" s="266"/>
      <c r="GTX47" s="261"/>
      <c r="GTY47" s="265"/>
      <c r="GTZ47" s="266"/>
      <c r="GUA47" s="200"/>
      <c r="GUB47" s="266"/>
      <c r="GUC47" s="261"/>
      <c r="GUD47" s="265"/>
      <c r="GUE47" s="266"/>
      <c r="GUF47" s="200"/>
      <c r="GUG47" s="266"/>
      <c r="GUH47" s="261"/>
      <c r="GUI47" s="265"/>
      <c r="GUJ47" s="266"/>
      <c r="GUK47" s="200"/>
      <c r="GUL47" s="266"/>
      <c r="GUM47" s="261"/>
      <c r="GUN47" s="265"/>
      <c r="GUO47" s="266"/>
      <c r="GUP47" s="200"/>
      <c r="GUQ47" s="266"/>
      <c r="GUR47" s="261"/>
      <c r="GUS47" s="265"/>
      <c r="GUT47" s="266"/>
      <c r="GUU47" s="200"/>
      <c r="GUV47" s="266"/>
      <c r="GUW47" s="261"/>
      <c r="GUX47" s="265"/>
      <c r="GUY47" s="266"/>
      <c r="GUZ47" s="200"/>
      <c r="GVA47" s="266"/>
      <c r="GVB47" s="261"/>
      <c r="GVC47" s="265"/>
      <c r="GVD47" s="266"/>
      <c r="GVE47" s="200"/>
      <c r="GVF47" s="266"/>
      <c r="GVG47" s="261"/>
      <c r="GVH47" s="265"/>
      <c r="GVI47" s="266"/>
      <c r="GVJ47" s="200"/>
      <c r="GVK47" s="266"/>
      <c r="GVL47" s="261"/>
      <c r="GVM47" s="265"/>
      <c r="GVN47" s="266"/>
      <c r="GVO47" s="200"/>
      <c r="GVP47" s="266"/>
      <c r="GVQ47" s="261"/>
      <c r="GVR47" s="265"/>
      <c r="GVS47" s="266"/>
      <c r="GVT47" s="200"/>
      <c r="GVU47" s="266"/>
      <c r="GVV47" s="261"/>
      <c r="GVW47" s="265"/>
      <c r="GVX47" s="266"/>
      <c r="GVY47" s="200"/>
      <c r="GVZ47" s="266"/>
      <c r="GWA47" s="261"/>
      <c r="GWB47" s="265"/>
      <c r="GWC47" s="266"/>
      <c r="GWD47" s="200"/>
      <c r="GWE47" s="266"/>
      <c r="GWF47" s="261"/>
      <c r="GWG47" s="265"/>
      <c r="GWH47" s="266"/>
      <c r="GWI47" s="200"/>
      <c r="GWJ47" s="266"/>
      <c r="GWK47" s="261"/>
      <c r="GWL47" s="265"/>
      <c r="GWM47" s="266"/>
      <c r="GWN47" s="200"/>
      <c r="GWO47" s="266"/>
      <c r="GWP47" s="261"/>
      <c r="GWQ47" s="265"/>
      <c r="GWR47" s="266"/>
      <c r="GWS47" s="200"/>
      <c r="GWT47" s="266"/>
      <c r="GWU47" s="261"/>
      <c r="GWV47" s="265"/>
      <c r="GWW47" s="266"/>
      <c r="GWX47" s="200"/>
      <c r="GWY47" s="266"/>
      <c r="GWZ47" s="261"/>
      <c r="GXA47" s="265"/>
      <c r="GXB47" s="266"/>
      <c r="GXC47" s="200"/>
      <c r="GXD47" s="266"/>
      <c r="GXE47" s="261"/>
      <c r="GXF47" s="265"/>
      <c r="GXG47" s="266"/>
      <c r="GXH47" s="200"/>
      <c r="GXI47" s="266"/>
      <c r="GXJ47" s="261"/>
      <c r="GXK47" s="265"/>
      <c r="GXL47" s="266"/>
      <c r="GXM47" s="200"/>
      <c r="GXN47" s="266"/>
      <c r="GXO47" s="261"/>
      <c r="GXP47" s="265"/>
      <c r="GXQ47" s="266"/>
      <c r="GXR47" s="200"/>
      <c r="GXS47" s="266"/>
      <c r="GXT47" s="261"/>
      <c r="GXU47" s="265"/>
      <c r="GXV47" s="266"/>
      <c r="GXW47" s="200"/>
      <c r="GXX47" s="266"/>
      <c r="GXY47" s="261"/>
      <c r="GXZ47" s="265"/>
      <c r="GYA47" s="266"/>
      <c r="GYB47" s="200"/>
      <c r="GYC47" s="266"/>
      <c r="GYD47" s="261"/>
      <c r="GYE47" s="265"/>
      <c r="GYF47" s="266"/>
      <c r="GYG47" s="200"/>
      <c r="GYH47" s="266"/>
      <c r="GYI47" s="261"/>
      <c r="GYJ47" s="265"/>
      <c r="GYK47" s="266"/>
      <c r="GYL47" s="200"/>
      <c r="GYM47" s="266"/>
      <c r="GYN47" s="261"/>
      <c r="GYO47" s="265"/>
      <c r="GYP47" s="266"/>
      <c r="GYQ47" s="200"/>
      <c r="GYR47" s="266"/>
      <c r="GYS47" s="261"/>
      <c r="GYT47" s="265"/>
      <c r="GYU47" s="266"/>
      <c r="GYV47" s="200"/>
      <c r="GYW47" s="266"/>
      <c r="GYX47" s="261"/>
      <c r="GYY47" s="265"/>
      <c r="GYZ47" s="266"/>
      <c r="GZA47" s="200"/>
      <c r="GZB47" s="266"/>
      <c r="GZC47" s="261"/>
      <c r="GZD47" s="265"/>
      <c r="GZE47" s="266"/>
      <c r="GZF47" s="200"/>
      <c r="GZG47" s="266"/>
      <c r="GZH47" s="261"/>
      <c r="GZI47" s="265"/>
      <c r="GZJ47" s="266"/>
      <c r="GZK47" s="200"/>
      <c r="GZL47" s="266"/>
      <c r="GZM47" s="261"/>
      <c r="GZN47" s="265"/>
      <c r="GZO47" s="266"/>
      <c r="GZP47" s="200"/>
      <c r="GZQ47" s="266"/>
      <c r="GZR47" s="261"/>
      <c r="GZS47" s="265"/>
      <c r="GZT47" s="266"/>
      <c r="GZU47" s="200"/>
      <c r="GZV47" s="266"/>
      <c r="GZW47" s="261"/>
      <c r="GZX47" s="265"/>
      <c r="GZY47" s="266"/>
      <c r="GZZ47" s="200"/>
      <c r="HAA47" s="266"/>
      <c r="HAB47" s="261"/>
      <c r="HAC47" s="265"/>
      <c r="HAD47" s="266"/>
      <c r="HAE47" s="200"/>
      <c r="HAF47" s="266"/>
      <c r="HAG47" s="261"/>
      <c r="HAH47" s="265"/>
      <c r="HAI47" s="266"/>
      <c r="HAJ47" s="200"/>
      <c r="HAK47" s="266"/>
      <c r="HAL47" s="261"/>
      <c r="HAM47" s="265"/>
      <c r="HAN47" s="266"/>
      <c r="HAO47" s="200"/>
      <c r="HAP47" s="266"/>
      <c r="HAQ47" s="261"/>
      <c r="HAR47" s="265"/>
      <c r="HAS47" s="266"/>
      <c r="HAT47" s="200"/>
      <c r="HAU47" s="266"/>
      <c r="HAV47" s="261"/>
      <c r="HAW47" s="265"/>
      <c r="HAX47" s="266"/>
      <c r="HAY47" s="200"/>
      <c r="HAZ47" s="266"/>
      <c r="HBA47" s="261"/>
      <c r="HBB47" s="265"/>
      <c r="HBC47" s="266"/>
      <c r="HBD47" s="200"/>
      <c r="HBE47" s="266"/>
      <c r="HBF47" s="261"/>
      <c r="HBG47" s="265"/>
      <c r="HBH47" s="266"/>
      <c r="HBI47" s="200"/>
      <c r="HBJ47" s="266"/>
      <c r="HBK47" s="261"/>
      <c r="HBL47" s="265"/>
      <c r="HBM47" s="266"/>
      <c r="HBN47" s="200"/>
      <c r="HBO47" s="266"/>
      <c r="HBP47" s="261"/>
      <c r="HBQ47" s="265"/>
      <c r="HBR47" s="266"/>
      <c r="HBS47" s="200"/>
      <c r="HBT47" s="266"/>
      <c r="HBU47" s="261"/>
      <c r="HBV47" s="265"/>
      <c r="HBW47" s="266"/>
      <c r="HBX47" s="200"/>
      <c r="HBY47" s="266"/>
      <c r="HBZ47" s="261"/>
      <c r="HCA47" s="265"/>
      <c r="HCB47" s="266"/>
      <c r="HCC47" s="200"/>
      <c r="HCD47" s="266"/>
      <c r="HCE47" s="261"/>
      <c r="HCF47" s="265"/>
      <c r="HCG47" s="266"/>
      <c r="HCH47" s="200"/>
      <c r="HCI47" s="266"/>
      <c r="HCJ47" s="261"/>
      <c r="HCK47" s="265"/>
      <c r="HCL47" s="266"/>
      <c r="HCM47" s="200"/>
      <c r="HCN47" s="266"/>
      <c r="HCO47" s="261"/>
      <c r="HCP47" s="265"/>
      <c r="HCQ47" s="266"/>
      <c r="HCR47" s="200"/>
      <c r="HCS47" s="266"/>
      <c r="HCT47" s="261"/>
      <c r="HCU47" s="265"/>
      <c r="HCV47" s="266"/>
      <c r="HCW47" s="200"/>
      <c r="HCX47" s="266"/>
      <c r="HCY47" s="261"/>
      <c r="HCZ47" s="265"/>
      <c r="HDA47" s="266"/>
      <c r="HDB47" s="200"/>
      <c r="HDC47" s="266"/>
      <c r="HDD47" s="261"/>
      <c r="HDE47" s="265"/>
      <c r="HDF47" s="266"/>
      <c r="HDG47" s="200"/>
      <c r="HDH47" s="266"/>
      <c r="HDI47" s="261"/>
      <c r="HDJ47" s="265"/>
      <c r="HDK47" s="266"/>
      <c r="HDL47" s="200"/>
      <c r="HDM47" s="266"/>
      <c r="HDN47" s="261"/>
      <c r="HDO47" s="265"/>
      <c r="HDP47" s="266"/>
      <c r="HDQ47" s="200"/>
      <c r="HDR47" s="266"/>
      <c r="HDS47" s="261"/>
      <c r="HDT47" s="265"/>
      <c r="HDU47" s="266"/>
      <c r="HDV47" s="200"/>
      <c r="HDW47" s="266"/>
      <c r="HDX47" s="261"/>
      <c r="HDY47" s="265"/>
      <c r="HDZ47" s="266"/>
      <c r="HEA47" s="200"/>
      <c r="HEB47" s="266"/>
      <c r="HEC47" s="261"/>
      <c r="HED47" s="265"/>
      <c r="HEE47" s="266"/>
      <c r="HEF47" s="200"/>
      <c r="HEG47" s="266"/>
      <c r="HEH47" s="261"/>
      <c r="HEI47" s="265"/>
      <c r="HEJ47" s="266"/>
      <c r="HEK47" s="200"/>
      <c r="HEL47" s="266"/>
      <c r="HEM47" s="261"/>
      <c r="HEN47" s="265"/>
      <c r="HEO47" s="266"/>
      <c r="HEP47" s="200"/>
      <c r="HEQ47" s="266"/>
      <c r="HER47" s="261"/>
      <c r="HES47" s="265"/>
      <c r="HET47" s="266"/>
      <c r="HEU47" s="200"/>
      <c r="HEV47" s="266"/>
      <c r="HEW47" s="261"/>
      <c r="HEX47" s="265"/>
      <c r="HEY47" s="266"/>
      <c r="HEZ47" s="200"/>
      <c r="HFA47" s="266"/>
      <c r="HFB47" s="261"/>
      <c r="HFC47" s="265"/>
      <c r="HFD47" s="266"/>
      <c r="HFE47" s="200"/>
      <c r="HFF47" s="266"/>
      <c r="HFG47" s="261"/>
      <c r="HFH47" s="265"/>
      <c r="HFI47" s="266"/>
      <c r="HFJ47" s="200"/>
      <c r="HFK47" s="266"/>
      <c r="HFL47" s="261"/>
      <c r="HFM47" s="265"/>
      <c r="HFN47" s="266"/>
      <c r="HFO47" s="200"/>
      <c r="HFP47" s="266"/>
      <c r="HFQ47" s="261"/>
      <c r="HFR47" s="265"/>
      <c r="HFS47" s="266"/>
      <c r="HFT47" s="200"/>
      <c r="HFU47" s="266"/>
      <c r="HFV47" s="261"/>
      <c r="HFW47" s="265"/>
      <c r="HFX47" s="266"/>
      <c r="HFY47" s="200"/>
      <c r="HFZ47" s="266"/>
      <c r="HGA47" s="261"/>
      <c r="HGB47" s="265"/>
      <c r="HGC47" s="266"/>
      <c r="HGD47" s="200"/>
      <c r="HGE47" s="266"/>
      <c r="HGF47" s="261"/>
      <c r="HGG47" s="265"/>
      <c r="HGH47" s="266"/>
      <c r="HGI47" s="200"/>
      <c r="HGJ47" s="266"/>
      <c r="HGK47" s="261"/>
      <c r="HGL47" s="265"/>
      <c r="HGM47" s="266"/>
      <c r="HGN47" s="200"/>
      <c r="HGO47" s="266"/>
      <c r="HGP47" s="261"/>
      <c r="HGQ47" s="265"/>
      <c r="HGR47" s="266"/>
      <c r="HGS47" s="200"/>
      <c r="HGT47" s="266"/>
      <c r="HGU47" s="261"/>
      <c r="HGV47" s="265"/>
      <c r="HGW47" s="266"/>
      <c r="HGX47" s="200"/>
      <c r="HGY47" s="266"/>
      <c r="HGZ47" s="261"/>
      <c r="HHA47" s="265"/>
      <c r="HHB47" s="266"/>
      <c r="HHC47" s="200"/>
      <c r="HHD47" s="266"/>
      <c r="HHE47" s="261"/>
      <c r="HHF47" s="265"/>
      <c r="HHG47" s="266"/>
      <c r="HHH47" s="200"/>
      <c r="HHI47" s="266"/>
      <c r="HHJ47" s="261"/>
      <c r="HHK47" s="265"/>
      <c r="HHL47" s="266"/>
      <c r="HHM47" s="200"/>
      <c r="HHN47" s="266"/>
      <c r="HHO47" s="261"/>
      <c r="HHP47" s="265"/>
      <c r="HHQ47" s="266"/>
      <c r="HHR47" s="200"/>
      <c r="HHS47" s="266"/>
      <c r="HHT47" s="261"/>
      <c r="HHU47" s="265"/>
      <c r="HHV47" s="266"/>
      <c r="HHW47" s="200"/>
      <c r="HHX47" s="266"/>
      <c r="HHY47" s="261"/>
      <c r="HHZ47" s="265"/>
      <c r="HIA47" s="266"/>
      <c r="HIB47" s="200"/>
      <c r="HIC47" s="266"/>
      <c r="HID47" s="261"/>
      <c r="HIE47" s="265"/>
      <c r="HIF47" s="266"/>
      <c r="HIG47" s="200"/>
      <c r="HIH47" s="266"/>
      <c r="HII47" s="261"/>
      <c r="HIJ47" s="265"/>
      <c r="HIK47" s="266"/>
      <c r="HIL47" s="200"/>
      <c r="HIM47" s="266"/>
      <c r="HIN47" s="261"/>
      <c r="HIO47" s="265"/>
      <c r="HIP47" s="266"/>
      <c r="HIQ47" s="200"/>
      <c r="HIR47" s="266"/>
      <c r="HIS47" s="261"/>
      <c r="HIT47" s="265"/>
      <c r="HIU47" s="266"/>
      <c r="HIV47" s="200"/>
      <c r="HIW47" s="266"/>
      <c r="HIX47" s="261"/>
      <c r="HIY47" s="265"/>
      <c r="HIZ47" s="266"/>
      <c r="HJA47" s="200"/>
      <c r="HJB47" s="266"/>
      <c r="HJC47" s="261"/>
      <c r="HJD47" s="265"/>
      <c r="HJE47" s="266"/>
      <c r="HJF47" s="200"/>
      <c r="HJG47" s="266"/>
      <c r="HJH47" s="261"/>
      <c r="HJI47" s="265"/>
      <c r="HJJ47" s="266"/>
      <c r="HJK47" s="200"/>
      <c r="HJL47" s="266"/>
      <c r="HJM47" s="261"/>
      <c r="HJN47" s="265"/>
      <c r="HJO47" s="266"/>
      <c r="HJP47" s="200"/>
      <c r="HJQ47" s="266"/>
      <c r="HJR47" s="261"/>
      <c r="HJS47" s="265"/>
      <c r="HJT47" s="266"/>
      <c r="HJU47" s="200"/>
      <c r="HJV47" s="266"/>
      <c r="HJW47" s="261"/>
      <c r="HJX47" s="265"/>
      <c r="HJY47" s="266"/>
      <c r="HJZ47" s="200"/>
      <c r="HKA47" s="266"/>
      <c r="HKB47" s="261"/>
      <c r="HKC47" s="265"/>
      <c r="HKD47" s="266"/>
      <c r="HKE47" s="200"/>
      <c r="HKF47" s="266"/>
      <c r="HKG47" s="261"/>
      <c r="HKH47" s="265"/>
      <c r="HKI47" s="266"/>
      <c r="HKJ47" s="200"/>
      <c r="HKK47" s="266"/>
      <c r="HKL47" s="261"/>
      <c r="HKM47" s="265"/>
      <c r="HKN47" s="266"/>
      <c r="HKO47" s="200"/>
      <c r="HKP47" s="266"/>
      <c r="HKQ47" s="261"/>
      <c r="HKR47" s="265"/>
      <c r="HKS47" s="266"/>
      <c r="HKT47" s="200"/>
      <c r="HKU47" s="266"/>
      <c r="HKV47" s="261"/>
      <c r="HKW47" s="265"/>
      <c r="HKX47" s="266"/>
      <c r="HKY47" s="200"/>
      <c r="HKZ47" s="266"/>
      <c r="HLA47" s="261"/>
      <c r="HLB47" s="265"/>
      <c r="HLC47" s="266"/>
      <c r="HLD47" s="200"/>
      <c r="HLE47" s="266"/>
      <c r="HLF47" s="261"/>
      <c r="HLG47" s="265"/>
      <c r="HLH47" s="266"/>
      <c r="HLI47" s="200"/>
      <c r="HLJ47" s="266"/>
      <c r="HLK47" s="261"/>
      <c r="HLL47" s="265"/>
      <c r="HLM47" s="266"/>
      <c r="HLN47" s="200"/>
      <c r="HLO47" s="266"/>
      <c r="HLP47" s="261"/>
      <c r="HLQ47" s="265"/>
      <c r="HLR47" s="266"/>
      <c r="HLS47" s="200"/>
      <c r="HLT47" s="266"/>
      <c r="HLU47" s="261"/>
      <c r="HLV47" s="265"/>
      <c r="HLW47" s="266"/>
      <c r="HLX47" s="200"/>
      <c r="HLY47" s="266"/>
      <c r="HLZ47" s="261"/>
      <c r="HMA47" s="265"/>
      <c r="HMB47" s="266"/>
      <c r="HMC47" s="200"/>
      <c r="HMD47" s="266"/>
      <c r="HME47" s="261"/>
      <c r="HMF47" s="265"/>
      <c r="HMG47" s="266"/>
      <c r="HMH47" s="200"/>
      <c r="HMI47" s="266"/>
      <c r="HMJ47" s="261"/>
      <c r="HMK47" s="265"/>
      <c r="HML47" s="266"/>
      <c r="HMM47" s="200"/>
      <c r="HMN47" s="266"/>
      <c r="HMO47" s="261"/>
      <c r="HMP47" s="265"/>
      <c r="HMQ47" s="266"/>
      <c r="HMR47" s="200"/>
      <c r="HMS47" s="266"/>
      <c r="HMT47" s="261"/>
      <c r="HMU47" s="265"/>
      <c r="HMV47" s="266"/>
      <c r="HMW47" s="200"/>
      <c r="HMX47" s="266"/>
      <c r="HMY47" s="261"/>
      <c r="HMZ47" s="265"/>
      <c r="HNA47" s="266"/>
      <c r="HNB47" s="200"/>
      <c r="HNC47" s="266"/>
      <c r="HND47" s="261"/>
      <c r="HNE47" s="265"/>
      <c r="HNF47" s="266"/>
      <c r="HNG47" s="200"/>
      <c r="HNH47" s="266"/>
      <c r="HNI47" s="261"/>
      <c r="HNJ47" s="265"/>
      <c r="HNK47" s="266"/>
      <c r="HNL47" s="200"/>
      <c r="HNM47" s="266"/>
      <c r="HNN47" s="261"/>
      <c r="HNO47" s="265"/>
      <c r="HNP47" s="266"/>
      <c r="HNQ47" s="200"/>
      <c r="HNR47" s="266"/>
      <c r="HNS47" s="261"/>
      <c r="HNT47" s="265"/>
      <c r="HNU47" s="266"/>
      <c r="HNV47" s="200"/>
      <c r="HNW47" s="266"/>
      <c r="HNX47" s="261"/>
      <c r="HNY47" s="265"/>
      <c r="HNZ47" s="266"/>
      <c r="HOA47" s="200"/>
      <c r="HOB47" s="266"/>
      <c r="HOC47" s="261"/>
      <c r="HOD47" s="265"/>
      <c r="HOE47" s="266"/>
      <c r="HOF47" s="200"/>
      <c r="HOG47" s="266"/>
      <c r="HOH47" s="261"/>
      <c r="HOI47" s="265"/>
      <c r="HOJ47" s="266"/>
      <c r="HOK47" s="200"/>
      <c r="HOL47" s="266"/>
      <c r="HOM47" s="261"/>
      <c r="HON47" s="265"/>
      <c r="HOO47" s="266"/>
      <c r="HOP47" s="200"/>
      <c r="HOQ47" s="266"/>
      <c r="HOR47" s="261"/>
      <c r="HOS47" s="265"/>
      <c r="HOT47" s="266"/>
      <c r="HOU47" s="200"/>
      <c r="HOV47" s="266"/>
      <c r="HOW47" s="261"/>
      <c r="HOX47" s="265"/>
      <c r="HOY47" s="266"/>
      <c r="HOZ47" s="200"/>
      <c r="HPA47" s="266"/>
      <c r="HPB47" s="261"/>
      <c r="HPC47" s="265"/>
      <c r="HPD47" s="266"/>
      <c r="HPE47" s="200"/>
      <c r="HPF47" s="266"/>
      <c r="HPG47" s="261"/>
      <c r="HPH47" s="265"/>
      <c r="HPI47" s="266"/>
      <c r="HPJ47" s="200"/>
      <c r="HPK47" s="266"/>
      <c r="HPL47" s="261"/>
      <c r="HPM47" s="265"/>
      <c r="HPN47" s="266"/>
      <c r="HPO47" s="200"/>
      <c r="HPP47" s="266"/>
      <c r="HPQ47" s="261"/>
      <c r="HPR47" s="265"/>
      <c r="HPS47" s="266"/>
      <c r="HPT47" s="200"/>
      <c r="HPU47" s="266"/>
      <c r="HPV47" s="261"/>
      <c r="HPW47" s="265"/>
      <c r="HPX47" s="266"/>
      <c r="HPY47" s="200"/>
      <c r="HPZ47" s="266"/>
      <c r="HQA47" s="261"/>
      <c r="HQB47" s="265"/>
      <c r="HQC47" s="266"/>
      <c r="HQD47" s="200"/>
      <c r="HQE47" s="266"/>
      <c r="HQF47" s="261"/>
      <c r="HQG47" s="265"/>
      <c r="HQH47" s="266"/>
      <c r="HQI47" s="200"/>
      <c r="HQJ47" s="266"/>
      <c r="HQK47" s="261"/>
      <c r="HQL47" s="265"/>
      <c r="HQM47" s="266"/>
      <c r="HQN47" s="200"/>
      <c r="HQO47" s="266"/>
      <c r="HQP47" s="261"/>
      <c r="HQQ47" s="265"/>
      <c r="HQR47" s="266"/>
      <c r="HQS47" s="200"/>
      <c r="HQT47" s="266"/>
      <c r="HQU47" s="261"/>
      <c r="HQV47" s="265"/>
      <c r="HQW47" s="266"/>
      <c r="HQX47" s="200"/>
      <c r="HQY47" s="266"/>
      <c r="HQZ47" s="261"/>
      <c r="HRA47" s="265"/>
      <c r="HRB47" s="266"/>
      <c r="HRC47" s="200"/>
      <c r="HRD47" s="266"/>
      <c r="HRE47" s="261"/>
      <c r="HRF47" s="265"/>
      <c r="HRG47" s="266"/>
      <c r="HRH47" s="200"/>
      <c r="HRI47" s="266"/>
      <c r="HRJ47" s="261"/>
      <c r="HRK47" s="265"/>
      <c r="HRL47" s="266"/>
      <c r="HRM47" s="200"/>
      <c r="HRN47" s="266"/>
      <c r="HRO47" s="261"/>
      <c r="HRP47" s="265"/>
      <c r="HRQ47" s="266"/>
      <c r="HRR47" s="200"/>
      <c r="HRS47" s="266"/>
      <c r="HRT47" s="261"/>
      <c r="HRU47" s="265"/>
      <c r="HRV47" s="266"/>
      <c r="HRW47" s="200"/>
      <c r="HRX47" s="266"/>
      <c r="HRY47" s="261"/>
      <c r="HRZ47" s="265"/>
      <c r="HSA47" s="266"/>
      <c r="HSB47" s="200"/>
      <c r="HSC47" s="266"/>
      <c r="HSD47" s="261"/>
      <c r="HSE47" s="265"/>
      <c r="HSF47" s="266"/>
      <c r="HSG47" s="200"/>
      <c r="HSH47" s="266"/>
      <c r="HSI47" s="261"/>
      <c r="HSJ47" s="265"/>
      <c r="HSK47" s="266"/>
      <c r="HSL47" s="200"/>
      <c r="HSM47" s="266"/>
      <c r="HSN47" s="261"/>
      <c r="HSO47" s="265"/>
      <c r="HSP47" s="266"/>
      <c r="HSQ47" s="200"/>
      <c r="HSR47" s="266"/>
      <c r="HSS47" s="261"/>
      <c r="HST47" s="265"/>
      <c r="HSU47" s="266"/>
      <c r="HSV47" s="200"/>
      <c r="HSW47" s="266"/>
      <c r="HSX47" s="261"/>
      <c r="HSY47" s="265"/>
      <c r="HSZ47" s="266"/>
      <c r="HTA47" s="200"/>
      <c r="HTB47" s="266"/>
      <c r="HTC47" s="261"/>
      <c r="HTD47" s="265"/>
      <c r="HTE47" s="266"/>
      <c r="HTF47" s="200"/>
      <c r="HTG47" s="266"/>
      <c r="HTH47" s="261"/>
      <c r="HTI47" s="265"/>
      <c r="HTJ47" s="266"/>
      <c r="HTK47" s="200"/>
      <c r="HTL47" s="266"/>
      <c r="HTM47" s="261"/>
      <c r="HTN47" s="265"/>
      <c r="HTO47" s="266"/>
      <c r="HTP47" s="200"/>
      <c r="HTQ47" s="266"/>
      <c r="HTR47" s="261"/>
      <c r="HTS47" s="265"/>
      <c r="HTT47" s="266"/>
      <c r="HTU47" s="200"/>
      <c r="HTV47" s="266"/>
      <c r="HTW47" s="261"/>
      <c r="HTX47" s="265"/>
      <c r="HTY47" s="266"/>
      <c r="HTZ47" s="200"/>
      <c r="HUA47" s="266"/>
      <c r="HUB47" s="261"/>
      <c r="HUC47" s="265"/>
      <c r="HUD47" s="266"/>
      <c r="HUE47" s="200"/>
      <c r="HUF47" s="266"/>
      <c r="HUG47" s="261"/>
      <c r="HUH47" s="265"/>
      <c r="HUI47" s="266"/>
      <c r="HUJ47" s="200"/>
      <c r="HUK47" s="266"/>
      <c r="HUL47" s="261"/>
      <c r="HUM47" s="265"/>
      <c r="HUN47" s="266"/>
      <c r="HUO47" s="200"/>
      <c r="HUP47" s="266"/>
      <c r="HUQ47" s="261"/>
      <c r="HUR47" s="265"/>
      <c r="HUS47" s="266"/>
      <c r="HUT47" s="200"/>
      <c r="HUU47" s="266"/>
      <c r="HUV47" s="261"/>
      <c r="HUW47" s="265"/>
      <c r="HUX47" s="266"/>
      <c r="HUY47" s="200"/>
      <c r="HUZ47" s="266"/>
      <c r="HVA47" s="261"/>
      <c r="HVB47" s="265"/>
      <c r="HVC47" s="266"/>
      <c r="HVD47" s="200"/>
      <c r="HVE47" s="266"/>
      <c r="HVF47" s="261"/>
      <c r="HVG47" s="265"/>
      <c r="HVH47" s="266"/>
      <c r="HVI47" s="200"/>
      <c r="HVJ47" s="266"/>
      <c r="HVK47" s="261"/>
      <c r="HVL47" s="265"/>
      <c r="HVM47" s="266"/>
      <c r="HVN47" s="200"/>
      <c r="HVO47" s="266"/>
      <c r="HVP47" s="261"/>
      <c r="HVQ47" s="265"/>
      <c r="HVR47" s="266"/>
      <c r="HVS47" s="200"/>
      <c r="HVT47" s="266"/>
      <c r="HVU47" s="261"/>
      <c r="HVV47" s="265"/>
      <c r="HVW47" s="266"/>
      <c r="HVX47" s="200"/>
      <c r="HVY47" s="266"/>
      <c r="HVZ47" s="261"/>
      <c r="HWA47" s="265"/>
      <c r="HWB47" s="266"/>
      <c r="HWC47" s="200"/>
      <c r="HWD47" s="266"/>
      <c r="HWE47" s="261"/>
      <c r="HWF47" s="265"/>
      <c r="HWG47" s="266"/>
      <c r="HWH47" s="200"/>
      <c r="HWI47" s="266"/>
      <c r="HWJ47" s="261"/>
      <c r="HWK47" s="265"/>
      <c r="HWL47" s="266"/>
      <c r="HWM47" s="200"/>
      <c r="HWN47" s="266"/>
      <c r="HWO47" s="261"/>
      <c r="HWP47" s="265"/>
      <c r="HWQ47" s="266"/>
      <c r="HWR47" s="200"/>
      <c r="HWS47" s="266"/>
      <c r="HWT47" s="261"/>
      <c r="HWU47" s="265"/>
      <c r="HWV47" s="266"/>
      <c r="HWW47" s="200"/>
      <c r="HWX47" s="266"/>
      <c r="HWY47" s="261"/>
      <c r="HWZ47" s="265"/>
      <c r="HXA47" s="266"/>
      <c r="HXB47" s="200"/>
      <c r="HXC47" s="266"/>
      <c r="HXD47" s="261"/>
      <c r="HXE47" s="265"/>
      <c r="HXF47" s="266"/>
      <c r="HXG47" s="200"/>
      <c r="HXH47" s="266"/>
      <c r="HXI47" s="261"/>
      <c r="HXJ47" s="265"/>
      <c r="HXK47" s="266"/>
      <c r="HXL47" s="200"/>
      <c r="HXM47" s="266"/>
      <c r="HXN47" s="261"/>
      <c r="HXO47" s="265"/>
      <c r="HXP47" s="266"/>
      <c r="HXQ47" s="200"/>
      <c r="HXR47" s="266"/>
      <c r="HXS47" s="261"/>
      <c r="HXT47" s="265"/>
      <c r="HXU47" s="266"/>
      <c r="HXV47" s="200"/>
      <c r="HXW47" s="266"/>
      <c r="HXX47" s="261"/>
      <c r="HXY47" s="265"/>
      <c r="HXZ47" s="266"/>
      <c r="HYA47" s="200"/>
      <c r="HYB47" s="266"/>
      <c r="HYC47" s="261"/>
      <c r="HYD47" s="265"/>
      <c r="HYE47" s="266"/>
      <c r="HYF47" s="200"/>
      <c r="HYG47" s="266"/>
      <c r="HYH47" s="261"/>
      <c r="HYI47" s="265"/>
      <c r="HYJ47" s="266"/>
      <c r="HYK47" s="200"/>
      <c r="HYL47" s="266"/>
      <c r="HYM47" s="261"/>
      <c r="HYN47" s="265"/>
      <c r="HYO47" s="266"/>
      <c r="HYP47" s="200"/>
      <c r="HYQ47" s="266"/>
      <c r="HYR47" s="261"/>
      <c r="HYS47" s="265"/>
      <c r="HYT47" s="266"/>
      <c r="HYU47" s="200"/>
      <c r="HYV47" s="266"/>
      <c r="HYW47" s="261"/>
      <c r="HYX47" s="265"/>
      <c r="HYY47" s="266"/>
      <c r="HYZ47" s="200"/>
      <c r="HZA47" s="266"/>
      <c r="HZB47" s="261"/>
      <c r="HZC47" s="265"/>
      <c r="HZD47" s="266"/>
      <c r="HZE47" s="200"/>
      <c r="HZF47" s="266"/>
      <c r="HZG47" s="261"/>
      <c r="HZH47" s="265"/>
      <c r="HZI47" s="266"/>
      <c r="HZJ47" s="200"/>
      <c r="HZK47" s="266"/>
      <c r="HZL47" s="261"/>
      <c r="HZM47" s="265"/>
      <c r="HZN47" s="266"/>
      <c r="HZO47" s="200"/>
      <c r="HZP47" s="266"/>
      <c r="HZQ47" s="261"/>
      <c r="HZR47" s="265"/>
      <c r="HZS47" s="266"/>
      <c r="HZT47" s="200"/>
      <c r="HZU47" s="266"/>
      <c r="HZV47" s="261"/>
      <c r="HZW47" s="265"/>
      <c r="HZX47" s="266"/>
      <c r="HZY47" s="200"/>
      <c r="HZZ47" s="266"/>
      <c r="IAA47" s="261"/>
      <c r="IAB47" s="265"/>
      <c r="IAC47" s="266"/>
      <c r="IAD47" s="200"/>
      <c r="IAE47" s="266"/>
      <c r="IAF47" s="261"/>
      <c r="IAG47" s="265"/>
      <c r="IAH47" s="266"/>
      <c r="IAI47" s="200"/>
      <c r="IAJ47" s="266"/>
      <c r="IAK47" s="261"/>
      <c r="IAL47" s="265"/>
      <c r="IAM47" s="266"/>
      <c r="IAN47" s="200"/>
      <c r="IAO47" s="266"/>
      <c r="IAP47" s="261"/>
      <c r="IAQ47" s="265"/>
      <c r="IAR47" s="266"/>
      <c r="IAS47" s="200"/>
      <c r="IAT47" s="266"/>
      <c r="IAU47" s="261"/>
      <c r="IAV47" s="265"/>
      <c r="IAW47" s="266"/>
      <c r="IAX47" s="200"/>
      <c r="IAY47" s="266"/>
      <c r="IAZ47" s="261"/>
      <c r="IBA47" s="265"/>
      <c r="IBB47" s="266"/>
      <c r="IBC47" s="200"/>
      <c r="IBD47" s="266"/>
      <c r="IBE47" s="261"/>
      <c r="IBF47" s="265"/>
      <c r="IBG47" s="266"/>
      <c r="IBH47" s="200"/>
      <c r="IBI47" s="266"/>
      <c r="IBJ47" s="261"/>
      <c r="IBK47" s="265"/>
      <c r="IBL47" s="266"/>
      <c r="IBM47" s="200"/>
      <c r="IBN47" s="266"/>
      <c r="IBO47" s="261"/>
      <c r="IBP47" s="265"/>
      <c r="IBQ47" s="266"/>
      <c r="IBR47" s="200"/>
      <c r="IBS47" s="266"/>
      <c r="IBT47" s="261"/>
      <c r="IBU47" s="265"/>
      <c r="IBV47" s="266"/>
      <c r="IBW47" s="200"/>
      <c r="IBX47" s="266"/>
      <c r="IBY47" s="261"/>
      <c r="IBZ47" s="265"/>
      <c r="ICA47" s="266"/>
      <c r="ICB47" s="200"/>
      <c r="ICC47" s="266"/>
      <c r="ICD47" s="261"/>
      <c r="ICE47" s="265"/>
      <c r="ICF47" s="266"/>
      <c r="ICG47" s="200"/>
      <c r="ICH47" s="266"/>
      <c r="ICI47" s="261"/>
      <c r="ICJ47" s="265"/>
      <c r="ICK47" s="266"/>
      <c r="ICL47" s="200"/>
      <c r="ICM47" s="266"/>
      <c r="ICN47" s="261"/>
      <c r="ICO47" s="265"/>
      <c r="ICP47" s="266"/>
      <c r="ICQ47" s="200"/>
      <c r="ICR47" s="266"/>
      <c r="ICS47" s="261"/>
      <c r="ICT47" s="265"/>
      <c r="ICU47" s="266"/>
      <c r="ICV47" s="200"/>
      <c r="ICW47" s="266"/>
      <c r="ICX47" s="261"/>
      <c r="ICY47" s="265"/>
      <c r="ICZ47" s="266"/>
      <c r="IDA47" s="200"/>
      <c r="IDB47" s="266"/>
      <c r="IDC47" s="261"/>
      <c r="IDD47" s="265"/>
      <c r="IDE47" s="266"/>
      <c r="IDF47" s="200"/>
      <c r="IDG47" s="266"/>
      <c r="IDH47" s="261"/>
      <c r="IDI47" s="265"/>
      <c r="IDJ47" s="266"/>
      <c r="IDK47" s="200"/>
      <c r="IDL47" s="266"/>
      <c r="IDM47" s="261"/>
      <c r="IDN47" s="265"/>
      <c r="IDO47" s="266"/>
      <c r="IDP47" s="200"/>
      <c r="IDQ47" s="266"/>
      <c r="IDR47" s="261"/>
      <c r="IDS47" s="265"/>
      <c r="IDT47" s="266"/>
      <c r="IDU47" s="200"/>
      <c r="IDV47" s="266"/>
      <c r="IDW47" s="261"/>
      <c r="IDX47" s="265"/>
      <c r="IDY47" s="266"/>
      <c r="IDZ47" s="200"/>
      <c r="IEA47" s="266"/>
      <c r="IEB47" s="261"/>
      <c r="IEC47" s="265"/>
      <c r="IED47" s="266"/>
      <c r="IEE47" s="200"/>
      <c r="IEF47" s="266"/>
      <c r="IEG47" s="261"/>
      <c r="IEH47" s="265"/>
      <c r="IEI47" s="266"/>
      <c r="IEJ47" s="200"/>
      <c r="IEK47" s="266"/>
      <c r="IEL47" s="261"/>
      <c r="IEM47" s="265"/>
      <c r="IEN47" s="266"/>
      <c r="IEO47" s="200"/>
      <c r="IEP47" s="266"/>
      <c r="IEQ47" s="261"/>
      <c r="IER47" s="265"/>
      <c r="IES47" s="266"/>
      <c r="IET47" s="200"/>
      <c r="IEU47" s="266"/>
      <c r="IEV47" s="261"/>
      <c r="IEW47" s="265"/>
      <c r="IEX47" s="266"/>
      <c r="IEY47" s="200"/>
      <c r="IEZ47" s="266"/>
      <c r="IFA47" s="261"/>
      <c r="IFB47" s="265"/>
      <c r="IFC47" s="266"/>
      <c r="IFD47" s="200"/>
      <c r="IFE47" s="266"/>
      <c r="IFF47" s="261"/>
      <c r="IFG47" s="265"/>
      <c r="IFH47" s="266"/>
      <c r="IFI47" s="200"/>
      <c r="IFJ47" s="266"/>
      <c r="IFK47" s="261"/>
      <c r="IFL47" s="265"/>
      <c r="IFM47" s="266"/>
      <c r="IFN47" s="200"/>
      <c r="IFO47" s="266"/>
      <c r="IFP47" s="261"/>
      <c r="IFQ47" s="265"/>
      <c r="IFR47" s="266"/>
      <c r="IFS47" s="200"/>
      <c r="IFT47" s="266"/>
      <c r="IFU47" s="261"/>
      <c r="IFV47" s="265"/>
      <c r="IFW47" s="266"/>
      <c r="IFX47" s="200"/>
      <c r="IFY47" s="266"/>
      <c r="IFZ47" s="261"/>
      <c r="IGA47" s="265"/>
      <c r="IGB47" s="266"/>
      <c r="IGC47" s="200"/>
      <c r="IGD47" s="266"/>
      <c r="IGE47" s="261"/>
      <c r="IGF47" s="265"/>
      <c r="IGG47" s="266"/>
      <c r="IGH47" s="200"/>
      <c r="IGI47" s="266"/>
      <c r="IGJ47" s="261"/>
      <c r="IGK47" s="265"/>
      <c r="IGL47" s="266"/>
      <c r="IGM47" s="200"/>
      <c r="IGN47" s="266"/>
      <c r="IGO47" s="261"/>
      <c r="IGP47" s="265"/>
      <c r="IGQ47" s="266"/>
      <c r="IGR47" s="200"/>
      <c r="IGS47" s="266"/>
      <c r="IGT47" s="261"/>
      <c r="IGU47" s="265"/>
      <c r="IGV47" s="266"/>
      <c r="IGW47" s="200"/>
      <c r="IGX47" s="266"/>
      <c r="IGY47" s="261"/>
      <c r="IGZ47" s="265"/>
      <c r="IHA47" s="266"/>
      <c r="IHB47" s="200"/>
      <c r="IHC47" s="266"/>
      <c r="IHD47" s="261"/>
      <c r="IHE47" s="265"/>
      <c r="IHF47" s="266"/>
      <c r="IHG47" s="200"/>
      <c r="IHH47" s="266"/>
      <c r="IHI47" s="261"/>
      <c r="IHJ47" s="265"/>
      <c r="IHK47" s="266"/>
      <c r="IHL47" s="200"/>
      <c r="IHM47" s="266"/>
      <c r="IHN47" s="261"/>
      <c r="IHO47" s="265"/>
      <c r="IHP47" s="266"/>
      <c r="IHQ47" s="200"/>
      <c r="IHR47" s="266"/>
      <c r="IHS47" s="261"/>
      <c r="IHT47" s="265"/>
      <c r="IHU47" s="266"/>
      <c r="IHV47" s="200"/>
      <c r="IHW47" s="266"/>
      <c r="IHX47" s="261"/>
      <c r="IHY47" s="265"/>
      <c r="IHZ47" s="266"/>
      <c r="IIA47" s="200"/>
      <c r="IIB47" s="266"/>
      <c r="IIC47" s="261"/>
      <c r="IID47" s="265"/>
      <c r="IIE47" s="266"/>
      <c r="IIF47" s="200"/>
      <c r="IIG47" s="266"/>
      <c r="IIH47" s="261"/>
      <c r="III47" s="265"/>
      <c r="IIJ47" s="266"/>
      <c r="IIK47" s="200"/>
      <c r="IIL47" s="266"/>
      <c r="IIM47" s="261"/>
      <c r="IIN47" s="265"/>
      <c r="IIO47" s="266"/>
      <c r="IIP47" s="200"/>
      <c r="IIQ47" s="266"/>
      <c r="IIR47" s="261"/>
      <c r="IIS47" s="265"/>
      <c r="IIT47" s="266"/>
      <c r="IIU47" s="200"/>
      <c r="IIV47" s="266"/>
      <c r="IIW47" s="261"/>
      <c r="IIX47" s="265"/>
      <c r="IIY47" s="266"/>
      <c r="IIZ47" s="200"/>
      <c r="IJA47" s="266"/>
      <c r="IJB47" s="261"/>
      <c r="IJC47" s="265"/>
      <c r="IJD47" s="266"/>
      <c r="IJE47" s="200"/>
      <c r="IJF47" s="266"/>
      <c r="IJG47" s="261"/>
      <c r="IJH47" s="265"/>
      <c r="IJI47" s="266"/>
      <c r="IJJ47" s="200"/>
      <c r="IJK47" s="266"/>
      <c r="IJL47" s="261"/>
      <c r="IJM47" s="265"/>
      <c r="IJN47" s="266"/>
      <c r="IJO47" s="200"/>
      <c r="IJP47" s="266"/>
      <c r="IJQ47" s="261"/>
      <c r="IJR47" s="265"/>
      <c r="IJS47" s="266"/>
      <c r="IJT47" s="200"/>
      <c r="IJU47" s="266"/>
      <c r="IJV47" s="261"/>
      <c r="IJW47" s="265"/>
      <c r="IJX47" s="266"/>
      <c r="IJY47" s="200"/>
      <c r="IJZ47" s="266"/>
      <c r="IKA47" s="261"/>
      <c r="IKB47" s="265"/>
      <c r="IKC47" s="266"/>
      <c r="IKD47" s="200"/>
      <c r="IKE47" s="266"/>
      <c r="IKF47" s="261"/>
      <c r="IKG47" s="265"/>
      <c r="IKH47" s="266"/>
      <c r="IKI47" s="200"/>
      <c r="IKJ47" s="266"/>
      <c r="IKK47" s="261"/>
      <c r="IKL47" s="265"/>
      <c r="IKM47" s="266"/>
      <c r="IKN47" s="200"/>
      <c r="IKO47" s="266"/>
      <c r="IKP47" s="261"/>
      <c r="IKQ47" s="265"/>
      <c r="IKR47" s="266"/>
      <c r="IKS47" s="200"/>
      <c r="IKT47" s="266"/>
      <c r="IKU47" s="261"/>
      <c r="IKV47" s="265"/>
      <c r="IKW47" s="266"/>
      <c r="IKX47" s="200"/>
      <c r="IKY47" s="266"/>
      <c r="IKZ47" s="261"/>
      <c r="ILA47" s="265"/>
      <c r="ILB47" s="266"/>
      <c r="ILC47" s="200"/>
      <c r="ILD47" s="266"/>
      <c r="ILE47" s="261"/>
      <c r="ILF47" s="265"/>
      <c r="ILG47" s="266"/>
      <c r="ILH47" s="200"/>
      <c r="ILI47" s="266"/>
      <c r="ILJ47" s="261"/>
      <c r="ILK47" s="265"/>
      <c r="ILL47" s="266"/>
      <c r="ILM47" s="200"/>
      <c r="ILN47" s="266"/>
      <c r="ILO47" s="261"/>
      <c r="ILP47" s="265"/>
      <c r="ILQ47" s="266"/>
      <c r="ILR47" s="200"/>
      <c r="ILS47" s="266"/>
      <c r="ILT47" s="261"/>
      <c r="ILU47" s="265"/>
      <c r="ILV47" s="266"/>
      <c r="ILW47" s="200"/>
      <c r="ILX47" s="266"/>
      <c r="ILY47" s="261"/>
      <c r="ILZ47" s="265"/>
      <c r="IMA47" s="266"/>
      <c r="IMB47" s="200"/>
      <c r="IMC47" s="266"/>
      <c r="IMD47" s="261"/>
      <c r="IME47" s="265"/>
      <c r="IMF47" s="266"/>
      <c r="IMG47" s="200"/>
      <c r="IMH47" s="266"/>
      <c r="IMI47" s="261"/>
      <c r="IMJ47" s="265"/>
      <c r="IMK47" s="266"/>
      <c r="IML47" s="200"/>
      <c r="IMM47" s="266"/>
      <c r="IMN47" s="261"/>
      <c r="IMO47" s="265"/>
      <c r="IMP47" s="266"/>
      <c r="IMQ47" s="200"/>
      <c r="IMR47" s="266"/>
      <c r="IMS47" s="261"/>
      <c r="IMT47" s="265"/>
      <c r="IMU47" s="266"/>
      <c r="IMV47" s="200"/>
      <c r="IMW47" s="266"/>
      <c r="IMX47" s="261"/>
      <c r="IMY47" s="265"/>
      <c r="IMZ47" s="266"/>
      <c r="INA47" s="200"/>
      <c r="INB47" s="266"/>
      <c r="INC47" s="261"/>
      <c r="IND47" s="265"/>
      <c r="INE47" s="266"/>
      <c r="INF47" s="200"/>
      <c r="ING47" s="266"/>
      <c r="INH47" s="261"/>
      <c r="INI47" s="265"/>
      <c r="INJ47" s="266"/>
      <c r="INK47" s="200"/>
      <c r="INL47" s="266"/>
      <c r="INM47" s="261"/>
      <c r="INN47" s="265"/>
      <c r="INO47" s="266"/>
      <c r="INP47" s="200"/>
      <c r="INQ47" s="266"/>
      <c r="INR47" s="261"/>
      <c r="INS47" s="265"/>
      <c r="INT47" s="266"/>
      <c r="INU47" s="200"/>
      <c r="INV47" s="266"/>
      <c r="INW47" s="261"/>
      <c r="INX47" s="265"/>
      <c r="INY47" s="266"/>
      <c r="INZ47" s="200"/>
      <c r="IOA47" s="266"/>
      <c r="IOB47" s="261"/>
      <c r="IOC47" s="265"/>
      <c r="IOD47" s="266"/>
      <c r="IOE47" s="200"/>
      <c r="IOF47" s="266"/>
      <c r="IOG47" s="261"/>
      <c r="IOH47" s="265"/>
      <c r="IOI47" s="266"/>
      <c r="IOJ47" s="200"/>
      <c r="IOK47" s="266"/>
      <c r="IOL47" s="261"/>
      <c r="IOM47" s="265"/>
      <c r="ION47" s="266"/>
      <c r="IOO47" s="200"/>
      <c r="IOP47" s="266"/>
      <c r="IOQ47" s="261"/>
      <c r="IOR47" s="265"/>
      <c r="IOS47" s="266"/>
      <c r="IOT47" s="200"/>
      <c r="IOU47" s="266"/>
      <c r="IOV47" s="261"/>
      <c r="IOW47" s="265"/>
      <c r="IOX47" s="266"/>
      <c r="IOY47" s="200"/>
      <c r="IOZ47" s="266"/>
      <c r="IPA47" s="261"/>
      <c r="IPB47" s="265"/>
      <c r="IPC47" s="266"/>
      <c r="IPD47" s="200"/>
      <c r="IPE47" s="266"/>
      <c r="IPF47" s="261"/>
      <c r="IPG47" s="265"/>
      <c r="IPH47" s="266"/>
      <c r="IPI47" s="200"/>
      <c r="IPJ47" s="266"/>
      <c r="IPK47" s="261"/>
      <c r="IPL47" s="265"/>
      <c r="IPM47" s="266"/>
      <c r="IPN47" s="200"/>
      <c r="IPO47" s="266"/>
      <c r="IPP47" s="261"/>
      <c r="IPQ47" s="265"/>
      <c r="IPR47" s="266"/>
      <c r="IPS47" s="200"/>
      <c r="IPT47" s="266"/>
      <c r="IPU47" s="261"/>
      <c r="IPV47" s="265"/>
      <c r="IPW47" s="266"/>
      <c r="IPX47" s="200"/>
      <c r="IPY47" s="266"/>
      <c r="IPZ47" s="261"/>
      <c r="IQA47" s="265"/>
      <c r="IQB47" s="266"/>
      <c r="IQC47" s="200"/>
      <c r="IQD47" s="266"/>
      <c r="IQE47" s="261"/>
      <c r="IQF47" s="265"/>
      <c r="IQG47" s="266"/>
      <c r="IQH47" s="200"/>
      <c r="IQI47" s="266"/>
      <c r="IQJ47" s="261"/>
      <c r="IQK47" s="265"/>
      <c r="IQL47" s="266"/>
      <c r="IQM47" s="200"/>
      <c r="IQN47" s="266"/>
      <c r="IQO47" s="261"/>
      <c r="IQP47" s="265"/>
      <c r="IQQ47" s="266"/>
      <c r="IQR47" s="200"/>
      <c r="IQS47" s="266"/>
      <c r="IQT47" s="261"/>
      <c r="IQU47" s="265"/>
      <c r="IQV47" s="266"/>
      <c r="IQW47" s="200"/>
      <c r="IQX47" s="266"/>
      <c r="IQY47" s="261"/>
      <c r="IQZ47" s="265"/>
      <c r="IRA47" s="266"/>
      <c r="IRB47" s="200"/>
      <c r="IRC47" s="266"/>
      <c r="IRD47" s="261"/>
      <c r="IRE47" s="265"/>
      <c r="IRF47" s="266"/>
      <c r="IRG47" s="200"/>
      <c r="IRH47" s="266"/>
      <c r="IRI47" s="261"/>
      <c r="IRJ47" s="265"/>
      <c r="IRK47" s="266"/>
      <c r="IRL47" s="200"/>
      <c r="IRM47" s="266"/>
      <c r="IRN47" s="261"/>
      <c r="IRO47" s="265"/>
      <c r="IRP47" s="266"/>
      <c r="IRQ47" s="200"/>
      <c r="IRR47" s="266"/>
      <c r="IRS47" s="261"/>
      <c r="IRT47" s="265"/>
      <c r="IRU47" s="266"/>
      <c r="IRV47" s="200"/>
      <c r="IRW47" s="266"/>
      <c r="IRX47" s="261"/>
      <c r="IRY47" s="265"/>
      <c r="IRZ47" s="266"/>
      <c r="ISA47" s="200"/>
      <c r="ISB47" s="266"/>
      <c r="ISC47" s="261"/>
      <c r="ISD47" s="265"/>
      <c r="ISE47" s="266"/>
      <c r="ISF47" s="200"/>
      <c r="ISG47" s="266"/>
      <c r="ISH47" s="261"/>
      <c r="ISI47" s="265"/>
      <c r="ISJ47" s="266"/>
      <c r="ISK47" s="200"/>
      <c r="ISL47" s="266"/>
      <c r="ISM47" s="261"/>
      <c r="ISN47" s="265"/>
      <c r="ISO47" s="266"/>
      <c r="ISP47" s="200"/>
      <c r="ISQ47" s="266"/>
      <c r="ISR47" s="261"/>
      <c r="ISS47" s="265"/>
      <c r="IST47" s="266"/>
      <c r="ISU47" s="200"/>
      <c r="ISV47" s="266"/>
      <c r="ISW47" s="261"/>
      <c r="ISX47" s="265"/>
      <c r="ISY47" s="266"/>
      <c r="ISZ47" s="200"/>
      <c r="ITA47" s="266"/>
      <c r="ITB47" s="261"/>
      <c r="ITC47" s="265"/>
      <c r="ITD47" s="266"/>
      <c r="ITE47" s="200"/>
      <c r="ITF47" s="266"/>
      <c r="ITG47" s="261"/>
      <c r="ITH47" s="265"/>
      <c r="ITI47" s="266"/>
      <c r="ITJ47" s="200"/>
      <c r="ITK47" s="266"/>
      <c r="ITL47" s="261"/>
      <c r="ITM47" s="265"/>
      <c r="ITN47" s="266"/>
      <c r="ITO47" s="200"/>
      <c r="ITP47" s="266"/>
      <c r="ITQ47" s="261"/>
      <c r="ITR47" s="265"/>
      <c r="ITS47" s="266"/>
      <c r="ITT47" s="200"/>
      <c r="ITU47" s="266"/>
      <c r="ITV47" s="261"/>
      <c r="ITW47" s="265"/>
      <c r="ITX47" s="266"/>
      <c r="ITY47" s="200"/>
      <c r="ITZ47" s="266"/>
      <c r="IUA47" s="261"/>
      <c r="IUB47" s="265"/>
      <c r="IUC47" s="266"/>
      <c r="IUD47" s="200"/>
      <c r="IUE47" s="266"/>
      <c r="IUF47" s="261"/>
      <c r="IUG47" s="265"/>
      <c r="IUH47" s="266"/>
      <c r="IUI47" s="200"/>
      <c r="IUJ47" s="266"/>
      <c r="IUK47" s="261"/>
      <c r="IUL47" s="265"/>
      <c r="IUM47" s="266"/>
      <c r="IUN47" s="200"/>
      <c r="IUO47" s="266"/>
      <c r="IUP47" s="261"/>
      <c r="IUQ47" s="265"/>
      <c r="IUR47" s="266"/>
      <c r="IUS47" s="200"/>
      <c r="IUT47" s="266"/>
      <c r="IUU47" s="261"/>
      <c r="IUV47" s="265"/>
      <c r="IUW47" s="266"/>
      <c r="IUX47" s="200"/>
      <c r="IUY47" s="266"/>
      <c r="IUZ47" s="261"/>
      <c r="IVA47" s="265"/>
      <c r="IVB47" s="266"/>
      <c r="IVC47" s="200"/>
      <c r="IVD47" s="266"/>
      <c r="IVE47" s="261"/>
      <c r="IVF47" s="265"/>
      <c r="IVG47" s="266"/>
      <c r="IVH47" s="200"/>
      <c r="IVI47" s="266"/>
      <c r="IVJ47" s="261"/>
      <c r="IVK47" s="265"/>
      <c r="IVL47" s="266"/>
      <c r="IVM47" s="200"/>
      <c r="IVN47" s="266"/>
      <c r="IVO47" s="261"/>
      <c r="IVP47" s="265"/>
      <c r="IVQ47" s="266"/>
      <c r="IVR47" s="200"/>
      <c r="IVS47" s="266"/>
      <c r="IVT47" s="261"/>
      <c r="IVU47" s="265"/>
      <c r="IVV47" s="266"/>
      <c r="IVW47" s="200"/>
      <c r="IVX47" s="266"/>
      <c r="IVY47" s="261"/>
      <c r="IVZ47" s="265"/>
      <c r="IWA47" s="266"/>
      <c r="IWB47" s="200"/>
      <c r="IWC47" s="266"/>
      <c r="IWD47" s="261"/>
      <c r="IWE47" s="265"/>
      <c r="IWF47" s="266"/>
      <c r="IWG47" s="200"/>
      <c r="IWH47" s="266"/>
      <c r="IWI47" s="261"/>
      <c r="IWJ47" s="265"/>
      <c r="IWK47" s="266"/>
      <c r="IWL47" s="200"/>
      <c r="IWM47" s="266"/>
      <c r="IWN47" s="261"/>
      <c r="IWO47" s="265"/>
      <c r="IWP47" s="266"/>
      <c r="IWQ47" s="200"/>
      <c r="IWR47" s="266"/>
      <c r="IWS47" s="261"/>
      <c r="IWT47" s="265"/>
      <c r="IWU47" s="266"/>
      <c r="IWV47" s="200"/>
      <c r="IWW47" s="266"/>
      <c r="IWX47" s="261"/>
      <c r="IWY47" s="265"/>
      <c r="IWZ47" s="266"/>
      <c r="IXA47" s="200"/>
      <c r="IXB47" s="266"/>
      <c r="IXC47" s="261"/>
      <c r="IXD47" s="265"/>
      <c r="IXE47" s="266"/>
      <c r="IXF47" s="200"/>
      <c r="IXG47" s="266"/>
      <c r="IXH47" s="261"/>
      <c r="IXI47" s="265"/>
      <c r="IXJ47" s="266"/>
      <c r="IXK47" s="200"/>
      <c r="IXL47" s="266"/>
      <c r="IXM47" s="261"/>
      <c r="IXN47" s="265"/>
      <c r="IXO47" s="266"/>
      <c r="IXP47" s="200"/>
      <c r="IXQ47" s="266"/>
      <c r="IXR47" s="261"/>
      <c r="IXS47" s="265"/>
      <c r="IXT47" s="266"/>
      <c r="IXU47" s="200"/>
      <c r="IXV47" s="266"/>
      <c r="IXW47" s="261"/>
      <c r="IXX47" s="265"/>
      <c r="IXY47" s="266"/>
      <c r="IXZ47" s="200"/>
      <c r="IYA47" s="266"/>
      <c r="IYB47" s="261"/>
      <c r="IYC47" s="265"/>
      <c r="IYD47" s="266"/>
      <c r="IYE47" s="200"/>
      <c r="IYF47" s="266"/>
      <c r="IYG47" s="261"/>
      <c r="IYH47" s="265"/>
      <c r="IYI47" s="266"/>
      <c r="IYJ47" s="200"/>
      <c r="IYK47" s="266"/>
      <c r="IYL47" s="261"/>
      <c r="IYM47" s="265"/>
      <c r="IYN47" s="266"/>
      <c r="IYO47" s="200"/>
      <c r="IYP47" s="266"/>
      <c r="IYQ47" s="261"/>
      <c r="IYR47" s="265"/>
      <c r="IYS47" s="266"/>
      <c r="IYT47" s="200"/>
      <c r="IYU47" s="266"/>
      <c r="IYV47" s="261"/>
      <c r="IYW47" s="265"/>
      <c r="IYX47" s="266"/>
      <c r="IYY47" s="200"/>
      <c r="IYZ47" s="266"/>
      <c r="IZA47" s="261"/>
      <c r="IZB47" s="265"/>
      <c r="IZC47" s="266"/>
      <c r="IZD47" s="200"/>
      <c r="IZE47" s="266"/>
      <c r="IZF47" s="261"/>
      <c r="IZG47" s="265"/>
      <c r="IZH47" s="266"/>
      <c r="IZI47" s="200"/>
      <c r="IZJ47" s="266"/>
      <c r="IZK47" s="261"/>
      <c r="IZL47" s="265"/>
      <c r="IZM47" s="266"/>
      <c r="IZN47" s="200"/>
      <c r="IZO47" s="266"/>
      <c r="IZP47" s="261"/>
      <c r="IZQ47" s="265"/>
      <c r="IZR47" s="266"/>
      <c r="IZS47" s="200"/>
      <c r="IZT47" s="266"/>
      <c r="IZU47" s="261"/>
      <c r="IZV47" s="265"/>
      <c r="IZW47" s="266"/>
      <c r="IZX47" s="200"/>
      <c r="IZY47" s="266"/>
      <c r="IZZ47" s="261"/>
      <c r="JAA47" s="265"/>
      <c r="JAB47" s="266"/>
      <c r="JAC47" s="200"/>
      <c r="JAD47" s="266"/>
      <c r="JAE47" s="261"/>
      <c r="JAF47" s="265"/>
      <c r="JAG47" s="266"/>
      <c r="JAH47" s="200"/>
      <c r="JAI47" s="266"/>
      <c r="JAJ47" s="261"/>
      <c r="JAK47" s="265"/>
      <c r="JAL47" s="266"/>
      <c r="JAM47" s="200"/>
      <c r="JAN47" s="266"/>
      <c r="JAO47" s="261"/>
      <c r="JAP47" s="265"/>
      <c r="JAQ47" s="266"/>
      <c r="JAR47" s="200"/>
      <c r="JAS47" s="266"/>
      <c r="JAT47" s="261"/>
      <c r="JAU47" s="265"/>
      <c r="JAV47" s="266"/>
      <c r="JAW47" s="200"/>
      <c r="JAX47" s="266"/>
      <c r="JAY47" s="261"/>
      <c r="JAZ47" s="265"/>
      <c r="JBA47" s="266"/>
      <c r="JBB47" s="200"/>
      <c r="JBC47" s="266"/>
      <c r="JBD47" s="261"/>
      <c r="JBE47" s="265"/>
      <c r="JBF47" s="266"/>
      <c r="JBG47" s="200"/>
      <c r="JBH47" s="266"/>
      <c r="JBI47" s="261"/>
      <c r="JBJ47" s="265"/>
      <c r="JBK47" s="266"/>
      <c r="JBL47" s="200"/>
      <c r="JBM47" s="266"/>
      <c r="JBN47" s="261"/>
      <c r="JBO47" s="265"/>
      <c r="JBP47" s="266"/>
      <c r="JBQ47" s="200"/>
      <c r="JBR47" s="266"/>
      <c r="JBS47" s="261"/>
      <c r="JBT47" s="265"/>
      <c r="JBU47" s="266"/>
      <c r="JBV47" s="200"/>
      <c r="JBW47" s="266"/>
      <c r="JBX47" s="261"/>
      <c r="JBY47" s="265"/>
      <c r="JBZ47" s="266"/>
      <c r="JCA47" s="200"/>
      <c r="JCB47" s="266"/>
      <c r="JCC47" s="261"/>
      <c r="JCD47" s="265"/>
      <c r="JCE47" s="266"/>
      <c r="JCF47" s="200"/>
      <c r="JCG47" s="266"/>
      <c r="JCH47" s="261"/>
      <c r="JCI47" s="265"/>
      <c r="JCJ47" s="266"/>
      <c r="JCK47" s="200"/>
      <c r="JCL47" s="266"/>
      <c r="JCM47" s="261"/>
      <c r="JCN47" s="265"/>
      <c r="JCO47" s="266"/>
      <c r="JCP47" s="200"/>
      <c r="JCQ47" s="266"/>
      <c r="JCR47" s="261"/>
      <c r="JCS47" s="265"/>
      <c r="JCT47" s="266"/>
      <c r="JCU47" s="200"/>
      <c r="JCV47" s="266"/>
      <c r="JCW47" s="261"/>
      <c r="JCX47" s="265"/>
      <c r="JCY47" s="266"/>
      <c r="JCZ47" s="200"/>
      <c r="JDA47" s="266"/>
      <c r="JDB47" s="261"/>
      <c r="JDC47" s="265"/>
      <c r="JDD47" s="266"/>
      <c r="JDE47" s="200"/>
      <c r="JDF47" s="266"/>
      <c r="JDG47" s="261"/>
      <c r="JDH47" s="265"/>
      <c r="JDI47" s="266"/>
      <c r="JDJ47" s="200"/>
      <c r="JDK47" s="266"/>
      <c r="JDL47" s="261"/>
      <c r="JDM47" s="265"/>
      <c r="JDN47" s="266"/>
      <c r="JDO47" s="200"/>
      <c r="JDP47" s="266"/>
      <c r="JDQ47" s="261"/>
      <c r="JDR47" s="265"/>
      <c r="JDS47" s="266"/>
      <c r="JDT47" s="200"/>
      <c r="JDU47" s="266"/>
      <c r="JDV47" s="261"/>
      <c r="JDW47" s="265"/>
      <c r="JDX47" s="266"/>
      <c r="JDY47" s="200"/>
      <c r="JDZ47" s="266"/>
      <c r="JEA47" s="261"/>
      <c r="JEB47" s="265"/>
      <c r="JEC47" s="266"/>
      <c r="JED47" s="200"/>
      <c r="JEE47" s="266"/>
      <c r="JEF47" s="261"/>
      <c r="JEG47" s="265"/>
      <c r="JEH47" s="266"/>
      <c r="JEI47" s="200"/>
      <c r="JEJ47" s="266"/>
      <c r="JEK47" s="261"/>
      <c r="JEL47" s="265"/>
      <c r="JEM47" s="266"/>
      <c r="JEN47" s="200"/>
      <c r="JEO47" s="266"/>
      <c r="JEP47" s="261"/>
      <c r="JEQ47" s="265"/>
      <c r="JER47" s="266"/>
      <c r="JES47" s="200"/>
      <c r="JET47" s="266"/>
      <c r="JEU47" s="261"/>
      <c r="JEV47" s="265"/>
      <c r="JEW47" s="266"/>
      <c r="JEX47" s="200"/>
      <c r="JEY47" s="266"/>
      <c r="JEZ47" s="261"/>
      <c r="JFA47" s="265"/>
      <c r="JFB47" s="266"/>
      <c r="JFC47" s="200"/>
      <c r="JFD47" s="266"/>
      <c r="JFE47" s="261"/>
      <c r="JFF47" s="265"/>
      <c r="JFG47" s="266"/>
      <c r="JFH47" s="200"/>
      <c r="JFI47" s="266"/>
      <c r="JFJ47" s="261"/>
      <c r="JFK47" s="265"/>
      <c r="JFL47" s="266"/>
      <c r="JFM47" s="200"/>
      <c r="JFN47" s="266"/>
      <c r="JFO47" s="261"/>
      <c r="JFP47" s="265"/>
      <c r="JFQ47" s="266"/>
      <c r="JFR47" s="200"/>
      <c r="JFS47" s="266"/>
      <c r="JFT47" s="261"/>
      <c r="JFU47" s="265"/>
      <c r="JFV47" s="266"/>
      <c r="JFW47" s="200"/>
      <c r="JFX47" s="266"/>
      <c r="JFY47" s="261"/>
      <c r="JFZ47" s="265"/>
      <c r="JGA47" s="266"/>
      <c r="JGB47" s="200"/>
      <c r="JGC47" s="266"/>
      <c r="JGD47" s="261"/>
      <c r="JGE47" s="265"/>
      <c r="JGF47" s="266"/>
      <c r="JGG47" s="200"/>
      <c r="JGH47" s="266"/>
      <c r="JGI47" s="261"/>
      <c r="JGJ47" s="265"/>
      <c r="JGK47" s="266"/>
      <c r="JGL47" s="200"/>
      <c r="JGM47" s="266"/>
      <c r="JGN47" s="261"/>
      <c r="JGO47" s="265"/>
      <c r="JGP47" s="266"/>
      <c r="JGQ47" s="200"/>
      <c r="JGR47" s="266"/>
      <c r="JGS47" s="261"/>
      <c r="JGT47" s="265"/>
      <c r="JGU47" s="266"/>
      <c r="JGV47" s="200"/>
      <c r="JGW47" s="266"/>
      <c r="JGX47" s="261"/>
      <c r="JGY47" s="265"/>
      <c r="JGZ47" s="266"/>
      <c r="JHA47" s="200"/>
      <c r="JHB47" s="266"/>
      <c r="JHC47" s="261"/>
      <c r="JHD47" s="265"/>
      <c r="JHE47" s="266"/>
      <c r="JHF47" s="200"/>
      <c r="JHG47" s="266"/>
      <c r="JHH47" s="261"/>
      <c r="JHI47" s="265"/>
      <c r="JHJ47" s="266"/>
      <c r="JHK47" s="200"/>
      <c r="JHL47" s="266"/>
      <c r="JHM47" s="261"/>
      <c r="JHN47" s="265"/>
      <c r="JHO47" s="266"/>
      <c r="JHP47" s="200"/>
      <c r="JHQ47" s="266"/>
      <c r="JHR47" s="261"/>
      <c r="JHS47" s="265"/>
      <c r="JHT47" s="266"/>
      <c r="JHU47" s="200"/>
      <c r="JHV47" s="266"/>
      <c r="JHW47" s="261"/>
      <c r="JHX47" s="265"/>
      <c r="JHY47" s="266"/>
      <c r="JHZ47" s="200"/>
      <c r="JIA47" s="266"/>
      <c r="JIB47" s="261"/>
      <c r="JIC47" s="265"/>
      <c r="JID47" s="266"/>
      <c r="JIE47" s="200"/>
      <c r="JIF47" s="266"/>
      <c r="JIG47" s="261"/>
      <c r="JIH47" s="265"/>
      <c r="JII47" s="266"/>
      <c r="JIJ47" s="200"/>
      <c r="JIK47" s="266"/>
      <c r="JIL47" s="261"/>
      <c r="JIM47" s="265"/>
      <c r="JIN47" s="266"/>
      <c r="JIO47" s="200"/>
      <c r="JIP47" s="266"/>
      <c r="JIQ47" s="261"/>
      <c r="JIR47" s="265"/>
      <c r="JIS47" s="266"/>
      <c r="JIT47" s="200"/>
      <c r="JIU47" s="266"/>
      <c r="JIV47" s="261"/>
      <c r="JIW47" s="265"/>
      <c r="JIX47" s="266"/>
      <c r="JIY47" s="200"/>
      <c r="JIZ47" s="266"/>
      <c r="JJA47" s="261"/>
      <c r="JJB47" s="265"/>
      <c r="JJC47" s="266"/>
      <c r="JJD47" s="200"/>
      <c r="JJE47" s="266"/>
      <c r="JJF47" s="261"/>
      <c r="JJG47" s="265"/>
      <c r="JJH47" s="266"/>
      <c r="JJI47" s="200"/>
      <c r="JJJ47" s="266"/>
      <c r="JJK47" s="261"/>
      <c r="JJL47" s="265"/>
      <c r="JJM47" s="266"/>
      <c r="JJN47" s="200"/>
      <c r="JJO47" s="266"/>
      <c r="JJP47" s="261"/>
      <c r="JJQ47" s="265"/>
      <c r="JJR47" s="266"/>
      <c r="JJS47" s="200"/>
      <c r="JJT47" s="266"/>
      <c r="JJU47" s="261"/>
      <c r="JJV47" s="265"/>
      <c r="JJW47" s="266"/>
      <c r="JJX47" s="200"/>
      <c r="JJY47" s="266"/>
      <c r="JJZ47" s="261"/>
      <c r="JKA47" s="265"/>
      <c r="JKB47" s="266"/>
      <c r="JKC47" s="200"/>
      <c r="JKD47" s="266"/>
      <c r="JKE47" s="261"/>
      <c r="JKF47" s="265"/>
      <c r="JKG47" s="266"/>
      <c r="JKH47" s="200"/>
      <c r="JKI47" s="266"/>
      <c r="JKJ47" s="261"/>
      <c r="JKK47" s="265"/>
      <c r="JKL47" s="266"/>
      <c r="JKM47" s="200"/>
      <c r="JKN47" s="266"/>
      <c r="JKO47" s="261"/>
      <c r="JKP47" s="265"/>
      <c r="JKQ47" s="266"/>
      <c r="JKR47" s="200"/>
      <c r="JKS47" s="266"/>
      <c r="JKT47" s="261"/>
      <c r="JKU47" s="265"/>
      <c r="JKV47" s="266"/>
      <c r="JKW47" s="200"/>
      <c r="JKX47" s="266"/>
      <c r="JKY47" s="261"/>
      <c r="JKZ47" s="265"/>
      <c r="JLA47" s="266"/>
      <c r="JLB47" s="200"/>
      <c r="JLC47" s="266"/>
      <c r="JLD47" s="261"/>
      <c r="JLE47" s="265"/>
      <c r="JLF47" s="266"/>
      <c r="JLG47" s="200"/>
      <c r="JLH47" s="266"/>
      <c r="JLI47" s="261"/>
      <c r="JLJ47" s="265"/>
      <c r="JLK47" s="266"/>
      <c r="JLL47" s="200"/>
      <c r="JLM47" s="266"/>
      <c r="JLN47" s="261"/>
      <c r="JLO47" s="265"/>
      <c r="JLP47" s="266"/>
      <c r="JLQ47" s="200"/>
      <c r="JLR47" s="266"/>
      <c r="JLS47" s="261"/>
      <c r="JLT47" s="265"/>
      <c r="JLU47" s="266"/>
      <c r="JLV47" s="200"/>
      <c r="JLW47" s="266"/>
      <c r="JLX47" s="261"/>
      <c r="JLY47" s="265"/>
      <c r="JLZ47" s="266"/>
      <c r="JMA47" s="200"/>
      <c r="JMB47" s="266"/>
      <c r="JMC47" s="261"/>
      <c r="JMD47" s="265"/>
      <c r="JME47" s="266"/>
      <c r="JMF47" s="200"/>
      <c r="JMG47" s="266"/>
      <c r="JMH47" s="261"/>
      <c r="JMI47" s="265"/>
      <c r="JMJ47" s="266"/>
      <c r="JMK47" s="200"/>
      <c r="JML47" s="266"/>
      <c r="JMM47" s="261"/>
      <c r="JMN47" s="265"/>
      <c r="JMO47" s="266"/>
      <c r="JMP47" s="200"/>
      <c r="JMQ47" s="266"/>
      <c r="JMR47" s="261"/>
      <c r="JMS47" s="265"/>
      <c r="JMT47" s="266"/>
      <c r="JMU47" s="200"/>
      <c r="JMV47" s="266"/>
      <c r="JMW47" s="261"/>
      <c r="JMX47" s="265"/>
      <c r="JMY47" s="266"/>
      <c r="JMZ47" s="200"/>
      <c r="JNA47" s="266"/>
      <c r="JNB47" s="261"/>
      <c r="JNC47" s="265"/>
      <c r="JND47" s="266"/>
      <c r="JNE47" s="200"/>
      <c r="JNF47" s="266"/>
      <c r="JNG47" s="261"/>
      <c r="JNH47" s="265"/>
      <c r="JNI47" s="266"/>
      <c r="JNJ47" s="200"/>
      <c r="JNK47" s="266"/>
      <c r="JNL47" s="261"/>
      <c r="JNM47" s="265"/>
      <c r="JNN47" s="266"/>
      <c r="JNO47" s="200"/>
      <c r="JNP47" s="266"/>
      <c r="JNQ47" s="261"/>
      <c r="JNR47" s="265"/>
      <c r="JNS47" s="266"/>
      <c r="JNT47" s="200"/>
      <c r="JNU47" s="266"/>
      <c r="JNV47" s="261"/>
      <c r="JNW47" s="265"/>
      <c r="JNX47" s="266"/>
      <c r="JNY47" s="200"/>
      <c r="JNZ47" s="266"/>
      <c r="JOA47" s="261"/>
      <c r="JOB47" s="265"/>
      <c r="JOC47" s="266"/>
      <c r="JOD47" s="200"/>
      <c r="JOE47" s="266"/>
      <c r="JOF47" s="261"/>
      <c r="JOG47" s="265"/>
      <c r="JOH47" s="266"/>
      <c r="JOI47" s="200"/>
      <c r="JOJ47" s="266"/>
      <c r="JOK47" s="261"/>
      <c r="JOL47" s="265"/>
      <c r="JOM47" s="266"/>
      <c r="JON47" s="200"/>
      <c r="JOO47" s="266"/>
      <c r="JOP47" s="261"/>
      <c r="JOQ47" s="265"/>
      <c r="JOR47" s="266"/>
      <c r="JOS47" s="200"/>
      <c r="JOT47" s="266"/>
      <c r="JOU47" s="261"/>
      <c r="JOV47" s="265"/>
      <c r="JOW47" s="266"/>
      <c r="JOX47" s="200"/>
      <c r="JOY47" s="266"/>
      <c r="JOZ47" s="261"/>
      <c r="JPA47" s="265"/>
      <c r="JPB47" s="266"/>
      <c r="JPC47" s="200"/>
      <c r="JPD47" s="266"/>
      <c r="JPE47" s="261"/>
      <c r="JPF47" s="265"/>
      <c r="JPG47" s="266"/>
      <c r="JPH47" s="200"/>
      <c r="JPI47" s="266"/>
      <c r="JPJ47" s="261"/>
      <c r="JPK47" s="265"/>
      <c r="JPL47" s="266"/>
      <c r="JPM47" s="200"/>
      <c r="JPN47" s="266"/>
      <c r="JPO47" s="261"/>
      <c r="JPP47" s="265"/>
      <c r="JPQ47" s="266"/>
      <c r="JPR47" s="200"/>
      <c r="JPS47" s="266"/>
      <c r="JPT47" s="261"/>
      <c r="JPU47" s="265"/>
      <c r="JPV47" s="266"/>
      <c r="JPW47" s="200"/>
      <c r="JPX47" s="266"/>
      <c r="JPY47" s="261"/>
      <c r="JPZ47" s="265"/>
      <c r="JQA47" s="266"/>
      <c r="JQB47" s="200"/>
      <c r="JQC47" s="266"/>
      <c r="JQD47" s="261"/>
      <c r="JQE47" s="265"/>
      <c r="JQF47" s="266"/>
      <c r="JQG47" s="200"/>
      <c r="JQH47" s="266"/>
      <c r="JQI47" s="261"/>
      <c r="JQJ47" s="265"/>
      <c r="JQK47" s="266"/>
      <c r="JQL47" s="200"/>
      <c r="JQM47" s="266"/>
      <c r="JQN47" s="261"/>
      <c r="JQO47" s="265"/>
      <c r="JQP47" s="266"/>
      <c r="JQQ47" s="200"/>
      <c r="JQR47" s="266"/>
      <c r="JQS47" s="261"/>
      <c r="JQT47" s="265"/>
      <c r="JQU47" s="266"/>
      <c r="JQV47" s="200"/>
      <c r="JQW47" s="266"/>
      <c r="JQX47" s="261"/>
      <c r="JQY47" s="265"/>
      <c r="JQZ47" s="266"/>
      <c r="JRA47" s="200"/>
      <c r="JRB47" s="266"/>
      <c r="JRC47" s="261"/>
      <c r="JRD47" s="265"/>
      <c r="JRE47" s="266"/>
      <c r="JRF47" s="200"/>
      <c r="JRG47" s="266"/>
      <c r="JRH47" s="261"/>
      <c r="JRI47" s="265"/>
      <c r="JRJ47" s="266"/>
      <c r="JRK47" s="200"/>
      <c r="JRL47" s="266"/>
      <c r="JRM47" s="261"/>
      <c r="JRN47" s="265"/>
      <c r="JRO47" s="266"/>
      <c r="JRP47" s="200"/>
      <c r="JRQ47" s="266"/>
      <c r="JRR47" s="261"/>
      <c r="JRS47" s="265"/>
      <c r="JRT47" s="266"/>
      <c r="JRU47" s="200"/>
      <c r="JRV47" s="266"/>
      <c r="JRW47" s="261"/>
      <c r="JRX47" s="265"/>
      <c r="JRY47" s="266"/>
      <c r="JRZ47" s="200"/>
      <c r="JSA47" s="266"/>
      <c r="JSB47" s="261"/>
      <c r="JSC47" s="265"/>
      <c r="JSD47" s="266"/>
      <c r="JSE47" s="200"/>
      <c r="JSF47" s="266"/>
      <c r="JSG47" s="261"/>
      <c r="JSH47" s="265"/>
      <c r="JSI47" s="266"/>
      <c r="JSJ47" s="200"/>
      <c r="JSK47" s="266"/>
      <c r="JSL47" s="261"/>
      <c r="JSM47" s="265"/>
      <c r="JSN47" s="266"/>
      <c r="JSO47" s="200"/>
      <c r="JSP47" s="266"/>
      <c r="JSQ47" s="261"/>
      <c r="JSR47" s="265"/>
      <c r="JSS47" s="266"/>
      <c r="JST47" s="200"/>
      <c r="JSU47" s="266"/>
      <c r="JSV47" s="261"/>
      <c r="JSW47" s="265"/>
      <c r="JSX47" s="266"/>
      <c r="JSY47" s="200"/>
      <c r="JSZ47" s="266"/>
      <c r="JTA47" s="261"/>
      <c r="JTB47" s="265"/>
      <c r="JTC47" s="266"/>
      <c r="JTD47" s="200"/>
      <c r="JTE47" s="266"/>
      <c r="JTF47" s="261"/>
      <c r="JTG47" s="265"/>
      <c r="JTH47" s="266"/>
      <c r="JTI47" s="200"/>
      <c r="JTJ47" s="266"/>
      <c r="JTK47" s="261"/>
      <c r="JTL47" s="265"/>
      <c r="JTM47" s="266"/>
      <c r="JTN47" s="200"/>
      <c r="JTO47" s="266"/>
      <c r="JTP47" s="261"/>
      <c r="JTQ47" s="265"/>
      <c r="JTR47" s="266"/>
      <c r="JTS47" s="200"/>
      <c r="JTT47" s="266"/>
      <c r="JTU47" s="261"/>
      <c r="JTV47" s="265"/>
      <c r="JTW47" s="266"/>
      <c r="JTX47" s="200"/>
      <c r="JTY47" s="266"/>
      <c r="JTZ47" s="261"/>
      <c r="JUA47" s="265"/>
      <c r="JUB47" s="266"/>
      <c r="JUC47" s="200"/>
      <c r="JUD47" s="266"/>
      <c r="JUE47" s="261"/>
      <c r="JUF47" s="265"/>
      <c r="JUG47" s="266"/>
      <c r="JUH47" s="200"/>
      <c r="JUI47" s="266"/>
      <c r="JUJ47" s="261"/>
      <c r="JUK47" s="265"/>
      <c r="JUL47" s="266"/>
      <c r="JUM47" s="200"/>
      <c r="JUN47" s="266"/>
      <c r="JUO47" s="261"/>
      <c r="JUP47" s="265"/>
      <c r="JUQ47" s="266"/>
      <c r="JUR47" s="200"/>
      <c r="JUS47" s="266"/>
      <c r="JUT47" s="261"/>
      <c r="JUU47" s="265"/>
      <c r="JUV47" s="266"/>
      <c r="JUW47" s="200"/>
      <c r="JUX47" s="266"/>
      <c r="JUY47" s="261"/>
      <c r="JUZ47" s="265"/>
      <c r="JVA47" s="266"/>
      <c r="JVB47" s="200"/>
      <c r="JVC47" s="266"/>
      <c r="JVD47" s="261"/>
      <c r="JVE47" s="265"/>
      <c r="JVF47" s="266"/>
      <c r="JVG47" s="200"/>
      <c r="JVH47" s="266"/>
      <c r="JVI47" s="261"/>
      <c r="JVJ47" s="265"/>
      <c r="JVK47" s="266"/>
      <c r="JVL47" s="200"/>
      <c r="JVM47" s="266"/>
      <c r="JVN47" s="261"/>
      <c r="JVO47" s="265"/>
      <c r="JVP47" s="266"/>
      <c r="JVQ47" s="200"/>
      <c r="JVR47" s="266"/>
      <c r="JVS47" s="261"/>
      <c r="JVT47" s="265"/>
      <c r="JVU47" s="266"/>
      <c r="JVV47" s="200"/>
      <c r="JVW47" s="266"/>
      <c r="JVX47" s="261"/>
      <c r="JVY47" s="265"/>
      <c r="JVZ47" s="266"/>
      <c r="JWA47" s="200"/>
      <c r="JWB47" s="266"/>
      <c r="JWC47" s="261"/>
      <c r="JWD47" s="265"/>
      <c r="JWE47" s="266"/>
      <c r="JWF47" s="200"/>
      <c r="JWG47" s="266"/>
      <c r="JWH47" s="261"/>
      <c r="JWI47" s="265"/>
      <c r="JWJ47" s="266"/>
      <c r="JWK47" s="200"/>
      <c r="JWL47" s="266"/>
      <c r="JWM47" s="261"/>
      <c r="JWN47" s="265"/>
      <c r="JWO47" s="266"/>
      <c r="JWP47" s="200"/>
      <c r="JWQ47" s="266"/>
      <c r="JWR47" s="261"/>
      <c r="JWS47" s="265"/>
      <c r="JWT47" s="266"/>
      <c r="JWU47" s="200"/>
      <c r="JWV47" s="266"/>
      <c r="JWW47" s="261"/>
      <c r="JWX47" s="265"/>
      <c r="JWY47" s="266"/>
      <c r="JWZ47" s="200"/>
      <c r="JXA47" s="266"/>
      <c r="JXB47" s="261"/>
      <c r="JXC47" s="265"/>
      <c r="JXD47" s="266"/>
      <c r="JXE47" s="200"/>
      <c r="JXF47" s="266"/>
      <c r="JXG47" s="261"/>
      <c r="JXH47" s="265"/>
      <c r="JXI47" s="266"/>
      <c r="JXJ47" s="200"/>
      <c r="JXK47" s="266"/>
      <c r="JXL47" s="261"/>
      <c r="JXM47" s="265"/>
      <c r="JXN47" s="266"/>
      <c r="JXO47" s="200"/>
      <c r="JXP47" s="266"/>
      <c r="JXQ47" s="261"/>
      <c r="JXR47" s="265"/>
      <c r="JXS47" s="266"/>
      <c r="JXT47" s="200"/>
      <c r="JXU47" s="266"/>
      <c r="JXV47" s="261"/>
      <c r="JXW47" s="265"/>
      <c r="JXX47" s="266"/>
      <c r="JXY47" s="200"/>
      <c r="JXZ47" s="266"/>
      <c r="JYA47" s="261"/>
      <c r="JYB47" s="265"/>
      <c r="JYC47" s="266"/>
      <c r="JYD47" s="200"/>
      <c r="JYE47" s="266"/>
      <c r="JYF47" s="261"/>
      <c r="JYG47" s="265"/>
      <c r="JYH47" s="266"/>
      <c r="JYI47" s="200"/>
      <c r="JYJ47" s="266"/>
      <c r="JYK47" s="261"/>
      <c r="JYL47" s="265"/>
      <c r="JYM47" s="266"/>
      <c r="JYN47" s="200"/>
      <c r="JYO47" s="266"/>
      <c r="JYP47" s="261"/>
      <c r="JYQ47" s="265"/>
      <c r="JYR47" s="266"/>
      <c r="JYS47" s="200"/>
      <c r="JYT47" s="266"/>
      <c r="JYU47" s="261"/>
      <c r="JYV47" s="265"/>
      <c r="JYW47" s="266"/>
      <c r="JYX47" s="200"/>
      <c r="JYY47" s="266"/>
      <c r="JYZ47" s="261"/>
      <c r="JZA47" s="265"/>
      <c r="JZB47" s="266"/>
      <c r="JZC47" s="200"/>
      <c r="JZD47" s="266"/>
      <c r="JZE47" s="261"/>
      <c r="JZF47" s="265"/>
      <c r="JZG47" s="266"/>
      <c r="JZH47" s="200"/>
      <c r="JZI47" s="266"/>
      <c r="JZJ47" s="261"/>
      <c r="JZK47" s="265"/>
      <c r="JZL47" s="266"/>
      <c r="JZM47" s="200"/>
      <c r="JZN47" s="266"/>
      <c r="JZO47" s="261"/>
      <c r="JZP47" s="265"/>
      <c r="JZQ47" s="266"/>
      <c r="JZR47" s="200"/>
      <c r="JZS47" s="266"/>
      <c r="JZT47" s="261"/>
      <c r="JZU47" s="265"/>
      <c r="JZV47" s="266"/>
      <c r="JZW47" s="200"/>
      <c r="JZX47" s="266"/>
      <c r="JZY47" s="261"/>
      <c r="JZZ47" s="265"/>
      <c r="KAA47" s="266"/>
      <c r="KAB47" s="200"/>
      <c r="KAC47" s="266"/>
      <c r="KAD47" s="261"/>
      <c r="KAE47" s="265"/>
      <c r="KAF47" s="266"/>
      <c r="KAG47" s="200"/>
      <c r="KAH47" s="266"/>
      <c r="KAI47" s="261"/>
      <c r="KAJ47" s="265"/>
      <c r="KAK47" s="266"/>
      <c r="KAL47" s="200"/>
      <c r="KAM47" s="266"/>
      <c r="KAN47" s="261"/>
      <c r="KAO47" s="265"/>
      <c r="KAP47" s="266"/>
      <c r="KAQ47" s="200"/>
      <c r="KAR47" s="266"/>
      <c r="KAS47" s="261"/>
      <c r="KAT47" s="265"/>
      <c r="KAU47" s="266"/>
      <c r="KAV47" s="200"/>
      <c r="KAW47" s="266"/>
      <c r="KAX47" s="261"/>
      <c r="KAY47" s="265"/>
      <c r="KAZ47" s="266"/>
      <c r="KBA47" s="200"/>
      <c r="KBB47" s="266"/>
      <c r="KBC47" s="261"/>
      <c r="KBD47" s="265"/>
      <c r="KBE47" s="266"/>
      <c r="KBF47" s="200"/>
      <c r="KBG47" s="266"/>
      <c r="KBH47" s="261"/>
      <c r="KBI47" s="265"/>
      <c r="KBJ47" s="266"/>
      <c r="KBK47" s="200"/>
      <c r="KBL47" s="266"/>
      <c r="KBM47" s="261"/>
      <c r="KBN47" s="265"/>
      <c r="KBO47" s="266"/>
      <c r="KBP47" s="200"/>
      <c r="KBQ47" s="266"/>
      <c r="KBR47" s="261"/>
      <c r="KBS47" s="265"/>
      <c r="KBT47" s="266"/>
      <c r="KBU47" s="200"/>
      <c r="KBV47" s="266"/>
      <c r="KBW47" s="261"/>
      <c r="KBX47" s="265"/>
      <c r="KBY47" s="266"/>
      <c r="KBZ47" s="200"/>
      <c r="KCA47" s="266"/>
      <c r="KCB47" s="261"/>
      <c r="KCC47" s="265"/>
      <c r="KCD47" s="266"/>
      <c r="KCE47" s="200"/>
      <c r="KCF47" s="266"/>
      <c r="KCG47" s="261"/>
      <c r="KCH47" s="265"/>
      <c r="KCI47" s="266"/>
      <c r="KCJ47" s="200"/>
      <c r="KCK47" s="266"/>
      <c r="KCL47" s="261"/>
      <c r="KCM47" s="265"/>
      <c r="KCN47" s="266"/>
      <c r="KCO47" s="200"/>
      <c r="KCP47" s="266"/>
      <c r="KCQ47" s="261"/>
      <c r="KCR47" s="265"/>
      <c r="KCS47" s="266"/>
      <c r="KCT47" s="200"/>
      <c r="KCU47" s="266"/>
      <c r="KCV47" s="261"/>
      <c r="KCW47" s="265"/>
      <c r="KCX47" s="266"/>
      <c r="KCY47" s="200"/>
      <c r="KCZ47" s="266"/>
      <c r="KDA47" s="261"/>
      <c r="KDB47" s="265"/>
      <c r="KDC47" s="266"/>
      <c r="KDD47" s="200"/>
      <c r="KDE47" s="266"/>
      <c r="KDF47" s="261"/>
      <c r="KDG47" s="265"/>
      <c r="KDH47" s="266"/>
      <c r="KDI47" s="200"/>
      <c r="KDJ47" s="266"/>
      <c r="KDK47" s="261"/>
      <c r="KDL47" s="265"/>
      <c r="KDM47" s="266"/>
      <c r="KDN47" s="200"/>
      <c r="KDO47" s="266"/>
      <c r="KDP47" s="261"/>
      <c r="KDQ47" s="265"/>
      <c r="KDR47" s="266"/>
      <c r="KDS47" s="200"/>
      <c r="KDT47" s="266"/>
      <c r="KDU47" s="261"/>
      <c r="KDV47" s="265"/>
      <c r="KDW47" s="266"/>
      <c r="KDX47" s="200"/>
      <c r="KDY47" s="266"/>
      <c r="KDZ47" s="261"/>
      <c r="KEA47" s="265"/>
      <c r="KEB47" s="266"/>
      <c r="KEC47" s="200"/>
      <c r="KED47" s="266"/>
      <c r="KEE47" s="261"/>
      <c r="KEF47" s="265"/>
      <c r="KEG47" s="266"/>
      <c r="KEH47" s="200"/>
      <c r="KEI47" s="266"/>
      <c r="KEJ47" s="261"/>
      <c r="KEK47" s="265"/>
      <c r="KEL47" s="266"/>
      <c r="KEM47" s="200"/>
      <c r="KEN47" s="266"/>
      <c r="KEO47" s="261"/>
      <c r="KEP47" s="265"/>
      <c r="KEQ47" s="266"/>
      <c r="KER47" s="200"/>
      <c r="KES47" s="266"/>
      <c r="KET47" s="261"/>
      <c r="KEU47" s="265"/>
      <c r="KEV47" s="266"/>
      <c r="KEW47" s="200"/>
      <c r="KEX47" s="266"/>
      <c r="KEY47" s="261"/>
      <c r="KEZ47" s="265"/>
      <c r="KFA47" s="266"/>
      <c r="KFB47" s="200"/>
      <c r="KFC47" s="266"/>
      <c r="KFD47" s="261"/>
      <c r="KFE47" s="265"/>
      <c r="KFF47" s="266"/>
      <c r="KFG47" s="200"/>
      <c r="KFH47" s="266"/>
      <c r="KFI47" s="261"/>
      <c r="KFJ47" s="265"/>
      <c r="KFK47" s="266"/>
      <c r="KFL47" s="200"/>
      <c r="KFM47" s="266"/>
      <c r="KFN47" s="261"/>
      <c r="KFO47" s="265"/>
      <c r="KFP47" s="266"/>
      <c r="KFQ47" s="200"/>
      <c r="KFR47" s="266"/>
      <c r="KFS47" s="261"/>
      <c r="KFT47" s="265"/>
      <c r="KFU47" s="266"/>
      <c r="KFV47" s="200"/>
      <c r="KFW47" s="266"/>
      <c r="KFX47" s="261"/>
      <c r="KFY47" s="265"/>
      <c r="KFZ47" s="266"/>
      <c r="KGA47" s="200"/>
      <c r="KGB47" s="266"/>
      <c r="KGC47" s="261"/>
      <c r="KGD47" s="265"/>
      <c r="KGE47" s="266"/>
      <c r="KGF47" s="200"/>
      <c r="KGG47" s="266"/>
      <c r="KGH47" s="261"/>
      <c r="KGI47" s="265"/>
      <c r="KGJ47" s="266"/>
      <c r="KGK47" s="200"/>
      <c r="KGL47" s="266"/>
      <c r="KGM47" s="261"/>
      <c r="KGN47" s="265"/>
      <c r="KGO47" s="266"/>
      <c r="KGP47" s="200"/>
      <c r="KGQ47" s="266"/>
      <c r="KGR47" s="261"/>
      <c r="KGS47" s="265"/>
      <c r="KGT47" s="266"/>
      <c r="KGU47" s="200"/>
      <c r="KGV47" s="266"/>
      <c r="KGW47" s="261"/>
      <c r="KGX47" s="265"/>
      <c r="KGY47" s="266"/>
      <c r="KGZ47" s="200"/>
      <c r="KHA47" s="266"/>
      <c r="KHB47" s="261"/>
      <c r="KHC47" s="265"/>
      <c r="KHD47" s="266"/>
      <c r="KHE47" s="200"/>
      <c r="KHF47" s="266"/>
      <c r="KHG47" s="261"/>
      <c r="KHH47" s="265"/>
      <c r="KHI47" s="266"/>
      <c r="KHJ47" s="200"/>
      <c r="KHK47" s="266"/>
      <c r="KHL47" s="261"/>
      <c r="KHM47" s="265"/>
      <c r="KHN47" s="266"/>
      <c r="KHO47" s="200"/>
      <c r="KHP47" s="266"/>
      <c r="KHQ47" s="261"/>
      <c r="KHR47" s="265"/>
      <c r="KHS47" s="266"/>
      <c r="KHT47" s="200"/>
      <c r="KHU47" s="266"/>
      <c r="KHV47" s="261"/>
      <c r="KHW47" s="265"/>
      <c r="KHX47" s="266"/>
      <c r="KHY47" s="200"/>
      <c r="KHZ47" s="266"/>
      <c r="KIA47" s="261"/>
      <c r="KIB47" s="265"/>
      <c r="KIC47" s="266"/>
      <c r="KID47" s="200"/>
      <c r="KIE47" s="266"/>
      <c r="KIF47" s="261"/>
      <c r="KIG47" s="265"/>
      <c r="KIH47" s="266"/>
      <c r="KII47" s="200"/>
      <c r="KIJ47" s="266"/>
      <c r="KIK47" s="261"/>
      <c r="KIL47" s="265"/>
      <c r="KIM47" s="266"/>
      <c r="KIN47" s="200"/>
      <c r="KIO47" s="266"/>
      <c r="KIP47" s="261"/>
      <c r="KIQ47" s="265"/>
      <c r="KIR47" s="266"/>
      <c r="KIS47" s="200"/>
      <c r="KIT47" s="266"/>
      <c r="KIU47" s="261"/>
      <c r="KIV47" s="265"/>
      <c r="KIW47" s="266"/>
      <c r="KIX47" s="200"/>
      <c r="KIY47" s="266"/>
      <c r="KIZ47" s="261"/>
      <c r="KJA47" s="265"/>
      <c r="KJB47" s="266"/>
      <c r="KJC47" s="200"/>
      <c r="KJD47" s="266"/>
      <c r="KJE47" s="261"/>
      <c r="KJF47" s="265"/>
      <c r="KJG47" s="266"/>
      <c r="KJH47" s="200"/>
      <c r="KJI47" s="266"/>
      <c r="KJJ47" s="261"/>
      <c r="KJK47" s="265"/>
      <c r="KJL47" s="266"/>
      <c r="KJM47" s="200"/>
      <c r="KJN47" s="266"/>
      <c r="KJO47" s="261"/>
      <c r="KJP47" s="265"/>
      <c r="KJQ47" s="266"/>
      <c r="KJR47" s="200"/>
      <c r="KJS47" s="266"/>
      <c r="KJT47" s="261"/>
      <c r="KJU47" s="265"/>
      <c r="KJV47" s="266"/>
      <c r="KJW47" s="200"/>
      <c r="KJX47" s="266"/>
      <c r="KJY47" s="261"/>
      <c r="KJZ47" s="265"/>
      <c r="KKA47" s="266"/>
      <c r="KKB47" s="200"/>
      <c r="KKC47" s="266"/>
      <c r="KKD47" s="261"/>
      <c r="KKE47" s="265"/>
      <c r="KKF47" s="266"/>
      <c r="KKG47" s="200"/>
      <c r="KKH47" s="266"/>
      <c r="KKI47" s="261"/>
      <c r="KKJ47" s="265"/>
      <c r="KKK47" s="266"/>
      <c r="KKL47" s="200"/>
      <c r="KKM47" s="266"/>
      <c r="KKN47" s="261"/>
      <c r="KKO47" s="265"/>
      <c r="KKP47" s="266"/>
      <c r="KKQ47" s="200"/>
      <c r="KKR47" s="266"/>
      <c r="KKS47" s="261"/>
      <c r="KKT47" s="265"/>
      <c r="KKU47" s="266"/>
      <c r="KKV47" s="200"/>
      <c r="KKW47" s="266"/>
      <c r="KKX47" s="261"/>
      <c r="KKY47" s="265"/>
      <c r="KKZ47" s="266"/>
      <c r="KLA47" s="200"/>
      <c r="KLB47" s="266"/>
      <c r="KLC47" s="261"/>
      <c r="KLD47" s="265"/>
      <c r="KLE47" s="266"/>
      <c r="KLF47" s="200"/>
      <c r="KLG47" s="266"/>
      <c r="KLH47" s="261"/>
      <c r="KLI47" s="265"/>
      <c r="KLJ47" s="266"/>
      <c r="KLK47" s="200"/>
      <c r="KLL47" s="266"/>
      <c r="KLM47" s="261"/>
      <c r="KLN47" s="265"/>
      <c r="KLO47" s="266"/>
      <c r="KLP47" s="200"/>
      <c r="KLQ47" s="266"/>
      <c r="KLR47" s="261"/>
      <c r="KLS47" s="265"/>
      <c r="KLT47" s="266"/>
      <c r="KLU47" s="200"/>
      <c r="KLV47" s="266"/>
      <c r="KLW47" s="261"/>
      <c r="KLX47" s="265"/>
      <c r="KLY47" s="266"/>
      <c r="KLZ47" s="200"/>
      <c r="KMA47" s="266"/>
      <c r="KMB47" s="261"/>
      <c r="KMC47" s="265"/>
      <c r="KMD47" s="266"/>
      <c r="KME47" s="200"/>
      <c r="KMF47" s="266"/>
      <c r="KMG47" s="261"/>
      <c r="KMH47" s="265"/>
      <c r="KMI47" s="266"/>
      <c r="KMJ47" s="200"/>
      <c r="KMK47" s="266"/>
      <c r="KML47" s="261"/>
      <c r="KMM47" s="265"/>
      <c r="KMN47" s="266"/>
      <c r="KMO47" s="200"/>
      <c r="KMP47" s="266"/>
      <c r="KMQ47" s="261"/>
      <c r="KMR47" s="265"/>
      <c r="KMS47" s="266"/>
      <c r="KMT47" s="200"/>
      <c r="KMU47" s="266"/>
      <c r="KMV47" s="261"/>
      <c r="KMW47" s="265"/>
      <c r="KMX47" s="266"/>
      <c r="KMY47" s="200"/>
      <c r="KMZ47" s="266"/>
      <c r="KNA47" s="261"/>
      <c r="KNB47" s="265"/>
      <c r="KNC47" s="266"/>
      <c r="KND47" s="200"/>
      <c r="KNE47" s="266"/>
      <c r="KNF47" s="261"/>
      <c r="KNG47" s="265"/>
      <c r="KNH47" s="266"/>
      <c r="KNI47" s="200"/>
      <c r="KNJ47" s="266"/>
      <c r="KNK47" s="261"/>
      <c r="KNL47" s="265"/>
      <c r="KNM47" s="266"/>
      <c r="KNN47" s="200"/>
      <c r="KNO47" s="266"/>
      <c r="KNP47" s="261"/>
      <c r="KNQ47" s="265"/>
      <c r="KNR47" s="266"/>
      <c r="KNS47" s="200"/>
      <c r="KNT47" s="266"/>
      <c r="KNU47" s="261"/>
      <c r="KNV47" s="265"/>
      <c r="KNW47" s="266"/>
      <c r="KNX47" s="200"/>
      <c r="KNY47" s="266"/>
      <c r="KNZ47" s="261"/>
      <c r="KOA47" s="265"/>
      <c r="KOB47" s="266"/>
      <c r="KOC47" s="200"/>
      <c r="KOD47" s="266"/>
      <c r="KOE47" s="261"/>
      <c r="KOF47" s="265"/>
      <c r="KOG47" s="266"/>
      <c r="KOH47" s="200"/>
      <c r="KOI47" s="266"/>
      <c r="KOJ47" s="261"/>
      <c r="KOK47" s="265"/>
      <c r="KOL47" s="266"/>
      <c r="KOM47" s="200"/>
      <c r="KON47" s="266"/>
      <c r="KOO47" s="261"/>
      <c r="KOP47" s="265"/>
      <c r="KOQ47" s="266"/>
      <c r="KOR47" s="200"/>
      <c r="KOS47" s="266"/>
      <c r="KOT47" s="261"/>
      <c r="KOU47" s="265"/>
      <c r="KOV47" s="266"/>
      <c r="KOW47" s="200"/>
      <c r="KOX47" s="266"/>
      <c r="KOY47" s="261"/>
      <c r="KOZ47" s="265"/>
      <c r="KPA47" s="266"/>
      <c r="KPB47" s="200"/>
      <c r="KPC47" s="266"/>
      <c r="KPD47" s="261"/>
      <c r="KPE47" s="265"/>
      <c r="KPF47" s="266"/>
      <c r="KPG47" s="200"/>
      <c r="KPH47" s="266"/>
      <c r="KPI47" s="261"/>
      <c r="KPJ47" s="265"/>
      <c r="KPK47" s="266"/>
      <c r="KPL47" s="200"/>
      <c r="KPM47" s="266"/>
      <c r="KPN47" s="261"/>
      <c r="KPO47" s="265"/>
      <c r="KPP47" s="266"/>
      <c r="KPQ47" s="200"/>
      <c r="KPR47" s="266"/>
      <c r="KPS47" s="261"/>
      <c r="KPT47" s="265"/>
      <c r="KPU47" s="266"/>
      <c r="KPV47" s="200"/>
      <c r="KPW47" s="266"/>
      <c r="KPX47" s="261"/>
      <c r="KPY47" s="265"/>
      <c r="KPZ47" s="266"/>
      <c r="KQA47" s="200"/>
      <c r="KQB47" s="266"/>
      <c r="KQC47" s="261"/>
      <c r="KQD47" s="265"/>
      <c r="KQE47" s="266"/>
      <c r="KQF47" s="200"/>
      <c r="KQG47" s="266"/>
      <c r="KQH47" s="261"/>
      <c r="KQI47" s="265"/>
      <c r="KQJ47" s="266"/>
      <c r="KQK47" s="200"/>
      <c r="KQL47" s="266"/>
      <c r="KQM47" s="261"/>
      <c r="KQN47" s="265"/>
      <c r="KQO47" s="266"/>
      <c r="KQP47" s="200"/>
      <c r="KQQ47" s="266"/>
      <c r="KQR47" s="261"/>
      <c r="KQS47" s="265"/>
      <c r="KQT47" s="266"/>
      <c r="KQU47" s="200"/>
      <c r="KQV47" s="266"/>
      <c r="KQW47" s="261"/>
      <c r="KQX47" s="265"/>
      <c r="KQY47" s="266"/>
      <c r="KQZ47" s="200"/>
      <c r="KRA47" s="266"/>
      <c r="KRB47" s="261"/>
      <c r="KRC47" s="265"/>
      <c r="KRD47" s="266"/>
      <c r="KRE47" s="200"/>
      <c r="KRF47" s="266"/>
      <c r="KRG47" s="261"/>
      <c r="KRH47" s="265"/>
      <c r="KRI47" s="266"/>
      <c r="KRJ47" s="200"/>
      <c r="KRK47" s="266"/>
      <c r="KRL47" s="261"/>
      <c r="KRM47" s="265"/>
      <c r="KRN47" s="266"/>
      <c r="KRO47" s="200"/>
      <c r="KRP47" s="266"/>
      <c r="KRQ47" s="261"/>
      <c r="KRR47" s="265"/>
      <c r="KRS47" s="266"/>
      <c r="KRT47" s="200"/>
      <c r="KRU47" s="266"/>
      <c r="KRV47" s="261"/>
      <c r="KRW47" s="265"/>
      <c r="KRX47" s="266"/>
      <c r="KRY47" s="200"/>
      <c r="KRZ47" s="266"/>
      <c r="KSA47" s="261"/>
      <c r="KSB47" s="265"/>
      <c r="KSC47" s="266"/>
      <c r="KSD47" s="200"/>
      <c r="KSE47" s="266"/>
      <c r="KSF47" s="261"/>
      <c r="KSG47" s="265"/>
      <c r="KSH47" s="266"/>
      <c r="KSI47" s="200"/>
      <c r="KSJ47" s="266"/>
      <c r="KSK47" s="261"/>
      <c r="KSL47" s="265"/>
      <c r="KSM47" s="266"/>
      <c r="KSN47" s="200"/>
      <c r="KSO47" s="266"/>
      <c r="KSP47" s="261"/>
      <c r="KSQ47" s="265"/>
      <c r="KSR47" s="266"/>
      <c r="KSS47" s="200"/>
      <c r="KST47" s="266"/>
      <c r="KSU47" s="261"/>
      <c r="KSV47" s="265"/>
      <c r="KSW47" s="266"/>
      <c r="KSX47" s="200"/>
      <c r="KSY47" s="266"/>
      <c r="KSZ47" s="261"/>
      <c r="KTA47" s="265"/>
      <c r="KTB47" s="266"/>
      <c r="KTC47" s="200"/>
      <c r="KTD47" s="266"/>
      <c r="KTE47" s="261"/>
      <c r="KTF47" s="265"/>
      <c r="KTG47" s="266"/>
      <c r="KTH47" s="200"/>
      <c r="KTI47" s="266"/>
      <c r="KTJ47" s="261"/>
      <c r="KTK47" s="265"/>
      <c r="KTL47" s="266"/>
      <c r="KTM47" s="200"/>
      <c r="KTN47" s="266"/>
      <c r="KTO47" s="261"/>
      <c r="KTP47" s="265"/>
      <c r="KTQ47" s="266"/>
      <c r="KTR47" s="200"/>
      <c r="KTS47" s="266"/>
      <c r="KTT47" s="261"/>
      <c r="KTU47" s="265"/>
      <c r="KTV47" s="266"/>
      <c r="KTW47" s="200"/>
      <c r="KTX47" s="266"/>
      <c r="KTY47" s="261"/>
      <c r="KTZ47" s="265"/>
      <c r="KUA47" s="266"/>
      <c r="KUB47" s="200"/>
      <c r="KUC47" s="266"/>
      <c r="KUD47" s="261"/>
      <c r="KUE47" s="265"/>
      <c r="KUF47" s="266"/>
      <c r="KUG47" s="200"/>
      <c r="KUH47" s="266"/>
      <c r="KUI47" s="261"/>
      <c r="KUJ47" s="265"/>
      <c r="KUK47" s="266"/>
      <c r="KUL47" s="200"/>
      <c r="KUM47" s="266"/>
      <c r="KUN47" s="261"/>
      <c r="KUO47" s="265"/>
      <c r="KUP47" s="266"/>
      <c r="KUQ47" s="200"/>
      <c r="KUR47" s="266"/>
      <c r="KUS47" s="261"/>
      <c r="KUT47" s="265"/>
      <c r="KUU47" s="266"/>
      <c r="KUV47" s="200"/>
      <c r="KUW47" s="266"/>
      <c r="KUX47" s="261"/>
      <c r="KUY47" s="265"/>
      <c r="KUZ47" s="266"/>
      <c r="KVA47" s="200"/>
      <c r="KVB47" s="266"/>
      <c r="KVC47" s="261"/>
      <c r="KVD47" s="265"/>
      <c r="KVE47" s="266"/>
      <c r="KVF47" s="200"/>
      <c r="KVG47" s="266"/>
      <c r="KVH47" s="261"/>
      <c r="KVI47" s="265"/>
      <c r="KVJ47" s="266"/>
      <c r="KVK47" s="200"/>
      <c r="KVL47" s="266"/>
      <c r="KVM47" s="261"/>
      <c r="KVN47" s="265"/>
      <c r="KVO47" s="266"/>
      <c r="KVP47" s="200"/>
      <c r="KVQ47" s="266"/>
      <c r="KVR47" s="261"/>
      <c r="KVS47" s="265"/>
      <c r="KVT47" s="266"/>
      <c r="KVU47" s="200"/>
      <c r="KVV47" s="266"/>
      <c r="KVW47" s="261"/>
      <c r="KVX47" s="265"/>
      <c r="KVY47" s="266"/>
      <c r="KVZ47" s="200"/>
      <c r="KWA47" s="266"/>
      <c r="KWB47" s="261"/>
      <c r="KWC47" s="265"/>
      <c r="KWD47" s="266"/>
      <c r="KWE47" s="200"/>
      <c r="KWF47" s="266"/>
      <c r="KWG47" s="261"/>
      <c r="KWH47" s="265"/>
      <c r="KWI47" s="266"/>
      <c r="KWJ47" s="200"/>
      <c r="KWK47" s="266"/>
      <c r="KWL47" s="261"/>
      <c r="KWM47" s="265"/>
      <c r="KWN47" s="266"/>
      <c r="KWO47" s="200"/>
      <c r="KWP47" s="266"/>
      <c r="KWQ47" s="261"/>
      <c r="KWR47" s="265"/>
      <c r="KWS47" s="266"/>
      <c r="KWT47" s="200"/>
      <c r="KWU47" s="266"/>
      <c r="KWV47" s="261"/>
      <c r="KWW47" s="265"/>
      <c r="KWX47" s="266"/>
      <c r="KWY47" s="200"/>
      <c r="KWZ47" s="266"/>
      <c r="KXA47" s="261"/>
      <c r="KXB47" s="265"/>
      <c r="KXC47" s="266"/>
      <c r="KXD47" s="200"/>
      <c r="KXE47" s="266"/>
      <c r="KXF47" s="261"/>
      <c r="KXG47" s="265"/>
      <c r="KXH47" s="266"/>
      <c r="KXI47" s="200"/>
      <c r="KXJ47" s="266"/>
      <c r="KXK47" s="261"/>
      <c r="KXL47" s="265"/>
      <c r="KXM47" s="266"/>
      <c r="KXN47" s="200"/>
      <c r="KXO47" s="266"/>
      <c r="KXP47" s="261"/>
      <c r="KXQ47" s="265"/>
      <c r="KXR47" s="266"/>
      <c r="KXS47" s="200"/>
      <c r="KXT47" s="266"/>
      <c r="KXU47" s="261"/>
      <c r="KXV47" s="265"/>
      <c r="KXW47" s="266"/>
      <c r="KXX47" s="200"/>
      <c r="KXY47" s="266"/>
      <c r="KXZ47" s="261"/>
      <c r="KYA47" s="265"/>
      <c r="KYB47" s="266"/>
      <c r="KYC47" s="200"/>
      <c r="KYD47" s="266"/>
      <c r="KYE47" s="261"/>
      <c r="KYF47" s="265"/>
      <c r="KYG47" s="266"/>
      <c r="KYH47" s="200"/>
      <c r="KYI47" s="266"/>
      <c r="KYJ47" s="261"/>
      <c r="KYK47" s="265"/>
      <c r="KYL47" s="266"/>
      <c r="KYM47" s="200"/>
      <c r="KYN47" s="266"/>
      <c r="KYO47" s="261"/>
      <c r="KYP47" s="265"/>
      <c r="KYQ47" s="266"/>
      <c r="KYR47" s="200"/>
      <c r="KYS47" s="266"/>
      <c r="KYT47" s="261"/>
      <c r="KYU47" s="265"/>
      <c r="KYV47" s="266"/>
      <c r="KYW47" s="200"/>
      <c r="KYX47" s="266"/>
      <c r="KYY47" s="261"/>
      <c r="KYZ47" s="265"/>
      <c r="KZA47" s="266"/>
      <c r="KZB47" s="200"/>
      <c r="KZC47" s="266"/>
      <c r="KZD47" s="261"/>
      <c r="KZE47" s="265"/>
      <c r="KZF47" s="266"/>
      <c r="KZG47" s="200"/>
      <c r="KZH47" s="266"/>
      <c r="KZI47" s="261"/>
      <c r="KZJ47" s="265"/>
      <c r="KZK47" s="266"/>
      <c r="KZL47" s="200"/>
      <c r="KZM47" s="266"/>
      <c r="KZN47" s="261"/>
      <c r="KZO47" s="265"/>
      <c r="KZP47" s="266"/>
      <c r="KZQ47" s="200"/>
      <c r="KZR47" s="266"/>
      <c r="KZS47" s="261"/>
      <c r="KZT47" s="265"/>
      <c r="KZU47" s="266"/>
      <c r="KZV47" s="200"/>
      <c r="KZW47" s="266"/>
      <c r="KZX47" s="261"/>
      <c r="KZY47" s="265"/>
      <c r="KZZ47" s="266"/>
      <c r="LAA47" s="200"/>
      <c r="LAB47" s="266"/>
      <c r="LAC47" s="261"/>
      <c r="LAD47" s="265"/>
      <c r="LAE47" s="266"/>
      <c r="LAF47" s="200"/>
      <c r="LAG47" s="266"/>
      <c r="LAH47" s="261"/>
      <c r="LAI47" s="265"/>
      <c r="LAJ47" s="266"/>
      <c r="LAK47" s="200"/>
      <c r="LAL47" s="266"/>
      <c r="LAM47" s="261"/>
      <c r="LAN47" s="265"/>
      <c r="LAO47" s="266"/>
      <c r="LAP47" s="200"/>
      <c r="LAQ47" s="266"/>
      <c r="LAR47" s="261"/>
      <c r="LAS47" s="265"/>
      <c r="LAT47" s="266"/>
      <c r="LAU47" s="200"/>
      <c r="LAV47" s="266"/>
      <c r="LAW47" s="261"/>
      <c r="LAX47" s="265"/>
      <c r="LAY47" s="266"/>
      <c r="LAZ47" s="200"/>
      <c r="LBA47" s="266"/>
      <c r="LBB47" s="261"/>
      <c r="LBC47" s="265"/>
      <c r="LBD47" s="266"/>
      <c r="LBE47" s="200"/>
      <c r="LBF47" s="266"/>
      <c r="LBG47" s="261"/>
      <c r="LBH47" s="265"/>
      <c r="LBI47" s="266"/>
      <c r="LBJ47" s="200"/>
      <c r="LBK47" s="266"/>
      <c r="LBL47" s="261"/>
      <c r="LBM47" s="265"/>
      <c r="LBN47" s="266"/>
      <c r="LBO47" s="200"/>
      <c r="LBP47" s="266"/>
      <c r="LBQ47" s="261"/>
      <c r="LBR47" s="265"/>
      <c r="LBS47" s="266"/>
      <c r="LBT47" s="200"/>
      <c r="LBU47" s="266"/>
      <c r="LBV47" s="261"/>
      <c r="LBW47" s="265"/>
      <c r="LBX47" s="266"/>
      <c r="LBY47" s="200"/>
      <c r="LBZ47" s="266"/>
      <c r="LCA47" s="261"/>
      <c r="LCB47" s="265"/>
      <c r="LCC47" s="266"/>
      <c r="LCD47" s="200"/>
      <c r="LCE47" s="266"/>
      <c r="LCF47" s="261"/>
      <c r="LCG47" s="265"/>
      <c r="LCH47" s="266"/>
      <c r="LCI47" s="200"/>
      <c r="LCJ47" s="266"/>
      <c r="LCK47" s="261"/>
      <c r="LCL47" s="265"/>
      <c r="LCM47" s="266"/>
      <c r="LCN47" s="200"/>
      <c r="LCO47" s="266"/>
      <c r="LCP47" s="261"/>
      <c r="LCQ47" s="265"/>
      <c r="LCR47" s="266"/>
      <c r="LCS47" s="200"/>
      <c r="LCT47" s="266"/>
      <c r="LCU47" s="261"/>
      <c r="LCV47" s="265"/>
      <c r="LCW47" s="266"/>
      <c r="LCX47" s="200"/>
      <c r="LCY47" s="266"/>
      <c r="LCZ47" s="261"/>
      <c r="LDA47" s="265"/>
      <c r="LDB47" s="266"/>
      <c r="LDC47" s="200"/>
      <c r="LDD47" s="266"/>
      <c r="LDE47" s="261"/>
      <c r="LDF47" s="265"/>
      <c r="LDG47" s="266"/>
      <c r="LDH47" s="200"/>
      <c r="LDI47" s="266"/>
      <c r="LDJ47" s="261"/>
      <c r="LDK47" s="265"/>
      <c r="LDL47" s="266"/>
      <c r="LDM47" s="200"/>
      <c r="LDN47" s="266"/>
      <c r="LDO47" s="261"/>
      <c r="LDP47" s="265"/>
      <c r="LDQ47" s="266"/>
      <c r="LDR47" s="200"/>
      <c r="LDS47" s="266"/>
      <c r="LDT47" s="261"/>
      <c r="LDU47" s="265"/>
      <c r="LDV47" s="266"/>
      <c r="LDW47" s="200"/>
      <c r="LDX47" s="266"/>
      <c r="LDY47" s="261"/>
      <c r="LDZ47" s="265"/>
      <c r="LEA47" s="266"/>
      <c r="LEB47" s="200"/>
      <c r="LEC47" s="266"/>
      <c r="LED47" s="261"/>
      <c r="LEE47" s="265"/>
      <c r="LEF47" s="266"/>
      <c r="LEG47" s="200"/>
      <c r="LEH47" s="266"/>
      <c r="LEI47" s="261"/>
      <c r="LEJ47" s="265"/>
      <c r="LEK47" s="266"/>
      <c r="LEL47" s="200"/>
      <c r="LEM47" s="266"/>
      <c r="LEN47" s="261"/>
      <c r="LEO47" s="265"/>
      <c r="LEP47" s="266"/>
      <c r="LEQ47" s="200"/>
      <c r="LER47" s="266"/>
      <c r="LES47" s="261"/>
      <c r="LET47" s="265"/>
      <c r="LEU47" s="266"/>
      <c r="LEV47" s="200"/>
      <c r="LEW47" s="266"/>
      <c r="LEX47" s="261"/>
      <c r="LEY47" s="265"/>
      <c r="LEZ47" s="266"/>
      <c r="LFA47" s="200"/>
      <c r="LFB47" s="266"/>
      <c r="LFC47" s="261"/>
      <c r="LFD47" s="265"/>
      <c r="LFE47" s="266"/>
      <c r="LFF47" s="200"/>
      <c r="LFG47" s="266"/>
      <c r="LFH47" s="261"/>
      <c r="LFI47" s="265"/>
      <c r="LFJ47" s="266"/>
      <c r="LFK47" s="200"/>
      <c r="LFL47" s="266"/>
      <c r="LFM47" s="261"/>
      <c r="LFN47" s="265"/>
      <c r="LFO47" s="266"/>
      <c r="LFP47" s="200"/>
      <c r="LFQ47" s="266"/>
      <c r="LFR47" s="261"/>
      <c r="LFS47" s="265"/>
      <c r="LFT47" s="266"/>
      <c r="LFU47" s="200"/>
      <c r="LFV47" s="266"/>
      <c r="LFW47" s="261"/>
      <c r="LFX47" s="265"/>
      <c r="LFY47" s="266"/>
      <c r="LFZ47" s="200"/>
      <c r="LGA47" s="266"/>
      <c r="LGB47" s="261"/>
      <c r="LGC47" s="265"/>
      <c r="LGD47" s="266"/>
      <c r="LGE47" s="200"/>
      <c r="LGF47" s="266"/>
      <c r="LGG47" s="261"/>
      <c r="LGH47" s="265"/>
      <c r="LGI47" s="266"/>
      <c r="LGJ47" s="200"/>
      <c r="LGK47" s="266"/>
      <c r="LGL47" s="261"/>
      <c r="LGM47" s="265"/>
      <c r="LGN47" s="266"/>
      <c r="LGO47" s="200"/>
      <c r="LGP47" s="266"/>
      <c r="LGQ47" s="261"/>
      <c r="LGR47" s="265"/>
      <c r="LGS47" s="266"/>
      <c r="LGT47" s="200"/>
      <c r="LGU47" s="266"/>
      <c r="LGV47" s="261"/>
      <c r="LGW47" s="265"/>
      <c r="LGX47" s="266"/>
      <c r="LGY47" s="200"/>
      <c r="LGZ47" s="266"/>
      <c r="LHA47" s="261"/>
      <c r="LHB47" s="265"/>
      <c r="LHC47" s="266"/>
      <c r="LHD47" s="200"/>
      <c r="LHE47" s="266"/>
      <c r="LHF47" s="261"/>
      <c r="LHG47" s="265"/>
      <c r="LHH47" s="266"/>
      <c r="LHI47" s="200"/>
      <c r="LHJ47" s="266"/>
      <c r="LHK47" s="261"/>
      <c r="LHL47" s="265"/>
      <c r="LHM47" s="266"/>
      <c r="LHN47" s="200"/>
      <c r="LHO47" s="266"/>
      <c r="LHP47" s="261"/>
      <c r="LHQ47" s="265"/>
      <c r="LHR47" s="266"/>
      <c r="LHS47" s="200"/>
      <c r="LHT47" s="266"/>
      <c r="LHU47" s="261"/>
      <c r="LHV47" s="265"/>
      <c r="LHW47" s="266"/>
      <c r="LHX47" s="200"/>
      <c r="LHY47" s="266"/>
      <c r="LHZ47" s="261"/>
      <c r="LIA47" s="265"/>
      <c r="LIB47" s="266"/>
      <c r="LIC47" s="200"/>
      <c r="LID47" s="266"/>
      <c r="LIE47" s="261"/>
      <c r="LIF47" s="265"/>
      <c r="LIG47" s="266"/>
      <c r="LIH47" s="200"/>
      <c r="LII47" s="266"/>
      <c r="LIJ47" s="261"/>
      <c r="LIK47" s="265"/>
      <c r="LIL47" s="266"/>
      <c r="LIM47" s="200"/>
      <c r="LIN47" s="266"/>
      <c r="LIO47" s="261"/>
      <c r="LIP47" s="265"/>
      <c r="LIQ47" s="266"/>
      <c r="LIR47" s="200"/>
      <c r="LIS47" s="266"/>
      <c r="LIT47" s="261"/>
      <c r="LIU47" s="265"/>
      <c r="LIV47" s="266"/>
      <c r="LIW47" s="200"/>
      <c r="LIX47" s="266"/>
      <c r="LIY47" s="261"/>
      <c r="LIZ47" s="265"/>
      <c r="LJA47" s="266"/>
      <c r="LJB47" s="200"/>
      <c r="LJC47" s="266"/>
      <c r="LJD47" s="261"/>
      <c r="LJE47" s="265"/>
      <c r="LJF47" s="266"/>
      <c r="LJG47" s="200"/>
      <c r="LJH47" s="266"/>
      <c r="LJI47" s="261"/>
      <c r="LJJ47" s="265"/>
      <c r="LJK47" s="266"/>
      <c r="LJL47" s="200"/>
      <c r="LJM47" s="266"/>
      <c r="LJN47" s="261"/>
      <c r="LJO47" s="265"/>
      <c r="LJP47" s="266"/>
      <c r="LJQ47" s="200"/>
      <c r="LJR47" s="266"/>
      <c r="LJS47" s="261"/>
      <c r="LJT47" s="265"/>
      <c r="LJU47" s="266"/>
      <c r="LJV47" s="200"/>
      <c r="LJW47" s="266"/>
      <c r="LJX47" s="261"/>
      <c r="LJY47" s="265"/>
      <c r="LJZ47" s="266"/>
      <c r="LKA47" s="200"/>
      <c r="LKB47" s="266"/>
      <c r="LKC47" s="261"/>
      <c r="LKD47" s="265"/>
      <c r="LKE47" s="266"/>
      <c r="LKF47" s="200"/>
      <c r="LKG47" s="266"/>
      <c r="LKH47" s="261"/>
      <c r="LKI47" s="265"/>
      <c r="LKJ47" s="266"/>
      <c r="LKK47" s="200"/>
      <c r="LKL47" s="266"/>
      <c r="LKM47" s="261"/>
      <c r="LKN47" s="265"/>
      <c r="LKO47" s="266"/>
      <c r="LKP47" s="200"/>
      <c r="LKQ47" s="266"/>
      <c r="LKR47" s="261"/>
      <c r="LKS47" s="265"/>
      <c r="LKT47" s="266"/>
      <c r="LKU47" s="200"/>
      <c r="LKV47" s="266"/>
      <c r="LKW47" s="261"/>
      <c r="LKX47" s="265"/>
      <c r="LKY47" s="266"/>
      <c r="LKZ47" s="200"/>
      <c r="LLA47" s="266"/>
      <c r="LLB47" s="261"/>
      <c r="LLC47" s="265"/>
      <c r="LLD47" s="266"/>
      <c r="LLE47" s="200"/>
      <c r="LLF47" s="266"/>
      <c r="LLG47" s="261"/>
      <c r="LLH47" s="265"/>
      <c r="LLI47" s="266"/>
      <c r="LLJ47" s="200"/>
      <c r="LLK47" s="266"/>
      <c r="LLL47" s="261"/>
      <c r="LLM47" s="265"/>
      <c r="LLN47" s="266"/>
      <c r="LLO47" s="200"/>
      <c r="LLP47" s="266"/>
      <c r="LLQ47" s="261"/>
      <c r="LLR47" s="265"/>
      <c r="LLS47" s="266"/>
      <c r="LLT47" s="200"/>
      <c r="LLU47" s="266"/>
      <c r="LLV47" s="261"/>
      <c r="LLW47" s="265"/>
      <c r="LLX47" s="266"/>
      <c r="LLY47" s="200"/>
      <c r="LLZ47" s="266"/>
      <c r="LMA47" s="261"/>
      <c r="LMB47" s="265"/>
      <c r="LMC47" s="266"/>
      <c r="LMD47" s="200"/>
      <c r="LME47" s="266"/>
      <c r="LMF47" s="261"/>
      <c r="LMG47" s="265"/>
      <c r="LMH47" s="266"/>
      <c r="LMI47" s="200"/>
      <c r="LMJ47" s="266"/>
      <c r="LMK47" s="261"/>
      <c r="LML47" s="265"/>
      <c r="LMM47" s="266"/>
      <c r="LMN47" s="200"/>
      <c r="LMO47" s="266"/>
      <c r="LMP47" s="261"/>
      <c r="LMQ47" s="265"/>
      <c r="LMR47" s="266"/>
      <c r="LMS47" s="200"/>
      <c r="LMT47" s="266"/>
      <c r="LMU47" s="261"/>
      <c r="LMV47" s="265"/>
      <c r="LMW47" s="266"/>
      <c r="LMX47" s="200"/>
      <c r="LMY47" s="266"/>
      <c r="LMZ47" s="261"/>
      <c r="LNA47" s="265"/>
      <c r="LNB47" s="266"/>
      <c r="LNC47" s="200"/>
      <c r="LND47" s="266"/>
      <c r="LNE47" s="261"/>
      <c r="LNF47" s="265"/>
      <c r="LNG47" s="266"/>
      <c r="LNH47" s="200"/>
      <c r="LNI47" s="266"/>
      <c r="LNJ47" s="261"/>
      <c r="LNK47" s="265"/>
      <c r="LNL47" s="266"/>
      <c r="LNM47" s="200"/>
      <c r="LNN47" s="266"/>
      <c r="LNO47" s="261"/>
      <c r="LNP47" s="265"/>
      <c r="LNQ47" s="266"/>
      <c r="LNR47" s="200"/>
      <c r="LNS47" s="266"/>
      <c r="LNT47" s="261"/>
      <c r="LNU47" s="265"/>
      <c r="LNV47" s="266"/>
      <c r="LNW47" s="200"/>
      <c r="LNX47" s="266"/>
      <c r="LNY47" s="261"/>
      <c r="LNZ47" s="265"/>
      <c r="LOA47" s="266"/>
      <c r="LOB47" s="200"/>
      <c r="LOC47" s="266"/>
      <c r="LOD47" s="261"/>
      <c r="LOE47" s="265"/>
      <c r="LOF47" s="266"/>
      <c r="LOG47" s="200"/>
      <c r="LOH47" s="266"/>
      <c r="LOI47" s="261"/>
      <c r="LOJ47" s="265"/>
      <c r="LOK47" s="266"/>
      <c r="LOL47" s="200"/>
      <c r="LOM47" s="266"/>
      <c r="LON47" s="261"/>
      <c r="LOO47" s="265"/>
      <c r="LOP47" s="266"/>
      <c r="LOQ47" s="200"/>
      <c r="LOR47" s="266"/>
      <c r="LOS47" s="261"/>
      <c r="LOT47" s="265"/>
      <c r="LOU47" s="266"/>
      <c r="LOV47" s="200"/>
      <c r="LOW47" s="266"/>
      <c r="LOX47" s="261"/>
      <c r="LOY47" s="265"/>
      <c r="LOZ47" s="266"/>
      <c r="LPA47" s="200"/>
      <c r="LPB47" s="266"/>
      <c r="LPC47" s="261"/>
      <c r="LPD47" s="265"/>
      <c r="LPE47" s="266"/>
      <c r="LPF47" s="200"/>
      <c r="LPG47" s="266"/>
      <c r="LPH47" s="261"/>
      <c r="LPI47" s="265"/>
      <c r="LPJ47" s="266"/>
      <c r="LPK47" s="200"/>
      <c r="LPL47" s="266"/>
      <c r="LPM47" s="261"/>
      <c r="LPN47" s="265"/>
      <c r="LPO47" s="266"/>
      <c r="LPP47" s="200"/>
      <c r="LPQ47" s="266"/>
      <c r="LPR47" s="261"/>
      <c r="LPS47" s="265"/>
      <c r="LPT47" s="266"/>
      <c r="LPU47" s="200"/>
      <c r="LPV47" s="266"/>
      <c r="LPW47" s="261"/>
      <c r="LPX47" s="265"/>
      <c r="LPY47" s="266"/>
      <c r="LPZ47" s="200"/>
      <c r="LQA47" s="266"/>
      <c r="LQB47" s="261"/>
      <c r="LQC47" s="265"/>
      <c r="LQD47" s="266"/>
      <c r="LQE47" s="200"/>
      <c r="LQF47" s="266"/>
      <c r="LQG47" s="261"/>
      <c r="LQH47" s="265"/>
      <c r="LQI47" s="266"/>
      <c r="LQJ47" s="200"/>
      <c r="LQK47" s="266"/>
      <c r="LQL47" s="261"/>
      <c r="LQM47" s="265"/>
      <c r="LQN47" s="266"/>
      <c r="LQO47" s="200"/>
      <c r="LQP47" s="266"/>
      <c r="LQQ47" s="261"/>
      <c r="LQR47" s="265"/>
      <c r="LQS47" s="266"/>
      <c r="LQT47" s="200"/>
      <c r="LQU47" s="266"/>
      <c r="LQV47" s="261"/>
      <c r="LQW47" s="265"/>
      <c r="LQX47" s="266"/>
      <c r="LQY47" s="200"/>
      <c r="LQZ47" s="266"/>
      <c r="LRA47" s="261"/>
      <c r="LRB47" s="265"/>
      <c r="LRC47" s="266"/>
      <c r="LRD47" s="200"/>
      <c r="LRE47" s="266"/>
      <c r="LRF47" s="261"/>
      <c r="LRG47" s="265"/>
      <c r="LRH47" s="266"/>
      <c r="LRI47" s="200"/>
      <c r="LRJ47" s="266"/>
      <c r="LRK47" s="261"/>
      <c r="LRL47" s="265"/>
      <c r="LRM47" s="266"/>
      <c r="LRN47" s="200"/>
      <c r="LRO47" s="266"/>
      <c r="LRP47" s="261"/>
      <c r="LRQ47" s="265"/>
      <c r="LRR47" s="266"/>
      <c r="LRS47" s="200"/>
      <c r="LRT47" s="266"/>
      <c r="LRU47" s="261"/>
      <c r="LRV47" s="265"/>
      <c r="LRW47" s="266"/>
      <c r="LRX47" s="200"/>
      <c r="LRY47" s="266"/>
      <c r="LRZ47" s="261"/>
      <c r="LSA47" s="265"/>
      <c r="LSB47" s="266"/>
      <c r="LSC47" s="200"/>
      <c r="LSD47" s="266"/>
      <c r="LSE47" s="261"/>
      <c r="LSF47" s="265"/>
      <c r="LSG47" s="266"/>
      <c r="LSH47" s="200"/>
      <c r="LSI47" s="266"/>
      <c r="LSJ47" s="261"/>
      <c r="LSK47" s="265"/>
      <c r="LSL47" s="266"/>
      <c r="LSM47" s="200"/>
      <c r="LSN47" s="266"/>
      <c r="LSO47" s="261"/>
      <c r="LSP47" s="265"/>
      <c r="LSQ47" s="266"/>
      <c r="LSR47" s="200"/>
      <c r="LSS47" s="266"/>
      <c r="LST47" s="261"/>
      <c r="LSU47" s="265"/>
      <c r="LSV47" s="266"/>
      <c r="LSW47" s="200"/>
      <c r="LSX47" s="266"/>
      <c r="LSY47" s="261"/>
      <c r="LSZ47" s="265"/>
      <c r="LTA47" s="266"/>
      <c r="LTB47" s="200"/>
      <c r="LTC47" s="266"/>
      <c r="LTD47" s="261"/>
      <c r="LTE47" s="265"/>
      <c r="LTF47" s="266"/>
      <c r="LTG47" s="200"/>
      <c r="LTH47" s="266"/>
      <c r="LTI47" s="261"/>
      <c r="LTJ47" s="265"/>
      <c r="LTK47" s="266"/>
      <c r="LTL47" s="200"/>
      <c r="LTM47" s="266"/>
      <c r="LTN47" s="261"/>
      <c r="LTO47" s="265"/>
      <c r="LTP47" s="266"/>
      <c r="LTQ47" s="200"/>
      <c r="LTR47" s="266"/>
      <c r="LTS47" s="261"/>
      <c r="LTT47" s="265"/>
      <c r="LTU47" s="266"/>
      <c r="LTV47" s="200"/>
      <c r="LTW47" s="266"/>
      <c r="LTX47" s="261"/>
      <c r="LTY47" s="265"/>
      <c r="LTZ47" s="266"/>
      <c r="LUA47" s="200"/>
      <c r="LUB47" s="266"/>
      <c r="LUC47" s="261"/>
      <c r="LUD47" s="265"/>
      <c r="LUE47" s="266"/>
      <c r="LUF47" s="200"/>
      <c r="LUG47" s="266"/>
      <c r="LUH47" s="261"/>
      <c r="LUI47" s="265"/>
      <c r="LUJ47" s="266"/>
      <c r="LUK47" s="200"/>
      <c r="LUL47" s="266"/>
      <c r="LUM47" s="261"/>
      <c r="LUN47" s="265"/>
      <c r="LUO47" s="266"/>
      <c r="LUP47" s="200"/>
      <c r="LUQ47" s="266"/>
      <c r="LUR47" s="261"/>
      <c r="LUS47" s="265"/>
      <c r="LUT47" s="266"/>
      <c r="LUU47" s="200"/>
      <c r="LUV47" s="266"/>
      <c r="LUW47" s="261"/>
      <c r="LUX47" s="265"/>
      <c r="LUY47" s="266"/>
      <c r="LUZ47" s="200"/>
      <c r="LVA47" s="266"/>
      <c r="LVB47" s="261"/>
      <c r="LVC47" s="265"/>
      <c r="LVD47" s="266"/>
      <c r="LVE47" s="200"/>
      <c r="LVF47" s="266"/>
      <c r="LVG47" s="261"/>
      <c r="LVH47" s="265"/>
      <c r="LVI47" s="266"/>
      <c r="LVJ47" s="200"/>
      <c r="LVK47" s="266"/>
      <c r="LVL47" s="261"/>
      <c r="LVM47" s="265"/>
      <c r="LVN47" s="266"/>
      <c r="LVO47" s="200"/>
      <c r="LVP47" s="266"/>
      <c r="LVQ47" s="261"/>
      <c r="LVR47" s="265"/>
      <c r="LVS47" s="266"/>
      <c r="LVT47" s="200"/>
      <c r="LVU47" s="266"/>
      <c r="LVV47" s="261"/>
      <c r="LVW47" s="265"/>
      <c r="LVX47" s="266"/>
      <c r="LVY47" s="200"/>
      <c r="LVZ47" s="266"/>
      <c r="LWA47" s="261"/>
      <c r="LWB47" s="265"/>
      <c r="LWC47" s="266"/>
      <c r="LWD47" s="200"/>
      <c r="LWE47" s="266"/>
      <c r="LWF47" s="261"/>
      <c r="LWG47" s="265"/>
      <c r="LWH47" s="266"/>
      <c r="LWI47" s="200"/>
      <c r="LWJ47" s="266"/>
      <c r="LWK47" s="261"/>
      <c r="LWL47" s="265"/>
      <c r="LWM47" s="266"/>
      <c r="LWN47" s="200"/>
      <c r="LWO47" s="266"/>
      <c r="LWP47" s="261"/>
      <c r="LWQ47" s="265"/>
      <c r="LWR47" s="266"/>
      <c r="LWS47" s="200"/>
      <c r="LWT47" s="266"/>
      <c r="LWU47" s="261"/>
      <c r="LWV47" s="265"/>
      <c r="LWW47" s="266"/>
      <c r="LWX47" s="200"/>
      <c r="LWY47" s="266"/>
      <c r="LWZ47" s="261"/>
      <c r="LXA47" s="265"/>
      <c r="LXB47" s="266"/>
      <c r="LXC47" s="200"/>
      <c r="LXD47" s="266"/>
      <c r="LXE47" s="261"/>
      <c r="LXF47" s="265"/>
      <c r="LXG47" s="266"/>
      <c r="LXH47" s="200"/>
      <c r="LXI47" s="266"/>
      <c r="LXJ47" s="261"/>
      <c r="LXK47" s="265"/>
      <c r="LXL47" s="266"/>
      <c r="LXM47" s="200"/>
      <c r="LXN47" s="266"/>
      <c r="LXO47" s="261"/>
      <c r="LXP47" s="265"/>
      <c r="LXQ47" s="266"/>
      <c r="LXR47" s="200"/>
      <c r="LXS47" s="266"/>
      <c r="LXT47" s="261"/>
      <c r="LXU47" s="265"/>
      <c r="LXV47" s="266"/>
      <c r="LXW47" s="200"/>
      <c r="LXX47" s="266"/>
      <c r="LXY47" s="261"/>
      <c r="LXZ47" s="265"/>
      <c r="LYA47" s="266"/>
      <c r="LYB47" s="200"/>
      <c r="LYC47" s="266"/>
      <c r="LYD47" s="261"/>
      <c r="LYE47" s="265"/>
      <c r="LYF47" s="266"/>
      <c r="LYG47" s="200"/>
      <c r="LYH47" s="266"/>
      <c r="LYI47" s="261"/>
      <c r="LYJ47" s="265"/>
      <c r="LYK47" s="266"/>
      <c r="LYL47" s="200"/>
      <c r="LYM47" s="266"/>
      <c r="LYN47" s="261"/>
      <c r="LYO47" s="265"/>
      <c r="LYP47" s="266"/>
      <c r="LYQ47" s="200"/>
      <c r="LYR47" s="266"/>
      <c r="LYS47" s="261"/>
      <c r="LYT47" s="265"/>
      <c r="LYU47" s="266"/>
      <c r="LYV47" s="200"/>
      <c r="LYW47" s="266"/>
      <c r="LYX47" s="261"/>
      <c r="LYY47" s="265"/>
      <c r="LYZ47" s="266"/>
      <c r="LZA47" s="200"/>
      <c r="LZB47" s="266"/>
      <c r="LZC47" s="261"/>
      <c r="LZD47" s="265"/>
      <c r="LZE47" s="266"/>
      <c r="LZF47" s="200"/>
      <c r="LZG47" s="266"/>
      <c r="LZH47" s="261"/>
      <c r="LZI47" s="265"/>
      <c r="LZJ47" s="266"/>
      <c r="LZK47" s="200"/>
      <c r="LZL47" s="266"/>
      <c r="LZM47" s="261"/>
      <c r="LZN47" s="265"/>
      <c r="LZO47" s="266"/>
      <c r="LZP47" s="200"/>
      <c r="LZQ47" s="266"/>
      <c r="LZR47" s="261"/>
      <c r="LZS47" s="265"/>
      <c r="LZT47" s="266"/>
      <c r="LZU47" s="200"/>
      <c r="LZV47" s="266"/>
      <c r="LZW47" s="261"/>
      <c r="LZX47" s="265"/>
      <c r="LZY47" s="266"/>
      <c r="LZZ47" s="200"/>
      <c r="MAA47" s="266"/>
      <c r="MAB47" s="261"/>
      <c r="MAC47" s="265"/>
      <c r="MAD47" s="266"/>
      <c r="MAE47" s="200"/>
      <c r="MAF47" s="266"/>
      <c r="MAG47" s="261"/>
      <c r="MAH47" s="265"/>
      <c r="MAI47" s="266"/>
      <c r="MAJ47" s="200"/>
      <c r="MAK47" s="266"/>
      <c r="MAL47" s="261"/>
      <c r="MAM47" s="265"/>
      <c r="MAN47" s="266"/>
      <c r="MAO47" s="200"/>
      <c r="MAP47" s="266"/>
      <c r="MAQ47" s="261"/>
      <c r="MAR47" s="265"/>
      <c r="MAS47" s="266"/>
      <c r="MAT47" s="200"/>
      <c r="MAU47" s="266"/>
      <c r="MAV47" s="261"/>
      <c r="MAW47" s="265"/>
      <c r="MAX47" s="266"/>
      <c r="MAY47" s="200"/>
      <c r="MAZ47" s="266"/>
      <c r="MBA47" s="261"/>
      <c r="MBB47" s="265"/>
      <c r="MBC47" s="266"/>
      <c r="MBD47" s="200"/>
      <c r="MBE47" s="266"/>
      <c r="MBF47" s="261"/>
      <c r="MBG47" s="265"/>
      <c r="MBH47" s="266"/>
      <c r="MBI47" s="200"/>
      <c r="MBJ47" s="266"/>
      <c r="MBK47" s="261"/>
      <c r="MBL47" s="265"/>
      <c r="MBM47" s="266"/>
      <c r="MBN47" s="200"/>
      <c r="MBO47" s="266"/>
      <c r="MBP47" s="261"/>
      <c r="MBQ47" s="265"/>
      <c r="MBR47" s="266"/>
      <c r="MBS47" s="200"/>
      <c r="MBT47" s="266"/>
      <c r="MBU47" s="261"/>
      <c r="MBV47" s="265"/>
      <c r="MBW47" s="266"/>
      <c r="MBX47" s="200"/>
      <c r="MBY47" s="266"/>
      <c r="MBZ47" s="261"/>
      <c r="MCA47" s="265"/>
      <c r="MCB47" s="266"/>
      <c r="MCC47" s="200"/>
      <c r="MCD47" s="266"/>
      <c r="MCE47" s="261"/>
      <c r="MCF47" s="265"/>
      <c r="MCG47" s="266"/>
      <c r="MCH47" s="200"/>
      <c r="MCI47" s="266"/>
      <c r="MCJ47" s="261"/>
      <c r="MCK47" s="265"/>
      <c r="MCL47" s="266"/>
      <c r="MCM47" s="200"/>
      <c r="MCN47" s="266"/>
      <c r="MCO47" s="261"/>
      <c r="MCP47" s="265"/>
      <c r="MCQ47" s="266"/>
      <c r="MCR47" s="200"/>
      <c r="MCS47" s="266"/>
      <c r="MCT47" s="261"/>
      <c r="MCU47" s="265"/>
      <c r="MCV47" s="266"/>
      <c r="MCW47" s="200"/>
      <c r="MCX47" s="266"/>
      <c r="MCY47" s="261"/>
      <c r="MCZ47" s="265"/>
      <c r="MDA47" s="266"/>
      <c r="MDB47" s="200"/>
      <c r="MDC47" s="266"/>
      <c r="MDD47" s="261"/>
      <c r="MDE47" s="265"/>
      <c r="MDF47" s="266"/>
      <c r="MDG47" s="200"/>
      <c r="MDH47" s="266"/>
      <c r="MDI47" s="261"/>
      <c r="MDJ47" s="265"/>
      <c r="MDK47" s="266"/>
      <c r="MDL47" s="200"/>
      <c r="MDM47" s="266"/>
      <c r="MDN47" s="261"/>
      <c r="MDO47" s="265"/>
      <c r="MDP47" s="266"/>
      <c r="MDQ47" s="200"/>
      <c r="MDR47" s="266"/>
      <c r="MDS47" s="261"/>
      <c r="MDT47" s="265"/>
      <c r="MDU47" s="266"/>
      <c r="MDV47" s="200"/>
      <c r="MDW47" s="266"/>
      <c r="MDX47" s="261"/>
      <c r="MDY47" s="265"/>
      <c r="MDZ47" s="266"/>
      <c r="MEA47" s="200"/>
      <c r="MEB47" s="266"/>
      <c r="MEC47" s="261"/>
      <c r="MED47" s="265"/>
      <c r="MEE47" s="266"/>
      <c r="MEF47" s="200"/>
      <c r="MEG47" s="266"/>
      <c r="MEH47" s="261"/>
      <c r="MEI47" s="265"/>
      <c r="MEJ47" s="266"/>
      <c r="MEK47" s="200"/>
      <c r="MEL47" s="266"/>
      <c r="MEM47" s="261"/>
      <c r="MEN47" s="265"/>
      <c r="MEO47" s="266"/>
      <c r="MEP47" s="200"/>
      <c r="MEQ47" s="266"/>
      <c r="MER47" s="261"/>
      <c r="MES47" s="265"/>
      <c r="MET47" s="266"/>
      <c r="MEU47" s="200"/>
      <c r="MEV47" s="266"/>
      <c r="MEW47" s="261"/>
      <c r="MEX47" s="265"/>
      <c r="MEY47" s="266"/>
      <c r="MEZ47" s="200"/>
      <c r="MFA47" s="266"/>
      <c r="MFB47" s="261"/>
      <c r="MFC47" s="265"/>
      <c r="MFD47" s="266"/>
      <c r="MFE47" s="200"/>
      <c r="MFF47" s="266"/>
      <c r="MFG47" s="261"/>
      <c r="MFH47" s="265"/>
      <c r="MFI47" s="266"/>
      <c r="MFJ47" s="200"/>
      <c r="MFK47" s="266"/>
      <c r="MFL47" s="261"/>
      <c r="MFM47" s="265"/>
      <c r="MFN47" s="266"/>
      <c r="MFO47" s="200"/>
      <c r="MFP47" s="266"/>
      <c r="MFQ47" s="261"/>
      <c r="MFR47" s="265"/>
      <c r="MFS47" s="266"/>
      <c r="MFT47" s="200"/>
      <c r="MFU47" s="266"/>
      <c r="MFV47" s="261"/>
      <c r="MFW47" s="265"/>
      <c r="MFX47" s="266"/>
      <c r="MFY47" s="200"/>
      <c r="MFZ47" s="266"/>
      <c r="MGA47" s="261"/>
      <c r="MGB47" s="265"/>
      <c r="MGC47" s="266"/>
      <c r="MGD47" s="200"/>
      <c r="MGE47" s="266"/>
      <c r="MGF47" s="261"/>
      <c r="MGG47" s="265"/>
      <c r="MGH47" s="266"/>
      <c r="MGI47" s="200"/>
      <c r="MGJ47" s="266"/>
      <c r="MGK47" s="261"/>
      <c r="MGL47" s="265"/>
      <c r="MGM47" s="266"/>
      <c r="MGN47" s="200"/>
      <c r="MGO47" s="266"/>
      <c r="MGP47" s="261"/>
      <c r="MGQ47" s="265"/>
      <c r="MGR47" s="266"/>
      <c r="MGS47" s="200"/>
      <c r="MGT47" s="266"/>
      <c r="MGU47" s="261"/>
      <c r="MGV47" s="265"/>
      <c r="MGW47" s="266"/>
      <c r="MGX47" s="200"/>
      <c r="MGY47" s="266"/>
      <c r="MGZ47" s="261"/>
      <c r="MHA47" s="265"/>
      <c r="MHB47" s="266"/>
      <c r="MHC47" s="200"/>
      <c r="MHD47" s="266"/>
      <c r="MHE47" s="261"/>
      <c r="MHF47" s="265"/>
      <c r="MHG47" s="266"/>
      <c r="MHH47" s="200"/>
      <c r="MHI47" s="266"/>
      <c r="MHJ47" s="261"/>
      <c r="MHK47" s="265"/>
      <c r="MHL47" s="266"/>
      <c r="MHM47" s="200"/>
      <c r="MHN47" s="266"/>
      <c r="MHO47" s="261"/>
      <c r="MHP47" s="265"/>
      <c r="MHQ47" s="266"/>
      <c r="MHR47" s="200"/>
      <c r="MHS47" s="266"/>
      <c r="MHT47" s="261"/>
      <c r="MHU47" s="265"/>
      <c r="MHV47" s="266"/>
      <c r="MHW47" s="200"/>
      <c r="MHX47" s="266"/>
      <c r="MHY47" s="261"/>
      <c r="MHZ47" s="265"/>
      <c r="MIA47" s="266"/>
      <c r="MIB47" s="200"/>
      <c r="MIC47" s="266"/>
      <c r="MID47" s="261"/>
      <c r="MIE47" s="265"/>
      <c r="MIF47" s="266"/>
      <c r="MIG47" s="200"/>
      <c r="MIH47" s="266"/>
      <c r="MII47" s="261"/>
      <c r="MIJ47" s="265"/>
      <c r="MIK47" s="266"/>
      <c r="MIL47" s="200"/>
      <c r="MIM47" s="266"/>
      <c r="MIN47" s="261"/>
      <c r="MIO47" s="265"/>
      <c r="MIP47" s="266"/>
      <c r="MIQ47" s="200"/>
      <c r="MIR47" s="266"/>
      <c r="MIS47" s="261"/>
      <c r="MIT47" s="265"/>
      <c r="MIU47" s="266"/>
      <c r="MIV47" s="200"/>
      <c r="MIW47" s="266"/>
      <c r="MIX47" s="261"/>
      <c r="MIY47" s="265"/>
      <c r="MIZ47" s="266"/>
      <c r="MJA47" s="200"/>
      <c r="MJB47" s="266"/>
      <c r="MJC47" s="261"/>
      <c r="MJD47" s="265"/>
      <c r="MJE47" s="266"/>
      <c r="MJF47" s="200"/>
      <c r="MJG47" s="266"/>
      <c r="MJH47" s="261"/>
      <c r="MJI47" s="265"/>
      <c r="MJJ47" s="266"/>
      <c r="MJK47" s="200"/>
      <c r="MJL47" s="266"/>
      <c r="MJM47" s="261"/>
      <c r="MJN47" s="265"/>
      <c r="MJO47" s="266"/>
      <c r="MJP47" s="200"/>
      <c r="MJQ47" s="266"/>
      <c r="MJR47" s="261"/>
      <c r="MJS47" s="265"/>
      <c r="MJT47" s="266"/>
      <c r="MJU47" s="200"/>
      <c r="MJV47" s="266"/>
      <c r="MJW47" s="261"/>
      <c r="MJX47" s="265"/>
      <c r="MJY47" s="266"/>
      <c r="MJZ47" s="200"/>
      <c r="MKA47" s="266"/>
      <c r="MKB47" s="261"/>
      <c r="MKC47" s="265"/>
      <c r="MKD47" s="266"/>
      <c r="MKE47" s="200"/>
      <c r="MKF47" s="266"/>
      <c r="MKG47" s="261"/>
      <c r="MKH47" s="265"/>
      <c r="MKI47" s="266"/>
      <c r="MKJ47" s="200"/>
      <c r="MKK47" s="266"/>
      <c r="MKL47" s="261"/>
      <c r="MKM47" s="265"/>
      <c r="MKN47" s="266"/>
      <c r="MKO47" s="200"/>
      <c r="MKP47" s="266"/>
      <c r="MKQ47" s="261"/>
      <c r="MKR47" s="265"/>
      <c r="MKS47" s="266"/>
      <c r="MKT47" s="200"/>
      <c r="MKU47" s="266"/>
      <c r="MKV47" s="261"/>
      <c r="MKW47" s="265"/>
      <c r="MKX47" s="266"/>
      <c r="MKY47" s="200"/>
      <c r="MKZ47" s="266"/>
      <c r="MLA47" s="261"/>
      <c r="MLB47" s="265"/>
      <c r="MLC47" s="266"/>
      <c r="MLD47" s="200"/>
      <c r="MLE47" s="266"/>
      <c r="MLF47" s="261"/>
      <c r="MLG47" s="265"/>
      <c r="MLH47" s="266"/>
      <c r="MLI47" s="200"/>
      <c r="MLJ47" s="266"/>
      <c r="MLK47" s="261"/>
      <c r="MLL47" s="265"/>
      <c r="MLM47" s="266"/>
      <c r="MLN47" s="200"/>
      <c r="MLO47" s="266"/>
      <c r="MLP47" s="261"/>
      <c r="MLQ47" s="265"/>
      <c r="MLR47" s="266"/>
      <c r="MLS47" s="200"/>
      <c r="MLT47" s="266"/>
      <c r="MLU47" s="261"/>
      <c r="MLV47" s="265"/>
      <c r="MLW47" s="266"/>
      <c r="MLX47" s="200"/>
      <c r="MLY47" s="266"/>
      <c r="MLZ47" s="261"/>
      <c r="MMA47" s="265"/>
      <c r="MMB47" s="266"/>
      <c r="MMC47" s="200"/>
      <c r="MMD47" s="266"/>
      <c r="MME47" s="261"/>
      <c r="MMF47" s="265"/>
      <c r="MMG47" s="266"/>
      <c r="MMH47" s="200"/>
      <c r="MMI47" s="266"/>
      <c r="MMJ47" s="261"/>
      <c r="MMK47" s="265"/>
      <c r="MML47" s="266"/>
      <c r="MMM47" s="200"/>
      <c r="MMN47" s="266"/>
      <c r="MMO47" s="261"/>
      <c r="MMP47" s="265"/>
      <c r="MMQ47" s="266"/>
      <c r="MMR47" s="200"/>
      <c r="MMS47" s="266"/>
      <c r="MMT47" s="261"/>
      <c r="MMU47" s="265"/>
      <c r="MMV47" s="266"/>
      <c r="MMW47" s="200"/>
      <c r="MMX47" s="266"/>
      <c r="MMY47" s="261"/>
      <c r="MMZ47" s="265"/>
      <c r="MNA47" s="266"/>
      <c r="MNB47" s="200"/>
      <c r="MNC47" s="266"/>
      <c r="MND47" s="261"/>
      <c r="MNE47" s="265"/>
      <c r="MNF47" s="266"/>
      <c r="MNG47" s="200"/>
      <c r="MNH47" s="266"/>
      <c r="MNI47" s="261"/>
      <c r="MNJ47" s="265"/>
      <c r="MNK47" s="266"/>
      <c r="MNL47" s="200"/>
      <c r="MNM47" s="266"/>
      <c r="MNN47" s="261"/>
      <c r="MNO47" s="265"/>
      <c r="MNP47" s="266"/>
      <c r="MNQ47" s="200"/>
      <c r="MNR47" s="266"/>
      <c r="MNS47" s="261"/>
      <c r="MNT47" s="265"/>
      <c r="MNU47" s="266"/>
      <c r="MNV47" s="200"/>
      <c r="MNW47" s="266"/>
      <c r="MNX47" s="261"/>
      <c r="MNY47" s="265"/>
      <c r="MNZ47" s="266"/>
      <c r="MOA47" s="200"/>
      <c r="MOB47" s="266"/>
      <c r="MOC47" s="261"/>
      <c r="MOD47" s="265"/>
      <c r="MOE47" s="266"/>
      <c r="MOF47" s="200"/>
      <c r="MOG47" s="266"/>
      <c r="MOH47" s="261"/>
      <c r="MOI47" s="265"/>
      <c r="MOJ47" s="266"/>
      <c r="MOK47" s="200"/>
      <c r="MOL47" s="266"/>
      <c r="MOM47" s="261"/>
      <c r="MON47" s="265"/>
      <c r="MOO47" s="266"/>
      <c r="MOP47" s="200"/>
      <c r="MOQ47" s="266"/>
      <c r="MOR47" s="261"/>
      <c r="MOS47" s="265"/>
      <c r="MOT47" s="266"/>
      <c r="MOU47" s="200"/>
      <c r="MOV47" s="266"/>
      <c r="MOW47" s="261"/>
      <c r="MOX47" s="265"/>
      <c r="MOY47" s="266"/>
      <c r="MOZ47" s="200"/>
      <c r="MPA47" s="266"/>
      <c r="MPB47" s="261"/>
      <c r="MPC47" s="265"/>
      <c r="MPD47" s="266"/>
      <c r="MPE47" s="200"/>
      <c r="MPF47" s="266"/>
      <c r="MPG47" s="261"/>
      <c r="MPH47" s="265"/>
      <c r="MPI47" s="266"/>
      <c r="MPJ47" s="200"/>
      <c r="MPK47" s="266"/>
      <c r="MPL47" s="261"/>
      <c r="MPM47" s="265"/>
      <c r="MPN47" s="266"/>
      <c r="MPO47" s="200"/>
      <c r="MPP47" s="266"/>
      <c r="MPQ47" s="261"/>
      <c r="MPR47" s="265"/>
      <c r="MPS47" s="266"/>
      <c r="MPT47" s="200"/>
      <c r="MPU47" s="266"/>
      <c r="MPV47" s="261"/>
      <c r="MPW47" s="265"/>
      <c r="MPX47" s="266"/>
      <c r="MPY47" s="200"/>
      <c r="MPZ47" s="266"/>
      <c r="MQA47" s="261"/>
      <c r="MQB47" s="265"/>
      <c r="MQC47" s="266"/>
      <c r="MQD47" s="200"/>
      <c r="MQE47" s="266"/>
      <c r="MQF47" s="261"/>
      <c r="MQG47" s="265"/>
      <c r="MQH47" s="266"/>
      <c r="MQI47" s="200"/>
      <c r="MQJ47" s="266"/>
      <c r="MQK47" s="261"/>
      <c r="MQL47" s="265"/>
      <c r="MQM47" s="266"/>
      <c r="MQN47" s="200"/>
      <c r="MQO47" s="266"/>
      <c r="MQP47" s="261"/>
      <c r="MQQ47" s="265"/>
      <c r="MQR47" s="266"/>
      <c r="MQS47" s="200"/>
      <c r="MQT47" s="266"/>
      <c r="MQU47" s="261"/>
      <c r="MQV47" s="265"/>
      <c r="MQW47" s="266"/>
      <c r="MQX47" s="200"/>
      <c r="MQY47" s="266"/>
      <c r="MQZ47" s="261"/>
      <c r="MRA47" s="265"/>
      <c r="MRB47" s="266"/>
      <c r="MRC47" s="200"/>
      <c r="MRD47" s="266"/>
      <c r="MRE47" s="261"/>
      <c r="MRF47" s="265"/>
      <c r="MRG47" s="266"/>
      <c r="MRH47" s="200"/>
      <c r="MRI47" s="266"/>
      <c r="MRJ47" s="261"/>
      <c r="MRK47" s="265"/>
      <c r="MRL47" s="266"/>
      <c r="MRM47" s="200"/>
      <c r="MRN47" s="266"/>
      <c r="MRO47" s="261"/>
      <c r="MRP47" s="265"/>
      <c r="MRQ47" s="266"/>
      <c r="MRR47" s="200"/>
      <c r="MRS47" s="266"/>
      <c r="MRT47" s="261"/>
      <c r="MRU47" s="265"/>
      <c r="MRV47" s="266"/>
      <c r="MRW47" s="200"/>
      <c r="MRX47" s="266"/>
      <c r="MRY47" s="261"/>
      <c r="MRZ47" s="265"/>
      <c r="MSA47" s="266"/>
      <c r="MSB47" s="200"/>
      <c r="MSC47" s="266"/>
      <c r="MSD47" s="261"/>
      <c r="MSE47" s="265"/>
      <c r="MSF47" s="266"/>
      <c r="MSG47" s="200"/>
      <c r="MSH47" s="266"/>
      <c r="MSI47" s="261"/>
      <c r="MSJ47" s="265"/>
      <c r="MSK47" s="266"/>
      <c r="MSL47" s="200"/>
      <c r="MSM47" s="266"/>
      <c r="MSN47" s="261"/>
      <c r="MSO47" s="265"/>
      <c r="MSP47" s="266"/>
      <c r="MSQ47" s="200"/>
      <c r="MSR47" s="266"/>
      <c r="MSS47" s="261"/>
      <c r="MST47" s="265"/>
      <c r="MSU47" s="266"/>
      <c r="MSV47" s="200"/>
      <c r="MSW47" s="266"/>
      <c r="MSX47" s="261"/>
      <c r="MSY47" s="265"/>
      <c r="MSZ47" s="266"/>
      <c r="MTA47" s="200"/>
      <c r="MTB47" s="266"/>
      <c r="MTC47" s="261"/>
      <c r="MTD47" s="265"/>
      <c r="MTE47" s="266"/>
      <c r="MTF47" s="200"/>
      <c r="MTG47" s="266"/>
      <c r="MTH47" s="261"/>
      <c r="MTI47" s="265"/>
      <c r="MTJ47" s="266"/>
      <c r="MTK47" s="200"/>
      <c r="MTL47" s="266"/>
      <c r="MTM47" s="261"/>
      <c r="MTN47" s="265"/>
      <c r="MTO47" s="266"/>
      <c r="MTP47" s="200"/>
      <c r="MTQ47" s="266"/>
      <c r="MTR47" s="261"/>
      <c r="MTS47" s="265"/>
      <c r="MTT47" s="266"/>
      <c r="MTU47" s="200"/>
      <c r="MTV47" s="266"/>
      <c r="MTW47" s="261"/>
      <c r="MTX47" s="265"/>
      <c r="MTY47" s="266"/>
      <c r="MTZ47" s="200"/>
      <c r="MUA47" s="266"/>
      <c r="MUB47" s="261"/>
      <c r="MUC47" s="265"/>
      <c r="MUD47" s="266"/>
      <c r="MUE47" s="200"/>
      <c r="MUF47" s="266"/>
      <c r="MUG47" s="261"/>
      <c r="MUH47" s="265"/>
      <c r="MUI47" s="266"/>
      <c r="MUJ47" s="200"/>
      <c r="MUK47" s="266"/>
      <c r="MUL47" s="261"/>
      <c r="MUM47" s="265"/>
      <c r="MUN47" s="266"/>
      <c r="MUO47" s="200"/>
      <c r="MUP47" s="266"/>
      <c r="MUQ47" s="261"/>
      <c r="MUR47" s="265"/>
      <c r="MUS47" s="266"/>
      <c r="MUT47" s="200"/>
      <c r="MUU47" s="266"/>
      <c r="MUV47" s="261"/>
      <c r="MUW47" s="265"/>
      <c r="MUX47" s="266"/>
      <c r="MUY47" s="200"/>
      <c r="MUZ47" s="266"/>
      <c r="MVA47" s="261"/>
      <c r="MVB47" s="265"/>
      <c r="MVC47" s="266"/>
      <c r="MVD47" s="200"/>
      <c r="MVE47" s="266"/>
      <c r="MVF47" s="261"/>
      <c r="MVG47" s="265"/>
      <c r="MVH47" s="266"/>
      <c r="MVI47" s="200"/>
      <c r="MVJ47" s="266"/>
      <c r="MVK47" s="261"/>
      <c r="MVL47" s="265"/>
      <c r="MVM47" s="266"/>
      <c r="MVN47" s="200"/>
      <c r="MVO47" s="266"/>
      <c r="MVP47" s="261"/>
      <c r="MVQ47" s="265"/>
      <c r="MVR47" s="266"/>
      <c r="MVS47" s="200"/>
      <c r="MVT47" s="266"/>
      <c r="MVU47" s="261"/>
      <c r="MVV47" s="265"/>
      <c r="MVW47" s="266"/>
      <c r="MVX47" s="200"/>
      <c r="MVY47" s="266"/>
      <c r="MVZ47" s="261"/>
      <c r="MWA47" s="265"/>
      <c r="MWB47" s="266"/>
      <c r="MWC47" s="200"/>
      <c r="MWD47" s="266"/>
      <c r="MWE47" s="261"/>
      <c r="MWF47" s="265"/>
      <c r="MWG47" s="266"/>
      <c r="MWH47" s="200"/>
      <c r="MWI47" s="266"/>
      <c r="MWJ47" s="261"/>
      <c r="MWK47" s="265"/>
      <c r="MWL47" s="266"/>
      <c r="MWM47" s="200"/>
      <c r="MWN47" s="266"/>
      <c r="MWO47" s="261"/>
      <c r="MWP47" s="265"/>
      <c r="MWQ47" s="266"/>
      <c r="MWR47" s="200"/>
      <c r="MWS47" s="266"/>
      <c r="MWT47" s="261"/>
      <c r="MWU47" s="265"/>
      <c r="MWV47" s="266"/>
      <c r="MWW47" s="200"/>
      <c r="MWX47" s="266"/>
      <c r="MWY47" s="261"/>
      <c r="MWZ47" s="265"/>
      <c r="MXA47" s="266"/>
      <c r="MXB47" s="200"/>
      <c r="MXC47" s="266"/>
      <c r="MXD47" s="261"/>
      <c r="MXE47" s="265"/>
      <c r="MXF47" s="266"/>
      <c r="MXG47" s="200"/>
      <c r="MXH47" s="266"/>
      <c r="MXI47" s="261"/>
      <c r="MXJ47" s="265"/>
      <c r="MXK47" s="266"/>
      <c r="MXL47" s="200"/>
      <c r="MXM47" s="266"/>
      <c r="MXN47" s="261"/>
      <c r="MXO47" s="265"/>
      <c r="MXP47" s="266"/>
      <c r="MXQ47" s="200"/>
      <c r="MXR47" s="266"/>
      <c r="MXS47" s="261"/>
      <c r="MXT47" s="265"/>
      <c r="MXU47" s="266"/>
      <c r="MXV47" s="200"/>
      <c r="MXW47" s="266"/>
      <c r="MXX47" s="261"/>
      <c r="MXY47" s="265"/>
      <c r="MXZ47" s="266"/>
      <c r="MYA47" s="200"/>
      <c r="MYB47" s="266"/>
      <c r="MYC47" s="261"/>
      <c r="MYD47" s="265"/>
      <c r="MYE47" s="266"/>
      <c r="MYF47" s="200"/>
      <c r="MYG47" s="266"/>
      <c r="MYH47" s="261"/>
      <c r="MYI47" s="265"/>
      <c r="MYJ47" s="266"/>
      <c r="MYK47" s="200"/>
      <c r="MYL47" s="266"/>
      <c r="MYM47" s="261"/>
      <c r="MYN47" s="265"/>
      <c r="MYO47" s="266"/>
      <c r="MYP47" s="200"/>
      <c r="MYQ47" s="266"/>
      <c r="MYR47" s="261"/>
      <c r="MYS47" s="265"/>
      <c r="MYT47" s="266"/>
      <c r="MYU47" s="200"/>
      <c r="MYV47" s="266"/>
      <c r="MYW47" s="261"/>
      <c r="MYX47" s="265"/>
      <c r="MYY47" s="266"/>
      <c r="MYZ47" s="200"/>
      <c r="MZA47" s="266"/>
      <c r="MZB47" s="261"/>
      <c r="MZC47" s="265"/>
      <c r="MZD47" s="266"/>
      <c r="MZE47" s="200"/>
      <c r="MZF47" s="266"/>
      <c r="MZG47" s="261"/>
      <c r="MZH47" s="265"/>
      <c r="MZI47" s="266"/>
      <c r="MZJ47" s="200"/>
      <c r="MZK47" s="266"/>
      <c r="MZL47" s="261"/>
      <c r="MZM47" s="265"/>
      <c r="MZN47" s="266"/>
      <c r="MZO47" s="200"/>
      <c r="MZP47" s="266"/>
      <c r="MZQ47" s="261"/>
      <c r="MZR47" s="265"/>
      <c r="MZS47" s="266"/>
      <c r="MZT47" s="200"/>
      <c r="MZU47" s="266"/>
      <c r="MZV47" s="261"/>
      <c r="MZW47" s="265"/>
      <c r="MZX47" s="266"/>
      <c r="MZY47" s="200"/>
      <c r="MZZ47" s="266"/>
      <c r="NAA47" s="261"/>
      <c r="NAB47" s="265"/>
      <c r="NAC47" s="266"/>
      <c r="NAD47" s="200"/>
      <c r="NAE47" s="266"/>
      <c r="NAF47" s="261"/>
      <c r="NAG47" s="265"/>
      <c r="NAH47" s="266"/>
      <c r="NAI47" s="200"/>
      <c r="NAJ47" s="266"/>
      <c r="NAK47" s="261"/>
      <c r="NAL47" s="265"/>
      <c r="NAM47" s="266"/>
      <c r="NAN47" s="200"/>
      <c r="NAO47" s="266"/>
      <c r="NAP47" s="261"/>
      <c r="NAQ47" s="265"/>
      <c r="NAR47" s="266"/>
      <c r="NAS47" s="200"/>
      <c r="NAT47" s="266"/>
      <c r="NAU47" s="261"/>
      <c r="NAV47" s="265"/>
      <c r="NAW47" s="266"/>
      <c r="NAX47" s="200"/>
      <c r="NAY47" s="266"/>
      <c r="NAZ47" s="261"/>
      <c r="NBA47" s="265"/>
      <c r="NBB47" s="266"/>
      <c r="NBC47" s="200"/>
      <c r="NBD47" s="266"/>
      <c r="NBE47" s="261"/>
      <c r="NBF47" s="265"/>
      <c r="NBG47" s="266"/>
      <c r="NBH47" s="200"/>
      <c r="NBI47" s="266"/>
      <c r="NBJ47" s="261"/>
      <c r="NBK47" s="265"/>
      <c r="NBL47" s="266"/>
      <c r="NBM47" s="200"/>
      <c r="NBN47" s="266"/>
      <c r="NBO47" s="261"/>
      <c r="NBP47" s="265"/>
      <c r="NBQ47" s="266"/>
      <c r="NBR47" s="200"/>
      <c r="NBS47" s="266"/>
      <c r="NBT47" s="261"/>
      <c r="NBU47" s="265"/>
      <c r="NBV47" s="266"/>
      <c r="NBW47" s="200"/>
      <c r="NBX47" s="266"/>
      <c r="NBY47" s="261"/>
      <c r="NBZ47" s="265"/>
      <c r="NCA47" s="266"/>
      <c r="NCB47" s="200"/>
      <c r="NCC47" s="266"/>
      <c r="NCD47" s="261"/>
      <c r="NCE47" s="265"/>
      <c r="NCF47" s="266"/>
      <c r="NCG47" s="200"/>
      <c r="NCH47" s="266"/>
      <c r="NCI47" s="261"/>
      <c r="NCJ47" s="265"/>
      <c r="NCK47" s="266"/>
      <c r="NCL47" s="200"/>
      <c r="NCM47" s="266"/>
      <c r="NCN47" s="261"/>
      <c r="NCO47" s="265"/>
      <c r="NCP47" s="266"/>
      <c r="NCQ47" s="200"/>
      <c r="NCR47" s="266"/>
      <c r="NCS47" s="261"/>
      <c r="NCT47" s="265"/>
      <c r="NCU47" s="266"/>
      <c r="NCV47" s="200"/>
      <c r="NCW47" s="266"/>
      <c r="NCX47" s="261"/>
      <c r="NCY47" s="265"/>
      <c r="NCZ47" s="266"/>
      <c r="NDA47" s="200"/>
      <c r="NDB47" s="266"/>
      <c r="NDC47" s="261"/>
      <c r="NDD47" s="265"/>
      <c r="NDE47" s="266"/>
      <c r="NDF47" s="200"/>
      <c r="NDG47" s="266"/>
      <c r="NDH47" s="261"/>
      <c r="NDI47" s="265"/>
      <c r="NDJ47" s="266"/>
      <c r="NDK47" s="200"/>
      <c r="NDL47" s="266"/>
      <c r="NDM47" s="261"/>
      <c r="NDN47" s="265"/>
      <c r="NDO47" s="266"/>
      <c r="NDP47" s="200"/>
      <c r="NDQ47" s="266"/>
      <c r="NDR47" s="261"/>
      <c r="NDS47" s="265"/>
      <c r="NDT47" s="266"/>
      <c r="NDU47" s="200"/>
      <c r="NDV47" s="266"/>
      <c r="NDW47" s="261"/>
      <c r="NDX47" s="265"/>
      <c r="NDY47" s="266"/>
      <c r="NDZ47" s="200"/>
      <c r="NEA47" s="266"/>
      <c r="NEB47" s="261"/>
      <c r="NEC47" s="265"/>
      <c r="NED47" s="266"/>
      <c r="NEE47" s="200"/>
      <c r="NEF47" s="266"/>
      <c r="NEG47" s="261"/>
      <c r="NEH47" s="265"/>
      <c r="NEI47" s="266"/>
      <c r="NEJ47" s="200"/>
      <c r="NEK47" s="266"/>
      <c r="NEL47" s="261"/>
      <c r="NEM47" s="265"/>
      <c r="NEN47" s="266"/>
      <c r="NEO47" s="200"/>
      <c r="NEP47" s="266"/>
      <c r="NEQ47" s="261"/>
      <c r="NER47" s="265"/>
      <c r="NES47" s="266"/>
      <c r="NET47" s="200"/>
      <c r="NEU47" s="266"/>
      <c r="NEV47" s="261"/>
      <c r="NEW47" s="265"/>
      <c r="NEX47" s="266"/>
      <c r="NEY47" s="200"/>
      <c r="NEZ47" s="266"/>
      <c r="NFA47" s="261"/>
      <c r="NFB47" s="265"/>
      <c r="NFC47" s="266"/>
      <c r="NFD47" s="200"/>
      <c r="NFE47" s="266"/>
      <c r="NFF47" s="261"/>
      <c r="NFG47" s="265"/>
      <c r="NFH47" s="266"/>
      <c r="NFI47" s="200"/>
      <c r="NFJ47" s="266"/>
      <c r="NFK47" s="261"/>
      <c r="NFL47" s="265"/>
      <c r="NFM47" s="266"/>
      <c r="NFN47" s="200"/>
      <c r="NFO47" s="266"/>
      <c r="NFP47" s="261"/>
      <c r="NFQ47" s="265"/>
      <c r="NFR47" s="266"/>
      <c r="NFS47" s="200"/>
      <c r="NFT47" s="266"/>
      <c r="NFU47" s="261"/>
      <c r="NFV47" s="265"/>
      <c r="NFW47" s="266"/>
      <c r="NFX47" s="200"/>
      <c r="NFY47" s="266"/>
      <c r="NFZ47" s="261"/>
      <c r="NGA47" s="265"/>
      <c r="NGB47" s="266"/>
      <c r="NGC47" s="200"/>
      <c r="NGD47" s="266"/>
      <c r="NGE47" s="261"/>
      <c r="NGF47" s="265"/>
      <c r="NGG47" s="266"/>
      <c r="NGH47" s="200"/>
      <c r="NGI47" s="266"/>
      <c r="NGJ47" s="261"/>
      <c r="NGK47" s="265"/>
      <c r="NGL47" s="266"/>
      <c r="NGM47" s="200"/>
      <c r="NGN47" s="266"/>
      <c r="NGO47" s="261"/>
      <c r="NGP47" s="265"/>
      <c r="NGQ47" s="266"/>
      <c r="NGR47" s="200"/>
      <c r="NGS47" s="266"/>
      <c r="NGT47" s="261"/>
      <c r="NGU47" s="265"/>
      <c r="NGV47" s="266"/>
      <c r="NGW47" s="200"/>
      <c r="NGX47" s="266"/>
      <c r="NGY47" s="261"/>
      <c r="NGZ47" s="265"/>
      <c r="NHA47" s="266"/>
      <c r="NHB47" s="200"/>
      <c r="NHC47" s="266"/>
      <c r="NHD47" s="261"/>
      <c r="NHE47" s="265"/>
      <c r="NHF47" s="266"/>
      <c r="NHG47" s="200"/>
      <c r="NHH47" s="266"/>
      <c r="NHI47" s="261"/>
      <c r="NHJ47" s="265"/>
      <c r="NHK47" s="266"/>
      <c r="NHL47" s="200"/>
      <c r="NHM47" s="266"/>
      <c r="NHN47" s="261"/>
      <c r="NHO47" s="265"/>
      <c r="NHP47" s="266"/>
      <c r="NHQ47" s="200"/>
      <c r="NHR47" s="266"/>
      <c r="NHS47" s="261"/>
      <c r="NHT47" s="265"/>
      <c r="NHU47" s="266"/>
      <c r="NHV47" s="200"/>
      <c r="NHW47" s="266"/>
      <c r="NHX47" s="261"/>
      <c r="NHY47" s="265"/>
      <c r="NHZ47" s="266"/>
      <c r="NIA47" s="200"/>
      <c r="NIB47" s="266"/>
      <c r="NIC47" s="261"/>
      <c r="NID47" s="265"/>
      <c r="NIE47" s="266"/>
      <c r="NIF47" s="200"/>
      <c r="NIG47" s="266"/>
      <c r="NIH47" s="261"/>
      <c r="NII47" s="265"/>
      <c r="NIJ47" s="266"/>
      <c r="NIK47" s="200"/>
      <c r="NIL47" s="266"/>
      <c r="NIM47" s="261"/>
      <c r="NIN47" s="265"/>
      <c r="NIO47" s="266"/>
      <c r="NIP47" s="200"/>
      <c r="NIQ47" s="266"/>
      <c r="NIR47" s="261"/>
      <c r="NIS47" s="265"/>
      <c r="NIT47" s="266"/>
      <c r="NIU47" s="200"/>
      <c r="NIV47" s="266"/>
      <c r="NIW47" s="261"/>
      <c r="NIX47" s="265"/>
      <c r="NIY47" s="266"/>
      <c r="NIZ47" s="200"/>
      <c r="NJA47" s="266"/>
      <c r="NJB47" s="261"/>
      <c r="NJC47" s="265"/>
      <c r="NJD47" s="266"/>
      <c r="NJE47" s="200"/>
      <c r="NJF47" s="266"/>
      <c r="NJG47" s="261"/>
      <c r="NJH47" s="265"/>
      <c r="NJI47" s="266"/>
      <c r="NJJ47" s="200"/>
      <c r="NJK47" s="266"/>
      <c r="NJL47" s="261"/>
      <c r="NJM47" s="265"/>
      <c r="NJN47" s="266"/>
      <c r="NJO47" s="200"/>
      <c r="NJP47" s="266"/>
      <c r="NJQ47" s="261"/>
      <c r="NJR47" s="265"/>
      <c r="NJS47" s="266"/>
      <c r="NJT47" s="200"/>
      <c r="NJU47" s="266"/>
      <c r="NJV47" s="261"/>
      <c r="NJW47" s="265"/>
      <c r="NJX47" s="266"/>
      <c r="NJY47" s="200"/>
      <c r="NJZ47" s="266"/>
      <c r="NKA47" s="261"/>
      <c r="NKB47" s="265"/>
      <c r="NKC47" s="266"/>
      <c r="NKD47" s="200"/>
      <c r="NKE47" s="266"/>
      <c r="NKF47" s="261"/>
      <c r="NKG47" s="265"/>
      <c r="NKH47" s="266"/>
      <c r="NKI47" s="200"/>
      <c r="NKJ47" s="266"/>
      <c r="NKK47" s="261"/>
      <c r="NKL47" s="265"/>
      <c r="NKM47" s="266"/>
      <c r="NKN47" s="200"/>
      <c r="NKO47" s="266"/>
      <c r="NKP47" s="261"/>
      <c r="NKQ47" s="265"/>
      <c r="NKR47" s="266"/>
      <c r="NKS47" s="200"/>
      <c r="NKT47" s="266"/>
      <c r="NKU47" s="261"/>
      <c r="NKV47" s="265"/>
      <c r="NKW47" s="266"/>
      <c r="NKX47" s="200"/>
      <c r="NKY47" s="266"/>
      <c r="NKZ47" s="261"/>
      <c r="NLA47" s="265"/>
      <c r="NLB47" s="266"/>
      <c r="NLC47" s="200"/>
      <c r="NLD47" s="266"/>
      <c r="NLE47" s="261"/>
      <c r="NLF47" s="265"/>
      <c r="NLG47" s="266"/>
      <c r="NLH47" s="200"/>
      <c r="NLI47" s="266"/>
      <c r="NLJ47" s="261"/>
      <c r="NLK47" s="265"/>
      <c r="NLL47" s="266"/>
      <c r="NLM47" s="200"/>
      <c r="NLN47" s="266"/>
      <c r="NLO47" s="261"/>
      <c r="NLP47" s="265"/>
      <c r="NLQ47" s="266"/>
      <c r="NLR47" s="200"/>
      <c r="NLS47" s="266"/>
      <c r="NLT47" s="261"/>
      <c r="NLU47" s="265"/>
      <c r="NLV47" s="266"/>
      <c r="NLW47" s="200"/>
      <c r="NLX47" s="266"/>
      <c r="NLY47" s="261"/>
      <c r="NLZ47" s="265"/>
      <c r="NMA47" s="266"/>
      <c r="NMB47" s="200"/>
      <c r="NMC47" s="266"/>
      <c r="NMD47" s="261"/>
      <c r="NME47" s="265"/>
      <c r="NMF47" s="266"/>
      <c r="NMG47" s="200"/>
      <c r="NMH47" s="266"/>
      <c r="NMI47" s="261"/>
      <c r="NMJ47" s="265"/>
      <c r="NMK47" s="266"/>
      <c r="NML47" s="200"/>
      <c r="NMM47" s="266"/>
      <c r="NMN47" s="261"/>
      <c r="NMO47" s="265"/>
      <c r="NMP47" s="266"/>
      <c r="NMQ47" s="200"/>
      <c r="NMR47" s="266"/>
      <c r="NMS47" s="261"/>
      <c r="NMT47" s="265"/>
      <c r="NMU47" s="266"/>
      <c r="NMV47" s="200"/>
      <c r="NMW47" s="266"/>
      <c r="NMX47" s="261"/>
      <c r="NMY47" s="265"/>
      <c r="NMZ47" s="266"/>
      <c r="NNA47" s="200"/>
      <c r="NNB47" s="266"/>
      <c r="NNC47" s="261"/>
      <c r="NND47" s="265"/>
      <c r="NNE47" s="266"/>
      <c r="NNF47" s="200"/>
      <c r="NNG47" s="266"/>
      <c r="NNH47" s="261"/>
      <c r="NNI47" s="265"/>
      <c r="NNJ47" s="266"/>
      <c r="NNK47" s="200"/>
      <c r="NNL47" s="266"/>
      <c r="NNM47" s="261"/>
      <c r="NNN47" s="265"/>
      <c r="NNO47" s="266"/>
      <c r="NNP47" s="200"/>
      <c r="NNQ47" s="266"/>
      <c r="NNR47" s="261"/>
      <c r="NNS47" s="265"/>
      <c r="NNT47" s="266"/>
      <c r="NNU47" s="200"/>
      <c r="NNV47" s="266"/>
      <c r="NNW47" s="261"/>
      <c r="NNX47" s="265"/>
      <c r="NNY47" s="266"/>
      <c r="NNZ47" s="200"/>
      <c r="NOA47" s="266"/>
      <c r="NOB47" s="261"/>
      <c r="NOC47" s="265"/>
      <c r="NOD47" s="266"/>
      <c r="NOE47" s="200"/>
      <c r="NOF47" s="266"/>
      <c r="NOG47" s="261"/>
      <c r="NOH47" s="265"/>
      <c r="NOI47" s="266"/>
      <c r="NOJ47" s="200"/>
      <c r="NOK47" s="266"/>
      <c r="NOL47" s="261"/>
      <c r="NOM47" s="265"/>
      <c r="NON47" s="266"/>
      <c r="NOO47" s="200"/>
      <c r="NOP47" s="266"/>
      <c r="NOQ47" s="261"/>
      <c r="NOR47" s="265"/>
      <c r="NOS47" s="266"/>
      <c r="NOT47" s="200"/>
      <c r="NOU47" s="266"/>
      <c r="NOV47" s="261"/>
      <c r="NOW47" s="265"/>
      <c r="NOX47" s="266"/>
      <c r="NOY47" s="200"/>
      <c r="NOZ47" s="266"/>
      <c r="NPA47" s="261"/>
      <c r="NPB47" s="265"/>
      <c r="NPC47" s="266"/>
      <c r="NPD47" s="200"/>
      <c r="NPE47" s="266"/>
      <c r="NPF47" s="261"/>
      <c r="NPG47" s="265"/>
      <c r="NPH47" s="266"/>
      <c r="NPI47" s="200"/>
      <c r="NPJ47" s="266"/>
      <c r="NPK47" s="261"/>
      <c r="NPL47" s="265"/>
      <c r="NPM47" s="266"/>
      <c r="NPN47" s="200"/>
      <c r="NPO47" s="266"/>
      <c r="NPP47" s="261"/>
      <c r="NPQ47" s="265"/>
      <c r="NPR47" s="266"/>
      <c r="NPS47" s="200"/>
      <c r="NPT47" s="266"/>
      <c r="NPU47" s="261"/>
      <c r="NPV47" s="265"/>
      <c r="NPW47" s="266"/>
      <c r="NPX47" s="200"/>
      <c r="NPY47" s="266"/>
      <c r="NPZ47" s="261"/>
      <c r="NQA47" s="265"/>
      <c r="NQB47" s="266"/>
      <c r="NQC47" s="200"/>
      <c r="NQD47" s="266"/>
      <c r="NQE47" s="261"/>
      <c r="NQF47" s="265"/>
      <c r="NQG47" s="266"/>
      <c r="NQH47" s="200"/>
      <c r="NQI47" s="266"/>
      <c r="NQJ47" s="261"/>
      <c r="NQK47" s="265"/>
      <c r="NQL47" s="266"/>
      <c r="NQM47" s="200"/>
      <c r="NQN47" s="266"/>
      <c r="NQO47" s="261"/>
      <c r="NQP47" s="265"/>
      <c r="NQQ47" s="266"/>
      <c r="NQR47" s="200"/>
      <c r="NQS47" s="266"/>
      <c r="NQT47" s="261"/>
      <c r="NQU47" s="265"/>
      <c r="NQV47" s="266"/>
      <c r="NQW47" s="200"/>
      <c r="NQX47" s="266"/>
      <c r="NQY47" s="261"/>
      <c r="NQZ47" s="265"/>
      <c r="NRA47" s="266"/>
      <c r="NRB47" s="200"/>
      <c r="NRC47" s="266"/>
      <c r="NRD47" s="261"/>
      <c r="NRE47" s="265"/>
      <c r="NRF47" s="266"/>
      <c r="NRG47" s="200"/>
      <c r="NRH47" s="266"/>
      <c r="NRI47" s="261"/>
      <c r="NRJ47" s="265"/>
      <c r="NRK47" s="266"/>
      <c r="NRL47" s="200"/>
      <c r="NRM47" s="266"/>
      <c r="NRN47" s="261"/>
      <c r="NRO47" s="265"/>
      <c r="NRP47" s="266"/>
      <c r="NRQ47" s="200"/>
      <c r="NRR47" s="266"/>
      <c r="NRS47" s="261"/>
      <c r="NRT47" s="265"/>
      <c r="NRU47" s="266"/>
      <c r="NRV47" s="200"/>
      <c r="NRW47" s="266"/>
      <c r="NRX47" s="261"/>
      <c r="NRY47" s="265"/>
      <c r="NRZ47" s="266"/>
      <c r="NSA47" s="200"/>
      <c r="NSB47" s="266"/>
      <c r="NSC47" s="261"/>
      <c r="NSD47" s="265"/>
      <c r="NSE47" s="266"/>
      <c r="NSF47" s="200"/>
      <c r="NSG47" s="266"/>
      <c r="NSH47" s="261"/>
      <c r="NSI47" s="265"/>
      <c r="NSJ47" s="266"/>
      <c r="NSK47" s="200"/>
      <c r="NSL47" s="266"/>
      <c r="NSM47" s="261"/>
      <c r="NSN47" s="265"/>
      <c r="NSO47" s="266"/>
      <c r="NSP47" s="200"/>
      <c r="NSQ47" s="266"/>
      <c r="NSR47" s="261"/>
      <c r="NSS47" s="265"/>
      <c r="NST47" s="266"/>
      <c r="NSU47" s="200"/>
      <c r="NSV47" s="266"/>
      <c r="NSW47" s="261"/>
      <c r="NSX47" s="265"/>
      <c r="NSY47" s="266"/>
      <c r="NSZ47" s="200"/>
      <c r="NTA47" s="266"/>
      <c r="NTB47" s="261"/>
      <c r="NTC47" s="265"/>
      <c r="NTD47" s="266"/>
      <c r="NTE47" s="200"/>
      <c r="NTF47" s="266"/>
      <c r="NTG47" s="261"/>
      <c r="NTH47" s="265"/>
      <c r="NTI47" s="266"/>
      <c r="NTJ47" s="200"/>
      <c r="NTK47" s="266"/>
      <c r="NTL47" s="261"/>
      <c r="NTM47" s="265"/>
      <c r="NTN47" s="266"/>
      <c r="NTO47" s="200"/>
      <c r="NTP47" s="266"/>
      <c r="NTQ47" s="261"/>
      <c r="NTR47" s="265"/>
      <c r="NTS47" s="266"/>
      <c r="NTT47" s="200"/>
      <c r="NTU47" s="266"/>
      <c r="NTV47" s="261"/>
      <c r="NTW47" s="265"/>
      <c r="NTX47" s="266"/>
      <c r="NTY47" s="200"/>
      <c r="NTZ47" s="266"/>
      <c r="NUA47" s="261"/>
      <c r="NUB47" s="265"/>
      <c r="NUC47" s="266"/>
      <c r="NUD47" s="200"/>
      <c r="NUE47" s="266"/>
      <c r="NUF47" s="261"/>
      <c r="NUG47" s="265"/>
      <c r="NUH47" s="266"/>
      <c r="NUI47" s="200"/>
      <c r="NUJ47" s="266"/>
      <c r="NUK47" s="261"/>
      <c r="NUL47" s="265"/>
      <c r="NUM47" s="266"/>
      <c r="NUN47" s="200"/>
      <c r="NUO47" s="266"/>
      <c r="NUP47" s="261"/>
      <c r="NUQ47" s="265"/>
      <c r="NUR47" s="266"/>
      <c r="NUS47" s="200"/>
      <c r="NUT47" s="266"/>
      <c r="NUU47" s="261"/>
      <c r="NUV47" s="265"/>
      <c r="NUW47" s="266"/>
      <c r="NUX47" s="200"/>
      <c r="NUY47" s="266"/>
      <c r="NUZ47" s="261"/>
      <c r="NVA47" s="265"/>
      <c r="NVB47" s="266"/>
      <c r="NVC47" s="200"/>
      <c r="NVD47" s="266"/>
      <c r="NVE47" s="261"/>
      <c r="NVF47" s="265"/>
      <c r="NVG47" s="266"/>
      <c r="NVH47" s="200"/>
      <c r="NVI47" s="266"/>
      <c r="NVJ47" s="261"/>
      <c r="NVK47" s="265"/>
      <c r="NVL47" s="266"/>
      <c r="NVM47" s="200"/>
      <c r="NVN47" s="266"/>
      <c r="NVO47" s="261"/>
      <c r="NVP47" s="265"/>
      <c r="NVQ47" s="266"/>
      <c r="NVR47" s="200"/>
      <c r="NVS47" s="266"/>
      <c r="NVT47" s="261"/>
      <c r="NVU47" s="265"/>
      <c r="NVV47" s="266"/>
      <c r="NVW47" s="200"/>
      <c r="NVX47" s="266"/>
      <c r="NVY47" s="261"/>
      <c r="NVZ47" s="265"/>
      <c r="NWA47" s="266"/>
      <c r="NWB47" s="200"/>
      <c r="NWC47" s="266"/>
      <c r="NWD47" s="261"/>
      <c r="NWE47" s="265"/>
      <c r="NWF47" s="266"/>
      <c r="NWG47" s="200"/>
      <c r="NWH47" s="266"/>
      <c r="NWI47" s="261"/>
      <c r="NWJ47" s="265"/>
      <c r="NWK47" s="266"/>
      <c r="NWL47" s="200"/>
      <c r="NWM47" s="266"/>
      <c r="NWN47" s="261"/>
      <c r="NWO47" s="265"/>
      <c r="NWP47" s="266"/>
      <c r="NWQ47" s="200"/>
      <c r="NWR47" s="266"/>
      <c r="NWS47" s="261"/>
      <c r="NWT47" s="265"/>
      <c r="NWU47" s="266"/>
      <c r="NWV47" s="200"/>
      <c r="NWW47" s="266"/>
      <c r="NWX47" s="261"/>
      <c r="NWY47" s="265"/>
      <c r="NWZ47" s="266"/>
      <c r="NXA47" s="200"/>
      <c r="NXB47" s="266"/>
      <c r="NXC47" s="261"/>
      <c r="NXD47" s="265"/>
      <c r="NXE47" s="266"/>
      <c r="NXF47" s="200"/>
      <c r="NXG47" s="266"/>
      <c r="NXH47" s="261"/>
      <c r="NXI47" s="265"/>
      <c r="NXJ47" s="266"/>
      <c r="NXK47" s="200"/>
      <c r="NXL47" s="266"/>
      <c r="NXM47" s="261"/>
      <c r="NXN47" s="265"/>
      <c r="NXO47" s="266"/>
      <c r="NXP47" s="200"/>
      <c r="NXQ47" s="266"/>
      <c r="NXR47" s="261"/>
      <c r="NXS47" s="265"/>
      <c r="NXT47" s="266"/>
      <c r="NXU47" s="200"/>
      <c r="NXV47" s="266"/>
      <c r="NXW47" s="261"/>
      <c r="NXX47" s="265"/>
      <c r="NXY47" s="266"/>
      <c r="NXZ47" s="200"/>
      <c r="NYA47" s="266"/>
      <c r="NYB47" s="261"/>
      <c r="NYC47" s="265"/>
      <c r="NYD47" s="266"/>
      <c r="NYE47" s="200"/>
      <c r="NYF47" s="266"/>
      <c r="NYG47" s="261"/>
      <c r="NYH47" s="265"/>
      <c r="NYI47" s="266"/>
      <c r="NYJ47" s="200"/>
      <c r="NYK47" s="266"/>
      <c r="NYL47" s="261"/>
      <c r="NYM47" s="265"/>
      <c r="NYN47" s="266"/>
      <c r="NYO47" s="200"/>
      <c r="NYP47" s="266"/>
      <c r="NYQ47" s="261"/>
      <c r="NYR47" s="265"/>
      <c r="NYS47" s="266"/>
      <c r="NYT47" s="200"/>
      <c r="NYU47" s="266"/>
      <c r="NYV47" s="261"/>
      <c r="NYW47" s="265"/>
      <c r="NYX47" s="266"/>
      <c r="NYY47" s="200"/>
      <c r="NYZ47" s="266"/>
      <c r="NZA47" s="261"/>
      <c r="NZB47" s="265"/>
      <c r="NZC47" s="266"/>
      <c r="NZD47" s="200"/>
      <c r="NZE47" s="266"/>
      <c r="NZF47" s="261"/>
      <c r="NZG47" s="265"/>
      <c r="NZH47" s="266"/>
      <c r="NZI47" s="200"/>
      <c r="NZJ47" s="266"/>
      <c r="NZK47" s="261"/>
      <c r="NZL47" s="265"/>
      <c r="NZM47" s="266"/>
      <c r="NZN47" s="200"/>
      <c r="NZO47" s="266"/>
      <c r="NZP47" s="261"/>
      <c r="NZQ47" s="265"/>
      <c r="NZR47" s="266"/>
      <c r="NZS47" s="200"/>
      <c r="NZT47" s="266"/>
      <c r="NZU47" s="261"/>
      <c r="NZV47" s="265"/>
      <c r="NZW47" s="266"/>
      <c r="NZX47" s="200"/>
      <c r="NZY47" s="266"/>
      <c r="NZZ47" s="261"/>
      <c r="OAA47" s="265"/>
      <c r="OAB47" s="266"/>
      <c r="OAC47" s="200"/>
      <c r="OAD47" s="266"/>
      <c r="OAE47" s="261"/>
      <c r="OAF47" s="265"/>
      <c r="OAG47" s="266"/>
      <c r="OAH47" s="200"/>
      <c r="OAI47" s="266"/>
      <c r="OAJ47" s="261"/>
      <c r="OAK47" s="265"/>
      <c r="OAL47" s="266"/>
      <c r="OAM47" s="200"/>
      <c r="OAN47" s="266"/>
      <c r="OAO47" s="261"/>
      <c r="OAP47" s="265"/>
      <c r="OAQ47" s="266"/>
      <c r="OAR47" s="200"/>
      <c r="OAS47" s="266"/>
      <c r="OAT47" s="261"/>
      <c r="OAU47" s="265"/>
      <c r="OAV47" s="266"/>
      <c r="OAW47" s="200"/>
      <c r="OAX47" s="266"/>
      <c r="OAY47" s="261"/>
      <c r="OAZ47" s="265"/>
      <c r="OBA47" s="266"/>
      <c r="OBB47" s="200"/>
      <c r="OBC47" s="266"/>
      <c r="OBD47" s="261"/>
      <c r="OBE47" s="265"/>
      <c r="OBF47" s="266"/>
      <c r="OBG47" s="200"/>
      <c r="OBH47" s="266"/>
      <c r="OBI47" s="261"/>
      <c r="OBJ47" s="265"/>
      <c r="OBK47" s="266"/>
      <c r="OBL47" s="200"/>
      <c r="OBM47" s="266"/>
      <c r="OBN47" s="261"/>
      <c r="OBO47" s="265"/>
      <c r="OBP47" s="266"/>
      <c r="OBQ47" s="200"/>
      <c r="OBR47" s="266"/>
      <c r="OBS47" s="261"/>
      <c r="OBT47" s="265"/>
      <c r="OBU47" s="266"/>
      <c r="OBV47" s="200"/>
      <c r="OBW47" s="266"/>
      <c r="OBX47" s="261"/>
      <c r="OBY47" s="265"/>
      <c r="OBZ47" s="266"/>
      <c r="OCA47" s="200"/>
      <c r="OCB47" s="266"/>
      <c r="OCC47" s="261"/>
      <c r="OCD47" s="265"/>
      <c r="OCE47" s="266"/>
      <c r="OCF47" s="200"/>
      <c r="OCG47" s="266"/>
      <c r="OCH47" s="261"/>
      <c r="OCI47" s="265"/>
      <c r="OCJ47" s="266"/>
      <c r="OCK47" s="200"/>
      <c r="OCL47" s="266"/>
      <c r="OCM47" s="261"/>
      <c r="OCN47" s="265"/>
      <c r="OCO47" s="266"/>
      <c r="OCP47" s="200"/>
      <c r="OCQ47" s="266"/>
      <c r="OCR47" s="261"/>
      <c r="OCS47" s="265"/>
      <c r="OCT47" s="266"/>
      <c r="OCU47" s="200"/>
      <c r="OCV47" s="266"/>
      <c r="OCW47" s="261"/>
      <c r="OCX47" s="265"/>
      <c r="OCY47" s="266"/>
      <c r="OCZ47" s="200"/>
      <c r="ODA47" s="266"/>
      <c r="ODB47" s="261"/>
      <c r="ODC47" s="265"/>
      <c r="ODD47" s="266"/>
      <c r="ODE47" s="200"/>
      <c r="ODF47" s="266"/>
      <c r="ODG47" s="261"/>
      <c r="ODH47" s="265"/>
      <c r="ODI47" s="266"/>
      <c r="ODJ47" s="200"/>
      <c r="ODK47" s="266"/>
      <c r="ODL47" s="261"/>
      <c r="ODM47" s="265"/>
      <c r="ODN47" s="266"/>
      <c r="ODO47" s="200"/>
      <c r="ODP47" s="266"/>
      <c r="ODQ47" s="261"/>
      <c r="ODR47" s="265"/>
      <c r="ODS47" s="266"/>
      <c r="ODT47" s="200"/>
      <c r="ODU47" s="266"/>
      <c r="ODV47" s="261"/>
      <c r="ODW47" s="265"/>
      <c r="ODX47" s="266"/>
      <c r="ODY47" s="200"/>
      <c r="ODZ47" s="266"/>
      <c r="OEA47" s="261"/>
      <c r="OEB47" s="265"/>
      <c r="OEC47" s="266"/>
      <c r="OED47" s="200"/>
      <c r="OEE47" s="266"/>
      <c r="OEF47" s="261"/>
      <c r="OEG47" s="265"/>
      <c r="OEH47" s="266"/>
      <c r="OEI47" s="200"/>
      <c r="OEJ47" s="266"/>
      <c r="OEK47" s="261"/>
      <c r="OEL47" s="265"/>
      <c r="OEM47" s="266"/>
      <c r="OEN47" s="200"/>
      <c r="OEO47" s="266"/>
      <c r="OEP47" s="261"/>
      <c r="OEQ47" s="265"/>
      <c r="OER47" s="266"/>
      <c r="OES47" s="200"/>
      <c r="OET47" s="266"/>
      <c r="OEU47" s="261"/>
      <c r="OEV47" s="265"/>
      <c r="OEW47" s="266"/>
      <c r="OEX47" s="200"/>
      <c r="OEY47" s="266"/>
      <c r="OEZ47" s="261"/>
      <c r="OFA47" s="265"/>
      <c r="OFB47" s="266"/>
      <c r="OFC47" s="200"/>
      <c r="OFD47" s="266"/>
      <c r="OFE47" s="261"/>
      <c r="OFF47" s="265"/>
      <c r="OFG47" s="266"/>
      <c r="OFH47" s="200"/>
      <c r="OFI47" s="266"/>
      <c r="OFJ47" s="261"/>
      <c r="OFK47" s="265"/>
      <c r="OFL47" s="266"/>
      <c r="OFM47" s="200"/>
      <c r="OFN47" s="266"/>
      <c r="OFO47" s="261"/>
      <c r="OFP47" s="265"/>
      <c r="OFQ47" s="266"/>
      <c r="OFR47" s="200"/>
      <c r="OFS47" s="266"/>
      <c r="OFT47" s="261"/>
      <c r="OFU47" s="265"/>
      <c r="OFV47" s="266"/>
      <c r="OFW47" s="200"/>
      <c r="OFX47" s="266"/>
      <c r="OFY47" s="261"/>
      <c r="OFZ47" s="265"/>
      <c r="OGA47" s="266"/>
      <c r="OGB47" s="200"/>
      <c r="OGC47" s="266"/>
      <c r="OGD47" s="261"/>
      <c r="OGE47" s="265"/>
      <c r="OGF47" s="266"/>
      <c r="OGG47" s="200"/>
      <c r="OGH47" s="266"/>
      <c r="OGI47" s="261"/>
      <c r="OGJ47" s="265"/>
      <c r="OGK47" s="266"/>
      <c r="OGL47" s="200"/>
      <c r="OGM47" s="266"/>
      <c r="OGN47" s="261"/>
      <c r="OGO47" s="265"/>
      <c r="OGP47" s="266"/>
      <c r="OGQ47" s="200"/>
      <c r="OGR47" s="266"/>
      <c r="OGS47" s="261"/>
      <c r="OGT47" s="265"/>
      <c r="OGU47" s="266"/>
      <c r="OGV47" s="200"/>
      <c r="OGW47" s="266"/>
      <c r="OGX47" s="261"/>
      <c r="OGY47" s="265"/>
      <c r="OGZ47" s="266"/>
      <c r="OHA47" s="200"/>
      <c r="OHB47" s="266"/>
      <c r="OHC47" s="261"/>
      <c r="OHD47" s="265"/>
      <c r="OHE47" s="266"/>
      <c r="OHF47" s="200"/>
      <c r="OHG47" s="266"/>
      <c r="OHH47" s="261"/>
      <c r="OHI47" s="265"/>
      <c r="OHJ47" s="266"/>
      <c r="OHK47" s="200"/>
      <c r="OHL47" s="266"/>
      <c r="OHM47" s="261"/>
      <c r="OHN47" s="265"/>
      <c r="OHO47" s="266"/>
      <c r="OHP47" s="200"/>
      <c r="OHQ47" s="266"/>
      <c r="OHR47" s="261"/>
      <c r="OHS47" s="265"/>
      <c r="OHT47" s="266"/>
      <c r="OHU47" s="200"/>
      <c r="OHV47" s="266"/>
      <c r="OHW47" s="261"/>
      <c r="OHX47" s="265"/>
      <c r="OHY47" s="266"/>
      <c r="OHZ47" s="200"/>
      <c r="OIA47" s="266"/>
      <c r="OIB47" s="261"/>
      <c r="OIC47" s="265"/>
      <c r="OID47" s="266"/>
      <c r="OIE47" s="200"/>
      <c r="OIF47" s="266"/>
      <c r="OIG47" s="261"/>
      <c r="OIH47" s="265"/>
      <c r="OII47" s="266"/>
      <c r="OIJ47" s="200"/>
      <c r="OIK47" s="266"/>
      <c r="OIL47" s="261"/>
      <c r="OIM47" s="265"/>
      <c r="OIN47" s="266"/>
      <c r="OIO47" s="200"/>
      <c r="OIP47" s="266"/>
      <c r="OIQ47" s="261"/>
      <c r="OIR47" s="265"/>
      <c r="OIS47" s="266"/>
      <c r="OIT47" s="200"/>
      <c r="OIU47" s="266"/>
      <c r="OIV47" s="261"/>
      <c r="OIW47" s="265"/>
      <c r="OIX47" s="266"/>
      <c r="OIY47" s="200"/>
      <c r="OIZ47" s="266"/>
      <c r="OJA47" s="261"/>
      <c r="OJB47" s="265"/>
      <c r="OJC47" s="266"/>
      <c r="OJD47" s="200"/>
      <c r="OJE47" s="266"/>
      <c r="OJF47" s="261"/>
      <c r="OJG47" s="265"/>
      <c r="OJH47" s="266"/>
      <c r="OJI47" s="200"/>
      <c r="OJJ47" s="266"/>
      <c r="OJK47" s="261"/>
      <c r="OJL47" s="265"/>
      <c r="OJM47" s="266"/>
      <c r="OJN47" s="200"/>
      <c r="OJO47" s="266"/>
      <c r="OJP47" s="261"/>
      <c r="OJQ47" s="265"/>
      <c r="OJR47" s="266"/>
      <c r="OJS47" s="200"/>
      <c r="OJT47" s="266"/>
      <c r="OJU47" s="261"/>
      <c r="OJV47" s="265"/>
      <c r="OJW47" s="266"/>
      <c r="OJX47" s="200"/>
      <c r="OJY47" s="266"/>
      <c r="OJZ47" s="261"/>
      <c r="OKA47" s="265"/>
      <c r="OKB47" s="266"/>
      <c r="OKC47" s="200"/>
      <c r="OKD47" s="266"/>
      <c r="OKE47" s="261"/>
      <c r="OKF47" s="265"/>
      <c r="OKG47" s="266"/>
      <c r="OKH47" s="200"/>
      <c r="OKI47" s="266"/>
      <c r="OKJ47" s="261"/>
      <c r="OKK47" s="265"/>
      <c r="OKL47" s="266"/>
      <c r="OKM47" s="200"/>
      <c r="OKN47" s="266"/>
      <c r="OKO47" s="261"/>
      <c r="OKP47" s="265"/>
      <c r="OKQ47" s="266"/>
      <c r="OKR47" s="200"/>
      <c r="OKS47" s="266"/>
      <c r="OKT47" s="261"/>
      <c r="OKU47" s="265"/>
      <c r="OKV47" s="266"/>
      <c r="OKW47" s="200"/>
      <c r="OKX47" s="266"/>
      <c r="OKY47" s="261"/>
      <c r="OKZ47" s="265"/>
      <c r="OLA47" s="266"/>
      <c r="OLB47" s="200"/>
      <c r="OLC47" s="266"/>
      <c r="OLD47" s="261"/>
      <c r="OLE47" s="265"/>
      <c r="OLF47" s="266"/>
      <c r="OLG47" s="200"/>
      <c r="OLH47" s="266"/>
      <c r="OLI47" s="261"/>
      <c r="OLJ47" s="265"/>
      <c r="OLK47" s="266"/>
      <c r="OLL47" s="200"/>
      <c r="OLM47" s="266"/>
      <c r="OLN47" s="261"/>
      <c r="OLO47" s="265"/>
      <c r="OLP47" s="266"/>
      <c r="OLQ47" s="200"/>
      <c r="OLR47" s="266"/>
      <c r="OLS47" s="261"/>
      <c r="OLT47" s="265"/>
      <c r="OLU47" s="266"/>
      <c r="OLV47" s="200"/>
      <c r="OLW47" s="266"/>
      <c r="OLX47" s="261"/>
      <c r="OLY47" s="265"/>
      <c r="OLZ47" s="266"/>
      <c r="OMA47" s="200"/>
      <c r="OMB47" s="266"/>
      <c r="OMC47" s="261"/>
      <c r="OMD47" s="265"/>
      <c r="OME47" s="266"/>
      <c r="OMF47" s="200"/>
      <c r="OMG47" s="266"/>
      <c r="OMH47" s="261"/>
      <c r="OMI47" s="265"/>
      <c r="OMJ47" s="266"/>
      <c r="OMK47" s="200"/>
      <c r="OML47" s="266"/>
      <c r="OMM47" s="261"/>
      <c r="OMN47" s="265"/>
      <c r="OMO47" s="266"/>
      <c r="OMP47" s="200"/>
      <c r="OMQ47" s="266"/>
      <c r="OMR47" s="261"/>
      <c r="OMS47" s="265"/>
      <c r="OMT47" s="266"/>
      <c r="OMU47" s="200"/>
      <c r="OMV47" s="266"/>
      <c r="OMW47" s="261"/>
      <c r="OMX47" s="265"/>
      <c r="OMY47" s="266"/>
      <c r="OMZ47" s="200"/>
      <c r="ONA47" s="266"/>
      <c r="ONB47" s="261"/>
      <c r="ONC47" s="265"/>
      <c r="OND47" s="266"/>
      <c r="ONE47" s="200"/>
      <c r="ONF47" s="266"/>
      <c r="ONG47" s="261"/>
      <c r="ONH47" s="265"/>
      <c r="ONI47" s="266"/>
      <c r="ONJ47" s="200"/>
      <c r="ONK47" s="266"/>
      <c r="ONL47" s="261"/>
      <c r="ONM47" s="265"/>
      <c r="ONN47" s="266"/>
      <c r="ONO47" s="200"/>
      <c r="ONP47" s="266"/>
      <c r="ONQ47" s="261"/>
      <c r="ONR47" s="265"/>
      <c r="ONS47" s="266"/>
      <c r="ONT47" s="200"/>
      <c r="ONU47" s="266"/>
      <c r="ONV47" s="261"/>
      <c r="ONW47" s="265"/>
      <c r="ONX47" s="266"/>
      <c r="ONY47" s="200"/>
      <c r="ONZ47" s="266"/>
      <c r="OOA47" s="261"/>
      <c r="OOB47" s="265"/>
      <c r="OOC47" s="266"/>
      <c r="OOD47" s="200"/>
      <c r="OOE47" s="266"/>
      <c r="OOF47" s="261"/>
      <c r="OOG47" s="265"/>
      <c r="OOH47" s="266"/>
      <c r="OOI47" s="200"/>
      <c r="OOJ47" s="266"/>
      <c r="OOK47" s="261"/>
      <c r="OOL47" s="265"/>
      <c r="OOM47" s="266"/>
      <c r="OON47" s="200"/>
      <c r="OOO47" s="266"/>
      <c r="OOP47" s="261"/>
      <c r="OOQ47" s="265"/>
      <c r="OOR47" s="266"/>
      <c r="OOS47" s="200"/>
      <c r="OOT47" s="266"/>
      <c r="OOU47" s="261"/>
      <c r="OOV47" s="265"/>
      <c r="OOW47" s="266"/>
      <c r="OOX47" s="200"/>
      <c r="OOY47" s="266"/>
      <c r="OOZ47" s="261"/>
      <c r="OPA47" s="265"/>
      <c r="OPB47" s="266"/>
      <c r="OPC47" s="200"/>
      <c r="OPD47" s="266"/>
      <c r="OPE47" s="261"/>
      <c r="OPF47" s="265"/>
      <c r="OPG47" s="266"/>
      <c r="OPH47" s="200"/>
      <c r="OPI47" s="266"/>
      <c r="OPJ47" s="261"/>
      <c r="OPK47" s="265"/>
      <c r="OPL47" s="266"/>
      <c r="OPM47" s="200"/>
      <c r="OPN47" s="266"/>
      <c r="OPO47" s="261"/>
      <c r="OPP47" s="265"/>
      <c r="OPQ47" s="266"/>
      <c r="OPR47" s="200"/>
      <c r="OPS47" s="266"/>
      <c r="OPT47" s="261"/>
      <c r="OPU47" s="265"/>
      <c r="OPV47" s="266"/>
      <c r="OPW47" s="200"/>
      <c r="OPX47" s="266"/>
      <c r="OPY47" s="261"/>
      <c r="OPZ47" s="265"/>
      <c r="OQA47" s="266"/>
      <c r="OQB47" s="200"/>
      <c r="OQC47" s="266"/>
      <c r="OQD47" s="261"/>
      <c r="OQE47" s="265"/>
      <c r="OQF47" s="266"/>
      <c r="OQG47" s="200"/>
      <c r="OQH47" s="266"/>
      <c r="OQI47" s="261"/>
      <c r="OQJ47" s="265"/>
      <c r="OQK47" s="266"/>
      <c r="OQL47" s="200"/>
      <c r="OQM47" s="266"/>
      <c r="OQN47" s="261"/>
      <c r="OQO47" s="265"/>
      <c r="OQP47" s="266"/>
      <c r="OQQ47" s="200"/>
      <c r="OQR47" s="266"/>
      <c r="OQS47" s="261"/>
      <c r="OQT47" s="265"/>
      <c r="OQU47" s="266"/>
      <c r="OQV47" s="200"/>
      <c r="OQW47" s="266"/>
      <c r="OQX47" s="261"/>
      <c r="OQY47" s="265"/>
      <c r="OQZ47" s="266"/>
      <c r="ORA47" s="200"/>
      <c r="ORB47" s="266"/>
      <c r="ORC47" s="261"/>
      <c r="ORD47" s="265"/>
      <c r="ORE47" s="266"/>
      <c r="ORF47" s="200"/>
      <c r="ORG47" s="266"/>
      <c r="ORH47" s="261"/>
      <c r="ORI47" s="265"/>
      <c r="ORJ47" s="266"/>
      <c r="ORK47" s="200"/>
      <c r="ORL47" s="266"/>
      <c r="ORM47" s="261"/>
      <c r="ORN47" s="265"/>
      <c r="ORO47" s="266"/>
      <c r="ORP47" s="200"/>
      <c r="ORQ47" s="266"/>
      <c r="ORR47" s="261"/>
      <c r="ORS47" s="265"/>
      <c r="ORT47" s="266"/>
      <c r="ORU47" s="200"/>
      <c r="ORV47" s="266"/>
      <c r="ORW47" s="261"/>
      <c r="ORX47" s="265"/>
      <c r="ORY47" s="266"/>
      <c r="ORZ47" s="200"/>
      <c r="OSA47" s="266"/>
      <c r="OSB47" s="261"/>
      <c r="OSC47" s="265"/>
      <c r="OSD47" s="266"/>
      <c r="OSE47" s="200"/>
      <c r="OSF47" s="266"/>
      <c r="OSG47" s="261"/>
      <c r="OSH47" s="265"/>
      <c r="OSI47" s="266"/>
      <c r="OSJ47" s="200"/>
      <c r="OSK47" s="266"/>
      <c r="OSL47" s="261"/>
      <c r="OSM47" s="265"/>
      <c r="OSN47" s="266"/>
      <c r="OSO47" s="200"/>
      <c r="OSP47" s="266"/>
      <c r="OSQ47" s="261"/>
      <c r="OSR47" s="265"/>
      <c r="OSS47" s="266"/>
      <c r="OST47" s="200"/>
      <c r="OSU47" s="266"/>
      <c r="OSV47" s="261"/>
      <c r="OSW47" s="265"/>
      <c r="OSX47" s="266"/>
      <c r="OSY47" s="200"/>
      <c r="OSZ47" s="266"/>
      <c r="OTA47" s="261"/>
      <c r="OTB47" s="265"/>
      <c r="OTC47" s="266"/>
      <c r="OTD47" s="200"/>
      <c r="OTE47" s="266"/>
      <c r="OTF47" s="261"/>
      <c r="OTG47" s="265"/>
      <c r="OTH47" s="266"/>
      <c r="OTI47" s="200"/>
      <c r="OTJ47" s="266"/>
      <c r="OTK47" s="261"/>
      <c r="OTL47" s="265"/>
      <c r="OTM47" s="266"/>
      <c r="OTN47" s="200"/>
      <c r="OTO47" s="266"/>
      <c r="OTP47" s="261"/>
      <c r="OTQ47" s="265"/>
      <c r="OTR47" s="266"/>
      <c r="OTS47" s="200"/>
      <c r="OTT47" s="266"/>
      <c r="OTU47" s="261"/>
      <c r="OTV47" s="265"/>
      <c r="OTW47" s="266"/>
      <c r="OTX47" s="200"/>
      <c r="OTY47" s="266"/>
      <c r="OTZ47" s="261"/>
      <c r="OUA47" s="265"/>
      <c r="OUB47" s="266"/>
      <c r="OUC47" s="200"/>
      <c r="OUD47" s="266"/>
      <c r="OUE47" s="261"/>
      <c r="OUF47" s="265"/>
      <c r="OUG47" s="266"/>
      <c r="OUH47" s="200"/>
      <c r="OUI47" s="266"/>
      <c r="OUJ47" s="261"/>
      <c r="OUK47" s="265"/>
      <c r="OUL47" s="266"/>
      <c r="OUM47" s="200"/>
      <c r="OUN47" s="266"/>
      <c r="OUO47" s="261"/>
      <c r="OUP47" s="265"/>
      <c r="OUQ47" s="266"/>
      <c r="OUR47" s="200"/>
      <c r="OUS47" s="266"/>
      <c r="OUT47" s="261"/>
      <c r="OUU47" s="265"/>
      <c r="OUV47" s="266"/>
      <c r="OUW47" s="200"/>
      <c r="OUX47" s="266"/>
      <c r="OUY47" s="261"/>
      <c r="OUZ47" s="265"/>
      <c r="OVA47" s="266"/>
      <c r="OVB47" s="200"/>
      <c r="OVC47" s="266"/>
      <c r="OVD47" s="261"/>
      <c r="OVE47" s="265"/>
      <c r="OVF47" s="266"/>
      <c r="OVG47" s="200"/>
      <c r="OVH47" s="266"/>
      <c r="OVI47" s="261"/>
      <c r="OVJ47" s="265"/>
      <c r="OVK47" s="266"/>
      <c r="OVL47" s="200"/>
      <c r="OVM47" s="266"/>
      <c r="OVN47" s="261"/>
      <c r="OVO47" s="265"/>
      <c r="OVP47" s="266"/>
      <c r="OVQ47" s="200"/>
      <c r="OVR47" s="266"/>
      <c r="OVS47" s="261"/>
      <c r="OVT47" s="265"/>
      <c r="OVU47" s="266"/>
      <c r="OVV47" s="200"/>
      <c r="OVW47" s="266"/>
      <c r="OVX47" s="261"/>
      <c r="OVY47" s="265"/>
      <c r="OVZ47" s="266"/>
      <c r="OWA47" s="200"/>
      <c r="OWB47" s="266"/>
      <c r="OWC47" s="261"/>
      <c r="OWD47" s="265"/>
      <c r="OWE47" s="266"/>
      <c r="OWF47" s="200"/>
      <c r="OWG47" s="266"/>
      <c r="OWH47" s="261"/>
      <c r="OWI47" s="265"/>
      <c r="OWJ47" s="266"/>
      <c r="OWK47" s="200"/>
      <c r="OWL47" s="266"/>
      <c r="OWM47" s="261"/>
      <c r="OWN47" s="265"/>
      <c r="OWO47" s="266"/>
      <c r="OWP47" s="200"/>
      <c r="OWQ47" s="266"/>
      <c r="OWR47" s="261"/>
      <c r="OWS47" s="265"/>
      <c r="OWT47" s="266"/>
      <c r="OWU47" s="200"/>
      <c r="OWV47" s="266"/>
      <c r="OWW47" s="261"/>
      <c r="OWX47" s="265"/>
      <c r="OWY47" s="266"/>
      <c r="OWZ47" s="200"/>
      <c r="OXA47" s="266"/>
      <c r="OXB47" s="261"/>
      <c r="OXC47" s="265"/>
      <c r="OXD47" s="266"/>
      <c r="OXE47" s="200"/>
      <c r="OXF47" s="266"/>
      <c r="OXG47" s="261"/>
      <c r="OXH47" s="265"/>
      <c r="OXI47" s="266"/>
      <c r="OXJ47" s="200"/>
      <c r="OXK47" s="266"/>
      <c r="OXL47" s="261"/>
      <c r="OXM47" s="265"/>
      <c r="OXN47" s="266"/>
      <c r="OXO47" s="200"/>
      <c r="OXP47" s="266"/>
      <c r="OXQ47" s="261"/>
      <c r="OXR47" s="265"/>
      <c r="OXS47" s="266"/>
      <c r="OXT47" s="200"/>
      <c r="OXU47" s="266"/>
      <c r="OXV47" s="261"/>
      <c r="OXW47" s="265"/>
      <c r="OXX47" s="266"/>
      <c r="OXY47" s="200"/>
      <c r="OXZ47" s="266"/>
      <c r="OYA47" s="261"/>
      <c r="OYB47" s="265"/>
      <c r="OYC47" s="266"/>
      <c r="OYD47" s="200"/>
      <c r="OYE47" s="266"/>
      <c r="OYF47" s="261"/>
      <c r="OYG47" s="265"/>
      <c r="OYH47" s="266"/>
      <c r="OYI47" s="200"/>
      <c r="OYJ47" s="266"/>
      <c r="OYK47" s="261"/>
      <c r="OYL47" s="265"/>
      <c r="OYM47" s="266"/>
      <c r="OYN47" s="200"/>
      <c r="OYO47" s="266"/>
      <c r="OYP47" s="261"/>
      <c r="OYQ47" s="265"/>
      <c r="OYR47" s="266"/>
      <c r="OYS47" s="200"/>
      <c r="OYT47" s="266"/>
      <c r="OYU47" s="261"/>
      <c r="OYV47" s="265"/>
      <c r="OYW47" s="266"/>
      <c r="OYX47" s="200"/>
      <c r="OYY47" s="266"/>
      <c r="OYZ47" s="261"/>
      <c r="OZA47" s="265"/>
      <c r="OZB47" s="266"/>
      <c r="OZC47" s="200"/>
      <c r="OZD47" s="266"/>
      <c r="OZE47" s="261"/>
      <c r="OZF47" s="265"/>
      <c r="OZG47" s="266"/>
      <c r="OZH47" s="200"/>
      <c r="OZI47" s="266"/>
      <c r="OZJ47" s="261"/>
      <c r="OZK47" s="265"/>
      <c r="OZL47" s="266"/>
      <c r="OZM47" s="200"/>
      <c r="OZN47" s="266"/>
      <c r="OZO47" s="261"/>
      <c r="OZP47" s="265"/>
      <c r="OZQ47" s="266"/>
      <c r="OZR47" s="200"/>
      <c r="OZS47" s="266"/>
      <c r="OZT47" s="261"/>
      <c r="OZU47" s="265"/>
      <c r="OZV47" s="266"/>
      <c r="OZW47" s="200"/>
      <c r="OZX47" s="266"/>
      <c r="OZY47" s="261"/>
      <c r="OZZ47" s="265"/>
      <c r="PAA47" s="266"/>
      <c r="PAB47" s="200"/>
      <c r="PAC47" s="266"/>
      <c r="PAD47" s="261"/>
      <c r="PAE47" s="265"/>
      <c r="PAF47" s="266"/>
      <c r="PAG47" s="200"/>
      <c r="PAH47" s="266"/>
      <c r="PAI47" s="261"/>
      <c r="PAJ47" s="265"/>
      <c r="PAK47" s="266"/>
      <c r="PAL47" s="200"/>
      <c r="PAM47" s="266"/>
      <c r="PAN47" s="261"/>
      <c r="PAO47" s="265"/>
      <c r="PAP47" s="266"/>
      <c r="PAQ47" s="200"/>
      <c r="PAR47" s="266"/>
      <c r="PAS47" s="261"/>
      <c r="PAT47" s="265"/>
      <c r="PAU47" s="266"/>
      <c r="PAV47" s="200"/>
      <c r="PAW47" s="266"/>
      <c r="PAX47" s="261"/>
      <c r="PAY47" s="265"/>
      <c r="PAZ47" s="266"/>
      <c r="PBA47" s="200"/>
      <c r="PBB47" s="266"/>
      <c r="PBC47" s="261"/>
      <c r="PBD47" s="265"/>
      <c r="PBE47" s="266"/>
      <c r="PBF47" s="200"/>
      <c r="PBG47" s="266"/>
      <c r="PBH47" s="261"/>
      <c r="PBI47" s="265"/>
      <c r="PBJ47" s="266"/>
      <c r="PBK47" s="200"/>
      <c r="PBL47" s="266"/>
      <c r="PBM47" s="261"/>
      <c r="PBN47" s="265"/>
      <c r="PBO47" s="266"/>
      <c r="PBP47" s="200"/>
      <c r="PBQ47" s="266"/>
      <c r="PBR47" s="261"/>
      <c r="PBS47" s="265"/>
      <c r="PBT47" s="266"/>
      <c r="PBU47" s="200"/>
      <c r="PBV47" s="266"/>
      <c r="PBW47" s="261"/>
      <c r="PBX47" s="265"/>
      <c r="PBY47" s="266"/>
      <c r="PBZ47" s="200"/>
      <c r="PCA47" s="266"/>
      <c r="PCB47" s="261"/>
      <c r="PCC47" s="265"/>
      <c r="PCD47" s="266"/>
      <c r="PCE47" s="200"/>
      <c r="PCF47" s="266"/>
      <c r="PCG47" s="261"/>
      <c r="PCH47" s="265"/>
      <c r="PCI47" s="266"/>
      <c r="PCJ47" s="200"/>
      <c r="PCK47" s="266"/>
      <c r="PCL47" s="261"/>
      <c r="PCM47" s="265"/>
      <c r="PCN47" s="266"/>
      <c r="PCO47" s="200"/>
      <c r="PCP47" s="266"/>
      <c r="PCQ47" s="261"/>
      <c r="PCR47" s="265"/>
      <c r="PCS47" s="266"/>
      <c r="PCT47" s="200"/>
      <c r="PCU47" s="266"/>
      <c r="PCV47" s="261"/>
      <c r="PCW47" s="265"/>
      <c r="PCX47" s="266"/>
      <c r="PCY47" s="200"/>
      <c r="PCZ47" s="266"/>
      <c r="PDA47" s="261"/>
      <c r="PDB47" s="265"/>
      <c r="PDC47" s="266"/>
      <c r="PDD47" s="200"/>
      <c r="PDE47" s="266"/>
      <c r="PDF47" s="261"/>
      <c r="PDG47" s="265"/>
      <c r="PDH47" s="266"/>
      <c r="PDI47" s="200"/>
      <c r="PDJ47" s="266"/>
      <c r="PDK47" s="261"/>
      <c r="PDL47" s="265"/>
      <c r="PDM47" s="266"/>
      <c r="PDN47" s="200"/>
      <c r="PDO47" s="266"/>
      <c r="PDP47" s="261"/>
      <c r="PDQ47" s="265"/>
      <c r="PDR47" s="266"/>
      <c r="PDS47" s="200"/>
      <c r="PDT47" s="266"/>
      <c r="PDU47" s="261"/>
      <c r="PDV47" s="265"/>
      <c r="PDW47" s="266"/>
      <c r="PDX47" s="200"/>
      <c r="PDY47" s="266"/>
      <c r="PDZ47" s="261"/>
      <c r="PEA47" s="265"/>
      <c r="PEB47" s="266"/>
      <c r="PEC47" s="200"/>
      <c r="PED47" s="266"/>
      <c r="PEE47" s="261"/>
      <c r="PEF47" s="265"/>
      <c r="PEG47" s="266"/>
      <c r="PEH47" s="200"/>
      <c r="PEI47" s="266"/>
      <c r="PEJ47" s="261"/>
      <c r="PEK47" s="265"/>
      <c r="PEL47" s="266"/>
      <c r="PEM47" s="200"/>
      <c r="PEN47" s="266"/>
      <c r="PEO47" s="261"/>
      <c r="PEP47" s="265"/>
      <c r="PEQ47" s="266"/>
      <c r="PER47" s="200"/>
      <c r="PES47" s="266"/>
      <c r="PET47" s="261"/>
      <c r="PEU47" s="265"/>
      <c r="PEV47" s="266"/>
      <c r="PEW47" s="200"/>
      <c r="PEX47" s="266"/>
      <c r="PEY47" s="261"/>
      <c r="PEZ47" s="265"/>
      <c r="PFA47" s="266"/>
      <c r="PFB47" s="200"/>
      <c r="PFC47" s="266"/>
      <c r="PFD47" s="261"/>
      <c r="PFE47" s="265"/>
      <c r="PFF47" s="266"/>
      <c r="PFG47" s="200"/>
      <c r="PFH47" s="266"/>
      <c r="PFI47" s="261"/>
      <c r="PFJ47" s="265"/>
      <c r="PFK47" s="266"/>
      <c r="PFL47" s="200"/>
      <c r="PFM47" s="266"/>
      <c r="PFN47" s="261"/>
      <c r="PFO47" s="265"/>
      <c r="PFP47" s="266"/>
      <c r="PFQ47" s="200"/>
      <c r="PFR47" s="266"/>
      <c r="PFS47" s="261"/>
      <c r="PFT47" s="265"/>
      <c r="PFU47" s="266"/>
      <c r="PFV47" s="200"/>
      <c r="PFW47" s="266"/>
      <c r="PFX47" s="261"/>
      <c r="PFY47" s="265"/>
      <c r="PFZ47" s="266"/>
      <c r="PGA47" s="200"/>
      <c r="PGB47" s="266"/>
      <c r="PGC47" s="261"/>
      <c r="PGD47" s="265"/>
      <c r="PGE47" s="266"/>
      <c r="PGF47" s="200"/>
      <c r="PGG47" s="266"/>
      <c r="PGH47" s="261"/>
      <c r="PGI47" s="265"/>
      <c r="PGJ47" s="266"/>
      <c r="PGK47" s="200"/>
      <c r="PGL47" s="266"/>
      <c r="PGM47" s="261"/>
      <c r="PGN47" s="265"/>
      <c r="PGO47" s="266"/>
      <c r="PGP47" s="200"/>
      <c r="PGQ47" s="266"/>
      <c r="PGR47" s="261"/>
      <c r="PGS47" s="265"/>
      <c r="PGT47" s="266"/>
      <c r="PGU47" s="200"/>
      <c r="PGV47" s="266"/>
      <c r="PGW47" s="261"/>
      <c r="PGX47" s="265"/>
      <c r="PGY47" s="266"/>
      <c r="PGZ47" s="200"/>
      <c r="PHA47" s="266"/>
      <c r="PHB47" s="261"/>
      <c r="PHC47" s="265"/>
      <c r="PHD47" s="266"/>
      <c r="PHE47" s="200"/>
      <c r="PHF47" s="266"/>
      <c r="PHG47" s="261"/>
      <c r="PHH47" s="265"/>
      <c r="PHI47" s="266"/>
      <c r="PHJ47" s="200"/>
      <c r="PHK47" s="266"/>
      <c r="PHL47" s="261"/>
      <c r="PHM47" s="265"/>
      <c r="PHN47" s="266"/>
      <c r="PHO47" s="200"/>
      <c r="PHP47" s="266"/>
      <c r="PHQ47" s="261"/>
      <c r="PHR47" s="265"/>
      <c r="PHS47" s="266"/>
      <c r="PHT47" s="200"/>
      <c r="PHU47" s="266"/>
      <c r="PHV47" s="261"/>
      <c r="PHW47" s="265"/>
      <c r="PHX47" s="266"/>
      <c r="PHY47" s="200"/>
      <c r="PHZ47" s="266"/>
      <c r="PIA47" s="261"/>
      <c r="PIB47" s="265"/>
      <c r="PIC47" s="266"/>
      <c r="PID47" s="200"/>
      <c r="PIE47" s="266"/>
      <c r="PIF47" s="261"/>
      <c r="PIG47" s="265"/>
      <c r="PIH47" s="266"/>
      <c r="PII47" s="200"/>
      <c r="PIJ47" s="266"/>
      <c r="PIK47" s="261"/>
      <c r="PIL47" s="265"/>
      <c r="PIM47" s="266"/>
      <c r="PIN47" s="200"/>
      <c r="PIO47" s="266"/>
      <c r="PIP47" s="261"/>
      <c r="PIQ47" s="265"/>
      <c r="PIR47" s="266"/>
      <c r="PIS47" s="200"/>
      <c r="PIT47" s="266"/>
      <c r="PIU47" s="261"/>
      <c r="PIV47" s="265"/>
      <c r="PIW47" s="266"/>
      <c r="PIX47" s="200"/>
      <c r="PIY47" s="266"/>
      <c r="PIZ47" s="261"/>
      <c r="PJA47" s="265"/>
      <c r="PJB47" s="266"/>
      <c r="PJC47" s="200"/>
      <c r="PJD47" s="266"/>
      <c r="PJE47" s="261"/>
      <c r="PJF47" s="265"/>
      <c r="PJG47" s="266"/>
      <c r="PJH47" s="200"/>
      <c r="PJI47" s="266"/>
      <c r="PJJ47" s="261"/>
      <c r="PJK47" s="265"/>
      <c r="PJL47" s="266"/>
      <c r="PJM47" s="200"/>
      <c r="PJN47" s="266"/>
      <c r="PJO47" s="261"/>
      <c r="PJP47" s="265"/>
      <c r="PJQ47" s="266"/>
      <c r="PJR47" s="200"/>
      <c r="PJS47" s="266"/>
      <c r="PJT47" s="261"/>
      <c r="PJU47" s="265"/>
      <c r="PJV47" s="266"/>
      <c r="PJW47" s="200"/>
      <c r="PJX47" s="266"/>
      <c r="PJY47" s="261"/>
      <c r="PJZ47" s="265"/>
      <c r="PKA47" s="266"/>
      <c r="PKB47" s="200"/>
      <c r="PKC47" s="266"/>
      <c r="PKD47" s="261"/>
      <c r="PKE47" s="265"/>
      <c r="PKF47" s="266"/>
      <c r="PKG47" s="200"/>
      <c r="PKH47" s="266"/>
      <c r="PKI47" s="261"/>
      <c r="PKJ47" s="265"/>
      <c r="PKK47" s="266"/>
      <c r="PKL47" s="200"/>
      <c r="PKM47" s="266"/>
      <c r="PKN47" s="261"/>
      <c r="PKO47" s="265"/>
      <c r="PKP47" s="266"/>
      <c r="PKQ47" s="200"/>
      <c r="PKR47" s="266"/>
      <c r="PKS47" s="261"/>
      <c r="PKT47" s="265"/>
      <c r="PKU47" s="266"/>
      <c r="PKV47" s="200"/>
      <c r="PKW47" s="266"/>
      <c r="PKX47" s="261"/>
      <c r="PKY47" s="265"/>
      <c r="PKZ47" s="266"/>
      <c r="PLA47" s="200"/>
      <c r="PLB47" s="266"/>
      <c r="PLC47" s="261"/>
      <c r="PLD47" s="265"/>
      <c r="PLE47" s="266"/>
      <c r="PLF47" s="200"/>
      <c r="PLG47" s="266"/>
      <c r="PLH47" s="261"/>
      <c r="PLI47" s="265"/>
      <c r="PLJ47" s="266"/>
      <c r="PLK47" s="200"/>
      <c r="PLL47" s="266"/>
      <c r="PLM47" s="261"/>
      <c r="PLN47" s="265"/>
      <c r="PLO47" s="266"/>
      <c r="PLP47" s="200"/>
      <c r="PLQ47" s="266"/>
      <c r="PLR47" s="261"/>
      <c r="PLS47" s="265"/>
      <c r="PLT47" s="266"/>
      <c r="PLU47" s="200"/>
      <c r="PLV47" s="266"/>
      <c r="PLW47" s="261"/>
      <c r="PLX47" s="265"/>
      <c r="PLY47" s="266"/>
      <c r="PLZ47" s="200"/>
      <c r="PMA47" s="266"/>
      <c r="PMB47" s="261"/>
      <c r="PMC47" s="265"/>
      <c r="PMD47" s="266"/>
      <c r="PME47" s="200"/>
      <c r="PMF47" s="266"/>
      <c r="PMG47" s="261"/>
      <c r="PMH47" s="265"/>
      <c r="PMI47" s="266"/>
      <c r="PMJ47" s="200"/>
      <c r="PMK47" s="266"/>
      <c r="PML47" s="261"/>
      <c r="PMM47" s="265"/>
      <c r="PMN47" s="266"/>
      <c r="PMO47" s="200"/>
      <c r="PMP47" s="266"/>
      <c r="PMQ47" s="261"/>
      <c r="PMR47" s="265"/>
      <c r="PMS47" s="266"/>
      <c r="PMT47" s="200"/>
      <c r="PMU47" s="266"/>
      <c r="PMV47" s="261"/>
      <c r="PMW47" s="265"/>
      <c r="PMX47" s="266"/>
      <c r="PMY47" s="200"/>
      <c r="PMZ47" s="266"/>
      <c r="PNA47" s="261"/>
      <c r="PNB47" s="265"/>
      <c r="PNC47" s="266"/>
      <c r="PND47" s="200"/>
      <c r="PNE47" s="266"/>
      <c r="PNF47" s="261"/>
      <c r="PNG47" s="265"/>
      <c r="PNH47" s="266"/>
      <c r="PNI47" s="200"/>
      <c r="PNJ47" s="266"/>
      <c r="PNK47" s="261"/>
      <c r="PNL47" s="265"/>
      <c r="PNM47" s="266"/>
      <c r="PNN47" s="200"/>
      <c r="PNO47" s="266"/>
      <c r="PNP47" s="261"/>
      <c r="PNQ47" s="265"/>
      <c r="PNR47" s="266"/>
      <c r="PNS47" s="200"/>
      <c r="PNT47" s="266"/>
      <c r="PNU47" s="261"/>
      <c r="PNV47" s="265"/>
      <c r="PNW47" s="266"/>
      <c r="PNX47" s="200"/>
      <c r="PNY47" s="266"/>
      <c r="PNZ47" s="261"/>
      <c r="POA47" s="265"/>
      <c r="POB47" s="266"/>
      <c r="POC47" s="200"/>
      <c r="POD47" s="266"/>
      <c r="POE47" s="261"/>
      <c r="POF47" s="265"/>
      <c r="POG47" s="266"/>
      <c r="POH47" s="200"/>
      <c r="POI47" s="266"/>
      <c r="POJ47" s="261"/>
      <c r="POK47" s="265"/>
      <c r="POL47" s="266"/>
      <c r="POM47" s="200"/>
      <c r="PON47" s="266"/>
      <c r="POO47" s="261"/>
      <c r="POP47" s="265"/>
      <c r="POQ47" s="266"/>
      <c r="POR47" s="200"/>
      <c r="POS47" s="266"/>
      <c r="POT47" s="261"/>
      <c r="POU47" s="265"/>
      <c r="POV47" s="266"/>
      <c r="POW47" s="200"/>
      <c r="POX47" s="266"/>
      <c r="POY47" s="261"/>
      <c r="POZ47" s="265"/>
      <c r="PPA47" s="266"/>
      <c r="PPB47" s="200"/>
      <c r="PPC47" s="266"/>
      <c r="PPD47" s="261"/>
      <c r="PPE47" s="265"/>
      <c r="PPF47" s="266"/>
      <c r="PPG47" s="200"/>
      <c r="PPH47" s="266"/>
      <c r="PPI47" s="261"/>
      <c r="PPJ47" s="265"/>
      <c r="PPK47" s="266"/>
      <c r="PPL47" s="200"/>
      <c r="PPM47" s="266"/>
      <c r="PPN47" s="261"/>
      <c r="PPO47" s="265"/>
      <c r="PPP47" s="266"/>
      <c r="PPQ47" s="200"/>
      <c r="PPR47" s="266"/>
      <c r="PPS47" s="261"/>
      <c r="PPT47" s="265"/>
      <c r="PPU47" s="266"/>
      <c r="PPV47" s="200"/>
      <c r="PPW47" s="266"/>
      <c r="PPX47" s="261"/>
      <c r="PPY47" s="265"/>
      <c r="PPZ47" s="266"/>
      <c r="PQA47" s="200"/>
      <c r="PQB47" s="266"/>
      <c r="PQC47" s="261"/>
      <c r="PQD47" s="265"/>
      <c r="PQE47" s="266"/>
      <c r="PQF47" s="200"/>
      <c r="PQG47" s="266"/>
      <c r="PQH47" s="261"/>
      <c r="PQI47" s="265"/>
      <c r="PQJ47" s="266"/>
      <c r="PQK47" s="200"/>
      <c r="PQL47" s="266"/>
      <c r="PQM47" s="261"/>
      <c r="PQN47" s="265"/>
      <c r="PQO47" s="266"/>
      <c r="PQP47" s="200"/>
      <c r="PQQ47" s="266"/>
      <c r="PQR47" s="261"/>
      <c r="PQS47" s="265"/>
      <c r="PQT47" s="266"/>
      <c r="PQU47" s="200"/>
      <c r="PQV47" s="266"/>
      <c r="PQW47" s="261"/>
      <c r="PQX47" s="265"/>
      <c r="PQY47" s="266"/>
      <c r="PQZ47" s="200"/>
      <c r="PRA47" s="266"/>
      <c r="PRB47" s="261"/>
      <c r="PRC47" s="265"/>
      <c r="PRD47" s="266"/>
      <c r="PRE47" s="200"/>
      <c r="PRF47" s="266"/>
      <c r="PRG47" s="261"/>
      <c r="PRH47" s="265"/>
      <c r="PRI47" s="266"/>
      <c r="PRJ47" s="200"/>
      <c r="PRK47" s="266"/>
      <c r="PRL47" s="261"/>
      <c r="PRM47" s="265"/>
      <c r="PRN47" s="266"/>
      <c r="PRO47" s="200"/>
      <c r="PRP47" s="266"/>
      <c r="PRQ47" s="261"/>
      <c r="PRR47" s="265"/>
      <c r="PRS47" s="266"/>
      <c r="PRT47" s="200"/>
      <c r="PRU47" s="266"/>
      <c r="PRV47" s="261"/>
      <c r="PRW47" s="265"/>
      <c r="PRX47" s="266"/>
      <c r="PRY47" s="200"/>
      <c r="PRZ47" s="266"/>
      <c r="PSA47" s="261"/>
      <c r="PSB47" s="265"/>
      <c r="PSC47" s="266"/>
      <c r="PSD47" s="200"/>
      <c r="PSE47" s="266"/>
      <c r="PSF47" s="261"/>
      <c r="PSG47" s="265"/>
      <c r="PSH47" s="266"/>
      <c r="PSI47" s="200"/>
      <c r="PSJ47" s="266"/>
      <c r="PSK47" s="261"/>
      <c r="PSL47" s="265"/>
      <c r="PSM47" s="266"/>
      <c r="PSN47" s="200"/>
      <c r="PSO47" s="266"/>
      <c r="PSP47" s="261"/>
      <c r="PSQ47" s="265"/>
      <c r="PSR47" s="266"/>
      <c r="PSS47" s="200"/>
      <c r="PST47" s="266"/>
      <c r="PSU47" s="261"/>
      <c r="PSV47" s="265"/>
      <c r="PSW47" s="266"/>
      <c r="PSX47" s="200"/>
      <c r="PSY47" s="266"/>
      <c r="PSZ47" s="261"/>
      <c r="PTA47" s="265"/>
      <c r="PTB47" s="266"/>
      <c r="PTC47" s="200"/>
      <c r="PTD47" s="266"/>
      <c r="PTE47" s="261"/>
      <c r="PTF47" s="265"/>
      <c r="PTG47" s="266"/>
      <c r="PTH47" s="200"/>
      <c r="PTI47" s="266"/>
      <c r="PTJ47" s="261"/>
      <c r="PTK47" s="265"/>
      <c r="PTL47" s="266"/>
      <c r="PTM47" s="200"/>
      <c r="PTN47" s="266"/>
      <c r="PTO47" s="261"/>
      <c r="PTP47" s="265"/>
      <c r="PTQ47" s="266"/>
      <c r="PTR47" s="200"/>
      <c r="PTS47" s="266"/>
      <c r="PTT47" s="261"/>
      <c r="PTU47" s="265"/>
      <c r="PTV47" s="266"/>
      <c r="PTW47" s="200"/>
      <c r="PTX47" s="266"/>
      <c r="PTY47" s="261"/>
      <c r="PTZ47" s="265"/>
      <c r="PUA47" s="266"/>
      <c r="PUB47" s="200"/>
      <c r="PUC47" s="266"/>
      <c r="PUD47" s="261"/>
      <c r="PUE47" s="265"/>
      <c r="PUF47" s="266"/>
      <c r="PUG47" s="200"/>
      <c r="PUH47" s="266"/>
      <c r="PUI47" s="261"/>
      <c r="PUJ47" s="265"/>
      <c r="PUK47" s="266"/>
      <c r="PUL47" s="200"/>
      <c r="PUM47" s="266"/>
      <c r="PUN47" s="261"/>
      <c r="PUO47" s="265"/>
      <c r="PUP47" s="266"/>
      <c r="PUQ47" s="200"/>
      <c r="PUR47" s="266"/>
      <c r="PUS47" s="261"/>
      <c r="PUT47" s="265"/>
      <c r="PUU47" s="266"/>
      <c r="PUV47" s="200"/>
      <c r="PUW47" s="266"/>
      <c r="PUX47" s="261"/>
      <c r="PUY47" s="265"/>
      <c r="PUZ47" s="266"/>
      <c r="PVA47" s="200"/>
      <c r="PVB47" s="266"/>
      <c r="PVC47" s="261"/>
      <c r="PVD47" s="265"/>
      <c r="PVE47" s="266"/>
      <c r="PVF47" s="200"/>
      <c r="PVG47" s="266"/>
      <c r="PVH47" s="261"/>
      <c r="PVI47" s="265"/>
      <c r="PVJ47" s="266"/>
      <c r="PVK47" s="200"/>
      <c r="PVL47" s="266"/>
      <c r="PVM47" s="261"/>
      <c r="PVN47" s="265"/>
      <c r="PVO47" s="266"/>
      <c r="PVP47" s="200"/>
      <c r="PVQ47" s="266"/>
      <c r="PVR47" s="261"/>
      <c r="PVS47" s="265"/>
      <c r="PVT47" s="266"/>
      <c r="PVU47" s="200"/>
      <c r="PVV47" s="266"/>
      <c r="PVW47" s="261"/>
      <c r="PVX47" s="265"/>
      <c r="PVY47" s="266"/>
      <c r="PVZ47" s="200"/>
      <c r="PWA47" s="266"/>
      <c r="PWB47" s="261"/>
      <c r="PWC47" s="265"/>
      <c r="PWD47" s="266"/>
      <c r="PWE47" s="200"/>
      <c r="PWF47" s="266"/>
      <c r="PWG47" s="261"/>
      <c r="PWH47" s="265"/>
      <c r="PWI47" s="266"/>
      <c r="PWJ47" s="200"/>
      <c r="PWK47" s="266"/>
      <c r="PWL47" s="261"/>
      <c r="PWM47" s="265"/>
      <c r="PWN47" s="266"/>
      <c r="PWO47" s="200"/>
      <c r="PWP47" s="266"/>
      <c r="PWQ47" s="261"/>
      <c r="PWR47" s="265"/>
      <c r="PWS47" s="266"/>
      <c r="PWT47" s="200"/>
      <c r="PWU47" s="266"/>
      <c r="PWV47" s="261"/>
      <c r="PWW47" s="265"/>
      <c r="PWX47" s="266"/>
      <c r="PWY47" s="200"/>
      <c r="PWZ47" s="266"/>
      <c r="PXA47" s="261"/>
      <c r="PXB47" s="265"/>
      <c r="PXC47" s="266"/>
      <c r="PXD47" s="200"/>
      <c r="PXE47" s="266"/>
      <c r="PXF47" s="261"/>
      <c r="PXG47" s="265"/>
      <c r="PXH47" s="266"/>
      <c r="PXI47" s="200"/>
      <c r="PXJ47" s="266"/>
      <c r="PXK47" s="261"/>
      <c r="PXL47" s="265"/>
      <c r="PXM47" s="266"/>
      <c r="PXN47" s="200"/>
      <c r="PXO47" s="266"/>
      <c r="PXP47" s="261"/>
      <c r="PXQ47" s="265"/>
      <c r="PXR47" s="266"/>
      <c r="PXS47" s="200"/>
      <c r="PXT47" s="266"/>
      <c r="PXU47" s="261"/>
      <c r="PXV47" s="265"/>
      <c r="PXW47" s="266"/>
      <c r="PXX47" s="200"/>
      <c r="PXY47" s="266"/>
      <c r="PXZ47" s="261"/>
      <c r="PYA47" s="265"/>
      <c r="PYB47" s="266"/>
      <c r="PYC47" s="200"/>
      <c r="PYD47" s="266"/>
      <c r="PYE47" s="261"/>
      <c r="PYF47" s="265"/>
      <c r="PYG47" s="266"/>
      <c r="PYH47" s="200"/>
      <c r="PYI47" s="266"/>
      <c r="PYJ47" s="261"/>
      <c r="PYK47" s="265"/>
      <c r="PYL47" s="266"/>
      <c r="PYM47" s="200"/>
      <c r="PYN47" s="266"/>
      <c r="PYO47" s="261"/>
      <c r="PYP47" s="265"/>
      <c r="PYQ47" s="266"/>
      <c r="PYR47" s="200"/>
      <c r="PYS47" s="266"/>
      <c r="PYT47" s="261"/>
      <c r="PYU47" s="265"/>
      <c r="PYV47" s="266"/>
      <c r="PYW47" s="200"/>
      <c r="PYX47" s="266"/>
      <c r="PYY47" s="261"/>
      <c r="PYZ47" s="265"/>
      <c r="PZA47" s="266"/>
      <c r="PZB47" s="200"/>
      <c r="PZC47" s="266"/>
      <c r="PZD47" s="261"/>
      <c r="PZE47" s="265"/>
      <c r="PZF47" s="266"/>
      <c r="PZG47" s="200"/>
      <c r="PZH47" s="266"/>
      <c r="PZI47" s="261"/>
      <c r="PZJ47" s="265"/>
      <c r="PZK47" s="266"/>
      <c r="PZL47" s="200"/>
      <c r="PZM47" s="266"/>
      <c r="PZN47" s="261"/>
      <c r="PZO47" s="265"/>
      <c r="PZP47" s="266"/>
      <c r="PZQ47" s="200"/>
      <c r="PZR47" s="266"/>
      <c r="PZS47" s="261"/>
      <c r="PZT47" s="265"/>
      <c r="PZU47" s="266"/>
      <c r="PZV47" s="200"/>
      <c r="PZW47" s="266"/>
      <c r="PZX47" s="261"/>
      <c r="PZY47" s="265"/>
      <c r="PZZ47" s="266"/>
      <c r="QAA47" s="200"/>
      <c r="QAB47" s="266"/>
      <c r="QAC47" s="261"/>
      <c r="QAD47" s="265"/>
      <c r="QAE47" s="266"/>
      <c r="QAF47" s="200"/>
      <c r="QAG47" s="266"/>
      <c r="QAH47" s="261"/>
      <c r="QAI47" s="265"/>
      <c r="QAJ47" s="266"/>
      <c r="QAK47" s="200"/>
      <c r="QAL47" s="266"/>
      <c r="QAM47" s="261"/>
      <c r="QAN47" s="265"/>
      <c r="QAO47" s="266"/>
      <c r="QAP47" s="200"/>
      <c r="QAQ47" s="266"/>
      <c r="QAR47" s="261"/>
      <c r="QAS47" s="265"/>
      <c r="QAT47" s="266"/>
      <c r="QAU47" s="200"/>
      <c r="QAV47" s="266"/>
      <c r="QAW47" s="261"/>
      <c r="QAX47" s="265"/>
      <c r="QAY47" s="266"/>
      <c r="QAZ47" s="200"/>
      <c r="QBA47" s="266"/>
      <c r="QBB47" s="261"/>
      <c r="QBC47" s="265"/>
      <c r="QBD47" s="266"/>
      <c r="QBE47" s="200"/>
      <c r="QBF47" s="266"/>
      <c r="QBG47" s="261"/>
      <c r="QBH47" s="265"/>
      <c r="QBI47" s="266"/>
      <c r="QBJ47" s="200"/>
      <c r="QBK47" s="266"/>
      <c r="QBL47" s="261"/>
      <c r="QBM47" s="265"/>
      <c r="QBN47" s="266"/>
      <c r="QBO47" s="200"/>
      <c r="QBP47" s="266"/>
      <c r="QBQ47" s="261"/>
      <c r="QBR47" s="265"/>
      <c r="QBS47" s="266"/>
      <c r="QBT47" s="200"/>
      <c r="QBU47" s="266"/>
      <c r="QBV47" s="261"/>
      <c r="QBW47" s="265"/>
      <c r="QBX47" s="266"/>
      <c r="QBY47" s="200"/>
      <c r="QBZ47" s="266"/>
      <c r="QCA47" s="261"/>
      <c r="QCB47" s="265"/>
      <c r="QCC47" s="266"/>
      <c r="QCD47" s="200"/>
      <c r="QCE47" s="266"/>
      <c r="QCF47" s="261"/>
      <c r="QCG47" s="265"/>
      <c r="QCH47" s="266"/>
      <c r="QCI47" s="200"/>
      <c r="QCJ47" s="266"/>
      <c r="QCK47" s="261"/>
      <c r="QCL47" s="265"/>
      <c r="QCM47" s="266"/>
      <c r="QCN47" s="200"/>
      <c r="QCO47" s="266"/>
      <c r="QCP47" s="261"/>
      <c r="QCQ47" s="265"/>
      <c r="QCR47" s="266"/>
      <c r="QCS47" s="200"/>
      <c r="QCT47" s="266"/>
      <c r="QCU47" s="261"/>
      <c r="QCV47" s="265"/>
      <c r="QCW47" s="266"/>
      <c r="QCX47" s="200"/>
      <c r="QCY47" s="266"/>
      <c r="QCZ47" s="261"/>
      <c r="QDA47" s="265"/>
      <c r="QDB47" s="266"/>
      <c r="QDC47" s="200"/>
      <c r="QDD47" s="266"/>
      <c r="QDE47" s="261"/>
      <c r="QDF47" s="265"/>
      <c r="QDG47" s="266"/>
      <c r="QDH47" s="200"/>
      <c r="QDI47" s="266"/>
      <c r="QDJ47" s="261"/>
      <c r="QDK47" s="265"/>
      <c r="QDL47" s="266"/>
      <c r="QDM47" s="200"/>
      <c r="QDN47" s="266"/>
      <c r="QDO47" s="261"/>
      <c r="QDP47" s="265"/>
      <c r="QDQ47" s="266"/>
      <c r="QDR47" s="200"/>
      <c r="QDS47" s="266"/>
      <c r="QDT47" s="261"/>
      <c r="QDU47" s="265"/>
      <c r="QDV47" s="266"/>
      <c r="QDW47" s="200"/>
      <c r="QDX47" s="266"/>
      <c r="QDY47" s="261"/>
      <c r="QDZ47" s="265"/>
      <c r="QEA47" s="266"/>
      <c r="QEB47" s="200"/>
      <c r="QEC47" s="266"/>
      <c r="QED47" s="261"/>
      <c r="QEE47" s="265"/>
      <c r="QEF47" s="266"/>
      <c r="QEG47" s="200"/>
      <c r="QEH47" s="266"/>
      <c r="QEI47" s="261"/>
      <c r="QEJ47" s="265"/>
      <c r="QEK47" s="266"/>
      <c r="QEL47" s="200"/>
      <c r="QEM47" s="266"/>
      <c r="QEN47" s="261"/>
      <c r="QEO47" s="265"/>
      <c r="QEP47" s="266"/>
      <c r="QEQ47" s="200"/>
      <c r="QER47" s="266"/>
      <c r="QES47" s="261"/>
      <c r="QET47" s="265"/>
      <c r="QEU47" s="266"/>
      <c r="QEV47" s="200"/>
      <c r="QEW47" s="266"/>
      <c r="QEX47" s="261"/>
      <c r="QEY47" s="265"/>
      <c r="QEZ47" s="266"/>
      <c r="QFA47" s="200"/>
      <c r="QFB47" s="266"/>
      <c r="QFC47" s="261"/>
      <c r="QFD47" s="265"/>
      <c r="QFE47" s="266"/>
      <c r="QFF47" s="200"/>
      <c r="QFG47" s="266"/>
      <c r="QFH47" s="261"/>
      <c r="QFI47" s="265"/>
      <c r="QFJ47" s="266"/>
      <c r="QFK47" s="200"/>
      <c r="QFL47" s="266"/>
      <c r="QFM47" s="261"/>
      <c r="QFN47" s="265"/>
      <c r="QFO47" s="266"/>
      <c r="QFP47" s="200"/>
      <c r="QFQ47" s="266"/>
      <c r="QFR47" s="261"/>
      <c r="QFS47" s="265"/>
      <c r="QFT47" s="266"/>
      <c r="QFU47" s="200"/>
      <c r="QFV47" s="266"/>
      <c r="QFW47" s="261"/>
      <c r="QFX47" s="265"/>
      <c r="QFY47" s="266"/>
      <c r="QFZ47" s="200"/>
      <c r="QGA47" s="266"/>
      <c r="QGB47" s="261"/>
      <c r="QGC47" s="265"/>
      <c r="QGD47" s="266"/>
      <c r="QGE47" s="200"/>
      <c r="QGF47" s="266"/>
      <c r="QGG47" s="261"/>
      <c r="QGH47" s="265"/>
      <c r="QGI47" s="266"/>
      <c r="QGJ47" s="200"/>
      <c r="QGK47" s="266"/>
      <c r="QGL47" s="261"/>
      <c r="QGM47" s="265"/>
      <c r="QGN47" s="266"/>
      <c r="QGO47" s="200"/>
      <c r="QGP47" s="266"/>
      <c r="QGQ47" s="261"/>
      <c r="QGR47" s="265"/>
      <c r="QGS47" s="266"/>
      <c r="QGT47" s="200"/>
      <c r="QGU47" s="266"/>
      <c r="QGV47" s="261"/>
      <c r="QGW47" s="265"/>
      <c r="QGX47" s="266"/>
      <c r="QGY47" s="200"/>
      <c r="QGZ47" s="266"/>
      <c r="QHA47" s="261"/>
      <c r="QHB47" s="265"/>
      <c r="QHC47" s="266"/>
      <c r="QHD47" s="200"/>
      <c r="QHE47" s="266"/>
      <c r="QHF47" s="261"/>
      <c r="QHG47" s="265"/>
      <c r="QHH47" s="266"/>
      <c r="QHI47" s="200"/>
      <c r="QHJ47" s="266"/>
      <c r="QHK47" s="261"/>
      <c r="QHL47" s="265"/>
      <c r="QHM47" s="266"/>
      <c r="QHN47" s="200"/>
      <c r="QHO47" s="266"/>
      <c r="QHP47" s="261"/>
      <c r="QHQ47" s="265"/>
      <c r="QHR47" s="266"/>
      <c r="QHS47" s="200"/>
      <c r="QHT47" s="266"/>
      <c r="QHU47" s="261"/>
      <c r="QHV47" s="265"/>
      <c r="QHW47" s="266"/>
      <c r="QHX47" s="200"/>
      <c r="QHY47" s="266"/>
      <c r="QHZ47" s="261"/>
      <c r="QIA47" s="265"/>
      <c r="QIB47" s="266"/>
      <c r="QIC47" s="200"/>
      <c r="QID47" s="266"/>
      <c r="QIE47" s="261"/>
      <c r="QIF47" s="265"/>
      <c r="QIG47" s="266"/>
      <c r="QIH47" s="200"/>
      <c r="QII47" s="266"/>
      <c r="QIJ47" s="261"/>
      <c r="QIK47" s="265"/>
      <c r="QIL47" s="266"/>
      <c r="QIM47" s="200"/>
      <c r="QIN47" s="266"/>
      <c r="QIO47" s="261"/>
      <c r="QIP47" s="265"/>
      <c r="QIQ47" s="266"/>
      <c r="QIR47" s="200"/>
      <c r="QIS47" s="266"/>
      <c r="QIT47" s="261"/>
      <c r="QIU47" s="265"/>
      <c r="QIV47" s="266"/>
      <c r="QIW47" s="200"/>
      <c r="QIX47" s="266"/>
      <c r="QIY47" s="261"/>
      <c r="QIZ47" s="265"/>
      <c r="QJA47" s="266"/>
      <c r="QJB47" s="200"/>
      <c r="QJC47" s="266"/>
      <c r="QJD47" s="261"/>
      <c r="QJE47" s="265"/>
      <c r="QJF47" s="266"/>
      <c r="QJG47" s="200"/>
      <c r="QJH47" s="266"/>
      <c r="QJI47" s="261"/>
      <c r="QJJ47" s="265"/>
      <c r="QJK47" s="266"/>
      <c r="QJL47" s="200"/>
      <c r="QJM47" s="266"/>
      <c r="QJN47" s="261"/>
      <c r="QJO47" s="265"/>
      <c r="QJP47" s="266"/>
      <c r="QJQ47" s="200"/>
      <c r="QJR47" s="266"/>
      <c r="QJS47" s="261"/>
      <c r="QJT47" s="265"/>
      <c r="QJU47" s="266"/>
      <c r="QJV47" s="200"/>
      <c r="QJW47" s="266"/>
      <c r="QJX47" s="261"/>
      <c r="QJY47" s="265"/>
      <c r="QJZ47" s="266"/>
      <c r="QKA47" s="200"/>
      <c r="QKB47" s="266"/>
      <c r="QKC47" s="261"/>
      <c r="QKD47" s="265"/>
      <c r="QKE47" s="266"/>
      <c r="QKF47" s="200"/>
      <c r="QKG47" s="266"/>
      <c r="QKH47" s="261"/>
      <c r="QKI47" s="265"/>
      <c r="QKJ47" s="266"/>
      <c r="QKK47" s="200"/>
      <c r="QKL47" s="266"/>
      <c r="QKM47" s="261"/>
      <c r="QKN47" s="265"/>
      <c r="QKO47" s="266"/>
      <c r="QKP47" s="200"/>
      <c r="QKQ47" s="266"/>
      <c r="QKR47" s="261"/>
      <c r="QKS47" s="265"/>
      <c r="QKT47" s="266"/>
      <c r="QKU47" s="200"/>
      <c r="QKV47" s="266"/>
      <c r="QKW47" s="261"/>
      <c r="QKX47" s="265"/>
      <c r="QKY47" s="266"/>
      <c r="QKZ47" s="200"/>
      <c r="QLA47" s="266"/>
      <c r="QLB47" s="261"/>
      <c r="QLC47" s="265"/>
      <c r="QLD47" s="266"/>
      <c r="QLE47" s="200"/>
      <c r="QLF47" s="266"/>
      <c r="QLG47" s="261"/>
      <c r="QLH47" s="265"/>
      <c r="QLI47" s="266"/>
      <c r="QLJ47" s="200"/>
      <c r="QLK47" s="266"/>
      <c r="QLL47" s="261"/>
      <c r="QLM47" s="265"/>
      <c r="QLN47" s="266"/>
      <c r="QLO47" s="200"/>
      <c r="QLP47" s="266"/>
      <c r="QLQ47" s="261"/>
      <c r="QLR47" s="265"/>
      <c r="QLS47" s="266"/>
      <c r="QLT47" s="200"/>
      <c r="QLU47" s="266"/>
      <c r="QLV47" s="261"/>
      <c r="QLW47" s="265"/>
      <c r="QLX47" s="266"/>
      <c r="QLY47" s="200"/>
      <c r="QLZ47" s="266"/>
      <c r="QMA47" s="261"/>
      <c r="QMB47" s="265"/>
      <c r="QMC47" s="266"/>
      <c r="QMD47" s="200"/>
      <c r="QME47" s="266"/>
      <c r="QMF47" s="261"/>
      <c r="QMG47" s="265"/>
      <c r="QMH47" s="266"/>
      <c r="QMI47" s="200"/>
      <c r="QMJ47" s="266"/>
      <c r="QMK47" s="261"/>
      <c r="QML47" s="265"/>
      <c r="QMM47" s="266"/>
      <c r="QMN47" s="200"/>
      <c r="QMO47" s="266"/>
      <c r="QMP47" s="261"/>
      <c r="QMQ47" s="265"/>
      <c r="QMR47" s="266"/>
      <c r="QMS47" s="200"/>
      <c r="QMT47" s="266"/>
      <c r="QMU47" s="261"/>
      <c r="QMV47" s="265"/>
      <c r="QMW47" s="266"/>
      <c r="QMX47" s="200"/>
      <c r="QMY47" s="266"/>
      <c r="QMZ47" s="261"/>
      <c r="QNA47" s="265"/>
      <c r="QNB47" s="266"/>
      <c r="QNC47" s="200"/>
      <c r="QND47" s="266"/>
      <c r="QNE47" s="261"/>
      <c r="QNF47" s="265"/>
      <c r="QNG47" s="266"/>
      <c r="QNH47" s="200"/>
      <c r="QNI47" s="266"/>
      <c r="QNJ47" s="261"/>
      <c r="QNK47" s="265"/>
      <c r="QNL47" s="266"/>
      <c r="QNM47" s="200"/>
      <c r="QNN47" s="266"/>
      <c r="QNO47" s="261"/>
      <c r="QNP47" s="265"/>
      <c r="QNQ47" s="266"/>
      <c r="QNR47" s="200"/>
      <c r="QNS47" s="266"/>
      <c r="QNT47" s="261"/>
      <c r="QNU47" s="265"/>
      <c r="QNV47" s="266"/>
      <c r="QNW47" s="200"/>
      <c r="QNX47" s="266"/>
      <c r="QNY47" s="261"/>
      <c r="QNZ47" s="265"/>
      <c r="QOA47" s="266"/>
      <c r="QOB47" s="200"/>
      <c r="QOC47" s="266"/>
      <c r="QOD47" s="261"/>
      <c r="QOE47" s="265"/>
      <c r="QOF47" s="266"/>
      <c r="QOG47" s="200"/>
      <c r="QOH47" s="266"/>
      <c r="QOI47" s="261"/>
      <c r="QOJ47" s="265"/>
      <c r="QOK47" s="266"/>
      <c r="QOL47" s="200"/>
      <c r="QOM47" s="266"/>
      <c r="QON47" s="261"/>
      <c r="QOO47" s="265"/>
      <c r="QOP47" s="266"/>
      <c r="QOQ47" s="200"/>
      <c r="QOR47" s="266"/>
      <c r="QOS47" s="261"/>
      <c r="QOT47" s="265"/>
      <c r="QOU47" s="266"/>
      <c r="QOV47" s="200"/>
      <c r="QOW47" s="266"/>
      <c r="QOX47" s="261"/>
      <c r="QOY47" s="265"/>
      <c r="QOZ47" s="266"/>
      <c r="QPA47" s="200"/>
      <c r="QPB47" s="266"/>
      <c r="QPC47" s="261"/>
      <c r="QPD47" s="265"/>
      <c r="QPE47" s="266"/>
      <c r="QPF47" s="200"/>
      <c r="QPG47" s="266"/>
      <c r="QPH47" s="261"/>
      <c r="QPI47" s="265"/>
      <c r="QPJ47" s="266"/>
      <c r="QPK47" s="200"/>
      <c r="QPL47" s="266"/>
      <c r="QPM47" s="261"/>
      <c r="QPN47" s="265"/>
      <c r="QPO47" s="266"/>
      <c r="QPP47" s="200"/>
      <c r="QPQ47" s="266"/>
      <c r="QPR47" s="261"/>
      <c r="QPS47" s="265"/>
      <c r="QPT47" s="266"/>
      <c r="QPU47" s="200"/>
      <c r="QPV47" s="266"/>
      <c r="QPW47" s="261"/>
      <c r="QPX47" s="265"/>
      <c r="QPY47" s="266"/>
      <c r="QPZ47" s="200"/>
      <c r="QQA47" s="266"/>
      <c r="QQB47" s="261"/>
      <c r="QQC47" s="265"/>
      <c r="QQD47" s="266"/>
      <c r="QQE47" s="200"/>
      <c r="QQF47" s="266"/>
      <c r="QQG47" s="261"/>
      <c r="QQH47" s="265"/>
      <c r="QQI47" s="266"/>
      <c r="QQJ47" s="200"/>
      <c r="QQK47" s="266"/>
      <c r="QQL47" s="261"/>
      <c r="QQM47" s="265"/>
      <c r="QQN47" s="266"/>
      <c r="QQO47" s="200"/>
      <c r="QQP47" s="266"/>
      <c r="QQQ47" s="261"/>
      <c r="QQR47" s="265"/>
      <c r="QQS47" s="266"/>
      <c r="QQT47" s="200"/>
      <c r="QQU47" s="266"/>
      <c r="QQV47" s="261"/>
      <c r="QQW47" s="265"/>
      <c r="QQX47" s="266"/>
      <c r="QQY47" s="200"/>
      <c r="QQZ47" s="266"/>
      <c r="QRA47" s="261"/>
      <c r="QRB47" s="265"/>
      <c r="QRC47" s="266"/>
      <c r="QRD47" s="200"/>
      <c r="QRE47" s="266"/>
      <c r="QRF47" s="261"/>
      <c r="QRG47" s="265"/>
      <c r="QRH47" s="266"/>
      <c r="QRI47" s="200"/>
      <c r="QRJ47" s="266"/>
      <c r="QRK47" s="261"/>
      <c r="QRL47" s="265"/>
      <c r="QRM47" s="266"/>
      <c r="QRN47" s="200"/>
      <c r="QRO47" s="266"/>
      <c r="QRP47" s="261"/>
      <c r="QRQ47" s="265"/>
      <c r="QRR47" s="266"/>
      <c r="QRS47" s="200"/>
      <c r="QRT47" s="266"/>
      <c r="QRU47" s="261"/>
      <c r="QRV47" s="265"/>
      <c r="QRW47" s="266"/>
      <c r="QRX47" s="200"/>
      <c r="QRY47" s="266"/>
      <c r="QRZ47" s="261"/>
      <c r="QSA47" s="265"/>
      <c r="QSB47" s="266"/>
      <c r="QSC47" s="200"/>
      <c r="QSD47" s="266"/>
      <c r="QSE47" s="261"/>
      <c r="QSF47" s="265"/>
      <c r="QSG47" s="266"/>
      <c r="QSH47" s="200"/>
      <c r="QSI47" s="266"/>
      <c r="QSJ47" s="261"/>
      <c r="QSK47" s="265"/>
      <c r="QSL47" s="266"/>
      <c r="QSM47" s="200"/>
      <c r="QSN47" s="266"/>
      <c r="QSO47" s="261"/>
      <c r="QSP47" s="265"/>
      <c r="QSQ47" s="266"/>
      <c r="QSR47" s="200"/>
      <c r="QSS47" s="266"/>
      <c r="QST47" s="261"/>
      <c r="QSU47" s="265"/>
      <c r="QSV47" s="266"/>
      <c r="QSW47" s="200"/>
      <c r="QSX47" s="266"/>
      <c r="QSY47" s="261"/>
      <c r="QSZ47" s="265"/>
      <c r="QTA47" s="266"/>
      <c r="QTB47" s="200"/>
      <c r="QTC47" s="266"/>
      <c r="QTD47" s="261"/>
      <c r="QTE47" s="265"/>
      <c r="QTF47" s="266"/>
      <c r="QTG47" s="200"/>
      <c r="QTH47" s="266"/>
      <c r="QTI47" s="261"/>
      <c r="QTJ47" s="265"/>
      <c r="QTK47" s="266"/>
      <c r="QTL47" s="200"/>
      <c r="QTM47" s="266"/>
      <c r="QTN47" s="261"/>
      <c r="QTO47" s="265"/>
      <c r="QTP47" s="266"/>
      <c r="QTQ47" s="200"/>
      <c r="QTR47" s="266"/>
      <c r="QTS47" s="261"/>
      <c r="QTT47" s="265"/>
      <c r="QTU47" s="266"/>
      <c r="QTV47" s="200"/>
      <c r="QTW47" s="266"/>
      <c r="QTX47" s="261"/>
      <c r="QTY47" s="265"/>
      <c r="QTZ47" s="266"/>
      <c r="QUA47" s="200"/>
      <c r="QUB47" s="266"/>
      <c r="QUC47" s="261"/>
      <c r="QUD47" s="265"/>
      <c r="QUE47" s="266"/>
      <c r="QUF47" s="200"/>
      <c r="QUG47" s="266"/>
      <c r="QUH47" s="261"/>
      <c r="QUI47" s="265"/>
      <c r="QUJ47" s="266"/>
      <c r="QUK47" s="200"/>
      <c r="QUL47" s="266"/>
      <c r="QUM47" s="261"/>
      <c r="QUN47" s="265"/>
      <c r="QUO47" s="266"/>
      <c r="QUP47" s="200"/>
      <c r="QUQ47" s="266"/>
      <c r="QUR47" s="261"/>
      <c r="QUS47" s="265"/>
      <c r="QUT47" s="266"/>
      <c r="QUU47" s="200"/>
      <c r="QUV47" s="266"/>
      <c r="QUW47" s="261"/>
      <c r="QUX47" s="265"/>
      <c r="QUY47" s="266"/>
      <c r="QUZ47" s="200"/>
      <c r="QVA47" s="266"/>
      <c r="QVB47" s="261"/>
      <c r="QVC47" s="265"/>
      <c r="QVD47" s="266"/>
      <c r="QVE47" s="200"/>
      <c r="QVF47" s="266"/>
      <c r="QVG47" s="261"/>
      <c r="QVH47" s="265"/>
      <c r="QVI47" s="266"/>
      <c r="QVJ47" s="200"/>
      <c r="QVK47" s="266"/>
      <c r="QVL47" s="261"/>
      <c r="QVM47" s="265"/>
      <c r="QVN47" s="266"/>
      <c r="QVO47" s="200"/>
      <c r="QVP47" s="266"/>
      <c r="QVQ47" s="261"/>
      <c r="QVR47" s="265"/>
      <c r="QVS47" s="266"/>
      <c r="QVT47" s="200"/>
      <c r="QVU47" s="266"/>
      <c r="QVV47" s="261"/>
      <c r="QVW47" s="265"/>
      <c r="QVX47" s="266"/>
      <c r="QVY47" s="200"/>
      <c r="QVZ47" s="266"/>
      <c r="QWA47" s="261"/>
      <c r="QWB47" s="265"/>
      <c r="QWC47" s="266"/>
      <c r="QWD47" s="200"/>
      <c r="QWE47" s="266"/>
      <c r="QWF47" s="261"/>
      <c r="QWG47" s="265"/>
      <c r="QWH47" s="266"/>
      <c r="QWI47" s="200"/>
      <c r="QWJ47" s="266"/>
      <c r="QWK47" s="261"/>
      <c r="QWL47" s="265"/>
      <c r="QWM47" s="266"/>
      <c r="QWN47" s="200"/>
      <c r="QWO47" s="266"/>
      <c r="QWP47" s="261"/>
      <c r="QWQ47" s="265"/>
      <c r="QWR47" s="266"/>
      <c r="QWS47" s="200"/>
      <c r="QWT47" s="266"/>
      <c r="QWU47" s="261"/>
      <c r="QWV47" s="265"/>
      <c r="QWW47" s="266"/>
      <c r="QWX47" s="200"/>
      <c r="QWY47" s="266"/>
      <c r="QWZ47" s="261"/>
      <c r="QXA47" s="265"/>
      <c r="QXB47" s="266"/>
      <c r="QXC47" s="200"/>
      <c r="QXD47" s="266"/>
      <c r="QXE47" s="261"/>
      <c r="QXF47" s="265"/>
      <c r="QXG47" s="266"/>
      <c r="QXH47" s="200"/>
      <c r="QXI47" s="266"/>
      <c r="QXJ47" s="261"/>
      <c r="QXK47" s="265"/>
      <c r="QXL47" s="266"/>
      <c r="QXM47" s="200"/>
      <c r="QXN47" s="266"/>
      <c r="QXO47" s="261"/>
      <c r="QXP47" s="265"/>
      <c r="QXQ47" s="266"/>
      <c r="QXR47" s="200"/>
      <c r="QXS47" s="266"/>
      <c r="QXT47" s="261"/>
      <c r="QXU47" s="265"/>
      <c r="QXV47" s="266"/>
      <c r="QXW47" s="200"/>
      <c r="QXX47" s="266"/>
      <c r="QXY47" s="261"/>
      <c r="QXZ47" s="265"/>
      <c r="QYA47" s="266"/>
      <c r="QYB47" s="200"/>
      <c r="QYC47" s="266"/>
      <c r="QYD47" s="261"/>
      <c r="QYE47" s="265"/>
      <c r="QYF47" s="266"/>
      <c r="QYG47" s="200"/>
      <c r="QYH47" s="266"/>
      <c r="QYI47" s="261"/>
      <c r="QYJ47" s="265"/>
      <c r="QYK47" s="266"/>
      <c r="QYL47" s="200"/>
      <c r="QYM47" s="266"/>
      <c r="QYN47" s="261"/>
      <c r="QYO47" s="265"/>
      <c r="QYP47" s="266"/>
      <c r="QYQ47" s="200"/>
      <c r="QYR47" s="266"/>
      <c r="QYS47" s="261"/>
      <c r="QYT47" s="265"/>
      <c r="QYU47" s="266"/>
      <c r="QYV47" s="200"/>
      <c r="QYW47" s="266"/>
      <c r="QYX47" s="261"/>
      <c r="QYY47" s="265"/>
      <c r="QYZ47" s="266"/>
      <c r="QZA47" s="200"/>
      <c r="QZB47" s="266"/>
      <c r="QZC47" s="261"/>
      <c r="QZD47" s="265"/>
      <c r="QZE47" s="266"/>
      <c r="QZF47" s="200"/>
      <c r="QZG47" s="266"/>
      <c r="QZH47" s="261"/>
      <c r="QZI47" s="265"/>
      <c r="QZJ47" s="266"/>
      <c r="QZK47" s="200"/>
      <c r="QZL47" s="266"/>
      <c r="QZM47" s="261"/>
      <c r="QZN47" s="265"/>
      <c r="QZO47" s="266"/>
      <c r="QZP47" s="200"/>
      <c r="QZQ47" s="266"/>
      <c r="QZR47" s="261"/>
      <c r="QZS47" s="265"/>
      <c r="QZT47" s="266"/>
      <c r="QZU47" s="200"/>
      <c r="QZV47" s="266"/>
      <c r="QZW47" s="261"/>
      <c r="QZX47" s="265"/>
      <c r="QZY47" s="266"/>
      <c r="QZZ47" s="200"/>
      <c r="RAA47" s="266"/>
      <c r="RAB47" s="261"/>
      <c r="RAC47" s="265"/>
      <c r="RAD47" s="266"/>
      <c r="RAE47" s="200"/>
      <c r="RAF47" s="266"/>
      <c r="RAG47" s="261"/>
      <c r="RAH47" s="265"/>
      <c r="RAI47" s="266"/>
      <c r="RAJ47" s="200"/>
      <c r="RAK47" s="266"/>
      <c r="RAL47" s="261"/>
      <c r="RAM47" s="265"/>
      <c r="RAN47" s="266"/>
      <c r="RAO47" s="200"/>
      <c r="RAP47" s="266"/>
      <c r="RAQ47" s="261"/>
      <c r="RAR47" s="265"/>
      <c r="RAS47" s="266"/>
      <c r="RAT47" s="200"/>
      <c r="RAU47" s="266"/>
      <c r="RAV47" s="261"/>
      <c r="RAW47" s="265"/>
      <c r="RAX47" s="266"/>
      <c r="RAY47" s="200"/>
      <c r="RAZ47" s="266"/>
      <c r="RBA47" s="261"/>
      <c r="RBB47" s="265"/>
      <c r="RBC47" s="266"/>
      <c r="RBD47" s="200"/>
      <c r="RBE47" s="266"/>
      <c r="RBF47" s="261"/>
      <c r="RBG47" s="265"/>
      <c r="RBH47" s="266"/>
      <c r="RBI47" s="200"/>
      <c r="RBJ47" s="266"/>
      <c r="RBK47" s="261"/>
      <c r="RBL47" s="265"/>
      <c r="RBM47" s="266"/>
      <c r="RBN47" s="200"/>
      <c r="RBO47" s="266"/>
      <c r="RBP47" s="261"/>
      <c r="RBQ47" s="265"/>
      <c r="RBR47" s="266"/>
      <c r="RBS47" s="200"/>
      <c r="RBT47" s="266"/>
      <c r="RBU47" s="261"/>
      <c r="RBV47" s="265"/>
      <c r="RBW47" s="266"/>
      <c r="RBX47" s="200"/>
      <c r="RBY47" s="266"/>
      <c r="RBZ47" s="261"/>
      <c r="RCA47" s="265"/>
      <c r="RCB47" s="266"/>
      <c r="RCC47" s="200"/>
      <c r="RCD47" s="266"/>
      <c r="RCE47" s="261"/>
      <c r="RCF47" s="265"/>
      <c r="RCG47" s="266"/>
      <c r="RCH47" s="200"/>
      <c r="RCI47" s="266"/>
      <c r="RCJ47" s="261"/>
      <c r="RCK47" s="265"/>
      <c r="RCL47" s="266"/>
      <c r="RCM47" s="200"/>
      <c r="RCN47" s="266"/>
      <c r="RCO47" s="261"/>
      <c r="RCP47" s="265"/>
      <c r="RCQ47" s="266"/>
      <c r="RCR47" s="200"/>
      <c r="RCS47" s="266"/>
      <c r="RCT47" s="261"/>
      <c r="RCU47" s="265"/>
      <c r="RCV47" s="266"/>
      <c r="RCW47" s="200"/>
      <c r="RCX47" s="266"/>
      <c r="RCY47" s="261"/>
      <c r="RCZ47" s="265"/>
      <c r="RDA47" s="266"/>
      <c r="RDB47" s="200"/>
      <c r="RDC47" s="266"/>
      <c r="RDD47" s="261"/>
      <c r="RDE47" s="265"/>
      <c r="RDF47" s="266"/>
      <c r="RDG47" s="200"/>
      <c r="RDH47" s="266"/>
      <c r="RDI47" s="261"/>
      <c r="RDJ47" s="265"/>
      <c r="RDK47" s="266"/>
      <c r="RDL47" s="200"/>
      <c r="RDM47" s="266"/>
      <c r="RDN47" s="261"/>
      <c r="RDO47" s="265"/>
      <c r="RDP47" s="266"/>
      <c r="RDQ47" s="200"/>
      <c r="RDR47" s="266"/>
      <c r="RDS47" s="261"/>
      <c r="RDT47" s="265"/>
      <c r="RDU47" s="266"/>
      <c r="RDV47" s="200"/>
      <c r="RDW47" s="266"/>
      <c r="RDX47" s="261"/>
      <c r="RDY47" s="265"/>
      <c r="RDZ47" s="266"/>
      <c r="REA47" s="200"/>
      <c r="REB47" s="266"/>
      <c r="REC47" s="261"/>
      <c r="RED47" s="265"/>
      <c r="REE47" s="266"/>
      <c r="REF47" s="200"/>
      <c r="REG47" s="266"/>
      <c r="REH47" s="261"/>
      <c r="REI47" s="265"/>
      <c r="REJ47" s="266"/>
      <c r="REK47" s="200"/>
      <c r="REL47" s="266"/>
      <c r="REM47" s="261"/>
      <c r="REN47" s="265"/>
      <c r="REO47" s="266"/>
      <c r="REP47" s="200"/>
      <c r="REQ47" s="266"/>
      <c r="RER47" s="261"/>
      <c r="RES47" s="265"/>
      <c r="RET47" s="266"/>
      <c r="REU47" s="200"/>
      <c r="REV47" s="266"/>
      <c r="REW47" s="261"/>
      <c r="REX47" s="265"/>
      <c r="REY47" s="266"/>
      <c r="REZ47" s="200"/>
      <c r="RFA47" s="266"/>
      <c r="RFB47" s="261"/>
      <c r="RFC47" s="265"/>
      <c r="RFD47" s="266"/>
      <c r="RFE47" s="200"/>
      <c r="RFF47" s="266"/>
      <c r="RFG47" s="261"/>
      <c r="RFH47" s="265"/>
      <c r="RFI47" s="266"/>
      <c r="RFJ47" s="200"/>
      <c r="RFK47" s="266"/>
      <c r="RFL47" s="261"/>
      <c r="RFM47" s="265"/>
      <c r="RFN47" s="266"/>
      <c r="RFO47" s="200"/>
      <c r="RFP47" s="266"/>
      <c r="RFQ47" s="261"/>
      <c r="RFR47" s="265"/>
      <c r="RFS47" s="266"/>
      <c r="RFT47" s="200"/>
      <c r="RFU47" s="266"/>
      <c r="RFV47" s="261"/>
      <c r="RFW47" s="265"/>
      <c r="RFX47" s="266"/>
      <c r="RFY47" s="200"/>
      <c r="RFZ47" s="266"/>
      <c r="RGA47" s="261"/>
      <c r="RGB47" s="265"/>
      <c r="RGC47" s="266"/>
      <c r="RGD47" s="200"/>
      <c r="RGE47" s="266"/>
      <c r="RGF47" s="261"/>
      <c r="RGG47" s="265"/>
      <c r="RGH47" s="266"/>
      <c r="RGI47" s="200"/>
      <c r="RGJ47" s="266"/>
      <c r="RGK47" s="261"/>
      <c r="RGL47" s="265"/>
      <c r="RGM47" s="266"/>
      <c r="RGN47" s="200"/>
      <c r="RGO47" s="266"/>
      <c r="RGP47" s="261"/>
      <c r="RGQ47" s="265"/>
      <c r="RGR47" s="266"/>
      <c r="RGS47" s="200"/>
      <c r="RGT47" s="266"/>
      <c r="RGU47" s="261"/>
      <c r="RGV47" s="265"/>
      <c r="RGW47" s="266"/>
      <c r="RGX47" s="200"/>
      <c r="RGY47" s="266"/>
      <c r="RGZ47" s="261"/>
      <c r="RHA47" s="265"/>
      <c r="RHB47" s="266"/>
      <c r="RHC47" s="200"/>
      <c r="RHD47" s="266"/>
      <c r="RHE47" s="261"/>
      <c r="RHF47" s="265"/>
      <c r="RHG47" s="266"/>
      <c r="RHH47" s="200"/>
      <c r="RHI47" s="266"/>
      <c r="RHJ47" s="261"/>
      <c r="RHK47" s="265"/>
      <c r="RHL47" s="266"/>
      <c r="RHM47" s="200"/>
      <c r="RHN47" s="266"/>
      <c r="RHO47" s="261"/>
      <c r="RHP47" s="265"/>
      <c r="RHQ47" s="266"/>
      <c r="RHR47" s="200"/>
      <c r="RHS47" s="266"/>
      <c r="RHT47" s="261"/>
      <c r="RHU47" s="265"/>
      <c r="RHV47" s="266"/>
      <c r="RHW47" s="200"/>
      <c r="RHX47" s="266"/>
      <c r="RHY47" s="261"/>
      <c r="RHZ47" s="265"/>
      <c r="RIA47" s="266"/>
      <c r="RIB47" s="200"/>
      <c r="RIC47" s="266"/>
      <c r="RID47" s="261"/>
      <c r="RIE47" s="265"/>
      <c r="RIF47" s="266"/>
      <c r="RIG47" s="200"/>
      <c r="RIH47" s="266"/>
      <c r="RII47" s="261"/>
      <c r="RIJ47" s="265"/>
      <c r="RIK47" s="266"/>
      <c r="RIL47" s="200"/>
      <c r="RIM47" s="266"/>
      <c r="RIN47" s="261"/>
      <c r="RIO47" s="265"/>
      <c r="RIP47" s="266"/>
      <c r="RIQ47" s="200"/>
      <c r="RIR47" s="266"/>
      <c r="RIS47" s="261"/>
      <c r="RIT47" s="265"/>
      <c r="RIU47" s="266"/>
      <c r="RIV47" s="200"/>
      <c r="RIW47" s="266"/>
      <c r="RIX47" s="261"/>
      <c r="RIY47" s="265"/>
      <c r="RIZ47" s="266"/>
      <c r="RJA47" s="200"/>
      <c r="RJB47" s="266"/>
      <c r="RJC47" s="261"/>
      <c r="RJD47" s="265"/>
      <c r="RJE47" s="266"/>
      <c r="RJF47" s="200"/>
      <c r="RJG47" s="266"/>
      <c r="RJH47" s="261"/>
      <c r="RJI47" s="265"/>
      <c r="RJJ47" s="266"/>
      <c r="RJK47" s="200"/>
      <c r="RJL47" s="266"/>
      <c r="RJM47" s="261"/>
      <c r="RJN47" s="265"/>
      <c r="RJO47" s="266"/>
      <c r="RJP47" s="200"/>
      <c r="RJQ47" s="266"/>
      <c r="RJR47" s="261"/>
      <c r="RJS47" s="265"/>
      <c r="RJT47" s="266"/>
      <c r="RJU47" s="200"/>
      <c r="RJV47" s="266"/>
      <c r="RJW47" s="261"/>
      <c r="RJX47" s="265"/>
      <c r="RJY47" s="266"/>
      <c r="RJZ47" s="200"/>
      <c r="RKA47" s="266"/>
      <c r="RKB47" s="261"/>
      <c r="RKC47" s="265"/>
      <c r="RKD47" s="266"/>
      <c r="RKE47" s="200"/>
      <c r="RKF47" s="266"/>
      <c r="RKG47" s="261"/>
      <c r="RKH47" s="265"/>
      <c r="RKI47" s="266"/>
      <c r="RKJ47" s="200"/>
      <c r="RKK47" s="266"/>
      <c r="RKL47" s="261"/>
      <c r="RKM47" s="265"/>
      <c r="RKN47" s="266"/>
      <c r="RKO47" s="200"/>
      <c r="RKP47" s="266"/>
      <c r="RKQ47" s="261"/>
      <c r="RKR47" s="265"/>
      <c r="RKS47" s="266"/>
      <c r="RKT47" s="200"/>
      <c r="RKU47" s="266"/>
      <c r="RKV47" s="261"/>
      <c r="RKW47" s="265"/>
      <c r="RKX47" s="266"/>
      <c r="RKY47" s="200"/>
      <c r="RKZ47" s="266"/>
      <c r="RLA47" s="261"/>
      <c r="RLB47" s="265"/>
      <c r="RLC47" s="266"/>
      <c r="RLD47" s="200"/>
      <c r="RLE47" s="266"/>
      <c r="RLF47" s="261"/>
      <c r="RLG47" s="265"/>
      <c r="RLH47" s="266"/>
      <c r="RLI47" s="200"/>
      <c r="RLJ47" s="266"/>
      <c r="RLK47" s="261"/>
      <c r="RLL47" s="265"/>
      <c r="RLM47" s="266"/>
      <c r="RLN47" s="200"/>
      <c r="RLO47" s="266"/>
      <c r="RLP47" s="261"/>
      <c r="RLQ47" s="265"/>
      <c r="RLR47" s="266"/>
      <c r="RLS47" s="200"/>
      <c r="RLT47" s="266"/>
      <c r="RLU47" s="261"/>
      <c r="RLV47" s="265"/>
      <c r="RLW47" s="266"/>
      <c r="RLX47" s="200"/>
      <c r="RLY47" s="266"/>
      <c r="RLZ47" s="261"/>
      <c r="RMA47" s="265"/>
      <c r="RMB47" s="266"/>
      <c r="RMC47" s="200"/>
      <c r="RMD47" s="266"/>
      <c r="RME47" s="261"/>
      <c r="RMF47" s="265"/>
      <c r="RMG47" s="266"/>
      <c r="RMH47" s="200"/>
      <c r="RMI47" s="266"/>
      <c r="RMJ47" s="261"/>
      <c r="RMK47" s="265"/>
      <c r="RML47" s="266"/>
      <c r="RMM47" s="200"/>
      <c r="RMN47" s="266"/>
      <c r="RMO47" s="261"/>
      <c r="RMP47" s="265"/>
      <c r="RMQ47" s="266"/>
      <c r="RMR47" s="200"/>
      <c r="RMS47" s="266"/>
      <c r="RMT47" s="261"/>
      <c r="RMU47" s="265"/>
      <c r="RMV47" s="266"/>
      <c r="RMW47" s="200"/>
      <c r="RMX47" s="266"/>
      <c r="RMY47" s="261"/>
      <c r="RMZ47" s="265"/>
      <c r="RNA47" s="266"/>
      <c r="RNB47" s="200"/>
      <c r="RNC47" s="266"/>
      <c r="RND47" s="261"/>
      <c r="RNE47" s="265"/>
      <c r="RNF47" s="266"/>
      <c r="RNG47" s="200"/>
      <c r="RNH47" s="266"/>
      <c r="RNI47" s="261"/>
      <c r="RNJ47" s="265"/>
      <c r="RNK47" s="266"/>
      <c r="RNL47" s="200"/>
      <c r="RNM47" s="266"/>
      <c r="RNN47" s="261"/>
      <c r="RNO47" s="265"/>
      <c r="RNP47" s="266"/>
      <c r="RNQ47" s="200"/>
      <c r="RNR47" s="266"/>
      <c r="RNS47" s="261"/>
      <c r="RNT47" s="265"/>
      <c r="RNU47" s="266"/>
      <c r="RNV47" s="200"/>
      <c r="RNW47" s="266"/>
      <c r="RNX47" s="261"/>
      <c r="RNY47" s="265"/>
      <c r="RNZ47" s="266"/>
      <c r="ROA47" s="200"/>
      <c r="ROB47" s="266"/>
      <c r="ROC47" s="261"/>
      <c r="ROD47" s="265"/>
      <c r="ROE47" s="266"/>
      <c r="ROF47" s="200"/>
      <c r="ROG47" s="266"/>
      <c r="ROH47" s="261"/>
      <c r="ROI47" s="265"/>
      <c r="ROJ47" s="266"/>
      <c r="ROK47" s="200"/>
      <c r="ROL47" s="266"/>
      <c r="ROM47" s="261"/>
      <c r="RON47" s="265"/>
      <c r="ROO47" s="266"/>
      <c r="ROP47" s="200"/>
      <c r="ROQ47" s="266"/>
      <c r="ROR47" s="261"/>
      <c r="ROS47" s="265"/>
      <c r="ROT47" s="266"/>
      <c r="ROU47" s="200"/>
      <c r="ROV47" s="266"/>
      <c r="ROW47" s="261"/>
      <c r="ROX47" s="265"/>
      <c r="ROY47" s="266"/>
      <c r="ROZ47" s="200"/>
      <c r="RPA47" s="266"/>
      <c r="RPB47" s="261"/>
      <c r="RPC47" s="265"/>
      <c r="RPD47" s="266"/>
      <c r="RPE47" s="200"/>
      <c r="RPF47" s="266"/>
      <c r="RPG47" s="261"/>
      <c r="RPH47" s="265"/>
      <c r="RPI47" s="266"/>
      <c r="RPJ47" s="200"/>
      <c r="RPK47" s="266"/>
      <c r="RPL47" s="261"/>
      <c r="RPM47" s="265"/>
      <c r="RPN47" s="266"/>
      <c r="RPO47" s="200"/>
      <c r="RPP47" s="266"/>
      <c r="RPQ47" s="261"/>
      <c r="RPR47" s="265"/>
      <c r="RPS47" s="266"/>
      <c r="RPT47" s="200"/>
      <c r="RPU47" s="266"/>
      <c r="RPV47" s="261"/>
      <c r="RPW47" s="265"/>
      <c r="RPX47" s="266"/>
      <c r="RPY47" s="200"/>
      <c r="RPZ47" s="266"/>
      <c r="RQA47" s="261"/>
      <c r="RQB47" s="265"/>
      <c r="RQC47" s="266"/>
      <c r="RQD47" s="200"/>
      <c r="RQE47" s="266"/>
      <c r="RQF47" s="261"/>
      <c r="RQG47" s="265"/>
      <c r="RQH47" s="266"/>
      <c r="RQI47" s="200"/>
      <c r="RQJ47" s="266"/>
      <c r="RQK47" s="261"/>
      <c r="RQL47" s="265"/>
      <c r="RQM47" s="266"/>
      <c r="RQN47" s="200"/>
      <c r="RQO47" s="266"/>
      <c r="RQP47" s="261"/>
      <c r="RQQ47" s="265"/>
      <c r="RQR47" s="266"/>
      <c r="RQS47" s="200"/>
      <c r="RQT47" s="266"/>
      <c r="RQU47" s="261"/>
      <c r="RQV47" s="265"/>
      <c r="RQW47" s="266"/>
      <c r="RQX47" s="200"/>
      <c r="RQY47" s="266"/>
      <c r="RQZ47" s="261"/>
      <c r="RRA47" s="265"/>
      <c r="RRB47" s="266"/>
      <c r="RRC47" s="200"/>
      <c r="RRD47" s="266"/>
      <c r="RRE47" s="261"/>
      <c r="RRF47" s="265"/>
      <c r="RRG47" s="266"/>
      <c r="RRH47" s="200"/>
      <c r="RRI47" s="266"/>
      <c r="RRJ47" s="261"/>
      <c r="RRK47" s="265"/>
      <c r="RRL47" s="266"/>
      <c r="RRM47" s="200"/>
      <c r="RRN47" s="266"/>
      <c r="RRO47" s="261"/>
      <c r="RRP47" s="265"/>
      <c r="RRQ47" s="266"/>
      <c r="RRR47" s="200"/>
      <c r="RRS47" s="266"/>
      <c r="RRT47" s="261"/>
      <c r="RRU47" s="265"/>
      <c r="RRV47" s="266"/>
      <c r="RRW47" s="200"/>
      <c r="RRX47" s="266"/>
      <c r="RRY47" s="261"/>
      <c r="RRZ47" s="265"/>
      <c r="RSA47" s="266"/>
      <c r="RSB47" s="200"/>
      <c r="RSC47" s="266"/>
      <c r="RSD47" s="261"/>
      <c r="RSE47" s="265"/>
      <c r="RSF47" s="266"/>
      <c r="RSG47" s="200"/>
      <c r="RSH47" s="266"/>
      <c r="RSI47" s="261"/>
      <c r="RSJ47" s="265"/>
      <c r="RSK47" s="266"/>
      <c r="RSL47" s="200"/>
      <c r="RSM47" s="266"/>
      <c r="RSN47" s="261"/>
      <c r="RSO47" s="265"/>
      <c r="RSP47" s="266"/>
      <c r="RSQ47" s="200"/>
      <c r="RSR47" s="266"/>
      <c r="RSS47" s="261"/>
      <c r="RST47" s="265"/>
      <c r="RSU47" s="266"/>
      <c r="RSV47" s="200"/>
      <c r="RSW47" s="266"/>
      <c r="RSX47" s="261"/>
      <c r="RSY47" s="265"/>
      <c r="RSZ47" s="266"/>
      <c r="RTA47" s="200"/>
      <c r="RTB47" s="266"/>
      <c r="RTC47" s="261"/>
      <c r="RTD47" s="265"/>
      <c r="RTE47" s="266"/>
      <c r="RTF47" s="200"/>
      <c r="RTG47" s="266"/>
      <c r="RTH47" s="261"/>
      <c r="RTI47" s="265"/>
      <c r="RTJ47" s="266"/>
      <c r="RTK47" s="200"/>
      <c r="RTL47" s="266"/>
      <c r="RTM47" s="261"/>
      <c r="RTN47" s="265"/>
      <c r="RTO47" s="266"/>
      <c r="RTP47" s="200"/>
      <c r="RTQ47" s="266"/>
      <c r="RTR47" s="261"/>
      <c r="RTS47" s="265"/>
      <c r="RTT47" s="266"/>
      <c r="RTU47" s="200"/>
      <c r="RTV47" s="266"/>
      <c r="RTW47" s="261"/>
      <c r="RTX47" s="265"/>
      <c r="RTY47" s="266"/>
      <c r="RTZ47" s="200"/>
      <c r="RUA47" s="266"/>
      <c r="RUB47" s="261"/>
      <c r="RUC47" s="265"/>
      <c r="RUD47" s="266"/>
      <c r="RUE47" s="200"/>
      <c r="RUF47" s="266"/>
      <c r="RUG47" s="261"/>
      <c r="RUH47" s="265"/>
      <c r="RUI47" s="266"/>
      <c r="RUJ47" s="200"/>
      <c r="RUK47" s="266"/>
      <c r="RUL47" s="261"/>
      <c r="RUM47" s="265"/>
      <c r="RUN47" s="266"/>
      <c r="RUO47" s="200"/>
      <c r="RUP47" s="266"/>
      <c r="RUQ47" s="261"/>
      <c r="RUR47" s="265"/>
      <c r="RUS47" s="266"/>
      <c r="RUT47" s="200"/>
      <c r="RUU47" s="266"/>
      <c r="RUV47" s="261"/>
      <c r="RUW47" s="265"/>
      <c r="RUX47" s="266"/>
      <c r="RUY47" s="200"/>
      <c r="RUZ47" s="266"/>
      <c r="RVA47" s="261"/>
      <c r="RVB47" s="265"/>
      <c r="RVC47" s="266"/>
      <c r="RVD47" s="200"/>
      <c r="RVE47" s="266"/>
      <c r="RVF47" s="261"/>
      <c r="RVG47" s="265"/>
      <c r="RVH47" s="266"/>
      <c r="RVI47" s="200"/>
      <c r="RVJ47" s="266"/>
      <c r="RVK47" s="261"/>
      <c r="RVL47" s="265"/>
      <c r="RVM47" s="266"/>
      <c r="RVN47" s="200"/>
      <c r="RVO47" s="266"/>
      <c r="RVP47" s="261"/>
      <c r="RVQ47" s="265"/>
      <c r="RVR47" s="266"/>
      <c r="RVS47" s="200"/>
      <c r="RVT47" s="266"/>
      <c r="RVU47" s="261"/>
      <c r="RVV47" s="265"/>
      <c r="RVW47" s="266"/>
      <c r="RVX47" s="200"/>
      <c r="RVY47" s="266"/>
      <c r="RVZ47" s="261"/>
      <c r="RWA47" s="265"/>
      <c r="RWB47" s="266"/>
      <c r="RWC47" s="200"/>
      <c r="RWD47" s="266"/>
      <c r="RWE47" s="261"/>
      <c r="RWF47" s="265"/>
      <c r="RWG47" s="266"/>
      <c r="RWH47" s="200"/>
      <c r="RWI47" s="266"/>
      <c r="RWJ47" s="261"/>
      <c r="RWK47" s="265"/>
      <c r="RWL47" s="266"/>
      <c r="RWM47" s="200"/>
      <c r="RWN47" s="266"/>
      <c r="RWO47" s="261"/>
      <c r="RWP47" s="265"/>
      <c r="RWQ47" s="266"/>
      <c r="RWR47" s="200"/>
      <c r="RWS47" s="266"/>
      <c r="RWT47" s="261"/>
      <c r="RWU47" s="265"/>
      <c r="RWV47" s="266"/>
      <c r="RWW47" s="200"/>
      <c r="RWX47" s="266"/>
      <c r="RWY47" s="261"/>
      <c r="RWZ47" s="265"/>
      <c r="RXA47" s="266"/>
      <c r="RXB47" s="200"/>
      <c r="RXC47" s="266"/>
      <c r="RXD47" s="261"/>
      <c r="RXE47" s="265"/>
      <c r="RXF47" s="266"/>
      <c r="RXG47" s="200"/>
      <c r="RXH47" s="266"/>
      <c r="RXI47" s="261"/>
      <c r="RXJ47" s="265"/>
      <c r="RXK47" s="266"/>
      <c r="RXL47" s="200"/>
      <c r="RXM47" s="266"/>
      <c r="RXN47" s="261"/>
      <c r="RXO47" s="265"/>
      <c r="RXP47" s="266"/>
      <c r="RXQ47" s="200"/>
      <c r="RXR47" s="266"/>
      <c r="RXS47" s="261"/>
      <c r="RXT47" s="265"/>
      <c r="RXU47" s="266"/>
      <c r="RXV47" s="200"/>
      <c r="RXW47" s="266"/>
      <c r="RXX47" s="261"/>
      <c r="RXY47" s="265"/>
      <c r="RXZ47" s="266"/>
      <c r="RYA47" s="200"/>
      <c r="RYB47" s="266"/>
      <c r="RYC47" s="261"/>
      <c r="RYD47" s="265"/>
      <c r="RYE47" s="266"/>
      <c r="RYF47" s="200"/>
      <c r="RYG47" s="266"/>
      <c r="RYH47" s="261"/>
      <c r="RYI47" s="265"/>
      <c r="RYJ47" s="266"/>
      <c r="RYK47" s="200"/>
      <c r="RYL47" s="266"/>
      <c r="RYM47" s="261"/>
      <c r="RYN47" s="265"/>
      <c r="RYO47" s="266"/>
      <c r="RYP47" s="200"/>
      <c r="RYQ47" s="266"/>
      <c r="RYR47" s="261"/>
      <c r="RYS47" s="265"/>
      <c r="RYT47" s="266"/>
      <c r="RYU47" s="200"/>
      <c r="RYV47" s="266"/>
      <c r="RYW47" s="261"/>
      <c r="RYX47" s="265"/>
      <c r="RYY47" s="266"/>
      <c r="RYZ47" s="200"/>
      <c r="RZA47" s="266"/>
      <c r="RZB47" s="261"/>
      <c r="RZC47" s="265"/>
      <c r="RZD47" s="266"/>
      <c r="RZE47" s="200"/>
      <c r="RZF47" s="266"/>
      <c r="RZG47" s="261"/>
      <c r="RZH47" s="265"/>
      <c r="RZI47" s="266"/>
      <c r="RZJ47" s="200"/>
      <c r="RZK47" s="266"/>
      <c r="RZL47" s="261"/>
      <c r="RZM47" s="265"/>
      <c r="RZN47" s="266"/>
      <c r="RZO47" s="200"/>
      <c r="RZP47" s="266"/>
      <c r="RZQ47" s="261"/>
      <c r="RZR47" s="265"/>
      <c r="RZS47" s="266"/>
      <c r="RZT47" s="200"/>
      <c r="RZU47" s="266"/>
      <c r="RZV47" s="261"/>
      <c r="RZW47" s="265"/>
      <c r="RZX47" s="266"/>
      <c r="RZY47" s="200"/>
      <c r="RZZ47" s="266"/>
      <c r="SAA47" s="261"/>
      <c r="SAB47" s="265"/>
      <c r="SAC47" s="266"/>
      <c r="SAD47" s="200"/>
      <c r="SAE47" s="266"/>
      <c r="SAF47" s="261"/>
      <c r="SAG47" s="265"/>
      <c r="SAH47" s="266"/>
      <c r="SAI47" s="200"/>
      <c r="SAJ47" s="266"/>
      <c r="SAK47" s="261"/>
      <c r="SAL47" s="265"/>
      <c r="SAM47" s="266"/>
      <c r="SAN47" s="200"/>
      <c r="SAO47" s="266"/>
      <c r="SAP47" s="261"/>
      <c r="SAQ47" s="265"/>
      <c r="SAR47" s="266"/>
      <c r="SAS47" s="200"/>
      <c r="SAT47" s="266"/>
      <c r="SAU47" s="261"/>
      <c r="SAV47" s="265"/>
      <c r="SAW47" s="266"/>
      <c r="SAX47" s="200"/>
      <c r="SAY47" s="266"/>
      <c r="SAZ47" s="261"/>
      <c r="SBA47" s="265"/>
      <c r="SBB47" s="266"/>
      <c r="SBC47" s="200"/>
      <c r="SBD47" s="266"/>
      <c r="SBE47" s="261"/>
      <c r="SBF47" s="265"/>
      <c r="SBG47" s="266"/>
      <c r="SBH47" s="200"/>
      <c r="SBI47" s="266"/>
      <c r="SBJ47" s="261"/>
      <c r="SBK47" s="265"/>
      <c r="SBL47" s="266"/>
      <c r="SBM47" s="200"/>
      <c r="SBN47" s="266"/>
      <c r="SBO47" s="261"/>
      <c r="SBP47" s="265"/>
      <c r="SBQ47" s="266"/>
      <c r="SBR47" s="200"/>
      <c r="SBS47" s="266"/>
      <c r="SBT47" s="261"/>
      <c r="SBU47" s="265"/>
      <c r="SBV47" s="266"/>
      <c r="SBW47" s="200"/>
      <c r="SBX47" s="266"/>
      <c r="SBY47" s="261"/>
      <c r="SBZ47" s="265"/>
      <c r="SCA47" s="266"/>
      <c r="SCB47" s="200"/>
      <c r="SCC47" s="266"/>
      <c r="SCD47" s="261"/>
      <c r="SCE47" s="265"/>
      <c r="SCF47" s="266"/>
      <c r="SCG47" s="200"/>
      <c r="SCH47" s="266"/>
      <c r="SCI47" s="261"/>
      <c r="SCJ47" s="265"/>
      <c r="SCK47" s="266"/>
      <c r="SCL47" s="200"/>
      <c r="SCM47" s="266"/>
      <c r="SCN47" s="261"/>
      <c r="SCO47" s="265"/>
      <c r="SCP47" s="266"/>
      <c r="SCQ47" s="200"/>
      <c r="SCR47" s="266"/>
      <c r="SCS47" s="261"/>
      <c r="SCT47" s="265"/>
      <c r="SCU47" s="266"/>
      <c r="SCV47" s="200"/>
      <c r="SCW47" s="266"/>
      <c r="SCX47" s="261"/>
      <c r="SCY47" s="265"/>
      <c r="SCZ47" s="266"/>
      <c r="SDA47" s="200"/>
      <c r="SDB47" s="266"/>
      <c r="SDC47" s="261"/>
      <c r="SDD47" s="265"/>
      <c r="SDE47" s="266"/>
      <c r="SDF47" s="200"/>
      <c r="SDG47" s="266"/>
      <c r="SDH47" s="261"/>
      <c r="SDI47" s="265"/>
      <c r="SDJ47" s="266"/>
      <c r="SDK47" s="200"/>
      <c r="SDL47" s="266"/>
      <c r="SDM47" s="261"/>
      <c r="SDN47" s="265"/>
      <c r="SDO47" s="266"/>
      <c r="SDP47" s="200"/>
      <c r="SDQ47" s="266"/>
      <c r="SDR47" s="261"/>
      <c r="SDS47" s="265"/>
      <c r="SDT47" s="266"/>
      <c r="SDU47" s="200"/>
      <c r="SDV47" s="266"/>
      <c r="SDW47" s="261"/>
      <c r="SDX47" s="265"/>
      <c r="SDY47" s="266"/>
      <c r="SDZ47" s="200"/>
      <c r="SEA47" s="266"/>
      <c r="SEB47" s="261"/>
      <c r="SEC47" s="265"/>
      <c r="SED47" s="266"/>
      <c r="SEE47" s="200"/>
      <c r="SEF47" s="266"/>
      <c r="SEG47" s="261"/>
      <c r="SEH47" s="265"/>
      <c r="SEI47" s="266"/>
      <c r="SEJ47" s="200"/>
      <c r="SEK47" s="266"/>
      <c r="SEL47" s="261"/>
      <c r="SEM47" s="265"/>
      <c r="SEN47" s="266"/>
      <c r="SEO47" s="200"/>
      <c r="SEP47" s="266"/>
      <c r="SEQ47" s="261"/>
      <c r="SER47" s="265"/>
      <c r="SES47" s="266"/>
      <c r="SET47" s="200"/>
      <c r="SEU47" s="266"/>
      <c r="SEV47" s="261"/>
      <c r="SEW47" s="265"/>
      <c r="SEX47" s="266"/>
      <c r="SEY47" s="200"/>
      <c r="SEZ47" s="266"/>
      <c r="SFA47" s="261"/>
      <c r="SFB47" s="265"/>
      <c r="SFC47" s="266"/>
      <c r="SFD47" s="200"/>
      <c r="SFE47" s="266"/>
      <c r="SFF47" s="261"/>
      <c r="SFG47" s="265"/>
      <c r="SFH47" s="266"/>
      <c r="SFI47" s="200"/>
      <c r="SFJ47" s="266"/>
      <c r="SFK47" s="261"/>
      <c r="SFL47" s="265"/>
      <c r="SFM47" s="266"/>
      <c r="SFN47" s="200"/>
      <c r="SFO47" s="266"/>
      <c r="SFP47" s="261"/>
      <c r="SFQ47" s="265"/>
      <c r="SFR47" s="266"/>
      <c r="SFS47" s="200"/>
      <c r="SFT47" s="266"/>
      <c r="SFU47" s="261"/>
      <c r="SFV47" s="265"/>
      <c r="SFW47" s="266"/>
      <c r="SFX47" s="200"/>
      <c r="SFY47" s="266"/>
      <c r="SFZ47" s="261"/>
      <c r="SGA47" s="265"/>
      <c r="SGB47" s="266"/>
      <c r="SGC47" s="200"/>
      <c r="SGD47" s="266"/>
      <c r="SGE47" s="261"/>
      <c r="SGF47" s="265"/>
      <c r="SGG47" s="266"/>
      <c r="SGH47" s="200"/>
      <c r="SGI47" s="266"/>
      <c r="SGJ47" s="261"/>
      <c r="SGK47" s="265"/>
      <c r="SGL47" s="266"/>
      <c r="SGM47" s="200"/>
      <c r="SGN47" s="266"/>
      <c r="SGO47" s="261"/>
      <c r="SGP47" s="265"/>
      <c r="SGQ47" s="266"/>
      <c r="SGR47" s="200"/>
      <c r="SGS47" s="266"/>
      <c r="SGT47" s="261"/>
      <c r="SGU47" s="265"/>
      <c r="SGV47" s="266"/>
      <c r="SGW47" s="200"/>
      <c r="SGX47" s="266"/>
      <c r="SGY47" s="261"/>
      <c r="SGZ47" s="265"/>
      <c r="SHA47" s="266"/>
      <c r="SHB47" s="200"/>
      <c r="SHC47" s="266"/>
      <c r="SHD47" s="261"/>
      <c r="SHE47" s="265"/>
      <c r="SHF47" s="266"/>
      <c r="SHG47" s="200"/>
      <c r="SHH47" s="266"/>
      <c r="SHI47" s="261"/>
      <c r="SHJ47" s="265"/>
      <c r="SHK47" s="266"/>
      <c r="SHL47" s="200"/>
      <c r="SHM47" s="266"/>
      <c r="SHN47" s="261"/>
      <c r="SHO47" s="265"/>
      <c r="SHP47" s="266"/>
      <c r="SHQ47" s="200"/>
      <c r="SHR47" s="266"/>
      <c r="SHS47" s="261"/>
      <c r="SHT47" s="265"/>
      <c r="SHU47" s="266"/>
      <c r="SHV47" s="200"/>
      <c r="SHW47" s="266"/>
      <c r="SHX47" s="261"/>
      <c r="SHY47" s="265"/>
      <c r="SHZ47" s="266"/>
      <c r="SIA47" s="200"/>
      <c r="SIB47" s="266"/>
      <c r="SIC47" s="261"/>
      <c r="SID47" s="265"/>
      <c r="SIE47" s="266"/>
      <c r="SIF47" s="200"/>
      <c r="SIG47" s="266"/>
      <c r="SIH47" s="261"/>
      <c r="SII47" s="265"/>
      <c r="SIJ47" s="266"/>
      <c r="SIK47" s="200"/>
      <c r="SIL47" s="266"/>
      <c r="SIM47" s="261"/>
      <c r="SIN47" s="265"/>
      <c r="SIO47" s="266"/>
      <c r="SIP47" s="200"/>
      <c r="SIQ47" s="266"/>
      <c r="SIR47" s="261"/>
      <c r="SIS47" s="265"/>
      <c r="SIT47" s="266"/>
      <c r="SIU47" s="200"/>
      <c r="SIV47" s="266"/>
      <c r="SIW47" s="261"/>
      <c r="SIX47" s="265"/>
      <c r="SIY47" s="266"/>
      <c r="SIZ47" s="200"/>
      <c r="SJA47" s="266"/>
      <c r="SJB47" s="261"/>
      <c r="SJC47" s="265"/>
      <c r="SJD47" s="266"/>
      <c r="SJE47" s="200"/>
      <c r="SJF47" s="266"/>
      <c r="SJG47" s="261"/>
      <c r="SJH47" s="265"/>
      <c r="SJI47" s="266"/>
      <c r="SJJ47" s="200"/>
      <c r="SJK47" s="266"/>
      <c r="SJL47" s="261"/>
      <c r="SJM47" s="265"/>
      <c r="SJN47" s="266"/>
      <c r="SJO47" s="200"/>
      <c r="SJP47" s="266"/>
      <c r="SJQ47" s="261"/>
      <c r="SJR47" s="265"/>
      <c r="SJS47" s="266"/>
      <c r="SJT47" s="200"/>
      <c r="SJU47" s="266"/>
      <c r="SJV47" s="261"/>
      <c r="SJW47" s="265"/>
      <c r="SJX47" s="266"/>
      <c r="SJY47" s="200"/>
      <c r="SJZ47" s="266"/>
      <c r="SKA47" s="261"/>
      <c r="SKB47" s="265"/>
      <c r="SKC47" s="266"/>
      <c r="SKD47" s="200"/>
      <c r="SKE47" s="266"/>
      <c r="SKF47" s="261"/>
      <c r="SKG47" s="265"/>
      <c r="SKH47" s="266"/>
      <c r="SKI47" s="200"/>
      <c r="SKJ47" s="266"/>
      <c r="SKK47" s="261"/>
      <c r="SKL47" s="265"/>
      <c r="SKM47" s="266"/>
      <c r="SKN47" s="200"/>
      <c r="SKO47" s="266"/>
      <c r="SKP47" s="261"/>
      <c r="SKQ47" s="265"/>
      <c r="SKR47" s="266"/>
      <c r="SKS47" s="200"/>
      <c r="SKT47" s="266"/>
      <c r="SKU47" s="261"/>
      <c r="SKV47" s="265"/>
      <c r="SKW47" s="266"/>
      <c r="SKX47" s="200"/>
      <c r="SKY47" s="266"/>
      <c r="SKZ47" s="261"/>
      <c r="SLA47" s="265"/>
      <c r="SLB47" s="266"/>
      <c r="SLC47" s="200"/>
      <c r="SLD47" s="266"/>
      <c r="SLE47" s="261"/>
      <c r="SLF47" s="265"/>
      <c r="SLG47" s="266"/>
      <c r="SLH47" s="200"/>
      <c r="SLI47" s="266"/>
      <c r="SLJ47" s="261"/>
      <c r="SLK47" s="265"/>
      <c r="SLL47" s="266"/>
      <c r="SLM47" s="200"/>
      <c r="SLN47" s="266"/>
      <c r="SLO47" s="261"/>
      <c r="SLP47" s="265"/>
      <c r="SLQ47" s="266"/>
      <c r="SLR47" s="200"/>
      <c r="SLS47" s="266"/>
      <c r="SLT47" s="261"/>
      <c r="SLU47" s="265"/>
      <c r="SLV47" s="266"/>
      <c r="SLW47" s="200"/>
      <c r="SLX47" s="266"/>
      <c r="SLY47" s="261"/>
      <c r="SLZ47" s="265"/>
      <c r="SMA47" s="266"/>
      <c r="SMB47" s="200"/>
      <c r="SMC47" s="266"/>
      <c r="SMD47" s="261"/>
      <c r="SME47" s="265"/>
      <c r="SMF47" s="266"/>
      <c r="SMG47" s="200"/>
      <c r="SMH47" s="266"/>
      <c r="SMI47" s="261"/>
      <c r="SMJ47" s="265"/>
      <c r="SMK47" s="266"/>
      <c r="SML47" s="200"/>
      <c r="SMM47" s="266"/>
      <c r="SMN47" s="261"/>
      <c r="SMO47" s="265"/>
      <c r="SMP47" s="266"/>
      <c r="SMQ47" s="200"/>
      <c r="SMR47" s="266"/>
      <c r="SMS47" s="261"/>
      <c r="SMT47" s="265"/>
      <c r="SMU47" s="266"/>
      <c r="SMV47" s="200"/>
      <c r="SMW47" s="266"/>
      <c r="SMX47" s="261"/>
      <c r="SMY47" s="265"/>
      <c r="SMZ47" s="266"/>
      <c r="SNA47" s="200"/>
      <c r="SNB47" s="266"/>
      <c r="SNC47" s="261"/>
      <c r="SND47" s="265"/>
      <c r="SNE47" s="266"/>
      <c r="SNF47" s="200"/>
      <c r="SNG47" s="266"/>
      <c r="SNH47" s="261"/>
      <c r="SNI47" s="265"/>
      <c r="SNJ47" s="266"/>
      <c r="SNK47" s="200"/>
      <c r="SNL47" s="266"/>
      <c r="SNM47" s="261"/>
      <c r="SNN47" s="265"/>
      <c r="SNO47" s="266"/>
      <c r="SNP47" s="200"/>
      <c r="SNQ47" s="266"/>
      <c r="SNR47" s="261"/>
      <c r="SNS47" s="265"/>
      <c r="SNT47" s="266"/>
      <c r="SNU47" s="200"/>
      <c r="SNV47" s="266"/>
      <c r="SNW47" s="261"/>
      <c r="SNX47" s="265"/>
      <c r="SNY47" s="266"/>
      <c r="SNZ47" s="200"/>
      <c r="SOA47" s="266"/>
      <c r="SOB47" s="261"/>
      <c r="SOC47" s="265"/>
      <c r="SOD47" s="266"/>
      <c r="SOE47" s="200"/>
      <c r="SOF47" s="266"/>
      <c r="SOG47" s="261"/>
      <c r="SOH47" s="265"/>
      <c r="SOI47" s="266"/>
      <c r="SOJ47" s="200"/>
      <c r="SOK47" s="266"/>
      <c r="SOL47" s="261"/>
      <c r="SOM47" s="265"/>
      <c r="SON47" s="266"/>
      <c r="SOO47" s="200"/>
      <c r="SOP47" s="266"/>
      <c r="SOQ47" s="261"/>
      <c r="SOR47" s="265"/>
      <c r="SOS47" s="266"/>
      <c r="SOT47" s="200"/>
      <c r="SOU47" s="266"/>
      <c r="SOV47" s="261"/>
      <c r="SOW47" s="265"/>
      <c r="SOX47" s="266"/>
      <c r="SOY47" s="200"/>
      <c r="SOZ47" s="266"/>
      <c r="SPA47" s="261"/>
      <c r="SPB47" s="265"/>
      <c r="SPC47" s="266"/>
      <c r="SPD47" s="200"/>
      <c r="SPE47" s="266"/>
      <c r="SPF47" s="261"/>
      <c r="SPG47" s="265"/>
      <c r="SPH47" s="266"/>
      <c r="SPI47" s="200"/>
      <c r="SPJ47" s="266"/>
      <c r="SPK47" s="261"/>
      <c r="SPL47" s="265"/>
      <c r="SPM47" s="266"/>
      <c r="SPN47" s="200"/>
      <c r="SPO47" s="266"/>
      <c r="SPP47" s="261"/>
      <c r="SPQ47" s="265"/>
      <c r="SPR47" s="266"/>
      <c r="SPS47" s="200"/>
      <c r="SPT47" s="266"/>
      <c r="SPU47" s="261"/>
      <c r="SPV47" s="265"/>
      <c r="SPW47" s="266"/>
      <c r="SPX47" s="200"/>
      <c r="SPY47" s="266"/>
      <c r="SPZ47" s="261"/>
      <c r="SQA47" s="265"/>
      <c r="SQB47" s="266"/>
      <c r="SQC47" s="200"/>
      <c r="SQD47" s="266"/>
      <c r="SQE47" s="261"/>
      <c r="SQF47" s="265"/>
      <c r="SQG47" s="266"/>
      <c r="SQH47" s="200"/>
      <c r="SQI47" s="266"/>
      <c r="SQJ47" s="261"/>
      <c r="SQK47" s="265"/>
      <c r="SQL47" s="266"/>
      <c r="SQM47" s="200"/>
      <c r="SQN47" s="266"/>
      <c r="SQO47" s="261"/>
      <c r="SQP47" s="265"/>
      <c r="SQQ47" s="266"/>
      <c r="SQR47" s="200"/>
      <c r="SQS47" s="266"/>
      <c r="SQT47" s="261"/>
      <c r="SQU47" s="265"/>
      <c r="SQV47" s="266"/>
      <c r="SQW47" s="200"/>
      <c r="SQX47" s="266"/>
      <c r="SQY47" s="261"/>
      <c r="SQZ47" s="265"/>
      <c r="SRA47" s="266"/>
      <c r="SRB47" s="200"/>
      <c r="SRC47" s="266"/>
      <c r="SRD47" s="261"/>
      <c r="SRE47" s="265"/>
      <c r="SRF47" s="266"/>
      <c r="SRG47" s="200"/>
      <c r="SRH47" s="266"/>
      <c r="SRI47" s="261"/>
      <c r="SRJ47" s="265"/>
      <c r="SRK47" s="266"/>
      <c r="SRL47" s="200"/>
      <c r="SRM47" s="266"/>
      <c r="SRN47" s="261"/>
      <c r="SRO47" s="265"/>
      <c r="SRP47" s="266"/>
      <c r="SRQ47" s="200"/>
      <c r="SRR47" s="266"/>
      <c r="SRS47" s="261"/>
      <c r="SRT47" s="265"/>
      <c r="SRU47" s="266"/>
      <c r="SRV47" s="200"/>
      <c r="SRW47" s="266"/>
      <c r="SRX47" s="261"/>
      <c r="SRY47" s="265"/>
      <c r="SRZ47" s="266"/>
      <c r="SSA47" s="200"/>
      <c r="SSB47" s="266"/>
      <c r="SSC47" s="261"/>
      <c r="SSD47" s="265"/>
      <c r="SSE47" s="266"/>
      <c r="SSF47" s="200"/>
      <c r="SSG47" s="266"/>
      <c r="SSH47" s="261"/>
      <c r="SSI47" s="265"/>
      <c r="SSJ47" s="266"/>
      <c r="SSK47" s="200"/>
      <c r="SSL47" s="266"/>
      <c r="SSM47" s="261"/>
      <c r="SSN47" s="265"/>
      <c r="SSO47" s="266"/>
      <c r="SSP47" s="200"/>
      <c r="SSQ47" s="266"/>
      <c r="SSR47" s="261"/>
      <c r="SSS47" s="265"/>
      <c r="SST47" s="266"/>
      <c r="SSU47" s="200"/>
      <c r="SSV47" s="266"/>
      <c r="SSW47" s="261"/>
      <c r="SSX47" s="265"/>
      <c r="SSY47" s="266"/>
      <c r="SSZ47" s="200"/>
      <c r="STA47" s="266"/>
      <c r="STB47" s="261"/>
      <c r="STC47" s="265"/>
      <c r="STD47" s="266"/>
      <c r="STE47" s="200"/>
      <c r="STF47" s="266"/>
      <c r="STG47" s="261"/>
      <c r="STH47" s="265"/>
      <c r="STI47" s="266"/>
      <c r="STJ47" s="200"/>
      <c r="STK47" s="266"/>
      <c r="STL47" s="261"/>
      <c r="STM47" s="265"/>
      <c r="STN47" s="266"/>
      <c r="STO47" s="200"/>
      <c r="STP47" s="266"/>
      <c r="STQ47" s="261"/>
      <c r="STR47" s="265"/>
      <c r="STS47" s="266"/>
      <c r="STT47" s="200"/>
      <c r="STU47" s="266"/>
      <c r="STV47" s="261"/>
      <c r="STW47" s="265"/>
      <c r="STX47" s="266"/>
      <c r="STY47" s="200"/>
      <c r="STZ47" s="266"/>
      <c r="SUA47" s="261"/>
      <c r="SUB47" s="265"/>
      <c r="SUC47" s="266"/>
      <c r="SUD47" s="200"/>
      <c r="SUE47" s="266"/>
      <c r="SUF47" s="261"/>
      <c r="SUG47" s="265"/>
      <c r="SUH47" s="266"/>
      <c r="SUI47" s="200"/>
      <c r="SUJ47" s="266"/>
      <c r="SUK47" s="261"/>
      <c r="SUL47" s="265"/>
      <c r="SUM47" s="266"/>
      <c r="SUN47" s="200"/>
      <c r="SUO47" s="266"/>
      <c r="SUP47" s="261"/>
      <c r="SUQ47" s="265"/>
      <c r="SUR47" s="266"/>
      <c r="SUS47" s="200"/>
      <c r="SUT47" s="266"/>
      <c r="SUU47" s="261"/>
      <c r="SUV47" s="265"/>
      <c r="SUW47" s="266"/>
      <c r="SUX47" s="200"/>
      <c r="SUY47" s="266"/>
      <c r="SUZ47" s="261"/>
      <c r="SVA47" s="265"/>
      <c r="SVB47" s="266"/>
      <c r="SVC47" s="200"/>
      <c r="SVD47" s="266"/>
      <c r="SVE47" s="261"/>
      <c r="SVF47" s="265"/>
      <c r="SVG47" s="266"/>
      <c r="SVH47" s="200"/>
      <c r="SVI47" s="266"/>
      <c r="SVJ47" s="261"/>
      <c r="SVK47" s="265"/>
      <c r="SVL47" s="266"/>
      <c r="SVM47" s="200"/>
      <c r="SVN47" s="266"/>
      <c r="SVO47" s="261"/>
      <c r="SVP47" s="265"/>
      <c r="SVQ47" s="266"/>
      <c r="SVR47" s="200"/>
      <c r="SVS47" s="266"/>
      <c r="SVT47" s="261"/>
      <c r="SVU47" s="265"/>
      <c r="SVV47" s="266"/>
      <c r="SVW47" s="200"/>
      <c r="SVX47" s="266"/>
      <c r="SVY47" s="261"/>
      <c r="SVZ47" s="265"/>
      <c r="SWA47" s="266"/>
      <c r="SWB47" s="200"/>
      <c r="SWC47" s="266"/>
      <c r="SWD47" s="261"/>
      <c r="SWE47" s="265"/>
      <c r="SWF47" s="266"/>
      <c r="SWG47" s="200"/>
      <c r="SWH47" s="266"/>
      <c r="SWI47" s="261"/>
      <c r="SWJ47" s="265"/>
      <c r="SWK47" s="266"/>
      <c r="SWL47" s="200"/>
      <c r="SWM47" s="266"/>
      <c r="SWN47" s="261"/>
      <c r="SWO47" s="265"/>
      <c r="SWP47" s="266"/>
      <c r="SWQ47" s="200"/>
      <c r="SWR47" s="266"/>
      <c r="SWS47" s="261"/>
      <c r="SWT47" s="265"/>
      <c r="SWU47" s="266"/>
      <c r="SWV47" s="200"/>
      <c r="SWW47" s="266"/>
      <c r="SWX47" s="261"/>
      <c r="SWY47" s="265"/>
      <c r="SWZ47" s="266"/>
      <c r="SXA47" s="200"/>
      <c r="SXB47" s="266"/>
      <c r="SXC47" s="261"/>
      <c r="SXD47" s="265"/>
      <c r="SXE47" s="266"/>
      <c r="SXF47" s="200"/>
      <c r="SXG47" s="266"/>
      <c r="SXH47" s="261"/>
      <c r="SXI47" s="265"/>
      <c r="SXJ47" s="266"/>
      <c r="SXK47" s="200"/>
      <c r="SXL47" s="266"/>
      <c r="SXM47" s="261"/>
      <c r="SXN47" s="265"/>
      <c r="SXO47" s="266"/>
      <c r="SXP47" s="200"/>
      <c r="SXQ47" s="266"/>
      <c r="SXR47" s="261"/>
      <c r="SXS47" s="265"/>
      <c r="SXT47" s="266"/>
      <c r="SXU47" s="200"/>
      <c r="SXV47" s="266"/>
      <c r="SXW47" s="261"/>
      <c r="SXX47" s="265"/>
      <c r="SXY47" s="266"/>
      <c r="SXZ47" s="200"/>
      <c r="SYA47" s="266"/>
      <c r="SYB47" s="261"/>
      <c r="SYC47" s="265"/>
      <c r="SYD47" s="266"/>
      <c r="SYE47" s="200"/>
      <c r="SYF47" s="266"/>
      <c r="SYG47" s="261"/>
      <c r="SYH47" s="265"/>
      <c r="SYI47" s="266"/>
      <c r="SYJ47" s="200"/>
      <c r="SYK47" s="266"/>
      <c r="SYL47" s="261"/>
      <c r="SYM47" s="265"/>
      <c r="SYN47" s="266"/>
      <c r="SYO47" s="200"/>
      <c r="SYP47" s="266"/>
      <c r="SYQ47" s="261"/>
      <c r="SYR47" s="265"/>
      <c r="SYS47" s="266"/>
      <c r="SYT47" s="200"/>
      <c r="SYU47" s="266"/>
      <c r="SYV47" s="261"/>
      <c r="SYW47" s="265"/>
      <c r="SYX47" s="266"/>
      <c r="SYY47" s="200"/>
      <c r="SYZ47" s="266"/>
      <c r="SZA47" s="261"/>
      <c r="SZB47" s="265"/>
      <c r="SZC47" s="266"/>
      <c r="SZD47" s="200"/>
      <c r="SZE47" s="266"/>
      <c r="SZF47" s="261"/>
      <c r="SZG47" s="265"/>
      <c r="SZH47" s="266"/>
      <c r="SZI47" s="200"/>
      <c r="SZJ47" s="266"/>
      <c r="SZK47" s="261"/>
      <c r="SZL47" s="265"/>
      <c r="SZM47" s="266"/>
      <c r="SZN47" s="200"/>
      <c r="SZO47" s="266"/>
      <c r="SZP47" s="261"/>
      <c r="SZQ47" s="265"/>
      <c r="SZR47" s="266"/>
      <c r="SZS47" s="200"/>
      <c r="SZT47" s="266"/>
      <c r="SZU47" s="261"/>
      <c r="SZV47" s="265"/>
      <c r="SZW47" s="266"/>
      <c r="SZX47" s="200"/>
      <c r="SZY47" s="266"/>
      <c r="SZZ47" s="261"/>
      <c r="TAA47" s="265"/>
      <c r="TAB47" s="266"/>
      <c r="TAC47" s="200"/>
      <c r="TAD47" s="266"/>
      <c r="TAE47" s="261"/>
      <c r="TAF47" s="265"/>
      <c r="TAG47" s="266"/>
      <c r="TAH47" s="200"/>
      <c r="TAI47" s="266"/>
      <c r="TAJ47" s="261"/>
      <c r="TAK47" s="265"/>
      <c r="TAL47" s="266"/>
      <c r="TAM47" s="200"/>
      <c r="TAN47" s="266"/>
      <c r="TAO47" s="261"/>
      <c r="TAP47" s="265"/>
      <c r="TAQ47" s="266"/>
      <c r="TAR47" s="200"/>
      <c r="TAS47" s="266"/>
      <c r="TAT47" s="261"/>
      <c r="TAU47" s="265"/>
      <c r="TAV47" s="266"/>
      <c r="TAW47" s="200"/>
      <c r="TAX47" s="266"/>
      <c r="TAY47" s="261"/>
      <c r="TAZ47" s="265"/>
      <c r="TBA47" s="266"/>
      <c r="TBB47" s="200"/>
      <c r="TBC47" s="266"/>
      <c r="TBD47" s="261"/>
      <c r="TBE47" s="265"/>
      <c r="TBF47" s="266"/>
      <c r="TBG47" s="200"/>
      <c r="TBH47" s="266"/>
      <c r="TBI47" s="261"/>
      <c r="TBJ47" s="265"/>
      <c r="TBK47" s="266"/>
      <c r="TBL47" s="200"/>
      <c r="TBM47" s="266"/>
      <c r="TBN47" s="261"/>
      <c r="TBO47" s="265"/>
      <c r="TBP47" s="266"/>
      <c r="TBQ47" s="200"/>
      <c r="TBR47" s="266"/>
      <c r="TBS47" s="261"/>
      <c r="TBT47" s="265"/>
      <c r="TBU47" s="266"/>
      <c r="TBV47" s="200"/>
      <c r="TBW47" s="266"/>
      <c r="TBX47" s="261"/>
      <c r="TBY47" s="265"/>
      <c r="TBZ47" s="266"/>
      <c r="TCA47" s="200"/>
      <c r="TCB47" s="266"/>
      <c r="TCC47" s="261"/>
      <c r="TCD47" s="265"/>
      <c r="TCE47" s="266"/>
      <c r="TCF47" s="200"/>
      <c r="TCG47" s="266"/>
      <c r="TCH47" s="261"/>
      <c r="TCI47" s="265"/>
      <c r="TCJ47" s="266"/>
      <c r="TCK47" s="200"/>
      <c r="TCL47" s="266"/>
      <c r="TCM47" s="261"/>
      <c r="TCN47" s="265"/>
      <c r="TCO47" s="266"/>
      <c r="TCP47" s="200"/>
      <c r="TCQ47" s="266"/>
      <c r="TCR47" s="261"/>
      <c r="TCS47" s="265"/>
      <c r="TCT47" s="266"/>
      <c r="TCU47" s="200"/>
      <c r="TCV47" s="266"/>
      <c r="TCW47" s="261"/>
      <c r="TCX47" s="265"/>
      <c r="TCY47" s="266"/>
      <c r="TCZ47" s="200"/>
      <c r="TDA47" s="266"/>
      <c r="TDB47" s="261"/>
      <c r="TDC47" s="265"/>
      <c r="TDD47" s="266"/>
      <c r="TDE47" s="200"/>
      <c r="TDF47" s="266"/>
      <c r="TDG47" s="261"/>
      <c r="TDH47" s="265"/>
      <c r="TDI47" s="266"/>
      <c r="TDJ47" s="200"/>
      <c r="TDK47" s="266"/>
      <c r="TDL47" s="261"/>
      <c r="TDM47" s="265"/>
      <c r="TDN47" s="266"/>
      <c r="TDO47" s="200"/>
      <c r="TDP47" s="266"/>
      <c r="TDQ47" s="261"/>
      <c r="TDR47" s="265"/>
      <c r="TDS47" s="266"/>
      <c r="TDT47" s="200"/>
      <c r="TDU47" s="266"/>
      <c r="TDV47" s="261"/>
      <c r="TDW47" s="265"/>
      <c r="TDX47" s="266"/>
      <c r="TDY47" s="200"/>
      <c r="TDZ47" s="266"/>
      <c r="TEA47" s="261"/>
      <c r="TEB47" s="265"/>
      <c r="TEC47" s="266"/>
      <c r="TED47" s="200"/>
      <c r="TEE47" s="266"/>
      <c r="TEF47" s="261"/>
      <c r="TEG47" s="265"/>
      <c r="TEH47" s="266"/>
      <c r="TEI47" s="200"/>
      <c r="TEJ47" s="266"/>
      <c r="TEK47" s="261"/>
      <c r="TEL47" s="265"/>
      <c r="TEM47" s="266"/>
      <c r="TEN47" s="200"/>
      <c r="TEO47" s="266"/>
      <c r="TEP47" s="261"/>
      <c r="TEQ47" s="265"/>
      <c r="TER47" s="266"/>
      <c r="TES47" s="200"/>
      <c r="TET47" s="266"/>
      <c r="TEU47" s="261"/>
      <c r="TEV47" s="265"/>
      <c r="TEW47" s="266"/>
      <c r="TEX47" s="200"/>
      <c r="TEY47" s="266"/>
      <c r="TEZ47" s="261"/>
      <c r="TFA47" s="265"/>
      <c r="TFB47" s="266"/>
      <c r="TFC47" s="200"/>
      <c r="TFD47" s="266"/>
      <c r="TFE47" s="261"/>
      <c r="TFF47" s="265"/>
      <c r="TFG47" s="266"/>
      <c r="TFH47" s="200"/>
      <c r="TFI47" s="266"/>
      <c r="TFJ47" s="261"/>
      <c r="TFK47" s="265"/>
      <c r="TFL47" s="266"/>
      <c r="TFM47" s="200"/>
      <c r="TFN47" s="266"/>
      <c r="TFO47" s="261"/>
      <c r="TFP47" s="265"/>
      <c r="TFQ47" s="266"/>
      <c r="TFR47" s="200"/>
      <c r="TFS47" s="266"/>
      <c r="TFT47" s="261"/>
      <c r="TFU47" s="265"/>
      <c r="TFV47" s="266"/>
      <c r="TFW47" s="200"/>
      <c r="TFX47" s="266"/>
      <c r="TFY47" s="261"/>
      <c r="TFZ47" s="265"/>
      <c r="TGA47" s="266"/>
      <c r="TGB47" s="200"/>
      <c r="TGC47" s="266"/>
      <c r="TGD47" s="261"/>
      <c r="TGE47" s="265"/>
      <c r="TGF47" s="266"/>
      <c r="TGG47" s="200"/>
      <c r="TGH47" s="266"/>
      <c r="TGI47" s="261"/>
      <c r="TGJ47" s="265"/>
      <c r="TGK47" s="266"/>
      <c r="TGL47" s="200"/>
      <c r="TGM47" s="266"/>
      <c r="TGN47" s="261"/>
      <c r="TGO47" s="265"/>
      <c r="TGP47" s="266"/>
      <c r="TGQ47" s="200"/>
      <c r="TGR47" s="266"/>
      <c r="TGS47" s="261"/>
      <c r="TGT47" s="265"/>
      <c r="TGU47" s="266"/>
      <c r="TGV47" s="200"/>
      <c r="TGW47" s="266"/>
      <c r="TGX47" s="261"/>
      <c r="TGY47" s="265"/>
      <c r="TGZ47" s="266"/>
      <c r="THA47" s="200"/>
      <c r="THB47" s="266"/>
      <c r="THC47" s="261"/>
      <c r="THD47" s="265"/>
      <c r="THE47" s="266"/>
      <c r="THF47" s="200"/>
      <c r="THG47" s="266"/>
      <c r="THH47" s="261"/>
      <c r="THI47" s="265"/>
      <c r="THJ47" s="266"/>
      <c r="THK47" s="200"/>
      <c r="THL47" s="266"/>
      <c r="THM47" s="261"/>
      <c r="THN47" s="265"/>
      <c r="THO47" s="266"/>
      <c r="THP47" s="200"/>
      <c r="THQ47" s="266"/>
      <c r="THR47" s="261"/>
      <c r="THS47" s="265"/>
      <c r="THT47" s="266"/>
      <c r="THU47" s="200"/>
      <c r="THV47" s="266"/>
      <c r="THW47" s="261"/>
      <c r="THX47" s="265"/>
      <c r="THY47" s="266"/>
      <c r="THZ47" s="200"/>
      <c r="TIA47" s="266"/>
      <c r="TIB47" s="261"/>
      <c r="TIC47" s="265"/>
      <c r="TID47" s="266"/>
      <c r="TIE47" s="200"/>
      <c r="TIF47" s="266"/>
      <c r="TIG47" s="261"/>
      <c r="TIH47" s="265"/>
      <c r="TII47" s="266"/>
      <c r="TIJ47" s="200"/>
      <c r="TIK47" s="266"/>
      <c r="TIL47" s="261"/>
      <c r="TIM47" s="265"/>
      <c r="TIN47" s="266"/>
      <c r="TIO47" s="200"/>
      <c r="TIP47" s="266"/>
      <c r="TIQ47" s="261"/>
      <c r="TIR47" s="265"/>
      <c r="TIS47" s="266"/>
      <c r="TIT47" s="200"/>
      <c r="TIU47" s="266"/>
      <c r="TIV47" s="261"/>
      <c r="TIW47" s="265"/>
      <c r="TIX47" s="266"/>
      <c r="TIY47" s="200"/>
      <c r="TIZ47" s="266"/>
      <c r="TJA47" s="261"/>
      <c r="TJB47" s="265"/>
      <c r="TJC47" s="266"/>
      <c r="TJD47" s="200"/>
      <c r="TJE47" s="266"/>
      <c r="TJF47" s="261"/>
      <c r="TJG47" s="265"/>
      <c r="TJH47" s="266"/>
      <c r="TJI47" s="200"/>
      <c r="TJJ47" s="266"/>
      <c r="TJK47" s="261"/>
      <c r="TJL47" s="265"/>
      <c r="TJM47" s="266"/>
      <c r="TJN47" s="200"/>
      <c r="TJO47" s="266"/>
      <c r="TJP47" s="261"/>
      <c r="TJQ47" s="265"/>
      <c r="TJR47" s="266"/>
      <c r="TJS47" s="200"/>
      <c r="TJT47" s="266"/>
      <c r="TJU47" s="261"/>
      <c r="TJV47" s="265"/>
      <c r="TJW47" s="266"/>
      <c r="TJX47" s="200"/>
      <c r="TJY47" s="266"/>
      <c r="TJZ47" s="261"/>
      <c r="TKA47" s="265"/>
      <c r="TKB47" s="266"/>
      <c r="TKC47" s="200"/>
      <c r="TKD47" s="266"/>
      <c r="TKE47" s="261"/>
      <c r="TKF47" s="265"/>
      <c r="TKG47" s="266"/>
      <c r="TKH47" s="200"/>
      <c r="TKI47" s="266"/>
      <c r="TKJ47" s="261"/>
      <c r="TKK47" s="265"/>
      <c r="TKL47" s="266"/>
      <c r="TKM47" s="200"/>
      <c r="TKN47" s="266"/>
      <c r="TKO47" s="261"/>
      <c r="TKP47" s="265"/>
      <c r="TKQ47" s="266"/>
      <c r="TKR47" s="200"/>
      <c r="TKS47" s="266"/>
      <c r="TKT47" s="261"/>
      <c r="TKU47" s="265"/>
      <c r="TKV47" s="266"/>
      <c r="TKW47" s="200"/>
      <c r="TKX47" s="266"/>
      <c r="TKY47" s="261"/>
      <c r="TKZ47" s="265"/>
      <c r="TLA47" s="266"/>
      <c r="TLB47" s="200"/>
      <c r="TLC47" s="266"/>
      <c r="TLD47" s="261"/>
      <c r="TLE47" s="265"/>
      <c r="TLF47" s="266"/>
      <c r="TLG47" s="200"/>
      <c r="TLH47" s="266"/>
      <c r="TLI47" s="261"/>
      <c r="TLJ47" s="265"/>
      <c r="TLK47" s="266"/>
      <c r="TLL47" s="200"/>
      <c r="TLM47" s="266"/>
      <c r="TLN47" s="261"/>
      <c r="TLO47" s="265"/>
      <c r="TLP47" s="266"/>
      <c r="TLQ47" s="200"/>
      <c r="TLR47" s="266"/>
      <c r="TLS47" s="261"/>
      <c r="TLT47" s="265"/>
      <c r="TLU47" s="266"/>
      <c r="TLV47" s="200"/>
      <c r="TLW47" s="266"/>
      <c r="TLX47" s="261"/>
      <c r="TLY47" s="265"/>
      <c r="TLZ47" s="266"/>
      <c r="TMA47" s="200"/>
      <c r="TMB47" s="266"/>
      <c r="TMC47" s="261"/>
      <c r="TMD47" s="265"/>
      <c r="TME47" s="266"/>
      <c r="TMF47" s="200"/>
      <c r="TMG47" s="266"/>
      <c r="TMH47" s="261"/>
      <c r="TMI47" s="265"/>
      <c r="TMJ47" s="266"/>
      <c r="TMK47" s="200"/>
      <c r="TML47" s="266"/>
      <c r="TMM47" s="261"/>
      <c r="TMN47" s="265"/>
      <c r="TMO47" s="266"/>
      <c r="TMP47" s="200"/>
      <c r="TMQ47" s="266"/>
      <c r="TMR47" s="261"/>
      <c r="TMS47" s="265"/>
      <c r="TMT47" s="266"/>
      <c r="TMU47" s="200"/>
      <c r="TMV47" s="266"/>
      <c r="TMW47" s="261"/>
      <c r="TMX47" s="265"/>
      <c r="TMY47" s="266"/>
      <c r="TMZ47" s="200"/>
      <c r="TNA47" s="266"/>
      <c r="TNB47" s="261"/>
      <c r="TNC47" s="265"/>
      <c r="TND47" s="266"/>
      <c r="TNE47" s="200"/>
      <c r="TNF47" s="266"/>
      <c r="TNG47" s="261"/>
      <c r="TNH47" s="265"/>
      <c r="TNI47" s="266"/>
      <c r="TNJ47" s="200"/>
      <c r="TNK47" s="266"/>
      <c r="TNL47" s="261"/>
      <c r="TNM47" s="265"/>
      <c r="TNN47" s="266"/>
      <c r="TNO47" s="200"/>
      <c r="TNP47" s="266"/>
      <c r="TNQ47" s="261"/>
      <c r="TNR47" s="265"/>
      <c r="TNS47" s="266"/>
      <c r="TNT47" s="200"/>
      <c r="TNU47" s="266"/>
      <c r="TNV47" s="261"/>
      <c r="TNW47" s="265"/>
      <c r="TNX47" s="266"/>
      <c r="TNY47" s="200"/>
      <c r="TNZ47" s="266"/>
      <c r="TOA47" s="261"/>
      <c r="TOB47" s="265"/>
      <c r="TOC47" s="266"/>
      <c r="TOD47" s="200"/>
      <c r="TOE47" s="266"/>
      <c r="TOF47" s="261"/>
      <c r="TOG47" s="265"/>
      <c r="TOH47" s="266"/>
      <c r="TOI47" s="200"/>
      <c r="TOJ47" s="266"/>
      <c r="TOK47" s="261"/>
      <c r="TOL47" s="265"/>
      <c r="TOM47" s="266"/>
      <c r="TON47" s="200"/>
      <c r="TOO47" s="266"/>
      <c r="TOP47" s="261"/>
      <c r="TOQ47" s="265"/>
      <c r="TOR47" s="266"/>
      <c r="TOS47" s="200"/>
      <c r="TOT47" s="266"/>
      <c r="TOU47" s="261"/>
      <c r="TOV47" s="265"/>
      <c r="TOW47" s="266"/>
      <c r="TOX47" s="200"/>
      <c r="TOY47" s="266"/>
      <c r="TOZ47" s="261"/>
      <c r="TPA47" s="265"/>
      <c r="TPB47" s="266"/>
      <c r="TPC47" s="200"/>
      <c r="TPD47" s="266"/>
      <c r="TPE47" s="261"/>
      <c r="TPF47" s="265"/>
      <c r="TPG47" s="266"/>
      <c r="TPH47" s="200"/>
      <c r="TPI47" s="266"/>
      <c r="TPJ47" s="261"/>
      <c r="TPK47" s="265"/>
      <c r="TPL47" s="266"/>
      <c r="TPM47" s="200"/>
      <c r="TPN47" s="266"/>
      <c r="TPO47" s="261"/>
      <c r="TPP47" s="265"/>
      <c r="TPQ47" s="266"/>
      <c r="TPR47" s="200"/>
      <c r="TPS47" s="266"/>
      <c r="TPT47" s="261"/>
      <c r="TPU47" s="265"/>
      <c r="TPV47" s="266"/>
      <c r="TPW47" s="200"/>
      <c r="TPX47" s="266"/>
      <c r="TPY47" s="261"/>
      <c r="TPZ47" s="265"/>
      <c r="TQA47" s="266"/>
      <c r="TQB47" s="200"/>
      <c r="TQC47" s="266"/>
      <c r="TQD47" s="261"/>
      <c r="TQE47" s="265"/>
      <c r="TQF47" s="266"/>
      <c r="TQG47" s="200"/>
      <c r="TQH47" s="266"/>
      <c r="TQI47" s="261"/>
      <c r="TQJ47" s="265"/>
      <c r="TQK47" s="266"/>
      <c r="TQL47" s="200"/>
      <c r="TQM47" s="266"/>
      <c r="TQN47" s="261"/>
      <c r="TQO47" s="265"/>
      <c r="TQP47" s="266"/>
      <c r="TQQ47" s="200"/>
      <c r="TQR47" s="266"/>
      <c r="TQS47" s="261"/>
      <c r="TQT47" s="265"/>
      <c r="TQU47" s="266"/>
      <c r="TQV47" s="200"/>
      <c r="TQW47" s="266"/>
      <c r="TQX47" s="261"/>
      <c r="TQY47" s="265"/>
      <c r="TQZ47" s="266"/>
      <c r="TRA47" s="200"/>
      <c r="TRB47" s="266"/>
      <c r="TRC47" s="261"/>
      <c r="TRD47" s="265"/>
      <c r="TRE47" s="266"/>
      <c r="TRF47" s="200"/>
      <c r="TRG47" s="266"/>
      <c r="TRH47" s="261"/>
      <c r="TRI47" s="265"/>
      <c r="TRJ47" s="266"/>
      <c r="TRK47" s="200"/>
      <c r="TRL47" s="266"/>
      <c r="TRM47" s="261"/>
      <c r="TRN47" s="265"/>
      <c r="TRO47" s="266"/>
      <c r="TRP47" s="200"/>
      <c r="TRQ47" s="266"/>
      <c r="TRR47" s="261"/>
      <c r="TRS47" s="265"/>
      <c r="TRT47" s="266"/>
      <c r="TRU47" s="200"/>
      <c r="TRV47" s="266"/>
      <c r="TRW47" s="261"/>
      <c r="TRX47" s="265"/>
      <c r="TRY47" s="266"/>
      <c r="TRZ47" s="200"/>
      <c r="TSA47" s="266"/>
      <c r="TSB47" s="261"/>
      <c r="TSC47" s="265"/>
      <c r="TSD47" s="266"/>
      <c r="TSE47" s="200"/>
      <c r="TSF47" s="266"/>
      <c r="TSG47" s="261"/>
      <c r="TSH47" s="265"/>
      <c r="TSI47" s="266"/>
      <c r="TSJ47" s="200"/>
      <c r="TSK47" s="266"/>
      <c r="TSL47" s="261"/>
      <c r="TSM47" s="265"/>
      <c r="TSN47" s="266"/>
      <c r="TSO47" s="200"/>
      <c r="TSP47" s="266"/>
      <c r="TSQ47" s="261"/>
      <c r="TSR47" s="265"/>
      <c r="TSS47" s="266"/>
      <c r="TST47" s="200"/>
      <c r="TSU47" s="266"/>
      <c r="TSV47" s="261"/>
      <c r="TSW47" s="265"/>
      <c r="TSX47" s="266"/>
      <c r="TSY47" s="200"/>
      <c r="TSZ47" s="266"/>
      <c r="TTA47" s="261"/>
      <c r="TTB47" s="265"/>
      <c r="TTC47" s="266"/>
      <c r="TTD47" s="200"/>
      <c r="TTE47" s="266"/>
      <c r="TTF47" s="261"/>
      <c r="TTG47" s="265"/>
      <c r="TTH47" s="266"/>
      <c r="TTI47" s="200"/>
      <c r="TTJ47" s="266"/>
      <c r="TTK47" s="261"/>
      <c r="TTL47" s="265"/>
      <c r="TTM47" s="266"/>
      <c r="TTN47" s="200"/>
      <c r="TTO47" s="266"/>
      <c r="TTP47" s="261"/>
      <c r="TTQ47" s="265"/>
      <c r="TTR47" s="266"/>
      <c r="TTS47" s="200"/>
      <c r="TTT47" s="266"/>
      <c r="TTU47" s="261"/>
      <c r="TTV47" s="265"/>
      <c r="TTW47" s="266"/>
      <c r="TTX47" s="200"/>
      <c r="TTY47" s="266"/>
      <c r="TTZ47" s="261"/>
      <c r="TUA47" s="265"/>
      <c r="TUB47" s="266"/>
      <c r="TUC47" s="200"/>
      <c r="TUD47" s="266"/>
      <c r="TUE47" s="261"/>
      <c r="TUF47" s="265"/>
      <c r="TUG47" s="266"/>
      <c r="TUH47" s="200"/>
      <c r="TUI47" s="266"/>
      <c r="TUJ47" s="261"/>
      <c r="TUK47" s="265"/>
      <c r="TUL47" s="266"/>
      <c r="TUM47" s="200"/>
      <c r="TUN47" s="266"/>
      <c r="TUO47" s="261"/>
      <c r="TUP47" s="265"/>
      <c r="TUQ47" s="266"/>
      <c r="TUR47" s="200"/>
      <c r="TUS47" s="266"/>
      <c r="TUT47" s="261"/>
      <c r="TUU47" s="265"/>
      <c r="TUV47" s="266"/>
      <c r="TUW47" s="200"/>
      <c r="TUX47" s="266"/>
      <c r="TUY47" s="261"/>
      <c r="TUZ47" s="265"/>
      <c r="TVA47" s="266"/>
      <c r="TVB47" s="200"/>
      <c r="TVC47" s="266"/>
      <c r="TVD47" s="261"/>
      <c r="TVE47" s="265"/>
      <c r="TVF47" s="266"/>
      <c r="TVG47" s="200"/>
      <c r="TVH47" s="266"/>
      <c r="TVI47" s="261"/>
      <c r="TVJ47" s="265"/>
      <c r="TVK47" s="266"/>
      <c r="TVL47" s="200"/>
      <c r="TVM47" s="266"/>
      <c r="TVN47" s="261"/>
      <c r="TVO47" s="265"/>
      <c r="TVP47" s="266"/>
      <c r="TVQ47" s="200"/>
      <c r="TVR47" s="266"/>
      <c r="TVS47" s="261"/>
      <c r="TVT47" s="265"/>
      <c r="TVU47" s="266"/>
      <c r="TVV47" s="200"/>
      <c r="TVW47" s="266"/>
      <c r="TVX47" s="261"/>
      <c r="TVY47" s="265"/>
      <c r="TVZ47" s="266"/>
      <c r="TWA47" s="200"/>
      <c r="TWB47" s="266"/>
      <c r="TWC47" s="261"/>
      <c r="TWD47" s="265"/>
      <c r="TWE47" s="266"/>
      <c r="TWF47" s="200"/>
      <c r="TWG47" s="266"/>
      <c r="TWH47" s="261"/>
      <c r="TWI47" s="265"/>
      <c r="TWJ47" s="266"/>
      <c r="TWK47" s="200"/>
      <c r="TWL47" s="266"/>
      <c r="TWM47" s="261"/>
      <c r="TWN47" s="265"/>
      <c r="TWO47" s="266"/>
      <c r="TWP47" s="200"/>
      <c r="TWQ47" s="266"/>
      <c r="TWR47" s="261"/>
      <c r="TWS47" s="265"/>
      <c r="TWT47" s="266"/>
      <c r="TWU47" s="200"/>
      <c r="TWV47" s="266"/>
      <c r="TWW47" s="261"/>
      <c r="TWX47" s="265"/>
      <c r="TWY47" s="266"/>
      <c r="TWZ47" s="200"/>
      <c r="TXA47" s="266"/>
      <c r="TXB47" s="261"/>
      <c r="TXC47" s="265"/>
      <c r="TXD47" s="266"/>
      <c r="TXE47" s="200"/>
      <c r="TXF47" s="266"/>
      <c r="TXG47" s="261"/>
      <c r="TXH47" s="265"/>
      <c r="TXI47" s="266"/>
      <c r="TXJ47" s="200"/>
      <c r="TXK47" s="266"/>
      <c r="TXL47" s="261"/>
      <c r="TXM47" s="265"/>
      <c r="TXN47" s="266"/>
      <c r="TXO47" s="200"/>
      <c r="TXP47" s="266"/>
      <c r="TXQ47" s="261"/>
      <c r="TXR47" s="265"/>
      <c r="TXS47" s="266"/>
      <c r="TXT47" s="200"/>
      <c r="TXU47" s="266"/>
      <c r="TXV47" s="261"/>
      <c r="TXW47" s="265"/>
      <c r="TXX47" s="266"/>
      <c r="TXY47" s="200"/>
      <c r="TXZ47" s="266"/>
      <c r="TYA47" s="261"/>
      <c r="TYB47" s="265"/>
      <c r="TYC47" s="266"/>
      <c r="TYD47" s="200"/>
      <c r="TYE47" s="266"/>
      <c r="TYF47" s="261"/>
      <c r="TYG47" s="265"/>
      <c r="TYH47" s="266"/>
      <c r="TYI47" s="200"/>
      <c r="TYJ47" s="266"/>
      <c r="TYK47" s="261"/>
      <c r="TYL47" s="265"/>
      <c r="TYM47" s="266"/>
      <c r="TYN47" s="200"/>
      <c r="TYO47" s="266"/>
      <c r="TYP47" s="261"/>
      <c r="TYQ47" s="265"/>
      <c r="TYR47" s="266"/>
      <c r="TYS47" s="200"/>
      <c r="TYT47" s="266"/>
      <c r="TYU47" s="261"/>
      <c r="TYV47" s="265"/>
      <c r="TYW47" s="266"/>
      <c r="TYX47" s="200"/>
      <c r="TYY47" s="266"/>
      <c r="TYZ47" s="261"/>
      <c r="TZA47" s="265"/>
      <c r="TZB47" s="266"/>
      <c r="TZC47" s="200"/>
      <c r="TZD47" s="266"/>
      <c r="TZE47" s="261"/>
      <c r="TZF47" s="265"/>
      <c r="TZG47" s="266"/>
      <c r="TZH47" s="200"/>
      <c r="TZI47" s="266"/>
      <c r="TZJ47" s="261"/>
      <c r="TZK47" s="265"/>
      <c r="TZL47" s="266"/>
      <c r="TZM47" s="200"/>
      <c r="TZN47" s="266"/>
      <c r="TZO47" s="261"/>
      <c r="TZP47" s="265"/>
      <c r="TZQ47" s="266"/>
      <c r="TZR47" s="200"/>
      <c r="TZS47" s="266"/>
      <c r="TZT47" s="261"/>
      <c r="TZU47" s="265"/>
      <c r="TZV47" s="266"/>
      <c r="TZW47" s="200"/>
      <c r="TZX47" s="266"/>
      <c r="TZY47" s="261"/>
      <c r="TZZ47" s="265"/>
      <c r="UAA47" s="266"/>
      <c r="UAB47" s="200"/>
      <c r="UAC47" s="266"/>
      <c r="UAD47" s="261"/>
      <c r="UAE47" s="265"/>
      <c r="UAF47" s="266"/>
      <c r="UAG47" s="200"/>
      <c r="UAH47" s="266"/>
      <c r="UAI47" s="261"/>
      <c r="UAJ47" s="265"/>
      <c r="UAK47" s="266"/>
      <c r="UAL47" s="200"/>
      <c r="UAM47" s="266"/>
      <c r="UAN47" s="261"/>
      <c r="UAO47" s="265"/>
      <c r="UAP47" s="266"/>
      <c r="UAQ47" s="200"/>
      <c r="UAR47" s="266"/>
      <c r="UAS47" s="261"/>
      <c r="UAT47" s="265"/>
      <c r="UAU47" s="266"/>
      <c r="UAV47" s="200"/>
      <c r="UAW47" s="266"/>
      <c r="UAX47" s="261"/>
      <c r="UAY47" s="265"/>
      <c r="UAZ47" s="266"/>
      <c r="UBA47" s="200"/>
      <c r="UBB47" s="266"/>
      <c r="UBC47" s="261"/>
      <c r="UBD47" s="265"/>
      <c r="UBE47" s="266"/>
      <c r="UBF47" s="200"/>
      <c r="UBG47" s="266"/>
      <c r="UBH47" s="261"/>
      <c r="UBI47" s="265"/>
      <c r="UBJ47" s="266"/>
      <c r="UBK47" s="200"/>
      <c r="UBL47" s="266"/>
      <c r="UBM47" s="261"/>
      <c r="UBN47" s="265"/>
      <c r="UBO47" s="266"/>
      <c r="UBP47" s="200"/>
      <c r="UBQ47" s="266"/>
      <c r="UBR47" s="261"/>
      <c r="UBS47" s="265"/>
      <c r="UBT47" s="266"/>
      <c r="UBU47" s="200"/>
      <c r="UBV47" s="266"/>
      <c r="UBW47" s="261"/>
      <c r="UBX47" s="265"/>
      <c r="UBY47" s="266"/>
      <c r="UBZ47" s="200"/>
      <c r="UCA47" s="266"/>
      <c r="UCB47" s="261"/>
      <c r="UCC47" s="265"/>
      <c r="UCD47" s="266"/>
      <c r="UCE47" s="200"/>
      <c r="UCF47" s="266"/>
      <c r="UCG47" s="261"/>
      <c r="UCH47" s="265"/>
      <c r="UCI47" s="266"/>
      <c r="UCJ47" s="200"/>
      <c r="UCK47" s="266"/>
      <c r="UCL47" s="261"/>
      <c r="UCM47" s="265"/>
      <c r="UCN47" s="266"/>
      <c r="UCO47" s="200"/>
      <c r="UCP47" s="266"/>
      <c r="UCQ47" s="261"/>
      <c r="UCR47" s="265"/>
      <c r="UCS47" s="266"/>
      <c r="UCT47" s="200"/>
      <c r="UCU47" s="266"/>
      <c r="UCV47" s="261"/>
      <c r="UCW47" s="265"/>
      <c r="UCX47" s="266"/>
      <c r="UCY47" s="200"/>
      <c r="UCZ47" s="266"/>
      <c r="UDA47" s="261"/>
      <c r="UDB47" s="265"/>
      <c r="UDC47" s="266"/>
      <c r="UDD47" s="200"/>
      <c r="UDE47" s="266"/>
      <c r="UDF47" s="261"/>
      <c r="UDG47" s="265"/>
      <c r="UDH47" s="266"/>
      <c r="UDI47" s="200"/>
      <c r="UDJ47" s="266"/>
      <c r="UDK47" s="261"/>
      <c r="UDL47" s="265"/>
      <c r="UDM47" s="266"/>
      <c r="UDN47" s="200"/>
      <c r="UDO47" s="266"/>
      <c r="UDP47" s="261"/>
      <c r="UDQ47" s="265"/>
      <c r="UDR47" s="266"/>
      <c r="UDS47" s="200"/>
      <c r="UDT47" s="266"/>
      <c r="UDU47" s="261"/>
      <c r="UDV47" s="265"/>
      <c r="UDW47" s="266"/>
      <c r="UDX47" s="200"/>
      <c r="UDY47" s="266"/>
      <c r="UDZ47" s="261"/>
      <c r="UEA47" s="265"/>
      <c r="UEB47" s="266"/>
      <c r="UEC47" s="200"/>
      <c r="UED47" s="266"/>
      <c r="UEE47" s="261"/>
      <c r="UEF47" s="265"/>
      <c r="UEG47" s="266"/>
      <c r="UEH47" s="200"/>
      <c r="UEI47" s="266"/>
      <c r="UEJ47" s="261"/>
      <c r="UEK47" s="265"/>
      <c r="UEL47" s="266"/>
      <c r="UEM47" s="200"/>
      <c r="UEN47" s="266"/>
      <c r="UEO47" s="261"/>
      <c r="UEP47" s="265"/>
      <c r="UEQ47" s="266"/>
      <c r="UER47" s="200"/>
      <c r="UES47" s="266"/>
      <c r="UET47" s="261"/>
      <c r="UEU47" s="265"/>
      <c r="UEV47" s="266"/>
      <c r="UEW47" s="200"/>
      <c r="UEX47" s="266"/>
      <c r="UEY47" s="261"/>
      <c r="UEZ47" s="265"/>
      <c r="UFA47" s="266"/>
      <c r="UFB47" s="200"/>
      <c r="UFC47" s="266"/>
      <c r="UFD47" s="261"/>
      <c r="UFE47" s="265"/>
      <c r="UFF47" s="266"/>
      <c r="UFG47" s="200"/>
      <c r="UFH47" s="266"/>
      <c r="UFI47" s="261"/>
      <c r="UFJ47" s="265"/>
      <c r="UFK47" s="266"/>
      <c r="UFL47" s="200"/>
      <c r="UFM47" s="266"/>
      <c r="UFN47" s="261"/>
      <c r="UFO47" s="265"/>
      <c r="UFP47" s="266"/>
      <c r="UFQ47" s="200"/>
      <c r="UFR47" s="266"/>
      <c r="UFS47" s="261"/>
      <c r="UFT47" s="265"/>
      <c r="UFU47" s="266"/>
      <c r="UFV47" s="200"/>
      <c r="UFW47" s="266"/>
      <c r="UFX47" s="261"/>
      <c r="UFY47" s="265"/>
      <c r="UFZ47" s="266"/>
      <c r="UGA47" s="200"/>
      <c r="UGB47" s="266"/>
      <c r="UGC47" s="261"/>
      <c r="UGD47" s="265"/>
      <c r="UGE47" s="266"/>
      <c r="UGF47" s="200"/>
      <c r="UGG47" s="266"/>
      <c r="UGH47" s="261"/>
      <c r="UGI47" s="265"/>
      <c r="UGJ47" s="266"/>
      <c r="UGK47" s="200"/>
      <c r="UGL47" s="266"/>
      <c r="UGM47" s="261"/>
      <c r="UGN47" s="265"/>
      <c r="UGO47" s="266"/>
      <c r="UGP47" s="200"/>
      <c r="UGQ47" s="266"/>
      <c r="UGR47" s="261"/>
      <c r="UGS47" s="265"/>
      <c r="UGT47" s="266"/>
      <c r="UGU47" s="200"/>
      <c r="UGV47" s="266"/>
      <c r="UGW47" s="261"/>
      <c r="UGX47" s="265"/>
      <c r="UGY47" s="266"/>
      <c r="UGZ47" s="200"/>
      <c r="UHA47" s="266"/>
      <c r="UHB47" s="261"/>
      <c r="UHC47" s="265"/>
      <c r="UHD47" s="266"/>
      <c r="UHE47" s="200"/>
      <c r="UHF47" s="266"/>
      <c r="UHG47" s="261"/>
      <c r="UHH47" s="265"/>
      <c r="UHI47" s="266"/>
      <c r="UHJ47" s="200"/>
      <c r="UHK47" s="266"/>
      <c r="UHL47" s="261"/>
      <c r="UHM47" s="265"/>
      <c r="UHN47" s="266"/>
      <c r="UHO47" s="200"/>
      <c r="UHP47" s="266"/>
      <c r="UHQ47" s="261"/>
      <c r="UHR47" s="265"/>
      <c r="UHS47" s="266"/>
      <c r="UHT47" s="200"/>
      <c r="UHU47" s="266"/>
      <c r="UHV47" s="261"/>
      <c r="UHW47" s="265"/>
      <c r="UHX47" s="266"/>
      <c r="UHY47" s="200"/>
      <c r="UHZ47" s="266"/>
      <c r="UIA47" s="261"/>
      <c r="UIB47" s="265"/>
      <c r="UIC47" s="266"/>
      <c r="UID47" s="200"/>
      <c r="UIE47" s="266"/>
      <c r="UIF47" s="261"/>
      <c r="UIG47" s="265"/>
      <c r="UIH47" s="266"/>
      <c r="UII47" s="200"/>
      <c r="UIJ47" s="266"/>
      <c r="UIK47" s="261"/>
      <c r="UIL47" s="265"/>
      <c r="UIM47" s="266"/>
      <c r="UIN47" s="200"/>
      <c r="UIO47" s="266"/>
      <c r="UIP47" s="261"/>
      <c r="UIQ47" s="265"/>
      <c r="UIR47" s="266"/>
      <c r="UIS47" s="200"/>
      <c r="UIT47" s="266"/>
      <c r="UIU47" s="261"/>
      <c r="UIV47" s="265"/>
      <c r="UIW47" s="266"/>
      <c r="UIX47" s="200"/>
      <c r="UIY47" s="266"/>
      <c r="UIZ47" s="261"/>
      <c r="UJA47" s="265"/>
      <c r="UJB47" s="266"/>
      <c r="UJC47" s="200"/>
      <c r="UJD47" s="266"/>
      <c r="UJE47" s="261"/>
      <c r="UJF47" s="265"/>
      <c r="UJG47" s="266"/>
      <c r="UJH47" s="200"/>
      <c r="UJI47" s="266"/>
      <c r="UJJ47" s="261"/>
      <c r="UJK47" s="265"/>
      <c r="UJL47" s="266"/>
      <c r="UJM47" s="200"/>
      <c r="UJN47" s="266"/>
      <c r="UJO47" s="261"/>
      <c r="UJP47" s="265"/>
      <c r="UJQ47" s="266"/>
      <c r="UJR47" s="200"/>
      <c r="UJS47" s="266"/>
      <c r="UJT47" s="261"/>
      <c r="UJU47" s="265"/>
      <c r="UJV47" s="266"/>
      <c r="UJW47" s="200"/>
      <c r="UJX47" s="266"/>
      <c r="UJY47" s="261"/>
      <c r="UJZ47" s="265"/>
      <c r="UKA47" s="266"/>
      <c r="UKB47" s="200"/>
      <c r="UKC47" s="266"/>
      <c r="UKD47" s="261"/>
      <c r="UKE47" s="265"/>
      <c r="UKF47" s="266"/>
      <c r="UKG47" s="200"/>
      <c r="UKH47" s="266"/>
      <c r="UKI47" s="261"/>
      <c r="UKJ47" s="265"/>
      <c r="UKK47" s="266"/>
      <c r="UKL47" s="200"/>
      <c r="UKM47" s="266"/>
      <c r="UKN47" s="261"/>
      <c r="UKO47" s="265"/>
      <c r="UKP47" s="266"/>
      <c r="UKQ47" s="200"/>
      <c r="UKR47" s="266"/>
      <c r="UKS47" s="261"/>
      <c r="UKT47" s="265"/>
      <c r="UKU47" s="266"/>
      <c r="UKV47" s="200"/>
      <c r="UKW47" s="266"/>
      <c r="UKX47" s="261"/>
      <c r="UKY47" s="265"/>
      <c r="UKZ47" s="266"/>
      <c r="ULA47" s="200"/>
      <c r="ULB47" s="266"/>
      <c r="ULC47" s="261"/>
      <c r="ULD47" s="265"/>
      <c r="ULE47" s="266"/>
      <c r="ULF47" s="200"/>
      <c r="ULG47" s="266"/>
      <c r="ULH47" s="261"/>
      <c r="ULI47" s="265"/>
      <c r="ULJ47" s="266"/>
      <c r="ULK47" s="200"/>
      <c r="ULL47" s="266"/>
      <c r="ULM47" s="261"/>
      <c r="ULN47" s="265"/>
      <c r="ULO47" s="266"/>
      <c r="ULP47" s="200"/>
      <c r="ULQ47" s="266"/>
      <c r="ULR47" s="261"/>
      <c r="ULS47" s="265"/>
      <c r="ULT47" s="266"/>
      <c r="ULU47" s="200"/>
      <c r="ULV47" s="266"/>
      <c r="ULW47" s="261"/>
      <c r="ULX47" s="265"/>
      <c r="ULY47" s="266"/>
      <c r="ULZ47" s="200"/>
      <c r="UMA47" s="266"/>
      <c r="UMB47" s="261"/>
      <c r="UMC47" s="265"/>
      <c r="UMD47" s="266"/>
      <c r="UME47" s="200"/>
      <c r="UMF47" s="266"/>
      <c r="UMG47" s="261"/>
      <c r="UMH47" s="265"/>
      <c r="UMI47" s="266"/>
      <c r="UMJ47" s="200"/>
      <c r="UMK47" s="266"/>
      <c r="UML47" s="261"/>
      <c r="UMM47" s="265"/>
      <c r="UMN47" s="266"/>
      <c r="UMO47" s="200"/>
      <c r="UMP47" s="266"/>
      <c r="UMQ47" s="261"/>
      <c r="UMR47" s="265"/>
      <c r="UMS47" s="266"/>
      <c r="UMT47" s="200"/>
      <c r="UMU47" s="266"/>
      <c r="UMV47" s="261"/>
      <c r="UMW47" s="265"/>
      <c r="UMX47" s="266"/>
      <c r="UMY47" s="200"/>
      <c r="UMZ47" s="266"/>
      <c r="UNA47" s="261"/>
      <c r="UNB47" s="265"/>
      <c r="UNC47" s="266"/>
      <c r="UND47" s="200"/>
      <c r="UNE47" s="266"/>
      <c r="UNF47" s="261"/>
      <c r="UNG47" s="265"/>
      <c r="UNH47" s="266"/>
      <c r="UNI47" s="200"/>
      <c r="UNJ47" s="266"/>
      <c r="UNK47" s="261"/>
      <c r="UNL47" s="265"/>
      <c r="UNM47" s="266"/>
      <c r="UNN47" s="200"/>
      <c r="UNO47" s="266"/>
      <c r="UNP47" s="261"/>
      <c r="UNQ47" s="265"/>
      <c r="UNR47" s="266"/>
      <c r="UNS47" s="200"/>
      <c r="UNT47" s="266"/>
      <c r="UNU47" s="261"/>
      <c r="UNV47" s="265"/>
      <c r="UNW47" s="266"/>
      <c r="UNX47" s="200"/>
      <c r="UNY47" s="266"/>
      <c r="UNZ47" s="261"/>
      <c r="UOA47" s="265"/>
      <c r="UOB47" s="266"/>
      <c r="UOC47" s="200"/>
      <c r="UOD47" s="266"/>
      <c r="UOE47" s="261"/>
      <c r="UOF47" s="265"/>
      <c r="UOG47" s="266"/>
      <c r="UOH47" s="200"/>
      <c r="UOI47" s="266"/>
      <c r="UOJ47" s="261"/>
      <c r="UOK47" s="265"/>
      <c r="UOL47" s="266"/>
      <c r="UOM47" s="200"/>
      <c r="UON47" s="266"/>
      <c r="UOO47" s="261"/>
      <c r="UOP47" s="265"/>
      <c r="UOQ47" s="266"/>
      <c r="UOR47" s="200"/>
      <c r="UOS47" s="266"/>
      <c r="UOT47" s="261"/>
      <c r="UOU47" s="265"/>
      <c r="UOV47" s="266"/>
      <c r="UOW47" s="200"/>
      <c r="UOX47" s="266"/>
      <c r="UOY47" s="261"/>
      <c r="UOZ47" s="265"/>
      <c r="UPA47" s="266"/>
      <c r="UPB47" s="200"/>
      <c r="UPC47" s="266"/>
      <c r="UPD47" s="261"/>
      <c r="UPE47" s="265"/>
      <c r="UPF47" s="266"/>
      <c r="UPG47" s="200"/>
      <c r="UPH47" s="266"/>
      <c r="UPI47" s="261"/>
      <c r="UPJ47" s="265"/>
      <c r="UPK47" s="266"/>
      <c r="UPL47" s="200"/>
      <c r="UPM47" s="266"/>
      <c r="UPN47" s="261"/>
      <c r="UPO47" s="265"/>
      <c r="UPP47" s="266"/>
      <c r="UPQ47" s="200"/>
      <c r="UPR47" s="266"/>
      <c r="UPS47" s="261"/>
      <c r="UPT47" s="265"/>
      <c r="UPU47" s="266"/>
      <c r="UPV47" s="200"/>
      <c r="UPW47" s="266"/>
      <c r="UPX47" s="261"/>
      <c r="UPY47" s="265"/>
      <c r="UPZ47" s="266"/>
      <c r="UQA47" s="200"/>
      <c r="UQB47" s="266"/>
      <c r="UQC47" s="261"/>
      <c r="UQD47" s="265"/>
      <c r="UQE47" s="266"/>
      <c r="UQF47" s="200"/>
      <c r="UQG47" s="266"/>
      <c r="UQH47" s="261"/>
      <c r="UQI47" s="265"/>
      <c r="UQJ47" s="266"/>
      <c r="UQK47" s="200"/>
      <c r="UQL47" s="266"/>
      <c r="UQM47" s="261"/>
      <c r="UQN47" s="265"/>
      <c r="UQO47" s="266"/>
      <c r="UQP47" s="200"/>
      <c r="UQQ47" s="266"/>
      <c r="UQR47" s="261"/>
      <c r="UQS47" s="265"/>
      <c r="UQT47" s="266"/>
      <c r="UQU47" s="200"/>
      <c r="UQV47" s="266"/>
      <c r="UQW47" s="261"/>
      <c r="UQX47" s="265"/>
      <c r="UQY47" s="266"/>
      <c r="UQZ47" s="200"/>
      <c r="URA47" s="266"/>
      <c r="URB47" s="261"/>
      <c r="URC47" s="265"/>
      <c r="URD47" s="266"/>
      <c r="URE47" s="200"/>
      <c r="URF47" s="266"/>
      <c r="URG47" s="261"/>
      <c r="URH47" s="265"/>
      <c r="URI47" s="266"/>
      <c r="URJ47" s="200"/>
      <c r="URK47" s="266"/>
      <c r="URL47" s="261"/>
      <c r="URM47" s="265"/>
      <c r="URN47" s="266"/>
      <c r="URO47" s="200"/>
      <c r="URP47" s="266"/>
      <c r="URQ47" s="261"/>
      <c r="URR47" s="265"/>
      <c r="URS47" s="266"/>
      <c r="URT47" s="200"/>
      <c r="URU47" s="266"/>
      <c r="URV47" s="261"/>
      <c r="URW47" s="265"/>
      <c r="URX47" s="266"/>
      <c r="URY47" s="200"/>
      <c r="URZ47" s="266"/>
      <c r="USA47" s="261"/>
      <c r="USB47" s="265"/>
      <c r="USC47" s="266"/>
      <c r="USD47" s="200"/>
      <c r="USE47" s="266"/>
      <c r="USF47" s="261"/>
      <c r="USG47" s="265"/>
      <c r="USH47" s="266"/>
      <c r="USI47" s="200"/>
      <c r="USJ47" s="266"/>
      <c r="USK47" s="261"/>
      <c r="USL47" s="265"/>
      <c r="USM47" s="266"/>
      <c r="USN47" s="200"/>
      <c r="USO47" s="266"/>
      <c r="USP47" s="261"/>
      <c r="USQ47" s="265"/>
      <c r="USR47" s="266"/>
      <c r="USS47" s="200"/>
      <c r="UST47" s="266"/>
      <c r="USU47" s="261"/>
      <c r="USV47" s="265"/>
      <c r="USW47" s="266"/>
      <c r="USX47" s="200"/>
      <c r="USY47" s="266"/>
      <c r="USZ47" s="261"/>
      <c r="UTA47" s="265"/>
      <c r="UTB47" s="266"/>
      <c r="UTC47" s="200"/>
      <c r="UTD47" s="266"/>
      <c r="UTE47" s="261"/>
      <c r="UTF47" s="265"/>
      <c r="UTG47" s="266"/>
      <c r="UTH47" s="200"/>
      <c r="UTI47" s="266"/>
      <c r="UTJ47" s="261"/>
      <c r="UTK47" s="265"/>
      <c r="UTL47" s="266"/>
      <c r="UTM47" s="200"/>
      <c r="UTN47" s="266"/>
      <c r="UTO47" s="261"/>
      <c r="UTP47" s="265"/>
      <c r="UTQ47" s="266"/>
      <c r="UTR47" s="200"/>
      <c r="UTS47" s="266"/>
      <c r="UTT47" s="261"/>
      <c r="UTU47" s="265"/>
      <c r="UTV47" s="266"/>
      <c r="UTW47" s="200"/>
      <c r="UTX47" s="266"/>
      <c r="UTY47" s="261"/>
      <c r="UTZ47" s="265"/>
      <c r="UUA47" s="266"/>
      <c r="UUB47" s="200"/>
      <c r="UUC47" s="266"/>
      <c r="UUD47" s="261"/>
      <c r="UUE47" s="265"/>
      <c r="UUF47" s="266"/>
      <c r="UUG47" s="200"/>
      <c r="UUH47" s="266"/>
      <c r="UUI47" s="261"/>
      <c r="UUJ47" s="265"/>
      <c r="UUK47" s="266"/>
      <c r="UUL47" s="200"/>
      <c r="UUM47" s="266"/>
      <c r="UUN47" s="261"/>
      <c r="UUO47" s="265"/>
      <c r="UUP47" s="266"/>
      <c r="UUQ47" s="200"/>
      <c r="UUR47" s="266"/>
      <c r="UUS47" s="261"/>
      <c r="UUT47" s="265"/>
      <c r="UUU47" s="266"/>
      <c r="UUV47" s="200"/>
      <c r="UUW47" s="266"/>
      <c r="UUX47" s="261"/>
      <c r="UUY47" s="265"/>
      <c r="UUZ47" s="266"/>
      <c r="UVA47" s="200"/>
      <c r="UVB47" s="266"/>
      <c r="UVC47" s="261"/>
      <c r="UVD47" s="265"/>
      <c r="UVE47" s="266"/>
      <c r="UVF47" s="200"/>
      <c r="UVG47" s="266"/>
      <c r="UVH47" s="261"/>
      <c r="UVI47" s="265"/>
      <c r="UVJ47" s="266"/>
      <c r="UVK47" s="200"/>
      <c r="UVL47" s="266"/>
      <c r="UVM47" s="261"/>
      <c r="UVN47" s="265"/>
      <c r="UVO47" s="266"/>
      <c r="UVP47" s="200"/>
      <c r="UVQ47" s="266"/>
      <c r="UVR47" s="261"/>
      <c r="UVS47" s="265"/>
      <c r="UVT47" s="266"/>
      <c r="UVU47" s="200"/>
      <c r="UVV47" s="266"/>
      <c r="UVW47" s="261"/>
      <c r="UVX47" s="265"/>
      <c r="UVY47" s="266"/>
      <c r="UVZ47" s="200"/>
      <c r="UWA47" s="266"/>
      <c r="UWB47" s="261"/>
      <c r="UWC47" s="265"/>
      <c r="UWD47" s="266"/>
      <c r="UWE47" s="200"/>
      <c r="UWF47" s="266"/>
      <c r="UWG47" s="261"/>
      <c r="UWH47" s="265"/>
      <c r="UWI47" s="266"/>
      <c r="UWJ47" s="200"/>
      <c r="UWK47" s="266"/>
      <c r="UWL47" s="261"/>
      <c r="UWM47" s="265"/>
      <c r="UWN47" s="266"/>
      <c r="UWO47" s="200"/>
      <c r="UWP47" s="266"/>
      <c r="UWQ47" s="261"/>
      <c r="UWR47" s="265"/>
      <c r="UWS47" s="266"/>
      <c r="UWT47" s="200"/>
      <c r="UWU47" s="266"/>
      <c r="UWV47" s="261"/>
      <c r="UWW47" s="265"/>
      <c r="UWX47" s="266"/>
      <c r="UWY47" s="200"/>
      <c r="UWZ47" s="266"/>
      <c r="UXA47" s="261"/>
      <c r="UXB47" s="265"/>
      <c r="UXC47" s="266"/>
      <c r="UXD47" s="200"/>
      <c r="UXE47" s="266"/>
      <c r="UXF47" s="261"/>
      <c r="UXG47" s="265"/>
      <c r="UXH47" s="266"/>
      <c r="UXI47" s="200"/>
      <c r="UXJ47" s="266"/>
      <c r="UXK47" s="261"/>
      <c r="UXL47" s="265"/>
      <c r="UXM47" s="266"/>
      <c r="UXN47" s="200"/>
      <c r="UXO47" s="266"/>
      <c r="UXP47" s="261"/>
      <c r="UXQ47" s="265"/>
      <c r="UXR47" s="266"/>
      <c r="UXS47" s="200"/>
      <c r="UXT47" s="266"/>
      <c r="UXU47" s="261"/>
      <c r="UXV47" s="265"/>
      <c r="UXW47" s="266"/>
      <c r="UXX47" s="200"/>
      <c r="UXY47" s="266"/>
      <c r="UXZ47" s="261"/>
      <c r="UYA47" s="265"/>
      <c r="UYB47" s="266"/>
      <c r="UYC47" s="200"/>
      <c r="UYD47" s="266"/>
      <c r="UYE47" s="261"/>
      <c r="UYF47" s="265"/>
      <c r="UYG47" s="266"/>
      <c r="UYH47" s="200"/>
      <c r="UYI47" s="266"/>
      <c r="UYJ47" s="261"/>
      <c r="UYK47" s="265"/>
      <c r="UYL47" s="266"/>
      <c r="UYM47" s="200"/>
      <c r="UYN47" s="266"/>
      <c r="UYO47" s="261"/>
      <c r="UYP47" s="265"/>
      <c r="UYQ47" s="266"/>
      <c r="UYR47" s="200"/>
      <c r="UYS47" s="266"/>
      <c r="UYT47" s="261"/>
      <c r="UYU47" s="265"/>
      <c r="UYV47" s="266"/>
      <c r="UYW47" s="200"/>
      <c r="UYX47" s="266"/>
      <c r="UYY47" s="261"/>
      <c r="UYZ47" s="265"/>
      <c r="UZA47" s="266"/>
      <c r="UZB47" s="200"/>
      <c r="UZC47" s="266"/>
      <c r="UZD47" s="261"/>
      <c r="UZE47" s="265"/>
      <c r="UZF47" s="266"/>
      <c r="UZG47" s="200"/>
      <c r="UZH47" s="266"/>
      <c r="UZI47" s="261"/>
      <c r="UZJ47" s="265"/>
      <c r="UZK47" s="266"/>
      <c r="UZL47" s="200"/>
      <c r="UZM47" s="266"/>
      <c r="UZN47" s="261"/>
      <c r="UZO47" s="265"/>
      <c r="UZP47" s="266"/>
      <c r="UZQ47" s="200"/>
      <c r="UZR47" s="266"/>
      <c r="UZS47" s="261"/>
      <c r="UZT47" s="265"/>
      <c r="UZU47" s="266"/>
      <c r="UZV47" s="200"/>
      <c r="UZW47" s="266"/>
      <c r="UZX47" s="261"/>
      <c r="UZY47" s="265"/>
      <c r="UZZ47" s="266"/>
      <c r="VAA47" s="200"/>
      <c r="VAB47" s="266"/>
      <c r="VAC47" s="261"/>
      <c r="VAD47" s="265"/>
      <c r="VAE47" s="266"/>
      <c r="VAF47" s="200"/>
      <c r="VAG47" s="266"/>
      <c r="VAH47" s="261"/>
      <c r="VAI47" s="265"/>
      <c r="VAJ47" s="266"/>
      <c r="VAK47" s="200"/>
      <c r="VAL47" s="266"/>
      <c r="VAM47" s="261"/>
      <c r="VAN47" s="265"/>
      <c r="VAO47" s="266"/>
      <c r="VAP47" s="200"/>
      <c r="VAQ47" s="266"/>
      <c r="VAR47" s="261"/>
      <c r="VAS47" s="265"/>
      <c r="VAT47" s="266"/>
      <c r="VAU47" s="200"/>
      <c r="VAV47" s="266"/>
      <c r="VAW47" s="261"/>
      <c r="VAX47" s="265"/>
      <c r="VAY47" s="266"/>
      <c r="VAZ47" s="200"/>
      <c r="VBA47" s="266"/>
      <c r="VBB47" s="261"/>
      <c r="VBC47" s="265"/>
      <c r="VBD47" s="266"/>
      <c r="VBE47" s="200"/>
      <c r="VBF47" s="266"/>
      <c r="VBG47" s="261"/>
      <c r="VBH47" s="265"/>
      <c r="VBI47" s="266"/>
      <c r="VBJ47" s="200"/>
      <c r="VBK47" s="266"/>
      <c r="VBL47" s="261"/>
      <c r="VBM47" s="265"/>
      <c r="VBN47" s="266"/>
      <c r="VBO47" s="200"/>
      <c r="VBP47" s="266"/>
      <c r="VBQ47" s="261"/>
      <c r="VBR47" s="265"/>
      <c r="VBS47" s="266"/>
      <c r="VBT47" s="200"/>
      <c r="VBU47" s="266"/>
      <c r="VBV47" s="261"/>
      <c r="VBW47" s="265"/>
      <c r="VBX47" s="266"/>
      <c r="VBY47" s="200"/>
      <c r="VBZ47" s="266"/>
      <c r="VCA47" s="261"/>
      <c r="VCB47" s="265"/>
      <c r="VCC47" s="266"/>
      <c r="VCD47" s="200"/>
      <c r="VCE47" s="266"/>
      <c r="VCF47" s="261"/>
      <c r="VCG47" s="265"/>
      <c r="VCH47" s="266"/>
      <c r="VCI47" s="200"/>
      <c r="VCJ47" s="266"/>
      <c r="VCK47" s="261"/>
      <c r="VCL47" s="265"/>
      <c r="VCM47" s="266"/>
      <c r="VCN47" s="200"/>
      <c r="VCO47" s="266"/>
      <c r="VCP47" s="261"/>
      <c r="VCQ47" s="265"/>
      <c r="VCR47" s="266"/>
      <c r="VCS47" s="200"/>
      <c r="VCT47" s="266"/>
      <c r="VCU47" s="261"/>
      <c r="VCV47" s="265"/>
      <c r="VCW47" s="266"/>
      <c r="VCX47" s="200"/>
      <c r="VCY47" s="266"/>
      <c r="VCZ47" s="261"/>
      <c r="VDA47" s="265"/>
      <c r="VDB47" s="266"/>
      <c r="VDC47" s="200"/>
      <c r="VDD47" s="266"/>
      <c r="VDE47" s="261"/>
      <c r="VDF47" s="265"/>
      <c r="VDG47" s="266"/>
      <c r="VDH47" s="200"/>
      <c r="VDI47" s="266"/>
      <c r="VDJ47" s="261"/>
      <c r="VDK47" s="265"/>
      <c r="VDL47" s="266"/>
      <c r="VDM47" s="200"/>
      <c r="VDN47" s="266"/>
      <c r="VDO47" s="261"/>
      <c r="VDP47" s="265"/>
      <c r="VDQ47" s="266"/>
      <c r="VDR47" s="200"/>
      <c r="VDS47" s="266"/>
      <c r="VDT47" s="261"/>
      <c r="VDU47" s="265"/>
      <c r="VDV47" s="266"/>
      <c r="VDW47" s="200"/>
      <c r="VDX47" s="266"/>
      <c r="VDY47" s="261"/>
      <c r="VDZ47" s="265"/>
      <c r="VEA47" s="266"/>
      <c r="VEB47" s="200"/>
      <c r="VEC47" s="266"/>
      <c r="VED47" s="261"/>
      <c r="VEE47" s="265"/>
      <c r="VEF47" s="266"/>
      <c r="VEG47" s="200"/>
      <c r="VEH47" s="266"/>
      <c r="VEI47" s="261"/>
      <c r="VEJ47" s="265"/>
      <c r="VEK47" s="266"/>
      <c r="VEL47" s="200"/>
      <c r="VEM47" s="266"/>
      <c r="VEN47" s="261"/>
      <c r="VEO47" s="265"/>
      <c r="VEP47" s="266"/>
      <c r="VEQ47" s="200"/>
      <c r="VER47" s="266"/>
      <c r="VES47" s="261"/>
      <c r="VET47" s="265"/>
      <c r="VEU47" s="266"/>
      <c r="VEV47" s="200"/>
      <c r="VEW47" s="266"/>
      <c r="VEX47" s="261"/>
      <c r="VEY47" s="265"/>
      <c r="VEZ47" s="266"/>
      <c r="VFA47" s="200"/>
      <c r="VFB47" s="266"/>
      <c r="VFC47" s="261"/>
      <c r="VFD47" s="265"/>
      <c r="VFE47" s="266"/>
      <c r="VFF47" s="200"/>
      <c r="VFG47" s="266"/>
      <c r="VFH47" s="261"/>
      <c r="VFI47" s="265"/>
      <c r="VFJ47" s="266"/>
      <c r="VFK47" s="200"/>
      <c r="VFL47" s="266"/>
      <c r="VFM47" s="261"/>
      <c r="VFN47" s="265"/>
      <c r="VFO47" s="266"/>
      <c r="VFP47" s="200"/>
      <c r="VFQ47" s="266"/>
      <c r="VFR47" s="261"/>
      <c r="VFS47" s="265"/>
      <c r="VFT47" s="266"/>
      <c r="VFU47" s="200"/>
      <c r="VFV47" s="266"/>
      <c r="VFW47" s="261"/>
      <c r="VFX47" s="265"/>
      <c r="VFY47" s="266"/>
      <c r="VFZ47" s="200"/>
      <c r="VGA47" s="266"/>
      <c r="VGB47" s="261"/>
      <c r="VGC47" s="265"/>
      <c r="VGD47" s="266"/>
      <c r="VGE47" s="200"/>
      <c r="VGF47" s="266"/>
      <c r="VGG47" s="261"/>
      <c r="VGH47" s="265"/>
      <c r="VGI47" s="266"/>
      <c r="VGJ47" s="200"/>
      <c r="VGK47" s="266"/>
      <c r="VGL47" s="261"/>
      <c r="VGM47" s="265"/>
      <c r="VGN47" s="266"/>
      <c r="VGO47" s="200"/>
      <c r="VGP47" s="266"/>
      <c r="VGQ47" s="261"/>
      <c r="VGR47" s="265"/>
      <c r="VGS47" s="266"/>
      <c r="VGT47" s="200"/>
      <c r="VGU47" s="266"/>
      <c r="VGV47" s="261"/>
      <c r="VGW47" s="265"/>
      <c r="VGX47" s="266"/>
      <c r="VGY47" s="200"/>
      <c r="VGZ47" s="266"/>
      <c r="VHA47" s="261"/>
      <c r="VHB47" s="265"/>
      <c r="VHC47" s="266"/>
      <c r="VHD47" s="200"/>
      <c r="VHE47" s="266"/>
      <c r="VHF47" s="261"/>
      <c r="VHG47" s="265"/>
      <c r="VHH47" s="266"/>
      <c r="VHI47" s="200"/>
      <c r="VHJ47" s="266"/>
      <c r="VHK47" s="261"/>
      <c r="VHL47" s="265"/>
      <c r="VHM47" s="266"/>
      <c r="VHN47" s="200"/>
      <c r="VHO47" s="266"/>
      <c r="VHP47" s="261"/>
      <c r="VHQ47" s="265"/>
      <c r="VHR47" s="266"/>
      <c r="VHS47" s="200"/>
      <c r="VHT47" s="266"/>
      <c r="VHU47" s="261"/>
      <c r="VHV47" s="265"/>
      <c r="VHW47" s="266"/>
      <c r="VHX47" s="200"/>
      <c r="VHY47" s="266"/>
      <c r="VHZ47" s="261"/>
      <c r="VIA47" s="265"/>
      <c r="VIB47" s="266"/>
      <c r="VIC47" s="200"/>
      <c r="VID47" s="266"/>
      <c r="VIE47" s="261"/>
      <c r="VIF47" s="265"/>
      <c r="VIG47" s="266"/>
      <c r="VIH47" s="200"/>
      <c r="VII47" s="266"/>
      <c r="VIJ47" s="261"/>
      <c r="VIK47" s="265"/>
      <c r="VIL47" s="266"/>
      <c r="VIM47" s="200"/>
      <c r="VIN47" s="266"/>
      <c r="VIO47" s="261"/>
      <c r="VIP47" s="265"/>
      <c r="VIQ47" s="266"/>
      <c r="VIR47" s="200"/>
      <c r="VIS47" s="266"/>
      <c r="VIT47" s="261"/>
      <c r="VIU47" s="265"/>
      <c r="VIV47" s="266"/>
      <c r="VIW47" s="200"/>
      <c r="VIX47" s="266"/>
      <c r="VIY47" s="261"/>
      <c r="VIZ47" s="265"/>
      <c r="VJA47" s="266"/>
      <c r="VJB47" s="200"/>
      <c r="VJC47" s="266"/>
      <c r="VJD47" s="261"/>
      <c r="VJE47" s="265"/>
      <c r="VJF47" s="266"/>
      <c r="VJG47" s="200"/>
      <c r="VJH47" s="266"/>
      <c r="VJI47" s="261"/>
      <c r="VJJ47" s="265"/>
      <c r="VJK47" s="266"/>
      <c r="VJL47" s="200"/>
      <c r="VJM47" s="266"/>
      <c r="VJN47" s="261"/>
      <c r="VJO47" s="265"/>
      <c r="VJP47" s="266"/>
      <c r="VJQ47" s="200"/>
      <c r="VJR47" s="266"/>
      <c r="VJS47" s="261"/>
      <c r="VJT47" s="265"/>
      <c r="VJU47" s="266"/>
      <c r="VJV47" s="200"/>
      <c r="VJW47" s="266"/>
      <c r="VJX47" s="261"/>
      <c r="VJY47" s="265"/>
      <c r="VJZ47" s="266"/>
      <c r="VKA47" s="200"/>
      <c r="VKB47" s="266"/>
      <c r="VKC47" s="261"/>
      <c r="VKD47" s="265"/>
      <c r="VKE47" s="266"/>
      <c r="VKF47" s="200"/>
      <c r="VKG47" s="266"/>
      <c r="VKH47" s="261"/>
      <c r="VKI47" s="265"/>
      <c r="VKJ47" s="266"/>
      <c r="VKK47" s="200"/>
      <c r="VKL47" s="266"/>
      <c r="VKM47" s="261"/>
      <c r="VKN47" s="265"/>
      <c r="VKO47" s="266"/>
      <c r="VKP47" s="200"/>
      <c r="VKQ47" s="266"/>
      <c r="VKR47" s="261"/>
      <c r="VKS47" s="265"/>
      <c r="VKT47" s="266"/>
      <c r="VKU47" s="200"/>
      <c r="VKV47" s="266"/>
      <c r="VKW47" s="261"/>
      <c r="VKX47" s="265"/>
      <c r="VKY47" s="266"/>
      <c r="VKZ47" s="200"/>
      <c r="VLA47" s="266"/>
      <c r="VLB47" s="261"/>
      <c r="VLC47" s="265"/>
      <c r="VLD47" s="266"/>
      <c r="VLE47" s="200"/>
      <c r="VLF47" s="266"/>
      <c r="VLG47" s="261"/>
      <c r="VLH47" s="265"/>
      <c r="VLI47" s="266"/>
      <c r="VLJ47" s="200"/>
      <c r="VLK47" s="266"/>
      <c r="VLL47" s="261"/>
      <c r="VLM47" s="265"/>
      <c r="VLN47" s="266"/>
      <c r="VLO47" s="200"/>
      <c r="VLP47" s="266"/>
      <c r="VLQ47" s="261"/>
      <c r="VLR47" s="265"/>
      <c r="VLS47" s="266"/>
      <c r="VLT47" s="200"/>
      <c r="VLU47" s="266"/>
      <c r="VLV47" s="261"/>
      <c r="VLW47" s="265"/>
      <c r="VLX47" s="266"/>
      <c r="VLY47" s="200"/>
      <c r="VLZ47" s="266"/>
      <c r="VMA47" s="261"/>
      <c r="VMB47" s="265"/>
      <c r="VMC47" s="266"/>
      <c r="VMD47" s="200"/>
      <c r="VME47" s="266"/>
      <c r="VMF47" s="261"/>
      <c r="VMG47" s="265"/>
      <c r="VMH47" s="266"/>
      <c r="VMI47" s="200"/>
      <c r="VMJ47" s="266"/>
      <c r="VMK47" s="261"/>
      <c r="VML47" s="265"/>
      <c r="VMM47" s="266"/>
      <c r="VMN47" s="200"/>
      <c r="VMO47" s="266"/>
      <c r="VMP47" s="261"/>
      <c r="VMQ47" s="265"/>
      <c r="VMR47" s="266"/>
      <c r="VMS47" s="200"/>
      <c r="VMT47" s="266"/>
      <c r="VMU47" s="261"/>
      <c r="VMV47" s="265"/>
      <c r="VMW47" s="266"/>
      <c r="VMX47" s="200"/>
      <c r="VMY47" s="266"/>
      <c r="VMZ47" s="261"/>
      <c r="VNA47" s="265"/>
      <c r="VNB47" s="266"/>
      <c r="VNC47" s="200"/>
      <c r="VND47" s="266"/>
      <c r="VNE47" s="261"/>
      <c r="VNF47" s="265"/>
      <c r="VNG47" s="266"/>
      <c r="VNH47" s="200"/>
      <c r="VNI47" s="266"/>
      <c r="VNJ47" s="261"/>
      <c r="VNK47" s="265"/>
      <c r="VNL47" s="266"/>
      <c r="VNM47" s="200"/>
      <c r="VNN47" s="266"/>
      <c r="VNO47" s="261"/>
      <c r="VNP47" s="265"/>
      <c r="VNQ47" s="266"/>
      <c r="VNR47" s="200"/>
      <c r="VNS47" s="266"/>
      <c r="VNT47" s="261"/>
      <c r="VNU47" s="265"/>
      <c r="VNV47" s="266"/>
      <c r="VNW47" s="200"/>
      <c r="VNX47" s="266"/>
      <c r="VNY47" s="261"/>
      <c r="VNZ47" s="265"/>
      <c r="VOA47" s="266"/>
      <c r="VOB47" s="200"/>
      <c r="VOC47" s="266"/>
      <c r="VOD47" s="261"/>
      <c r="VOE47" s="265"/>
      <c r="VOF47" s="266"/>
      <c r="VOG47" s="200"/>
      <c r="VOH47" s="266"/>
      <c r="VOI47" s="261"/>
      <c r="VOJ47" s="265"/>
      <c r="VOK47" s="266"/>
      <c r="VOL47" s="200"/>
      <c r="VOM47" s="266"/>
      <c r="VON47" s="261"/>
      <c r="VOO47" s="265"/>
      <c r="VOP47" s="266"/>
      <c r="VOQ47" s="200"/>
      <c r="VOR47" s="266"/>
      <c r="VOS47" s="261"/>
      <c r="VOT47" s="265"/>
      <c r="VOU47" s="266"/>
      <c r="VOV47" s="200"/>
      <c r="VOW47" s="266"/>
      <c r="VOX47" s="261"/>
      <c r="VOY47" s="265"/>
      <c r="VOZ47" s="266"/>
      <c r="VPA47" s="200"/>
      <c r="VPB47" s="266"/>
      <c r="VPC47" s="261"/>
      <c r="VPD47" s="265"/>
      <c r="VPE47" s="266"/>
      <c r="VPF47" s="200"/>
      <c r="VPG47" s="266"/>
      <c r="VPH47" s="261"/>
      <c r="VPI47" s="265"/>
      <c r="VPJ47" s="266"/>
      <c r="VPK47" s="200"/>
      <c r="VPL47" s="266"/>
      <c r="VPM47" s="261"/>
      <c r="VPN47" s="265"/>
      <c r="VPO47" s="266"/>
      <c r="VPP47" s="200"/>
      <c r="VPQ47" s="266"/>
      <c r="VPR47" s="261"/>
      <c r="VPS47" s="265"/>
      <c r="VPT47" s="266"/>
      <c r="VPU47" s="200"/>
      <c r="VPV47" s="266"/>
      <c r="VPW47" s="261"/>
      <c r="VPX47" s="265"/>
      <c r="VPY47" s="266"/>
      <c r="VPZ47" s="200"/>
      <c r="VQA47" s="266"/>
      <c r="VQB47" s="261"/>
      <c r="VQC47" s="265"/>
      <c r="VQD47" s="266"/>
      <c r="VQE47" s="200"/>
      <c r="VQF47" s="266"/>
      <c r="VQG47" s="261"/>
      <c r="VQH47" s="265"/>
      <c r="VQI47" s="266"/>
      <c r="VQJ47" s="200"/>
      <c r="VQK47" s="266"/>
      <c r="VQL47" s="261"/>
      <c r="VQM47" s="265"/>
      <c r="VQN47" s="266"/>
      <c r="VQO47" s="200"/>
      <c r="VQP47" s="266"/>
      <c r="VQQ47" s="261"/>
      <c r="VQR47" s="265"/>
      <c r="VQS47" s="266"/>
      <c r="VQT47" s="200"/>
      <c r="VQU47" s="266"/>
      <c r="VQV47" s="261"/>
      <c r="VQW47" s="265"/>
      <c r="VQX47" s="266"/>
      <c r="VQY47" s="200"/>
      <c r="VQZ47" s="266"/>
      <c r="VRA47" s="261"/>
      <c r="VRB47" s="265"/>
      <c r="VRC47" s="266"/>
      <c r="VRD47" s="200"/>
      <c r="VRE47" s="266"/>
      <c r="VRF47" s="261"/>
      <c r="VRG47" s="265"/>
      <c r="VRH47" s="266"/>
      <c r="VRI47" s="200"/>
      <c r="VRJ47" s="266"/>
      <c r="VRK47" s="261"/>
      <c r="VRL47" s="265"/>
      <c r="VRM47" s="266"/>
      <c r="VRN47" s="200"/>
      <c r="VRO47" s="266"/>
      <c r="VRP47" s="261"/>
      <c r="VRQ47" s="265"/>
      <c r="VRR47" s="266"/>
      <c r="VRS47" s="200"/>
      <c r="VRT47" s="266"/>
      <c r="VRU47" s="261"/>
      <c r="VRV47" s="265"/>
      <c r="VRW47" s="266"/>
      <c r="VRX47" s="200"/>
      <c r="VRY47" s="266"/>
      <c r="VRZ47" s="261"/>
      <c r="VSA47" s="265"/>
      <c r="VSB47" s="266"/>
      <c r="VSC47" s="200"/>
      <c r="VSD47" s="266"/>
      <c r="VSE47" s="261"/>
      <c r="VSF47" s="265"/>
      <c r="VSG47" s="266"/>
      <c r="VSH47" s="200"/>
      <c r="VSI47" s="266"/>
      <c r="VSJ47" s="261"/>
      <c r="VSK47" s="265"/>
      <c r="VSL47" s="266"/>
      <c r="VSM47" s="200"/>
      <c r="VSN47" s="266"/>
      <c r="VSO47" s="261"/>
      <c r="VSP47" s="265"/>
      <c r="VSQ47" s="266"/>
      <c r="VSR47" s="200"/>
      <c r="VSS47" s="266"/>
      <c r="VST47" s="261"/>
      <c r="VSU47" s="265"/>
      <c r="VSV47" s="266"/>
      <c r="VSW47" s="200"/>
      <c r="VSX47" s="266"/>
      <c r="VSY47" s="261"/>
      <c r="VSZ47" s="265"/>
      <c r="VTA47" s="266"/>
      <c r="VTB47" s="200"/>
      <c r="VTC47" s="266"/>
      <c r="VTD47" s="261"/>
      <c r="VTE47" s="265"/>
      <c r="VTF47" s="266"/>
      <c r="VTG47" s="200"/>
      <c r="VTH47" s="266"/>
      <c r="VTI47" s="261"/>
      <c r="VTJ47" s="265"/>
      <c r="VTK47" s="266"/>
      <c r="VTL47" s="200"/>
      <c r="VTM47" s="266"/>
      <c r="VTN47" s="261"/>
      <c r="VTO47" s="265"/>
      <c r="VTP47" s="266"/>
      <c r="VTQ47" s="200"/>
      <c r="VTR47" s="266"/>
      <c r="VTS47" s="261"/>
      <c r="VTT47" s="265"/>
      <c r="VTU47" s="266"/>
      <c r="VTV47" s="200"/>
      <c r="VTW47" s="266"/>
      <c r="VTX47" s="261"/>
      <c r="VTY47" s="265"/>
      <c r="VTZ47" s="266"/>
      <c r="VUA47" s="200"/>
      <c r="VUB47" s="266"/>
      <c r="VUC47" s="261"/>
      <c r="VUD47" s="265"/>
      <c r="VUE47" s="266"/>
      <c r="VUF47" s="200"/>
      <c r="VUG47" s="266"/>
      <c r="VUH47" s="261"/>
      <c r="VUI47" s="265"/>
      <c r="VUJ47" s="266"/>
      <c r="VUK47" s="200"/>
      <c r="VUL47" s="266"/>
      <c r="VUM47" s="261"/>
      <c r="VUN47" s="265"/>
      <c r="VUO47" s="266"/>
      <c r="VUP47" s="200"/>
      <c r="VUQ47" s="266"/>
      <c r="VUR47" s="261"/>
      <c r="VUS47" s="265"/>
      <c r="VUT47" s="266"/>
      <c r="VUU47" s="200"/>
      <c r="VUV47" s="266"/>
      <c r="VUW47" s="261"/>
      <c r="VUX47" s="265"/>
      <c r="VUY47" s="266"/>
      <c r="VUZ47" s="200"/>
      <c r="VVA47" s="266"/>
      <c r="VVB47" s="261"/>
      <c r="VVC47" s="265"/>
      <c r="VVD47" s="266"/>
      <c r="VVE47" s="200"/>
      <c r="VVF47" s="266"/>
      <c r="VVG47" s="261"/>
      <c r="VVH47" s="265"/>
      <c r="VVI47" s="266"/>
      <c r="VVJ47" s="200"/>
      <c r="VVK47" s="266"/>
      <c r="VVL47" s="261"/>
      <c r="VVM47" s="265"/>
      <c r="VVN47" s="266"/>
      <c r="VVO47" s="200"/>
      <c r="VVP47" s="266"/>
      <c r="VVQ47" s="261"/>
      <c r="VVR47" s="265"/>
      <c r="VVS47" s="266"/>
      <c r="VVT47" s="200"/>
      <c r="VVU47" s="266"/>
      <c r="VVV47" s="261"/>
      <c r="VVW47" s="265"/>
      <c r="VVX47" s="266"/>
      <c r="VVY47" s="200"/>
      <c r="VVZ47" s="266"/>
      <c r="VWA47" s="261"/>
      <c r="VWB47" s="265"/>
      <c r="VWC47" s="266"/>
      <c r="VWD47" s="200"/>
      <c r="VWE47" s="266"/>
      <c r="VWF47" s="261"/>
      <c r="VWG47" s="265"/>
      <c r="VWH47" s="266"/>
      <c r="VWI47" s="200"/>
      <c r="VWJ47" s="266"/>
      <c r="VWK47" s="261"/>
      <c r="VWL47" s="265"/>
      <c r="VWM47" s="266"/>
      <c r="VWN47" s="200"/>
      <c r="VWO47" s="266"/>
      <c r="VWP47" s="261"/>
      <c r="VWQ47" s="265"/>
      <c r="VWR47" s="266"/>
      <c r="VWS47" s="200"/>
      <c r="VWT47" s="266"/>
      <c r="VWU47" s="261"/>
      <c r="VWV47" s="265"/>
      <c r="VWW47" s="266"/>
      <c r="VWX47" s="200"/>
      <c r="VWY47" s="266"/>
      <c r="VWZ47" s="261"/>
      <c r="VXA47" s="265"/>
      <c r="VXB47" s="266"/>
      <c r="VXC47" s="200"/>
      <c r="VXD47" s="266"/>
      <c r="VXE47" s="261"/>
      <c r="VXF47" s="265"/>
      <c r="VXG47" s="266"/>
      <c r="VXH47" s="200"/>
      <c r="VXI47" s="266"/>
      <c r="VXJ47" s="261"/>
      <c r="VXK47" s="265"/>
      <c r="VXL47" s="266"/>
      <c r="VXM47" s="200"/>
      <c r="VXN47" s="266"/>
      <c r="VXO47" s="261"/>
      <c r="VXP47" s="265"/>
      <c r="VXQ47" s="266"/>
      <c r="VXR47" s="200"/>
      <c r="VXS47" s="266"/>
      <c r="VXT47" s="261"/>
      <c r="VXU47" s="265"/>
      <c r="VXV47" s="266"/>
      <c r="VXW47" s="200"/>
      <c r="VXX47" s="266"/>
      <c r="VXY47" s="261"/>
      <c r="VXZ47" s="265"/>
      <c r="VYA47" s="266"/>
      <c r="VYB47" s="200"/>
      <c r="VYC47" s="266"/>
      <c r="VYD47" s="261"/>
      <c r="VYE47" s="265"/>
      <c r="VYF47" s="266"/>
      <c r="VYG47" s="200"/>
      <c r="VYH47" s="266"/>
      <c r="VYI47" s="261"/>
      <c r="VYJ47" s="265"/>
      <c r="VYK47" s="266"/>
      <c r="VYL47" s="200"/>
      <c r="VYM47" s="266"/>
      <c r="VYN47" s="261"/>
      <c r="VYO47" s="265"/>
      <c r="VYP47" s="266"/>
      <c r="VYQ47" s="200"/>
      <c r="VYR47" s="266"/>
      <c r="VYS47" s="261"/>
      <c r="VYT47" s="265"/>
      <c r="VYU47" s="266"/>
      <c r="VYV47" s="200"/>
      <c r="VYW47" s="266"/>
      <c r="VYX47" s="261"/>
      <c r="VYY47" s="265"/>
      <c r="VYZ47" s="266"/>
      <c r="VZA47" s="200"/>
      <c r="VZB47" s="266"/>
      <c r="VZC47" s="261"/>
      <c r="VZD47" s="265"/>
      <c r="VZE47" s="266"/>
      <c r="VZF47" s="200"/>
      <c r="VZG47" s="266"/>
      <c r="VZH47" s="261"/>
      <c r="VZI47" s="265"/>
      <c r="VZJ47" s="266"/>
      <c r="VZK47" s="200"/>
      <c r="VZL47" s="266"/>
      <c r="VZM47" s="261"/>
      <c r="VZN47" s="265"/>
      <c r="VZO47" s="266"/>
      <c r="VZP47" s="200"/>
      <c r="VZQ47" s="266"/>
      <c r="VZR47" s="261"/>
      <c r="VZS47" s="265"/>
      <c r="VZT47" s="266"/>
      <c r="VZU47" s="200"/>
      <c r="VZV47" s="266"/>
      <c r="VZW47" s="261"/>
      <c r="VZX47" s="265"/>
      <c r="VZY47" s="266"/>
      <c r="VZZ47" s="200"/>
      <c r="WAA47" s="266"/>
      <c r="WAB47" s="261"/>
      <c r="WAC47" s="265"/>
      <c r="WAD47" s="266"/>
      <c r="WAE47" s="200"/>
      <c r="WAF47" s="266"/>
      <c r="WAG47" s="261"/>
      <c r="WAH47" s="265"/>
      <c r="WAI47" s="266"/>
      <c r="WAJ47" s="200"/>
      <c r="WAK47" s="266"/>
      <c r="WAL47" s="261"/>
      <c r="WAM47" s="265"/>
      <c r="WAN47" s="266"/>
      <c r="WAO47" s="200"/>
      <c r="WAP47" s="266"/>
      <c r="WAQ47" s="261"/>
      <c r="WAR47" s="265"/>
      <c r="WAS47" s="266"/>
      <c r="WAT47" s="200"/>
      <c r="WAU47" s="266"/>
      <c r="WAV47" s="261"/>
      <c r="WAW47" s="265"/>
      <c r="WAX47" s="266"/>
      <c r="WAY47" s="200"/>
      <c r="WAZ47" s="266"/>
      <c r="WBA47" s="261"/>
      <c r="WBB47" s="265"/>
      <c r="WBC47" s="266"/>
      <c r="WBD47" s="200"/>
      <c r="WBE47" s="266"/>
      <c r="WBF47" s="261"/>
      <c r="WBG47" s="265"/>
      <c r="WBH47" s="266"/>
      <c r="WBI47" s="200"/>
      <c r="WBJ47" s="266"/>
      <c r="WBK47" s="261"/>
      <c r="WBL47" s="265"/>
      <c r="WBM47" s="266"/>
      <c r="WBN47" s="200"/>
      <c r="WBO47" s="266"/>
      <c r="WBP47" s="261"/>
      <c r="WBQ47" s="265"/>
      <c r="WBR47" s="266"/>
      <c r="WBS47" s="200"/>
      <c r="WBT47" s="266"/>
      <c r="WBU47" s="261"/>
      <c r="WBV47" s="265"/>
      <c r="WBW47" s="266"/>
      <c r="WBX47" s="200"/>
      <c r="WBY47" s="266"/>
      <c r="WBZ47" s="261"/>
      <c r="WCA47" s="265"/>
      <c r="WCB47" s="266"/>
      <c r="WCC47" s="200"/>
      <c r="WCD47" s="266"/>
      <c r="WCE47" s="261"/>
      <c r="WCF47" s="265"/>
      <c r="WCG47" s="266"/>
      <c r="WCH47" s="200"/>
      <c r="WCI47" s="266"/>
      <c r="WCJ47" s="261"/>
      <c r="WCK47" s="265"/>
      <c r="WCL47" s="266"/>
      <c r="WCM47" s="200"/>
      <c r="WCN47" s="266"/>
      <c r="WCO47" s="261"/>
      <c r="WCP47" s="265"/>
      <c r="WCQ47" s="266"/>
      <c r="WCR47" s="200"/>
      <c r="WCS47" s="266"/>
      <c r="WCT47" s="261"/>
      <c r="WCU47" s="265"/>
      <c r="WCV47" s="266"/>
      <c r="WCW47" s="200"/>
      <c r="WCX47" s="266"/>
      <c r="WCY47" s="261"/>
      <c r="WCZ47" s="265"/>
      <c r="WDA47" s="266"/>
      <c r="WDB47" s="200"/>
      <c r="WDC47" s="266"/>
      <c r="WDD47" s="261"/>
      <c r="WDE47" s="265"/>
      <c r="WDF47" s="266"/>
      <c r="WDG47" s="200"/>
      <c r="WDH47" s="266"/>
      <c r="WDI47" s="261"/>
      <c r="WDJ47" s="265"/>
      <c r="WDK47" s="266"/>
      <c r="WDL47" s="200"/>
      <c r="WDM47" s="266"/>
      <c r="WDN47" s="261"/>
      <c r="WDO47" s="265"/>
      <c r="WDP47" s="266"/>
      <c r="WDQ47" s="200"/>
      <c r="WDR47" s="266"/>
      <c r="WDS47" s="261"/>
      <c r="WDT47" s="265"/>
      <c r="WDU47" s="266"/>
      <c r="WDV47" s="200"/>
      <c r="WDW47" s="266"/>
      <c r="WDX47" s="261"/>
      <c r="WDY47" s="265"/>
      <c r="WDZ47" s="266"/>
      <c r="WEA47" s="200"/>
      <c r="WEB47" s="266"/>
      <c r="WEC47" s="261"/>
      <c r="WED47" s="265"/>
      <c r="WEE47" s="266"/>
      <c r="WEF47" s="200"/>
      <c r="WEG47" s="266"/>
      <c r="WEH47" s="261"/>
      <c r="WEI47" s="265"/>
      <c r="WEJ47" s="266"/>
      <c r="WEK47" s="200"/>
      <c r="WEL47" s="266"/>
      <c r="WEM47" s="261"/>
      <c r="WEN47" s="265"/>
      <c r="WEO47" s="266"/>
      <c r="WEP47" s="200"/>
      <c r="WEQ47" s="266"/>
      <c r="WER47" s="261"/>
      <c r="WES47" s="265"/>
      <c r="WET47" s="266"/>
      <c r="WEU47" s="200"/>
      <c r="WEV47" s="266"/>
      <c r="WEW47" s="261"/>
      <c r="WEX47" s="265"/>
      <c r="WEY47" s="266"/>
      <c r="WEZ47" s="200"/>
      <c r="WFA47" s="266"/>
      <c r="WFB47" s="261"/>
      <c r="WFC47" s="265"/>
      <c r="WFD47" s="266"/>
      <c r="WFE47" s="200"/>
      <c r="WFF47" s="266"/>
      <c r="WFG47" s="261"/>
      <c r="WFH47" s="265"/>
      <c r="WFI47" s="266"/>
      <c r="WFJ47" s="200"/>
      <c r="WFK47" s="266"/>
      <c r="WFL47" s="261"/>
      <c r="WFM47" s="265"/>
      <c r="WFN47" s="266"/>
      <c r="WFO47" s="200"/>
      <c r="WFP47" s="266"/>
      <c r="WFQ47" s="261"/>
      <c r="WFR47" s="265"/>
      <c r="WFS47" s="266"/>
      <c r="WFT47" s="200"/>
      <c r="WFU47" s="266"/>
      <c r="WFV47" s="261"/>
      <c r="WFW47" s="265"/>
      <c r="WFX47" s="266"/>
      <c r="WFY47" s="200"/>
      <c r="WFZ47" s="266"/>
      <c r="WGA47" s="261"/>
      <c r="WGB47" s="265"/>
      <c r="WGC47" s="266"/>
      <c r="WGD47" s="200"/>
      <c r="WGE47" s="266"/>
      <c r="WGF47" s="261"/>
      <c r="WGG47" s="265"/>
      <c r="WGH47" s="266"/>
      <c r="WGI47" s="200"/>
      <c r="WGJ47" s="266"/>
      <c r="WGK47" s="261"/>
      <c r="WGL47" s="265"/>
      <c r="WGM47" s="266"/>
      <c r="WGN47" s="200"/>
      <c r="WGO47" s="266"/>
      <c r="WGP47" s="261"/>
      <c r="WGQ47" s="265"/>
      <c r="WGR47" s="266"/>
      <c r="WGS47" s="200"/>
      <c r="WGT47" s="266"/>
      <c r="WGU47" s="261"/>
      <c r="WGV47" s="265"/>
      <c r="WGW47" s="266"/>
      <c r="WGX47" s="200"/>
      <c r="WGY47" s="266"/>
      <c r="WGZ47" s="261"/>
      <c r="WHA47" s="265"/>
      <c r="WHB47" s="266"/>
      <c r="WHC47" s="200"/>
      <c r="WHD47" s="266"/>
      <c r="WHE47" s="261"/>
      <c r="WHF47" s="265"/>
      <c r="WHG47" s="266"/>
      <c r="WHH47" s="200"/>
      <c r="WHI47" s="266"/>
      <c r="WHJ47" s="261"/>
      <c r="WHK47" s="265"/>
      <c r="WHL47" s="266"/>
      <c r="WHM47" s="200"/>
      <c r="WHN47" s="266"/>
      <c r="WHO47" s="261"/>
      <c r="WHP47" s="265"/>
      <c r="WHQ47" s="266"/>
      <c r="WHR47" s="200"/>
      <c r="WHS47" s="266"/>
      <c r="WHT47" s="261"/>
      <c r="WHU47" s="265"/>
      <c r="WHV47" s="266"/>
      <c r="WHW47" s="200"/>
      <c r="WHX47" s="266"/>
      <c r="WHY47" s="261"/>
      <c r="WHZ47" s="265"/>
      <c r="WIA47" s="266"/>
      <c r="WIB47" s="200"/>
      <c r="WIC47" s="266"/>
      <c r="WID47" s="261"/>
      <c r="WIE47" s="265"/>
      <c r="WIF47" s="266"/>
      <c r="WIG47" s="200"/>
      <c r="WIH47" s="266"/>
      <c r="WII47" s="261"/>
      <c r="WIJ47" s="265"/>
      <c r="WIK47" s="266"/>
      <c r="WIL47" s="200"/>
      <c r="WIM47" s="266"/>
      <c r="WIN47" s="261"/>
      <c r="WIO47" s="265"/>
      <c r="WIP47" s="266"/>
      <c r="WIQ47" s="200"/>
      <c r="WIR47" s="266"/>
      <c r="WIS47" s="261"/>
      <c r="WIT47" s="265"/>
      <c r="WIU47" s="266"/>
      <c r="WIV47" s="200"/>
      <c r="WIW47" s="266"/>
      <c r="WIX47" s="261"/>
      <c r="WIY47" s="265"/>
      <c r="WIZ47" s="266"/>
      <c r="WJA47" s="200"/>
      <c r="WJB47" s="266"/>
      <c r="WJC47" s="261"/>
      <c r="WJD47" s="265"/>
      <c r="WJE47" s="266"/>
      <c r="WJF47" s="200"/>
      <c r="WJG47" s="266"/>
      <c r="WJH47" s="261"/>
      <c r="WJI47" s="265"/>
      <c r="WJJ47" s="266"/>
      <c r="WJK47" s="200"/>
      <c r="WJL47" s="266"/>
      <c r="WJM47" s="261"/>
      <c r="WJN47" s="265"/>
      <c r="WJO47" s="266"/>
      <c r="WJP47" s="200"/>
      <c r="WJQ47" s="266"/>
      <c r="WJR47" s="261"/>
      <c r="WJS47" s="265"/>
      <c r="WJT47" s="266"/>
      <c r="WJU47" s="200"/>
      <c r="WJV47" s="266"/>
      <c r="WJW47" s="261"/>
      <c r="WJX47" s="265"/>
      <c r="WJY47" s="266"/>
      <c r="WJZ47" s="200"/>
      <c r="WKA47" s="266"/>
      <c r="WKB47" s="261"/>
      <c r="WKC47" s="265"/>
      <c r="WKD47" s="266"/>
      <c r="WKE47" s="200"/>
      <c r="WKF47" s="266"/>
      <c r="WKG47" s="261"/>
      <c r="WKH47" s="265"/>
      <c r="WKI47" s="266"/>
      <c r="WKJ47" s="200"/>
      <c r="WKK47" s="266"/>
      <c r="WKL47" s="261"/>
      <c r="WKM47" s="265"/>
      <c r="WKN47" s="266"/>
      <c r="WKO47" s="200"/>
      <c r="WKP47" s="266"/>
      <c r="WKQ47" s="261"/>
      <c r="WKR47" s="265"/>
      <c r="WKS47" s="266"/>
      <c r="WKT47" s="200"/>
      <c r="WKU47" s="266"/>
      <c r="WKV47" s="261"/>
      <c r="WKW47" s="265"/>
      <c r="WKX47" s="266"/>
      <c r="WKY47" s="200"/>
      <c r="WKZ47" s="266"/>
      <c r="WLA47" s="261"/>
      <c r="WLB47" s="265"/>
      <c r="WLC47" s="266"/>
      <c r="WLD47" s="200"/>
      <c r="WLE47" s="266"/>
      <c r="WLF47" s="261"/>
      <c r="WLG47" s="265"/>
      <c r="WLH47" s="266"/>
      <c r="WLI47" s="200"/>
      <c r="WLJ47" s="266"/>
      <c r="WLK47" s="261"/>
      <c r="WLL47" s="265"/>
      <c r="WLM47" s="266"/>
      <c r="WLN47" s="200"/>
      <c r="WLO47" s="266"/>
      <c r="WLP47" s="261"/>
      <c r="WLQ47" s="265"/>
      <c r="WLR47" s="266"/>
      <c r="WLS47" s="200"/>
      <c r="WLT47" s="266"/>
      <c r="WLU47" s="261"/>
      <c r="WLV47" s="265"/>
      <c r="WLW47" s="266"/>
      <c r="WLX47" s="200"/>
      <c r="WLY47" s="266"/>
      <c r="WLZ47" s="261"/>
      <c r="WMA47" s="265"/>
      <c r="WMB47" s="266"/>
      <c r="WMC47" s="200"/>
      <c r="WMD47" s="266"/>
      <c r="WME47" s="261"/>
      <c r="WMF47" s="265"/>
      <c r="WMG47" s="266"/>
      <c r="WMH47" s="200"/>
      <c r="WMI47" s="266"/>
      <c r="WMJ47" s="261"/>
      <c r="WMK47" s="265"/>
      <c r="WML47" s="266"/>
      <c r="WMM47" s="200"/>
      <c r="WMN47" s="266"/>
      <c r="WMO47" s="261"/>
      <c r="WMP47" s="265"/>
      <c r="WMQ47" s="266"/>
      <c r="WMR47" s="200"/>
      <c r="WMS47" s="266"/>
      <c r="WMT47" s="261"/>
      <c r="WMU47" s="265"/>
      <c r="WMV47" s="266"/>
      <c r="WMW47" s="200"/>
      <c r="WMX47" s="266"/>
      <c r="WMY47" s="261"/>
      <c r="WMZ47" s="265"/>
      <c r="WNA47" s="266"/>
      <c r="WNB47" s="200"/>
      <c r="WNC47" s="266"/>
      <c r="WND47" s="261"/>
      <c r="WNE47" s="265"/>
      <c r="WNF47" s="266"/>
      <c r="WNG47" s="200"/>
      <c r="WNH47" s="266"/>
      <c r="WNI47" s="261"/>
      <c r="WNJ47" s="265"/>
      <c r="WNK47" s="266"/>
      <c r="WNL47" s="200"/>
      <c r="WNM47" s="266"/>
      <c r="WNN47" s="261"/>
      <c r="WNO47" s="265"/>
      <c r="WNP47" s="266"/>
      <c r="WNQ47" s="200"/>
      <c r="WNR47" s="266"/>
      <c r="WNS47" s="261"/>
      <c r="WNT47" s="265"/>
      <c r="WNU47" s="266"/>
      <c r="WNV47" s="200"/>
      <c r="WNW47" s="266"/>
      <c r="WNX47" s="261"/>
      <c r="WNY47" s="265"/>
      <c r="WNZ47" s="266"/>
      <c r="WOA47" s="200"/>
      <c r="WOB47" s="266"/>
      <c r="WOC47" s="261"/>
      <c r="WOD47" s="265"/>
      <c r="WOE47" s="266"/>
      <c r="WOF47" s="200"/>
      <c r="WOG47" s="266"/>
      <c r="WOH47" s="261"/>
      <c r="WOI47" s="265"/>
      <c r="WOJ47" s="266"/>
      <c r="WOK47" s="200"/>
      <c r="WOL47" s="266"/>
      <c r="WOM47" s="261"/>
      <c r="WON47" s="265"/>
      <c r="WOO47" s="266"/>
      <c r="WOP47" s="200"/>
      <c r="WOQ47" s="266"/>
      <c r="WOR47" s="261"/>
      <c r="WOS47" s="265"/>
      <c r="WOT47" s="266"/>
      <c r="WOU47" s="200"/>
      <c r="WOV47" s="266"/>
      <c r="WOW47" s="261"/>
      <c r="WOX47" s="265"/>
      <c r="WOY47" s="266"/>
      <c r="WOZ47" s="200"/>
      <c r="WPA47" s="266"/>
      <c r="WPB47" s="261"/>
      <c r="WPC47" s="265"/>
      <c r="WPD47" s="266"/>
      <c r="WPE47" s="200"/>
      <c r="WPF47" s="266"/>
      <c r="WPG47" s="261"/>
      <c r="WPH47" s="265"/>
      <c r="WPI47" s="266"/>
      <c r="WPJ47" s="200"/>
      <c r="WPK47" s="266"/>
      <c r="WPL47" s="261"/>
      <c r="WPM47" s="265"/>
      <c r="WPN47" s="266"/>
      <c r="WPO47" s="200"/>
      <c r="WPP47" s="266"/>
      <c r="WPQ47" s="261"/>
      <c r="WPR47" s="265"/>
      <c r="WPS47" s="266"/>
      <c r="WPT47" s="200"/>
      <c r="WPU47" s="266"/>
      <c r="WPV47" s="261"/>
      <c r="WPW47" s="265"/>
      <c r="WPX47" s="266"/>
      <c r="WPY47" s="200"/>
      <c r="WPZ47" s="266"/>
      <c r="WQA47" s="261"/>
      <c r="WQB47" s="265"/>
      <c r="WQC47" s="266"/>
      <c r="WQD47" s="200"/>
      <c r="WQE47" s="266"/>
      <c r="WQF47" s="261"/>
      <c r="WQG47" s="265"/>
      <c r="WQH47" s="266"/>
      <c r="WQI47" s="200"/>
      <c r="WQJ47" s="266"/>
      <c r="WQK47" s="261"/>
      <c r="WQL47" s="265"/>
      <c r="WQM47" s="266"/>
      <c r="WQN47" s="200"/>
      <c r="WQO47" s="266"/>
      <c r="WQP47" s="261"/>
      <c r="WQQ47" s="265"/>
      <c r="WQR47" s="266"/>
      <c r="WQS47" s="200"/>
      <c r="WQT47" s="266"/>
      <c r="WQU47" s="261"/>
      <c r="WQV47" s="265"/>
      <c r="WQW47" s="266"/>
      <c r="WQX47" s="200"/>
      <c r="WQY47" s="266"/>
      <c r="WQZ47" s="261"/>
      <c r="WRA47" s="265"/>
      <c r="WRB47" s="266"/>
      <c r="WRC47" s="200"/>
      <c r="WRD47" s="266"/>
      <c r="WRE47" s="261"/>
      <c r="WRF47" s="265"/>
      <c r="WRG47" s="266"/>
      <c r="WRH47" s="200"/>
      <c r="WRI47" s="266"/>
      <c r="WRJ47" s="261"/>
      <c r="WRK47" s="265"/>
      <c r="WRL47" s="266"/>
      <c r="WRM47" s="200"/>
      <c r="WRN47" s="266"/>
      <c r="WRO47" s="261"/>
      <c r="WRP47" s="265"/>
      <c r="WRQ47" s="266"/>
      <c r="WRR47" s="200"/>
      <c r="WRS47" s="266"/>
      <c r="WRT47" s="261"/>
      <c r="WRU47" s="265"/>
      <c r="WRV47" s="266"/>
      <c r="WRW47" s="200"/>
      <c r="WRX47" s="266"/>
      <c r="WRY47" s="261"/>
      <c r="WRZ47" s="265"/>
      <c r="WSA47" s="266"/>
      <c r="WSB47" s="200"/>
      <c r="WSC47" s="266"/>
      <c r="WSD47" s="261"/>
      <c r="WSE47" s="265"/>
      <c r="WSF47" s="266"/>
      <c r="WSG47" s="200"/>
      <c r="WSH47" s="266"/>
      <c r="WSI47" s="261"/>
      <c r="WSJ47" s="265"/>
      <c r="WSK47" s="266"/>
      <c r="WSL47" s="200"/>
      <c r="WSM47" s="266"/>
      <c r="WSN47" s="261"/>
      <c r="WSO47" s="265"/>
      <c r="WSP47" s="266"/>
      <c r="WSQ47" s="200"/>
      <c r="WSR47" s="266"/>
      <c r="WSS47" s="261"/>
      <c r="WST47" s="265"/>
      <c r="WSU47" s="266"/>
      <c r="WSV47" s="200"/>
      <c r="WSW47" s="266"/>
      <c r="WSX47" s="261"/>
      <c r="WSY47" s="265"/>
      <c r="WSZ47" s="266"/>
      <c r="WTA47" s="200"/>
      <c r="WTB47" s="266"/>
      <c r="WTC47" s="261"/>
      <c r="WTD47" s="265"/>
      <c r="WTE47" s="266"/>
      <c r="WTF47" s="200"/>
      <c r="WTG47" s="266"/>
      <c r="WTH47" s="261"/>
      <c r="WTI47" s="265"/>
      <c r="WTJ47" s="266"/>
      <c r="WTK47" s="200"/>
      <c r="WTL47" s="266"/>
      <c r="WTM47" s="261"/>
      <c r="WTN47" s="265"/>
      <c r="WTO47" s="266"/>
      <c r="WTP47" s="200"/>
      <c r="WTQ47" s="266"/>
      <c r="WTR47" s="261"/>
      <c r="WTS47" s="265"/>
      <c r="WTT47" s="266"/>
      <c r="WTU47" s="200"/>
      <c r="WTV47" s="266"/>
      <c r="WTW47" s="261"/>
      <c r="WTX47" s="265"/>
      <c r="WTY47" s="266"/>
      <c r="WTZ47" s="200"/>
      <c r="WUA47" s="266"/>
      <c r="WUB47" s="261"/>
      <c r="WUC47" s="265"/>
      <c r="WUD47" s="266"/>
      <c r="WUE47" s="200"/>
      <c r="WUF47" s="266"/>
      <c r="WUG47" s="261"/>
      <c r="WUH47" s="265"/>
      <c r="WUI47" s="266"/>
      <c r="WUJ47" s="200"/>
      <c r="WUK47" s="266"/>
      <c r="WUL47" s="261"/>
      <c r="WUM47" s="265"/>
      <c r="WUN47" s="266"/>
      <c r="WUO47" s="200"/>
      <c r="WUP47" s="266"/>
      <c r="WUQ47" s="261"/>
      <c r="WUR47" s="265"/>
      <c r="WUS47" s="266"/>
      <c r="WUT47" s="200"/>
      <c r="WUU47" s="266"/>
      <c r="WUV47" s="261"/>
      <c r="WUW47" s="265"/>
      <c r="WUX47" s="266"/>
      <c r="WUY47" s="200"/>
      <c r="WUZ47" s="266"/>
      <c r="WVA47" s="261"/>
      <c r="WVB47" s="265"/>
      <c r="WVC47" s="266"/>
      <c r="WVD47" s="200"/>
      <c r="WVE47" s="266"/>
      <c r="WVF47" s="261"/>
      <c r="WVG47" s="265"/>
      <c r="WVH47" s="266"/>
      <c r="WVI47" s="200"/>
      <c r="WVJ47" s="266"/>
      <c r="WVK47" s="261"/>
      <c r="WVL47" s="265"/>
      <c r="WVM47" s="266"/>
      <c r="WVN47" s="200"/>
      <c r="WVO47" s="266"/>
      <c r="WVP47" s="261"/>
      <c r="WVQ47" s="265"/>
      <c r="WVR47" s="266"/>
      <c r="WVS47" s="200"/>
      <c r="WVT47" s="266"/>
      <c r="WVU47" s="261"/>
      <c r="WVV47" s="265"/>
      <c r="WVW47" s="266"/>
      <c r="WVX47" s="200"/>
      <c r="WVY47" s="266"/>
      <c r="WVZ47" s="261"/>
      <c r="WWA47" s="265"/>
      <c r="WWB47" s="266"/>
      <c r="WWC47" s="200"/>
      <c r="WWD47" s="266"/>
      <c r="WWE47" s="261"/>
      <c r="WWF47" s="265"/>
      <c r="WWG47" s="266"/>
      <c r="WWH47" s="200"/>
      <c r="WWI47" s="266"/>
      <c r="WWJ47" s="261"/>
      <c r="WWK47" s="265"/>
      <c r="WWL47" s="266"/>
      <c r="WWM47" s="200"/>
      <c r="WWN47" s="266"/>
      <c r="WWO47" s="261"/>
      <c r="WWP47" s="265"/>
      <c r="WWQ47" s="266"/>
      <c r="WWR47" s="200"/>
      <c r="WWS47" s="266"/>
      <c r="WWT47" s="261"/>
      <c r="WWU47" s="265"/>
      <c r="WWV47" s="266"/>
      <c r="WWW47" s="200"/>
      <c r="WWX47" s="266"/>
      <c r="WWY47" s="261"/>
      <c r="WWZ47" s="265"/>
      <c r="WXA47" s="266"/>
      <c r="WXB47" s="200"/>
      <c r="WXC47" s="266"/>
      <c r="WXD47" s="261"/>
      <c r="WXE47" s="265"/>
      <c r="WXF47" s="266"/>
      <c r="WXG47" s="200"/>
      <c r="WXH47" s="266"/>
      <c r="WXI47" s="261"/>
      <c r="WXJ47" s="265"/>
      <c r="WXK47" s="266"/>
      <c r="WXL47" s="200"/>
      <c r="WXM47" s="266"/>
      <c r="WXN47" s="261"/>
      <c r="WXO47" s="265"/>
      <c r="WXP47" s="266"/>
      <c r="WXQ47" s="200"/>
      <c r="WXR47" s="266"/>
      <c r="WXS47" s="261"/>
      <c r="WXT47" s="265"/>
      <c r="WXU47" s="266"/>
      <c r="WXV47" s="200"/>
      <c r="WXW47" s="266"/>
      <c r="WXX47" s="261"/>
      <c r="WXY47" s="265"/>
      <c r="WXZ47" s="266"/>
      <c r="WYA47" s="200"/>
      <c r="WYB47" s="266"/>
      <c r="WYC47" s="261"/>
      <c r="WYD47" s="265"/>
      <c r="WYE47" s="266"/>
      <c r="WYF47" s="200"/>
      <c r="WYG47" s="266"/>
      <c r="WYH47" s="261"/>
      <c r="WYI47" s="265"/>
      <c r="WYJ47" s="266"/>
      <c r="WYK47" s="200"/>
      <c r="WYL47" s="266"/>
      <c r="WYM47" s="261"/>
      <c r="WYN47" s="265"/>
      <c r="WYO47" s="266"/>
      <c r="WYP47" s="200"/>
      <c r="WYQ47" s="266"/>
      <c r="WYR47" s="261"/>
      <c r="WYS47" s="265"/>
      <c r="WYT47" s="266"/>
      <c r="WYU47" s="200"/>
      <c r="WYV47" s="266"/>
      <c r="WYW47" s="261"/>
      <c r="WYX47" s="265"/>
      <c r="WYY47" s="266"/>
      <c r="WYZ47" s="200"/>
      <c r="WZA47" s="266"/>
      <c r="WZB47" s="261"/>
      <c r="WZC47" s="265"/>
      <c r="WZD47" s="266"/>
      <c r="WZE47" s="200"/>
      <c r="WZF47" s="266"/>
      <c r="WZG47" s="261"/>
      <c r="WZH47" s="265"/>
      <c r="WZI47" s="266"/>
      <c r="WZJ47" s="200"/>
      <c r="WZK47" s="266"/>
      <c r="WZL47" s="261"/>
      <c r="WZM47" s="265"/>
      <c r="WZN47" s="266"/>
      <c r="WZO47" s="200"/>
      <c r="WZP47" s="266"/>
      <c r="WZQ47" s="261"/>
      <c r="WZR47" s="265"/>
      <c r="WZS47" s="266"/>
      <c r="WZT47" s="200"/>
      <c r="WZU47" s="266"/>
      <c r="WZV47" s="261"/>
      <c r="WZW47" s="265"/>
      <c r="WZX47" s="266"/>
      <c r="WZY47" s="200"/>
      <c r="WZZ47" s="266"/>
      <c r="XAA47" s="261"/>
      <c r="XAB47" s="265"/>
      <c r="XAC47" s="266"/>
      <c r="XAD47" s="200"/>
      <c r="XAE47" s="266"/>
      <c r="XAF47" s="261"/>
      <c r="XAG47" s="265"/>
      <c r="XAH47" s="266"/>
      <c r="XAI47" s="200"/>
      <c r="XAJ47" s="266"/>
      <c r="XAK47" s="261"/>
      <c r="XAL47" s="265"/>
      <c r="XAM47" s="266"/>
      <c r="XAN47" s="200"/>
      <c r="XAO47" s="266"/>
      <c r="XAP47" s="261"/>
      <c r="XAQ47" s="265"/>
      <c r="XAR47" s="266"/>
      <c r="XAS47" s="200"/>
      <c r="XAT47" s="266"/>
      <c r="XAU47" s="261"/>
      <c r="XAV47" s="265"/>
      <c r="XAW47" s="266"/>
      <c r="XAX47" s="200"/>
      <c r="XAY47" s="266"/>
      <c r="XAZ47" s="261"/>
      <c r="XBA47" s="265"/>
      <c r="XBB47" s="266"/>
      <c r="XBC47" s="200"/>
      <c r="XBD47" s="266"/>
      <c r="XBE47" s="261"/>
      <c r="XBF47" s="265"/>
      <c r="XBG47" s="266"/>
      <c r="XBH47" s="200"/>
      <c r="XBI47" s="266"/>
      <c r="XBJ47" s="261"/>
      <c r="XBK47" s="265"/>
      <c r="XBL47" s="266"/>
      <c r="XBM47" s="200"/>
      <c r="XBN47" s="266"/>
      <c r="XBO47" s="261"/>
      <c r="XBP47" s="265"/>
      <c r="XBQ47" s="266"/>
      <c r="XBR47" s="200"/>
      <c r="XBS47" s="266"/>
      <c r="XBT47" s="261"/>
      <c r="XBU47" s="265"/>
      <c r="XBV47" s="266"/>
      <c r="XBW47" s="200"/>
      <c r="XBX47" s="266"/>
      <c r="XBY47" s="261"/>
      <c r="XBZ47" s="265"/>
      <c r="XCA47" s="266"/>
      <c r="XCB47" s="200"/>
      <c r="XCC47" s="266"/>
      <c r="XCD47" s="261"/>
      <c r="XCE47" s="265"/>
      <c r="XCF47" s="266"/>
      <c r="XCG47" s="200"/>
      <c r="XCH47" s="266"/>
      <c r="XCI47" s="261"/>
      <c r="XCJ47" s="265"/>
      <c r="XCK47" s="266"/>
      <c r="XCL47" s="200"/>
      <c r="XCM47" s="266"/>
      <c r="XCN47" s="261"/>
      <c r="XCO47" s="265"/>
      <c r="XCP47" s="266"/>
      <c r="XCQ47" s="200"/>
      <c r="XCR47" s="266"/>
      <c r="XCS47" s="261"/>
      <c r="XCT47" s="265"/>
      <c r="XCU47" s="266"/>
      <c r="XCV47" s="200"/>
      <c r="XCW47" s="266"/>
      <c r="XCX47" s="261"/>
      <c r="XCY47" s="265"/>
      <c r="XCZ47" s="266"/>
      <c r="XDA47" s="200"/>
      <c r="XDB47" s="266"/>
      <c r="XDC47" s="261"/>
      <c r="XDD47" s="265"/>
      <c r="XDE47" s="266"/>
      <c r="XDF47" s="200"/>
      <c r="XDG47" s="266"/>
      <c r="XDH47" s="261"/>
      <c r="XDI47" s="265"/>
      <c r="XDJ47" s="266"/>
      <c r="XDK47" s="200"/>
      <c r="XDL47" s="266"/>
      <c r="XDM47" s="261"/>
      <c r="XDN47" s="265"/>
      <c r="XDO47" s="266"/>
      <c r="XDP47" s="200"/>
      <c r="XDQ47" s="266"/>
      <c r="XDR47" s="261"/>
      <c r="XDS47" s="265"/>
      <c r="XDT47" s="266"/>
      <c r="XDU47" s="200"/>
      <c r="XDV47" s="266"/>
      <c r="XDW47" s="261"/>
      <c r="XDX47" s="265"/>
      <c r="XDY47" s="266"/>
      <c r="XDZ47" s="200"/>
      <c r="XEA47" s="266"/>
      <c r="XEB47" s="261"/>
      <c r="XEC47" s="265"/>
      <c r="XED47" s="266"/>
      <c r="XEE47" s="200"/>
      <c r="XEF47" s="266"/>
      <c r="XEG47" s="261"/>
      <c r="XEH47" s="265"/>
      <c r="XEI47" s="266"/>
      <c r="XEJ47" s="200"/>
      <c r="XEK47" s="266"/>
      <c r="XEL47" s="261"/>
      <c r="XEM47" s="265"/>
      <c r="XEN47" s="266"/>
      <c r="XEO47" s="200"/>
      <c r="XEP47" s="266"/>
      <c r="XEQ47" s="261"/>
      <c r="XER47" s="265"/>
      <c r="XES47" s="266"/>
      <c r="XET47" s="200"/>
      <c r="XEU47" s="266"/>
      <c r="XEV47" s="261"/>
      <c r="XEW47" s="265"/>
      <c r="XEX47" s="266"/>
      <c r="XEY47" s="200"/>
      <c r="XEZ47" s="266"/>
      <c r="XFA47" s="261"/>
      <c r="XFB47" s="265"/>
      <c r="XFC47" s="266"/>
      <c r="XFD47" s="200"/>
    </row>
    <row r="48" spans="1:16384" x14ac:dyDescent="0.25">
      <c r="A48" s="261"/>
    </row>
    <row r="50" spans="1:16384" x14ac:dyDescent="0.25">
      <c r="A50" s="234" t="s">
        <v>2390</v>
      </c>
      <c r="B50" s="235" t="s">
        <v>2311</v>
      </c>
      <c r="C50" s="235" t="s">
        <v>2312</v>
      </c>
      <c r="D50" s="236" t="s">
        <v>2313</v>
      </c>
      <c r="E50" s="235" t="s">
        <v>2314</v>
      </c>
    </row>
    <row r="51" spans="1:16384" x14ac:dyDescent="0.25">
      <c r="A51" s="166" t="s">
        <v>2391</v>
      </c>
      <c r="B51" s="260">
        <v>314834.54000000004</v>
      </c>
      <c r="C51" s="212">
        <v>7.0503898314400689E-5</v>
      </c>
      <c r="D51" s="260">
        <v>7</v>
      </c>
      <c r="E51" s="212">
        <v>4.1079812206572773E-3</v>
      </c>
    </row>
    <row r="52" spans="1:16384" x14ac:dyDescent="0.25">
      <c r="A52" s="166" t="s">
        <v>2392</v>
      </c>
      <c r="B52" s="260">
        <v>4109282.05</v>
      </c>
      <c r="C52" s="212">
        <v>9.2023068307051689E-4</v>
      </c>
      <c r="D52" s="260">
        <v>28</v>
      </c>
      <c r="E52" s="212">
        <v>1.6431924882629109E-2</v>
      </c>
    </row>
    <row r="53" spans="1:16384" x14ac:dyDescent="0.25">
      <c r="A53" s="166" t="s">
        <v>2393</v>
      </c>
      <c r="B53" s="260">
        <v>10407296.65</v>
      </c>
      <c r="C53" s="212">
        <v>2.3306051005058176E-3</v>
      </c>
      <c r="D53" s="260">
        <v>23</v>
      </c>
      <c r="E53" s="212">
        <v>1.3497652582159625E-2</v>
      </c>
    </row>
    <row r="54" spans="1:16384" x14ac:dyDescent="0.25">
      <c r="A54" s="166" t="s">
        <v>2394</v>
      </c>
      <c r="B54" s="260">
        <v>18265605.670000002</v>
      </c>
      <c r="C54" s="212">
        <v>4.0903911140392048E-3</v>
      </c>
      <c r="D54" s="260">
        <v>33</v>
      </c>
      <c r="E54" s="212">
        <v>1.936619718309859E-2</v>
      </c>
    </row>
    <row r="55" spans="1:16384" x14ac:dyDescent="0.25">
      <c r="A55" s="166" t="s">
        <v>2395</v>
      </c>
      <c r="B55" s="260">
        <v>47488447.329999991</v>
      </c>
      <c r="C55" s="212">
        <v>1.0634540484862594E-2</v>
      </c>
      <c r="D55" s="260">
        <v>46</v>
      </c>
      <c r="E55" s="212">
        <v>2.699530516431925E-2</v>
      </c>
    </row>
    <row r="56" spans="1:16384" x14ac:dyDescent="0.25">
      <c r="A56" s="166" t="s">
        <v>2396</v>
      </c>
      <c r="B56" s="260">
        <v>134232139.25860757</v>
      </c>
      <c r="C56" s="212">
        <v>3.0059881920240835E-2</v>
      </c>
      <c r="D56" s="260">
        <v>133</v>
      </c>
      <c r="E56" s="212">
        <v>7.8051643192488265E-2</v>
      </c>
    </row>
    <row r="57" spans="1:16384" x14ac:dyDescent="0.25">
      <c r="A57" s="166" t="s">
        <v>2346</v>
      </c>
      <c r="B57" s="260">
        <v>4250673630.1213913</v>
      </c>
      <c r="C57" s="212">
        <v>0.95189384679896616</v>
      </c>
      <c r="D57" s="260">
        <v>1434</v>
      </c>
      <c r="E57" s="212">
        <v>0.84154929577464788</v>
      </c>
    </row>
    <row r="58" spans="1:16384" x14ac:dyDescent="0.25">
      <c r="A58" s="166"/>
      <c r="B58" s="260"/>
      <c r="C58" s="212"/>
      <c r="D58" s="260"/>
      <c r="E58" s="212"/>
    </row>
    <row r="59" spans="1:16384" ht="15" thickBot="1" x14ac:dyDescent="0.3">
      <c r="A59" s="262" t="s">
        <v>2323</v>
      </c>
      <c r="B59" s="263">
        <f>SUM(B51:B58)</f>
        <v>4465491235.6199989</v>
      </c>
      <c r="C59" s="264">
        <f>SUM(C51:C58)</f>
        <v>0.99999999999999956</v>
      </c>
      <c r="D59" s="268">
        <f>SUM(D51:D58)</f>
        <v>1704</v>
      </c>
      <c r="E59" s="264">
        <f>SUM(E51:E58)</f>
        <v>1</v>
      </c>
      <c r="F59" s="261"/>
      <c r="G59" s="265"/>
      <c r="H59" s="266"/>
      <c r="I59" s="200"/>
      <c r="J59" s="266"/>
      <c r="K59" s="261"/>
      <c r="L59" s="265"/>
      <c r="M59" s="266"/>
      <c r="N59" s="200"/>
      <c r="O59" s="266"/>
      <c r="P59" s="261"/>
      <c r="Q59" s="265"/>
      <c r="R59" s="266"/>
      <c r="S59" s="200"/>
      <c r="T59" s="266"/>
      <c r="U59" s="261"/>
      <c r="V59" s="265"/>
      <c r="W59" s="266"/>
      <c r="X59" s="200"/>
      <c r="Y59" s="266"/>
      <c r="Z59" s="261"/>
      <c r="AA59" s="265"/>
      <c r="AB59" s="266"/>
      <c r="AC59" s="200"/>
      <c r="AD59" s="266"/>
      <c r="AE59" s="261"/>
      <c r="AF59" s="265"/>
      <c r="AG59" s="266"/>
      <c r="AH59" s="200"/>
      <c r="AI59" s="266"/>
      <c r="AJ59" s="261"/>
      <c r="AK59" s="265"/>
      <c r="AL59" s="266"/>
      <c r="AM59" s="200"/>
      <c r="AN59" s="266"/>
      <c r="AO59" s="261"/>
      <c r="AP59" s="265"/>
      <c r="AQ59" s="266"/>
      <c r="AR59" s="200"/>
      <c r="AS59" s="266"/>
      <c r="AT59" s="261"/>
      <c r="AU59" s="265"/>
      <c r="AV59" s="266"/>
      <c r="AW59" s="200"/>
      <c r="AX59" s="266"/>
      <c r="AY59" s="261"/>
      <c r="AZ59" s="265"/>
      <c r="BA59" s="266"/>
      <c r="BB59" s="200"/>
      <c r="BC59" s="266"/>
      <c r="BD59" s="261"/>
      <c r="BE59" s="265"/>
      <c r="BF59" s="266"/>
      <c r="BG59" s="200"/>
      <c r="BH59" s="266"/>
      <c r="BI59" s="261"/>
      <c r="BJ59" s="265"/>
      <c r="BK59" s="266"/>
      <c r="BL59" s="200"/>
      <c r="BM59" s="266"/>
      <c r="BN59" s="261"/>
      <c r="BO59" s="265"/>
      <c r="BP59" s="266"/>
      <c r="BQ59" s="200"/>
      <c r="BR59" s="266"/>
      <c r="BS59" s="261"/>
      <c r="BT59" s="265"/>
      <c r="BU59" s="266"/>
      <c r="BV59" s="200"/>
      <c r="BW59" s="266"/>
      <c r="BX59" s="261"/>
      <c r="BY59" s="265"/>
      <c r="BZ59" s="266"/>
      <c r="CA59" s="200"/>
      <c r="CB59" s="266"/>
      <c r="CC59" s="261"/>
      <c r="CD59" s="265"/>
      <c r="CE59" s="266"/>
      <c r="CF59" s="200"/>
      <c r="CG59" s="266"/>
      <c r="CH59" s="261"/>
      <c r="CI59" s="265"/>
      <c r="CJ59" s="266"/>
      <c r="CK59" s="200"/>
      <c r="CL59" s="266"/>
      <c r="CM59" s="261"/>
      <c r="CN59" s="265"/>
      <c r="CO59" s="266"/>
      <c r="CP59" s="200"/>
      <c r="CQ59" s="266"/>
      <c r="CR59" s="261"/>
      <c r="CS59" s="265"/>
      <c r="CT59" s="266"/>
      <c r="CU59" s="200"/>
      <c r="CV59" s="266"/>
      <c r="CW59" s="261"/>
      <c r="CX59" s="265"/>
      <c r="CY59" s="266"/>
      <c r="CZ59" s="200"/>
      <c r="DA59" s="266"/>
      <c r="DB59" s="261"/>
      <c r="DC59" s="265"/>
      <c r="DD59" s="266"/>
      <c r="DE59" s="200"/>
      <c r="DF59" s="266"/>
      <c r="DG59" s="261"/>
      <c r="DH59" s="265"/>
      <c r="DI59" s="266"/>
      <c r="DJ59" s="200"/>
      <c r="DK59" s="266"/>
      <c r="DL59" s="261"/>
      <c r="DM59" s="265"/>
      <c r="DN59" s="266"/>
      <c r="DO59" s="200"/>
      <c r="DP59" s="266"/>
      <c r="DQ59" s="261"/>
      <c r="DR59" s="265"/>
      <c r="DS59" s="266"/>
      <c r="DT59" s="200"/>
      <c r="DU59" s="266"/>
      <c r="DV59" s="261"/>
      <c r="DW59" s="265"/>
      <c r="DX59" s="266"/>
      <c r="DY59" s="200"/>
      <c r="DZ59" s="266"/>
      <c r="EA59" s="261"/>
      <c r="EB59" s="265"/>
      <c r="EC59" s="266"/>
      <c r="ED59" s="200"/>
      <c r="EE59" s="266"/>
      <c r="EF59" s="261"/>
      <c r="EG59" s="265"/>
      <c r="EH59" s="266"/>
      <c r="EI59" s="200"/>
      <c r="EJ59" s="266"/>
      <c r="EK59" s="261"/>
      <c r="EL59" s="265"/>
      <c r="EM59" s="266"/>
      <c r="EN59" s="200"/>
      <c r="EO59" s="266"/>
      <c r="EP59" s="261"/>
      <c r="EQ59" s="265"/>
      <c r="ER59" s="266"/>
      <c r="ES59" s="200"/>
      <c r="ET59" s="266"/>
      <c r="EU59" s="261"/>
      <c r="EV59" s="265"/>
      <c r="EW59" s="266"/>
      <c r="EX59" s="200"/>
      <c r="EY59" s="266"/>
      <c r="EZ59" s="261"/>
      <c r="FA59" s="265"/>
      <c r="FB59" s="266"/>
      <c r="FC59" s="200"/>
      <c r="FD59" s="266"/>
      <c r="FE59" s="261"/>
      <c r="FF59" s="265"/>
      <c r="FG59" s="266"/>
      <c r="FH59" s="200"/>
      <c r="FI59" s="266"/>
      <c r="FJ59" s="261"/>
      <c r="FK59" s="265"/>
      <c r="FL59" s="266"/>
      <c r="FM59" s="200"/>
      <c r="FN59" s="266"/>
      <c r="FO59" s="261"/>
      <c r="FP59" s="265"/>
      <c r="FQ59" s="266"/>
      <c r="FR59" s="200"/>
      <c r="FS59" s="266"/>
      <c r="FT59" s="261"/>
      <c r="FU59" s="265"/>
      <c r="FV59" s="266"/>
      <c r="FW59" s="200"/>
      <c r="FX59" s="266"/>
      <c r="FY59" s="261"/>
      <c r="FZ59" s="265"/>
      <c r="GA59" s="266"/>
      <c r="GB59" s="200"/>
      <c r="GC59" s="266"/>
      <c r="GD59" s="261"/>
      <c r="GE59" s="265"/>
      <c r="GF59" s="266"/>
      <c r="GG59" s="200"/>
      <c r="GH59" s="266"/>
      <c r="GI59" s="261"/>
      <c r="GJ59" s="265"/>
      <c r="GK59" s="266"/>
      <c r="GL59" s="200"/>
      <c r="GM59" s="266"/>
      <c r="GN59" s="261"/>
      <c r="GO59" s="265"/>
      <c r="GP59" s="266"/>
      <c r="GQ59" s="200"/>
      <c r="GR59" s="266"/>
      <c r="GS59" s="261"/>
      <c r="GT59" s="265"/>
      <c r="GU59" s="266"/>
      <c r="GV59" s="200"/>
      <c r="GW59" s="266"/>
      <c r="GX59" s="261"/>
      <c r="GY59" s="265"/>
      <c r="GZ59" s="266"/>
      <c r="HA59" s="200"/>
      <c r="HB59" s="266"/>
      <c r="HC59" s="261"/>
      <c r="HD59" s="265"/>
      <c r="HE59" s="266"/>
      <c r="HF59" s="200"/>
      <c r="HG59" s="266"/>
      <c r="HH59" s="261"/>
      <c r="HI59" s="265"/>
      <c r="HJ59" s="266"/>
      <c r="HK59" s="200"/>
      <c r="HL59" s="266"/>
      <c r="HM59" s="261"/>
      <c r="HN59" s="265"/>
      <c r="HO59" s="266"/>
      <c r="HP59" s="200"/>
      <c r="HQ59" s="266"/>
      <c r="HR59" s="261"/>
      <c r="HS59" s="265"/>
      <c r="HT59" s="266"/>
      <c r="HU59" s="200"/>
      <c r="HV59" s="266"/>
      <c r="HW59" s="261"/>
      <c r="HX59" s="265"/>
      <c r="HY59" s="266"/>
      <c r="HZ59" s="200"/>
      <c r="IA59" s="266"/>
      <c r="IB59" s="261"/>
      <c r="IC59" s="265"/>
      <c r="ID59" s="266"/>
      <c r="IE59" s="200"/>
      <c r="IF59" s="266"/>
      <c r="IG59" s="261"/>
      <c r="IH59" s="265"/>
      <c r="II59" s="266"/>
      <c r="IJ59" s="200"/>
      <c r="IK59" s="266"/>
      <c r="IL59" s="261"/>
      <c r="IM59" s="265"/>
      <c r="IN59" s="266"/>
      <c r="IO59" s="200"/>
      <c r="IP59" s="266"/>
      <c r="IQ59" s="261"/>
      <c r="IR59" s="265"/>
      <c r="IS59" s="266"/>
      <c r="IT59" s="200"/>
      <c r="IU59" s="266"/>
      <c r="IV59" s="261"/>
      <c r="IW59" s="265"/>
      <c r="IX59" s="266"/>
      <c r="IY59" s="200"/>
      <c r="IZ59" s="266"/>
      <c r="JA59" s="261"/>
      <c r="JB59" s="265"/>
      <c r="JC59" s="266"/>
      <c r="JD59" s="200"/>
      <c r="JE59" s="266"/>
      <c r="JF59" s="261"/>
      <c r="JG59" s="265"/>
      <c r="JH59" s="266"/>
      <c r="JI59" s="200"/>
      <c r="JJ59" s="266"/>
      <c r="JK59" s="261"/>
      <c r="JL59" s="265"/>
      <c r="JM59" s="266"/>
      <c r="JN59" s="200"/>
      <c r="JO59" s="266"/>
      <c r="JP59" s="261"/>
      <c r="JQ59" s="265"/>
      <c r="JR59" s="266"/>
      <c r="JS59" s="200"/>
      <c r="JT59" s="266"/>
      <c r="JU59" s="261"/>
      <c r="JV59" s="265"/>
      <c r="JW59" s="266"/>
      <c r="JX59" s="200"/>
      <c r="JY59" s="266"/>
      <c r="JZ59" s="261"/>
      <c r="KA59" s="265"/>
      <c r="KB59" s="266"/>
      <c r="KC59" s="200"/>
      <c r="KD59" s="266"/>
      <c r="KE59" s="261"/>
      <c r="KF59" s="265"/>
      <c r="KG59" s="266"/>
      <c r="KH59" s="200"/>
      <c r="KI59" s="266"/>
      <c r="KJ59" s="261"/>
      <c r="KK59" s="265"/>
      <c r="KL59" s="266"/>
      <c r="KM59" s="200"/>
      <c r="KN59" s="266"/>
      <c r="KO59" s="261"/>
      <c r="KP59" s="265"/>
      <c r="KQ59" s="266"/>
      <c r="KR59" s="200"/>
      <c r="KS59" s="266"/>
      <c r="KT59" s="261"/>
      <c r="KU59" s="265"/>
      <c r="KV59" s="266"/>
      <c r="KW59" s="200"/>
      <c r="KX59" s="266"/>
      <c r="KY59" s="261"/>
      <c r="KZ59" s="265"/>
      <c r="LA59" s="266"/>
      <c r="LB59" s="200"/>
      <c r="LC59" s="266"/>
      <c r="LD59" s="261"/>
      <c r="LE59" s="265"/>
      <c r="LF59" s="266"/>
      <c r="LG59" s="200"/>
      <c r="LH59" s="266"/>
      <c r="LI59" s="261"/>
      <c r="LJ59" s="265"/>
      <c r="LK59" s="266"/>
      <c r="LL59" s="200"/>
      <c r="LM59" s="266"/>
      <c r="LN59" s="261"/>
      <c r="LO59" s="265"/>
      <c r="LP59" s="266"/>
      <c r="LQ59" s="200"/>
      <c r="LR59" s="266"/>
      <c r="LS59" s="261"/>
      <c r="LT59" s="265"/>
      <c r="LU59" s="266"/>
      <c r="LV59" s="200"/>
      <c r="LW59" s="266"/>
      <c r="LX59" s="261"/>
      <c r="LY59" s="265"/>
      <c r="LZ59" s="266"/>
      <c r="MA59" s="200"/>
      <c r="MB59" s="266"/>
      <c r="MC59" s="261"/>
      <c r="MD59" s="265"/>
      <c r="ME59" s="266"/>
      <c r="MF59" s="200"/>
      <c r="MG59" s="266"/>
      <c r="MH59" s="261"/>
      <c r="MI59" s="265"/>
      <c r="MJ59" s="266"/>
      <c r="MK59" s="200"/>
      <c r="ML59" s="266"/>
      <c r="MM59" s="261"/>
      <c r="MN59" s="265"/>
      <c r="MO59" s="266"/>
      <c r="MP59" s="200"/>
      <c r="MQ59" s="266"/>
      <c r="MR59" s="261"/>
      <c r="MS59" s="265"/>
      <c r="MT59" s="266"/>
      <c r="MU59" s="200"/>
      <c r="MV59" s="266"/>
      <c r="MW59" s="261"/>
      <c r="MX59" s="265"/>
      <c r="MY59" s="266"/>
      <c r="MZ59" s="200"/>
      <c r="NA59" s="266"/>
      <c r="NB59" s="261"/>
      <c r="NC59" s="265"/>
      <c r="ND59" s="266"/>
      <c r="NE59" s="200"/>
      <c r="NF59" s="266"/>
      <c r="NG59" s="261"/>
      <c r="NH59" s="265"/>
      <c r="NI59" s="266"/>
      <c r="NJ59" s="200"/>
      <c r="NK59" s="266"/>
      <c r="NL59" s="261"/>
      <c r="NM59" s="265"/>
      <c r="NN59" s="266"/>
      <c r="NO59" s="200"/>
      <c r="NP59" s="266"/>
      <c r="NQ59" s="261"/>
      <c r="NR59" s="265"/>
      <c r="NS59" s="266"/>
      <c r="NT59" s="200"/>
      <c r="NU59" s="266"/>
      <c r="NV59" s="261"/>
      <c r="NW59" s="265"/>
      <c r="NX59" s="266"/>
      <c r="NY59" s="200"/>
      <c r="NZ59" s="266"/>
      <c r="OA59" s="261"/>
      <c r="OB59" s="265"/>
      <c r="OC59" s="266"/>
      <c r="OD59" s="200"/>
      <c r="OE59" s="266"/>
      <c r="OF59" s="261"/>
      <c r="OG59" s="265"/>
      <c r="OH59" s="266"/>
      <c r="OI59" s="200"/>
      <c r="OJ59" s="266"/>
      <c r="OK59" s="261"/>
      <c r="OL59" s="265"/>
      <c r="OM59" s="266"/>
      <c r="ON59" s="200"/>
      <c r="OO59" s="266"/>
      <c r="OP59" s="261"/>
      <c r="OQ59" s="265"/>
      <c r="OR59" s="266"/>
      <c r="OS59" s="200"/>
      <c r="OT59" s="266"/>
      <c r="OU59" s="261"/>
      <c r="OV59" s="265"/>
      <c r="OW59" s="266"/>
      <c r="OX59" s="200"/>
      <c r="OY59" s="266"/>
      <c r="OZ59" s="261"/>
      <c r="PA59" s="265"/>
      <c r="PB59" s="266"/>
      <c r="PC59" s="200"/>
      <c r="PD59" s="266"/>
      <c r="PE59" s="261"/>
      <c r="PF59" s="265"/>
      <c r="PG59" s="266"/>
      <c r="PH59" s="200"/>
      <c r="PI59" s="266"/>
      <c r="PJ59" s="261"/>
      <c r="PK59" s="265"/>
      <c r="PL59" s="266"/>
      <c r="PM59" s="200"/>
      <c r="PN59" s="266"/>
      <c r="PO59" s="261"/>
      <c r="PP59" s="265"/>
      <c r="PQ59" s="266"/>
      <c r="PR59" s="200"/>
      <c r="PS59" s="266"/>
      <c r="PT59" s="261"/>
      <c r="PU59" s="265"/>
      <c r="PV59" s="266"/>
      <c r="PW59" s="200"/>
      <c r="PX59" s="266"/>
      <c r="PY59" s="261"/>
      <c r="PZ59" s="265"/>
      <c r="QA59" s="266"/>
      <c r="QB59" s="200"/>
      <c r="QC59" s="266"/>
      <c r="QD59" s="261"/>
      <c r="QE59" s="265"/>
      <c r="QF59" s="266"/>
      <c r="QG59" s="200"/>
      <c r="QH59" s="266"/>
      <c r="QI59" s="261"/>
      <c r="QJ59" s="265"/>
      <c r="QK59" s="266"/>
      <c r="QL59" s="200"/>
      <c r="QM59" s="266"/>
      <c r="QN59" s="261"/>
      <c r="QO59" s="265"/>
      <c r="QP59" s="266"/>
      <c r="QQ59" s="200"/>
      <c r="QR59" s="266"/>
      <c r="QS59" s="261"/>
      <c r="QT59" s="265"/>
      <c r="QU59" s="266"/>
      <c r="QV59" s="200"/>
      <c r="QW59" s="266"/>
      <c r="QX59" s="261"/>
      <c r="QY59" s="265"/>
      <c r="QZ59" s="266"/>
      <c r="RA59" s="200"/>
      <c r="RB59" s="266"/>
      <c r="RC59" s="261"/>
      <c r="RD59" s="265"/>
      <c r="RE59" s="266"/>
      <c r="RF59" s="200"/>
      <c r="RG59" s="266"/>
      <c r="RH59" s="261"/>
      <c r="RI59" s="265"/>
      <c r="RJ59" s="266"/>
      <c r="RK59" s="200"/>
      <c r="RL59" s="266"/>
      <c r="RM59" s="261"/>
      <c r="RN59" s="265"/>
      <c r="RO59" s="266"/>
      <c r="RP59" s="200"/>
      <c r="RQ59" s="266"/>
      <c r="RR59" s="261"/>
      <c r="RS59" s="265"/>
      <c r="RT59" s="266"/>
      <c r="RU59" s="200"/>
      <c r="RV59" s="266"/>
      <c r="RW59" s="261"/>
      <c r="RX59" s="265"/>
      <c r="RY59" s="266"/>
      <c r="RZ59" s="200"/>
      <c r="SA59" s="266"/>
      <c r="SB59" s="261"/>
      <c r="SC59" s="265"/>
      <c r="SD59" s="266"/>
      <c r="SE59" s="200"/>
      <c r="SF59" s="266"/>
      <c r="SG59" s="261"/>
      <c r="SH59" s="265"/>
      <c r="SI59" s="266"/>
      <c r="SJ59" s="200"/>
      <c r="SK59" s="266"/>
      <c r="SL59" s="261"/>
      <c r="SM59" s="265"/>
      <c r="SN59" s="266"/>
      <c r="SO59" s="200"/>
      <c r="SP59" s="266"/>
      <c r="SQ59" s="261"/>
      <c r="SR59" s="265"/>
      <c r="SS59" s="266"/>
      <c r="ST59" s="200"/>
      <c r="SU59" s="266"/>
      <c r="SV59" s="261"/>
      <c r="SW59" s="265"/>
      <c r="SX59" s="266"/>
      <c r="SY59" s="200"/>
      <c r="SZ59" s="266"/>
      <c r="TA59" s="261"/>
      <c r="TB59" s="265"/>
      <c r="TC59" s="266"/>
      <c r="TD59" s="200"/>
      <c r="TE59" s="266"/>
      <c r="TF59" s="261"/>
      <c r="TG59" s="265"/>
      <c r="TH59" s="266"/>
      <c r="TI59" s="200"/>
      <c r="TJ59" s="266"/>
      <c r="TK59" s="261"/>
      <c r="TL59" s="265"/>
      <c r="TM59" s="266"/>
      <c r="TN59" s="200"/>
      <c r="TO59" s="266"/>
      <c r="TP59" s="261"/>
      <c r="TQ59" s="265"/>
      <c r="TR59" s="266"/>
      <c r="TS59" s="200"/>
      <c r="TT59" s="266"/>
      <c r="TU59" s="261"/>
      <c r="TV59" s="265"/>
      <c r="TW59" s="266"/>
      <c r="TX59" s="200"/>
      <c r="TY59" s="266"/>
      <c r="TZ59" s="261"/>
      <c r="UA59" s="265"/>
      <c r="UB59" s="266"/>
      <c r="UC59" s="200"/>
      <c r="UD59" s="266"/>
      <c r="UE59" s="261"/>
      <c r="UF59" s="265"/>
      <c r="UG59" s="266"/>
      <c r="UH59" s="200"/>
      <c r="UI59" s="266"/>
      <c r="UJ59" s="261"/>
      <c r="UK59" s="265"/>
      <c r="UL59" s="266"/>
      <c r="UM59" s="200"/>
      <c r="UN59" s="266"/>
      <c r="UO59" s="261"/>
      <c r="UP59" s="265"/>
      <c r="UQ59" s="266"/>
      <c r="UR59" s="200"/>
      <c r="US59" s="266"/>
      <c r="UT59" s="261"/>
      <c r="UU59" s="265"/>
      <c r="UV59" s="266"/>
      <c r="UW59" s="200"/>
      <c r="UX59" s="266"/>
      <c r="UY59" s="261"/>
      <c r="UZ59" s="265"/>
      <c r="VA59" s="266"/>
      <c r="VB59" s="200"/>
      <c r="VC59" s="266"/>
      <c r="VD59" s="261"/>
      <c r="VE59" s="265"/>
      <c r="VF59" s="266"/>
      <c r="VG59" s="200"/>
      <c r="VH59" s="266"/>
      <c r="VI59" s="261"/>
      <c r="VJ59" s="265"/>
      <c r="VK59" s="266"/>
      <c r="VL59" s="200"/>
      <c r="VM59" s="266"/>
      <c r="VN59" s="261"/>
      <c r="VO59" s="265"/>
      <c r="VP59" s="266"/>
      <c r="VQ59" s="200"/>
      <c r="VR59" s="266"/>
      <c r="VS59" s="261"/>
      <c r="VT59" s="265"/>
      <c r="VU59" s="266"/>
      <c r="VV59" s="200"/>
      <c r="VW59" s="266"/>
      <c r="VX59" s="261"/>
      <c r="VY59" s="265"/>
      <c r="VZ59" s="266"/>
      <c r="WA59" s="200"/>
      <c r="WB59" s="266"/>
      <c r="WC59" s="261"/>
      <c r="WD59" s="265"/>
      <c r="WE59" s="266"/>
      <c r="WF59" s="200"/>
      <c r="WG59" s="266"/>
      <c r="WH59" s="261"/>
      <c r="WI59" s="265"/>
      <c r="WJ59" s="266"/>
      <c r="WK59" s="200"/>
      <c r="WL59" s="266"/>
      <c r="WM59" s="261"/>
      <c r="WN59" s="265"/>
      <c r="WO59" s="266"/>
      <c r="WP59" s="200"/>
      <c r="WQ59" s="266"/>
      <c r="WR59" s="261"/>
      <c r="WS59" s="265"/>
      <c r="WT59" s="266"/>
      <c r="WU59" s="200"/>
      <c r="WV59" s="266"/>
      <c r="WW59" s="261"/>
      <c r="WX59" s="265"/>
      <c r="WY59" s="266"/>
      <c r="WZ59" s="200"/>
      <c r="XA59" s="266"/>
      <c r="XB59" s="261"/>
      <c r="XC59" s="265"/>
      <c r="XD59" s="266"/>
      <c r="XE59" s="200"/>
      <c r="XF59" s="266"/>
      <c r="XG59" s="261"/>
      <c r="XH59" s="265"/>
      <c r="XI59" s="266"/>
      <c r="XJ59" s="200"/>
      <c r="XK59" s="266"/>
      <c r="XL59" s="261"/>
      <c r="XM59" s="265"/>
      <c r="XN59" s="266"/>
      <c r="XO59" s="200"/>
      <c r="XP59" s="266"/>
      <c r="XQ59" s="261"/>
      <c r="XR59" s="265"/>
      <c r="XS59" s="266"/>
      <c r="XT59" s="200"/>
      <c r="XU59" s="266"/>
      <c r="XV59" s="261"/>
      <c r="XW59" s="265"/>
      <c r="XX59" s="266"/>
      <c r="XY59" s="200"/>
      <c r="XZ59" s="266"/>
      <c r="YA59" s="261"/>
      <c r="YB59" s="265"/>
      <c r="YC59" s="266"/>
      <c r="YD59" s="200"/>
      <c r="YE59" s="266"/>
      <c r="YF59" s="261"/>
      <c r="YG59" s="265"/>
      <c r="YH59" s="266"/>
      <c r="YI59" s="200"/>
      <c r="YJ59" s="266"/>
      <c r="YK59" s="261"/>
      <c r="YL59" s="265"/>
      <c r="YM59" s="266"/>
      <c r="YN59" s="200"/>
      <c r="YO59" s="266"/>
      <c r="YP59" s="261"/>
      <c r="YQ59" s="265"/>
      <c r="YR59" s="266"/>
      <c r="YS59" s="200"/>
      <c r="YT59" s="266"/>
      <c r="YU59" s="261"/>
      <c r="YV59" s="265"/>
      <c r="YW59" s="266"/>
      <c r="YX59" s="200"/>
      <c r="YY59" s="266"/>
      <c r="YZ59" s="261"/>
      <c r="ZA59" s="265"/>
      <c r="ZB59" s="266"/>
      <c r="ZC59" s="200"/>
      <c r="ZD59" s="266"/>
      <c r="ZE59" s="261"/>
      <c r="ZF59" s="265"/>
      <c r="ZG59" s="266"/>
      <c r="ZH59" s="200"/>
      <c r="ZI59" s="266"/>
      <c r="ZJ59" s="261"/>
      <c r="ZK59" s="265"/>
      <c r="ZL59" s="266"/>
      <c r="ZM59" s="200"/>
      <c r="ZN59" s="266"/>
      <c r="ZO59" s="261"/>
      <c r="ZP59" s="265"/>
      <c r="ZQ59" s="266"/>
      <c r="ZR59" s="200"/>
      <c r="ZS59" s="266"/>
      <c r="ZT59" s="261"/>
      <c r="ZU59" s="265"/>
      <c r="ZV59" s="266"/>
      <c r="ZW59" s="200"/>
      <c r="ZX59" s="266"/>
      <c r="ZY59" s="261"/>
      <c r="ZZ59" s="265"/>
      <c r="AAA59" s="266"/>
      <c r="AAB59" s="200"/>
      <c r="AAC59" s="266"/>
      <c r="AAD59" s="261"/>
      <c r="AAE59" s="265"/>
      <c r="AAF59" s="266"/>
      <c r="AAG59" s="200"/>
      <c r="AAH59" s="266"/>
      <c r="AAI59" s="261"/>
      <c r="AAJ59" s="265"/>
      <c r="AAK59" s="266"/>
      <c r="AAL59" s="200"/>
      <c r="AAM59" s="266"/>
      <c r="AAN59" s="261"/>
      <c r="AAO59" s="265"/>
      <c r="AAP59" s="266"/>
      <c r="AAQ59" s="200"/>
      <c r="AAR59" s="266"/>
      <c r="AAS59" s="261"/>
      <c r="AAT59" s="265"/>
      <c r="AAU59" s="266"/>
      <c r="AAV59" s="200"/>
      <c r="AAW59" s="266"/>
      <c r="AAX59" s="261"/>
      <c r="AAY59" s="265"/>
      <c r="AAZ59" s="266"/>
      <c r="ABA59" s="200"/>
      <c r="ABB59" s="266"/>
      <c r="ABC59" s="261"/>
      <c r="ABD59" s="265"/>
      <c r="ABE59" s="266"/>
      <c r="ABF59" s="200"/>
      <c r="ABG59" s="266"/>
      <c r="ABH59" s="261"/>
      <c r="ABI59" s="265"/>
      <c r="ABJ59" s="266"/>
      <c r="ABK59" s="200"/>
      <c r="ABL59" s="266"/>
      <c r="ABM59" s="261"/>
      <c r="ABN59" s="265"/>
      <c r="ABO59" s="266"/>
      <c r="ABP59" s="200"/>
      <c r="ABQ59" s="266"/>
      <c r="ABR59" s="261"/>
      <c r="ABS59" s="265"/>
      <c r="ABT59" s="266"/>
      <c r="ABU59" s="200"/>
      <c r="ABV59" s="266"/>
      <c r="ABW59" s="261"/>
      <c r="ABX59" s="265"/>
      <c r="ABY59" s="266"/>
      <c r="ABZ59" s="200"/>
      <c r="ACA59" s="266"/>
      <c r="ACB59" s="261"/>
      <c r="ACC59" s="265"/>
      <c r="ACD59" s="266"/>
      <c r="ACE59" s="200"/>
      <c r="ACF59" s="266"/>
      <c r="ACG59" s="261"/>
      <c r="ACH59" s="265"/>
      <c r="ACI59" s="266"/>
      <c r="ACJ59" s="200"/>
      <c r="ACK59" s="266"/>
      <c r="ACL59" s="261"/>
      <c r="ACM59" s="265"/>
      <c r="ACN59" s="266"/>
      <c r="ACO59" s="200"/>
      <c r="ACP59" s="266"/>
      <c r="ACQ59" s="261"/>
      <c r="ACR59" s="265"/>
      <c r="ACS59" s="266"/>
      <c r="ACT59" s="200"/>
      <c r="ACU59" s="266"/>
      <c r="ACV59" s="261"/>
      <c r="ACW59" s="265"/>
      <c r="ACX59" s="266"/>
      <c r="ACY59" s="200"/>
      <c r="ACZ59" s="266"/>
      <c r="ADA59" s="261"/>
      <c r="ADB59" s="265"/>
      <c r="ADC59" s="266"/>
      <c r="ADD59" s="200"/>
      <c r="ADE59" s="266"/>
      <c r="ADF59" s="261"/>
      <c r="ADG59" s="265"/>
      <c r="ADH59" s="266"/>
      <c r="ADI59" s="200"/>
      <c r="ADJ59" s="266"/>
      <c r="ADK59" s="261"/>
      <c r="ADL59" s="265"/>
      <c r="ADM59" s="266"/>
      <c r="ADN59" s="200"/>
      <c r="ADO59" s="266"/>
      <c r="ADP59" s="261"/>
      <c r="ADQ59" s="265"/>
      <c r="ADR59" s="266"/>
      <c r="ADS59" s="200"/>
      <c r="ADT59" s="266"/>
      <c r="ADU59" s="261"/>
      <c r="ADV59" s="265"/>
      <c r="ADW59" s="266"/>
      <c r="ADX59" s="200"/>
      <c r="ADY59" s="266"/>
      <c r="ADZ59" s="261"/>
      <c r="AEA59" s="265"/>
      <c r="AEB59" s="266"/>
      <c r="AEC59" s="200"/>
      <c r="AED59" s="266"/>
      <c r="AEE59" s="261"/>
      <c r="AEF59" s="265"/>
      <c r="AEG59" s="266"/>
      <c r="AEH59" s="200"/>
      <c r="AEI59" s="266"/>
      <c r="AEJ59" s="261"/>
      <c r="AEK59" s="265"/>
      <c r="AEL59" s="266"/>
      <c r="AEM59" s="200"/>
      <c r="AEN59" s="266"/>
      <c r="AEO59" s="261"/>
      <c r="AEP59" s="265"/>
      <c r="AEQ59" s="266"/>
      <c r="AER59" s="200"/>
      <c r="AES59" s="266"/>
      <c r="AET59" s="261"/>
      <c r="AEU59" s="265"/>
      <c r="AEV59" s="266"/>
      <c r="AEW59" s="200"/>
      <c r="AEX59" s="266"/>
      <c r="AEY59" s="261"/>
      <c r="AEZ59" s="265"/>
      <c r="AFA59" s="266"/>
      <c r="AFB59" s="200"/>
      <c r="AFC59" s="266"/>
      <c r="AFD59" s="261"/>
      <c r="AFE59" s="265"/>
      <c r="AFF59" s="266"/>
      <c r="AFG59" s="200"/>
      <c r="AFH59" s="266"/>
      <c r="AFI59" s="261"/>
      <c r="AFJ59" s="265"/>
      <c r="AFK59" s="266"/>
      <c r="AFL59" s="200"/>
      <c r="AFM59" s="266"/>
      <c r="AFN59" s="261"/>
      <c r="AFO59" s="265"/>
      <c r="AFP59" s="266"/>
      <c r="AFQ59" s="200"/>
      <c r="AFR59" s="266"/>
      <c r="AFS59" s="261"/>
      <c r="AFT59" s="265"/>
      <c r="AFU59" s="266"/>
      <c r="AFV59" s="200"/>
      <c r="AFW59" s="266"/>
      <c r="AFX59" s="261"/>
      <c r="AFY59" s="265"/>
      <c r="AFZ59" s="266"/>
      <c r="AGA59" s="200"/>
      <c r="AGB59" s="266"/>
      <c r="AGC59" s="261"/>
      <c r="AGD59" s="265"/>
      <c r="AGE59" s="266"/>
      <c r="AGF59" s="200"/>
      <c r="AGG59" s="266"/>
      <c r="AGH59" s="261"/>
      <c r="AGI59" s="265"/>
      <c r="AGJ59" s="266"/>
      <c r="AGK59" s="200"/>
      <c r="AGL59" s="266"/>
      <c r="AGM59" s="261"/>
      <c r="AGN59" s="265"/>
      <c r="AGO59" s="266"/>
      <c r="AGP59" s="200"/>
      <c r="AGQ59" s="266"/>
      <c r="AGR59" s="261"/>
      <c r="AGS59" s="265"/>
      <c r="AGT59" s="266"/>
      <c r="AGU59" s="200"/>
      <c r="AGV59" s="266"/>
      <c r="AGW59" s="261"/>
      <c r="AGX59" s="265"/>
      <c r="AGY59" s="266"/>
      <c r="AGZ59" s="200"/>
      <c r="AHA59" s="266"/>
      <c r="AHB59" s="261"/>
      <c r="AHC59" s="265"/>
      <c r="AHD59" s="266"/>
      <c r="AHE59" s="200"/>
      <c r="AHF59" s="266"/>
      <c r="AHG59" s="261"/>
      <c r="AHH59" s="265"/>
      <c r="AHI59" s="266"/>
      <c r="AHJ59" s="200"/>
      <c r="AHK59" s="266"/>
      <c r="AHL59" s="261"/>
      <c r="AHM59" s="265"/>
      <c r="AHN59" s="266"/>
      <c r="AHO59" s="200"/>
      <c r="AHP59" s="266"/>
      <c r="AHQ59" s="261"/>
      <c r="AHR59" s="265"/>
      <c r="AHS59" s="266"/>
      <c r="AHT59" s="200"/>
      <c r="AHU59" s="266"/>
      <c r="AHV59" s="261"/>
      <c r="AHW59" s="265"/>
      <c r="AHX59" s="266"/>
      <c r="AHY59" s="200"/>
      <c r="AHZ59" s="266"/>
      <c r="AIA59" s="261"/>
      <c r="AIB59" s="265"/>
      <c r="AIC59" s="266"/>
      <c r="AID59" s="200"/>
      <c r="AIE59" s="266"/>
      <c r="AIF59" s="261"/>
      <c r="AIG59" s="265"/>
      <c r="AIH59" s="266"/>
      <c r="AII59" s="200"/>
      <c r="AIJ59" s="266"/>
      <c r="AIK59" s="261"/>
      <c r="AIL59" s="265"/>
      <c r="AIM59" s="266"/>
      <c r="AIN59" s="200"/>
      <c r="AIO59" s="266"/>
      <c r="AIP59" s="261"/>
      <c r="AIQ59" s="265"/>
      <c r="AIR59" s="266"/>
      <c r="AIS59" s="200"/>
      <c r="AIT59" s="266"/>
      <c r="AIU59" s="261"/>
      <c r="AIV59" s="265"/>
      <c r="AIW59" s="266"/>
      <c r="AIX59" s="200"/>
      <c r="AIY59" s="266"/>
      <c r="AIZ59" s="261"/>
      <c r="AJA59" s="265"/>
      <c r="AJB59" s="266"/>
      <c r="AJC59" s="200"/>
      <c r="AJD59" s="266"/>
      <c r="AJE59" s="261"/>
      <c r="AJF59" s="265"/>
      <c r="AJG59" s="266"/>
      <c r="AJH59" s="200"/>
      <c r="AJI59" s="266"/>
      <c r="AJJ59" s="261"/>
      <c r="AJK59" s="265"/>
      <c r="AJL59" s="266"/>
      <c r="AJM59" s="200"/>
      <c r="AJN59" s="266"/>
      <c r="AJO59" s="261"/>
      <c r="AJP59" s="265"/>
      <c r="AJQ59" s="266"/>
      <c r="AJR59" s="200"/>
      <c r="AJS59" s="266"/>
      <c r="AJT59" s="261"/>
      <c r="AJU59" s="265"/>
      <c r="AJV59" s="266"/>
      <c r="AJW59" s="200"/>
      <c r="AJX59" s="266"/>
      <c r="AJY59" s="261"/>
      <c r="AJZ59" s="265"/>
      <c r="AKA59" s="266"/>
      <c r="AKB59" s="200"/>
      <c r="AKC59" s="266"/>
      <c r="AKD59" s="261"/>
      <c r="AKE59" s="265"/>
      <c r="AKF59" s="266"/>
      <c r="AKG59" s="200"/>
      <c r="AKH59" s="266"/>
      <c r="AKI59" s="261"/>
      <c r="AKJ59" s="265"/>
      <c r="AKK59" s="266"/>
      <c r="AKL59" s="200"/>
      <c r="AKM59" s="266"/>
      <c r="AKN59" s="261"/>
      <c r="AKO59" s="265"/>
      <c r="AKP59" s="266"/>
      <c r="AKQ59" s="200"/>
      <c r="AKR59" s="266"/>
      <c r="AKS59" s="261"/>
      <c r="AKT59" s="265"/>
      <c r="AKU59" s="266"/>
      <c r="AKV59" s="200"/>
      <c r="AKW59" s="266"/>
      <c r="AKX59" s="261"/>
      <c r="AKY59" s="265"/>
      <c r="AKZ59" s="266"/>
      <c r="ALA59" s="200"/>
      <c r="ALB59" s="266"/>
      <c r="ALC59" s="261"/>
      <c r="ALD59" s="265"/>
      <c r="ALE59" s="266"/>
      <c r="ALF59" s="200"/>
      <c r="ALG59" s="266"/>
      <c r="ALH59" s="261"/>
      <c r="ALI59" s="265"/>
      <c r="ALJ59" s="266"/>
      <c r="ALK59" s="200"/>
      <c r="ALL59" s="266"/>
      <c r="ALM59" s="261"/>
      <c r="ALN59" s="265"/>
      <c r="ALO59" s="266"/>
      <c r="ALP59" s="200"/>
      <c r="ALQ59" s="266"/>
      <c r="ALR59" s="261"/>
      <c r="ALS59" s="265"/>
      <c r="ALT59" s="266"/>
      <c r="ALU59" s="200"/>
      <c r="ALV59" s="266"/>
      <c r="ALW59" s="261"/>
      <c r="ALX59" s="265"/>
      <c r="ALY59" s="266"/>
      <c r="ALZ59" s="200"/>
      <c r="AMA59" s="266"/>
      <c r="AMB59" s="261"/>
      <c r="AMC59" s="265"/>
      <c r="AMD59" s="266"/>
      <c r="AME59" s="200"/>
      <c r="AMF59" s="266"/>
      <c r="AMG59" s="261"/>
      <c r="AMH59" s="265"/>
      <c r="AMI59" s="266"/>
      <c r="AMJ59" s="200"/>
      <c r="AMK59" s="266"/>
      <c r="AML59" s="261"/>
      <c r="AMM59" s="265"/>
      <c r="AMN59" s="266"/>
      <c r="AMO59" s="200"/>
      <c r="AMP59" s="266"/>
      <c r="AMQ59" s="261"/>
      <c r="AMR59" s="265"/>
      <c r="AMS59" s="266"/>
      <c r="AMT59" s="200"/>
      <c r="AMU59" s="266"/>
      <c r="AMV59" s="261"/>
      <c r="AMW59" s="265"/>
      <c r="AMX59" s="266"/>
      <c r="AMY59" s="200"/>
      <c r="AMZ59" s="266"/>
      <c r="ANA59" s="261"/>
      <c r="ANB59" s="265"/>
      <c r="ANC59" s="266"/>
      <c r="AND59" s="200"/>
      <c r="ANE59" s="266"/>
      <c r="ANF59" s="261"/>
      <c r="ANG59" s="265"/>
      <c r="ANH59" s="266"/>
      <c r="ANI59" s="200"/>
      <c r="ANJ59" s="266"/>
      <c r="ANK59" s="261"/>
      <c r="ANL59" s="265"/>
      <c r="ANM59" s="266"/>
      <c r="ANN59" s="200"/>
      <c r="ANO59" s="266"/>
      <c r="ANP59" s="261"/>
      <c r="ANQ59" s="265"/>
      <c r="ANR59" s="266"/>
      <c r="ANS59" s="200"/>
      <c r="ANT59" s="266"/>
      <c r="ANU59" s="261"/>
      <c r="ANV59" s="265"/>
      <c r="ANW59" s="266"/>
      <c r="ANX59" s="200"/>
      <c r="ANY59" s="266"/>
      <c r="ANZ59" s="261"/>
      <c r="AOA59" s="265"/>
      <c r="AOB59" s="266"/>
      <c r="AOC59" s="200"/>
      <c r="AOD59" s="266"/>
      <c r="AOE59" s="261"/>
      <c r="AOF59" s="265"/>
      <c r="AOG59" s="266"/>
      <c r="AOH59" s="200"/>
      <c r="AOI59" s="266"/>
      <c r="AOJ59" s="261"/>
      <c r="AOK59" s="265"/>
      <c r="AOL59" s="266"/>
      <c r="AOM59" s="200"/>
      <c r="AON59" s="266"/>
      <c r="AOO59" s="261"/>
      <c r="AOP59" s="265"/>
      <c r="AOQ59" s="266"/>
      <c r="AOR59" s="200"/>
      <c r="AOS59" s="266"/>
      <c r="AOT59" s="261"/>
      <c r="AOU59" s="265"/>
      <c r="AOV59" s="266"/>
      <c r="AOW59" s="200"/>
      <c r="AOX59" s="266"/>
      <c r="AOY59" s="261"/>
      <c r="AOZ59" s="265"/>
      <c r="APA59" s="266"/>
      <c r="APB59" s="200"/>
      <c r="APC59" s="266"/>
      <c r="APD59" s="261"/>
      <c r="APE59" s="265"/>
      <c r="APF59" s="266"/>
      <c r="APG59" s="200"/>
      <c r="APH59" s="266"/>
      <c r="API59" s="261"/>
      <c r="APJ59" s="265"/>
      <c r="APK59" s="266"/>
      <c r="APL59" s="200"/>
      <c r="APM59" s="266"/>
      <c r="APN59" s="261"/>
      <c r="APO59" s="265"/>
      <c r="APP59" s="266"/>
      <c r="APQ59" s="200"/>
      <c r="APR59" s="266"/>
      <c r="APS59" s="261"/>
      <c r="APT59" s="265"/>
      <c r="APU59" s="266"/>
      <c r="APV59" s="200"/>
      <c r="APW59" s="266"/>
      <c r="APX59" s="261"/>
      <c r="APY59" s="265"/>
      <c r="APZ59" s="266"/>
      <c r="AQA59" s="200"/>
      <c r="AQB59" s="266"/>
      <c r="AQC59" s="261"/>
      <c r="AQD59" s="265"/>
      <c r="AQE59" s="266"/>
      <c r="AQF59" s="200"/>
      <c r="AQG59" s="266"/>
      <c r="AQH59" s="261"/>
      <c r="AQI59" s="265"/>
      <c r="AQJ59" s="266"/>
      <c r="AQK59" s="200"/>
      <c r="AQL59" s="266"/>
      <c r="AQM59" s="261"/>
      <c r="AQN59" s="265"/>
      <c r="AQO59" s="266"/>
      <c r="AQP59" s="200"/>
      <c r="AQQ59" s="266"/>
      <c r="AQR59" s="261"/>
      <c r="AQS59" s="265"/>
      <c r="AQT59" s="266"/>
      <c r="AQU59" s="200"/>
      <c r="AQV59" s="266"/>
      <c r="AQW59" s="261"/>
      <c r="AQX59" s="265"/>
      <c r="AQY59" s="266"/>
      <c r="AQZ59" s="200"/>
      <c r="ARA59" s="266"/>
      <c r="ARB59" s="261"/>
      <c r="ARC59" s="265"/>
      <c r="ARD59" s="266"/>
      <c r="ARE59" s="200"/>
      <c r="ARF59" s="266"/>
      <c r="ARG59" s="261"/>
      <c r="ARH59" s="265"/>
      <c r="ARI59" s="266"/>
      <c r="ARJ59" s="200"/>
      <c r="ARK59" s="266"/>
      <c r="ARL59" s="261"/>
      <c r="ARM59" s="265"/>
      <c r="ARN59" s="266"/>
      <c r="ARO59" s="200"/>
      <c r="ARP59" s="266"/>
      <c r="ARQ59" s="261"/>
      <c r="ARR59" s="265"/>
      <c r="ARS59" s="266"/>
      <c r="ART59" s="200"/>
      <c r="ARU59" s="266"/>
      <c r="ARV59" s="261"/>
      <c r="ARW59" s="265"/>
      <c r="ARX59" s="266"/>
      <c r="ARY59" s="200"/>
      <c r="ARZ59" s="266"/>
      <c r="ASA59" s="261"/>
      <c r="ASB59" s="265"/>
      <c r="ASC59" s="266"/>
      <c r="ASD59" s="200"/>
      <c r="ASE59" s="266"/>
      <c r="ASF59" s="261"/>
      <c r="ASG59" s="265"/>
      <c r="ASH59" s="266"/>
      <c r="ASI59" s="200"/>
      <c r="ASJ59" s="266"/>
      <c r="ASK59" s="261"/>
      <c r="ASL59" s="265"/>
      <c r="ASM59" s="266"/>
      <c r="ASN59" s="200"/>
      <c r="ASO59" s="266"/>
      <c r="ASP59" s="261"/>
      <c r="ASQ59" s="265"/>
      <c r="ASR59" s="266"/>
      <c r="ASS59" s="200"/>
      <c r="AST59" s="266"/>
      <c r="ASU59" s="261"/>
      <c r="ASV59" s="265"/>
      <c r="ASW59" s="266"/>
      <c r="ASX59" s="200"/>
      <c r="ASY59" s="266"/>
      <c r="ASZ59" s="261"/>
      <c r="ATA59" s="265"/>
      <c r="ATB59" s="266"/>
      <c r="ATC59" s="200"/>
      <c r="ATD59" s="266"/>
      <c r="ATE59" s="261"/>
      <c r="ATF59" s="265"/>
      <c r="ATG59" s="266"/>
      <c r="ATH59" s="200"/>
      <c r="ATI59" s="266"/>
      <c r="ATJ59" s="261"/>
      <c r="ATK59" s="265"/>
      <c r="ATL59" s="266"/>
      <c r="ATM59" s="200"/>
      <c r="ATN59" s="266"/>
      <c r="ATO59" s="261"/>
      <c r="ATP59" s="265"/>
      <c r="ATQ59" s="266"/>
      <c r="ATR59" s="200"/>
      <c r="ATS59" s="266"/>
      <c r="ATT59" s="261"/>
      <c r="ATU59" s="265"/>
      <c r="ATV59" s="266"/>
      <c r="ATW59" s="200"/>
      <c r="ATX59" s="266"/>
      <c r="ATY59" s="261"/>
      <c r="ATZ59" s="265"/>
      <c r="AUA59" s="266"/>
      <c r="AUB59" s="200"/>
      <c r="AUC59" s="266"/>
      <c r="AUD59" s="261"/>
      <c r="AUE59" s="265"/>
      <c r="AUF59" s="266"/>
      <c r="AUG59" s="200"/>
      <c r="AUH59" s="266"/>
      <c r="AUI59" s="261"/>
      <c r="AUJ59" s="265"/>
      <c r="AUK59" s="266"/>
      <c r="AUL59" s="200"/>
      <c r="AUM59" s="266"/>
      <c r="AUN59" s="261"/>
      <c r="AUO59" s="265"/>
      <c r="AUP59" s="266"/>
      <c r="AUQ59" s="200"/>
      <c r="AUR59" s="266"/>
      <c r="AUS59" s="261"/>
      <c r="AUT59" s="265"/>
      <c r="AUU59" s="266"/>
      <c r="AUV59" s="200"/>
      <c r="AUW59" s="266"/>
      <c r="AUX59" s="261"/>
      <c r="AUY59" s="265"/>
      <c r="AUZ59" s="266"/>
      <c r="AVA59" s="200"/>
      <c r="AVB59" s="266"/>
      <c r="AVC59" s="261"/>
      <c r="AVD59" s="265"/>
      <c r="AVE59" s="266"/>
      <c r="AVF59" s="200"/>
      <c r="AVG59" s="266"/>
      <c r="AVH59" s="261"/>
      <c r="AVI59" s="265"/>
      <c r="AVJ59" s="266"/>
      <c r="AVK59" s="200"/>
      <c r="AVL59" s="266"/>
      <c r="AVM59" s="261"/>
      <c r="AVN59" s="265"/>
      <c r="AVO59" s="266"/>
      <c r="AVP59" s="200"/>
      <c r="AVQ59" s="266"/>
      <c r="AVR59" s="261"/>
      <c r="AVS59" s="265"/>
      <c r="AVT59" s="266"/>
      <c r="AVU59" s="200"/>
      <c r="AVV59" s="266"/>
      <c r="AVW59" s="261"/>
      <c r="AVX59" s="265"/>
      <c r="AVY59" s="266"/>
      <c r="AVZ59" s="200"/>
      <c r="AWA59" s="266"/>
      <c r="AWB59" s="261"/>
      <c r="AWC59" s="265"/>
      <c r="AWD59" s="266"/>
      <c r="AWE59" s="200"/>
      <c r="AWF59" s="266"/>
      <c r="AWG59" s="261"/>
      <c r="AWH59" s="265"/>
      <c r="AWI59" s="266"/>
      <c r="AWJ59" s="200"/>
      <c r="AWK59" s="266"/>
      <c r="AWL59" s="261"/>
      <c r="AWM59" s="265"/>
      <c r="AWN59" s="266"/>
      <c r="AWO59" s="200"/>
      <c r="AWP59" s="266"/>
      <c r="AWQ59" s="261"/>
      <c r="AWR59" s="265"/>
      <c r="AWS59" s="266"/>
      <c r="AWT59" s="200"/>
      <c r="AWU59" s="266"/>
      <c r="AWV59" s="261"/>
      <c r="AWW59" s="265"/>
      <c r="AWX59" s="266"/>
      <c r="AWY59" s="200"/>
      <c r="AWZ59" s="266"/>
      <c r="AXA59" s="261"/>
      <c r="AXB59" s="265"/>
      <c r="AXC59" s="266"/>
      <c r="AXD59" s="200"/>
      <c r="AXE59" s="266"/>
      <c r="AXF59" s="261"/>
      <c r="AXG59" s="265"/>
      <c r="AXH59" s="266"/>
      <c r="AXI59" s="200"/>
      <c r="AXJ59" s="266"/>
      <c r="AXK59" s="261"/>
      <c r="AXL59" s="265"/>
      <c r="AXM59" s="266"/>
      <c r="AXN59" s="200"/>
      <c r="AXO59" s="266"/>
      <c r="AXP59" s="261"/>
      <c r="AXQ59" s="265"/>
      <c r="AXR59" s="266"/>
      <c r="AXS59" s="200"/>
      <c r="AXT59" s="266"/>
      <c r="AXU59" s="261"/>
      <c r="AXV59" s="265"/>
      <c r="AXW59" s="266"/>
      <c r="AXX59" s="200"/>
      <c r="AXY59" s="266"/>
      <c r="AXZ59" s="261"/>
      <c r="AYA59" s="265"/>
      <c r="AYB59" s="266"/>
      <c r="AYC59" s="200"/>
      <c r="AYD59" s="266"/>
      <c r="AYE59" s="261"/>
      <c r="AYF59" s="265"/>
      <c r="AYG59" s="266"/>
      <c r="AYH59" s="200"/>
      <c r="AYI59" s="266"/>
      <c r="AYJ59" s="261"/>
      <c r="AYK59" s="265"/>
      <c r="AYL59" s="266"/>
      <c r="AYM59" s="200"/>
      <c r="AYN59" s="266"/>
      <c r="AYO59" s="261"/>
      <c r="AYP59" s="265"/>
      <c r="AYQ59" s="266"/>
      <c r="AYR59" s="200"/>
      <c r="AYS59" s="266"/>
      <c r="AYT59" s="261"/>
      <c r="AYU59" s="265"/>
      <c r="AYV59" s="266"/>
      <c r="AYW59" s="200"/>
      <c r="AYX59" s="266"/>
      <c r="AYY59" s="261"/>
      <c r="AYZ59" s="265"/>
      <c r="AZA59" s="266"/>
      <c r="AZB59" s="200"/>
      <c r="AZC59" s="266"/>
      <c r="AZD59" s="261"/>
      <c r="AZE59" s="265"/>
      <c r="AZF59" s="266"/>
      <c r="AZG59" s="200"/>
      <c r="AZH59" s="266"/>
      <c r="AZI59" s="261"/>
      <c r="AZJ59" s="265"/>
      <c r="AZK59" s="266"/>
      <c r="AZL59" s="200"/>
      <c r="AZM59" s="266"/>
      <c r="AZN59" s="261"/>
      <c r="AZO59" s="265"/>
      <c r="AZP59" s="266"/>
      <c r="AZQ59" s="200"/>
      <c r="AZR59" s="266"/>
      <c r="AZS59" s="261"/>
      <c r="AZT59" s="265"/>
      <c r="AZU59" s="266"/>
      <c r="AZV59" s="200"/>
      <c r="AZW59" s="266"/>
      <c r="AZX59" s="261"/>
      <c r="AZY59" s="265"/>
      <c r="AZZ59" s="266"/>
      <c r="BAA59" s="200"/>
      <c r="BAB59" s="266"/>
      <c r="BAC59" s="261"/>
      <c r="BAD59" s="265"/>
      <c r="BAE59" s="266"/>
      <c r="BAF59" s="200"/>
      <c r="BAG59" s="266"/>
      <c r="BAH59" s="261"/>
      <c r="BAI59" s="265"/>
      <c r="BAJ59" s="266"/>
      <c r="BAK59" s="200"/>
      <c r="BAL59" s="266"/>
      <c r="BAM59" s="261"/>
      <c r="BAN59" s="265"/>
      <c r="BAO59" s="266"/>
      <c r="BAP59" s="200"/>
      <c r="BAQ59" s="266"/>
      <c r="BAR59" s="261"/>
      <c r="BAS59" s="265"/>
      <c r="BAT59" s="266"/>
      <c r="BAU59" s="200"/>
      <c r="BAV59" s="266"/>
      <c r="BAW59" s="261"/>
      <c r="BAX59" s="265"/>
      <c r="BAY59" s="266"/>
      <c r="BAZ59" s="200"/>
      <c r="BBA59" s="266"/>
      <c r="BBB59" s="261"/>
      <c r="BBC59" s="265"/>
      <c r="BBD59" s="266"/>
      <c r="BBE59" s="200"/>
      <c r="BBF59" s="266"/>
      <c r="BBG59" s="261"/>
      <c r="BBH59" s="265"/>
      <c r="BBI59" s="266"/>
      <c r="BBJ59" s="200"/>
      <c r="BBK59" s="266"/>
      <c r="BBL59" s="261"/>
      <c r="BBM59" s="265"/>
      <c r="BBN59" s="266"/>
      <c r="BBO59" s="200"/>
      <c r="BBP59" s="266"/>
      <c r="BBQ59" s="261"/>
      <c r="BBR59" s="265"/>
      <c r="BBS59" s="266"/>
      <c r="BBT59" s="200"/>
      <c r="BBU59" s="266"/>
      <c r="BBV59" s="261"/>
      <c r="BBW59" s="265"/>
      <c r="BBX59" s="266"/>
      <c r="BBY59" s="200"/>
      <c r="BBZ59" s="266"/>
      <c r="BCA59" s="261"/>
      <c r="BCB59" s="265"/>
      <c r="BCC59" s="266"/>
      <c r="BCD59" s="200"/>
      <c r="BCE59" s="266"/>
      <c r="BCF59" s="261"/>
      <c r="BCG59" s="265"/>
      <c r="BCH59" s="266"/>
      <c r="BCI59" s="200"/>
      <c r="BCJ59" s="266"/>
      <c r="BCK59" s="261"/>
      <c r="BCL59" s="265"/>
      <c r="BCM59" s="266"/>
      <c r="BCN59" s="200"/>
      <c r="BCO59" s="266"/>
      <c r="BCP59" s="261"/>
      <c r="BCQ59" s="265"/>
      <c r="BCR59" s="266"/>
      <c r="BCS59" s="200"/>
      <c r="BCT59" s="266"/>
      <c r="BCU59" s="261"/>
      <c r="BCV59" s="265"/>
      <c r="BCW59" s="266"/>
      <c r="BCX59" s="200"/>
      <c r="BCY59" s="266"/>
      <c r="BCZ59" s="261"/>
      <c r="BDA59" s="265"/>
      <c r="BDB59" s="266"/>
      <c r="BDC59" s="200"/>
      <c r="BDD59" s="266"/>
      <c r="BDE59" s="261"/>
      <c r="BDF59" s="265"/>
      <c r="BDG59" s="266"/>
      <c r="BDH59" s="200"/>
      <c r="BDI59" s="266"/>
      <c r="BDJ59" s="261"/>
      <c r="BDK59" s="265"/>
      <c r="BDL59" s="266"/>
      <c r="BDM59" s="200"/>
      <c r="BDN59" s="266"/>
      <c r="BDO59" s="261"/>
      <c r="BDP59" s="265"/>
      <c r="BDQ59" s="266"/>
      <c r="BDR59" s="200"/>
      <c r="BDS59" s="266"/>
      <c r="BDT59" s="261"/>
      <c r="BDU59" s="265"/>
      <c r="BDV59" s="266"/>
      <c r="BDW59" s="200"/>
      <c r="BDX59" s="266"/>
      <c r="BDY59" s="261"/>
      <c r="BDZ59" s="265"/>
      <c r="BEA59" s="266"/>
      <c r="BEB59" s="200"/>
      <c r="BEC59" s="266"/>
      <c r="BED59" s="261"/>
      <c r="BEE59" s="265"/>
      <c r="BEF59" s="266"/>
      <c r="BEG59" s="200"/>
      <c r="BEH59" s="266"/>
      <c r="BEI59" s="261"/>
      <c r="BEJ59" s="265"/>
      <c r="BEK59" s="266"/>
      <c r="BEL59" s="200"/>
      <c r="BEM59" s="266"/>
      <c r="BEN59" s="261"/>
      <c r="BEO59" s="265"/>
      <c r="BEP59" s="266"/>
      <c r="BEQ59" s="200"/>
      <c r="BER59" s="266"/>
      <c r="BES59" s="261"/>
      <c r="BET59" s="265"/>
      <c r="BEU59" s="266"/>
      <c r="BEV59" s="200"/>
      <c r="BEW59" s="266"/>
      <c r="BEX59" s="261"/>
      <c r="BEY59" s="265"/>
      <c r="BEZ59" s="266"/>
      <c r="BFA59" s="200"/>
      <c r="BFB59" s="266"/>
      <c r="BFC59" s="261"/>
      <c r="BFD59" s="265"/>
      <c r="BFE59" s="266"/>
      <c r="BFF59" s="200"/>
      <c r="BFG59" s="266"/>
      <c r="BFH59" s="261"/>
      <c r="BFI59" s="265"/>
      <c r="BFJ59" s="266"/>
      <c r="BFK59" s="200"/>
      <c r="BFL59" s="266"/>
      <c r="BFM59" s="261"/>
      <c r="BFN59" s="265"/>
      <c r="BFO59" s="266"/>
      <c r="BFP59" s="200"/>
      <c r="BFQ59" s="266"/>
      <c r="BFR59" s="261"/>
      <c r="BFS59" s="265"/>
      <c r="BFT59" s="266"/>
      <c r="BFU59" s="200"/>
      <c r="BFV59" s="266"/>
      <c r="BFW59" s="261"/>
      <c r="BFX59" s="265"/>
      <c r="BFY59" s="266"/>
      <c r="BFZ59" s="200"/>
      <c r="BGA59" s="266"/>
      <c r="BGB59" s="261"/>
      <c r="BGC59" s="265"/>
      <c r="BGD59" s="266"/>
      <c r="BGE59" s="200"/>
      <c r="BGF59" s="266"/>
      <c r="BGG59" s="261"/>
      <c r="BGH59" s="265"/>
      <c r="BGI59" s="266"/>
      <c r="BGJ59" s="200"/>
      <c r="BGK59" s="266"/>
      <c r="BGL59" s="261"/>
      <c r="BGM59" s="265"/>
      <c r="BGN59" s="266"/>
      <c r="BGO59" s="200"/>
      <c r="BGP59" s="266"/>
      <c r="BGQ59" s="261"/>
      <c r="BGR59" s="265"/>
      <c r="BGS59" s="266"/>
      <c r="BGT59" s="200"/>
      <c r="BGU59" s="266"/>
      <c r="BGV59" s="261"/>
      <c r="BGW59" s="265"/>
      <c r="BGX59" s="266"/>
      <c r="BGY59" s="200"/>
      <c r="BGZ59" s="266"/>
      <c r="BHA59" s="261"/>
      <c r="BHB59" s="265"/>
      <c r="BHC59" s="266"/>
      <c r="BHD59" s="200"/>
      <c r="BHE59" s="266"/>
      <c r="BHF59" s="261"/>
      <c r="BHG59" s="265"/>
      <c r="BHH59" s="266"/>
      <c r="BHI59" s="200"/>
      <c r="BHJ59" s="266"/>
      <c r="BHK59" s="261"/>
      <c r="BHL59" s="265"/>
      <c r="BHM59" s="266"/>
      <c r="BHN59" s="200"/>
      <c r="BHO59" s="266"/>
      <c r="BHP59" s="261"/>
      <c r="BHQ59" s="265"/>
      <c r="BHR59" s="266"/>
      <c r="BHS59" s="200"/>
      <c r="BHT59" s="266"/>
      <c r="BHU59" s="261"/>
      <c r="BHV59" s="265"/>
      <c r="BHW59" s="266"/>
      <c r="BHX59" s="200"/>
      <c r="BHY59" s="266"/>
      <c r="BHZ59" s="261"/>
      <c r="BIA59" s="265"/>
      <c r="BIB59" s="266"/>
      <c r="BIC59" s="200"/>
      <c r="BID59" s="266"/>
      <c r="BIE59" s="261"/>
      <c r="BIF59" s="265"/>
      <c r="BIG59" s="266"/>
      <c r="BIH59" s="200"/>
      <c r="BII59" s="266"/>
      <c r="BIJ59" s="261"/>
      <c r="BIK59" s="265"/>
      <c r="BIL59" s="266"/>
      <c r="BIM59" s="200"/>
      <c r="BIN59" s="266"/>
      <c r="BIO59" s="261"/>
      <c r="BIP59" s="265"/>
      <c r="BIQ59" s="266"/>
      <c r="BIR59" s="200"/>
      <c r="BIS59" s="266"/>
      <c r="BIT59" s="261"/>
      <c r="BIU59" s="265"/>
      <c r="BIV59" s="266"/>
      <c r="BIW59" s="200"/>
      <c r="BIX59" s="266"/>
      <c r="BIY59" s="261"/>
      <c r="BIZ59" s="265"/>
      <c r="BJA59" s="266"/>
      <c r="BJB59" s="200"/>
      <c r="BJC59" s="266"/>
      <c r="BJD59" s="261"/>
      <c r="BJE59" s="265"/>
      <c r="BJF59" s="266"/>
      <c r="BJG59" s="200"/>
      <c r="BJH59" s="266"/>
      <c r="BJI59" s="261"/>
      <c r="BJJ59" s="265"/>
      <c r="BJK59" s="266"/>
      <c r="BJL59" s="200"/>
      <c r="BJM59" s="266"/>
      <c r="BJN59" s="261"/>
      <c r="BJO59" s="265"/>
      <c r="BJP59" s="266"/>
      <c r="BJQ59" s="200"/>
      <c r="BJR59" s="266"/>
      <c r="BJS59" s="261"/>
      <c r="BJT59" s="265"/>
      <c r="BJU59" s="266"/>
      <c r="BJV59" s="200"/>
      <c r="BJW59" s="266"/>
      <c r="BJX59" s="261"/>
      <c r="BJY59" s="265"/>
      <c r="BJZ59" s="266"/>
      <c r="BKA59" s="200"/>
      <c r="BKB59" s="266"/>
      <c r="BKC59" s="261"/>
      <c r="BKD59" s="265"/>
      <c r="BKE59" s="266"/>
      <c r="BKF59" s="200"/>
      <c r="BKG59" s="266"/>
      <c r="BKH59" s="261"/>
      <c r="BKI59" s="265"/>
      <c r="BKJ59" s="266"/>
      <c r="BKK59" s="200"/>
      <c r="BKL59" s="266"/>
      <c r="BKM59" s="261"/>
      <c r="BKN59" s="265"/>
      <c r="BKO59" s="266"/>
      <c r="BKP59" s="200"/>
      <c r="BKQ59" s="266"/>
      <c r="BKR59" s="261"/>
      <c r="BKS59" s="265"/>
      <c r="BKT59" s="266"/>
      <c r="BKU59" s="200"/>
      <c r="BKV59" s="266"/>
      <c r="BKW59" s="261"/>
      <c r="BKX59" s="265"/>
      <c r="BKY59" s="266"/>
      <c r="BKZ59" s="200"/>
      <c r="BLA59" s="266"/>
      <c r="BLB59" s="261"/>
      <c r="BLC59" s="265"/>
      <c r="BLD59" s="266"/>
      <c r="BLE59" s="200"/>
      <c r="BLF59" s="266"/>
      <c r="BLG59" s="261"/>
      <c r="BLH59" s="265"/>
      <c r="BLI59" s="266"/>
      <c r="BLJ59" s="200"/>
      <c r="BLK59" s="266"/>
      <c r="BLL59" s="261"/>
      <c r="BLM59" s="265"/>
      <c r="BLN59" s="266"/>
      <c r="BLO59" s="200"/>
      <c r="BLP59" s="266"/>
      <c r="BLQ59" s="261"/>
      <c r="BLR59" s="265"/>
      <c r="BLS59" s="266"/>
      <c r="BLT59" s="200"/>
      <c r="BLU59" s="266"/>
      <c r="BLV59" s="261"/>
      <c r="BLW59" s="265"/>
      <c r="BLX59" s="266"/>
      <c r="BLY59" s="200"/>
      <c r="BLZ59" s="266"/>
      <c r="BMA59" s="261"/>
      <c r="BMB59" s="265"/>
      <c r="BMC59" s="266"/>
      <c r="BMD59" s="200"/>
      <c r="BME59" s="266"/>
      <c r="BMF59" s="261"/>
      <c r="BMG59" s="265"/>
      <c r="BMH59" s="266"/>
      <c r="BMI59" s="200"/>
      <c r="BMJ59" s="266"/>
      <c r="BMK59" s="261"/>
      <c r="BML59" s="265"/>
      <c r="BMM59" s="266"/>
      <c r="BMN59" s="200"/>
      <c r="BMO59" s="266"/>
      <c r="BMP59" s="261"/>
      <c r="BMQ59" s="265"/>
      <c r="BMR59" s="266"/>
      <c r="BMS59" s="200"/>
      <c r="BMT59" s="266"/>
      <c r="BMU59" s="261"/>
      <c r="BMV59" s="265"/>
      <c r="BMW59" s="266"/>
      <c r="BMX59" s="200"/>
      <c r="BMY59" s="266"/>
      <c r="BMZ59" s="261"/>
      <c r="BNA59" s="265"/>
      <c r="BNB59" s="266"/>
      <c r="BNC59" s="200"/>
      <c r="BND59" s="266"/>
      <c r="BNE59" s="261"/>
      <c r="BNF59" s="265"/>
      <c r="BNG59" s="266"/>
      <c r="BNH59" s="200"/>
      <c r="BNI59" s="266"/>
      <c r="BNJ59" s="261"/>
      <c r="BNK59" s="265"/>
      <c r="BNL59" s="266"/>
      <c r="BNM59" s="200"/>
      <c r="BNN59" s="266"/>
      <c r="BNO59" s="261"/>
      <c r="BNP59" s="265"/>
      <c r="BNQ59" s="266"/>
      <c r="BNR59" s="200"/>
      <c r="BNS59" s="266"/>
      <c r="BNT59" s="261"/>
      <c r="BNU59" s="265"/>
      <c r="BNV59" s="266"/>
      <c r="BNW59" s="200"/>
      <c r="BNX59" s="266"/>
      <c r="BNY59" s="261"/>
      <c r="BNZ59" s="265"/>
      <c r="BOA59" s="266"/>
      <c r="BOB59" s="200"/>
      <c r="BOC59" s="266"/>
      <c r="BOD59" s="261"/>
      <c r="BOE59" s="265"/>
      <c r="BOF59" s="266"/>
      <c r="BOG59" s="200"/>
      <c r="BOH59" s="266"/>
      <c r="BOI59" s="261"/>
      <c r="BOJ59" s="265"/>
      <c r="BOK59" s="266"/>
      <c r="BOL59" s="200"/>
      <c r="BOM59" s="266"/>
      <c r="BON59" s="261"/>
      <c r="BOO59" s="265"/>
      <c r="BOP59" s="266"/>
      <c r="BOQ59" s="200"/>
      <c r="BOR59" s="266"/>
      <c r="BOS59" s="261"/>
      <c r="BOT59" s="265"/>
      <c r="BOU59" s="266"/>
      <c r="BOV59" s="200"/>
      <c r="BOW59" s="266"/>
      <c r="BOX59" s="261"/>
      <c r="BOY59" s="265"/>
      <c r="BOZ59" s="266"/>
      <c r="BPA59" s="200"/>
      <c r="BPB59" s="266"/>
      <c r="BPC59" s="261"/>
      <c r="BPD59" s="265"/>
      <c r="BPE59" s="266"/>
      <c r="BPF59" s="200"/>
      <c r="BPG59" s="266"/>
      <c r="BPH59" s="261"/>
      <c r="BPI59" s="265"/>
      <c r="BPJ59" s="266"/>
      <c r="BPK59" s="200"/>
      <c r="BPL59" s="266"/>
      <c r="BPM59" s="261"/>
      <c r="BPN59" s="265"/>
      <c r="BPO59" s="266"/>
      <c r="BPP59" s="200"/>
      <c r="BPQ59" s="266"/>
      <c r="BPR59" s="261"/>
      <c r="BPS59" s="265"/>
      <c r="BPT59" s="266"/>
      <c r="BPU59" s="200"/>
      <c r="BPV59" s="266"/>
      <c r="BPW59" s="261"/>
      <c r="BPX59" s="265"/>
      <c r="BPY59" s="266"/>
      <c r="BPZ59" s="200"/>
      <c r="BQA59" s="266"/>
      <c r="BQB59" s="261"/>
      <c r="BQC59" s="265"/>
      <c r="BQD59" s="266"/>
      <c r="BQE59" s="200"/>
      <c r="BQF59" s="266"/>
      <c r="BQG59" s="261"/>
      <c r="BQH59" s="265"/>
      <c r="BQI59" s="266"/>
      <c r="BQJ59" s="200"/>
      <c r="BQK59" s="266"/>
      <c r="BQL59" s="261"/>
      <c r="BQM59" s="265"/>
      <c r="BQN59" s="266"/>
      <c r="BQO59" s="200"/>
      <c r="BQP59" s="266"/>
      <c r="BQQ59" s="261"/>
      <c r="BQR59" s="265"/>
      <c r="BQS59" s="266"/>
      <c r="BQT59" s="200"/>
      <c r="BQU59" s="266"/>
      <c r="BQV59" s="261"/>
      <c r="BQW59" s="265"/>
      <c r="BQX59" s="266"/>
      <c r="BQY59" s="200"/>
      <c r="BQZ59" s="266"/>
      <c r="BRA59" s="261"/>
      <c r="BRB59" s="265"/>
      <c r="BRC59" s="266"/>
      <c r="BRD59" s="200"/>
      <c r="BRE59" s="266"/>
      <c r="BRF59" s="261"/>
      <c r="BRG59" s="265"/>
      <c r="BRH59" s="266"/>
      <c r="BRI59" s="200"/>
      <c r="BRJ59" s="266"/>
      <c r="BRK59" s="261"/>
      <c r="BRL59" s="265"/>
      <c r="BRM59" s="266"/>
      <c r="BRN59" s="200"/>
      <c r="BRO59" s="266"/>
      <c r="BRP59" s="261"/>
      <c r="BRQ59" s="265"/>
      <c r="BRR59" s="266"/>
      <c r="BRS59" s="200"/>
      <c r="BRT59" s="266"/>
      <c r="BRU59" s="261"/>
      <c r="BRV59" s="265"/>
      <c r="BRW59" s="266"/>
      <c r="BRX59" s="200"/>
      <c r="BRY59" s="266"/>
      <c r="BRZ59" s="261"/>
      <c r="BSA59" s="265"/>
      <c r="BSB59" s="266"/>
      <c r="BSC59" s="200"/>
      <c r="BSD59" s="266"/>
      <c r="BSE59" s="261"/>
      <c r="BSF59" s="265"/>
      <c r="BSG59" s="266"/>
      <c r="BSH59" s="200"/>
      <c r="BSI59" s="266"/>
      <c r="BSJ59" s="261"/>
      <c r="BSK59" s="265"/>
      <c r="BSL59" s="266"/>
      <c r="BSM59" s="200"/>
      <c r="BSN59" s="266"/>
      <c r="BSO59" s="261"/>
      <c r="BSP59" s="265"/>
      <c r="BSQ59" s="266"/>
      <c r="BSR59" s="200"/>
      <c r="BSS59" s="266"/>
      <c r="BST59" s="261"/>
      <c r="BSU59" s="265"/>
      <c r="BSV59" s="266"/>
      <c r="BSW59" s="200"/>
      <c r="BSX59" s="266"/>
      <c r="BSY59" s="261"/>
      <c r="BSZ59" s="265"/>
      <c r="BTA59" s="266"/>
      <c r="BTB59" s="200"/>
      <c r="BTC59" s="266"/>
      <c r="BTD59" s="261"/>
      <c r="BTE59" s="265"/>
      <c r="BTF59" s="266"/>
      <c r="BTG59" s="200"/>
      <c r="BTH59" s="266"/>
      <c r="BTI59" s="261"/>
      <c r="BTJ59" s="265"/>
      <c r="BTK59" s="266"/>
      <c r="BTL59" s="200"/>
      <c r="BTM59" s="266"/>
      <c r="BTN59" s="261"/>
      <c r="BTO59" s="265"/>
      <c r="BTP59" s="266"/>
      <c r="BTQ59" s="200"/>
      <c r="BTR59" s="266"/>
      <c r="BTS59" s="261"/>
      <c r="BTT59" s="265"/>
      <c r="BTU59" s="266"/>
      <c r="BTV59" s="200"/>
      <c r="BTW59" s="266"/>
      <c r="BTX59" s="261"/>
      <c r="BTY59" s="265"/>
      <c r="BTZ59" s="266"/>
      <c r="BUA59" s="200"/>
      <c r="BUB59" s="266"/>
      <c r="BUC59" s="261"/>
      <c r="BUD59" s="265"/>
      <c r="BUE59" s="266"/>
      <c r="BUF59" s="200"/>
      <c r="BUG59" s="266"/>
      <c r="BUH59" s="261"/>
      <c r="BUI59" s="265"/>
      <c r="BUJ59" s="266"/>
      <c r="BUK59" s="200"/>
      <c r="BUL59" s="266"/>
      <c r="BUM59" s="261"/>
      <c r="BUN59" s="265"/>
      <c r="BUO59" s="266"/>
      <c r="BUP59" s="200"/>
      <c r="BUQ59" s="266"/>
      <c r="BUR59" s="261"/>
      <c r="BUS59" s="265"/>
      <c r="BUT59" s="266"/>
      <c r="BUU59" s="200"/>
      <c r="BUV59" s="266"/>
      <c r="BUW59" s="261"/>
      <c r="BUX59" s="265"/>
      <c r="BUY59" s="266"/>
      <c r="BUZ59" s="200"/>
      <c r="BVA59" s="266"/>
      <c r="BVB59" s="261"/>
      <c r="BVC59" s="265"/>
      <c r="BVD59" s="266"/>
      <c r="BVE59" s="200"/>
      <c r="BVF59" s="266"/>
      <c r="BVG59" s="261"/>
      <c r="BVH59" s="265"/>
      <c r="BVI59" s="266"/>
      <c r="BVJ59" s="200"/>
      <c r="BVK59" s="266"/>
      <c r="BVL59" s="261"/>
      <c r="BVM59" s="265"/>
      <c r="BVN59" s="266"/>
      <c r="BVO59" s="200"/>
      <c r="BVP59" s="266"/>
      <c r="BVQ59" s="261"/>
      <c r="BVR59" s="265"/>
      <c r="BVS59" s="266"/>
      <c r="BVT59" s="200"/>
      <c r="BVU59" s="266"/>
      <c r="BVV59" s="261"/>
      <c r="BVW59" s="265"/>
      <c r="BVX59" s="266"/>
      <c r="BVY59" s="200"/>
      <c r="BVZ59" s="266"/>
      <c r="BWA59" s="261"/>
      <c r="BWB59" s="265"/>
      <c r="BWC59" s="266"/>
      <c r="BWD59" s="200"/>
      <c r="BWE59" s="266"/>
      <c r="BWF59" s="261"/>
      <c r="BWG59" s="265"/>
      <c r="BWH59" s="266"/>
      <c r="BWI59" s="200"/>
      <c r="BWJ59" s="266"/>
      <c r="BWK59" s="261"/>
      <c r="BWL59" s="265"/>
      <c r="BWM59" s="266"/>
      <c r="BWN59" s="200"/>
      <c r="BWO59" s="266"/>
      <c r="BWP59" s="261"/>
      <c r="BWQ59" s="265"/>
      <c r="BWR59" s="266"/>
      <c r="BWS59" s="200"/>
      <c r="BWT59" s="266"/>
      <c r="BWU59" s="261"/>
      <c r="BWV59" s="265"/>
      <c r="BWW59" s="266"/>
      <c r="BWX59" s="200"/>
      <c r="BWY59" s="266"/>
      <c r="BWZ59" s="261"/>
      <c r="BXA59" s="265"/>
      <c r="BXB59" s="266"/>
      <c r="BXC59" s="200"/>
      <c r="BXD59" s="266"/>
      <c r="BXE59" s="261"/>
      <c r="BXF59" s="265"/>
      <c r="BXG59" s="266"/>
      <c r="BXH59" s="200"/>
      <c r="BXI59" s="266"/>
      <c r="BXJ59" s="261"/>
      <c r="BXK59" s="265"/>
      <c r="BXL59" s="266"/>
      <c r="BXM59" s="200"/>
      <c r="BXN59" s="266"/>
      <c r="BXO59" s="261"/>
      <c r="BXP59" s="265"/>
      <c r="BXQ59" s="266"/>
      <c r="BXR59" s="200"/>
      <c r="BXS59" s="266"/>
      <c r="BXT59" s="261"/>
      <c r="BXU59" s="265"/>
      <c r="BXV59" s="266"/>
      <c r="BXW59" s="200"/>
      <c r="BXX59" s="266"/>
      <c r="BXY59" s="261"/>
      <c r="BXZ59" s="265"/>
      <c r="BYA59" s="266"/>
      <c r="BYB59" s="200"/>
      <c r="BYC59" s="266"/>
      <c r="BYD59" s="261"/>
      <c r="BYE59" s="265"/>
      <c r="BYF59" s="266"/>
      <c r="BYG59" s="200"/>
      <c r="BYH59" s="266"/>
      <c r="BYI59" s="261"/>
      <c r="BYJ59" s="265"/>
      <c r="BYK59" s="266"/>
      <c r="BYL59" s="200"/>
      <c r="BYM59" s="266"/>
      <c r="BYN59" s="261"/>
      <c r="BYO59" s="265"/>
      <c r="BYP59" s="266"/>
      <c r="BYQ59" s="200"/>
      <c r="BYR59" s="266"/>
      <c r="BYS59" s="261"/>
      <c r="BYT59" s="265"/>
      <c r="BYU59" s="266"/>
      <c r="BYV59" s="200"/>
      <c r="BYW59" s="266"/>
      <c r="BYX59" s="261"/>
      <c r="BYY59" s="265"/>
      <c r="BYZ59" s="266"/>
      <c r="BZA59" s="200"/>
      <c r="BZB59" s="266"/>
      <c r="BZC59" s="261"/>
      <c r="BZD59" s="265"/>
      <c r="BZE59" s="266"/>
      <c r="BZF59" s="200"/>
      <c r="BZG59" s="266"/>
      <c r="BZH59" s="261"/>
      <c r="BZI59" s="265"/>
      <c r="BZJ59" s="266"/>
      <c r="BZK59" s="200"/>
      <c r="BZL59" s="266"/>
      <c r="BZM59" s="261"/>
      <c r="BZN59" s="265"/>
      <c r="BZO59" s="266"/>
      <c r="BZP59" s="200"/>
      <c r="BZQ59" s="266"/>
      <c r="BZR59" s="261"/>
      <c r="BZS59" s="265"/>
      <c r="BZT59" s="266"/>
      <c r="BZU59" s="200"/>
      <c r="BZV59" s="266"/>
      <c r="BZW59" s="261"/>
      <c r="BZX59" s="265"/>
      <c r="BZY59" s="266"/>
      <c r="BZZ59" s="200"/>
      <c r="CAA59" s="266"/>
      <c r="CAB59" s="261"/>
      <c r="CAC59" s="265"/>
      <c r="CAD59" s="266"/>
      <c r="CAE59" s="200"/>
      <c r="CAF59" s="266"/>
      <c r="CAG59" s="261"/>
      <c r="CAH59" s="265"/>
      <c r="CAI59" s="266"/>
      <c r="CAJ59" s="200"/>
      <c r="CAK59" s="266"/>
      <c r="CAL59" s="261"/>
      <c r="CAM59" s="265"/>
      <c r="CAN59" s="266"/>
      <c r="CAO59" s="200"/>
      <c r="CAP59" s="266"/>
      <c r="CAQ59" s="261"/>
      <c r="CAR59" s="265"/>
      <c r="CAS59" s="266"/>
      <c r="CAT59" s="200"/>
      <c r="CAU59" s="266"/>
      <c r="CAV59" s="261"/>
      <c r="CAW59" s="265"/>
      <c r="CAX59" s="266"/>
      <c r="CAY59" s="200"/>
      <c r="CAZ59" s="266"/>
      <c r="CBA59" s="261"/>
      <c r="CBB59" s="265"/>
      <c r="CBC59" s="266"/>
      <c r="CBD59" s="200"/>
      <c r="CBE59" s="266"/>
      <c r="CBF59" s="261"/>
      <c r="CBG59" s="265"/>
      <c r="CBH59" s="266"/>
      <c r="CBI59" s="200"/>
      <c r="CBJ59" s="266"/>
      <c r="CBK59" s="261"/>
      <c r="CBL59" s="265"/>
      <c r="CBM59" s="266"/>
      <c r="CBN59" s="200"/>
      <c r="CBO59" s="266"/>
      <c r="CBP59" s="261"/>
      <c r="CBQ59" s="265"/>
      <c r="CBR59" s="266"/>
      <c r="CBS59" s="200"/>
      <c r="CBT59" s="266"/>
      <c r="CBU59" s="261"/>
      <c r="CBV59" s="265"/>
      <c r="CBW59" s="266"/>
      <c r="CBX59" s="200"/>
      <c r="CBY59" s="266"/>
      <c r="CBZ59" s="261"/>
      <c r="CCA59" s="265"/>
      <c r="CCB59" s="266"/>
      <c r="CCC59" s="200"/>
      <c r="CCD59" s="266"/>
      <c r="CCE59" s="261"/>
      <c r="CCF59" s="265"/>
      <c r="CCG59" s="266"/>
      <c r="CCH59" s="200"/>
      <c r="CCI59" s="266"/>
      <c r="CCJ59" s="261"/>
      <c r="CCK59" s="265"/>
      <c r="CCL59" s="266"/>
      <c r="CCM59" s="200"/>
      <c r="CCN59" s="266"/>
      <c r="CCO59" s="261"/>
      <c r="CCP59" s="265"/>
      <c r="CCQ59" s="266"/>
      <c r="CCR59" s="200"/>
      <c r="CCS59" s="266"/>
      <c r="CCT59" s="261"/>
      <c r="CCU59" s="265"/>
      <c r="CCV59" s="266"/>
      <c r="CCW59" s="200"/>
      <c r="CCX59" s="266"/>
      <c r="CCY59" s="261"/>
      <c r="CCZ59" s="265"/>
      <c r="CDA59" s="266"/>
      <c r="CDB59" s="200"/>
      <c r="CDC59" s="266"/>
      <c r="CDD59" s="261"/>
      <c r="CDE59" s="265"/>
      <c r="CDF59" s="266"/>
      <c r="CDG59" s="200"/>
      <c r="CDH59" s="266"/>
      <c r="CDI59" s="261"/>
      <c r="CDJ59" s="265"/>
      <c r="CDK59" s="266"/>
      <c r="CDL59" s="200"/>
      <c r="CDM59" s="266"/>
      <c r="CDN59" s="261"/>
      <c r="CDO59" s="265"/>
      <c r="CDP59" s="266"/>
      <c r="CDQ59" s="200"/>
      <c r="CDR59" s="266"/>
      <c r="CDS59" s="261"/>
      <c r="CDT59" s="265"/>
      <c r="CDU59" s="266"/>
      <c r="CDV59" s="200"/>
      <c r="CDW59" s="266"/>
      <c r="CDX59" s="261"/>
      <c r="CDY59" s="265"/>
      <c r="CDZ59" s="266"/>
      <c r="CEA59" s="200"/>
      <c r="CEB59" s="266"/>
      <c r="CEC59" s="261"/>
      <c r="CED59" s="265"/>
      <c r="CEE59" s="266"/>
      <c r="CEF59" s="200"/>
      <c r="CEG59" s="266"/>
      <c r="CEH59" s="261"/>
      <c r="CEI59" s="265"/>
      <c r="CEJ59" s="266"/>
      <c r="CEK59" s="200"/>
      <c r="CEL59" s="266"/>
      <c r="CEM59" s="261"/>
      <c r="CEN59" s="265"/>
      <c r="CEO59" s="266"/>
      <c r="CEP59" s="200"/>
      <c r="CEQ59" s="266"/>
      <c r="CER59" s="261"/>
      <c r="CES59" s="265"/>
      <c r="CET59" s="266"/>
      <c r="CEU59" s="200"/>
      <c r="CEV59" s="266"/>
      <c r="CEW59" s="261"/>
      <c r="CEX59" s="265"/>
      <c r="CEY59" s="266"/>
      <c r="CEZ59" s="200"/>
      <c r="CFA59" s="266"/>
      <c r="CFB59" s="261"/>
      <c r="CFC59" s="265"/>
      <c r="CFD59" s="266"/>
      <c r="CFE59" s="200"/>
      <c r="CFF59" s="266"/>
      <c r="CFG59" s="261"/>
      <c r="CFH59" s="265"/>
      <c r="CFI59" s="266"/>
      <c r="CFJ59" s="200"/>
      <c r="CFK59" s="266"/>
      <c r="CFL59" s="261"/>
      <c r="CFM59" s="265"/>
      <c r="CFN59" s="266"/>
      <c r="CFO59" s="200"/>
      <c r="CFP59" s="266"/>
      <c r="CFQ59" s="261"/>
      <c r="CFR59" s="265"/>
      <c r="CFS59" s="266"/>
      <c r="CFT59" s="200"/>
      <c r="CFU59" s="266"/>
      <c r="CFV59" s="261"/>
      <c r="CFW59" s="265"/>
      <c r="CFX59" s="266"/>
      <c r="CFY59" s="200"/>
      <c r="CFZ59" s="266"/>
      <c r="CGA59" s="261"/>
      <c r="CGB59" s="265"/>
      <c r="CGC59" s="266"/>
      <c r="CGD59" s="200"/>
      <c r="CGE59" s="266"/>
      <c r="CGF59" s="261"/>
      <c r="CGG59" s="265"/>
      <c r="CGH59" s="266"/>
      <c r="CGI59" s="200"/>
      <c r="CGJ59" s="266"/>
      <c r="CGK59" s="261"/>
      <c r="CGL59" s="265"/>
      <c r="CGM59" s="266"/>
      <c r="CGN59" s="200"/>
      <c r="CGO59" s="266"/>
      <c r="CGP59" s="261"/>
      <c r="CGQ59" s="265"/>
      <c r="CGR59" s="266"/>
      <c r="CGS59" s="200"/>
      <c r="CGT59" s="266"/>
      <c r="CGU59" s="261"/>
      <c r="CGV59" s="265"/>
      <c r="CGW59" s="266"/>
      <c r="CGX59" s="200"/>
      <c r="CGY59" s="266"/>
      <c r="CGZ59" s="261"/>
      <c r="CHA59" s="265"/>
      <c r="CHB59" s="266"/>
      <c r="CHC59" s="200"/>
      <c r="CHD59" s="266"/>
      <c r="CHE59" s="261"/>
      <c r="CHF59" s="265"/>
      <c r="CHG59" s="266"/>
      <c r="CHH59" s="200"/>
      <c r="CHI59" s="266"/>
      <c r="CHJ59" s="261"/>
      <c r="CHK59" s="265"/>
      <c r="CHL59" s="266"/>
      <c r="CHM59" s="200"/>
      <c r="CHN59" s="266"/>
      <c r="CHO59" s="261"/>
      <c r="CHP59" s="265"/>
      <c r="CHQ59" s="266"/>
      <c r="CHR59" s="200"/>
      <c r="CHS59" s="266"/>
      <c r="CHT59" s="261"/>
      <c r="CHU59" s="265"/>
      <c r="CHV59" s="266"/>
      <c r="CHW59" s="200"/>
      <c r="CHX59" s="266"/>
      <c r="CHY59" s="261"/>
      <c r="CHZ59" s="265"/>
      <c r="CIA59" s="266"/>
      <c r="CIB59" s="200"/>
      <c r="CIC59" s="266"/>
      <c r="CID59" s="261"/>
      <c r="CIE59" s="265"/>
      <c r="CIF59" s="266"/>
      <c r="CIG59" s="200"/>
      <c r="CIH59" s="266"/>
      <c r="CII59" s="261"/>
      <c r="CIJ59" s="265"/>
      <c r="CIK59" s="266"/>
      <c r="CIL59" s="200"/>
      <c r="CIM59" s="266"/>
      <c r="CIN59" s="261"/>
      <c r="CIO59" s="265"/>
      <c r="CIP59" s="266"/>
      <c r="CIQ59" s="200"/>
      <c r="CIR59" s="266"/>
      <c r="CIS59" s="261"/>
      <c r="CIT59" s="265"/>
      <c r="CIU59" s="266"/>
      <c r="CIV59" s="200"/>
      <c r="CIW59" s="266"/>
      <c r="CIX59" s="261"/>
      <c r="CIY59" s="265"/>
      <c r="CIZ59" s="266"/>
      <c r="CJA59" s="200"/>
      <c r="CJB59" s="266"/>
      <c r="CJC59" s="261"/>
      <c r="CJD59" s="265"/>
      <c r="CJE59" s="266"/>
      <c r="CJF59" s="200"/>
      <c r="CJG59" s="266"/>
      <c r="CJH59" s="261"/>
      <c r="CJI59" s="265"/>
      <c r="CJJ59" s="266"/>
      <c r="CJK59" s="200"/>
      <c r="CJL59" s="266"/>
      <c r="CJM59" s="261"/>
      <c r="CJN59" s="265"/>
      <c r="CJO59" s="266"/>
      <c r="CJP59" s="200"/>
      <c r="CJQ59" s="266"/>
      <c r="CJR59" s="261"/>
      <c r="CJS59" s="265"/>
      <c r="CJT59" s="266"/>
      <c r="CJU59" s="200"/>
      <c r="CJV59" s="266"/>
      <c r="CJW59" s="261"/>
      <c r="CJX59" s="265"/>
      <c r="CJY59" s="266"/>
      <c r="CJZ59" s="200"/>
      <c r="CKA59" s="266"/>
      <c r="CKB59" s="261"/>
      <c r="CKC59" s="265"/>
      <c r="CKD59" s="266"/>
      <c r="CKE59" s="200"/>
      <c r="CKF59" s="266"/>
      <c r="CKG59" s="261"/>
      <c r="CKH59" s="265"/>
      <c r="CKI59" s="266"/>
      <c r="CKJ59" s="200"/>
      <c r="CKK59" s="266"/>
      <c r="CKL59" s="261"/>
      <c r="CKM59" s="265"/>
      <c r="CKN59" s="266"/>
      <c r="CKO59" s="200"/>
      <c r="CKP59" s="266"/>
      <c r="CKQ59" s="261"/>
      <c r="CKR59" s="265"/>
      <c r="CKS59" s="266"/>
      <c r="CKT59" s="200"/>
      <c r="CKU59" s="266"/>
      <c r="CKV59" s="261"/>
      <c r="CKW59" s="265"/>
      <c r="CKX59" s="266"/>
      <c r="CKY59" s="200"/>
      <c r="CKZ59" s="266"/>
      <c r="CLA59" s="261"/>
      <c r="CLB59" s="265"/>
      <c r="CLC59" s="266"/>
      <c r="CLD59" s="200"/>
      <c r="CLE59" s="266"/>
      <c r="CLF59" s="261"/>
      <c r="CLG59" s="265"/>
      <c r="CLH59" s="266"/>
      <c r="CLI59" s="200"/>
      <c r="CLJ59" s="266"/>
      <c r="CLK59" s="261"/>
      <c r="CLL59" s="265"/>
      <c r="CLM59" s="266"/>
      <c r="CLN59" s="200"/>
      <c r="CLO59" s="266"/>
      <c r="CLP59" s="261"/>
      <c r="CLQ59" s="265"/>
      <c r="CLR59" s="266"/>
      <c r="CLS59" s="200"/>
      <c r="CLT59" s="266"/>
      <c r="CLU59" s="261"/>
      <c r="CLV59" s="265"/>
      <c r="CLW59" s="266"/>
      <c r="CLX59" s="200"/>
      <c r="CLY59" s="266"/>
      <c r="CLZ59" s="261"/>
      <c r="CMA59" s="265"/>
      <c r="CMB59" s="266"/>
      <c r="CMC59" s="200"/>
      <c r="CMD59" s="266"/>
      <c r="CME59" s="261"/>
      <c r="CMF59" s="265"/>
      <c r="CMG59" s="266"/>
      <c r="CMH59" s="200"/>
      <c r="CMI59" s="266"/>
      <c r="CMJ59" s="261"/>
      <c r="CMK59" s="265"/>
      <c r="CML59" s="266"/>
      <c r="CMM59" s="200"/>
      <c r="CMN59" s="266"/>
      <c r="CMO59" s="261"/>
      <c r="CMP59" s="265"/>
      <c r="CMQ59" s="266"/>
      <c r="CMR59" s="200"/>
      <c r="CMS59" s="266"/>
      <c r="CMT59" s="261"/>
      <c r="CMU59" s="265"/>
      <c r="CMV59" s="266"/>
      <c r="CMW59" s="200"/>
      <c r="CMX59" s="266"/>
      <c r="CMY59" s="261"/>
      <c r="CMZ59" s="265"/>
      <c r="CNA59" s="266"/>
      <c r="CNB59" s="200"/>
      <c r="CNC59" s="266"/>
      <c r="CND59" s="261"/>
      <c r="CNE59" s="265"/>
      <c r="CNF59" s="266"/>
      <c r="CNG59" s="200"/>
      <c r="CNH59" s="266"/>
      <c r="CNI59" s="261"/>
      <c r="CNJ59" s="265"/>
      <c r="CNK59" s="266"/>
      <c r="CNL59" s="200"/>
      <c r="CNM59" s="266"/>
      <c r="CNN59" s="261"/>
      <c r="CNO59" s="265"/>
      <c r="CNP59" s="266"/>
      <c r="CNQ59" s="200"/>
      <c r="CNR59" s="266"/>
      <c r="CNS59" s="261"/>
      <c r="CNT59" s="265"/>
      <c r="CNU59" s="266"/>
      <c r="CNV59" s="200"/>
      <c r="CNW59" s="266"/>
      <c r="CNX59" s="261"/>
      <c r="CNY59" s="265"/>
      <c r="CNZ59" s="266"/>
      <c r="COA59" s="200"/>
      <c r="COB59" s="266"/>
      <c r="COC59" s="261"/>
      <c r="COD59" s="265"/>
      <c r="COE59" s="266"/>
      <c r="COF59" s="200"/>
      <c r="COG59" s="266"/>
      <c r="COH59" s="261"/>
      <c r="COI59" s="265"/>
      <c r="COJ59" s="266"/>
      <c r="COK59" s="200"/>
      <c r="COL59" s="266"/>
      <c r="COM59" s="261"/>
      <c r="CON59" s="265"/>
      <c r="COO59" s="266"/>
      <c r="COP59" s="200"/>
      <c r="COQ59" s="266"/>
      <c r="COR59" s="261"/>
      <c r="COS59" s="265"/>
      <c r="COT59" s="266"/>
      <c r="COU59" s="200"/>
      <c r="COV59" s="266"/>
      <c r="COW59" s="261"/>
      <c r="COX59" s="265"/>
      <c r="COY59" s="266"/>
      <c r="COZ59" s="200"/>
      <c r="CPA59" s="266"/>
      <c r="CPB59" s="261"/>
      <c r="CPC59" s="265"/>
      <c r="CPD59" s="266"/>
      <c r="CPE59" s="200"/>
      <c r="CPF59" s="266"/>
      <c r="CPG59" s="261"/>
      <c r="CPH59" s="265"/>
      <c r="CPI59" s="266"/>
      <c r="CPJ59" s="200"/>
      <c r="CPK59" s="266"/>
      <c r="CPL59" s="261"/>
      <c r="CPM59" s="265"/>
      <c r="CPN59" s="266"/>
      <c r="CPO59" s="200"/>
      <c r="CPP59" s="266"/>
      <c r="CPQ59" s="261"/>
      <c r="CPR59" s="265"/>
      <c r="CPS59" s="266"/>
      <c r="CPT59" s="200"/>
      <c r="CPU59" s="266"/>
      <c r="CPV59" s="261"/>
      <c r="CPW59" s="265"/>
      <c r="CPX59" s="266"/>
      <c r="CPY59" s="200"/>
      <c r="CPZ59" s="266"/>
      <c r="CQA59" s="261"/>
      <c r="CQB59" s="265"/>
      <c r="CQC59" s="266"/>
      <c r="CQD59" s="200"/>
      <c r="CQE59" s="266"/>
      <c r="CQF59" s="261"/>
      <c r="CQG59" s="265"/>
      <c r="CQH59" s="266"/>
      <c r="CQI59" s="200"/>
      <c r="CQJ59" s="266"/>
      <c r="CQK59" s="261"/>
      <c r="CQL59" s="265"/>
      <c r="CQM59" s="266"/>
      <c r="CQN59" s="200"/>
      <c r="CQO59" s="266"/>
      <c r="CQP59" s="261"/>
      <c r="CQQ59" s="265"/>
      <c r="CQR59" s="266"/>
      <c r="CQS59" s="200"/>
      <c r="CQT59" s="266"/>
      <c r="CQU59" s="261"/>
      <c r="CQV59" s="265"/>
      <c r="CQW59" s="266"/>
      <c r="CQX59" s="200"/>
      <c r="CQY59" s="266"/>
      <c r="CQZ59" s="261"/>
      <c r="CRA59" s="265"/>
      <c r="CRB59" s="266"/>
      <c r="CRC59" s="200"/>
      <c r="CRD59" s="266"/>
      <c r="CRE59" s="261"/>
      <c r="CRF59" s="265"/>
      <c r="CRG59" s="266"/>
      <c r="CRH59" s="200"/>
      <c r="CRI59" s="266"/>
      <c r="CRJ59" s="261"/>
      <c r="CRK59" s="265"/>
      <c r="CRL59" s="266"/>
      <c r="CRM59" s="200"/>
      <c r="CRN59" s="266"/>
      <c r="CRO59" s="261"/>
      <c r="CRP59" s="265"/>
      <c r="CRQ59" s="266"/>
      <c r="CRR59" s="200"/>
      <c r="CRS59" s="266"/>
      <c r="CRT59" s="261"/>
      <c r="CRU59" s="265"/>
      <c r="CRV59" s="266"/>
      <c r="CRW59" s="200"/>
      <c r="CRX59" s="266"/>
      <c r="CRY59" s="261"/>
      <c r="CRZ59" s="265"/>
      <c r="CSA59" s="266"/>
      <c r="CSB59" s="200"/>
      <c r="CSC59" s="266"/>
      <c r="CSD59" s="261"/>
      <c r="CSE59" s="265"/>
      <c r="CSF59" s="266"/>
      <c r="CSG59" s="200"/>
      <c r="CSH59" s="266"/>
      <c r="CSI59" s="261"/>
      <c r="CSJ59" s="265"/>
      <c r="CSK59" s="266"/>
      <c r="CSL59" s="200"/>
      <c r="CSM59" s="266"/>
      <c r="CSN59" s="261"/>
      <c r="CSO59" s="265"/>
      <c r="CSP59" s="266"/>
      <c r="CSQ59" s="200"/>
      <c r="CSR59" s="266"/>
      <c r="CSS59" s="261"/>
      <c r="CST59" s="265"/>
      <c r="CSU59" s="266"/>
      <c r="CSV59" s="200"/>
      <c r="CSW59" s="266"/>
      <c r="CSX59" s="261"/>
      <c r="CSY59" s="265"/>
      <c r="CSZ59" s="266"/>
      <c r="CTA59" s="200"/>
      <c r="CTB59" s="266"/>
      <c r="CTC59" s="261"/>
      <c r="CTD59" s="265"/>
      <c r="CTE59" s="266"/>
      <c r="CTF59" s="200"/>
      <c r="CTG59" s="266"/>
      <c r="CTH59" s="261"/>
      <c r="CTI59" s="265"/>
      <c r="CTJ59" s="266"/>
      <c r="CTK59" s="200"/>
      <c r="CTL59" s="266"/>
      <c r="CTM59" s="261"/>
      <c r="CTN59" s="265"/>
      <c r="CTO59" s="266"/>
      <c r="CTP59" s="200"/>
      <c r="CTQ59" s="266"/>
      <c r="CTR59" s="261"/>
      <c r="CTS59" s="265"/>
      <c r="CTT59" s="266"/>
      <c r="CTU59" s="200"/>
      <c r="CTV59" s="266"/>
      <c r="CTW59" s="261"/>
      <c r="CTX59" s="265"/>
      <c r="CTY59" s="266"/>
      <c r="CTZ59" s="200"/>
      <c r="CUA59" s="266"/>
      <c r="CUB59" s="261"/>
      <c r="CUC59" s="265"/>
      <c r="CUD59" s="266"/>
      <c r="CUE59" s="200"/>
      <c r="CUF59" s="266"/>
      <c r="CUG59" s="261"/>
      <c r="CUH59" s="265"/>
      <c r="CUI59" s="266"/>
      <c r="CUJ59" s="200"/>
      <c r="CUK59" s="266"/>
      <c r="CUL59" s="261"/>
      <c r="CUM59" s="265"/>
      <c r="CUN59" s="266"/>
      <c r="CUO59" s="200"/>
      <c r="CUP59" s="266"/>
      <c r="CUQ59" s="261"/>
      <c r="CUR59" s="265"/>
      <c r="CUS59" s="266"/>
      <c r="CUT59" s="200"/>
      <c r="CUU59" s="266"/>
      <c r="CUV59" s="261"/>
      <c r="CUW59" s="265"/>
      <c r="CUX59" s="266"/>
      <c r="CUY59" s="200"/>
      <c r="CUZ59" s="266"/>
      <c r="CVA59" s="261"/>
      <c r="CVB59" s="265"/>
      <c r="CVC59" s="266"/>
      <c r="CVD59" s="200"/>
      <c r="CVE59" s="266"/>
      <c r="CVF59" s="261"/>
      <c r="CVG59" s="265"/>
      <c r="CVH59" s="266"/>
      <c r="CVI59" s="200"/>
      <c r="CVJ59" s="266"/>
      <c r="CVK59" s="261"/>
      <c r="CVL59" s="265"/>
      <c r="CVM59" s="266"/>
      <c r="CVN59" s="200"/>
      <c r="CVO59" s="266"/>
      <c r="CVP59" s="261"/>
      <c r="CVQ59" s="265"/>
      <c r="CVR59" s="266"/>
      <c r="CVS59" s="200"/>
      <c r="CVT59" s="266"/>
      <c r="CVU59" s="261"/>
      <c r="CVV59" s="265"/>
      <c r="CVW59" s="266"/>
      <c r="CVX59" s="200"/>
      <c r="CVY59" s="266"/>
      <c r="CVZ59" s="261"/>
      <c r="CWA59" s="265"/>
      <c r="CWB59" s="266"/>
      <c r="CWC59" s="200"/>
      <c r="CWD59" s="266"/>
      <c r="CWE59" s="261"/>
      <c r="CWF59" s="265"/>
      <c r="CWG59" s="266"/>
      <c r="CWH59" s="200"/>
      <c r="CWI59" s="266"/>
      <c r="CWJ59" s="261"/>
      <c r="CWK59" s="265"/>
      <c r="CWL59" s="266"/>
      <c r="CWM59" s="200"/>
      <c r="CWN59" s="266"/>
      <c r="CWO59" s="261"/>
      <c r="CWP59" s="265"/>
      <c r="CWQ59" s="266"/>
      <c r="CWR59" s="200"/>
      <c r="CWS59" s="266"/>
      <c r="CWT59" s="261"/>
      <c r="CWU59" s="265"/>
      <c r="CWV59" s="266"/>
      <c r="CWW59" s="200"/>
      <c r="CWX59" s="266"/>
      <c r="CWY59" s="261"/>
      <c r="CWZ59" s="265"/>
      <c r="CXA59" s="266"/>
      <c r="CXB59" s="200"/>
      <c r="CXC59" s="266"/>
      <c r="CXD59" s="261"/>
      <c r="CXE59" s="265"/>
      <c r="CXF59" s="266"/>
      <c r="CXG59" s="200"/>
      <c r="CXH59" s="266"/>
      <c r="CXI59" s="261"/>
      <c r="CXJ59" s="265"/>
      <c r="CXK59" s="266"/>
      <c r="CXL59" s="200"/>
      <c r="CXM59" s="266"/>
      <c r="CXN59" s="261"/>
      <c r="CXO59" s="265"/>
      <c r="CXP59" s="266"/>
      <c r="CXQ59" s="200"/>
      <c r="CXR59" s="266"/>
      <c r="CXS59" s="261"/>
      <c r="CXT59" s="265"/>
      <c r="CXU59" s="266"/>
      <c r="CXV59" s="200"/>
      <c r="CXW59" s="266"/>
      <c r="CXX59" s="261"/>
      <c r="CXY59" s="265"/>
      <c r="CXZ59" s="266"/>
      <c r="CYA59" s="200"/>
      <c r="CYB59" s="266"/>
      <c r="CYC59" s="261"/>
      <c r="CYD59" s="265"/>
      <c r="CYE59" s="266"/>
      <c r="CYF59" s="200"/>
      <c r="CYG59" s="266"/>
      <c r="CYH59" s="261"/>
      <c r="CYI59" s="265"/>
      <c r="CYJ59" s="266"/>
      <c r="CYK59" s="200"/>
      <c r="CYL59" s="266"/>
      <c r="CYM59" s="261"/>
      <c r="CYN59" s="265"/>
      <c r="CYO59" s="266"/>
      <c r="CYP59" s="200"/>
      <c r="CYQ59" s="266"/>
      <c r="CYR59" s="261"/>
      <c r="CYS59" s="265"/>
      <c r="CYT59" s="266"/>
      <c r="CYU59" s="200"/>
      <c r="CYV59" s="266"/>
      <c r="CYW59" s="261"/>
      <c r="CYX59" s="265"/>
      <c r="CYY59" s="266"/>
      <c r="CYZ59" s="200"/>
      <c r="CZA59" s="266"/>
      <c r="CZB59" s="261"/>
      <c r="CZC59" s="265"/>
      <c r="CZD59" s="266"/>
      <c r="CZE59" s="200"/>
      <c r="CZF59" s="266"/>
      <c r="CZG59" s="261"/>
      <c r="CZH59" s="265"/>
      <c r="CZI59" s="266"/>
      <c r="CZJ59" s="200"/>
      <c r="CZK59" s="266"/>
      <c r="CZL59" s="261"/>
      <c r="CZM59" s="265"/>
      <c r="CZN59" s="266"/>
      <c r="CZO59" s="200"/>
      <c r="CZP59" s="266"/>
      <c r="CZQ59" s="261"/>
      <c r="CZR59" s="265"/>
      <c r="CZS59" s="266"/>
      <c r="CZT59" s="200"/>
      <c r="CZU59" s="266"/>
      <c r="CZV59" s="261"/>
      <c r="CZW59" s="265"/>
      <c r="CZX59" s="266"/>
      <c r="CZY59" s="200"/>
      <c r="CZZ59" s="266"/>
      <c r="DAA59" s="261"/>
      <c r="DAB59" s="265"/>
      <c r="DAC59" s="266"/>
      <c r="DAD59" s="200"/>
      <c r="DAE59" s="266"/>
      <c r="DAF59" s="261"/>
      <c r="DAG59" s="265"/>
      <c r="DAH59" s="266"/>
      <c r="DAI59" s="200"/>
      <c r="DAJ59" s="266"/>
      <c r="DAK59" s="261"/>
      <c r="DAL59" s="265"/>
      <c r="DAM59" s="266"/>
      <c r="DAN59" s="200"/>
      <c r="DAO59" s="266"/>
      <c r="DAP59" s="261"/>
      <c r="DAQ59" s="265"/>
      <c r="DAR59" s="266"/>
      <c r="DAS59" s="200"/>
      <c r="DAT59" s="266"/>
      <c r="DAU59" s="261"/>
      <c r="DAV59" s="265"/>
      <c r="DAW59" s="266"/>
      <c r="DAX59" s="200"/>
      <c r="DAY59" s="266"/>
      <c r="DAZ59" s="261"/>
      <c r="DBA59" s="265"/>
      <c r="DBB59" s="266"/>
      <c r="DBC59" s="200"/>
      <c r="DBD59" s="266"/>
      <c r="DBE59" s="261"/>
      <c r="DBF59" s="265"/>
      <c r="DBG59" s="266"/>
      <c r="DBH59" s="200"/>
      <c r="DBI59" s="266"/>
      <c r="DBJ59" s="261"/>
      <c r="DBK59" s="265"/>
      <c r="DBL59" s="266"/>
      <c r="DBM59" s="200"/>
      <c r="DBN59" s="266"/>
      <c r="DBO59" s="261"/>
      <c r="DBP59" s="265"/>
      <c r="DBQ59" s="266"/>
      <c r="DBR59" s="200"/>
      <c r="DBS59" s="266"/>
      <c r="DBT59" s="261"/>
      <c r="DBU59" s="265"/>
      <c r="DBV59" s="266"/>
      <c r="DBW59" s="200"/>
      <c r="DBX59" s="266"/>
      <c r="DBY59" s="261"/>
      <c r="DBZ59" s="265"/>
      <c r="DCA59" s="266"/>
      <c r="DCB59" s="200"/>
      <c r="DCC59" s="266"/>
      <c r="DCD59" s="261"/>
      <c r="DCE59" s="265"/>
      <c r="DCF59" s="266"/>
      <c r="DCG59" s="200"/>
      <c r="DCH59" s="266"/>
      <c r="DCI59" s="261"/>
      <c r="DCJ59" s="265"/>
      <c r="DCK59" s="266"/>
      <c r="DCL59" s="200"/>
      <c r="DCM59" s="266"/>
      <c r="DCN59" s="261"/>
      <c r="DCO59" s="265"/>
      <c r="DCP59" s="266"/>
      <c r="DCQ59" s="200"/>
      <c r="DCR59" s="266"/>
      <c r="DCS59" s="261"/>
      <c r="DCT59" s="265"/>
      <c r="DCU59" s="266"/>
      <c r="DCV59" s="200"/>
      <c r="DCW59" s="266"/>
      <c r="DCX59" s="261"/>
      <c r="DCY59" s="265"/>
      <c r="DCZ59" s="266"/>
      <c r="DDA59" s="200"/>
      <c r="DDB59" s="266"/>
      <c r="DDC59" s="261"/>
      <c r="DDD59" s="265"/>
      <c r="DDE59" s="266"/>
      <c r="DDF59" s="200"/>
      <c r="DDG59" s="266"/>
      <c r="DDH59" s="261"/>
      <c r="DDI59" s="265"/>
      <c r="DDJ59" s="266"/>
      <c r="DDK59" s="200"/>
      <c r="DDL59" s="266"/>
      <c r="DDM59" s="261"/>
      <c r="DDN59" s="265"/>
      <c r="DDO59" s="266"/>
      <c r="DDP59" s="200"/>
      <c r="DDQ59" s="266"/>
      <c r="DDR59" s="261"/>
      <c r="DDS59" s="265"/>
      <c r="DDT59" s="266"/>
      <c r="DDU59" s="200"/>
      <c r="DDV59" s="266"/>
      <c r="DDW59" s="261"/>
      <c r="DDX59" s="265"/>
      <c r="DDY59" s="266"/>
      <c r="DDZ59" s="200"/>
      <c r="DEA59" s="266"/>
      <c r="DEB59" s="261"/>
      <c r="DEC59" s="265"/>
      <c r="DED59" s="266"/>
      <c r="DEE59" s="200"/>
      <c r="DEF59" s="266"/>
      <c r="DEG59" s="261"/>
      <c r="DEH59" s="265"/>
      <c r="DEI59" s="266"/>
      <c r="DEJ59" s="200"/>
      <c r="DEK59" s="266"/>
      <c r="DEL59" s="261"/>
      <c r="DEM59" s="265"/>
      <c r="DEN59" s="266"/>
      <c r="DEO59" s="200"/>
      <c r="DEP59" s="266"/>
      <c r="DEQ59" s="261"/>
      <c r="DER59" s="265"/>
      <c r="DES59" s="266"/>
      <c r="DET59" s="200"/>
      <c r="DEU59" s="266"/>
      <c r="DEV59" s="261"/>
      <c r="DEW59" s="265"/>
      <c r="DEX59" s="266"/>
      <c r="DEY59" s="200"/>
      <c r="DEZ59" s="266"/>
      <c r="DFA59" s="261"/>
      <c r="DFB59" s="265"/>
      <c r="DFC59" s="266"/>
      <c r="DFD59" s="200"/>
      <c r="DFE59" s="266"/>
      <c r="DFF59" s="261"/>
      <c r="DFG59" s="265"/>
      <c r="DFH59" s="266"/>
      <c r="DFI59" s="200"/>
      <c r="DFJ59" s="266"/>
      <c r="DFK59" s="261"/>
      <c r="DFL59" s="265"/>
      <c r="DFM59" s="266"/>
      <c r="DFN59" s="200"/>
      <c r="DFO59" s="266"/>
      <c r="DFP59" s="261"/>
      <c r="DFQ59" s="265"/>
      <c r="DFR59" s="266"/>
      <c r="DFS59" s="200"/>
      <c r="DFT59" s="266"/>
      <c r="DFU59" s="261"/>
      <c r="DFV59" s="265"/>
      <c r="DFW59" s="266"/>
      <c r="DFX59" s="200"/>
      <c r="DFY59" s="266"/>
      <c r="DFZ59" s="261"/>
      <c r="DGA59" s="265"/>
      <c r="DGB59" s="266"/>
      <c r="DGC59" s="200"/>
      <c r="DGD59" s="266"/>
      <c r="DGE59" s="261"/>
      <c r="DGF59" s="265"/>
      <c r="DGG59" s="266"/>
      <c r="DGH59" s="200"/>
      <c r="DGI59" s="266"/>
      <c r="DGJ59" s="261"/>
      <c r="DGK59" s="265"/>
      <c r="DGL59" s="266"/>
      <c r="DGM59" s="200"/>
      <c r="DGN59" s="266"/>
      <c r="DGO59" s="261"/>
      <c r="DGP59" s="265"/>
      <c r="DGQ59" s="266"/>
      <c r="DGR59" s="200"/>
      <c r="DGS59" s="266"/>
      <c r="DGT59" s="261"/>
      <c r="DGU59" s="265"/>
      <c r="DGV59" s="266"/>
      <c r="DGW59" s="200"/>
      <c r="DGX59" s="266"/>
      <c r="DGY59" s="261"/>
      <c r="DGZ59" s="265"/>
      <c r="DHA59" s="266"/>
      <c r="DHB59" s="200"/>
      <c r="DHC59" s="266"/>
      <c r="DHD59" s="261"/>
      <c r="DHE59" s="265"/>
      <c r="DHF59" s="266"/>
      <c r="DHG59" s="200"/>
      <c r="DHH59" s="266"/>
      <c r="DHI59" s="261"/>
      <c r="DHJ59" s="265"/>
      <c r="DHK59" s="266"/>
      <c r="DHL59" s="200"/>
      <c r="DHM59" s="266"/>
      <c r="DHN59" s="261"/>
      <c r="DHO59" s="265"/>
      <c r="DHP59" s="266"/>
      <c r="DHQ59" s="200"/>
      <c r="DHR59" s="266"/>
      <c r="DHS59" s="261"/>
      <c r="DHT59" s="265"/>
      <c r="DHU59" s="266"/>
      <c r="DHV59" s="200"/>
      <c r="DHW59" s="266"/>
      <c r="DHX59" s="261"/>
      <c r="DHY59" s="265"/>
      <c r="DHZ59" s="266"/>
      <c r="DIA59" s="200"/>
      <c r="DIB59" s="266"/>
      <c r="DIC59" s="261"/>
      <c r="DID59" s="265"/>
      <c r="DIE59" s="266"/>
      <c r="DIF59" s="200"/>
      <c r="DIG59" s="266"/>
      <c r="DIH59" s="261"/>
      <c r="DII59" s="265"/>
      <c r="DIJ59" s="266"/>
      <c r="DIK59" s="200"/>
      <c r="DIL59" s="266"/>
      <c r="DIM59" s="261"/>
      <c r="DIN59" s="265"/>
      <c r="DIO59" s="266"/>
      <c r="DIP59" s="200"/>
      <c r="DIQ59" s="266"/>
      <c r="DIR59" s="261"/>
      <c r="DIS59" s="265"/>
      <c r="DIT59" s="266"/>
      <c r="DIU59" s="200"/>
      <c r="DIV59" s="266"/>
      <c r="DIW59" s="261"/>
      <c r="DIX59" s="265"/>
      <c r="DIY59" s="266"/>
      <c r="DIZ59" s="200"/>
      <c r="DJA59" s="266"/>
      <c r="DJB59" s="261"/>
      <c r="DJC59" s="265"/>
      <c r="DJD59" s="266"/>
      <c r="DJE59" s="200"/>
      <c r="DJF59" s="266"/>
      <c r="DJG59" s="261"/>
      <c r="DJH59" s="265"/>
      <c r="DJI59" s="266"/>
      <c r="DJJ59" s="200"/>
      <c r="DJK59" s="266"/>
      <c r="DJL59" s="261"/>
      <c r="DJM59" s="265"/>
      <c r="DJN59" s="266"/>
      <c r="DJO59" s="200"/>
      <c r="DJP59" s="266"/>
      <c r="DJQ59" s="261"/>
      <c r="DJR59" s="265"/>
      <c r="DJS59" s="266"/>
      <c r="DJT59" s="200"/>
      <c r="DJU59" s="266"/>
      <c r="DJV59" s="261"/>
      <c r="DJW59" s="265"/>
      <c r="DJX59" s="266"/>
      <c r="DJY59" s="200"/>
      <c r="DJZ59" s="266"/>
      <c r="DKA59" s="261"/>
      <c r="DKB59" s="265"/>
      <c r="DKC59" s="266"/>
      <c r="DKD59" s="200"/>
      <c r="DKE59" s="266"/>
      <c r="DKF59" s="261"/>
      <c r="DKG59" s="265"/>
      <c r="DKH59" s="266"/>
      <c r="DKI59" s="200"/>
      <c r="DKJ59" s="266"/>
      <c r="DKK59" s="261"/>
      <c r="DKL59" s="265"/>
      <c r="DKM59" s="266"/>
      <c r="DKN59" s="200"/>
      <c r="DKO59" s="266"/>
      <c r="DKP59" s="261"/>
      <c r="DKQ59" s="265"/>
      <c r="DKR59" s="266"/>
      <c r="DKS59" s="200"/>
      <c r="DKT59" s="266"/>
      <c r="DKU59" s="261"/>
      <c r="DKV59" s="265"/>
      <c r="DKW59" s="266"/>
      <c r="DKX59" s="200"/>
      <c r="DKY59" s="266"/>
      <c r="DKZ59" s="261"/>
      <c r="DLA59" s="265"/>
      <c r="DLB59" s="266"/>
      <c r="DLC59" s="200"/>
      <c r="DLD59" s="266"/>
      <c r="DLE59" s="261"/>
      <c r="DLF59" s="265"/>
      <c r="DLG59" s="266"/>
      <c r="DLH59" s="200"/>
      <c r="DLI59" s="266"/>
      <c r="DLJ59" s="261"/>
      <c r="DLK59" s="265"/>
      <c r="DLL59" s="266"/>
      <c r="DLM59" s="200"/>
      <c r="DLN59" s="266"/>
      <c r="DLO59" s="261"/>
      <c r="DLP59" s="265"/>
      <c r="DLQ59" s="266"/>
      <c r="DLR59" s="200"/>
      <c r="DLS59" s="266"/>
      <c r="DLT59" s="261"/>
      <c r="DLU59" s="265"/>
      <c r="DLV59" s="266"/>
      <c r="DLW59" s="200"/>
      <c r="DLX59" s="266"/>
      <c r="DLY59" s="261"/>
      <c r="DLZ59" s="265"/>
      <c r="DMA59" s="266"/>
      <c r="DMB59" s="200"/>
      <c r="DMC59" s="266"/>
      <c r="DMD59" s="261"/>
      <c r="DME59" s="265"/>
      <c r="DMF59" s="266"/>
      <c r="DMG59" s="200"/>
      <c r="DMH59" s="266"/>
      <c r="DMI59" s="261"/>
      <c r="DMJ59" s="265"/>
      <c r="DMK59" s="266"/>
      <c r="DML59" s="200"/>
      <c r="DMM59" s="266"/>
      <c r="DMN59" s="261"/>
      <c r="DMO59" s="265"/>
      <c r="DMP59" s="266"/>
      <c r="DMQ59" s="200"/>
      <c r="DMR59" s="266"/>
      <c r="DMS59" s="261"/>
      <c r="DMT59" s="265"/>
      <c r="DMU59" s="266"/>
      <c r="DMV59" s="200"/>
      <c r="DMW59" s="266"/>
      <c r="DMX59" s="261"/>
      <c r="DMY59" s="265"/>
      <c r="DMZ59" s="266"/>
      <c r="DNA59" s="200"/>
      <c r="DNB59" s="266"/>
      <c r="DNC59" s="261"/>
      <c r="DND59" s="265"/>
      <c r="DNE59" s="266"/>
      <c r="DNF59" s="200"/>
      <c r="DNG59" s="266"/>
      <c r="DNH59" s="261"/>
      <c r="DNI59" s="265"/>
      <c r="DNJ59" s="266"/>
      <c r="DNK59" s="200"/>
      <c r="DNL59" s="266"/>
      <c r="DNM59" s="261"/>
      <c r="DNN59" s="265"/>
      <c r="DNO59" s="266"/>
      <c r="DNP59" s="200"/>
      <c r="DNQ59" s="266"/>
      <c r="DNR59" s="261"/>
      <c r="DNS59" s="265"/>
      <c r="DNT59" s="266"/>
      <c r="DNU59" s="200"/>
      <c r="DNV59" s="266"/>
      <c r="DNW59" s="261"/>
      <c r="DNX59" s="265"/>
      <c r="DNY59" s="266"/>
      <c r="DNZ59" s="200"/>
      <c r="DOA59" s="266"/>
      <c r="DOB59" s="261"/>
      <c r="DOC59" s="265"/>
      <c r="DOD59" s="266"/>
      <c r="DOE59" s="200"/>
      <c r="DOF59" s="266"/>
      <c r="DOG59" s="261"/>
      <c r="DOH59" s="265"/>
      <c r="DOI59" s="266"/>
      <c r="DOJ59" s="200"/>
      <c r="DOK59" s="266"/>
      <c r="DOL59" s="261"/>
      <c r="DOM59" s="265"/>
      <c r="DON59" s="266"/>
      <c r="DOO59" s="200"/>
      <c r="DOP59" s="266"/>
      <c r="DOQ59" s="261"/>
      <c r="DOR59" s="265"/>
      <c r="DOS59" s="266"/>
      <c r="DOT59" s="200"/>
      <c r="DOU59" s="266"/>
      <c r="DOV59" s="261"/>
      <c r="DOW59" s="265"/>
      <c r="DOX59" s="266"/>
      <c r="DOY59" s="200"/>
      <c r="DOZ59" s="266"/>
      <c r="DPA59" s="261"/>
      <c r="DPB59" s="265"/>
      <c r="DPC59" s="266"/>
      <c r="DPD59" s="200"/>
      <c r="DPE59" s="266"/>
      <c r="DPF59" s="261"/>
      <c r="DPG59" s="265"/>
      <c r="DPH59" s="266"/>
      <c r="DPI59" s="200"/>
      <c r="DPJ59" s="266"/>
      <c r="DPK59" s="261"/>
      <c r="DPL59" s="265"/>
      <c r="DPM59" s="266"/>
      <c r="DPN59" s="200"/>
      <c r="DPO59" s="266"/>
      <c r="DPP59" s="261"/>
      <c r="DPQ59" s="265"/>
      <c r="DPR59" s="266"/>
      <c r="DPS59" s="200"/>
      <c r="DPT59" s="266"/>
      <c r="DPU59" s="261"/>
      <c r="DPV59" s="265"/>
      <c r="DPW59" s="266"/>
      <c r="DPX59" s="200"/>
      <c r="DPY59" s="266"/>
      <c r="DPZ59" s="261"/>
      <c r="DQA59" s="265"/>
      <c r="DQB59" s="266"/>
      <c r="DQC59" s="200"/>
      <c r="DQD59" s="266"/>
      <c r="DQE59" s="261"/>
      <c r="DQF59" s="265"/>
      <c r="DQG59" s="266"/>
      <c r="DQH59" s="200"/>
      <c r="DQI59" s="266"/>
      <c r="DQJ59" s="261"/>
      <c r="DQK59" s="265"/>
      <c r="DQL59" s="266"/>
      <c r="DQM59" s="200"/>
      <c r="DQN59" s="266"/>
      <c r="DQO59" s="261"/>
      <c r="DQP59" s="265"/>
      <c r="DQQ59" s="266"/>
      <c r="DQR59" s="200"/>
      <c r="DQS59" s="266"/>
      <c r="DQT59" s="261"/>
      <c r="DQU59" s="265"/>
      <c r="DQV59" s="266"/>
      <c r="DQW59" s="200"/>
      <c r="DQX59" s="266"/>
      <c r="DQY59" s="261"/>
      <c r="DQZ59" s="265"/>
      <c r="DRA59" s="266"/>
      <c r="DRB59" s="200"/>
      <c r="DRC59" s="266"/>
      <c r="DRD59" s="261"/>
      <c r="DRE59" s="265"/>
      <c r="DRF59" s="266"/>
      <c r="DRG59" s="200"/>
      <c r="DRH59" s="266"/>
      <c r="DRI59" s="261"/>
      <c r="DRJ59" s="265"/>
      <c r="DRK59" s="266"/>
      <c r="DRL59" s="200"/>
      <c r="DRM59" s="266"/>
      <c r="DRN59" s="261"/>
      <c r="DRO59" s="265"/>
      <c r="DRP59" s="266"/>
      <c r="DRQ59" s="200"/>
      <c r="DRR59" s="266"/>
      <c r="DRS59" s="261"/>
      <c r="DRT59" s="265"/>
      <c r="DRU59" s="266"/>
      <c r="DRV59" s="200"/>
      <c r="DRW59" s="266"/>
      <c r="DRX59" s="261"/>
      <c r="DRY59" s="265"/>
      <c r="DRZ59" s="266"/>
      <c r="DSA59" s="200"/>
      <c r="DSB59" s="266"/>
      <c r="DSC59" s="261"/>
      <c r="DSD59" s="265"/>
      <c r="DSE59" s="266"/>
      <c r="DSF59" s="200"/>
      <c r="DSG59" s="266"/>
      <c r="DSH59" s="261"/>
      <c r="DSI59" s="265"/>
      <c r="DSJ59" s="266"/>
      <c r="DSK59" s="200"/>
      <c r="DSL59" s="266"/>
      <c r="DSM59" s="261"/>
      <c r="DSN59" s="265"/>
      <c r="DSO59" s="266"/>
      <c r="DSP59" s="200"/>
      <c r="DSQ59" s="266"/>
      <c r="DSR59" s="261"/>
      <c r="DSS59" s="265"/>
      <c r="DST59" s="266"/>
      <c r="DSU59" s="200"/>
      <c r="DSV59" s="266"/>
      <c r="DSW59" s="261"/>
      <c r="DSX59" s="265"/>
      <c r="DSY59" s="266"/>
      <c r="DSZ59" s="200"/>
      <c r="DTA59" s="266"/>
      <c r="DTB59" s="261"/>
      <c r="DTC59" s="265"/>
      <c r="DTD59" s="266"/>
      <c r="DTE59" s="200"/>
      <c r="DTF59" s="266"/>
      <c r="DTG59" s="261"/>
      <c r="DTH59" s="265"/>
      <c r="DTI59" s="266"/>
      <c r="DTJ59" s="200"/>
      <c r="DTK59" s="266"/>
      <c r="DTL59" s="261"/>
      <c r="DTM59" s="265"/>
      <c r="DTN59" s="266"/>
      <c r="DTO59" s="200"/>
      <c r="DTP59" s="266"/>
      <c r="DTQ59" s="261"/>
      <c r="DTR59" s="265"/>
      <c r="DTS59" s="266"/>
      <c r="DTT59" s="200"/>
      <c r="DTU59" s="266"/>
      <c r="DTV59" s="261"/>
      <c r="DTW59" s="265"/>
      <c r="DTX59" s="266"/>
      <c r="DTY59" s="200"/>
      <c r="DTZ59" s="266"/>
      <c r="DUA59" s="261"/>
      <c r="DUB59" s="265"/>
      <c r="DUC59" s="266"/>
      <c r="DUD59" s="200"/>
      <c r="DUE59" s="266"/>
      <c r="DUF59" s="261"/>
      <c r="DUG59" s="265"/>
      <c r="DUH59" s="266"/>
      <c r="DUI59" s="200"/>
      <c r="DUJ59" s="266"/>
      <c r="DUK59" s="261"/>
      <c r="DUL59" s="265"/>
      <c r="DUM59" s="266"/>
      <c r="DUN59" s="200"/>
      <c r="DUO59" s="266"/>
      <c r="DUP59" s="261"/>
      <c r="DUQ59" s="265"/>
      <c r="DUR59" s="266"/>
      <c r="DUS59" s="200"/>
      <c r="DUT59" s="266"/>
      <c r="DUU59" s="261"/>
      <c r="DUV59" s="265"/>
      <c r="DUW59" s="266"/>
      <c r="DUX59" s="200"/>
      <c r="DUY59" s="266"/>
      <c r="DUZ59" s="261"/>
      <c r="DVA59" s="265"/>
      <c r="DVB59" s="266"/>
      <c r="DVC59" s="200"/>
      <c r="DVD59" s="266"/>
      <c r="DVE59" s="261"/>
      <c r="DVF59" s="265"/>
      <c r="DVG59" s="266"/>
      <c r="DVH59" s="200"/>
      <c r="DVI59" s="266"/>
      <c r="DVJ59" s="261"/>
      <c r="DVK59" s="265"/>
      <c r="DVL59" s="266"/>
      <c r="DVM59" s="200"/>
      <c r="DVN59" s="266"/>
      <c r="DVO59" s="261"/>
      <c r="DVP59" s="265"/>
      <c r="DVQ59" s="266"/>
      <c r="DVR59" s="200"/>
      <c r="DVS59" s="266"/>
      <c r="DVT59" s="261"/>
      <c r="DVU59" s="265"/>
      <c r="DVV59" s="266"/>
      <c r="DVW59" s="200"/>
      <c r="DVX59" s="266"/>
      <c r="DVY59" s="261"/>
      <c r="DVZ59" s="265"/>
      <c r="DWA59" s="266"/>
      <c r="DWB59" s="200"/>
      <c r="DWC59" s="266"/>
      <c r="DWD59" s="261"/>
      <c r="DWE59" s="265"/>
      <c r="DWF59" s="266"/>
      <c r="DWG59" s="200"/>
      <c r="DWH59" s="266"/>
      <c r="DWI59" s="261"/>
      <c r="DWJ59" s="265"/>
      <c r="DWK59" s="266"/>
      <c r="DWL59" s="200"/>
      <c r="DWM59" s="266"/>
      <c r="DWN59" s="261"/>
      <c r="DWO59" s="265"/>
      <c r="DWP59" s="266"/>
      <c r="DWQ59" s="200"/>
      <c r="DWR59" s="266"/>
      <c r="DWS59" s="261"/>
      <c r="DWT59" s="265"/>
      <c r="DWU59" s="266"/>
      <c r="DWV59" s="200"/>
      <c r="DWW59" s="266"/>
      <c r="DWX59" s="261"/>
      <c r="DWY59" s="265"/>
      <c r="DWZ59" s="266"/>
      <c r="DXA59" s="200"/>
      <c r="DXB59" s="266"/>
      <c r="DXC59" s="261"/>
      <c r="DXD59" s="265"/>
      <c r="DXE59" s="266"/>
      <c r="DXF59" s="200"/>
      <c r="DXG59" s="266"/>
      <c r="DXH59" s="261"/>
      <c r="DXI59" s="265"/>
      <c r="DXJ59" s="266"/>
      <c r="DXK59" s="200"/>
      <c r="DXL59" s="266"/>
      <c r="DXM59" s="261"/>
      <c r="DXN59" s="265"/>
      <c r="DXO59" s="266"/>
      <c r="DXP59" s="200"/>
      <c r="DXQ59" s="266"/>
      <c r="DXR59" s="261"/>
      <c r="DXS59" s="265"/>
      <c r="DXT59" s="266"/>
      <c r="DXU59" s="200"/>
      <c r="DXV59" s="266"/>
      <c r="DXW59" s="261"/>
      <c r="DXX59" s="265"/>
      <c r="DXY59" s="266"/>
      <c r="DXZ59" s="200"/>
      <c r="DYA59" s="266"/>
      <c r="DYB59" s="261"/>
      <c r="DYC59" s="265"/>
      <c r="DYD59" s="266"/>
      <c r="DYE59" s="200"/>
      <c r="DYF59" s="266"/>
      <c r="DYG59" s="261"/>
      <c r="DYH59" s="265"/>
      <c r="DYI59" s="266"/>
      <c r="DYJ59" s="200"/>
      <c r="DYK59" s="266"/>
      <c r="DYL59" s="261"/>
      <c r="DYM59" s="265"/>
      <c r="DYN59" s="266"/>
      <c r="DYO59" s="200"/>
      <c r="DYP59" s="266"/>
      <c r="DYQ59" s="261"/>
      <c r="DYR59" s="265"/>
      <c r="DYS59" s="266"/>
      <c r="DYT59" s="200"/>
      <c r="DYU59" s="266"/>
      <c r="DYV59" s="261"/>
      <c r="DYW59" s="265"/>
      <c r="DYX59" s="266"/>
      <c r="DYY59" s="200"/>
      <c r="DYZ59" s="266"/>
      <c r="DZA59" s="261"/>
      <c r="DZB59" s="265"/>
      <c r="DZC59" s="266"/>
      <c r="DZD59" s="200"/>
      <c r="DZE59" s="266"/>
      <c r="DZF59" s="261"/>
      <c r="DZG59" s="265"/>
      <c r="DZH59" s="266"/>
      <c r="DZI59" s="200"/>
      <c r="DZJ59" s="266"/>
      <c r="DZK59" s="261"/>
      <c r="DZL59" s="265"/>
      <c r="DZM59" s="266"/>
      <c r="DZN59" s="200"/>
      <c r="DZO59" s="266"/>
      <c r="DZP59" s="261"/>
      <c r="DZQ59" s="265"/>
      <c r="DZR59" s="266"/>
      <c r="DZS59" s="200"/>
      <c r="DZT59" s="266"/>
      <c r="DZU59" s="261"/>
      <c r="DZV59" s="265"/>
      <c r="DZW59" s="266"/>
      <c r="DZX59" s="200"/>
      <c r="DZY59" s="266"/>
      <c r="DZZ59" s="261"/>
      <c r="EAA59" s="265"/>
      <c r="EAB59" s="266"/>
      <c r="EAC59" s="200"/>
      <c r="EAD59" s="266"/>
      <c r="EAE59" s="261"/>
      <c r="EAF59" s="265"/>
      <c r="EAG59" s="266"/>
      <c r="EAH59" s="200"/>
      <c r="EAI59" s="266"/>
      <c r="EAJ59" s="261"/>
      <c r="EAK59" s="265"/>
      <c r="EAL59" s="266"/>
      <c r="EAM59" s="200"/>
      <c r="EAN59" s="266"/>
      <c r="EAO59" s="261"/>
      <c r="EAP59" s="265"/>
      <c r="EAQ59" s="266"/>
      <c r="EAR59" s="200"/>
      <c r="EAS59" s="266"/>
      <c r="EAT59" s="261"/>
      <c r="EAU59" s="265"/>
      <c r="EAV59" s="266"/>
      <c r="EAW59" s="200"/>
      <c r="EAX59" s="266"/>
      <c r="EAY59" s="261"/>
      <c r="EAZ59" s="265"/>
      <c r="EBA59" s="266"/>
      <c r="EBB59" s="200"/>
      <c r="EBC59" s="266"/>
      <c r="EBD59" s="261"/>
      <c r="EBE59" s="265"/>
      <c r="EBF59" s="266"/>
      <c r="EBG59" s="200"/>
      <c r="EBH59" s="266"/>
      <c r="EBI59" s="261"/>
      <c r="EBJ59" s="265"/>
      <c r="EBK59" s="266"/>
      <c r="EBL59" s="200"/>
      <c r="EBM59" s="266"/>
      <c r="EBN59" s="261"/>
      <c r="EBO59" s="265"/>
      <c r="EBP59" s="266"/>
      <c r="EBQ59" s="200"/>
      <c r="EBR59" s="266"/>
      <c r="EBS59" s="261"/>
      <c r="EBT59" s="265"/>
      <c r="EBU59" s="266"/>
      <c r="EBV59" s="200"/>
      <c r="EBW59" s="266"/>
      <c r="EBX59" s="261"/>
      <c r="EBY59" s="265"/>
      <c r="EBZ59" s="266"/>
      <c r="ECA59" s="200"/>
      <c r="ECB59" s="266"/>
      <c r="ECC59" s="261"/>
      <c r="ECD59" s="265"/>
      <c r="ECE59" s="266"/>
      <c r="ECF59" s="200"/>
      <c r="ECG59" s="266"/>
      <c r="ECH59" s="261"/>
      <c r="ECI59" s="265"/>
      <c r="ECJ59" s="266"/>
      <c r="ECK59" s="200"/>
      <c r="ECL59" s="266"/>
      <c r="ECM59" s="261"/>
      <c r="ECN59" s="265"/>
      <c r="ECO59" s="266"/>
      <c r="ECP59" s="200"/>
      <c r="ECQ59" s="266"/>
      <c r="ECR59" s="261"/>
      <c r="ECS59" s="265"/>
      <c r="ECT59" s="266"/>
      <c r="ECU59" s="200"/>
      <c r="ECV59" s="266"/>
      <c r="ECW59" s="261"/>
      <c r="ECX59" s="265"/>
      <c r="ECY59" s="266"/>
      <c r="ECZ59" s="200"/>
      <c r="EDA59" s="266"/>
      <c r="EDB59" s="261"/>
      <c r="EDC59" s="265"/>
      <c r="EDD59" s="266"/>
      <c r="EDE59" s="200"/>
      <c r="EDF59" s="266"/>
      <c r="EDG59" s="261"/>
      <c r="EDH59" s="265"/>
      <c r="EDI59" s="266"/>
      <c r="EDJ59" s="200"/>
      <c r="EDK59" s="266"/>
      <c r="EDL59" s="261"/>
      <c r="EDM59" s="265"/>
      <c r="EDN59" s="266"/>
      <c r="EDO59" s="200"/>
      <c r="EDP59" s="266"/>
      <c r="EDQ59" s="261"/>
      <c r="EDR59" s="265"/>
      <c r="EDS59" s="266"/>
      <c r="EDT59" s="200"/>
      <c r="EDU59" s="266"/>
      <c r="EDV59" s="261"/>
      <c r="EDW59" s="265"/>
      <c r="EDX59" s="266"/>
      <c r="EDY59" s="200"/>
      <c r="EDZ59" s="266"/>
      <c r="EEA59" s="261"/>
      <c r="EEB59" s="265"/>
      <c r="EEC59" s="266"/>
      <c r="EED59" s="200"/>
      <c r="EEE59" s="266"/>
      <c r="EEF59" s="261"/>
      <c r="EEG59" s="265"/>
      <c r="EEH59" s="266"/>
      <c r="EEI59" s="200"/>
      <c r="EEJ59" s="266"/>
      <c r="EEK59" s="261"/>
      <c r="EEL59" s="265"/>
      <c r="EEM59" s="266"/>
      <c r="EEN59" s="200"/>
      <c r="EEO59" s="266"/>
      <c r="EEP59" s="261"/>
      <c r="EEQ59" s="265"/>
      <c r="EER59" s="266"/>
      <c r="EES59" s="200"/>
      <c r="EET59" s="266"/>
      <c r="EEU59" s="261"/>
      <c r="EEV59" s="265"/>
      <c r="EEW59" s="266"/>
      <c r="EEX59" s="200"/>
      <c r="EEY59" s="266"/>
      <c r="EEZ59" s="261"/>
      <c r="EFA59" s="265"/>
      <c r="EFB59" s="266"/>
      <c r="EFC59" s="200"/>
      <c r="EFD59" s="266"/>
      <c r="EFE59" s="261"/>
      <c r="EFF59" s="265"/>
      <c r="EFG59" s="266"/>
      <c r="EFH59" s="200"/>
      <c r="EFI59" s="266"/>
      <c r="EFJ59" s="261"/>
      <c r="EFK59" s="265"/>
      <c r="EFL59" s="266"/>
      <c r="EFM59" s="200"/>
      <c r="EFN59" s="266"/>
      <c r="EFO59" s="261"/>
      <c r="EFP59" s="265"/>
      <c r="EFQ59" s="266"/>
      <c r="EFR59" s="200"/>
      <c r="EFS59" s="266"/>
      <c r="EFT59" s="261"/>
      <c r="EFU59" s="265"/>
      <c r="EFV59" s="266"/>
      <c r="EFW59" s="200"/>
      <c r="EFX59" s="266"/>
      <c r="EFY59" s="261"/>
      <c r="EFZ59" s="265"/>
      <c r="EGA59" s="266"/>
      <c r="EGB59" s="200"/>
      <c r="EGC59" s="266"/>
      <c r="EGD59" s="261"/>
      <c r="EGE59" s="265"/>
      <c r="EGF59" s="266"/>
      <c r="EGG59" s="200"/>
      <c r="EGH59" s="266"/>
      <c r="EGI59" s="261"/>
      <c r="EGJ59" s="265"/>
      <c r="EGK59" s="266"/>
      <c r="EGL59" s="200"/>
      <c r="EGM59" s="266"/>
      <c r="EGN59" s="261"/>
      <c r="EGO59" s="265"/>
      <c r="EGP59" s="266"/>
      <c r="EGQ59" s="200"/>
      <c r="EGR59" s="266"/>
      <c r="EGS59" s="261"/>
      <c r="EGT59" s="265"/>
      <c r="EGU59" s="266"/>
      <c r="EGV59" s="200"/>
      <c r="EGW59" s="266"/>
      <c r="EGX59" s="261"/>
      <c r="EGY59" s="265"/>
      <c r="EGZ59" s="266"/>
      <c r="EHA59" s="200"/>
      <c r="EHB59" s="266"/>
      <c r="EHC59" s="261"/>
      <c r="EHD59" s="265"/>
      <c r="EHE59" s="266"/>
      <c r="EHF59" s="200"/>
      <c r="EHG59" s="266"/>
      <c r="EHH59" s="261"/>
      <c r="EHI59" s="265"/>
      <c r="EHJ59" s="266"/>
      <c r="EHK59" s="200"/>
      <c r="EHL59" s="266"/>
      <c r="EHM59" s="261"/>
      <c r="EHN59" s="265"/>
      <c r="EHO59" s="266"/>
      <c r="EHP59" s="200"/>
      <c r="EHQ59" s="266"/>
      <c r="EHR59" s="261"/>
      <c r="EHS59" s="265"/>
      <c r="EHT59" s="266"/>
      <c r="EHU59" s="200"/>
      <c r="EHV59" s="266"/>
      <c r="EHW59" s="261"/>
      <c r="EHX59" s="265"/>
      <c r="EHY59" s="266"/>
      <c r="EHZ59" s="200"/>
      <c r="EIA59" s="266"/>
      <c r="EIB59" s="261"/>
      <c r="EIC59" s="265"/>
      <c r="EID59" s="266"/>
      <c r="EIE59" s="200"/>
      <c r="EIF59" s="266"/>
      <c r="EIG59" s="261"/>
      <c r="EIH59" s="265"/>
      <c r="EII59" s="266"/>
      <c r="EIJ59" s="200"/>
      <c r="EIK59" s="266"/>
      <c r="EIL59" s="261"/>
      <c r="EIM59" s="265"/>
      <c r="EIN59" s="266"/>
      <c r="EIO59" s="200"/>
      <c r="EIP59" s="266"/>
      <c r="EIQ59" s="261"/>
      <c r="EIR59" s="265"/>
      <c r="EIS59" s="266"/>
      <c r="EIT59" s="200"/>
      <c r="EIU59" s="266"/>
      <c r="EIV59" s="261"/>
      <c r="EIW59" s="265"/>
      <c r="EIX59" s="266"/>
      <c r="EIY59" s="200"/>
      <c r="EIZ59" s="266"/>
      <c r="EJA59" s="261"/>
      <c r="EJB59" s="265"/>
      <c r="EJC59" s="266"/>
      <c r="EJD59" s="200"/>
      <c r="EJE59" s="266"/>
      <c r="EJF59" s="261"/>
      <c r="EJG59" s="265"/>
      <c r="EJH59" s="266"/>
      <c r="EJI59" s="200"/>
      <c r="EJJ59" s="266"/>
      <c r="EJK59" s="261"/>
      <c r="EJL59" s="265"/>
      <c r="EJM59" s="266"/>
      <c r="EJN59" s="200"/>
      <c r="EJO59" s="266"/>
      <c r="EJP59" s="261"/>
      <c r="EJQ59" s="265"/>
      <c r="EJR59" s="266"/>
      <c r="EJS59" s="200"/>
      <c r="EJT59" s="266"/>
      <c r="EJU59" s="261"/>
      <c r="EJV59" s="265"/>
      <c r="EJW59" s="266"/>
      <c r="EJX59" s="200"/>
      <c r="EJY59" s="266"/>
      <c r="EJZ59" s="261"/>
      <c r="EKA59" s="265"/>
      <c r="EKB59" s="266"/>
      <c r="EKC59" s="200"/>
      <c r="EKD59" s="266"/>
      <c r="EKE59" s="261"/>
      <c r="EKF59" s="265"/>
      <c r="EKG59" s="266"/>
      <c r="EKH59" s="200"/>
      <c r="EKI59" s="266"/>
      <c r="EKJ59" s="261"/>
      <c r="EKK59" s="265"/>
      <c r="EKL59" s="266"/>
      <c r="EKM59" s="200"/>
      <c r="EKN59" s="266"/>
      <c r="EKO59" s="261"/>
      <c r="EKP59" s="265"/>
      <c r="EKQ59" s="266"/>
      <c r="EKR59" s="200"/>
      <c r="EKS59" s="266"/>
      <c r="EKT59" s="261"/>
      <c r="EKU59" s="265"/>
      <c r="EKV59" s="266"/>
      <c r="EKW59" s="200"/>
      <c r="EKX59" s="266"/>
      <c r="EKY59" s="261"/>
      <c r="EKZ59" s="265"/>
      <c r="ELA59" s="266"/>
      <c r="ELB59" s="200"/>
      <c r="ELC59" s="266"/>
      <c r="ELD59" s="261"/>
      <c r="ELE59" s="265"/>
      <c r="ELF59" s="266"/>
      <c r="ELG59" s="200"/>
      <c r="ELH59" s="266"/>
      <c r="ELI59" s="261"/>
      <c r="ELJ59" s="265"/>
      <c r="ELK59" s="266"/>
      <c r="ELL59" s="200"/>
      <c r="ELM59" s="266"/>
      <c r="ELN59" s="261"/>
      <c r="ELO59" s="265"/>
      <c r="ELP59" s="266"/>
      <c r="ELQ59" s="200"/>
      <c r="ELR59" s="266"/>
      <c r="ELS59" s="261"/>
      <c r="ELT59" s="265"/>
      <c r="ELU59" s="266"/>
      <c r="ELV59" s="200"/>
      <c r="ELW59" s="266"/>
      <c r="ELX59" s="261"/>
      <c r="ELY59" s="265"/>
      <c r="ELZ59" s="266"/>
      <c r="EMA59" s="200"/>
      <c r="EMB59" s="266"/>
      <c r="EMC59" s="261"/>
      <c r="EMD59" s="265"/>
      <c r="EME59" s="266"/>
      <c r="EMF59" s="200"/>
      <c r="EMG59" s="266"/>
      <c r="EMH59" s="261"/>
      <c r="EMI59" s="265"/>
      <c r="EMJ59" s="266"/>
      <c r="EMK59" s="200"/>
      <c r="EML59" s="266"/>
      <c r="EMM59" s="261"/>
      <c r="EMN59" s="265"/>
      <c r="EMO59" s="266"/>
      <c r="EMP59" s="200"/>
      <c r="EMQ59" s="266"/>
      <c r="EMR59" s="261"/>
      <c r="EMS59" s="265"/>
      <c r="EMT59" s="266"/>
      <c r="EMU59" s="200"/>
      <c r="EMV59" s="266"/>
      <c r="EMW59" s="261"/>
      <c r="EMX59" s="265"/>
      <c r="EMY59" s="266"/>
      <c r="EMZ59" s="200"/>
      <c r="ENA59" s="266"/>
      <c r="ENB59" s="261"/>
      <c r="ENC59" s="265"/>
      <c r="END59" s="266"/>
      <c r="ENE59" s="200"/>
      <c r="ENF59" s="266"/>
      <c r="ENG59" s="261"/>
      <c r="ENH59" s="265"/>
      <c r="ENI59" s="266"/>
      <c r="ENJ59" s="200"/>
      <c r="ENK59" s="266"/>
      <c r="ENL59" s="261"/>
      <c r="ENM59" s="265"/>
      <c r="ENN59" s="266"/>
      <c r="ENO59" s="200"/>
      <c r="ENP59" s="266"/>
      <c r="ENQ59" s="261"/>
      <c r="ENR59" s="265"/>
      <c r="ENS59" s="266"/>
      <c r="ENT59" s="200"/>
      <c r="ENU59" s="266"/>
      <c r="ENV59" s="261"/>
      <c r="ENW59" s="265"/>
      <c r="ENX59" s="266"/>
      <c r="ENY59" s="200"/>
      <c r="ENZ59" s="266"/>
      <c r="EOA59" s="261"/>
      <c r="EOB59" s="265"/>
      <c r="EOC59" s="266"/>
      <c r="EOD59" s="200"/>
      <c r="EOE59" s="266"/>
      <c r="EOF59" s="261"/>
      <c r="EOG59" s="265"/>
      <c r="EOH59" s="266"/>
      <c r="EOI59" s="200"/>
      <c r="EOJ59" s="266"/>
      <c r="EOK59" s="261"/>
      <c r="EOL59" s="265"/>
      <c r="EOM59" s="266"/>
      <c r="EON59" s="200"/>
      <c r="EOO59" s="266"/>
      <c r="EOP59" s="261"/>
      <c r="EOQ59" s="265"/>
      <c r="EOR59" s="266"/>
      <c r="EOS59" s="200"/>
      <c r="EOT59" s="266"/>
      <c r="EOU59" s="261"/>
      <c r="EOV59" s="265"/>
      <c r="EOW59" s="266"/>
      <c r="EOX59" s="200"/>
      <c r="EOY59" s="266"/>
      <c r="EOZ59" s="261"/>
      <c r="EPA59" s="265"/>
      <c r="EPB59" s="266"/>
      <c r="EPC59" s="200"/>
      <c r="EPD59" s="266"/>
      <c r="EPE59" s="261"/>
      <c r="EPF59" s="265"/>
      <c r="EPG59" s="266"/>
      <c r="EPH59" s="200"/>
      <c r="EPI59" s="266"/>
      <c r="EPJ59" s="261"/>
      <c r="EPK59" s="265"/>
      <c r="EPL59" s="266"/>
      <c r="EPM59" s="200"/>
      <c r="EPN59" s="266"/>
      <c r="EPO59" s="261"/>
      <c r="EPP59" s="265"/>
      <c r="EPQ59" s="266"/>
      <c r="EPR59" s="200"/>
      <c r="EPS59" s="266"/>
      <c r="EPT59" s="261"/>
      <c r="EPU59" s="265"/>
      <c r="EPV59" s="266"/>
      <c r="EPW59" s="200"/>
      <c r="EPX59" s="266"/>
      <c r="EPY59" s="261"/>
      <c r="EPZ59" s="265"/>
      <c r="EQA59" s="266"/>
      <c r="EQB59" s="200"/>
      <c r="EQC59" s="266"/>
      <c r="EQD59" s="261"/>
      <c r="EQE59" s="265"/>
      <c r="EQF59" s="266"/>
      <c r="EQG59" s="200"/>
      <c r="EQH59" s="266"/>
      <c r="EQI59" s="261"/>
      <c r="EQJ59" s="265"/>
      <c r="EQK59" s="266"/>
      <c r="EQL59" s="200"/>
      <c r="EQM59" s="266"/>
      <c r="EQN59" s="261"/>
      <c r="EQO59" s="265"/>
      <c r="EQP59" s="266"/>
      <c r="EQQ59" s="200"/>
      <c r="EQR59" s="266"/>
      <c r="EQS59" s="261"/>
      <c r="EQT59" s="265"/>
      <c r="EQU59" s="266"/>
      <c r="EQV59" s="200"/>
      <c r="EQW59" s="266"/>
      <c r="EQX59" s="261"/>
      <c r="EQY59" s="265"/>
      <c r="EQZ59" s="266"/>
      <c r="ERA59" s="200"/>
      <c r="ERB59" s="266"/>
      <c r="ERC59" s="261"/>
      <c r="ERD59" s="265"/>
      <c r="ERE59" s="266"/>
      <c r="ERF59" s="200"/>
      <c r="ERG59" s="266"/>
      <c r="ERH59" s="261"/>
      <c r="ERI59" s="265"/>
      <c r="ERJ59" s="266"/>
      <c r="ERK59" s="200"/>
      <c r="ERL59" s="266"/>
      <c r="ERM59" s="261"/>
      <c r="ERN59" s="265"/>
      <c r="ERO59" s="266"/>
      <c r="ERP59" s="200"/>
      <c r="ERQ59" s="266"/>
      <c r="ERR59" s="261"/>
      <c r="ERS59" s="265"/>
      <c r="ERT59" s="266"/>
      <c r="ERU59" s="200"/>
      <c r="ERV59" s="266"/>
      <c r="ERW59" s="261"/>
      <c r="ERX59" s="265"/>
      <c r="ERY59" s="266"/>
      <c r="ERZ59" s="200"/>
      <c r="ESA59" s="266"/>
      <c r="ESB59" s="261"/>
      <c r="ESC59" s="265"/>
      <c r="ESD59" s="266"/>
      <c r="ESE59" s="200"/>
      <c r="ESF59" s="266"/>
      <c r="ESG59" s="261"/>
      <c r="ESH59" s="265"/>
      <c r="ESI59" s="266"/>
      <c r="ESJ59" s="200"/>
      <c r="ESK59" s="266"/>
      <c r="ESL59" s="261"/>
      <c r="ESM59" s="265"/>
      <c r="ESN59" s="266"/>
      <c r="ESO59" s="200"/>
      <c r="ESP59" s="266"/>
      <c r="ESQ59" s="261"/>
      <c r="ESR59" s="265"/>
      <c r="ESS59" s="266"/>
      <c r="EST59" s="200"/>
      <c r="ESU59" s="266"/>
      <c r="ESV59" s="261"/>
      <c r="ESW59" s="265"/>
      <c r="ESX59" s="266"/>
      <c r="ESY59" s="200"/>
      <c r="ESZ59" s="266"/>
      <c r="ETA59" s="261"/>
      <c r="ETB59" s="265"/>
      <c r="ETC59" s="266"/>
      <c r="ETD59" s="200"/>
      <c r="ETE59" s="266"/>
      <c r="ETF59" s="261"/>
      <c r="ETG59" s="265"/>
      <c r="ETH59" s="266"/>
      <c r="ETI59" s="200"/>
      <c r="ETJ59" s="266"/>
      <c r="ETK59" s="261"/>
      <c r="ETL59" s="265"/>
      <c r="ETM59" s="266"/>
      <c r="ETN59" s="200"/>
      <c r="ETO59" s="266"/>
      <c r="ETP59" s="261"/>
      <c r="ETQ59" s="265"/>
      <c r="ETR59" s="266"/>
      <c r="ETS59" s="200"/>
      <c r="ETT59" s="266"/>
      <c r="ETU59" s="261"/>
      <c r="ETV59" s="265"/>
      <c r="ETW59" s="266"/>
      <c r="ETX59" s="200"/>
      <c r="ETY59" s="266"/>
      <c r="ETZ59" s="261"/>
      <c r="EUA59" s="265"/>
      <c r="EUB59" s="266"/>
      <c r="EUC59" s="200"/>
      <c r="EUD59" s="266"/>
      <c r="EUE59" s="261"/>
      <c r="EUF59" s="265"/>
      <c r="EUG59" s="266"/>
      <c r="EUH59" s="200"/>
      <c r="EUI59" s="266"/>
      <c r="EUJ59" s="261"/>
      <c r="EUK59" s="265"/>
      <c r="EUL59" s="266"/>
      <c r="EUM59" s="200"/>
      <c r="EUN59" s="266"/>
      <c r="EUO59" s="261"/>
      <c r="EUP59" s="265"/>
      <c r="EUQ59" s="266"/>
      <c r="EUR59" s="200"/>
      <c r="EUS59" s="266"/>
      <c r="EUT59" s="261"/>
      <c r="EUU59" s="265"/>
      <c r="EUV59" s="266"/>
      <c r="EUW59" s="200"/>
      <c r="EUX59" s="266"/>
      <c r="EUY59" s="261"/>
      <c r="EUZ59" s="265"/>
      <c r="EVA59" s="266"/>
      <c r="EVB59" s="200"/>
      <c r="EVC59" s="266"/>
      <c r="EVD59" s="261"/>
      <c r="EVE59" s="265"/>
      <c r="EVF59" s="266"/>
      <c r="EVG59" s="200"/>
      <c r="EVH59" s="266"/>
      <c r="EVI59" s="261"/>
      <c r="EVJ59" s="265"/>
      <c r="EVK59" s="266"/>
      <c r="EVL59" s="200"/>
      <c r="EVM59" s="266"/>
      <c r="EVN59" s="261"/>
      <c r="EVO59" s="265"/>
      <c r="EVP59" s="266"/>
      <c r="EVQ59" s="200"/>
      <c r="EVR59" s="266"/>
      <c r="EVS59" s="261"/>
      <c r="EVT59" s="265"/>
      <c r="EVU59" s="266"/>
      <c r="EVV59" s="200"/>
      <c r="EVW59" s="266"/>
      <c r="EVX59" s="261"/>
      <c r="EVY59" s="265"/>
      <c r="EVZ59" s="266"/>
      <c r="EWA59" s="200"/>
      <c r="EWB59" s="266"/>
      <c r="EWC59" s="261"/>
      <c r="EWD59" s="265"/>
      <c r="EWE59" s="266"/>
      <c r="EWF59" s="200"/>
      <c r="EWG59" s="266"/>
      <c r="EWH59" s="261"/>
      <c r="EWI59" s="265"/>
      <c r="EWJ59" s="266"/>
      <c r="EWK59" s="200"/>
      <c r="EWL59" s="266"/>
      <c r="EWM59" s="261"/>
      <c r="EWN59" s="265"/>
      <c r="EWO59" s="266"/>
      <c r="EWP59" s="200"/>
      <c r="EWQ59" s="266"/>
      <c r="EWR59" s="261"/>
      <c r="EWS59" s="265"/>
      <c r="EWT59" s="266"/>
      <c r="EWU59" s="200"/>
      <c r="EWV59" s="266"/>
      <c r="EWW59" s="261"/>
      <c r="EWX59" s="265"/>
      <c r="EWY59" s="266"/>
      <c r="EWZ59" s="200"/>
      <c r="EXA59" s="266"/>
      <c r="EXB59" s="261"/>
      <c r="EXC59" s="265"/>
      <c r="EXD59" s="266"/>
      <c r="EXE59" s="200"/>
      <c r="EXF59" s="266"/>
      <c r="EXG59" s="261"/>
      <c r="EXH59" s="265"/>
      <c r="EXI59" s="266"/>
      <c r="EXJ59" s="200"/>
      <c r="EXK59" s="266"/>
      <c r="EXL59" s="261"/>
      <c r="EXM59" s="265"/>
      <c r="EXN59" s="266"/>
      <c r="EXO59" s="200"/>
      <c r="EXP59" s="266"/>
      <c r="EXQ59" s="261"/>
      <c r="EXR59" s="265"/>
      <c r="EXS59" s="266"/>
      <c r="EXT59" s="200"/>
      <c r="EXU59" s="266"/>
      <c r="EXV59" s="261"/>
      <c r="EXW59" s="265"/>
      <c r="EXX59" s="266"/>
      <c r="EXY59" s="200"/>
      <c r="EXZ59" s="266"/>
      <c r="EYA59" s="261"/>
      <c r="EYB59" s="265"/>
      <c r="EYC59" s="266"/>
      <c r="EYD59" s="200"/>
      <c r="EYE59" s="266"/>
      <c r="EYF59" s="261"/>
      <c r="EYG59" s="265"/>
      <c r="EYH59" s="266"/>
      <c r="EYI59" s="200"/>
      <c r="EYJ59" s="266"/>
      <c r="EYK59" s="261"/>
      <c r="EYL59" s="265"/>
      <c r="EYM59" s="266"/>
      <c r="EYN59" s="200"/>
      <c r="EYO59" s="266"/>
      <c r="EYP59" s="261"/>
      <c r="EYQ59" s="265"/>
      <c r="EYR59" s="266"/>
      <c r="EYS59" s="200"/>
      <c r="EYT59" s="266"/>
      <c r="EYU59" s="261"/>
      <c r="EYV59" s="265"/>
      <c r="EYW59" s="266"/>
      <c r="EYX59" s="200"/>
      <c r="EYY59" s="266"/>
      <c r="EYZ59" s="261"/>
      <c r="EZA59" s="265"/>
      <c r="EZB59" s="266"/>
      <c r="EZC59" s="200"/>
      <c r="EZD59" s="266"/>
      <c r="EZE59" s="261"/>
      <c r="EZF59" s="265"/>
      <c r="EZG59" s="266"/>
      <c r="EZH59" s="200"/>
      <c r="EZI59" s="266"/>
      <c r="EZJ59" s="261"/>
      <c r="EZK59" s="265"/>
      <c r="EZL59" s="266"/>
      <c r="EZM59" s="200"/>
      <c r="EZN59" s="266"/>
      <c r="EZO59" s="261"/>
      <c r="EZP59" s="265"/>
      <c r="EZQ59" s="266"/>
      <c r="EZR59" s="200"/>
      <c r="EZS59" s="266"/>
      <c r="EZT59" s="261"/>
      <c r="EZU59" s="265"/>
      <c r="EZV59" s="266"/>
      <c r="EZW59" s="200"/>
      <c r="EZX59" s="266"/>
      <c r="EZY59" s="261"/>
      <c r="EZZ59" s="265"/>
      <c r="FAA59" s="266"/>
      <c r="FAB59" s="200"/>
      <c r="FAC59" s="266"/>
      <c r="FAD59" s="261"/>
      <c r="FAE59" s="265"/>
      <c r="FAF59" s="266"/>
      <c r="FAG59" s="200"/>
      <c r="FAH59" s="266"/>
      <c r="FAI59" s="261"/>
      <c r="FAJ59" s="265"/>
      <c r="FAK59" s="266"/>
      <c r="FAL59" s="200"/>
      <c r="FAM59" s="266"/>
      <c r="FAN59" s="261"/>
      <c r="FAO59" s="265"/>
      <c r="FAP59" s="266"/>
      <c r="FAQ59" s="200"/>
      <c r="FAR59" s="266"/>
      <c r="FAS59" s="261"/>
      <c r="FAT59" s="265"/>
      <c r="FAU59" s="266"/>
      <c r="FAV59" s="200"/>
      <c r="FAW59" s="266"/>
      <c r="FAX59" s="261"/>
      <c r="FAY59" s="265"/>
      <c r="FAZ59" s="266"/>
      <c r="FBA59" s="200"/>
      <c r="FBB59" s="266"/>
      <c r="FBC59" s="261"/>
      <c r="FBD59" s="265"/>
      <c r="FBE59" s="266"/>
      <c r="FBF59" s="200"/>
      <c r="FBG59" s="266"/>
      <c r="FBH59" s="261"/>
      <c r="FBI59" s="265"/>
      <c r="FBJ59" s="266"/>
      <c r="FBK59" s="200"/>
      <c r="FBL59" s="266"/>
      <c r="FBM59" s="261"/>
      <c r="FBN59" s="265"/>
      <c r="FBO59" s="266"/>
      <c r="FBP59" s="200"/>
      <c r="FBQ59" s="266"/>
      <c r="FBR59" s="261"/>
      <c r="FBS59" s="265"/>
      <c r="FBT59" s="266"/>
      <c r="FBU59" s="200"/>
      <c r="FBV59" s="266"/>
      <c r="FBW59" s="261"/>
      <c r="FBX59" s="265"/>
      <c r="FBY59" s="266"/>
      <c r="FBZ59" s="200"/>
      <c r="FCA59" s="266"/>
      <c r="FCB59" s="261"/>
      <c r="FCC59" s="265"/>
      <c r="FCD59" s="266"/>
      <c r="FCE59" s="200"/>
      <c r="FCF59" s="266"/>
      <c r="FCG59" s="261"/>
      <c r="FCH59" s="265"/>
      <c r="FCI59" s="266"/>
      <c r="FCJ59" s="200"/>
      <c r="FCK59" s="266"/>
      <c r="FCL59" s="261"/>
      <c r="FCM59" s="265"/>
      <c r="FCN59" s="266"/>
      <c r="FCO59" s="200"/>
      <c r="FCP59" s="266"/>
      <c r="FCQ59" s="261"/>
      <c r="FCR59" s="265"/>
      <c r="FCS59" s="266"/>
      <c r="FCT59" s="200"/>
      <c r="FCU59" s="266"/>
      <c r="FCV59" s="261"/>
      <c r="FCW59" s="265"/>
      <c r="FCX59" s="266"/>
      <c r="FCY59" s="200"/>
      <c r="FCZ59" s="266"/>
      <c r="FDA59" s="261"/>
      <c r="FDB59" s="265"/>
      <c r="FDC59" s="266"/>
      <c r="FDD59" s="200"/>
      <c r="FDE59" s="266"/>
      <c r="FDF59" s="261"/>
      <c r="FDG59" s="265"/>
      <c r="FDH59" s="266"/>
      <c r="FDI59" s="200"/>
      <c r="FDJ59" s="266"/>
      <c r="FDK59" s="261"/>
      <c r="FDL59" s="265"/>
      <c r="FDM59" s="266"/>
      <c r="FDN59" s="200"/>
      <c r="FDO59" s="266"/>
      <c r="FDP59" s="261"/>
      <c r="FDQ59" s="265"/>
      <c r="FDR59" s="266"/>
      <c r="FDS59" s="200"/>
      <c r="FDT59" s="266"/>
      <c r="FDU59" s="261"/>
      <c r="FDV59" s="265"/>
      <c r="FDW59" s="266"/>
      <c r="FDX59" s="200"/>
      <c r="FDY59" s="266"/>
      <c r="FDZ59" s="261"/>
      <c r="FEA59" s="265"/>
      <c r="FEB59" s="266"/>
      <c r="FEC59" s="200"/>
      <c r="FED59" s="266"/>
      <c r="FEE59" s="261"/>
      <c r="FEF59" s="265"/>
      <c r="FEG59" s="266"/>
      <c r="FEH59" s="200"/>
      <c r="FEI59" s="266"/>
      <c r="FEJ59" s="261"/>
      <c r="FEK59" s="265"/>
      <c r="FEL59" s="266"/>
      <c r="FEM59" s="200"/>
      <c r="FEN59" s="266"/>
      <c r="FEO59" s="261"/>
      <c r="FEP59" s="265"/>
      <c r="FEQ59" s="266"/>
      <c r="FER59" s="200"/>
      <c r="FES59" s="266"/>
      <c r="FET59" s="261"/>
      <c r="FEU59" s="265"/>
      <c r="FEV59" s="266"/>
      <c r="FEW59" s="200"/>
      <c r="FEX59" s="266"/>
      <c r="FEY59" s="261"/>
      <c r="FEZ59" s="265"/>
      <c r="FFA59" s="266"/>
      <c r="FFB59" s="200"/>
      <c r="FFC59" s="266"/>
      <c r="FFD59" s="261"/>
      <c r="FFE59" s="265"/>
      <c r="FFF59" s="266"/>
      <c r="FFG59" s="200"/>
      <c r="FFH59" s="266"/>
      <c r="FFI59" s="261"/>
      <c r="FFJ59" s="265"/>
      <c r="FFK59" s="266"/>
      <c r="FFL59" s="200"/>
      <c r="FFM59" s="266"/>
      <c r="FFN59" s="261"/>
      <c r="FFO59" s="265"/>
      <c r="FFP59" s="266"/>
      <c r="FFQ59" s="200"/>
      <c r="FFR59" s="266"/>
      <c r="FFS59" s="261"/>
      <c r="FFT59" s="265"/>
      <c r="FFU59" s="266"/>
      <c r="FFV59" s="200"/>
      <c r="FFW59" s="266"/>
      <c r="FFX59" s="261"/>
      <c r="FFY59" s="265"/>
      <c r="FFZ59" s="266"/>
      <c r="FGA59" s="200"/>
      <c r="FGB59" s="266"/>
      <c r="FGC59" s="261"/>
      <c r="FGD59" s="265"/>
      <c r="FGE59" s="266"/>
      <c r="FGF59" s="200"/>
      <c r="FGG59" s="266"/>
      <c r="FGH59" s="261"/>
      <c r="FGI59" s="265"/>
      <c r="FGJ59" s="266"/>
      <c r="FGK59" s="200"/>
      <c r="FGL59" s="266"/>
      <c r="FGM59" s="261"/>
      <c r="FGN59" s="265"/>
      <c r="FGO59" s="266"/>
      <c r="FGP59" s="200"/>
      <c r="FGQ59" s="266"/>
      <c r="FGR59" s="261"/>
      <c r="FGS59" s="265"/>
      <c r="FGT59" s="266"/>
      <c r="FGU59" s="200"/>
      <c r="FGV59" s="266"/>
      <c r="FGW59" s="261"/>
      <c r="FGX59" s="265"/>
      <c r="FGY59" s="266"/>
      <c r="FGZ59" s="200"/>
      <c r="FHA59" s="266"/>
      <c r="FHB59" s="261"/>
      <c r="FHC59" s="265"/>
      <c r="FHD59" s="266"/>
      <c r="FHE59" s="200"/>
      <c r="FHF59" s="266"/>
      <c r="FHG59" s="261"/>
      <c r="FHH59" s="265"/>
      <c r="FHI59" s="266"/>
      <c r="FHJ59" s="200"/>
      <c r="FHK59" s="266"/>
      <c r="FHL59" s="261"/>
      <c r="FHM59" s="265"/>
      <c r="FHN59" s="266"/>
      <c r="FHO59" s="200"/>
      <c r="FHP59" s="266"/>
      <c r="FHQ59" s="261"/>
      <c r="FHR59" s="265"/>
      <c r="FHS59" s="266"/>
      <c r="FHT59" s="200"/>
      <c r="FHU59" s="266"/>
      <c r="FHV59" s="261"/>
      <c r="FHW59" s="265"/>
      <c r="FHX59" s="266"/>
      <c r="FHY59" s="200"/>
      <c r="FHZ59" s="266"/>
      <c r="FIA59" s="261"/>
      <c r="FIB59" s="265"/>
      <c r="FIC59" s="266"/>
      <c r="FID59" s="200"/>
      <c r="FIE59" s="266"/>
      <c r="FIF59" s="261"/>
      <c r="FIG59" s="265"/>
      <c r="FIH59" s="266"/>
      <c r="FII59" s="200"/>
      <c r="FIJ59" s="266"/>
      <c r="FIK59" s="261"/>
      <c r="FIL59" s="265"/>
      <c r="FIM59" s="266"/>
      <c r="FIN59" s="200"/>
      <c r="FIO59" s="266"/>
      <c r="FIP59" s="261"/>
      <c r="FIQ59" s="265"/>
      <c r="FIR59" s="266"/>
      <c r="FIS59" s="200"/>
      <c r="FIT59" s="266"/>
      <c r="FIU59" s="261"/>
      <c r="FIV59" s="265"/>
      <c r="FIW59" s="266"/>
      <c r="FIX59" s="200"/>
      <c r="FIY59" s="266"/>
      <c r="FIZ59" s="261"/>
      <c r="FJA59" s="265"/>
      <c r="FJB59" s="266"/>
      <c r="FJC59" s="200"/>
      <c r="FJD59" s="266"/>
      <c r="FJE59" s="261"/>
      <c r="FJF59" s="265"/>
      <c r="FJG59" s="266"/>
      <c r="FJH59" s="200"/>
      <c r="FJI59" s="266"/>
      <c r="FJJ59" s="261"/>
      <c r="FJK59" s="265"/>
      <c r="FJL59" s="266"/>
      <c r="FJM59" s="200"/>
      <c r="FJN59" s="266"/>
      <c r="FJO59" s="261"/>
      <c r="FJP59" s="265"/>
      <c r="FJQ59" s="266"/>
      <c r="FJR59" s="200"/>
      <c r="FJS59" s="266"/>
      <c r="FJT59" s="261"/>
      <c r="FJU59" s="265"/>
      <c r="FJV59" s="266"/>
      <c r="FJW59" s="200"/>
      <c r="FJX59" s="266"/>
      <c r="FJY59" s="261"/>
      <c r="FJZ59" s="265"/>
      <c r="FKA59" s="266"/>
      <c r="FKB59" s="200"/>
      <c r="FKC59" s="266"/>
      <c r="FKD59" s="261"/>
      <c r="FKE59" s="265"/>
      <c r="FKF59" s="266"/>
      <c r="FKG59" s="200"/>
      <c r="FKH59" s="266"/>
      <c r="FKI59" s="261"/>
      <c r="FKJ59" s="265"/>
      <c r="FKK59" s="266"/>
      <c r="FKL59" s="200"/>
      <c r="FKM59" s="266"/>
      <c r="FKN59" s="261"/>
      <c r="FKO59" s="265"/>
      <c r="FKP59" s="266"/>
      <c r="FKQ59" s="200"/>
      <c r="FKR59" s="266"/>
      <c r="FKS59" s="261"/>
      <c r="FKT59" s="265"/>
      <c r="FKU59" s="266"/>
      <c r="FKV59" s="200"/>
      <c r="FKW59" s="266"/>
      <c r="FKX59" s="261"/>
      <c r="FKY59" s="265"/>
      <c r="FKZ59" s="266"/>
      <c r="FLA59" s="200"/>
      <c r="FLB59" s="266"/>
      <c r="FLC59" s="261"/>
      <c r="FLD59" s="265"/>
      <c r="FLE59" s="266"/>
      <c r="FLF59" s="200"/>
      <c r="FLG59" s="266"/>
      <c r="FLH59" s="261"/>
      <c r="FLI59" s="265"/>
      <c r="FLJ59" s="266"/>
      <c r="FLK59" s="200"/>
      <c r="FLL59" s="266"/>
      <c r="FLM59" s="261"/>
      <c r="FLN59" s="265"/>
      <c r="FLO59" s="266"/>
      <c r="FLP59" s="200"/>
      <c r="FLQ59" s="266"/>
      <c r="FLR59" s="261"/>
      <c r="FLS59" s="265"/>
      <c r="FLT59" s="266"/>
      <c r="FLU59" s="200"/>
      <c r="FLV59" s="266"/>
      <c r="FLW59" s="261"/>
      <c r="FLX59" s="265"/>
      <c r="FLY59" s="266"/>
      <c r="FLZ59" s="200"/>
      <c r="FMA59" s="266"/>
      <c r="FMB59" s="261"/>
      <c r="FMC59" s="265"/>
      <c r="FMD59" s="266"/>
      <c r="FME59" s="200"/>
      <c r="FMF59" s="266"/>
      <c r="FMG59" s="261"/>
      <c r="FMH59" s="265"/>
      <c r="FMI59" s="266"/>
      <c r="FMJ59" s="200"/>
      <c r="FMK59" s="266"/>
      <c r="FML59" s="261"/>
      <c r="FMM59" s="265"/>
      <c r="FMN59" s="266"/>
      <c r="FMO59" s="200"/>
      <c r="FMP59" s="266"/>
      <c r="FMQ59" s="261"/>
      <c r="FMR59" s="265"/>
      <c r="FMS59" s="266"/>
      <c r="FMT59" s="200"/>
      <c r="FMU59" s="266"/>
      <c r="FMV59" s="261"/>
      <c r="FMW59" s="265"/>
      <c r="FMX59" s="266"/>
      <c r="FMY59" s="200"/>
      <c r="FMZ59" s="266"/>
      <c r="FNA59" s="261"/>
      <c r="FNB59" s="265"/>
      <c r="FNC59" s="266"/>
      <c r="FND59" s="200"/>
      <c r="FNE59" s="266"/>
      <c r="FNF59" s="261"/>
      <c r="FNG59" s="265"/>
      <c r="FNH59" s="266"/>
      <c r="FNI59" s="200"/>
      <c r="FNJ59" s="266"/>
      <c r="FNK59" s="261"/>
      <c r="FNL59" s="265"/>
      <c r="FNM59" s="266"/>
      <c r="FNN59" s="200"/>
      <c r="FNO59" s="266"/>
      <c r="FNP59" s="261"/>
      <c r="FNQ59" s="265"/>
      <c r="FNR59" s="266"/>
      <c r="FNS59" s="200"/>
      <c r="FNT59" s="266"/>
      <c r="FNU59" s="261"/>
      <c r="FNV59" s="265"/>
      <c r="FNW59" s="266"/>
      <c r="FNX59" s="200"/>
      <c r="FNY59" s="266"/>
      <c r="FNZ59" s="261"/>
      <c r="FOA59" s="265"/>
      <c r="FOB59" s="266"/>
      <c r="FOC59" s="200"/>
      <c r="FOD59" s="266"/>
      <c r="FOE59" s="261"/>
      <c r="FOF59" s="265"/>
      <c r="FOG59" s="266"/>
      <c r="FOH59" s="200"/>
      <c r="FOI59" s="266"/>
      <c r="FOJ59" s="261"/>
      <c r="FOK59" s="265"/>
      <c r="FOL59" s="266"/>
      <c r="FOM59" s="200"/>
      <c r="FON59" s="266"/>
      <c r="FOO59" s="261"/>
      <c r="FOP59" s="265"/>
      <c r="FOQ59" s="266"/>
      <c r="FOR59" s="200"/>
      <c r="FOS59" s="266"/>
      <c r="FOT59" s="261"/>
      <c r="FOU59" s="265"/>
      <c r="FOV59" s="266"/>
      <c r="FOW59" s="200"/>
      <c r="FOX59" s="266"/>
      <c r="FOY59" s="261"/>
      <c r="FOZ59" s="265"/>
      <c r="FPA59" s="266"/>
      <c r="FPB59" s="200"/>
      <c r="FPC59" s="266"/>
      <c r="FPD59" s="261"/>
      <c r="FPE59" s="265"/>
      <c r="FPF59" s="266"/>
      <c r="FPG59" s="200"/>
      <c r="FPH59" s="266"/>
      <c r="FPI59" s="261"/>
      <c r="FPJ59" s="265"/>
      <c r="FPK59" s="266"/>
      <c r="FPL59" s="200"/>
      <c r="FPM59" s="266"/>
      <c r="FPN59" s="261"/>
      <c r="FPO59" s="265"/>
      <c r="FPP59" s="266"/>
      <c r="FPQ59" s="200"/>
      <c r="FPR59" s="266"/>
      <c r="FPS59" s="261"/>
      <c r="FPT59" s="265"/>
      <c r="FPU59" s="266"/>
      <c r="FPV59" s="200"/>
      <c r="FPW59" s="266"/>
      <c r="FPX59" s="261"/>
      <c r="FPY59" s="265"/>
      <c r="FPZ59" s="266"/>
      <c r="FQA59" s="200"/>
      <c r="FQB59" s="266"/>
      <c r="FQC59" s="261"/>
      <c r="FQD59" s="265"/>
      <c r="FQE59" s="266"/>
      <c r="FQF59" s="200"/>
      <c r="FQG59" s="266"/>
      <c r="FQH59" s="261"/>
      <c r="FQI59" s="265"/>
      <c r="FQJ59" s="266"/>
      <c r="FQK59" s="200"/>
      <c r="FQL59" s="266"/>
      <c r="FQM59" s="261"/>
      <c r="FQN59" s="265"/>
      <c r="FQO59" s="266"/>
      <c r="FQP59" s="200"/>
      <c r="FQQ59" s="266"/>
      <c r="FQR59" s="261"/>
      <c r="FQS59" s="265"/>
      <c r="FQT59" s="266"/>
      <c r="FQU59" s="200"/>
      <c r="FQV59" s="266"/>
      <c r="FQW59" s="261"/>
      <c r="FQX59" s="265"/>
      <c r="FQY59" s="266"/>
      <c r="FQZ59" s="200"/>
      <c r="FRA59" s="266"/>
      <c r="FRB59" s="261"/>
      <c r="FRC59" s="265"/>
      <c r="FRD59" s="266"/>
      <c r="FRE59" s="200"/>
      <c r="FRF59" s="266"/>
      <c r="FRG59" s="261"/>
      <c r="FRH59" s="265"/>
      <c r="FRI59" s="266"/>
      <c r="FRJ59" s="200"/>
      <c r="FRK59" s="266"/>
      <c r="FRL59" s="261"/>
      <c r="FRM59" s="265"/>
      <c r="FRN59" s="266"/>
      <c r="FRO59" s="200"/>
      <c r="FRP59" s="266"/>
      <c r="FRQ59" s="261"/>
      <c r="FRR59" s="265"/>
      <c r="FRS59" s="266"/>
      <c r="FRT59" s="200"/>
      <c r="FRU59" s="266"/>
      <c r="FRV59" s="261"/>
      <c r="FRW59" s="265"/>
      <c r="FRX59" s="266"/>
      <c r="FRY59" s="200"/>
      <c r="FRZ59" s="266"/>
      <c r="FSA59" s="261"/>
      <c r="FSB59" s="265"/>
      <c r="FSC59" s="266"/>
      <c r="FSD59" s="200"/>
      <c r="FSE59" s="266"/>
      <c r="FSF59" s="261"/>
      <c r="FSG59" s="265"/>
      <c r="FSH59" s="266"/>
      <c r="FSI59" s="200"/>
      <c r="FSJ59" s="266"/>
      <c r="FSK59" s="261"/>
      <c r="FSL59" s="265"/>
      <c r="FSM59" s="266"/>
      <c r="FSN59" s="200"/>
      <c r="FSO59" s="266"/>
      <c r="FSP59" s="261"/>
      <c r="FSQ59" s="265"/>
      <c r="FSR59" s="266"/>
      <c r="FSS59" s="200"/>
      <c r="FST59" s="266"/>
      <c r="FSU59" s="261"/>
      <c r="FSV59" s="265"/>
      <c r="FSW59" s="266"/>
      <c r="FSX59" s="200"/>
      <c r="FSY59" s="266"/>
      <c r="FSZ59" s="261"/>
      <c r="FTA59" s="265"/>
      <c r="FTB59" s="266"/>
      <c r="FTC59" s="200"/>
      <c r="FTD59" s="266"/>
      <c r="FTE59" s="261"/>
      <c r="FTF59" s="265"/>
      <c r="FTG59" s="266"/>
      <c r="FTH59" s="200"/>
      <c r="FTI59" s="266"/>
      <c r="FTJ59" s="261"/>
      <c r="FTK59" s="265"/>
      <c r="FTL59" s="266"/>
      <c r="FTM59" s="200"/>
      <c r="FTN59" s="266"/>
      <c r="FTO59" s="261"/>
      <c r="FTP59" s="265"/>
      <c r="FTQ59" s="266"/>
      <c r="FTR59" s="200"/>
      <c r="FTS59" s="266"/>
      <c r="FTT59" s="261"/>
      <c r="FTU59" s="265"/>
      <c r="FTV59" s="266"/>
      <c r="FTW59" s="200"/>
      <c r="FTX59" s="266"/>
      <c r="FTY59" s="261"/>
      <c r="FTZ59" s="265"/>
      <c r="FUA59" s="266"/>
      <c r="FUB59" s="200"/>
      <c r="FUC59" s="266"/>
      <c r="FUD59" s="261"/>
      <c r="FUE59" s="265"/>
      <c r="FUF59" s="266"/>
      <c r="FUG59" s="200"/>
      <c r="FUH59" s="266"/>
      <c r="FUI59" s="261"/>
      <c r="FUJ59" s="265"/>
      <c r="FUK59" s="266"/>
      <c r="FUL59" s="200"/>
      <c r="FUM59" s="266"/>
      <c r="FUN59" s="261"/>
      <c r="FUO59" s="265"/>
      <c r="FUP59" s="266"/>
      <c r="FUQ59" s="200"/>
      <c r="FUR59" s="266"/>
      <c r="FUS59" s="261"/>
      <c r="FUT59" s="265"/>
      <c r="FUU59" s="266"/>
      <c r="FUV59" s="200"/>
      <c r="FUW59" s="266"/>
      <c r="FUX59" s="261"/>
      <c r="FUY59" s="265"/>
      <c r="FUZ59" s="266"/>
      <c r="FVA59" s="200"/>
      <c r="FVB59" s="266"/>
      <c r="FVC59" s="261"/>
      <c r="FVD59" s="265"/>
      <c r="FVE59" s="266"/>
      <c r="FVF59" s="200"/>
      <c r="FVG59" s="266"/>
      <c r="FVH59" s="261"/>
      <c r="FVI59" s="265"/>
      <c r="FVJ59" s="266"/>
      <c r="FVK59" s="200"/>
      <c r="FVL59" s="266"/>
      <c r="FVM59" s="261"/>
      <c r="FVN59" s="265"/>
      <c r="FVO59" s="266"/>
      <c r="FVP59" s="200"/>
      <c r="FVQ59" s="266"/>
      <c r="FVR59" s="261"/>
      <c r="FVS59" s="265"/>
      <c r="FVT59" s="266"/>
      <c r="FVU59" s="200"/>
      <c r="FVV59" s="266"/>
      <c r="FVW59" s="261"/>
      <c r="FVX59" s="265"/>
      <c r="FVY59" s="266"/>
      <c r="FVZ59" s="200"/>
      <c r="FWA59" s="266"/>
      <c r="FWB59" s="261"/>
      <c r="FWC59" s="265"/>
      <c r="FWD59" s="266"/>
      <c r="FWE59" s="200"/>
      <c r="FWF59" s="266"/>
      <c r="FWG59" s="261"/>
      <c r="FWH59" s="265"/>
      <c r="FWI59" s="266"/>
      <c r="FWJ59" s="200"/>
      <c r="FWK59" s="266"/>
      <c r="FWL59" s="261"/>
      <c r="FWM59" s="265"/>
      <c r="FWN59" s="266"/>
      <c r="FWO59" s="200"/>
      <c r="FWP59" s="266"/>
      <c r="FWQ59" s="261"/>
      <c r="FWR59" s="265"/>
      <c r="FWS59" s="266"/>
      <c r="FWT59" s="200"/>
      <c r="FWU59" s="266"/>
      <c r="FWV59" s="261"/>
      <c r="FWW59" s="265"/>
      <c r="FWX59" s="266"/>
      <c r="FWY59" s="200"/>
      <c r="FWZ59" s="266"/>
      <c r="FXA59" s="261"/>
      <c r="FXB59" s="265"/>
      <c r="FXC59" s="266"/>
      <c r="FXD59" s="200"/>
      <c r="FXE59" s="266"/>
      <c r="FXF59" s="261"/>
      <c r="FXG59" s="265"/>
      <c r="FXH59" s="266"/>
      <c r="FXI59" s="200"/>
      <c r="FXJ59" s="266"/>
      <c r="FXK59" s="261"/>
      <c r="FXL59" s="265"/>
      <c r="FXM59" s="266"/>
      <c r="FXN59" s="200"/>
      <c r="FXO59" s="266"/>
      <c r="FXP59" s="261"/>
      <c r="FXQ59" s="265"/>
      <c r="FXR59" s="266"/>
      <c r="FXS59" s="200"/>
      <c r="FXT59" s="266"/>
      <c r="FXU59" s="261"/>
      <c r="FXV59" s="265"/>
      <c r="FXW59" s="266"/>
      <c r="FXX59" s="200"/>
      <c r="FXY59" s="266"/>
      <c r="FXZ59" s="261"/>
      <c r="FYA59" s="265"/>
      <c r="FYB59" s="266"/>
      <c r="FYC59" s="200"/>
      <c r="FYD59" s="266"/>
      <c r="FYE59" s="261"/>
      <c r="FYF59" s="265"/>
      <c r="FYG59" s="266"/>
      <c r="FYH59" s="200"/>
      <c r="FYI59" s="266"/>
      <c r="FYJ59" s="261"/>
      <c r="FYK59" s="265"/>
      <c r="FYL59" s="266"/>
      <c r="FYM59" s="200"/>
      <c r="FYN59" s="266"/>
      <c r="FYO59" s="261"/>
      <c r="FYP59" s="265"/>
      <c r="FYQ59" s="266"/>
      <c r="FYR59" s="200"/>
      <c r="FYS59" s="266"/>
      <c r="FYT59" s="261"/>
      <c r="FYU59" s="265"/>
      <c r="FYV59" s="266"/>
      <c r="FYW59" s="200"/>
      <c r="FYX59" s="266"/>
      <c r="FYY59" s="261"/>
      <c r="FYZ59" s="265"/>
      <c r="FZA59" s="266"/>
      <c r="FZB59" s="200"/>
      <c r="FZC59" s="266"/>
      <c r="FZD59" s="261"/>
      <c r="FZE59" s="265"/>
      <c r="FZF59" s="266"/>
      <c r="FZG59" s="200"/>
      <c r="FZH59" s="266"/>
      <c r="FZI59" s="261"/>
      <c r="FZJ59" s="265"/>
      <c r="FZK59" s="266"/>
      <c r="FZL59" s="200"/>
      <c r="FZM59" s="266"/>
      <c r="FZN59" s="261"/>
      <c r="FZO59" s="265"/>
      <c r="FZP59" s="266"/>
      <c r="FZQ59" s="200"/>
      <c r="FZR59" s="266"/>
      <c r="FZS59" s="261"/>
      <c r="FZT59" s="265"/>
      <c r="FZU59" s="266"/>
      <c r="FZV59" s="200"/>
      <c r="FZW59" s="266"/>
      <c r="FZX59" s="261"/>
      <c r="FZY59" s="265"/>
      <c r="FZZ59" s="266"/>
      <c r="GAA59" s="200"/>
      <c r="GAB59" s="266"/>
      <c r="GAC59" s="261"/>
      <c r="GAD59" s="265"/>
      <c r="GAE59" s="266"/>
      <c r="GAF59" s="200"/>
      <c r="GAG59" s="266"/>
      <c r="GAH59" s="261"/>
      <c r="GAI59" s="265"/>
      <c r="GAJ59" s="266"/>
      <c r="GAK59" s="200"/>
      <c r="GAL59" s="266"/>
      <c r="GAM59" s="261"/>
      <c r="GAN59" s="265"/>
      <c r="GAO59" s="266"/>
      <c r="GAP59" s="200"/>
      <c r="GAQ59" s="266"/>
      <c r="GAR59" s="261"/>
      <c r="GAS59" s="265"/>
      <c r="GAT59" s="266"/>
      <c r="GAU59" s="200"/>
      <c r="GAV59" s="266"/>
      <c r="GAW59" s="261"/>
      <c r="GAX59" s="265"/>
      <c r="GAY59" s="266"/>
      <c r="GAZ59" s="200"/>
      <c r="GBA59" s="266"/>
      <c r="GBB59" s="261"/>
      <c r="GBC59" s="265"/>
      <c r="GBD59" s="266"/>
      <c r="GBE59" s="200"/>
      <c r="GBF59" s="266"/>
      <c r="GBG59" s="261"/>
      <c r="GBH59" s="265"/>
      <c r="GBI59" s="266"/>
      <c r="GBJ59" s="200"/>
      <c r="GBK59" s="266"/>
      <c r="GBL59" s="261"/>
      <c r="GBM59" s="265"/>
      <c r="GBN59" s="266"/>
      <c r="GBO59" s="200"/>
      <c r="GBP59" s="266"/>
      <c r="GBQ59" s="261"/>
      <c r="GBR59" s="265"/>
      <c r="GBS59" s="266"/>
      <c r="GBT59" s="200"/>
      <c r="GBU59" s="266"/>
      <c r="GBV59" s="261"/>
      <c r="GBW59" s="265"/>
      <c r="GBX59" s="266"/>
      <c r="GBY59" s="200"/>
      <c r="GBZ59" s="266"/>
      <c r="GCA59" s="261"/>
      <c r="GCB59" s="265"/>
      <c r="GCC59" s="266"/>
      <c r="GCD59" s="200"/>
      <c r="GCE59" s="266"/>
      <c r="GCF59" s="261"/>
      <c r="GCG59" s="265"/>
      <c r="GCH59" s="266"/>
      <c r="GCI59" s="200"/>
      <c r="GCJ59" s="266"/>
      <c r="GCK59" s="261"/>
      <c r="GCL59" s="265"/>
      <c r="GCM59" s="266"/>
      <c r="GCN59" s="200"/>
      <c r="GCO59" s="266"/>
      <c r="GCP59" s="261"/>
      <c r="GCQ59" s="265"/>
      <c r="GCR59" s="266"/>
      <c r="GCS59" s="200"/>
      <c r="GCT59" s="266"/>
      <c r="GCU59" s="261"/>
      <c r="GCV59" s="265"/>
      <c r="GCW59" s="266"/>
      <c r="GCX59" s="200"/>
      <c r="GCY59" s="266"/>
      <c r="GCZ59" s="261"/>
      <c r="GDA59" s="265"/>
      <c r="GDB59" s="266"/>
      <c r="GDC59" s="200"/>
      <c r="GDD59" s="266"/>
      <c r="GDE59" s="261"/>
      <c r="GDF59" s="265"/>
      <c r="GDG59" s="266"/>
      <c r="GDH59" s="200"/>
      <c r="GDI59" s="266"/>
      <c r="GDJ59" s="261"/>
      <c r="GDK59" s="265"/>
      <c r="GDL59" s="266"/>
      <c r="GDM59" s="200"/>
      <c r="GDN59" s="266"/>
      <c r="GDO59" s="261"/>
      <c r="GDP59" s="265"/>
      <c r="GDQ59" s="266"/>
      <c r="GDR59" s="200"/>
      <c r="GDS59" s="266"/>
      <c r="GDT59" s="261"/>
      <c r="GDU59" s="265"/>
      <c r="GDV59" s="266"/>
      <c r="GDW59" s="200"/>
      <c r="GDX59" s="266"/>
      <c r="GDY59" s="261"/>
      <c r="GDZ59" s="265"/>
      <c r="GEA59" s="266"/>
      <c r="GEB59" s="200"/>
      <c r="GEC59" s="266"/>
      <c r="GED59" s="261"/>
      <c r="GEE59" s="265"/>
      <c r="GEF59" s="266"/>
      <c r="GEG59" s="200"/>
      <c r="GEH59" s="266"/>
      <c r="GEI59" s="261"/>
      <c r="GEJ59" s="265"/>
      <c r="GEK59" s="266"/>
      <c r="GEL59" s="200"/>
      <c r="GEM59" s="266"/>
      <c r="GEN59" s="261"/>
      <c r="GEO59" s="265"/>
      <c r="GEP59" s="266"/>
      <c r="GEQ59" s="200"/>
      <c r="GER59" s="266"/>
      <c r="GES59" s="261"/>
      <c r="GET59" s="265"/>
      <c r="GEU59" s="266"/>
      <c r="GEV59" s="200"/>
      <c r="GEW59" s="266"/>
      <c r="GEX59" s="261"/>
      <c r="GEY59" s="265"/>
      <c r="GEZ59" s="266"/>
      <c r="GFA59" s="200"/>
      <c r="GFB59" s="266"/>
      <c r="GFC59" s="261"/>
      <c r="GFD59" s="265"/>
      <c r="GFE59" s="266"/>
      <c r="GFF59" s="200"/>
      <c r="GFG59" s="266"/>
      <c r="GFH59" s="261"/>
      <c r="GFI59" s="265"/>
      <c r="GFJ59" s="266"/>
      <c r="GFK59" s="200"/>
      <c r="GFL59" s="266"/>
      <c r="GFM59" s="261"/>
      <c r="GFN59" s="265"/>
      <c r="GFO59" s="266"/>
      <c r="GFP59" s="200"/>
      <c r="GFQ59" s="266"/>
      <c r="GFR59" s="261"/>
      <c r="GFS59" s="265"/>
      <c r="GFT59" s="266"/>
      <c r="GFU59" s="200"/>
      <c r="GFV59" s="266"/>
      <c r="GFW59" s="261"/>
      <c r="GFX59" s="265"/>
      <c r="GFY59" s="266"/>
      <c r="GFZ59" s="200"/>
      <c r="GGA59" s="266"/>
      <c r="GGB59" s="261"/>
      <c r="GGC59" s="265"/>
      <c r="GGD59" s="266"/>
      <c r="GGE59" s="200"/>
      <c r="GGF59" s="266"/>
      <c r="GGG59" s="261"/>
      <c r="GGH59" s="265"/>
      <c r="GGI59" s="266"/>
      <c r="GGJ59" s="200"/>
      <c r="GGK59" s="266"/>
      <c r="GGL59" s="261"/>
      <c r="GGM59" s="265"/>
      <c r="GGN59" s="266"/>
      <c r="GGO59" s="200"/>
      <c r="GGP59" s="266"/>
      <c r="GGQ59" s="261"/>
      <c r="GGR59" s="265"/>
      <c r="GGS59" s="266"/>
      <c r="GGT59" s="200"/>
      <c r="GGU59" s="266"/>
      <c r="GGV59" s="261"/>
      <c r="GGW59" s="265"/>
      <c r="GGX59" s="266"/>
      <c r="GGY59" s="200"/>
      <c r="GGZ59" s="266"/>
      <c r="GHA59" s="261"/>
      <c r="GHB59" s="265"/>
      <c r="GHC59" s="266"/>
      <c r="GHD59" s="200"/>
      <c r="GHE59" s="266"/>
      <c r="GHF59" s="261"/>
      <c r="GHG59" s="265"/>
      <c r="GHH59" s="266"/>
      <c r="GHI59" s="200"/>
      <c r="GHJ59" s="266"/>
      <c r="GHK59" s="261"/>
      <c r="GHL59" s="265"/>
      <c r="GHM59" s="266"/>
      <c r="GHN59" s="200"/>
      <c r="GHO59" s="266"/>
      <c r="GHP59" s="261"/>
      <c r="GHQ59" s="265"/>
      <c r="GHR59" s="266"/>
      <c r="GHS59" s="200"/>
      <c r="GHT59" s="266"/>
      <c r="GHU59" s="261"/>
      <c r="GHV59" s="265"/>
      <c r="GHW59" s="266"/>
      <c r="GHX59" s="200"/>
      <c r="GHY59" s="266"/>
      <c r="GHZ59" s="261"/>
      <c r="GIA59" s="265"/>
      <c r="GIB59" s="266"/>
      <c r="GIC59" s="200"/>
      <c r="GID59" s="266"/>
      <c r="GIE59" s="261"/>
      <c r="GIF59" s="265"/>
      <c r="GIG59" s="266"/>
      <c r="GIH59" s="200"/>
      <c r="GII59" s="266"/>
      <c r="GIJ59" s="261"/>
      <c r="GIK59" s="265"/>
      <c r="GIL59" s="266"/>
      <c r="GIM59" s="200"/>
      <c r="GIN59" s="266"/>
      <c r="GIO59" s="261"/>
      <c r="GIP59" s="265"/>
      <c r="GIQ59" s="266"/>
      <c r="GIR59" s="200"/>
      <c r="GIS59" s="266"/>
      <c r="GIT59" s="261"/>
      <c r="GIU59" s="265"/>
      <c r="GIV59" s="266"/>
      <c r="GIW59" s="200"/>
      <c r="GIX59" s="266"/>
      <c r="GIY59" s="261"/>
      <c r="GIZ59" s="265"/>
      <c r="GJA59" s="266"/>
      <c r="GJB59" s="200"/>
      <c r="GJC59" s="266"/>
      <c r="GJD59" s="261"/>
      <c r="GJE59" s="265"/>
      <c r="GJF59" s="266"/>
      <c r="GJG59" s="200"/>
      <c r="GJH59" s="266"/>
      <c r="GJI59" s="261"/>
      <c r="GJJ59" s="265"/>
      <c r="GJK59" s="266"/>
      <c r="GJL59" s="200"/>
      <c r="GJM59" s="266"/>
      <c r="GJN59" s="261"/>
      <c r="GJO59" s="265"/>
      <c r="GJP59" s="266"/>
      <c r="GJQ59" s="200"/>
      <c r="GJR59" s="266"/>
      <c r="GJS59" s="261"/>
      <c r="GJT59" s="265"/>
      <c r="GJU59" s="266"/>
      <c r="GJV59" s="200"/>
      <c r="GJW59" s="266"/>
      <c r="GJX59" s="261"/>
      <c r="GJY59" s="265"/>
      <c r="GJZ59" s="266"/>
      <c r="GKA59" s="200"/>
      <c r="GKB59" s="266"/>
      <c r="GKC59" s="261"/>
      <c r="GKD59" s="265"/>
      <c r="GKE59" s="266"/>
      <c r="GKF59" s="200"/>
      <c r="GKG59" s="266"/>
      <c r="GKH59" s="261"/>
      <c r="GKI59" s="265"/>
      <c r="GKJ59" s="266"/>
      <c r="GKK59" s="200"/>
      <c r="GKL59" s="266"/>
      <c r="GKM59" s="261"/>
      <c r="GKN59" s="265"/>
      <c r="GKO59" s="266"/>
      <c r="GKP59" s="200"/>
      <c r="GKQ59" s="266"/>
      <c r="GKR59" s="261"/>
      <c r="GKS59" s="265"/>
      <c r="GKT59" s="266"/>
      <c r="GKU59" s="200"/>
      <c r="GKV59" s="266"/>
      <c r="GKW59" s="261"/>
      <c r="GKX59" s="265"/>
      <c r="GKY59" s="266"/>
      <c r="GKZ59" s="200"/>
      <c r="GLA59" s="266"/>
      <c r="GLB59" s="261"/>
      <c r="GLC59" s="265"/>
      <c r="GLD59" s="266"/>
      <c r="GLE59" s="200"/>
      <c r="GLF59" s="266"/>
      <c r="GLG59" s="261"/>
      <c r="GLH59" s="265"/>
      <c r="GLI59" s="266"/>
      <c r="GLJ59" s="200"/>
      <c r="GLK59" s="266"/>
      <c r="GLL59" s="261"/>
      <c r="GLM59" s="265"/>
      <c r="GLN59" s="266"/>
      <c r="GLO59" s="200"/>
      <c r="GLP59" s="266"/>
      <c r="GLQ59" s="261"/>
      <c r="GLR59" s="265"/>
      <c r="GLS59" s="266"/>
      <c r="GLT59" s="200"/>
      <c r="GLU59" s="266"/>
      <c r="GLV59" s="261"/>
      <c r="GLW59" s="265"/>
      <c r="GLX59" s="266"/>
      <c r="GLY59" s="200"/>
      <c r="GLZ59" s="266"/>
      <c r="GMA59" s="261"/>
      <c r="GMB59" s="265"/>
      <c r="GMC59" s="266"/>
      <c r="GMD59" s="200"/>
      <c r="GME59" s="266"/>
      <c r="GMF59" s="261"/>
      <c r="GMG59" s="265"/>
      <c r="GMH59" s="266"/>
      <c r="GMI59" s="200"/>
      <c r="GMJ59" s="266"/>
      <c r="GMK59" s="261"/>
      <c r="GML59" s="265"/>
      <c r="GMM59" s="266"/>
      <c r="GMN59" s="200"/>
      <c r="GMO59" s="266"/>
      <c r="GMP59" s="261"/>
      <c r="GMQ59" s="265"/>
      <c r="GMR59" s="266"/>
      <c r="GMS59" s="200"/>
      <c r="GMT59" s="266"/>
      <c r="GMU59" s="261"/>
      <c r="GMV59" s="265"/>
      <c r="GMW59" s="266"/>
      <c r="GMX59" s="200"/>
      <c r="GMY59" s="266"/>
      <c r="GMZ59" s="261"/>
      <c r="GNA59" s="265"/>
      <c r="GNB59" s="266"/>
      <c r="GNC59" s="200"/>
      <c r="GND59" s="266"/>
      <c r="GNE59" s="261"/>
      <c r="GNF59" s="265"/>
      <c r="GNG59" s="266"/>
      <c r="GNH59" s="200"/>
      <c r="GNI59" s="266"/>
      <c r="GNJ59" s="261"/>
      <c r="GNK59" s="265"/>
      <c r="GNL59" s="266"/>
      <c r="GNM59" s="200"/>
      <c r="GNN59" s="266"/>
      <c r="GNO59" s="261"/>
      <c r="GNP59" s="265"/>
      <c r="GNQ59" s="266"/>
      <c r="GNR59" s="200"/>
      <c r="GNS59" s="266"/>
      <c r="GNT59" s="261"/>
      <c r="GNU59" s="265"/>
      <c r="GNV59" s="266"/>
      <c r="GNW59" s="200"/>
      <c r="GNX59" s="266"/>
      <c r="GNY59" s="261"/>
      <c r="GNZ59" s="265"/>
      <c r="GOA59" s="266"/>
      <c r="GOB59" s="200"/>
      <c r="GOC59" s="266"/>
      <c r="GOD59" s="261"/>
      <c r="GOE59" s="265"/>
      <c r="GOF59" s="266"/>
      <c r="GOG59" s="200"/>
      <c r="GOH59" s="266"/>
      <c r="GOI59" s="261"/>
      <c r="GOJ59" s="265"/>
      <c r="GOK59" s="266"/>
      <c r="GOL59" s="200"/>
      <c r="GOM59" s="266"/>
      <c r="GON59" s="261"/>
      <c r="GOO59" s="265"/>
      <c r="GOP59" s="266"/>
      <c r="GOQ59" s="200"/>
      <c r="GOR59" s="266"/>
      <c r="GOS59" s="261"/>
      <c r="GOT59" s="265"/>
      <c r="GOU59" s="266"/>
      <c r="GOV59" s="200"/>
      <c r="GOW59" s="266"/>
      <c r="GOX59" s="261"/>
      <c r="GOY59" s="265"/>
      <c r="GOZ59" s="266"/>
      <c r="GPA59" s="200"/>
      <c r="GPB59" s="266"/>
      <c r="GPC59" s="261"/>
      <c r="GPD59" s="265"/>
      <c r="GPE59" s="266"/>
      <c r="GPF59" s="200"/>
      <c r="GPG59" s="266"/>
      <c r="GPH59" s="261"/>
      <c r="GPI59" s="265"/>
      <c r="GPJ59" s="266"/>
      <c r="GPK59" s="200"/>
      <c r="GPL59" s="266"/>
      <c r="GPM59" s="261"/>
      <c r="GPN59" s="265"/>
      <c r="GPO59" s="266"/>
      <c r="GPP59" s="200"/>
      <c r="GPQ59" s="266"/>
      <c r="GPR59" s="261"/>
      <c r="GPS59" s="265"/>
      <c r="GPT59" s="266"/>
      <c r="GPU59" s="200"/>
      <c r="GPV59" s="266"/>
      <c r="GPW59" s="261"/>
      <c r="GPX59" s="265"/>
      <c r="GPY59" s="266"/>
      <c r="GPZ59" s="200"/>
      <c r="GQA59" s="266"/>
      <c r="GQB59" s="261"/>
      <c r="GQC59" s="265"/>
      <c r="GQD59" s="266"/>
      <c r="GQE59" s="200"/>
      <c r="GQF59" s="266"/>
      <c r="GQG59" s="261"/>
      <c r="GQH59" s="265"/>
      <c r="GQI59" s="266"/>
      <c r="GQJ59" s="200"/>
      <c r="GQK59" s="266"/>
      <c r="GQL59" s="261"/>
      <c r="GQM59" s="265"/>
      <c r="GQN59" s="266"/>
      <c r="GQO59" s="200"/>
      <c r="GQP59" s="266"/>
      <c r="GQQ59" s="261"/>
      <c r="GQR59" s="265"/>
      <c r="GQS59" s="266"/>
      <c r="GQT59" s="200"/>
      <c r="GQU59" s="266"/>
      <c r="GQV59" s="261"/>
      <c r="GQW59" s="265"/>
      <c r="GQX59" s="266"/>
      <c r="GQY59" s="200"/>
      <c r="GQZ59" s="266"/>
      <c r="GRA59" s="261"/>
      <c r="GRB59" s="265"/>
      <c r="GRC59" s="266"/>
      <c r="GRD59" s="200"/>
      <c r="GRE59" s="266"/>
      <c r="GRF59" s="261"/>
      <c r="GRG59" s="265"/>
      <c r="GRH59" s="266"/>
      <c r="GRI59" s="200"/>
      <c r="GRJ59" s="266"/>
      <c r="GRK59" s="261"/>
      <c r="GRL59" s="265"/>
      <c r="GRM59" s="266"/>
      <c r="GRN59" s="200"/>
      <c r="GRO59" s="266"/>
      <c r="GRP59" s="261"/>
      <c r="GRQ59" s="265"/>
      <c r="GRR59" s="266"/>
      <c r="GRS59" s="200"/>
      <c r="GRT59" s="266"/>
      <c r="GRU59" s="261"/>
      <c r="GRV59" s="265"/>
      <c r="GRW59" s="266"/>
      <c r="GRX59" s="200"/>
      <c r="GRY59" s="266"/>
      <c r="GRZ59" s="261"/>
      <c r="GSA59" s="265"/>
      <c r="GSB59" s="266"/>
      <c r="GSC59" s="200"/>
      <c r="GSD59" s="266"/>
      <c r="GSE59" s="261"/>
      <c r="GSF59" s="265"/>
      <c r="GSG59" s="266"/>
      <c r="GSH59" s="200"/>
      <c r="GSI59" s="266"/>
      <c r="GSJ59" s="261"/>
      <c r="GSK59" s="265"/>
      <c r="GSL59" s="266"/>
      <c r="GSM59" s="200"/>
      <c r="GSN59" s="266"/>
      <c r="GSO59" s="261"/>
      <c r="GSP59" s="265"/>
      <c r="GSQ59" s="266"/>
      <c r="GSR59" s="200"/>
      <c r="GSS59" s="266"/>
      <c r="GST59" s="261"/>
      <c r="GSU59" s="265"/>
      <c r="GSV59" s="266"/>
      <c r="GSW59" s="200"/>
      <c r="GSX59" s="266"/>
      <c r="GSY59" s="261"/>
      <c r="GSZ59" s="265"/>
      <c r="GTA59" s="266"/>
      <c r="GTB59" s="200"/>
      <c r="GTC59" s="266"/>
      <c r="GTD59" s="261"/>
      <c r="GTE59" s="265"/>
      <c r="GTF59" s="266"/>
      <c r="GTG59" s="200"/>
      <c r="GTH59" s="266"/>
      <c r="GTI59" s="261"/>
      <c r="GTJ59" s="265"/>
      <c r="GTK59" s="266"/>
      <c r="GTL59" s="200"/>
      <c r="GTM59" s="266"/>
      <c r="GTN59" s="261"/>
      <c r="GTO59" s="265"/>
      <c r="GTP59" s="266"/>
      <c r="GTQ59" s="200"/>
      <c r="GTR59" s="266"/>
      <c r="GTS59" s="261"/>
      <c r="GTT59" s="265"/>
      <c r="GTU59" s="266"/>
      <c r="GTV59" s="200"/>
      <c r="GTW59" s="266"/>
      <c r="GTX59" s="261"/>
      <c r="GTY59" s="265"/>
      <c r="GTZ59" s="266"/>
      <c r="GUA59" s="200"/>
      <c r="GUB59" s="266"/>
      <c r="GUC59" s="261"/>
      <c r="GUD59" s="265"/>
      <c r="GUE59" s="266"/>
      <c r="GUF59" s="200"/>
      <c r="GUG59" s="266"/>
      <c r="GUH59" s="261"/>
      <c r="GUI59" s="265"/>
      <c r="GUJ59" s="266"/>
      <c r="GUK59" s="200"/>
      <c r="GUL59" s="266"/>
      <c r="GUM59" s="261"/>
      <c r="GUN59" s="265"/>
      <c r="GUO59" s="266"/>
      <c r="GUP59" s="200"/>
      <c r="GUQ59" s="266"/>
      <c r="GUR59" s="261"/>
      <c r="GUS59" s="265"/>
      <c r="GUT59" s="266"/>
      <c r="GUU59" s="200"/>
      <c r="GUV59" s="266"/>
      <c r="GUW59" s="261"/>
      <c r="GUX59" s="265"/>
      <c r="GUY59" s="266"/>
      <c r="GUZ59" s="200"/>
      <c r="GVA59" s="266"/>
      <c r="GVB59" s="261"/>
      <c r="GVC59" s="265"/>
      <c r="GVD59" s="266"/>
      <c r="GVE59" s="200"/>
      <c r="GVF59" s="266"/>
      <c r="GVG59" s="261"/>
      <c r="GVH59" s="265"/>
      <c r="GVI59" s="266"/>
      <c r="GVJ59" s="200"/>
      <c r="GVK59" s="266"/>
      <c r="GVL59" s="261"/>
      <c r="GVM59" s="265"/>
      <c r="GVN59" s="266"/>
      <c r="GVO59" s="200"/>
      <c r="GVP59" s="266"/>
      <c r="GVQ59" s="261"/>
      <c r="GVR59" s="265"/>
      <c r="GVS59" s="266"/>
      <c r="GVT59" s="200"/>
      <c r="GVU59" s="266"/>
      <c r="GVV59" s="261"/>
      <c r="GVW59" s="265"/>
      <c r="GVX59" s="266"/>
      <c r="GVY59" s="200"/>
      <c r="GVZ59" s="266"/>
      <c r="GWA59" s="261"/>
      <c r="GWB59" s="265"/>
      <c r="GWC59" s="266"/>
      <c r="GWD59" s="200"/>
      <c r="GWE59" s="266"/>
      <c r="GWF59" s="261"/>
      <c r="GWG59" s="265"/>
      <c r="GWH59" s="266"/>
      <c r="GWI59" s="200"/>
      <c r="GWJ59" s="266"/>
      <c r="GWK59" s="261"/>
      <c r="GWL59" s="265"/>
      <c r="GWM59" s="266"/>
      <c r="GWN59" s="200"/>
      <c r="GWO59" s="266"/>
      <c r="GWP59" s="261"/>
      <c r="GWQ59" s="265"/>
      <c r="GWR59" s="266"/>
      <c r="GWS59" s="200"/>
      <c r="GWT59" s="266"/>
      <c r="GWU59" s="261"/>
      <c r="GWV59" s="265"/>
      <c r="GWW59" s="266"/>
      <c r="GWX59" s="200"/>
      <c r="GWY59" s="266"/>
      <c r="GWZ59" s="261"/>
      <c r="GXA59" s="265"/>
      <c r="GXB59" s="266"/>
      <c r="GXC59" s="200"/>
      <c r="GXD59" s="266"/>
      <c r="GXE59" s="261"/>
      <c r="GXF59" s="265"/>
      <c r="GXG59" s="266"/>
      <c r="GXH59" s="200"/>
      <c r="GXI59" s="266"/>
      <c r="GXJ59" s="261"/>
      <c r="GXK59" s="265"/>
      <c r="GXL59" s="266"/>
      <c r="GXM59" s="200"/>
      <c r="GXN59" s="266"/>
      <c r="GXO59" s="261"/>
      <c r="GXP59" s="265"/>
      <c r="GXQ59" s="266"/>
      <c r="GXR59" s="200"/>
      <c r="GXS59" s="266"/>
      <c r="GXT59" s="261"/>
      <c r="GXU59" s="265"/>
      <c r="GXV59" s="266"/>
      <c r="GXW59" s="200"/>
      <c r="GXX59" s="266"/>
      <c r="GXY59" s="261"/>
      <c r="GXZ59" s="265"/>
      <c r="GYA59" s="266"/>
      <c r="GYB59" s="200"/>
      <c r="GYC59" s="266"/>
      <c r="GYD59" s="261"/>
      <c r="GYE59" s="265"/>
      <c r="GYF59" s="266"/>
      <c r="GYG59" s="200"/>
      <c r="GYH59" s="266"/>
      <c r="GYI59" s="261"/>
      <c r="GYJ59" s="265"/>
      <c r="GYK59" s="266"/>
      <c r="GYL59" s="200"/>
      <c r="GYM59" s="266"/>
      <c r="GYN59" s="261"/>
      <c r="GYO59" s="265"/>
      <c r="GYP59" s="266"/>
      <c r="GYQ59" s="200"/>
      <c r="GYR59" s="266"/>
      <c r="GYS59" s="261"/>
      <c r="GYT59" s="265"/>
      <c r="GYU59" s="266"/>
      <c r="GYV59" s="200"/>
      <c r="GYW59" s="266"/>
      <c r="GYX59" s="261"/>
      <c r="GYY59" s="265"/>
      <c r="GYZ59" s="266"/>
      <c r="GZA59" s="200"/>
      <c r="GZB59" s="266"/>
      <c r="GZC59" s="261"/>
      <c r="GZD59" s="265"/>
      <c r="GZE59" s="266"/>
      <c r="GZF59" s="200"/>
      <c r="GZG59" s="266"/>
      <c r="GZH59" s="261"/>
      <c r="GZI59" s="265"/>
      <c r="GZJ59" s="266"/>
      <c r="GZK59" s="200"/>
      <c r="GZL59" s="266"/>
      <c r="GZM59" s="261"/>
      <c r="GZN59" s="265"/>
      <c r="GZO59" s="266"/>
      <c r="GZP59" s="200"/>
      <c r="GZQ59" s="266"/>
      <c r="GZR59" s="261"/>
      <c r="GZS59" s="265"/>
      <c r="GZT59" s="266"/>
      <c r="GZU59" s="200"/>
      <c r="GZV59" s="266"/>
      <c r="GZW59" s="261"/>
      <c r="GZX59" s="265"/>
      <c r="GZY59" s="266"/>
      <c r="GZZ59" s="200"/>
      <c r="HAA59" s="266"/>
      <c r="HAB59" s="261"/>
      <c r="HAC59" s="265"/>
      <c r="HAD59" s="266"/>
      <c r="HAE59" s="200"/>
      <c r="HAF59" s="266"/>
      <c r="HAG59" s="261"/>
      <c r="HAH59" s="265"/>
      <c r="HAI59" s="266"/>
      <c r="HAJ59" s="200"/>
      <c r="HAK59" s="266"/>
      <c r="HAL59" s="261"/>
      <c r="HAM59" s="265"/>
      <c r="HAN59" s="266"/>
      <c r="HAO59" s="200"/>
      <c r="HAP59" s="266"/>
      <c r="HAQ59" s="261"/>
      <c r="HAR59" s="265"/>
      <c r="HAS59" s="266"/>
      <c r="HAT59" s="200"/>
      <c r="HAU59" s="266"/>
      <c r="HAV59" s="261"/>
      <c r="HAW59" s="265"/>
      <c r="HAX59" s="266"/>
      <c r="HAY59" s="200"/>
      <c r="HAZ59" s="266"/>
      <c r="HBA59" s="261"/>
      <c r="HBB59" s="265"/>
      <c r="HBC59" s="266"/>
      <c r="HBD59" s="200"/>
      <c r="HBE59" s="266"/>
      <c r="HBF59" s="261"/>
      <c r="HBG59" s="265"/>
      <c r="HBH59" s="266"/>
      <c r="HBI59" s="200"/>
      <c r="HBJ59" s="266"/>
      <c r="HBK59" s="261"/>
      <c r="HBL59" s="265"/>
      <c r="HBM59" s="266"/>
      <c r="HBN59" s="200"/>
      <c r="HBO59" s="266"/>
      <c r="HBP59" s="261"/>
      <c r="HBQ59" s="265"/>
      <c r="HBR59" s="266"/>
      <c r="HBS59" s="200"/>
      <c r="HBT59" s="266"/>
      <c r="HBU59" s="261"/>
      <c r="HBV59" s="265"/>
      <c r="HBW59" s="266"/>
      <c r="HBX59" s="200"/>
      <c r="HBY59" s="266"/>
      <c r="HBZ59" s="261"/>
      <c r="HCA59" s="265"/>
      <c r="HCB59" s="266"/>
      <c r="HCC59" s="200"/>
      <c r="HCD59" s="266"/>
      <c r="HCE59" s="261"/>
      <c r="HCF59" s="265"/>
      <c r="HCG59" s="266"/>
      <c r="HCH59" s="200"/>
      <c r="HCI59" s="266"/>
      <c r="HCJ59" s="261"/>
      <c r="HCK59" s="265"/>
      <c r="HCL59" s="266"/>
      <c r="HCM59" s="200"/>
      <c r="HCN59" s="266"/>
      <c r="HCO59" s="261"/>
      <c r="HCP59" s="265"/>
      <c r="HCQ59" s="266"/>
      <c r="HCR59" s="200"/>
      <c r="HCS59" s="266"/>
      <c r="HCT59" s="261"/>
      <c r="HCU59" s="265"/>
      <c r="HCV59" s="266"/>
      <c r="HCW59" s="200"/>
      <c r="HCX59" s="266"/>
      <c r="HCY59" s="261"/>
      <c r="HCZ59" s="265"/>
      <c r="HDA59" s="266"/>
      <c r="HDB59" s="200"/>
      <c r="HDC59" s="266"/>
      <c r="HDD59" s="261"/>
      <c r="HDE59" s="265"/>
      <c r="HDF59" s="266"/>
      <c r="HDG59" s="200"/>
      <c r="HDH59" s="266"/>
      <c r="HDI59" s="261"/>
      <c r="HDJ59" s="265"/>
      <c r="HDK59" s="266"/>
      <c r="HDL59" s="200"/>
      <c r="HDM59" s="266"/>
      <c r="HDN59" s="261"/>
      <c r="HDO59" s="265"/>
      <c r="HDP59" s="266"/>
      <c r="HDQ59" s="200"/>
      <c r="HDR59" s="266"/>
      <c r="HDS59" s="261"/>
      <c r="HDT59" s="265"/>
      <c r="HDU59" s="266"/>
      <c r="HDV59" s="200"/>
      <c r="HDW59" s="266"/>
      <c r="HDX59" s="261"/>
      <c r="HDY59" s="265"/>
      <c r="HDZ59" s="266"/>
      <c r="HEA59" s="200"/>
      <c r="HEB59" s="266"/>
      <c r="HEC59" s="261"/>
      <c r="HED59" s="265"/>
      <c r="HEE59" s="266"/>
      <c r="HEF59" s="200"/>
      <c r="HEG59" s="266"/>
      <c r="HEH59" s="261"/>
      <c r="HEI59" s="265"/>
      <c r="HEJ59" s="266"/>
      <c r="HEK59" s="200"/>
      <c r="HEL59" s="266"/>
      <c r="HEM59" s="261"/>
      <c r="HEN59" s="265"/>
      <c r="HEO59" s="266"/>
      <c r="HEP59" s="200"/>
      <c r="HEQ59" s="266"/>
      <c r="HER59" s="261"/>
      <c r="HES59" s="265"/>
      <c r="HET59" s="266"/>
      <c r="HEU59" s="200"/>
      <c r="HEV59" s="266"/>
      <c r="HEW59" s="261"/>
      <c r="HEX59" s="265"/>
      <c r="HEY59" s="266"/>
      <c r="HEZ59" s="200"/>
      <c r="HFA59" s="266"/>
      <c r="HFB59" s="261"/>
      <c r="HFC59" s="265"/>
      <c r="HFD59" s="266"/>
      <c r="HFE59" s="200"/>
      <c r="HFF59" s="266"/>
      <c r="HFG59" s="261"/>
      <c r="HFH59" s="265"/>
      <c r="HFI59" s="266"/>
      <c r="HFJ59" s="200"/>
      <c r="HFK59" s="266"/>
      <c r="HFL59" s="261"/>
      <c r="HFM59" s="265"/>
      <c r="HFN59" s="266"/>
      <c r="HFO59" s="200"/>
      <c r="HFP59" s="266"/>
      <c r="HFQ59" s="261"/>
      <c r="HFR59" s="265"/>
      <c r="HFS59" s="266"/>
      <c r="HFT59" s="200"/>
      <c r="HFU59" s="266"/>
      <c r="HFV59" s="261"/>
      <c r="HFW59" s="265"/>
      <c r="HFX59" s="266"/>
      <c r="HFY59" s="200"/>
      <c r="HFZ59" s="266"/>
      <c r="HGA59" s="261"/>
      <c r="HGB59" s="265"/>
      <c r="HGC59" s="266"/>
      <c r="HGD59" s="200"/>
      <c r="HGE59" s="266"/>
      <c r="HGF59" s="261"/>
      <c r="HGG59" s="265"/>
      <c r="HGH59" s="266"/>
      <c r="HGI59" s="200"/>
      <c r="HGJ59" s="266"/>
      <c r="HGK59" s="261"/>
      <c r="HGL59" s="265"/>
      <c r="HGM59" s="266"/>
      <c r="HGN59" s="200"/>
      <c r="HGO59" s="266"/>
      <c r="HGP59" s="261"/>
      <c r="HGQ59" s="265"/>
      <c r="HGR59" s="266"/>
      <c r="HGS59" s="200"/>
      <c r="HGT59" s="266"/>
      <c r="HGU59" s="261"/>
      <c r="HGV59" s="265"/>
      <c r="HGW59" s="266"/>
      <c r="HGX59" s="200"/>
      <c r="HGY59" s="266"/>
      <c r="HGZ59" s="261"/>
      <c r="HHA59" s="265"/>
      <c r="HHB59" s="266"/>
      <c r="HHC59" s="200"/>
      <c r="HHD59" s="266"/>
      <c r="HHE59" s="261"/>
      <c r="HHF59" s="265"/>
      <c r="HHG59" s="266"/>
      <c r="HHH59" s="200"/>
      <c r="HHI59" s="266"/>
      <c r="HHJ59" s="261"/>
      <c r="HHK59" s="265"/>
      <c r="HHL59" s="266"/>
      <c r="HHM59" s="200"/>
      <c r="HHN59" s="266"/>
      <c r="HHO59" s="261"/>
      <c r="HHP59" s="265"/>
      <c r="HHQ59" s="266"/>
      <c r="HHR59" s="200"/>
      <c r="HHS59" s="266"/>
      <c r="HHT59" s="261"/>
      <c r="HHU59" s="265"/>
      <c r="HHV59" s="266"/>
      <c r="HHW59" s="200"/>
      <c r="HHX59" s="266"/>
      <c r="HHY59" s="261"/>
      <c r="HHZ59" s="265"/>
      <c r="HIA59" s="266"/>
      <c r="HIB59" s="200"/>
      <c r="HIC59" s="266"/>
      <c r="HID59" s="261"/>
      <c r="HIE59" s="265"/>
      <c r="HIF59" s="266"/>
      <c r="HIG59" s="200"/>
      <c r="HIH59" s="266"/>
      <c r="HII59" s="261"/>
      <c r="HIJ59" s="265"/>
      <c r="HIK59" s="266"/>
      <c r="HIL59" s="200"/>
      <c r="HIM59" s="266"/>
      <c r="HIN59" s="261"/>
      <c r="HIO59" s="265"/>
      <c r="HIP59" s="266"/>
      <c r="HIQ59" s="200"/>
      <c r="HIR59" s="266"/>
      <c r="HIS59" s="261"/>
      <c r="HIT59" s="265"/>
      <c r="HIU59" s="266"/>
      <c r="HIV59" s="200"/>
      <c r="HIW59" s="266"/>
      <c r="HIX59" s="261"/>
      <c r="HIY59" s="265"/>
      <c r="HIZ59" s="266"/>
      <c r="HJA59" s="200"/>
      <c r="HJB59" s="266"/>
      <c r="HJC59" s="261"/>
      <c r="HJD59" s="265"/>
      <c r="HJE59" s="266"/>
      <c r="HJF59" s="200"/>
      <c r="HJG59" s="266"/>
      <c r="HJH59" s="261"/>
      <c r="HJI59" s="265"/>
      <c r="HJJ59" s="266"/>
      <c r="HJK59" s="200"/>
      <c r="HJL59" s="266"/>
      <c r="HJM59" s="261"/>
      <c r="HJN59" s="265"/>
      <c r="HJO59" s="266"/>
      <c r="HJP59" s="200"/>
      <c r="HJQ59" s="266"/>
      <c r="HJR59" s="261"/>
      <c r="HJS59" s="265"/>
      <c r="HJT59" s="266"/>
      <c r="HJU59" s="200"/>
      <c r="HJV59" s="266"/>
      <c r="HJW59" s="261"/>
      <c r="HJX59" s="265"/>
      <c r="HJY59" s="266"/>
      <c r="HJZ59" s="200"/>
      <c r="HKA59" s="266"/>
      <c r="HKB59" s="261"/>
      <c r="HKC59" s="265"/>
      <c r="HKD59" s="266"/>
      <c r="HKE59" s="200"/>
      <c r="HKF59" s="266"/>
      <c r="HKG59" s="261"/>
      <c r="HKH59" s="265"/>
      <c r="HKI59" s="266"/>
      <c r="HKJ59" s="200"/>
      <c r="HKK59" s="266"/>
      <c r="HKL59" s="261"/>
      <c r="HKM59" s="265"/>
      <c r="HKN59" s="266"/>
      <c r="HKO59" s="200"/>
      <c r="HKP59" s="266"/>
      <c r="HKQ59" s="261"/>
      <c r="HKR59" s="265"/>
      <c r="HKS59" s="266"/>
      <c r="HKT59" s="200"/>
      <c r="HKU59" s="266"/>
      <c r="HKV59" s="261"/>
      <c r="HKW59" s="265"/>
      <c r="HKX59" s="266"/>
      <c r="HKY59" s="200"/>
      <c r="HKZ59" s="266"/>
      <c r="HLA59" s="261"/>
      <c r="HLB59" s="265"/>
      <c r="HLC59" s="266"/>
      <c r="HLD59" s="200"/>
      <c r="HLE59" s="266"/>
      <c r="HLF59" s="261"/>
      <c r="HLG59" s="265"/>
      <c r="HLH59" s="266"/>
      <c r="HLI59" s="200"/>
      <c r="HLJ59" s="266"/>
      <c r="HLK59" s="261"/>
      <c r="HLL59" s="265"/>
      <c r="HLM59" s="266"/>
      <c r="HLN59" s="200"/>
      <c r="HLO59" s="266"/>
      <c r="HLP59" s="261"/>
      <c r="HLQ59" s="265"/>
      <c r="HLR59" s="266"/>
      <c r="HLS59" s="200"/>
      <c r="HLT59" s="266"/>
      <c r="HLU59" s="261"/>
      <c r="HLV59" s="265"/>
      <c r="HLW59" s="266"/>
      <c r="HLX59" s="200"/>
      <c r="HLY59" s="266"/>
      <c r="HLZ59" s="261"/>
      <c r="HMA59" s="265"/>
      <c r="HMB59" s="266"/>
      <c r="HMC59" s="200"/>
      <c r="HMD59" s="266"/>
      <c r="HME59" s="261"/>
      <c r="HMF59" s="265"/>
      <c r="HMG59" s="266"/>
      <c r="HMH59" s="200"/>
      <c r="HMI59" s="266"/>
      <c r="HMJ59" s="261"/>
      <c r="HMK59" s="265"/>
      <c r="HML59" s="266"/>
      <c r="HMM59" s="200"/>
      <c r="HMN59" s="266"/>
      <c r="HMO59" s="261"/>
      <c r="HMP59" s="265"/>
      <c r="HMQ59" s="266"/>
      <c r="HMR59" s="200"/>
      <c r="HMS59" s="266"/>
      <c r="HMT59" s="261"/>
      <c r="HMU59" s="265"/>
      <c r="HMV59" s="266"/>
      <c r="HMW59" s="200"/>
      <c r="HMX59" s="266"/>
      <c r="HMY59" s="261"/>
      <c r="HMZ59" s="265"/>
      <c r="HNA59" s="266"/>
      <c r="HNB59" s="200"/>
      <c r="HNC59" s="266"/>
      <c r="HND59" s="261"/>
      <c r="HNE59" s="265"/>
      <c r="HNF59" s="266"/>
      <c r="HNG59" s="200"/>
      <c r="HNH59" s="266"/>
      <c r="HNI59" s="261"/>
      <c r="HNJ59" s="265"/>
      <c r="HNK59" s="266"/>
      <c r="HNL59" s="200"/>
      <c r="HNM59" s="266"/>
      <c r="HNN59" s="261"/>
      <c r="HNO59" s="265"/>
      <c r="HNP59" s="266"/>
      <c r="HNQ59" s="200"/>
      <c r="HNR59" s="266"/>
      <c r="HNS59" s="261"/>
      <c r="HNT59" s="265"/>
      <c r="HNU59" s="266"/>
      <c r="HNV59" s="200"/>
      <c r="HNW59" s="266"/>
      <c r="HNX59" s="261"/>
      <c r="HNY59" s="265"/>
      <c r="HNZ59" s="266"/>
      <c r="HOA59" s="200"/>
      <c r="HOB59" s="266"/>
      <c r="HOC59" s="261"/>
      <c r="HOD59" s="265"/>
      <c r="HOE59" s="266"/>
      <c r="HOF59" s="200"/>
      <c r="HOG59" s="266"/>
      <c r="HOH59" s="261"/>
      <c r="HOI59" s="265"/>
      <c r="HOJ59" s="266"/>
      <c r="HOK59" s="200"/>
      <c r="HOL59" s="266"/>
      <c r="HOM59" s="261"/>
      <c r="HON59" s="265"/>
      <c r="HOO59" s="266"/>
      <c r="HOP59" s="200"/>
      <c r="HOQ59" s="266"/>
      <c r="HOR59" s="261"/>
      <c r="HOS59" s="265"/>
      <c r="HOT59" s="266"/>
      <c r="HOU59" s="200"/>
      <c r="HOV59" s="266"/>
      <c r="HOW59" s="261"/>
      <c r="HOX59" s="265"/>
      <c r="HOY59" s="266"/>
      <c r="HOZ59" s="200"/>
      <c r="HPA59" s="266"/>
      <c r="HPB59" s="261"/>
      <c r="HPC59" s="265"/>
      <c r="HPD59" s="266"/>
      <c r="HPE59" s="200"/>
      <c r="HPF59" s="266"/>
      <c r="HPG59" s="261"/>
      <c r="HPH59" s="265"/>
      <c r="HPI59" s="266"/>
      <c r="HPJ59" s="200"/>
      <c r="HPK59" s="266"/>
      <c r="HPL59" s="261"/>
      <c r="HPM59" s="265"/>
      <c r="HPN59" s="266"/>
      <c r="HPO59" s="200"/>
      <c r="HPP59" s="266"/>
      <c r="HPQ59" s="261"/>
      <c r="HPR59" s="265"/>
      <c r="HPS59" s="266"/>
      <c r="HPT59" s="200"/>
      <c r="HPU59" s="266"/>
      <c r="HPV59" s="261"/>
      <c r="HPW59" s="265"/>
      <c r="HPX59" s="266"/>
      <c r="HPY59" s="200"/>
      <c r="HPZ59" s="266"/>
      <c r="HQA59" s="261"/>
      <c r="HQB59" s="265"/>
      <c r="HQC59" s="266"/>
      <c r="HQD59" s="200"/>
      <c r="HQE59" s="266"/>
      <c r="HQF59" s="261"/>
      <c r="HQG59" s="265"/>
      <c r="HQH59" s="266"/>
      <c r="HQI59" s="200"/>
      <c r="HQJ59" s="266"/>
      <c r="HQK59" s="261"/>
      <c r="HQL59" s="265"/>
      <c r="HQM59" s="266"/>
      <c r="HQN59" s="200"/>
      <c r="HQO59" s="266"/>
      <c r="HQP59" s="261"/>
      <c r="HQQ59" s="265"/>
      <c r="HQR59" s="266"/>
      <c r="HQS59" s="200"/>
      <c r="HQT59" s="266"/>
      <c r="HQU59" s="261"/>
      <c r="HQV59" s="265"/>
      <c r="HQW59" s="266"/>
      <c r="HQX59" s="200"/>
      <c r="HQY59" s="266"/>
      <c r="HQZ59" s="261"/>
      <c r="HRA59" s="265"/>
      <c r="HRB59" s="266"/>
      <c r="HRC59" s="200"/>
      <c r="HRD59" s="266"/>
      <c r="HRE59" s="261"/>
      <c r="HRF59" s="265"/>
      <c r="HRG59" s="266"/>
      <c r="HRH59" s="200"/>
      <c r="HRI59" s="266"/>
      <c r="HRJ59" s="261"/>
      <c r="HRK59" s="265"/>
      <c r="HRL59" s="266"/>
      <c r="HRM59" s="200"/>
      <c r="HRN59" s="266"/>
      <c r="HRO59" s="261"/>
      <c r="HRP59" s="265"/>
      <c r="HRQ59" s="266"/>
      <c r="HRR59" s="200"/>
      <c r="HRS59" s="266"/>
      <c r="HRT59" s="261"/>
      <c r="HRU59" s="265"/>
      <c r="HRV59" s="266"/>
      <c r="HRW59" s="200"/>
      <c r="HRX59" s="266"/>
      <c r="HRY59" s="261"/>
      <c r="HRZ59" s="265"/>
      <c r="HSA59" s="266"/>
      <c r="HSB59" s="200"/>
      <c r="HSC59" s="266"/>
      <c r="HSD59" s="261"/>
      <c r="HSE59" s="265"/>
      <c r="HSF59" s="266"/>
      <c r="HSG59" s="200"/>
      <c r="HSH59" s="266"/>
      <c r="HSI59" s="261"/>
      <c r="HSJ59" s="265"/>
      <c r="HSK59" s="266"/>
      <c r="HSL59" s="200"/>
      <c r="HSM59" s="266"/>
      <c r="HSN59" s="261"/>
      <c r="HSO59" s="265"/>
      <c r="HSP59" s="266"/>
      <c r="HSQ59" s="200"/>
      <c r="HSR59" s="266"/>
      <c r="HSS59" s="261"/>
      <c r="HST59" s="265"/>
      <c r="HSU59" s="266"/>
      <c r="HSV59" s="200"/>
      <c r="HSW59" s="266"/>
      <c r="HSX59" s="261"/>
      <c r="HSY59" s="265"/>
      <c r="HSZ59" s="266"/>
      <c r="HTA59" s="200"/>
      <c r="HTB59" s="266"/>
      <c r="HTC59" s="261"/>
      <c r="HTD59" s="265"/>
      <c r="HTE59" s="266"/>
      <c r="HTF59" s="200"/>
      <c r="HTG59" s="266"/>
      <c r="HTH59" s="261"/>
      <c r="HTI59" s="265"/>
      <c r="HTJ59" s="266"/>
      <c r="HTK59" s="200"/>
      <c r="HTL59" s="266"/>
      <c r="HTM59" s="261"/>
      <c r="HTN59" s="265"/>
      <c r="HTO59" s="266"/>
      <c r="HTP59" s="200"/>
      <c r="HTQ59" s="266"/>
      <c r="HTR59" s="261"/>
      <c r="HTS59" s="265"/>
      <c r="HTT59" s="266"/>
      <c r="HTU59" s="200"/>
      <c r="HTV59" s="266"/>
      <c r="HTW59" s="261"/>
      <c r="HTX59" s="265"/>
      <c r="HTY59" s="266"/>
      <c r="HTZ59" s="200"/>
      <c r="HUA59" s="266"/>
      <c r="HUB59" s="261"/>
      <c r="HUC59" s="265"/>
      <c r="HUD59" s="266"/>
      <c r="HUE59" s="200"/>
      <c r="HUF59" s="266"/>
      <c r="HUG59" s="261"/>
      <c r="HUH59" s="265"/>
      <c r="HUI59" s="266"/>
      <c r="HUJ59" s="200"/>
      <c r="HUK59" s="266"/>
      <c r="HUL59" s="261"/>
      <c r="HUM59" s="265"/>
      <c r="HUN59" s="266"/>
      <c r="HUO59" s="200"/>
      <c r="HUP59" s="266"/>
      <c r="HUQ59" s="261"/>
      <c r="HUR59" s="265"/>
      <c r="HUS59" s="266"/>
      <c r="HUT59" s="200"/>
      <c r="HUU59" s="266"/>
      <c r="HUV59" s="261"/>
      <c r="HUW59" s="265"/>
      <c r="HUX59" s="266"/>
      <c r="HUY59" s="200"/>
      <c r="HUZ59" s="266"/>
      <c r="HVA59" s="261"/>
      <c r="HVB59" s="265"/>
      <c r="HVC59" s="266"/>
      <c r="HVD59" s="200"/>
      <c r="HVE59" s="266"/>
      <c r="HVF59" s="261"/>
      <c r="HVG59" s="265"/>
      <c r="HVH59" s="266"/>
      <c r="HVI59" s="200"/>
      <c r="HVJ59" s="266"/>
      <c r="HVK59" s="261"/>
      <c r="HVL59" s="265"/>
      <c r="HVM59" s="266"/>
      <c r="HVN59" s="200"/>
      <c r="HVO59" s="266"/>
      <c r="HVP59" s="261"/>
      <c r="HVQ59" s="265"/>
      <c r="HVR59" s="266"/>
      <c r="HVS59" s="200"/>
      <c r="HVT59" s="266"/>
      <c r="HVU59" s="261"/>
      <c r="HVV59" s="265"/>
      <c r="HVW59" s="266"/>
      <c r="HVX59" s="200"/>
      <c r="HVY59" s="266"/>
      <c r="HVZ59" s="261"/>
      <c r="HWA59" s="265"/>
      <c r="HWB59" s="266"/>
      <c r="HWC59" s="200"/>
      <c r="HWD59" s="266"/>
      <c r="HWE59" s="261"/>
      <c r="HWF59" s="265"/>
      <c r="HWG59" s="266"/>
      <c r="HWH59" s="200"/>
      <c r="HWI59" s="266"/>
      <c r="HWJ59" s="261"/>
      <c r="HWK59" s="265"/>
      <c r="HWL59" s="266"/>
      <c r="HWM59" s="200"/>
      <c r="HWN59" s="266"/>
      <c r="HWO59" s="261"/>
      <c r="HWP59" s="265"/>
      <c r="HWQ59" s="266"/>
      <c r="HWR59" s="200"/>
      <c r="HWS59" s="266"/>
      <c r="HWT59" s="261"/>
      <c r="HWU59" s="265"/>
      <c r="HWV59" s="266"/>
      <c r="HWW59" s="200"/>
      <c r="HWX59" s="266"/>
      <c r="HWY59" s="261"/>
      <c r="HWZ59" s="265"/>
      <c r="HXA59" s="266"/>
      <c r="HXB59" s="200"/>
      <c r="HXC59" s="266"/>
      <c r="HXD59" s="261"/>
      <c r="HXE59" s="265"/>
      <c r="HXF59" s="266"/>
      <c r="HXG59" s="200"/>
      <c r="HXH59" s="266"/>
      <c r="HXI59" s="261"/>
      <c r="HXJ59" s="265"/>
      <c r="HXK59" s="266"/>
      <c r="HXL59" s="200"/>
      <c r="HXM59" s="266"/>
      <c r="HXN59" s="261"/>
      <c r="HXO59" s="265"/>
      <c r="HXP59" s="266"/>
      <c r="HXQ59" s="200"/>
      <c r="HXR59" s="266"/>
      <c r="HXS59" s="261"/>
      <c r="HXT59" s="265"/>
      <c r="HXU59" s="266"/>
      <c r="HXV59" s="200"/>
      <c r="HXW59" s="266"/>
      <c r="HXX59" s="261"/>
      <c r="HXY59" s="265"/>
      <c r="HXZ59" s="266"/>
      <c r="HYA59" s="200"/>
      <c r="HYB59" s="266"/>
      <c r="HYC59" s="261"/>
      <c r="HYD59" s="265"/>
      <c r="HYE59" s="266"/>
      <c r="HYF59" s="200"/>
      <c r="HYG59" s="266"/>
      <c r="HYH59" s="261"/>
      <c r="HYI59" s="265"/>
      <c r="HYJ59" s="266"/>
      <c r="HYK59" s="200"/>
      <c r="HYL59" s="266"/>
      <c r="HYM59" s="261"/>
      <c r="HYN59" s="265"/>
      <c r="HYO59" s="266"/>
      <c r="HYP59" s="200"/>
      <c r="HYQ59" s="266"/>
      <c r="HYR59" s="261"/>
      <c r="HYS59" s="265"/>
      <c r="HYT59" s="266"/>
      <c r="HYU59" s="200"/>
      <c r="HYV59" s="266"/>
      <c r="HYW59" s="261"/>
      <c r="HYX59" s="265"/>
      <c r="HYY59" s="266"/>
      <c r="HYZ59" s="200"/>
      <c r="HZA59" s="266"/>
      <c r="HZB59" s="261"/>
      <c r="HZC59" s="265"/>
      <c r="HZD59" s="266"/>
      <c r="HZE59" s="200"/>
      <c r="HZF59" s="266"/>
      <c r="HZG59" s="261"/>
      <c r="HZH59" s="265"/>
      <c r="HZI59" s="266"/>
      <c r="HZJ59" s="200"/>
      <c r="HZK59" s="266"/>
      <c r="HZL59" s="261"/>
      <c r="HZM59" s="265"/>
      <c r="HZN59" s="266"/>
      <c r="HZO59" s="200"/>
      <c r="HZP59" s="266"/>
      <c r="HZQ59" s="261"/>
      <c r="HZR59" s="265"/>
      <c r="HZS59" s="266"/>
      <c r="HZT59" s="200"/>
      <c r="HZU59" s="266"/>
      <c r="HZV59" s="261"/>
      <c r="HZW59" s="265"/>
      <c r="HZX59" s="266"/>
      <c r="HZY59" s="200"/>
      <c r="HZZ59" s="266"/>
      <c r="IAA59" s="261"/>
      <c r="IAB59" s="265"/>
      <c r="IAC59" s="266"/>
      <c r="IAD59" s="200"/>
      <c r="IAE59" s="266"/>
      <c r="IAF59" s="261"/>
      <c r="IAG59" s="265"/>
      <c r="IAH59" s="266"/>
      <c r="IAI59" s="200"/>
      <c r="IAJ59" s="266"/>
      <c r="IAK59" s="261"/>
      <c r="IAL59" s="265"/>
      <c r="IAM59" s="266"/>
      <c r="IAN59" s="200"/>
      <c r="IAO59" s="266"/>
      <c r="IAP59" s="261"/>
      <c r="IAQ59" s="265"/>
      <c r="IAR59" s="266"/>
      <c r="IAS59" s="200"/>
      <c r="IAT59" s="266"/>
      <c r="IAU59" s="261"/>
      <c r="IAV59" s="265"/>
      <c r="IAW59" s="266"/>
      <c r="IAX59" s="200"/>
      <c r="IAY59" s="266"/>
      <c r="IAZ59" s="261"/>
      <c r="IBA59" s="265"/>
      <c r="IBB59" s="266"/>
      <c r="IBC59" s="200"/>
      <c r="IBD59" s="266"/>
      <c r="IBE59" s="261"/>
      <c r="IBF59" s="265"/>
      <c r="IBG59" s="266"/>
      <c r="IBH59" s="200"/>
      <c r="IBI59" s="266"/>
      <c r="IBJ59" s="261"/>
      <c r="IBK59" s="265"/>
      <c r="IBL59" s="266"/>
      <c r="IBM59" s="200"/>
      <c r="IBN59" s="266"/>
      <c r="IBO59" s="261"/>
      <c r="IBP59" s="265"/>
      <c r="IBQ59" s="266"/>
      <c r="IBR59" s="200"/>
      <c r="IBS59" s="266"/>
      <c r="IBT59" s="261"/>
      <c r="IBU59" s="265"/>
      <c r="IBV59" s="266"/>
      <c r="IBW59" s="200"/>
      <c r="IBX59" s="266"/>
      <c r="IBY59" s="261"/>
      <c r="IBZ59" s="265"/>
      <c r="ICA59" s="266"/>
      <c r="ICB59" s="200"/>
      <c r="ICC59" s="266"/>
      <c r="ICD59" s="261"/>
      <c r="ICE59" s="265"/>
      <c r="ICF59" s="266"/>
      <c r="ICG59" s="200"/>
      <c r="ICH59" s="266"/>
      <c r="ICI59" s="261"/>
      <c r="ICJ59" s="265"/>
      <c r="ICK59" s="266"/>
      <c r="ICL59" s="200"/>
      <c r="ICM59" s="266"/>
      <c r="ICN59" s="261"/>
      <c r="ICO59" s="265"/>
      <c r="ICP59" s="266"/>
      <c r="ICQ59" s="200"/>
      <c r="ICR59" s="266"/>
      <c r="ICS59" s="261"/>
      <c r="ICT59" s="265"/>
      <c r="ICU59" s="266"/>
      <c r="ICV59" s="200"/>
      <c r="ICW59" s="266"/>
      <c r="ICX59" s="261"/>
      <c r="ICY59" s="265"/>
      <c r="ICZ59" s="266"/>
      <c r="IDA59" s="200"/>
      <c r="IDB59" s="266"/>
      <c r="IDC59" s="261"/>
      <c r="IDD59" s="265"/>
      <c r="IDE59" s="266"/>
      <c r="IDF59" s="200"/>
      <c r="IDG59" s="266"/>
      <c r="IDH59" s="261"/>
      <c r="IDI59" s="265"/>
      <c r="IDJ59" s="266"/>
      <c r="IDK59" s="200"/>
      <c r="IDL59" s="266"/>
      <c r="IDM59" s="261"/>
      <c r="IDN59" s="265"/>
      <c r="IDO59" s="266"/>
      <c r="IDP59" s="200"/>
      <c r="IDQ59" s="266"/>
      <c r="IDR59" s="261"/>
      <c r="IDS59" s="265"/>
      <c r="IDT59" s="266"/>
      <c r="IDU59" s="200"/>
      <c r="IDV59" s="266"/>
      <c r="IDW59" s="261"/>
      <c r="IDX59" s="265"/>
      <c r="IDY59" s="266"/>
      <c r="IDZ59" s="200"/>
      <c r="IEA59" s="266"/>
      <c r="IEB59" s="261"/>
      <c r="IEC59" s="265"/>
      <c r="IED59" s="266"/>
      <c r="IEE59" s="200"/>
      <c r="IEF59" s="266"/>
      <c r="IEG59" s="261"/>
      <c r="IEH59" s="265"/>
      <c r="IEI59" s="266"/>
      <c r="IEJ59" s="200"/>
      <c r="IEK59" s="266"/>
      <c r="IEL59" s="261"/>
      <c r="IEM59" s="265"/>
      <c r="IEN59" s="266"/>
      <c r="IEO59" s="200"/>
      <c r="IEP59" s="266"/>
      <c r="IEQ59" s="261"/>
      <c r="IER59" s="265"/>
      <c r="IES59" s="266"/>
      <c r="IET59" s="200"/>
      <c r="IEU59" s="266"/>
      <c r="IEV59" s="261"/>
      <c r="IEW59" s="265"/>
      <c r="IEX59" s="266"/>
      <c r="IEY59" s="200"/>
      <c r="IEZ59" s="266"/>
      <c r="IFA59" s="261"/>
      <c r="IFB59" s="265"/>
      <c r="IFC59" s="266"/>
      <c r="IFD59" s="200"/>
      <c r="IFE59" s="266"/>
      <c r="IFF59" s="261"/>
      <c r="IFG59" s="265"/>
      <c r="IFH59" s="266"/>
      <c r="IFI59" s="200"/>
      <c r="IFJ59" s="266"/>
      <c r="IFK59" s="261"/>
      <c r="IFL59" s="265"/>
      <c r="IFM59" s="266"/>
      <c r="IFN59" s="200"/>
      <c r="IFO59" s="266"/>
      <c r="IFP59" s="261"/>
      <c r="IFQ59" s="265"/>
      <c r="IFR59" s="266"/>
      <c r="IFS59" s="200"/>
      <c r="IFT59" s="266"/>
      <c r="IFU59" s="261"/>
      <c r="IFV59" s="265"/>
      <c r="IFW59" s="266"/>
      <c r="IFX59" s="200"/>
      <c r="IFY59" s="266"/>
      <c r="IFZ59" s="261"/>
      <c r="IGA59" s="265"/>
      <c r="IGB59" s="266"/>
      <c r="IGC59" s="200"/>
      <c r="IGD59" s="266"/>
      <c r="IGE59" s="261"/>
      <c r="IGF59" s="265"/>
      <c r="IGG59" s="266"/>
      <c r="IGH59" s="200"/>
      <c r="IGI59" s="266"/>
      <c r="IGJ59" s="261"/>
      <c r="IGK59" s="265"/>
      <c r="IGL59" s="266"/>
      <c r="IGM59" s="200"/>
      <c r="IGN59" s="266"/>
      <c r="IGO59" s="261"/>
      <c r="IGP59" s="265"/>
      <c r="IGQ59" s="266"/>
      <c r="IGR59" s="200"/>
      <c r="IGS59" s="266"/>
      <c r="IGT59" s="261"/>
      <c r="IGU59" s="265"/>
      <c r="IGV59" s="266"/>
      <c r="IGW59" s="200"/>
      <c r="IGX59" s="266"/>
      <c r="IGY59" s="261"/>
      <c r="IGZ59" s="265"/>
      <c r="IHA59" s="266"/>
      <c r="IHB59" s="200"/>
      <c r="IHC59" s="266"/>
      <c r="IHD59" s="261"/>
      <c r="IHE59" s="265"/>
      <c r="IHF59" s="266"/>
      <c r="IHG59" s="200"/>
      <c r="IHH59" s="266"/>
      <c r="IHI59" s="261"/>
      <c r="IHJ59" s="265"/>
      <c r="IHK59" s="266"/>
      <c r="IHL59" s="200"/>
      <c r="IHM59" s="266"/>
      <c r="IHN59" s="261"/>
      <c r="IHO59" s="265"/>
      <c r="IHP59" s="266"/>
      <c r="IHQ59" s="200"/>
      <c r="IHR59" s="266"/>
      <c r="IHS59" s="261"/>
      <c r="IHT59" s="265"/>
      <c r="IHU59" s="266"/>
      <c r="IHV59" s="200"/>
      <c r="IHW59" s="266"/>
      <c r="IHX59" s="261"/>
      <c r="IHY59" s="265"/>
      <c r="IHZ59" s="266"/>
      <c r="IIA59" s="200"/>
      <c r="IIB59" s="266"/>
      <c r="IIC59" s="261"/>
      <c r="IID59" s="265"/>
      <c r="IIE59" s="266"/>
      <c r="IIF59" s="200"/>
      <c r="IIG59" s="266"/>
      <c r="IIH59" s="261"/>
      <c r="III59" s="265"/>
      <c r="IIJ59" s="266"/>
      <c r="IIK59" s="200"/>
      <c r="IIL59" s="266"/>
      <c r="IIM59" s="261"/>
      <c r="IIN59" s="265"/>
      <c r="IIO59" s="266"/>
      <c r="IIP59" s="200"/>
      <c r="IIQ59" s="266"/>
      <c r="IIR59" s="261"/>
      <c r="IIS59" s="265"/>
      <c r="IIT59" s="266"/>
      <c r="IIU59" s="200"/>
      <c r="IIV59" s="266"/>
      <c r="IIW59" s="261"/>
      <c r="IIX59" s="265"/>
      <c r="IIY59" s="266"/>
      <c r="IIZ59" s="200"/>
      <c r="IJA59" s="266"/>
      <c r="IJB59" s="261"/>
      <c r="IJC59" s="265"/>
      <c r="IJD59" s="266"/>
      <c r="IJE59" s="200"/>
      <c r="IJF59" s="266"/>
      <c r="IJG59" s="261"/>
      <c r="IJH59" s="265"/>
      <c r="IJI59" s="266"/>
      <c r="IJJ59" s="200"/>
      <c r="IJK59" s="266"/>
      <c r="IJL59" s="261"/>
      <c r="IJM59" s="265"/>
      <c r="IJN59" s="266"/>
      <c r="IJO59" s="200"/>
      <c r="IJP59" s="266"/>
      <c r="IJQ59" s="261"/>
      <c r="IJR59" s="265"/>
      <c r="IJS59" s="266"/>
      <c r="IJT59" s="200"/>
      <c r="IJU59" s="266"/>
      <c r="IJV59" s="261"/>
      <c r="IJW59" s="265"/>
      <c r="IJX59" s="266"/>
      <c r="IJY59" s="200"/>
      <c r="IJZ59" s="266"/>
      <c r="IKA59" s="261"/>
      <c r="IKB59" s="265"/>
      <c r="IKC59" s="266"/>
      <c r="IKD59" s="200"/>
      <c r="IKE59" s="266"/>
      <c r="IKF59" s="261"/>
      <c r="IKG59" s="265"/>
      <c r="IKH59" s="266"/>
      <c r="IKI59" s="200"/>
      <c r="IKJ59" s="266"/>
      <c r="IKK59" s="261"/>
      <c r="IKL59" s="265"/>
      <c r="IKM59" s="266"/>
      <c r="IKN59" s="200"/>
      <c r="IKO59" s="266"/>
      <c r="IKP59" s="261"/>
      <c r="IKQ59" s="265"/>
      <c r="IKR59" s="266"/>
      <c r="IKS59" s="200"/>
      <c r="IKT59" s="266"/>
      <c r="IKU59" s="261"/>
      <c r="IKV59" s="265"/>
      <c r="IKW59" s="266"/>
      <c r="IKX59" s="200"/>
      <c r="IKY59" s="266"/>
      <c r="IKZ59" s="261"/>
      <c r="ILA59" s="265"/>
      <c r="ILB59" s="266"/>
      <c r="ILC59" s="200"/>
      <c r="ILD59" s="266"/>
      <c r="ILE59" s="261"/>
      <c r="ILF59" s="265"/>
      <c r="ILG59" s="266"/>
      <c r="ILH59" s="200"/>
      <c r="ILI59" s="266"/>
      <c r="ILJ59" s="261"/>
      <c r="ILK59" s="265"/>
      <c r="ILL59" s="266"/>
      <c r="ILM59" s="200"/>
      <c r="ILN59" s="266"/>
      <c r="ILO59" s="261"/>
      <c r="ILP59" s="265"/>
      <c r="ILQ59" s="266"/>
      <c r="ILR59" s="200"/>
      <c r="ILS59" s="266"/>
      <c r="ILT59" s="261"/>
      <c r="ILU59" s="265"/>
      <c r="ILV59" s="266"/>
      <c r="ILW59" s="200"/>
      <c r="ILX59" s="266"/>
      <c r="ILY59" s="261"/>
      <c r="ILZ59" s="265"/>
      <c r="IMA59" s="266"/>
      <c r="IMB59" s="200"/>
      <c r="IMC59" s="266"/>
      <c r="IMD59" s="261"/>
      <c r="IME59" s="265"/>
      <c r="IMF59" s="266"/>
      <c r="IMG59" s="200"/>
      <c r="IMH59" s="266"/>
      <c r="IMI59" s="261"/>
      <c r="IMJ59" s="265"/>
      <c r="IMK59" s="266"/>
      <c r="IML59" s="200"/>
      <c r="IMM59" s="266"/>
      <c r="IMN59" s="261"/>
      <c r="IMO59" s="265"/>
      <c r="IMP59" s="266"/>
      <c r="IMQ59" s="200"/>
      <c r="IMR59" s="266"/>
      <c r="IMS59" s="261"/>
      <c r="IMT59" s="265"/>
      <c r="IMU59" s="266"/>
      <c r="IMV59" s="200"/>
      <c r="IMW59" s="266"/>
      <c r="IMX59" s="261"/>
      <c r="IMY59" s="265"/>
      <c r="IMZ59" s="266"/>
      <c r="INA59" s="200"/>
      <c r="INB59" s="266"/>
      <c r="INC59" s="261"/>
      <c r="IND59" s="265"/>
      <c r="INE59" s="266"/>
      <c r="INF59" s="200"/>
      <c r="ING59" s="266"/>
      <c r="INH59" s="261"/>
      <c r="INI59" s="265"/>
      <c r="INJ59" s="266"/>
      <c r="INK59" s="200"/>
      <c r="INL59" s="266"/>
      <c r="INM59" s="261"/>
      <c r="INN59" s="265"/>
      <c r="INO59" s="266"/>
      <c r="INP59" s="200"/>
      <c r="INQ59" s="266"/>
      <c r="INR59" s="261"/>
      <c r="INS59" s="265"/>
      <c r="INT59" s="266"/>
      <c r="INU59" s="200"/>
      <c r="INV59" s="266"/>
      <c r="INW59" s="261"/>
      <c r="INX59" s="265"/>
      <c r="INY59" s="266"/>
      <c r="INZ59" s="200"/>
      <c r="IOA59" s="266"/>
      <c r="IOB59" s="261"/>
      <c r="IOC59" s="265"/>
      <c r="IOD59" s="266"/>
      <c r="IOE59" s="200"/>
      <c r="IOF59" s="266"/>
      <c r="IOG59" s="261"/>
      <c r="IOH59" s="265"/>
      <c r="IOI59" s="266"/>
      <c r="IOJ59" s="200"/>
      <c r="IOK59" s="266"/>
      <c r="IOL59" s="261"/>
      <c r="IOM59" s="265"/>
      <c r="ION59" s="266"/>
      <c r="IOO59" s="200"/>
      <c r="IOP59" s="266"/>
      <c r="IOQ59" s="261"/>
      <c r="IOR59" s="265"/>
      <c r="IOS59" s="266"/>
      <c r="IOT59" s="200"/>
      <c r="IOU59" s="266"/>
      <c r="IOV59" s="261"/>
      <c r="IOW59" s="265"/>
      <c r="IOX59" s="266"/>
      <c r="IOY59" s="200"/>
      <c r="IOZ59" s="266"/>
      <c r="IPA59" s="261"/>
      <c r="IPB59" s="265"/>
      <c r="IPC59" s="266"/>
      <c r="IPD59" s="200"/>
      <c r="IPE59" s="266"/>
      <c r="IPF59" s="261"/>
      <c r="IPG59" s="265"/>
      <c r="IPH59" s="266"/>
      <c r="IPI59" s="200"/>
      <c r="IPJ59" s="266"/>
      <c r="IPK59" s="261"/>
      <c r="IPL59" s="265"/>
      <c r="IPM59" s="266"/>
      <c r="IPN59" s="200"/>
      <c r="IPO59" s="266"/>
      <c r="IPP59" s="261"/>
      <c r="IPQ59" s="265"/>
      <c r="IPR59" s="266"/>
      <c r="IPS59" s="200"/>
      <c r="IPT59" s="266"/>
      <c r="IPU59" s="261"/>
      <c r="IPV59" s="265"/>
      <c r="IPW59" s="266"/>
      <c r="IPX59" s="200"/>
      <c r="IPY59" s="266"/>
      <c r="IPZ59" s="261"/>
      <c r="IQA59" s="265"/>
      <c r="IQB59" s="266"/>
      <c r="IQC59" s="200"/>
      <c r="IQD59" s="266"/>
      <c r="IQE59" s="261"/>
      <c r="IQF59" s="265"/>
      <c r="IQG59" s="266"/>
      <c r="IQH59" s="200"/>
      <c r="IQI59" s="266"/>
      <c r="IQJ59" s="261"/>
      <c r="IQK59" s="265"/>
      <c r="IQL59" s="266"/>
      <c r="IQM59" s="200"/>
      <c r="IQN59" s="266"/>
      <c r="IQO59" s="261"/>
      <c r="IQP59" s="265"/>
      <c r="IQQ59" s="266"/>
      <c r="IQR59" s="200"/>
      <c r="IQS59" s="266"/>
      <c r="IQT59" s="261"/>
      <c r="IQU59" s="265"/>
      <c r="IQV59" s="266"/>
      <c r="IQW59" s="200"/>
      <c r="IQX59" s="266"/>
      <c r="IQY59" s="261"/>
      <c r="IQZ59" s="265"/>
      <c r="IRA59" s="266"/>
      <c r="IRB59" s="200"/>
      <c r="IRC59" s="266"/>
      <c r="IRD59" s="261"/>
      <c r="IRE59" s="265"/>
      <c r="IRF59" s="266"/>
      <c r="IRG59" s="200"/>
      <c r="IRH59" s="266"/>
      <c r="IRI59" s="261"/>
      <c r="IRJ59" s="265"/>
      <c r="IRK59" s="266"/>
      <c r="IRL59" s="200"/>
      <c r="IRM59" s="266"/>
      <c r="IRN59" s="261"/>
      <c r="IRO59" s="265"/>
      <c r="IRP59" s="266"/>
      <c r="IRQ59" s="200"/>
      <c r="IRR59" s="266"/>
      <c r="IRS59" s="261"/>
      <c r="IRT59" s="265"/>
      <c r="IRU59" s="266"/>
      <c r="IRV59" s="200"/>
      <c r="IRW59" s="266"/>
      <c r="IRX59" s="261"/>
      <c r="IRY59" s="265"/>
      <c r="IRZ59" s="266"/>
      <c r="ISA59" s="200"/>
      <c r="ISB59" s="266"/>
      <c r="ISC59" s="261"/>
      <c r="ISD59" s="265"/>
      <c r="ISE59" s="266"/>
      <c r="ISF59" s="200"/>
      <c r="ISG59" s="266"/>
      <c r="ISH59" s="261"/>
      <c r="ISI59" s="265"/>
      <c r="ISJ59" s="266"/>
      <c r="ISK59" s="200"/>
      <c r="ISL59" s="266"/>
      <c r="ISM59" s="261"/>
      <c r="ISN59" s="265"/>
      <c r="ISO59" s="266"/>
      <c r="ISP59" s="200"/>
      <c r="ISQ59" s="266"/>
      <c r="ISR59" s="261"/>
      <c r="ISS59" s="265"/>
      <c r="IST59" s="266"/>
      <c r="ISU59" s="200"/>
      <c r="ISV59" s="266"/>
      <c r="ISW59" s="261"/>
      <c r="ISX59" s="265"/>
      <c r="ISY59" s="266"/>
      <c r="ISZ59" s="200"/>
      <c r="ITA59" s="266"/>
      <c r="ITB59" s="261"/>
      <c r="ITC59" s="265"/>
      <c r="ITD59" s="266"/>
      <c r="ITE59" s="200"/>
      <c r="ITF59" s="266"/>
      <c r="ITG59" s="261"/>
      <c r="ITH59" s="265"/>
      <c r="ITI59" s="266"/>
      <c r="ITJ59" s="200"/>
      <c r="ITK59" s="266"/>
      <c r="ITL59" s="261"/>
      <c r="ITM59" s="265"/>
      <c r="ITN59" s="266"/>
      <c r="ITO59" s="200"/>
      <c r="ITP59" s="266"/>
      <c r="ITQ59" s="261"/>
      <c r="ITR59" s="265"/>
      <c r="ITS59" s="266"/>
      <c r="ITT59" s="200"/>
      <c r="ITU59" s="266"/>
      <c r="ITV59" s="261"/>
      <c r="ITW59" s="265"/>
      <c r="ITX59" s="266"/>
      <c r="ITY59" s="200"/>
      <c r="ITZ59" s="266"/>
      <c r="IUA59" s="261"/>
      <c r="IUB59" s="265"/>
      <c r="IUC59" s="266"/>
      <c r="IUD59" s="200"/>
      <c r="IUE59" s="266"/>
      <c r="IUF59" s="261"/>
      <c r="IUG59" s="265"/>
      <c r="IUH59" s="266"/>
      <c r="IUI59" s="200"/>
      <c r="IUJ59" s="266"/>
      <c r="IUK59" s="261"/>
      <c r="IUL59" s="265"/>
      <c r="IUM59" s="266"/>
      <c r="IUN59" s="200"/>
      <c r="IUO59" s="266"/>
      <c r="IUP59" s="261"/>
      <c r="IUQ59" s="265"/>
      <c r="IUR59" s="266"/>
      <c r="IUS59" s="200"/>
      <c r="IUT59" s="266"/>
      <c r="IUU59" s="261"/>
      <c r="IUV59" s="265"/>
      <c r="IUW59" s="266"/>
      <c r="IUX59" s="200"/>
      <c r="IUY59" s="266"/>
      <c r="IUZ59" s="261"/>
      <c r="IVA59" s="265"/>
      <c r="IVB59" s="266"/>
      <c r="IVC59" s="200"/>
      <c r="IVD59" s="266"/>
      <c r="IVE59" s="261"/>
      <c r="IVF59" s="265"/>
      <c r="IVG59" s="266"/>
      <c r="IVH59" s="200"/>
      <c r="IVI59" s="266"/>
      <c r="IVJ59" s="261"/>
      <c r="IVK59" s="265"/>
      <c r="IVL59" s="266"/>
      <c r="IVM59" s="200"/>
      <c r="IVN59" s="266"/>
      <c r="IVO59" s="261"/>
      <c r="IVP59" s="265"/>
      <c r="IVQ59" s="266"/>
      <c r="IVR59" s="200"/>
      <c r="IVS59" s="266"/>
      <c r="IVT59" s="261"/>
      <c r="IVU59" s="265"/>
      <c r="IVV59" s="266"/>
      <c r="IVW59" s="200"/>
      <c r="IVX59" s="266"/>
      <c r="IVY59" s="261"/>
      <c r="IVZ59" s="265"/>
      <c r="IWA59" s="266"/>
      <c r="IWB59" s="200"/>
      <c r="IWC59" s="266"/>
      <c r="IWD59" s="261"/>
      <c r="IWE59" s="265"/>
      <c r="IWF59" s="266"/>
      <c r="IWG59" s="200"/>
      <c r="IWH59" s="266"/>
      <c r="IWI59" s="261"/>
      <c r="IWJ59" s="265"/>
      <c r="IWK59" s="266"/>
      <c r="IWL59" s="200"/>
      <c r="IWM59" s="266"/>
      <c r="IWN59" s="261"/>
      <c r="IWO59" s="265"/>
      <c r="IWP59" s="266"/>
      <c r="IWQ59" s="200"/>
      <c r="IWR59" s="266"/>
      <c r="IWS59" s="261"/>
      <c r="IWT59" s="265"/>
      <c r="IWU59" s="266"/>
      <c r="IWV59" s="200"/>
      <c r="IWW59" s="266"/>
      <c r="IWX59" s="261"/>
      <c r="IWY59" s="265"/>
      <c r="IWZ59" s="266"/>
      <c r="IXA59" s="200"/>
      <c r="IXB59" s="266"/>
      <c r="IXC59" s="261"/>
      <c r="IXD59" s="265"/>
      <c r="IXE59" s="266"/>
      <c r="IXF59" s="200"/>
      <c r="IXG59" s="266"/>
      <c r="IXH59" s="261"/>
      <c r="IXI59" s="265"/>
      <c r="IXJ59" s="266"/>
      <c r="IXK59" s="200"/>
      <c r="IXL59" s="266"/>
      <c r="IXM59" s="261"/>
      <c r="IXN59" s="265"/>
      <c r="IXO59" s="266"/>
      <c r="IXP59" s="200"/>
      <c r="IXQ59" s="266"/>
      <c r="IXR59" s="261"/>
      <c r="IXS59" s="265"/>
      <c r="IXT59" s="266"/>
      <c r="IXU59" s="200"/>
      <c r="IXV59" s="266"/>
      <c r="IXW59" s="261"/>
      <c r="IXX59" s="265"/>
      <c r="IXY59" s="266"/>
      <c r="IXZ59" s="200"/>
      <c r="IYA59" s="266"/>
      <c r="IYB59" s="261"/>
      <c r="IYC59" s="265"/>
      <c r="IYD59" s="266"/>
      <c r="IYE59" s="200"/>
      <c r="IYF59" s="266"/>
      <c r="IYG59" s="261"/>
      <c r="IYH59" s="265"/>
      <c r="IYI59" s="266"/>
      <c r="IYJ59" s="200"/>
      <c r="IYK59" s="266"/>
      <c r="IYL59" s="261"/>
      <c r="IYM59" s="265"/>
      <c r="IYN59" s="266"/>
      <c r="IYO59" s="200"/>
      <c r="IYP59" s="266"/>
      <c r="IYQ59" s="261"/>
      <c r="IYR59" s="265"/>
      <c r="IYS59" s="266"/>
      <c r="IYT59" s="200"/>
      <c r="IYU59" s="266"/>
      <c r="IYV59" s="261"/>
      <c r="IYW59" s="265"/>
      <c r="IYX59" s="266"/>
      <c r="IYY59" s="200"/>
      <c r="IYZ59" s="266"/>
      <c r="IZA59" s="261"/>
      <c r="IZB59" s="265"/>
      <c r="IZC59" s="266"/>
      <c r="IZD59" s="200"/>
      <c r="IZE59" s="266"/>
      <c r="IZF59" s="261"/>
      <c r="IZG59" s="265"/>
      <c r="IZH59" s="266"/>
      <c r="IZI59" s="200"/>
      <c r="IZJ59" s="266"/>
      <c r="IZK59" s="261"/>
      <c r="IZL59" s="265"/>
      <c r="IZM59" s="266"/>
      <c r="IZN59" s="200"/>
      <c r="IZO59" s="266"/>
      <c r="IZP59" s="261"/>
      <c r="IZQ59" s="265"/>
      <c r="IZR59" s="266"/>
      <c r="IZS59" s="200"/>
      <c r="IZT59" s="266"/>
      <c r="IZU59" s="261"/>
      <c r="IZV59" s="265"/>
      <c r="IZW59" s="266"/>
      <c r="IZX59" s="200"/>
      <c r="IZY59" s="266"/>
      <c r="IZZ59" s="261"/>
      <c r="JAA59" s="265"/>
      <c r="JAB59" s="266"/>
      <c r="JAC59" s="200"/>
      <c r="JAD59" s="266"/>
      <c r="JAE59" s="261"/>
      <c r="JAF59" s="265"/>
      <c r="JAG59" s="266"/>
      <c r="JAH59" s="200"/>
      <c r="JAI59" s="266"/>
      <c r="JAJ59" s="261"/>
      <c r="JAK59" s="265"/>
      <c r="JAL59" s="266"/>
      <c r="JAM59" s="200"/>
      <c r="JAN59" s="266"/>
      <c r="JAO59" s="261"/>
      <c r="JAP59" s="265"/>
      <c r="JAQ59" s="266"/>
      <c r="JAR59" s="200"/>
      <c r="JAS59" s="266"/>
      <c r="JAT59" s="261"/>
      <c r="JAU59" s="265"/>
      <c r="JAV59" s="266"/>
      <c r="JAW59" s="200"/>
      <c r="JAX59" s="266"/>
      <c r="JAY59" s="261"/>
      <c r="JAZ59" s="265"/>
      <c r="JBA59" s="266"/>
      <c r="JBB59" s="200"/>
      <c r="JBC59" s="266"/>
      <c r="JBD59" s="261"/>
      <c r="JBE59" s="265"/>
      <c r="JBF59" s="266"/>
      <c r="JBG59" s="200"/>
      <c r="JBH59" s="266"/>
      <c r="JBI59" s="261"/>
      <c r="JBJ59" s="265"/>
      <c r="JBK59" s="266"/>
      <c r="JBL59" s="200"/>
      <c r="JBM59" s="266"/>
      <c r="JBN59" s="261"/>
      <c r="JBO59" s="265"/>
      <c r="JBP59" s="266"/>
      <c r="JBQ59" s="200"/>
      <c r="JBR59" s="266"/>
      <c r="JBS59" s="261"/>
      <c r="JBT59" s="265"/>
      <c r="JBU59" s="266"/>
      <c r="JBV59" s="200"/>
      <c r="JBW59" s="266"/>
      <c r="JBX59" s="261"/>
      <c r="JBY59" s="265"/>
      <c r="JBZ59" s="266"/>
      <c r="JCA59" s="200"/>
      <c r="JCB59" s="266"/>
      <c r="JCC59" s="261"/>
      <c r="JCD59" s="265"/>
      <c r="JCE59" s="266"/>
      <c r="JCF59" s="200"/>
      <c r="JCG59" s="266"/>
      <c r="JCH59" s="261"/>
      <c r="JCI59" s="265"/>
      <c r="JCJ59" s="266"/>
      <c r="JCK59" s="200"/>
      <c r="JCL59" s="266"/>
      <c r="JCM59" s="261"/>
      <c r="JCN59" s="265"/>
      <c r="JCO59" s="266"/>
      <c r="JCP59" s="200"/>
      <c r="JCQ59" s="266"/>
      <c r="JCR59" s="261"/>
      <c r="JCS59" s="265"/>
      <c r="JCT59" s="266"/>
      <c r="JCU59" s="200"/>
      <c r="JCV59" s="266"/>
      <c r="JCW59" s="261"/>
      <c r="JCX59" s="265"/>
      <c r="JCY59" s="266"/>
      <c r="JCZ59" s="200"/>
      <c r="JDA59" s="266"/>
      <c r="JDB59" s="261"/>
      <c r="JDC59" s="265"/>
      <c r="JDD59" s="266"/>
      <c r="JDE59" s="200"/>
      <c r="JDF59" s="266"/>
      <c r="JDG59" s="261"/>
      <c r="JDH59" s="265"/>
      <c r="JDI59" s="266"/>
      <c r="JDJ59" s="200"/>
      <c r="JDK59" s="266"/>
      <c r="JDL59" s="261"/>
      <c r="JDM59" s="265"/>
      <c r="JDN59" s="266"/>
      <c r="JDO59" s="200"/>
      <c r="JDP59" s="266"/>
      <c r="JDQ59" s="261"/>
      <c r="JDR59" s="265"/>
      <c r="JDS59" s="266"/>
      <c r="JDT59" s="200"/>
      <c r="JDU59" s="266"/>
      <c r="JDV59" s="261"/>
      <c r="JDW59" s="265"/>
      <c r="JDX59" s="266"/>
      <c r="JDY59" s="200"/>
      <c r="JDZ59" s="266"/>
      <c r="JEA59" s="261"/>
      <c r="JEB59" s="265"/>
      <c r="JEC59" s="266"/>
      <c r="JED59" s="200"/>
      <c r="JEE59" s="266"/>
      <c r="JEF59" s="261"/>
      <c r="JEG59" s="265"/>
      <c r="JEH59" s="266"/>
      <c r="JEI59" s="200"/>
      <c r="JEJ59" s="266"/>
      <c r="JEK59" s="261"/>
      <c r="JEL59" s="265"/>
      <c r="JEM59" s="266"/>
      <c r="JEN59" s="200"/>
      <c r="JEO59" s="266"/>
      <c r="JEP59" s="261"/>
      <c r="JEQ59" s="265"/>
      <c r="JER59" s="266"/>
      <c r="JES59" s="200"/>
      <c r="JET59" s="266"/>
      <c r="JEU59" s="261"/>
      <c r="JEV59" s="265"/>
      <c r="JEW59" s="266"/>
      <c r="JEX59" s="200"/>
      <c r="JEY59" s="266"/>
      <c r="JEZ59" s="261"/>
      <c r="JFA59" s="265"/>
      <c r="JFB59" s="266"/>
      <c r="JFC59" s="200"/>
      <c r="JFD59" s="266"/>
      <c r="JFE59" s="261"/>
      <c r="JFF59" s="265"/>
      <c r="JFG59" s="266"/>
      <c r="JFH59" s="200"/>
      <c r="JFI59" s="266"/>
      <c r="JFJ59" s="261"/>
      <c r="JFK59" s="265"/>
      <c r="JFL59" s="266"/>
      <c r="JFM59" s="200"/>
      <c r="JFN59" s="266"/>
      <c r="JFO59" s="261"/>
      <c r="JFP59" s="265"/>
      <c r="JFQ59" s="266"/>
      <c r="JFR59" s="200"/>
      <c r="JFS59" s="266"/>
      <c r="JFT59" s="261"/>
      <c r="JFU59" s="265"/>
      <c r="JFV59" s="266"/>
      <c r="JFW59" s="200"/>
      <c r="JFX59" s="266"/>
      <c r="JFY59" s="261"/>
      <c r="JFZ59" s="265"/>
      <c r="JGA59" s="266"/>
      <c r="JGB59" s="200"/>
      <c r="JGC59" s="266"/>
      <c r="JGD59" s="261"/>
      <c r="JGE59" s="265"/>
      <c r="JGF59" s="266"/>
      <c r="JGG59" s="200"/>
      <c r="JGH59" s="266"/>
      <c r="JGI59" s="261"/>
      <c r="JGJ59" s="265"/>
      <c r="JGK59" s="266"/>
      <c r="JGL59" s="200"/>
      <c r="JGM59" s="266"/>
      <c r="JGN59" s="261"/>
      <c r="JGO59" s="265"/>
      <c r="JGP59" s="266"/>
      <c r="JGQ59" s="200"/>
      <c r="JGR59" s="266"/>
      <c r="JGS59" s="261"/>
      <c r="JGT59" s="265"/>
      <c r="JGU59" s="266"/>
      <c r="JGV59" s="200"/>
      <c r="JGW59" s="266"/>
      <c r="JGX59" s="261"/>
      <c r="JGY59" s="265"/>
      <c r="JGZ59" s="266"/>
      <c r="JHA59" s="200"/>
      <c r="JHB59" s="266"/>
      <c r="JHC59" s="261"/>
      <c r="JHD59" s="265"/>
      <c r="JHE59" s="266"/>
      <c r="JHF59" s="200"/>
      <c r="JHG59" s="266"/>
      <c r="JHH59" s="261"/>
      <c r="JHI59" s="265"/>
      <c r="JHJ59" s="266"/>
      <c r="JHK59" s="200"/>
      <c r="JHL59" s="266"/>
      <c r="JHM59" s="261"/>
      <c r="JHN59" s="265"/>
      <c r="JHO59" s="266"/>
      <c r="JHP59" s="200"/>
      <c r="JHQ59" s="266"/>
      <c r="JHR59" s="261"/>
      <c r="JHS59" s="265"/>
      <c r="JHT59" s="266"/>
      <c r="JHU59" s="200"/>
      <c r="JHV59" s="266"/>
      <c r="JHW59" s="261"/>
      <c r="JHX59" s="265"/>
      <c r="JHY59" s="266"/>
      <c r="JHZ59" s="200"/>
      <c r="JIA59" s="266"/>
      <c r="JIB59" s="261"/>
      <c r="JIC59" s="265"/>
      <c r="JID59" s="266"/>
      <c r="JIE59" s="200"/>
      <c r="JIF59" s="266"/>
      <c r="JIG59" s="261"/>
      <c r="JIH59" s="265"/>
      <c r="JII59" s="266"/>
      <c r="JIJ59" s="200"/>
      <c r="JIK59" s="266"/>
      <c r="JIL59" s="261"/>
      <c r="JIM59" s="265"/>
      <c r="JIN59" s="266"/>
      <c r="JIO59" s="200"/>
      <c r="JIP59" s="266"/>
      <c r="JIQ59" s="261"/>
      <c r="JIR59" s="265"/>
      <c r="JIS59" s="266"/>
      <c r="JIT59" s="200"/>
      <c r="JIU59" s="266"/>
      <c r="JIV59" s="261"/>
      <c r="JIW59" s="265"/>
      <c r="JIX59" s="266"/>
      <c r="JIY59" s="200"/>
      <c r="JIZ59" s="266"/>
      <c r="JJA59" s="261"/>
      <c r="JJB59" s="265"/>
      <c r="JJC59" s="266"/>
      <c r="JJD59" s="200"/>
      <c r="JJE59" s="266"/>
      <c r="JJF59" s="261"/>
      <c r="JJG59" s="265"/>
      <c r="JJH59" s="266"/>
      <c r="JJI59" s="200"/>
      <c r="JJJ59" s="266"/>
      <c r="JJK59" s="261"/>
      <c r="JJL59" s="265"/>
      <c r="JJM59" s="266"/>
      <c r="JJN59" s="200"/>
      <c r="JJO59" s="266"/>
      <c r="JJP59" s="261"/>
      <c r="JJQ59" s="265"/>
      <c r="JJR59" s="266"/>
      <c r="JJS59" s="200"/>
      <c r="JJT59" s="266"/>
      <c r="JJU59" s="261"/>
      <c r="JJV59" s="265"/>
      <c r="JJW59" s="266"/>
      <c r="JJX59" s="200"/>
      <c r="JJY59" s="266"/>
      <c r="JJZ59" s="261"/>
      <c r="JKA59" s="265"/>
      <c r="JKB59" s="266"/>
      <c r="JKC59" s="200"/>
      <c r="JKD59" s="266"/>
      <c r="JKE59" s="261"/>
      <c r="JKF59" s="265"/>
      <c r="JKG59" s="266"/>
      <c r="JKH59" s="200"/>
      <c r="JKI59" s="266"/>
      <c r="JKJ59" s="261"/>
      <c r="JKK59" s="265"/>
      <c r="JKL59" s="266"/>
      <c r="JKM59" s="200"/>
      <c r="JKN59" s="266"/>
      <c r="JKO59" s="261"/>
      <c r="JKP59" s="265"/>
      <c r="JKQ59" s="266"/>
      <c r="JKR59" s="200"/>
      <c r="JKS59" s="266"/>
      <c r="JKT59" s="261"/>
      <c r="JKU59" s="265"/>
      <c r="JKV59" s="266"/>
      <c r="JKW59" s="200"/>
      <c r="JKX59" s="266"/>
      <c r="JKY59" s="261"/>
      <c r="JKZ59" s="265"/>
      <c r="JLA59" s="266"/>
      <c r="JLB59" s="200"/>
      <c r="JLC59" s="266"/>
      <c r="JLD59" s="261"/>
      <c r="JLE59" s="265"/>
      <c r="JLF59" s="266"/>
      <c r="JLG59" s="200"/>
      <c r="JLH59" s="266"/>
      <c r="JLI59" s="261"/>
      <c r="JLJ59" s="265"/>
      <c r="JLK59" s="266"/>
      <c r="JLL59" s="200"/>
      <c r="JLM59" s="266"/>
      <c r="JLN59" s="261"/>
      <c r="JLO59" s="265"/>
      <c r="JLP59" s="266"/>
      <c r="JLQ59" s="200"/>
      <c r="JLR59" s="266"/>
      <c r="JLS59" s="261"/>
      <c r="JLT59" s="265"/>
      <c r="JLU59" s="266"/>
      <c r="JLV59" s="200"/>
      <c r="JLW59" s="266"/>
      <c r="JLX59" s="261"/>
      <c r="JLY59" s="265"/>
      <c r="JLZ59" s="266"/>
      <c r="JMA59" s="200"/>
      <c r="JMB59" s="266"/>
      <c r="JMC59" s="261"/>
      <c r="JMD59" s="265"/>
      <c r="JME59" s="266"/>
      <c r="JMF59" s="200"/>
      <c r="JMG59" s="266"/>
      <c r="JMH59" s="261"/>
      <c r="JMI59" s="265"/>
      <c r="JMJ59" s="266"/>
      <c r="JMK59" s="200"/>
      <c r="JML59" s="266"/>
      <c r="JMM59" s="261"/>
      <c r="JMN59" s="265"/>
      <c r="JMO59" s="266"/>
      <c r="JMP59" s="200"/>
      <c r="JMQ59" s="266"/>
      <c r="JMR59" s="261"/>
      <c r="JMS59" s="265"/>
      <c r="JMT59" s="266"/>
      <c r="JMU59" s="200"/>
      <c r="JMV59" s="266"/>
      <c r="JMW59" s="261"/>
      <c r="JMX59" s="265"/>
      <c r="JMY59" s="266"/>
      <c r="JMZ59" s="200"/>
      <c r="JNA59" s="266"/>
      <c r="JNB59" s="261"/>
      <c r="JNC59" s="265"/>
      <c r="JND59" s="266"/>
      <c r="JNE59" s="200"/>
      <c r="JNF59" s="266"/>
      <c r="JNG59" s="261"/>
      <c r="JNH59" s="265"/>
      <c r="JNI59" s="266"/>
      <c r="JNJ59" s="200"/>
      <c r="JNK59" s="266"/>
      <c r="JNL59" s="261"/>
      <c r="JNM59" s="265"/>
      <c r="JNN59" s="266"/>
      <c r="JNO59" s="200"/>
      <c r="JNP59" s="266"/>
      <c r="JNQ59" s="261"/>
      <c r="JNR59" s="265"/>
      <c r="JNS59" s="266"/>
      <c r="JNT59" s="200"/>
      <c r="JNU59" s="266"/>
      <c r="JNV59" s="261"/>
      <c r="JNW59" s="265"/>
      <c r="JNX59" s="266"/>
      <c r="JNY59" s="200"/>
      <c r="JNZ59" s="266"/>
      <c r="JOA59" s="261"/>
      <c r="JOB59" s="265"/>
      <c r="JOC59" s="266"/>
      <c r="JOD59" s="200"/>
      <c r="JOE59" s="266"/>
      <c r="JOF59" s="261"/>
      <c r="JOG59" s="265"/>
      <c r="JOH59" s="266"/>
      <c r="JOI59" s="200"/>
      <c r="JOJ59" s="266"/>
      <c r="JOK59" s="261"/>
      <c r="JOL59" s="265"/>
      <c r="JOM59" s="266"/>
      <c r="JON59" s="200"/>
      <c r="JOO59" s="266"/>
      <c r="JOP59" s="261"/>
      <c r="JOQ59" s="265"/>
      <c r="JOR59" s="266"/>
      <c r="JOS59" s="200"/>
      <c r="JOT59" s="266"/>
      <c r="JOU59" s="261"/>
      <c r="JOV59" s="265"/>
      <c r="JOW59" s="266"/>
      <c r="JOX59" s="200"/>
      <c r="JOY59" s="266"/>
      <c r="JOZ59" s="261"/>
      <c r="JPA59" s="265"/>
      <c r="JPB59" s="266"/>
      <c r="JPC59" s="200"/>
      <c r="JPD59" s="266"/>
      <c r="JPE59" s="261"/>
      <c r="JPF59" s="265"/>
      <c r="JPG59" s="266"/>
      <c r="JPH59" s="200"/>
      <c r="JPI59" s="266"/>
      <c r="JPJ59" s="261"/>
      <c r="JPK59" s="265"/>
      <c r="JPL59" s="266"/>
      <c r="JPM59" s="200"/>
      <c r="JPN59" s="266"/>
      <c r="JPO59" s="261"/>
      <c r="JPP59" s="265"/>
      <c r="JPQ59" s="266"/>
      <c r="JPR59" s="200"/>
      <c r="JPS59" s="266"/>
      <c r="JPT59" s="261"/>
      <c r="JPU59" s="265"/>
      <c r="JPV59" s="266"/>
      <c r="JPW59" s="200"/>
      <c r="JPX59" s="266"/>
      <c r="JPY59" s="261"/>
      <c r="JPZ59" s="265"/>
      <c r="JQA59" s="266"/>
      <c r="JQB59" s="200"/>
      <c r="JQC59" s="266"/>
      <c r="JQD59" s="261"/>
      <c r="JQE59" s="265"/>
      <c r="JQF59" s="266"/>
      <c r="JQG59" s="200"/>
      <c r="JQH59" s="266"/>
      <c r="JQI59" s="261"/>
      <c r="JQJ59" s="265"/>
      <c r="JQK59" s="266"/>
      <c r="JQL59" s="200"/>
      <c r="JQM59" s="266"/>
      <c r="JQN59" s="261"/>
      <c r="JQO59" s="265"/>
      <c r="JQP59" s="266"/>
      <c r="JQQ59" s="200"/>
      <c r="JQR59" s="266"/>
      <c r="JQS59" s="261"/>
      <c r="JQT59" s="265"/>
      <c r="JQU59" s="266"/>
      <c r="JQV59" s="200"/>
      <c r="JQW59" s="266"/>
      <c r="JQX59" s="261"/>
      <c r="JQY59" s="265"/>
      <c r="JQZ59" s="266"/>
      <c r="JRA59" s="200"/>
      <c r="JRB59" s="266"/>
      <c r="JRC59" s="261"/>
      <c r="JRD59" s="265"/>
      <c r="JRE59" s="266"/>
      <c r="JRF59" s="200"/>
      <c r="JRG59" s="266"/>
      <c r="JRH59" s="261"/>
      <c r="JRI59" s="265"/>
      <c r="JRJ59" s="266"/>
      <c r="JRK59" s="200"/>
      <c r="JRL59" s="266"/>
      <c r="JRM59" s="261"/>
      <c r="JRN59" s="265"/>
      <c r="JRO59" s="266"/>
      <c r="JRP59" s="200"/>
      <c r="JRQ59" s="266"/>
      <c r="JRR59" s="261"/>
      <c r="JRS59" s="265"/>
      <c r="JRT59" s="266"/>
      <c r="JRU59" s="200"/>
      <c r="JRV59" s="266"/>
      <c r="JRW59" s="261"/>
      <c r="JRX59" s="265"/>
      <c r="JRY59" s="266"/>
      <c r="JRZ59" s="200"/>
      <c r="JSA59" s="266"/>
      <c r="JSB59" s="261"/>
      <c r="JSC59" s="265"/>
      <c r="JSD59" s="266"/>
      <c r="JSE59" s="200"/>
      <c r="JSF59" s="266"/>
      <c r="JSG59" s="261"/>
      <c r="JSH59" s="265"/>
      <c r="JSI59" s="266"/>
      <c r="JSJ59" s="200"/>
      <c r="JSK59" s="266"/>
      <c r="JSL59" s="261"/>
      <c r="JSM59" s="265"/>
      <c r="JSN59" s="266"/>
      <c r="JSO59" s="200"/>
      <c r="JSP59" s="266"/>
      <c r="JSQ59" s="261"/>
      <c r="JSR59" s="265"/>
      <c r="JSS59" s="266"/>
      <c r="JST59" s="200"/>
      <c r="JSU59" s="266"/>
      <c r="JSV59" s="261"/>
      <c r="JSW59" s="265"/>
      <c r="JSX59" s="266"/>
      <c r="JSY59" s="200"/>
      <c r="JSZ59" s="266"/>
      <c r="JTA59" s="261"/>
      <c r="JTB59" s="265"/>
      <c r="JTC59" s="266"/>
      <c r="JTD59" s="200"/>
      <c r="JTE59" s="266"/>
      <c r="JTF59" s="261"/>
      <c r="JTG59" s="265"/>
      <c r="JTH59" s="266"/>
      <c r="JTI59" s="200"/>
      <c r="JTJ59" s="266"/>
      <c r="JTK59" s="261"/>
      <c r="JTL59" s="265"/>
      <c r="JTM59" s="266"/>
      <c r="JTN59" s="200"/>
      <c r="JTO59" s="266"/>
      <c r="JTP59" s="261"/>
      <c r="JTQ59" s="265"/>
      <c r="JTR59" s="266"/>
      <c r="JTS59" s="200"/>
      <c r="JTT59" s="266"/>
      <c r="JTU59" s="261"/>
      <c r="JTV59" s="265"/>
      <c r="JTW59" s="266"/>
      <c r="JTX59" s="200"/>
      <c r="JTY59" s="266"/>
      <c r="JTZ59" s="261"/>
      <c r="JUA59" s="265"/>
      <c r="JUB59" s="266"/>
      <c r="JUC59" s="200"/>
      <c r="JUD59" s="266"/>
      <c r="JUE59" s="261"/>
      <c r="JUF59" s="265"/>
      <c r="JUG59" s="266"/>
      <c r="JUH59" s="200"/>
      <c r="JUI59" s="266"/>
      <c r="JUJ59" s="261"/>
      <c r="JUK59" s="265"/>
      <c r="JUL59" s="266"/>
      <c r="JUM59" s="200"/>
      <c r="JUN59" s="266"/>
      <c r="JUO59" s="261"/>
      <c r="JUP59" s="265"/>
      <c r="JUQ59" s="266"/>
      <c r="JUR59" s="200"/>
      <c r="JUS59" s="266"/>
      <c r="JUT59" s="261"/>
      <c r="JUU59" s="265"/>
      <c r="JUV59" s="266"/>
      <c r="JUW59" s="200"/>
      <c r="JUX59" s="266"/>
      <c r="JUY59" s="261"/>
      <c r="JUZ59" s="265"/>
      <c r="JVA59" s="266"/>
      <c r="JVB59" s="200"/>
      <c r="JVC59" s="266"/>
      <c r="JVD59" s="261"/>
      <c r="JVE59" s="265"/>
      <c r="JVF59" s="266"/>
      <c r="JVG59" s="200"/>
      <c r="JVH59" s="266"/>
      <c r="JVI59" s="261"/>
      <c r="JVJ59" s="265"/>
      <c r="JVK59" s="266"/>
      <c r="JVL59" s="200"/>
      <c r="JVM59" s="266"/>
      <c r="JVN59" s="261"/>
      <c r="JVO59" s="265"/>
      <c r="JVP59" s="266"/>
      <c r="JVQ59" s="200"/>
      <c r="JVR59" s="266"/>
      <c r="JVS59" s="261"/>
      <c r="JVT59" s="265"/>
      <c r="JVU59" s="266"/>
      <c r="JVV59" s="200"/>
      <c r="JVW59" s="266"/>
      <c r="JVX59" s="261"/>
      <c r="JVY59" s="265"/>
      <c r="JVZ59" s="266"/>
      <c r="JWA59" s="200"/>
      <c r="JWB59" s="266"/>
      <c r="JWC59" s="261"/>
      <c r="JWD59" s="265"/>
      <c r="JWE59" s="266"/>
      <c r="JWF59" s="200"/>
      <c r="JWG59" s="266"/>
      <c r="JWH59" s="261"/>
      <c r="JWI59" s="265"/>
      <c r="JWJ59" s="266"/>
      <c r="JWK59" s="200"/>
      <c r="JWL59" s="266"/>
      <c r="JWM59" s="261"/>
      <c r="JWN59" s="265"/>
      <c r="JWO59" s="266"/>
      <c r="JWP59" s="200"/>
      <c r="JWQ59" s="266"/>
      <c r="JWR59" s="261"/>
      <c r="JWS59" s="265"/>
      <c r="JWT59" s="266"/>
      <c r="JWU59" s="200"/>
      <c r="JWV59" s="266"/>
      <c r="JWW59" s="261"/>
      <c r="JWX59" s="265"/>
      <c r="JWY59" s="266"/>
      <c r="JWZ59" s="200"/>
      <c r="JXA59" s="266"/>
      <c r="JXB59" s="261"/>
      <c r="JXC59" s="265"/>
      <c r="JXD59" s="266"/>
      <c r="JXE59" s="200"/>
      <c r="JXF59" s="266"/>
      <c r="JXG59" s="261"/>
      <c r="JXH59" s="265"/>
      <c r="JXI59" s="266"/>
      <c r="JXJ59" s="200"/>
      <c r="JXK59" s="266"/>
      <c r="JXL59" s="261"/>
      <c r="JXM59" s="265"/>
      <c r="JXN59" s="266"/>
      <c r="JXO59" s="200"/>
      <c r="JXP59" s="266"/>
      <c r="JXQ59" s="261"/>
      <c r="JXR59" s="265"/>
      <c r="JXS59" s="266"/>
      <c r="JXT59" s="200"/>
      <c r="JXU59" s="266"/>
      <c r="JXV59" s="261"/>
      <c r="JXW59" s="265"/>
      <c r="JXX59" s="266"/>
      <c r="JXY59" s="200"/>
      <c r="JXZ59" s="266"/>
      <c r="JYA59" s="261"/>
      <c r="JYB59" s="265"/>
      <c r="JYC59" s="266"/>
      <c r="JYD59" s="200"/>
      <c r="JYE59" s="266"/>
      <c r="JYF59" s="261"/>
      <c r="JYG59" s="265"/>
      <c r="JYH59" s="266"/>
      <c r="JYI59" s="200"/>
      <c r="JYJ59" s="266"/>
      <c r="JYK59" s="261"/>
      <c r="JYL59" s="265"/>
      <c r="JYM59" s="266"/>
      <c r="JYN59" s="200"/>
      <c r="JYO59" s="266"/>
      <c r="JYP59" s="261"/>
      <c r="JYQ59" s="265"/>
      <c r="JYR59" s="266"/>
      <c r="JYS59" s="200"/>
      <c r="JYT59" s="266"/>
      <c r="JYU59" s="261"/>
      <c r="JYV59" s="265"/>
      <c r="JYW59" s="266"/>
      <c r="JYX59" s="200"/>
      <c r="JYY59" s="266"/>
      <c r="JYZ59" s="261"/>
      <c r="JZA59" s="265"/>
      <c r="JZB59" s="266"/>
      <c r="JZC59" s="200"/>
      <c r="JZD59" s="266"/>
      <c r="JZE59" s="261"/>
      <c r="JZF59" s="265"/>
      <c r="JZG59" s="266"/>
      <c r="JZH59" s="200"/>
      <c r="JZI59" s="266"/>
      <c r="JZJ59" s="261"/>
      <c r="JZK59" s="265"/>
      <c r="JZL59" s="266"/>
      <c r="JZM59" s="200"/>
      <c r="JZN59" s="266"/>
      <c r="JZO59" s="261"/>
      <c r="JZP59" s="265"/>
      <c r="JZQ59" s="266"/>
      <c r="JZR59" s="200"/>
      <c r="JZS59" s="266"/>
      <c r="JZT59" s="261"/>
      <c r="JZU59" s="265"/>
      <c r="JZV59" s="266"/>
      <c r="JZW59" s="200"/>
      <c r="JZX59" s="266"/>
      <c r="JZY59" s="261"/>
      <c r="JZZ59" s="265"/>
      <c r="KAA59" s="266"/>
      <c r="KAB59" s="200"/>
      <c r="KAC59" s="266"/>
      <c r="KAD59" s="261"/>
      <c r="KAE59" s="265"/>
      <c r="KAF59" s="266"/>
      <c r="KAG59" s="200"/>
      <c r="KAH59" s="266"/>
      <c r="KAI59" s="261"/>
      <c r="KAJ59" s="265"/>
      <c r="KAK59" s="266"/>
      <c r="KAL59" s="200"/>
      <c r="KAM59" s="266"/>
      <c r="KAN59" s="261"/>
      <c r="KAO59" s="265"/>
      <c r="KAP59" s="266"/>
      <c r="KAQ59" s="200"/>
      <c r="KAR59" s="266"/>
      <c r="KAS59" s="261"/>
      <c r="KAT59" s="265"/>
      <c r="KAU59" s="266"/>
      <c r="KAV59" s="200"/>
      <c r="KAW59" s="266"/>
      <c r="KAX59" s="261"/>
      <c r="KAY59" s="265"/>
      <c r="KAZ59" s="266"/>
      <c r="KBA59" s="200"/>
      <c r="KBB59" s="266"/>
      <c r="KBC59" s="261"/>
      <c r="KBD59" s="265"/>
      <c r="KBE59" s="266"/>
      <c r="KBF59" s="200"/>
      <c r="KBG59" s="266"/>
      <c r="KBH59" s="261"/>
      <c r="KBI59" s="265"/>
      <c r="KBJ59" s="266"/>
      <c r="KBK59" s="200"/>
      <c r="KBL59" s="266"/>
      <c r="KBM59" s="261"/>
      <c r="KBN59" s="265"/>
      <c r="KBO59" s="266"/>
      <c r="KBP59" s="200"/>
      <c r="KBQ59" s="266"/>
      <c r="KBR59" s="261"/>
      <c r="KBS59" s="265"/>
      <c r="KBT59" s="266"/>
      <c r="KBU59" s="200"/>
      <c r="KBV59" s="266"/>
      <c r="KBW59" s="261"/>
      <c r="KBX59" s="265"/>
      <c r="KBY59" s="266"/>
      <c r="KBZ59" s="200"/>
      <c r="KCA59" s="266"/>
      <c r="KCB59" s="261"/>
      <c r="KCC59" s="265"/>
      <c r="KCD59" s="266"/>
      <c r="KCE59" s="200"/>
      <c r="KCF59" s="266"/>
      <c r="KCG59" s="261"/>
      <c r="KCH59" s="265"/>
      <c r="KCI59" s="266"/>
      <c r="KCJ59" s="200"/>
      <c r="KCK59" s="266"/>
      <c r="KCL59" s="261"/>
      <c r="KCM59" s="265"/>
      <c r="KCN59" s="266"/>
      <c r="KCO59" s="200"/>
      <c r="KCP59" s="266"/>
      <c r="KCQ59" s="261"/>
      <c r="KCR59" s="265"/>
      <c r="KCS59" s="266"/>
      <c r="KCT59" s="200"/>
      <c r="KCU59" s="266"/>
      <c r="KCV59" s="261"/>
      <c r="KCW59" s="265"/>
      <c r="KCX59" s="266"/>
      <c r="KCY59" s="200"/>
      <c r="KCZ59" s="266"/>
      <c r="KDA59" s="261"/>
      <c r="KDB59" s="265"/>
      <c r="KDC59" s="266"/>
      <c r="KDD59" s="200"/>
      <c r="KDE59" s="266"/>
      <c r="KDF59" s="261"/>
      <c r="KDG59" s="265"/>
      <c r="KDH59" s="266"/>
      <c r="KDI59" s="200"/>
      <c r="KDJ59" s="266"/>
      <c r="KDK59" s="261"/>
      <c r="KDL59" s="265"/>
      <c r="KDM59" s="266"/>
      <c r="KDN59" s="200"/>
      <c r="KDO59" s="266"/>
      <c r="KDP59" s="261"/>
      <c r="KDQ59" s="265"/>
      <c r="KDR59" s="266"/>
      <c r="KDS59" s="200"/>
      <c r="KDT59" s="266"/>
      <c r="KDU59" s="261"/>
      <c r="KDV59" s="265"/>
      <c r="KDW59" s="266"/>
      <c r="KDX59" s="200"/>
      <c r="KDY59" s="266"/>
      <c r="KDZ59" s="261"/>
      <c r="KEA59" s="265"/>
      <c r="KEB59" s="266"/>
      <c r="KEC59" s="200"/>
      <c r="KED59" s="266"/>
      <c r="KEE59" s="261"/>
      <c r="KEF59" s="265"/>
      <c r="KEG59" s="266"/>
      <c r="KEH59" s="200"/>
      <c r="KEI59" s="266"/>
      <c r="KEJ59" s="261"/>
      <c r="KEK59" s="265"/>
      <c r="KEL59" s="266"/>
      <c r="KEM59" s="200"/>
      <c r="KEN59" s="266"/>
      <c r="KEO59" s="261"/>
      <c r="KEP59" s="265"/>
      <c r="KEQ59" s="266"/>
      <c r="KER59" s="200"/>
      <c r="KES59" s="266"/>
      <c r="KET59" s="261"/>
      <c r="KEU59" s="265"/>
      <c r="KEV59" s="266"/>
      <c r="KEW59" s="200"/>
      <c r="KEX59" s="266"/>
      <c r="KEY59" s="261"/>
      <c r="KEZ59" s="265"/>
      <c r="KFA59" s="266"/>
      <c r="KFB59" s="200"/>
      <c r="KFC59" s="266"/>
      <c r="KFD59" s="261"/>
      <c r="KFE59" s="265"/>
      <c r="KFF59" s="266"/>
      <c r="KFG59" s="200"/>
      <c r="KFH59" s="266"/>
      <c r="KFI59" s="261"/>
      <c r="KFJ59" s="265"/>
      <c r="KFK59" s="266"/>
      <c r="KFL59" s="200"/>
      <c r="KFM59" s="266"/>
      <c r="KFN59" s="261"/>
      <c r="KFO59" s="265"/>
      <c r="KFP59" s="266"/>
      <c r="KFQ59" s="200"/>
      <c r="KFR59" s="266"/>
      <c r="KFS59" s="261"/>
      <c r="KFT59" s="265"/>
      <c r="KFU59" s="266"/>
      <c r="KFV59" s="200"/>
      <c r="KFW59" s="266"/>
      <c r="KFX59" s="261"/>
      <c r="KFY59" s="265"/>
      <c r="KFZ59" s="266"/>
      <c r="KGA59" s="200"/>
      <c r="KGB59" s="266"/>
      <c r="KGC59" s="261"/>
      <c r="KGD59" s="265"/>
      <c r="KGE59" s="266"/>
      <c r="KGF59" s="200"/>
      <c r="KGG59" s="266"/>
      <c r="KGH59" s="261"/>
      <c r="KGI59" s="265"/>
      <c r="KGJ59" s="266"/>
      <c r="KGK59" s="200"/>
      <c r="KGL59" s="266"/>
      <c r="KGM59" s="261"/>
      <c r="KGN59" s="265"/>
      <c r="KGO59" s="266"/>
      <c r="KGP59" s="200"/>
      <c r="KGQ59" s="266"/>
      <c r="KGR59" s="261"/>
      <c r="KGS59" s="265"/>
      <c r="KGT59" s="266"/>
      <c r="KGU59" s="200"/>
      <c r="KGV59" s="266"/>
      <c r="KGW59" s="261"/>
      <c r="KGX59" s="265"/>
      <c r="KGY59" s="266"/>
      <c r="KGZ59" s="200"/>
      <c r="KHA59" s="266"/>
      <c r="KHB59" s="261"/>
      <c r="KHC59" s="265"/>
      <c r="KHD59" s="266"/>
      <c r="KHE59" s="200"/>
      <c r="KHF59" s="266"/>
      <c r="KHG59" s="261"/>
      <c r="KHH59" s="265"/>
      <c r="KHI59" s="266"/>
      <c r="KHJ59" s="200"/>
      <c r="KHK59" s="266"/>
      <c r="KHL59" s="261"/>
      <c r="KHM59" s="265"/>
      <c r="KHN59" s="266"/>
      <c r="KHO59" s="200"/>
      <c r="KHP59" s="266"/>
      <c r="KHQ59" s="261"/>
      <c r="KHR59" s="265"/>
      <c r="KHS59" s="266"/>
      <c r="KHT59" s="200"/>
      <c r="KHU59" s="266"/>
      <c r="KHV59" s="261"/>
      <c r="KHW59" s="265"/>
      <c r="KHX59" s="266"/>
      <c r="KHY59" s="200"/>
      <c r="KHZ59" s="266"/>
      <c r="KIA59" s="261"/>
      <c r="KIB59" s="265"/>
      <c r="KIC59" s="266"/>
      <c r="KID59" s="200"/>
      <c r="KIE59" s="266"/>
      <c r="KIF59" s="261"/>
      <c r="KIG59" s="265"/>
      <c r="KIH59" s="266"/>
      <c r="KII59" s="200"/>
      <c r="KIJ59" s="266"/>
      <c r="KIK59" s="261"/>
      <c r="KIL59" s="265"/>
      <c r="KIM59" s="266"/>
      <c r="KIN59" s="200"/>
      <c r="KIO59" s="266"/>
      <c r="KIP59" s="261"/>
      <c r="KIQ59" s="265"/>
      <c r="KIR59" s="266"/>
      <c r="KIS59" s="200"/>
      <c r="KIT59" s="266"/>
      <c r="KIU59" s="261"/>
      <c r="KIV59" s="265"/>
      <c r="KIW59" s="266"/>
      <c r="KIX59" s="200"/>
      <c r="KIY59" s="266"/>
      <c r="KIZ59" s="261"/>
      <c r="KJA59" s="265"/>
      <c r="KJB59" s="266"/>
      <c r="KJC59" s="200"/>
      <c r="KJD59" s="266"/>
      <c r="KJE59" s="261"/>
      <c r="KJF59" s="265"/>
      <c r="KJG59" s="266"/>
      <c r="KJH59" s="200"/>
      <c r="KJI59" s="266"/>
      <c r="KJJ59" s="261"/>
      <c r="KJK59" s="265"/>
      <c r="KJL59" s="266"/>
      <c r="KJM59" s="200"/>
      <c r="KJN59" s="266"/>
      <c r="KJO59" s="261"/>
      <c r="KJP59" s="265"/>
      <c r="KJQ59" s="266"/>
      <c r="KJR59" s="200"/>
      <c r="KJS59" s="266"/>
      <c r="KJT59" s="261"/>
      <c r="KJU59" s="265"/>
      <c r="KJV59" s="266"/>
      <c r="KJW59" s="200"/>
      <c r="KJX59" s="266"/>
      <c r="KJY59" s="261"/>
      <c r="KJZ59" s="265"/>
      <c r="KKA59" s="266"/>
      <c r="KKB59" s="200"/>
      <c r="KKC59" s="266"/>
      <c r="KKD59" s="261"/>
      <c r="KKE59" s="265"/>
      <c r="KKF59" s="266"/>
      <c r="KKG59" s="200"/>
      <c r="KKH59" s="266"/>
      <c r="KKI59" s="261"/>
      <c r="KKJ59" s="265"/>
      <c r="KKK59" s="266"/>
      <c r="KKL59" s="200"/>
      <c r="KKM59" s="266"/>
      <c r="KKN59" s="261"/>
      <c r="KKO59" s="265"/>
      <c r="KKP59" s="266"/>
      <c r="KKQ59" s="200"/>
      <c r="KKR59" s="266"/>
      <c r="KKS59" s="261"/>
      <c r="KKT59" s="265"/>
      <c r="KKU59" s="266"/>
      <c r="KKV59" s="200"/>
      <c r="KKW59" s="266"/>
      <c r="KKX59" s="261"/>
      <c r="KKY59" s="265"/>
      <c r="KKZ59" s="266"/>
      <c r="KLA59" s="200"/>
      <c r="KLB59" s="266"/>
      <c r="KLC59" s="261"/>
      <c r="KLD59" s="265"/>
      <c r="KLE59" s="266"/>
      <c r="KLF59" s="200"/>
      <c r="KLG59" s="266"/>
      <c r="KLH59" s="261"/>
      <c r="KLI59" s="265"/>
      <c r="KLJ59" s="266"/>
      <c r="KLK59" s="200"/>
      <c r="KLL59" s="266"/>
      <c r="KLM59" s="261"/>
      <c r="KLN59" s="265"/>
      <c r="KLO59" s="266"/>
      <c r="KLP59" s="200"/>
      <c r="KLQ59" s="266"/>
      <c r="KLR59" s="261"/>
      <c r="KLS59" s="265"/>
      <c r="KLT59" s="266"/>
      <c r="KLU59" s="200"/>
      <c r="KLV59" s="266"/>
      <c r="KLW59" s="261"/>
      <c r="KLX59" s="265"/>
      <c r="KLY59" s="266"/>
      <c r="KLZ59" s="200"/>
      <c r="KMA59" s="266"/>
      <c r="KMB59" s="261"/>
      <c r="KMC59" s="265"/>
      <c r="KMD59" s="266"/>
      <c r="KME59" s="200"/>
      <c r="KMF59" s="266"/>
      <c r="KMG59" s="261"/>
      <c r="KMH59" s="265"/>
      <c r="KMI59" s="266"/>
      <c r="KMJ59" s="200"/>
      <c r="KMK59" s="266"/>
      <c r="KML59" s="261"/>
      <c r="KMM59" s="265"/>
      <c r="KMN59" s="266"/>
      <c r="KMO59" s="200"/>
      <c r="KMP59" s="266"/>
      <c r="KMQ59" s="261"/>
      <c r="KMR59" s="265"/>
      <c r="KMS59" s="266"/>
      <c r="KMT59" s="200"/>
      <c r="KMU59" s="266"/>
      <c r="KMV59" s="261"/>
      <c r="KMW59" s="265"/>
      <c r="KMX59" s="266"/>
      <c r="KMY59" s="200"/>
      <c r="KMZ59" s="266"/>
      <c r="KNA59" s="261"/>
      <c r="KNB59" s="265"/>
      <c r="KNC59" s="266"/>
      <c r="KND59" s="200"/>
      <c r="KNE59" s="266"/>
      <c r="KNF59" s="261"/>
      <c r="KNG59" s="265"/>
      <c r="KNH59" s="266"/>
      <c r="KNI59" s="200"/>
      <c r="KNJ59" s="266"/>
      <c r="KNK59" s="261"/>
      <c r="KNL59" s="265"/>
      <c r="KNM59" s="266"/>
      <c r="KNN59" s="200"/>
      <c r="KNO59" s="266"/>
      <c r="KNP59" s="261"/>
      <c r="KNQ59" s="265"/>
      <c r="KNR59" s="266"/>
      <c r="KNS59" s="200"/>
      <c r="KNT59" s="266"/>
      <c r="KNU59" s="261"/>
      <c r="KNV59" s="265"/>
      <c r="KNW59" s="266"/>
      <c r="KNX59" s="200"/>
      <c r="KNY59" s="266"/>
      <c r="KNZ59" s="261"/>
      <c r="KOA59" s="265"/>
      <c r="KOB59" s="266"/>
      <c r="KOC59" s="200"/>
      <c r="KOD59" s="266"/>
      <c r="KOE59" s="261"/>
      <c r="KOF59" s="265"/>
      <c r="KOG59" s="266"/>
      <c r="KOH59" s="200"/>
      <c r="KOI59" s="266"/>
      <c r="KOJ59" s="261"/>
      <c r="KOK59" s="265"/>
      <c r="KOL59" s="266"/>
      <c r="KOM59" s="200"/>
      <c r="KON59" s="266"/>
      <c r="KOO59" s="261"/>
      <c r="KOP59" s="265"/>
      <c r="KOQ59" s="266"/>
      <c r="KOR59" s="200"/>
      <c r="KOS59" s="266"/>
      <c r="KOT59" s="261"/>
      <c r="KOU59" s="265"/>
      <c r="KOV59" s="266"/>
      <c r="KOW59" s="200"/>
      <c r="KOX59" s="266"/>
      <c r="KOY59" s="261"/>
      <c r="KOZ59" s="265"/>
      <c r="KPA59" s="266"/>
      <c r="KPB59" s="200"/>
      <c r="KPC59" s="266"/>
      <c r="KPD59" s="261"/>
      <c r="KPE59" s="265"/>
      <c r="KPF59" s="266"/>
      <c r="KPG59" s="200"/>
      <c r="KPH59" s="266"/>
      <c r="KPI59" s="261"/>
      <c r="KPJ59" s="265"/>
      <c r="KPK59" s="266"/>
      <c r="KPL59" s="200"/>
      <c r="KPM59" s="266"/>
      <c r="KPN59" s="261"/>
      <c r="KPO59" s="265"/>
      <c r="KPP59" s="266"/>
      <c r="KPQ59" s="200"/>
      <c r="KPR59" s="266"/>
      <c r="KPS59" s="261"/>
      <c r="KPT59" s="265"/>
      <c r="KPU59" s="266"/>
      <c r="KPV59" s="200"/>
      <c r="KPW59" s="266"/>
      <c r="KPX59" s="261"/>
      <c r="KPY59" s="265"/>
      <c r="KPZ59" s="266"/>
      <c r="KQA59" s="200"/>
      <c r="KQB59" s="266"/>
      <c r="KQC59" s="261"/>
      <c r="KQD59" s="265"/>
      <c r="KQE59" s="266"/>
      <c r="KQF59" s="200"/>
      <c r="KQG59" s="266"/>
      <c r="KQH59" s="261"/>
      <c r="KQI59" s="265"/>
      <c r="KQJ59" s="266"/>
      <c r="KQK59" s="200"/>
      <c r="KQL59" s="266"/>
      <c r="KQM59" s="261"/>
      <c r="KQN59" s="265"/>
      <c r="KQO59" s="266"/>
      <c r="KQP59" s="200"/>
      <c r="KQQ59" s="266"/>
      <c r="KQR59" s="261"/>
      <c r="KQS59" s="265"/>
      <c r="KQT59" s="266"/>
      <c r="KQU59" s="200"/>
      <c r="KQV59" s="266"/>
      <c r="KQW59" s="261"/>
      <c r="KQX59" s="265"/>
      <c r="KQY59" s="266"/>
      <c r="KQZ59" s="200"/>
      <c r="KRA59" s="266"/>
      <c r="KRB59" s="261"/>
      <c r="KRC59" s="265"/>
      <c r="KRD59" s="266"/>
      <c r="KRE59" s="200"/>
      <c r="KRF59" s="266"/>
      <c r="KRG59" s="261"/>
      <c r="KRH59" s="265"/>
      <c r="KRI59" s="266"/>
      <c r="KRJ59" s="200"/>
      <c r="KRK59" s="266"/>
      <c r="KRL59" s="261"/>
      <c r="KRM59" s="265"/>
      <c r="KRN59" s="266"/>
      <c r="KRO59" s="200"/>
      <c r="KRP59" s="266"/>
      <c r="KRQ59" s="261"/>
      <c r="KRR59" s="265"/>
      <c r="KRS59" s="266"/>
      <c r="KRT59" s="200"/>
      <c r="KRU59" s="266"/>
      <c r="KRV59" s="261"/>
      <c r="KRW59" s="265"/>
      <c r="KRX59" s="266"/>
      <c r="KRY59" s="200"/>
      <c r="KRZ59" s="266"/>
      <c r="KSA59" s="261"/>
      <c r="KSB59" s="265"/>
      <c r="KSC59" s="266"/>
      <c r="KSD59" s="200"/>
      <c r="KSE59" s="266"/>
      <c r="KSF59" s="261"/>
      <c r="KSG59" s="265"/>
      <c r="KSH59" s="266"/>
      <c r="KSI59" s="200"/>
      <c r="KSJ59" s="266"/>
      <c r="KSK59" s="261"/>
      <c r="KSL59" s="265"/>
      <c r="KSM59" s="266"/>
      <c r="KSN59" s="200"/>
      <c r="KSO59" s="266"/>
      <c r="KSP59" s="261"/>
      <c r="KSQ59" s="265"/>
      <c r="KSR59" s="266"/>
      <c r="KSS59" s="200"/>
      <c r="KST59" s="266"/>
      <c r="KSU59" s="261"/>
      <c r="KSV59" s="265"/>
      <c r="KSW59" s="266"/>
      <c r="KSX59" s="200"/>
      <c r="KSY59" s="266"/>
      <c r="KSZ59" s="261"/>
      <c r="KTA59" s="265"/>
      <c r="KTB59" s="266"/>
      <c r="KTC59" s="200"/>
      <c r="KTD59" s="266"/>
      <c r="KTE59" s="261"/>
      <c r="KTF59" s="265"/>
      <c r="KTG59" s="266"/>
      <c r="KTH59" s="200"/>
      <c r="KTI59" s="266"/>
      <c r="KTJ59" s="261"/>
      <c r="KTK59" s="265"/>
      <c r="KTL59" s="266"/>
      <c r="KTM59" s="200"/>
      <c r="KTN59" s="266"/>
      <c r="KTO59" s="261"/>
      <c r="KTP59" s="265"/>
      <c r="KTQ59" s="266"/>
      <c r="KTR59" s="200"/>
      <c r="KTS59" s="266"/>
      <c r="KTT59" s="261"/>
      <c r="KTU59" s="265"/>
      <c r="KTV59" s="266"/>
      <c r="KTW59" s="200"/>
      <c r="KTX59" s="266"/>
      <c r="KTY59" s="261"/>
      <c r="KTZ59" s="265"/>
      <c r="KUA59" s="266"/>
      <c r="KUB59" s="200"/>
      <c r="KUC59" s="266"/>
      <c r="KUD59" s="261"/>
      <c r="KUE59" s="265"/>
      <c r="KUF59" s="266"/>
      <c r="KUG59" s="200"/>
      <c r="KUH59" s="266"/>
      <c r="KUI59" s="261"/>
      <c r="KUJ59" s="265"/>
      <c r="KUK59" s="266"/>
      <c r="KUL59" s="200"/>
      <c r="KUM59" s="266"/>
      <c r="KUN59" s="261"/>
      <c r="KUO59" s="265"/>
      <c r="KUP59" s="266"/>
      <c r="KUQ59" s="200"/>
      <c r="KUR59" s="266"/>
      <c r="KUS59" s="261"/>
      <c r="KUT59" s="265"/>
      <c r="KUU59" s="266"/>
      <c r="KUV59" s="200"/>
      <c r="KUW59" s="266"/>
      <c r="KUX59" s="261"/>
      <c r="KUY59" s="265"/>
      <c r="KUZ59" s="266"/>
      <c r="KVA59" s="200"/>
      <c r="KVB59" s="266"/>
      <c r="KVC59" s="261"/>
      <c r="KVD59" s="265"/>
      <c r="KVE59" s="266"/>
      <c r="KVF59" s="200"/>
      <c r="KVG59" s="266"/>
      <c r="KVH59" s="261"/>
      <c r="KVI59" s="265"/>
      <c r="KVJ59" s="266"/>
      <c r="KVK59" s="200"/>
      <c r="KVL59" s="266"/>
      <c r="KVM59" s="261"/>
      <c r="KVN59" s="265"/>
      <c r="KVO59" s="266"/>
      <c r="KVP59" s="200"/>
      <c r="KVQ59" s="266"/>
      <c r="KVR59" s="261"/>
      <c r="KVS59" s="265"/>
      <c r="KVT59" s="266"/>
      <c r="KVU59" s="200"/>
      <c r="KVV59" s="266"/>
      <c r="KVW59" s="261"/>
      <c r="KVX59" s="265"/>
      <c r="KVY59" s="266"/>
      <c r="KVZ59" s="200"/>
      <c r="KWA59" s="266"/>
      <c r="KWB59" s="261"/>
      <c r="KWC59" s="265"/>
      <c r="KWD59" s="266"/>
      <c r="KWE59" s="200"/>
      <c r="KWF59" s="266"/>
      <c r="KWG59" s="261"/>
      <c r="KWH59" s="265"/>
      <c r="KWI59" s="266"/>
      <c r="KWJ59" s="200"/>
      <c r="KWK59" s="266"/>
      <c r="KWL59" s="261"/>
      <c r="KWM59" s="265"/>
      <c r="KWN59" s="266"/>
      <c r="KWO59" s="200"/>
      <c r="KWP59" s="266"/>
      <c r="KWQ59" s="261"/>
      <c r="KWR59" s="265"/>
      <c r="KWS59" s="266"/>
      <c r="KWT59" s="200"/>
      <c r="KWU59" s="266"/>
      <c r="KWV59" s="261"/>
      <c r="KWW59" s="265"/>
      <c r="KWX59" s="266"/>
      <c r="KWY59" s="200"/>
      <c r="KWZ59" s="266"/>
      <c r="KXA59" s="261"/>
      <c r="KXB59" s="265"/>
      <c r="KXC59" s="266"/>
      <c r="KXD59" s="200"/>
      <c r="KXE59" s="266"/>
      <c r="KXF59" s="261"/>
      <c r="KXG59" s="265"/>
      <c r="KXH59" s="266"/>
      <c r="KXI59" s="200"/>
      <c r="KXJ59" s="266"/>
      <c r="KXK59" s="261"/>
      <c r="KXL59" s="265"/>
      <c r="KXM59" s="266"/>
      <c r="KXN59" s="200"/>
      <c r="KXO59" s="266"/>
      <c r="KXP59" s="261"/>
      <c r="KXQ59" s="265"/>
      <c r="KXR59" s="266"/>
      <c r="KXS59" s="200"/>
      <c r="KXT59" s="266"/>
      <c r="KXU59" s="261"/>
      <c r="KXV59" s="265"/>
      <c r="KXW59" s="266"/>
      <c r="KXX59" s="200"/>
      <c r="KXY59" s="266"/>
      <c r="KXZ59" s="261"/>
      <c r="KYA59" s="265"/>
      <c r="KYB59" s="266"/>
      <c r="KYC59" s="200"/>
      <c r="KYD59" s="266"/>
      <c r="KYE59" s="261"/>
      <c r="KYF59" s="265"/>
      <c r="KYG59" s="266"/>
      <c r="KYH59" s="200"/>
      <c r="KYI59" s="266"/>
      <c r="KYJ59" s="261"/>
      <c r="KYK59" s="265"/>
      <c r="KYL59" s="266"/>
      <c r="KYM59" s="200"/>
      <c r="KYN59" s="266"/>
      <c r="KYO59" s="261"/>
      <c r="KYP59" s="265"/>
      <c r="KYQ59" s="266"/>
      <c r="KYR59" s="200"/>
      <c r="KYS59" s="266"/>
      <c r="KYT59" s="261"/>
      <c r="KYU59" s="265"/>
      <c r="KYV59" s="266"/>
      <c r="KYW59" s="200"/>
      <c r="KYX59" s="266"/>
      <c r="KYY59" s="261"/>
      <c r="KYZ59" s="265"/>
      <c r="KZA59" s="266"/>
      <c r="KZB59" s="200"/>
      <c r="KZC59" s="266"/>
      <c r="KZD59" s="261"/>
      <c r="KZE59" s="265"/>
      <c r="KZF59" s="266"/>
      <c r="KZG59" s="200"/>
      <c r="KZH59" s="266"/>
      <c r="KZI59" s="261"/>
      <c r="KZJ59" s="265"/>
      <c r="KZK59" s="266"/>
      <c r="KZL59" s="200"/>
      <c r="KZM59" s="266"/>
      <c r="KZN59" s="261"/>
      <c r="KZO59" s="265"/>
      <c r="KZP59" s="266"/>
      <c r="KZQ59" s="200"/>
      <c r="KZR59" s="266"/>
      <c r="KZS59" s="261"/>
      <c r="KZT59" s="265"/>
      <c r="KZU59" s="266"/>
      <c r="KZV59" s="200"/>
      <c r="KZW59" s="266"/>
      <c r="KZX59" s="261"/>
      <c r="KZY59" s="265"/>
      <c r="KZZ59" s="266"/>
      <c r="LAA59" s="200"/>
      <c r="LAB59" s="266"/>
      <c r="LAC59" s="261"/>
      <c r="LAD59" s="265"/>
      <c r="LAE59" s="266"/>
      <c r="LAF59" s="200"/>
      <c r="LAG59" s="266"/>
      <c r="LAH59" s="261"/>
      <c r="LAI59" s="265"/>
      <c r="LAJ59" s="266"/>
      <c r="LAK59" s="200"/>
      <c r="LAL59" s="266"/>
      <c r="LAM59" s="261"/>
      <c r="LAN59" s="265"/>
      <c r="LAO59" s="266"/>
      <c r="LAP59" s="200"/>
      <c r="LAQ59" s="266"/>
      <c r="LAR59" s="261"/>
      <c r="LAS59" s="265"/>
      <c r="LAT59" s="266"/>
      <c r="LAU59" s="200"/>
      <c r="LAV59" s="266"/>
      <c r="LAW59" s="261"/>
      <c r="LAX59" s="265"/>
      <c r="LAY59" s="266"/>
      <c r="LAZ59" s="200"/>
      <c r="LBA59" s="266"/>
      <c r="LBB59" s="261"/>
      <c r="LBC59" s="265"/>
      <c r="LBD59" s="266"/>
      <c r="LBE59" s="200"/>
      <c r="LBF59" s="266"/>
      <c r="LBG59" s="261"/>
      <c r="LBH59" s="265"/>
      <c r="LBI59" s="266"/>
      <c r="LBJ59" s="200"/>
      <c r="LBK59" s="266"/>
      <c r="LBL59" s="261"/>
      <c r="LBM59" s="265"/>
      <c r="LBN59" s="266"/>
      <c r="LBO59" s="200"/>
      <c r="LBP59" s="266"/>
      <c r="LBQ59" s="261"/>
      <c r="LBR59" s="265"/>
      <c r="LBS59" s="266"/>
      <c r="LBT59" s="200"/>
      <c r="LBU59" s="266"/>
      <c r="LBV59" s="261"/>
      <c r="LBW59" s="265"/>
      <c r="LBX59" s="266"/>
      <c r="LBY59" s="200"/>
      <c r="LBZ59" s="266"/>
      <c r="LCA59" s="261"/>
      <c r="LCB59" s="265"/>
      <c r="LCC59" s="266"/>
      <c r="LCD59" s="200"/>
      <c r="LCE59" s="266"/>
      <c r="LCF59" s="261"/>
      <c r="LCG59" s="265"/>
      <c r="LCH59" s="266"/>
      <c r="LCI59" s="200"/>
      <c r="LCJ59" s="266"/>
      <c r="LCK59" s="261"/>
      <c r="LCL59" s="265"/>
      <c r="LCM59" s="266"/>
      <c r="LCN59" s="200"/>
      <c r="LCO59" s="266"/>
      <c r="LCP59" s="261"/>
      <c r="LCQ59" s="265"/>
      <c r="LCR59" s="266"/>
      <c r="LCS59" s="200"/>
      <c r="LCT59" s="266"/>
      <c r="LCU59" s="261"/>
      <c r="LCV59" s="265"/>
      <c r="LCW59" s="266"/>
      <c r="LCX59" s="200"/>
      <c r="LCY59" s="266"/>
      <c r="LCZ59" s="261"/>
      <c r="LDA59" s="265"/>
      <c r="LDB59" s="266"/>
      <c r="LDC59" s="200"/>
      <c r="LDD59" s="266"/>
      <c r="LDE59" s="261"/>
      <c r="LDF59" s="265"/>
      <c r="LDG59" s="266"/>
      <c r="LDH59" s="200"/>
      <c r="LDI59" s="266"/>
      <c r="LDJ59" s="261"/>
      <c r="LDK59" s="265"/>
      <c r="LDL59" s="266"/>
      <c r="LDM59" s="200"/>
      <c r="LDN59" s="266"/>
      <c r="LDO59" s="261"/>
      <c r="LDP59" s="265"/>
      <c r="LDQ59" s="266"/>
      <c r="LDR59" s="200"/>
      <c r="LDS59" s="266"/>
      <c r="LDT59" s="261"/>
      <c r="LDU59" s="265"/>
      <c r="LDV59" s="266"/>
      <c r="LDW59" s="200"/>
      <c r="LDX59" s="266"/>
      <c r="LDY59" s="261"/>
      <c r="LDZ59" s="265"/>
      <c r="LEA59" s="266"/>
      <c r="LEB59" s="200"/>
      <c r="LEC59" s="266"/>
      <c r="LED59" s="261"/>
      <c r="LEE59" s="265"/>
      <c r="LEF59" s="266"/>
      <c r="LEG59" s="200"/>
      <c r="LEH59" s="266"/>
      <c r="LEI59" s="261"/>
      <c r="LEJ59" s="265"/>
      <c r="LEK59" s="266"/>
      <c r="LEL59" s="200"/>
      <c r="LEM59" s="266"/>
      <c r="LEN59" s="261"/>
      <c r="LEO59" s="265"/>
      <c r="LEP59" s="266"/>
      <c r="LEQ59" s="200"/>
      <c r="LER59" s="266"/>
      <c r="LES59" s="261"/>
      <c r="LET59" s="265"/>
      <c r="LEU59" s="266"/>
      <c r="LEV59" s="200"/>
      <c r="LEW59" s="266"/>
      <c r="LEX59" s="261"/>
      <c r="LEY59" s="265"/>
      <c r="LEZ59" s="266"/>
      <c r="LFA59" s="200"/>
      <c r="LFB59" s="266"/>
      <c r="LFC59" s="261"/>
      <c r="LFD59" s="265"/>
      <c r="LFE59" s="266"/>
      <c r="LFF59" s="200"/>
      <c r="LFG59" s="266"/>
      <c r="LFH59" s="261"/>
      <c r="LFI59" s="265"/>
      <c r="LFJ59" s="266"/>
      <c r="LFK59" s="200"/>
      <c r="LFL59" s="266"/>
      <c r="LFM59" s="261"/>
      <c r="LFN59" s="265"/>
      <c r="LFO59" s="266"/>
      <c r="LFP59" s="200"/>
      <c r="LFQ59" s="266"/>
      <c r="LFR59" s="261"/>
      <c r="LFS59" s="265"/>
      <c r="LFT59" s="266"/>
      <c r="LFU59" s="200"/>
      <c r="LFV59" s="266"/>
      <c r="LFW59" s="261"/>
      <c r="LFX59" s="265"/>
      <c r="LFY59" s="266"/>
      <c r="LFZ59" s="200"/>
      <c r="LGA59" s="266"/>
      <c r="LGB59" s="261"/>
      <c r="LGC59" s="265"/>
      <c r="LGD59" s="266"/>
      <c r="LGE59" s="200"/>
      <c r="LGF59" s="266"/>
      <c r="LGG59" s="261"/>
      <c r="LGH59" s="265"/>
      <c r="LGI59" s="266"/>
      <c r="LGJ59" s="200"/>
      <c r="LGK59" s="266"/>
      <c r="LGL59" s="261"/>
      <c r="LGM59" s="265"/>
      <c r="LGN59" s="266"/>
      <c r="LGO59" s="200"/>
      <c r="LGP59" s="266"/>
      <c r="LGQ59" s="261"/>
      <c r="LGR59" s="265"/>
      <c r="LGS59" s="266"/>
      <c r="LGT59" s="200"/>
      <c r="LGU59" s="266"/>
      <c r="LGV59" s="261"/>
      <c r="LGW59" s="265"/>
      <c r="LGX59" s="266"/>
      <c r="LGY59" s="200"/>
      <c r="LGZ59" s="266"/>
      <c r="LHA59" s="261"/>
      <c r="LHB59" s="265"/>
      <c r="LHC59" s="266"/>
      <c r="LHD59" s="200"/>
      <c r="LHE59" s="266"/>
      <c r="LHF59" s="261"/>
      <c r="LHG59" s="265"/>
      <c r="LHH59" s="266"/>
      <c r="LHI59" s="200"/>
      <c r="LHJ59" s="266"/>
      <c r="LHK59" s="261"/>
      <c r="LHL59" s="265"/>
      <c r="LHM59" s="266"/>
      <c r="LHN59" s="200"/>
      <c r="LHO59" s="266"/>
      <c r="LHP59" s="261"/>
      <c r="LHQ59" s="265"/>
      <c r="LHR59" s="266"/>
      <c r="LHS59" s="200"/>
      <c r="LHT59" s="266"/>
      <c r="LHU59" s="261"/>
      <c r="LHV59" s="265"/>
      <c r="LHW59" s="266"/>
      <c r="LHX59" s="200"/>
      <c r="LHY59" s="266"/>
      <c r="LHZ59" s="261"/>
      <c r="LIA59" s="265"/>
      <c r="LIB59" s="266"/>
      <c r="LIC59" s="200"/>
      <c r="LID59" s="266"/>
      <c r="LIE59" s="261"/>
      <c r="LIF59" s="265"/>
      <c r="LIG59" s="266"/>
      <c r="LIH59" s="200"/>
      <c r="LII59" s="266"/>
      <c r="LIJ59" s="261"/>
      <c r="LIK59" s="265"/>
      <c r="LIL59" s="266"/>
      <c r="LIM59" s="200"/>
      <c r="LIN59" s="266"/>
      <c r="LIO59" s="261"/>
      <c r="LIP59" s="265"/>
      <c r="LIQ59" s="266"/>
      <c r="LIR59" s="200"/>
      <c r="LIS59" s="266"/>
      <c r="LIT59" s="261"/>
      <c r="LIU59" s="265"/>
      <c r="LIV59" s="266"/>
      <c r="LIW59" s="200"/>
      <c r="LIX59" s="266"/>
      <c r="LIY59" s="261"/>
      <c r="LIZ59" s="265"/>
      <c r="LJA59" s="266"/>
      <c r="LJB59" s="200"/>
      <c r="LJC59" s="266"/>
      <c r="LJD59" s="261"/>
      <c r="LJE59" s="265"/>
      <c r="LJF59" s="266"/>
      <c r="LJG59" s="200"/>
      <c r="LJH59" s="266"/>
      <c r="LJI59" s="261"/>
      <c r="LJJ59" s="265"/>
      <c r="LJK59" s="266"/>
      <c r="LJL59" s="200"/>
      <c r="LJM59" s="266"/>
      <c r="LJN59" s="261"/>
      <c r="LJO59" s="265"/>
      <c r="LJP59" s="266"/>
      <c r="LJQ59" s="200"/>
      <c r="LJR59" s="266"/>
      <c r="LJS59" s="261"/>
      <c r="LJT59" s="265"/>
      <c r="LJU59" s="266"/>
      <c r="LJV59" s="200"/>
      <c r="LJW59" s="266"/>
      <c r="LJX59" s="261"/>
      <c r="LJY59" s="265"/>
      <c r="LJZ59" s="266"/>
      <c r="LKA59" s="200"/>
      <c r="LKB59" s="266"/>
      <c r="LKC59" s="261"/>
      <c r="LKD59" s="265"/>
      <c r="LKE59" s="266"/>
      <c r="LKF59" s="200"/>
      <c r="LKG59" s="266"/>
      <c r="LKH59" s="261"/>
      <c r="LKI59" s="265"/>
      <c r="LKJ59" s="266"/>
      <c r="LKK59" s="200"/>
      <c r="LKL59" s="266"/>
      <c r="LKM59" s="261"/>
      <c r="LKN59" s="265"/>
      <c r="LKO59" s="266"/>
      <c r="LKP59" s="200"/>
      <c r="LKQ59" s="266"/>
      <c r="LKR59" s="261"/>
      <c r="LKS59" s="265"/>
      <c r="LKT59" s="266"/>
      <c r="LKU59" s="200"/>
      <c r="LKV59" s="266"/>
      <c r="LKW59" s="261"/>
      <c r="LKX59" s="265"/>
      <c r="LKY59" s="266"/>
      <c r="LKZ59" s="200"/>
      <c r="LLA59" s="266"/>
      <c r="LLB59" s="261"/>
      <c r="LLC59" s="265"/>
      <c r="LLD59" s="266"/>
      <c r="LLE59" s="200"/>
      <c r="LLF59" s="266"/>
      <c r="LLG59" s="261"/>
      <c r="LLH59" s="265"/>
      <c r="LLI59" s="266"/>
      <c r="LLJ59" s="200"/>
      <c r="LLK59" s="266"/>
      <c r="LLL59" s="261"/>
      <c r="LLM59" s="265"/>
      <c r="LLN59" s="266"/>
      <c r="LLO59" s="200"/>
      <c r="LLP59" s="266"/>
      <c r="LLQ59" s="261"/>
      <c r="LLR59" s="265"/>
      <c r="LLS59" s="266"/>
      <c r="LLT59" s="200"/>
      <c r="LLU59" s="266"/>
      <c r="LLV59" s="261"/>
      <c r="LLW59" s="265"/>
      <c r="LLX59" s="266"/>
      <c r="LLY59" s="200"/>
      <c r="LLZ59" s="266"/>
      <c r="LMA59" s="261"/>
      <c r="LMB59" s="265"/>
      <c r="LMC59" s="266"/>
      <c r="LMD59" s="200"/>
      <c r="LME59" s="266"/>
      <c r="LMF59" s="261"/>
      <c r="LMG59" s="265"/>
      <c r="LMH59" s="266"/>
      <c r="LMI59" s="200"/>
      <c r="LMJ59" s="266"/>
      <c r="LMK59" s="261"/>
      <c r="LML59" s="265"/>
      <c r="LMM59" s="266"/>
      <c r="LMN59" s="200"/>
      <c r="LMO59" s="266"/>
      <c r="LMP59" s="261"/>
      <c r="LMQ59" s="265"/>
      <c r="LMR59" s="266"/>
      <c r="LMS59" s="200"/>
      <c r="LMT59" s="266"/>
      <c r="LMU59" s="261"/>
      <c r="LMV59" s="265"/>
      <c r="LMW59" s="266"/>
      <c r="LMX59" s="200"/>
      <c r="LMY59" s="266"/>
      <c r="LMZ59" s="261"/>
      <c r="LNA59" s="265"/>
      <c r="LNB59" s="266"/>
      <c r="LNC59" s="200"/>
      <c r="LND59" s="266"/>
      <c r="LNE59" s="261"/>
      <c r="LNF59" s="265"/>
      <c r="LNG59" s="266"/>
      <c r="LNH59" s="200"/>
      <c r="LNI59" s="266"/>
      <c r="LNJ59" s="261"/>
      <c r="LNK59" s="265"/>
      <c r="LNL59" s="266"/>
      <c r="LNM59" s="200"/>
      <c r="LNN59" s="266"/>
      <c r="LNO59" s="261"/>
      <c r="LNP59" s="265"/>
      <c r="LNQ59" s="266"/>
      <c r="LNR59" s="200"/>
      <c r="LNS59" s="266"/>
      <c r="LNT59" s="261"/>
      <c r="LNU59" s="265"/>
      <c r="LNV59" s="266"/>
      <c r="LNW59" s="200"/>
      <c r="LNX59" s="266"/>
      <c r="LNY59" s="261"/>
      <c r="LNZ59" s="265"/>
      <c r="LOA59" s="266"/>
      <c r="LOB59" s="200"/>
      <c r="LOC59" s="266"/>
      <c r="LOD59" s="261"/>
      <c r="LOE59" s="265"/>
      <c r="LOF59" s="266"/>
      <c r="LOG59" s="200"/>
      <c r="LOH59" s="266"/>
      <c r="LOI59" s="261"/>
      <c r="LOJ59" s="265"/>
      <c r="LOK59" s="266"/>
      <c r="LOL59" s="200"/>
      <c r="LOM59" s="266"/>
      <c r="LON59" s="261"/>
      <c r="LOO59" s="265"/>
      <c r="LOP59" s="266"/>
      <c r="LOQ59" s="200"/>
      <c r="LOR59" s="266"/>
      <c r="LOS59" s="261"/>
      <c r="LOT59" s="265"/>
      <c r="LOU59" s="266"/>
      <c r="LOV59" s="200"/>
      <c r="LOW59" s="266"/>
      <c r="LOX59" s="261"/>
      <c r="LOY59" s="265"/>
      <c r="LOZ59" s="266"/>
      <c r="LPA59" s="200"/>
      <c r="LPB59" s="266"/>
      <c r="LPC59" s="261"/>
      <c r="LPD59" s="265"/>
      <c r="LPE59" s="266"/>
      <c r="LPF59" s="200"/>
      <c r="LPG59" s="266"/>
      <c r="LPH59" s="261"/>
      <c r="LPI59" s="265"/>
      <c r="LPJ59" s="266"/>
      <c r="LPK59" s="200"/>
      <c r="LPL59" s="266"/>
      <c r="LPM59" s="261"/>
      <c r="LPN59" s="265"/>
      <c r="LPO59" s="266"/>
      <c r="LPP59" s="200"/>
      <c r="LPQ59" s="266"/>
      <c r="LPR59" s="261"/>
      <c r="LPS59" s="265"/>
      <c r="LPT59" s="266"/>
      <c r="LPU59" s="200"/>
      <c r="LPV59" s="266"/>
      <c r="LPW59" s="261"/>
      <c r="LPX59" s="265"/>
      <c r="LPY59" s="266"/>
      <c r="LPZ59" s="200"/>
      <c r="LQA59" s="266"/>
      <c r="LQB59" s="261"/>
      <c r="LQC59" s="265"/>
      <c r="LQD59" s="266"/>
      <c r="LQE59" s="200"/>
      <c r="LQF59" s="266"/>
      <c r="LQG59" s="261"/>
      <c r="LQH59" s="265"/>
      <c r="LQI59" s="266"/>
      <c r="LQJ59" s="200"/>
      <c r="LQK59" s="266"/>
      <c r="LQL59" s="261"/>
      <c r="LQM59" s="265"/>
      <c r="LQN59" s="266"/>
      <c r="LQO59" s="200"/>
      <c r="LQP59" s="266"/>
      <c r="LQQ59" s="261"/>
      <c r="LQR59" s="265"/>
      <c r="LQS59" s="266"/>
      <c r="LQT59" s="200"/>
      <c r="LQU59" s="266"/>
      <c r="LQV59" s="261"/>
      <c r="LQW59" s="265"/>
      <c r="LQX59" s="266"/>
      <c r="LQY59" s="200"/>
      <c r="LQZ59" s="266"/>
      <c r="LRA59" s="261"/>
      <c r="LRB59" s="265"/>
      <c r="LRC59" s="266"/>
      <c r="LRD59" s="200"/>
      <c r="LRE59" s="266"/>
      <c r="LRF59" s="261"/>
      <c r="LRG59" s="265"/>
      <c r="LRH59" s="266"/>
      <c r="LRI59" s="200"/>
      <c r="LRJ59" s="266"/>
      <c r="LRK59" s="261"/>
      <c r="LRL59" s="265"/>
      <c r="LRM59" s="266"/>
      <c r="LRN59" s="200"/>
      <c r="LRO59" s="266"/>
      <c r="LRP59" s="261"/>
      <c r="LRQ59" s="265"/>
      <c r="LRR59" s="266"/>
      <c r="LRS59" s="200"/>
      <c r="LRT59" s="266"/>
      <c r="LRU59" s="261"/>
      <c r="LRV59" s="265"/>
      <c r="LRW59" s="266"/>
      <c r="LRX59" s="200"/>
      <c r="LRY59" s="266"/>
      <c r="LRZ59" s="261"/>
      <c r="LSA59" s="265"/>
      <c r="LSB59" s="266"/>
      <c r="LSC59" s="200"/>
      <c r="LSD59" s="266"/>
      <c r="LSE59" s="261"/>
      <c r="LSF59" s="265"/>
      <c r="LSG59" s="266"/>
      <c r="LSH59" s="200"/>
      <c r="LSI59" s="266"/>
      <c r="LSJ59" s="261"/>
      <c r="LSK59" s="265"/>
      <c r="LSL59" s="266"/>
      <c r="LSM59" s="200"/>
      <c r="LSN59" s="266"/>
      <c r="LSO59" s="261"/>
      <c r="LSP59" s="265"/>
      <c r="LSQ59" s="266"/>
      <c r="LSR59" s="200"/>
      <c r="LSS59" s="266"/>
      <c r="LST59" s="261"/>
      <c r="LSU59" s="265"/>
      <c r="LSV59" s="266"/>
      <c r="LSW59" s="200"/>
      <c r="LSX59" s="266"/>
      <c r="LSY59" s="261"/>
      <c r="LSZ59" s="265"/>
      <c r="LTA59" s="266"/>
      <c r="LTB59" s="200"/>
      <c r="LTC59" s="266"/>
      <c r="LTD59" s="261"/>
      <c r="LTE59" s="265"/>
      <c r="LTF59" s="266"/>
      <c r="LTG59" s="200"/>
      <c r="LTH59" s="266"/>
      <c r="LTI59" s="261"/>
      <c r="LTJ59" s="265"/>
      <c r="LTK59" s="266"/>
      <c r="LTL59" s="200"/>
      <c r="LTM59" s="266"/>
      <c r="LTN59" s="261"/>
      <c r="LTO59" s="265"/>
      <c r="LTP59" s="266"/>
      <c r="LTQ59" s="200"/>
      <c r="LTR59" s="266"/>
      <c r="LTS59" s="261"/>
      <c r="LTT59" s="265"/>
      <c r="LTU59" s="266"/>
      <c r="LTV59" s="200"/>
      <c r="LTW59" s="266"/>
      <c r="LTX59" s="261"/>
      <c r="LTY59" s="265"/>
      <c r="LTZ59" s="266"/>
      <c r="LUA59" s="200"/>
      <c r="LUB59" s="266"/>
      <c r="LUC59" s="261"/>
      <c r="LUD59" s="265"/>
      <c r="LUE59" s="266"/>
      <c r="LUF59" s="200"/>
      <c r="LUG59" s="266"/>
      <c r="LUH59" s="261"/>
      <c r="LUI59" s="265"/>
      <c r="LUJ59" s="266"/>
      <c r="LUK59" s="200"/>
      <c r="LUL59" s="266"/>
      <c r="LUM59" s="261"/>
      <c r="LUN59" s="265"/>
      <c r="LUO59" s="266"/>
      <c r="LUP59" s="200"/>
      <c r="LUQ59" s="266"/>
      <c r="LUR59" s="261"/>
      <c r="LUS59" s="265"/>
      <c r="LUT59" s="266"/>
      <c r="LUU59" s="200"/>
      <c r="LUV59" s="266"/>
      <c r="LUW59" s="261"/>
      <c r="LUX59" s="265"/>
      <c r="LUY59" s="266"/>
      <c r="LUZ59" s="200"/>
      <c r="LVA59" s="266"/>
      <c r="LVB59" s="261"/>
      <c r="LVC59" s="265"/>
      <c r="LVD59" s="266"/>
      <c r="LVE59" s="200"/>
      <c r="LVF59" s="266"/>
      <c r="LVG59" s="261"/>
      <c r="LVH59" s="265"/>
      <c r="LVI59" s="266"/>
      <c r="LVJ59" s="200"/>
      <c r="LVK59" s="266"/>
      <c r="LVL59" s="261"/>
      <c r="LVM59" s="265"/>
      <c r="LVN59" s="266"/>
      <c r="LVO59" s="200"/>
      <c r="LVP59" s="266"/>
      <c r="LVQ59" s="261"/>
      <c r="LVR59" s="265"/>
      <c r="LVS59" s="266"/>
      <c r="LVT59" s="200"/>
      <c r="LVU59" s="266"/>
      <c r="LVV59" s="261"/>
      <c r="LVW59" s="265"/>
      <c r="LVX59" s="266"/>
      <c r="LVY59" s="200"/>
      <c r="LVZ59" s="266"/>
      <c r="LWA59" s="261"/>
      <c r="LWB59" s="265"/>
      <c r="LWC59" s="266"/>
      <c r="LWD59" s="200"/>
      <c r="LWE59" s="266"/>
      <c r="LWF59" s="261"/>
      <c r="LWG59" s="265"/>
      <c r="LWH59" s="266"/>
      <c r="LWI59" s="200"/>
      <c r="LWJ59" s="266"/>
      <c r="LWK59" s="261"/>
      <c r="LWL59" s="265"/>
      <c r="LWM59" s="266"/>
      <c r="LWN59" s="200"/>
      <c r="LWO59" s="266"/>
      <c r="LWP59" s="261"/>
      <c r="LWQ59" s="265"/>
      <c r="LWR59" s="266"/>
      <c r="LWS59" s="200"/>
      <c r="LWT59" s="266"/>
      <c r="LWU59" s="261"/>
      <c r="LWV59" s="265"/>
      <c r="LWW59" s="266"/>
      <c r="LWX59" s="200"/>
      <c r="LWY59" s="266"/>
      <c r="LWZ59" s="261"/>
      <c r="LXA59" s="265"/>
      <c r="LXB59" s="266"/>
      <c r="LXC59" s="200"/>
      <c r="LXD59" s="266"/>
      <c r="LXE59" s="261"/>
      <c r="LXF59" s="265"/>
      <c r="LXG59" s="266"/>
      <c r="LXH59" s="200"/>
      <c r="LXI59" s="266"/>
      <c r="LXJ59" s="261"/>
      <c r="LXK59" s="265"/>
      <c r="LXL59" s="266"/>
      <c r="LXM59" s="200"/>
      <c r="LXN59" s="266"/>
      <c r="LXO59" s="261"/>
      <c r="LXP59" s="265"/>
      <c r="LXQ59" s="266"/>
      <c r="LXR59" s="200"/>
      <c r="LXS59" s="266"/>
      <c r="LXT59" s="261"/>
      <c r="LXU59" s="265"/>
      <c r="LXV59" s="266"/>
      <c r="LXW59" s="200"/>
      <c r="LXX59" s="266"/>
      <c r="LXY59" s="261"/>
      <c r="LXZ59" s="265"/>
      <c r="LYA59" s="266"/>
      <c r="LYB59" s="200"/>
      <c r="LYC59" s="266"/>
      <c r="LYD59" s="261"/>
      <c r="LYE59" s="265"/>
      <c r="LYF59" s="266"/>
      <c r="LYG59" s="200"/>
      <c r="LYH59" s="266"/>
      <c r="LYI59" s="261"/>
      <c r="LYJ59" s="265"/>
      <c r="LYK59" s="266"/>
      <c r="LYL59" s="200"/>
      <c r="LYM59" s="266"/>
      <c r="LYN59" s="261"/>
      <c r="LYO59" s="265"/>
      <c r="LYP59" s="266"/>
      <c r="LYQ59" s="200"/>
      <c r="LYR59" s="266"/>
      <c r="LYS59" s="261"/>
      <c r="LYT59" s="265"/>
      <c r="LYU59" s="266"/>
      <c r="LYV59" s="200"/>
      <c r="LYW59" s="266"/>
      <c r="LYX59" s="261"/>
      <c r="LYY59" s="265"/>
      <c r="LYZ59" s="266"/>
      <c r="LZA59" s="200"/>
      <c r="LZB59" s="266"/>
      <c r="LZC59" s="261"/>
      <c r="LZD59" s="265"/>
      <c r="LZE59" s="266"/>
      <c r="LZF59" s="200"/>
      <c r="LZG59" s="266"/>
      <c r="LZH59" s="261"/>
      <c r="LZI59" s="265"/>
      <c r="LZJ59" s="266"/>
      <c r="LZK59" s="200"/>
      <c r="LZL59" s="266"/>
      <c r="LZM59" s="261"/>
      <c r="LZN59" s="265"/>
      <c r="LZO59" s="266"/>
      <c r="LZP59" s="200"/>
      <c r="LZQ59" s="266"/>
      <c r="LZR59" s="261"/>
      <c r="LZS59" s="265"/>
      <c r="LZT59" s="266"/>
      <c r="LZU59" s="200"/>
      <c r="LZV59" s="266"/>
      <c r="LZW59" s="261"/>
      <c r="LZX59" s="265"/>
      <c r="LZY59" s="266"/>
      <c r="LZZ59" s="200"/>
      <c r="MAA59" s="266"/>
      <c r="MAB59" s="261"/>
      <c r="MAC59" s="265"/>
      <c r="MAD59" s="266"/>
      <c r="MAE59" s="200"/>
      <c r="MAF59" s="266"/>
      <c r="MAG59" s="261"/>
      <c r="MAH59" s="265"/>
      <c r="MAI59" s="266"/>
      <c r="MAJ59" s="200"/>
      <c r="MAK59" s="266"/>
      <c r="MAL59" s="261"/>
      <c r="MAM59" s="265"/>
      <c r="MAN59" s="266"/>
      <c r="MAO59" s="200"/>
      <c r="MAP59" s="266"/>
      <c r="MAQ59" s="261"/>
      <c r="MAR59" s="265"/>
      <c r="MAS59" s="266"/>
      <c r="MAT59" s="200"/>
      <c r="MAU59" s="266"/>
      <c r="MAV59" s="261"/>
      <c r="MAW59" s="265"/>
      <c r="MAX59" s="266"/>
      <c r="MAY59" s="200"/>
      <c r="MAZ59" s="266"/>
      <c r="MBA59" s="261"/>
      <c r="MBB59" s="265"/>
      <c r="MBC59" s="266"/>
      <c r="MBD59" s="200"/>
      <c r="MBE59" s="266"/>
      <c r="MBF59" s="261"/>
      <c r="MBG59" s="265"/>
      <c r="MBH59" s="266"/>
      <c r="MBI59" s="200"/>
      <c r="MBJ59" s="266"/>
      <c r="MBK59" s="261"/>
      <c r="MBL59" s="265"/>
      <c r="MBM59" s="266"/>
      <c r="MBN59" s="200"/>
      <c r="MBO59" s="266"/>
      <c r="MBP59" s="261"/>
      <c r="MBQ59" s="265"/>
      <c r="MBR59" s="266"/>
      <c r="MBS59" s="200"/>
      <c r="MBT59" s="266"/>
      <c r="MBU59" s="261"/>
      <c r="MBV59" s="265"/>
      <c r="MBW59" s="266"/>
      <c r="MBX59" s="200"/>
      <c r="MBY59" s="266"/>
      <c r="MBZ59" s="261"/>
      <c r="MCA59" s="265"/>
      <c r="MCB59" s="266"/>
      <c r="MCC59" s="200"/>
      <c r="MCD59" s="266"/>
      <c r="MCE59" s="261"/>
      <c r="MCF59" s="265"/>
      <c r="MCG59" s="266"/>
      <c r="MCH59" s="200"/>
      <c r="MCI59" s="266"/>
      <c r="MCJ59" s="261"/>
      <c r="MCK59" s="265"/>
      <c r="MCL59" s="266"/>
      <c r="MCM59" s="200"/>
      <c r="MCN59" s="266"/>
      <c r="MCO59" s="261"/>
      <c r="MCP59" s="265"/>
      <c r="MCQ59" s="266"/>
      <c r="MCR59" s="200"/>
      <c r="MCS59" s="266"/>
      <c r="MCT59" s="261"/>
      <c r="MCU59" s="265"/>
      <c r="MCV59" s="266"/>
      <c r="MCW59" s="200"/>
      <c r="MCX59" s="266"/>
      <c r="MCY59" s="261"/>
      <c r="MCZ59" s="265"/>
      <c r="MDA59" s="266"/>
      <c r="MDB59" s="200"/>
      <c r="MDC59" s="266"/>
      <c r="MDD59" s="261"/>
      <c r="MDE59" s="265"/>
      <c r="MDF59" s="266"/>
      <c r="MDG59" s="200"/>
      <c r="MDH59" s="266"/>
      <c r="MDI59" s="261"/>
      <c r="MDJ59" s="265"/>
      <c r="MDK59" s="266"/>
      <c r="MDL59" s="200"/>
      <c r="MDM59" s="266"/>
      <c r="MDN59" s="261"/>
      <c r="MDO59" s="265"/>
      <c r="MDP59" s="266"/>
      <c r="MDQ59" s="200"/>
      <c r="MDR59" s="266"/>
      <c r="MDS59" s="261"/>
      <c r="MDT59" s="265"/>
      <c r="MDU59" s="266"/>
      <c r="MDV59" s="200"/>
      <c r="MDW59" s="266"/>
      <c r="MDX59" s="261"/>
      <c r="MDY59" s="265"/>
      <c r="MDZ59" s="266"/>
      <c r="MEA59" s="200"/>
      <c r="MEB59" s="266"/>
      <c r="MEC59" s="261"/>
      <c r="MED59" s="265"/>
      <c r="MEE59" s="266"/>
      <c r="MEF59" s="200"/>
      <c r="MEG59" s="266"/>
      <c r="MEH59" s="261"/>
      <c r="MEI59" s="265"/>
      <c r="MEJ59" s="266"/>
      <c r="MEK59" s="200"/>
      <c r="MEL59" s="266"/>
      <c r="MEM59" s="261"/>
      <c r="MEN59" s="265"/>
      <c r="MEO59" s="266"/>
      <c r="MEP59" s="200"/>
      <c r="MEQ59" s="266"/>
      <c r="MER59" s="261"/>
      <c r="MES59" s="265"/>
      <c r="MET59" s="266"/>
      <c r="MEU59" s="200"/>
      <c r="MEV59" s="266"/>
      <c r="MEW59" s="261"/>
      <c r="MEX59" s="265"/>
      <c r="MEY59" s="266"/>
      <c r="MEZ59" s="200"/>
      <c r="MFA59" s="266"/>
      <c r="MFB59" s="261"/>
      <c r="MFC59" s="265"/>
      <c r="MFD59" s="266"/>
      <c r="MFE59" s="200"/>
      <c r="MFF59" s="266"/>
      <c r="MFG59" s="261"/>
      <c r="MFH59" s="265"/>
      <c r="MFI59" s="266"/>
      <c r="MFJ59" s="200"/>
      <c r="MFK59" s="266"/>
      <c r="MFL59" s="261"/>
      <c r="MFM59" s="265"/>
      <c r="MFN59" s="266"/>
      <c r="MFO59" s="200"/>
      <c r="MFP59" s="266"/>
      <c r="MFQ59" s="261"/>
      <c r="MFR59" s="265"/>
      <c r="MFS59" s="266"/>
      <c r="MFT59" s="200"/>
      <c r="MFU59" s="266"/>
      <c r="MFV59" s="261"/>
      <c r="MFW59" s="265"/>
      <c r="MFX59" s="266"/>
      <c r="MFY59" s="200"/>
      <c r="MFZ59" s="266"/>
      <c r="MGA59" s="261"/>
      <c r="MGB59" s="265"/>
      <c r="MGC59" s="266"/>
      <c r="MGD59" s="200"/>
      <c r="MGE59" s="266"/>
      <c r="MGF59" s="261"/>
      <c r="MGG59" s="265"/>
      <c r="MGH59" s="266"/>
      <c r="MGI59" s="200"/>
      <c r="MGJ59" s="266"/>
      <c r="MGK59" s="261"/>
      <c r="MGL59" s="265"/>
      <c r="MGM59" s="266"/>
      <c r="MGN59" s="200"/>
      <c r="MGO59" s="266"/>
      <c r="MGP59" s="261"/>
      <c r="MGQ59" s="265"/>
      <c r="MGR59" s="266"/>
      <c r="MGS59" s="200"/>
      <c r="MGT59" s="266"/>
      <c r="MGU59" s="261"/>
      <c r="MGV59" s="265"/>
      <c r="MGW59" s="266"/>
      <c r="MGX59" s="200"/>
      <c r="MGY59" s="266"/>
      <c r="MGZ59" s="261"/>
      <c r="MHA59" s="265"/>
      <c r="MHB59" s="266"/>
      <c r="MHC59" s="200"/>
      <c r="MHD59" s="266"/>
      <c r="MHE59" s="261"/>
      <c r="MHF59" s="265"/>
      <c r="MHG59" s="266"/>
      <c r="MHH59" s="200"/>
      <c r="MHI59" s="266"/>
      <c r="MHJ59" s="261"/>
      <c r="MHK59" s="265"/>
      <c r="MHL59" s="266"/>
      <c r="MHM59" s="200"/>
      <c r="MHN59" s="266"/>
      <c r="MHO59" s="261"/>
      <c r="MHP59" s="265"/>
      <c r="MHQ59" s="266"/>
      <c r="MHR59" s="200"/>
      <c r="MHS59" s="266"/>
      <c r="MHT59" s="261"/>
      <c r="MHU59" s="265"/>
      <c r="MHV59" s="266"/>
      <c r="MHW59" s="200"/>
      <c r="MHX59" s="266"/>
      <c r="MHY59" s="261"/>
      <c r="MHZ59" s="265"/>
      <c r="MIA59" s="266"/>
      <c r="MIB59" s="200"/>
      <c r="MIC59" s="266"/>
      <c r="MID59" s="261"/>
      <c r="MIE59" s="265"/>
      <c r="MIF59" s="266"/>
      <c r="MIG59" s="200"/>
      <c r="MIH59" s="266"/>
      <c r="MII59" s="261"/>
      <c r="MIJ59" s="265"/>
      <c r="MIK59" s="266"/>
      <c r="MIL59" s="200"/>
      <c r="MIM59" s="266"/>
      <c r="MIN59" s="261"/>
      <c r="MIO59" s="265"/>
      <c r="MIP59" s="266"/>
      <c r="MIQ59" s="200"/>
      <c r="MIR59" s="266"/>
      <c r="MIS59" s="261"/>
      <c r="MIT59" s="265"/>
      <c r="MIU59" s="266"/>
      <c r="MIV59" s="200"/>
      <c r="MIW59" s="266"/>
      <c r="MIX59" s="261"/>
      <c r="MIY59" s="265"/>
      <c r="MIZ59" s="266"/>
      <c r="MJA59" s="200"/>
      <c r="MJB59" s="266"/>
      <c r="MJC59" s="261"/>
      <c r="MJD59" s="265"/>
      <c r="MJE59" s="266"/>
      <c r="MJF59" s="200"/>
      <c r="MJG59" s="266"/>
      <c r="MJH59" s="261"/>
      <c r="MJI59" s="265"/>
      <c r="MJJ59" s="266"/>
      <c r="MJK59" s="200"/>
      <c r="MJL59" s="266"/>
      <c r="MJM59" s="261"/>
      <c r="MJN59" s="265"/>
      <c r="MJO59" s="266"/>
      <c r="MJP59" s="200"/>
      <c r="MJQ59" s="266"/>
      <c r="MJR59" s="261"/>
      <c r="MJS59" s="265"/>
      <c r="MJT59" s="266"/>
      <c r="MJU59" s="200"/>
      <c r="MJV59" s="266"/>
      <c r="MJW59" s="261"/>
      <c r="MJX59" s="265"/>
      <c r="MJY59" s="266"/>
      <c r="MJZ59" s="200"/>
      <c r="MKA59" s="266"/>
      <c r="MKB59" s="261"/>
      <c r="MKC59" s="265"/>
      <c r="MKD59" s="266"/>
      <c r="MKE59" s="200"/>
      <c r="MKF59" s="266"/>
      <c r="MKG59" s="261"/>
      <c r="MKH59" s="265"/>
      <c r="MKI59" s="266"/>
      <c r="MKJ59" s="200"/>
      <c r="MKK59" s="266"/>
      <c r="MKL59" s="261"/>
      <c r="MKM59" s="265"/>
      <c r="MKN59" s="266"/>
      <c r="MKO59" s="200"/>
      <c r="MKP59" s="266"/>
      <c r="MKQ59" s="261"/>
      <c r="MKR59" s="265"/>
      <c r="MKS59" s="266"/>
      <c r="MKT59" s="200"/>
      <c r="MKU59" s="266"/>
      <c r="MKV59" s="261"/>
      <c r="MKW59" s="265"/>
      <c r="MKX59" s="266"/>
      <c r="MKY59" s="200"/>
      <c r="MKZ59" s="266"/>
      <c r="MLA59" s="261"/>
      <c r="MLB59" s="265"/>
      <c r="MLC59" s="266"/>
      <c r="MLD59" s="200"/>
      <c r="MLE59" s="266"/>
      <c r="MLF59" s="261"/>
      <c r="MLG59" s="265"/>
      <c r="MLH59" s="266"/>
      <c r="MLI59" s="200"/>
      <c r="MLJ59" s="266"/>
      <c r="MLK59" s="261"/>
      <c r="MLL59" s="265"/>
      <c r="MLM59" s="266"/>
      <c r="MLN59" s="200"/>
      <c r="MLO59" s="266"/>
      <c r="MLP59" s="261"/>
      <c r="MLQ59" s="265"/>
      <c r="MLR59" s="266"/>
      <c r="MLS59" s="200"/>
      <c r="MLT59" s="266"/>
      <c r="MLU59" s="261"/>
      <c r="MLV59" s="265"/>
      <c r="MLW59" s="266"/>
      <c r="MLX59" s="200"/>
      <c r="MLY59" s="266"/>
      <c r="MLZ59" s="261"/>
      <c r="MMA59" s="265"/>
      <c r="MMB59" s="266"/>
      <c r="MMC59" s="200"/>
      <c r="MMD59" s="266"/>
      <c r="MME59" s="261"/>
      <c r="MMF59" s="265"/>
      <c r="MMG59" s="266"/>
      <c r="MMH59" s="200"/>
      <c r="MMI59" s="266"/>
      <c r="MMJ59" s="261"/>
      <c r="MMK59" s="265"/>
      <c r="MML59" s="266"/>
      <c r="MMM59" s="200"/>
      <c r="MMN59" s="266"/>
      <c r="MMO59" s="261"/>
      <c r="MMP59" s="265"/>
      <c r="MMQ59" s="266"/>
      <c r="MMR59" s="200"/>
      <c r="MMS59" s="266"/>
      <c r="MMT59" s="261"/>
      <c r="MMU59" s="265"/>
      <c r="MMV59" s="266"/>
      <c r="MMW59" s="200"/>
      <c r="MMX59" s="266"/>
      <c r="MMY59" s="261"/>
      <c r="MMZ59" s="265"/>
      <c r="MNA59" s="266"/>
      <c r="MNB59" s="200"/>
      <c r="MNC59" s="266"/>
      <c r="MND59" s="261"/>
      <c r="MNE59" s="265"/>
      <c r="MNF59" s="266"/>
      <c r="MNG59" s="200"/>
      <c r="MNH59" s="266"/>
      <c r="MNI59" s="261"/>
      <c r="MNJ59" s="265"/>
      <c r="MNK59" s="266"/>
      <c r="MNL59" s="200"/>
      <c r="MNM59" s="266"/>
      <c r="MNN59" s="261"/>
      <c r="MNO59" s="265"/>
      <c r="MNP59" s="266"/>
      <c r="MNQ59" s="200"/>
      <c r="MNR59" s="266"/>
      <c r="MNS59" s="261"/>
      <c r="MNT59" s="265"/>
      <c r="MNU59" s="266"/>
      <c r="MNV59" s="200"/>
      <c r="MNW59" s="266"/>
      <c r="MNX59" s="261"/>
      <c r="MNY59" s="265"/>
      <c r="MNZ59" s="266"/>
      <c r="MOA59" s="200"/>
      <c r="MOB59" s="266"/>
      <c r="MOC59" s="261"/>
      <c r="MOD59" s="265"/>
      <c r="MOE59" s="266"/>
      <c r="MOF59" s="200"/>
      <c r="MOG59" s="266"/>
      <c r="MOH59" s="261"/>
      <c r="MOI59" s="265"/>
      <c r="MOJ59" s="266"/>
      <c r="MOK59" s="200"/>
      <c r="MOL59" s="266"/>
      <c r="MOM59" s="261"/>
      <c r="MON59" s="265"/>
      <c r="MOO59" s="266"/>
      <c r="MOP59" s="200"/>
      <c r="MOQ59" s="266"/>
      <c r="MOR59" s="261"/>
      <c r="MOS59" s="265"/>
      <c r="MOT59" s="266"/>
      <c r="MOU59" s="200"/>
      <c r="MOV59" s="266"/>
      <c r="MOW59" s="261"/>
      <c r="MOX59" s="265"/>
      <c r="MOY59" s="266"/>
      <c r="MOZ59" s="200"/>
      <c r="MPA59" s="266"/>
      <c r="MPB59" s="261"/>
      <c r="MPC59" s="265"/>
      <c r="MPD59" s="266"/>
      <c r="MPE59" s="200"/>
      <c r="MPF59" s="266"/>
      <c r="MPG59" s="261"/>
      <c r="MPH59" s="265"/>
      <c r="MPI59" s="266"/>
      <c r="MPJ59" s="200"/>
      <c r="MPK59" s="266"/>
      <c r="MPL59" s="261"/>
      <c r="MPM59" s="265"/>
      <c r="MPN59" s="266"/>
      <c r="MPO59" s="200"/>
      <c r="MPP59" s="266"/>
      <c r="MPQ59" s="261"/>
      <c r="MPR59" s="265"/>
      <c r="MPS59" s="266"/>
      <c r="MPT59" s="200"/>
      <c r="MPU59" s="266"/>
      <c r="MPV59" s="261"/>
      <c r="MPW59" s="265"/>
      <c r="MPX59" s="266"/>
      <c r="MPY59" s="200"/>
      <c r="MPZ59" s="266"/>
      <c r="MQA59" s="261"/>
      <c r="MQB59" s="265"/>
      <c r="MQC59" s="266"/>
      <c r="MQD59" s="200"/>
      <c r="MQE59" s="266"/>
      <c r="MQF59" s="261"/>
      <c r="MQG59" s="265"/>
      <c r="MQH59" s="266"/>
      <c r="MQI59" s="200"/>
      <c r="MQJ59" s="266"/>
      <c r="MQK59" s="261"/>
      <c r="MQL59" s="265"/>
      <c r="MQM59" s="266"/>
      <c r="MQN59" s="200"/>
      <c r="MQO59" s="266"/>
      <c r="MQP59" s="261"/>
      <c r="MQQ59" s="265"/>
      <c r="MQR59" s="266"/>
      <c r="MQS59" s="200"/>
      <c r="MQT59" s="266"/>
      <c r="MQU59" s="261"/>
      <c r="MQV59" s="265"/>
      <c r="MQW59" s="266"/>
      <c r="MQX59" s="200"/>
      <c r="MQY59" s="266"/>
      <c r="MQZ59" s="261"/>
      <c r="MRA59" s="265"/>
      <c r="MRB59" s="266"/>
      <c r="MRC59" s="200"/>
      <c r="MRD59" s="266"/>
      <c r="MRE59" s="261"/>
      <c r="MRF59" s="265"/>
      <c r="MRG59" s="266"/>
      <c r="MRH59" s="200"/>
      <c r="MRI59" s="266"/>
      <c r="MRJ59" s="261"/>
      <c r="MRK59" s="265"/>
      <c r="MRL59" s="266"/>
      <c r="MRM59" s="200"/>
      <c r="MRN59" s="266"/>
      <c r="MRO59" s="261"/>
      <c r="MRP59" s="265"/>
      <c r="MRQ59" s="266"/>
      <c r="MRR59" s="200"/>
      <c r="MRS59" s="266"/>
      <c r="MRT59" s="261"/>
      <c r="MRU59" s="265"/>
      <c r="MRV59" s="266"/>
      <c r="MRW59" s="200"/>
      <c r="MRX59" s="266"/>
      <c r="MRY59" s="261"/>
      <c r="MRZ59" s="265"/>
      <c r="MSA59" s="266"/>
      <c r="MSB59" s="200"/>
      <c r="MSC59" s="266"/>
      <c r="MSD59" s="261"/>
      <c r="MSE59" s="265"/>
      <c r="MSF59" s="266"/>
      <c r="MSG59" s="200"/>
      <c r="MSH59" s="266"/>
      <c r="MSI59" s="261"/>
      <c r="MSJ59" s="265"/>
      <c r="MSK59" s="266"/>
      <c r="MSL59" s="200"/>
      <c r="MSM59" s="266"/>
      <c r="MSN59" s="261"/>
      <c r="MSO59" s="265"/>
      <c r="MSP59" s="266"/>
      <c r="MSQ59" s="200"/>
      <c r="MSR59" s="266"/>
      <c r="MSS59" s="261"/>
      <c r="MST59" s="265"/>
      <c r="MSU59" s="266"/>
      <c r="MSV59" s="200"/>
      <c r="MSW59" s="266"/>
      <c r="MSX59" s="261"/>
      <c r="MSY59" s="265"/>
      <c r="MSZ59" s="266"/>
      <c r="MTA59" s="200"/>
      <c r="MTB59" s="266"/>
      <c r="MTC59" s="261"/>
      <c r="MTD59" s="265"/>
      <c r="MTE59" s="266"/>
      <c r="MTF59" s="200"/>
      <c r="MTG59" s="266"/>
      <c r="MTH59" s="261"/>
      <c r="MTI59" s="265"/>
      <c r="MTJ59" s="266"/>
      <c r="MTK59" s="200"/>
      <c r="MTL59" s="266"/>
      <c r="MTM59" s="261"/>
      <c r="MTN59" s="265"/>
      <c r="MTO59" s="266"/>
      <c r="MTP59" s="200"/>
      <c r="MTQ59" s="266"/>
      <c r="MTR59" s="261"/>
      <c r="MTS59" s="265"/>
      <c r="MTT59" s="266"/>
      <c r="MTU59" s="200"/>
      <c r="MTV59" s="266"/>
      <c r="MTW59" s="261"/>
      <c r="MTX59" s="265"/>
      <c r="MTY59" s="266"/>
      <c r="MTZ59" s="200"/>
      <c r="MUA59" s="266"/>
      <c r="MUB59" s="261"/>
      <c r="MUC59" s="265"/>
      <c r="MUD59" s="266"/>
      <c r="MUE59" s="200"/>
      <c r="MUF59" s="266"/>
      <c r="MUG59" s="261"/>
      <c r="MUH59" s="265"/>
      <c r="MUI59" s="266"/>
      <c r="MUJ59" s="200"/>
      <c r="MUK59" s="266"/>
      <c r="MUL59" s="261"/>
      <c r="MUM59" s="265"/>
      <c r="MUN59" s="266"/>
      <c r="MUO59" s="200"/>
      <c r="MUP59" s="266"/>
      <c r="MUQ59" s="261"/>
      <c r="MUR59" s="265"/>
      <c r="MUS59" s="266"/>
      <c r="MUT59" s="200"/>
      <c r="MUU59" s="266"/>
      <c r="MUV59" s="261"/>
      <c r="MUW59" s="265"/>
      <c r="MUX59" s="266"/>
      <c r="MUY59" s="200"/>
      <c r="MUZ59" s="266"/>
      <c r="MVA59" s="261"/>
      <c r="MVB59" s="265"/>
      <c r="MVC59" s="266"/>
      <c r="MVD59" s="200"/>
      <c r="MVE59" s="266"/>
      <c r="MVF59" s="261"/>
      <c r="MVG59" s="265"/>
      <c r="MVH59" s="266"/>
      <c r="MVI59" s="200"/>
      <c r="MVJ59" s="266"/>
      <c r="MVK59" s="261"/>
      <c r="MVL59" s="265"/>
      <c r="MVM59" s="266"/>
      <c r="MVN59" s="200"/>
      <c r="MVO59" s="266"/>
      <c r="MVP59" s="261"/>
      <c r="MVQ59" s="265"/>
      <c r="MVR59" s="266"/>
      <c r="MVS59" s="200"/>
      <c r="MVT59" s="266"/>
      <c r="MVU59" s="261"/>
      <c r="MVV59" s="265"/>
      <c r="MVW59" s="266"/>
      <c r="MVX59" s="200"/>
      <c r="MVY59" s="266"/>
      <c r="MVZ59" s="261"/>
      <c r="MWA59" s="265"/>
      <c r="MWB59" s="266"/>
      <c r="MWC59" s="200"/>
      <c r="MWD59" s="266"/>
      <c r="MWE59" s="261"/>
      <c r="MWF59" s="265"/>
      <c r="MWG59" s="266"/>
      <c r="MWH59" s="200"/>
      <c r="MWI59" s="266"/>
      <c r="MWJ59" s="261"/>
      <c r="MWK59" s="265"/>
      <c r="MWL59" s="266"/>
      <c r="MWM59" s="200"/>
      <c r="MWN59" s="266"/>
      <c r="MWO59" s="261"/>
      <c r="MWP59" s="265"/>
      <c r="MWQ59" s="266"/>
      <c r="MWR59" s="200"/>
      <c r="MWS59" s="266"/>
      <c r="MWT59" s="261"/>
      <c r="MWU59" s="265"/>
      <c r="MWV59" s="266"/>
      <c r="MWW59" s="200"/>
      <c r="MWX59" s="266"/>
      <c r="MWY59" s="261"/>
      <c r="MWZ59" s="265"/>
      <c r="MXA59" s="266"/>
      <c r="MXB59" s="200"/>
      <c r="MXC59" s="266"/>
      <c r="MXD59" s="261"/>
      <c r="MXE59" s="265"/>
      <c r="MXF59" s="266"/>
      <c r="MXG59" s="200"/>
      <c r="MXH59" s="266"/>
      <c r="MXI59" s="261"/>
      <c r="MXJ59" s="265"/>
      <c r="MXK59" s="266"/>
      <c r="MXL59" s="200"/>
      <c r="MXM59" s="266"/>
      <c r="MXN59" s="261"/>
      <c r="MXO59" s="265"/>
      <c r="MXP59" s="266"/>
      <c r="MXQ59" s="200"/>
      <c r="MXR59" s="266"/>
      <c r="MXS59" s="261"/>
      <c r="MXT59" s="265"/>
      <c r="MXU59" s="266"/>
      <c r="MXV59" s="200"/>
      <c r="MXW59" s="266"/>
      <c r="MXX59" s="261"/>
      <c r="MXY59" s="265"/>
      <c r="MXZ59" s="266"/>
      <c r="MYA59" s="200"/>
      <c r="MYB59" s="266"/>
      <c r="MYC59" s="261"/>
      <c r="MYD59" s="265"/>
      <c r="MYE59" s="266"/>
      <c r="MYF59" s="200"/>
      <c r="MYG59" s="266"/>
      <c r="MYH59" s="261"/>
      <c r="MYI59" s="265"/>
      <c r="MYJ59" s="266"/>
      <c r="MYK59" s="200"/>
      <c r="MYL59" s="266"/>
      <c r="MYM59" s="261"/>
      <c r="MYN59" s="265"/>
      <c r="MYO59" s="266"/>
      <c r="MYP59" s="200"/>
      <c r="MYQ59" s="266"/>
      <c r="MYR59" s="261"/>
      <c r="MYS59" s="265"/>
      <c r="MYT59" s="266"/>
      <c r="MYU59" s="200"/>
      <c r="MYV59" s="266"/>
      <c r="MYW59" s="261"/>
      <c r="MYX59" s="265"/>
      <c r="MYY59" s="266"/>
      <c r="MYZ59" s="200"/>
      <c r="MZA59" s="266"/>
      <c r="MZB59" s="261"/>
      <c r="MZC59" s="265"/>
      <c r="MZD59" s="266"/>
      <c r="MZE59" s="200"/>
      <c r="MZF59" s="266"/>
      <c r="MZG59" s="261"/>
      <c r="MZH59" s="265"/>
      <c r="MZI59" s="266"/>
      <c r="MZJ59" s="200"/>
      <c r="MZK59" s="266"/>
      <c r="MZL59" s="261"/>
      <c r="MZM59" s="265"/>
      <c r="MZN59" s="266"/>
      <c r="MZO59" s="200"/>
      <c r="MZP59" s="266"/>
      <c r="MZQ59" s="261"/>
      <c r="MZR59" s="265"/>
      <c r="MZS59" s="266"/>
      <c r="MZT59" s="200"/>
      <c r="MZU59" s="266"/>
      <c r="MZV59" s="261"/>
      <c r="MZW59" s="265"/>
      <c r="MZX59" s="266"/>
      <c r="MZY59" s="200"/>
      <c r="MZZ59" s="266"/>
      <c r="NAA59" s="261"/>
      <c r="NAB59" s="265"/>
      <c r="NAC59" s="266"/>
      <c r="NAD59" s="200"/>
      <c r="NAE59" s="266"/>
      <c r="NAF59" s="261"/>
      <c r="NAG59" s="265"/>
      <c r="NAH59" s="266"/>
      <c r="NAI59" s="200"/>
      <c r="NAJ59" s="266"/>
      <c r="NAK59" s="261"/>
      <c r="NAL59" s="265"/>
      <c r="NAM59" s="266"/>
      <c r="NAN59" s="200"/>
      <c r="NAO59" s="266"/>
      <c r="NAP59" s="261"/>
      <c r="NAQ59" s="265"/>
      <c r="NAR59" s="266"/>
      <c r="NAS59" s="200"/>
      <c r="NAT59" s="266"/>
      <c r="NAU59" s="261"/>
      <c r="NAV59" s="265"/>
      <c r="NAW59" s="266"/>
      <c r="NAX59" s="200"/>
      <c r="NAY59" s="266"/>
      <c r="NAZ59" s="261"/>
      <c r="NBA59" s="265"/>
      <c r="NBB59" s="266"/>
      <c r="NBC59" s="200"/>
      <c r="NBD59" s="266"/>
      <c r="NBE59" s="261"/>
      <c r="NBF59" s="265"/>
      <c r="NBG59" s="266"/>
      <c r="NBH59" s="200"/>
      <c r="NBI59" s="266"/>
      <c r="NBJ59" s="261"/>
      <c r="NBK59" s="265"/>
      <c r="NBL59" s="266"/>
      <c r="NBM59" s="200"/>
      <c r="NBN59" s="266"/>
      <c r="NBO59" s="261"/>
      <c r="NBP59" s="265"/>
      <c r="NBQ59" s="266"/>
      <c r="NBR59" s="200"/>
      <c r="NBS59" s="266"/>
      <c r="NBT59" s="261"/>
      <c r="NBU59" s="265"/>
      <c r="NBV59" s="266"/>
      <c r="NBW59" s="200"/>
      <c r="NBX59" s="266"/>
      <c r="NBY59" s="261"/>
      <c r="NBZ59" s="265"/>
      <c r="NCA59" s="266"/>
      <c r="NCB59" s="200"/>
      <c r="NCC59" s="266"/>
      <c r="NCD59" s="261"/>
      <c r="NCE59" s="265"/>
      <c r="NCF59" s="266"/>
      <c r="NCG59" s="200"/>
      <c r="NCH59" s="266"/>
      <c r="NCI59" s="261"/>
      <c r="NCJ59" s="265"/>
      <c r="NCK59" s="266"/>
      <c r="NCL59" s="200"/>
      <c r="NCM59" s="266"/>
      <c r="NCN59" s="261"/>
      <c r="NCO59" s="265"/>
      <c r="NCP59" s="266"/>
      <c r="NCQ59" s="200"/>
      <c r="NCR59" s="266"/>
      <c r="NCS59" s="261"/>
      <c r="NCT59" s="265"/>
      <c r="NCU59" s="266"/>
      <c r="NCV59" s="200"/>
      <c r="NCW59" s="266"/>
      <c r="NCX59" s="261"/>
      <c r="NCY59" s="265"/>
      <c r="NCZ59" s="266"/>
      <c r="NDA59" s="200"/>
      <c r="NDB59" s="266"/>
      <c r="NDC59" s="261"/>
      <c r="NDD59" s="265"/>
      <c r="NDE59" s="266"/>
      <c r="NDF59" s="200"/>
      <c r="NDG59" s="266"/>
      <c r="NDH59" s="261"/>
      <c r="NDI59" s="265"/>
      <c r="NDJ59" s="266"/>
      <c r="NDK59" s="200"/>
      <c r="NDL59" s="266"/>
      <c r="NDM59" s="261"/>
      <c r="NDN59" s="265"/>
      <c r="NDO59" s="266"/>
      <c r="NDP59" s="200"/>
      <c r="NDQ59" s="266"/>
      <c r="NDR59" s="261"/>
      <c r="NDS59" s="265"/>
      <c r="NDT59" s="266"/>
      <c r="NDU59" s="200"/>
      <c r="NDV59" s="266"/>
      <c r="NDW59" s="261"/>
      <c r="NDX59" s="265"/>
      <c r="NDY59" s="266"/>
      <c r="NDZ59" s="200"/>
      <c r="NEA59" s="266"/>
      <c r="NEB59" s="261"/>
      <c r="NEC59" s="265"/>
      <c r="NED59" s="266"/>
      <c r="NEE59" s="200"/>
      <c r="NEF59" s="266"/>
      <c r="NEG59" s="261"/>
      <c r="NEH59" s="265"/>
      <c r="NEI59" s="266"/>
      <c r="NEJ59" s="200"/>
      <c r="NEK59" s="266"/>
      <c r="NEL59" s="261"/>
      <c r="NEM59" s="265"/>
      <c r="NEN59" s="266"/>
      <c r="NEO59" s="200"/>
      <c r="NEP59" s="266"/>
      <c r="NEQ59" s="261"/>
      <c r="NER59" s="265"/>
      <c r="NES59" s="266"/>
      <c r="NET59" s="200"/>
      <c r="NEU59" s="266"/>
      <c r="NEV59" s="261"/>
      <c r="NEW59" s="265"/>
      <c r="NEX59" s="266"/>
      <c r="NEY59" s="200"/>
      <c r="NEZ59" s="266"/>
      <c r="NFA59" s="261"/>
      <c r="NFB59" s="265"/>
      <c r="NFC59" s="266"/>
      <c r="NFD59" s="200"/>
      <c r="NFE59" s="266"/>
      <c r="NFF59" s="261"/>
      <c r="NFG59" s="265"/>
      <c r="NFH59" s="266"/>
      <c r="NFI59" s="200"/>
      <c r="NFJ59" s="266"/>
      <c r="NFK59" s="261"/>
      <c r="NFL59" s="265"/>
      <c r="NFM59" s="266"/>
      <c r="NFN59" s="200"/>
      <c r="NFO59" s="266"/>
      <c r="NFP59" s="261"/>
      <c r="NFQ59" s="265"/>
      <c r="NFR59" s="266"/>
      <c r="NFS59" s="200"/>
      <c r="NFT59" s="266"/>
      <c r="NFU59" s="261"/>
      <c r="NFV59" s="265"/>
      <c r="NFW59" s="266"/>
      <c r="NFX59" s="200"/>
      <c r="NFY59" s="266"/>
      <c r="NFZ59" s="261"/>
      <c r="NGA59" s="265"/>
      <c r="NGB59" s="266"/>
      <c r="NGC59" s="200"/>
      <c r="NGD59" s="266"/>
      <c r="NGE59" s="261"/>
      <c r="NGF59" s="265"/>
      <c r="NGG59" s="266"/>
      <c r="NGH59" s="200"/>
      <c r="NGI59" s="266"/>
      <c r="NGJ59" s="261"/>
      <c r="NGK59" s="265"/>
      <c r="NGL59" s="266"/>
      <c r="NGM59" s="200"/>
      <c r="NGN59" s="266"/>
      <c r="NGO59" s="261"/>
      <c r="NGP59" s="265"/>
      <c r="NGQ59" s="266"/>
      <c r="NGR59" s="200"/>
      <c r="NGS59" s="266"/>
      <c r="NGT59" s="261"/>
      <c r="NGU59" s="265"/>
      <c r="NGV59" s="266"/>
      <c r="NGW59" s="200"/>
      <c r="NGX59" s="266"/>
      <c r="NGY59" s="261"/>
      <c r="NGZ59" s="265"/>
      <c r="NHA59" s="266"/>
      <c r="NHB59" s="200"/>
      <c r="NHC59" s="266"/>
      <c r="NHD59" s="261"/>
      <c r="NHE59" s="265"/>
      <c r="NHF59" s="266"/>
      <c r="NHG59" s="200"/>
      <c r="NHH59" s="266"/>
      <c r="NHI59" s="261"/>
      <c r="NHJ59" s="265"/>
      <c r="NHK59" s="266"/>
      <c r="NHL59" s="200"/>
      <c r="NHM59" s="266"/>
      <c r="NHN59" s="261"/>
      <c r="NHO59" s="265"/>
      <c r="NHP59" s="266"/>
      <c r="NHQ59" s="200"/>
      <c r="NHR59" s="266"/>
      <c r="NHS59" s="261"/>
      <c r="NHT59" s="265"/>
      <c r="NHU59" s="266"/>
      <c r="NHV59" s="200"/>
      <c r="NHW59" s="266"/>
      <c r="NHX59" s="261"/>
      <c r="NHY59" s="265"/>
      <c r="NHZ59" s="266"/>
      <c r="NIA59" s="200"/>
      <c r="NIB59" s="266"/>
      <c r="NIC59" s="261"/>
      <c r="NID59" s="265"/>
      <c r="NIE59" s="266"/>
      <c r="NIF59" s="200"/>
      <c r="NIG59" s="266"/>
      <c r="NIH59" s="261"/>
      <c r="NII59" s="265"/>
      <c r="NIJ59" s="266"/>
      <c r="NIK59" s="200"/>
      <c r="NIL59" s="266"/>
      <c r="NIM59" s="261"/>
      <c r="NIN59" s="265"/>
      <c r="NIO59" s="266"/>
      <c r="NIP59" s="200"/>
      <c r="NIQ59" s="266"/>
      <c r="NIR59" s="261"/>
      <c r="NIS59" s="265"/>
      <c r="NIT59" s="266"/>
      <c r="NIU59" s="200"/>
      <c r="NIV59" s="266"/>
      <c r="NIW59" s="261"/>
      <c r="NIX59" s="265"/>
      <c r="NIY59" s="266"/>
      <c r="NIZ59" s="200"/>
      <c r="NJA59" s="266"/>
      <c r="NJB59" s="261"/>
      <c r="NJC59" s="265"/>
      <c r="NJD59" s="266"/>
      <c r="NJE59" s="200"/>
      <c r="NJF59" s="266"/>
      <c r="NJG59" s="261"/>
      <c r="NJH59" s="265"/>
      <c r="NJI59" s="266"/>
      <c r="NJJ59" s="200"/>
      <c r="NJK59" s="266"/>
      <c r="NJL59" s="261"/>
      <c r="NJM59" s="265"/>
      <c r="NJN59" s="266"/>
      <c r="NJO59" s="200"/>
      <c r="NJP59" s="266"/>
      <c r="NJQ59" s="261"/>
      <c r="NJR59" s="265"/>
      <c r="NJS59" s="266"/>
      <c r="NJT59" s="200"/>
      <c r="NJU59" s="266"/>
      <c r="NJV59" s="261"/>
      <c r="NJW59" s="265"/>
      <c r="NJX59" s="266"/>
      <c r="NJY59" s="200"/>
      <c r="NJZ59" s="266"/>
      <c r="NKA59" s="261"/>
      <c r="NKB59" s="265"/>
      <c r="NKC59" s="266"/>
      <c r="NKD59" s="200"/>
      <c r="NKE59" s="266"/>
      <c r="NKF59" s="261"/>
      <c r="NKG59" s="265"/>
      <c r="NKH59" s="266"/>
      <c r="NKI59" s="200"/>
      <c r="NKJ59" s="266"/>
      <c r="NKK59" s="261"/>
      <c r="NKL59" s="265"/>
      <c r="NKM59" s="266"/>
      <c r="NKN59" s="200"/>
      <c r="NKO59" s="266"/>
      <c r="NKP59" s="261"/>
      <c r="NKQ59" s="265"/>
      <c r="NKR59" s="266"/>
      <c r="NKS59" s="200"/>
      <c r="NKT59" s="266"/>
      <c r="NKU59" s="261"/>
      <c r="NKV59" s="265"/>
      <c r="NKW59" s="266"/>
      <c r="NKX59" s="200"/>
      <c r="NKY59" s="266"/>
      <c r="NKZ59" s="261"/>
      <c r="NLA59" s="265"/>
      <c r="NLB59" s="266"/>
      <c r="NLC59" s="200"/>
      <c r="NLD59" s="266"/>
      <c r="NLE59" s="261"/>
      <c r="NLF59" s="265"/>
      <c r="NLG59" s="266"/>
      <c r="NLH59" s="200"/>
      <c r="NLI59" s="266"/>
      <c r="NLJ59" s="261"/>
      <c r="NLK59" s="265"/>
      <c r="NLL59" s="266"/>
      <c r="NLM59" s="200"/>
      <c r="NLN59" s="266"/>
      <c r="NLO59" s="261"/>
      <c r="NLP59" s="265"/>
      <c r="NLQ59" s="266"/>
      <c r="NLR59" s="200"/>
      <c r="NLS59" s="266"/>
      <c r="NLT59" s="261"/>
      <c r="NLU59" s="265"/>
      <c r="NLV59" s="266"/>
      <c r="NLW59" s="200"/>
      <c r="NLX59" s="266"/>
      <c r="NLY59" s="261"/>
      <c r="NLZ59" s="265"/>
      <c r="NMA59" s="266"/>
      <c r="NMB59" s="200"/>
      <c r="NMC59" s="266"/>
      <c r="NMD59" s="261"/>
      <c r="NME59" s="265"/>
      <c r="NMF59" s="266"/>
      <c r="NMG59" s="200"/>
      <c r="NMH59" s="266"/>
      <c r="NMI59" s="261"/>
      <c r="NMJ59" s="265"/>
      <c r="NMK59" s="266"/>
      <c r="NML59" s="200"/>
      <c r="NMM59" s="266"/>
      <c r="NMN59" s="261"/>
      <c r="NMO59" s="265"/>
      <c r="NMP59" s="266"/>
      <c r="NMQ59" s="200"/>
      <c r="NMR59" s="266"/>
      <c r="NMS59" s="261"/>
      <c r="NMT59" s="265"/>
      <c r="NMU59" s="266"/>
      <c r="NMV59" s="200"/>
      <c r="NMW59" s="266"/>
      <c r="NMX59" s="261"/>
      <c r="NMY59" s="265"/>
      <c r="NMZ59" s="266"/>
      <c r="NNA59" s="200"/>
      <c r="NNB59" s="266"/>
      <c r="NNC59" s="261"/>
      <c r="NND59" s="265"/>
      <c r="NNE59" s="266"/>
      <c r="NNF59" s="200"/>
      <c r="NNG59" s="266"/>
      <c r="NNH59" s="261"/>
      <c r="NNI59" s="265"/>
      <c r="NNJ59" s="266"/>
      <c r="NNK59" s="200"/>
      <c r="NNL59" s="266"/>
      <c r="NNM59" s="261"/>
      <c r="NNN59" s="265"/>
      <c r="NNO59" s="266"/>
      <c r="NNP59" s="200"/>
      <c r="NNQ59" s="266"/>
      <c r="NNR59" s="261"/>
      <c r="NNS59" s="265"/>
      <c r="NNT59" s="266"/>
      <c r="NNU59" s="200"/>
      <c r="NNV59" s="266"/>
      <c r="NNW59" s="261"/>
      <c r="NNX59" s="265"/>
      <c r="NNY59" s="266"/>
      <c r="NNZ59" s="200"/>
      <c r="NOA59" s="266"/>
      <c r="NOB59" s="261"/>
      <c r="NOC59" s="265"/>
      <c r="NOD59" s="266"/>
      <c r="NOE59" s="200"/>
      <c r="NOF59" s="266"/>
      <c r="NOG59" s="261"/>
      <c r="NOH59" s="265"/>
      <c r="NOI59" s="266"/>
      <c r="NOJ59" s="200"/>
      <c r="NOK59" s="266"/>
      <c r="NOL59" s="261"/>
      <c r="NOM59" s="265"/>
      <c r="NON59" s="266"/>
      <c r="NOO59" s="200"/>
      <c r="NOP59" s="266"/>
      <c r="NOQ59" s="261"/>
      <c r="NOR59" s="265"/>
      <c r="NOS59" s="266"/>
      <c r="NOT59" s="200"/>
      <c r="NOU59" s="266"/>
      <c r="NOV59" s="261"/>
      <c r="NOW59" s="265"/>
      <c r="NOX59" s="266"/>
      <c r="NOY59" s="200"/>
      <c r="NOZ59" s="266"/>
      <c r="NPA59" s="261"/>
      <c r="NPB59" s="265"/>
      <c r="NPC59" s="266"/>
      <c r="NPD59" s="200"/>
      <c r="NPE59" s="266"/>
      <c r="NPF59" s="261"/>
      <c r="NPG59" s="265"/>
      <c r="NPH59" s="266"/>
      <c r="NPI59" s="200"/>
      <c r="NPJ59" s="266"/>
      <c r="NPK59" s="261"/>
      <c r="NPL59" s="265"/>
      <c r="NPM59" s="266"/>
      <c r="NPN59" s="200"/>
      <c r="NPO59" s="266"/>
      <c r="NPP59" s="261"/>
      <c r="NPQ59" s="265"/>
      <c r="NPR59" s="266"/>
      <c r="NPS59" s="200"/>
      <c r="NPT59" s="266"/>
      <c r="NPU59" s="261"/>
      <c r="NPV59" s="265"/>
      <c r="NPW59" s="266"/>
      <c r="NPX59" s="200"/>
      <c r="NPY59" s="266"/>
      <c r="NPZ59" s="261"/>
      <c r="NQA59" s="265"/>
      <c r="NQB59" s="266"/>
      <c r="NQC59" s="200"/>
      <c r="NQD59" s="266"/>
      <c r="NQE59" s="261"/>
      <c r="NQF59" s="265"/>
      <c r="NQG59" s="266"/>
      <c r="NQH59" s="200"/>
      <c r="NQI59" s="266"/>
      <c r="NQJ59" s="261"/>
      <c r="NQK59" s="265"/>
      <c r="NQL59" s="266"/>
      <c r="NQM59" s="200"/>
      <c r="NQN59" s="266"/>
      <c r="NQO59" s="261"/>
      <c r="NQP59" s="265"/>
      <c r="NQQ59" s="266"/>
      <c r="NQR59" s="200"/>
      <c r="NQS59" s="266"/>
      <c r="NQT59" s="261"/>
      <c r="NQU59" s="265"/>
      <c r="NQV59" s="266"/>
      <c r="NQW59" s="200"/>
      <c r="NQX59" s="266"/>
      <c r="NQY59" s="261"/>
      <c r="NQZ59" s="265"/>
      <c r="NRA59" s="266"/>
      <c r="NRB59" s="200"/>
      <c r="NRC59" s="266"/>
      <c r="NRD59" s="261"/>
      <c r="NRE59" s="265"/>
      <c r="NRF59" s="266"/>
      <c r="NRG59" s="200"/>
      <c r="NRH59" s="266"/>
      <c r="NRI59" s="261"/>
      <c r="NRJ59" s="265"/>
      <c r="NRK59" s="266"/>
      <c r="NRL59" s="200"/>
      <c r="NRM59" s="266"/>
      <c r="NRN59" s="261"/>
      <c r="NRO59" s="265"/>
      <c r="NRP59" s="266"/>
      <c r="NRQ59" s="200"/>
      <c r="NRR59" s="266"/>
      <c r="NRS59" s="261"/>
      <c r="NRT59" s="265"/>
      <c r="NRU59" s="266"/>
      <c r="NRV59" s="200"/>
      <c r="NRW59" s="266"/>
      <c r="NRX59" s="261"/>
      <c r="NRY59" s="265"/>
      <c r="NRZ59" s="266"/>
      <c r="NSA59" s="200"/>
      <c r="NSB59" s="266"/>
      <c r="NSC59" s="261"/>
      <c r="NSD59" s="265"/>
      <c r="NSE59" s="266"/>
      <c r="NSF59" s="200"/>
      <c r="NSG59" s="266"/>
      <c r="NSH59" s="261"/>
      <c r="NSI59" s="265"/>
      <c r="NSJ59" s="266"/>
      <c r="NSK59" s="200"/>
      <c r="NSL59" s="266"/>
      <c r="NSM59" s="261"/>
      <c r="NSN59" s="265"/>
      <c r="NSO59" s="266"/>
      <c r="NSP59" s="200"/>
      <c r="NSQ59" s="266"/>
      <c r="NSR59" s="261"/>
      <c r="NSS59" s="265"/>
      <c r="NST59" s="266"/>
      <c r="NSU59" s="200"/>
      <c r="NSV59" s="266"/>
      <c r="NSW59" s="261"/>
      <c r="NSX59" s="265"/>
      <c r="NSY59" s="266"/>
      <c r="NSZ59" s="200"/>
      <c r="NTA59" s="266"/>
      <c r="NTB59" s="261"/>
      <c r="NTC59" s="265"/>
      <c r="NTD59" s="266"/>
      <c r="NTE59" s="200"/>
      <c r="NTF59" s="266"/>
      <c r="NTG59" s="261"/>
      <c r="NTH59" s="265"/>
      <c r="NTI59" s="266"/>
      <c r="NTJ59" s="200"/>
      <c r="NTK59" s="266"/>
      <c r="NTL59" s="261"/>
      <c r="NTM59" s="265"/>
      <c r="NTN59" s="266"/>
      <c r="NTO59" s="200"/>
      <c r="NTP59" s="266"/>
      <c r="NTQ59" s="261"/>
      <c r="NTR59" s="265"/>
      <c r="NTS59" s="266"/>
      <c r="NTT59" s="200"/>
      <c r="NTU59" s="266"/>
      <c r="NTV59" s="261"/>
      <c r="NTW59" s="265"/>
      <c r="NTX59" s="266"/>
      <c r="NTY59" s="200"/>
      <c r="NTZ59" s="266"/>
      <c r="NUA59" s="261"/>
      <c r="NUB59" s="265"/>
      <c r="NUC59" s="266"/>
      <c r="NUD59" s="200"/>
      <c r="NUE59" s="266"/>
      <c r="NUF59" s="261"/>
      <c r="NUG59" s="265"/>
      <c r="NUH59" s="266"/>
      <c r="NUI59" s="200"/>
      <c r="NUJ59" s="266"/>
      <c r="NUK59" s="261"/>
      <c r="NUL59" s="265"/>
      <c r="NUM59" s="266"/>
      <c r="NUN59" s="200"/>
      <c r="NUO59" s="266"/>
      <c r="NUP59" s="261"/>
      <c r="NUQ59" s="265"/>
      <c r="NUR59" s="266"/>
      <c r="NUS59" s="200"/>
      <c r="NUT59" s="266"/>
      <c r="NUU59" s="261"/>
      <c r="NUV59" s="265"/>
      <c r="NUW59" s="266"/>
      <c r="NUX59" s="200"/>
      <c r="NUY59" s="266"/>
      <c r="NUZ59" s="261"/>
      <c r="NVA59" s="265"/>
      <c r="NVB59" s="266"/>
      <c r="NVC59" s="200"/>
      <c r="NVD59" s="266"/>
      <c r="NVE59" s="261"/>
      <c r="NVF59" s="265"/>
      <c r="NVG59" s="266"/>
      <c r="NVH59" s="200"/>
      <c r="NVI59" s="266"/>
      <c r="NVJ59" s="261"/>
      <c r="NVK59" s="265"/>
      <c r="NVL59" s="266"/>
      <c r="NVM59" s="200"/>
      <c r="NVN59" s="266"/>
      <c r="NVO59" s="261"/>
      <c r="NVP59" s="265"/>
      <c r="NVQ59" s="266"/>
      <c r="NVR59" s="200"/>
      <c r="NVS59" s="266"/>
      <c r="NVT59" s="261"/>
      <c r="NVU59" s="265"/>
      <c r="NVV59" s="266"/>
      <c r="NVW59" s="200"/>
      <c r="NVX59" s="266"/>
      <c r="NVY59" s="261"/>
      <c r="NVZ59" s="265"/>
      <c r="NWA59" s="266"/>
      <c r="NWB59" s="200"/>
      <c r="NWC59" s="266"/>
      <c r="NWD59" s="261"/>
      <c r="NWE59" s="265"/>
      <c r="NWF59" s="266"/>
      <c r="NWG59" s="200"/>
      <c r="NWH59" s="266"/>
      <c r="NWI59" s="261"/>
      <c r="NWJ59" s="265"/>
      <c r="NWK59" s="266"/>
      <c r="NWL59" s="200"/>
      <c r="NWM59" s="266"/>
      <c r="NWN59" s="261"/>
      <c r="NWO59" s="265"/>
      <c r="NWP59" s="266"/>
      <c r="NWQ59" s="200"/>
      <c r="NWR59" s="266"/>
      <c r="NWS59" s="261"/>
      <c r="NWT59" s="265"/>
      <c r="NWU59" s="266"/>
      <c r="NWV59" s="200"/>
      <c r="NWW59" s="266"/>
      <c r="NWX59" s="261"/>
      <c r="NWY59" s="265"/>
      <c r="NWZ59" s="266"/>
      <c r="NXA59" s="200"/>
      <c r="NXB59" s="266"/>
      <c r="NXC59" s="261"/>
      <c r="NXD59" s="265"/>
      <c r="NXE59" s="266"/>
      <c r="NXF59" s="200"/>
      <c r="NXG59" s="266"/>
      <c r="NXH59" s="261"/>
      <c r="NXI59" s="265"/>
      <c r="NXJ59" s="266"/>
      <c r="NXK59" s="200"/>
      <c r="NXL59" s="266"/>
      <c r="NXM59" s="261"/>
      <c r="NXN59" s="265"/>
      <c r="NXO59" s="266"/>
      <c r="NXP59" s="200"/>
      <c r="NXQ59" s="266"/>
      <c r="NXR59" s="261"/>
      <c r="NXS59" s="265"/>
      <c r="NXT59" s="266"/>
      <c r="NXU59" s="200"/>
      <c r="NXV59" s="266"/>
      <c r="NXW59" s="261"/>
      <c r="NXX59" s="265"/>
      <c r="NXY59" s="266"/>
      <c r="NXZ59" s="200"/>
      <c r="NYA59" s="266"/>
      <c r="NYB59" s="261"/>
      <c r="NYC59" s="265"/>
      <c r="NYD59" s="266"/>
      <c r="NYE59" s="200"/>
      <c r="NYF59" s="266"/>
      <c r="NYG59" s="261"/>
      <c r="NYH59" s="265"/>
      <c r="NYI59" s="266"/>
      <c r="NYJ59" s="200"/>
      <c r="NYK59" s="266"/>
      <c r="NYL59" s="261"/>
      <c r="NYM59" s="265"/>
      <c r="NYN59" s="266"/>
      <c r="NYO59" s="200"/>
      <c r="NYP59" s="266"/>
      <c r="NYQ59" s="261"/>
      <c r="NYR59" s="265"/>
      <c r="NYS59" s="266"/>
      <c r="NYT59" s="200"/>
      <c r="NYU59" s="266"/>
      <c r="NYV59" s="261"/>
      <c r="NYW59" s="265"/>
      <c r="NYX59" s="266"/>
      <c r="NYY59" s="200"/>
      <c r="NYZ59" s="266"/>
      <c r="NZA59" s="261"/>
      <c r="NZB59" s="265"/>
      <c r="NZC59" s="266"/>
      <c r="NZD59" s="200"/>
      <c r="NZE59" s="266"/>
      <c r="NZF59" s="261"/>
      <c r="NZG59" s="265"/>
      <c r="NZH59" s="266"/>
      <c r="NZI59" s="200"/>
      <c r="NZJ59" s="266"/>
      <c r="NZK59" s="261"/>
      <c r="NZL59" s="265"/>
      <c r="NZM59" s="266"/>
      <c r="NZN59" s="200"/>
      <c r="NZO59" s="266"/>
      <c r="NZP59" s="261"/>
      <c r="NZQ59" s="265"/>
      <c r="NZR59" s="266"/>
      <c r="NZS59" s="200"/>
      <c r="NZT59" s="266"/>
      <c r="NZU59" s="261"/>
      <c r="NZV59" s="265"/>
      <c r="NZW59" s="266"/>
      <c r="NZX59" s="200"/>
      <c r="NZY59" s="266"/>
      <c r="NZZ59" s="261"/>
      <c r="OAA59" s="265"/>
      <c r="OAB59" s="266"/>
      <c r="OAC59" s="200"/>
      <c r="OAD59" s="266"/>
      <c r="OAE59" s="261"/>
      <c r="OAF59" s="265"/>
      <c r="OAG59" s="266"/>
      <c r="OAH59" s="200"/>
      <c r="OAI59" s="266"/>
      <c r="OAJ59" s="261"/>
      <c r="OAK59" s="265"/>
      <c r="OAL59" s="266"/>
      <c r="OAM59" s="200"/>
      <c r="OAN59" s="266"/>
      <c r="OAO59" s="261"/>
      <c r="OAP59" s="265"/>
      <c r="OAQ59" s="266"/>
      <c r="OAR59" s="200"/>
      <c r="OAS59" s="266"/>
      <c r="OAT59" s="261"/>
      <c r="OAU59" s="265"/>
      <c r="OAV59" s="266"/>
      <c r="OAW59" s="200"/>
      <c r="OAX59" s="266"/>
      <c r="OAY59" s="261"/>
      <c r="OAZ59" s="265"/>
      <c r="OBA59" s="266"/>
      <c r="OBB59" s="200"/>
      <c r="OBC59" s="266"/>
      <c r="OBD59" s="261"/>
      <c r="OBE59" s="265"/>
      <c r="OBF59" s="266"/>
      <c r="OBG59" s="200"/>
      <c r="OBH59" s="266"/>
      <c r="OBI59" s="261"/>
      <c r="OBJ59" s="265"/>
      <c r="OBK59" s="266"/>
      <c r="OBL59" s="200"/>
      <c r="OBM59" s="266"/>
      <c r="OBN59" s="261"/>
      <c r="OBO59" s="265"/>
      <c r="OBP59" s="266"/>
      <c r="OBQ59" s="200"/>
      <c r="OBR59" s="266"/>
      <c r="OBS59" s="261"/>
      <c r="OBT59" s="265"/>
      <c r="OBU59" s="266"/>
      <c r="OBV59" s="200"/>
      <c r="OBW59" s="266"/>
      <c r="OBX59" s="261"/>
      <c r="OBY59" s="265"/>
      <c r="OBZ59" s="266"/>
      <c r="OCA59" s="200"/>
      <c r="OCB59" s="266"/>
      <c r="OCC59" s="261"/>
      <c r="OCD59" s="265"/>
      <c r="OCE59" s="266"/>
      <c r="OCF59" s="200"/>
      <c r="OCG59" s="266"/>
      <c r="OCH59" s="261"/>
      <c r="OCI59" s="265"/>
      <c r="OCJ59" s="266"/>
      <c r="OCK59" s="200"/>
      <c r="OCL59" s="266"/>
      <c r="OCM59" s="261"/>
      <c r="OCN59" s="265"/>
      <c r="OCO59" s="266"/>
      <c r="OCP59" s="200"/>
      <c r="OCQ59" s="266"/>
      <c r="OCR59" s="261"/>
      <c r="OCS59" s="265"/>
      <c r="OCT59" s="266"/>
      <c r="OCU59" s="200"/>
      <c r="OCV59" s="266"/>
      <c r="OCW59" s="261"/>
      <c r="OCX59" s="265"/>
      <c r="OCY59" s="266"/>
      <c r="OCZ59" s="200"/>
      <c r="ODA59" s="266"/>
      <c r="ODB59" s="261"/>
      <c r="ODC59" s="265"/>
      <c r="ODD59" s="266"/>
      <c r="ODE59" s="200"/>
      <c r="ODF59" s="266"/>
      <c r="ODG59" s="261"/>
      <c r="ODH59" s="265"/>
      <c r="ODI59" s="266"/>
      <c r="ODJ59" s="200"/>
      <c r="ODK59" s="266"/>
      <c r="ODL59" s="261"/>
      <c r="ODM59" s="265"/>
      <c r="ODN59" s="266"/>
      <c r="ODO59" s="200"/>
      <c r="ODP59" s="266"/>
      <c r="ODQ59" s="261"/>
      <c r="ODR59" s="265"/>
      <c r="ODS59" s="266"/>
      <c r="ODT59" s="200"/>
      <c r="ODU59" s="266"/>
      <c r="ODV59" s="261"/>
      <c r="ODW59" s="265"/>
      <c r="ODX59" s="266"/>
      <c r="ODY59" s="200"/>
      <c r="ODZ59" s="266"/>
      <c r="OEA59" s="261"/>
      <c r="OEB59" s="265"/>
      <c r="OEC59" s="266"/>
      <c r="OED59" s="200"/>
      <c r="OEE59" s="266"/>
      <c r="OEF59" s="261"/>
      <c r="OEG59" s="265"/>
      <c r="OEH59" s="266"/>
      <c r="OEI59" s="200"/>
      <c r="OEJ59" s="266"/>
      <c r="OEK59" s="261"/>
      <c r="OEL59" s="265"/>
      <c r="OEM59" s="266"/>
      <c r="OEN59" s="200"/>
      <c r="OEO59" s="266"/>
      <c r="OEP59" s="261"/>
      <c r="OEQ59" s="265"/>
      <c r="OER59" s="266"/>
      <c r="OES59" s="200"/>
      <c r="OET59" s="266"/>
      <c r="OEU59" s="261"/>
      <c r="OEV59" s="265"/>
      <c r="OEW59" s="266"/>
      <c r="OEX59" s="200"/>
      <c r="OEY59" s="266"/>
      <c r="OEZ59" s="261"/>
      <c r="OFA59" s="265"/>
      <c r="OFB59" s="266"/>
      <c r="OFC59" s="200"/>
      <c r="OFD59" s="266"/>
      <c r="OFE59" s="261"/>
      <c r="OFF59" s="265"/>
      <c r="OFG59" s="266"/>
      <c r="OFH59" s="200"/>
      <c r="OFI59" s="266"/>
      <c r="OFJ59" s="261"/>
      <c r="OFK59" s="265"/>
      <c r="OFL59" s="266"/>
      <c r="OFM59" s="200"/>
      <c r="OFN59" s="266"/>
      <c r="OFO59" s="261"/>
      <c r="OFP59" s="265"/>
      <c r="OFQ59" s="266"/>
      <c r="OFR59" s="200"/>
      <c r="OFS59" s="266"/>
      <c r="OFT59" s="261"/>
      <c r="OFU59" s="265"/>
      <c r="OFV59" s="266"/>
      <c r="OFW59" s="200"/>
      <c r="OFX59" s="266"/>
      <c r="OFY59" s="261"/>
      <c r="OFZ59" s="265"/>
      <c r="OGA59" s="266"/>
      <c r="OGB59" s="200"/>
      <c r="OGC59" s="266"/>
      <c r="OGD59" s="261"/>
      <c r="OGE59" s="265"/>
      <c r="OGF59" s="266"/>
      <c r="OGG59" s="200"/>
      <c r="OGH59" s="266"/>
      <c r="OGI59" s="261"/>
      <c r="OGJ59" s="265"/>
      <c r="OGK59" s="266"/>
      <c r="OGL59" s="200"/>
      <c r="OGM59" s="266"/>
      <c r="OGN59" s="261"/>
      <c r="OGO59" s="265"/>
      <c r="OGP59" s="266"/>
      <c r="OGQ59" s="200"/>
      <c r="OGR59" s="266"/>
      <c r="OGS59" s="261"/>
      <c r="OGT59" s="265"/>
      <c r="OGU59" s="266"/>
      <c r="OGV59" s="200"/>
      <c r="OGW59" s="266"/>
      <c r="OGX59" s="261"/>
      <c r="OGY59" s="265"/>
      <c r="OGZ59" s="266"/>
      <c r="OHA59" s="200"/>
      <c r="OHB59" s="266"/>
      <c r="OHC59" s="261"/>
      <c r="OHD59" s="265"/>
      <c r="OHE59" s="266"/>
      <c r="OHF59" s="200"/>
      <c r="OHG59" s="266"/>
      <c r="OHH59" s="261"/>
      <c r="OHI59" s="265"/>
      <c r="OHJ59" s="266"/>
      <c r="OHK59" s="200"/>
      <c r="OHL59" s="266"/>
      <c r="OHM59" s="261"/>
      <c r="OHN59" s="265"/>
      <c r="OHO59" s="266"/>
      <c r="OHP59" s="200"/>
      <c r="OHQ59" s="266"/>
      <c r="OHR59" s="261"/>
      <c r="OHS59" s="265"/>
      <c r="OHT59" s="266"/>
      <c r="OHU59" s="200"/>
      <c r="OHV59" s="266"/>
      <c r="OHW59" s="261"/>
      <c r="OHX59" s="265"/>
      <c r="OHY59" s="266"/>
      <c r="OHZ59" s="200"/>
      <c r="OIA59" s="266"/>
      <c r="OIB59" s="261"/>
      <c r="OIC59" s="265"/>
      <c r="OID59" s="266"/>
      <c r="OIE59" s="200"/>
      <c r="OIF59" s="266"/>
      <c r="OIG59" s="261"/>
      <c r="OIH59" s="265"/>
      <c r="OII59" s="266"/>
      <c r="OIJ59" s="200"/>
      <c r="OIK59" s="266"/>
      <c r="OIL59" s="261"/>
      <c r="OIM59" s="265"/>
      <c r="OIN59" s="266"/>
      <c r="OIO59" s="200"/>
      <c r="OIP59" s="266"/>
      <c r="OIQ59" s="261"/>
      <c r="OIR59" s="265"/>
      <c r="OIS59" s="266"/>
      <c r="OIT59" s="200"/>
      <c r="OIU59" s="266"/>
      <c r="OIV59" s="261"/>
      <c r="OIW59" s="265"/>
      <c r="OIX59" s="266"/>
      <c r="OIY59" s="200"/>
      <c r="OIZ59" s="266"/>
      <c r="OJA59" s="261"/>
      <c r="OJB59" s="265"/>
      <c r="OJC59" s="266"/>
      <c r="OJD59" s="200"/>
      <c r="OJE59" s="266"/>
      <c r="OJF59" s="261"/>
      <c r="OJG59" s="265"/>
      <c r="OJH59" s="266"/>
      <c r="OJI59" s="200"/>
      <c r="OJJ59" s="266"/>
      <c r="OJK59" s="261"/>
      <c r="OJL59" s="265"/>
      <c r="OJM59" s="266"/>
      <c r="OJN59" s="200"/>
      <c r="OJO59" s="266"/>
      <c r="OJP59" s="261"/>
      <c r="OJQ59" s="265"/>
      <c r="OJR59" s="266"/>
      <c r="OJS59" s="200"/>
      <c r="OJT59" s="266"/>
      <c r="OJU59" s="261"/>
      <c r="OJV59" s="265"/>
      <c r="OJW59" s="266"/>
      <c r="OJX59" s="200"/>
      <c r="OJY59" s="266"/>
      <c r="OJZ59" s="261"/>
      <c r="OKA59" s="265"/>
      <c r="OKB59" s="266"/>
      <c r="OKC59" s="200"/>
      <c r="OKD59" s="266"/>
      <c r="OKE59" s="261"/>
      <c r="OKF59" s="265"/>
      <c r="OKG59" s="266"/>
      <c r="OKH59" s="200"/>
      <c r="OKI59" s="266"/>
      <c r="OKJ59" s="261"/>
      <c r="OKK59" s="265"/>
      <c r="OKL59" s="266"/>
      <c r="OKM59" s="200"/>
      <c r="OKN59" s="266"/>
      <c r="OKO59" s="261"/>
      <c r="OKP59" s="265"/>
      <c r="OKQ59" s="266"/>
      <c r="OKR59" s="200"/>
      <c r="OKS59" s="266"/>
      <c r="OKT59" s="261"/>
      <c r="OKU59" s="265"/>
      <c r="OKV59" s="266"/>
      <c r="OKW59" s="200"/>
      <c r="OKX59" s="266"/>
      <c r="OKY59" s="261"/>
      <c r="OKZ59" s="265"/>
      <c r="OLA59" s="266"/>
      <c r="OLB59" s="200"/>
      <c r="OLC59" s="266"/>
      <c r="OLD59" s="261"/>
      <c r="OLE59" s="265"/>
      <c r="OLF59" s="266"/>
      <c r="OLG59" s="200"/>
      <c r="OLH59" s="266"/>
      <c r="OLI59" s="261"/>
      <c r="OLJ59" s="265"/>
      <c r="OLK59" s="266"/>
      <c r="OLL59" s="200"/>
      <c r="OLM59" s="266"/>
      <c r="OLN59" s="261"/>
      <c r="OLO59" s="265"/>
      <c r="OLP59" s="266"/>
      <c r="OLQ59" s="200"/>
      <c r="OLR59" s="266"/>
      <c r="OLS59" s="261"/>
      <c r="OLT59" s="265"/>
      <c r="OLU59" s="266"/>
      <c r="OLV59" s="200"/>
      <c r="OLW59" s="266"/>
      <c r="OLX59" s="261"/>
      <c r="OLY59" s="265"/>
      <c r="OLZ59" s="266"/>
      <c r="OMA59" s="200"/>
      <c r="OMB59" s="266"/>
      <c r="OMC59" s="261"/>
      <c r="OMD59" s="265"/>
      <c r="OME59" s="266"/>
      <c r="OMF59" s="200"/>
      <c r="OMG59" s="266"/>
      <c r="OMH59" s="261"/>
      <c r="OMI59" s="265"/>
      <c r="OMJ59" s="266"/>
      <c r="OMK59" s="200"/>
      <c r="OML59" s="266"/>
      <c r="OMM59" s="261"/>
      <c r="OMN59" s="265"/>
      <c r="OMO59" s="266"/>
      <c r="OMP59" s="200"/>
      <c r="OMQ59" s="266"/>
      <c r="OMR59" s="261"/>
      <c r="OMS59" s="265"/>
      <c r="OMT59" s="266"/>
      <c r="OMU59" s="200"/>
      <c r="OMV59" s="266"/>
      <c r="OMW59" s="261"/>
      <c r="OMX59" s="265"/>
      <c r="OMY59" s="266"/>
      <c r="OMZ59" s="200"/>
      <c r="ONA59" s="266"/>
      <c r="ONB59" s="261"/>
      <c r="ONC59" s="265"/>
      <c r="OND59" s="266"/>
      <c r="ONE59" s="200"/>
      <c r="ONF59" s="266"/>
      <c r="ONG59" s="261"/>
      <c r="ONH59" s="265"/>
      <c r="ONI59" s="266"/>
      <c r="ONJ59" s="200"/>
      <c r="ONK59" s="266"/>
      <c r="ONL59" s="261"/>
      <c r="ONM59" s="265"/>
      <c r="ONN59" s="266"/>
      <c r="ONO59" s="200"/>
      <c r="ONP59" s="266"/>
      <c r="ONQ59" s="261"/>
      <c r="ONR59" s="265"/>
      <c r="ONS59" s="266"/>
      <c r="ONT59" s="200"/>
      <c r="ONU59" s="266"/>
      <c r="ONV59" s="261"/>
      <c r="ONW59" s="265"/>
      <c r="ONX59" s="266"/>
      <c r="ONY59" s="200"/>
      <c r="ONZ59" s="266"/>
      <c r="OOA59" s="261"/>
      <c r="OOB59" s="265"/>
      <c r="OOC59" s="266"/>
      <c r="OOD59" s="200"/>
      <c r="OOE59" s="266"/>
      <c r="OOF59" s="261"/>
      <c r="OOG59" s="265"/>
      <c r="OOH59" s="266"/>
      <c r="OOI59" s="200"/>
      <c r="OOJ59" s="266"/>
      <c r="OOK59" s="261"/>
      <c r="OOL59" s="265"/>
      <c r="OOM59" s="266"/>
      <c r="OON59" s="200"/>
      <c r="OOO59" s="266"/>
      <c r="OOP59" s="261"/>
      <c r="OOQ59" s="265"/>
      <c r="OOR59" s="266"/>
      <c r="OOS59" s="200"/>
      <c r="OOT59" s="266"/>
      <c r="OOU59" s="261"/>
      <c r="OOV59" s="265"/>
      <c r="OOW59" s="266"/>
      <c r="OOX59" s="200"/>
      <c r="OOY59" s="266"/>
      <c r="OOZ59" s="261"/>
      <c r="OPA59" s="265"/>
      <c r="OPB59" s="266"/>
      <c r="OPC59" s="200"/>
      <c r="OPD59" s="266"/>
      <c r="OPE59" s="261"/>
      <c r="OPF59" s="265"/>
      <c r="OPG59" s="266"/>
      <c r="OPH59" s="200"/>
      <c r="OPI59" s="266"/>
      <c r="OPJ59" s="261"/>
      <c r="OPK59" s="265"/>
      <c r="OPL59" s="266"/>
      <c r="OPM59" s="200"/>
      <c r="OPN59" s="266"/>
      <c r="OPO59" s="261"/>
      <c r="OPP59" s="265"/>
      <c r="OPQ59" s="266"/>
      <c r="OPR59" s="200"/>
      <c r="OPS59" s="266"/>
      <c r="OPT59" s="261"/>
      <c r="OPU59" s="265"/>
      <c r="OPV59" s="266"/>
      <c r="OPW59" s="200"/>
      <c r="OPX59" s="266"/>
      <c r="OPY59" s="261"/>
      <c r="OPZ59" s="265"/>
      <c r="OQA59" s="266"/>
      <c r="OQB59" s="200"/>
      <c r="OQC59" s="266"/>
      <c r="OQD59" s="261"/>
      <c r="OQE59" s="265"/>
      <c r="OQF59" s="266"/>
      <c r="OQG59" s="200"/>
      <c r="OQH59" s="266"/>
      <c r="OQI59" s="261"/>
      <c r="OQJ59" s="265"/>
      <c r="OQK59" s="266"/>
      <c r="OQL59" s="200"/>
      <c r="OQM59" s="266"/>
      <c r="OQN59" s="261"/>
      <c r="OQO59" s="265"/>
      <c r="OQP59" s="266"/>
      <c r="OQQ59" s="200"/>
      <c r="OQR59" s="266"/>
      <c r="OQS59" s="261"/>
      <c r="OQT59" s="265"/>
      <c r="OQU59" s="266"/>
      <c r="OQV59" s="200"/>
      <c r="OQW59" s="266"/>
      <c r="OQX59" s="261"/>
      <c r="OQY59" s="265"/>
      <c r="OQZ59" s="266"/>
      <c r="ORA59" s="200"/>
      <c r="ORB59" s="266"/>
      <c r="ORC59" s="261"/>
      <c r="ORD59" s="265"/>
      <c r="ORE59" s="266"/>
      <c r="ORF59" s="200"/>
      <c r="ORG59" s="266"/>
      <c r="ORH59" s="261"/>
      <c r="ORI59" s="265"/>
      <c r="ORJ59" s="266"/>
      <c r="ORK59" s="200"/>
      <c r="ORL59" s="266"/>
      <c r="ORM59" s="261"/>
      <c r="ORN59" s="265"/>
      <c r="ORO59" s="266"/>
      <c r="ORP59" s="200"/>
      <c r="ORQ59" s="266"/>
      <c r="ORR59" s="261"/>
      <c r="ORS59" s="265"/>
      <c r="ORT59" s="266"/>
      <c r="ORU59" s="200"/>
      <c r="ORV59" s="266"/>
      <c r="ORW59" s="261"/>
      <c r="ORX59" s="265"/>
      <c r="ORY59" s="266"/>
      <c r="ORZ59" s="200"/>
      <c r="OSA59" s="266"/>
      <c r="OSB59" s="261"/>
      <c r="OSC59" s="265"/>
      <c r="OSD59" s="266"/>
      <c r="OSE59" s="200"/>
      <c r="OSF59" s="266"/>
      <c r="OSG59" s="261"/>
      <c r="OSH59" s="265"/>
      <c r="OSI59" s="266"/>
      <c r="OSJ59" s="200"/>
      <c r="OSK59" s="266"/>
      <c r="OSL59" s="261"/>
      <c r="OSM59" s="265"/>
      <c r="OSN59" s="266"/>
      <c r="OSO59" s="200"/>
      <c r="OSP59" s="266"/>
      <c r="OSQ59" s="261"/>
      <c r="OSR59" s="265"/>
      <c r="OSS59" s="266"/>
      <c r="OST59" s="200"/>
      <c r="OSU59" s="266"/>
      <c r="OSV59" s="261"/>
      <c r="OSW59" s="265"/>
      <c r="OSX59" s="266"/>
      <c r="OSY59" s="200"/>
      <c r="OSZ59" s="266"/>
      <c r="OTA59" s="261"/>
      <c r="OTB59" s="265"/>
      <c r="OTC59" s="266"/>
      <c r="OTD59" s="200"/>
      <c r="OTE59" s="266"/>
      <c r="OTF59" s="261"/>
      <c r="OTG59" s="265"/>
      <c r="OTH59" s="266"/>
      <c r="OTI59" s="200"/>
      <c r="OTJ59" s="266"/>
      <c r="OTK59" s="261"/>
      <c r="OTL59" s="265"/>
      <c r="OTM59" s="266"/>
      <c r="OTN59" s="200"/>
      <c r="OTO59" s="266"/>
      <c r="OTP59" s="261"/>
      <c r="OTQ59" s="265"/>
      <c r="OTR59" s="266"/>
      <c r="OTS59" s="200"/>
      <c r="OTT59" s="266"/>
      <c r="OTU59" s="261"/>
      <c r="OTV59" s="265"/>
      <c r="OTW59" s="266"/>
      <c r="OTX59" s="200"/>
      <c r="OTY59" s="266"/>
      <c r="OTZ59" s="261"/>
      <c r="OUA59" s="265"/>
      <c r="OUB59" s="266"/>
      <c r="OUC59" s="200"/>
      <c r="OUD59" s="266"/>
      <c r="OUE59" s="261"/>
      <c r="OUF59" s="265"/>
      <c r="OUG59" s="266"/>
      <c r="OUH59" s="200"/>
      <c r="OUI59" s="266"/>
      <c r="OUJ59" s="261"/>
      <c r="OUK59" s="265"/>
      <c r="OUL59" s="266"/>
      <c r="OUM59" s="200"/>
      <c r="OUN59" s="266"/>
      <c r="OUO59" s="261"/>
      <c r="OUP59" s="265"/>
      <c r="OUQ59" s="266"/>
      <c r="OUR59" s="200"/>
      <c r="OUS59" s="266"/>
      <c r="OUT59" s="261"/>
      <c r="OUU59" s="265"/>
      <c r="OUV59" s="266"/>
      <c r="OUW59" s="200"/>
      <c r="OUX59" s="266"/>
      <c r="OUY59" s="261"/>
      <c r="OUZ59" s="265"/>
      <c r="OVA59" s="266"/>
      <c r="OVB59" s="200"/>
      <c r="OVC59" s="266"/>
      <c r="OVD59" s="261"/>
      <c r="OVE59" s="265"/>
      <c r="OVF59" s="266"/>
      <c r="OVG59" s="200"/>
      <c r="OVH59" s="266"/>
      <c r="OVI59" s="261"/>
      <c r="OVJ59" s="265"/>
      <c r="OVK59" s="266"/>
      <c r="OVL59" s="200"/>
      <c r="OVM59" s="266"/>
      <c r="OVN59" s="261"/>
      <c r="OVO59" s="265"/>
      <c r="OVP59" s="266"/>
      <c r="OVQ59" s="200"/>
      <c r="OVR59" s="266"/>
      <c r="OVS59" s="261"/>
      <c r="OVT59" s="265"/>
      <c r="OVU59" s="266"/>
      <c r="OVV59" s="200"/>
      <c r="OVW59" s="266"/>
      <c r="OVX59" s="261"/>
      <c r="OVY59" s="265"/>
      <c r="OVZ59" s="266"/>
      <c r="OWA59" s="200"/>
      <c r="OWB59" s="266"/>
      <c r="OWC59" s="261"/>
      <c r="OWD59" s="265"/>
      <c r="OWE59" s="266"/>
      <c r="OWF59" s="200"/>
      <c r="OWG59" s="266"/>
      <c r="OWH59" s="261"/>
      <c r="OWI59" s="265"/>
      <c r="OWJ59" s="266"/>
      <c r="OWK59" s="200"/>
      <c r="OWL59" s="266"/>
      <c r="OWM59" s="261"/>
      <c r="OWN59" s="265"/>
      <c r="OWO59" s="266"/>
      <c r="OWP59" s="200"/>
      <c r="OWQ59" s="266"/>
      <c r="OWR59" s="261"/>
      <c r="OWS59" s="265"/>
      <c r="OWT59" s="266"/>
      <c r="OWU59" s="200"/>
      <c r="OWV59" s="266"/>
      <c r="OWW59" s="261"/>
      <c r="OWX59" s="265"/>
      <c r="OWY59" s="266"/>
      <c r="OWZ59" s="200"/>
      <c r="OXA59" s="266"/>
      <c r="OXB59" s="261"/>
      <c r="OXC59" s="265"/>
      <c r="OXD59" s="266"/>
      <c r="OXE59" s="200"/>
      <c r="OXF59" s="266"/>
      <c r="OXG59" s="261"/>
      <c r="OXH59" s="265"/>
      <c r="OXI59" s="266"/>
      <c r="OXJ59" s="200"/>
      <c r="OXK59" s="266"/>
      <c r="OXL59" s="261"/>
      <c r="OXM59" s="265"/>
      <c r="OXN59" s="266"/>
      <c r="OXO59" s="200"/>
      <c r="OXP59" s="266"/>
      <c r="OXQ59" s="261"/>
      <c r="OXR59" s="265"/>
      <c r="OXS59" s="266"/>
      <c r="OXT59" s="200"/>
      <c r="OXU59" s="266"/>
      <c r="OXV59" s="261"/>
      <c r="OXW59" s="265"/>
      <c r="OXX59" s="266"/>
      <c r="OXY59" s="200"/>
      <c r="OXZ59" s="266"/>
      <c r="OYA59" s="261"/>
      <c r="OYB59" s="265"/>
      <c r="OYC59" s="266"/>
      <c r="OYD59" s="200"/>
      <c r="OYE59" s="266"/>
      <c r="OYF59" s="261"/>
      <c r="OYG59" s="265"/>
      <c r="OYH59" s="266"/>
      <c r="OYI59" s="200"/>
      <c r="OYJ59" s="266"/>
      <c r="OYK59" s="261"/>
      <c r="OYL59" s="265"/>
      <c r="OYM59" s="266"/>
      <c r="OYN59" s="200"/>
      <c r="OYO59" s="266"/>
      <c r="OYP59" s="261"/>
      <c r="OYQ59" s="265"/>
      <c r="OYR59" s="266"/>
      <c r="OYS59" s="200"/>
      <c r="OYT59" s="266"/>
      <c r="OYU59" s="261"/>
      <c r="OYV59" s="265"/>
      <c r="OYW59" s="266"/>
      <c r="OYX59" s="200"/>
      <c r="OYY59" s="266"/>
      <c r="OYZ59" s="261"/>
      <c r="OZA59" s="265"/>
      <c r="OZB59" s="266"/>
      <c r="OZC59" s="200"/>
      <c r="OZD59" s="266"/>
      <c r="OZE59" s="261"/>
      <c r="OZF59" s="265"/>
      <c r="OZG59" s="266"/>
      <c r="OZH59" s="200"/>
      <c r="OZI59" s="266"/>
      <c r="OZJ59" s="261"/>
      <c r="OZK59" s="265"/>
      <c r="OZL59" s="266"/>
      <c r="OZM59" s="200"/>
      <c r="OZN59" s="266"/>
      <c r="OZO59" s="261"/>
      <c r="OZP59" s="265"/>
      <c r="OZQ59" s="266"/>
      <c r="OZR59" s="200"/>
      <c r="OZS59" s="266"/>
      <c r="OZT59" s="261"/>
      <c r="OZU59" s="265"/>
      <c r="OZV59" s="266"/>
      <c r="OZW59" s="200"/>
      <c r="OZX59" s="266"/>
      <c r="OZY59" s="261"/>
      <c r="OZZ59" s="265"/>
      <c r="PAA59" s="266"/>
      <c r="PAB59" s="200"/>
      <c r="PAC59" s="266"/>
      <c r="PAD59" s="261"/>
      <c r="PAE59" s="265"/>
      <c r="PAF59" s="266"/>
      <c r="PAG59" s="200"/>
      <c r="PAH59" s="266"/>
      <c r="PAI59" s="261"/>
      <c r="PAJ59" s="265"/>
      <c r="PAK59" s="266"/>
      <c r="PAL59" s="200"/>
      <c r="PAM59" s="266"/>
      <c r="PAN59" s="261"/>
      <c r="PAO59" s="265"/>
      <c r="PAP59" s="266"/>
      <c r="PAQ59" s="200"/>
      <c r="PAR59" s="266"/>
      <c r="PAS59" s="261"/>
      <c r="PAT59" s="265"/>
      <c r="PAU59" s="266"/>
      <c r="PAV59" s="200"/>
      <c r="PAW59" s="266"/>
      <c r="PAX59" s="261"/>
      <c r="PAY59" s="265"/>
      <c r="PAZ59" s="266"/>
      <c r="PBA59" s="200"/>
      <c r="PBB59" s="266"/>
      <c r="PBC59" s="261"/>
      <c r="PBD59" s="265"/>
      <c r="PBE59" s="266"/>
      <c r="PBF59" s="200"/>
      <c r="PBG59" s="266"/>
      <c r="PBH59" s="261"/>
      <c r="PBI59" s="265"/>
      <c r="PBJ59" s="266"/>
      <c r="PBK59" s="200"/>
      <c r="PBL59" s="266"/>
      <c r="PBM59" s="261"/>
      <c r="PBN59" s="265"/>
      <c r="PBO59" s="266"/>
      <c r="PBP59" s="200"/>
      <c r="PBQ59" s="266"/>
      <c r="PBR59" s="261"/>
      <c r="PBS59" s="265"/>
      <c r="PBT59" s="266"/>
      <c r="PBU59" s="200"/>
      <c r="PBV59" s="266"/>
      <c r="PBW59" s="261"/>
      <c r="PBX59" s="265"/>
      <c r="PBY59" s="266"/>
      <c r="PBZ59" s="200"/>
      <c r="PCA59" s="266"/>
      <c r="PCB59" s="261"/>
      <c r="PCC59" s="265"/>
      <c r="PCD59" s="266"/>
      <c r="PCE59" s="200"/>
      <c r="PCF59" s="266"/>
      <c r="PCG59" s="261"/>
      <c r="PCH59" s="265"/>
      <c r="PCI59" s="266"/>
      <c r="PCJ59" s="200"/>
      <c r="PCK59" s="266"/>
      <c r="PCL59" s="261"/>
      <c r="PCM59" s="265"/>
      <c r="PCN59" s="266"/>
      <c r="PCO59" s="200"/>
      <c r="PCP59" s="266"/>
      <c r="PCQ59" s="261"/>
      <c r="PCR59" s="265"/>
      <c r="PCS59" s="266"/>
      <c r="PCT59" s="200"/>
      <c r="PCU59" s="266"/>
      <c r="PCV59" s="261"/>
      <c r="PCW59" s="265"/>
      <c r="PCX59" s="266"/>
      <c r="PCY59" s="200"/>
      <c r="PCZ59" s="266"/>
      <c r="PDA59" s="261"/>
      <c r="PDB59" s="265"/>
      <c r="PDC59" s="266"/>
      <c r="PDD59" s="200"/>
      <c r="PDE59" s="266"/>
      <c r="PDF59" s="261"/>
      <c r="PDG59" s="265"/>
      <c r="PDH59" s="266"/>
      <c r="PDI59" s="200"/>
      <c r="PDJ59" s="266"/>
      <c r="PDK59" s="261"/>
      <c r="PDL59" s="265"/>
      <c r="PDM59" s="266"/>
      <c r="PDN59" s="200"/>
      <c r="PDO59" s="266"/>
      <c r="PDP59" s="261"/>
      <c r="PDQ59" s="265"/>
      <c r="PDR59" s="266"/>
      <c r="PDS59" s="200"/>
      <c r="PDT59" s="266"/>
      <c r="PDU59" s="261"/>
      <c r="PDV59" s="265"/>
      <c r="PDW59" s="266"/>
      <c r="PDX59" s="200"/>
      <c r="PDY59" s="266"/>
      <c r="PDZ59" s="261"/>
      <c r="PEA59" s="265"/>
      <c r="PEB59" s="266"/>
      <c r="PEC59" s="200"/>
      <c r="PED59" s="266"/>
      <c r="PEE59" s="261"/>
      <c r="PEF59" s="265"/>
      <c r="PEG59" s="266"/>
      <c r="PEH59" s="200"/>
      <c r="PEI59" s="266"/>
      <c r="PEJ59" s="261"/>
      <c r="PEK59" s="265"/>
      <c r="PEL59" s="266"/>
      <c r="PEM59" s="200"/>
      <c r="PEN59" s="266"/>
      <c r="PEO59" s="261"/>
      <c r="PEP59" s="265"/>
      <c r="PEQ59" s="266"/>
      <c r="PER59" s="200"/>
      <c r="PES59" s="266"/>
      <c r="PET59" s="261"/>
      <c r="PEU59" s="265"/>
      <c r="PEV59" s="266"/>
      <c r="PEW59" s="200"/>
      <c r="PEX59" s="266"/>
      <c r="PEY59" s="261"/>
      <c r="PEZ59" s="265"/>
      <c r="PFA59" s="266"/>
      <c r="PFB59" s="200"/>
      <c r="PFC59" s="266"/>
      <c r="PFD59" s="261"/>
      <c r="PFE59" s="265"/>
      <c r="PFF59" s="266"/>
      <c r="PFG59" s="200"/>
      <c r="PFH59" s="266"/>
      <c r="PFI59" s="261"/>
      <c r="PFJ59" s="265"/>
      <c r="PFK59" s="266"/>
      <c r="PFL59" s="200"/>
      <c r="PFM59" s="266"/>
      <c r="PFN59" s="261"/>
      <c r="PFO59" s="265"/>
      <c r="PFP59" s="266"/>
      <c r="PFQ59" s="200"/>
      <c r="PFR59" s="266"/>
      <c r="PFS59" s="261"/>
      <c r="PFT59" s="265"/>
      <c r="PFU59" s="266"/>
      <c r="PFV59" s="200"/>
      <c r="PFW59" s="266"/>
      <c r="PFX59" s="261"/>
      <c r="PFY59" s="265"/>
      <c r="PFZ59" s="266"/>
      <c r="PGA59" s="200"/>
      <c r="PGB59" s="266"/>
      <c r="PGC59" s="261"/>
      <c r="PGD59" s="265"/>
      <c r="PGE59" s="266"/>
      <c r="PGF59" s="200"/>
      <c r="PGG59" s="266"/>
      <c r="PGH59" s="261"/>
      <c r="PGI59" s="265"/>
      <c r="PGJ59" s="266"/>
      <c r="PGK59" s="200"/>
      <c r="PGL59" s="266"/>
      <c r="PGM59" s="261"/>
      <c r="PGN59" s="265"/>
      <c r="PGO59" s="266"/>
      <c r="PGP59" s="200"/>
      <c r="PGQ59" s="266"/>
      <c r="PGR59" s="261"/>
      <c r="PGS59" s="265"/>
      <c r="PGT59" s="266"/>
      <c r="PGU59" s="200"/>
      <c r="PGV59" s="266"/>
      <c r="PGW59" s="261"/>
      <c r="PGX59" s="265"/>
      <c r="PGY59" s="266"/>
      <c r="PGZ59" s="200"/>
      <c r="PHA59" s="266"/>
      <c r="PHB59" s="261"/>
      <c r="PHC59" s="265"/>
      <c r="PHD59" s="266"/>
      <c r="PHE59" s="200"/>
      <c r="PHF59" s="266"/>
      <c r="PHG59" s="261"/>
      <c r="PHH59" s="265"/>
      <c r="PHI59" s="266"/>
      <c r="PHJ59" s="200"/>
      <c r="PHK59" s="266"/>
      <c r="PHL59" s="261"/>
      <c r="PHM59" s="265"/>
      <c r="PHN59" s="266"/>
      <c r="PHO59" s="200"/>
      <c r="PHP59" s="266"/>
      <c r="PHQ59" s="261"/>
      <c r="PHR59" s="265"/>
      <c r="PHS59" s="266"/>
      <c r="PHT59" s="200"/>
      <c r="PHU59" s="266"/>
      <c r="PHV59" s="261"/>
      <c r="PHW59" s="265"/>
      <c r="PHX59" s="266"/>
      <c r="PHY59" s="200"/>
      <c r="PHZ59" s="266"/>
      <c r="PIA59" s="261"/>
      <c r="PIB59" s="265"/>
      <c r="PIC59" s="266"/>
      <c r="PID59" s="200"/>
      <c r="PIE59" s="266"/>
      <c r="PIF59" s="261"/>
      <c r="PIG59" s="265"/>
      <c r="PIH59" s="266"/>
      <c r="PII59" s="200"/>
      <c r="PIJ59" s="266"/>
      <c r="PIK59" s="261"/>
      <c r="PIL59" s="265"/>
      <c r="PIM59" s="266"/>
      <c r="PIN59" s="200"/>
      <c r="PIO59" s="266"/>
      <c r="PIP59" s="261"/>
      <c r="PIQ59" s="265"/>
      <c r="PIR59" s="266"/>
      <c r="PIS59" s="200"/>
      <c r="PIT59" s="266"/>
      <c r="PIU59" s="261"/>
      <c r="PIV59" s="265"/>
      <c r="PIW59" s="266"/>
      <c r="PIX59" s="200"/>
      <c r="PIY59" s="266"/>
      <c r="PIZ59" s="261"/>
      <c r="PJA59" s="265"/>
      <c r="PJB59" s="266"/>
      <c r="PJC59" s="200"/>
      <c r="PJD59" s="266"/>
      <c r="PJE59" s="261"/>
      <c r="PJF59" s="265"/>
      <c r="PJG59" s="266"/>
      <c r="PJH59" s="200"/>
      <c r="PJI59" s="266"/>
      <c r="PJJ59" s="261"/>
      <c r="PJK59" s="265"/>
      <c r="PJL59" s="266"/>
      <c r="PJM59" s="200"/>
      <c r="PJN59" s="266"/>
      <c r="PJO59" s="261"/>
      <c r="PJP59" s="265"/>
      <c r="PJQ59" s="266"/>
      <c r="PJR59" s="200"/>
      <c r="PJS59" s="266"/>
      <c r="PJT59" s="261"/>
      <c r="PJU59" s="265"/>
      <c r="PJV59" s="266"/>
      <c r="PJW59" s="200"/>
      <c r="PJX59" s="266"/>
      <c r="PJY59" s="261"/>
      <c r="PJZ59" s="265"/>
      <c r="PKA59" s="266"/>
      <c r="PKB59" s="200"/>
      <c r="PKC59" s="266"/>
      <c r="PKD59" s="261"/>
      <c r="PKE59" s="265"/>
      <c r="PKF59" s="266"/>
      <c r="PKG59" s="200"/>
      <c r="PKH59" s="266"/>
      <c r="PKI59" s="261"/>
      <c r="PKJ59" s="265"/>
      <c r="PKK59" s="266"/>
      <c r="PKL59" s="200"/>
      <c r="PKM59" s="266"/>
      <c r="PKN59" s="261"/>
      <c r="PKO59" s="265"/>
      <c r="PKP59" s="266"/>
      <c r="PKQ59" s="200"/>
      <c r="PKR59" s="266"/>
      <c r="PKS59" s="261"/>
      <c r="PKT59" s="265"/>
      <c r="PKU59" s="266"/>
      <c r="PKV59" s="200"/>
      <c r="PKW59" s="266"/>
      <c r="PKX59" s="261"/>
      <c r="PKY59" s="265"/>
      <c r="PKZ59" s="266"/>
      <c r="PLA59" s="200"/>
      <c r="PLB59" s="266"/>
      <c r="PLC59" s="261"/>
      <c r="PLD59" s="265"/>
      <c r="PLE59" s="266"/>
      <c r="PLF59" s="200"/>
      <c r="PLG59" s="266"/>
      <c r="PLH59" s="261"/>
      <c r="PLI59" s="265"/>
      <c r="PLJ59" s="266"/>
      <c r="PLK59" s="200"/>
      <c r="PLL59" s="266"/>
      <c r="PLM59" s="261"/>
      <c r="PLN59" s="265"/>
      <c r="PLO59" s="266"/>
      <c r="PLP59" s="200"/>
      <c r="PLQ59" s="266"/>
      <c r="PLR59" s="261"/>
      <c r="PLS59" s="265"/>
      <c r="PLT59" s="266"/>
      <c r="PLU59" s="200"/>
      <c r="PLV59" s="266"/>
      <c r="PLW59" s="261"/>
      <c r="PLX59" s="265"/>
      <c r="PLY59" s="266"/>
      <c r="PLZ59" s="200"/>
      <c r="PMA59" s="266"/>
      <c r="PMB59" s="261"/>
      <c r="PMC59" s="265"/>
      <c r="PMD59" s="266"/>
      <c r="PME59" s="200"/>
      <c r="PMF59" s="266"/>
      <c r="PMG59" s="261"/>
      <c r="PMH59" s="265"/>
      <c r="PMI59" s="266"/>
      <c r="PMJ59" s="200"/>
      <c r="PMK59" s="266"/>
      <c r="PML59" s="261"/>
      <c r="PMM59" s="265"/>
      <c r="PMN59" s="266"/>
      <c r="PMO59" s="200"/>
      <c r="PMP59" s="266"/>
      <c r="PMQ59" s="261"/>
      <c r="PMR59" s="265"/>
      <c r="PMS59" s="266"/>
      <c r="PMT59" s="200"/>
      <c r="PMU59" s="266"/>
      <c r="PMV59" s="261"/>
      <c r="PMW59" s="265"/>
      <c r="PMX59" s="266"/>
      <c r="PMY59" s="200"/>
      <c r="PMZ59" s="266"/>
      <c r="PNA59" s="261"/>
      <c r="PNB59" s="265"/>
      <c r="PNC59" s="266"/>
      <c r="PND59" s="200"/>
      <c r="PNE59" s="266"/>
      <c r="PNF59" s="261"/>
      <c r="PNG59" s="265"/>
      <c r="PNH59" s="266"/>
      <c r="PNI59" s="200"/>
      <c r="PNJ59" s="266"/>
      <c r="PNK59" s="261"/>
      <c r="PNL59" s="265"/>
      <c r="PNM59" s="266"/>
      <c r="PNN59" s="200"/>
      <c r="PNO59" s="266"/>
      <c r="PNP59" s="261"/>
      <c r="PNQ59" s="265"/>
      <c r="PNR59" s="266"/>
      <c r="PNS59" s="200"/>
      <c r="PNT59" s="266"/>
      <c r="PNU59" s="261"/>
      <c r="PNV59" s="265"/>
      <c r="PNW59" s="266"/>
      <c r="PNX59" s="200"/>
      <c r="PNY59" s="266"/>
      <c r="PNZ59" s="261"/>
      <c r="POA59" s="265"/>
      <c r="POB59" s="266"/>
      <c r="POC59" s="200"/>
      <c r="POD59" s="266"/>
      <c r="POE59" s="261"/>
      <c r="POF59" s="265"/>
      <c r="POG59" s="266"/>
      <c r="POH59" s="200"/>
      <c r="POI59" s="266"/>
      <c r="POJ59" s="261"/>
      <c r="POK59" s="265"/>
      <c r="POL59" s="266"/>
      <c r="POM59" s="200"/>
      <c r="PON59" s="266"/>
      <c r="POO59" s="261"/>
      <c r="POP59" s="265"/>
      <c r="POQ59" s="266"/>
      <c r="POR59" s="200"/>
      <c r="POS59" s="266"/>
      <c r="POT59" s="261"/>
      <c r="POU59" s="265"/>
      <c r="POV59" s="266"/>
      <c r="POW59" s="200"/>
      <c r="POX59" s="266"/>
      <c r="POY59" s="261"/>
      <c r="POZ59" s="265"/>
      <c r="PPA59" s="266"/>
      <c r="PPB59" s="200"/>
      <c r="PPC59" s="266"/>
      <c r="PPD59" s="261"/>
      <c r="PPE59" s="265"/>
      <c r="PPF59" s="266"/>
      <c r="PPG59" s="200"/>
      <c r="PPH59" s="266"/>
      <c r="PPI59" s="261"/>
      <c r="PPJ59" s="265"/>
      <c r="PPK59" s="266"/>
      <c r="PPL59" s="200"/>
      <c r="PPM59" s="266"/>
      <c r="PPN59" s="261"/>
      <c r="PPO59" s="265"/>
      <c r="PPP59" s="266"/>
      <c r="PPQ59" s="200"/>
      <c r="PPR59" s="266"/>
      <c r="PPS59" s="261"/>
      <c r="PPT59" s="265"/>
      <c r="PPU59" s="266"/>
      <c r="PPV59" s="200"/>
      <c r="PPW59" s="266"/>
      <c r="PPX59" s="261"/>
      <c r="PPY59" s="265"/>
      <c r="PPZ59" s="266"/>
      <c r="PQA59" s="200"/>
      <c r="PQB59" s="266"/>
      <c r="PQC59" s="261"/>
      <c r="PQD59" s="265"/>
      <c r="PQE59" s="266"/>
      <c r="PQF59" s="200"/>
      <c r="PQG59" s="266"/>
      <c r="PQH59" s="261"/>
      <c r="PQI59" s="265"/>
      <c r="PQJ59" s="266"/>
      <c r="PQK59" s="200"/>
      <c r="PQL59" s="266"/>
      <c r="PQM59" s="261"/>
      <c r="PQN59" s="265"/>
      <c r="PQO59" s="266"/>
      <c r="PQP59" s="200"/>
      <c r="PQQ59" s="266"/>
      <c r="PQR59" s="261"/>
      <c r="PQS59" s="265"/>
      <c r="PQT59" s="266"/>
      <c r="PQU59" s="200"/>
      <c r="PQV59" s="266"/>
      <c r="PQW59" s="261"/>
      <c r="PQX59" s="265"/>
      <c r="PQY59" s="266"/>
      <c r="PQZ59" s="200"/>
      <c r="PRA59" s="266"/>
      <c r="PRB59" s="261"/>
      <c r="PRC59" s="265"/>
      <c r="PRD59" s="266"/>
      <c r="PRE59" s="200"/>
      <c r="PRF59" s="266"/>
      <c r="PRG59" s="261"/>
      <c r="PRH59" s="265"/>
      <c r="PRI59" s="266"/>
      <c r="PRJ59" s="200"/>
      <c r="PRK59" s="266"/>
      <c r="PRL59" s="261"/>
      <c r="PRM59" s="265"/>
      <c r="PRN59" s="266"/>
      <c r="PRO59" s="200"/>
      <c r="PRP59" s="266"/>
      <c r="PRQ59" s="261"/>
      <c r="PRR59" s="265"/>
      <c r="PRS59" s="266"/>
      <c r="PRT59" s="200"/>
      <c r="PRU59" s="266"/>
      <c r="PRV59" s="261"/>
      <c r="PRW59" s="265"/>
      <c r="PRX59" s="266"/>
      <c r="PRY59" s="200"/>
      <c r="PRZ59" s="266"/>
      <c r="PSA59" s="261"/>
      <c r="PSB59" s="265"/>
      <c r="PSC59" s="266"/>
      <c r="PSD59" s="200"/>
      <c r="PSE59" s="266"/>
      <c r="PSF59" s="261"/>
      <c r="PSG59" s="265"/>
      <c r="PSH59" s="266"/>
      <c r="PSI59" s="200"/>
      <c r="PSJ59" s="266"/>
      <c r="PSK59" s="261"/>
      <c r="PSL59" s="265"/>
      <c r="PSM59" s="266"/>
      <c r="PSN59" s="200"/>
      <c r="PSO59" s="266"/>
      <c r="PSP59" s="261"/>
      <c r="PSQ59" s="265"/>
      <c r="PSR59" s="266"/>
      <c r="PSS59" s="200"/>
      <c r="PST59" s="266"/>
      <c r="PSU59" s="261"/>
      <c r="PSV59" s="265"/>
      <c r="PSW59" s="266"/>
      <c r="PSX59" s="200"/>
      <c r="PSY59" s="266"/>
      <c r="PSZ59" s="261"/>
      <c r="PTA59" s="265"/>
      <c r="PTB59" s="266"/>
      <c r="PTC59" s="200"/>
      <c r="PTD59" s="266"/>
      <c r="PTE59" s="261"/>
      <c r="PTF59" s="265"/>
      <c r="PTG59" s="266"/>
      <c r="PTH59" s="200"/>
      <c r="PTI59" s="266"/>
      <c r="PTJ59" s="261"/>
      <c r="PTK59" s="265"/>
      <c r="PTL59" s="266"/>
      <c r="PTM59" s="200"/>
      <c r="PTN59" s="266"/>
      <c r="PTO59" s="261"/>
      <c r="PTP59" s="265"/>
      <c r="PTQ59" s="266"/>
      <c r="PTR59" s="200"/>
      <c r="PTS59" s="266"/>
      <c r="PTT59" s="261"/>
      <c r="PTU59" s="265"/>
      <c r="PTV59" s="266"/>
      <c r="PTW59" s="200"/>
      <c r="PTX59" s="266"/>
      <c r="PTY59" s="261"/>
      <c r="PTZ59" s="265"/>
      <c r="PUA59" s="266"/>
      <c r="PUB59" s="200"/>
      <c r="PUC59" s="266"/>
      <c r="PUD59" s="261"/>
      <c r="PUE59" s="265"/>
      <c r="PUF59" s="266"/>
      <c r="PUG59" s="200"/>
      <c r="PUH59" s="266"/>
      <c r="PUI59" s="261"/>
      <c r="PUJ59" s="265"/>
      <c r="PUK59" s="266"/>
      <c r="PUL59" s="200"/>
      <c r="PUM59" s="266"/>
      <c r="PUN59" s="261"/>
      <c r="PUO59" s="265"/>
      <c r="PUP59" s="266"/>
      <c r="PUQ59" s="200"/>
      <c r="PUR59" s="266"/>
      <c r="PUS59" s="261"/>
      <c r="PUT59" s="265"/>
      <c r="PUU59" s="266"/>
      <c r="PUV59" s="200"/>
      <c r="PUW59" s="266"/>
      <c r="PUX59" s="261"/>
      <c r="PUY59" s="265"/>
      <c r="PUZ59" s="266"/>
      <c r="PVA59" s="200"/>
      <c r="PVB59" s="266"/>
      <c r="PVC59" s="261"/>
      <c r="PVD59" s="265"/>
      <c r="PVE59" s="266"/>
      <c r="PVF59" s="200"/>
      <c r="PVG59" s="266"/>
      <c r="PVH59" s="261"/>
      <c r="PVI59" s="265"/>
      <c r="PVJ59" s="266"/>
      <c r="PVK59" s="200"/>
      <c r="PVL59" s="266"/>
      <c r="PVM59" s="261"/>
      <c r="PVN59" s="265"/>
      <c r="PVO59" s="266"/>
      <c r="PVP59" s="200"/>
      <c r="PVQ59" s="266"/>
      <c r="PVR59" s="261"/>
      <c r="PVS59" s="265"/>
      <c r="PVT59" s="266"/>
      <c r="PVU59" s="200"/>
      <c r="PVV59" s="266"/>
      <c r="PVW59" s="261"/>
      <c r="PVX59" s="265"/>
      <c r="PVY59" s="266"/>
      <c r="PVZ59" s="200"/>
      <c r="PWA59" s="266"/>
      <c r="PWB59" s="261"/>
      <c r="PWC59" s="265"/>
      <c r="PWD59" s="266"/>
      <c r="PWE59" s="200"/>
      <c r="PWF59" s="266"/>
      <c r="PWG59" s="261"/>
      <c r="PWH59" s="265"/>
      <c r="PWI59" s="266"/>
      <c r="PWJ59" s="200"/>
      <c r="PWK59" s="266"/>
      <c r="PWL59" s="261"/>
      <c r="PWM59" s="265"/>
      <c r="PWN59" s="266"/>
      <c r="PWO59" s="200"/>
      <c r="PWP59" s="266"/>
      <c r="PWQ59" s="261"/>
      <c r="PWR59" s="265"/>
      <c r="PWS59" s="266"/>
      <c r="PWT59" s="200"/>
      <c r="PWU59" s="266"/>
      <c r="PWV59" s="261"/>
      <c r="PWW59" s="265"/>
      <c r="PWX59" s="266"/>
      <c r="PWY59" s="200"/>
      <c r="PWZ59" s="266"/>
      <c r="PXA59" s="261"/>
      <c r="PXB59" s="265"/>
      <c r="PXC59" s="266"/>
      <c r="PXD59" s="200"/>
      <c r="PXE59" s="266"/>
      <c r="PXF59" s="261"/>
      <c r="PXG59" s="265"/>
      <c r="PXH59" s="266"/>
      <c r="PXI59" s="200"/>
      <c r="PXJ59" s="266"/>
      <c r="PXK59" s="261"/>
      <c r="PXL59" s="265"/>
      <c r="PXM59" s="266"/>
      <c r="PXN59" s="200"/>
      <c r="PXO59" s="266"/>
      <c r="PXP59" s="261"/>
      <c r="PXQ59" s="265"/>
      <c r="PXR59" s="266"/>
      <c r="PXS59" s="200"/>
      <c r="PXT59" s="266"/>
      <c r="PXU59" s="261"/>
      <c r="PXV59" s="265"/>
      <c r="PXW59" s="266"/>
      <c r="PXX59" s="200"/>
      <c r="PXY59" s="266"/>
      <c r="PXZ59" s="261"/>
      <c r="PYA59" s="265"/>
      <c r="PYB59" s="266"/>
      <c r="PYC59" s="200"/>
      <c r="PYD59" s="266"/>
      <c r="PYE59" s="261"/>
      <c r="PYF59" s="265"/>
      <c r="PYG59" s="266"/>
      <c r="PYH59" s="200"/>
      <c r="PYI59" s="266"/>
      <c r="PYJ59" s="261"/>
      <c r="PYK59" s="265"/>
      <c r="PYL59" s="266"/>
      <c r="PYM59" s="200"/>
      <c r="PYN59" s="266"/>
      <c r="PYO59" s="261"/>
      <c r="PYP59" s="265"/>
      <c r="PYQ59" s="266"/>
      <c r="PYR59" s="200"/>
      <c r="PYS59" s="266"/>
      <c r="PYT59" s="261"/>
      <c r="PYU59" s="265"/>
      <c r="PYV59" s="266"/>
      <c r="PYW59" s="200"/>
      <c r="PYX59" s="266"/>
      <c r="PYY59" s="261"/>
      <c r="PYZ59" s="265"/>
      <c r="PZA59" s="266"/>
      <c r="PZB59" s="200"/>
      <c r="PZC59" s="266"/>
      <c r="PZD59" s="261"/>
      <c r="PZE59" s="265"/>
      <c r="PZF59" s="266"/>
      <c r="PZG59" s="200"/>
      <c r="PZH59" s="266"/>
      <c r="PZI59" s="261"/>
      <c r="PZJ59" s="265"/>
      <c r="PZK59" s="266"/>
      <c r="PZL59" s="200"/>
      <c r="PZM59" s="266"/>
      <c r="PZN59" s="261"/>
      <c r="PZO59" s="265"/>
      <c r="PZP59" s="266"/>
      <c r="PZQ59" s="200"/>
      <c r="PZR59" s="266"/>
      <c r="PZS59" s="261"/>
      <c r="PZT59" s="265"/>
      <c r="PZU59" s="266"/>
      <c r="PZV59" s="200"/>
      <c r="PZW59" s="266"/>
      <c r="PZX59" s="261"/>
      <c r="PZY59" s="265"/>
      <c r="PZZ59" s="266"/>
      <c r="QAA59" s="200"/>
      <c r="QAB59" s="266"/>
      <c r="QAC59" s="261"/>
      <c r="QAD59" s="265"/>
      <c r="QAE59" s="266"/>
      <c r="QAF59" s="200"/>
      <c r="QAG59" s="266"/>
      <c r="QAH59" s="261"/>
      <c r="QAI59" s="265"/>
      <c r="QAJ59" s="266"/>
      <c r="QAK59" s="200"/>
      <c r="QAL59" s="266"/>
      <c r="QAM59" s="261"/>
      <c r="QAN59" s="265"/>
      <c r="QAO59" s="266"/>
      <c r="QAP59" s="200"/>
      <c r="QAQ59" s="266"/>
      <c r="QAR59" s="261"/>
      <c r="QAS59" s="265"/>
      <c r="QAT59" s="266"/>
      <c r="QAU59" s="200"/>
      <c r="QAV59" s="266"/>
      <c r="QAW59" s="261"/>
      <c r="QAX59" s="265"/>
      <c r="QAY59" s="266"/>
      <c r="QAZ59" s="200"/>
      <c r="QBA59" s="266"/>
      <c r="QBB59" s="261"/>
      <c r="QBC59" s="265"/>
      <c r="QBD59" s="266"/>
      <c r="QBE59" s="200"/>
      <c r="QBF59" s="266"/>
      <c r="QBG59" s="261"/>
      <c r="QBH59" s="265"/>
      <c r="QBI59" s="266"/>
      <c r="QBJ59" s="200"/>
      <c r="QBK59" s="266"/>
      <c r="QBL59" s="261"/>
      <c r="QBM59" s="265"/>
      <c r="QBN59" s="266"/>
      <c r="QBO59" s="200"/>
      <c r="QBP59" s="266"/>
      <c r="QBQ59" s="261"/>
      <c r="QBR59" s="265"/>
      <c r="QBS59" s="266"/>
      <c r="QBT59" s="200"/>
      <c r="QBU59" s="266"/>
      <c r="QBV59" s="261"/>
      <c r="QBW59" s="265"/>
      <c r="QBX59" s="266"/>
      <c r="QBY59" s="200"/>
      <c r="QBZ59" s="266"/>
      <c r="QCA59" s="261"/>
      <c r="QCB59" s="265"/>
      <c r="QCC59" s="266"/>
      <c r="QCD59" s="200"/>
      <c r="QCE59" s="266"/>
      <c r="QCF59" s="261"/>
      <c r="QCG59" s="265"/>
      <c r="QCH59" s="266"/>
      <c r="QCI59" s="200"/>
      <c r="QCJ59" s="266"/>
      <c r="QCK59" s="261"/>
      <c r="QCL59" s="265"/>
      <c r="QCM59" s="266"/>
      <c r="QCN59" s="200"/>
      <c r="QCO59" s="266"/>
      <c r="QCP59" s="261"/>
      <c r="QCQ59" s="265"/>
      <c r="QCR59" s="266"/>
      <c r="QCS59" s="200"/>
      <c r="QCT59" s="266"/>
      <c r="QCU59" s="261"/>
      <c r="QCV59" s="265"/>
      <c r="QCW59" s="266"/>
      <c r="QCX59" s="200"/>
      <c r="QCY59" s="266"/>
      <c r="QCZ59" s="261"/>
      <c r="QDA59" s="265"/>
      <c r="QDB59" s="266"/>
      <c r="QDC59" s="200"/>
      <c r="QDD59" s="266"/>
      <c r="QDE59" s="261"/>
      <c r="QDF59" s="265"/>
      <c r="QDG59" s="266"/>
      <c r="QDH59" s="200"/>
      <c r="QDI59" s="266"/>
      <c r="QDJ59" s="261"/>
      <c r="QDK59" s="265"/>
      <c r="QDL59" s="266"/>
      <c r="QDM59" s="200"/>
      <c r="QDN59" s="266"/>
      <c r="QDO59" s="261"/>
      <c r="QDP59" s="265"/>
      <c r="QDQ59" s="266"/>
      <c r="QDR59" s="200"/>
      <c r="QDS59" s="266"/>
      <c r="QDT59" s="261"/>
      <c r="QDU59" s="265"/>
      <c r="QDV59" s="266"/>
      <c r="QDW59" s="200"/>
      <c r="QDX59" s="266"/>
      <c r="QDY59" s="261"/>
      <c r="QDZ59" s="265"/>
      <c r="QEA59" s="266"/>
      <c r="QEB59" s="200"/>
      <c r="QEC59" s="266"/>
      <c r="QED59" s="261"/>
      <c r="QEE59" s="265"/>
      <c r="QEF59" s="266"/>
      <c r="QEG59" s="200"/>
      <c r="QEH59" s="266"/>
      <c r="QEI59" s="261"/>
      <c r="QEJ59" s="265"/>
      <c r="QEK59" s="266"/>
      <c r="QEL59" s="200"/>
      <c r="QEM59" s="266"/>
      <c r="QEN59" s="261"/>
      <c r="QEO59" s="265"/>
      <c r="QEP59" s="266"/>
      <c r="QEQ59" s="200"/>
      <c r="QER59" s="266"/>
      <c r="QES59" s="261"/>
      <c r="QET59" s="265"/>
      <c r="QEU59" s="266"/>
      <c r="QEV59" s="200"/>
      <c r="QEW59" s="266"/>
      <c r="QEX59" s="261"/>
      <c r="QEY59" s="265"/>
      <c r="QEZ59" s="266"/>
      <c r="QFA59" s="200"/>
      <c r="QFB59" s="266"/>
      <c r="QFC59" s="261"/>
      <c r="QFD59" s="265"/>
      <c r="QFE59" s="266"/>
      <c r="QFF59" s="200"/>
      <c r="QFG59" s="266"/>
      <c r="QFH59" s="261"/>
      <c r="QFI59" s="265"/>
      <c r="QFJ59" s="266"/>
      <c r="QFK59" s="200"/>
      <c r="QFL59" s="266"/>
      <c r="QFM59" s="261"/>
      <c r="QFN59" s="265"/>
      <c r="QFO59" s="266"/>
      <c r="QFP59" s="200"/>
      <c r="QFQ59" s="266"/>
      <c r="QFR59" s="261"/>
      <c r="QFS59" s="265"/>
      <c r="QFT59" s="266"/>
      <c r="QFU59" s="200"/>
      <c r="QFV59" s="266"/>
      <c r="QFW59" s="261"/>
      <c r="QFX59" s="265"/>
      <c r="QFY59" s="266"/>
      <c r="QFZ59" s="200"/>
      <c r="QGA59" s="266"/>
      <c r="QGB59" s="261"/>
      <c r="QGC59" s="265"/>
      <c r="QGD59" s="266"/>
      <c r="QGE59" s="200"/>
      <c r="QGF59" s="266"/>
      <c r="QGG59" s="261"/>
      <c r="QGH59" s="265"/>
      <c r="QGI59" s="266"/>
      <c r="QGJ59" s="200"/>
      <c r="QGK59" s="266"/>
      <c r="QGL59" s="261"/>
      <c r="QGM59" s="265"/>
      <c r="QGN59" s="266"/>
      <c r="QGO59" s="200"/>
      <c r="QGP59" s="266"/>
      <c r="QGQ59" s="261"/>
      <c r="QGR59" s="265"/>
      <c r="QGS59" s="266"/>
      <c r="QGT59" s="200"/>
      <c r="QGU59" s="266"/>
      <c r="QGV59" s="261"/>
      <c r="QGW59" s="265"/>
      <c r="QGX59" s="266"/>
      <c r="QGY59" s="200"/>
      <c r="QGZ59" s="266"/>
      <c r="QHA59" s="261"/>
      <c r="QHB59" s="265"/>
      <c r="QHC59" s="266"/>
      <c r="QHD59" s="200"/>
      <c r="QHE59" s="266"/>
      <c r="QHF59" s="261"/>
      <c r="QHG59" s="265"/>
      <c r="QHH59" s="266"/>
      <c r="QHI59" s="200"/>
      <c r="QHJ59" s="266"/>
      <c r="QHK59" s="261"/>
      <c r="QHL59" s="265"/>
      <c r="QHM59" s="266"/>
      <c r="QHN59" s="200"/>
      <c r="QHO59" s="266"/>
      <c r="QHP59" s="261"/>
      <c r="QHQ59" s="265"/>
      <c r="QHR59" s="266"/>
      <c r="QHS59" s="200"/>
      <c r="QHT59" s="266"/>
      <c r="QHU59" s="261"/>
      <c r="QHV59" s="265"/>
      <c r="QHW59" s="266"/>
      <c r="QHX59" s="200"/>
      <c r="QHY59" s="266"/>
      <c r="QHZ59" s="261"/>
      <c r="QIA59" s="265"/>
      <c r="QIB59" s="266"/>
      <c r="QIC59" s="200"/>
      <c r="QID59" s="266"/>
      <c r="QIE59" s="261"/>
      <c r="QIF59" s="265"/>
      <c r="QIG59" s="266"/>
      <c r="QIH59" s="200"/>
      <c r="QII59" s="266"/>
      <c r="QIJ59" s="261"/>
      <c r="QIK59" s="265"/>
      <c r="QIL59" s="266"/>
      <c r="QIM59" s="200"/>
      <c r="QIN59" s="266"/>
      <c r="QIO59" s="261"/>
      <c r="QIP59" s="265"/>
      <c r="QIQ59" s="266"/>
      <c r="QIR59" s="200"/>
      <c r="QIS59" s="266"/>
      <c r="QIT59" s="261"/>
      <c r="QIU59" s="265"/>
      <c r="QIV59" s="266"/>
      <c r="QIW59" s="200"/>
      <c r="QIX59" s="266"/>
      <c r="QIY59" s="261"/>
      <c r="QIZ59" s="265"/>
      <c r="QJA59" s="266"/>
      <c r="QJB59" s="200"/>
      <c r="QJC59" s="266"/>
      <c r="QJD59" s="261"/>
      <c r="QJE59" s="265"/>
      <c r="QJF59" s="266"/>
      <c r="QJG59" s="200"/>
      <c r="QJH59" s="266"/>
      <c r="QJI59" s="261"/>
      <c r="QJJ59" s="265"/>
      <c r="QJK59" s="266"/>
      <c r="QJL59" s="200"/>
      <c r="QJM59" s="266"/>
      <c r="QJN59" s="261"/>
      <c r="QJO59" s="265"/>
      <c r="QJP59" s="266"/>
      <c r="QJQ59" s="200"/>
      <c r="QJR59" s="266"/>
      <c r="QJS59" s="261"/>
      <c r="QJT59" s="265"/>
      <c r="QJU59" s="266"/>
      <c r="QJV59" s="200"/>
      <c r="QJW59" s="266"/>
      <c r="QJX59" s="261"/>
      <c r="QJY59" s="265"/>
      <c r="QJZ59" s="266"/>
      <c r="QKA59" s="200"/>
      <c r="QKB59" s="266"/>
      <c r="QKC59" s="261"/>
      <c r="QKD59" s="265"/>
      <c r="QKE59" s="266"/>
      <c r="QKF59" s="200"/>
      <c r="QKG59" s="266"/>
      <c r="QKH59" s="261"/>
      <c r="QKI59" s="265"/>
      <c r="QKJ59" s="266"/>
      <c r="QKK59" s="200"/>
      <c r="QKL59" s="266"/>
      <c r="QKM59" s="261"/>
      <c r="QKN59" s="265"/>
      <c r="QKO59" s="266"/>
      <c r="QKP59" s="200"/>
      <c r="QKQ59" s="266"/>
      <c r="QKR59" s="261"/>
      <c r="QKS59" s="265"/>
      <c r="QKT59" s="266"/>
      <c r="QKU59" s="200"/>
      <c r="QKV59" s="266"/>
      <c r="QKW59" s="261"/>
      <c r="QKX59" s="265"/>
      <c r="QKY59" s="266"/>
      <c r="QKZ59" s="200"/>
      <c r="QLA59" s="266"/>
      <c r="QLB59" s="261"/>
      <c r="QLC59" s="265"/>
      <c r="QLD59" s="266"/>
      <c r="QLE59" s="200"/>
      <c r="QLF59" s="266"/>
      <c r="QLG59" s="261"/>
      <c r="QLH59" s="265"/>
      <c r="QLI59" s="266"/>
      <c r="QLJ59" s="200"/>
      <c r="QLK59" s="266"/>
      <c r="QLL59" s="261"/>
      <c r="QLM59" s="265"/>
      <c r="QLN59" s="266"/>
      <c r="QLO59" s="200"/>
      <c r="QLP59" s="266"/>
      <c r="QLQ59" s="261"/>
      <c r="QLR59" s="265"/>
      <c r="QLS59" s="266"/>
      <c r="QLT59" s="200"/>
      <c r="QLU59" s="266"/>
      <c r="QLV59" s="261"/>
      <c r="QLW59" s="265"/>
      <c r="QLX59" s="266"/>
      <c r="QLY59" s="200"/>
      <c r="QLZ59" s="266"/>
      <c r="QMA59" s="261"/>
      <c r="QMB59" s="265"/>
      <c r="QMC59" s="266"/>
      <c r="QMD59" s="200"/>
      <c r="QME59" s="266"/>
      <c r="QMF59" s="261"/>
      <c r="QMG59" s="265"/>
      <c r="QMH59" s="266"/>
      <c r="QMI59" s="200"/>
      <c r="QMJ59" s="266"/>
      <c r="QMK59" s="261"/>
      <c r="QML59" s="265"/>
      <c r="QMM59" s="266"/>
      <c r="QMN59" s="200"/>
      <c r="QMO59" s="266"/>
      <c r="QMP59" s="261"/>
      <c r="QMQ59" s="265"/>
      <c r="QMR59" s="266"/>
      <c r="QMS59" s="200"/>
      <c r="QMT59" s="266"/>
      <c r="QMU59" s="261"/>
      <c r="QMV59" s="265"/>
      <c r="QMW59" s="266"/>
      <c r="QMX59" s="200"/>
      <c r="QMY59" s="266"/>
      <c r="QMZ59" s="261"/>
      <c r="QNA59" s="265"/>
      <c r="QNB59" s="266"/>
      <c r="QNC59" s="200"/>
      <c r="QND59" s="266"/>
      <c r="QNE59" s="261"/>
      <c r="QNF59" s="265"/>
      <c r="QNG59" s="266"/>
      <c r="QNH59" s="200"/>
      <c r="QNI59" s="266"/>
      <c r="QNJ59" s="261"/>
      <c r="QNK59" s="265"/>
      <c r="QNL59" s="266"/>
      <c r="QNM59" s="200"/>
      <c r="QNN59" s="266"/>
      <c r="QNO59" s="261"/>
      <c r="QNP59" s="265"/>
      <c r="QNQ59" s="266"/>
      <c r="QNR59" s="200"/>
      <c r="QNS59" s="266"/>
      <c r="QNT59" s="261"/>
      <c r="QNU59" s="265"/>
      <c r="QNV59" s="266"/>
      <c r="QNW59" s="200"/>
      <c r="QNX59" s="266"/>
      <c r="QNY59" s="261"/>
      <c r="QNZ59" s="265"/>
      <c r="QOA59" s="266"/>
      <c r="QOB59" s="200"/>
      <c r="QOC59" s="266"/>
      <c r="QOD59" s="261"/>
      <c r="QOE59" s="265"/>
      <c r="QOF59" s="266"/>
      <c r="QOG59" s="200"/>
      <c r="QOH59" s="266"/>
      <c r="QOI59" s="261"/>
      <c r="QOJ59" s="265"/>
      <c r="QOK59" s="266"/>
      <c r="QOL59" s="200"/>
      <c r="QOM59" s="266"/>
      <c r="QON59" s="261"/>
      <c r="QOO59" s="265"/>
      <c r="QOP59" s="266"/>
      <c r="QOQ59" s="200"/>
      <c r="QOR59" s="266"/>
      <c r="QOS59" s="261"/>
      <c r="QOT59" s="265"/>
      <c r="QOU59" s="266"/>
      <c r="QOV59" s="200"/>
      <c r="QOW59" s="266"/>
      <c r="QOX59" s="261"/>
      <c r="QOY59" s="265"/>
      <c r="QOZ59" s="266"/>
      <c r="QPA59" s="200"/>
      <c r="QPB59" s="266"/>
      <c r="QPC59" s="261"/>
      <c r="QPD59" s="265"/>
      <c r="QPE59" s="266"/>
      <c r="QPF59" s="200"/>
      <c r="QPG59" s="266"/>
      <c r="QPH59" s="261"/>
      <c r="QPI59" s="265"/>
      <c r="QPJ59" s="266"/>
      <c r="QPK59" s="200"/>
      <c r="QPL59" s="266"/>
      <c r="QPM59" s="261"/>
      <c r="QPN59" s="265"/>
      <c r="QPO59" s="266"/>
      <c r="QPP59" s="200"/>
      <c r="QPQ59" s="266"/>
      <c r="QPR59" s="261"/>
      <c r="QPS59" s="265"/>
      <c r="QPT59" s="266"/>
      <c r="QPU59" s="200"/>
      <c r="QPV59" s="266"/>
      <c r="QPW59" s="261"/>
      <c r="QPX59" s="265"/>
      <c r="QPY59" s="266"/>
      <c r="QPZ59" s="200"/>
      <c r="QQA59" s="266"/>
      <c r="QQB59" s="261"/>
      <c r="QQC59" s="265"/>
      <c r="QQD59" s="266"/>
      <c r="QQE59" s="200"/>
      <c r="QQF59" s="266"/>
      <c r="QQG59" s="261"/>
      <c r="QQH59" s="265"/>
      <c r="QQI59" s="266"/>
      <c r="QQJ59" s="200"/>
      <c r="QQK59" s="266"/>
      <c r="QQL59" s="261"/>
      <c r="QQM59" s="265"/>
      <c r="QQN59" s="266"/>
      <c r="QQO59" s="200"/>
      <c r="QQP59" s="266"/>
      <c r="QQQ59" s="261"/>
      <c r="QQR59" s="265"/>
      <c r="QQS59" s="266"/>
      <c r="QQT59" s="200"/>
      <c r="QQU59" s="266"/>
      <c r="QQV59" s="261"/>
      <c r="QQW59" s="265"/>
      <c r="QQX59" s="266"/>
      <c r="QQY59" s="200"/>
      <c r="QQZ59" s="266"/>
      <c r="QRA59" s="261"/>
      <c r="QRB59" s="265"/>
      <c r="QRC59" s="266"/>
      <c r="QRD59" s="200"/>
      <c r="QRE59" s="266"/>
      <c r="QRF59" s="261"/>
      <c r="QRG59" s="265"/>
      <c r="QRH59" s="266"/>
      <c r="QRI59" s="200"/>
      <c r="QRJ59" s="266"/>
      <c r="QRK59" s="261"/>
      <c r="QRL59" s="265"/>
      <c r="QRM59" s="266"/>
      <c r="QRN59" s="200"/>
      <c r="QRO59" s="266"/>
      <c r="QRP59" s="261"/>
      <c r="QRQ59" s="265"/>
      <c r="QRR59" s="266"/>
      <c r="QRS59" s="200"/>
      <c r="QRT59" s="266"/>
      <c r="QRU59" s="261"/>
      <c r="QRV59" s="265"/>
      <c r="QRW59" s="266"/>
      <c r="QRX59" s="200"/>
      <c r="QRY59" s="266"/>
      <c r="QRZ59" s="261"/>
      <c r="QSA59" s="265"/>
      <c r="QSB59" s="266"/>
      <c r="QSC59" s="200"/>
      <c r="QSD59" s="266"/>
      <c r="QSE59" s="261"/>
      <c r="QSF59" s="265"/>
      <c r="QSG59" s="266"/>
      <c r="QSH59" s="200"/>
      <c r="QSI59" s="266"/>
      <c r="QSJ59" s="261"/>
      <c r="QSK59" s="265"/>
      <c r="QSL59" s="266"/>
      <c r="QSM59" s="200"/>
      <c r="QSN59" s="266"/>
      <c r="QSO59" s="261"/>
      <c r="QSP59" s="265"/>
      <c r="QSQ59" s="266"/>
      <c r="QSR59" s="200"/>
      <c r="QSS59" s="266"/>
      <c r="QST59" s="261"/>
      <c r="QSU59" s="265"/>
      <c r="QSV59" s="266"/>
      <c r="QSW59" s="200"/>
      <c r="QSX59" s="266"/>
      <c r="QSY59" s="261"/>
      <c r="QSZ59" s="265"/>
      <c r="QTA59" s="266"/>
      <c r="QTB59" s="200"/>
      <c r="QTC59" s="266"/>
      <c r="QTD59" s="261"/>
      <c r="QTE59" s="265"/>
      <c r="QTF59" s="266"/>
      <c r="QTG59" s="200"/>
      <c r="QTH59" s="266"/>
      <c r="QTI59" s="261"/>
      <c r="QTJ59" s="265"/>
      <c r="QTK59" s="266"/>
      <c r="QTL59" s="200"/>
      <c r="QTM59" s="266"/>
      <c r="QTN59" s="261"/>
      <c r="QTO59" s="265"/>
      <c r="QTP59" s="266"/>
      <c r="QTQ59" s="200"/>
      <c r="QTR59" s="266"/>
      <c r="QTS59" s="261"/>
      <c r="QTT59" s="265"/>
      <c r="QTU59" s="266"/>
      <c r="QTV59" s="200"/>
      <c r="QTW59" s="266"/>
      <c r="QTX59" s="261"/>
      <c r="QTY59" s="265"/>
      <c r="QTZ59" s="266"/>
      <c r="QUA59" s="200"/>
      <c r="QUB59" s="266"/>
      <c r="QUC59" s="261"/>
      <c r="QUD59" s="265"/>
      <c r="QUE59" s="266"/>
      <c r="QUF59" s="200"/>
      <c r="QUG59" s="266"/>
      <c r="QUH59" s="261"/>
      <c r="QUI59" s="265"/>
      <c r="QUJ59" s="266"/>
      <c r="QUK59" s="200"/>
      <c r="QUL59" s="266"/>
      <c r="QUM59" s="261"/>
      <c r="QUN59" s="265"/>
      <c r="QUO59" s="266"/>
      <c r="QUP59" s="200"/>
      <c r="QUQ59" s="266"/>
      <c r="QUR59" s="261"/>
      <c r="QUS59" s="265"/>
      <c r="QUT59" s="266"/>
      <c r="QUU59" s="200"/>
      <c r="QUV59" s="266"/>
      <c r="QUW59" s="261"/>
      <c r="QUX59" s="265"/>
      <c r="QUY59" s="266"/>
      <c r="QUZ59" s="200"/>
      <c r="QVA59" s="266"/>
      <c r="QVB59" s="261"/>
      <c r="QVC59" s="265"/>
      <c r="QVD59" s="266"/>
      <c r="QVE59" s="200"/>
      <c r="QVF59" s="266"/>
      <c r="QVG59" s="261"/>
      <c r="QVH59" s="265"/>
      <c r="QVI59" s="266"/>
      <c r="QVJ59" s="200"/>
      <c r="QVK59" s="266"/>
      <c r="QVL59" s="261"/>
      <c r="QVM59" s="265"/>
      <c r="QVN59" s="266"/>
      <c r="QVO59" s="200"/>
      <c r="QVP59" s="266"/>
      <c r="QVQ59" s="261"/>
      <c r="QVR59" s="265"/>
      <c r="QVS59" s="266"/>
      <c r="QVT59" s="200"/>
      <c r="QVU59" s="266"/>
      <c r="QVV59" s="261"/>
      <c r="QVW59" s="265"/>
      <c r="QVX59" s="266"/>
      <c r="QVY59" s="200"/>
      <c r="QVZ59" s="266"/>
      <c r="QWA59" s="261"/>
      <c r="QWB59" s="265"/>
      <c r="QWC59" s="266"/>
      <c r="QWD59" s="200"/>
      <c r="QWE59" s="266"/>
      <c r="QWF59" s="261"/>
      <c r="QWG59" s="265"/>
      <c r="QWH59" s="266"/>
      <c r="QWI59" s="200"/>
      <c r="QWJ59" s="266"/>
      <c r="QWK59" s="261"/>
      <c r="QWL59" s="265"/>
      <c r="QWM59" s="266"/>
      <c r="QWN59" s="200"/>
      <c r="QWO59" s="266"/>
      <c r="QWP59" s="261"/>
      <c r="QWQ59" s="265"/>
      <c r="QWR59" s="266"/>
      <c r="QWS59" s="200"/>
      <c r="QWT59" s="266"/>
      <c r="QWU59" s="261"/>
      <c r="QWV59" s="265"/>
      <c r="QWW59" s="266"/>
      <c r="QWX59" s="200"/>
      <c r="QWY59" s="266"/>
      <c r="QWZ59" s="261"/>
      <c r="QXA59" s="265"/>
      <c r="QXB59" s="266"/>
      <c r="QXC59" s="200"/>
      <c r="QXD59" s="266"/>
      <c r="QXE59" s="261"/>
      <c r="QXF59" s="265"/>
      <c r="QXG59" s="266"/>
      <c r="QXH59" s="200"/>
      <c r="QXI59" s="266"/>
      <c r="QXJ59" s="261"/>
      <c r="QXK59" s="265"/>
      <c r="QXL59" s="266"/>
      <c r="QXM59" s="200"/>
      <c r="QXN59" s="266"/>
      <c r="QXO59" s="261"/>
      <c r="QXP59" s="265"/>
      <c r="QXQ59" s="266"/>
      <c r="QXR59" s="200"/>
      <c r="QXS59" s="266"/>
      <c r="QXT59" s="261"/>
      <c r="QXU59" s="265"/>
      <c r="QXV59" s="266"/>
      <c r="QXW59" s="200"/>
      <c r="QXX59" s="266"/>
      <c r="QXY59" s="261"/>
      <c r="QXZ59" s="265"/>
      <c r="QYA59" s="266"/>
      <c r="QYB59" s="200"/>
      <c r="QYC59" s="266"/>
      <c r="QYD59" s="261"/>
      <c r="QYE59" s="265"/>
      <c r="QYF59" s="266"/>
      <c r="QYG59" s="200"/>
      <c r="QYH59" s="266"/>
      <c r="QYI59" s="261"/>
      <c r="QYJ59" s="265"/>
      <c r="QYK59" s="266"/>
      <c r="QYL59" s="200"/>
      <c r="QYM59" s="266"/>
      <c r="QYN59" s="261"/>
      <c r="QYO59" s="265"/>
      <c r="QYP59" s="266"/>
      <c r="QYQ59" s="200"/>
      <c r="QYR59" s="266"/>
      <c r="QYS59" s="261"/>
      <c r="QYT59" s="265"/>
      <c r="QYU59" s="266"/>
      <c r="QYV59" s="200"/>
      <c r="QYW59" s="266"/>
      <c r="QYX59" s="261"/>
      <c r="QYY59" s="265"/>
      <c r="QYZ59" s="266"/>
      <c r="QZA59" s="200"/>
      <c r="QZB59" s="266"/>
      <c r="QZC59" s="261"/>
      <c r="QZD59" s="265"/>
      <c r="QZE59" s="266"/>
      <c r="QZF59" s="200"/>
      <c r="QZG59" s="266"/>
      <c r="QZH59" s="261"/>
      <c r="QZI59" s="265"/>
      <c r="QZJ59" s="266"/>
      <c r="QZK59" s="200"/>
      <c r="QZL59" s="266"/>
      <c r="QZM59" s="261"/>
      <c r="QZN59" s="265"/>
      <c r="QZO59" s="266"/>
      <c r="QZP59" s="200"/>
      <c r="QZQ59" s="266"/>
      <c r="QZR59" s="261"/>
      <c r="QZS59" s="265"/>
      <c r="QZT59" s="266"/>
      <c r="QZU59" s="200"/>
      <c r="QZV59" s="266"/>
      <c r="QZW59" s="261"/>
      <c r="QZX59" s="265"/>
      <c r="QZY59" s="266"/>
      <c r="QZZ59" s="200"/>
      <c r="RAA59" s="266"/>
      <c r="RAB59" s="261"/>
      <c r="RAC59" s="265"/>
      <c r="RAD59" s="266"/>
      <c r="RAE59" s="200"/>
      <c r="RAF59" s="266"/>
      <c r="RAG59" s="261"/>
      <c r="RAH59" s="265"/>
      <c r="RAI59" s="266"/>
      <c r="RAJ59" s="200"/>
      <c r="RAK59" s="266"/>
      <c r="RAL59" s="261"/>
      <c r="RAM59" s="265"/>
      <c r="RAN59" s="266"/>
      <c r="RAO59" s="200"/>
      <c r="RAP59" s="266"/>
      <c r="RAQ59" s="261"/>
      <c r="RAR59" s="265"/>
      <c r="RAS59" s="266"/>
      <c r="RAT59" s="200"/>
      <c r="RAU59" s="266"/>
      <c r="RAV59" s="261"/>
      <c r="RAW59" s="265"/>
      <c r="RAX59" s="266"/>
      <c r="RAY59" s="200"/>
      <c r="RAZ59" s="266"/>
      <c r="RBA59" s="261"/>
      <c r="RBB59" s="265"/>
      <c r="RBC59" s="266"/>
      <c r="RBD59" s="200"/>
      <c r="RBE59" s="266"/>
      <c r="RBF59" s="261"/>
      <c r="RBG59" s="265"/>
      <c r="RBH59" s="266"/>
      <c r="RBI59" s="200"/>
      <c r="RBJ59" s="266"/>
      <c r="RBK59" s="261"/>
      <c r="RBL59" s="265"/>
      <c r="RBM59" s="266"/>
      <c r="RBN59" s="200"/>
      <c r="RBO59" s="266"/>
      <c r="RBP59" s="261"/>
      <c r="RBQ59" s="265"/>
      <c r="RBR59" s="266"/>
      <c r="RBS59" s="200"/>
      <c r="RBT59" s="266"/>
      <c r="RBU59" s="261"/>
      <c r="RBV59" s="265"/>
      <c r="RBW59" s="266"/>
      <c r="RBX59" s="200"/>
      <c r="RBY59" s="266"/>
      <c r="RBZ59" s="261"/>
      <c r="RCA59" s="265"/>
      <c r="RCB59" s="266"/>
      <c r="RCC59" s="200"/>
      <c r="RCD59" s="266"/>
      <c r="RCE59" s="261"/>
      <c r="RCF59" s="265"/>
      <c r="RCG59" s="266"/>
      <c r="RCH59" s="200"/>
      <c r="RCI59" s="266"/>
      <c r="RCJ59" s="261"/>
      <c r="RCK59" s="265"/>
      <c r="RCL59" s="266"/>
      <c r="RCM59" s="200"/>
      <c r="RCN59" s="266"/>
      <c r="RCO59" s="261"/>
      <c r="RCP59" s="265"/>
      <c r="RCQ59" s="266"/>
      <c r="RCR59" s="200"/>
      <c r="RCS59" s="266"/>
      <c r="RCT59" s="261"/>
      <c r="RCU59" s="265"/>
      <c r="RCV59" s="266"/>
      <c r="RCW59" s="200"/>
      <c r="RCX59" s="266"/>
      <c r="RCY59" s="261"/>
      <c r="RCZ59" s="265"/>
      <c r="RDA59" s="266"/>
      <c r="RDB59" s="200"/>
      <c r="RDC59" s="266"/>
      <c r="RDD59" s="261"/>
      <c r="RDE59" s="265"/>
      <c r="RDF59" s="266"/>
      <c r="RDG59" s="200"/>
      <c r="RDH59" s="266"/>
      <c r="RDI59" s="261"/>
      <c r="RDJ59" s="265"/>
      <c r="RDK59" s="266"/>
      <c r="RDL59" s="200"/>
      <c r="RDM59" s="266"/>
      <c r="RDN59" s="261"/>
      <c r="RDO59" s="265"/>
      <c r="RDP59" s="266"/>
      <c r="RDQ59" s="200"/>
      <c r="RDR59" s="266"/>
      <c r="RDS59" s="261"/>
      <c r="RDT59" s="265"/>
      <c r="RDU59" s="266"/>
      <c r="RDV59" s="200"/>
      <c r="RDW59" s="266"/>
      <c r="RDX59" s="261"/>
      <c r="RDY59" s="265"/>
      <c r="RDZ59" s="266"/>
      <c r="REA59" s="200"/>
      <c r="REB59" s="266"/>
      <c r="REC59" s="261"/>
      <c r="RED59" s="265"/>
      <c r="REE59" s="266"/>
      <c r="REF59" s="200"/>
      <c r="REG59" s="266"/>
      <c r="REH59" s="261"/>
      <c r="REI59" s="265"/>
      <c r="REJ59" s="266"/>
      <c r="REK59" s="200"/>
      <c r="REL59" s="266"/>
      <c r="REM59" s="261"/>
      <c r="REN59" s="265"/>
      <c r="REO59" s="266"/>
      <c r="REP59" s="200"/>
      <c r="REQ59" s="266"/>
      <c r="RER59" s="261"/>
      <c r="RES59" s="265"/>
      <c r="RET59" s="266"/>
      <c r="REU59" s="200"/>
      <c r="REV59" s="266"/>
      <c r="REW59" s="261"/>
      <c r="REX59" s="265"/>
      <c r="REY59" s="266"/>
      <c r="REZ59" s="200"/>
      <c r="RFA59" s="266"/>
      <c r="RFB59" s="261"/>
      <c r="RFC59" s="265"/>
      <c r="RFD59" s="266"/>
      <c r="RFE59" s="200"/>
      <c r="RFF59" s="266"/>
      <c r="RFG59" s="261"/>
      <c r="RFH59" s="265"/>
      <c r="RFI59" s="266"/>
      <c r="RFJ59" s="200"/>
      <c r="RFK59" s="266"/>
      <c r="RFL59" s="261"/>
      <c r="RFM59" s="265"/>
      <c r="RFN59" s="266"/>
      <c r="RFO59" s="200"/>
      <c r="RFP59" s="266"/>
      <c r="RFQ59" s="261"/>
      <c r="RFR59" s="265"/>
      <c r="RFS59" s="266"/>
      <c r="RFT59" s="200"/>
      <c r="RFU59" s="266"/>
      <c r="RFV59" s="261"/>
      <c r="RFW59" s="265"/>
      <c r="RFX59" s="266"/>
      <c r="RFY59" s="200"/>
      <c r="RFZ59" s="266"/>
      <c r="RGA59" s="261"/>
      <c r="RGB59" s="265"/>
      <c r="RGC59" s="266"/>
      <c r="RGD59" s="200"/>
      <c r="RGE59" s="266"/>
      <c r="RGF59" s="261"/>
      <c r="RGG59" s="265"/>
      <c r="RGH59" s="266"/>
      <c r="RGI59" s="200"/>
      <c r="RGJ59" s="266"/>
      <c r="RGK59" s="261"/>
      <c r="RGL59" s="265"/>
      <c r="RGM59" s="266"/>
      <c r="RGN59" s="200"/>
      <c r="RGO59" s="266"/>
      <c r="RGP59" s="261"/>
      <c r="RGQ59" s="265"/>
      <c r="RGR59" s="266"/>
      <c r="RGS59" s="200"/>
      <c r="RGT59" s="266"/>
      <c r="RGU59" s="261"/>
      <c r="RGV59" s="265"/>
      <c r="RGW59" s="266"/>
      <c r="RGX59" s="200"/>
      <c r="RGY59" s="266"/>
      <c r="RGZ59" s="261"/>
      <c r="RHA59" s="265"/>
      <c r="RHB59" s="266"/>
      <c r="RHC59" s="200"/>
      <c r="RHD59" s="266"/>
      <c r="RHE59" s="261"/>
      <c r="RHF59" s="265"/>
      <c r="RHG59" s="266"/>
      <c r="RHH59" s="200"/>
      <c r="RHI59" s="266"/>
      <c r="RHJ59" s="261"/>
      <c r="RHK59" s="265"/>
      <c r="RHL59" s="266"/>
      <c r="RHM59" s="200"/>
      <c r="RHN59" s="266"/>
      <c r="RHO59" s="261"/>
      <c r="RHP59" s="265"/>
      <c r="RHQ59" s="266"/>
      <c r="RHR59" s="200"/>
      <c r="RHS59" s="266"/>
      <c r="RHT59" s="261"/>
      <c r="RHU59" s="265"/>
      <c r="RHV59" s="266"/>
      <c r="RHW59" s="200"/>
      <c r="RHX59" s="266"/>
      <c r="RHY59" s="261"/>
      <c r="RHZ59" s="265"/>
      <c r="RIA59" s="266"/>
      <c r="RIB59" s="200"/>
      <c r="RIC59" s="266"/>
      <c r="RID59" s="261"/>
      <c r="RIE59" s="265"/>
      <c r="RIF59" s="266"/>
      <c r="RIG59" s="200"/>
      <c r="RIH59" s="266"/>
      <c r="RII59" s="261"/>
      <c r="RIJ59" s="265"/>
      <c r="RIK59" s="266"/>
      <c r="RIL59" s="200"/>
      <c r="RIM59" s="266"/>
      <c r="RIN59" s="261"/>
      <c r="RIO59" s="265"/>
      <c r="RIP59" s="266"/>
      <c r="RIQ59" s="200"/>
      <c r="RIR59" s="266"/>
      <c r="RIS59" s="261"/>
      <c r="RIT59" s="265"/>
      <c r="RIU59" s="266"/>
      <c r="RIV59" s="200"/>
      <c r="RIW59" s="266"/>
      <c r="RIX59" s="261"/>
      <c r="RIY59" s="265"/>
      <c r="RIZ59" s="266"/>
      <c r="RJA59" s="200"/>
      <c r="RJB59" s="266"/>
      <c r="RJC59" s="261"/>
      <c r="RJD59" s="265"/>
      <c r="RJE59" s="266"/>
      <c r="RJF59" s="200"/>
      <c r="RJG59" s="266"/>
      <c r="RJH59" s="261"/>
      <c r="RJI59" s="265"/>
      <c r="RJJ59" s="266"/>
      <c r="RJK59" s="200"/>
      <c r="RJL59" s="266"/>
      <c r="RJM59" s="261"/>
      <c r="RJN59" s="265"/>
      <c r="RJO59" s="266"/>
      <c r="RJP59" s="200"/>
      <c r="RJQ59" s="266"/>
      <c r="RJR59" s="261"/>
      <c r="RJS59" s="265"/>
      <c r="RJT59" s="266"/>
      <c r="RJU59" s="200"/>
      <c r="RJV59" s="266"/>
      <c r="RJW59" s="261"/>
      <c r="RJX59" s="265"/>
      <c r="RJY59" s="266"/>
      <c r="RJZ59" s="200"/>
      <c r="RKA59" s="266"/>
      <c r="RKB59" s="261"/>
      <c r="RKC59" s="265"/>
      <c r="RKD59" s="266"/>
      <c r="RKE59" s="200"/>
      <c r="RKF59" s="266"/>
      <c r="RKG59" s="261"/>
      <c r="RKH59" s="265"/>
      <c r="RKI59" s="266"/>
      <c r="RKJ59" s="200"/>
      <c r="RKK59" s="266"/>
      <c r="RKL59" s="261"/>
      <c r="RKM59" s="265"/>
      <c r="RKN59" s="266"/>
      <c r="RKO59" s="200"/>
      <c r="RKP59" s="266"/>
      <c r="RKQ59" s="261"/>
      <c r="RKR59" s="265"/>
      <c r="RKS59" s="266"/>
      <c r="RKT59" s="200"/>
      <c r="RKU59" s="266"/>
      <c r="RKV59" s="261"/>
      <c r="RKW59" s="265"/>
      <c r="RKX59" s="266"/>
      <c r="RKY59" s="200"/>
      <c r="RKZ59" s="266"/>
      <c r="RLA59" s="261"/>
      <c r="RLB59" s="265"/>
      <c r="RLC59" s="266"/>
      <c r="RLD59" s="200"/>
      <c r="RLE59" s="266"/>
      <c r="RLF59" s="261"/>
      <c r="RLG59" s="265"/>
      <c r="RLH59" s="266"/>
      <c r="RLI59" s="200"/>
      <c r="RLJ59" s="266"/>
      <c r="RLK59" s="261"/>
      <c r="RLL59" s="265"/>
      <c r="RLM59" s="266"/>
      <c r="RLN59" s="200"/>
      <c r="RLO59" s="266"/>
      <c r="RLP59" s="261"/>
      <c r="RLQ59" s="265"/>
      <c r="RLR59" s="266"/>
      <c r="RLS59" s="200"/>
      <c r="RLT59" s="266"/>
      <c r="RLU59" s="261"/>
      <c r="RLV59" s="265"/>
      <c r="RLW59" s="266"/>
      <c r="RLX59" s="200"/>
      <c r="RLY59" s="266"/>
      <c r="RLZ59" s="261"/>
      <c r="RMA59" s="265"/>
      <c r="RMB59" s="266"/>
      <c r="RMC59" s="200"/>
      <c r="RMD59" s="266"/>
      <c r="RME59" s="261"/>
      <c r="RMF59" s="265"/>
      <c r="RMG59" s="266"/>
      <c r="RMH59" s="200"/>
      <c r="RMI59" s="266"/>
      <c r="RMJ59" s="261"/>
      <c r="RMK59" s="265"/>
      <c r="RML59" s="266"/>
      <c r="RMM59" s="200"/>
      <c r="RMN59" s="266"/>
      <c r="RMO59" s="261"/>
      <c r="RMP59" s="265"/>
      <c r="RMQ59" s="266"/>
      <c r="RMR59" s="200"/>
      <c r="RMS59" s="266"/>
      <c r="RMT59" s="261"/>
      <c r="RMU59" s="265"/>
      <c r="RMV59" s="266"/>
      <c r="RMW59" s="200"/>
      <c r="RMX59" s="266"/>
      <c r="RMY59" s="261"/>
      <c r="RMZ59" s="265"/>
      <c r="RNA59" s="266"/>
      <c r="RNB59" s="200"/>
      <c r="RNC59" s="266"/>
      <c r="RND59" s="261"/>
      <c r="RNE59" s="265"/>
      <c r="RNF59" s="266"/>
      <c r="RNG59" s="200"/>
      <c r="RNH59" s="266"/>
      <c r="RNI59" s="261"/>
      <c r="RNJ59" s="265"/>
      <c r="RNK59" s="266"/>
      <c r="RNL59" s="200"/>
      <c r="RNM59" s="266"/>
      <c r="RNN59" s="261"/>
      <c r="RNO59" s="265"/>
      <c r="RNP59" s="266"/>
      <c r="RNQ59" s="200"/>
      <c r="RNR59" s="266"/>
      <c r="RNS59" s="261"/>
      <c r="RNT59" s="265"/>
      <c r="RNU59" s="266"/>
      <c r="RNV59" s="200"/>
      <c r="RNW59" s="266"/>
      <c r="RNX59" s="261"/>
      <c r="RNY59" s="265"/>
      <c r="RNZ59" s="266"/>
      <c r="ROA59" s="200"/>
      <c r="ROB59" s="266"/>
      <c r="ROC59" s="261"/>
      <c r="ROD59" s="265"/>
      <c r="ROE59" s="266"/>
      <c r="ROF59" s="200"/>
      <c r="ROG59" s="266"/>
      <c r="ROH59" s="261"/>
      <c r="ROI59" s="265"/>
      <c r="ROJ59" s="266"/>
      <c r="ROK59" s="200"/>
      <c r="ROL59" s="266"/>
      <c r="ROM59" s="261"/>
      <c r="RON59" s="265"/>
      <c r="ROO59" s="266"/>
      <c r="ROP59" s="200"/>
      <c r="ROQ59" s="266"/>
      <c r="ROR59" s="261"/>
      <c r="ROS59" s="265"/>
      <c r="ROT59" s="266"/>
      <c r="ROU59" s="200"/>
      <c r="ROV59" s="266"/>
      <c r="ROW59" s="261"/>
      <c r="ROX59" s="265"/>
      <c r="ROY59" s="266"/>
      <c r="ROZ59" s="200"/>
      <c r="RPA59" s="266"/>
      <c r="RPB59" s="261"/>
      <c r="RPC59" s="265"/>
      <c r="RPD59" s="266"/>
      <c r="RPE59" s="200"/>
      <c r="RPF59" s="266"/>
      <c r="RPG59" s="261"/>
      <c r="RPH59" s="265"/>
      <c r="RPI59" s="266"/>
      <c r="RPJ59" s="200"/>
      <c r="RPK59" s="266"/>
      <c r="RPL59" s="261"/>
      <c r="RPM59" s="265"/>
      <c r="RPN59" s="266"/>
      <c r="RPO59" s="200"/>
      <c r="RPP59" s="266"/>
      <c r="RPQ59" s="261"/>
      <c r="RPR59" s="265"/>
      <c r="RPS59" s="266"/>
      <c r="RPT59" s="200"/>
      <c r="RPU59" s="266"/>
      <c r="RPV59" s="261"/>
      <c r="RPW59" s="265"/>
      <c r="RPX59" s="266"/>
      <c r="RPY59" s="200"/>
      <c r="RPZ59" s="266"/>
      <c r="RQA59" s="261"/>
      <c r="RQB59" s="265"/>
      <c r="RQC59" s="266"/>
      <c r="RQD59" s="200"/>
      <c r="RQE59" s="266"/>
      <c r="RQF59" s="261"/>
      <c r="RQG59" s="265"/>
      <c r="RQH59" s="266"/>
      <c r="RQI59" s="200"/>
      <c r="RQJ59" s="266"/>
      <c r="RQK59" s="261"/>
      <c r="RQL59" s="265"/>
      <c r="RQM59" s="266"/>
      <c r="RQN59" s="200"/>
      <c r="RQO59" s="266"/>
      <c r="RQP59" s="261"/>
      <c r="RQQ59" s="265"/>
      <c r="RQR59" s="266"/>
      <c r="RQS59" s="200"/>
      <c r="RQT59" s="266"/>
      <c r="RQU59" s="261"/>
      <c r="RQV59" s="265"/>
      <c r="RQW59" s="266"/>
      <c r="RQX59" s="200"/>
      <c r="RQY59" s="266"/>
      <c r="RQZ59" s="261"/>
      <c r="RRA59" s="265"/>
      <c r="RRB59" s="266"/>
      <c r="RRC59" s="200"/>
      <c r="RRD59" s="266"/>
      <c r="RRE59" s="261"/>
      <c r="RRF59" s="265"/>
      <c r="RRG59" s="266"/>
      <c r="RRH59" s="200"/>
      <c r="RRI59" s="266"/>
      <c r="RRJ59" s="261"/>
      <c r="RRK59" s="265"/>
      <c r="RRL59" s="266"/>
      <c r="RRM59" s="200"/>
      <c r="RRN59" s="266"/>
      <c r="RRO59" s="261"/>
      <c r="RRP59" s="265"/>
      <c r="RRQ59" s="266"/>
      <c r="RRR59" s="200"/>
      <c r="RRS59" s="266"/>
      <c r="RRT59" s="261"/>
      <c r="RRU59" s="265"/>
      <c r="RRV59" s="266"/>
      <c r="RRW59" s="200"/>
      <c r="RRX59" s="266"/>
      <c r="RRY59" s="261"/>
      <c r="RRZ59" s="265"/>
      <c r="RSA59" s="266"/>
      <c r="RSB59" s="200"/>
      <c r="RSC59" s="266"/>
      <c r="RSD59" s="261"/>
      <c r="RSE59" s="265"/>
      <c r="RSF59" s="266"/>
      <c r="RSG59" s="200"/>
      <c r="RSH59" s="266"/>
      <c r="RSI59" s="261"/>
      <c r="RSJ59" s="265"/>
      <c r="RSK59" s="266"/>
      <c r="RSL59" s="200"/>
      <c r="RSM59" s="266"/>
      <c r="RSN59" s="261"/>
      <c r="RSO59" s="265"/>
      <c r="RSP59" s="266"/>
      <c r="RSQ59" s="200"/>
      <c r="RSR59" s="266"/>
      <c r="RSS59" s="261"/>
      <c r="RST59" s="265"/>
      <c r="RSU59" s="266"/>
      <c r="RSV59" s="200"/>
      <c r="RSW59" s="266"/>
      <c r="RSX59" s="261"/>
      <c r="RSY59" s="265"/>
      <c r="RSZ59" s="266"/>
      <c r="RTA59" s="200"/>
      <c r="RTB59" s="266"/>
      <c r="RTC59" s="261"/>
      <c r="RTD59" s="265"/>
      <c r="RTE59" s="266"/>
      <c r="RTF59" s="200"/>
      <c r="RTG59" s="266"/>
      <c r="RTH59" s="261"/>
      <c r="RTI59" s="265"/>
      <c r="RTJ59" s="266"/>
      <c r="RTK59" s="200"/>
      <c r="RTL59" s="266"/>
      <c r="RTM59" s="261"/>
      <c r="RTN59" s="265"/>
      <c r="RTO59" s="266"/>
      <c r="RTP59" s="200"/>
      <c r="RTQ59" s="266"/>
      <c r="RTR59" s="261"/>
      <c r="RTS59" s="265"/>
      <c r="RTT59" s="266"/>
      <c r="RTU59" s="200"/>
      <c r="RTV59" s="266"/>
      <c r="RTW59" s="261"/>
      <c r="RTX59" s="265"/>
      <c r="RTY59" s="266"/>
      <c r="RTZ59" s="200"/>
      <c r="RUA59" s="266"/>
      <c r="RUB59" s="261"/>
      <c r="RUC59" s="265"/>
      <c r="RUD59" s="266"/>
      <c r="RUE59" s="200"/>
      <c r="RUF59" s="266"/>
      <c r="RUG59" s="261"/>
      <c r="RUH59" s="265"/>
      <c r="RUI59" s="266"/>
      <c r="RUJ59" s="200"/>
      <c r="RUK59" s="266"/>
      <c r="RUL59" s="261"/>
      <c r="RUM59" s="265"/>
      <c r="RUN59" s="266"/>
      <c r="RUO59" s="200"/>
      <c r="RUP59" s="266"/>
      <c r="RUQ59" s="261"/>
      <c r="RUR59" s="265"/>
      <c r="RUS59" s="266"/>
      <c r="RUT59" s="200"/>
      <c r="RUU59" s="266"/>
      <c r="RUV59" s="261"/>
      <c r="RUW59" s="265"/>
      <c r="RUX59" s="266"/>
      <c r="RUY59" s="200"/>
      <c r="RUZ59" s="266"/>
      <c r="RVA59" s="261"/>
      <c r="RVB59" s="265"/>
      <c r="RVC59" s="266"/>
      <c r="RVD59" s="200"/>
      <c r="RVE59" s="266"/>
      <c r="RVF59" s="261"/>
      <c r="RVG59" s="265"/>
      <c r="RVH59" s="266"/>
      <c r="RVI59" s="200"/>
      <c r="RVJ59" s="266"/>
      <c r="RVK59" s="261"/>
      <c r="RVL59" s="265"/>
      <c r="RVM59" s="266"/>
      <c r="RVN59" s="200"/>
      <c r="RVO59" s="266"/>
      <c r="RVP59" s="261"/>
      <c r="RVQ59" s="265"/>
      <c r="RVR59" s="266"/>
      <c r="RVS59" s="200"/>
      <c r="RVT59" s="266"/>
      <c r="RVU59" s="261"/>
      <c r="RVV59" s="265"/>
      <c r="RVW59" s="266"/>
      <c r="RVX59" s="200"/>
      <c r="RVY59" s="266"/>
      <c r="RVZ59" s="261"/>
      <c r="RWA59" s="265"/>
      <c r="RWB59" s="266"/>
      <c r="RWC59" s="200"/>
      <c r="RWD59" s="266"/>
      <c r="RWE59" s="261"/>
      <c r="RWF59" s="265"/>
      <c r="RWG59" s="266"/>
      <c r="RWH59" s="200"/>
      <c r="RWI59" s="266"/>
      <c r="RWJ59" s="261"/>
      <c r="RWK59" s="265"/>
      <c r="RWL59" s="266"/>
      <c r="RWM59" s="200"/>
      <c r="RWN59" s="266"/>
      <c r="RWO59" s="261"/>
      <c r="RWP59" s="265"/>
      <c r="RWQ59" s="266"/>
      <c r="RWR59" s="200"/>
      <c r="RWS59" s="266"/>
      <c r="RWT59" s="261"/>
      <c r="RWU59" s="265"/>
      <c r="RWV59" s="266"/>
      <c r="RWW59" s="200"/>
      <c r="RWX59" s="266"/>
      <c r="RWY59" s="261"/>
      <c r="RWZ59" s="265"/>
      <c r="RXA59" s="266"/>
      <c r="RXB59" s="200"/>
      <c r="RXC59" s="266"/>
      <c r="RXD59" s="261"/>
      <c r="RXE59" s="265"/>
      <c r="RXF59" s="266"/>
      <c r="RXG59" s="200"/>
      <c r="RXH59" s="266"/>
      <c r="RXI59" s="261"/>
      <c r="RXJ59" s="265"/>
      <c r="RXK59" s="266"/>
      <c r="RXL59" s="200"/>
      <c r="RXM59" s="266"/>
      <c r="RXN59" s="261"/>
      <c r="RXO59" s="265"/>
      <c r="RXP59" s="266"/>
      <c r="RXQ59" s="200"/>
      <c r="RXR59" s="266"/>
      <c r="RXS59" s="261"/>
      <c r="RXT59" s="265"/>
      <c r="RXU59" s="266"/>
      <c r="RXV59" s="200"/>
      <c r="RXW59" s="266"/>
      <c r="RXX59" s="261"/>
      <c r="RXY59" s="265"/>
      <c r="RXZ59" s="266"/>
      <c r="RYA59" s="200"/>
      <c r="RYB59" s="266"/>
      <c r="RYC59" s="261"/>
      <c r="RYD59" s="265"/>
      <c r="RYE59" s="266"/>
      <c r="RYF59" s="200"/>
      <c r="RYG59" s="266"/>
      <c r="RYH59" s="261"/>
      <c r="RYI59" s="265"/>
      <c r="RYJ59" s="266"/>
      <c r="RYK59" s="200"/>
      <c r="RYL59" s="266"/>
      <c r="RYM59" s="261"/>
      <c r="RYN59" s="265"/>
      <c r="RYO59" s="266"/>
      <c r="RYP59" s="200"/>
      <c r="RYQ59" s="266"/>
      <c r="RYR59" s="261"/>
      <c r="RYS59" s="265"/>
      <c r="RYT59" s="266"/>
      <c r="RYU59" s="200"/>
      <c r="RYV59" s="266"/>
      <c r="RYW59" s="261"/>
      <c r="RYX59" s="265"/>
      <c r="RYY59" s="266"/>
      <c r="RYZ59" s="200"/>
      <c r="RZA59" s="266"/>
      <c r="RZB59" s="261"/>
      <c r="RZC59" s="265"/>
      <c r="RZD59" s="266"/>
      <c r="RZE59" s="200"/>
      <c r="RZF59" s="266"/>
      <c r="RZG59" s="261"/>
      <c r="RZH59" s="265"/>
      <c r="RZI59" s="266"/>
      <c r="RZJ59" s="200"/>
      <c r="RZK59" s="266"/>
      <c r="RZL59" s="261"/>
      <c r="RZM59" s="265"/>
      <c r="RZN59" s="266"/>
      <c r="RZO59" s="200"/>
      <c r="RZP59" s="266"/>
      <c r="RZQ59" s="261"/>
      <c r="RZR59" s="265"/>
      <c r="RZS59" s="266"/>
      <c r="RZT59" s="200"/>
      <c r="RZU59" s="266"/>
      <c r="RZV59" s="261"/>
      <c r="RZW59" s="265"/>
      <c r="RZX59" s="266"/>
      <c r="RZY59" s="200"/>
      <c r="RZZ59" s="266"/>
      <c r="SAA59" s="261"/>
      <c r="SAB59" s="265"/>
      <c r="SAC59" s="266"/>
      <c r="SAD59" s="200"/>
      <c r="SAE59" s="266"/>
      <c r="SAF59" s="261"/>
      <c r="SAG59" s="265"/>
      <c r="SAH59" s="266"/>
      <c r="SAI59" s="200"/>
      <c r="SAJ59" s="266"/>
      <c r="SAK59" s="261"/>
      <c r="SAL59" s="265"/>
      <c r="SAM59" s="266"/>
      <c r="SAN59" s="200"/>
      <c r="SAO59" s="266"/>
      <c r="SAP59" s="261"/>
      <c r="SAQ59" s="265"/>
      <c r="SAR59" s="266"/>
      <c r="SAS59" s="200"/>
      <c r="SAT59" s="266"/>
      <c r="SAU59" s="261"/>
      <c r="SAV59" s="265"/>
      <c r="SAW59" s="266"/>
      <c r="SAX59" s="200"/>
      <c r="SAY59" s="266"/>
      <c r="SAZ59" s="261"/>
      <c r="SBA59" s="265"/>
      <c r="SBB59" s="266"/>
      <c r="SBC59" s="200"/>
      <c r="SBD59" s="266"/>
      <c r="SBE59" s="261"/>
      <c r="SBF59" s="265"/>
      <c r="SBG59" s="266"/>
      <c r="SBH59" s="200"/>
      <c r="SBI59" s="266"/>
      <c r="SBJ59" s="261"/>
      <c r="SBK59" s="265"/>
      <c r="SBL59" s="266"/>
      <c r="SBM59" s="200"/>
      <c r="SBN59" s="266"/>
      <c r="SBO59" s="261"/>
      <c r="SBP59" s="265"/>
      <c r="SBQ59" s="266"/>
      <c r="SBR59" s="200"/>
      <c r="SBS59" s="266"/>
      <c r="SBT59" s="261"/>
      <c r="SBU59" s="265"/>
      <c r="SBV59" s="266"/>
      <c r="SBW59" s="200"/>
      <c r="SBX59" s="266"/>
      <c r="SBY59" s="261"/>
      <c r="SBZ59" s="265"/>
      <c r="SCA59" s="266"/>
      <c r="SCB59" s="200"/>
      <c r="SCC59" s="266"/>
      <c r="SCD59" s="261"/>
      <c r="SCE59" s="265"/>
      <c r="SCF59" s="266"/>
      <c r="SCG59" s="200"/>
      <c r="SCH59" s="266"/>
      <c r="SCI59" s="261"/>
      <c r="SCJ59" s="265"/>
      <c r="SCK59" s="266"/>
      <c r="SCL59" s="200"/>
      <c r="SCM59" s="266"/>
      <c r="SCN59" s="261"/>
      <c r="SCO59" s="265"/>
      <c r="SCP59" s="266"/>
      <c r="SCQ59" s="200"/>
      <c r="SCR59" s="266"/>
      <c r="SCS59" s="261"/>
      <c r="SCT59" s="265"/>
      <c r="SCU59" s="266"/>
      <c r="SCV59" s="200"/>
      <c r="SCW59" s="266"/>
      <c r="SCX59" s="261"/>
      <c r="SCY59" s="265"/>
      <c r="SCZ59" s="266"/>
      <c r="SDA59" s="200"/>
      <c r="SDB59" s="266"/>
      <c r="SDC59" s="261"/>
      <c r="SDD59" s="265"/>
      <c r="SDE59" s="266"/>
      <c r="SDF59" s="200"/>
      <c r="SDG59" s="266"/>
      <c r="SDH59" s="261"/>
      <c r="SDI59" s="265"/>
      <c r="SDJ59" s="266"/>
      <c r="SDK59" s="200"/>
      <c r="SDL59" s="266"/>
      <c r="SDM59" s="261"/>
      <c r="SDN59" s="265"/>
      <c r="SDO59" s="266"/>
      <c r="SDP59" s="200"/>
      <c r="SDQ59" s="266"/>
      <c r="SDR59" s="261"/>
      <c r="SDS59" s="265"/>
      <c r="SDT59" s="266"/>
      <c r="SDU59" s="200"/>
      <c r="SDV59" s="266"/>
      <c r="SDW59" s="261"/>
      <c r="SDX59" s="265"/>
      <c r="SDY59" s="266"/>
      <c r="SDZ59" s="200"/>
      <c r="SEA59" s="266"/>
      <c r="SEB59" s="261"/>
      <c r="SEC59" s="265"/>
      <c r="SED59" s="266"/>
      <c r="SEE59" s="200"/>
      <c r="SEF59" s="266"/>
      <c r="SEG59" s="261"/>
      <c r="SEH59" s="265"/>
      <c r="SEI59" s="266"/>
      <c r="SEJ59" s="200"/>
      <c r="SEK59" s="266"/>
      <c r="SEL59" s="261"/>
      <c r="SEM59" s="265"/>
      <c r="SEN59" s="266"/>
      <c r="SEO59" s="200"/>
      <c r="SEP59" s="266"/>
      <c r="SEQ59" s="261"/>
      <c r="SER59" s="265"/>
      <c r="SES59" s="266"/>
      <c r="SET59" s="200"/>
      <c r="SEU59" s="266"/>
      <c r="SEV59" s="261"/>
      <c r="SEW59" s="265"/>
      <c r="SEX59" s="266"/>
      <c r="SEY59" s="200"/>
      <c r="SEZ59" s="266"/>
      <c r="SFA59" s="261"/>
      <c r="SFB59" s="265"/>
      <c r="SFC59" s="266"/>
      <c r="SFD59" s="200"/>
      <c r="SFE59" s="266"/>
      <c r="SFF59" s="261"/>
      <c r="SFG59" s="265"/>
      <c r="SFH59" s="266"/>
      <c r="SFI59" s="200"/>
      <c r="SFJ59" s="266"/>
      <c r="SFK59" s="261"/>
      <c r="SFL59" s="265"/>
      <c r="SFM59" s="266"/>
      <c r="SFN59" s="200"/>
      <c r="SFO59" s="266"/>
      <c r="SFP59" s="261"/>
      <c r="SFQ59" s="265"/>
      <c r="SFR59" s="266"/>
      <c r="SFS59" s="200"/>
      <c r="SFT59" s="266"/>
      <c r="SFU59" s="261"/>
      <c r="SFV59" s="265"/>
      <c r="SFW59" s="266"/>
      <c r="SFX59" s="200"/>
      <c r="SFY59" s="266"/>
      <c r="SFZ59" s="261"/>
      <c r="SGA59" s="265"/>
      <c r="SGB59" s="266"/>
      <c r="SGC59" s="200"/>
      <c r="SGD59" s="266"/>
      <c r="SGE59" s="261"/>
      <c r="SGF59" s="265"/>
      <c r="SGG59" s="266"/>
      <c r="SGH59" s="200"/>
      <c r="SGI59" s="266"/>
      <c r="SGJ59" s="261"/>
      <c r="SGK59" s="265"/>
      <c r="SGL59" s="266"/>
      <c r="SGM59" s="200"/>
      <c r="SGN59" s="266"/>
      <c r="SGO59" s="261"/>
      <c r="SGP59" s="265"/>
      <c r="SGQ59" s="266"/>
      <c r="SGR59" s="200"/>
      <c r="SGS59" s="266"/>
      <c r="SGT59" s="261"/>
      <c r="SGU59" s="265"/>
      <c r="SGV59" s="266"/>
      <c r="SGW59" s="200"/>
      <c r="SGX59" s="266"/>
      <c r="SGY59" s="261"/>
      <c r="SGZ59" s="265"/>
      <c r="SHA59" s="266"/>
      <c r="SHB59" s="200"/>
      <c r="SHC59" s="266"/>
      <c r="SHD59" s="261"/>
      <c r="SHE59" s="265"/>
      <c r="SHF59" s="266"/>
      <c r="SHG59" s="200"/>
      <c r="SHH59" s="266"/>
      <c r="SHI59" s="261"/>
      <c r="SHJ59" s="265"/>
      <c r="SHK59" s="266"/>
      <c r="SHL59" s="200"/>
      <c r="SHM59" s="266"/>
      <c r="SHN59" s="261"/>
      <c r="SHO59" s="265"/>
      <c r="SHP59" s="266"/>
      <c r="SHQ59" s="200"/>
      <c r="SHR59" s="266"/>
      <c r="SHS59" s="261"/>
      <c r="SHT59" s="265"/>
      <c r="SHU59" s="266"/>
      <c r="SHV59" s="200"/>
      <c r="SHW59" s="266"/>
      <c r="SHX59" s="261"/>
      <c r="SHY59" s="265"/>
      <c r="SHZ59" s="266"/>
      <c r="SIA59" s="200"/>
      <c r="SIB59" s="266"/>
      <c r="SIC59" s="261"/>
      <c r="SID59" s="265"/>
      <c r="SIE59" s="266"/>
      <c r="SIF59" s="200"/>
      <c r="SIG59" s="266"/>
      <c r="SIH59" s="261"/>
      <c r="SII59" s="265"/>
      <c r="SIJ59" s="266"/>
      <c r="SIK59" s="200"/>
      <c r="SIL59" s="266"/>
      <c r="SIM59" s="261"/>
      <c r="SIN59" s="265"/>
      <c r="SIO59" s="266"/>
      <c r="SIP59" s="200"/>
      <c r="SIQ59" s="266"/>
      <c r="SIR59" s="261"/>
      <c r="SIS59" s="265"/>
      <c r="SIT59" s="266"/>
      <c r="SIU59" s="200"/>
      <c r="SIV59" s="266"/>
      <c r="SIW59" s="261"/>
      <c r="SIX59" s="265"/>
      <c r="SIY59" s="266"/>
      <c r="SIZ59" s="200"/>
      <c r="SJA59" s="266"/>
      <c r="SJB59" s="261"/>
      <c r="SJC59" s="265"/>
      <c r="SJD59" s="266"/>
      <c r="SJE59" s="200"/>
      <c r="SJF59" s="266"/>
      <c r="SJG59" s="261"/>
      <c r="SJH59" s="265"/>
      <c r="SJI59" s="266"/>
      <c r="SJJ59" s="200"/>
      <c r="SJK59" s="266"/>
      <c r="SJL59" s="261"/>
      <c r="SJM59" s="265"/>
      <c r="SJN59" s="266"/>
      <c r="SJO59" s="200"/>
      <c r="SJP59" s="266"/>
      <c r="SJQ59" s="261"/>
      <c r="SJR59" s="265"/>
      <c r="SJS59" s="266"/>
      <c r="SJT59" s="200"/>
      <c r="SJU59" s="266"/>
      <c r="SJV59" s="261"/>
      <c r="SJW59" s="265"/>
      <c r="SJX59" s="266"/>
      <c r="SJY59" s="200"/>
      <c r="SJZ59" s="266"/>
      <c r="SKA59" s="261"/>
      <c r="SKB59" s="265"/>
      <c r="SKC59" s="266"/>
      <c r="SKD59" s="200"/>
      <c r="SKE59" s="266"/>
      <c r="SKF59" s="261"/>
      <c r="SKG59" s="265"/>
      <c r="SKH59" s="266"/>
      <c r="SKI59" s="200"/>
      <c r="SKJ59" s="266"/>
      <c r="SKK59" s="261"/>
      <c r="SKL59" s="265"/>
      <c r="SKM59" s="266"/>
      <c r="SKN59" s="200"/>
      <c r="SKO59" s="266"/>
      <c r="SKP59" s="261"/>
      <c r="SKQ59" s="265"/>
      <c r="SKR59" s="266"/>
      <c r="SKS59" s="200"/>
      <c r="SKT59" s="266"/>
      <c r="SKU59" s="261"/>
      <c r="SKV59" s="265"/>
      <c r="SKW59" s="266"/>
      <c r="SKX59" s="200"/>
      <c r="SKY59" s="266"/>
      <c r="SKZ59" s="261"/>
      <c r="SLA59" s="265"/>
      <c r="SLB59" s="266"/>
      <c r="SLC59" s="200"/>
      <c r="SLD59" s="266"/>
      <c r="SLE59" s="261"/>
      <c r="SLF59" s="265"/>
      <c r="SLG59" s="266"/>
      <c r="SLH59" s="200"/>
      <c r="SLI59" s="266"/>
      <c r="SLJ59" s="261"/>
      <c r="SLK59" s="265"/>
      <c r="SLL59" s="266"/>
      <c r="SLM59" s="200"/>
      <c r="SLN59" s="266"/>
      <c r="SLO59" s="261"/>
      <c r="SLP59" s="265"/>
      <c r="SLQ59" s="266"/>
      <c r="SLR59" s="200"/>
      <c r="SLS59" s="266"/>
      <c r="SLT59" s="261"/>
      <c r="SLU59" s="265"/>
      <c r="SLV59" s="266"/>
      <c r="SLW59" s="200"/>
      <c r="SLX59" s="266"/>
      <c r="SLY59" s="261"/>
      <c r="SLZ59" s="265"/>
      <c r="SMA59" s="266"/>
      <c r="SMB59" s="200"/>
      <c r="SMC59" s="266"/>
      <c r="SMD59" s="261"/>
      <c r="SME59" s="265"/>
      <c r="SMF59" s="266"/>
      <c r="SMG59" s="200"/>
      <c r="SMH59" s="266"/>
      <c r="SMI59" s="261"/>
      <c r="SMJ59" s="265"/>
      <c r="SMK59" s="266"/>
      <c r="SML59" s="200"/>
      <c r="SMM59" s="266"/>
      <c r="SMN59" s="261"/>
      <c r="SMO59" s="265"/>
      <c r="SMP59" s="266"/>
      <c r="SMQ59" s="200"/>
      <c r="SMR59" s="266"/>
      <c r="SMS59" s="261"/>
      <c r="SMT59" s="265"/>
      <c r="SMU59" s="266"/>
      <c r="SMV59" s="200"/>
      <c r="SMW59" s="266"/>
      <c r="SMX59" s="261"/>
      <c r="SMY59" s="265"/>
      <c r="SMZ59" s="266"/>
      <c r="SNA59" s="200"/>
      <c r="SNB59" s="266"/>
      <c r="SNC59" s="261"/>
      <c r="SND59" s="265"/>
      <c r="SNE59" s="266"/>
      <c r="SNF59" s="200"/>
      <c r="SNG59" s="266"/>
      <c r="SNH59" s="261"/>
      <c r="SNI59" s="265"/>
      <c r="SNJ59" s="266"/>
      <c r="SNK59" s="200"/>
      <c r="SNL59" s="266"/>
      <c r="SNM59" s="261"/>
      <c r="SNN59" s="265"/>
      <c r="SNO59" s="266"/>
      <c r="SNP59" s="200"/>
      <c r="SNQ59" s="266"/>
      <c r="SNR59" s="261"/>
      <c r="SNS59" s="265"/>
      <c r="SNT59" s="266"/>
      <c r="SNU59" s="200"/>
      <c r="SNV59" s="266"/>
      <c r="SNW59" s="261"/>
      <c r="SNX59" s="265"/>
      <c r="SNY59" s="266"/>
      <c r="SNZ59" s="200"/>
      <c r="SOA59" s="266"/>
      <c r="SOB59" s="261"/>
      <c r="SOC59" s="265"/>
      <c r="SOD59" s="266"/>
      <c r="SOE59" s="200"/>
      <c r="SOF59" s="266"/>
      <c r="SOG59" s="261"/>
      <c r="SOH59" s="265"/>
      <c r="SOI59" s="266"/>
      <c r="SOJ59" s="200"/>
      <c r="SOK59" s="266"/>
      <c r="SOL59" s="261"/>
      <c r="SOM59" s="265"/>
      <c r="SON59" s="266"/>
      <c r="SOO59" s="200"/>
      <c r="SOP59" s="266"/>
      <c r="SOQ59" s="261"/>
      <c r="SOR59" s="265"/>
      <c r="SOS59" s="266"/>
      <c r="SOT59" s="200"/>
      <c r="SOU59" s="266"/>
      <c r="SOV59" s="261"/>
      <c r="SOW59" s="265"/>
      <c r="SOX59" s="266"/>
      <c r="SOY59" s="200"/>
      <c r="SOZ59" s="266"/>
      <c r="SPA59" s="261"/>
      <c r="SPB59" s="265"/>
      <c r="SPC59" s="266"/>
      <c r="SPD59" s="200"/>
      <c r="SPE59" s="266"/>
      <c r="SPF59" s="261"/>
      <c r="SPG59" s="265"/>
      <c r="SPH59" s="266"/>
      <c r="SPI59" s="200"/>
      <c r="SPJ59" s="266"/>
      <c r="SPK59" s="261"/>
      <c r="SPL59" s="265"/>
      <c r="SPM59" s="266"/>
      <c r="SPN59" s="200"/>
      <c r="SPO59" s="266"/>
      <c r="SPP59" s="261"/>
      <c r="SPQ59" s="265"/>
      <c r="SPR59" s="266"/>
      <c r="SPS59" s="200"/>
      <c r="SPT59" s="266"/>
      <c r="SPU59" s="261"/>
      <c r="SPV59" s="265"/>
      <c r="SPW59" s="266"/>
      <c r="SPX59" s="200"/>
      <c r="SPY59" s="266"/>
      <c r="SPZ59" s="261"/>
      <c r="SQA59" s="265"/>
      <c r="SQB59" s="266"/>
      <c r="SQC59" s="200"/>
      <c r="SQD59" s="266"/>
      <c r="SQE59" s="261"/>
      <c r="SQF59" s="265"/>
      <c r="SQG59" s="266"/>
      <c r="SQH59" s="200"/>
      <c r="SQI59" s="266"/>
      <c r="SQJ59" s="261"/>
      <c r="SQK59" s="265"/>
      <c r="SQL59" s="266"/>
      <c r="SQM59" s="200"/>
      <c r="SQN59" s="266"/>
      <c r="SQO59" s="261"/>
      <c r="SQP59" s="265"/>
      <c r="SQQ59" s="266"/>
      <c r="SQR59" s="200"/>
      <c r="SQS59" s="266"/>
      <c r="SQT59" s="261"/>
      <c r="SQU59" s="265"/>
      <c r="SQV59" s="266"/>
      <c r="SQW59" s="200"/>
      <c r="SQX59" s="266"/>
      <c r="SQY59" s="261"/>
      <c r="SQZ59" s="265"/>
      <c r="SRA59" s="266"/>
      <c r="SRB59" s="200"/>
      <c r="SRC59" s="266"/>
      <c r="SRD59" s="261"/>
      <c r="SRE59" s="265"/>
      <c r="SRF59" s="266"/>
      <c r="SRG59" s="200"/>
      <c r="SRH59" s="266"/>
      <c r="SRI59" s="261"/>
      <c r="SRJ59" s="265"/>
      <c r="SRK59" s="266"/>
      <c r="SRL59" s="200"/>
      <c r="SRM59" s="266"/>
      <c r="SRN59" s="261"/>
      <c r="SRO59" s="265"/>
      <c r="SRP59" s="266"/>
      <c r="SRQ59" s="200"/>
      <c r="SRR59" s="266"/>
      <c r="SRS59" s="261"/>
      <c r="SRT59" s="265"/>
      <c r="SRU59" s="266"/>
      <c r="SRV59" s="200"/>
      <c r="SRW59" s="266"/>
      <c r="SRX59" s="261"/>
      <c r="SRY59" s="265"/>
      <c r="SRZ59" s="266"/>
      <c r="SSA59" s="200"/>
      <c r="SSB59" s="266"/>
      <c r="SSC59" s="261"/>
      <c r="SSD59" s="265"/>
      <c r="SSE59" s="266"/>
      <c r="SSF59" s="200"/>
      <c r="SSG59" s="266"/>
      <c r="SSH59" s="261"/>
      <c r="SSI59" s="265"/>
      <c r="SSJ59" s="266"/>
      <c r="SSK59" s="200"/>
      <c r="SSL59" s="266"/>
      <c r="SSM59" s="261"/>
      <c r="SSN59" s="265"/>
      <c r="SSO59" s="266"/>
      <c r="SSP59" s="200"/>
      <c r="SSQ59" s="266"/>
      <c r="SSR59" s="261"/>
      <c r="SSS59" s="265"/>
      <c r="SST59" s="266"/>
      <c r="SSU59" s="200"/>
      <c r="SSV59" s="266"/>
      <c r="SSW59" s="261"/>
      <c r="SSX59" s="265"/>
      <c r="SSY59" s="266"/>
      <c r="SSZ59" s="200"/>
      <c r="STA59" s="266"/>
      <c r="STB59" s="261"/>
      <c r="STC59" s="265"/>
      <c r="STD59" s="266"/>
      <c r="STE59" s="200"/>
      <c r="STF59" s="266"/>
      <c r="STG59" s="261"/>
      <c r="STH59" s="265"/>
      <c r="STI59" s="266"/>
      <c r="STJ59" s="200"/>
      <c r="STK59" s="266"/>
      <c r="STL59" s="261"/>
      <c r="STM59" s="265"/>
      <c r="STN59" s="266"/>
      <c r="STO59" s="200"/>
      <c r="STP59" s="266"/>
      <c r="STQ59" s="261"/>
      <c r="STR59" s="265"/>
      <c r="STS59" s="266"/>
      <c r="STT59" s="200"/>
      <c r="STU59" s="266"/>
      <c r="STV59" s="261"/>
      <c r="STW59" s="265"/>
      <c r="STX59" s="266"/>
      <c r="STY59" s="200"/>
      <c r="STZ59" s="266"/>
      <c r="SUA59" s="261"/>
      <c r="SUB59" s="265"/>
      <c r="SUC59" s="266"/>
      <c r="SUD59" s="200"/>
      <c r="SUE59" s="266"/>
      <c r="SUF59" s="261"/>
      <c r="SUG59" s="265"/>
      <c r="SUH59" s="266"/>
      <c r="SUI59" s="200"/>
      <c r="SUJ59" s="266"/>
      <c r="SUK59" s="261"/>
      <c r="SUL59" s="265"/>
      <c r="SUM59" s="266"/>
      <c r="SUN59" s="200"/>
      <c r="SUO59" s="266"/>
      <c r="SUP59" s="261"/>
      <c r="SUQ59" s="265"/>
      <c r="SUR59" s="266"/>
      <c r="SUS59" s="200"/>
      <c r="SUT59" s="266"/>
      <c r="SUU59" s="261"/>
      <c r="SUV59" s="265"/>
      <c r="SUW59" s="266"/>
      <c r="SUX59" s="200"/>
      <c r="SUY59" s="266"/>
      <c r="SUZ59" s="261"/>
      <c r="SVA59" s="265"/>
      <c r="SVB59" s="266"/>
      <c r="SVC59" s="200"/>
      <c r="SVD59" s="266"/>
      <c r="SVE59" s="261"/>
      <c r="SVF59" s="265"/>
      <c r="SVG59" s="266"/>
      <c r="SVH59" s="200"/>
      <c r="SVI59" s="266"/>
      <c r="SVJ59" s="261"/>
      <c r="SVK59" s="265"/>
      <c r="SVL59" s="266"/>
      <c r="SVM59" s="200"/>
      <c r="SVN59" s="266"/>
      <c r="SVO59" s="261"/>
      <c r="SVP59" s="265"/>
      <c r="SVQ59" s="266"/>
      <c r="SVR59" s="200"/>
      <c r="SVS59" s="266"/>
      <c r="SVT59" s="261"/>
      <c r="SVU59" s="265"/>
      <c r="SVV59" s="266"/>
      <c r="SVW59" s="200"/>
      <c r="SVX59" s="266"/>
      <c r="SVY59" s="261"/>
      <c r="SVZ59" s="265"/>
      <c r="SWA59" s="266"/>
      <c r="SWB59" s="200"/>
      <c r="SWC59" s="266"/>
      <c r="SWD59" s="261"/>
      <c r="SWE59" s="265"/>
      <c r="SWF59" s="266"/>
      <c r="SWG59" s="200"/>
      <c r="SWH59" s="266"/>
      <c r="SWI59" s="261"/>
      <c r="SWJ59" s="265"/>
      <c r="SWK59" s="266"/>
      <c r="SWL59" s="200"/>
      <c r="SWM59" s="266"/>
      <c r="SWN59" s="261"/>
      <c r="SWO59" s="265"/>
      <c r="SWP59" s="266"/>
      <c r="SWQ59" s="200"/>
      <c r="SWR59" s="266"/>
      <c r="SWS59" s="261"/>
      <c r="SWT59" s="265"/>
      <c r="SWU59" s="266"/>
      <c r="SWV59" s="200"/>
      <c r="SWW59" s="266"/>
      <c r="SWX59" s="261"/>
      <c r="SWY59" s="265"/>
      <c r="SWZ59" s="266"/>
      <c r="SXA59" s="200"/>
      <c r="SXB59" s="266"/>
      <c r="SXC59" s="261"/>
      <c r="SXD59" s="265"/>
      <c r="SXE59" s="266"/>
      <c r="SXF59" s="200"/>
      <c r="SXG59" s="266"/>
      <c r="SXH59" s="261"/>
      <c r="SXI59" s="265"/>
      <c r="SXJ59" s="266"/>
      <c r="SXK59" s="200"/>
      <c r="SXL59" s="266"/>
      <c r="SXM59" s="261"/>
      <c r="SXN59" s="265"/>
      <c r="SXO59" s="266"/>
      <c r="SXP59" s="200"/>
      <c r="SXQ59" s="266"/>
      <c r="SXR59" s="261"/>
      <c r="SXS59" s="265"/>
      <c r="SXT59" s="266"/>
      <c r="SXU59" s="200"/>
      <c r="SXV59" s="266"/>
      <c r="SXW59" s="261"/>
      <c r="SXX59" s="265"/>
      <c r="SXY59" s="266"/>
      <c r="SXZ59" s="200"/>
      <c r="SYA59" s="266"/>
      <c r="SYB59" s="261"/>
      <c r="SYC59" s="265"/>
      <c r="SYD59" s="266"/>
      <c r="SYE59" s="200"/>
      <c r="SYF59" s="266"/>
      <c r="SYG59" s="261"/>
      <c r="SYH59" s="265"/>
      <c r="SYI59" s="266"/>
      <c r="SYJ59" s="200"/>
      <c r="SYK59" s="266"/>
      <c r="SYL59" s="261"/>
      <c r="SYM59" s="265"/>
      <c r="SYN59" s="266"/>
      <c r="SYO59" s="200"/>
      <c r="SYP59" s="266"/>
      <c r="SYQ59" s="261"/>
      <c r="SYR59" s="265"/>
      <c r="SYS59" s="266"/>
      <c r="SYT59" s="200"/>
      <c r="SYU59" s="266"/>
      <c r="SYV59" s="261"/>
      <c r="SYW59" s="265"/>
      <c r="SYX59" s="266"/>
      <c r="SYY59" s="200"/>
      <c r="SYZ59" s="266"/>
      <c r="SZA59" s="261"/>
      <c r="SZB59" s="265"/>
      <c r="SZC59" s="266"/>
      <c r="SZD59" s="200"/>
      <c r="SZE59" s="266"/>
      <c r="SZF59" s="261"/>
      <c r="SZG59" s="265"/>
      <c r="SZH59" s="266"/>
      <c r="SZI59" s="200"/>
      <c r="SZJ59" s="266"/>
      <c r="SZK59" s="261"/>
      <c r="SZL59" s="265"/>
      <c r="SZM59" s="266"/>
      <c r="SZN59" s="200"/>
      <c r="SZO59" s="266"/>
      <c r="SZP59" s="261"/>
      <c r="SZQ59" s="265"/>
      <c r="SZR59" s="266"/>
      <c r="SZS59" s="200"/>
      <c r="SZT59" s="266"/>
      <c r="SZU59" s="261"/>
      <c r="SZV59" s="265"/>
      <c r="SZW59" s="266"/>
      <c r="SZX59" s="200"/>
      <c r="SZY59" s="266"/>
      <c r="SZZ59" s="261"/>
      <c r="TAA59" s="265"/>
      <c r="TAB59" s="266"/>
      <c r="TAC59" s="200"/>
      <c r="TAD59" s="266"/>
      <c r="TAE59" s="261"/>
      <c r="TAF59" s="265"/>
      <c r="TAG59" s="266"/>
      <c r="TAH59" s="200"/>
      <c r="TAI59" s="266"/>
      <c r="TAJ59" s="261"/>
      <c r="TAK59" s="265"/>
      <c r="TAL59" s="266"/>
      <c r="TAM59" s="200"/>
      <c r="TAN59" s="266"/>
      <c r="TAO59" s="261"/>
      <c r="TAP59" s="265"/>
      <c r="TAQ59" s="266"/>
      <c r="TAR59" s="200"/>
      <c r="TAS59" s="266"/>
      <c r="TAT59" s="261"/>
      <c r="TAU59" s="265"/>
      <c r="TAV59" s="266"/>
      <c r="TAW59" s="200"/>
      <c r="TAX59" s="266"/>
      <c r="TAY59" s="261"/>
      <c r="TAZ59" s="265"/>
      <c r="TBA59" s="266"/>
      <c r="TBB59" s="200"/>
      <c r="TBC59" s="266"/>
      <c r="TBD59" s="261"/>
      <c r="TBE59" s="265"/>
      <c r="TBF59" s="266"/>
      <c r="TBG59" s="200"/>
      <c r="TBH59" s="266"/>
      <c r="TBI59" s="261"/>
      <c r="TBJ59" s="265"/>
      <c r="TBK59" s="266"/>
      <c r="TBL59" s="200"/>
      <c r="TBM59" s="266"/>
      <c r="TBN59" s="261"/>
      <c r="TBO59" s="265"/>
      <c r="TBP59" s="266"/>
      <c r="TBQ59" s="200"/>
      <c r="TBR59" s="266"/>
      <c r="TBS59" s="261"/>
      <c r="TBT59" s="265"/>
      <c r="TBU59" s="266"/>
      <c r="TBV59" s="200"/>
      <c r="TBW59" s="266"/>
      <c r="TBX59" s="261"/>
      <c r="TBY59" s="265"/>
      <c r="TBZ59" s="266"/>
      <c r="TCA59" s="200"/>
      <c r="TCB59" s="266"/>
      <c r="TCC59" s="261"/>
      <c r="TCD59" s="265"/>
      <c r="TCE59" s="266"/>
      <c r="TCF59" s="200"/>
      <c r="TCG59" s="266"/>
      <c r="TCH59" s="261"/>
      <c r="TCI59" s="265"/>
      <c r="TCJ59" s="266"/>
      <c r="TCK59" s="200"/>
      <c r="TCL59" s="266"/>
      <c r="TCM59" s="261"/>
      <c r="TCN59" s="265"/>
      <c r="TCO59" s="266"/>
      <c r="TCP59" s="200"/>
      <c r="TCQ59" s="266"/>
      <c r="TCR59" s="261"/>
      <c r="TCS59" s="265"/>
      <c r="TCT59" s="266"/>
      <c r="TCU59" s="200"/>
      <c r="TCV59" s="266"/>
      <c r="TCW59" s="261"/>
      <c r="TCX59" s="265"/>
      <c r="TCY59" s="266"/>
      <c r="TCZ59" s="200"/>
      <c r="TDA59" s="266"/>
      <c r="TDB59" s="261"/>
      <c r="TDC59" s="265"/>
      <c r="TDD59" s="266"/>
      <c r="TDE59" s="200"/>
      <c r="TDF59" s="266"/>
      <c r="TDG59" s="261"/>
      <c r="TDH59" s="265"/>
      <c r="TDI59" s="266"/>
      <c r="TDJ59" s="200"/>
      <c r="TDK59" s="266"/>
      <c r="TDL59" s="261"/>
      <c r="TDM59" s="265"/>
      <c r="TDN59" s="266"/>
      <c r="TDO59" s="200"/>
      <c r="TDP59" s="266"/>
      <c r="TDQ59" s="261"/>
      <c r="TDR59" s="265"/>
      <c r="TDS59" s="266"/>
      <c r="TDT59" s="200"/>
      <c r="TDU59" s="266"/>
      <c r="TDV59" s="261"/>
      <c r="TDW59" s="265"/>
      <c r="TDX59" s="266"/>
      <c r="TDY59" s="200"/>
      <c r="TDZ59" s="266"/>
      <c r="TEA59" s="261"/>
      <c r="TEB59" s="265"/>
      <c r="TEC59" s="266"/>
      <c r="TED59" s="200"/>
      <c r="TEE59" s="266"/>
      <c r="TEF59" s="261"/>
      <c r="TEG59" s="265"/>
      <c r="TEH59" s="266"/>
      <c r="TEI59" s="200"/>
      <c r="TEJ59" s="266"/>
      <c r="TEK59" s="261"/>
      <c r="TEL59" s="265"/>
      <c r="TEM59" s="266"/>
      <c r="TEN59" s="200"/>
      <c r="TEO59" s="266"/>
      <c r="TEP59" s="261"/>
      <c r="TEQ59" s="265"/>
      <c r="TER59" s="266"/>
      <c r="TES59" s="200"/>
      <c r="TET59" s="266"/>
      <c r="TEU59" s="261"/>
      <c r="TEV59" s="265"/>
      <c r="TEW59" s="266"/>
      <c r="TEX59" s="200"/>
      <c r="TEY59" s="266"/>
      <c r="TEZ59" s="261"/>
      <c r="TFA59" s="265"/>
      <c r="TFB59" s="266"/>
      <c r="TFC59" s="200"/>
      <c r="TFD59" s="266"/>
      <c r="TFE59" s="261"/>
      <c r="TFF59" s="265"/>
      <c r="TFG59" s="266"/>
      <c r="TFH59" s="200"/>
      <c r="TFI59" s="266"/>
      <c r="TFJ59" s="261"/>
      <c r="TFK59" s="265"/>
      <c r="TFL59" s="266"/>
      <c r="TFM59" s="200"/>
      <c r="TFN59" s="266"/>
      <c r="TFO59" s="261"/>
      <c r="TFP59" s="265"/>
      <c r="TFQ59" s="266"/>
      <c r="TFR59" s="200"/>
      <c r="TFS59" s="266"/>
      <c r="TFT59" s="261"/>
      <c r="TFU59" s="265"/>
      <c r="TFV59" s="266"/>
      <c r="TFW59" s="200"/>
      <c r="TFX59" s="266"/>
      <c r="TFY59" s="261"/>
      <c r="TFZ59" s="265"/>
      <c r="TGA59" s="266"/>
      <c r="TGB59" s="200"/>
      <c r="TGC59" s="266"/>
      <c r="TGD59" s="261"/>
      <c r="TGE59" s="265"/>
      <c r="TGF59" s="266"/>
      <c r="TGG59" s="200"/>
      <c r="TGH59" s="266"/>
      <c r="TGI59" s="261"/>
      <c r="TGJ59" s="265"/>
      <c r="TGK59" s="266"/>
      <c r="TGL59" s="200"/>
      <c r="TGM59" s="266"/>
      <c r="TGN59" s="261"/>
      <c r="TGO59" s="265"/>
      <c r="TGP59" s="266"/>
      <c r="TGQ59" s="200"/>
      <c r="TGR59" s="266"/>
      <c r="TGS59" s="261"/>
      <c r="TGT59" s="265"/>
      <c r="TGU59" s="266"/>
      <c r="TGV59" s="200"/>
      <c r="TGW59" s="266"/>
      <c r="TGX59" s="261"/>
      <c r="TGY59" s="265"/>
      <c r="TGZ59" s="266"/>
      <c r="THA59" s="200"/>
      <c r="THB59" s="266"/>
      <c r="THC59" s="261"/>
      <c r="THD59" s="265"/>
      <c r="THE59" s="266"/>
      <c r="THF59" s="200"/>
      <c r="THG59" s="266"/>
      <c r="THH59" s="261"/>
      <c r="THI59" s="265"/>
      <c r="THJ59" s="266"/>
      <c r="THK59" s="200"/>
      <c r="THL59" s="266"/>
      <c r="THM59" s="261"/>
      <c r="THN59" s="265"/>
      <c r="THO59" s="266"/>
      <c r="THP59" s="200"/>
      <c r="THQ59" s="266"/>
      <c r="THR59" s="261"/>
      <c r="THS59" s="265"/>
      <c r="THT59" s="266"/>
      <c r="THU59" s="200"/>
      <c r="THV59" s="266"/>
      <c r="THW59" s="261"/>
      <c r="THX59" s="265"/>
      <c r="THY59" s="266"/>
      <c r="THZ59" s="200"/>
      <c r="TIA59" s="266"/>
      <c r="TIB59" s="261"/>
      <c r="TIC59" s="265"/>
      <c r="TID59" s="266"/>
      <c r="TIE59" s="200"/>
      <c r="TIF59" s="266"/>
      <c r="TIG59" s="261"/>
      <c r="TIH59" s="265"/>
      <c r="TII59" s="266"/>
      <c r="TIJ59" s="200"/>
      <c r="TIK59" s="266"/>
      <c r="TIL59" s="261"/>
      <c r="TIM59" s="265"/>
      <c r="TIN59" s="266"/>
      <c r="TIO59" s="200"/>
      <c r="TIP59" s="266"/>
      <c r="TIQ59" s="261"/>
      <c r="TIR59" s="265"/>
      <c r="TIS59" s="266"/>
      <c r="TIT59" s="200"/>
      <c r="TIU59" s="266"/>
      <c r="TIV59" s="261"/>
      <c r="TIW59" s="265"/>
      <c r="TIX59" s="266"/>
      <c r="TIY59" s="200"/>
      <c r="TIZ59" s="266"/>
      <c r="TJA59" s="261"/>
      <c r="TJB59" s="265"/>
      <c r="TJC59" s="266"/>
      <c r="TJD59" s="200"/>
      <c r="TJE59" s="266"/>
      <c r="TJF59" s="261"/>
      <c r="TJG59" s="265"/>
      <c r="TJH59" s="266"/>
      <c r="TJI59" s="200"/>
      <c r="TJJ59" s="266"/>
      <c r="TJK59" s="261"/>
      <c r="TJL59" s="265"/>
      <c r="TJM59" s="266"/>
      <c r="TJN59" s="200"/>
      <c r="TJO59" s="266"/>
      <c r="TJP59" s="261"/>
      <c r="TJQ59" s="265"/>
      <c r="TJR59" s="266"/>
      <c r="TJS59" s="200"/>
      <c r="TJT59" s="266"/>
      <c r="TJU59" s="261"/>
      <c r="TJV59" s="265"/>
      <c r="TJW59" s="266"/>
      <c r="TJX59" s="200"/>
      <c r="TJY59" s="266"/>
      <c r="TJZ59" s="261"/>
      <c r="TKA59" s="265"/>
      <c r="TKB59" s="266"/>
      <c r="TKC59" s="200"/>
      <c r="TKD59" s="266"/>
      <c r="TKE59" s="261"/>
      <c r="TKF59" s="265"/>
      <c r="TKG59" s="266"/>
      <c r="TKH59" s="200"/>
      <c r="TKI59" s="266"/>
      <c r="TKJ59" s="261"/>
      <c r="TKK59" s="265"/>
      <c r="TKL59" s="266"/>
      <c r="TKM59" s="200"/>
      <c r="TKN59" s="266"/>
      <c r="TKO59" s="261"/>
      <c r="TKP59" s="265"/>
      <c r="TKQ59" s="266"/>
      <c r="TKR59" s="200"/>
      <c r="TKS59" s="266"/>
      <c r="TKT59" s="261"/>
      <c r="TKU59" s="265"/>
      <c r="TKV59" s="266"/>
      <c r="TKW59" s="200"/>
      <c r="TKX59" s="266"/>
      <c r="TKY59" s="261"/>
      <c r="TKZ59" s="265"/>
      <c r="TLA59" s="266"/>
      <c r="TLB59" s="200"/>
      <c r="TLC59" s="266"/>
      <c r="TLD59" s="261"/>
      <c r="TLE59" s="265"/>
      <c r="TLF59" s="266"/>
      <c r="TLG59" s="200"/>
      <c r="TLH59" s="266"/>
      <c r="TLI59" s="261"/>
      <c r="TLJ59" s="265"/>
      <c r="TLK59" s="266"/>
      <c r="TLL59" s="200"/>
      <c r="TLM59" s="266"/>
      <c r="TLN59" s="261"/>
      <c r="TLO59" s="265"/>
      <c r="TLP59" s="266"/>
      <c r="TLQ59" s="200"/>
      <c r="TLR59" s="266"/>
      <c r="TLS59" s="261"/>
      <c r="TLT59" s="265"/>
      <c r="TLU59" s="266"/>
      <c r="TLV59" s="200"/>
      <c r="TLW59" s="266"/>
      <c r="TLX59" s="261"/>
      <c r="TLY59" s="265"/>
      <c r="TLZ59" s="266"/>
      <c r="TMA59" s="200"/>
      <c r="TMB59" s="266"/>
      <c r="TMC59" s="261"/>
      <c r="TMD59" s="265"/>
      <c r="TME59" s="266"/>
      <c r="TMF59" s="200"/>
      <c r="TMG59" s="266"/>
      <c r="TMH59" s="261"/>
      <c r="TMI59" s="265"/>
      <c r="TMJ59" s="266"/>
      <c r="TMK59" s="200"/>
      <c r="TML59" s="266"/>
      <c r="TMM59" s="261"/>
      <c r="TMN59" s="265"/>
      <c r="TMO59" s="266"/>
      <c r="TMP59" s="200"/>
      <c r="TMQ59" s="266"/>
      <c r="TMR59" s="261"/>
      <c r="TMS59" s="265"/>
      <c r="TMT59" s="266"/>
      <c r="TMU59" s="200"/>
      <c r="TMV59" s="266"/>
      <c r="TMW59" s="261"/>
      <c r="TMX59" s="265"/>
      <c r="TMY59" s="266"/>
      <c r="TMZ59" s="200"/>
      <c r="TNA59" s="266"/>
      <c r="TNB59" s="261"/>
      <c r="TNC59" s="265"/>
      <c r="TND59" s="266"/>
      <c r="TNE59" s="200"/>
      <c r="TNF59" s="266"/>
      <c r="TNG59" s="261"/>
      <c r="TNH59" s="265"/>
      <c r="TNI59" s="266"/>
      <c r="TNJ59" s="200"/>
      <c r="TNK59" s="266"/>
      <c r="TNL59" s="261"/>
      <c r="TNM59" s="265"/>
      <c r="TNN59" s="266"/>
      <c r="TNO59" s="200"/>
      <c r="TNP59" s="266"/>
      <c r="TNQ59" s="261"/>
      <c r="TNR59" s="265"/>
      <c r="TNS59" s="266"/>
      <c r="TNT59" s="200"/>
      <c r="TNU59" s="266"/>
      <c r="TNV59" s="261"/>
      <c r="TNW59" s="265"/>
      <c r="TNX59" s="266"/>
      <c r="TNY59" s="200"/>
      <c r="TNZ59" s="266"/>
      <c r="TOA59" s="261"/>
      <c r="TOB59" s="265"/>
      <c r="TOC59" s="266"/>
      <c r="TOD59" s="200"/>
      <c r="TOE59" s="266"/>
      <c r="TOF59" s="261"/>
      <c r="TOG59" s="265"/>
      <c r="TOH59" s="266"/>
      <c r="TOI59" s="200"/>
      <c r="TOJ59" s="266"/>
      <c r="TOK59" s="261"/>
      <c r="TOL59" s="265"/>
      <c r="TOM59" s="266"/>
      <c r="TON59" s="200"/>
      <c r="TOO59" s="266"/>
      <c r="TOP59" s="261"/>
      <c r="TOQ59" s="265"/>
      <c r="TOR59" s="266"/>
      <c r="TOS59" s="200"/>
      <c r="TOT59" s="266"/>
      <c r="TOU59" s="261"/>
      <c r="TOV59" s="265"/>
      <c r="TOW59" s="266"/>
      <c r="TOX59" s="200"/>
      <c r="TOY59" s="266"/>
      <c r="TOZ59" s="261"/>
      <c r="TPA59" s="265"/>
      <c r="TPB59" s="266"/>
      <c r="TPC59" s="200"/>
      <c r="TPD59" s="266"/>
      <c r="TPE59" s="261"/>
      <c r="TPF59" s="265"/>
      <c r="TPG59" s="266"/>
      <c r="TPH59" s="200"/>
      <c r="TPI59" s="266"/>
      <c r="TPJ59" s="261"/>
      <c r="TPK59" s="265"/>
      <c r="TPL59" s="266"/>
      <c r="TPM59" s="200"/>
      <c r="TPN59" s="266"/>
      <c r="TPO59" s="261"/>
      <c r="TPP59" s="265"/>
      <c r="TPQ59" s="266"/>
      <c r="TPR59" s="200"/>
      <c r="TPS59" s="266"/>
      <c r="TPT59" s="261"/>
      <c r="TPU59" s="265"/>
      <c r="TPV59" s="266"/>
      <c r="TPW59" s="200"/>
      <c r="TPX59" s="266"/>
      <c r="TPY59" s="261"/>
      <c r="TPZ59" s="265"/>
      <c r="TQA59" s="266"/>
      <c r="TQB59" s="200"/>
      <c r="TQC59" s="266"/>
      <c r="TQD59" s="261"/>
      <c r="TQE59" s="265"/>
      <c r="TQF59" s="266"/>
      <c r="TQG59" s="200"/>
      <c r="TQH59" s="266"/>
      <c r="TQI59" s="261"/>
      <c r="TQJ59" s="265"/>
      <c r="TQK59" s="266"/>
      <c r="TQL59" s="200"/>
      <c r="TQM59" s="266"/>
      <c r="TQN59" s="261"/>
      <c r="TQO59" s="265"/>
      <c r="TQP59" s="266"/>
      <c r="TQQ59" s="200"/>
      <c r="TQR59" s="266"/>
      <c r="TQS59" s="261"/>
      <c r="TQT59" s="265"/>
      <c r="TQU59" s="266"/>
      <c r="TQV59" s="200"/>
      <c r="TQW59" s="266"/>
      <c r="TQX59" s="261"/>
      <c r="TQY59" s="265"/>
      <c r="TQZ59" s="266"/>
      <c r="TRA59" s="200"/>
      <c r="TRB59" s="266"/>
      <c r="TRC59" s="261"/>
      <c r="TRD59" s="265"/>
      <c r="TRE59" s="266"/>
      <c r="TRF59" s="200"/>
      <c r="TRG59" s="266"/>
      <c r="TRH59" s="261"/>
      <c r="TRI59" s="265"/>
      <c r="TRJ59" s="266"/>
      <c r="TRK59" s="200"/>
      <c r="TRL59" s="266"/>
      <c r="TRM59" s="261"/>
      <c r="TRN59" s="265"/>
      <c r="TRO59" s="266"/>
      <c r="TRP59" s="200"/>
      <c r="TRQ59" s="266"/>
      <c r="TRR59" s="261"/>
      <c r="TRS59" s="265"/>
      <c r="TRT59" s="266"/>
      <c r="TRU59" s="200"/>
      <c r="TRV59" s="266"/>
      <c r="TRW59" s="261"/>
      <c r="TRX59" s="265"/>
      <c r="TRY59" s="266"/>
      <c r="TRZ59" s="200"/>
      <c r="TSA59" s="266"/>
      <c r="TSB59" s="261"/>
      <c r="TSC59" s="265"/>
      <c r="TSD59" s="266"/>
      <c r="TSE59" s="200"/>
      <c r="TSF59" s="266"/>
      <c r="TSG59" s="261"/>
      <c r="TSH59" s="265"/>
      <c r="TSI59" s="266"/>
      <c r="TSJ59" s="200"/>
      <c r="TSK59" s="266"/>
      <c r="TSL59" s="261"/>
      <c r="TSM59" s="265"/>
      <c r="TSN59" s="266"/>
      <c r="TSO59" s="200"/>
      <c r="TSP59" s="266"/>
      <c r="TSQ59" s="261"/>
      <c r="TSR59" s="265"/>
      <c r="TSS59" s="266"/>
      <c r="TST59" s="200"/>
      <c r="TSU59" s="266"/>
      <c r="TSV59" s="261"/>
      <c r="TSW59" s="265"/>
      <c r="TSX59" s="266"/>
      <c r="TSY59" s="200"/>
      <c r="TSZ59" s="266"/>
      <c r="TTA59" s="261"/>
      <c r="TTB59" s="265"/>
      <c r="TTC59" s="266"/>
      <c r="TTD59" s="200"/>
      <c r="TTE59" s="266"/>
      <c r="TTF59" s="261"/>
      <c r="TTG59" s="265"/>
      <c r="TTH59" s="266"/>
      <c r="TTI59" s="200"/>
      <c r="TTJ59" s="266"/>
      <c r="TTK59" s="261"/>
      <c r="TTL59" s="265"/>
      <c r="TTM59" s="266"/>
      <c r="TTN59" s="200"/>
      <c r="TTO59" s="266"/>
      <c r="TTP59" s="261"/>
      <c r="TTQ59" s="265"/>
      <c r="TTR59" s="266"/>
      <c r="TTS59" s="200"/>
      <c r="TTT59" s="266"/>
      <c r="TTU59" s="261"/>
      <c r="TTV59" s="265"/>
      <c r="TTW59" s="266"/>
      <c r="TTX59" s="200"/>
      <c r="TTY59" s="266"/>
      <c r="TTZ59" s="261"/>
      <c r="TUA59" s="265"/>
      <c r="TUB59" s="266"/>
      <c r="TUC59" s="200"/>
      <c r="TUD59" s="266"/>
      <c r="TUE59" s="261"/>
      <c r="TUF59" s="265"/>
      <c r="TUG59" s="266"/>
      <c r="TUH59" s="200"/>
      <c r="TUI59" s="266"/>
      <c r="TUJ59" s="261"/>
      <c r="TUK59" s="265"/>
      <c r="TUL59" s="266"/>
      <c r="TUM59" s="200"/>
      <c r="TUN59" s="266"/>
      <c r="TUO59" s="261"/>
      <c r="TUP59" s="265"/>
      <c r="TUQ59" s="266"/>
      <c r="TUR59" s="200"/>
      <c r="TUS59" s="266"/>
      <c r="TUT59" s="261"/>
      <c r="TUU59" s="265"/>
      <c r="TUV59" s="266"/>
      <c r="TUW59" s="200"/>
      <c r="TUX59" s="266"/>
      <c r="TUY59" s="261"/>
      <c r="TUZ59" s="265"/>
      <c r="TVA59" s="266"/>
      <c r="TVB59" s="200"/>
      <c r="TVC59" s="266"/>
      <c r="TVD59" s="261"/>
      <c r="TVE59" s="265"/>
      <c r="TVF59" s="266"/>
      <c r="TVG59" s="200"/>
      <c r="TVH59" s="266"/>
      <c r="TVI59" s="261"/>
      <c r="TVJ59" s="265"/>
      <c r="TVK59" s="266"/>
      <c r="TVL59" s="200"/>
      <c r="TVM59" s="266"/>
      <c r="TVN59" s="261"/>
      <c r="TVO59" s="265"/>
      <c r="TVP59" s="266"/>
      <c r="TVQ59" s="200"/>
      <c r="TVR59" s="266"/>
      <c r="TVS59" s="261"/>
      <c r="TVT59" s="265"/>
      <c r="TVU59" s="266"/>
      <c r="TVV59" s="200"/>
      <c r="TVW59" s="266"/>
      <c r="TVX59" s="261"/>
      <c r="TVY59" s="265"/>
      <c r="TVZ59" s="266"/>
      <c r="TWA59" s="200"/>
      <c r="TWB59" s="266"/>
      <c r="TWC59" s="261"/>
      <c r="TWD59" s="265"/>
      <c r="TWE59" s="266"/>
      <c r="TWF59" s="200"/>
      <c r="TWG59" s="266"/>
      <c r="TWH59" s="261"/>
      <c r="TWI59" s="265"/>
      <c r="TWJ59" s="266"/>
      <c r="TWK59" s="200"/>
      <c r="TWL59" s="266"/>
      <c r="TWM59" s="261"/>
      <c r="TWN59" s="265"/>
      <c r="TWO59" s="266"/>
      <c r="TWP59" s="200"/>
      <c r="TWQ59" s="266"/>
      <c r="TWR59" s="261"/>
      <c r="TWS59" s="265"/>
      <c r="TWT59" s="266"/>
      <c r="TWU59" s="200"/>
      <c r="TWV59" s="266"/>
      <c r="TWW59" s="261"/>
      <c r="TWX59" s="265"/>
      <c r="TWY59" s="266"/>
      <c r="TWZ59" s="200"/>
      <c r="TXA59" s="266"/>
      <c r="TXB59" s="261"/>
      <c r="TXC59" s="265"/>
      <c r="TXD59" s="266"/>
      <c r="TXE59" s="200"/>
      <c r="TXF59" s="266"/>
      <c r="TXG59" s="261"/>
      <c r="TXH59" s="265"/>
      <c r="TXI59" s="266"/>
      <c r="TXJ59" s="200"/>
      <c r="TXK59" s="266"/>
      <c r="TXL59" s="261"/>
      <c r="TXM59" s="265"/>
      <c r="TXN59" s="266"/>
      <c r="TXO59" s="200"/>
      <c r="TXP59" s="266"/>
      <c r="TXQ59" s="261"/>
      <c r="TXR59" s="265"/>
      <c r="TXS59" s="266"/>
      <c r="TXT59" s="200"/>
      <c r="TXU59" s="266"/>
      <c r="TXV59" s="261"/>
      <c r="TXW59" s="265"/>
      <c r="TXX59" s="266"/>
      <c r="TXY59" s="200"/>
      <c r="TXZ59" s="266"/>
      <c r="TYA59" s="261"/>
      <c r="TYB59" s="265"/>
      <c r="TYC59" s="266"/>
      <c r="TYD59" s="200"/>
      <c r="TYE59" s="266"/>
      <c r="TYF59" s="261"/>
      <c r="TYG59" s="265"/>
      <c r="TYH59" s="266"/>
      <c r="TYI59" s="200"/>
      <c r="TYJ59" s="266"/>
      <c r="TYK59" s="261"/>
      <c r="TYL59" s="265"/>
      <c r="TYM59" s="266"/>
      <c r="TYN59" s="200"/>
      <c r="TYO59" s="266"/>
      <c r="TYP59" s="261"/>
      <c r="TYQ59" s="265"/>
      <c r="TYR59" s="266"/>
      <c r="TYS59" s="200"/>
      <c r="TYT59" s="266"/>
      <c r="TYU59" s="261"/>
      <c r="TYV59" s="265"/>
      <c r="TYW59" s="266"/>
      <c r="TYX59" s="200"/>
      <c r="TYY59" s="266"/>
      <c r="TYZ59" s="261"/>
      <c r="TZA59" s="265"/>
      <c r="TZB59" s="266"/>
      <c r="TZC59" s="200"/>
      <c r="TZD59" s="266"/>
      <c r="TZE59" s="261"/>
      <c r="TZF59" s="265"/>
      <c r="TZG59" s="266"/>
      <c r="TZH59" s="200"/>
      <c r="TZI59" s="266"/>
      <c r="TZJ59" s="261"/>
      <c r="TZK59" s="265"/>
      <c r="TZL59" s="266"/>
      <c r="TZM59" s="200"/>
      <c r="TZN59" s="266"/>
      <c r="TZO59" s="261"/>
      <c r="TZP59" s="265"/>
      <c r="TZQ59" s="266"/>
      <c r="TZR59" s="200"/>
      <c r="TZS59" s="266"/>
      <c r="TZT59" s="261"/>
      <c r="TZU59" s="265"/>
      <c r="TZV59" s="266"/>
      <c r="TZW59" s="200"/>
      <c r="TZX59" s="266"/>
      <c r="TZY59" s="261"/>
      <c r="TZZ59" s="265"/>
      <c r="UAA59" s="266"/>
      <c r="UAB59" s="200"/>
      <c r="UAC59" s="266"/>
      <c r="UAD59" s="261"/>
      <c r="UAE59" s="265"/>
      <c r="UAF59" s="266"/>
      <c r="UAG59" s="200"/>
      <c r="UAH59" s="266"/>
      <c r="UAI59" s="261"/>
      <c r="UAJ59" s="265"/>
      <c r="UAK59" s="266"/>
      <c r="UAL59" s="200"/>
      <c r="UAM59" s="266"/>
      <c r="UAN59" s="261"/>
      <c r="UAO59" s="265"/>
      <c r="UAP59" s="266"/>
      <c r="UAQ59" s="200"/>
      <c r="UAR59" s="266"/>
      <c r="UAS59" s="261"/>
      <c r="UAT59" s="265"/>
      <c r="UAU59" s="266"/>
      <c r="UAV59" s="200"/>
      <c r="UAW59" s="266"/>
      <c r="UAX59" s="261"/>
      <c r="UAY59" s="265"/>
      <c r="UAZ59" s="266"/>
      <c r="UBA59" s="200"/>
      <c r="UBB59" s="266"/>
      <c r="UBC59" s="261"/>
      <c r="UBD59" s="265"/>
      <c r="UBE59" s="266"/>
      <c r="UBF59" s="200"/>
      <c r="UBG59" s="266"/>
      <c r="UBH59" s="261"/>
      <c r="UBI59" s="265"/>
      <c r="UBJ59" s="266"/>
      <c r="UBK59" s="200"/>
      <c r="UBL59" s="266"/>
      <c r="UBM59" s="261"/>
      <c r="UBN59" s="265"/>
      <c r="UBO59" s="266"/>
      <c r="UBP59" s="200"/>
      <c r="UBQ59" s="266"/>
      <c r="UBR59" s="261"/>
      <c r="UBS59" s="265"/>
      <c r="UBT59" s="266"/>
      <c r="UBU59" s="200"/>
      <c r="UBV59" s="266"/>
      <c r="UBW59" s="261"/>
      <c r="UBX59" s="265"/>
      <c r="UBY59" s="266"/>
      <c r="UBZ59" s="200"/>
      <c r="UCA59" s="266"/>
      <c r="UCB59" s="261"/>
      <c r="UCC59" s="265"/>
      <c r="UCD59" s="266"/>
      <c r="UCE59" s="200"/>
      <c r="UCF59" s="266"/>
      <c r="UCG59" s="261"/>
      <c r="UCH59" s="265"/>
      <c r="UCI59" s="266"/>
      <c r="UCJ59" s="200"/>
      <c r="UCK59" s="266"/>
      <c r="UCL59" s="261"/>
      <c r="UCM59" s="265"/>
      <c r="UCN59" s="266"/>
      <c r="UCO59" s="200"/>
      <c r="UCP59" s="266"/>
      <c r="UCQ59" s="261"/>
      <c r="UCR59" s="265"/>
      <c r="UCS59" s="266"/>
      <c r="UCT59" s="200"/>
      <c r="UCU59" s="266"/>
      <c r="UCV59" s="261"/>
      <c r="UCW59" s="265"/>
      <c r="UCX59" s="266"/>
      <c r="UCY59" s="200"/>
      <c r="UCZ59" s="266"/>
      <c r="UDA59" s="261"/>
      <c r="UDB59" s="265"/>
      <c r="UDC59" s="266"/>
      <c r="UDD59" s="200"/>
      <c r="UDE59" s="266"/>
      <c r="UDF59" s="261"/>
      <c r="UDG59" s="265"/>
      <c r="UDH59" s="266"/>
      <c r="UDI59" s="200"/>
      <c r="UDJ59" s="266"/>
      <c r="UDK59" s="261"/>
      <c r="UDL59" s="265"/>
      <c r="UDM59" s="266"/>
      <c r="UDN59" s="200"/>
      <c r="UDO59" s="266"/>
      <c r="UDP59" s="261"/>
      <c r="UDQ59" s="265"/>
      <c r="UDR59" s="266"/>
      <c r="UDS59" s="200"/>
      <c r="UDT59" s="266"/>
      <c r="UDU59" s="261"/>
      <c r="UDV59" s="265"/>
      <c r="UDW59" s="266"/>
      <c r="UDX59" s="200"/>
      <c r="UDY59" s="266"/>
      <c r="UDZ59" s="261"/>
      <c r="UEA59" s="265"/>
      <c r="UEB59" s="266"/>
      <c r="UEC59" s="200"/>
      <c r="UED59" s="266"/>
      <c r="UEE59" s="261"/>
      <c r="UEF59" s="265"/>
      <c r="UEG59" s="266"/>
      <c r="UEH59" s="200"/>
      <c r="UEI59" s="266"/>
      <c r="UEJ59" s="261"/>
      <c r="UEK59" s="265"/>
      <c r="UEL59" s="266"/>
      <c r="UEM59" s="200"/>
      <c r="UEN59" s="266"/>
      <c r="UEO59" s="261"/>
      <c r="UEP59" s="265"/>
      <c r="UEQ59" s="266"/>
      <c r="UER59" s="200"/>
      <c r="UES59" s="266"/>
      <c r="UET59" s="261"/>
      <c r="UEU59" s="265"/>
      <c r="UEV59" s="266"/>
      <c r="UEW59" s="200"/>
      <c r="UEX59" s="266"/>
      <c r="UEY59" s="261"/>
      <c r="UEZ59" s="265"/>
      <c r="UFA59" s="266"/>
      <c r="UFB59" s="200"/>
      <c r="UFC59" s="266"/>
      <c r="UFD59" s="261"/>
      <c r="UFE59" s="265"/>
      <c r="UFF59" s="266"/>
      <c r="UFG59" s="200"/>
      <c r="UFH59" s="266"/>
      <c r="UFI59" s="261"/>
      <c r="UFJ59" s="265"/>
      <c r="UFK59" s="266"/>
      <c r="UFL59" s="200"/>
      <c r="UFM59" s="266"/>
      <c r="UFN59" s="261"/>
      <c r="UFO59" s="265"/>
      <c r="UFP59" s="266"/>
      <c r="UFQ59" s="200"/>
      <c r="UFR59" s="266"/>
      <c r="UFS59" s="261"/>
      <c r="UFT59" s="265"/>
      <c r="UFU59" s="266"/>
      <c r="UFV59" s="200"/>
      <c r="UFW59" s="266"/>
      <c r="UFX59" s="261"/>
      <c r="UFY59" s="265"/>
      <c r="UFZ59" s="266"/>
      <c r="UGA59" s="200"/>
      <c r="UGB59" s="266"/>
      <c r="UGC59" s="261"/>
      <c r="UGD59" s="265"/>
      <c r="UGE59" s="266"/>
      <c r="UGF59" s="200"/>
      <c r="UGG59" s="266"/>
      <c r="UGH59" s="261"/>
      <c r="UGI59" s="265"/>
      <c r="UGJ59" s="266"/>
      <c r="UGK59" s="200"/>
      <c r="UGL59" s="266"/>
      <c r="UGM59" s="261"/>
      <c r="UGN59" s="265"/>
      <c r="UGO59" s="266"/>
      <c r="UGP59" s="200"/>
      <c r="UGQ59" s="266"/>
      <c r="UGR59" s="261"/>
      <c r="UGS59" s="265"/>
      <c r="UGT59" s="266"/>
      <c r="UGU59" s="200"/>
      <c r="UGV59" s="266"/>
      <c r="UGW59" s="261"/>
      <c r="UGX59" s="265"/>
      <c r="UGY59" s="266"/>
      <c r="UGZ59" s="200"/>
      <c r="UHA59" s="266"/>
      <c r="UHB59" s="261"/>
      <c r="UHC59" s="265"/>
      <c r="UHD59" s="266"/>
      <c r="UHE59" s="200"/>
      <c r="UHF59" s="266"/>
      <c r="UHG59" s="261"/>
      <c r="UHH59" s="265"/>
      <c r="UHI59" s="266"/>
      <c r="UHJ59" s="200"/>
      <c r="UHK59" s="266"/>
      <c r="UHL59" s="261"/>
      <c r="UHM59" s="265"/>
      <c r="UHN59" s="266"/>
      <c r="UHO59" s="200"/>
      <c r="UHP59" s="266"/>
      <c r="UHQ59" s="261"/>
      <c r="UHR59" s="265"/>
      <c r="UHS59" s="266"/>
      <c r="UHT59" s="200"/>
      <c r="UHU59" s="266"/>
      <c r="UHV59" s="261"/>
      <c r="UHW59" s="265"/>
      <c r="UHX59" s="266"/>
      <c r="UHY59" s="200"/>
      <c r="UHZ59" s="266"/>
      <c r="UIA59" s="261"/>
      <c r="UIB59" s="265"/>
      <c r="UIC59" s="266"/>
      <c r="UID59" s="200"/>
      <c r="UIE59" s="266"/>
      <c r="UIF59" s="261"/>
      <c r="UIG59" s="265"/>
      <c r="UIH59" s="266"/>
      <c r="UII59" s="200"/>
      <c r="UIJ59" s="266"/>
      <c r="UIK59" s="261"/>
      <c r="UIL59" s="265"/>
      <c r="UIM59" s="266"/>
      <c r="UIN59" s="200"/>
      <c r="UIO59" s="266"/>
      <c r="UIP59" s="261"/>
      <c r="UIQ59" s="265"/>
      <c r="UIR59" s="266"/>
      <c r="UIS59" s="200"/>
      <c r="UIT59" s="266"/>
      <c r="UIU59" s="261"/>
      <c r="UIV59" s="265"/>
      <c r="UIW59" s="266"/>
      <c r="UIX59" s="200"/>
      <c r="UIY59" s="266"/>
      <c r="UIZ59" s="261"/>
      <c r="UJA59" s="265"/>
      <c r="UJB59" s="266"/>
      <c r="UJC59" s="200"/>
      <c r="UJD59" s="266"/>
      <c r="UJE59" s="261"/>
      <c r="UJF59" s="265"/>
      <c r="UJG59" s="266"/>
      <c r="UJH59" s="200"/>
      <c r="UJI59" s="266"/>
      <c r="UJJ59" s="261"/>
      <c r="UJK59" s="265"/>
      <c r="UJL59" s="266"/>
      <c r="UJM59" s="200"/>
      <c r="UJN59" s="266"/>
      <c r="UJO59" s="261"/>
      <c r="UJP59" s="265"/>
      <c r="UJQ59" s="266"/>
      <c r="UJR59" s="200"/>
      <c r="UJS59" s="266"/>
      <c r="UJT59" s="261"/>
      <c r="UJU59" s="265"/>
      <c r="UJV59" s="266"/>
      <c r="UJW59" s="200"/>
      <c r="UJX59" s="266"/>
      <c r="UJY59" s="261"/>
      <c r="UJZ59" s="265"/>
      <c r="UKA59" s="266"/>
      <c r="UKB59" s="200"/>
      <c r="UKC59" s="266"/>
      <c r="UKD59" s="261"/>
      <c r="UKE59" s="265"/>
      <c r="UKF59" s="266"/>
      <c r="UKG59" s="200"/>
      <c r="UKH59" s="266"/>
      <c r="UKI59" s="261"/>
      <c r="UKJ59" s="265"/>
      <c r="UKK59" s="266"/>
      <c r="UKL59" s="200"/>
      <c r="UKM59" s="266"/>
      <c r="UKN59" s="261"/>
      <c r="UKO59" s="265"/>
      <c r="UKP59" s="266"/>
      <c r="UKQ59" s="200"/>
      <c r="UKR59" s="266"/>
      <c r="UKS59" s="261"/>
      <c r="UKT59" s="265"/>
      <c r="UKU59" s="266"/>
      <c r="UKV59" s="200"/>
      <c r="UKW59" s="266"/>
      <c r="UKX59" s="261"/>
      <c r="UKY59" s="265"/>
      <c r="UKZ59" s="266"/>
      <c r="ULA59" s="200"/>
      <c r="ULB59" s="266"/>
      <c r="ULC59" s="261"/>
      <c r="ULD59" s="265"/>
      <c r="ULE59" s="266"/>
      <c r="ULF59" s="200"/>
      <c r="ULG59" s="266"/>
      <c r="ULH59" s="261"/>
      <c r="ULI59" s="265"/>
      <c r="ULJ59" s="266"/>
      <c r="ULK59" s="200"/>
      <c r="ULL59" s="266"/>
      <c r="ULM59" s="261"/>
      <c r="ULN59" s="265"/>
      <c r="ULO59" s="266"/>
      <c r="ULP59" s="200"/>
      <c r="ULQ59" s="266"/>
      <c r="ULR59" s="261"/>
      <c r="ULS59" s="265"/>
      <c r="ULT59" s="266"/>
      <c r="ULU59" s="200"/>
      <c r="ULV59" s="266"/>
      <c r="ULW59" s="261"/>
      <c r="ULX59" s="265"/>
      <c r="ULY59" s="266"/>
      <c r="ULZ59" s="200"/>
      <c r="UMA59" s="266"/>
      <c r="UMB59" s="261"/>
      <c r="UMC59" s="265"/>
      <c r="UMD59" s="266"/>
      <c r="UME59" s="200"/>
      <c r="UMF59" s="266"/>
      <c r="UMG59" s="261"/>
      <c r="UMH59" s="265"/>
      <c r="UMI59" s="266"/>
      <c r="UMJ59" s="200"/>
      <c r="UMK59" s="266"/>
      <c r="UML59" s="261"/>
      <c r="UMM59" s="265"/>
      <c r="UMN59" s="266"/>
      <c r="UMO59" s="200"/>
      <c r="UMP59" s="266"/>
      <c r="UMQ59" s="261"/>
      <c r="UMR59" s="265"/>
      <c r="UMS59" s="266"/>
      <c r="UMT59" s="200"/>
      <c r="UMU59" s="266"/>
      <c r="UMV59" s="261"/>
      <c r="UMW59" s="265"/>
      <c r="UMX59" s="266"/>
      <c r="UMY59" s="200"/>
      <c r="UMZ59" s="266"/>
      <c r="UNA59" s="261"/>
      <c r="UNB59" s="265"/>
      <c r="UNC59" s="266"/>
      <c r="UND59" s="200"/>
      <c r="UNE59" s="266"/>
      <c r="UNF59" s="261"/>
      <c r="UNG59" s="265"/>
      <c r="UNH59" s="266"/>
      <c r="UNI59" s="200"/>
      <c r="UNJ59" s="266"/>
      <c r="UNK59" s="261"/>
      <c r="UNL59" s="265"/>
      <c r="UNM59" s="266"/>
      <c r="UNN59" s="200"/>
      <c r="UNO59" s="266"/>
      <c r="UNP59" s="261"/>
      <c r="UNQ59" s="265"/>
      <c r="UNR59" s="266"/>
      <c r="UNS59" s="200"/>
      <c r="UNT59" s="266"/>
      <c r="UNU59" s="261"/>
      <c r="UNV59" s="265"/>
      <c r="UNW59" s="266"/>
      <c r="UNX59" s="200"/>
      <c r="UNY59" s="266"/>
      <c r="UNZ59" s="261"/>
      <c r="UOA59" s="265"/>
      <c r="UOB59" s="266"/>
      <c r="UOC59" s="200"/>
      <c r="UOD59" s="266"/>
      <c r="UOE59" s="261"/>
      <c r="UOF59" s="265"/>
      <c r="UOG59" s="266"/>
      <c r="UOH59" s="200"/>
      <c r="UOI59" s="266"/>
      <c r="UOJ59" s="261"/>
      <c r="UOK59" s="265"/>
      <c r="UOL59" s="266"/>
      <c r="UOM59" s="200"/>
      <c r="UON59" s="266"/>
      <c r="UOO59" s="261"/>
      <c r="UOP59" s="265"/>
      <c r="UOQ59" s="266"/>
      <c r="UOR59" s="200"/>
      <c r="UOS59" s="266"/>
      <c r="UOT59" s="261"/>
      <c r="UOU59" s="265"/>
      <c r="UOV59" s="266"/>
      <c r="UOW59" s="200"/>
      <c r="UOX59" s="266"/>
      <c r="UOY59" s="261"/>
      <c r="UOZ59" s="265"/>
      <c r="UPA59" s="266"/>
      <c r="UPB59" s="200"/>
      <c r="UPC59" s="266"/>
      <c r="UPD59" s="261"/>
      <c r="UPE59" s="265"/>
      <c r="UPF59" s="266"/>
      <c r="UPG59" s="200"/>
      <c r="UPH59" s="266"/>
      <c r="UPI59" s="261"/>
      <c r="UPJ59" s="265"/>
      <c r="UPK59" s="266"/>
      <c r="UPL59" s="200"/>
      <c r="UPM59" s="266"/>
      <c r="UPN59" s="261"/>
      <c r="UPO59" s="265"/>
      <c r="UPP59" s="266"/>
      <c r="UPQ59" s="200"/>
      <c r="UPR59" s="266"/>
      <c r="UPS59" s="261"/>
      <c r="UPT59" s="265"/>
      <c r="UPU59" s="266"/>
      <c r="UPV59" s="200"/>
      <c r="UPW59" s="266"/>
      <c r="UPX59" s="261"/>
      <c r="UPY59" s="265"/>
      <c r="UPZ59" s="266"/>
      <c r="UQA59" s="200"/>
      <c r="UQB59" s="266"/>
      <c r="UQC59" s="261"/>
      <c r="UQD59" s="265"/>
      <c r="UQE59" s="266"/>
      <c r="UQF59" s="200"/>
      <c r="UQG59" s="266"/>
      <c r="UQH59" s="261"/>
      <c r="UQI59" s="265"/>
      <c r="UQJ59" s="266"/>
      <c r="UQK59" s="200"/>
      <c r="UQL59" s="266"/>
      <c r="UQM59" s="261"/>
      <c r="UQN59" s="265"/>
      <c r="UQO59" s="266"/>
      <c r="UQP59" s="200"/>
      <c r="UQQ59" s="266"/>
      <c r="UQR59" s="261"/>
      <c r="UQS59" s="265"/>
      <c r="UQT59" s="266"/>
      <c r="UQU59" s="200"/>
      <c r="UQV59" s="266"/>
      <c r="UQW59" s="261"/>
      <c r="UQX59" s="265"/>
      <c r="UQY59" s="266"/>
      <c r="UQZ59" s="200"/>
      <c r="URA59" s="266"/>
      <c r="URB59" s="261"/>
      <c r="URC59" s="265"/>
      <c r="URD59" s="266"/>
      <c r="URE59" s="200"/>
      <c r="URF59" s="266"/>
      <c r="URG59" s="261"/>
      <c r="URH59" s="265"/>
      <c r="URI59" s="266"/>
      <c r="URJ59" s="200"/>
      <c r="URK59" s="266"/>
      <c r="URL59" s="261"/>
      <c r="URM59" s="265"/>
      <c r="URN59" s="266"/>
      <c r="URO59" s="200"/>
      <c r="URP59" s="266"/>
      <c r="URQ59" s="261"/>
      <c r="URR59" s="265"/>
      <c r="URS59" s="266"/>
      <c r="URT59" s="200"/>
      <c r="URU59" s="266"/>
      <c r="URV59" s="261"/>
      <c r="URW59" s="265"/>
      <c r="URX59" s="266"/>
      <c r="URY59" s="200"/>
      <c r="URZ59" s="266"/>
      <c r="USA59" s="261"/>
      <c r="USB59" s="265"/>
      <c r="USC59" s="266"/>
      <c r="USD59" s="200"/>
      <c r="USE59" s="266"/>
      <c r="USF59" s="261"/>
      <c r="USG59" s="265"/>
      <c r="USH59" s="266"/>
      <c r="USI59" s="200"/>
      <c r="USJ59" s="266"/>
      <c r="USK59" s="261"/>
      <c r="USL59" s="265"/>
      <c r="USM59" s="266"/>
      <c r="USN59" s="200"/>
      <c r="USO59" s="266"/>
      <c r="USP59" s="261"/>
      <c r="USQ59" s="265"/>
      <c r="USR59" s="266"/>
      <c r="USS59" s="200"/>
      <c r="UST59" s="266"/>
      <c r="USU59" s="261"/>
      <c r="USV59" s="265"/>
      <c r="USW59" s="266"/>
      <c r="USX59" s="200"/>
      <c r="USY59" s="266"/>
      <c r="USZ59" s="261"/>
      <c r="UTA59" s="265"/>
      <c r="UTB59" s="266"/>
      <c r="UTC59" s="200"/>
      <c r="UTD59" s="266"/>
      <c r="UTE59" s="261"/>
      <c r="UTF59" s="265"/>
      <c r="UTG59" s="266"/>
      <c r="UTH59" s="200"/>
      <c r="UTI59" s="266"/>
      <c r="UTJ59" s="261"/>
      <c r="UTK59" s="265"/>
      <c r="UTL59" s="266"/>
      <c r="UTM59" s="200"/>
      <c r="UTN59" s="266"/>
      <c r="UTO59" s="261"/>
      <c r="UTP59" s="265"/>
      <c r="UTQ59" s="266"/>
      <c r="UTR59" s="200"/>
      <c r="UTS59" s="266"/>
      <c r="UTT59" s="261"/>
      <c r="UTU59" s="265"/>
      <c r="UTV59" s="266"/>
      <c r="UTW59" s="200"/>
      <c r="UTX59" s="266"/>
      <c r="UTY59" s="261"/>
      <c r="UTZ59" s="265"/>
      <c r="UUA59" s="266"/>
      <c r="UUB59" s="200"/>
      <c r="UUC59" s="266"/>
      <c r="UUD59" s="261"/>
      <c r="UUE59" s="265"/>
      <c r="UUF59" s="266"/>
      <c r="UUG59" s="200"/>
      <c r="UUH59" s="266"/>
      <c r="UUI59" s="261"/>
      <c r="UUJ59" s="265"/>
      <c r="UUK59" s="266"/>
      <c r="UUL59" s="200"/>
      <c r="UUM59" s="266"/>
      <c r="UUN59" s="261"/>
      <c r="UUO59" s="265"/>
      <c r="UUP59" s="266"/>
      <c r="UUQ59" s="200"/>
      <c r="UUR59" s="266"/>
      <c r="UUS59" s="261"/>
      <c r="UUT59" s="265"/>
      <c r="UUU59" s="266"/>
      <c r="UUV59" s="200"/>
      <c r="UUW59" s="266"/>
      <c r="UUX59" s="261"/>
      <c r="UUY59" s="265"/>
      <c r="UUZ59" s="266"/>
      <c r="UVA59" s="200"/>
      <c r="UVB59" s="266"/>
      <c r="UVC59" s="261"/>
      <c r="UVD59" s="265"/>
      <c r="UVE59" s="266"/>
      <c r="UVF59" s="200"/>
      <c r="UVG59" s="266"/>
      <c r="UVH59" s="261"/>
      <c r="UVI59" s="265"/>
      <c r="UVJ59" s="266"/>
      <c r="UVK59" s="200"/>
      <c r="UVL59" s="266"/>
      <c r="UVM59" s="261"/>
      <c r="UVN59" s="265"/>
      <c r="UVO59" s="266"/>
      <c r="UVP59" s="200"/>
      <c r="UVQ59" s="266"/>
      <c r="UVR59" s="261"/>
      <c r="UVS59" s="265"/>
      <c r="UVT59" s="266"/>
      <c r="UVU59" s="200"/>
      <c r="UVV59" s="266"/>
      <c r="UVW59" s="261"/>
      <c r="UVX59" s="265"/>
      <c r="UVY59" s="266"/>
      <c r="UVZ59" s="200"/>
      <c r="UWA59" s="266"/>
      <c r="UWB59" s="261"/>
      <c r="UWC59" s="265"/>
      <c r="UWD59" s="266"/>
      <c r="UWE59" s="200"/>
      <c r="UWF59" s="266"/>
      <c r="UWG59" s="261"/>
      <c r="UWH59" s="265"/>
      <c r="UWI59" s="266"/>
      <c r="UWJ59" s="200"/>
      <c r="UWK59" s="266"/>
      <c r="UWL59" s="261"/>
      <c r="UWM59" s="265"/>
      <c r="UWN59" s="266"/>
      <c r="UWO59" s="200"/>
      <c r="UWP59" s="266"/>
      <c r="UWQ59" s="261"/>
      <c r="UWR59" s="265"/>
      <c r="UWS59" s="266"/>
      <c r="UWT59" s="200"/>
      <c r="UWU59" s="266"/>
      <c r="UWV59" s="261"/>
      <c r="UWW59" s="265"/>
      <c r="UWX59" s="266"/>
      <c r="UWY59" s="200"/>
      <c r="UWZ59" s="266"/>
      <c r="UXA59" s="261"/>
      <c r="UXB59" s="265"/>
      <c r="UXC59" s="266"/>
      <c r="UXD59" s="200"/>
      <c r="UXE59" s="266"/>
      <c r="UXF59" s="261"/>
      <c r="UXG59" s="265"/>
      <c r="UXH59" s="266"/>
      <c r="UXI59" s="200"/>
      <c r="UXJ59" s="266"/>
      <c r="UXK59" s="261"/>
      <c r="UXL59" s="265"/>
      <c r="UXM59" s="266"/>
      <c r="UXN59" s="200"/>
      <c r="UXO59" s="266"/>
      <c r="UXP59" s="261"/>
      <c r="UXQ59" s="265"/>
      <c r="UXR59" s="266"/>
      <c r="UXS59" s="200"/>
      <c r="UXT59" s="266"/>
      <c r="UXU59" s="261"/>
      <c r="UXV59" s="265"/>
      <c r="UXW59" s="266"/>
      <c r="UXX59" s="200"/>
      <c r="UXY59" s="266"/>
      <c r="UXZ59" s="261"/>
      <c r="UYA59" s="265"/>
      <c r="UYB59" s="266"/>
      <c r="UYC59" s="200"/>
      <c r="UYD59" s="266"/>
      <c r="UYE59" s="261"/>
      <c r="UYF59" s="265"/>
      <c r="UYG59" s="266"/>
      <c r="UYH59" s="200"/>
      <c r="UYI59" s="266"/>
      <c r="UYJ59" s="261"/>
      <c r="UYK59" s="265"/>
      <c r="UYL59" s="266"/>
      <c r="UYM59" s="200"/>
      <c r="UYN59" s="266"/>
      <c r="UYO59" s="261"/>
      <c r="UYP59" s="265"/>
      <c r="UYQ59" s="266"/>
      <c r="UYR59" s="200"/>
      <c r="UYS59" s="266"/>
      <c r="UYT59" s="261"/>
      <c r="UYU59" s="265"/>
      <c r="UYV59" s="266"/>
      <c r="UYW59" s="200"/>
      <c r="UYX59" s="266"/>
      <c r="UYY59" s="261"/>
      <c r="UYZ59" s="265"/>
      <c r="UZA59" s="266"/>
      <c r="UZB59" s="200"/>
      <c r="UZC59" s="266"/>
      <c r="UZD59" s="261"/>
      <c r="UZE59" s="265"/>
      <c r="UZF59" s="266"/>
      <c r="UZG59" s="200"/>
      <c r="UZH59" s="266"/>
      <c r="UZI59" s="261"/>
      <c r="UZJ59" s="265"/>
      <c r="UZK59" s="266"/>
      <c r="UZL59" s="200"/>
      <c r="UZM59" s="266"/>
      <c r="UZN59" s="261"/>
      <c r="UZO59" s="265"/>
      <c r="UZP59" s="266"/>
      <c r="UZQ59" s="200"/>
      <c r="UZR59" s="266"/>
      <c r="UZS59" s="261"/>
      <c r="UZT59" s="265"/>
      <c r="UZU59" s="266"/>
      <c r="UZV59" s="200"/>
      <c r="UZW59" s="266"/>
      <c r="UZX59" s="261"/>
      <c r="UZY59" s="265"/>
      <c r="UZZ59" s="266"/>
      <c r="VAA59" s="200"/>
      <c r="VAB59" s="266"/>
      <c r="VAC59" s="261"/>
      <c r="VAD59" s="265"/>
      <c r="VAE59" s="266"/>
      <c r="VAF59" s="200"/>
      <c r="VAG59" s="266"/>
      <c r="VAH59" s="261"/>
      <c r="VAI59" s="265"/>
      <c r="VAJ59" s="266"/>
      <c r="VAK59" s="200"/>
      <c r="VAL59" s="266"/>
      <c r="VAM59" s="261"/>
      <c r="VAN59" s="265"/>
      <c r="VAO59" s="266"/>
      <c r="VAP59" s="200"/>
      <c r="VAQ59" s="266"/>
      <c r="VAR59" s="261"/>
      <c r="VAS59" s="265"/>
      <c r="VAT59" s="266"/>
      <c r="VAU59" s="200"/>
      <c r="VAV59" s="266"/>
      <c r="VAW59" s="261"/>
      <c r="VAX59" s="265"/>
      <c r="VAY59" s="266"/>
      <c r="VAZ59" s="200"/>
      <c r="VBA59" s="266"/>
      <c r="VBB59" s="261"/>
      <c r="VBC59" s="265"/>
      <c r="VBD59" s="266"/>
      <c r="VBE59" s="200"/>
      <c r="VBF59" s="266"/>
      <c r="VBG59" s="261"/>
      <c r="VBH59" s="265"/>
      <c r="VBI59" s="266"/>
      <c r="VBJ59" s="200"/>
      <c r="VBK59" s="266"/>
      <c r="VBL59" s="261"/>
      <c r="VBM59" s="265"/>
      <c r="VBN59" s="266"/>
      <c r="VBO59" s="200"/>
      <c r="VBP59" s="266"/>
      <c r="VBQ59" s="261"/>
      <c r="VBR59" s="265"/>
      <c r="VBS59" s="266"/>
      <c r="VBT59" s="200"/>
      <c r="VBU59" s="266"/>
      <c r="VBV59" s="261"/>
      <c r="VBW59" s="265"/>
      <c r="VBX59" s="266"/>
      <c r="VBY59" s="200"/>
      <c r="VBZ59" s="266"/>
      <c r="VCA59" s="261"/>
      <c r="VCB59" s="265"/>
      <c r="VCC59" s="266"/>
      <c r="VCD59" s="200"/>
      <c r="VCE59" s="266"/>
      <c r="VCF59" s="261"/>
      <c r="VCG59" s="265"/>
      <c r="VCH59" s="266"/>
      <c r="VCI59" s="200"/>
      <c r="VCJ59" s="266"/>
      <c r="VCK59" s="261"/>
      <c r="VCL59" s="265"/>
      <c r="VCM59" s="266"/>
      <c r="VCN59" s="200"/>
      <c r="VCO59" s="266"/>
      <c r="VCP59" s="261"/>
      <c r="VCQ59" s="265"/>
      <c r="VCR59" s="266"/>
      <c r="VCS59" s="200"/>
      <c r="VCT59" s="266"/>
      <c r="VCU59" s="261"/>
      <c r="VCV59" s="265"/>
      <c r="VCW59" s="266"/>
      <c r="VCX59" s="200"/>
      <c r="VCY59" s="266"/>
      <c r="VCZ59" s="261"/>
      <c r="VDA59" s="265"/>
      <c r="VDB59" s="266"/>
      <c r="VDC59" s="200"/>
      <c r="VDD59" s="266"/>
      <c r="VDE59" s="261"/>
      <c r="VDF59" s="265"/>
      <c r="VDG59" s="266"/>
      <c r="VDH59" s="200"/>
      <c r="VDI59" s="266"/>
      <c r="VDJ59" s="261"/>
      <c r="VDK59" s="265"/>
      <c r="VDL59" s="266"/>
      <c r="VDM59" s="200"/>
      <c r="VDN59" s="266"/>
      <c r="VDO59" s="261"/>
      <c r="VDP59" s="265"/>
      <c r="VDQ59" s="266"/>
      <c r="VDR59" s="200"/>
      <c r="VDS59" s="266"/>
      <c r="VDT59" s="261"/>
      <c r="VDU59" s="265"/>
      <c r="VDV59" s="266"/>
      <c r="VDW59" s="200"/>
      <c r="VDX59" s="266"/>
      <c r="VDY59" s="261"/>
      <c r="VDZ59" s="265"/>
      <c r="VEA59" s="266"/>
      <c r="VEB59" s="200"/>
      <c r="VEC59" s="266"/>
      <c r="VED59" s="261"/>
      <c r="VEE59" s="265"/>
      <c r="VEF59" s="266"/>
      <c r="VEG59" s="200"/>
      <c r="VEH59" s="266"/>
      <c r="VEI59" s="261"/>
      <c r="VEJ59" s="265"/>
      <c r="VEK59" s="266"/>
      <c r="VEL59" s="200"/>
      <c r="VEM59" s="266"/>
      <c r="VEN59" s="261"/>
      <c r="VEO59" s="265"/>
      <c r="VEP59" s="266"/>
      <c r="VEQ59" s="200"/>
      <c r="VER59" s="266"/>
      <c r="VES59" s="261"/>
      <c r="VET59" s="265"/>
      <c r="VEU59" s="266"/>
      <c r="VEV59" s="200"/>
      <c r="VEW59" s="266"/>
      <c r="VEX59" s="261"/>
      <c r="VEY59" s="265"/>
      <c r="VEZ59" s="266"/>
      <c r="VFA59" s="200"/>
      <c r="VFB59" s="266"/>
      <c r="VFC59" s="261"/>
      <c r="VFD59" s="265"/>
      <c r="VFE59" s="266"/>
      <c r="VFF59" s="200"/>
      <c r="VFG59" s="266"/>
      <c r="VFH59" s="261"/>
      <c r="VFI59" s="265"/>
      <c r="VFJ59" s="266"/>
      <c r="VFK59" s="200"/>
      <c r="VFL59" s="266"/>
      <c r="VFM59" s="261"/>
      <c r="VFN59" s="265"/>
      <c r="VFO59" s="266"/>
      <c r="VFP59" s="200"/>
      <c r="VFQ59" s="266"/>
      <c r="VFR59" s="261"/>
      <c r="VFS59" s="265"/>
      <c r="VFT59" s="266"/>
      <c r="VFU59" s="200"/>
      <c r="VFV59" s="266"/>
      <c r="VFW59" s="261"/>
      <c r="VFX59" s="265"/>
      <c r="VFY59" s="266"/>
      <c r="VFZ59" s="200"/>
      <c r="VGA59" s="266"/>
      <c r="VGB59" s="261"/>
      <c r="VGC59" s="265"/>
      <c r="VGD59" s="266"/>
      <c r="VGE59" s="200"/>
      <c r="VGF59" s="266"/>
      <c r="VGG59" s="261"/>
      <c r="VGH59" s="265"/>
      <c r="VGI59" s="266"/>
      <c r="VGJ59" s="200"/>
      <c r="VGK59" s="266"/>
      <c r="VGL59" s="261"/>
      <c r="VGM59" s="265"/>
      <c r="VGN59" s="266"/>
      <c r="VGO59" s="200"/>
      <c r="VGP59" s="266"/>
      <c r="VGQ59" s="261"/>
      <c r="VGR59" s="265"/>
      <c r="VGS59" s="266"/>
      <c r="VGT59" s="200"/>
      <c r="VGU59" s="266"/>
      <c r="VGV59" s="261"/>
      <c r="VGW59" s="265"/>
      <c r="VGX59" s="266"/>
      <c r="VGY59" s="200"/>
      <c r="VGZ59" s="266"/>
      <c r="VHA59" s="261"/>
      <c r="VHB59" s="265"/>
      <c r="VHC59" s="266"/>
      <c r="VHD59" s="200"/>
      <c r="VHE59" s="266"/>
      <c r="VHF59" s="261"/>
      <c r="VHG59" s="265"/>
      <c r="VHH59" s="266"/>
      <c r="VHI59" s="200"/>
      <c r="VHJ59" s="266"/>
      <c r="VHK59" s="261"/>
      <c r="VHL59" s="265"/>
      <c r="VHM59" s="266"/>
      <c r="VHN59" s="200"/>
      <c r="VHO59" s="266"/>
      <c r="VHP59" s="261"/>
      <c r="VHQ59" s="265"/>
      <c r="VHR59" s="266"/>
      <c r="VHS59" s="200"/>
      <c r="VHT59" s="266"/>
      <c r="VHU59" s="261"/>
      <c r="VHV59" s="265"/>
      <c r="VHW59" s="266"/>
      <c r="VHX59" s="200"/>
      <c r="VHY59" s="266"/>
      <c r="VHZ59" s="261"/>
      <c r="VIA59" s="265"/>
      <c r="VIB59" s="266"/>
      <c r="VIC59" s="200"/>
      <c r="VID59" s="266"/>
      <c r="VIE59" s="261"/>
      <c r="VIF59" s="265"/>
      <c r="VIG59" s="266"/>
      <c r="VIH59" s="200"/>
      <c r="VII59" s="266"/>
      <c r="VIJ59" s="261"/>
      <c r="VIK59" s="265"/>
      <c r="VIL59" s="266"/>
      <c r="VIM59" s="200"/>
      <c r="VIN59" s="266"/>
      <c r="VIO59" s="261"/>
      <c r="VIP59" s="265"/>
      <c r="VIQ59" s="266"/>
      <c r="VIR59" s="200"/>
      <c r="VIS59" s="266"/>
      <c r="VIT59" s="261"/>
      <c r="VIU59" s="265"/>
      <c r="VIV59" s="266"/>
      <c r="VIW59" s="200"/>
      <c r="VIX59" s="266"/>
      <c r="VIY59" s="261"/>
      <c r="VIZ59" s="265"/>
      <c r="VJA59" s="266"/>
      <c r="VJB59" s="200"/>
      <c r="VJC59" s="266"/>
      <c r="VJD59" s="261"/>
      <c r="VJE59" s="265"/>
      <c r="VJF59" s="266"/>
      <c r="VJG59" s="200"/>
      <c r="VJH59" s="266"/>
      <c r="VJI59" s="261"/>
      <c r="VJJ59" s="265"/>
      <c r="VJK59" s="266"/>
      <c r="VJL59" s="200"/>
      <c r="VJM59" s="266"/>
      <c r="VJN59" s="261"/>
      <c r="VJO59" s="265"/>
      <c r="VJP59" s="266"/>
      <c r="VJQ59" s="200"/>
      <c r="VJR59" s="266"/>
      <c r="VJS59" s="261"/>
      <c r="VJT59" s="265"/>
      <c r="VJU59" s="266"/>
      <c r="VJV59" s="200"/>
      <c r="VJW59" s="266"/>
      <c r="VJX59" s="261"/>
      <c r="VJY59" s="265"/>
      <c r="VJZ59" s="266"/>
      <c r="VKA59" s="200"/>
      <c r="VKB59" s="266"/>
      <c r="VKC59" s="261"/>
      <c r="VKD59" s="265"/>
      <c r="VKE59" s="266"/>
      <c r="VKF59" s="200"/>
      <c r="VKG59" s="266"/>
      <c r="VKH59" s="261"/>
      <c r="VKI59" s="265"/>
      <c r="VKJ59" s="266"/>
      <c r="VKK59" s="200"/>
      <c r="VKL59" s="266"/>
      <c r="VKM59" s="261"/>
      <c r="VKN59" s="265"/>
      <c r="VKO59" s="266"/>
      <c r="VKP59" s="200"/>
      <c r="VKQ59" s="266"/>
      <c r="VKR59" s="261"/>
      <c r="VKS59" s="265"/>
      <c r="VKT59" s="266"/>
      <c r="VKU59" s="200"/>
      <c r="VKV59" s="266"/>
      <c r="VKW59" s="261"/>
      <c r="VKX59" s="265"/>
      <c r="VKY59" s="266"/>
      <c r="VKZ59" s="200"/>
      <c r="VLA59" s="266"/>
      <c r="VLB59" s="261"/>
      <c r="VLC59" s="265"/>
      <c r="VLD59" s="266"/>
      <c r="VLE59" s="200"/>
      <c r="VLF59" s="266"/>
      <c r="VLG59" s="261"/>
      <c r="VLH59" s="265"/>
      <c r="VLI59" s="266"/>
      <c r="VLJ59" s="200"/>
      <c r="VLK59" s="266"/>
      <c r="VLL59" s="261"/>
      <c r="VLM59" s="265"/>
      <c r="VLN59" s="266"/>
      <c r="VLO59" s="200"/>
      <c r="VLP59" s="266"/>
      <c r="VLQ59" s="261"/>
      <c r="VLR59" s="265"/>
      <c r="VLS59" s="266"/>
      <c r="VLT59" s="200"/>
      <c r="VLU59" s="266"/>
      <c r="VLV59" s="261"/>
      <c r="VLW59" s="265"/>
      <c r="VLX59" s="266"/>
      <c r="VLY59" s="200"/>
      <c r="VLZ59" s="266"/>
      <c r="VMA59" s="261"/>
      <c r="VMB59" s="265"/>
      <c r="VMC59" s="266"/>
      <c r="VMD59" s="200"/>
      <c r="VME59" s="266"/>
      <c r="VMF59" s="261"/>
      <c r="VMG59" s="265"/>
      <c r="VMH59" s="266"/>
      <c r="VMI59" s="200"/>
      <c r="VMJ59" s="266"/>
      <c r="VMK59" s="261"/>
      <c r="VML59" s="265"/>
      <c r="VMM59" s="266"/>
      <c r="VMN59" s="200"/>
      <c r="VMO59" s="266"/>
      <c r="VMP59" s="261"/>
      <c r="VMQ59" s="265"/>
      <c r="VMR59" s="266"/>
      <c r="VMS59" s="200"/>
      <c r="VMT59" s="266"/>
      <c r="VMU59" s="261"/>
      <c r="VMV59" s="265"/>
      <c r="VMW59" s="266"/>
      <c r="VMX59" s="200"/>
      <c r="VMY59" s="266"/>
      <c r="VMZ59" s="261"/>
      <c r="VNA59" s="265"/>
      <c r="VNB59" s="266"/>
      <c r="VNC59" s="200"/>
      <c r="VND59" s="266"/>
      <c r="VNE59" s="261"/>
      <c r="VNF59" s="265"/>
      <c r="VNG59" s="266"/>
      <c r="VNH59" s="200"/>
      <c r="VNI59" s="266"/>
      <c r="VNJ59" s="261"/>
      <c r="VNK59" s="265"/>
      <c r="VNL59" s="266"/>
      <c r="VNM59" s="200"/>
      <c r="VNN59" s="266"/>
      <c r="VNO59" s="261"/>
      <c r="VNP59" s="265"/>
      <c r="VNQ59" s="266"/>
      <c r="VNR59" s="200"/>
      <c r="VNS59" s="266"/>
      <c r="VNT59" s="261"/>
      <c r="VNU59" s="265"/>
      <c r="VNV59" s="266"/>
      <c r="VNW59" s="200"/>
      <c r="VNX59" s="266"/>
      <c r="VNY59" s="261"/>
      <c r="VNZ59" s="265"/>
      <c r="VOA59" s="266"/>
      <c r="VOB59" s="200"/>
      <c r="VOC59" s="266"/>
      <c r="VOD59" s="261"/>
      <c r="VOE59" s="265"/>
      <c r="VOF59" s="266"/>
      <c r="VOG59" s="200"/>
      <c r="VOH59" s="266"/>
      <c r="VOI59" s="261"/>
      <c r="VOJ59" s="265"/>
      <c r="VOK59" s="266"/>
      <c r="VOL59" s="200"/>
      <c r="VOM59" s="266"/>
      <c r="VON59" s="261"/>
      <c r="VOO59" s="265"/>
      <c r="VOP59" s="266"/>
      <c r="VOQ59" s="200"/>
      <c r="VOR59" s="266"/>
      <c r="VOS59" s="261"/>
      <c r="VOT59" s="265"/>
      <c r="VOU59" s="266"/>
      <c r="VOV59" s="200"/>
      <c r="VOW59" s="266"/>
      <c r="VOX59" s="261"/>
      <c r="VOY59" s="265"/>
      <c r="VOZ59" s="266"/>
      <c r="VPA59" s="200"/>
      <c r="VPB59" s="266"/>
      <c r="VPC59" s="261"/>
      <c r="VPD59" s="265"/>
      <c r="VPE59" s="266"/>
      <c r="VPF59" s="200"/>
      <c r="VPG59" s="266"/>
      <c r="VPH59" s="261"/>
      <c r="VPI59" s="265"/>
      <c r="VPJ59" s="266"/>
      <c r="VPK59" s="200"/>
      <c r="VPL59" s="266"/>
      <c r="VPM59" s="261"/>
      <c r="VPN59" s="265"/>
      <c r="VPO59" s="266"/>
      <c r="VPP59" s="200"/>
      <c r="VPQ59" s="266"/>
      <c r="VPR59" s="261"/>
      <c r="VPS59" s="265"/>
      <c r="VPT59" s="266"/>
      <c r="VPU59" s="200"/>
      <c r="VPV59" s="266"/>
      <c r="VPW59" s="261"/>
      <c r="VPX59" s="265"/>
      <c r="VPY59" s="266"/>
      <c r="VPZ59" s="200"/>
      <c r="VQA59" s="266"/>
      <c r="VQB59" s="261"/>
      <c r="VQC59" s="265"/>
      <c r="VQD59" s="266"/>
      <c r="VQE59" s="200"/>
      <c r="VQF59" s="266"/>
      <c r="VQG59" s="261"/>
      <c r="VQH59" s="265"/>
      <c r="VQI59" s="266"/>
      <c r="VQJ59" s="200"/>
      <c r="VQK59" s="266"/>
      <c r="VQL59" s="261"/>
      <c r="VQM59" s="265"/>
      <c r="VQN59" s="266"/>
      <c r="VQO59" s="200"/>
      <c r="VQP59" s="266"/>
      <c r="VQQ59" s="261"/>
      <c r="VQR59" s="265"/>
      <c r="VQS59" s="266"/>
      <c r="VQT59" s="200"/>
      <c r="VQU59" s="266"/>
      <c r="VQV59" s="261"/>
      <c r="VQW59" s="265"/>
      <c r="VQX59" s="266"/>
      <c r="VQY59" s="200"/>
      <c r="VQZ59" s="266"/>
      <c r="VRA59" s="261"/>
      <c r="VRB59" s="265"/>
      <c r="VRC59" s="266"/>
      <c r="VRD59" s="200"/>
      <c r="VRE59" s="266"/>
      <c r="VRF59" s="261"/>
      <c r="VRG59" s="265"/>
      <c r="VRH59" s="266"/>
      <c r="VRI59" s="200"/>
      <c r="VRJ59" s="266"/>
      <c r="VRK59" s="261"/>
      <c r="VRL59" s="265"/>
      <c r="VRM59" s="266"/>
      <c r="VRN59" s="200"/>
      <c r="VRO59" s="266"/>
      <c r="VRP59" s="261"/>
      <c r="VRQ59" s="265"/>
      <c r="VRR59" s="266"/>
      <c r="VRS59" s="200"/>
      <c r="VRT59" s="266"/>
      <c r="VRU59" s="261"/>
      <c r="VRV59" s="265"/>
      <c r="VRW59" s="266"/>
      <c r="VRX59" s="200"/>
      <c r="VRY59" s="266"/>
      <c r="VRZ59" s="261"/>
      <c r="VSA59" s="265"/>
      <c r="VSB59" s="266"/>
      <c r="VSC59" s="200"/>
      <c r="VSD59" s="266"/>
      <c r="VSE59" s="261"/>
      <c r="VSF59" s="265"/>
      <c r="VSG59" s="266"/>
      <c r="VSH59" s="200"/>
      <c r="VSI59" s="266"/>
      <c r="VSJ59" s="261"/>
      <c r="VSK59" s="265"/>
      <c r="VSL59" s="266"/>
      <c r="VSM59" s="200"/>
      <c r="VSN59" s="266"/>
      <c r="VSO59" s="261"/>
      <c r="VSP59" s="265"/>
      <c r="VSQ59" s="266"/>
      <c r="VSR59" s="200"/>
      <c r="VSS59" s="266"/>
      <c r="VST59" s="261"/>
      <c r="VSU59" s="265"/>
      <c r="VSV59" s="266"/>
      <c r="VSW59" s="200"/>
      <c r="VSX59" s="266"/>
      <c r="VSY59" s="261"/>
      <c r="VSZ59" s="265"/>
      <c r="VTA59" s="266"/>
      <c r="VTB59" s="200"/>
      <c r="VTC59" s="266"/>
      <c r="VTD59" s="261"/>
      <c r="VTE59" s="265"/>
      <c r="VTF59" s="266"/>
      <c r="VTG59" s="200"/>
      <c r="VTH59" s="266"/>
      <c r="VTI59" s="261"/>
      <c r="VTJ59" s="265"/>
      <c r="VTK59" s="266"/>
      <c r="VTL59" s="200"/>
      <c r="VTM59" s="266"/>
      <c r="VTN59" s="261"/>
      <c r="VTO59" s="265"/>
      <c r="VTP59" s="266"/>
      <c r="VTQ59" s="200"/>
      <c r="VTR59" s="266"/>
      <c r="VTS59" s="261"/>
      <c r="VTT59" s="265"/>
      <c r="VTU59" s="266"/>
      <c r="VTV59" s="200"/>
      <c r="VTW59" s="266"/>
      <c r="VTX59" s="261"/>
      <c r="VTY59" s="265"/>
      <c r="VTZ59" s="266"/>
      <c r="VUA59" s="200"/>
      <c r="VUB59" s="266"/>
      <c r="VUC59" s="261"/>
      <c r="VUD59" s="265"/>
      <c r="VUE59" s="266"/>
      <c r="VUF59" s="200"/>
      <c r="VUG59" s="266"/>
      <c r="VUH59" s="261"/>
      <c r="VUI59" s="265"/>
      <c r="VUJ59" s="266"/>
      <c r="VUK59" s="200"/>
      <c r="VUL59" s="266"/>
      <c r="VUM59" s="261"/>
      <c r="VUN59" s="265"/>
      <c r="VUO59" s="266"/>
      <c r="VUP59" s="200"/>
      <c r="VUQ59" s="266"/>
      <c r="VUR59" s="261"/>
      <c r="VUS59" s="265"/>
      <c r="VUT59" s="266"/>
      <c r="VUU59" s="200"/>
      <c r="VUV59" s="266"/>
      <c r="VUW59" s="261"/>
      <c r="VUX59" s="265"/>
      <c r="VUY59" s="266"/>
      <c r="VUZ59" s="200"/>
      <c r="VVA59" s="266"/>
      <c r="VVB59" s="261"/>
      <c r="VVC59" s="265"/>
      <c r="VVD59" s="266"/>
      <c r="VVE59" s="200"/>
      <c r="VVF59" s="266"/>
      <c r="VVG59" s="261"/>
      <c r="VVH59" s="265"/>
      <c r="VVI59" s="266"/>
      <c r="VVJ59" s="200"/>
      <c r="VVK59" s="266"/>
      <c r="VVL59" s="261"/>
      <c r="VVM59" s="265"/>
      <c r="VVN59" s="266"/>
      <c r="VVO59" s="200"/>
      <c r="VVP59" s="266"/>
      <c r="VVQ59" s="261"/>
      <c r="VVR59" s="265"/>
      <c r="VVS59" s="266"/>
      <c r="VVT59" s="200"/>
      <c r="VVU59" s="266"/>
      <c r="VVV59" s="261"/>
      <c r="VVW59" s="265"/>
      <c r="VVX59" s="266"/>
      <c r="VVY59" s="200"/>
      <c r="VVZ59" s="266"/>
      <c r="VWA59" s="261"/>
      <c r="VWB59" s="265"/>
      <c r="VWC59" s="266"/>
      <c r="VWD59" s="200"/>
      <c r="VWE59" s="266"/>
      <c r="VWF59" s="261"/>
      <c r="VWG59" s="265"/>
      <c r="VWH59" s="266"/>
      <c r="VWI59" s="200"/>
      <c r="VWJ59" s="266"/>
      <c r="VWK59" s="261"/>
      <c r="VWL59" s="265"/>
      <c r="VWM59" s="266"/>
      <c r="VWN59" s="200"/>
      <c r="VWO59" s="266"/>
      <c r="VWP59" s="261"/>
      <c r="VWQ59" s="265"/>
      <c r="VWR59" s="266"/>
      <c r="VWS59" s="200"/>
      <c r="VWT59" s="266"/>
      <c r="VWU59" s="261"/>
      <c r="VWV59" s="265"/>
      <c r="VWW59" s="266"/>
      <c r="VWX59" s="200"/>
      <c r="VWY59" s="266"/>
      <c r="VWZ59" s="261"/>
      <c r="VXA59" s="265"/>
      <c r="VXB59" s="266"/>
      <c r="VXC59" s="200"/>
      <c r="VXD59" s="266"/>
      <c r="VXE59" s="261"/>
      <c r="VXF59" s="265"/>
      <c r="VXG59" s="266"/>
      <c r="VXH59" s="200"/>
      <c r="VXI59" s="266"/>
      <c r="VXJ59" s="261"/>
      <c r="VXK59" s="265"/>
      <c r="VXL59" s="266"/>
      <c r="VXM59" s="200"/>
      <c r="VXN59" s="266"/>
      <c r="VXO59" s="261"/>
      <c r="VXP59" s="265"/>
      <c r="VXQ59" s="266"/>
      <c r="VXR59" s="200"/>
      <c r="VXS59" s="266"/>
      <c r="VXT59" s="261"/>
      <c r="VXU59" s="265"/>
      <c r="VXV59" s="266"/>
      <c r="VXW59" s="200"/>
      <c r="VXX59" s="266"/>
      <c r="VXY59" s="261"/>
      <c r="VXZ59" s="265"/>
      <c r="VYA59" s="266"/>
      <c r="VYB59" s="200"/>
      <c r="VYC59" s="266"/>
      <c r="VYD59" s="261"/>
      <c r="VYE59" s="265"/>
      <c r="VYF59" s="266"/>
      <c r="VYG59" s="200"/>
      <c r="VYH59" s="266"/>
      <c r="VYI59" s="261"/>
      <c r="VYJ59" s="265"/>
      <c r="VYK59" s="266"/>
      <c r="VYL59" s="200"/>
      <c r="VYM59" s="266"/>
      <c r="VYN59" s="261"/>
      <c r="VYO59" s="265"/>
      <c r="VYP59" s="266"/>
      <c r="VYQ59" s="200"/>
      <c r="VYR59" s="266"/>
      <c r="VYS59" s="261"/>
      <c r="VYT59" s="265"/>
      <c r="VYU59" s="266"/>
      <c r="VYV59" s="200"/>
      <c r="VYW59" s="266"/>
      <c r="VYX59" s="261"/>
      <c r="VYY59" s="265"/>
      <c r="VYZ59" s="266"/>
      <c r="VZA59" s="200"/>
      <c r="VZB59" s="266"/>
      <c r="VZC59" s="261"/>
      <c r="VZD59" s="265"/>
      <c r="VZE59" s="266"/>
      <c r="VZF59" s="200"/>
      <c r="VZG59" s="266"/>
      <c r="VZH59" s="261"/>
      <c r="VZI59" s="265"/>
      <c r="VZJ59" s="266"/>
      <c r="VZK59" s="200"/>
      <c r="VZL59" s="266"/>
      <c r="VZM59" s="261"/>
      <c r="VZN59" s="265"/>
      <c r="VZO59" s="266"/>
      <c r="VZP59" s="200"/>
      <c r="VZQ59" s="266"/>
      <c r="VZR59" s="261"/>
      <c r="VZS59" s="265"/>
      <c r="VZT59" s="266"/>
      <c r="VZU59" s="200"/>
      <c r="VZV59" s="266"/>
      <c r="VZW59" s="261"/>
      <c r="VZX59" s="265"/>
      <c r="VZY59" s="266"/>
      <c r="VZZ59" s="200"/>
      <c r="WAA59" s="266"/>
      <c r="WAB59" s="261"/>
      <c r="WAC59" s="265"/>
      <c r="WAD59" s="266"/>
      <c r="WAE59" s="200"/>
      <c r="WAF59" s="266"/>
      <c r="WAG59" s="261"/>
      <c r="WAH59" s="265"/>
      <c r="WAI59" s="266"/>
      <c r="WAJ59" s="200"/>
      <c r="WAK59" s="266"/>
      <c r="WAL59" s="261"/>
      <c r="WAM59" s="265"/>
      <c r="WAN59" s="266"/>
      <c r="WAO59" s="200"/>
      <c r="WAP59" s="266"/>
      <c r="WAQ59" s="261"/>
      <c r="WAR59" s="265"/>
      <c r="WAS59" s="266"/>
      <c r="WAT59" s="200"/>
      <c r="WAU59" s="266"/>
      <c r="WAV59" s="261"/>
      <c r="WAW59" s="265"/>
      <c r="WAX59" s="266"/>
      <c r="WAY59" s="200"/>
      <c r="WAZ59" s="266"/>
      <c r="WBA59" s="261"/>
      <c r="WBB59" s="265"/>
      <c r="WBC59" s="266"/>
      <c r="WBD59" s="200"/>
      <c r="WBE59" s="266"/>
      <c r="WBF59" s="261"/>
      <c r="WBG59" s="265"/>
      <c r="WBH59" s="266"/>
      <c r="WBI59" s="200"/>
      <c r="WBJ59" s="266"/>
      <c r="WBK59" s="261"/>
      <c r="WBL59" s="265"/>
      <c r="WBM59" s="266"/>
      <c r="WBN59" s="200"/>
      <c r="WBO59" s="266"/>
      <c r="WBP59" s="261"/>
      <c r="WBQ59" s="265"/>
      <c r="WBR59" s="266"/>
      <c r="WBS59" s="200"/>
      <c r="WBT59" s="266"/>
      <c r="WBU59" s="261"/>
      <c r="WBV59" s="265"/>
      <c r="WBW59" s="266"/>
      <c r="WBX59" s="200"/>
      <c r="WBY59" s="266"/>
      <c r="WBZ59" s="261"/>
      <c r="WCA59" s="265"/>
      <c r="WCB59" s="266"/>
      <c r="WCC59" s="200"/>
      <c r="WCD59" s="266"/>
      <c r="WCE59" s="261"/>
      <c r="WCF59" s="265"/>
      <c r="WCG59" s="266"/>
      <c r="WCH59" s="200"/>
      <c r="WCI59" s="266"/>
      <c r="WCJ59" s="261"/>
      <c r="WCK59" s="265"/>
      <c r="WCL59" s="266"/>
      <c r="WCM59" s="200"/>
      <c r="WCN59" s="266"/>
      <c r="WCO59" s="261"/>
      <c r="WCP59" s="265"/>
      <c r="WCQ59" s="266"/>
      <c r="WCR59" s="200"/>
      <c r="WCS59" s="266"/>
      <c r="WCT59" s="261"/>
      <c r="WCU59" s="265"/>
      <c r="WCV59" s="266"/>
      <c r="WCW59" s="200"/>
      <c r="WCX59" s="266"/>
      <c r="WCY59" s="261"/>
      <c r="WCZ59" s="265"/>
      <c r="WDA59" s="266"/>
      <c r="WDB59" s="200"/>
      <c r="WDC59" s="266"/>
      <c r="WDD59" s="261"/>
      <c r="WDE59" s="265"/>
      <c r="WDF59" s="266"/>
      <c r="WDG59" s="200"/>
      <c r="WDH59" s="266"/>
      <c r="WDI59" s="261"/>
      <c r="WDJ59" s="265"/>
      <c r="WDK59" s="266"/>
      <c r="WDL59" s="200"/>
      <c r="WDM59" s="266"/>
      <c r="WDN59" s="261"/>
      <c r="WDO59" s="265"/>
      <c r="WDP59" s="266"/>
      <c r="WDQ59" s="200"/>
      <c r="WDR59" s="266"/>
      <c r="WDS59" s="261"/>
      <c r="WDT59" s="265"/>
      <c r="WDU59" s="266"/>
      <c r="WDV59" s="200"/>
      <c r="WDW59" s="266"/>
      <c r="WDX59" s="261"/>
      <c r="WDY59" s="265"/>
      <c r="WDZ59" s="266"/>
      <c r="WEA59" s="200"/>
      <c r="WEB59" s="266"/>
      <c r="WEC59" s="261"/>
      <c r="WED59" s="265"/>
      <c r="WEE59" s="266"/>
      <c r="WEF59" s="200"/>
      <c r="WEG59" s="266"/>
      <c r="WEH59" s="261"/>
      <c r="WEI59" s="265"/>
      <c r="WEJ59" s="266"/>
      <c r="WEK59" s="200"/>
      <c r="WEL59" s="266"/>
      <c r="WEM59" s="261"/>
      <c r="WEN59" s="265"/>
      <c r="WEO59" s="266"/>
      <c r="WEP59" s="200"/>
      <c r="WEQ59" s="266"/>
      <c r="WER59" s="261"/>
      <c r="WES59" s="265"/>
      <c r="WET59" s="266"/>
      <c r="WEU59" s="200"/>
      <c r="WEV59" s="266"/>
      <c r="WEW59" s="261"/>
      <c r="WEX59" s="265"/>
      <c r="WEY59" s="266"/>
      <c r="WEZ59" s="200"/>
      <c r="WFA59" s="266"/>
      <c r="WFB59" s="261"/>
      <c r="WFC59" s="265"/>
      <c r="WFD59" s="266"/>
      <c r="WFE59" s="200"/>
      <c r="WFF59" s="266"/>
      <c r="WFG59" s="261"/>
      <c r="WFH59" s="265"/>
      <c r="WFI59" s="266"/>
      <c r="WFJ59" s="200"/>
      <c r="WFK59" s="266"/>
      <c r="WFL59" s="261"/>
      <c r="WFM59" s="265"/>
      <c r="WFN59" s="266"/>
      <c r="WFO59" s="200"/>
      <c r="WFP59" s="266"/>
      <c r="WFQ59" s="261"/>
      <c r="WFR59" s="265"/>
      <c r="WFS59" s="266"/>
      <c r="WFT59" s="200"/>
      <c r="WFU59" s="266"/>
      <c r="WFV59" s="261"/>
      <c r="WFW59" s="265"/>
      <c r="WFX59" s="266"/>
      <c r="WFY59" s="200"/>
      <c r="WFZ59" s="266"/>
      <c r="WGA59" s="261"/>
      <c r="WGB59" s="265"/>
      <c r="WGC59" s="266"/>
      <c r="WGD59" s="200"/>
      <c r="WGE59" s="266"/>
      <c r="WGF59" s="261"/>
      <c r="WGG59" s="265"/>
      <c r="WGH59" s="266"/>
      <c r="WGI59" s="200"/>
      <c r="WGJ59" s="266"/>
      <c r="WGK59" s="261"/>
      <c r="WGL59" s="265"/>
      <c r="WGM59" s="266"/>
      <c r="WGN59" s="200"/>
      <c r="WGO59" s="266"/>
      <c r="WGP59" s="261"/>
      <c r="WGQ59" s="265"/>
      <c r="WGR59" s="266"/>
      <c r="WGS59" s="200"/>
      <c r="WGT59" s="266"/>
      <c r="WGU59" s="261"/>
      <c r="WGV59" s="265"/>
      <c r="WGW59" s="266"/>
      <c r="WGX59" s="200"/>
      <c r="WGY59" s="266"/>
      <c r="WGZ59" s="261"/>
      <c r="WHA59" s="265"/>
      <c r="WHB59" s="266"/>
      <c r="WHC59" s="200"/>
      <c r="WHD59" s="266"/>
      <c r="WHE59" s="261"/>
      <c r="WHF59" s="265"/>
      <c r="WHG59" s="266"/>
      <c r="WHH59" s="200"/>
      <c r="WHI59" s="266"/>
      <c r="WHJ59" s="261"/>
      <c r="WHK59" s="265"/>
      <c r="WHL59" s="266"/>
      <c r="WHM59" s="200"/>
      <c r="WHN59" s="266"/>
      <c r="WHO59" s="261"/>
      <c r="WHP59" s="265"/>
      <c r="WHQ59" s="266"/>
      <c r="WHR59" s="200"/>
      <c r="WHS59" s="266"/>
      <c r="WHT59" s="261"/>
      <c r="WHU59" s="265"/>
      <c r="WHV59" s="266"/>
      <c r="WHW59" s="200"/>
      <c r="WHX59" s="266"/>
      <c r="WHY59" s="261"/>
      <c r="WHZ59" s="265"/>
      <c r="WIA59" s="266"/>
      <c r="WIB59" s="200"/>
      <c r="WIC59" s="266"/>
      <c r="WID59" s="261"/>
      <c r="WIE59" s="265"/>
      <c r="WIF59" s="266"/>
      <c r="WIG59" s="200"/>
      <c r="WIH59" s="266"/>
      <c r="WII59" s="261"/>
      <c r="WIJ59" s="265"/>
      <c r="WIK59" s="266"/>
      <c r="WIL59" s="200"/>
      <c r="WIM59" s="266"/>
      <c r="WIN59" s="261"/>
      <c r="WIO59" s="265"/>
      <c r="WIP59" s="266"/>
      <c r="WIQ59" s="200"/>
      <c r="WIR59" s="266"/>
      <c r="WIS59" s="261"/>
      <c r="WIT59" s="265"/>
      <c r="WIU59" s="266"/>
      <c r="WIV59" s="200"/>
      <c r="WIW59" s="266"/>
      <c r="WIX59" s="261"/>
      <c r="WIY59" s="265"/>
      <c r="WIZ59" s="266"/>
      <c r="WJA59" s="200"/>
      <c r="WJB59" s="266"/>
      <c r="WJC59" s="261"/>
      <c r="WJD59" s="265"/>
      <c r="WJE59" s="266"/>
      <c r="WJF59" s="200"/>
      <c r="WJG59" s="266"/>
      <c r="WJH59" s="261"/>
      <c r="WJI59" s="265"/>
      <c r="WJJ59" s="266"/>
      <c r="WJK59" s="200"/>
      <c r="WJL59" s="266"/>
      <c r="WJM59" s="261"/>
      <c r="WJN59" s="265"/>
      <c r="WJO59" s="266"/>
      <c r="WJP59" s="200"/>
      <c r="WJQ59" s="266"/>
      <c r="WJR59" s="261"/>
      <c r="WJS59" s="265"/>
      <c r="WJT59" s="266"/>
      <c r="WJU59" s="200"/>
      <c r="WJV59" s="266"/>
      <c r="WJW59" s="261"/>
      <c r="WJX59" s="265"/>
      <c r="WJY59" s="266"/>
      <c r="WJZ59" s="200"/>
      <c r="WKA59" s="266"/>
      <c r="WKB59" s="261"/>
      <c r="WKC59" s="265"/>
      <c r="WKD59" s="266"/>
      <c r="WKE59" s="200"/>
      <c r="WKF59" s="266"/>
      <c r="WKG59" s="261"/>
      <c r="WKH59" s="265"/>
      <c r="WKI59" s="266"/>
      <c r="WKJ59" s="200"/>
      <c r="WKK59" s="266"/>
      <c r="WKL59" s="261"/>
      <c r="WKM59" s="265"/>
      <c r="WKN59" s="266"/>
      <c r="WKO59" s="200"/>
      <c r="WKP59" s="266"/>
      <c r="WKQ59" s="261"/>
      <c r="WKR59" s="265"/>
      <c r="WKS59" s="266"/>
      <c r="WKT59" s="200"/>
      <c r="WKU59" s="266"/>
      <c r="WKV59" s="261"/>
      <c r="WKW59" s="265"/>
      <c r="WKX59" s="266"/>
      <c r="WKY59" s="200"/>
      <c r="WKZ59" s="266"/>
      <c r="WLA59" s="261"/>
      <c r="WLB59" s="265"/>
      <c r="WLC59" s="266"/>
      <c r="WLD59" s="200"/>
      <c r="WLE59" s="266"/>
      <c r="WLF59" s="261"/>
      <c r="WLG59" s="265"/>
      <c r="WLH59" s="266"/>
      <c r="WLI59" s="200"/>
      <c r="WLJ59" s="266"/>
      <c r="WLK59" s="261"/>
      <c r="WLL59" s="265"/>
      <c r="WLM59" s="266"/>
      <c r="WLN59" s="200"/>
      <c r="WLO59" s="266"/>
      <c r="WLP59" s="261"/>
      <c r="WLQ59" s="265"/>
      <c r="WLR59" s="266"/>
      <c r="WLS59" s="200"/>
      <c r="WLT59" s="266"/>
      <c r="WLU59" s="261"/>
      <c r="WLV59" s="265"/>
      <c r="WLW59" s="266"/>
      <c r="WLX59" s="200"/>
      <c r="WLY59" s="266"/>
      <c r="WLZ59" s="261"/>
      <c r="WMA59" s="265"/>
      <c r="WMB59" s="266"/>
      <c r="WMC59" s="200"/>
      <c r="WMD59" s="266"/>
      <c r="WME59" s="261"/>
      <c r="WMF59" s="265"/>
      <c r="WMG59" s="266"/>
      <c r="WMH59" s="200"/>
      <c r="WMI59" s="266"/>
      <c r="WMJ59" s="261"/>
      <c r="WMK59" s="265"/>
      <c r="WML59" s="266"/>
      <c r="WMM59" s="200"/>
      <c r="WMN59" s="266"/>
      <c r="WMO59" s="261"/>
      <c r="WMP59" s="265"/>
      <c r="WMQ59" s="266"/>
      <c r="WMR59" s="200"/>
      <c r="WMS59" s="266"/>
      <c r="WMT59" s="261"/>
      <c r="WMU59" s="265"/>
      <c r="WMV59" s="266"/>
      <c r="WMW59" s="200"/>
      <c r="WMX59" s="266"/>
      <c r="WMY59" s="261"/>
      <c r="WMZ59" s="265"/>
      <c r="WNA59" s="266"/>
      <c r="WNB59" s="200"/>
      <c r="WNC59" s="266"/>
      <c r="WND59" s="261"/>
      <c r="WNE59" s="265"/>
      <c r="WNF59" s="266"/>
      <c r="WNG59" s="200"/>
      <c r="WNH59" s="266"/>
      <c r="WNI59" s="261"/>
      <c r="WNJ59" s="265"/>
      <c r="WNK59" s="266"/>
      <c r="WNL59" s="200"/>
      <c r="WNM59" s="266"/>
      <c r="WNN59" s="261"/>
      <c r="WNO59" s="265"/>
      <c r="WNP59" s="266"/>
      <c r="WNQ59" s="200"/>
      <c r="WNR59" s="266"/>
      <c r="WNS59" s="261"/>
      <c r="WNT59" s="265"/>
      <c r="WNU59" s="266"/>
      <c r="WNV59" s="200"/>
      <c r="WNW59" s="266"/>
      <c r="WNX59" s="261"/>
      <c r="WNY59" s="265"/>
      <c r="WNZ59" s="266"/>
      <c r="WOA59" s="200"/>
      <c r="WOB59" s="266"/>
      <c r="WOC59" s="261"/>
      <c r="WOD59" s="265"/>
      <c r="WOE59" s="266"/>
      <c r="WOF59" s="200"/>
      <c r="WOG59" s="266"/>
      <c r="WOH59" s="261"/>
      <c r="WOI59" s="265"/>
      <c r="WOJ59" s="266"/>
      <c r="WOK59" s="200"/>
      <c r="WOL59" s="266"/>
      <c r="WOM59" s="261"/>
      <c r="WON59" s="265"/>
      <c r="WOO59" s="266"/>
      <c r="WOP59" s="200"/>
      <c r="WOQ59" s="266"/>
      <c r="WOR59" s="261"/>
      <c r="WOS59" s="265"/>
      <c r="WOT59" s="266"/>
      <c r="WOU59" s="200"/>
      <c r="WOV59" s="266"/>
      <c r="WOW59" s="261"/>
      <c r="WOX59" s="265"/>
      <c r="WOY59" s="266"/>
      <c r="WOZ59" s="200"/>
      <c r="WPA59" s="266"/>
      <c r="WPB59" s="261"/>
      <c r="WPC59" s="265"/>
      <c r="WPD59" s="266"/>
      <c r="WPE59" s="200"/>
      <c r="WPF59" s="266"/>
      <c r="WPG59" s="261"/>
      <c r="WPH59" s="265"/>
      <c r="WPI59" s="266"/>
      <c r="WPJ59" s="200"/>
      <c r="WPK59" s="266"/>
      <c r="WPL59" s="261"/>
      <c r="WPM59" s="265"/>
      <c r="WPN59" s="266"/>
      <c r="WPO59" s="200"/>
      <c r="WPP59" s="266"/>
      <c r="WPQ59" s="261"/>
      <c r="WPR59" s="265"/>
      <c r="WPS59" s="266"/>
      <c r="WPT59" s="200"/>
      <c r="WPU59" s="266"/>
      <c r="WPV59" s="261"/>
      <c r="WPW59" s="265"/>
      <c r="WPX59" s="266"/>
      <c r="WPY59" s="200"/>
      <c r="WPZ59" s="266"/>
      <c r="WQA59" s="261"/>
      <c r="WQB59" s="265"/>
      <c r="WQC59" s="266"/>
      <c r="WQD59" s="200"/>
      <c r="WQE59" s="266"/>
      <c r="WQF59" s="261"/>
      <c r="WQG59" s="265"/>
      <c r="WQH59" s="266"/>
      <c r="WQI59" s="200"/>
      <c r="WQJ59" s="266"/>
      <c r="WQK59" s="261"/>
      <c r="WQL59" s="265"/>
      <c r="WQM59" s="266"/>
      <c r="WQN59" s="200"/>
      <c r="WQO59" s="266"/>
      <c r="WQP59" s="261"/>
      <c r="WQQ59" s="265"/>
      <c r="WQR59" s="266"/>
      <c r="WQS59" s="200"/>
      <c r="WQT59" s="266"/>
      <c r="WQU59" s="261"/>
      <c r="WQV59" s="265"/>
      <c r="WQW59" s="266"/>
      <c r="WQX59" s="200"/>
      <c r="WQY59" s="266"/>
      <c r="WQZ59" s="261"/>
      <c r="WRA59" s="265"/>
      <c r="WRB59" s="266"/>
      <c r="WRC59" s="200"/>
      <c r="WRD59" s="266"/>
      <c r="WRE59" s="261"/>
      <c r="WRF59" s="265"/>
      <c r="WRG59" s="266"/>
      <c r="WRH59" s="200"/>
      <c r="WRI59" s="266"/>
      <c r="WRJ59" s="261"/>
      <c r="WRK59" s="265"/>
      <c r="WRL59" s="266"/>
      <c r="WRM59" s="200"/>
      <c r="WRN59" s="266"/>
      <c r="WRO59" s="261"/>
      <c r="WRP59" s="265"/>
      <c r="WRQ59" s="266"/>
      <c r="WRR59" s="200"/>
      <c r="WRS59" s="266"/>
      <c r="WRT59" s="261"/>
      <c r="WRU59" s="265"/>
      <c r="WRV59" s="266"/>
      <c r="WRW59" s="200"/>
      <c r="WRX59" s="266"/>
      <c r="WRY59" s="261"/>
      <c r="WRZ59" s="265"/>
      <c r="WSA59" s="266"/>
      <c r="WSB59" s="200"/>
      <c r="WSC59" s="266"/>
      <c r="WSD59" s="261"/>
      <c r="WSE59" s="265"/>
      <c r="WSF59" s="266"/>
      <c r="WSG59" s="200"/>
      <c r="WSH59" s="266"/>
      <c r="WSI59" s="261"/>
      <c r="WSJ59" s="265"/>
      <c r="WSK59" s="266"/>
      <c r="WSL59" s="200"/>
      <c r="WSM59" s="266"/>
      <c r="WSN59" s="261"/>
      <c r="WSO59" s="265"/>
      <c r="WSP59" s="266"/>
      <c r="WSQ59" s="200"/>
      <c r="WSR59" s="266"/>
      <c r="WSS59" s="261"/>
      <c r="WST59" s="265"/>
      <c r="WSU59" s="266"/>
      <c r="WSV59" s="200"/>
      <c r="WSW59" s="266"/>
      <c r="WSX59" s="261"/>
      <c r="WSY59" s="265"/>
      <c r="WSZ59" s="266"/>
      <c r="WTA59" s="200"/>
      <c r="WTB59" s="266"/>
      <c r="WTC59" s="261"/>
      <c r="WTD59" s="265"/>
      <c r="WTE59" s="266"/>
      <c r="WTF59" s="200"/>
      <c r="WTG59" s="266"/>
      <c r="WTH59" s="261"/>
      <c r="WTI59" s="265"/>
      <c r="WTJ59" s="266"/>
      <c r="WTK59" s="200"/>
      <c r="WTL59" s="266"/>
      <c r="WTM59" s="261"/>
      <c r="WTN59" s="265"/>
      <c r="WTO59" s="266"/>
      <c r="WTP59" s="200"/>
      <c r="WTQ59" s="266"/>
      <c r="WTR59" s="261"/>
      <c r="WTS59" s="265"/>
      <c r="WTT59" s="266"/>
      <c r="WTU59" s="200"/>
      <c r="WTV59" s="266"/>
      <c r="WTW59" s="261"/>
      <c r="WTX59" s="265"/>
      <c r="WTY59" s="266"/>
      <c r="WTZ59" s="200"/>
      <c r="WUA59" s="266"/>
      <c r="WUB59" s="261"/>
      <c r="WUC59" s="265"/>
      <c r="WUD59" s="266"/>
      <c r="WUE59" s="200"/>
      <c r="WUF59" s="266"/>
      <c r="WUG59" s="261"/>
      <c r="WUH59" s="265"/>
      <c r="WUI59" s="266"/>
      <c r="WUJ59" s="200"/>
      <c r="WUK59" s="266"/>
      <c r="WUL59" s="261"/>
      <c r="WUM59" s="265"/>
      <c r="WUN59" s="266"/>
      <c r="WUO59" s="200"/>
      <c r="WUP59" s="266"/>
      <c r="WUQ59" s="261"/>
      <c r="WUR59" s="265"/>
      <c r="WUS59" s="266"/>
      <c r="WUT59" s="200"/>
      <c r="WUU59" s="266"/>
      <c r="WUV59" s="261"/>
      <c r="WUW59" s="265"/>
      <c r="WUX59" s="266"/>
      <c r="WUY59" s="200"/>
      <c r="WUZ59" s="266"/>
      <c r="WVA59" s="261"/>
      <c r="WVB59" s="265"/>
      <c r="WVC59" s="266"/>
      <c r="WVD59" s="200"/>
      <c r="WVE59" s="266"/>
      <c r="WVF59" s="261"/>
      <c r="WVG59" s="265"/>
      <c r="WVH59" s="266"/>
      <c r="WVI59" s="200"/>
      <c r="WVJ59" s="266"/>
      <c r="WVK59" s="261"/>
      <c r="WVL59" s="265"/>
      <c r="WVM59" s="266"/>
      <c r="WVN59" s="200"/>
      <c r="WVO59" s="266"/>
      <c r="WVP59" s="261"/>
      <c r="WVQ59" s="265"/>
      <c r="WVR59" s="266"/>
      <c r="WVS59" s="200"/>
      <c r="WVT59" s="266"/>
      <c r="WVU59" s="261"/>
      <c r="WVV59" s="265"/>
      <c r="WVW59" s="266"/>
      <c r="WVX59" s="200"/>
      <c r="WVY59" s="266"/>
      <c r="WVZ59" s="261"/>
      <c r="WWA59" s="265"/>
      <c r="WWB59" s="266"/>
      <c r="WWC59" s="200"/>
      <c r="WWD59" s="266"/>
      <c r="WWE59" s="261"/>
      <c r="WWF59" s="265"/>
      <c r="WWG59" s="266"/>
      <c r="WWH59" s="200"/>
      <c r="WWI59" s="266"/>
      <c r="WWJ59" s="261"/>
      <c r="WWK59" s="265"/>
      <c r="WWL59" s="266"/>
      <c r="WWM59" s="200"/>
      <c r="WWN59" s="266"/>
      <c r="WWO59" s="261"/>
      <c r="WWP59" s="265"/>
      <c r="WWQ59" s="266"/>
      <c r="WWR59" s="200"/>
      <c r="WWS59" s="266"/>
      <c r="WWT59" s="261"/>
      <c r="WWU59" s="265"/>
      <c r="WWV59" s="266"/>
      <c r="WWW59" s="200"/>
      <c r="WWX59" s="266"/>
      <c r="WWY59" s="261"/>
      <c r="WWZ59" s="265"/>
      <c r="WXA59" s="266"/>
      <c r="WXB59" s="200"/>
      <c r="WXC59" s="266"/>
      <c r="WXD59" s="261"/>
      <c r="WXE59" s="265"/>
      <c r="WXF59" s="266"/>
      <c r="WXG59" s="200"/>
      <c r="WXH59" s="266"/>
      <c r="WXI59" s="261"/>
      <c r="WXJ59" s="265"/>
      <c r="WXK59" s="266"/>
      <c r="WXL59" s="200"/>
      <c r="WXM59" s="266"/>
      <c r="WXN59" s="261"/>
      <c r="WXO59" s="265"/>
      <c r="WXP59" s="266"/>
      <c r="WXQ59" s="200"/>
      <c r="WXR59" s="266"/>
      <c r="WXS59" s="261"/>
      <c r="WXT59" s="265"/>
      <c r="WXU59" s="266"/>
      <c r="WXV59" s="200"/>
      <c r="WXW59" s="266"/>
      <c r="WXX59" s="261"/>
      <c r="WXY59" s="265"/>
      <c r="WXZ59" s="266"/>
      <c r="WYA59" s="200"/>
      <c r="WYB59" s="266"/>
      <c r="WYC59" s="261"/>
      <c r="WYD59" s="265"/>
      <c r="WYE59" s="266"/>
      <c r="WYF59" s="200"/>
      <c r="WYG59" s="266"/>
      <c r="WYH59" s="261"/>
      <c r="WYI59" s="265"/>
      <c r="WYJ59" s="266"/>
      <c r="WYK59" s="200"/>
      <c r="WYL59" s="266"/>
      <c r="WYM59" s="261"/>
      <c r="WYN59" s="265"/>
      <c r="WYO59" s="266"/>
      <c r="WYP59" s="200"/>
      <c r="WYQ59" s="266"/>
      <c r="WYR59" s="261"/>
      <c r="WYS59" s="265"/>
      <c r="WYT59" s="266"/>
      <c r="WYU59" s="200"/>
      <c r="WYV59" s="266"/>
      <c r="WYW59" s="261"/>
      <c r="WYX59" s="265"/>
      <c r="WYY59" s="266"/>
      <c r="WYZ59" s="200"/>
      <c r="WZA59" s="266"/>
      <c r="WZB59" s="261"/>
      <c r="WZC59" s="265"/>
      <c r="WZD59" s="266"/>
      <c r="WZE59" s="200"/>
      <c r="WZF59" s="266"/>
      <c r="WZG59" s="261"/>
      <c r="WZH59" s="265"/>
      <c r="WZI59" s="266"/>
      <c r="WZJ59" s="200"/>
      <c r="WZK59" s="266"/>
      <c r="WZL59" s="261"/>
      <c r="WZM59" s="265"/>
      <c r="WZN59" s="266"/>
      <c r="WZO59" s="200"/>
      <c r="WZP59" s="266"/>
      <c r="WZQ59" s="261"/>
      <c r="WZR59" s="265"/>
      <c r="WZS59" s="266"/>
      <c r="WZT59" s="200"/>
      <c r="WZU59" s="266"/>
      <c r="WZV59" s="261"/>
      <c r="WZW59" s="265"/>
      <c r="WZX59" s="266"/>
      <c r="WZY59" s="200"/>
      <c r="WZZ59" s="266"/>
      <c r="XAA59" s="261"/>
      <c r="XAB59" s="265"/>
      <c r="XAC59" s="266"/>
      <c r="XAD59" s="200"/>
      <c r="XAE59" s="266"/>
      <c r="XAF59" s="261"/>
      <c r="XAG59" s="265"/>
      <c r="XAH59" s="266"/>
      <c r="XAI59" s="200"/>
      <c r="XAJ59" s="266"/>
      <c r="XAK59" s="261"/>
      <c r="XAL59" s="265"/>
      <c r="XAM59" s="266"/>
      <c r="XAN59" s="200"/>
      <c r="XAO59" s="266"/>
      <c r="XAP59" s="261"/>
      <c r="XAQ59" s="265"/>
      <c r="XAR59" s="266"/>
      <c r="XAS59" s="200"/>
      <c r="XAT59" s="266"/>
      <c r="XAU59" s="261"/>
      <c r="XAV59" s="265"/>
      <c r="XAW59" s="266"/>
      <c r="XAX59" s="200"/>
      <c r="XAY59" s="266"/>
      <c r="XAZ59" s="261"/>
      <c r="XBA59" s="265"/>
      <c r="XBB59" s="266"/>
      <c r="XBC59" s="200"/>
      <c r="XBD59" s="266"/>
      <c r="XBE59" s="261"/>
      <c r="XBF59" s="265"/>
      <c r="XBG59" s="266"/>
      <c r="XBH59" s="200"/>
      <c r="XBI59" s="266"/>
      <c r="XBJ59" s="261"/>
      <c r="XBK59" s="265"/>
      <c r="XBL59" s="266"/>
      <c r="XBM59" s="200"/>
      <c r="XBN59" s="266"/>
      <c r="XBO59" s="261"/>
      <c r="XBP59" s="265"/>
      <c r="XBQ59" s="266"/>
      <c r="XBR59" s="200"/>
      <c r="XBS59" s="266"/>
      <c r="XBT59" s="261"/>
      <c r="XBU59" s="265"/>
      <c r="XBV59" s="266"/>
      <c r="XBW59" s="200"/>
      <c r="XBX59" s="266"/>
      <c r="XBY59" s="261"/>
      <c r="XBZ59" s="265"/>
      <c r="XCA59" s="266"/>
      <c r="XCB59" s="200"/>
      <c r="XCC59" s="266"/>
      <c r="XCD59" s="261"/>
      <c r="XCE59" s="265"/>
      <c r="XCF59" s="266"/>
      <c r="XCG59" s="200"/>
      <c r="XCH59" s="266"/>
      <c r="XCI59" s="261"/>
      <c r="XCJ59" s="265"/>
      <c r="XCK59" s="266"/>
      <c r="XCL59" s="200"/>
      <c r="XCM59" s="266"/>
      <c r="XCN59" s="261"/>
      <c r="XCO59" s="265"/>
      <c r="XCP59" s="266"/>
      <c r="XCQ59" s="200"/>
      <c r="XCR59" s="266"/>
      <c r="XCS59" s="261"/>
      <c r="XCT59" s="265"/>
      <c r="XCU59" s="266"/>
      <c r="XCV59" s="200"/>
      <c r="XCW59" s="266"/>
      <c r="XCX59" s="261"/>
      <c r="XCY59" s="265"/>
      <c r="XCZ59" s="266"/>
      <c r="XDA59" s="200"/>
      <c r="XDB59" s="266"/>
      <c r="XDC59" s="261"/>
      <c r="XDD59" s="265"/>
      <c r="XDE59" s="266"/>
      <c r="XDF59" s="200"/>
      <c r="XDG59" s="266"/>
      <c r="XDH59" s="261"/>
      <c r="XDI59" s="265"/>
      <c r="XDJ59" s="266"/>
      <c r="XDK59" s="200"/>
      <c r="XDL59" s="266"/>
      <c r="XDM59" s="261"/>
      <c r="XDN59" s="265"/>
      <c r="XDO59" s="266"/>
      <c r="XDP59" s="200"/>
      <c r="XDQ59" s="266"/>
      <c r="XDR59" s="261"/>
      <c r="XDS59" s="265"/>
      <c r="XDT59" s="266"/>
      <c r="XDU59" s="200"/>
      <c r="XDV59" s="266"/>
      <c r="XDW59" s="261"/>
      <c r="XDX59" s="265"/>
      <c r="XDY59" s="266"/>
      <c r="XDZ59" s="200"/>
      <c r="XEA59" s="266"/>
      <c r="XEB59" s="261"/>
      <c r="XEC59" s="265"/>
      <c r="XED59" s="266"/>
      <c r="XEE59" s="200"/>
      <c r="XEF59" s="266"/>
      <c r="XEG59" s="261"/>
      <c r="XEH59" s="265"/>
      <c r="XEI59" s="266"/>
      <c r="XEJ59" s="200"/>
      <c r="XEK59" s="266"/>
      <c r="XEL59" s="261"/>
      <c r="XEM59" s="265"/>
      <c r="XEN59" s="266"/>
      <c r="XEO59" s="200"/>
      <c r="XEP59" s="266"/>
      <c r="XEQ59" s="261"/>
      <c r="XER59" s="265"/>
      <c r="XES59" s="266"/>
      <c r="XET59" s="200"/>
      <c r="XEU59" s="266"/>
      <c r="XEV59" s="261"/>
      <c r="XEW59" s="265"/>
      <c r="XEX59" s="266"/>
      <c r="XEY59" s="200"/>
      <c r="XEZ59" s="266"/>
      <c r="XFA59" s="261"/>
      <c r="XFB59" s="265"/>
      <c r="XFC59" s="266"/>
      <c r="XFD59" s="200"/>
    </row>
    <row r="61" spans="1:16384" x14ac:dyDescent="0.25">
      <c r="B61" s="269"/>
      <c r="C61" s="270"/>
      <c r="D61" s="269"/>
      <c r="E61" s="270"/>
    </row>
    <row r="62" spans="1:16384" x14ac:dyDescent="0.25">
      <c r="A62" s="271"/>
      <c r="B62" s="272"/>
      <c r="C62" s="272"/>
      <c r="D62" s="273"/>
      <c r="E62" s="272"/>
    </row>
    <row r="63" spans="1:16384" x14ac:dyDescent="0.25">
      <c r="B63" s="269"/>
      <c r="C63" s="270"/>
      <c r="D63" s="269"/>
      <c r="E63" s="270"/>
    </row>
    <row r="64" spans="1:16384" x14ac:dyDescent="0.25">
      <c r="B64" s="269"/>
      <c r="C64" s="270"/>
      <c r="D64" s="269"/>
      <c r="E64" s="270"/>
    </row>
    <row r="65" spans="1:16384" x14ac:dyDescent="0.25">
      <c r="A65" s="261"/>
      <c r="B65" s="265"/>
      <c r="C65" s="266"/>
      <c r="D65" s="200"/>
      <c r="E65" s="266"/>
      <c r="F65" s="261"/>
      <c r="G65" s="265"/>
      <c r="H65" s="266"/>
      <c r="I65" s="200"/>
      <c r="J65" s="266"/>
      <c r="K65" s="261"/>
      <c r="L65" s="265"/>
      <c r="M65" s="266"/>
      <c r="N65" s="200"/>
      <c r="O65" s="266"/>
      <c r="P65" s="261"/>
      <c r="Q65" s="265"/>
      <c r="R65" s="266"/>
      <c r="S65" s="200"/>
      <c r="T65" s="266"/>
      <c r="U65" s="261"/>
      <c r="V65" s="265"/>
      <c r="W65" s="266"/>
      <c r="X65" s="200"/>
      <c r="Y65" s="266"/>
      <c r="Z65" s="261"/>
      <c r="AA65" s="265"/>
      <c r="AB65" s="266"/>
      <c r="AC65" s="200"/>
      <c r="AD65" s="266"/>
      <c r="AE65" s="261"/>
      <c r="AF65" s="265"/>
      <c r="AG65" s="266"/>
      <c r="AH65" s="200"/>
      <c r="AI65" s="266"/>
      <c r="AJ65" s="261"/>
      <c r="AK65" s="265"/>
      <c r="AL65" s="266"/>
      <c r="AM65" s="200"/>
      <c r="AN65" s="266"/>
      <c r="AO65" s="261"/>
      <c r="AP65" s="265"/>
      <c r="AQ65" s="266"/>
      <c r="AR65" s="200"/>
      <c r="AS65" s="266"/>
      <c r="AT65" s="261"/>
      <c r="AU65" s="265"/>
      <c r="AV65" s="266"/>
      <c r="AW65" s="200"/>
      <c r="AX65" s="266"/>
      <c r="AY65" s="261"/>
      <c r="AZ65" s="265"/>
      <c r="BA65" s="266"/>
      <c r="BB65" s="200"/>
      <c r="BC65" s="266"/>
      <c r="BD65" s="261"/>
      <c r="BE65" s="265"/>
      <c r="BF65" s="266"/>
      <c r="BG65" s="200"/>
      <c r="BH65" s="266"/>
      <c r="BI65" s="261"/>
      <c r="BJ65" s="265"/>
      <c r="BK65" s="266"/>
      <c r="BL65" s="200"/>
      <c r="BM65" s="266"/>
      <c r="BN65" s="261"/>
      <c r="BO65" s="265"/>
      <c r="BP65" s="266"/>
      <c r="BQ65" s="200"/>
      <c r="BR65" s="266"/>
      <c r="BS65" s="261"/>
      <c r="BT65" s="265"/>
      <c r="BU65" s="266"/>
      <c r="BV65" s="200"/>
      <c r="BW65" s="266"/>
      <c r="BX65" s="261"/>
      <c r="BY65" s="265"/>
      <c r="BZ65" s="266"/>
      <c r="CA65" s="200"/>
      <c r="CB65" s="266"/>
      <c r="CC65" s="261"/>
      <c r="CD65" s="265"/>
      <c r="CE65" s="266"/>
      <c r="CF65" s="200"/>
      <c r="CG65" s="266"/>
      <c r="CH65" s="261"/>
      <c r="CI65" s="265"/>
      <c r="CJ65" s="266"/>
      <c r="CK65" s="200"/>
      <c r="CL65" s="266"/>
      <c r="CM65" s="261"/>
      <c r="CN65" s="265"/>
      <c r="CO65" s="266"/>
      <c r="CP65" s="200"/>
      <c r="CQ65" s="266"/>
      <c r="CR65" s="261"/>
      <c r="CS65" s="265"/>
      <c r="CT65" s="266"/>
      <c r="CU65" s="200"/>
      <c r="CV65" s="266"/>
      <c r="CW65" s="261"/>
      <c r="CX65" s="265"/>
      <c r="CY65" s="266"/>
      <c r="CZ65" s="200"/>
      <c r="DA65" s="266"/>
      <c r="DB65" s="261"/>
      <c r="DC65" s="265"/>
      <c r="DD65" s="266"/>
      <c r="DE65" s="200"/>
      <c r="DF65" s="266"/>
      <c r="DG65" s="261"/>
      <c r="DH65" s="265"/>
      <c r="DI65" s="266"/>
      <c r="DJ65" s="200"/>
      <c r="DK65" s="266"/>
      <c r="DL65" s="261"/>
      <c r="DM65" s="265"/>
      <c r="DN65" s="266"/>
      <c r="DO65" s="200"/>
      <c r="DP65" s="266"/>
      <c r="DQ65" s="261"/>
      <c r="DR65" s="265"/>
      <c r="DS65" s="266"/>
      <c r="DT65" s="200"/>
      <c r="DU65" s="266"/>
      <c r="DV65" s="261"/>
      <c r="DW65" s="265"/>
      <c r="DX65" s="266"/>
      <c r="DY65" s="200"/>
      <c r="DZ65" s="266"/>
      <c r="EA65" s="261"/>
      <c r="EB65" s="265"/>
      <c r="EC65" s="266"/>
      <c r="ED65" s="200"/>
      <c r="EE65" s="266"/>
      <c r="EF65" s="261"/>
      <c r="EG65" s="265"/>
      <c r="EH65" s="266"/>
      <c r="EI65" s="200"/>
      <c r="EJ65" s="266"/>
      <c r="EK65" s="261"/>
      <c r="EL65" s="265"/>
      <c r="EM65" s="266"/>
      <c r="EN65" s="200"/>
      <c r="EO65" s="266"/>
      <c r="EP65" s="261"/>
      <c r="EQ65" s="265"/>
      <c r="ER65" s="266"/>
      <c r="ES65" s="200"/>
      <c r="ET65" s="266"/>
      <c r="EU65" s="261"/>
      <c r="EV65" s="265"/>
      <c r="EW65" s="266"/>
      <c r="EX65" s="200"/>
      <c r="EY65" s="266"/>
      <c r="EZ65" s="261"/>
      <c r="FA65" s="265"/>
      <c r="FB65" s="266"/>
      <c r="FC65" s="200"/>
      <c r="FD65" s="266"/>
      <c r="FE65" s="261"/>
      <c r="FF65" s="265"/>
      <c r="FG65" s="266"/>
      <c r="FH65" s="200"/>
      <c r="FI65" s="266"/>
      <c r="FJ65" s="261"/>
      <c r="FK65" s="265"/>
      <c r="FL65" s="266"/>
      <c r="FM65" s="200"/>
      <c r="FN65" s="266"/>
      <c r="FO65" s="261"/>
      <c r="FP65" s="265"/>
      <c r="FQ65" s="266"/>
      <c r="FR65" s="200"/>
      <c r="FS65" s="266"/>
      <c r="FT65" s="261"/>
      <c r="FU65" s="265"/>
      <c r="FV65" s="266"/>
      <c r="FW65" s="200"/>
      <c r="FX65" s="266"/>
      <c r="FY65" s="261"/>
      <c r="FZ65" s="265"/>
      <c r="GA65" s="266"/>
      <c r="GB65" s="200"/>
      <c r="GC65" s="266"/>
      <c r="GD65" s="261"/>
      <c r="GE65" s="265"/>
      <c r="GF65" s="266"/>
      <c r="GG65" s="200"/>
      <c r="GH65" s="266"/>
      <c r="GI65" s="261"/>
      <c r="GJ65" s="265"/>
      <c r="GK65" s="266"/>
      <c r="GL65" s="200"/>
      <c r="GM65" s="266"/>
      <c r="GN65" s="261"/>
      <c r="GO65" s="265"/>
      <c r="GP65" s="266"/>
      <c r="GQ65" s="200"/>
      <c r="GR65" s="266"/>
      <c r="GS65" s="261"/>
      <c r="GT65" s="265"/>
      <c r="GU65" s="266"/>
      <c r="GV65" s="200"/>
      <c r="GW65" s="266"/>
      <c r="GX65" s="261"/>
      <c r="GY65" s="265"/>
      <c r="GZ65" s="266"/>
      <c r="HA65" s="200"/>
      <c r="HB65" s="266"/>
      <c r="HC65" s="261"/>
      <c r="HD65" s="265"/>
      <c r="HE65" s="266"/>
      <c r="HF65" s="200"/>
      <c r="HG65" s="266"/>
      <c r="HH65" s="261"/>
      <c r="HI65" s="265"/>
      <c r="HJ65" s="266"/>
      <c r="HK65" s="200"/>
      <c r="HL65" s="266"/>
      <c r="HM65" s="261"/>
      <c r="HN65" s="265"/>
      <c r="HO65" s="266"/>
      <c r="HP65" s="200"/>
      <c r="HQ65" s="266"/>
      <c r="HR65" s="261"/>
      <c r="HS65" s="265"/>
      <c r="HT65" s="266"/>
      <c r="HU65" s="200"/>
      <c r="HV65" s="266"/>
      <c r="HW65" s="261"/>
      <c r="HX65" s="265"/>
      <c r="HY65" s="266"/>
      <c r="HZ65" s="200"/>
      <c r="IA65" s="266"/>
      <c r="IB65" s="261"/>
      <c r="IC65" s="265"/>
      <c r="ID65" s="266"/>
      <c r="IE65" s="200"/>
      <c r="IF65" s="266"/>
      <c r="IG65" s="261"/>
      <c r="IH65" s="265"/>
      <c r="II65" s="266"/>
      <c r="IJ65" s="200"/>
      <c r="IK65" s="266"/>
      <c r="IL65" s="261"/>
      <c r="IM65" s="265"/>
      <c r="IN65" s="266"/>
      <c r="IO65" s="200"/>
      <c r="IP65" s="266"/>
      <c r="IQ65" s="261"/>
      <c r="IR65" s="265"/>
      <c r="IS65" s="266"/>
      <c r="IT65" s="200"/>
      <c r="IU65" s="266"/>
      <c r="IV65" s="261"/>
      <c r="IW65" s="265"/>
      <c r="IX65" s="266"/>
      <c r="IY65" s="200"/>
      <c r="IZ65" s="266"/>
      <c r="JA65" s="261"/>
      <c r="JB65" s="265"/>
      <c r="JC65" s="266"/>
      <c r="JD65" s="200"/>
      <c r="JE65" s="266"/>
      <c r="JF65" s="261"/>
      <c r="JG65" s="265"/>
      <c r="JH65" s="266"/>
      <c r="JI65" s="200"/>
      <c r="JJ65" s="266"/>
      <c r="JK65" s="261"/>
      <c r="JL65" s="265"/>
      <c r="JM65" s="266"/>
      <c r="JN65" s="200"/>
      <c r="JO65" s="266"/>
      <c r="JP65" s="261"/>
      <c r="JQ65" s="265"/>
      <c r="JR65" s="266"/>
      <c r="JS65" s="200"/>
      <c r="JT65" s="266"/>
      <c r="JU65" s="261"/>
      <c r="JV65" s="265"/>
      <c r="JW65" s="266"/>
      <c r="JX65" s="200"/>
      <c r="JY65" s="266"/>
      <c r="JZ65" s="261"/>
      <c r="KA65" s="265"/>
      <c r="KB65" s="266"/>
      <c r="KC65" s="200"/>
      <c r="KD65" s="266"/>
      <c r="KE65" s="261"/>
      <c r="KF65" s="265"/>
      <c r="KG65" s="266"/>
      <c r="KH65" s="200"/>
      <c r="KI65" s="266"/>
      <c r="KJ65" s="261"/>
      <c r="KK65" s="265"/>
      <c r="KL65" s="266"/>
      <c r="KM65" s="200"/>
      <c r="KN65" s="266"/>
      <c r="KO65" s="261"/>
      <c r="KP65" s="265"/>
      <c r="KQ65" s="266"/>
      <c r="KR65" s="200"/>
      <c r="KS65" s="266"/>
      <c r="KT65" s="261"/>
      <c r="KU65" s="265"/>
      <c r="KV65" s="266"/>
      <c r="KW65" s="200"/>
      <c r="KX65" s="266"/>
      <c r="KY65" s="261"/>
      <c r="KZ65" s="265"/>
      <c r="LA65" s="266"/>
      <c r="LB65" s="200"/>
      <c r="LC65" s="266"/>
      <c r="LD65" s="261"/>
      <c r="LE65" s="265"/>
      <c r="LF65" s="266"/>
      <c r="LG65" s="200"/>
      <c r="LH65" s="266"/>
      <c r="LI65" s="261"/>
      <c r="LJ65" s="265"/>
      <c r="LK65" s="266"/>
      <c r="LL65" s="200"/>
      <c r="LM65" s="266"/>
      <c r="LN65" s="261"/>
      <c r="LO65" s="265"/>
      <c r="LP65" s="266"/>
      <c r="LQ65" s="200"/>
      <c r="LR65" s="266"/>
      <c r="LS65" s="261"/>
      <c r="LT65" s="265"/>
      <c r="LU65" s="266"/>
      <c r="LV65" s="200"/>
      <c r="LW65" s="266"/>
      <c r="LX65" s="261"/>
      <c r="LY65" s="265"/>
      <c r="LZ65" s="266"/>
      <c r="MA65" s="200"/>
      <c r="MB65" s="266"/>
      <c r="MC65" s="261"/>
      <c r="MD65" s="265"/>
      <c r="ME65" s="266"/>
      <c r="MF65" s="200"/>
      <c r="MG65" s="266"/>
      <c r="MH65" s="261"/>
      <c r="MI65" s="265"/>
      <c r="MJ65" s="266"/>
      <c r="MK65" s="200"/>
      <c r="ML65" s="266"/>
      <c r="MM65" s="261"/>
      <c r="MN65" s="265"/>
      <c r="MO65" s="266"/>
      <c r="MP65" s="200"/>
      <c r="MQ65" s="266"/>
      <c r="MR65" s="261"/>
      <c r="MS65" s="265"/>
      <c r="MT65" s="266"/>
      <c r="MU65" s="200"/>
      <c r="MV65" s="266"/>
      <c r="MW65" s="261"/>
      <c r="MX65" s="265"/>
      <c r="MY65" s="266"/>
      <c r="MZ65" s="200"/>
      <c r="NA65" s="266"/>
      <c r="NB65" s="261"/>
      <c r="NC65" s="265"/>
      <c r="ND65" s="266"/>
      <c r="NE65" s="200"/>
      <c r="NF65" s="266"/>
      <c r="NG65" s="261"/>
      <c r="NH65" s="265"/>
      <c r="NI65" s="266"/>
      <c r="NJ65" s="200"/>
      <c r="NK65" s="266"/>
      <c r="NL65" s="261"/>
      <c r="NM65" s="265"/>
      <c r="NN65" s="266"/>
      <c r="NO65" s="200"/>
      <c r="NP65" s="266"/>
      <c r="NQ65" s="261"/>
      <c r="NR65" s="265"/>
      <c r="NS65" s="266"/>
      <c r="NT65" s="200"/>
      <c r="NU65" s="266"/>
      <c r="NV65" s="261"/>
      <c r="NW65" s="265"/>
      <c r="NX65" s="266"/>
      <c r="NY65" s="200"/>
      <c r="NZ65" s="266"/>
      <c r="OA65" s="261"/>
      <c r="OB65" s="265"/>
      <c r="OC65" s="266"/>
      <c r="OD65" s="200"/>
      <c r="OE65" s="266"/>
      <c r="OF65" s="261"/>
      <c r="OG65" s="265"/>
      <c r="OH65" s="266"/>
      <c r="OI65" s="200"/>
      <c r="OJ65" s="266"/>
      <c r="OK65" s="261"/>
      <c r="OL65" s="265"/>
      <c r="OM65" s="266"/>
      <c r="ON65" s="200"/>
      <c r="OO65" s="266"/>
      <c r="OP65" s="261"/>
      <c r="OQ65" s="265"/>
      <c r="OR65" s="266"/>
      <c r="OS65" s="200"/>
      <c r="OT65" s="266"/>
      <c r="OU65" s="261"/>
      <c r="OV65" s="265"/>
      <c r="OW65" s="266"/>
      <c r="OX65" s="200"/>
      <c r="OY65" s="266"/>
      <c r="OZ65" s="261"/>
      <c r="PA65" s="265"/>
      <c r="PB65" s="266"/>
      <c r="PC65" s="200"/>
      <c r="PD65" s="266"/>
      <c r="PE65" s="261"/>
      <c r="PF65" s="265"/>
      <c r="PG65" s="266"/>
      <c r="PH65" s="200"/>
      <c r="PI65" s="266"/>
      <c r="PJ65" s="261"/>
      <c r="PK65" s="265"/>
      <c r="PL65" s="266"/>
      <c r="PM65" s="200"/>
      <c r="PN65" s="266"/>
      <c r="PO65" s="261"/>
      <c r="PP65" s="265"/>
      <c r="PQ65" s="266"/>
      <c r="PR65" s="200"/>
      <c r="PS65" s="266"/>
      <c r="PT65" s="261"/>
      <c r="PU65" s="265"/>
      <c r="PV65" s="266"/>
      <c r="PW65" s="200"/>
      <c r="PX65" s="266"/>
      <c r="PY65" s="261"/>
      <c r="PZ65" s="265"/>
      <c r="QA65" s="266"/>
      <c r="QB65" s="200"/>
      <c r="QC65" s="266"/>
      <c r="QD65" s="261"/>
      <c r="QE65" s="265"/>
      <c r="QF65" s="266"/>
      <c r="QG65" s="200"/>
      <c r="QH65" s="266"/>
      <c r="QI65" s="261"/>
      <c r="QJ65" s="265"/>
      <c r="QK65" s="266"/>
      <c r="QL65" s="200"/>
      <c r="QM65" s="266"/>
      <c r="QN65" s="261"/>
      <c r="QO65" s="265"/>
      <c r="QP65" s="266"/>
      <c r="QQ65" s="200"/>
      <c r="QR65" s="266"/>
      <c r="QS65" s="261"/>
      <c r="QT65" s="265"/>
      <c r="QU65" s="266"/>
      <c r="QV65" s="200"/>
      <c r="QW65" s="266"/>
      <c r="QX65" s="261"/>
      <c r="QY65" s="265"/>
      <c r="QZ65" s="266"/>
      <c r="RA65" s="200"/>
      <c r="RB65" s="266"/>
      <c r="RC65" s="261"/>
      <c r="RD65" s="265"/>
      <c r="RE65" s="266"/>
      <c r="RF65" s="200"/>
      <c r="RG65" s="266"/>
      <c r="RH65" s="261"/>
      <c r="RI65" s="265"/>
      <c r="RJ65" s="266"/>
      <c r="RK65" s="200"/>
      <c r="RL65" s="266"/>
      <c r="RM65" s="261"/>
      <c r="RN65" s="265"/>
      <c r="RO65" s="266"/>
      <c r="RP65" s="200"/>
      <c r="RQ65" s="266"/>
      <c r="RR65" s="261"/>
      <c r="RS65" s="265"/>
      <c r="RT65" s="266"/>
      <c r="RU65" s="200"/>
      <c r="RV65" s="266"/>
      <c r="RW65" s="261"/>
      <c r="RX65" s="265"/>
      <c r="RY65" s="266"/>
      <c r="RZ65" s="200"/>
      <c r="SA65" s="266"/>
      <c r="SB65" s="261"/>
      <c r="SC65" s="265"/>
      <c r="SD65" s="266"/>
      <c r="SE65" s="200"/>
      <c r="SF65" s="266"/>
      <c r="SG65" s="261"/>
      <c r="SH65" s="265"/>
      <c r="SI65" s="266"/>
      <c r="SJ65" s="200"/>
      <c r="SK65" s="266"/>
      <c r="SL65" s="261"/>
      <c r="SM65" s="265"/>
      <c r="SN65" s="266"/>
      <c r="SO65" s="200"/>
      <c r="SP65" s="266"/>
      <c r="SQ65" s="261"/>
      <c r="SR65" s="265"/>
      <c r="SS65" s="266"/>
      <c r="ST65" s="200"/>
      <c r="SU65" s="266"/>
      <c r="SV65" s="261"/>
      <c r="SW65" s="265"/>
      <c r="SX65" s="266"/>
      <c r="SY65" s="200"/>
      <c r="SZ65" s="266"/>
      <c r="TA65" s="261"/>
      <c r="TB65" s="265"/>
      <c r="TC65" s="266"/>
      <c r="TD65" s="200"/>
      <c r="TE65" s="266"/>
      <c r="TF65" s="261"/>
      <c r="TG65" s="265"/>
      <c r="TH65" s="266"/>
      <c r="TI65" s="200"/>
      <c r="TJ65" s="266"/>
      <c r="TK65" s="261"/>
      <c r="TL65" s="265"/>
      <c r="TM65" s="266"/>
      <c r="TN65" s="200"/>
      <c r="TO65" s="266"/>
      <c r="TP65" s="261"/>
      <c r="TQ65" s="265"/>
      <c r="TR65" s="266"/>
      <c r="TS65" s="200"/>
      <c r="TT65" s="266"/>
      <c r="TU65" s="261"/>
      <c r="TV65" s="265"/>
      <c r="TW65" s="266"/>
      <c r="TX65" s="200"/>
      <c r="TY65" s="266"/>
      <c r="TZ65" s="261"/>
      <c r="UA65" s="265"/>
      <c r="UB65" s="266"/>
      <c r="UC65" s="200"/>
      <c r="UD65" s="266"/>
      <c r="UE65" s="261"/>
      <c r="UF65" s="265"/>
      <c r="UG65" s="266"/>
      <c r="UH65" s="200"/>
      <c r="UI65" s="266"/>
      <c r="UJ65" s="261"/>
      <c r="UK65" s="265"/>
      <c r="UL65" s="266"/>
      <c r="UM65" s="200"/>
      <c r="UN65" s="266"/>
      <c r="UO65" s="261"/>
      <c r="UP65" s="265"/>
      <c r="UQ65" s="266"/>
      <c r="UR65" s="200"/>
      <c r="US65" s="266"/>
      <c r="UT65" s="261"/>
      <c r="UU65" s="265"/>
      <c r="UV65" s="266"/>
      <c r="UW65" s="200"/>
      <c r="UX65" s="266"/>
      <c r="UY65" s="261"/>
      <c r="UZ65" s="265"/>
      <c r="VA65" s="266"/>
      <c r="VB65" s="200"/>
      <c r="VC65" s="266"/>
      <c r="VD65" s="261"/>
      <c r="VE65" s="265"/>
      <c r="VF65" s="266"/>
      <c r="VG65" s="200"/>
      <c r="VH65" s="266"/>
      <c r="VI65" s="261"/>
      <c r="VJ65" s="265"/>
      <c r="VK65" s="266"/>
      <c r="VL65" s="200"/>
      <c r="VM65" s="266"/>
      <c r="VN65" s="261"/>
      <c r="VO65" s="265"/>
      <c r="VP65" s="266"/>
      <c r="VQ65" s="200"/>
      <c r="VR65" s="266"/>
      <c r="VS65" s="261"/>
      <c r="VT65" s="265"/>
      <c r="VU65" s="266"/>
      <c r="VV65" s="200"/>
      <c r="VW65" s="266"/>
      <c r="VX65" s="261"/>
      <c r="VY65" s="265"/>
      <c r="VZ65" s="266"/>
      <c r="WA65" s="200"/>
      <c r="WB65" s="266"/>
      <c r="WC65" s="261"/>
      <c r="WD65" s="265"/>
      <c r="WE65" s="266"/>
      <c r="WF65" s="200"/>
      <c r="WG65" s="266"/>
      <c r="WH65" s="261"/>
      <c r="WI65" s="265"/>
      <c r="WJ65" s="266"/>
      <c r="WK65" s="200"/>
      <c r="WL65" s="266"/>
      <c r="WM65" s="261"/>
      <c r="WN65" s="265"/>
      <c r="WO65" s="266"/>
      <c r="WP65" s="200"/>
      <c r="WQ65" s="266"/>
      <c r="WR65" s="261"/>
      <c r="WS65" s="265"/>
      <c r="WT65" s="266"/>
      <c r="WU65" s="200"/>
      <c r="WV65" s="266"/>
      <c r="WW65" s="261"/>
      <c r="WX65" s="265"/>
      <c r="WY65" s="266"/>
      <c r="WZ65" s="200"/>
      <c r="XA65" s="266"/>
      <c r="XB65" s="261"/>
      <c r="XC65" s="265"/>
      <c r="XD65" s="266"/>
      <c r="XE65" s="200"/>
      <c r="XF65" s="266"/>
      <c r="XG65" s="261"/>
      <c r="XH65" s="265"/>
      <c r="XI65" s="266"/>
      <c r="XJ65" s="200"/>
      <c r="XK65" s="266"/>
      <c r="XL65" s="261"/>
      <c r="XM65" s="265"/>
      <c r="XN65" s="266"/>
      <c r="XO65" s="200"/>
      <c r="XP65" s="266"/>
      <c r="XQ65" s="261"/>
      <c r="XR65" s="265"/>
      <c r="XS65" s="266"/>
      <c r="XT65" s="200"/>
      <c r="XU65" s="266"/>
      <c r="XV65" s="261"/>
      <c r="XW65" s="265"/>
      <c r="XX65" s="266"/>
      <c r="XY65" s="200"/>
      <c r="XZ65" s="266"/>
      <c r="YA65" s="261"/>
      <c r="YB65" s="265"/>
      <c r="YC65" s="266"/>
      <c r="YD65" s="200"/>
      <c r="YE65" s="266"/>
      <c r="YF65" s="261"/>
      <c r="YG65" s="265"/>
      <c r="YH65" s="266"/>
      <c r="YI65" s="200"/>
      <c r="YJ65" s="266"/>
      <c r="YK65" s="261"/>
      <c r="YL65" s="265"/>
      <c r="YM65" s="266"/>
      <c r="YN65" s="200"/>
      <c r="YO65" s="266"/>
      <c r="YP65" s="261"/>
      <c r="YQ65" s="265"/>
      <c r="YR65" s="266"/>
      <c r="YS65" s="200"/>
      <c r="YT65" s="266"/>
      <c r="YU65" s="261"/>
      <c r="YV65" s="265"/>
      <c r="YW65" s="266"/>
      <c r="YX65" s="200"/>
      <c r="YY65" s="266"/>
      <c r="YZ65" s="261"/>
      <c r="ZA65" s="265"/>
      <c r="ZB65" s="266"/>
      <c r="ZC65" s="200"/>
      <c r="ZD65" s="266"/>
      <c r="ZE65" s="261"/>
      <c r="ZF65" s="265"/>
      <c r="ZG65" s="266"/>
      <c r="ZH65" s="200"/>
      <c r="ZI65" s="266"/>
      <c r="ZJ65" s="261"/>
      <c r="ZK65" s="265"/>
      <c r="ZL65" s="266"/>
      <c r="ZM65" s="200"/>
      <c r="ZN65" s="266"/>
      <c r="ZO65" s="261"/>
      <c r="ZP65" s="265"/>
      <c r="ZQ65" s="266"/>
      <c r="ZR65" s="200"/>
      <c r="ZS65" s="266"/>
      <c r="ZT65" s="261"/>
      <c r="ZU65" s="265"/>
      <c r="ZV65" s="266"/>
      <c r="ZW65" s="200"/>
      <c r="ZX65" s="266"/>
      <c r="ZY65" s="261"/>
      <c r="ZZ65" s="265"/>
      <c r="AAA65" s="266"/>
      <c r="AAB65" s="200"/>
      <c r="AAC65" s="266"/>
      <c r="AAD65" s="261"/>
      <c r="AAE65" s="265"/>
      <c r="AAF65" s="266"/>
      <c r="AAG65" s="200"/>
      <c r="AAH65" s="266"/>
      <c r="AAI65" s="261"/>
      <c r="AAJ65" s="265"/>
      <c r="AAK65" s="266"/>
      <c r="AAL65" s="200"/>
      <c r="AAM65" s="266"/>
      <c r="AAN65" s="261"/>
      <c r="AAO65" s="265"/>
      <c r="AAP65" s="266"/>
      <c r="AAQ65" s="200"/>
      <c r="AAR65" s="266"/>
      <c r="AAS65" s="261"/>
      <c r="AAT65" s="265"/>
      <c r="AAU65" s="266"/>
      <c r="AAV65" s="200"/>
      <c r="AAW65" s="266"/>
      <c r="AAX65" s="261"/>
      <c r="AAY65" s="265"/>
      <c r="AAZ65" s="266"/>
      <c r="ABA65" s="200"/>
      <c r="ABB65" s="266"/>
      <c r="ABC65" s="261"/>
      <c r="ABD65" s="265"/>
      <c r="ABE65" s="266"/>
      <c r="ABF65" s="200"/>
      <c r="ABG65" s="266"/>
      <c r="ABH65" s="261"/>
      <c r="ABI65" s="265"/>
      <c r="ABJ65" s="266"/>
      <c r="ABK65" s="200"/>
      <c r="ABL65" s="266"/>
      <c r="ABM65" s="261"/>
      <c r="ABN65" s="265"/>
      <c r="ABO65" s="266"/>
      <c r="ABP65" s="200"/>
      <c r="ABQ65" s="266"/>
      <c r="ABR65" s="261"/>
      <c r="ABS65" s="265"/>
      <c r="ABT65" s="266"/>
      <c r="ABU65" s="200"/>
      <c r="ABV65" s="266"/>
      <c r="ABW65" s="261"/>
      <c r="ABX65" s="265"/>
      <c r="ABY65" s="266"/>
      <c r="ABZ65" s="200"/>
      <c r="ACA65" s="266"/>
      <c r="ACB65" s="261"/>
      <c r="ACC65" s="265"/>
      <c r="ACD65" s="266"/>
      <c r="ACE65" s="200"/>
      <c r="ACF65" s="266"/>
      <c r="ACG65" s="261"/>
      <c r="ACH65" s="265"/>
      <c r="ACI65" s="266"/>
      <c r="ACJ65" s="200"/>
      <c r="ACK65" s="266"/>
      <c r="ACL65" s="261"/>
      <c r="ACM65" s="265"/>
      <c r="ACN65" s="266"/>
      <c r="ACO65" s="200"/>
      <c r="ACP65" s="266"/>
      <c r="ACQ65" s="261"/>
      <c r="ACR65" s="265"/>
      <c r="ACS65" s="266"/>
      <c r="ACT65" s="200"/>
      <c r="ACU65" s="266"/>
      <c r="ACV65" s="261"/>
      <c r="ACW65" s="265"/>
      <c r="ACX65" s="266"/>
      <c r="ACY65" s="200"/>
      <c r="ACZ65" s="266"/>
      <c r="ADA65" s="261"/>
      <c r="ADB65" s="265"/>
      <c r="ADC65" s="266"/>
      <c r="ADD65" s="200"/>
      <c r="ADE65" s="266"/>
      <c r="ADF65" s="261"/>
      <c r="ADG65" s="265"/>
      <c r="ADH65" s="266"/>
      <c r="ADI65" s="200"/>
      <c r="ADJ65" s="266"/>
      <c r="ADK65" s="261"/>
      <c r="ADL65" s="265"/>
      <c r="ADM65" s="266"/>
      <c r="ADN65" s="200"/>
      <c r="ADO65" s="266"/>
      <c r="ADP65" s="261"/>
      <c r="ADQ65" s="265"/>
      <c r="ADR65" s="266"/>
      <c r="ADS65" s="200"/>
      <c r="ADT65" s="266"/>
      <c r="ADU65" s="261"/>
      <c r="ADV65" s="265"/>
      <c r="ADW65" s="266"/>
      <c r="ADX65" s="200"/>
      <c r="ADY65" s="266"/>
      <c r="ADZ65" s="261"/>
      <c r="AEA65" s="265"/>
      <c r="AEB65" s="266"/>
      <c r="AEC65" s="200"/>
      <c r="AED65" s="266"/>
      <c r="AEE65" s="261"/>
      <c r="AEF65" s="265"/>
      <c r="AEG65" s="266"/>
      <c r="AEH65" s="200"/>
      <c r="AEI65" s="266"/>
      <c r="AEJ65" s="261"/>
      <c r="AEK65" s="265"/>
      <c r="AEL65" s="266"/>
      <c r="AEM65" s="200"/>
      <c r="AEN65" s="266"/>
      <c r="AEO65" s="261"/>
      <c r="AEP65" s="265"/>
      <c r="AEQ65" s="266"/>
      <c r="AER65" s="200"/>
      <c r="AES65" s="266"/>
      <c r="AET65" s="261"/>
      <c r="AEU65" s="265"/>
      <c r="AEV65" s="266"/>
      <c r="AEW65" s="200"/>
      <c r="AEX65" s="266"/>
      <c r="AEY65" s="261"/>
      <c r="AEZ65" s="265"/>
      <c r="AFA65" s="266"/>
      <c r="AFB65" s="200"/>
      <c r="AFC65" s="266"/>
      <c r="AFD65" s="261"/>
      <c r="AFE65" s="265"/>
      <c r="AFF65" s="266"/>
      <c r="AFG65" s="200"/>
      <c r="AFH65" s="266"/>
      <c r="AFI65" s="261"/>
      <c r="AFJ65" s="265"/>
      <c r="AFK65" s="266"/>
      <c r="AFL65" s="200"/>
      <c r="AFM65" s="266"/>
      <c r="AFN65" s="261"/>
      <c r="AFO65" s="265"/>
      <c r="AFP65" s="266"/>
      <c r="AFQ65" s="200"/>
      <c r="AFR65" s="266"/>
      <c r="AFS65" s="261"/>
      <c r="AFT65" s="265"/>
      <c r="AFU65" s="266"/>
      <c r="AFV65" s="200"/>
      <c r="AFW65" s="266"/>
      <c r="AFX65" s="261"/>
      <c r="AFY65" s="265"/>
      <c r="AFZ65" s="266"/>
      <c r="AGA65" s="200"/>
      <c r="AGB65" s="266"/>
      <c r="AGC65" s="261"/>
      <c r="AGD65" s="265"/>
      <c r="AGE65" s="266"/>
      <c r="AGF65" s="200"/>
      <c r="AGG65" s="266"/>
      <c r="AGH65" s="261"/>
      <c r="AGI65" s="265"/>
      <c r="AGJ65" s="266"/>
      <c r="AGK65" s="200"/>
      <c r="AGL65" s="266"/>
      <c r="AGM65" s="261"/>
      <c r="AGN65" s="265"/>
      <c r="AGO65" s="266"/>
      <c r="AGP65" s="200"/>
      <c r="AGQ65" s="266"/>
      <c r="AGR65" s="261"/>
      <c r="AGS65" s="265"/>
      <c r="AGT65" s="266"/>
      <c r="AGU65" s="200"/>
      <c r="AGV65" s="266"/>
      <c r="AGW65" s="261"/>
      <c r="AGX65" s="265"/>
      <c r="AGY65" s="266"/>
      <c r="AGZ65" s="200"/>
      <c r="AHA65" s="266"/>
      <c r="AHB65" s="261"/>
      <c r="AHC65" s="265"/>
      <c r="AHD65" s="266"/>
      <c r="AHE65" s="200"/>
      <c r="AHF65" s="266"/>
      <c r="AHG65" s="261"/>
      <c r="AHH65" s="265"/>
      <c r="AHI65" s="266"/>
      <c r="AHJ65" s="200"/>
      <c r="AHK65" s="266"/>
      <c r="AHL65" s="261"/>
      <c r="AHM65" s="265"/>
      <c r="AHN65" s="266"/>
      <c r="AHO65" s="200"/>
      <c r="AHP65" s="266"/>
      <c r="AHQ65" s="261"/>
      <c r="AHR65" s="265"/>
      <c r="AHS65" s="266"/>
      <c r="AHT65" s="200"/>
      <c r="AHU65" s="266"/>
      <c r="AHV65" s="261"/>
      <c r="AHW65" s="265"/>
      <c r="AHX65" s="266"/>
      <c r="AHY65" s="200"/>
      <c r="AHZ65" s="266"/>
      <c r="AIA65" s="261"/>
      <c r="AIB65" s="265"/>
      <c r="AIC65" s="266"/>
      <c r="AID65" s="200"/>
      <c r="AIE65" s="266"/>
      <c r="AIF65" s="261"/>
      <c r="AIG65" s="265"/>
      <c r="AIH65" s="266"/>
      <c r="AII65" s="200"/>
      <c r="AIJ65" s="266"/>
      <c r="AIK65" s="261"/>
      <c r="AIL65" s="265"/>
      <c r="AIM65" s="266"/>
      <c r="AIN65" s="200"/>
      <c r="AIO65" s="266"/>
      <c r="AIP65" s="261"/>
      <c r="AIQ65" s="265"/>
      <c r="AIR65" s="266"/>
      <c r="AIS65" s="200"/>
      <c r="AIT65" s="266"/>
      <c r="AIU65" s="261"/>
      <c r="AIV65" s="265"/>
      <c r="AIW65" s="266"/>
      <c r="AIX65" s="200"/>
      <c r="AIY65" s="266"/>
      <c r="AIZ65" s="261"/>
      <c r="AJA65" s="265"/>
      <c r="AJB65" s="266"/>
      <c r="AJC65" s="200"/>
      <c r="AJD65" s="266"/>
      <c r="AJE65" s="261"/>
      <c r="AJF65" s="265"/>
      <c r="AJG65" s="266"/>
      <c r="AJH65" s="200"/>
      <c r="AJI65" s="266"/>
      <c r="AJJ65" s="261"/>
      <c r="AJK65" s="265"/>
      <c r="AJL65" s="266"/>
      <c r="AJM65" s="200"/>
      <c r="AJN65" s="266"/>
      <c r="AJO65" s="261"/>
      <c r="AJP65" s="265"/>
      <c r="AJQ65" s="266"/>
      <c r="AJR65" s="200"/>
      <c r="AJS65" s="266"/>
      <c r="AJT65" s="261"/>
      <c r="AJU65" s="265"/>
      <c r="AJV65" s="266"/>
      <c r="AJW65" s="200"/>
      <c r="AJX65" s="266"/>
      <c r="AJY65" s="261"/>
      <c r="AJZ65" s="265"/>
      <c r="AKA65" s="266"/>
      <c r="AKB65" s="200"/>
      <c r="AKC65" s="266"/>
      <c r="AKD65" s="261"/>
      <c r="AKE65" s="265"/>
      <c r="AKF65" s="266"/>
      <c r="AKG65" s="200"/>
      <c r="AKH65" s="266"/>
      <c r="AKI65" s="261"/>
      <c r="AKJ65" s="265"/>
      <c r="AKK65" s="266"/>
      <c r="AKL65" s="200"/>
      <c r="AKM65" s="266"/>
      <c r="AKN65" s="261"/>
      <c r="AKO65" s="265"/>
      <c r="AKP65" s="266"/>
      <c r="AKQ65" s="200"/>
      <c r="AKR65" s="266"/>
      <c r="AKS65" s="261"/>
      <c r="AKT65" s="265"/>
      <c r="AKU65" s="266"/>
      <c r="AKV65" s="200"/>
      <c r="AKW65" s="266"/>
      <c r="AKX65" s="261"/>
      <c r="AKY65" s="265"/>
      <c r="AKZ65" s="266"/>
      <c r="ALA65" s="200"/>
      <c r="ALB65" s="266"/>
      <c r="ALC65" s="261"/>
      <c r="ALD65" s="265"/>
      <c r="ALE65" s="266"/>
      <c r="ALF65" s="200"/>
      <c r="ALG65" s="266"/>
      <c r="ALH65" s="261"/>
      <c r="ALI65" s="265"/>
      <c r="ALJ65" s="266"/>
      <c r="ALK65" s="200"/>
      <c r="ALL65" s="266"/>
      <c r="ALM65" s="261"/>
      <c r="ALN65" s="265"/>
      <c r="ALO65" s="266"/>
      <c r="ALP65" s="200"/>
      <c r="ALQ65" s="266"/>
      <c r="ALR65" s="261"/>
      <c r="ALS65" s="265"/>
      <c r="ALT65" s="266"/>
      <c r="ALU65" s="200"/>
      <c r="ALV65" s="266"/>
      <c r="ALW65" s="261"/>
      <c r="ALX65" s="265"/>
      <c r="ALY65" s="266"/>
      <c r="ALZ65" s="200"/>
      <c r="AMA65" s="266"/>
      <c r="AMB65" s="261"/>
      <c r="AMC65" s="265"/>
      <c r="AMD65" s="266"/>
      <c r="AME65" s="200"/>
      <c r="AMF65" s="266"/>
      <c r="AMG65" s="261"/>
      <c r="AMH65" s="265"/>
      <c r="AMI65" s="266"/>
      <c r="AMJ65" s="200"/>
      <c r="AMK65" s="266"/>
      <c r="AML65" s="261"/>
      <c r="AMM65" s="265"/>
      <c r="AMN65" s="266"/>
      <c r="AMO65" s="200"/>
      <c r="AMP65" s="266"/>
      <c r="AMQ65" s="261"/>
      <c r="AMR65" s="265"/>
      <c r="AMS65" s="266"/>
      <c r="AMT65" s="200"/>
      <c r="AMU65" s="266"/>
      <c r="AMV65" s="261"/>
      <c r="AMW65" s="265"/>
      <c r="AMX65" s="266"/>
      <c r="AMY65" s="200"/>
      <c r="AMZ65" s="266"/>
      <c r="ANA65" s="261"/>
      <c r="ANB65" s="265"/>
      <c r="ANC65" s="266"/>
      <c r="AND65" s="200"/>
      <c r="ANE65" s="266"/>
      <c r="ANF65" s="261"/>
      <c r="ANG65" s="265"/>
      <c r="ANH65" s="266"/>
      <c r="ANI65" s="200"/>
      <c r="ANJ65" s="266"/>
      <c r="ANK65" s="261"/>
      <c r="ANL65" s="265"/>
      <c r="ANM65" s="266"/>
      <c r="ANN65" s="200"/>
      <c r="ANO65" s="266"/>
      <c r="ANP65" s="261"/>
      <c r="ANQ65" s="265"/>
      <c r="ANR65" s="266"/>
      <c r="ANS65" s="200"/>
      <c r="ANT65" s="266"/>
      <c r="ANU65" s="261"/>
      <c r="ANV65" s="265"/>
      <c r="ANW65" s="266"/>
      <c r="ANX65" s="200"/>
      <c r="ANY65" s="266"/>
      <c r="ANZ65" s="261"/>
      <c r="AOA65" s="265"/>
      <c r="AOB65" s="266"/>
      <c r="AOC65" s="200"/>
      <c r="AOD65" s="266"/>
      <c r="AOE65" s="261"/>
      <c r="AOF65" s="265"/>
      <c r="AOG65" s="266"/>
      <c r="AOH65" s="200"/>
      <c r="AOI65" s="266"/>
      <c r="AOJ65" s="261"/>
      <c r="AOK65" s="265"/>
      <c r="AOL65" s="266"/>
      <c r="AOM65" s="200"/>
      <c r="AON65" s="266"/>
      <c r="AOO65" s="261"/>
      <c r="AOP65" s="265"/>
      <c r="AOQ65" s="266"/>
      <c r="AOR65" s="200"/>
      <c r="AOS65" s="266"/>
      <c r="AOT65" s="261"/>
      <c r="AOU65" s="265"/>
      <c r="AOV65" s="266"/>
      <c r="AOW65" s="200"/>
      <c r="AOX65" s="266"/>
      <c r="AOY65" s="261"/>
      <c r="AOZ65" s="265"/>
      <c r="APA65" s="266"/>
      <c r="APB65" s="200"/>
      <c r="APC65" s="266"/>
      <c r="APD65" s="261"/>
      <c r="APE65" s="265"/>
      <c r="APF65" s="266"/>
      <c r="APG65" s="200"/>
      <c r="APH65" s="266"/>
      <c r="API65" s="261"/>
      <c r="APJ65" s="265"/>
      <c r="APK65" s="266"/>
      <c r="APL65" s="200"/>
      <c r="APM65" s="266"/>
      <c r="APN65" s="261"/>
      <c r="APO65" s="265"/>
      <c r="APP65" s="266"/>
      <c r="APQ65" s="200"/>
      <c r="APR65" s="266"/>
      <c r="APS65" s="261"/>
      <c r="APT65" s="265"/>
      <c r="APU65" s="266"/>
      <c r="APV65" s="200"/>
      <c r="APW65" s="266"/>
      <c r="APX65" s="261"/>
      <c r="APY65" s="265"/>
      <c r="APZ65" s="266"/>
      <c r="AQA65" s="200"/>
      <c r="AQB65" s="266"/>
      <c r="AQC65" s="261"/>
      <c r="AQD65" s="265"/>
      <c r="AQE65" s="266"/>
      <c r="AQF65" s="200"/>
      <c r="AQG65" s="266"/>
      <c r="AQH65" s="261"/>
      <c r="AQI65" s="265"/>
      <c r="AQJ65" s="266"/>
      <c r="AQK65" s="200"/>
      <c r="AQL65" s="266"/>
      <c r="AQM65" s="261"/>
      <c r="AQN65" s="265"/>
      <c r="AQO65" s="266"/>
      <c r="AQP65" s="200"/>
      <c r="AQQ65" s="266"/>
      <c r="AQR65" s="261"/>
      <c r="AQS65" s="265"/>
      <c r="AQT65" s="266"/>
      <c r="AQU65" s="200"/>
      <c r="AQV65" s="266"/>
      <c r="AQW65" s="261"/>
      <c r="AQX65" s="265"/>
      <c r="AQY65" s="266"/>
      <c r="AQZ65" s="200"/>
      <c r="ARA65" s="266"/>
      <c r="ARB65" s="261"/>
      <c r="ARC65" s="265"/>
      <c r="ARD65" s="266"/>
      <c r="ARE65" s="200"/>
      <c r="ARF65" s="266"/>
      <c r="ARG65" s="261"/>
      <c r="ARH65" s="265"/>
      <c r="ARI65" s="266"/>
      <c r="ARJ65" s="200"/>
      <c r="ARK65" s="266"/>
      <c r="ARL65" s="261"/>
      <c r="ARM65" s="265"/>
      <c r="ARN65" s="266"/>
      <c r="ARO65" s="200"/>
      <c r="ARP65" s="266"/>
      <c r="ARQ65" s="261"/>
      <c r="ARR65" s="265"/>
      <c r="ARS65" s="266"/>
      <c r="ART65" s="200"/>
      <c r="ARU65" s="266"/>
      <c r="ARV65" s="261"/>
      <c r="ARW65" s="265"/>
      <c r="ARX65" s="266"/>
      <c r="ARY65" s="200"/>
      <c r="ARZ65" s="266"/>
      <c r="ASA65" s="261"/>
      <c r="ASB65" s="265"/>
      <c r="ASC65" s="266"/>
      <c r="ASD65" s="200"/>
      <c r="ASE65" s="266"/>
      <c r="ASF65" s="261"/>
      <c r="ASG65" s="265"/>
      <c r="ASH65" s="266"/>
      <c r="ASI65" s="200"/>
      <c r="ASJ65" s="266"/>
      <c r="ASK65" s="261"/>
      <c r="ASL65" s="265"/>
      <c r="ASM65" s="266"/>
      <c r="ASN65" s="200"/>
      <c r="ASO65" s="266"/>
      <c r="ASP65" s="261"/>
      <c r="ASQ65" s="265"/>
      <c r="ASR65" s="266"/>
      <c r="ASS65" s="200"/>
      <c r="AST65" s="266"/>
      <c r="ASU65" s="261"/>
      <c r="ASV65" s="265"/>
      <c r="ASW65" s="266"/>
      <c r="ASX65" s="200"/>
      <c r="ASY65" s="266"/>
      <c r="ASZ65" s="261"/>
      <c r="ATA65" s="265"/>
      <c r="ATB65" s="266"/>
      <c r="ATC65" s="200"/>
      <c r="ATD65" s="266"/>
      <c r="ATE65" s="261"/>
      <c r="ATF65" s="265"/>
      <c r="ATG65" s="266"/>
      <c r="ATH65" s="200"/>
      <c r="ATI65" s="266"/>
      <c r="ATJ65" s="261"/>
      <c r="ATK65" s="265"/>
      <c r="ATL65" s="266"/>
      <c r="ATM65" s="200"/>
      <c r="ATN65" s="266"/>
      <c r="ATO65" s="261"/>
      <c r="ATP65" s="265"/>
      <c r="ATQ65" s="266"/>
      <c r="ATR65" s="200"/>
      <c r="ATS65" s="266"/>
      <c r="ATT65" s="261"/>
      <c r="ATU65" s="265"/>
      <c r="ATV65" s="266"/>
      <c r="ATW65" s="200"/>
      <c r="ATX65" s="266"/>
      <c r="ATY65" s="261"/>
      <c r="ATZ65" s="265"/>
      <c r="AUA65" s="266"/>
      <c r="AUB65" s="200"/>
      <c r="AUC65" s="266"/>
      <c r="AUD65" s="261"/>
      <c r="AUE65" s="265"/>
      <c r="AUF65" s="266"/>
      <c r="AUG65" s="200"/>
      <c r="AUH65" s="266"/>
      <c r="AUI65" s="261"/>
      <c r="AUJ65" s="265"/>
      <c r="AUK65" s="266"/>
      <c r="AUL65" s="200"/>
      <c r="AUM65" s="266"/>
      <c r="AUN65" s="261"/>
      <c r="AUO65" s="265"/>
      <c r="AUP65" s="266"/>
      <c r="AUQ65" s="200"/>
      <c r="AUR65" s="266"/>
      <c r="AUS65" s="261"/>
      <c r="AUT65" s="265"/>
      <c r="AUU65" s="266"/>
      <c r="AUV65" s="200"/>
      <c r="AUW65" s="266"/>
      <c r="AUX65" s="261"/>
      <c r="AUY65" s="265"/>
      <c r="AUZ65" s="266"/>
      <c r="AVA65" s="200"/>
      <c r="AVB65" s="266"/>
      <c r="AVC65" s="261"/>
      <c r="AVD65" s="265"/>
      <c r="AVE65" s="266"/>
      <c r="AVF65" s="200"/>
      <c r="AVG65" s="266"/>
      <c r="AVH65" s="261"/>
      <c r="AVI65" s="265"/>
      <c r="AVJ65" s="266"/>
      <c r="AVK65" s="200"/>
      <c r="AVL65" s="266"/>
      <c r="AVM65" s="261"/>
      <c r="AVN65" s="265"/>
      <c r="AVO65" s="266"/>
      <c r="AVP65" s="200"/>
      <c r="AVQ65" s="266"/>
      <c r="AVR65" s="261"/>
      <c r="AVS65" s="265"/>
      <c r="AVT65" s="266"/>
      <c r="AVU65" s="200"/>
      <c r="AVV65" s="266"/>
      <c r="AVW65" s="261"/>
      <c r="AVX65" s="265"/>
      <c r="AVY65" s="266"/>
      <c r="AVZ65" s="200"/>
      <c r="AWA65" s="266"/>
      <c r="AWB65" s="261"/>
      <c r="AWC65" s="265"/>
      <c r="AWD65" s="266"/>
      <c r="AWE65" s="200"/>
      <c r="AWF65" s="266"/>
      <c r="AWG65" s="261"/>
      <c r="AWH65" s="265"/>
      <c r="AWI65" s="266"/>
      <c r="AWJ65" s="200"/>
      <c r="AWK65" s="266"/>
      <c r="AWL65" s="261"/>
      <c r="AWM65" s="265"/>
      <c r="AWN65" s="266"/>
      <c r="AWO65" s="200"/>
      <c r="AWP65" s="266"/>
      <c r="AWQ65" s="261"/>
      <c r="AWR65" s="265"/>
      <c r="AWS65" s="266"/>
      <c r="AWT65" s="200"/>
      <c r="AWU65" s="266"/>
      <c r="AWV65" s="261"/>
      <c r="AWW65" s="265"/>
      <c r="AWX65" s="266"/>
      <c r="AWY65" s="200"/>
      <c r="AWZ65" s="266"/>
      <c r="AXA65" s="261"/>
      <c r="AXB65" s="265"/>
      <c r="AXC65" s="266"/>
      <c r="AXD65" s="200"/>
      <c r="AXE65" s="266"/>
      <c r="AXF65" s="261"/>
      <c r="AXG65" s="265"/>
      <c r="AXH65" s="266"/>
      <c r="AXI65" s="200"/>
      <c r="AXJ65" s="266"/>
      <c r="AXK65" s="261"/>
      <c r="AXL65" s="265"/>
      <c r="AXM65" s="266"/>
      <c r="AXN65" s="200"/>
      <c r="AXO65" s="266"/>
      <c r="AXP65" s="261"/>
      <c r="AXQ65" s="265"/>
      <c r="AXR65" s="266"/>
      <c r="AXS65" s="200"/>
      <c r="AXT65" s="266"/>
      <c r="AXU65" s="261"/>
      <c r="AXV65" s="265"/>
      <c r="AXW65" s="266"/>
      <c r="AXX65" s="200"/>
      <c r="AXY65" s="266"/>
      <c r="AXZ65" s="261"/>
      <c r="AYA65" s="265"/>
      <c r="AYB65" s="266"/>
      <c r="AYC65" s="200"/>
      <c r="AYD65" s="266"/>
      <c r="AYE65" s="261"/>
      <c r="AYF65" s="265"/>
      <c r="AYG65" s="266"/>
      <c r="AYH65" s="200"/>
      <c r="AYI65" s="266"/>
      <c r="AYJ65" s="261"/>
      <c r="AYK65" s="265"/>
      <c r="AYL65" s="266"/>
      <c r="AYM65" s="200"/>
      <c r="AYN65" s="266"/>
      <c r="AYO65" s="261"/>
      <c r="AYP65" s="265"/>
      <c r="AYQ65" s="266"/>
      <c r="AYR65" s="200"/>
      <c r="AYS65" s="266"/>
      <c r="AYT65" s="261"/>
      <c r="AYU65" s="265"/>
      <c r="AYV65" s="266"/>
      <c r="AYW65" s="200"/>
      <c r="AYX65" s="266"/>
      <c r="AYY65" s="261"/>
      <c r="AYZ65" s="265"/>
      <c r="AZA65" s="266"/>
      <c r="AZB65" s="200"/>
      <c r="AZC65" s="266"/>
      <c r="AZD65" s="261"/>
      <c r="AZE65" s="265"/>
      <c r="AZF65" s="266"/>
      <c r="AZG65" s="200"/>
      <c r="AZH65" s="266"/>
      <c r="AZI65" s="261"/>
      <c r="AZJ65" s="265"/>
      <c r="AZK65" s="266"/>
      <c r="AZL65" s="200"/>
      <c r="AZM65" s="266"/>
      <c r="AZN65" s="261"/>
      <c r="AZO65" s="265"/>
      <c r="AZP65" s="266"/>
      <c r="AZQ65" s="200"/>
      <c r="AZR65" s="266"/>
      <c r="AZS65" s="261"/>
      <c r="AZT65" s="265"/>
      <c r="AZU65" s="266"/>
      <c r="AZV65" s="200"/>
      <c r="AZW65" s="266"/>
      <c r="AZX65" s="261"/>
      <c r="AZY65" s="265"/>
      <c r="AZZ65" s="266"/>
      <c r="BAA65" s="200"/>
      <c r="BAB65" s="266"/>
      <c r="BAC65" s="261"/>
      <c r="BAD65" s="265"/>
      <c r="BAE65" s="266"/>
      <c r="BAF65" s="200"/>
      <c r="BAG65" s="266"/>
      <c r="BAH65" s="261"/>
      <c r="BAI65" s="265"/>
      <c r="BAJ65" s="266"/>
      <c r="BAK65" s="200"/>
      <c r="BAL65" s="266"/>
      <c r="BAM65" s="261"/>
      <c r="BAN65" s="265"/>
      <c r="BAO65" s="266"/>
      <c r="BAP65" s="200"/>
      <c r="BAQ65" s="266"/>
      <c r="BAR65" s="261"/>
      <c r="BAS65" s="265"/>
      <c r="BAT65" s="266"/>
      <c r="BAU65" s="200"/>
      <c r="BAV65" s="266"/>
      <c r="BAW65" s="261"/>
      <c r="BAX65" s="265"/>
      <c r="BAY65" s="266"/>
      <c r="BAZ65" s="200"/>
      <c r="BBA65" s="266"/>
      <c r="BBB65" s="261"/>
      <c r="BBC65" s="265"/>
      <c r="BBD65" s="266"/>
      <c r="BBE65" s="200"/>
      <c r="BBF65" s="266"/>
      <c r="BBG65" s="261"/>
      <c r="BBH65" s="265"/>
      <c r="BBI65" s="266"/>
      <c r="BBJ65" s="200"/>
      <c r="BBK65" s="266"/>
      <c r="BBL65" s="261"/>
      <c r="BBM65" s="265"/>
      <c r="BBN65" s="266"/>
      <c r="BBO65" s="200"/>
      <c r="BBP65" s="266"/>
      <c r="BBQ65" s="261"/>
      <c r="BBR65" s="265"/>
      <c r="BBS65" s="266"/>
      <c r="BBT65" s="200"/>
      <c r="BBU65" s="266"/>
      <c r="BBV65" s="261"/>
      <c r="BBW65" s="265"/>
      <c r="BBX65" s="266"/>
      <c r="BBY65" s="200"/>
      <c r="BBZ65" s="266"/>
      <c r="BCA65" s="261"/>
      <c r="BCB65" s="265"/>
      <c r="BCC65" s="266"/>
      <c r="BCD65" s="200"/>
      <c r="BCE65" s="266"/>
      <c r="BCF65" s="261"/>
      <c r="BCG65" s="265"/>
      <c r="BCH65" s="266"/>
      <c r="BCI65" s="200"/>
      <c r="BCJ65" s="266"/>
      <c r="BCK65" s="261"/>
      <c r="BCL65" s="265"/>
      <c r="BCM65" s="266"/>
      <c r="BCN65" s="200"/>
      <c r="BCO65" s="266"/>
      <c r="BCP65" s="261"/>
      <c r="BCQ65" s="265"/>
      <c r="BCR65" s="266"/>
      <c r="BCS65" s="200"/>
      <c r="BCT65" s="266"/>
      <c r="BCU65" s="261"/>
      <c r="BCV65" s="265"/>
      <c r="BCW65" s="266"/>
      <c r="BCX65" s="200"/>
      <c r="BCY65" s="266"/>
      <c r="BCZ65" s="261"/>
      <c r="BDA65" s="265"/>
      <c r="BDB65" s="266"/>
      <c r="BDC65" s="200"/>
      <c r="BDD65" s="266"/>
      <c r="BDE65" s="261"/>
      <c r="BDF65" s="265"/>
      <c r="BDG65" s="266"/>
      <c r="BDH65" s="200"/>
      <c r="BDI65" s="266"/>
      <c r="BDJ65" s="261"/>
      <c r="BDK65" s="265"/>
      <c r="BDL65" s="266"/>
      <c r="BDM65" s="200"/>
      <c r="BDN65" s="266"/>
      <c r="BDO65" s="261"/>
      <c r="BDP65" s="265"/>
      <c r="BDQ65" s="266"/>
      <c r="BDR65" s="200"/>
      <c r="BDS65" s="266"/>
      <c r="BDT65" s="261"/>
      <c r="BDU65" s="265"/>
      <c r="BDV65" s="266"/>
      <c r="BDW65" s="200"/>
      <c r="BDX65" s="266"/>
      <c r="BDY65" s="261"/>
      <c r="BDZ65" s="265"/>
      <c r="BEA65" s="266"/>
      <c r="BEB65" s="200"/>
      <c r="BEC65" s="266"/>
      <c r="BED65" s="261"/>
      <c r="BEE65" s="265"/>
      <c r="BEF65" s="266"/>
      <c r="BEG65" s="200"/>
      <c r="BEH65" s="266"/>
      <c r="BEI65" s="261"/>
      <c r="BEJ65" s="265"/>
      <c r="BEK65" s="266"/>
      <c r="BEL65" s="200"/>
      <c r="BEM65" s="266"/>
      <c r="BEN65" s="261"/>
      <c r="BEO65" s="265"/>
      <c r="BEP65" s="266"/>
      <c r="BEQ65" s="200"/>
      <c r="BER65" s="266"/>
      <c r="BES65" s="261"/>
      <c r="BET65" s="265"/>
      <c r="BEU65" s="266"/>
      <c r="BEV65" s="200"/>
      <c r="BEW65" s="266"/>
      <c r="BEX65" s="261"/>
      <c r="BEY65" s="265"/>
      <c r="BEZ65" s="266"/>
      <c r="BFA65" s="200"/>
      <c r="BFB65" s="266"/>
      <c r="BFC65" s="261"/>
      <c r="BFD65" s="265"/>
      <c r="BFE65" s="266"/>
      <c r="BFF65" s="200"/>
      <c r="BFG65" s="266"/>
      <c r="BFH65" s="261"/>
      <c r="BFI65" s="265"/>
      <c r="BFJ65" s="266"/>
      <c r="BFK65" s="200"/>
      <c r="BFL65" s="266"/>
      <c r="BFM65" s="261"/>
      <c r="BFN65" s="265"/>
      <c r="BFO65" s="266"/>
      <c r="BFP65" s="200"/>
      <c r="BFQ65" s="266"/>
      <c r="BFR65" s="261"/>
      <c r="BFS65" s="265"/>
      <c r="BFT65" s="266"/>
      <c r="BFU65" s="200"/>
      <c r="BFV65" s="266"/>
      <c r="BFW65" s="261"/>
      <c r="BFX65" s="265"/>
      <c r="BFY65" s="266"/>
      <c r="BFZ65" s="200"/>
      <c r="BGA65" s="266"/>
      <c r="BGB65" s="261"/>
      <c r="BGC65" s="265"/>
      <c r="BGD65" s="266"/>
      <c r="BGE65" s="200"/>
      <c r="BGF65" s="266"/>
      <c r="BGG65" s="261"/>
      <c r="BGH65" s="265"/>
      <c r="BGI65" s="266"/>
      <c r="BGJ65" s="200"/>
      <c r="BGK65" s="266"/>
      <c r="BGL65" s="261"/>
      <c r="BGM65" s="265"/>
      <c r="BGN65" s="266"/>
      <c r="BGO65" s="200"/>
      <c r="BGP65" s="266"/>
      <c r="BGQ65" s="261"/>
      <c r="BGR65" s="265"/>
      <c r="BGS65" s="266"/>
      <c r="BGT65" s="200"/>
      <c r="BGU65" s="266"/>
      <c r="BGV65" s="261"/>
      <c r="BGW65" s="265"/>
      <c r="BGX65" s="266"/>
      <c r="BGY65" s="200"/>
      <c r="BGZ65" s="266"/>
      <c r="BHA65" s="261"/>
      <c r="BHB65" s="265"/>
      <c r="BHC65" s="266"/>
      <c r="BHD65" s="200"/>
      <c r="BHE65" s="266"/>
      <c r="BHF65" s="261"/>
      <c r="BHG65" s="265"/>
      <c r="BHH65" s="266"/>
      <c r="BHI65" s="200"/>
      <c r="BHJ65" s="266"/>
      <c r="BHK65" s="261"/>
      <c r="BHL65" s="265"/>
      <c r="BHM65" s="266"/>
      <c r="BHN65" s="200"/>
      <c r="BHO65" s="266"/>
      <c r="BHP65" s="261"/>
      <c r="BHQ65" s="265"/>
      <c r="BHR65" s="266"/>
      <c r="BHS65" s="200"/>
      <c r="BHT65" s="266"/>
      <c r="BHU65" s="261"/>
      <c r="BHV65" s="265"/>
      <c r="BHW65" s="266"/>
      <c r="BHX65" s="200"/>
      <c r="BHY65" s="266"/>
      <c r="BHZ65" s="261"/>
      <c r="BIA65" s="265"/>
      <c r="BIB65" s="266"/>
      <c r="BIC65" s="200"/>
      <c r="BID65" s="266"/>
      <c r="BIE65" s="261"/>
      <c r="BIF65" s="265"/>
      <c r="BIG65" s="266"/>
      <c r="BIH65" s="200"/>
      <c r="BII65" s="266"/>
      <c r="BIJ65" s="261"/>
      <c r="BIK65" s="265"/>
      <c r="BIL65" s="266"/>
      <c r="BIM65" s="200"/>
      <c r="BIN65" s="266"/>
      <c r="BIO65" s="261"/>
      <c r="BIP65" s="265"/>
      <c r="BIQ65" s="266"/>
      <c r="BIR65" s="200"/>
      <c r="BIS65" s="266"/>
      <c r="BIT65" s="261"/>
      <c r="BIU65" s="265"/>
      <c r="BIV65" s="266"/>
      <c r="BIW65" s="200"/>
      <c r="BIX65" s="266"/>
      <c r="BIY65" s="261"/>
      <c r="BIZ65" s="265"/>
      <c r="BJA65" s="266"/>
      <c r="BJB65" s="200"/>
      <c r="BJC65" s="266"/>
      <c r="BJD65" s="261"/>
      <c r="BJE65" s="265"/>
      <c r="BJF65" s="266"/>
      <c r="BJG65" s="200"/>
      <c r="BJH65" s="266"/>
      <c r="BJI65" s="261"/>
      <c r="BJJ65" s="265"/>
      <c r="BJK65" s="266"/>
      <c r="BJL65" s="200"/>
      <c r="BJM65" s="266"/>
      <c r="BJN65" s="261"/>
      <c r="BJO65" s="265"/>
      <c r="BJP65" s="266"/>
      <c r="BJQ65" s="200"/>
      <c r="BJR65" s="266"/>
      <c r="BJS65" s="261"/>
      <c r="BJT65" s="265"/>
      <c r="BJU65" s="266"/>
      <c r="BJV65" s="200"/>
      <c r="BJW65" s="266"/>
      <c r="BJX65" s="261"/>
      <c r="BJY65" s="265"/>
      <c r="BJZ65" s="266"/>
      <c r="BKA65" s="200"/>
      <c r="BKB65" s="266"/>
      <c r="BKC65" s="261"/>
      <c r="BKD65" s="265"/>
      <c r="BKE65" s="266"/>
      <c r="BKF65" s="200"/>
      <c r="BKG65" s="266"/>
      <c r="BKH65" s="261"/>
      <c r="BKI65" s="265"/>
      <c r="BKJ65" s="266"/>
      <c r="BKK65" s="200"/>
      <c r="BKL65" s="266"/>
      <c r="BKM65" s="261"/>
      <c r="BKN65" s="265"/>
      <c r="BKO65" s="266"/>
      <c r="BKP65" s="200"/>
      <c r="BKQ65" s="266"/>
      <c r="BKR65" s="261"/>
      <c r="BKS65" s="265"/>
      <c r="BKT65" s="266"/>
      <c r="BKU65" s="200"/>
      <c r="BKV65" s="266"/>
      <c r="BKW65" s="261"/>
      <c r="BKX65" s="265"/>
      <c r="BKY65" s="266"/>
      <c r="BKZ65" s="200"/>
      <c r="BLA65" s="266"/>
      <c r="BLB65" s="261"/>
      <c r="BLC65" s="265"/>
      <c r="BLD65" s="266"/>
      <c r="BLE65" s="200"/>
      <c r="BLF65" s="266"/>
      <c r="BLG65" s="261"/>
      <c r="BLH65" s="265"/>
      <c r="BLI65" s="266"/>
      <c r="BLJ65" s="200"/>
      <c r="BLK65" s="266"/>
      <c r="BLL65" s="261"/>
      <c r="BLM65" s="265"/>
      <c r="BLN65" s="266"/>
      <c r="BLO65" s="200"/>
      <c r="BLP65" s="266"/>
      <c r="BLQ65" s="261"/>
      <c r="BLR65" s="265"/>
      <c r="BLS65" s="266"/>
      <c r="BLT65" s="200"/>
      <c r="BLU65" s="266"/>
      <c r="BLV65" s="261"/>
      <c r="BLW65" s="265"/>
      <c r="BLX65" s="266"/>
      <c r="BLY65" s="200"/>
      <c r="BLZ65" s="266"/>
      <c r="BMA65" s="261"/>
      <c r="BMB65" s="265"/>
      <c r="BMC65" s="266"/>
      <c r="BMD65" s="200"/>
      <c r="BME65" s="266"/>
      <c r="BMF65" s="261"/>
      <c r="BMG65" s="265"/>
      <c r="BMH65" s="266"/>
      <c r="BMI65" s="200"/>
      <c r="BMJ65" s="266"/>
      <c r="BMK65" s="261"/>
      <c r="BML65" s="265"/>
      <c r="BMM65" s="266"/>
      <c r="BMN65" s="200"/>
      <c r="BMO65" s="266"/>
      <c r="BMP65" s="261"/>
      <c r="BMQ65" s="265"/>
      <c r="BMR65" s="266"/>
      <c r="BMS65" s="200"/>
      <c r="BMT65" s="266"/>
      <c r="BMU65" s="261"/>
      <c r="BMV65" s="265"/>
      <c r="BMW65" s="266"/>
      <c r="BMX65" s="200"/>
      <c r="BMY65" s="266"/>
      <c r="BMZ65" s="261"/>
      <c r="BNA65" s="265"/>
      <c r="BNB65" s="266"/>
      <c r="BNC65" s="200"/>
      <c r="BND65" s="266"/>
      <c r="BNE65" s="261"/>
      <c r="BNF65" s="265"/>
      <c r="BNG65" s="266"/>
      <c r="BNH65" s="200"/>
      <c r="BNI65" s="266"/>
      <c r="BNJ65" s="261"/>
      <c r="BNK65" s="265"/>
      <c r="BNL65" s="266"/>
      <c r="BNM65" s="200"/>
      <c r="BNN65" s="266"/>
      <c r="BNO65" s="261"/>
      <c r="BNP65" s="265"/>
      <c r="BNQ65" s="266"/>
      <c r="BNR65" s="200"/>
      <c r="BNS65" s="266"/>
      <c r="BNT65" s="261"/>
      <c r="BNU65" s="265"/>
      <c r="BNV65" s="266"/>
      <c r="BNW65" s="200"/>
      <c r="BNX65" s="266"/>
      <c r="BNY65" s="261"/>
      <c r="BNZ65" s="265"/>
      <c r="BOA65" s="266"/>
      <c r="BOB65" s="200"/>
      <c r="BOC65" s="266"/>
      <c r="BOD65" s="261"/>
      <c r="BOE65" s="265"/>
      <c r="BOF65" s="266"/>
      <c r="BOG65" s="200"/>
      <c r="BOH65" s="266"/>
      <c r="BOI65" s="261"/>
      <c r="BOJ65" s="265"/>
      <c r="BOK65" s="266"/>
      <c r="BOL65" s="200"/>
      <c r="BOM65" s="266"/>
      <c r="BON65" s="261"/>
      <c r="BOO65" s="265"/>
      <c r="BOP65" s="266"/>
      <c r="BOQ65" s="200"/>
      <c r="BOR65" s="266"/>
      <c r="BOS65" s="261"/>
      <c r="BOT65" s="265"/>
      <c r="BOU65" s="266"/>
      <c r="BOV65" s="200"/>
      <c r="BOW65" s="266"/>
      <c r="BOX65" s="261"/>
      <c r="BOY65" s="265"/>
      <c r="BOZ65" s="266"/>
      <c r="BPA65" s="200"/>
      <c r="BPB65" s="266"/>
      <c r="BPC65" s="261"/>
      <c r="BPD65" s="265"/>
      <c r="BPE65" s="266"/>
      <c r="BPF65" s="200"/>
      <c r="BPG65" s="266"/>
      <c r="BPH65" s="261"/>
      <c r="BPI65" s="265"/>
      <c r="BPJ65" s="266"/>
      <c r="BPK65" s="200"/>
      <c r="BPL65" s="266"/>
      <c r="BPM65" s="261"/>
      <c r="BPN65" s="265"/>
      <c r="BPO65" s="266"/>
      <c r="BPP65" s="200"/>
      <c r="BPQ65" s="266"/>
      <c r="BPR65" s="261"/>
      <c r="BPS65" s="265"/>
      <c r="BPT65" s="266"/>
      <c r="BPU65" s="200"/>
      <c r="BPV65" s="266"/>
      <c r="BPW65" s="261"/>
      <c r="BPX65" s="265"/>
      <c r="BPY65" s="266"/>
      <c r="BPZ65" s="200"/>
      <c r="BQA65" s="266"/>
      <c r="BQB65" s="261"/>
      <c r="BQC65" s="265"/>
      <c r="BQD65" s="266"/>
      <c r="BQE65" s="200"/>
      <c r="BQF65" s="266"/>
      <c r="BQG65" s="261"/>
      <c r="BQH65" s="265"/>
      <c r="BQI65" s="266"/>
      <c r="BQJ65" s="200"/>
      <c r="BQK65" s="266"/>
      <c r="BQL65" s="261"/>
      <c r="BQM65" s="265"/>
      <c r="BQN65" s="266"/>
      <c r="BQO65" s="200"/>
      <c r="BQP65" s="266"/>
      <c r="BQQ65" s="261"/>
      <c r="BQR65" s="265"/>
      <c r="BQS65" s="266"/>
      <c r="BQT65" s="200"/>
      <c r="BQU65" s="266"/>
      <c r="BQV65" s="261"/>
      <c r="BQW65" s="265"/>
      <c r="BQX65" s="266"/>
      <c r="BQY65" s="200"/>
      <c r="BQZ65" s="266"/>
      <c r="BRA65" s="261"/>
      <c r="BRB65" s="265"/>
      <c r="BRC65" s="266"/>
      <c r="BRD65" s="200"/>
      <c r="BRE65" s="266"/>
      <c r="BRF65" s="261"/>
      <c r="BRG65" s="265"/>
      <c r="BRH65" s="266"/>
      <c r="BRI65" s="200"/>
      <c r="BRJ65" s="266"/>
      <c r="BRK65" s="261"/>
      <c r="BRL65" s="265"/>
      <c r="BRM65" s="266"/>
      <c r="BRN65" s="200"/>
      <c r="BRO65" s="266"/>
      <c r="BRP65" s="261"/>
      <c r="BRQ65" s="265"/>
      <c r="BRR65" s="266"/>
      <c r="BRS65" s="200"/>
      <c r="BRT65" s="266"/>
      <c r="BRU65" s="261"/>
      <c r="BRV65" s="265"/>
      <c r="BRW65" s="266"/>
      <c r="BRX65" s="200"/>
      <c r="BRY65" s="266"/>
      <c r="BRZ65" s="261"/>
      <c r="BSA65" s="265"/>
      <c r="BSB65" s="266"/>
      <c r="BSC65" s="200"/>
      <c r="BSD65" s="266"/>
      <c r="BSE65" s="261"/>
      <c r="BSF65" s="265"/>
      <c r="BSG65" s="266"/>
      <c r="BSH65" s="200"/>
      <c r="BSI65" s="266"/>
      <c r="BSJ65" s="261"/>
      <c r="BSK65" s="265"/>
      <c r="BSL65" s="266"/>
      <c r="BSM65" s="200"/>
      <c r="BSN65" s="266"/>
      <c r="BSO65" s="261"/>
      <c r="BSP65" s="265"/>
      <c r="BSQ65" s="266"/>
      <c r="BSR65" s="200"/>
      <c r="BSS65" s="266"/>
      <c r="BST65" s="261"/>
      <c r="BSU65" s="265"/>
      <c r="BSV65" s="266"/>
      <c r="BSW65" s="200"/>
      <c r="BSX65" s="266"/>
      <c r="BSY65" s="261"/>
      <c r="BSZ65" s="265"/>
      <c r="BTA65" s="266"/>
      <c r="BTB65" s="200"/>
      <c r="BTC65" s="266"/>
      <c r="BTD65" s="261"/>
      <c r="BTE65" s="265"/>
      <c r="BTF65" s="266"/>
      <c r="BTG65" s="200"/>
      <c r="BTH65" s="266"/>
      <c r="BTI65" s="261"/>
      <c r="BTJ65" s="265"/>
      <c r="BTK65" s="266"/>
      <c r="BTL65" s="200"/>
      <c r="BTM65" s="266"/>
      <c r="BTN65" s="261"/>
      <c r="BTO65" s="265"/>
      <c r="BTP65" s="266"/>
      <c r="BTQ65" s="200"/>
      <c r="BTR65" s="266"/>
      <c r="BTS65" s="261"/>
      <c r="BTT65" s="265"/>
      <c r="BTU65" s="266"/>
      <c r="BTV65" s="200"/>
      <c r="BTW65" s="266"/>
      <c r="BTX65" s="261"/>
      <c r="BTY65" s="265"/>
      <c r="BTZ65" s="266"/>
      <c r="BUA65" s="200"/>
      <c r="BUB65" s="266"/>
      <c r="BUC65" s="261"/>
      <c r="BUD65" s="265"/>
      <c r="BUE65" s="266"/>
      <c r="BUF65" s="200"/>
      <c r="BUG65" s="266"/>
      <c r="BUH65" s="261"/>
      <c r="BUI65" s="265"/>
      <c r="BUJ65" s="266"/>
      <c r="BUK65" s="200"/>
      <c r="BUL65" s="266"/>
      <c r="BUM65" s="261"/>
      <c r="BUN65" s="265"/>
      <c r="BUO65" s="266"/>
      <c r="BUP65" s="200"/>
      <c r="BUQ65" s="266"/>
      <c r="BUR65" s="261"/>
      <c r="BUS65" s="265"/>
      <c r="BUT65" s="266"/>
      <c r="BUU65" s="200"/>
      <c r="BUV65" s="266"/>
      <c r="BUW65" s="261"/>
      <c r="BUX65" s="265"/>
      <c r="BUY65" s="266"/>
      <c r="BUZ65" s="200"/>
      <c r="BVA65" s="266"/>
      <c r="BVB65" s="261"/>
      <c r="BVC65" s="265"/>
      <c r="BVD65" s="266"/>
      <c r="BVE65" s="200"/>
      <c r="BVF65" s="266"/>
      <c r="BVG65" s="261"/>
      <c r="BVH65" s="265"/>
      <c r="BVI65" s="266"/>
      <c r="BVJ65" s="200"/>
      <c r="BVK65" s="266"/>
      <c r="BVL65" s="261"/>
      <c r="BVM65" s="265"/>
      <c r="BVN65" s="266"/>
      <c r="BVO65" s="200"/>
      <c r="BVP65" s="266"/>
      <c r="BVQ65" s="261"/>
      <c r="BVR65" s="265"/>
      <c r="BVS65" s="266"/>
      <c r="BVT65" s="200"/>
      <c r="BVU65" s="266"/>
      <c r="BVV65" s="261"/>
      <c r="BVW65" s="265"/>
      <c r="BVX65" s="266"/>
      <c r="BVY65" s="200"/>
      <c r="BVZ65" s="266"/>
      <c r="BWA65" s="261"/>
      <c r="BWB65" s="265"/>
      <c r="BWC65" s="266"/>
      <c r="BWD65" s="200"/>
      <c r="BWE65" s="266"/>
      <c r="BWF65" s="261"/>
      <c r="BWG65" s="265"/>
      <c r="BWH65" s="266"/>
      <c r="BWI65" s="200"/>
      <c r="BWJ65" s="266"/>
      <c r="BWK65" s="261"/>
      <c r="BWL65" s="265"/>
      <c r="BWM65" s="266"/>
      <c r="BWN65" s="200"/>
      <c r="BWO65" s="266"/>
      <c r="BWP65" s="261"/>
      <c r="BWQ65" s="265"/>
      <c r="BWR65" s="266"/>
      <c r="BWS65" s="200"/>
      <c r="BWT65" s="266"/>
      <c r="BWU65" s="261"/>
      <c r="BWV65" s="265"/>
      <c r="BWW65" s="266"/>
      <c r="BWX65" s="200"/>
      <c r="BWY65" s="266"/>
      <c r="BWZ65" s="261"/>
      <c r="BXA65" s="265"/>
      <c r="BXB65" s="266"/>
      <c r="BXC65" s="200"/>
      <c r="BXD65" s="266"/>
      <c r="BXE65" s="261"/>
      <c r="BXF65" s="265"/>
      <c r="BXG65" s="266"/>
      <c r="BXH65" s="200"/>
      <c r="BXI65" s="266"/>
      <c r="BXJ65" s="261"/>
      <c r="BXK65" s="265"/>
      <c r="BXL65" s="266"/>
      <c r="BXM65" s="200"/>
      <c r="BXN65" s="266"/>
      <c r="BXO65" s="261"/>
      <c r="BXP65" s="265"/>
      <c r="BXQ65" s="266"/>
      <c r="BXR65" s="200"/>
      <c r="BXS65" s="266"/>
      <c r="BXT65" s="261"/>
      <c r="BXU65" s="265"/>
      <c r="BXV65" s="266"/>
      <c r="BXW65" s="200"/>
      <c r="BXX65" s="266"/>
      <c r="BXY65" s="261"/>
      <c r="BXZ65" s="265"/>
      <c r="BYA65" s="266"/>
      <c r="BYB65" s="200"/>
      <c r="BYC65" s="266"/>
      <c r="BYD65" s="261"/>
      <c r="BYE65" s="265"/>
      <c r="BYF65" s="266"/>
      <c r="BYG65" s="200"/>
      <c r="BYH65" s="266"/>
      <c r="BYI65" s="261"/>
      <c r="BYJ65" s="265"/>
      <c r="BYK65" s="266"/>
      <c r="BYL65" s="200"/>
      <c r="BYM65" s="266"/>
      <c r="BYN65" s="261"/>
      <c r="BYO65" s="265"/>
      <c r="BYP65" s="266"/>
      <c r="BYQ65" s="200"/>
      <c r="BYR65" s="266"/>
      <c r="BYS65" s="261"/>
      <c r="BYT65" s="265"/>
      <c r="BYU65" s="266"/>
      <c r="BYV65" s="200"/>
      <c r="BYW65" s="266"/>
      <c r="BYX65" s="261"/>
      <c r="BYY65" s="265"/>
      <c r="BYZ65" s="266"/>
      <c r="BZA65" s="200"/>
      <c r="BZB65" s="266"/>
      <c r="BZC65" s="261"/>
      <c r="BZD65" s="265"/>
      <c r="BZE65" s="266"/>
      <c r="BZF65" s="200"/>
      <c r="BZG65" s="266"/>
      <c r="BZH65" s="261"/>
      <c r="BZI65" s="265"/>
      <c r="BZJ65" s="266"/>
      <c r="BZK65" s="200"/>
      <c r="BZL65" s="266"/>
      <c r="BZM65" s="261"/>
      <c r="BZN65" s="265"/>
      <c r="BZO65" s="266"/>
      <c r="BZP65" s="200"/>
      <c r="BZQ65" s="266"/>
      <c r="BZR65" s="261"/>
      <c r="BZS65" s="265"/>
      <c r="BZT65" s="266"/>
      <c r="BZU65" s="200"/>
      <c r="BZV65" s="266"/>
      <c r="BZW65" s="261"/>
      <c r="BZX65" s="265"/>
      <c r="BZY65" s="266"/>
      <c r="BZZ65" s="200"/>
      <c r="CAA65" s="266"/>
      <c r="CAB65" s="261"/>
      <c r="CAC65" s="265"/>
      <c r="CAD65" s="266"/>
      <c r="CAE65" s="200"/>
      <c r="CAF65" s="266"/>
      <c r="CAG65" s="261"/>
      <c r="CAH65" s="265"/>
      <c r="CAI65" s="266"/>
      <c r="CAJ65" s="200"/>
      <c r="CAK65" s="266"/>
      <c r="CAL65" s="261"/>
      <c r="CAM65" s="265"/>
      <c r="CAN65" s="266"/>
      <c r="CAO65" s="200"/>
      <c r="CAP65" s="266"/>
      <c r="CAQ65" s="261"/>
      <c r="CAR65" s="265"/>
      <c r="CAS65" s="266"/>
      <c r="CAT65" s="200"/>
      <c r="CAU65" s="266"/>
      <c r="CAV65" s="261"/>
      <c r="CAW65" s="265"/>
      <c r="CAX65" s="266"/>
      <c r="CAY65" s="200"/>
      <c r="CAZ65" s="266"/>
      <c r="CBA65" s="261"/>
      <c r="CBB65" s="265"/>
      <c r="CBC65" s="266"/>
      <c r="CBD65" s="200"/>
      <c r="CBE65" s="266"/>
      <c r="CBF65" s="261"/>
      <c r="CBG65" s="265"/>
      <c r="CBH65" s="266"/>
      <c r="CBI65" s="200"/>
      <c r="CBJ65" s="266"/>
      <c r="CBK65" s="261"/>
      <c r="CBL65" s="265"/>
      <c r="CBM65" s="266"/>
      <c r="CBN65" s="200"/>
      <c r="CBO65" s="266"/>
      <c r="CBP65" s="261"/>
      <c r="CBQ65" s="265"/>
      <c r="CBR65" s="266"/>
      <c r="CBS65" s="200"/>
      <c r="CBT65" s="266"/>
      <c r="CBU65" s="261"/>
      <c r="CBV65" s="265"/>
      <c r="CBW65" s="266"/>
      <c r="CBX65" s="200"/>
      <c r="CBY65" s="266"/>
      <c r="CBZ65" s="261"/>
      <c r="CCA65" s="265"/>
      <c r="CCB65" s="266"/>
      <c r="CCC65" s="200"/>
      <c r="CCD65" s="266"/>
      <c r="CCE65" s="261"/>
      <c r="CCF65" s="265"/>
      <c r="CCG65" s="266"/>
      <c r="CCH65" s="200"/>
      <c r="CCI65" s="266"/>
      <c r="CCJ65" s="261"/>
      <c r="CCK65" s="265"/>
      <c r="CCL65" s="266"/>
      <c r="CCM65" s="200"/>
      <c r="CCN65" s="266"/>
      <c r="CCO65" s="261"/>
      <c r="CCP65" s="265"/>
      <c r="CCQ65" s="266"/>
      <c r="CCR65" s="200"/>
      <c r="CCS65" s="266"/>
      <c r="CCT65" s="261"/>
      <c r="CCU65" s="265"/>
      <c r="CCV65" s="266"/>
      <c r="CCW65" s="200"/>
      <c r="CCX65" s="266"/>
      <c r="CCY65" s="261"/>
      <c r="CCZ65" s="265"/>
      <c r="CDA65" s="266"/>
      <c r="CDB65" s="200"/>
      <c r="CDC65" s="266"/>
      <c r="CDD65" s="261"/>
      <c r="CDE65" s="265"/>
      <c r="CDF65" s="266"/>
      <c r="CDG65" s="200"/>
      <c r="CDH65" s="266"/>
      <c r="CDI65" s="261"/>
      <c r="CDJ65" s="265"/>
      <c r="CDK65" s="266"/>
      <c r="CDL65" s="200"/>
      <c r="CDM65" s="266"/>
      <c r="CDN65" s="261"/>
      <c r="CDO65" s="265"/>
      <c r="CDP65" s="266"/>
      <c r="CDQ65" s="200"/>
      <c r="CDR65" s="266"/>
      <c r="CDS65" s="261"/>
      <c r="CDT65" s="265"/>
      <c r="CDU65" s="266"/>
      <c r="CDV65" s="200"/>
      <c r="CDW65" s="266"/>
      <c r="CDX65" s="261"/>
      <c r="CDY65" s="265"/>
      <c r="CDZ65" s="266"/>
      <c r="CEA65" s="200"/>
      <c r="CEB65" s="266"/>
      <c r="CEC65" s="261"/>
      <c r="CED65" s="265"/>
      <c r="CEE65" s="266"/>
      <c r="CEF65" s="200"/>
      <c r="CEG65" s="266"/>
      <c r="CEH65" s="261"/>
      <c r="CEI65" s="265"/>
      <c r="CEJ65" s="266"/>
      <c r="CEK65" s="200"/>
      <c r="CEL65" s="266"/>
      <c r="CEM65" s="261"/>
      <c r="CEN65" s="265"/>
      <c r="CEO65" s="266"/>
      <c r="CEP65" s="200"/>
      <c r="CEQ65" s="266"/>
      <c r="CER65" s="261"/>
      <c r="CES65" s="265"/>
      <c r="CET65" s="266"/>
      <c r="CEU65" s="200"/>
      <c r="CEV65" s="266"/>
      <c r="CEW65" s="261"/>
      <c r="CEX65" s="265"/>
      <c r="CEY65" s="266"/>
      <c r="CEZ65" s="200"/>
      <c r="CFA65" s="266"/>
      <c r="CFB65" s="261"/>
      <c r="CFC65" s="265"/>
      <c r="CFD65" s="266"/>
      <c r="CFE65" s="200"/>
      <c r="CFF65" s="266"/>
      <c r="CFG65" s="261"/>
      <c r="CFH65" s="265"/>
      <c r="CFI65" s="266"/>
      <c r="CFJ65" s="200"/>
      <c r="CFK65" s="266"/>
      <c r="CFL65" s="261"/>
      <c r="CFM65" s="265"/>
      <c r="CFN65" s="266"/>
      <c r="CFO65" s="200"/>
      <c r="CFP65" s="266"/>
      <c r="CFQ65" s="261"/>
      <c r="CFR65" s="265"/>
      <c r="CFS65" s="266"/>
      <c r="CFT65" s="200"/>
      <c r="CFU65" s="266"/>
      <c r="CFV65" s="261"/>
      <c r="CFW65" s="265"/>
      <c r="CFX65" s="266"/>
      <c r="CFY65" s="200"/>
      <c r="CFZ65" s="266"/>
      <c r="CGA65" s="261"/>
      <c r="CGB65" s="265"/>
      <c r="CGC65" s="266"/>
      <c r="CGD65" s="200"/>
      <c r="CGE65" s="266"/>
      <c r="CGF65" s="261"/>
      <c r="CGG65" s="265"/>
      <c r="CGH65" s="266"/>
      <c r="CGI65" s="200"/>
      <c r="CGJ65" s="266"/>
      <c r="CGK65" s="261"/>
      <c r="CGL65" s="265"/>
      <c r="CGM65" s="266"/>
      <c r="CGN65" s="200"/>
      <c r="CGO65" s="266"/>
      <c r="CGP65" s="261"/>
      <c r="CGQ65" s="265"/>
      <c r="CGR65" s="266"/>
      <c r="CGS65" s="200"/>
      <c r="CGT65" s="266"/>
      <c r="CGU65" s="261"/>
      <c r="CGV65" s="265"/>
      <c r="CGW65" s="266"/>
      <c r="CGX65" s="200"/>
      <c r="CGY65" s="266"/>
      <c r="CGZ65" s="261"/>
      <c r="CHA65" s="265"/>
      <c r="CHB65" s="266"/>
      <c r="CHC65" s="200"/>
      <c r="CHD65" s="266"/>
      <c r="CHE65" s="261"/>
      <c r="CHF65" s="265"/>
      <c r="CHG65" s="266"/>
      <c r="CHH65" s="200"/>
      <c r="CHI65" s="266"/>
      <c r="CHJ65" s="261"/>
      <c r="CHK65" s="265"/>
      <c r="CHL65" s="266"/>
      <c r="CHM65" s="200"/>
      <c r="CHN65" s="266"/>
      <c r="CHO65" s="261"/>
      <c r="CHP65" s="265"/>
      <c r="CHQ65" s="266"/>
      <c r="CHR65" s="200"/>
      <c r="CHS65" s="266"/>
      <c r="CHT65" s="261"/>
      <c r="CHU65" s="265"/>
      <c r="CHV65" s="266"/>
      <c r="CHW65" s="200"/>
      <c r="CHX65" s="266"/>
      <c r="CHY65" s="261"/>
      <c r="CHZ65" s="265"/>
      <c r="CIA65" s="266"/>
      <c r="CIB65" s="200"/>
      <c r="CIC65" s="266"/>
      <c r="CID65" s="261"/>
      <c r="CIE65" s="265"/>
      <c r="CIF65" s="266"/>
      <c r="CIG65" s="200"/>
      <c r="CIH65" s="266"/>
      <c r="CII65" s="261"/>
      <c r="CIJ65" s="265"/>
      <c r="CIK65" s="266"/>
      <c r="CIL65" s="200"/>
      <c r="CIM65" s="266"/>
      <c r="CIN65" s="261"/>
      <c r="CIO65" s="265"/>
      <c r="CIP65" s="266"/>
      <c r="CIQ65" s="200"/>
      <c r="CIR65" s="266"/>
      <c r="CIS65" s="261"/>
      <c r="CIT65" s="265"/>
      <c r="CIU65" s="266"/>
      <c r="CIV65" s="200"/>
      <c r="CIW65" s="266"/>
      <c r="CIX65" s="261"/>
      <c r="CIY65" s="265"/>
      <c r="CIZ65" s="266"/>
      <c r="CJA65" s="200"/>
      <c r="CJB65" s="266"/>
      <c r="CJC65" s="261"/>
      <c r="CJD65" s="265"/>
      <c r="CJE65" s="266"/>
      <c r="CJF65" s="200"/>
      <c r="CJG65" s="266"/>
      <c r="CJH65" s="261"/>
      <c r="CJI65" s="265"/>
      <c r="CJJ65" s="266"/>
      <c r="CJK65" s="200"/>
      <c r="CJL65" s="266"/>
      <c r="CJM65" s="261"/>
      <c r="CJN65" s="265"/>
      <c r="CJO65" s="266"/>
      <c r="CJP65" s="200"/>
      <c r="CJQ65" s="266"/>
      <c r="CJR65" s="261"/>
      <c r="CJS65" s="265"/>
      <c r="CJT65" s="266"/>
      <c r="CJU65" s="200"/>
      <c r="CJV65" s="266"/>
      <c r="CJW65" s="261"/>
      <c r="CJX65" s="265"/>
      <c r="CJY65" s="266"/>
      <c r="CJZ65" s="200"/>
      <c r="CKA65" s="266"/>
      <c r="CKB65" s="261"/>
      <c r="CKC65" s="265"/>
      <c r="CKD65" s="266"/>
      <c r="CKE65" s="200"/>
      <c r="CKF65" s="266"/>
      <c r="CKG65" s="261"/>
      <c r="CKH65" s="265"/>
      <c r="CKI65" s="266"/>
      <c r="CKJ65" s="200"/>
      <c r="CKK65" s="266"/>
      <c r="CKL65" s="261"/>
      <c r="CKM65" s="265"/>
      <c r="CKN65" s="266"/>
      <c r="CKO65" s="200"/>
      <c r="CKP65" s="266"/>
      <c r="CKQ65" s="261"/>
      <c r="CKR65" s="265"/>
      <c r="CKS65" s="266"/>
      <c r="CKT65" s="200"/>
      <c r="CKU65" s="266"/>
      <c r="CKV65" s="261"/>
      <c r="CKW65" s="265"/>
      <c r="CKX65" s="266"/>
      <c r="CKY65" s="200"/>
      <c r="CKZ65" s="266"/>
      <c r="CLA65" s="261"/>
      <c r="CLB65" s="265"/>
      <c r="CLC65" s="266"/>
      <c r="CLD65" s="200"/>
      <c r="CLE65" s="266"/>
      <c r="CLF65" s="261"/>
      <c r="CLG65" s="265"/>
      <c r="CLH65" s="266"/>
      <c r="CLI65" s="200"/>
      <c r="CLJ65" s="266"/>
      <c r="CLK65" s="261"/>
      <c r="CLL65" s="265"/>
      <c r="CLM65" s="266"/>
      <c r="CLN65" s="200"/>
      <c r="CLO65" s="266"/>
      <c r="CLP65" s="261"/>
      <c r="CLQ65" s="265"/>
      <c r="CLR65" s="266"/>
      <c r="CLS65" s="200"/>
      <c r="CLT65" s="266"/>
      <c r="CLU65" s="261"/>
      <c r="CLV65" s="265"/>
      <c r="CLW65" s="266"/>
      <c r="CLX65" s="200"/>
      <c r="CLY65" s="266"/>
      <c r="CLZ65" s="261"/>
      <c r="CMA65" s="265"/>
      <c r="CMB65" s="266"/>
      <c r="CMC65" s="200"/>
      <c r="CMD65" s="266"/>
      <c r="CME65" s="261"/>
      <c r="CMF65" s="265"/>
      <c r="CMG65" s="266"/>
      <c r="CMH65" s="200"/>
      <c r="CMI65" s="266"/>
      <c r="CMJ65" s="261"/>
      <c r="CMK65" s="265"/>
      <c r="CML65" s="266"/>
      <c r="CMM65" s="200"/>
      <c r="CMN65" s="266"/>
      <c r="CMO65" s="261"/>
      <c r="CMP65" s="265"/>
      <c r="CMQ65" s="266"/>
      <c r="CMR65" s="200"/>
      <c r="CMS65" s="266"/>
      <c r="CMT65" s="261"/>
      <c r="CMU65" s="265"/>
      <c r="CMV65" s="266"/>
      <c r="CMW65" s="200"/>
      <c r="CMX65" s="266"/>
      <c r="CMY65" s="261"/>
      <c r="CMZ65" s="265"/>
      <c r="CNA65" s="266"/>
      <c r="CNB65" s="200"/>
      <c r="CNC65" s="266"/>
      <c r="CND65" s="261"/>
      <c r="CNE65" s="265"/>
      <c r="CNF65" s="266"/>
      <c r="CNG65" s="200"/>
      <c r="CNH65" s="266"/>
      <c r="CNI65" s="261"/>
      <c r="CNJ65" s="265"/>
      <c r="CNK65" s="266"/>
      <c r="CNL65" s="200"/>
      <c r="CNM65" s="266"/>
      <c r="CNN65" s="261"/>
      <c r="CNO65" s="265"/>
      <c r="CNP65" s="266"/>
      <c r="CNQ65" s="200"/>
      <c r="CNR65" s="266"/>
      <c r="CNS65" s="261"/>
      <c r="CNT65" s="265"/>
      <c r="CNU65" s="266"/>
      <c r="CNV65" s="200"/>
      <c r="CNW65" s="266"/>
      <c r="CNX65" s="261"/>
      <c r="CNY65" s="265"/>
      <c r="CNZ65" s="266"/>
      <c r="COA65" s="200"/>
      <c r="COB65" s="266"/>
      <c r="COC65" s="261"/>
      <c r="COD65" s="265"/>
      <c r="COE65" s="266"/>
      <c r="COF65" s="200"/>
      <c r="COG65" s="266"/>
      <c r="COH65" s="261"/>
      <c r="COI65" s="265"/>
      <c r="COJ65" s="266"/>
      <c r="COK65" s="200"/>
      <c r="COL65" s="266"/>
      <c r="COM65" s="261"/>
      <c r="CON65" s="265"/>
      <c r="COO65" s="266"/>
      <c r="COP65" s="200"/>
      <c r="COQ65" s="266"/>
      <c r="COR65" s="261"/>
      <c r="COS65" s="265"/>
      <c r="COT65" s="266"/>
      <c r="COU65" s="200"/>
      <c r="COV65" s="266"/>
      <c r="COW65" s="261"/>
      <c r="COX65" s="265"/>
      <c r="COY65" s="266"/>
      <c r="COZ65" s="200"/>
      <c r="CPA65" s="266"/>
      <c r="CPB65" s="261"/>
      <c r="CPC65" s="265"/>
      <c r="CPD65" s="266"/>
      <c r="CPE65" s="200"/>
      <c r="CPF65" s="266"/>
      <c r="CPG65" s="261"/>
      <c r="CPH65" s="265"/>
      <c r="CPI65" s="266"/>
      <c r="CPJ65" s="200"/>
      <c r="CPK65" s="266"/>
      <c r="CPL65" s="261"/>
      <c r="CPM65" s="265"/>
      <c r="CPN65" s="266"/>
      <c r="CPO65" s="200"/>
      <c r="CPP65" s="266"/>
      <c r="CPQ65" s="261"/>
      <c r="CPR65" s="265"/>
      <c r="CPS65" s="266"/>
      <c r="CPT65" s="200"/>
      <c r="CPU65" s="266"/>
      <c r="CPV65" s="261"/>
      <c r="CPW65" s="265"/>
      <c r="CPX65" s="266"/>
      <c r="CPY65" s="200"/>
      <c r="CPZ65" s="266"/>
      <c r="CQA65" s="261"/>
      <c r="CQB65" s="265"/>
      <c r="CQC65" s="266"/>
      <c r="CQD65" s="200"/>
      <c r="CQE65" s="266"/>
      <c r="CQF65" s="261"/>
      <c r="CQG65" s="265"/>
      <c r="CQH65" s="266"/>
      <c r="CQI65" s="200"/>
      <c r="CQJ65" s="266"/>
      <c r="CQK65" s="261"/>
      <c r="CQL65" s="265"/>
      <c r="CQM65" s="266"/>
      <c r="CQN65" s="200"/>
      <c r="CQO65" s="266"/>
      <c r="CQP65" s="261"/>
      <c r="CQQ65" s="265"/>
      <c r="CQR65" s="266"/>
      <c r="CQS65" s="200"/>
      <c r="CQT65" s="266"/>
      <c r="CQU65" s="261"/>
      <c r="CQV65" s="265"/>
      <c r="CQW65" s="266"/>
      <c r="CQX65" s="200"/>
      <c r="CQY65" s="266"/>
      <c r="CQZ65" s="261"/>
      <c r="CRA65" s="265"/>
      <c r="CRB65" s="266"/>
      <c r="CRC65" s="200"/>
      <c r="CRD65" s="266"/>
      <c r="CRE65" s="261"/>
      <c r="CRF65" s="265"/>
      <c r="CRG65" s="266"/>
      <c r="CRH65" s="200"/>
      <c r="CRI65" s="266"/>
      <c r="CRJ65" s="261"/>
      <c r="CRK65" s="265"/>
      <c r="CRL65" s="266"/>
      <c r="CRM65" s="200"/>
      <c r="CRN65" s="266"/>
      <c r="CRO65" s="261"/>
      <c r="CRP65" s="265"/>
      <c r="CRQ65" s="266"/>
      <c r="CRR65" s="200"/>
      <c r="CRS65" s="266"/>
      <c r="CRT65" s="261"/>
      <c r="CRU65" s="265"/>
      <c r="CRV65" s="266"/>
      <c r="CRW65" s="200"/>
      <c r="CRX65" s="266"/>
      <c r="CRY65" s="261"/>
      <c r="CRZ65" s="265"/>
      <c r="CSA65" s="266"/>
      <c r="CSB65" s="200"/>
      <c r="CSC65" s="266"/>
      <c r="CSD65" s="261"/>
      <c r="CSE65" s="265"/>
      <c r="CSF65" s="266"/>
      <c r="CSG65" s="200"/>
      <c r="CSH65" s="266"/>
      <c r="CSI65" s="261"/>
      <c r="CSJ65" s="265"/>
      <c r="CSK65" s="266"/>
      <c r="CSL65" s="200"/>
      <c r="CSM65" s="266"/>
      <c r="CSN65" s="261"/>
      <c r="CSO65" s="265"/>
      <c r="CSP65" s="266"/>
      <c r="CSQ65" s="200"/>
      <c r="CSR65" s="266"/>
      <c r="CSS65" s="261"/>
      <c r="CST65" s="265"/>
      <c r="CSU65" s="266"/>
      <c r="CSV65" s="200"/>
      <c r="CSW65" s="266"/>
      <c r="CSX65" s="261"/>
      <c r="CSY65" s="265"/>
      <c r="CSZ65" s="266"/>
      <c r="CTA65" s="200"/>
      <c r="CTB65" s="266"/>
      <c r="CTC65" s="261"/>
      <c r="CTD65" s="265"/>
      <c r="CTE65" s="266"/>
      <c r="CTF65" s="200"/>
      <c r="CTG65" s="266"/>
      <c r="CTH65" s="261"/>
      <c r="CTI65" s="265"/>
      <c r="CTJ65" s="266"/>
      <c r="CTK65" s="200"/>
      <c r="CTL65" s="266"/>
      <c r="CTM65" s="261"/>
      <c r="CTN65" s="265"/>
      <c r="CTO65" s="266"/>
      <c r="CTP65" s="200"/>
      <c r="CTQ65" s="266"/>
      <c r="CTR65" s="261"/>
      <c r="CTS65" s="265"/>
      <c r="CTT65" s="266"/>
      <c r="CTU65" s="200"/>
      <c r="CTV65" s="266"/>
      <c r="CTW65" s="261"/>
      <c r="CTX65" s="265"/>
      <c r="CTY65" s="266"/>
      <c r="CTZ65" s="200"/>
      <c r="CUA65" s="266"/>
      <c r="CUB65" s="261"/>
      <c r="CUC65" s="265"/>
      <c r="CUD65" s="266"/>
      <c r="CUE65" s="200"/>
      <c r="CUF65" s="266"/>
      <c r="CUG65" s="261"/>
      <c r="CUH65" s="265"/>
      <c r="CUI65" s="266"/>
      <c r="CUJ65" s="200"/>
      <c r="CUK65" s="266"/>
      <c r="CUL65" s="261"/>
      <c r="CUM65" s="265"/>
      <c r="CUN65" s="266"/>
      <c r="CUO65" s="200"/>
      <c r="CUP65" s="266"/>
      <c r="CUQ65" s="261"/>
      <c r="CUR65" s="265"/>
      <c r="CUS65" s="266"/>
      <c r="CUT65" s="200"/>
      <c r="CUU65" s="266"/>
      <c r="CUV65" s="261"/>
      <c r="CUW65" s="265"/>
      <c r="CUX65" s="266"/>
      <c r="CUY65" s="200"/>
      <c r="CUZ65" s="266"/>
      <c r="CVA65" s="261"/>
      <c r="CVB65" s="265"/>
      <c r="CVC65" s="266"/>
      <c r="CVD65" s="200"/>
      <c r="CVE65" s="266"/>
      <c r="CVF65" s="261"/>
      <c r="CVG65" s="265"/>
      <c r="CVH65" s="266"/>
      <c r="CVI65" s="200"/>
      <c r="CVJ65" s="266"/>
      <c r="CVK65" s="261"/>
      <c r="CVL65" s="265"/>
      <c r="CVM65" s="266"/>
      <c r="CVN65" s="200"/>
      <c r="CVO65" s="266"/>
      <c r="CVP65" s="261"/>
      <c r="CVQ65" s="265"/>
      <c r="CVR65" s="266"/>
      <c r="CVS65" s="200"/>
      <c r="CVT65" s="266"/>
      <c r="CVU65" s="261"/>
      <c r="CVV65" s="265"/>
      <c r="CVW65" s="266"/>
      <c r="CVX65" s="200"/>
      <c r="CVY65" s="266"/>
      <c r="CVZ65" s="261"/>
      <c r="CWA65" s="265"/>
      <c r="CWB65" s="266"/>
      <c r="CWC65" s="200"/>
      <c r="CWD65" s="266"/>
      <c r="CWE65" s="261"/>
      <c r="CWF65" s="265"/>
      <c r="CWG65" s="266"/>
      <c r="CWH65" s="200"/>
      <c r="CWI65" s="266"/>
      <c r="CWJ65" s="261"/>
      <c r="CWK65" s="265"/>
      <c r="CWL65" s="266"/>
      <c r="CWM65" s="200"/>
      <c r="CWN65" s="266"/>
      <c r="CWO65" s="261"/>
      <c r="CWP65" s="265"/>
      <c r="CWQ65" s="266"/>
      <c r="CWR65" s="200"/>
      <c r="CWS65" s="266"/>
      <c r="CWT65" s="261"/>
      <c r="CWU65" s="265"/>
      <c r="CWV65" s="266"/>
      <c r="CWW65" s="200"/>
      <c r="CWX65" s="266"/>
      <c r="CWY65" s="261"/>
      <c r="CWZ65" s="265"/>
      <c r="CXA65" s="266"/>
      <c r="CXB65" s="200"/>
      <c r="CXC65" s="266"/>
      <c r="CXD65" s="261"/>
      <c r="CXE65" s="265"/>
      <c r="CXF65" s="266"/>
      <c r="CXG65" s="200"/>
      <c r="CXH65" s="266"/>
      <c r="CXI65" s="261"/>
      <c r="CXJ65" s="265"/>
      <c r="CXK65" s="266"/>
      <c r="CXL65" s="200"/>
      <c r="CXM65" s="266"/>
      <c r="CXN65" s="261"/>
      <c r="CXO65" s="265"/>
      <c r="CXP65" s="266"/>
      <c r="CXQ65" s="200"/>
      <c r="CXR65" s="266"/>
      <c r="CXS65" s="261"/>
      <c r="CXT65" s="265"/>
      <c r="CXU65" s="266"/>
      <c r="CXV65" s="200"/>
      <c r="CXW65" s="266"/>
      <c r="CXX65" s="261"/>
      <c r="CXY65" s="265"/>
      <c r="CXZ65" s="266"/>
      <c r="CYA65" s="200"/>
      <c r="CYB65" s="266"/>
      <c r="CYC65" s="261"/>
      <c r="CYD65" s="265"/>
      <c r="CYE65" s="266"/>
      <c r="CYF65" s="200"/>
      <c r="CYG65" s="266"/>
      <c r="CYH65" s="261"/>
      <c r="CYI65" s="265"/>
      <c r="CYJ65" s="266"/>
      <c r="CYK65" s="200"/>
      <c r="CYL65" s="266"/>
      <c r="CYM65" s="261"/>
      <c r="CYN65" s="265"/>
      <c r="CYO65" s="266"/>
      <c r="CYP65" s="200"/>
      <c r="CYQ65" s="266"/>
      <c r="CYR65" s="261"/>
      <c r="CYS65" s="265"/>
      <c r="CYT65" s="266"/>
      <c r="CYU65" s="200"/>
      <c r="CYV65" s="266"/>
      <c r="CYW65" s="261"/>
      <c r="CYX65" s="265"/>
      <c r="CYY65" s="266"/>
      <c r="CYZ65" s="200"/>
      <c r="CZA65" s="266"/>
      <c r="CZB65" s="261"/>
      <c r="CZC65" s="265"/>
      <c r="CZD65" s="266"/>
      <c r="CZE65" s="200"/>
      <c r="CZF65" s="266"/>
      <c r="CZG65" s="261"/>
      <c r="CZH65" s="265"/>
      <c r="CZI65" s="266"/>
      <c r="CZJ65" s="200"/>
      <c r="CZK65" s="266"/>
      <c r="CZL65" s="261"/>
      <c r="CZM65" s="265"/>
      <c r="CZN65" s="266"/>
      <c r="CZO65" s="200"/>
      <c r="CZP65" s="266"/>
      <c r="CZQ65" s="261"/>
      <c r="CZR65" s="265"/>
      <c r="CZS65" s="266"/>
      <c r="CZT65" s="200"/>
      <c r="CZU65" s="266"/>
      <c r="CZV65" s="261"/>
      <c r="CZW65" s="265"/>
      <c r="CZX65" s="266"/>
      <c r="CZY65" s="200"/>
      <c r="CZZ65" s="266"/>
      <c r="DAA65" s="261"/>
      <c r="DAB65" s="265"/>
      <c r="DAC65" s="266"/>
      <c r="DAD65" s="200"/>
      <c r="DAE65" s="266"/>
      <c r="DAF65" s="261"/>
      <c r="DAG65" s="265"/>
      <c r="DAH65" s="266"/>
      <c r="DAI65" s="200"/>
      <c r="DAJ65" s="266"/>
      <c r="DAK65" s="261"/>
      <c r="DAL65" s="265"/>
      <c r="DAM65" s="266"/>
      <c r="DAN65" s="200"/>
      <c r="DAO65" s="266"/>
      <c r="DAP65" s="261"/>
      <c r="DAQ65" s="265"/>
      <c r="DAR65" s="266"/>
      <c r="DAS65" s="200"/>
      <c r="DAT65" s="266"/>
      <c r="DAU65" s="261"/>
      <c r="DAV65" s="265"/>
      <c r="DAW65" s="266"/>
      <c r="DAX65" s="200"/>
      <c r="DAY65" s="266"/>
      <c r="DAZ65" s="261"/>
      <c r="DBA65" s="265"/>
      <c r="DBB65" s="266"/>
      <c r="DBC65" s="200"/>
      <c r="DBD65" s="266"/>
      <c r="DBE65" s="261"/>
      <c r="DBF65" s="265"/>
      <c r="DBG65" s="266"/>
      <c r="DBH65" s="200"/>
      <c r="DBI65" s="266"/>
      <c r="DBJ65" s="261"/>
      <c r="DBK65" s="265"/>
      <c r="DBL65" s="266"/>
      <c r="DBM65" s="200"/>
      <c r="DBN65" s="266"/>
      <c r="DBO65" s="261"/>
      <c r="DBP65" s="265"/>
      <c r="DBQ65" s="266"/>
      <c r="DBR65" s="200"/>
      <c r="DBS65" s="266"/>
      <c r="DBT65" s="261"/>
      <c r="DBU65" s="265"/>
      <c r="DBV65" s="266"/>
      <c r="DBW65" s="200"/>
      <c r="DBX65" s="266"/>
      <c r="DBY65" s="261"/>
      <c r="DBZ65" s="265"/>
      <c r="DCA65" s="266"/>
      <c r="DCB65" s="200"/>
      <c r="DCC65" s="266"/>
      <c r="DCD65" s="261"/>
      <c r="DCE65" s="265"/>
      <c r="DCF65" s="266"/>
      <c r="DCG65" s="200"/>
      <c r="DCH65" s="266"/>
      <c r="DCI65" s="261"/>
      <c r="DCJ65" s="265"/>
      <c r="DCK65" s="266"/>
      <c r="DCL65" s="200"/>
      <c r="DCM65" s="266"/>
      <c r="DCN65" s="261"/>
      <c r="DCO65" s="265"/>
      <c r="DCP65" s="266"/>
      <c r="DCQ65" s="200"/>
      <c r="DCR65" s="266"/>
      <c r="DCS65" s="261"/>
      <c r="DCT65" s="265"/>
      <c r="DCU65" s="266"/>
      <c r="DCV65" s="200"/>
      <c r="DCW65" s="266"/>
      <c r="DCX65" s="261"/>
      <c r="DCY65" s="265"/>
      <c r="DCZ65" s="266"/>
      <c r="DDA65" s="200"/>
      <c r="DDB65" s="266"/>
      <c r="DDC65" s="261"/>
      <c r="DDD65" s="265"/>
      <c r="DDE65" s="266"/>
      <c r="DDF65" s="200"/>
      <c r="DDG65" s="266"/>
      <c r="DDH65" s="261"/>
      <c r="DDI65" s="265"/>
      <c r="DDJ65" s="266"/>
      <c r="DDK65" s="200"/>
      <c r="DDL65" s="266"/>
      <c r="DDM65" s="261"/>
      <c r="DDN65" s="265"/>
      <c r="DDO65" s="266"/>
      <c r="DDP65" s="200"/>
      <c r="DDQ65" s="266"/>
      <c r="DDR65" s="261"/>
      <c r="DDS65" s="265"/>
      <c r="DDT65" s="266"/>
      <c r="DDU65" s="200"/>
      <c r="DDV65" s="266"/>
      <c r="DDW65" s="261"/>
      <c r="DDX65" s="265"/>
      <c r="DDY65" s="266"/>
      <c r="DDZ65" s="200"/>
      <c r="DEA65" s="266"/>
      <c r="DEB65" s="261"/>
      <c r="DEC65" s="265"/>
      <c r="DED65" s="266"/>
      <c r="DEE65" s="200"/>
      <c r="DEF65" s="266"/>
      <c r="DEG65" s="261"/>
      <c r="DEH65" s="265"/>
      <c r="DEI65" s="266"/>
      <c r="DEJ65" s="200"/>
      <c r="DEK65" s="266"/>
      <c r="DEL65" s="261"/>
      <c r="DEM65" s="265"/>
      <c r="DEN65" s="266"/>
      <c r="DEO65" s="200"/>
      <c r="DEP65" s="266"/>
      <c r="DEQ65" s="261"/>
      <c r="DER65" s="265"/>
      <c r="DES65" s="266"/>
      <c r="DET65" s="200"/>
      <c r="DEU65" s="266"/>
      <c r="DEV65" s="261"/>
      <c r="DEW65" s="265"/>
      <c r="DEX65" s="266"/>
      <c r="DEY65" s="200"/>
      <c r="DEZ65" s="266"/>
      <c r="DFA65" s="261"/>
      <c r="DFB65" s="265"/>
      <c r="DFC65" s="266"/>
      <c r="DFD65" s="200"/>
      <c r="DFE65" s="266"/>
      <c r="DFF65" s="261"/>
      <c r="DFG65" s="265"/>
      <c r="DFH65" s="266"/>
      <c r="DFI65" s="200"/>
      <c r="DFJ65" s="266"/>
      <c r="DFK65" s="261"/>
      <c r="DFL65" s="265"/>
      <c r="DFM65" s="266"/>
      <c r="DFN65" s="200"/>
      <c r="DFO65" s="266"/>
      <c r="DFP65" s="261"/>
      <c r="DFQ65" s="265"/>
      <c r="DFR65" s="266"/>
      <c r="DFS65" s="200"/>
      <c r="DFT65" s="266"/>
      <c r="DFU65" s="261"/>
      <c r="DFV65" s="265"/>
      <c r="DFW65" s="266"/>
      <c r="DFX65" s="200"/>
      <c r="DFY65" s="266"/>
      <c r="DFZ65" s="261"/>
      <c r="DGA65" s="265"/>
      <c r="DGB65" s="266"/>
      <c r="DGC65" s="200"/>
      <c r="DGD65" s="266"/>
      <c r="DGE65" s="261"/>
      <c r="DGF65" s="265"/>
      <c r="DGG65" s="266"/>
      <c r="DGH65" s="200"/>
      <c r="DGI65" s="266"/>
      <c r="DGJ65" s="261"/>
      <c r="DGK65" s="265"/>
      <c r="DGL65" s="266"/>
      <c r="DGM65" s="200"/>
      <c r="DGN65" s="266"/>
      <c r="DGO65" s="261"/>
      <c r="DGP65" s="265"/>
      <c r="DGQ65" s="266"/>
      <c r="DGR65" s="200"/>
      <c r="DGS65" s="266"/>
      <c r="DGT65" s="261"/>
      <c r="DGU65" s="265"/>
      <c r="DGV65" s="266"/>
      <c r="DGW65" s="200"/>
      <c r="DGX65" s="266"/>
      <c r="DGY65" s="261"/>
      <c r="DGZ65" s="265"/>
      <c r="DHA65" s="266"/>
      <c r="DHB65" s="200"/>
      <c r="DHC65" s="266"/>
      <c r="DHD65" s="261"/>
      <c r="DHE65" s="265"/>
      <c r="DHF65" s="266"/>
      <c r="DHG65" s="200"/>
      <c r="DHH65" s="266"/>
      <c r="DHI65" s="261"/>
      <c r="DHJ65" s="265"/>
      <c r="DHK65" s="266"/>
      <c r="DHL65" s="200"/>
      <c r="DHM65" s="266"/>
      <c r="DHN65" s="261"/>
      <c r="DHO65" s="265"/>
      <c r="DHP65" s="266"/>
      <c r="DHQ65" s="200"/>
      <c r="DHR65" s="266"/>
      <c r="DHS65" s="261"/>
      <c r="DHT65" s="265"/>
      <c r="DHU65" s="266"/>
      <c r="DHV65" s="200"/>
      <c r="DHW65" s="266"/>
      <c r="DHX65" s="261"/>
      <c r="DHY65" s="265"/>
      <c r="DHZ65" s="266"/>
      <c r="DIA65" s="200"/>
      <c r="DIB65" s="266"/>
      <c r="DIC65" s="261"/>
      <c r="DID65" s="265"/>
      <c r="DIE65" s="266"/>
      <c r="DIF65" s="200"/>
      <c r="DIG65" s="266"/>
      <c r="DIH65" s="261"/>
      <c r="DII65" s="265"/>
      <c r="DIJ65" s="266"/>
      <c r="DIK65" s="200"/>
      <c r="DIL65" s="266"/>
      <c r="DIM65" s="261"/>
      <c r="DIN65" s="265"/>
      <c r="DIO65" s="266"/>
      <c r="DIP65" s="200"/>
      <c r="DIQ65" s="266"/>
      <c r="DIR65" s="261"/>
      <c r="DIS65" s="265"/>
      <c r="DIT65" s="266"/>
      <c r="DIU65" s="200"/>
      <c r="DIV65" s="266"/>
      <c r="DIW65" s="261"/>
      <c r="DIX65" s="265"/>
      <c r="DIY65" s="266"/>
      <c r="DIZ65" s="200"/>
      <c r="DJA65" s="266"/>
      <c r="DJB65" s="261"/>
      <c r="DJC65" s="265"/>
      <c r="DJD65" s="266"/>
      <c r="DJE65" s="200"/>
      <c r="DJF65" s="266"/>
      <c r="DJG65" s="261"/>
      <c r="DJH65" s="265"/>
      <c r="DJI65" s="266"/>
      <c r="DJJ65" s="200"/>
      <c r="DJK65" s="266"/>
      <c r="DJL65" s="261"/>
      <c r="DJM65" s="265"/>
      <c r="DJN65" s="266"/>
      <c r="DJO65" s="200"/>
      <c r="DJP65" s="266"/>
      <c r="DJQ65" s="261"/>
      <c r="DJR65" s="265"/>
      <c r="DJS65" s="266"/>
      <c r="DJT65" s="200"/>
      <c r="DJU65" s="266"/>
      <c r="DJV65" s="261"/>
      <c r="DJW65" s="265"/>
      <c r="DJX65" s="266"/>
      <c r="DJY65" s="200"/>
      <c r="DJZ65" s="266"/>
      <c r="DKA65" s="261"/>
      <c r="DKB65" s="265"/>
      <c r="DKC65" s="266"/>
      <c r="DKD65" s="200"/>
      <c r="DKE65" s="266"/>
      <c r="DKF65" s="261"/>
      <c r="DKG65" s="265"/>
      <c r="DKH65" s="266"/>
      <c r="DKI65" s="200"/>
      <c r="DKJ65" s="266"/>
      <c r="DKK65" s="261"/>
      <c r="DKL65" s="265"/>
      <c r="DKM65" s="266"/>
      <c r="DKN65" s="200"/>
      <c r="DKO65" s="266"/>
      <c r="DKP65" s="261"/>
      <c r="DKQ65" s="265"/>
      <c r="DKR65" s="266"/>
      <c r="DKS65" s="200"/>
      <c r="DKT65" s="266"/>
      <c r="DKU65" s="261"/>
      <c r="DKV65" s="265"/>
      <c r="DKW65" s="266"/>
      <c r="DKX65" s="200"/>
      <c r="DKY65" s="266"/>
      <c r="DKZ65" s="261"/>
      <c r="DLA65" s="265"/>
      <c r="DLB65" s="266"/>
      <c r="DLC65" s="200"/>
      <c r="DLD65" s="266"/>
      <c r="DLE65" s="261"/>
      <c r="DLF65" s="265"/>
      <c r="DLG65" s="266"/>
      <c r="DLH65" s="200"/>
      <c r="DLI65" s="266"/>
      <c r="DLJ65" s="261"/>
      <c r="DLK65" s="265"/>
      <c r="DLL65" s="266"/>
      <c r="DLM65" s="200"/>
      <c r="DLN65" s="266"/>
      <c r="DLO65" s="261"/>
      <c r="DLP65" s="265"/>
      <c r="DLQ65" s="266"/>
      <c r="DLR65" s="200"/>
      <c r="DLS65" s="266"/>
      <c r="DLT65" s="261"/>
      <c r="DLU65" s="265"/>
      <c r="DLV65" s="266"/>
      <c r="DLW65" s="200"/>
      <c r="DLX65" s="266"/>
      <c r="DLY65" s="261"/>
      <c r="DLZ65" s="265"/>
      <c r="DMA65" s="266"/>
      <c r="DMB65" s="200"/>
      <c r="DMC65" s="266"/>
      <c r="DMD65" s="261"/>
      <c r="DME65" s="265"/>
      <c r="DMF65" s="266"/>
      <c r="DMG65" s="200"/>
      <c r="DMH65" s="266"/>
      <c r="DMI65" s="261"/>
      <c r="DMJ65" s="265"/>
      <c r="DMK65" s="266"/>
      <c r="DML65" s="200"/>
      <c r="DMM65" s="266"/>
      <c r="DMN65" s="261"/>
      <c r="DMO65" s="265"/>
      <c r="DMP65" s="266"/>
      <c r="DMQ65" s="200"/>
      <c r="DMR65" s="266"/>
      <c r="DMS65" s="261"/>
      <c r="DMT65" s="265"/>
      <c r="DMU65" s="266"/>
      <c r="DMV65" s="200"/>
      <c r="DMW65" s="266"/>
      <c r="DMX65" s="261"/>
      <c r="DMY65" s="265"/>
      <c r="DMZ65" s="266"/>
      <c r="DNA65" s="200"/>
      <c r="DNB65" s="266"/>
      <c r="DNC65" s="261"/>
      <c r="DND65" s="265"/>
      <c r="DNE65" s="266"/>
      <c r="DNF65" s="200"/>
      <c r="DNG65" s="266"/>
      <c r="DNH65" s="261"/>
      <c r="DNI65" s="265"/>
      <c r="DNJ65" s="266"/>
      <c r="DNK65" s="200"/>
      <c r="DNL65" s="266"/>
      <c r="DNM65" s="261"/>
      <c r="DNN65" s="265"/>
      <c r="DNO65" s="266"/>
      <c r="DNP65" s="200"/>
      <c r="DNQ65" s="266"/>
      <c r="DNR65" s="261"/>
      <c r="DNS65" s="265"/>
      <c r="DNT65" s="266"/>
      <c r="DNU65" s="200"/>
      <c r="DNV65" s="266"/>
      <c r="DNW65" s="261"/>
      <c r="DNX65" s="265"/>
      <c r="DNY65" s="266"/>
      <c r="DNZ65" s="200"/>
      <c r="DOA65" s="266"/>
      <c r="DOB65" s="261"/>
      <c r="DOC65" s="265"/>
      <c r="DOD65" s="266"/>
      <c r="DOE65" s="200"/>
      <c r="DOF65" s="266"/>
      <c r="DOG65" s="261"/>
      <c r="DOH65" s="265"/>
      <c r="DOI65" s="266"/>
      <c r="DOJ65" s="200"/>
      <c r="DOK65" s="266"/>
      <c r="DOL65" s="261"/>
      <c r="DOM65" s="265"/>
      <c r="DON65" s="266"/>
      <c r="DOO65" s="200"/>
      <c r="DOP65" s="266"/>
      <c r="DOQ65" s="261"/>
      <c r="DOR65" s="265"/>
      <c r="DOS65" s="266"/>
      <c r="DOT65" s="200"/>
      <c r="DOU65" s="266"/>
      <c r="DOV65" s="261"/>
      <c r="DOW65" s="265"/>
      <c r="DOX65" s="266"/>
      <c r="DOY65" s="200"/>
      <c r="DOZ65" s="266"/>
      <c r="DPA65" s="261"/>
      <c r="DPB65" s="265"/>
      <c r="DPC65" s="266"/>
      <c r="DPD65" s="200"/>
      <c r="DPE65" s="266"/>
      <c r="DPF65" s="261"/>
      <c r="DPG65" s="265"/>
      <c r="DPH65" s="266"/>
      <c r="DPI65" s="200"/>
      <c r="DPJ65" s="266"/>
      <c r="DPK65" s="261"/>
      <c r="DPL65" s="265"/>
      <c r="DPM65" s="266"/>
      <c r="DPN65" s="200"/>
      <c r="DPO65" s="266"/>
      <c r="DPP65" s="261"/>
      <c r="DPQ65" s="265"/>
      <c r="DPR65" s="266"/>
      <c r="DPS65" s="200"/>
      <c r="DPT65" s="266"/>
      <c r="DPU65" s="261"/>
      <c r="DPV65" s="265"/>
      <c r="DPW65" s="266"/>
      <c r="DPX65" s="200"/>
      <c r="DPY65" s="266"/>
      <c r="DPZ65" s="261"/>
      <c r="DQA65" s="265"/>
      <c r="DQB65" s="266"/>
      <c r="DQC65" s="200"/>
      <c r="DQD65" s="266"/>
      <c r="DQE65" s="261"/>
      <c r="DQF65" s="265"/>
      <c r="DQG65" s="266"/>
      <c r="DQH65" s="200"/>
      <c r="DQI65" s="266"/>
      <c r="DQJ65" s="261"/>
      <c r="DQK65" s="265"/>
      <c r="DQL65" s="266"/>
      <c r="DQM65" s="200"/>
      <c r="DQN65" s="266"/>
      <c r="DQO65" s="261"/>
      <c r="DQP65" s="265"/>
      <c r="DQQ65" s="266"/>
      <c r="DQR65" s="200"/>
      <c r="DQS65" s="266"/>
      <c r="DQT65" s="261"/>
      <c r="DQU65" s="265"/>
      <c r="DQV65" s="266"/>
      <c r="DQW65" s="200"/>
      <c r="DQX65" s="266"/>
      <c r="DQY65" s="261"/>
      <c r="DQZ65" s="265"/>
      <c r="DRA65" s="266"/>
      <c r="DRB65" s="200"/>
      <c r="DRC65" s="266"/>
      <c r="DRD65" s="261"/>
      <c r="DRE65" s="265"/>
      <c r="DRF65" s="266"/>
      <c r="DRG65" s="200"/>
      <c r="DRH65" s="266"/>
      <c r="DRI65" s="261"/>
      <c r="DRJ65" s="265"/>
      <c r="DRK65" s="266"/>
      <c r="DRL65" s="200"/>
      <c r="DRM65" s="266"/>
      <c r="DRN65" s="261"/>
      <c r="DRO65" s="265"/>
      <c r="DRP65" s="266"/>
      <c r="DRQ65" s="200"/>
      <c r="DRR65" s="266"/>
      <c r="DRS65" s="261"/>
      <c r="DRT65" s="265"/>
      <c r="DRU65" s="266"/>
      <c r="DRV65" s="200"/>
      <c r="DRW65" s="266"/>
      <c r="DRX65" s="261"/>
      <c r="DRY65" s="265"/>
      <c r="DRZ65" s="266"/>
      <c r="DSA65" s="200"/>
      <c r="DSB65" s="266"/>
      <c r="DSC65" s="261"/>
      <c r="DSD65" s="265"/>
      <c r="DSE65" s="266"/>
      <c r="DSF65" s="200"/>
      <c r="DSG65" s="266"/>
      <c r="DSH65" s="261"/>
      <c r="DSI65" s="265"/>
      <c r="DSJ65" s="266"/>
      <c r="DSK65" s="200"/>
      <c r="DSL65" s="266"/>
      <c r="DSM65" s="261"/>
      <c r="DSN65" s="265"/>
      <c r="DSO65" s="266"/>
      <c r="DSP65" s="200"/>
      <c r="DSQ65" s="266"/>
      <c r="DSR65" s="261"/>
      <c r="DSS65" s="265"/>
      <c r="DST65" s="266"/>
      <c r="DSU65" s="200"/>
      <c r="DSV65" s="266"/>
      <c r="DSW65" s="261"/>
      <c r="DSX65" s="265"/>
      <c r="DSY65" s="266"/>
      <c r="DSZ65" s="200"/>
      <c r="DTA65" s="266"/>
      <c r="DTB65" s="261"/>
      <c r="DTC65" s="265"/>
      <c r="DTD65" s="266"/>
      <c r="DTE65" s="200"/>
      <c r="DTF65" s="266"/>
      <c r="DTG65" s="261"/>
      <c r="DTH65" s="265"/>
      <c r="DTI65" s="266"/>
      <c r="DTJ65" s="200"/>
      <c r="DTK65" s="266"/>
      <c r="DTL65" s="261"/>
      <c r="DTM65" s="265"/>
      <c r="DTN65" s="266"/>
      <c r="DTO65" s="200"/>
      <c r="DTP65" s="266"/>
      <c r="DTQ65" s="261"/>
      <c r="DTR65" s="265"/>
      <c r="DTS65" s="266"/>
      <c r="DTT65" s="200"/>
      <c r="DTU65" s="266"/>
      <c r="DTV65" s="261"/>
      <c r="DTW65" s="265"/>
      <c r="DTX65" s="266"/>
      <c r="DTY65" s="200"/>
      <c r="DTZ65" s="266"/>
      <c r="DUA65" s="261"/>
      <c r="DUB65" s="265"/>
      <c r="DUC65" s="266"/>
      <c r="DUD65" s="200"/>
      <c r="DUE65" s="266"/>
      <c r="DUF65" s="261"/>
      <c r="DUG65" s="265"/>
      <c r="DUH65" s="266"/>
      <c r="DUI65" s="200"/>
      <c r="DUJ65" s="266"/>
      <c r="DUK65" s="261"/>
      <c r="DUL65" s="265"/>
      <c r="DUM65" s="266"/>
      <c r="DUN65" s="200"/>
      <c r="DUO65" s="266"/>
      <c r="DUP65" s="261"/>
      <c r="DUQ65" s="265"/>
      <c r="DUR65" s="266"/>
      <c r="DUS65" s="200"/>
      <c r="DUT65" s="266"/>
      <c r="DUU65" s="261"/>
      <c r="DUV65" s="265"/>
      <c r="DUW65" s="266"/>
      <c r="DUX65" s="200"/>
      <c r="DUY65" s="266"/>
      <c r="DUZ65" s="261"/>
      <c r="DVA65" s="265"/>
      <c r="DVB65" s="266"/>
      <c r="DVC65" s="200"/>
      <c r="DVD65" s="266"/>
      <c r="DVE65" s="261"/>
      <c r="DVF65" s="265"/>
      <c r="DVG65" s="266"/>
      <c r="DVH65" s="200"/>
      <c r="DVI65" s="266"/>
      <c r="DVJ65" s="261"/>
      <c r="DVK65" s="265"/>
      <c r="DVL65" s="266"/>
      <c r="DVM65" s="200"/>
      <c r="DVN65" s="266"/>
      <c r="DVO65" s="261"/>
      <c r="DVP65" s="265"/>
      <c r="DVQ65" s="266"/>
      <c r="DVR65" s="200"/>
      <c r="DVS65" s="266"/>
      <c r="DVT65" s="261"/>
      <c r="DVU65" s="265"/>
      <c r="DVV65" s="266"/>
      <c r="DVW65" s="200"/>
      <c r="DVX65" s="266"/>
      <c r="DVY65" s="261"/>
      <c r="DVZ65" s="265"/>
      <c r="DWA65" s="266"/>
      <c r="DWB65" s="200"/>
      <c r="DWC65" s="266"/>
      <c r="DWD65" s="261"/>
      <c r="DWE65" s="265"/>
      <c r="DWF65" s="266"/>
      <c r="DWG65" s="200"/>
      <c r="DWH65" s="266"/>
      <c r="DWI65" s="261"/>
      <c r="DWJ65" s="265"/>
      <c r="DWK65" s="266"/>
      <c r="DWL65" s="200"/>
      <c r="DWM65" s="266"/>
      <c r="DWN65" s="261"/>
      <c r="DWO65" s="265"/>
      <c r="DWP65" s="266"/>
      <c r="DWQ65" s="200"/>
      <c r="DWR65" s="266"/>
      <c r="DWS65" s="261"/>
      <c r="DWT65" s="265"/>
      <c r="DWU65" s="266"/>
      <c r="DWV65" s="200"/>
      <c r="DWW65" s="266"/>
      <c r="DWX65" s="261"/>
      <c r="DWY65" s="265"/>
      <c r="DWZ65" s="266"/>
      <c r="DXA65" s="200"/>
      <c r="DXB65" s="266"/>
      <c r="DXC65" s="261"/>
      <c r="DXD65" s="265"/>
      <c r="DXE65" s="266"/>
      <c r="DXF65" s="200"/>
      <c r="DXG65" s="266"/>
      <c r="DXH65" s="261"/>
      <c r="DXI65" s="265"/>
      <c r="DXJ65" s="266"/>
      <c r="DXK65" s="200"/>
      <c r="DXL65" s="266"/>
      <c r="DXM65" s="261"/>
      <c r="DXN65" s="265"/>
      <c r="DXO65" s="266"/>
      <c r="DXP65" s="200"/>
      <c r="DXQ65" s="266"/>
      <c r="DXR65" s="261"/>
      <c r="DXS65" s="265"/>
      <c r="DXT65" s="266"/>
      <c r="DXU65" s="200"/>
      <c r="DXV65" s="266"/>
      <c r="DXW65" s="261"/>
      <c r="DXX65" s="265"/>
      <c r="DXY65" s="266"/>
      <c r="DXZ65" s="200"/>
      <c r="DYA65" s="266"/>
      <c r="DYB65" s="261"/>
      <c r="DYC65" s="265"/>
      <c r="DYD65" s="266"/>
      <c r="DYE65" s="200"/>
      <c r="DYF65" s="266"/>
      <c r="DYG65" s="261"/>
      <c r="DYH65" s="265"/>
      <c r="DYI65" s="266"/>
      <c r="DYJ65" s="200"/>
      <c r="DYK65" s="266"/>
      <c r="DYL65" s="261"/>
      <c r="DYM65" s="265"/>
      <c r="DYN65" s="266"/>
      <c r="DYO65" s="200"/>
      <c r="DYP65" s="266"/>
      <c r="DYQ65" s="261"/>
      <c r="DYR65" s="265"/>
      <c r="DYS65" s="266"/>
      <c r="DYT65" s="200"/>
      <c r="DYU65" s="266"/>
      <c r="DYV65" s="261"/>
      <c r="DYW65" s="265"/>
      <c r="DYX65" s="266"/>
      <c r="DYY65" s="200"/>
      <c r="DYZ65" s="266"/>
      <c r="DZA65" s="261"/>
      <c r="DZB65" s="265"/>
      <c r="DZC65" s="266"/>
      <c r="DZD65" s="200"/>
      <c r="DZE65" s="266"/>
      <c r="DZF65" s="261"/>
      <c r="DZG65" s="265"/>
      <c r="DZH65" s="266"/>
      <c r="DZI65" s="200"/>
      <c r="DZJ65" s="266"/>
      <c r="DZK65" s="261"/>
      <c r="DZL65" s="265"/>
      <c r="DZM65" s="266"/>
      <c r="DZN65" s="200"/>
      <c r="DZO65" s="266"/>
      <c r="DZP65" s="261"/>
      <c r="DZQ65" s="265"/>
      <c r="DZR65" s="266"/>
      <c r="DZS65" s="200"/>
      <c r="DZT65" s="266"/>
      <c r="DZU65" s="261"/>
      <c r="DZV65" s="265"/>
      <c r="DZW65" s="266"/>
      <c r="DZX65" s="200"/>
      <c r="DZY65" s="266"/>
      <c r="DZZ65" s="261"/>
      <c r="EAA65" s="265"/>
      <c r="EAB65" s="266"/>
      <c r="EAC65" s="200"/>
      <c r="EAD65" s="266"/>
      <c r="EAE65" s="261"/>
      <c r="EAF65" s="265"/>
      <c r="EAG65" s="266"/>
      <c r="EAH65" s="200"/>
      <c r="EAI65" s="266"/>
      <c r="EAJ65" s="261"/>
      <c r="EAK65" s="265"/>
      <c r="EAL65" s="266"/>
      <c r="EAM65" s="200"/>
      <c r="EAN65" s="266"/>
      <c r="EAO65" s="261"/>
      <c r="EAP65" s="265"/>
      <c r="EAQ65" s="266"/>
      <c r="EAR65" s="200"/>
      <c r="EAS65" s="266"/>
      <c r="EAT65" s="261"/>
      <c r="EAU65" s="265"/>
      <c r="EAV65" s="266"/>
      <c r="EAW65" s="200"/>
      <c r="EAX65" s="266"/>
      <c r="EAY65" s="261"/>
      <c r="EAZ65" s="265"/>
      <c r="EBA65" s="266"/>
      <c r="EBB65" s="200"/>
      <c r="EBC65" s="266"/>
      <c r="EBD65" s="261"/>
      <c r="EBE65" s="265"/>
      <c r="EBF65" s="266"/>
      <c r="EBG65" s="200"/>
      <c r="EBH65" s="266"/>
      <c r="EBI65" s="261"/>
      <c r="EBJ65" s="265"/>
      <c r="EBK65" s="266"/>
      <c r="EBL65" s="200"/>
      <c r="EBM65" s="266"/>
      <c r="EBN65" s="261"/>
      <c r="EBO65" s="265"/>
      <c r="EBP65" s="266"/>
      <c r="EBQ65" s="200"/>
      <c r="EBR65" s="266"/>
      <c r="EBS65" s="261"/>
      <c r="EBT65" s="265"/>
      <c r="EBU65" s="266"/>
      <c r="EBV65" s="200"/>
      <c r="EBW65" s="266"/>
      <c r="EBX65" s="261"/>
      <c r="EBY65" s="265"/>
      <c r="EBZ65" s="266"/>
      <c r="ECA65" s="200"/>
      <c r="ECB65" s="266"/>
      <c r="ECC65" s="261"/>
      <c r="ECD65" s="265"/>
      <c r="ECE65" s="266"/>
      <c r="ECF65" s="200"/>
      <c r="ECG65" s="266"/>
      <c r="ECH65" s="261"/>
      <c r="ECI65" s="265"/>
      <c r="ECJ65" s="266"/>
      <c r="ECK65" s="200"/>
      <c r="ECL65" s="266"/>
      <c r="ECM65" s="261"/>
      <c r="ECN65" s="265"/>
      <c r="ECO65" s="266"/>
      <c r="ECP65" s="200"/>
      <c r="ECQ65" s="266"/>
      <c r="ECR65" s="261"/>
      <c r="ECS65" s="265"/>
      <c r="ECT65" s="266"/>
      <c r="ECU65" s="200"/>
      <c r="ECV65" s="266"/>
      <c r="ECW65" s="261"/>
      <c r="ECX65" s="265"/>
      <c r="ECY65" s="266"/>
      <c r="ECZ65" s="200"/>
      <c r="EDA65" s="266"/>
      <c r="EDB65" s="261"/>
      <c r="EDC65" s="265"/>
      <c r="EDD65" s="266"/>
      <c r="EDE65" s="200"/>
      <c r="EDF65" s="266"/>
      <c r="EDG65" s="261"/>
      <c r="EDH65" s="265"/>
      <c r="EDI65" s="266"/>
      <c r="EDJ65" s="200"/>
      <c r="EDK65" s="266"/>
      <c r="EDL65" s="261"/>
      <c r="EDM65" s="265"/>
      <c r="EDN65" s="266"/>
      <c r="EDO65" s="200"/>
      <c r="EDP65" s="266"/>
      <c r="EDQ65" s="261"/>
      <c r="EDR65" s="265"/>
      <c r="EDS65" s="266"/>
      <c r="EDT65" s="200"/>
      <c r="EDU65" s="266"/>
      <c r="EDV65" s="261"/>
      <c r="EDW65" s="265"/>
      <c r="EDX65" s="266"/>
      <c r="EDY65" s="200"/>
      <c r="EDZ65" s="266"/>
      <c r="EEA65" s="261"/>
      <c r="EEB65" s="265"/>
      <c r="EEC65" s="266"/>
      <c r="EED65" s="200"/>
      <c r="EEE65" s="266"/>
      <c r="EEF65" s="261"/>
      <c r="EEG65" s="265"/>
      <c r="EEH65" s="266"/>
      <c r="EEI65" s="200"/>
      <c r="EEJ65" s="266"/>
      <c r="EEK65" s="261"/>
      <c r="EEL65" s="265"/>
      <c r="EEM65" s="266"/>
      <c r="EEN65" s="200"/>
      <c r="EEO65" s="266"/>
      <c r="EEP65" s="261"/>
      <c r="EEQ65" s="265"/>
      <c r="EER65" s="266"/>
      <c r="EES65" s="200"/>
      <c r="EET65" s="266"/>
      <c r="EEU65" s="261"/>
      <c r="EEV65" s="265"/>
      <c r="EEW65" s="266"/>
      <c r="EEX65" s="200"/>
      <c r="EEY65" s="266"/>
      <c r="EEZ65" s="261"/>
      <c r="EFA65" s="265"/>
      <c r="EFB65" s="266"/>
      <c r="EFC65" s="200"/>
      <c r="EFD65" s="266"/>
      <c r="EFE65" s="261"/>
      <c r="EFF65" s="265"/>
      <c r="EFG65" s="266"/>
      <c r="EFH65" s="200"/>
      <c r="EFI65" s="266"/>
      <c r="EFJ65" s="261"/>
      <c r="EFK65" s="265"/>
      <c r="EFL65" s="266"/>
      <c r="EFM65" s="200"/>
      <c r="EFN65" s="266"/>
      <c r="EFO65" s="261"/>
      <c r="EFP65" s="265"/>
      <c r="EFQ65" s="266"/>
      <c r="EFR65" s="200"/>
      <c r="EFS65" s="266"/>
      <c r="EFT65" s="261"/>
      <c r="EFU65" s="265"/>
      <c r="EFV65" s="266"/>
      <c r="EFW65" s="200"/>
      <c r="EFX65" s="266"/>
      <c r="EFY65" s="261"/>
      <c r="EFZ65" s="265"/>
      <c r="EGA65" s="266"/>
      <c r="EGB65" s="200"/>
      <c r="EGC65" s="266"/>
      <c r="EGD65" s="261"/>
      <c r="EGE65" s="265"/>
      <c r="EGF65" s="266"/>
      <c r="EGG65" s="200"/>
      <c r="EGH65" s="266"/>
      <c r="EGI65" s="261"/>
      <c r="EGJ65" s="265"/>
      <c r="EGK65" s="266"/>
      <c r="EGL65" s="200"/>
      <c r="EGM65" s="266"/>
      <c r="EGN65" s="261"/>
      <c r="EGO65" s="265"/>
      <c r="EGP65" s="266"/>
      <c r="EGQ65" s="200"/>
      <c r="EGR65" s="266"/>
      <c r="EGS65" s="261"/>
      <c r="EGT65" s="265"/>
      <c r="EGU65" s="266"/>
      <c r="EGV65" s="200"/>
      <c r="EGW65" s="266"/>
      <c r="EGX65" s="261"/>
      <c r="EGY65" s="265"/>
      <c r="EGZ65" s="266"/>
      <c r="EHA65" s="200"/>
      <c r="EHB65" s="266"/>
      <c r="EHC65" s="261"/>
      <c r="EHD65" s="265"/>
      <c r="EHE65" s="266"/>
      <c r="EHF65" s="200"/>
      <c r="EHG65" s="266"/>
      <c r="EHH65" s="261"/>
      <c r="EHI65" s="265"/>
      <c r="EHJ65" s="266"/>
      <c r="EHK65" s="200"/>
      <c r="EHL65" s="266"/>
      <c r="EHM65" s="261"/>
      <c r="EHN65" s="265"/>
      <c r="EHO65" s="266"/>
      <c r="EHP65" s="200"/>
      <c r="EHQ65" s="266"/>
      <c r="EHR65" s="261"/>
      <c r="EHS65" s="265"/>
      <c r="EHT65" s="266"/>
      <c r="EHU65" s="200"/>
      <c r="EHV65" s="266"/>
      <c r="EHW65" s="261"/>
      <c r="EHX65" s="265"/>
      <c r="EHY65" s="266"/>
      <c r="EHZ65" s="200"/>
      <c r="EIA65" s="266"/>
      <c r="EIB65" s="261"/>
      <c r="EIC65" s="265"/>
      <c r="EID65" s="266"/>
      <c r="EIE65" s="200"/>
      <c r="EIF65" s="266"/>
      <c r="EIG65" s="261"/>
      <c r="EIH65" s="265"/>
      <c r="EII65" s="266"/>
      <c r="EIJ65" s="200"/>
      <c r="EIK65" s="266"/>
      <c r="EIL65" s="261"/>
      <c r="EIM65" s="265"/>
      <c r="EIN65" s="266"/>
      <c r="EIO65" s="200"/>
      <c r="EIP65" s="266"/>
      <c r="EIQ65" s="261"/>
      <c r="EIR65" s="265"/>
      <c r="EIS65" s="266"/>
      <c r="EIT65" s="200"/>
      <c r="EIU65" s="266"/>
      <c r="EIV65" s="261"/>
      <c r="EIW65" s="265"/>
      <c r="EIX65" s="266"/>
      <c r="EIY65" s="200"/>
      <c r="EIZ65" s="266"/>
      <c r="EJA65" s="261"/>
      <c r="EJB65" s="265"/>
      <c r="EJC65" s="266"/>
      <c r="EJD65" s="200"/>
      <c r="EJE65" s="266"/>
      <c r="EJF65" s="261"/>
      <c r="EJG65" s="265"/>
      <c r="EJH65" s="266"/>
      <c r="EJI65" s="200"/>
      <c r="EJJ65" s="266"/>
      <c r="EJK65" s="261"/>
      <c r="EJL65" s="265"/>
      <c r="EJM65" s="266"/>
      <c r="EJN65" s="200"/>
      <c r="EJO65" s="266"/>
      <c r="EJP65" s="261"/>
      <c r="EJQ65" s="265"/>
      <c r="EJR65" s="266"/>
      <c r="EJS65" s="200"/>
      <c r="EJT65" s="266"/>
      <c r="EJU65" s="261"/>
      <c r="EJV65" s="265"/>
      <c r="EJW65" s="266"/>
      <c r="EJX65" s="200"/>
      <c r="EJY65" s="266"/>
      <c r="EJZ65" s="261"/>
      <c r="EKA65" s="265"/>
      <c r="EKB65" s="266"/>
      <c r="EKC65" s="200"/>
      <c r="EKD65" s="266"/>
      <c r="EKE65" s="261"/>
      <c r="EKF65" s="265"/>
      <c r="EKG65" s="266"/>
      <c r="EKH65" s="200"/>
      <c r="EKI65" s="266"/>
      <c r="EKJ65" s="261"/>
      <c r="EKK65" s="265"/>
      <c r="EKL65" s="266"/>
      <c r="EKM65" s="200"/>
      <c r="EKN65" s="266"/>
      <c r="EKO65" s="261"/>
      <c r="EKP65" s="265"/>
      <c r="EKQ65" s="266"/>
      <c r="EKR65" s="200"/>
      <c r="EKS65" s="266"/>
      <c r="EKT65" s="261"/>
      <c r="EKU65" s="265"/>
      <c r="EKV65" s="266"/>
      <c r="EKW65" s="200"/>
      <c r="EKX65" s="266"/>
      <c r="EKY65" s="261"/>
      <c r="EKZ65" s="265"/>
      <c r="ELA65" s="266"/>
      <c r="ELB65" s="200"/>
      <c r="ELC65" s="266"/>
      <c r="ELD65" s="261"/>
      <c r="ELE65" s="265"/>
      <c r="ELF65" s="266"/>
      <c r="ELG65" s="200"/>
      <c r="ELH65" s="266"/>
      <c r="ELI65" s="261"/>
      <c r="ELJ65" s="265"/>
      <c r="ELK65" s="266"/>
      <c r="ELL65" s="200"/>
      <c r="ELM65" s="266"/>
      <c r="ELN65" s="261"/>
      <c r="ELO65" s="265"/>
      <c r="ELP65" s="266"/>
      <c r="ELQ65" s="200"/>
      <c r="ELR65" s="266"/>
      <c r="ELS65" s="261"/>
      <c r="ELT65" s="265"/>
      <c r="ELU65" s="266"/>
      <c r="ELV65" s="200"/>
      <c r="ELW65" s="266"/>
      <c r="ELX65" s="261"/>
      <c r="ELY65" s="265"/>
      <c r="ELZ65" s="266"/>
      <c r="EMA65" s="200"/>
      <c r="EMB65" s="266"/>
      <c r="EMC65" s="261"/>
      <c r="EMD65" s="265"/>
      <c r="EME65" s="266"/>
      <c r="EMF65" s="200"/>
      <c r="EMG65" s="266"/>
      <c r="EMH65" s="261"/>
      <c r="EMI65" s="265"/>
      <c r="EMJ65" s="266"/>
      <c r="EMK65" s="200"/>
      <c r="EML65" s="266"/>
      <c r="EMM65" s="261"/>
      <c r="EMN65" s="265"/>
      <c r="EMO65" s="266"/>
      <c r="EMP65" s="200"/>
      <c r="EMQ65" s="266"/>
      <c r="EMR65" s="261"/>
      <c r="EMS65" s="265"/>
      <c r="EMT65" s="266"/>
      <c r="EMU65" s="200"/>
      <c r="EMV65" s="266"/>
      <c r="EMW65" s="261"/>
      <c r="EMX65" s="265"/>
      <c r="EMY65" s="266"/>
      <c r="EMZ65" s="200"/>
      <c r="ENA65" s="266"/>
      <c r="ENB65" s="261"/>
      <c r="ENC65" s="265"/>
      <c r="END65" s="266"/>
      <c r="ENE65" s="200"/>
      <c r="ENF65" s="266"/>
      <c r="ENG65" s="261"/>
      <c r="ENH65" s="265"/>
      <c r="ENI65" s="266"/>
      <c r="ENJ65" s="200"/>
      <c r="ENK65" s="266"/>
      <c r="ENL65" s="261"/>
      <c r="ENM65" s="265"/>
      <c r="ENN65" s="266"/>
      <c r="ENO65" s="200"/>
      <c r="ENP65" s="266"/>
      <c r="ENQ65" s="261"/>
      <c r="ENR65" s="265"/>
      <c r="ENS65" s="266"/>
      <c r="ENT65" s="200"/>
      <c r="ENU65" s="266"/>
      <c r="ENV65" s="261"/>
      <c r="ENW65" s="265"/>
      <c r="ENX65" s="266"/>
      <c r="ENY65" s="200"/>
      <c r="ENZ65" s="266"/>
      <c r="EOA65" s="261"/>
      <c r="EOB65" s="265"/>
      <c r="EOC65" s="266"/>
      <c r="EOD65" s="200"/>
      <c r="EOE65" s="266"/>
      <c r="EOF65" s="261"/>
      <c r="EOG65" s="265"/>
      <c r="EOH65" s="266"/>
      <c r="EOI65" s="200"/>
      <c r="EOJ65" s="266"/>
      <c r="EOK65" s="261"/>
      <c r="EOL65" s="265"/>
      <c r="EOM65" s="266"/>
      <c r="EON65" s="200"/>
      <c r="EOO65" s="266"/>
      <c r="EOP65" s="261"/>
      <c r="EOQ65" s="265"/>
      <c r="EOR65" s="266"/>
      <c r="EOS65" s="200"/>
      <c r="EOT65" s="266"/>
      <c r="EOU65" s="261"/>
      <c r="EOV65" s="265"/>
      <c r="EOW65" s="266"/>
      <c r="EOX65" s="200"/>
      <c r="EOY65" s="266"/>
      <c r="EOZ65" s="261"/>
      <c r="EPA65" s="265"/>
      <c r="EPB65" s="266"/>
      <c r="EPC65" s="200"/>
      <c r="EPD65" s="266"/>
      <c r="EPE65" s="261"/>
      <c r="EPF65" s="265"/>
      <c r="EPG65" s="266"/>
      <c r="EPH65" s="200"/>
      <c r="EPI65" s="266"/>
      <c r="EPJ65" s="261"/>
      <c r="EPK65" s="265"/>
      <c r="EPL65" s="266"/>
      <c r="EPM65" s="200"/>
      <c r="EPN65" s="266"/>
      <c r="EPO65" s="261"/>
      <c r="EPP65" s="265"/>
      <c r="EPQ65" s="266"/>
      <c r="EPR65" s="200"/>
      <c r="EPS65" s="266"/>
      <c r="EPT65" s="261"/>
      <c r="EPU65" s="265"/>
      <c r="EPV65" s="266"/>
      <c r="EPW65" s="200"/>
      <c r="EPX65" s="266"/>
      <c r="EPY65" s="261"/>
      <c r="EPZ65" s="265"/>
      <c r="EQA65" s="266"/>
      <c r="EQB65" s="200"/>
      <c r="EQC65" s="266"/>
      <c r="EQD65" s="261"/>
      <c r="EQE65" s="265"/>
      <c r="EQF65" s="266"/>
      <c r="EQG65" s="200"/>
      <c r="EQH65" s="266"/>
      <c r="EQI65" s="261"/>
      <c r="EQJ65" s="265"/>
      <c r="EQK65" s="266"/>
      <c r="EQL65" s="200"/>
      <c r="EQM65" s="266"/>
      <c r="EQN65" s="261"/>
      <c r="EQO65" s="265"/>
      <c r="EQP65" s="266"/>
      <c r="EQQ65" s="200"/>
      <c r="EQR65" s="266"/>
      <c r="EQS65" s="261"/>
      <c r="EQT65" s="265"/>
      <c r="EQU65" s="266"/>
      <c r="EQV65" s="200"/>
      <c r="EQW65" s="266"/>
      <c r="EQX65" s="261"/>
      <c r="EQY65" s="265"/>
      <c r="EQZ65" s="266"/>
      <c r="ERA65" s="200"/>
      <c r="ERB65" s="266"/>
      <c r="ERC65" s="261"/>
      <c r="ERD65" s="265"/>
      <c r="ERE65" s="266"/>
      <c r="ERF65" s="200"/>
      <c r="ERG65" s="266"/>
      <c r="ERH65" s="261"/>
      <c r="ERI65" s="265"/>
      <c r="ERJ65" s="266"/>
      <c r="ERK65" s="200"/>
      <c r="ERL65" s="266"/>
      <c r="ERM65" s="261"/>
      <c r="ERN65" s="265"/>
      <c r="ERO65" s="266"/>
      <c r="ERP65" s="200"/>
      <c r="ERQ65" s="266"/>
      <c r="ERR65" s="261"/>
      <c r="ERS65" s="265"/>
      <c r="ERT65" s="266"/>
      <c r="ERU65" s="200"/>
      <c r="ERV65" s="266"/>
      <c r="ERW65" s="261"/>
      <c r="ERX65" s="265"/>
      <c r="ERY65" s="266"/>
      <c r="ERZ65" s="200"/>
      <c r="ESA65" s="266"/>
      <c r="ESB65" s="261"/>
      <c r="ESC65" s="265"/>
      <c r="ESD65" s="266"/>
      <c r="ESE65" s="200"/>
      <c r="ESF65" s="266"/>
      <c r="ESG65" s="261"/>
      <c r="ESH65" s="265"/>
      <c r="ESI65" s="266"/>
      <c r="ESJ65" s="200"/>
      <c r="ESK65" s="266"/>
      <c r="ESL65" s="261"/>
      <c r="ESM65" s="265"/>
      <c r="ESN65" s="266"/>
      <c r="ESO65" s="200"/>
      <c r="ESP65" s="266"/>
      <c r="ESQ65" s="261"/>
      <c r="ESR65" s="265"/>
      <c r="ESS65" s="266"/>
      <c r="EST65" s="200"/>
      <c r="ESU65" s="266"/>
      <c r="ESV65" s="261"/>
      <c r="ESW65" s="265"/>
      <c r="ESX65" s="266"/>
      <c r="ESY65" s="200"/>
      <c r="ESZ65" s="266"/>
      <c r="ETA65" s="261"/>
      <c r="ETB65" s="265"/>
      <c r="ETC65" s="266"/>
      <c r="ETD65" s="200"/>
      <c r="ETE65" s="266"/>
      <c r="ETF65" s="261"/>
      <c r="ETG65" s="265"/>
      <c r="ETH65" s="266"/>
      <c r="ETI65" s="200"/>
      <c r="ETJ65" s="266"/>
      <c r="ETK65" s="261"/>
      <c r="ETL65" s="265"/>
      <c r="ETM65" s="266"/>
      <c r="ETN65" s="200"/>
      <c r="ETO65" s="266"/>
      <c r="ETP65" s="261"/>
      <c r="ETQ65" s="265"/>
      <c r="ETR65" s="266"/>
      <c r="ETS65" s="200"/>
      <c r="ETT65" s="266"/>
      <c r="ETU65" s="261"/>
      <c r="ETV65" s="265"/>
      <c r="ETW65" s="266"/>
      <c r="ETX65" s="200"/>
      <c r="ETY65" s="266"/>
      <c r="ETZ65" s="261"/>
      <c r="EUA65" s="265"/>
      <c r="EUB65" s="266"/>
      <c r="EUC65" s="200"/>
      <c r="EUD65" s="266"/>
      <c r="EUE65" s="261"/>
      <c r="EUF65" s="265"/>
      <c r="EUG65" s="266"/>
      <c r="EUH65" s="200"/>
      <c r="EUI65" s="266"/>
      <c r="EUJ65" s="261"/>
      <c r="EUK65" s="265"/>
      <c r="EUL65" s="266"/>
      <c r="EUM65" s="200"/>
      <c r="EUN65" s="266"/>
      <c r="EUO65" s="261"/>
      <c r="EUP65" s="265"/>
      <c r="EUQ65" s="266"/>
      <c r="EUR65" s="200"/>
      <c r="EUS65" s="266"/>
      <c r="EUT65" s="261"/>
      <c r="EUU65" s="265"/>
      <c r="EUV65" s="266"/>
      <c r="EUW65" s="200"/>
      <c r="EUX65" s="266"/>
      <c r="EUY65" s="261"/>
      <c r="EUZ65" s="265"/>
      <c r="EVA65" s="266"/>
      <c r="EVB65" s="200"/>
      <c r="EVC65" s="266"/>
      <c r="EVD65" s="261"/>
      <c r="EVE65" s="265"/>
      <c r="EVF65" s="266"/>
      <c r="EVG65" s="200"/>
      <c r="EVH65" s="266"/>
      <c r="EVI65" s="261"/>
      <c r="EVJ65" s="265"/>
      <c r="EVK65" s="266"/>
      <c r="EVL65" s="200"/>
      <c r="EVM65" s="266"/>
      <c r="EVN65" s="261"/>
      <c r="EVO65" s="265"/>
      <c r="EVP65" s="266"/>
      <c r="EVQ65" s="200"/>
      <c r="EVR65" s="266"/>
      <c r="EVS65" s="261"/>
      <c r="EVT65" s="265"/>
      <c r="EVU65" s="266"/>
      <c r="EVV65" s="200"/>
      <c r="EVW65" s="266"/>
      <c r="EVX65" s="261"/>
      <c r="EVY65" s="265"/>
      <c r="EVZ65" s="266"/>
      <c r="EWA65" s="200"/>
      <c r="EWB65" s="266"/>
      <c r="EWC65" s="261"/>
      <c r="EWD65" s="265"/>
      <c r="EWE65" s="266"/>
      <c r="EWF65" s="200"/>
      <c r="EWG65" s="266"/>
      <c r="EWH65" s="261"/>
      <c r="EWI65" s="265"/>
      <c r="EWJ65" s="266"/>
      <c r="EWK65" s="200"/>
      <c r="EWL65" s="266"/>
      <c r="EWM65" s="261"/>
      <c r="EWN65" s="265"/>
      <c r="EWO65" s="266"/>
      <c r="EWP65" s="200"/>
      <c r="EWQ65" s="266"/>
      <c r="EWR65" s="261"/>
      <c r="EWS65" s="265"/>
      <c r="EWT65" s="266"/>
      <c r="EWU65" s="200"/>
      <c r="EWV65" s="266"/>
      <c r="EWW65" s="261"/>
      <c r="EWX65" s="265"/>
      <c r="EWY65" s="266"/>
      <c r="EWZ65" s="200"/>
      <c r="EXA65" s="266"/>
      <c r="EXB65" s="261"/>
      <c r="EXC65" s="265"/>
      <c r="EXD65" s="266"/>
      <c r="EXE65" s="200"/>
      <c r="EXF65" s="266"/>
      <c r="EXG65" s="261"/>
      <c r="EXH65" s="265"/>
      <c r="EXI65" s="266"/>
      <c r="EXJ65" s="200"/>
      <c r="EXK65" s="266"/>
      <c r="EXL65" s="261"/>
      <c r="EXM65" s="265"/>
      <c r="EXN65" s="266"/>
      <c r="EXO65" s="200"/>
      <c r="EXP65" s="266"/>
      <c r="EXQ65" s="261"/>
      <c r="EXR65" s="265"/>
      <c r="EXS65" s="266"/>
      <c r="EXT65" s="200"/>
      <c r="EXU65" s="266"/>
      <c r="EXV65" s="261"/>
      <c r="EXW65" s="265"/>
      <c r="EXX65" s="266"/>
      <c r="EXY65" s="200"/>
      <c r="EXZ65" s="266"/>
      <c r="EYA65" s="261"/>
      <c r="EYB65" s="265"/>
      <c r="EYC65" s="266"/>
      <c r="EYD65" s="200"/>
      <c r="EYE65" s="266"/>
      <c r="EYF65" s="261"/>
      <c r="EYG65" s="265"/>
      <c r="EYH65" s="266"/>
      <c r="EYI65" s="200"/>
      <c r="EYJ65" s="266"/>
      <c r="EYK65" s="261"/>
      <c r="EYL65" s="265"/>
      <c r="EYM65" s="266"/>
      <c r="EYN65" s="200"/>
      <c r="EYO65" s="266"/>
      <c r="EYP65" s="261"/>
      <c r="EYQ65" s="265"/>
      <c r="EYR65" s="266"/>
      <c r="EYS65" s="200"/>
      <c r="EYT65" s="266"/>
      <c r="EYU65" s="261"/>
      <c r="EYV65" s="265"/>
      <c r="EYW65" s="266"/>
      <c r="EYX65" s="200"/>
      <c r="EYY65" s="266"/>
      <c r="EYZ65" s="261"/>
      <c r="EZA65" s="265"/>
      <c r="EZB65" s="266"/>
      <c r="EZC65" s="200"/>
      <c r="EZD65" s="266"/>
      <c r="EZE65" s="261"/>
      <c r="EZF65" s="265"/>
      <c r="EZG65" s="266"/>
      <c r="EZH65" s="200"/>
      <c r="EZI65" s="266"/>
      <c r="EZJ65" s="261"/>
      <c r="EZK65" s="265"/>
      <c r="EZL65" s="266"/>
      <c r="EZM65" s="200"/>
      <c r="EZN65" s="266"/>
      <c r="EZO65" s="261"/>
      <c r="EZP65" s="265"/>
      <c r="EZQ65" s="266"/>
      <c r="EZR65" s="200"/>
      <c r="EZS65" s="266"/>
      <c r="EZT65" s="261"/>
      <c r="EZU65" s="265"/>
      <c r="EZV65" s="266"/>
      <c r="EZW65" s="200"/>
      <c r="EZX65" s="266"/>
      <c r="EZY65" s="261"/>
      <c r="EZZ65" s="265"/>
      <c r="FAA65" s="266"/>
      <c r="FAB65" s="200"/>
      <c r="FAC65" s="266"/>
      <c r="FAD65" s="261"/>
      <c r="FAE65" s="265"/>
      <c r="FAF65" s="266"/>
      <c r="FAG65" s="200"/>
      <c r="FAH65" s="266"/>
      <c r="FAI65" s="261"/>
      <c r="FAJ65" s="265"/>
      <c r="FAK65" s="266"/>
      <c r="FAL65" s="200"/>
      <c r="FAM65" s="266"/>
      <c r="FAN65" s="261"/>
      <c r="FAO65" s="265"/>
      <c r="FAP65" s="266"/>
      <c r="FAQ65" s="200"/>
      <c r="FAR65" s="266"/>
      <c r="FAS65" s="261"/>
      <c r="FAT65" s="265"/>
      <c r="FAU65" s="266"/>
      <c r="FAV65" s="200"/>
      <c r="FAW65" s="266"/>
      <c r="FAX65" s="261"/>
      <c r="FAY65" s="265"/>
      <c r="FAZ65" s="266"/>
      <c r="FBA65" s="200"/>
      <c r="FBB65" s="266"/>
      <c r="FBC65" s="261"/>
      <c r="FBD65" s="265"/>
      <c r="FBE65" s="266"/>
      <c r="FBF65" s="200"/>
      <c r="FBG65" s="266"/>
      <c r="FBH65" s="261"/>
      <c r="FBI65" s="265"/>
      <c r="FBJ65" s="266"/>
      <c r="FBK65" s="200"/>
      <c r="FBL65" s="266"/>
      <c r="FBM65" s="261"/>
      <c r="FBN65" s="265"/>
      <c r="FBO65" s="266"/>
      <c r="FBP65" s="200"/>
      <c r="FBQ65" s="266"/>
      <c r="FBR65" s="261"/>
      <c r="FBS65" s="265"/>
      <c r="FBT65" s="266"/>
      <c r="FBU65" s="200"/>
      <c r="FBV65" s="266"/>
      <c r="FBW65" s="261"/>
      <c r="FBX65" s="265"/>
      <c r="FBY65" s="266"/>
      <c r="FBZ65" s="200"/>
      <c r="FCA65" s="266"/>
      <c r="FCB65" s="261"/>
      <c r="FCC65" s="265"/>
      <c r="FCD65" s="266"/>
      <c r="FCE65" s="200"/>
      <c r="FCF65" s="266"/>
      <c r="FCG65" s="261"/>
      <c r="FCH65" s="265"/>
      <c r="FCI65" s="266"/>
      <c r="FCJ65" s="200"/>
      <c r="FCK65" s="266"/>
      <c r="FCL65" s="261"/>
      <c r="FCM65" s="265"/>
      <c r="FCN65" s="266"/>
      <c r="FCO65" s="200"/>
      <c r="FCP65" s="266"/>
      <c r="FCQ65" s="261"/>
      <c r="FCR65" s="265"/>
      <c r="FCS65" s="266"/>
      <c r="FCT65" s="200"/>
      <c r="FCU65" s="266"/>
      <c r="FCV65" s="261"/>
      <c r="FCW65" s="265"/>
      <c r="FCX65" s="266"/>
      <c r="FCY65" s="200"/>
      <c r="FCZ65" s="266"/>
      <c r="FDA65" s="261"/>
      <c r="FDB65" s="265"/>
      <c r="FDC65" s="266"/>
      <c r="FDD65" s="200"/>
      <c r="FDE65" s="266"/>
      <c r="FDF65" s="261"/>
      <c r="FDG65" s="265"/>
      <c r="FDH65" s="266"/>
      <c r="FDI65" s="200"/>
      <c r="FDJ65" s="266"/>
      <c r="FDK65" s="261"/>
      <c r="FDL65" s="265"/>
      <c r="FDM65" s="266"/>
      <c r="FDN65" s="200"/>
      <c r="FDO65" s="266"/>
      <c r="FDP65" s="261"/>
      <c r="FDQ65" s="265"/>
      <c r="FDR65" s="266"/>
      <c r="FDS65" s="200"/>
      <c r="FDT65" s="266"/>
      <c r="FDU65" s="261"/>
      <c r="FDV65" s="265"/>
      <c r="FDW65" s="266"/>
      <c r="FDX65" s="200"/>
      <c r="FDY65" s="266"/>
      <c r="FDZ65" s="261"/>
      <c r="FEA65" s="265"/>
      <c r="FEB65" s="266"/>
      <c r="FEC65" s="200"/>
      <c r="FED65" s="266"/>
      <c r="FEE65" s="261"/>
      <c r="FEF65" s="265"/>
      <c r="FEG65" s="266"/>
      <c r="FEH65" s="200"/>
      <c r="FEI65" s="266"/>
      <c r="FEJ65" s="261"/>
      <c r="FEK65" s="265"/>
      <c r="FEL65" s="266"/>
      <c r="FEM65" s="200"/>
      <c r="FEN65" s="266"/>
      <c r="FEO65" s="261"/>
      <c r="FEP65" s="265"/>
      <c r="FEQ65" s="266"/>
      <c r="FER65" s="200"/>
      <c r="FES65" s="266"/>
      <c r="FET65" s="261"/>
      <c r="FEU65" s="265"/>
      <c r="FEV65" s="266"/>
      <c r="FEW65" s="200"/>
      <c r="FEX65" s="266"/>
      <c r="FEY65" s="261"/>
      <c r="FEZ65" s="265"/>
      <c r="FFA65" s="266"/>
      <c r="FFB65" s="200"/>
      <c r="FFC65" s="266"/>
      <c r="FFD65" s="261"/>
      <c r="FFE65" s="265"/>
      <c r="FFF65" s="266"/>
      <c r="FFG65" s="200"/>
      <c r="FFH65" s="266"/>
      <c r="FFI65" s="261"/>
      <c r="FFJ65" s="265"/>
      <c r="FFK65" s="266"/>
      <c r="FFL65" s="200"/>
      <c r="FFM65" s="266"/>
      <c r="FFN65" s="261"/>
      <c r="FFO65" s="265"/>
      <c r="FFP65" s="266"/>
      <c r="FFQ65" s="200"/>
      <c r="FFR65" s="266"/>
      <c r="FFS65" s="261"/>
      <c r="FFT65" s="265"/>
      <c r="FFU65" s="266"/>
      <c r="FFV65" s="200"/>
      <c r="FFW65" s="266"/>
      <c r="FFX65" s="261"/>
      <c r="FFY65" s="265"/>
      <c r="FFZ65" s="266"/>
      <c r="FGA65" s="200"/>
      <c r="FGB65" s="266"/>
      <c r="FGC65" s="261"/>
      <c r="FGD65" s="265"/>
      <c r="FGE65" s="266"/>
      <c r="FGF65" s="200"/>
      <c r="FGG65" s="266"/>
      <c r="FGH65" s="261"/>
      <c r="FGI65" s="265"/>
      <c r="FGJ65" s="266"/>
      <c r="FGK65" s="200"/>
      <c r="FGL65" s="266"/>
      <c r="FGM65" s="261"/>
      <c r="FGN65" s="265"/>
      <c r="FGO65" s="266"/>
      <c r="FGP65" s="200"/>
      <c r="FGQ65" s="266"/>
      <c r="FGR65" s="261"/>
      <c r="FGS65" s="265"/>
      <c r="FGT65" s="266"/>
      <c r="FGU65" s="200"/>
      <c r="FGV65" s="266"/>
      <c r="FGW65" s="261"/>
      <c r="FGX65" s="265"/>
      <c r="FGY65" s="266"/>
      <c r="FGZ65" s="200"/>
      <c r="FHA65" s="266"/>
      <c r="FHB65" s="261"/>
      <c r="FHC65" s="265"/>
      <c r="FHD65" s="266"/>
      <c r="FHE65" s="200"/>
      <c r="FHF65" s="266"/>
      <c r="FHG65" s="261"/>
      <c r="FHH65" s="265"/>
      <c r="FHI65" s="266"/>
      <c r="FHJ65" s="200"/>
      <c r="FHK65" s="266"/>
      <c r="FHL65" s="261"/>
      <c r="FHM65" s="265"/>
      <c r="FHN65" s="266"/>
      <c r="FHO65" s="200"/>
      <c r="FHP65" s="266"/>
      <c r="FHQ65" s="261"/>
      <c r="FHR65" s="265"/>
      <c r="FHS65" s="266"/>
      <c r="FHT65" s="200"/>
      <c r="FHU65" s="266"/>
      <c r="FHV65" s="261"/>
      <c r="FHW65" s="265"/>
      <c r="FHX65" s="266"/>
      <c r="FHY65" s="200"/>
      <c r="FHZ65" s="266"/>
      <c r="FIA65" s="261"/>
      <c r="FIB65" s="265"/>
      <c r="FIC65" s="266"/>
      <c r="FID65" s="200"/>
      <c r="FIE65" s="266"/>
      <c r="FIF65" s="261"/>
      <c r="FIG65" s="265"/>
      <c r="FIH65" s="266"/>
      <c r="FII65" s="200"/>
      <c r="FIJ65" s="266"/>
      <c r="FIK65" s="261"/>
      <c r="FIL65" s="265"/>
      <c r="FIM65" s="266"/>
      <c r="FIN65" s="200"/>
      <c r="FIO65" s="266"/>
      <c r="FIP65" s="261"/>
      <c r="FIQ65" s="265"/>
      <c r="FIR65" s="266"/>
      <c r="FIS65" s="200"/>
      <c r="FIT65" s="266"/>
      <c r="FIU65" s="261"/>
      <c r="FIV65" s="265"/>
      <c r="FIW65" s="266"/>
      <c r="FIX65" s="200"/>
      <c r="FIY65" s="266"/>
      <c r="FIZ65" s="261"/>
      <c r="FJA65" s="265"/>
      <c r="FJB65" s="266"/>
      <c r="FJC65" s="200"/>
      <c r="FJD65" s="266"/>
      <c r="FJE65" s="261"/>
      <c r="FJF65" s="265"/>
      <c r="FJG65" s="266"/>
      <c r="FJH65" s="200"/>
      <c r="FJI65" s="266"/>
      <c r="FJJ65" s="261"/>
      <c r="FJK65" s="265"/>
      <c r="FJL65" s="266"/>
      <c r="FJM65" s="200"/>
      <c r="FJN65" s="266"/>
      <c r="FJO65" s="261"/>
      <c r="FJP65" s="265"/>
      <c r="FJQ65" s="266"/>
      <c r="FJR65" s="200"/>
      <c r="FJS65" s="266"/>
      <c r="FJT65" s="261"/>
      <c r="FJU65" s="265"/>
      <c r="FJV65" s="266"/>
      <c r="FJW65" s="200"/>
      <c r="FJX65" s="266"/>
      <c r="FJY65" s="261"/>
      <c r="FJZ65" s="265"/>
      <c r="FKA65" s="266"/>
      <c r="FKB65" s="200"/>
      <c r="FKC65" s="266"/>
      <c r="FKD65" s="261"/>
      <c r="FKE65" s="265"/>
      <c r="FKF65" s="266"/>
      <c r="FKG65" s="200"/>
      <c r="FKH65" s="266"/>
      <c r="FKI65" s="261"/>
      <c r="FKJ65" s="265"/>
      <c r="FKK65" s="266"/>
      <c r="FKL65" s="200"/>
      <c r="FKM65" s="266"/>
      <c r="FKN65" s="261"/>
      <c r="FKO65" s="265"/>
      <c r="FKP65" s="266"/>
      <c r="FKQ65" s="200"/>
      <c r="FKR65" s="266"/>
      <c r="FKS65" s="261"/>
      <c r="FKT65" s="265"/>
      <c r="FKU65" s="266"/>
      <c r="FKV65" s="200"/>
      <c r="FKW65" s="266"/>
      <c r="FKX65" s="261"/>
      <c r="FKY65" s="265"/>
      <c r="FKZ65" s="266"/>
      <c r="FLA65" s="200"/>
      <c r="FLB65" s="266"/>
      <c r="FLC65" s="261"/>
      <c r="FLD65" s="265"/>
      <c r="FLE65" s="266"/>
      <c r="FLF65" s="200"/>
      <c r="FLG65" s="266"/>
      <c r="FLH65" s="261"/>
      <c r="FLI65" s="265"/>
      <c r="FLJ65" s="266"/>
      <c r="FLK65" s="200"/>
      <c r="FLL65" s="266"/>
      <c r="FLM65" s="261"/>
      <c r="FLN65" s="265"/>
      <c r="FLO65" s="266"/>
      <c r="FLP65" s="200"/>
      <c r="FLQ65" s="266"/>
      <c r="FLR65" s="261"/>
      <c r="FLS65" s="265"/>
      <c r="FLT65" s="266"/>
      <c r="FLU65" s="200"/>
      <c r="FLV65" s="266"/>
      <c r="FLW65" s="261"/>
      <c r="FLX65" s="265"/>
      <c r="FLY65" s="266"/>
      <c r="FLZ65" s="200"/>
      <c r="FMA65" s="266"/>
      <c r="FMB65" s="261"/>
      <c r="FMC65" s="265"/>
      <c r="FMD65" s="266"/>
      <c r="FME65" s="200"/>
      <c r="FMF65" s="266"/>
      <c r="FMG65" s="261"/>
      <c r="FMH65" s="265"/>
      <c r="FMI65" s="266"/>
      <c r="FMJ65" s="200"/>
      <c r="FMK65" s="266"/>
      <c r="FML65" s="261"/>
      <c r="FMM65" s="265"/>
      <c r="FMN65" s="266"/>
      <c r="FMO65" s="200"/>
      <c r="FMP65" s="266"/>
      <c r="FMQ65" s="261"/>
      <c r="FMR65" s="265"/>
      <c r="FMS65" s="266"/>
      <c r="FMT65" s="200"/>
      <c r="FMU65" s="266"/>
      <c r="FMV65" s="261"/>
      <c r="FMW65" s="265"/>
      <c r="FMX65" s="266"/>
      <c r="FMY65" s="200"/>
      <c r="FMZ65" s="266"/>
      <c r="FNA65" s="261"/>
      <c r="FNB65" s="265"/>
      <c r="FNC65" s="266"/>
      <c r="FND65" s="200"/>
      <c r="FNE65" s="266"/>
      <c r="FNF65" s="261"/>
      <c r="FNG65" s="265"/>
      <c r="FNH65" s="266"/>
      <c r="FNI65" s="200"/>
      <c r="FNJ65" s="266"/>
      <c r="FNK65" s="261"/>
      <c r="FNL65" s="265"/>
      <c r="FNM65" s="266"/>
      <c r="FNN65" s="200"/>
      <c r="FNO65" s="266"/>
      <c r="FNP65" s="261"/>
      <c r="FNQ65" s="265"/>
      <c r="FNR65" s="266"/>
      <c r="FNS65" s="200"/>
      <c r="FNT65" s="266"/>
      <c r="FNU65" s="261"/>
      <c r="FNV65" s="265"/>
      <c r="FNW65" s="266"/>
      <c r="FNX65" s="200"/>
      <c r="FNY65" s="266"/>
      <c r="FNZ65" s="261"/>
      <c r="FOA65" s="265"/>
      <c r="FOB65" s="266"/>
      <c r="FOC65" s="200"/>
      <c r="FOD65" s="266"/>
      <c r="FOE65" s="261"/>
      <c r="FOF65" s="265"/>
      <c r="FOG65" s="266"/>
      <c r="FOH65" s="200"/>
      <c r="FOI65" s="266"/>
      <c r="FOJ65" s="261"/>
      <c r="FOK65" s="265"/>
      <c r="FOL65" s="266"/>
      <c r="FOM65" s="200"/>
      <c r="FON65" s="266"/>
      <c r="FOO65" s="261"/>
      <c r="FOP65" s="265"/>
      <c r="FOQ65" s="266"/>
      <c r="FOR65" s="200"/>
      <c r="FOS65" s="266"/>
      <c r="FOT65" s="261"/>
      <c r="FOU65" s="265"/>
      <c r="FOV65" s="266"/>
      <c r="FOW65" s="200"/>
      <c r="FOX65" s="266"/>
      <c r="FOY65" s="261"/>
      <c r="FOZ65" s="265"/>
      <c r="FPA65" s="266"/>
      <c r="FPB65" s="200"/>
      <c r="FPC65" s="266"/>
      <c r="FPD65" s="261"/>
      <c r="FPE65" s="265"/>
      <c r="FPF65" s="266"/>
      <c r="FPG65" s="200"/>
      <c r="FPH65" s="266"/>
      <c r="FPI65" s="261"/>
      <c r="FPJ65" s="265"/>
      <c r="FPK65" s="266"/>
      <c r="FPL65" s="200"/>
      <c r="FPM65" s="266"/>
      <c r="FPN65" s="261"/>
      <c r="FPO65" s="265"/>
      <c r="FPP65" s="266"/>
      <c r="FPQ65" s="200"/>
      <c r="FPR65" s="266"/>
      <c r="FPS65" s="261"/>
      <c r="FPT65" s="265"/>
      <c r="FPU65" s="266"/>
      <c r="FPV65" s="200"/>
      <c r="FPW65" s="266"/>
      <c r="FPX65" s="261"/>
      <c r="FPY65" s="265"/>
      <c r="FPZ65" s="266"/>
      <c r="FQA65" s="200"/>
      <c r="FQB65" s="266"/>
      <c r="FQC65" s="261"/>
      <c r="FQD65" s="265"/>
      <c r="FQE65" s="266"/>
      <c r="FQF65" s="200"/>
      <c r="FQG65" s="266"/>
      <c r="FQH65" s="261"/>
      <c r="FQI65" s="265"/>
      <c r="FQJ65" s="266"/>
      <c r="FQK65" s="200"/>
      <c r="FQL65" s="266"/>
      <c r="FQM65" s="261"/>
      <c r="FQN65" s="265"/>
      <c r="FQO65" s="266"/>
      <c r="FQP65" s="200"/>
      <c r="FQQ65" s="266"/>
      <c r="FQR65" s="261"/>
      <c r="FQS65" s="265"/>
      <c r="FQT65" s="266"/>
      <c r="FQU65" s="200"/>
      <c r="FQV65" s="266"/>
      <c r="FQW65" s="261"/>
      <c r="FQX65" s="265"/>
      <c r="FQY65" s="266"/>
      <c r="FQZ65" s="200"/>
      <c r="FRA65" s="266"/>
      <c r="FRB65" s="261"/>
      <c r="FRC65" s="265"/>
      <c r="FRD65" s="266"/>
      <c r="FRE65" s="200"/>
      <c r="FRF65" s="266"/>
      <c r="FRG65" s="261"/>
      <c r="FRH65" s="265"/>
      <c r="FRI65" s="266"/>
      <c r="FRJ65" s="200"/>
      <c r="FRK65" s="266"/>
      <c r="FRL65" s="261"/>
      <c r="FRM65" s="265"/>
      <c r="FRN65" s="266"/>
      <c r="FRO65" s="200"/>
      <c r="FRP65" s="266"/>
      <c r="FRQ65" s="261"/>
      <c r="FRR65" s="265"/>
      <c r="FRS65" s="266"/>
      <c r="FRT65" s="200"/>
      <c r="FRU65" s="266"/>
      <c r="FRV65" s="261"/>
      <c r="FRW65" s="265"/>
      <c r="FRX65" s="266"/>
      <c r="FRY65" s="200"/>
      <c r="FRZ65" s="266"/>
      <c r="FSA65" s="261"/>
      <c r="FSB65" s="265"/>
      <c r="FSC65" s="266"/>
      <c r="FSD65" s="200"/>
      <c r="FSE65" s="266"/>
      <c r="FSF65" s="261"/>
      <c r="FSG65" s="265"/>
      <c r="FSH65" s="266"/>
      <c r="FSI65" s="200"/>
      <c r="FSJ65" s="266"/>
      <c r="FSK65" s="261"/>
      <c r="FSL65" s="265"/>
      <c r="FSM65" s="266"/>
      <c r="FSN65" s="200"/>
      <c r="FSO65" s="266"/>
      <c r="FSP65" s="261"/>
      <c r="FSQ65" s="265"/>
      <c r="FSR65" s="266"/>
      <c r="FSS65" s="200"/>
      <c r="FST65" s="266"/>
      <c r="FSU65" s="261"/>
      <c r="FSV65" s="265"/>
      <c r="FSW65" s="266"/>
      <c r="FSX65" s="200"/>
      <c r="FSY65" s="266"/>
      <c r="FSZ65" s="261"/>
      <c r="FTA65" s="265"/>
      <c r="FTB65" s="266"/>
      <c r="FTC65" s="200"/>
      <c r="FTD65" s="266"/>
      <c r="FTE65" s="261"/>
      <c r="FTF65" s="265"/>
      <c r="FTG65" s="266"/>
      <c r="FTH65" s="200"/>
      <c r="FTI65" s="266"/>
      <c r="FTJ65" s="261"/>
      <c r="FTK65" s="265"/>
      <c r="FTL65" s="266"/>
      <c r="FTM65" s="200"/>
      <c r="FTN65" s="266"/>
      <c r="FTO65" s="261"/>
      <c r="FTP65" s="265"/>
      <c r="FTQ65" s="266"/>
      <c r="FTR65" s="200"/>
      <c r="FTS65" s="266"/>
      <c r="FTT65" s="261"/>
      <c r="FTU65" s="265"/>
      <c r="FTV65" s="266"/>
      <c r="FTW65" s="200"/>
      <c r="FTX65" s="266"/>
      <c r="FTY65" s="261"/>
      <c r="FTZ65" s="265"/>
      <c r="FUA65" s="266"/>
      <c r="FUB65" s="200"/>
      <c r="FUC65" s="266"/>
      <c r="FUD65" s="261"/>
      <c r="FUE65" s="265"/>
      <c r="FUF65" s="266"/>
      <c r="FUG65" s="200"/>
      <c r="FUH65" s="266"/>
      <c r="FUI65" s="261"/>
      <c r="FUJ65" s="265"/>
      <c r="FUK65" s="266"/>
      <c r="FUL65" s="200"/>
      <c r="FUM65" s="266"/>
      <c r="FUN65" s="261"/>
      <c r="FUO65" s="265"/>
      <c r="FUP65" s="266"/>
      <c r="FUQ65" s="200"/>
      <c r="FUR65" s="266"/>
      <c r="FUS65" s="261"/>
      <c r="FUT65" s="265"/>
      <c r="FUU65" s="266"/>
      <c r="FUV65" s="200"/>
      <c r="FUW65" s="266"/>
      <c r="FUX65" s="261"/>
      <c r="FUY65" s="265"/>
      <c r="FUZ65" s="266"/>
      <c r="FVA65" s="200"/>
      <c r="FVB65" s="266"/>
      <c r="FVC65" s="261"/>
      <c r="FVD65" s="265"/>
      <c r="FVE65" s="266"/>
      <c r="FVF65" s="200"/>
      <c r="FVG65" s="266"/>
      <c r="FVH65" s="261"/>
      <c r="FVI65" s="265"/>
      <c r="FVJ65" s="266"/>
      <c r="FVK65" s="200"/>
      <c r="FVL65" s="266"/>
      <c r="FVM65" s="261"/>
      <c r="FVN65" s="265"/>
      <c r="FVO65" s="266"/>
      <c r="FVP65" s="200"/>
      <c r="FVQ65" s="266"/>
      <c r="FVR65" s="261"/>
      <c r="FVS65" s="265"/>
      <c r="FVT65" s="266"/>
      <c r="FVU65" s="200"/>
      <c r="FVV65" s="266"/>
      <c r="FVW65" s="261"/>
      <c r="FVX65" s="265"/>
      <c r="FVY65" s="266"/>
      <c r="FVZ65" s="200"/>
      <c r="FWA65" s="266"/>
      <c r="FWB65" s="261"/>
      <c r="FWC65" s="265"/>
      <c r="FWD65" s="266"/>
      <c r="FWE65" s="200"/>
      <c r="FWF65" s="266"/>
      <c r="FWG65" s="261"/>
      <c r="FWH65" s="265"/>
      <c r="FWI65" s="266"/>
      <c r="FWJ65" s="200"/>
      <c r="FWK65" s="266"/>
      <c r="FWL65" s="261"/>
      <c r="FWM65" s="265"/>
      <c r="FWN65" s="266"/>
      <c r="FWO65" s="200"/>
      <c r="FWP65" s="266"/>
      <c r="FWQ65" s="261"/>
      <c r="FWR65" s="265"/>
      <c r="FWS65" s="266"/>
      <c r="FWT65" s="200"/>
      <c r="FWU65" s="266"/>
      <c r="FWV65" s="261"/>
      <c r="FWW65" s="265"/>
      <c r="FWX65" s="266"/>
      <c r="FWY65" s="200"/>
      <c r="FWZ65" s="266"/>
      <c r="FXA65" s="261"/>
      <c r="FXB65" s="265"/>
      <c r="FXC65" s="266"/>
      <c r="FXD65" s="200"/>
      <c r="FXE65" s="266"/>
      <c r="FXF65" s="261"/>
      <c r="FXG65" s="265"/>
      <c r="FXH65" s="266"/>
      <c r="FXI65" s="200"/>
      <c r="FXJ65" s="266"/>
      <c r="FXK65" s="261"/>
      <c r="FXL65" s="265"/>
      <c r="FXM65" s="266"/>
      <c r="FXN65" s="200"/>
      <c r="FXO65" s="266"/>
      <c r="FXP65" s="261"/>
      <c r="FXQ65" s="265"/>
      <c r="FXR65" s="266"/>
      <c r="FXS65" s="200"/>
      <c r="FXT65" s="266"/>
      <c r="FXU65" s="261"/>
      <c r="FXV65" s="265"/>
      <c r="FXW65" s="266"/>
      <c r="FXX65" s="200"/>
      <c r="FXY65" s="266"/>
      <c r="FXZ65" s="261"/>
      <c r="FYA65" s="265"/>
      <c r="FYB65" s="266"/>
      <c r="FYC65" s="200"/>
      <c r="FYD65" s="266"/>
      <c r="FYE65" s="261"/>
      <c r="FYF65" s="265"/>
      <c r="FYG65" s="266"/>
      <c r="FYH65" s="200"/>
      <c r="FYI65" s="266"/>
      <c r="FYJ65" s="261"/>
      <c r="FYK65" s="265"/>
      <c r="FYL65" s="266"/>
      <c r="FYM65" s="200"/>
      <c r="FYN65" s="266"/>
      <c r="FYO65" s="261"/>
      <c r="FYP65" s="265"/>
      <c r="FYQ65" s="266"/>
      <c r="FYR65" s="200"/>
      <c r="FYS65" s="266"/>
      <c r="FYT65" s="261"/>
      <c r="FYU65" s="265"/>
      <c r="FYV65" s="266"/>
      <c r="FYW65" s="200"/>
      <c r="FYX65" s="266"/>
      <c r="FYY65" s="261"/>
      <c r="FYZ65" s="265"/>
      <c r="FZA65" s="266"/>
      <c r="FZB65" s="200"/>
      <c r="FZC65" s="266"/>
      <c r="FZD65" s="261"/>
      <c r="FZE65" s="265"/>
      <c r="FZF65" s="266"/>
      <c r="FZG65" s="200"/>
      <c r="FZH65" s="266"/>
      <c r="FZI65" s="261"/>
      <c r="FZJ65" s="265"/>
      <c r="FZK65" s="266"/>
      <c r="FZL65" s="200"/>
      <c r="FZM65" s="266"/>
      <c r="FZN65" s="261"/>
      <c r="FZO65" s="265"/>
      <c r="FZP65" s="266"/>
      <c r="FZQ65" s="200"/>
      <c r="FZR65" s="266"/>
      <c r="FZS65" s="261"/>
      <c r="FZT65" s="265"/>
      <c r="FZU65" s="266"/>
      <c r="FZV65" s="200"/>
      <c r="FZW65" s="266"/>
      <c r="FZX65" s="261"/>
      <c r="FZY65" s="265"/>
      <c r="FZZ65" s="266"/>
      <c r="GAA65" s="200"/>
      <c r="GAB65" s="266"/>
      <c r="GAC65" s="261"/>
      <c r="GAD65" s="265"/>
      <c r="GAE65" s="266"/>
      <c r="GAF65" s="200"/>
      <c r="GAG65" s="266"/>
      <c r="GAH65" s="261"/>
      <c r="GAI65" s="265"/>
      <c r="GAJ65" s="266"/>
      <c r="GAK65" s="200"/>
      <c r="GAL65" s="266"/>
      <c r="GAM65" s="261"/>
      <c r="GAN65" s="265"/>
      <c r="GAO65" s="266"/>
      <c r="GAP65" s="200"/>
      <c r="GAQ65" s="266"/>
      <c r="GAR65" s="261"/>
      <c r="GAS65" s="265"/>
      <c r="GAT65" s="266"/>
      <c r="GAU65" s="200"/>
      <c r="GAV65" s="266"/>
      <c r="GAW65" s="261"/>
      <c r="GAX65" s="265"/>
      <c r="GAY65" s="266"/>
      <c r="GAZ65" s="200"/>
      <c r="GBA65" s="266"/>
      <c r="GBB65" s="261"/>
      <c r="GBC65" s="265"/>
      <c r="GBD65" s="266"/>
      <c r="GBE65" s="200"/>
      <c r="GBF65" s="266"/>
      <c r="GBG65" s="261"/>
      <c r="GBH65" s="265"/>
      <c r="GBI65" s="266"/>
      <c r="GBJ65" s="200"/>
      <c r="GBK65" s="266"/>
      <c r="GBL65" s="261"/>
      <c r="GBM65" s="265"/>
      <c r="GBN65" s="266"/>
      <c r="GBO65" s="200"/>
      <c r="GBP65" s="266"/>
      <c r="GBQ65" s="261"/>
      <c r="GBR65" s="265"/>
      <c r="GBS65" s="266"/>
      <c r="GBT65" s="200"/>
      <c r="GBU65" s="266"/>
      <c r="GBV65" s="261"/>
      <c r="GBW65" s="265"/>
      <c r="GBX65" s="266"/>
      <c r="GBY65" s="200"/>
      <c r="GBZ65" s="266"/>
      <c r="GCA65" s="261"/>
      <c r="GCB65" s="265"/>
      <c r="GCC65" s="266"/>
      <c r="GCD65" s="200"/>
      <c r="GCE65" s="266"/>
      <c r="GCF65" s="261"/>
      <c r="GCG65" s="265"/>
      <c r="GCH65" s="266"/>
      <c r="GCI65" s="200"/>
      <c r="GCJ65" s="266"/>
      <c r="GCK65" s="261"/>
      <c r="GCL65" s="265"/>
      <c r="GCM65" s="266"/>
      <c r="GCN65" s="200"/>
      <c r="GCO65" s="266"/>
      <c r="GCP65" s="261"/>
      <c r="GCQ65" s="265"/>
      <c r="GCR65" s="266"/>
      <c r="GCS65" s="200"/>
      <c r="GCT65" s="266"/>
      <c r="GCU65" s="261"/>
      <c r="GCV65" s="265"/>
      <c r="GCW65" s="266"/>
      <c r="GCX65" s="200"/>
      <c r="GCY65" s="266"/>
      <c r="GCZ65" s="261"/>
      <c r="GDA65" s="265"/>
      <c r="GDB65" s="266"/>
      <c r="GDC65" s="200"/>
      <c r="GDD65" s="266"/>
      <c r="GDE65" s="261"/>
      <c r="GDF65" s="265"/>
      <c r="GDG65" s="266"/>
      <c r="GDH65" s="200"/>
      <c r="GDI65" s="266"/>
      <c r="GDJ65" s="261"/>
      <c r="GDK65" s="265"/>
      <c r="GDL65" s="266"/>
      <c r="GDM65" s="200"/>
      <c r="GDN65" s="266"/>
      <c r="GDO65" s="261"/>
      <c r="GDP65" s="265"/>
      <c r="GDQ65" s="266"/>
      <c r="GDR65" s="200"/>
      <c r="GDS65" s="266"/>
      <c r="GDT65" s="261"/>
      <c r="GDU65" s="265"/>
      <c r="GDV65" s="266"/>
      <c r="GDW65" s="200"/>
      <c r="GDX65" s="266"/>
      <c r="GDY65" s="261"/>
      <c r="GDZ65" s="265"/>
      <c r="GEA65" s="266"/>
      <c r="GEB65" s="200"/>
      <c r="GEC65" s="266"/>
      <c r="GED65" s="261"/>
      <c r="GEE65" s="265"/>
      <c r="GEF65" s="266"/>
      <c r="GEG65" s="200"/>
      <c r="GEH65" s="266"/>
      <c r="GEI65" s="261"/>
      <c r="GEJ65" s="265"/>
      <c r="GEK65" s="266"/>
      <c r="GEL65" s="200"/>
      <c r="GEM65" s="266"/>
      <c r="GEN65" s="261"/>
      <c r="GEO65" s="265"/>
      <c r="GEP65" s="266"/>
      <c r="GEQ65" s="200"/>
      <c r="GER65" s="266"/>
      <c r="GES65" s="261"/>
      <c r="GET65" s="265"/>
      <c r="GEU65" s="266"/>
      <c r="GEV65" s="200"/>
      <c r="GEW65" s="266"/>
      <c r="GEX65" s="261"/>
      <c r="GEY65" s="265"/>
      <c r="GEZ65" s="266"/>
      <c r="GFA65" s="200"/>
      <c r="GFB65" s="266"/>
      <c r="GFC65" s="261"/>
      <c r="GFD65" s="265"/>
      <c r="GFE65" s="266"/>
      <c r="GFF65" s="200"/>
      <c r="GFG65" s="266"/>
      <c r="GFH65" s="261"/>
      <c r="GFI65" s="265"/>
      <c r="GFJ65" s="266"/>
      <c r="GFK65" s="200"/>
      <c r="GFL65" s="266"/>
      <c r="GFM65" s="261"/>
      <c r="GFN65" s="265"/>
      <c r="GFO65" s="266"/>
      <c r="GFP65" s="200"/>
      <c r="GFQ65" s="266"/>
      <c r="GFR65" s="261"/>
      <c r="GFS65" s="265"/>
      <c r="GFT65" s="266"/>
      <c r="GFU65" s="200"/>
      <c r="GFV65" s="266"/>
      <c r="GFW65" s="261"/>
      <c r="GFX65" s="265"/>
      <c r="GFY65" s="266"/>
      <c r="GFZ65" s="200"/>
      <c r="GGA65" s="266"/>
      <c r="GGB65" s="261"/>
      <c r="GGC65" s="265"/>
      <c r="GGD65" s="266"/>
      <c r="GGE65" s="200"/>
      <c r="GGF65" s="266"/>
      <c r="GGG65" s="261"/>
      <c r="GGH65" s="265"/>
      <c r="GGI65" s="266"/>
      <c r="GGJ65" s="200"/>
      <c r="GGK65" s="266"/>
      <c r="GGL65" s="261"/>
      <c r="GGM65" s="265"/>
      <c r="GGN65" s="266"/>
      <c r="GGO65" s="200"/>
      <c r="GGP65" s="266"/>
      <c r="GGQ65" s="261"/>
      <c r="GGR65" s="265"/>
      <c r="GGS65" s="266"/>
      <c r="GGT65" s="200"/>
      <c r="GGU65" s="266"/>
      <c r="GGV65" s="261"/>
      <c r="GGW65" s="265"/>
      <c r="GGX65" s="266"/>
      <c r="GGY65" s="200"/>
      <c r="GGZ65" s="266"/>
      <c r="GHA65" s="261"/>
      <c r="GHB65" s="265"/>
      <c r="GHC65" s="266"/>
      <c r="GHD65" s="200"/>
      <c r="GHE65" s="266"/>
      <c r="GHF65" s="261"/>
      <c r="GHG65" s="265"/>
      <c r="GHH65" s="266"/>
      <c r="GHI65" s="200"/>
      <c r="GHJ65" s="266"/>
      <c r="GHK65" s="261"/>
      <c r="GHL65" s="265"/>
      <c r="GHM65" s="266"/>
      <c r="GHN65" s="200"/>
      <c r="GHO65" s="266"/>
      <c r="GHP65" s="261"/>
      <c r="GHQ65" s="265"/>
      <c r="GHR65" s="266"/>
      <c r="GHS65" s="200"/>
      <c r="GHT65" s="266"/>
      <c r="GHU65" s="261"/>
      <c r="GHV65" s="265"/>
      <c r="GHW65" s="266"/>
      <c r="GHX65" s="200"/>
      <c r="GHY65" s="266"/>
      <c r="GHZ65" s="261"/>
      <c r="GIA65" s="265"/>
      <c r="GIB65" s="266"/>
      <c r="GIC65" s="200"/>
      <c r="GID65" s="266"/>
      <c r="GIE65" s="261"/>
      <c r="GIF65" s="265"/>
      <c r="GIG65" s="266"/>
      <c r="GIH65" s="200"/>
      <c r="GII65" s="266"/>
      <c r="GIJ65" s="261"/>
      <c r="GIK65" s="265"/>
      <c r="GIL65" s="266"/>
      <c r="GIM65" s="200"/>
      <c r="GIN65" s="266"/>
      <c r="GIO65" s="261"/>
      <c r="GIP65" s="265"/>
      <c r="GIQ65" s="266"/>
      <c r="GIR65" s="200"/>
      <c r="GIS65" s="266"/>
      <c r="GIT65" s="261"/>
      <c r="GIU65" s="265"/>
      <c r="GIV65" s="266"/>
      <c r="GIW65" s="200"/>
      <c r="GIX65" s="266"/>
      <c r="GIY65" s="261"/>
      <c r="GIZ65" s="265"/>
      <c r="GJA65" s="266"/>
      <c r="GJB65" s="200"/>
      <c r="GJC65" s="266"/>
      <c r="GJD65" s="261"/>
      <c r="GJE65" s="265"/>
      <c r="GJF65" s="266"/>
      <c r="GJG65" s="200"/>
      <c r="GJH65" s="266"/>
      <c r="GJI65" s="261"/>
      <c r="GJJ65" s="265"/>
      <c r="GJK65" s="266"/>
      <c r="GJL65" s="200"/>
      <c r="GJM65" s="266"/>
      <c r="GJN65" s="261"/>
      <c r="GJO65" s="265"/>
      <c r="GJP65" s="266"/>
      <c r="GJQ65" s="200"/>
      <c r="GJR65" s="266"/>
      <c r="GJS65" s="261"/>
      <c r="GJT65" s="265"/>
      <c r="GJU65" s="266"/>
      <c r="GJV65" s="200"/>
      <c r="GJW65" s="266"/>
      <c r="GJX65" s="261"/>
      <c r="GJY65" s="265"/>
      <c r="GJZ65" s="266"/>
      <c r="GKA65" s="200"/>
      <c r="GKB65" s="266"/>
      <c r="GKC65" s="261"/>
      <c r="GKD65" s="265"/>
      <c r="GKE65" s="266"/>
      <c r="GKF65" s="200"/>
      <c r="GKG65" s="266"/>
      <c r="GKH65" s="261"/>
      <c r="GKI65" s="265"/>
      <c r="GKJ65" s="266"/>
      <c r="GKK65" s="200"/>
      <c r="GKL65" s="266"/>
      <c r="GKM65" s="261"/>
      <c r="GKN65" s="265"/>
      <c r="GKO65" s="266"/>
      <c r="GKP65" s="200"/>
      <c r="GKQ65" s="266"/>
      <c r="GKR65" s="261"/>
      <c r="GKS65" s="265"/>
      <c r="GKT65" s="266"/>
      <c r="GKU65" s="200"/>
      <c r="GKV65" s="266"/>
      <c r="GKW65" s="261"/>
      <c r="GKX65" s="265"/>
      <c r="GKY65" s="266"/>
      <c r="GKZ65" s="200"/>
      <c r="GLA65" s="266"/>
      <c r="GLB65" s="261"/>
      <c r="GLC65" s="265"/>
      <c r="GLD65" s="266"/>
      <c r="GLE65" s="200"/>
      <c r="GLF65" s="266"/>
      <c r="GLG65" s="261"/>
      <c r="GLH65" s="265"/>
      <c r="GLI65" s="266"/>
      <c r="GLJ65" s="200"/>
      <c r="GLK65" s="266"/>
      <c r="GLL65" s="261"/>
      <c r="GLM65" s="265"/>
      <c r="GLN65" s="266"/>
      <c r="GLO65" s="200"/>
      <c r="GLP65" s="266"/>
      <c r="GLQ65" s="261"/>
      <c r="GLR65" s="265"/>
      <c r="GLS65" s="266"/>
      <c r="GLT65" s="200"/>
      <c r="GLU65" s="266"/>
      <c r="GLV65" s="261"/>
      <c r="GLW65" s="265"/>
      <c r="GLX65" s="266"/>
      <c r="GLY65" s="200"/>
      <c r="GLZ65" s="266"/>
      <c r="GMA65" s="261"/>
      <c r="GMB65" s="265"/>
      <c r="GMC65" s="266"/>
      <c r="GMD65" s="200"/>
      <c r="GME65" s="266"/>
      <c r="GMF65" s="261"/>
      <c r="GMG65" s="265"/>
      <c r="GMH65" s="266"/>
      <c r="GMI65" s="200"/>
      <c r="GMJ65" s="266"/>
      <c r="GMK65" s="261"/>
      <c r="GML65" s="265"/>
      <c r="GMM65" s="266"/>
      <c r="GMN65" s="200"/>
      <c r="GMO65" s="266"/>
      <c r="GMP65" s="261"/>
      <c r="GMQ65" s="265"/>
      <c r="GMR65" s="266"/>
      <c r="GMS65" s="200"/>
      <c r="GMT65" s="266"/>
      <c r="GMU65" s="261"/>
      <c r="GMV65" s="265"/>
      <c r="GMW65" s="266"/>
      <c r="GMX65" s="200"/>
      <c r="GMY65" s="266"/>
      <c r="GMZ65" s="261"/>
      <c r="GNA65" s="265"/>
      <c r="GNB65" s="266"/>
      <c r="GNC65" s="200"/>
      <c r="GND65" s="266"/>
      <c r="GNE65" s="261"/>
      <c r="GNF65" s="265"/>
      <c r="GNG65" s="266"/>
      <c r="GNH65" s="200"/>
      <c r="GNI65" s="266"/>
      <c r="GNJ65" s="261"/>
      <c r="GNK65" s="265"/>
      <c r="GNL65" s="266"/>
      <c r="GNM65" s="200"/>
      <c r="GNN65" s="266"/>
      <c r="GNO65" s="261"/>
      <c r="GNP65" s="265"/>
      <c r="GNQ65" s="266"/>
      <c r="GNR65" s="200"/>
      <c r="GNS65" s="266"/>
      <c r="GNT65" s="261"/>
      <c r="GNU65" s="265"/>
      <c r="GNV65" s="266"/>
      <c r="GNW65" s="200"/>
      <c r="GNX65" s="266"/>
      <c r="GNY65" s="261"/>
      <c r="GNZ65" s="265"/>
      <c r="GOA65" s="266"/>
      <c r="GOB65" s="200"/>
      <c r="GOC65" s="266"/>
      <c r="GOD65" s="261"/>
      <c r="GOE65" s="265"/>
      <c r="GOF65" s="266"/>
      <c r="GOG65" s="200"/>
      <c r="GOH65" s="266"/>
      <c r="GOI65" s="261"/>
      <c r="GOJ65" s="265"/>
      <c r="GOK65" s="266"/>
      <c r="GOL65" s="200"/>
      <c r="GOM65" s="266"/>
      <c r="GON65" s="261"/>
      <c r="GOO65" s="265"/>
      <c r="GOP65" s="266"/>
      <c r="GOQ65" s="200"/>
      <c r="GOR65" s="266"/>
      <c r="GOS65" s="261"/>
      <c r="GOT65" s="265"/>
      <c r="GOU65" s="266"/>
      <c r="GOV65" s="200"/>
      <c r="GOW65" s="266"/>
      <c r="GOX65" s="261"/>
      <c r="GOY65" s="265"/>
      <c r="GOZ65" s="266"/>
      <c r="GPA65" s="200"/>
      <c r="GPB65" s="266"/>
      <c r="GPC65" s="261"/>
      <c r="GPD65" s="265"/>
      <c r="GPE65" s="266"/>
      <c r="GPF65" s="200"/>
      <c r="GPG65" s="266"/>
      <c r="GPH65" s="261"/>
      <c r="GPI65" s="265"/>
      <c r="GPJ65" s="266"/>
      <c r="GPK65" s="200"/>
      <c r="GPL65" s="266"/>
      <c r="GPM65" s="261"/>
      <c r="GPN65" s="265"/>
      <c r="GPO65" s="266"/>
      <c r="GPP65" s="200"/>
      <c r="GPQ65" s="266"/>
      <c r="GPR65" s="261"/>
      <c r="GPS65" s="265"/>
      <c r="GPT65" s="266"/>
      <c r="GPU65" s="200"/>
      <c r="GPV65" s="266"/>
      <c r="GPW65" s="261"/>
      <c r="GPX65" s="265"/>
      <c r="GPY65" s="266"/>
      <c r="GPZ65" s="200"/>
      <c r="GQA65" s="266"/>
      <c r="GQB65" s="261"/>
      <c r="GQC65" s="265"/>
      <c r="GQD65" s="266"/>
      <c r="GQE65" s="200"/>
      <c r="GQF65" s="266"/>
      <c r="GQG65" s="261"/>
      <c r="GQH65" s="265"/>
      <c r="GQI65" s="266"/>
      <c r="GQJ65" s="200"/>
      <c r="GQK65" s="266"/>
      <c r="GQL65" s="261"/>
      <c r="GQM65" s="265"/>
      <c r="GQN65" s="266"/>
      <c r="GQO65" s="200"/>
      <c r="GQP65" s="266"/>
      <c r="GQQ65" s="261"/>
      <c r="GQR65" s="265"/>
      <c r="GQS65" s="266"/>
      <c r="GQT65" s="200"/>
      <c r="GQU65" s="266"/>
      <c r="GQV65" s="261"/>
      <c r="GQW65" s="265"/>
      <c r="GQX65" s="266"/>
      <c r="GQY65" s="200"/>
      <c r="GQZ65" s="266"/>
      <c r="GRA65" s="261"/>
      <c r="GRB65" s="265"/>
      <c r="GRC65" s="266"/>
      <c r="GRD65" s="200"/>
      <c r="GRE65" s="266"/>
      <c r="GRF65" s="261"/>
      <c r="GRG65" s="265"/>
      <c r="GRH65" s="266"/>
      <c r="GRI65" s="200"/>
      <c r="GRJ65" s="266"/>
      <c r="GRK65" s="261"/>
      <c r="GRL65" s="265"/>
      <c r="GRM65" s="266"/>
      <c r="GRN65" s="200"/>
      <c r="GRO65" s="266"/>
      <c r="GRP65" s="261"/>
      <c r="GRQ65" s="265"/>
      <c r="GRR65" s="266"/>
      <c r="GRS65" s="200"/>
      <c r="GRT65" s="266"/>
      <c r="GRU65" s="261"/>
      <c r="GRV65" s="265"/>
      <c r="GRW65" s="266"/>
      <c r="GRX65" s="200"/>
      <c r="GRY65" s="266"/>
      <c r="GRZ65" s="261"/>
      <c r="GSA65" s="265"/>
      <c r="GSB65" s="266"/>
      <c r="GSC65" s="200"/>
      <c r="GSD65" s="266"/>
      <c r="GSE65" s="261"/>
      <c r="GSF65" s="265"/>
      <c r="GSG65" s="266"/>
      <c r="GSH65" s="200"/>
      <c r="GSI65" s="266"/>
      <c r="GSJ65" s="261"/>
      <c r="GSK65" s="265"/>
      <c r="GSL65" s="266"/>
      <c r="GSM65" s="200"/>
      <c r="GSN65" s="266"/>
      <c r="GSO65" s="261"/>
      <c r="GSP65" s="265"/>
      <c r="GSQ65" s="266"/>
      <c r="GSR65" s="200"/>
      <c r="GSS65" s="266"/>
      <c r="GST65" s="261"/>
      <c r="GSU65" s="265"/>
      <c r="GSV65" s="266"/>
      <c r="GSW65" s="200"/>
      <c r="GSX65" s="266"/>
      <c r="GSY65" s="261"/>
      <c r="GSZ65" s="265"/>
      <c r="GTA65" s="266"/>
      <c r="GTB65" s="200"/>
      <c r="GTC65" s="266"/>
      <c r="GTD65" s="261"/>
      <c r="GTE65" s="265"/>
      <c r="GTF65" s="266"/>
      <c r="GTG65" s="200"/>
      <c r="GTH65" s="266"/>
      <c r="GTI65" s="261"/>
      <c r="GTJ65" s="265"/>
      <c r="GTK65" s="266"/>
      <c r="GTL65" s="200"/>
      <c r="GTM65" s="266"/>
      <c r="GTN65" s="261"/>
      <c r="GTO65" s="265"/>
      <c r="GTP65" s="266"/>
      <c r="GTQ65" s="200"/>
      <c r="GTR65" s="266"/>
      <c r="GTS65" s="261"/>
      <c r="GTT65" s="265"/>
      <c r="GTU65" s="266"/>
      <c r="GTV65" s="200"/>
      <c r="GTW65" s="266"/>
      <c r="GTX65" s="261"/>
      <c r="GTY65" s="265"/>
      <c r="GTZ65" s="266"/>
      <c r="GUA65" s="200"/>
      <c r="GUB65" s="266"/>
      <c r="GUC65" s="261"/>
      <c r="GUD65" s="265"/>
      <c r="GUE65" s="266"/>
      <c r="GUF65" s="200"/>
      <c r="GUG65" s="266"/>
      <c r="GUH65" s="261"/>
      <c r="GUI65" s="265"/>
      <c r="GUJ65" s="266"/>
      <c r="GUK65" s="200"/>
      <c r="GUL65" s="266"/>
      <c r="GUM65" s="261"/>
      <c r="GUN65" s="265"/>
      <c r="GUO65" s="266"/>
      <c r="GUP65" s="200"/>
      <c r="GUQ65" s="266"/>
      <c r="GUR65" s="261"/>
      <c r="GUS65" s="265"/>
      <c r="GUT65" s="266"/>
      <c r="GUU65" s="200"/>
      <c r="GUV65" s="266"/>
      <c r="GUW65" s="261"/>
      <c r="GUX65" s="265"/>
      <c r="GUY65" s="266"/>
      <c r="GUZ65" s="200"/>
      <c r="GVA65" s="266"/>
      <c r="GVB65" s="261"/>
      <c r="GVC65" s="265"/>
      <c r="GVD65" s="266"/>
      <c r="GVE65" s="200"/>
      <c r="GVF65" s="266"/>
      <c r="GVG65" s="261"/>
      <c r="GVH65" s="265"/>
      <c r="GVI65" s="266"/>
      <c r="GVJ65" s="200"/>
      <c r="GVK65" s="266"/>
      <c r="GVL65" s="261"/>
      <c r="GVM65" s="265"/>
      <c r="GVN65" s="266"/>
      <c r="GVO65" s="200"/>
      <c r="GVP65" s="266"/>
      <c r="GVQ65" s="261"/>
      <c r="GVR65" s="265"/>
      <c r="GVS65" s="266"/>
      <c r="GVT65" s="200"/>
      <c r="GVU65" s="266"/>
      <c r="GVV65" s="261"/>
      <c r="GVW65" s="265"/>
      <c r="GVX65" s="266"/>
      <c r="GVY65" s="200"/>
      <c r="GVZ65" s="266"/>
      <c r="GWA65" s="261"/>
      <c r="GWB65" s="265"/>
      <c r="GWC65" s="266"/>
      <c r="GWD65" s="200"/>
      <c r="GWE65" s="266"/>
      <c r="GWF65" s="261"/>
      <c r="GWG65" s="265"/>
      <c r="GWH65" s="266"/>
      <c r="GWI65" s="200"/>
      <c r="GWJ65" s="266"/>
      <c r="GWK65" s="261"/>
      <c r="GWL65" s="265"/>
      <c r="GWM65" s="266"/>
      <c r="GWN65" s="200"/>
      <c r="GWO65" s="266"/>
      <c r="GWP65" s="261"/>
      <c r="GWQ65" s="265"/>
      <c r="GWR65" s="266"/>
      <c r="GWS65" s="200"/>
      <c r="GWT65" s="266"/>
      <c r="GWU65" s="261"/>
      <c r="GWV65" s="265"/>
      <c r="GWW65" s="266"/>
      <c r="GWX65" s="200"/>
      <c r="GWY65" s="266"/>
      <c r="GWZ65" s="261"/>
      <c r="GXA65" s="265"/>
      <c r="GXB65" s="266"/>
      <c r="GXC65" s="200"/>
      <c r="GXD65" s="266"/>
      <c r="GXE65" s="261"/>
      <c r="GXF65" s="265"/>
      <c r="GXG65" s="266"/>
      <c r="GXH65" s="200"/>
      <c r="GXI65" s="266"/>
      <c r="GXJ65" s="261"/>
      <c r="GXK65" s="265"/>
      <c r="GXL65" s="266"/>
      <c r="GXM65" s="200"/>
      <c r="GXN65" s="266"/>
      <c r="GXO65" s="261"/>
      <c r="GXP65" s="265"/>
      <c r="GXQ65" s="266"/>
      <c r="GXR65" s="200"/>
      <c r="GXS65" s="266"/>
      <c r="GXT65" s="261"/>
      <c r="GXU65" s="265"/>
      <c r="GXV65" s="266"/>
      <c r="GXW65" s="200"/>
      <c r="GXX65" s="266"/>
      <c r="GXY65" s="261"/>
      <c r="GXZ65" s="265"/>
      <c r="GYA65" s="266"/>
      <c r="GYB65" s="200"/>
      <c r="GYC65" s="266"/>
      <c r="GYD65" s="261"/>
      <c r="GYE65" s="265"/>
      <c r="GYF65" s="266"/>
      <c r="GYG65" s="200"/>
      <c r="GYH65" s="266"/>
      <c r="GYI65" s="261"/>
      <c r="GYJ65" s="265"/>
      <c r="GYK65" s="266"/>
      <c r="GYL65" s="200"/>
      <c r="GYM65" s="266"/>
      <c r="GYN65" s="261"/>
      <c r="GYO65" s="265"/>
      <c r="GYP65" s="266"/>
      <c r="GYQ65" s="200"/>
      <c r="GYR65" s="266"/>
      <c r="GYS65" s="261"/>
      <c r="GYT65" s="265"/>
      <c r="GYU65" s="266"/>
      <c r="GYV65" s="200"/>
      <c r="GYW65" s="266"/>
      <c r="GYX65" s="261"/>
      <c r="GYY65" s="265"/>
      <c r="GYZ65" s="266"/>
      <c r="GZA65" s="200"/>
      <c r="GZB65" s="266"/>
      <c r="GZC65" s="261"/>
      <c r="GZD65" s="265"/>
      <c r="GZE65" s="266"/>
      <c r="GZF65" s="200"/>
      <c r="GZG65" s="266"/>
      <c r="GZH65" s="261"/>
      <c r="GZI65" s="265"/>
      <c r="GZJ65" s="266"/>
      <c r="GZK65" s="200"/>
      <c r="GZL65" s="266"/>
      <c r="GZM65" s="261"/>
      <c r="GZN65" s="265"/>
      <c r="GZO65" s="266"/>
      <c r="GZP65" s="200"/>
      <c r="GZQ65" s="266"/>
      <c r="GZR65" s="261"/>
      <c r="GZS65" s="265"/>
      <c r="GZT65" s="266"/>
      <c r="GZU65" s="200"/>
      <c r="GZV65" s="266"/>
      <c r="GZW65" s="261"/>
      <c r="GZX65" s="265"/>
      <c r="GZY65" s="266"/>
      <c r="GZZ65" s="200"/>
      <c r="HAA65" s="266"/>
      <c r="HAB65" s="261"/>
      <c r="HAC65" s="265"/>
      <c r="HAD65" s="266"/>
      <c r="HAE65" s="200"/>
      <c r="HAF65" s="266"/>
      <c r="HAG65" s="261"/>
      <c r="HAH65" s="265"/>
      <c r="HAI65" s="266"/>
      <c r="HAJ65" s="200"/>
      <c r="HAK65" s="266"/>
      <c r="HAL65" s="261"/>
      <c r="HAM65" s="265"/>
      <c r="HAN65" s="266"/>
      <c r="HAO65" s="200"/>
      <c r="HAP65" s="266"/>
      <c r="HAQ65" s="261"/>
      <c r="HAR65" s="265"/>
      <c r="HAS65" s="266"/>
      <c r="HAT65" s="200"/>
      <c r="HAU65" s="266"/>
      <c r="HAV65" s="261"/>
      <c r="HAW65" s="265"/>
      <c r="HAX65" s="266"/>
      <c r="HAY65" s="200"/>
      <c r="HAZ65" s="266"/>
      <c r="HBA65" s="261"/>
      <c r="HBB65" s="265"/>
      <c r="HBC65" s="266"/>
      <c r="HBD65" s="200"/>
      <c r="HBE65" s="266"/>
      <c r="HBF65" s="261"/>
      <c r="HBG65" s="265"/>
      <c r="HBH65" s="266"/>
      <c r="HBI65" s="200"/>
      <c r="HBJ65" s="266"/>
      <c r="HBK65" s="261"/>
      <c r="HBL65" s="265"/>
      <c r="HBM65" s="266"/>
      <c r="HBN65" s="200"/>
      <c r="HBO65" s="266"/>
      <c r="HBP65" s="261"/>
      <c r="HBQ65" s="265"/>
      <c r="HBR65" s="266"/>
      <c r="HBS65" s="200"/>
      <c r="HBT65" s="266"/>
      <c r="HBU65" s="261"/>
      <c r="HBV65" s="265"/>
      <c r="HBW65" s="266"/>
      <c r="HBX65" s="200"/>
      <c r="HBY65" s="266"/>
      <c r="HBZ65" s="261"/>
      <c r="HCA65" s="265"/>
      <c r="HCB65" s="266"/>
      <c r="HCC65" s="200"/>
      <c r="HCD65" s="266"/>
      <c r="HCE65" s="261"/>
      <c r="HCF65" s="265"/>
      <c r="HCG65" s="266"/>
      <c r="HCH65" s="200"/>
      <c r="HCI65" s="266"/>
      <c r="HCJ65" s="261"/>
      <c r="HCK65" s="265"/>
      <c r="HCL65" s="266"/>
      <c r="HCM65" s="200"/>
      <c r="HCN65" s="266"/>
      <c r="HCO65" s="261"/>
      <c r="HCP65" s="265"/>
      <c r="HCQ65" s="266"/>
      <c r="HCR65" s="200"/>
      <c r="HCS65" s="266"/>
      <c r="HCT65" s="261"/>
      <c r="HCU65" s="265"/>
      <c r="HCV65" s="266"/>
      <c r="HCW65" s="200"/>
      <c r="HCX65" s="266"/>
      <c r="HCY65" s="261"/>
      <c r="HCZ65" s="265"/>
      <c r="HDA65" s="266"/>
      <c r="HDB65" s="200"/>
      <c r="HDC65" s="266"/>
      <c r="HDD65" s="261"/>
      <c r="HDE65" s="265"/>
      <c r="HDF65" s="266"/>
      <c r="HDG65" s="200"/>
      <c r="HDH65" s="266"/>
      <c r="HDI65" s="261"/>
      <c r="HDJ65" s="265"/>
      <c r="HDK65" s="266"/>
      <c r="HDL65" s="200"/>
      <c r="HDM65" s="266"/>
      <c r="HDN65" s="261"/>
      <c r="HDO65" s="265"/>
      <c r="HDP65" s="266"/>
      <c r="HDQ65" s="200"/>
      <c r="HDR65" s="266"/>
      <c r="HDS65" s="261"/>
      <c r="HDT65" s="265"/>
      <c r="HDU65" s="266"/>
      <c r="HDV65" s="200"/>
      <c r="HDW65" s="266"/>
      <c r="HDX65" s="261"/>
      <c r="HDY65" s="265"/>
      <c r="HDZ65" s="266"/>
      <c r="HEA65" s="200"/>
      <c r="HEB65" s="266"/>
      <c r="HEC65" s="261"/>
      <c r="HED65" s="265"/>
      <c r="HEE65" s="266"/>
      <c r="HEF65" s="200"/>
      <c r="HEG65" s="266"/>
      <c r="HEH65" s="261"/>
      <c r="HEI65" s="265"/>
      <c r="HEJ65" s="266"/>
      <c r="HEK65" s="200"/>
      <c r="HEL65" s="266"/>
      <c r="HEM65" s="261"/>
      <c r="HEN65" s="265"/>
      <c r="HEO65" s="266"/>
      <c r="HEP65" s="200"/>
      <c r="HEQ65" s="266"/>
      <c r="HER65" s="261"/>
      <c r="HES65" s="265"/>
      <c r="HET65" s="266"/>
      <c r="HEU65" s="200"/>
      <c r="HEV65" s="266"/>
      <c r="HEW65" s="261"/>
      <c r="HEX65" s="265"/>
      <c r="HEY65" s="266"/>
      <c r="HEZ65" s="200"/>
      <c r="HFA65" s="266"/>
      <c r="HFB65" s="261"/>
      <c r="HFC65" s="265"/>
      <c r="HFD65" s="266"/>
      <c r="HFE65" s="200"/>
      <c r="HFF65" s="266"/>
      <c r="HFG65" s="261"/>
      <c r="HFH65" s="265"/>
      <c r="HFI65" s="266"/>
      <c r="HFJ65" s="200"/>
      <c r="HFK65" s="266"/>
      <c r="HFL65" s="261"/>
      <c r="HFM65" s="265"/>
      <c r="HFN65" s="266"/>
      <c r="HFO65" s="200"/>
      <c r="HFP65" s="266"/>
      <c r="HFQ65" s="261"/>
      <c r="HFR65" s="265"/>
      <c r="HFS65" s="266"/>
      <c r="HFT65" s="200"/>
      <c r="HFU65" s="266"/>
      <c r="HFV65" s="261"/>
      <c r="HFW65" s="265"/>
      <c r="HFX65" s="266"/>
      <c r="HFY65" s="200"/>
      <c r="HFZ65" s="266"/>
      <c r="HGA65" s="261"/>
      <c r="HGB65" s="265"/>
      <c r="HGC65" s="266"/>
      <c r="HGD65" s="200"/>
      <c r="HGE65" s="266"/>
      <c r="HGF65" s="261"/>
      <c r="HGG65" s="265"/>
      <c r="HGH65" s="266"/>
      <c r="HGI65" s="200"/>
      <c r="HGJ65" s="266"/>
      <c r="HGK65" s="261"/>
      <c r="HGL65" s="265"/>
      <c r="HGM65" s="266"/>
      <c r="HGN65" s="200"/>
      <c r="HGO65" s="266"/>
      <c r="HGP65" s="261"/>
      <c r="HGQ65" s="265"/>
      <c r="HGR65" s="266"/>
      <c r="HGS65" s="200"/>
      <c r="HGT65" s="266"/>
      <c r="HGU65" s="261"/>
      <c r="HGV65" s="265"/>
      <c r="HGW65" s="266"/>
      <c r="HGX65" s="200"/>
      <c r="HGY65" s="266"/>
      <c r="HGZ65" s="261"/>
      <c r="HHA65" s="265"/>
      <c r="HHB65" s="266"/>
      <c r="HHC65" s="200"/>
      <c r="HHD65" s="266"/>
      <c r="HHE65" s="261"/>
      <c r="HHF65" s="265"/>
      <c r="HHG65" s="266"/>
      <c r="HHH65" s="200"/>
      <c r="HHI65" s="266"/>
      <c r="HHJ65" s="261"/>
      <c r="HHK65" s="265"/>
      <c r="HHL65" s="266"/>
      <c r="HHM65" s="200"/>
      <c r="HHN65" s="266"/>
      <c r="HHO65" s="261"/>
      <c r="HHP65" s="265"/>
      <c r="HHQ65" s="266"/>
      <c r="HHR65" s="200"/>
      <c r="HHS65" s="266"/>
      <c r="HHT65" s="261"/>
      <c r="HHU65" s="265"/>
      <c r="HHV65" s="266"/>
      <c r="HHW65" s="200"/>
      <c r="HHX65" s="266"/>
      <c r="HHY65" s="261"/>
      <c r="HHZ65" s="265"/>
      <c r="HIA65" s="266"/>
      <c r="HIB65" s="200"/>
      <c r="HIC65" s="266"/>
      <c r="HID65" s="261"/>
      <c r="HIE65" s="265"/>
      <c r="HIF65" s="266"/>
      <c r="HIG65" s="200"/>
      <c r="HIH65" s="266"/>
      <c r="HII65" s="261"/>
      <c r="HIJ65" s="265"/>
      <c r="HIK65" s="266"/>
      <c r="HIL65" s="200"/>
      <c r="HIM65" s="266"/>
      <c r="HIN65" s="261"/>
      <c r="HIO65" s="265"/>
      <c r="HIP65" s="266"/>
      <c r="HIQ65" s="200"/>
      <c r="HIR65" s="266"/>
      <c r="HIS65" s="261"/>
      <c r="HIT65" s="265"/>
      <c r="HIU65" s="266"/>
      <c r="HIV65" s="200"/>
      <c r="HIW65" s="266"/>
      <c r="HIX65" s="261"/>
      <c r="HIY65" s="265"/>
      <c r="HIZ65" s="266"/>
      <c r="HJA65" s="200"/>
      <c r="HJB65" s="266"/>
      <c r="HJC65" s="261"/>
      <c r="HJD65" s="265"/>
      <c r="HJE65" s="266"/>
      <c r="HJF65" s="200"/>
      <c r="HJG65" s="266"/>
      <c r="HJH65" s="261"/>
      <c r="HJI65" s="265"/>
      <c r="HJJ65" s="266"/>
      <c r="HJK65" s="200"/>
      <c r="HJL65" s="266"/>
      <c r="HJM65" s="261"/>
      <c r="HJN65" s="265"/>
      <c r="HJO65" s="266"/>
      <c r="HJP65" s="200"/>
      <c r="HJQ65" s="266"/>
      <c r="HJR65" s="261"/>
      <c r="HJS65" s="265"/>
      <c r="HJT65" s="266"/>
      <c r="HJU65" s="200"/>
      <c r="HJV65" s="266"/>
      <c r="HJW65" s="261"/>
      <c r="HJX65" s="265"/>
      <c r="HJY65" s="266"/>
      <c r="HJZ65" s="200"/>
      <c r="HKA65" s="266"/>
      <c r="HKB65" s="261"/>
      <c r="HKC65" s="265"/>
      <c r="HKD65" s="266"/>
      <c r="HKE65" s="200"/>
      <c r="HKF65" s="266"/>
      <c r="HKG65" s="261"/>
      <c r="HKH65" s="265"/>
      <c r="HKI65" s="266"/>
      <c r="HKJ65" s="200"/>
      <c r="HKK65" s="266"/>
      <c r="HKL65" s="261"/>
      <c r="HKM65" s="265"/>
      <c r="HKN65" s="266"/>
      <c r="HKO65" s="200"/>
      <c r="HKP65" s="266"/>
      <c r="HKQ65" s="261"/>
      <c r="HKR65" s="265"/>
      <c r="HKS65" s="266"/>
      <c r="HKT65" s="200"/>
      <c r="HKU65" s="266"/>
      <c r="HKV65" s="261"/>
      <c r="HKW65" s="265"/>
      <c r="HKX65" s="266"/>
      <c r="HKY65" s="200"/>
      <c r="HKZ65" s="266"/>
      <c r="HLA65" s="261"/>
      <c r="HLB65" s="265"/>
      <c r="HLC65" s="266"/>
      <c r="HLD65" s="200"/>
      <c r="HLE65" s="266"/>
      <c r="HLF65" s="261"/>
      <c r="HLG65" s="265"/>
      <c r="HLH65" s="266"/>
      <c r="HLI65" s="200"/>
      <c r="HLJ65" s="266"/>
      <c r="HLK65" s="261"/>
      <c r="HLL65" s="265"/>
      <c r="HLM65" s="266"/>
      <c r="HLN65" s="200"/>
      <c r="HLO65" s="266"/>
      <c r="HLP65" s="261"/>
      <c r="HLQ65" s="265"/>
      <c r="HLR65" s="266"/>
      <c r="HLS65" s="200"/>
      <c r="HLT65" s="266"/>
      <c r="HLU65" s="261"/>
      <c r="HLV65" s="265"/>
      <c r="HLW65" s="266"/>
      <c r="HLX65" s="200"/>
      <c r="HLY65" s="266"/>
      <c r="HLZ65" s="261"/>
      <c r="HMA65" s="265"/>
      <c r="HMB65" s="266"/>
      <c r="HMC65" s="200"/>
      <c r="HMD65" s="266"/>
      <c r="HME65" s="261"/>
      <c r="HMF65" s="265"/>
      <c r="HMG65" s="266"/>
      <c r="HMH65" s="200"/>
      <c r="HMI65" s="266"/>
      <c r="HMJ65" s="261"/>
      <c r="HMK65" s="265"/>
      <c r="HML65" s="266"/>
      <c r="HMM65" s="200"/>
      <c r="HMN65" s="266"/>
      <c r="HMO65" s="261"/>
      <c r="HMP65" s="265"/>
      <c r="HMQ65" s="266"/>
      <c r="HMR65" s="200"/>
      <c r="HMS65" s="266"/>
      <c r="HMT65" s="261"/>
      <c r="HMU65" s="265"/>
      <c r="HMV65" s="266"/>
      <c r="HMW65" s="200"/>
      <c r="HMX65" s="266"/>
      <c r="HMY65" s="261"/>
      <c r="HMZ65" s="265"/>
      <c r="HNA65" s="266"/>
      <c r="HNB65" s="200"/>
      <c r="HNC65" s="266"/>
      <c r="HND65" s="261"/>
      <c r="HNE65" s="265"/>
      <c r="HNF65" s="266"/>
      <c r="HNG65" s="200"/>
      <c r="HNH65" s="266"/>
      <c r="HNI65" s="261"/>
      <c r="HNJ65" s="265"/>
      <c r="HNK65" s="266"/>
      <c r="HNL65" s="200"/>
      <c r="HNM65" s="266"/>
      <c r="HNN65" s="261"/>
      <c r="HNO65" s="265"/>
      <c r="HNP65" s="266"/>
      <c r="HNQ65" s="200"/>
      <c r="HNR65" s="266"/>
      <c r="HNS65" s="261"/>
      <c r="HNT65" s="265"/>
      <c r="HNU65" s="266"/>
      <c r="HNV65" s="200"/>
      <c r="HNW65" s="266"/>
      <c r="HNX65" s="261"/>
      <c r="HNY65" s="265"/>
      <c r="HNZ65" s="266"/>
      <c r="HOA65" s="200"/>
      <c r="HOB65" s="266"/>
      <c r="HOC65" s="261"/>
      <c r="HOD65" s="265"/>
      <c r="HOE65" s="266"/>
      <c r="HOF65" s="200"/>
      <c r="HOG65" s="266"/>
      <c r="HOH65" s="261"/>
      <c r="HOI65" s="265"/>
      <c r="HOJ65" s="266"/>
      <c r="HOK65" s="200"/>
      <c r="HOL65" s="266"/>
      <c r="HOM65" s="261"/>
      <c r="HON65" s="265"/>
      <c r="HOO65" s="266"/>
      <c r="HOP65" s="200"/>
      <c r="HOQ65" s="266"/>
      <c r="HOR65" s="261"/>
      <c r="HOS65" s="265"/>
      <c r="HOT65" s="266"/>
      <c r="HOU65" s="200"/>
      <c r="HOV65" s="266"/>
      <c r="HOW65" s="261"/>
      <c r="HOX65" s="265"/>
      <c r="HOY65" s="266"/>
      <c r="HOZ65" s="200"/>
      <c r="HPA65" s="266"/>
      <c r="HPB65" s="261"/>
      <c r="HPC65" s="265"/>
      <c r="HPD65" s="266"/>
      <c r="HPE65" s="200"/>
      <c r="HPF65" s="266"/>
      <c r="HPG65" s="261"/>
      <c r="HPH65" s="265"/>
      <c r="HPI65" s="266"/>
      <c r="HPJ65" s="200"/>
      <c r="HPK65" s="266"/>
      <c r="HPL65" s="261"/>
      <c r="HPM65" s="265"/>
      <c r="HPN65" s="266"/>
      <c r="HPO65" s="200"/>
      <c r="HPP65" s="266"/>
      <c r="HPQ65" s="261"/>
      <c r="HPR65" s="265"/>
      <c r="HPS65" s="266"/>
      <c r="HPT65" s="200"/>
      <c r="HPU65" s="266"/>
      <c r="HPV65" s="261"/>
      <c r="HPW65" s="265"/>
      <c r="HPX65" s="266"/>
      <c r="HPY65" s="200"/>
      <c r="HPZ65" s="266"/>
      <c r="HQA65" s="261"/>
      <c r="HQB65" s="265"/>
      <c r="HQC65" s="266"/>
      <c r="HQD65" s="200"/>
      <c r="HQE65" s="266"/>
      <c r="HQF65" s="261"/>
      <c r="HQG65" s="265"/>
      <c r="HQH65" s="266"/>
      <c r="HQI65" s="200"/>
      <c r="HQJ65" s="266"/>
      <c r="HQK65" s="261"/>
      <c r="HQL65" s="265"/>
      <c r="HQM65" s="266"/>
      <c r="HQN65" s="200"/>
      <c r="HQO65" s="266"/>
      <c r="HQP65" s="261"/>
      <c r="HQQ65" s="265"/>
      <c r="HQR65" s="266"/>
      <c r="HQS65" s="200"/>
      <c r="HQT65" s="266"/>
      <c r="HQU65" s="261"/>
      <c r="HQV65" s="265"/>
      <c r="HQW65" s="266"/>
      <c r="HQX65" s="200"/>
      <c r="HQY65" s="266"/>
      <c r="HQZ65" s="261"/>
      <c r="HRA65" s="265"/>
      <c r="HRB65" s="266"/>
      <c r="HRC65" s="200"/>
      <c r="HRD65" s="266"/>
      <c r="HRE65" s="261"/>
      <c r="HRF65" s="265"/>
      <c r="HRG65" s="266"/>
      <c r="HRH65" s="200"/>
      <c r="HRI65" s="266"/>
      <c r="HRJ65" s="261"/>
      <c r="HRK65" s="265"/>
      <c r="HRL65" s="266"/>
      <c r="HRM65" s="200"/>
      <c r="HRN65" s="266"/>
      <c r="HRO65" s="261"/>
      <c r="HRP65" s="265"/>
      <c r="HRQ65" s="266"/>
      <c r="HRR65" s="200"/>
      <c r="HRS65" s="266"/>
      <c r="HRT65" s="261"/>
      <c r="HRU65" s="265"/>
      <c r="HRV65" s="266"/>
      <c r="HRW65" s="200"/>
      <c r="HRX65" s="266"/>
      <c r="HRY65" s="261"/>
      <c r="HRZ65" s="265"/>
      <c r="HSA65" s="266"/>
      <c r="HSB65" s="200"/>
      <c r="HSC65" s="266"/>
      <c r="HSD65" s="261"/>
      <c r="HSE65" s="265"/>
      <c r="HSF65" s="266"/>
      <c r="HSG65" s="200"/>
      <c r="HSH65" s="266"/>
      <c r="HSI65" s="261"/>
      <c r="HSJ65" s="265"/>
      <c r="HSK65" s="266"/>
      <c r="HSL65" s="200"/>
      <c r="HSM65" s="266"/>
      <c r="HSN65" s="261"/>
      <c r="HSO65" s="265"/>
      <c r="HSP65" s="266"/>
      <c r="HSQ65" s="200"/>
      <c r="HSR65" s="266"/>
      <c r="HSS65" s="261"/>
      <c r="HST65" s="265"/>
      <c r="HSU65" s="266"/>
      <c r="HSV65" s="200"/>
      <c r="HSW65" s="266"/>
      <c r="HSX65" s="261"/>
      <c r="HSY65" s="265"/>
      <c r="HSZ65" s="266"/>
      <c r="HTA65" s="200"/>
      <c r="HTB65" s="266"/>
      <c r="HTC65" s="261"/>
      <c r="HTD65" s="265"/>
      <c r="HTE65" s="266"/>
      <c r="HTF65" s="200"/>
      <c r="HTG65" s="266"/>
      <c r="HTH65" s="261"/>
      <c r="HTI65" s="265"/>
      <c r="HTJ65" s="266"/>
      <c r="HTK65" s="200"/>
      <c r="HTL65" s="266"/>
      <c r="HTM65" s="261"/>
      <c r="HTN65" s="265"/>
      <c r="HTO65" s="266"/>
      <c r="HTP65" s="200"/>
      <c r="HTQ65" s="266"/>
      <c r="HTR65" s="261"/>
      <c r="HTS65" s="265"/>
      <c r="HTT65" s="266"/>
      <c r="HTU65" s="200"/>
      <c r="HTV65" s="266"/>
      <c r="HTW65" s="261"/>
      <c r="HTX65" s="265"/>
      <c r="HTY65" s="266"/>
      <c r="HTZ65" s="200"/>
      <c r="HUA65" s="266"/>
      <c r="HUB65" s="261"/>
      <c r="HUC65" s="265"/>
      <c r="HUD65" s="266"/>
      <c r="HUE65" s="200"/>
      <c r="HUF65" s="266"/>
      <c r="HUG65" s="261"/>
      <c r="HUH65" s="265"/>
      <c r="HUI65" s="266"/>
      <c r="HUJ65" s="200"/>
      <c r="HUK65" s="266"/>
      <c r="HUL65" s="261"/>
      <c r="HUM65" s="265"/>
      <c r="HUN65" s="266"/>
      <c r="HUO65" s="200"/>
      <c r="HUP65" s="266"/>
      <c r="HUQ65" s="261"/>
      <c r="HUR65" s="265"/>
      <c r="HUS65" s="266"/>
      <c r="HUT65" s="200"/>
      <c r="HUU65" s="266"/>
      <c r="HUV65" s="261"/>
      <c r="HUW65" s="265"/>
      <c r="HUX65" s="266"/>
      <c r="HUY65" s="200"/>
      <c r="HUZ65" s="266"/>
      <c r="HVA65" s="261"/>
      <c r="HVB65" s="265"/>
      <c r="HVC65" s="266"/>
      <c r="HVD65" s="200"/>
      <c r="HVE65" s="266"/>
      <c r="HVF65" s="261"/>
      <c r="HVG65" s="265"/>
      <c r="HVH65" s="266"/>
      <c r="HVI65" s="200"/>
      <c r="HVJ65" s="266"/>
      <c r="HVK65" s="261"/>
      <c r="HVL65" s="265"/>
      <c r="HVM65" s="266"/>
      <c r="HVN65" s="200"/>
      <c r="HVO65" s="266"/>
      <c r="HVP65" s="261"/>
      <c r="HVQ65" s="265"/>
      <c r="HVR65" s="266"/>
      <c r="HVS65" s="200"/>
      <c r="HVT65" s="266"/>
      <c r="HVU65" s="261"/>
      <c r="HVV65" s="265"/>
      <c r="HVW65" s="266"/>
      <c r="HVX65" s="200"/>
      <c r="HVY65" s="266"/>
      <c r="HVZ65" s="261"/>
      <c r="HWA65" s="265"/>
      <c r="HWB65" s="266"/>
      <c r="HWC65" s="200"/>
      <c r="HWD65" s="266"/>
      <c r="HWE65" s="261"/>
      <c r="HWF65" s="265"/>
      <c r="HWG65" s="266"/>
      <c r="HWH65" s="200"/>
      <c r="HWI65" s="266"/>
      <c r="HWJ65" s="261"/>
      <c r="HWK65" s="265"/>
      <c r="HWL65" s="266"/>
      <c r="HWM65" s="200"/>
      <c r="HWN65" s="266"/>
      <c r="HWO65" s="261"/>
      <c r="HWP65" s="265"/>
      <c r="HWQ65" s="266"/>
      <c r="HWR65" s="200"/>
      <c r="HWS65" s="266"/>
      <c r="HWT65" s="261"/>
      <c r="HWU65" s="265"/>
      <c r="HWV65" s="266"/>
      <c r="HWW65" s="200"/>
      <c r="HWX65" s="266"/>
      <c r="HWY65" s="261"/>
      <c r="HWZ65" s="265"/>
      <c r="HXA65" s="266"/>
      <c r="HXB65" s="200"/>
      <c r="HXC65" s="266"/>
      <c r="HXD65" s="261"/>
      <c r="HXE65" s="265"/>
      <c r="HXF65" s="266"/>
      <c r="HXG65" s="200"/>
      <c r="HXH65" s="266"/>
      <c r="HXI65" s="261"/>
      <c r="HXJ65" s="265"/>
      <c r="HXK65" s="266"/>
      <c r="HXL65" s="200"/>
      <c r="HXM65" s="266"/>
      <c r="HXN65" s="261"/>
      <c r="HXO65" s="265"/>
      <c r="HXP65" s="266"/>
      <c r="HXQ65" s="200"/>
      <c r="HXR65" s="266"/>
      <c r="HXS65" s="261"/>
      <c r="HXT65" s="265"/>
      <c r="HXU65" s="266"/>
      <c r="HXV65" s="200"/>
      <c r="HXW65" s="266"/>
      <c r="HXX65" s="261"/>
      <c r="HXY65" s="265"/>
      <c r="HXZ65" s="266"/>
      <c r="HYA65" s="200"/>
      <c r="HYB65" s="266"/>
      <c r="HYC65" s="261"/>
      <c r="HYD65" s="265"/>
      <c r="HYE65" s="266"/>
      <c r="HYF65" s="200"/>
      <c r="HYG65" s="266"/>
      <c r="HYH65" s="261"/>
      <c r="HYI65" s="265"/>
      <c r="HYJ65" s="266"/>
      <c r="HYK65" s="200"/>
      <c r="HYL65" s="266"/>
      <c r="HYM65" s="261"/>
      <c r="HYN65" s="265"/>
      <c r="HYO65" s="266"/>
      <c r="HYP65" s="200"/>
      <c r="HYQ65" s="266"/>
      <c r="HYR65" s="261"/>
      <c r="HYS65" s="265"/>
      <c r="HYT65" s="266"/>
      <c r="HYU65" s="200"/>
      <c r="HYV65" s="266"/>
      <c r="HYW65" s="261"/>
      <c r="HYX65" s="265"/>
      <c r="HYY65" s="266"/>
      <c r="HYZ65" s="200"/>
      <c r="HZA65" s="266"/>
      <c r="HZB65" s="261"/>
      <c r="HZC65" s="265"/>
      <c r="HZD65" s="266"/>
      <c r="HZE65" s="200"/>
      <c r="HZF65" s="266"/>
      <c r="HZG65" s="261"/>
      <c r="HZH65" s="265"/>
      <c r="HZI65" s="266"/>
      <c r="HZJ65" s="200"/>
      <c r="HZK65" s="266"/>
      <c r="HZL65" s="261"/>
      <c r="HZM65" s="265"/>
      <c r="HZN65" s="266"/>
      <c r="HZO65" s="200"/>
      <c r="HZP65" s="266"/>
      <c r="HZQ65" s="261"/>
      <c r="HZR65" s="265"/>
      <c r="HZS65" s="266"/>
      <c r="HZT65" s="200"/>
      <c r="HZU65" s="266"/>
      <c r="HZV65" s="261"/>
      <c r="HZW65" s="265"/>
      <c r="HZX65" s="266"/>
      <c r="HZY65" s="200"/>
      <c r="HZZ65" s="266"/>
      <c r="IAA65" s="261"/>
      <c r="IAB65" s="265"/>
      <c r="IAC65" s="266"/>
      <c r="IAD65" s="200"/>
      <c r="IAE65" s="266"/>
      <c r="IAF65" s="261"/>
      <c r="IAG65" s="265"/>
      <c r="IAH65" s="266"/>
      <c r="IAI65" s="200"/>
      <c r="IAJ65" s="266"/>
      <c r="IAK65" s="261"/>
      <c r="IAL65" s="265"/>
      <c r="IAM65" s="266"/>
      <c r="IAN65" s="200"/>
      <c r="IAO65" s="266"/>
      <c r="IAP65" s="261"/>
      <c r="IAQ65" s="265"/>
      <c r="IAR65" s="266"/>
      <c r="IAS65" s="200"/>
      <c r="IAT65" s="266"/>
      <c r="IAU65" s="261"/>
      <c r="IAV65" s="265"/>
      <c r="IAW65" s="266"/>
      <c r="IAX65" s="200"/>
      <c r="IAY65" s="266"/>
      <c r="IAZ65" s="261"/>
      <c r="IBA65" s="265"/>
      <c r="IBB65" s="266"/>
      <c r="IBC65" s="200"/>
      <c r="IBD65" s="266"/>
      <c r="IBE65" s="261"/>
      <c r="IBF65" s="265"/>
      <c r="IBG65" s="266"/>
      <c r="IBH65" s="200"/>
      <c r="IBI65" s="266"/>
      <c r="IBJ65" s="261"/>
      <c r="IBK65" s="265"/>
      <c r="IBL65" s="266"/>
      <c r="IBM65" s="200"/>
      <c r="IBN65" s="266"/>
      <c r="IBO65" s="261"/>
      <c r="IBP65" s="265"/>
      <c r="IBQ65" s="266"/>
      <c r="IBR65" s="200"/>
      <c r="IBS65" s="266"/>
      <c r="IBT65" s="261"/>
      <c r="IBU65" s="265"/>
      <c r="IBV65" s="266"/>
      <c r="IBW65" s="200"/>
      <c r="IBX65" s="266"/>
      <c r="IBY65" s="261"/>
      <c r="IBZ65" s="265"/>
      <c r="ICA65" s="266"/>
      <c r="ICB65" s="200"/>
      <c r="ICC65" s="266"/>
      <c r="ICD65" s="261"/>
      <c r="ICE65" s="265"/>
      <c r="ICF65" s="266"/>
      <c r="ICG65" s="200"/>
      <c r="ICH65" s="266"/>
      <c r="ICI65" s="261"/>
      <c r="ICJ65" s="265"/>
      <c r="ICK65" s="266"/>
      <c r="ICL65" s="200"/>
      <c r="ICM65" s="266"/>
      <c r="ICN65" s="261"/>
      <c r="ICO65" s="265"/>
      <c r="ICP65" s="266"/>
      <c r="ICQ65" s="200"/>
      <c r="ICR65" s="266"/>
      <c r="ICS65" s="261"/>
      <c r="ICT65" s="265"/>
      <c r="ICU65" s="266"/>
      <c r="ICV65" s="200"/>
      <c r="ICW65" s="266"/>
      <c r="ICX65" s="261"/>
      <c r="ICY65" s="265"/>
      <c r="ICZ65" s="266"/>
      <c r="IDA65" s="200"/>
      <c r="IDB65" s="266"/>
      <c r="IDC65" s="261"/>
      <c r="IDD65" s="265"/>
      <c r="IDE65" s="266"/>
      <c r="IDF65" s="200"/>
      <c r="IDG65" s="266"/>
      <c r="IDH65" s="261"/>
      <c r="IDI65" s="265"/>
      <c r="IDJ65" s="266"/>
      <c r="IDK65" s="200"/>
      <c r="IDL65" s="266"/>
      <c r="IDM65" s="261"/>
      <c r="IDN65" s="265"/>
      <c r="IDO65" s="266"/>
      <c r="IDP65" s="200"/>
      <c r="IDQ65" s="266"/>
      <c r="IDR65" s="261"/>
      <c r="IDS65" s="265"/>
      <c r="IDT65" s="266"/>
      <c r="IDU65" s="200"/>
      <c r="IDV65" s="266"/>
      <c r="IDW65" s="261"/>
      <c r="IDX65" s="265"/>
      <c r="IDY65" s="266"/>
      <c r="IDZ65" s="200"/>
      <c r="IEA65" s="266"/>
      <c r="IEB65" s="261"/>
      <c r="IEC65" s="265"/>
      <c r="IED65" s="266"/>
      <c r="IEE65" s="200"/>
      <c r="IEF65" s="266"/>
      <c r="IEG65" s="261"/>
      <c r="IEH65" s="265"/>
      <c r="IEI65" s="266"/>
      <c r="IEJ65" s="200"/>
      <c r="IEK65" s="266"/>
      <c r="IEL65" s="261"/>
      <c r="IEM65" s="265"/>
      <c r="IEN65" s="266"/>
      <c r="IEO65" s="200"/>
      <c r="IEP65" s="266"/>
      <c r="IEQ65" s="261"/>
      <c r="IER65" s="265"/>
      <c r="IES65" s="266"/>
      <c r="IET65" s="200"/>
      <c r="IEU65" s="266"/>
      <c r="IEV65" s="261"/>
      <c r="IEW65" s="265"/>
      <c r="IEX65" s="266"/>
      <c r="IEY65" s="200"/>
      <c r="IEZ65" s="266"/>
      <c r="IFA65" s="261"/>
      <c r="IFB65" s="265"/>
      <c r="IFC65" s="266"/>
      <c r="IFD65" s="200"/>
      <c r="IFE65" s="266"/>
      <c r="IFF65" s="261"/>
      <c r="IFG65" s="265"/>
      <c r="IFH65" s="266"/>
      <c r="IFI65" s="200"/>
      <c r="IFJ65" s="266"/>
      <c r="IFK65" s="261"/>
      <c r="IFL65" s="265"/>
      <c r="IFM65" s="266"/>
      <c r="IFN65" s="200"/>
      <c r="IFO65" s="266"/>
      <c r="IFP65" s="261"/>
      <c r="IFQ65" s="265"/>
      <c r="IFR65" s="266"/>
      <c r="IFS65" s="200"/>
      <c r="IFT65" s="266"/>
      <c r="IFU65" s="261"/>
      <c r="IFV65" s="265"/>
      <c r="IFW65" s="266"/>
      <c r="IFX65" s="200"/>
      <c r="IFY65" s="266"/>
      <c r="IFZ65" s="261"/>
      <c r="IGA65" s="265"/>
      <c r="IGB65" s="266"/>
      <c r="IGC65" s="200"/>
      <c r="IGD65" s="266"/>
      <c r="IGE65" s="261"/>
      <c r="IGF65" s="265"/>
      <c r="IGG65" s="266"/>
      <c r="IGH65" s="200"/>
      <c r="IGI65" s="266"/>
      <c r="IGJ65" s="261"/>
      <c r="IGK65" s="265"/>
      <c r="IGL65" s="266"/>
      <c r="IGM65" s="200"/>
      <c r="IGN65" s="266"/>
      <c r="IGO65" s="261"/>
      <c r="IGP65" s="265"/>
      <c r="IGQ65" s="266"/>
      <c r="IGR65" s="200"/>
      <c r="IGS65" s="266"/>
      <c r="IGT65" s="261"/>
      <c r="IGU65" s="265"/>
      <c r="IGV65" s="266"/>
      <c r="IGW65" s="200"/>
      <c r="IGX65" s="266"/>
      <c r="IGY65" s="261"/>
      <c r="IGZ65" s="265"/>
      <c r="IHA65" s="266"/>
      <c r="IHB65" s="200"/>
      <c r="IHC65" s="266"/>
      <c r="IHD65" s="261"/>
      <c r="IHE65" s="265"/>
      <c r="IHF65" s="266"/>
      <c r="IHG65" s="200"/>
      <c r="IHH65" s="266"/>
      <c r="IHI65" s="261"/>
      <c r="IHJ65" s="265"/>
      <c r="IHK65" s="266"/>
      <c r="IHL65" s="200"/>
      <c r="IHM65" s="266"/>
      <c r="IHN65" s="261"/>
      <c r="IHO65" s="265"/>
      <c r="IHP65" s="266"/>
      <c r="IHQ65" s="200"/>
      <c r="IHR65" s="266"/>
      <c r="IHS65" s="261"/>
      <c r="IHT65" s="265"/>
      <c r="IHU65" s="266"/>
      <c r="IHV65" s="200"/>
      <c r="IHW65" s="266"/>
      <c r="IHX65" s="261"/>
      <c r="IHY65" s="265"/>
      <c r="IHZ65" s="266"/>
      <c r="IIA65" s="200"/>
      <c r="IIB65" s="266"/>
      <c r="IIC65" s="261"/>
      <c r="IID65" s="265"/>
      <c r="IIE65" s="266"/>
      <c r="IIF65" s="200"/>
      <c r="IIG65" s="266"/>
      <c r="IIH65" s="261"/>
      <c r="III65" s="265"/>
      <c r="IIJ65" s="266"/>
      <c r="IIK65" s="200"/>
      <c r="IIL65" s="266"/>
      <c r="IIM65" s="261"/>
      <c r="IIN65" s="265"/>
      <c r="IIO65" s="266"/>
      <c r="IIP65" s="200"/>
      <c r="IIQ65" s="266"/>
      <c r="IIR65" s="261"/>
      <c r="IIS65" s="265"/>
      <c r="IIT65" s="266"/>
      <c r="IIU65" s="200"/>
      <c r="IIV65" s="266"/>
      <c r="IIW65" s="261"/>
      <c r="IIX65" s="265"/>
      <c r="IIY65" s="266"/>
      <c r="IIZ65" s="200"/>
      <c r="IJA65" s="266"/>
      <c r="IJB65" s="261"/>
      <c r="IJC65" s="265"/>
      <c r="IJD65" s="266"/>
      <c r="IJE65" s="200"/>
      <c r="IJF65" s="266"/>
      <c r="IJG65" s="261"/>
      <c r="IJH65" s="265"/>
      <c r="IJI65" s="266"/>
      <c r="IJJ65" s="200"/>
      <c r="IJK65" s="266"/>
      <c r="IJL65" s="261"/>
      <c r="IJM65" s="265"/>
      <c r="IJN65" s="266"/>
      <c r="IJO65" s="200"/>
      <c r="IJP65" s="266"/>
      <c r="IJQ65" s="261"/>
      <c r="IJR65" s="265"/>
      <c r="IJS65" s="266"/>
      <c r="IJT65" s="200"/>
      <c r="IJU65" s="266"/>
      <c r="IJV65" s="261"/>
      <c r="IJW65" s="265"/>
      <c r="IJX65" s="266"/>
      <c r="IJY65" s="200"/>
      <c r="IJZ65" s="266"/>
      <c r="IKA65" s="261"/>
      <c r="IKB65" s="265"/>
      <c r="IKC65" s="266"/>
      <c r="IKD65" s="200"/>
      <c r="IKE65" s="266"/>
      <c r="IKF65" s="261"/>
      <c r="IKG65" s="265"/>
      <c r="IKH65" s="266"/>
      <c r="IKI65" s="200"/>
      <c r="IKJ65" s="266"/>
      <c r="IKK65" s="261"/>
      <c r="IKL65" s="265"/>
      <c r="IKM65" s="266"/>
      <c r="IKN65" s="200"/>
      <c r="IKO65" s="266"/>
      <c r="IKP65" s="261"/>
      <c r="IKQ65" s="265"/>
      <c r="IKR65" s="266"/>
      <c r="IKS65" s="200"/>
      <c r="IKT65" s="266"/>
      <c r="IKU65" s="261"/>
      <c r="IKV65" s="265"/>
      <c r="IKW65" s="266"/>
      <c r="IKX65" s="200"/>
      <c r="IKY65" s="266"/>
      <c r="IKZ65" s="261"/>
      <c r="ILA65" s="265"/>
      <c r="ILB65" s="266"/>
      <c r="ILC65" s="200"/>
      <c r="ILD65" s="266"/>
      <c r="ILE65" s="261"/>
      <c r="ILF65" s="265"/>
      <c r="ILG65" s="266"/>
      <c r="ILH65" s="200"/>
      <c r="ILI65" s="266"/>
      <c r="ILJ65" s="261"/>
      <c r="ILK65" s="265"/>
      <c r="ILL65" s="266"/>
      <c r="ILM65" s="200"/>
      <c r="ILN65" s="266"/>
      <c r="ILO65" s="261"/>
      <c r="ILP65" s="265"/>
      <c r="ILQ65" s="266"/>
      <c r="ILR65" s="200"/>
      <c r="ILS65" s="266"/>
      <c r="ILT65" s="261"/>
      <c r="ILU65" s="265"/>
      <c r="ILV65" s="266"/>
      <c r="ILW65" s="200"/>
      <c r="ILX65" s="266"/>
      <c r="ILY65" s="261"/>
      <c r="ILZ65" s="265"/>
      <c r="IMA65" s="266"/>
      <c r="IMB65" s="200"/>
      <c r="IMC65" s="266"/>
      <c r="IMD65" s="261"/>
      <c r="IME65" s="265"/>
      <c r="IMF65" s="266"/>
      <c r="IMG65" s="200"/>
      <c r="IMH65" s="266"/>
      <c r="IMI65" s="261"/>
      <c r="IMJ65" s="265"/>
      <c r="IMK65" s="266"/>
      <c r="IML65" s="200"/>
      <c r="IMM65" s="266"/>
      <c r="IMN65" s="261"/>
      <c r="IMO65" s="265"/>
      <c r="IMP65" s="266"/>
      <c r="IMQ65" s="200"/>
      <c r="IMR65" s="266"/>
      <c r="IMS65" s="261"/>
      <c r="IMT65" s="265"/>
      <c r="IMU65" s="266"/>
      <c r="IMV65" s="200"/>
      <c r="IMW65" s="266"/>
      <c r="IMX65" s="261"/>
      <c r="IMY65" s="265"/>
      <c r="IMZ65" s="266"/>
      <c r="INA65" s="200"/>
      <c r="INB65" s="266"/>
      <c r="INC65" s="261"/>
      <c r="IND65" s="265"/>
      <c r="INE65" s="266"/>
      <c r="INF65" s="200"/>
      <c r="ING65" s="266"/>
      <c r="INH65" s="261"/>
      <c r="INI65" s="265"/>
      <c r="INJ65" s="266"/>
      <c r="INK65" s="200"/>
      <c r="INL65" s="266"/>
      <c r="INM65" s="261"/>
      <c r="INN65" s="265"/>
      <c r="INO65" s="266"/>
      <c r="INP65" s="200"/>
      <c r="INQ65" s="266"/>
      <c r="INR65" s="261"/>
      <c r="INS65" s="265"/>
      <c r="INT65" s="266"/>
      <c r="INU65" s="200"/>
      <c r="INV65" s="266"/>
      <c r="INW65" s="261"/>
      <c r="INX65" s="265"/>
      <c r="INY65" s="266"/>
      <c r="INZ65" s="200"/>
      <c r="IOA65" s="266"/>
      <c r="IOB65" s="261"/>
      <c r="IOC65" s="265"/>
      <c r="IOD65" s="266"/>
      <c r="IOE65" s="200"/>
      <c r="IOF65" s="266"/>
      <c r="IOG65" s="261"/>
      <c r="IOH65" s="265"/>
      <c r="IOI65" s="266"/>
      <c r="IOJ65" s="200"/>
      <c r="IOK65" s="266"/>
      <c r="IOL65" s="261"/>
      <c r="IOM65" s="265"/>
      <c r="ION65" s="266"/>
      <c r="IOO65" s="200"/>
      <c r="IOP65" s="266"/>
      <c r="IOQ65" s="261"/>
      <c r="IOR65" s="265"/>
      <c r="IOS65" s="266"/>
      <c r="IOT65" s="200"/>
      <c r="IOU65" s="266"/>
      <c r="IOV65" s="261"/>
      <c r="IOW65" s="265"/>
      <c r="IOX65" s="266"/>
      <c r="IOY65" s="200"/>
      <c r="IOZ65" s="266"/>
      <c r="IPA65" s="261"/>
      <c r="IPB65" s="265"/>
      <c r="IPC65" s="266"/>
      <c r="IPD65" s="200"/>
      <c r="IPE65" s="266"/>
      <c r="IPF65" s="261"/>
      <c r="IPG65" s="265"/>
      <c r="IPH65" s="266"/>
      <c r="IPI65" s="200"/>
      <c r="IPJ65" s="266"/>
      <c r="IPK65" s="261"/>
      <c r="IPL65" s="265"/>
      <c r="IPM65" s="266"/>
      <c r="IPN65" s="200"/>
      <c r="IPO65" s="266"/>
      <c r="IPP65" s="261"/>
      <c r="IPQ65" s="265"/>
      <c r="IPR65" s="266"/>
      <c r="IPS65" s="200"/>
      <c r="IPT65" s="266"/>
      <c r="IPU65" s="261"/>
      <c r="IPV65" s="265"/>
      <c r="IPW65" s="266"/>
      <c r="IPX65" s="200"/>
      <c r="IPY65" s="266"/>
      <c r="IPZ65" s="261"/>
      <c r="IQA65" s="265"/>
      <c r="IQB65" s="266"/>
      <c r="IQC65" s="200"/>
      <c r="IQD65" s="266"/>
      <c r="IQE65" s="261"/>
      <c r="IQF65" s="265"/>
      <c r="IQG65" s="266"/>
      <c r="IQH65" s="200"/>
      <c r="IQI65" s="266"/>
      <c r="IQJ65" s="261"/>
      <c r="IQK65" s="265"/>
      <c r="IQL65" s="266"/>
      <c r="IQM65" s="200"/>
      <c r="IQN65" s="266"/>
      <c r="IQO65" s="261"/>
      <c r="IQP65" s="265"/>
      <c r="IQQ65" s="266"/>
      <c r="IQR65" s="200"/>
      <c r="IQS65" s="266"/>
      <c r="IQT65" s="261"/>
      <c r="IQU65" s="265"/>
      <c r="IQV65" s="266"/>
      <c r="IQW65" s="200"/>
      <c r="IQX65" s="266"/>
      <c r="IQY65" s="261"/>
      <c r="IQZ65" s="265"/>
      <c r="IRA65" s="266"/>
      <c r="IRB65" s="200"/>
      <c r="IRC65" s="266"/>
      <c r="IRD65" s="261"/>
      <c r="IRE65" s="265"/>
      <c r="IRF65" s="266"/>
      <c r="IRG65" s="200"/>
      <c r="IRH65" s="266"/>
      <c r="IRI65" s="261"/>
      <c r="IRJ65" s="265"/>
      <c r="IRK65" s="266"/>
      <c r="IRL65" s="200"/>
      <c r="IRM65" s="266"/>
      <c r="IRN65" s="261"/>
      <c r="IRO65" s="265"/>
      <c r="IRP65" s="266"/>
      <c r="IRQ65" s="200"/>
      <c r="IRR65" s="266"/>
      <c r="IRS65" s="261"/>
      <c r="IRT65" s="265"/>
      <c r="IRU65" s="266"/>
      <c r="IRV65" s="200"/>
      <c r="IRW65" s="266"/>
      <c r="IRX65" s="261"/>
      <c r="IRY65" s="265"/>
      <c r="IRZ65" s="266"/>
      <c r="ISA65" s="200"/>
      <c r="ISB65" s="266"/>
      <c r="ISC65" s="261"/>
      <c r="ISD65" s="265"/>
      <c r="ISE65" s="266"/>
      <c r="ISF65" s="200"/>
      <c r="ISG65" s="266"/>
      <c r="ISH65" s="261"/>
      <c r="ISI65" s="265"/>
      <c r="ISJ65" s="266"/>
      <c r="ISK65" s="200"/>
      <c r="ISL65" s="266"/>
      <c r="ISM65" s="261"/>
      <c r="ISN65" s="265"/>
      <c r="ISO65" s="266"/>
      <c r="ISP65" s="200"/>
      <c r="ISQ65" s="266"/>
      <c r="ISR65" s="261"/>
      <c r="ISS65" s="265"/>
      <c r="IST65" s="266"/>
      <c r="ISU65" s="200"/>
      <c r="ISV65" s="266"/>
      <c r="ISW65" s="261"/>
      <c r="ISX65" s="265"/>
      <c r="ISY65" s="266"/>
      <c r="ISZ65" s="200"/>
      <c r="ITA65" s="266"/>
      <c r="ITB65" s="261"/>
      <c r="ITC65" s="265"/>
      <c r="ITD65" s="266"/>
      <c r="ITE65" s="200"/>
      <c r="ITF65" s="266"/>
      <c r="ITG65" s="261"/>
      <c r="ITH65" s="265"/>
      <c r="ITI65" s="266"/>
      <c r="ITJ65" s="200"/>
      <c r="ITK65" s="266"/>
      <c r="ITL65" s="261"/>
      <c r="ITM65" s="265"/>
      <c r="ITN65" s="266"/>
      <c r="ITO65" s="200"/>
      <c r="ITP65" s="266"/>
      <c r="ITQ65" s="261"/>
      <c r="ITR65" s="265"/>
      <c r="ITS65" s="266"/>
      <c r="ITT65" s="200"/>
      <c r="ITU65" s="266"/>
      <c r="ITV65" s="261"/>
      <c r="ITW65" s="265"/>
      <c r="ITX65" s="266"/>
      <c r="ITY65" s="200"/>
      <c r="ITZ65" s="266"/>
      <c r="IUA65" s="261"/>
      <c r="IUB65" s="265"/>
      <c r="IUC65" s="266"/>
      <c r="IUD65" s="200"/>
      <c r="IUE65" s="266"/>
      <c r="IUF65" s="261"/>
      <c r="IUG65" s="265"/>
      <c r="IUH65" s="266"/>
      <c r="IUI65" s="200"/>
      <c r="IUJ65" s="266"/>
      <c r="IUK65" s="261"/>
      <c r="IUL65" s="265"/>
      <c r="IUM65" s="266"/>
      <c r="IUN65" s="200"/>
      <c r="IUO65" s="266"/>
      <c r="IUP65" s="261"/>
      <c r="IUQ65" s="265"/>
      <c r="IUR65" s="266"/>
      <c r="IUS65" s="200"/>
      <c r="IUT65" s="266"/>
      <c r="IUU65" s="261"/>
      <c r="IUV65" s="265"/>
      <c r="IUW65" s="266"/>
      <c r="IUX65" s="200"/>
      <c r="IUY65" s="266"/>
      <c r="IUZ65" s="261"/>
      <c r="IVA65" s="265"/>
      <c r="IVB65" s="266"/>
      <c r="IVC65" s="200"/>
      <c r="IVD65" s="266"/>
      <c r="IVE65" s="261"/>
      <c r="IVF65" s="265"/>
      <c r="IVG65" s="266"/>
      <c r="IVH65" s="200"/>
      <c r="IVI65" s="266"/>
      <c r="IVJ65" s="261"/>
      <c r="IVK65" s="265"/>
      <c r="IVL65" s="266"/>
      <c r="IVM65" s="200"/>
      <c r="IVN65" s="266"/>
      <c r="IVO65" s="261"/>
      <c r="IVP65" s="265"/>
      <c r="IVQ65" s="266"/>
      <c r="IVR65" s="200"/>
      <c r="IVS65" s="266"/>
      <c r="IVT65" s="261"/>
      <c r="IVU65" s="265"/>
      <c r="IVV65" s="266"/>
      <c r="IVW65" s="200"/>
      <c r="IVX65" s="266"/>
      <c r="IVY65" s="261"/>
      <c r="IVZ65" s="265"/>
      <c r="IWA65" s="266"/>
      <c r="IWB65" s="200"/>
      <c r="IWC65" s="266"/>
      <c r="IWD65" s="261"/>
      <c r="IWE65" s="265"/>
      <c r="IWF65" s="266"/>
      <c r="IWG65" s="200"/>
      <c r="IWH65" s="266"/>
      <c r="IWI65" s="261"/>
      <c r="IWJ65" s="265"/>
      <c r="IWK65" s="266"/>
      <c r="IWL65" s="200"/>
      <c r="IWM65" s="266"/>
      <c r="IWN65" s="261"/>
      <c r="IWO65" s="265"/>
      <c r="IWP65" s="266"/>
      <c r="IWQ65" s="200"/>
      <c r="IWR65" s="266"/>
      <c r="IWS65" s="261"/>
      <c r="IWT65" s="265"/>
      <c r="IWU65" s="266"/>
      <c r="IWV65" s="200"/>
      <c r="IWW65" s="266"/>
      <c r="IWX65" s="261"/>
      <c r="IWY65" s="265"/>
      <c r="IWZ65" s="266"/>
      <c r="IXA65" s="200"/>
      <c r="IXB65" s="266"/>
      <c r="IXC65" s="261"/>
      <c r="IXD65" s="265"/>
      <c r="IXE65" s="266"/>
      <c r="IXF65" s="200"/>
      <c r="IXG65" s="266"/>
      <c r="IXH65" s="261"/>
      <c r="IXI65" s="265"/>
      <c r="IXJ65" s="266"/>
      <c r="IXK65" s="200"/>
      <c r="IXL65" s="266"/>
      <c r="IXM65" s="261"/>
      <c r="IXN65" s="265"/>
      <c r="IXO65" s="266"/>
      <c r="IXP65" s="200"/>
      <c r="IXQ65" s="266"/>
      <c r="IXR65" s="261"/>
      <c r="IXS65" s="265"/>
      <c r="IXT65" s="266"/>
      <c r="IXU65" s="200"/>
      <c r="IXV65" s="266"/>
      <c r="IXW65" s="261"/>
      <c r="IXX65" s="265"/>
      <c r="IXY65" s="266"/>
      <c r="IXZ65" s="200"/>
      <c r="IYA65" s="266"/>
      <c r="IYB65" s="261"/>
      <c r="IYC65" s="265"/>
      <c r="IYD65" s="266"/>
      <c r="IYE65" s="200"/>
      <c r="IYF65" s="266"/>
      <c r="IYG65" s="261"/>
      <c r="IYH65" s="265"/>
      <c r="IYI65" s="266"/>
      <c r="IYJ65" s="200"/>
      <c r="IYK65" s="266"/>
      <c r="IYL65" s="261"/>
      <c r="IYM65" s="265"/>
      <c r="IYN65" s="266"/>
      <c r="IYO65" s="200"/>
      <c r="IYP65" s="266"/>
      <c r="IYQ65" s="261"/>
      <c r="IYR65" s="265"/>
      <c r="IYS65" s="266"/>
      <c r="IYT65" s="200"/>
      <c r="IYU65" s="266"/>
      <c r="IYV65" s="261"/>
      <c r="IYW65" s="265"/>
      <c r="IYX65" s="266"/>
      <c r="IYY65" s="200"/>
      <c r="IYZ65" s="266"/>
      <c r="IZA65" s="261"/>
      <c r="IZB65" s="265"/>
      <c r="IZC65" s="266"/>
      <c r="IZD65" s="200"/>
      <c r="IZE65" s="266"/>
      <c r="IZF65" s="261"/>
      <c r="IZG65" s="265"/>
      <c r="IZH65" s="266"/>
      <c r="IZI65" s="200"/>
      <c r="IZJ65" s="266"/>
      <c r="IZK65" s="261"/>
      <c r="IZL65" s="265"/>
      <c r="IZM65" s="266"/>
      <c r="IZN65" s="200"/>
      <c r="IZO65" s="266"/>
      <c r="IZP65" s="261"/>
      <c r="IZQ65" s="265"/>
      <c r="IZR65" s="266"/>
      <c r="IZS65" s="200"/>
      <c r="IZT65" s="266"/>
      <c r="IZU65" s="261"/>
      <c r="IZV65" s="265"/>
      <c r="IZW65" s="266"/>
      <c r="IZX65" s="200"/>
      <c r="IZY65" s="266"/>
      <c r="IZZ65" s="261"/>
      <c r="JAA65" s="265"/>
      <c r="JAB65" s="266"/>
      <c r="JAC65" s="200"/>
      <c r="JAD65" s="266"/>
      <c r="JAE65" s="261"/>
      <c r="JAF65" s="265"/>
      <c r="JAG65" s="266"/>
      <c r="JAH65" s="200"/>
      <c r="JAI65" s="266"/>
      <c r="JAJ65" s="261"/>
      <c r="JAK65" s="265"/>
      <c r="JAL65" s="266"/>
      <c r="JAM65" s="200"/>
      <c r="JAN65" s="266"/>
      <c r="JAO65" s="261"/>
      <c r="JAP65" s="265"/>
      <c r="JAQ65" s="266"/>
      <c r="JAR65" s="200"/>
      <c r="JAS65" s="266"/>
      <c r="JAT65" s="261"/>
      <c r="JAU65" s="265"/>
      <c r="JAV65" s="266"/>
      <c r="JAW65" s="200"/>
      <c r="JAX65" s="266"/>
      <c r="JAY65" s="261"/>
      <c r="JAZ65" s="265"/>
      <c r="JBA65" s="266"/>
      <c r="JBB65" s="200"/>
      <c r="JBC65" s="266"/>
      <c r="JBD65" s="261"/>
      <c r="JBE65" s="265"/>
      <c r="JBF65" s="266"/>
      <c r="JBG65" s="200"/>
      <c r="JBH65" s="266"/>
      <c r="JBI65" s="261"/>
      <c r="JBJ65" s="265"/>
      <c r="JBK65" s="266"/>
      <c r="JBL65" s="200"/>
      <c r="JBM65" s="266"/>
      <c r="JBN65" s="261"/>
      <c r="JBO65" s="265"/>
      <c r="JBP65" s="266"/>
      <c r="JBQ65" s="200"/>
      <c r="JBR65" s="266"/>
      <c r="JBS65" s="261"/>
      <c r="JBT65" s="265"/>
      <c r="JBU65" s="266"/>
      <c r="JBV65" s="200"/>
      <c r="JBW65" s="266"/>
      <c r="JBX65" s="261"/>
      <c r="JBY65" s="265"/>
      <c r="JBZ65" s="266"/>
      <c r="JCA65" s="200"/>
      <c r="JCB65" s="266"/>
      <c r="JCC65" s="261"/>
      <c r="JCD65" s="265"/>
      <c r="JCE65" s="266"/>
      <c r="JCF65" s="200"/>
      <c r="JCG65" s="266"/>
      <c r="JCH65" s="261"/>
      <c r="JCI65" s="265"/>
      <c r="JCJ65" s="266"/>
      <c r="JCK65" s="200"/>
      <c r="JCL65" s="266"/>
      <c r="JCM65" s="261"/>
      <c r="JCN65" s="265"/>
      <c r="JCO65" s="266"/>
      <c r="JCP65" s="200"/>
      <c r="JCQ65" s="266"/>
      <c r="JCR65" s="261"/>
      <c r="JCS65" s="265"/>
      <c r="JCT65" s="266"/>
      <c r="JCU65" s="200"/>
      <c r="JCV65" s="266"/>
      <c r="JCW65" s="261"/>
      <c r="JCX65" s="265"/>
      <c r="JCY65" s="266"/>
      <c r="JCZ65" s="200"/>
      <c r="JDA65" s="266"/>
      <c r="JDB65" s="261"/>
      <c r="JDC65" s="265"/>
      <c r="JDD65" s="266"/>
      <c r="JDE65" s="200"/>
      <c r="JDF65" s="266"/>
      <c r="JDG65" s="261"/>
      <c r="JDH65" s="265"/>
      <c r="JDI65" s="266"/>
      <c r="JDJ65" s="200"/>
      <c r="JDK65" s="266"/>
      <c r="JDL65" s="261"/>
      <c r="JDM65" s="265"/>
      <c r="JDN65" s="266"/>
      <c r="JDO65" s="200"/>
      <c r="JDP65" s="266"/>
      <c r="JDQ65" s="261"/>
      <c r="JDR65" s="265"/>
      <c r="JDS65" s="266"/>
      <c r="JDT65" s="200"/>
      <c r="JDU65" s="266"/>
      <c r="JDV65" s="261"/>
      <c r="JDW65" s="265"/>
      <c r="JDX65" s="266"/>
      <c r="JDY65" s="200"/>
      <c r="JDZ65" s="266"/>
      <c r="JEA65" s="261"/>
      <c r="JEB65" s="265"/>
      <c r="JEC65" s="266"/>
      <c r="JED65" s="200"/>
      <c r="JEE65" s="266"/>
      <c r="JEF65" s="261"/>
      <c r="JEG65" s="265"/>
      <c r="JEH65" s="266"/>
      <c r="JEI65" s="200"/>
      <c r="JEJ65" s="266"/>
      <c r="JEK65" s="261"/>
      <c r="JEL65" s="265"/>
      <c r="JEM65" s="266"/>
      <c r="JEN65" s="200"/>
      <c r="JEO65" s="266"/>
      <c r="JEP65" s="261"/>
      <c r="JEQ65" s="265"/>
      <c r="JER65" s="266"/>
      <c r="JES65" s="200"/>
      <c r="JET65" s="266"/>
      <c r="JEU65" s="261"/>
      <c r="JEV65" s="265"/>
      <c r="JEW65" s="266"/>
      <c r="JEX65" s="200"/>
      <c r="JEY65" s="266"/>
      <c r="JEZ65" s="261"/>
      <c r="JFA65" s="265"/>
      <c r="JFB65" s="266"/>
      <c r="JFC65" s="200"/>
      <c r="JFD65" s="266"/>
      <c r="JFE65" s="261"/>
      <c r="JFF65" s="265"/>
      <c r="JFG65" s="266"/>
      <c r="JFH65" s="200"/>
      <c r="JFI65" s="266"/>
      <c r="JFJ65" s="261"/>
      <c r="JFK65" s="265"/>
      <c r="JFL65" s="266"/>
      <c r="JFM65" s="200"/>
      <c r="JFN65" s="266"/>
      <c r="JFO65" s="261"/>
      <c r="JFP65" s="265"/>
      <c r="JFQ65" s="266"/>
      <c r="JFR65" s="200"/>
      <c r="JFS65" s="266"/>
      <c r="JFT65" s="261"/>
      <c r="JFU65" s="265"/>
      <c r="JFV65" s="266"/>
      <c r="JFW65" s="200"/>
      <c r="JFX65" s="266"/>
      <c r="JFY65" s="261"/>
      <c r="JFZ65" s="265"/>
      <c r="JGA65" s="266"/>
      <c r="JGB65" s="200"/>
      <c r="JGC65" s="266"/>
      <c r="JGD65" s="261"/>
      <c r="JGE65" s="265"/>
      <c r="JGF65" s="266"/>
      <c r="JGG65" s="200"/>
      <c r="JGH65" s="266"/>
      <c r="JGI65" s="261"/>
      <c r="JGJ65" s="265"/>
      <c r="JGK65" s="266"/>
      <c r="JGL65" s="200"/>
      <c r="JGM65" s="266"/>
      <c r="JGN65" s="261"/>
      <c r="JGO65" s="265"/>
      <c r="JGP65" s="266"/>
      <c r="JGQ65" s="200"/>
      <c r="JGR65" s="266"/>
      <c r="JGS65" s="261"/>
      <c r="JGT65" s="265"/>
      <c r="JGU65" s="266"/>
      <c r="JGV65" s="200"/>
      <c r="JGW65" s="266"/>
      <c r="JGX65" s="261"/>
      <c r="JGY65" s="265"/>
      <c r="JGZ65" s="266"/>
      <c r="JHA65" s="200"/>
      <c r="JHB65" s="266"/>
      <c r="JHC65" s="261"/>
      <c r="JHD65" s="265"/>
      <c r="JHE65" s="266"/>
      <c r="JHF65" s="200"/>
      <c r="JHG65" s="266"/>
      <c r="JHH65" s="261"/>
      <c r="JHI65" s="265"/>
      <c r="JHJ65" s="266"/>
      <c r="JHK65" s="200"/>
      <c r="JHL65" s="266"/>
      <c r="JHM65" s="261"/>
      <c r="JHN65" s="265"/>
      <c r="JHO65" s="266"/>
      <c r="JHP65" s="200"/>
      <c r="JHQ65" s="266"/>
      <c r="JHR65" s="261"/>
      <c r="JHS65" s="265"/>
      <c r="JHT65" s="266"/>
      <c r="JHU65" s="200"/>
      <c r="JHV65" s="266"/>
      <c r="JHW65" s="261"/>
      <c r="JHX65" s="265"/>
      <c r="JHY65" s="266"/>
      <c r="JHZ65" s="200"/>
      <c r="JIA65" s="266"/>
      <c r="JIB65" s="261"/>
      <c r="JIC65" s="265"/>
      <c r="JID65" s="266"/>
      <c r="JIE65" s="200"/>
      <c r="JIF65" s="266"/>
      <c r="JIG65" s="261"/>
      <c r="JIH65" s="265"/>
      <c r="JII65" s="266"/>
      <c r="JIJ65" s="200"/>
      <c r="JIK65" s="266"/>
      <c r="JIL65" s="261"/>
      <c r="JIM65" s="265"/>
      <c r="JIN65" s="266"/>
      <c r="JIO65" s="200"/>
      <c r="JIP65" s="266"/>
      <c r="JIQ65" s="261"/>
      <c r="JIR65" s="265"/>
      <c r="JIS65" s="266"/>
      <c r="JIT65" s="200"/>
      <c r="JIU65" s="266"/>
      <c r="JIV65" s="261"/>
      <c r="JIW65" s="265"/>
      <c r="JIX65" s="266"/>
      <c r="JIY65" s="200"/>
      <c r="JIZ65" s="266"/>
      <c r="JJA65" s="261"/>
      <c r="JJB65" s="265"/>
      <c r="JJC65" s="266"/>
      <c r="JJD65" s="200"/>
      <c r="JJE65" s="266"/>
      <c r="JJF65" s="261"/>
      <c r="JJG65" s="265"/>
      <c r="JJH65" s="266"/>
      <c r="JJI65" s="200"/>
      <c r="JJJ65" s="266"/>
      <c r="JJK65" s="261"/>
      <c r="JJL65" s="265"/>
      <c r="JJM65" s="266"/>
      <c r="JJN65" s="200"/>
      <c r="JJO65" s="266"/>
      <c r="JJP65" s="261"/>
      <c r="JJQ65" s="265"/>
      <c r="JJR65" s="266"/>
      <c r="JJS65" s="200"/>
      <c r="JJT65" s="266"/>
      <c r="JJU65" s="261"/>
      <c r="JJV65" s="265"/>
      <c r="JJW65" s="266"/>
      <c r="JJX65" s="200"/>
      <c r="JJY65" s="266"/>
      <c r="JJZ65" s="261"/>
      <c r="JKA65" s="265"/>
      <c r="JKB65" s="266"/>
      <c r="JKC65" s="200"/>
      <c r="JKD65" s="266"/>
      <c r="JKE65" s="261"/>
      <c r="JKF65" s="265"/>
      <c r="JKG65" s="266"/>
      <c r="JKH65" s="200"/>
      <c r="JKI65" s="266"/>
      <c r="JKJ65" s="261"/>
      <c r="JKK65" s="265"/>
      <c r="JKL65" s="266"/>
      <c r="JKM65" s="200"/>
      <c r="JKN65" s="266"/>
      <c r="JKO65" s="261"/>
      <c r="JKP65" s="265"/>
      <c r="JKQ65" s="266"/>
      <c r="JKR65" s="200"/>
      <c r="JKS65" s="266"/>
      <c r="JKT65" s="261"/>
      <c r="JKU65" s="265"/>
      <c r="JKV65" s="266"/>
      <c r="JKW65" s="200"/>
      <c r="JKX65" s="266"/>
      <c r="JKY65" s="261"/>
      <c r="JKZ65" s="265"/>
      <c r="JLA65" s="266"/>
      <c r="JLB65" s="200"/>
      <c r="JLC65" s="266"/>
      <c r="JLD65" s="261"/>
      <c r="JLE65" s="265"/>
      <c r="JLF65" s="266"/>
      <c r="JLG65" s="200"/>
      <c r="JLH65" s="266"/>
      <c r="JLI65" s="261"/>
      <c r="JLJ65" s="265"/>
      <c r="JLK65" s="266"/>
      <c r="JLL65" s="200"/>
      <c r="JLM65" s="266"/>
      <c r="JLN65" s="261"/>
      <c r="JLO65" s="265"/>
      <c r="JLP65" s="266"/>
      <c r="JLQ65" s="200"/>
      <c r="JLR65" s="266"/>
      <c r="JLS65" s="261"/>
      <c r="JLT65" s="265"/>
      <c r="JLU65" s="266"/>
      <c r="JLV65" s="200"/>
      <c r="JLW65" s="266"/>
      <c r="JLX65" s="261"/>
      <c r="JLY65" s="265"/>
      <c r="JLZ65" s="266"/>
      <c r="JMA65" s="200"/>
      <c r="JMB65" s="266"/>
      <c r="JMC65" s="261"/>
      <c r="JMD65" s="265"/>
      <c r="JME65" s="266"/>
      <c r="JMF65" s="200"/>
      <c r="JMG65" s="266"/>
      <c r="JMH65" s="261"/>
      <c r="JMI65" s="265"/>
      <c r="JMJ65" s="266"/>
      <c r="JMK65" s="200"/>
      <c r="JML65" s="266"/>
      <c r="JMM65" s="261"/>
      <c r="JMN65" s="265"/>
      <c r="JMO65" s="266"/>
      <c r="JMP65" s="200"/>
      <c r="JMQ65" s="266"/>
      <c r="JMR65" s="261"/>
      <c r="JMS65" s="265"/>
      <c r="JMT65" s="266"/>
      <c r="JMU65" s="200"/>
      <c r="JMV65" s="266"/>
      <c r="JMW65" s="261"/>
      <c r="JMX65" s="265"/>
      <c r="JMY65" s="266"/>
      <c r="JMZ65" s="200"/>
      <c r="JNA65" s="266"/>
      <c r="JNB65" s="261"/>
      <c r="JNC65" s="265"/>
      <c r="JND65" s="266"/>
      <c r="JNE65" s="200"/>
      <c r="JNF65" s="266"/>
      <c r="JNG65" s="261"/>
      <c r="JNH65" s="265"/>
      <c r="JNI65" s="266"/>
      <c r="JNJ65" s="200"/>
      <c r="JNK65" s="266"/>
      <c r="JNL65" s="261"/>
      <c r="JNM65" s="265"/>
      <c r="JNN65" s="266"/>
      <c r="JNO65" s="200"/>
      <c r="JNP65" s="266"/>
      <c r="JNQ65" s="261"/>
      <c r="JNR65" s="265"/>
      <c r="JNS65" s="266"/>
      <c r="JNT65" s="200"/>
      <c r="JNU65" s="266"/>
      <c r="JNV65" s="261"/>
      <c r="JNW65" s="265"/>
      <c r="JNX65" s="266"/>
      <c r="JNY65" s="200"/>
      <c r="JNZ65" s="266"/>
      <c r="JOA65" s="261"/>
      <c r="JOB65" s="265"/>
      <c r="JOC65" s="266"/>
      <c r="JOD65" s="200"/>
      <c r="JOE65" s="266"/>
      <c r="JOF65" s="261"/>
      <c r="JOG65" s="265"/>
      <c r="JOH65" s="266"/>
      <c r="JOI65" s="200"/>
      <c r="JOJ65" s="266"/>
      <c r="JOK65" s="261"/>
      <c r="JOL65" s="265"/>
      <c r="JOM65" s="266"/>
      <c r="JON65" s="200"/>
      <c r="JOO65" s="266"/>
      <c r="JOP65" s="261"/>
      <c r="JOQ65" s="265"/>
      <c r="JOR65" s="266"/>
      <c r="JOS65" s="200"/>
      <c r="JOT65" s="266"/>
      <c r="JOU65" s="261"/>
      <c r="JOV65" s="265"/>
      <c r="JOW65" s="266"/>
      <c r="JOX65" s="200"/>
      <c r="JOY65" s="266"/>
      <c r="JOZ65" s="261"/>
      <c r="JPA65" s="265"/>
      <c r="JPB65" s="266"/>
      <c r="JPC65" s="200"/>
      <c r="JPD65" s="266"/>
      <c r="JPE65" s="261"/>
      <c r="JPF65" s="265"/>
      <c r="JPG65" s="266"/>
      <c r="JPH65" s="200"/>
      <c r="JPI65" s="266"/>
      <c r="JPJ65" s="261"/>
      <c r="JPK65" s="265"/>
      <c r="JPL65" s="266"/>
      <c r="JPM65" s="200"/>
      <c r="JPN65" s="266"/>
      <c r="JPO65" s="261"/>
      <c r="JPP65" s="265"/>
      <c r="JPQ65" s="266"/>
      <c r="JPR65" s="200"/>
      <c r="JPS65" s="266"/>
      <c r="JPT65" s="261"/>
      <c r="JPU65" s="265"/>
      <c r="JPV65" s="266"/>
      <c r="JPW65" s="200"/>
      <c r="JPX65" s="266"/>
      <c r="JPY65" s="261"/>
      <c r="JPZ65" s="265"/>
      <c r="JQA65" s="266"/>
      <c r="JQB65" s="200"/>
      <c r="JQC65" s="266"/>
      <c r="JQD65" s="261"/>
      <c r="JQE65" s="265"/>
      <c r="JQF65" s="266"/>
      <c r="JQG65" s="200"/>
      <c r="JQH65" s="266"/>
      <c r="JQI65" s="261"/>
      <c r="JQJ65" s="265"/>
      <c r="JQK65" s="266"/>
      <c r="JQL65" s="200"/>
      <c r="JQM65" s="266"/>
      <c r="JQN65" s="261"/>
      <c r="JQO65" s="265"/>
      <c r="JQP65" s="266"/>
      <c r="JQQ65" s="200"/>
      <c r="JQR65" s="266"/>
      <c r="JQS65" s="261"/>
      <c r="JQT65" s="265"/>
      <c r="JQU65" s="266"/>
      <c r="JQV65" s="200"/>
      <c r="JQW65" s="266"/>
      <c r="JQX65" s="261"/>
      <c r="JQY65" s="265"/>
      <c r="JQZ65" s="266"/>
      <c r="JRA65" s="200"/>
      <c r="JRB65" s="266"/>
      <c r="JRC65" s="261"/>
      <c r="JRD65" s="265"/>
      <c r="JRE65" s="266"/>
      <c r="JRF65" s="200"/>
      <c r="JRG65" s="266"/>
      <c r="JRH65" s="261"/>
      <c r="JRI65" s="265"/>
      <c r="JRJ65" s="266"/>
      <c r="JRK65" s="200"/>
      <c r="JRL65" s="266"/>
      <c r="JRM65" s="261"/>
      <c r="JRN65" s="265"/>
      <c r="JRO65" s="266"/>
      <c r="JRP65" s="200"/>
      <c r="JRQ65" s="266"/>
      <c r="JRR65" s="261"/>
      <c r="JRS65" s="265"/>
      <c r="JRT65" s="266"/>
      <c r="JRU65" s="200"/>
      <c r="JRV65" s="266"/>
      <c r="JRW65" s="261"/>
      <c r="JRX65" s="265"/>
      <c r="JRY65" s="266"/>
      <c r="JRZ65" s="200"/>
      <c r="JSA65" s="266"/>
      <c r="JSB65" s="261"/>
      <c r="JSC65" s="265"/>
      <c r="JSD65" s="266"/>
      <c r="JSE65" s="200"/>
      <c r="JSF65" s="266"/>
      <c r="JSG65" s="261"/>
      <c r="JSH65" s="265"/>
      <c r="JSI65" s="266"/>
      <c r="JSJ65" s="200"/>
      <c r="JSK65" s="266"/>
      <c r="JSL65" s="261"/>
      <c r="JSM65" s="265"/>
      <c r="JSN65" s="266"/>
      <c r="JSO65" s="200"/>
      <c r="JSP65" s="266"/>
      <c r="JSQ65" s="261"/>
      <c r="JSR65" s="265"/>
      <c r="JSS65" s="266"/>
      <c r="JST65" s="200"/>
      <c r="JSU65" s="266"/>
      <c r="JSV65" s="261"/>
      <c r="JSW65" s="265"/>
      <c r="JSX65" s="266"/>
      <c r="JSY65" s="200"/>
      <c r="JSZ65" s="266"/>
      <c r="JTA65" s="261"/>
      <c r="JTB65" s="265"/>
      <c r="JTC65" s="266"/>
      <c r="JTD65" s="200"/>
      <c r="JTE65" s="266"/>
      <c r="JTF65" s="261"/>
      <c r="JTG65" s="265"/>
      <c r="JTH65" s="266"/>
      <c r="JTI65" s="200"/>
      <c r="JTJ65" s="266"/>
      <c r="JTK65" s="261"/>
      <c r="JTL65" s="265"/>
      <c r="JTM65" s="266"/>
      <c r="JTN65" s="200"/>
      <c r="JTO65" s="266"/>
      <c r="JTP65" s="261"/>
      <c r="JTQ65" s="265"/>
      <c r="JTR65" s="266"/>
      <c r="JTS65" s="200"/>
      <c r="JTT65" s="266"/>
      <c r="JTU65" s="261"/>
      <c r="JTV65" s="265"/>
      <c r="JTW65" s="266"/>
      <c r="JTX65" s="200"/>
      <c r="JTY65" s="266"/>
      <c r="JTZ65" s="261"/>
      <c r="JUA65" s="265"/>
      <c r="JUB65" s="266"/>
      <c r="JUC65" s="200"/>
      <c r="JUD65" s="266"/>
      <c r="JUE65" s="261"/>
      <c r="JUF65" s="265"/>
      <c r="JUG65" s="266"/>
      <c r="JUH65" s="200"/>
      <c r="JUI65" s="266"/>
      <c r="JUJ65" s="261"/>
      <c r="JUK65" s="265"/>
      <c r="JUL65" s="266"/>
      <c r="JUM65" s="200"/>
      <c r="JUN65" s="266"/>
      <c r="JUO65" s="261"/>
      <c r="JUP65" s="265"/>
      <c r="JUQ65" s="266"/>
      <c r="JUR65" s="200"/>
      <c r="JUS65" s="266"/>
      <c r="JUT65" s="261"/>
      <c r="JUU65" s="265"/>
      <c r="JUV65" s="266"/>
      <c r="JUW65" s="200"/>
      <c r="JUX65" s="266"/>
      <c r="JUY65" s="261"/>
      <c r="JUZ65" s="265"/>
      <c r="JVA65" s="266"/>
      <c r="JVB65" s="200"/>
      <c r="JVC65" s="266"/>
      <c r="JVD65" s="261"/>
      <c r="JVE65" s="265"/>
      <c r="JVF65" s="266"/>
      <c r="JVG65" s="200"/>
      <c r="JVH65" s="266"/>
      <c r="JVI65" s="261"/>
      <c r="JVJ65" s="265"/>
      <c r="JVK65" s="266"/>
      <c r="JVL65" s="200"/>
      <c r="JVM65" s="266"/>
      <c r="JVN65" s="261"/>
      <c r="JVO65" s="265"/>
      <c r="JVP65" s="266"/>
      <c r="JVQ65" s="200"/>
      <c r="JVR65" s="266"/>
      <c r="JVS65" s="261"/>
      <c r="JVT65" s="265"/>
      <c r="JVU65" s="266"/>
      <c r="JVV65" s="200"/>
      <c r="JVW65" s="266"/>
      <c r="JVX65" s="261"/>
      <c r="JVY65" s="265"/>
      <c r="JVZ65" s="266"/>
      <c r="JWA65" s="200"/>
      <c r="JWB65" s="266"/>
      <c r="JWC65" s="261"/>
      <c r="JWD65" s="265"/>
      <c r="JWE65" s="266"/>
      <c r="JWF65" s="200"/>
      <c r="JWG65" s="266"/>
      <c r="JWH65" s="261"/>
      <c r="JWI65" s="265"/>
      <c r="JWJ65" s="266"/>
      <c r="JWK65" s="200"/>
      <c r="JWL65" s="266"/>
      <c r="JWM65" s="261"/>
      <c r="JWN65" s="265"/>
      <c r="JWO65" s="266"/>
      <c r="JWP65" s="200"/>
      <c r="JWQ65" s="266"/>
      <c r="JWR65" s="261"/>
      <c r="JWS65" s="265"/>
      <c r="JWT65" s="266"/>
      <c r="JWU65" s="200"/>
      <c r="JWV65" s="266"/>
      <c r="JWW65" s="261"/>
      <c r="JWX65" s="265"/>
      <c r="JWY65" s="266"/>
      <c r="JWZ65" s="200"/>
      <c r="JXA65" s="266"/>
      <c r="JXB65" s="261"/>
      <c r="JXC65" s="265"/>
      <c r="JXD65" s="266"/>
      <c r="JXE65" s="200"/>
      <c r="JXF65" s="266"/>
      <c r="JXG65" s="261"/>
      <c r="JXH65" s="265"/>
      <c r="JXI65" s="266"/>
      <c r="JXJ65" s="200"/>
      <c r="JXK65" s="266"/>
      <c r="JXL65" s="261"/>
      <c r="JXM65" s="265"/>
      <c r="JXN65" s="266"/>
      <c r="JXO65" s="200"/>
      <c r="JXP65" s="266"/>
      <c r="JXQ65" s="261"/>
      <c r="JXR65" s="265"/>
      <c r="JXS65" s="266"/>
      <c r="JXT65" s="200"/>
      <c r="JXU65" s="266"/>
      <c r="JXV65" s="261"/>
      <c r="JXW65" s="265"/>
      <c r="JXX65" s="266"/>
      <c r="JXY65" s="200"/>
      <c r="JXZ65" s="266"/>
      <c r="JYA65" s="261"/>
      <c r="JYB65" s="265"/>
      <c r="JYC65" s="266"/>
      <c r="JYD65" s="200"/>
      <c r="JYE65" s="266"/>
      <c r="JYF65" s="261"/>
      <c r="JYG65" s="265"/>
      <c r="JYH65" s="266"/>
      <c r="JYI65" s="200"/>
      <c r="JYJ65" s="266"/>
      <c r="JYK65" s="261"/>
      <c r="JYL65" s="265"/>
      <c r="JYM65" s="266"/>
      <c r="JYN65" s="200"/>
      <c r="JYO65" s="266"/>
      <c r="JYP65" s="261"/>
      <c r="JYQ65" s="265"/>
      <c r="JYR65" s="266"/>
      <c r="JYS65" s="200"/>
      <c r="JYT65" s="266"/>
      <c r="JYU65" s="261"/>
      <c r="JYV65" s="265"/>
      <c r="JYW65" s="266"/>
      <c r="JYX65" s="200"/>
      <c r="JYY65" s="266"/>
      <c r="JYZ65" s="261"/>
      <c r="JZA65" s="265"/>
      <c r="JZB65" s="266"/>
      <c r="JZC65" s="200"/>
      <c r="JZD65" s="266"/>
      <c r="JZE65" s="261"/>
      <c r="JZF65" s="265"/>
      <c r="JZG65" s="266"/>
      <c r="JZH65" s="200"/>
      <c r="JZI65" s="266"/>
      <c r="JZJ65" s="261"/>
      <c r="JZK65" s="265"/>
      <c r="JZL65" s="266"/>
      <c r="JZM65" s="200"/>
      <c r="JZN65" s="266"/>
      <c r="JZO65" s="261"/>
      <c r="JZP65" s="265"/>
      <c r="JZQ65" s="266"/>
      <c r="JZR65" s="200"/>
      <c r="JZS65" s="266"/>
      <c r="JZT65" s="261"/>
      <c r="JZU65" s="265"/>
      <c r="JZV65" s="266"/>
      <c r="JZW65" s="200"/>
      <c r="JZX65" s="266"/>
      <c r="JZY65" s="261"/>
      <c r="JZZ65" s="265"/>
      <c r="KAA65" s="266"/>
      <c r="KAB65" s="200"/>
      <c r="KAC65" s="266"/>
      <c r="KAD65" s="261"/>
      <c r="KAE65" s="265"/>
      <c r="KAF65" s="266"/>
      <c r="KAG65" s="200"/>
      <c r="KAH65" s="266"/>
      <c r="KAI65" s="261"/>
      <c r="KAJ65" s="265"/>
      <c r="KAK65" s="266"/>
      <c r="KAL65" s="200"/>
      <c r="KAM65" s="266"/>
      <c r="KAN65" s="261"/>
      <c r="KAO65" s="265"/>
      <c r="KAP65" s="266"/>
      <c r="KAQ65" s="200"/>
      <c r="KAR65" s="266"/>
      <c r="KAS65" s="261"/>
      <c r="KAT65" s="265"/>
      <c r="KAU65" s="266"/>
      <c r="KAV65" s="200"/>
      <c r="KAW65" s="266"/>
      <c r="KAX65" s="261"/>
      <c r="KAY65" s="265"/>
      <c r="KAZ65" s="266"/>
      <c r="KBA65" s="200"/>
      <c r="KBB65" s="266"/>
      <c r="KBC65" s="261"/>
      <c r="KBD65" s="265"/>
      <c r="KBE65" s="266"/>
      <c r="KBF65" s="200"/>
      <c r="KBG65" s="266"/>
      <c r="KBH65" s="261"/>
      <c r="KBI65" s="265"/>
      <c r="KBJ65" s="266"/>
      <c r="KBK65" s="200"/>
      <c r="KBL65" s="266"/>
      <c r="KBM65" s="261"/>
      <c r="KBN65" s="265"/>
      <c r="KBO65" s="266"/>
      <c r="KBP65" s="200"/>
      <c r="KBQ65" s="266"/>
      <c r="KBR65" s="261"/>
      <c r="KBS65" s="265"/>
      <c r="KBT65" s="266"/>
      <c r="KBU65" s="200"/>
      <c r="KBV65" s="266"/>
      <c r="KBW65" s="261"/>
      <c r="KBX65" s="265"/>
      <c r="KBY65" s="266"/>
      <c r="KBZ65" s="200"/>
      <c r="KCA65" s="266"/>
      <c r="KCB65" s="261"/>
      <c r="KCC65" s="265"/>
      <c r="KCD65" s="266"/>
      <c r="KCE65" s="200"/>
      <c r="KCF65" s="266"/>
      <c r="KCG65" s="261"/>
      <c r="KCH65" s="265"/>
      <c r="KCI65" s="266"/>
      <c r="KCJ65" s="200"/>
      <c r="KCK65" s="266"/>
      <c r="KCL65" s="261"/>
      <c r="KCM65" s="265"/>
      <c r="KCN65" s="266"/>
      <c r="KCO65" s="200"/>
      <c r="KCP65" s="266"/>
      <c r="KCQ65" s="261"/>
      <c r="KCR65" s="265"/>
      <c r="KCS65" s="266"/>
      <c r="KCT65" s="200"/>
      <c r="KCU65" s="266"/>
      <c r="KCV65" s="261"/>
      <c r="KCW65" s="265"/>
      <c r="KCX65" s="266"/>
      <c r="KCY65" s="200"/>
      <c r="KCZ65" s="266"/>
      <c r="KDA65" s="261"/>
      <c r="KDB65" s="265"/>
      <c r="KDC65" s="266"/>
      <c r="KDD65" s="200"/>
      <c r="KDE65" s="266"/>
      <c r="KDF65" s="261"/>
      <c r="KDG65" s="265"/>
      <c r="KDH65" s="266"/>
      <c r="KDI65" s="200"/>
      <c r="KDJ65" s="266"/>
      <c r="KDK65" s="261"/>
      <c r="KDL65" s="265"/>
      <c r="KDM65" s="266"/>
      <c r="KDN65" s="200"/>
      <c r="KDO65" s="266"/>
      <c r="KDP65" s="261"/>
      <c r="KDQ65" s="265"/>
      <c r="KDR65" s="266"/>
      <c r="KDS65" s="200"/>
      <c r="KDT65" s="266"/>
      <c r="KDU65" s="261"/>
      <c r="KDV65" s="265"/>
      <c r="KDW65" s="266"/>
      <c r="KDX65" s="200"/>
      <c r="KDY65" s="266"/>
      <c r="KDZ65" s="261"/>
      <c r="KEA65" s="265"/>
      <c r="KEB65" s="266"/>
      <c r="KEC65" s="200"/>
      <c r="KED65" s="266"/>
      <c r="KEE65" s="261"/>
      <c r="KEF65" s="265"/>
      <c r="KEG65" s="266"/>
      <c r="KEH65" s="200"/>
      <c r="KEI65" s="266"/>
      <c r="KEJ65" s="261"/>
      <c r="KEK65" s="265"/>
      <c r="KEL65" s="266"/>
      <c r="KEM65" s="200"/>
      <c r="KEN65" s="266"/>
      <c r="KEO65" s="261"/>
      <c r="KEP65" s="265"/>
      <c r="KEQ65" s="266"/>
      <c r="KER65" s="200"/>
      <c r="KES65" s="266"/>
      <c r="KET65" s="261"/>
      <c r="KEU65" s="265"/>
      <c r="KEV65" s="266"/>
      <c r="KEW65" s="200"/>
      <c r="KEX65" s="266"/>
      <c r="KEY65" s="261"/>
      <c r="KEZ65" s="265"/>
      <c r="KFA65" s="266"/>
      <c r="KFB65" s="200"/>
      <c r="KFC65" s="266"/>
      <c r="KFD65" s="261"/>
      <c r="KFE65" s="265"/>
      <c r="KFF65" s="266"/>
      <c r="KFG65" s="200"/>
      <c r="KFH65" s="266"/>
      <c r="KFI65" s="261"/>
      <c r="KFJ65" s="265"/>
      <c r="KFK65" s="266"/>
      <c r="KFL65" s="200"/>
      <c r="KFM65" s="266"/>
      <c r="KFN65" s="261"/>
      <c r="KFO65" s="265"/>
      <c r="KFP65" s="266"/>
      <c r="KFQ65" s="200"/>
      <c r="KFR65" s="266"/>
      <c r="KFS65" s="261"/>
      <c r="KFT65" s="265"/>
      <c r="KFU65" s="266"/>
      <c r="KFV65" s="200"/>
      <c r="KFW65" s="266"/>
      <c r="KFX65" s="261"/>
      <c r="KFY65" s="265"/>
      <c r="KFZ65" s="266"/>
      <c r="KGA65" s="200"/>
      <c r="KGB65" s="266"/>
      <c r="KGC65" s="261"/>
      <c r="KGD65" s="265"/>
      <c r="KGE65" s="266"/>
      <c r="KGF65" s="200"/>
      <c r="KGG65" s="266"/>
      <c r="KGH65" s="261"/>
      <c r="KGI65" s="265"/>
      <c r="KGJ65" s="266"/>
      <c r="KGK65" s="200"/>
      <c r="KGL65" s="266"/>
      <c r="KGM65" s="261"/>
      <c r="KGN65" s="265"/>
      <c r="KGO65" s="266"/>
      <c r="KGP65" s="200"/>
      <c r="KGQ65" s="266"/>
      <c r="KGR65" s="261"/>
      <c r="KGS65" s="265"/>
      <c r="KGT65" s="266"/>
      <c r="KGU65" s="200"/>
      <c r="KGV65" s="266"/>
      <c r="KGW65" s="261"/>
      <c r="KGX65" s="265"/>
      <c r="KGY65" s="266"/>
      <c r="KGZ65" s="200"/>
      <c r="KHA65" s="266"/>
      <c r="KHB65" s="261"/>
      <c r="KHC65" s="265"/>
      <c r="KHD65" s="266"/>
      <c r="KHE65" s="200"/>
      <c r="KHF65" s="266"/>
      <c r="KHG65" s="261"/>
      <c r="KHH65" s="265"/>
      <c r="KHI65" s="266"/>
      <c r="KHJ65" s="200"/>
      <c r="KHK65" s="266"/>
      <c r="KHL65" s="261"/>
      <c r="KHM65" s="265"/>
      <c r="KHN65" s="266"/>
      <c r="KHO65" s="200"/>
      <c r="KHP65" s="266"/>
      <c r="KHQ65" s="261"/>
      <c r="KHR65" s="265"/>
      <c r="KHS65" s="266"/>
      <c r="KHT65" s="200"/>
      <c r="KHU65" s="266"/>
      <c r="KHV65" s="261"/>
      <c r="KHW65" s="265"/>
      <c r="KHX65" s="266"/>
      <c r="KHY65" s="200"/>
      <c r="KHZ65" s="266"/>
      <c r="KIA65" s="261"/>
      <c r="KIB65" s="265"/>
      <c r="KIC65" s="266"/>
      <c r="KID65" s="200"/>
      <c r="KIE65" s="266"/>
      <c r="KIF65" s="261"/>
      <c r="KIG65" s="265"/>
      <c r="KIH65" s="266"/>
      <c r="KII65" s="200"/>
      <c r="KIJ65" s="266"/>
      <c r="KIK65" s="261"/>
      <c r="KIL65" s="265"/>
      <c r="KIM65" s="266"/>
      <c r="KIN65" s="200"/>
      <c r="KIO65" s="266"/>
      <c r="KIP65" s="261"/>
      <c r="KIQ65" s="265"/>
      <c r="KIR65" s="266"/>
      <c r="KIS65" s="200"/>
      <c r="KIT65" s="266"/>
      <c r="KIU65" s="261"/>
      <c r="KIV65" s="265"/>
      <c r="KIW65" s="266"/>
      <c r="KIX65" s="200"/>
      <c r="KIY65" s="266"/>
      <c r="KIZ65" s="261"/>
      <c r="KJA65" s="265"/>
      <c r="KJB65" s="266"/>
      <c r="KJC65" s="200"/>
      <c r="KJD65" s="266"/>
      <c r="KJE65" s="261"/>
      <c r="KJF65" s="265"/>
      <c r="KJG65" s="266"/>
      <c r="KJH65" s="200"/>
      <c r="KJI65" s="266"/>
      <c r="KJJ65" s="261"/>
      <c r="KJK65" s="265"/>
      <c r="KJL65" s="266"/>
      <c r="KJM65" s="200"/>
      <c r="KJN65" s="266"/>
      <c r="KJO65" s="261"/>
      <c r="KJP65" s="265"/>
      <c r="KJQ65" s="266"/>
      <c r="KJR65" s="200"/>
      <c r="KJS65" s="266"/>
      <c r="KJT65" s="261"/>
      <c r="KJU65" s="265"/>
      <c r="KJV65" s="266"/>
      <c r="KJW65" s="200"/>
      <c r="KJX65" s="266"/>
      <c r="KJY65" s="261"/>
      <c r="KJZ65" s="265"/>
      <c r="KKA65" s="266"/>
      <c r="KKB65" s="200"/>
      <c r="KKC65" s="266"/>
      <c r="KKD65" s="261"/>
      <c r="KKE65" s="265"/>
      <c r="KKF65" s="266"/>
      <c r="KKG65" s="200"/>
      <c r="KKH65" s="266"/>
      <c r="KKI65" s="261"/>
      <c r="KKJ65" s="265"/>
      <c r="KKK65" s="266"/>
      <c r="KKL65" s="200"/>
      <c r="KKM65" s="266"/>
      <c r="KKN65" s="261"/>
      <c r="KKO65" s="265"/>
      <c r="KKP65" s="266"/>
      <c r="KKQ65" s="200"/>
      <c r="KKR65" s="266"/>
      <c r="KKS65" s="261"/>
      <c r="KKT65" s="265"/>
      <c r="KKU65" s="266"/>
      <c r="KKV65" s="200"/>
      <c r="KKW65" s="266"/>
      <c r="KKX65" s="261"/>
      <c r="KKY65" s="265"/>
      <c r="KKZ65" s="266"/>
      <c r="KLA65" s="200"/>
      <c r="KLB65" s="266"/>
      <c r="KLC65" s="261"/>
      <c r="KLD65" s="265"/>
      <c r="KLE65" s="266"/>
      <c r="KLF65" s="200"/>
      <c r="KLG65" s="266"/>
      <c r="KLH65" s="261"/>
      <c r="KLI65" s="265"/>
      <c r="KLJ65" s="266"/>
      <c r="KLK65" s="200"/>
      <c r="KLL65" s="266"/>
      <c r="KLM65" s="261"/>
      <c r="KLN65" s="265"/>
      <c r="KLO65" s="266"/>
      <c r="KLP65" s="200"/>
      <c r="KLQ65" s="266"/>
      <c r="KLR65" s="261"/>
      <c r="KLS65" s="265"/>
      <c r="KLT65" s="266"/>
      <c r="KLU65" s="200"/>
      <c r="KLV65" s="266"/>
      <c r="KLW65" s="261"/>
      <c r="KLX65" s="265"/>
      <c r="KLY65" s="266"/>
      <c r="KLZ65" s="200"/>
      <c r="KMA65" s="266"/>
      <c r="KMB65" s="261"/>
      <c r="KMC65" s="265"/>
      <c r="KMD65" s="266"/>
      <c r="KME65" s="200"/>
      <c r="KMF65" s="266"/>
      <c r="KMG65" s="261"/>
      <c r="KMH65" s="265"/>
      <c r="KMI65" s="266"/>
      <c r="KMJ65" s="200"/>
      <c r="KMK65" s="266"/>
      <c r="KML65" s="261"/>
      <c r="KMM65" s="265"/>
      <c r="KMN65" s="266"/>
      <c r="KMO65" s="200"/>
      <c r="KMP65" s="266"/>
      <c r="KMQ65" s="261"/>
      <c r="KMR65" s="265"/>
      <c r="KMS65" s="266"/>
      <c r="KMT65" s="200"/>
      <c r="KMU65" s="266"/>
      <c r="KMV65" s="261"/>
      <c r="KMW65" s="265"/>
      <c r="KMX65" s="266"/>
      <c r="KMY65" s="200"/>
      <c r="KMZ65" s="266"/>
      <c r="KNA65" s="261"/>
      <c r="KNB65" s="265"/>
      <c r="KNC65" s="266"/>
      <c r="KND65" s="200"/>
      <c r="KNE65" s="266"/>
      <c r="KNF65" s="261"/>
      <c r="KNG65" s="265"/>
      <c r="KNH65" s="266"/>
      <c r="KNI65" s="200"/>
      <c r="KNJ65" s="266"/>
      <c r="KNK65" s="261"/>
      <c r="KNL65" s="265"/>
      <c r="KNM65" s="266"/>
      <c r="KNN65" s="200"/>
      <c r="KNO65" s="266"/>
      <c r="KNP65" s="261"/>
      <c r="KNQ65" s="265"/>
      <c r="KNR65" s="266"/>
      <c r="KNS65" s="200"/>
      <c r="KNT65" s="266"/>
      <c r="KNU65" s="261"/>
      <c r="KNV65" s="265"/>
      <c r="KNW65" s="266"/>
      <c r="KNX65" s="200"/>
      <c r="KNY65" s="266"/>
      <c r="KNZ65" s="261"/>
      <c r="KOA65" s="265"/>
      <c r="KOB65" s="266"/>
      <c r="KOC65" s="200"/>
      <c r="KOD65" s="266"/>
      <c r="KOE65" s="261"/>
      <c r="KOF65" s="265"/>
      <c r="KOG65" s="266"/>
      <c r="KOH65" s="200"/>
      <c r="KOI65" s="266"/>
      <c r="KOJ65" s="261"/>
      <c r="KOK65" s="265"/>
      <c r="KOL65" s="266"/>
      <c r="KOM65" s="200"/>
      <c r="KON65" s="266"/>
      <c r="KOO65" s="261"/>
      <c r="KOP65" s="265"/>
      <c r="KOQ65" s="266"/>
      <c r="KOR65" s="200"/>
      <c r="KOS65" s="266"/>
      <c r="KOT65" s="261"/>
      <c r="KOU65" s="265"/>
      <c r="KOV65" s="266"/>
      <c r="KOW65" s="200"/>
      <c r="KOX65" s="266"/>
      <c r="KOY65" s="261"/>
      <c r="KOZ65" s="265"/>
      <c r="KPA65" s="266"/>
      <c r="KPB65" s="200"/>
      <c r="KPC65" s="266"/>
      <c r="KPD65" s="261"/>
      <c r="KPE65" s="265"/>
      <c r="KPF65" s="266"/>
      <c r="KPG65" s="200"/>
      <c r="KPH65" s="266"/>
      <c r="KPI65" s="261"/>
      <c r="KPJ65" s="265"/>
      <c r="KPK65" s="266"/>
      <c r="KPL65" s="200"/>
      <c r="KPM65" s="266"/>
      <c r="KPN65" s="261"/>
      <c r="KPO65" s="265"/>
      <c r="KPP65" s="266"/>
      <c r="KPQ65" s="200"/>
      <c r="KPR65" s="266"/>
      <c r="KPS65" s="261"/>
      <c r="KPT65" s="265"/>
      <c r="KPU65" s="266"/>
      <c r="KPV65" s="200"/>
      <c r="KPW65" s="266"/>
      <c r="KPX65" s="261"/>
      <c r="KPY65" s="265"/>
      <c r="KPZ65" s="266"/>
      <c r="KQA65" s="200"/>
      <c r="KQB65" s="266"/>
      <c r="KQC65" s="261"/>
      <c r="KQD65" s="265"/>
      <c r="KQE65" s="266"/>
      <c r="KQF65" s="200"/>
      <c r="KQG65" s="266"/>
      <c r="KQH65" s="261"/>
      <c r="KQI65" s="265"/>
      <c r="KQJ65" s="266"/>
      <c r="KQK65" s="200"/>
      <c r="KQL65" s="266"/>
      <c r="KQM65" s="261"/>
      <c r="KQN65" s="265"/>
      <c r="KQO65" s="266"/>
      <c r="KQP65" s="200"/>
      <c r="KQQ65" s="266"/>
      <c r="KQR65" s="261"/>
      <c r="KQS65" s="265"/>
      <c r="KQT65" s="266"/>
      <c r="KQU65" s="200"/>
      <c r="KQV65" s="266"/>
      <c r="KQW65" s="261"/>
      <c r="KQX65" s="265"/>
      <c r="KQY65" s="266"/>
      <c r="KQZ65" s="200"/>
      <c r="KRA65" s="266"/>
      <c r="KRB65" s="261"/>
      <c r="KRC65" s="265"/>
      <c r="KRD65" s="266"/>
      <c r="KRE65" s="200"/>
      <c r="KRF65" s="266"/>
      <c r="KRG65" s="261"/>
      <c r="KRH65" s="265"/>
      <c r="KRI65" s="266"/>
      <c r="KRJ65" s="200"/>
      <c r="KRK65" s="266"/>
      <c r="KRL65" s="261"/>
      <c r="KRM65" s="265"/>
      <c r="KRN65" s="266"/>
      <c r="KRO65" s="200"/>
      <c r="KRP65" s="266"/>
      <c r="KRQ65" s="261"/>
      <c r="KRR65" s="265"/>
      <c r="KRS65" s="266"/>
      <c r="KRT65" s="200"/>
      <c r="KRU65" s="266"/>
      <c r="KRV65" s="261"/>
      <c r="KRW65" s="265"/>
      <c r="KRX65" s="266"/>
      <c r="KRY65" s="200"/>
      <c r="KRZ65" s="266"/>
      <c r="KSA65" s="261"/>
      <c r="KSB65" s="265"/>
      <c r="KSC65" s="266"/>
      <c r="KSD65" s="200"/>
      <c r="KSE65" s="266"/>
      <c r="KSF65" s="261"/>
      <c r="KSG65" s="265"/>
      <c r="KSH65" s="266"/>
      <c r="KSI65" s="200"/>
      <c r="KSJ65" s="266"/>
      <c r="KSK65" s="261"/>
      <c r="KSL65" s="265"/>
      <c r="KSM65" s="266"/>
      <c r="KSN65" s="200"/>
      <c r="KSO65" s="266"/>
      <c r="KSP65" s="261"/>
      <c r="KSQ65" s="265"/>
      <c r="KSR65" s="266"/>
      <c r="KSS65" s="200"/>
      <c r="KST65" s="266"/>
      <c r="KSU65" s="261"/>
      <c r="KSV65" s="265"/>
      <c r="KSW65" s="266"/>
      <c r="KSX65" s="200"/>
      <c r="KSY65" s="266"/>
      <c r="KSZ65" s="261"/>
      <c r="KTA65" s="265"/>
      <c r="KTB65" s="266"/>
      <c r="KTC65" s="200"/>
      <c r="KTD65" s="266"/>
      <c r="KTE65" s="261"/>
      <c r="KTF65" s="265"/>
      <c r="KTG65" s="266"/>
      <c r="KTH65" s="200"/>
      <c r="KTI65" s="266"/>
      <c r="KTJ65" s="261"/>
      <c r="KTK65" s="265"/>
      <c r="KTL65" s="266"/>
      <c r="KTM65" s="200"/>
      <c r="KTN65" s="266"/>
      <c r="KTO65" s="261"/>
      <c r="KTP65" s="265"/>
      <c r="KTQ65" s="266"/>
      <c r="KTR65" s="200"/>
      <c r="KTS65" s="266"/>
      <c r="KTT65" s="261"/>
      <c r="KTU65" s="265"/>
      <c r="KTV65" s="266"/>
      <c r="KTW65" s="200"/>
      <c r="KTX65" s="266"/>
      <c r="KTY65" s="261"/>
      <c r="KTZ65" s="265"/>
      <c r="KUA65" s="266"/>
      <c r="KUB65" s="200"/>
      <c r="KUC65" s="266"/>
      <c r="KUD65" s="261"/>
      <c r="KUE65" s="265"/>
      <c r="KUF65" s="266"/>
      <c r="KUG65" s="200"/>
      <c r="KUH65" s="266"/>
      <c r="KUI65" s="261"/>
      <c r="KUJ65" s="265"/>
      <c r="KUK65" s="266"/>
      <c r="KUL65" s="200"/>
      <c r="KUM65" s="266"/>
      <c r="KUN65" s="261"/>
      <c r="KUO65" s="265"/>
      <c r="KUP65" s="266"/>
      <c r="KUQ65" s="200"/>
      <c r="KUR65" s="266"/>
      <c r="KUS65" s="261"/>
      <c r="KUT65" s="265"/>
      <c r="KUU65" s="266"/>
      <c r="KUV65" s="200"/>
      <c r="KUW65" s="266"/>
      <c r="KUX65" s="261"/>
      <c r="KUY65" s="265"/>
      <c r="KUZ65" s="266"/>
      <c r="KVA65" s="200"/>
      <c r="KVB65" s="266"/>
      <c r="KVC65" s="261"/>
      <c r="KVD65" s="265"/>
      <c r="KVE65" s="266"/>
      <c r="KVF65" s="200"/>
      <c r="KVG65" s="266"/>
      <c r="KVH65" s="261"/>
      <c r="KVI65" s="265"/>
      <c r="KVJ65" s="266"/>
      <c r="KVK65" s="200"/>
      <c r="KVL65" s="266"/>
      <c r="KVM65" s="261"/>
      <c r="KVN65" s="265"/>
      <c r="KVO65" s="266"/>
      <c r="KVP65" s="200"/>
      <c r="KVQ65" s="266"/>
      <c r="KVR65" s="261"/>
      <c r="KVS65" s="265"/>
      <c r="KVT65" s="266"/>
      <c r="KVU65" s="200"/>
      <c r="KVV65" s="266"/>
      <c r="KVW65" s="261"/>
      <c r="KVX65" s="265"/>
      <c r="KVY65" s="266"/>
      <c r="KVZ65" s="200"/>
      <c r="KWA65" s="266"/>
      <c r="KWB65" s="261"/>
      <c r="KWC65" s="265"/>
      <c r="KWD65" s="266"/>
      <c r="KWE65" s="200"/>
      <c r="KWF65" s="266"/>
      <c r="KWG65" s="261"/>
      <c r="KWH65" s="265"/>
      <c r="KWI65" s="266"/>
      <c r="KWJ65" s="200"/>
      <c r="KWK65" s="266"/>
      <c r="KWL65" s="261"/>
      <c r="KWM65" s="265"/>
      <c r="KWN65" s="266"/>
      <c r="KWO65" s="200"/>
      <c r="KWP65" s="266"/>
      <c r="KWQ65" s="261"/>
      <c r="KWR65" s="265"/>
      <c r="KWS65" s="266"/>
      <c r="KWT65" s="200"/>
      <c r="KWU65" s="266"/>
      <c r="KWV65" s="261"/>
      <c r="KWW65" s="265"/>
      <c r="KWX65" s="266"/>
      <c r="KWY65" s="200"/>
      <c r="KWZ65" s="266"/>
      <c r="KXA65" s="261"/>
      <c r="KXB65" s="265"/>
      <c r="KXC65" s="266"/>
      <c r="KXD65" s="200"/>
      <c r="KXE65" s="266"/>
      <c r="KXF65" s="261"/>
      <c r="KXG65" s="265"/>
      <c r="KXH65" s="266"/>
      <c r="KXI65" s="200"/>
      <c r="KXJ65" s="266"/>
      <c r="KXK65" s="261"/>
      <c r="KXL65" s="265"/>
      <c r="KXM65" s="266"/>
      <c r="KXN65" s="200"/>
      <c r="KXO65" s="266"/>
      <c r="KXP65" s="261"/>
      <c r="KXQ65" s="265"/>
      <c r="KXR65" s="266"/>
      <c r="KXS65" s="200"/>
      <c r="KXT65" s="266"/>
      <c r="KXU65" s="261"/>
      <c r="KXV65" s="265"/>
      <c r="KXW65" s="266"/>
      <c r="KXX65" s="200"/>
      <c r="KXY65" s="266"/>
      <c r="KXZ65" s="261"/>
      <c r="KYA65" s="265"/>
      <c r="KYB65" s="266"/>
      <c r="KYC65" s="200"/>
      <c r="KYD65" s="266"/>
      <c r="KYE65" s="261"/>
      <c r="KYF65" s="265"/>
      <c r="KYG65" s="266"/>
      <c r="KYH65" s="200"/>
      <c r="KYI65" s="266"/>
      <c r="KYJ65" s="261"/>
      <c r="KYK65" s="265"/>
      <c r="KYL65" s="266"/>
      <c r="KYM65" s="200"/>
      <c r="KYN65" s="266"/>
      <c r="KYO65" s="261"/>
      <c r="KYP65" s="265"/>
      <c r="KYQ65" s="266"/>
      <c r="KYR65" s="200"/>
      <c r="KYS65" s="266"/>
      <c r="KYT65" s="261"/>
      <c r="KYU65" s="265"/>
      <c r="KYV65" s="266"/>
      <c r="KYW65" s="200"/>
      <c r="KYX65" s="266"/>
      <c r="KYY65" s="261"/>
      <c r="KYZ65" s="265"/>
      <c r="KZA65" s="266"/>
      <c r="KZB65" s="200"/>
      <c r="KZC65" s="266"/>
      <c r="KZD65" s="261"/>
      <c r="KZE65" s="265"/>
      <c r="KZF65" s="266"/>
      <c r="KZG65" s="200"/>
      <c r="KZH65" s="266"/>
      <c r="KZI65" s="261"/>
      <c r="KZJ65" s="265"/>
      <c r="KZK65" s="266"/>
      <c r="KZL65" s="200"/>
      <c r="KZM65" s="266"/>
      <c r="KZN65" s="261"/>
      <c r="KZO65" s="265"/>
      <c r="KZP65" s="266"/>
      <c r="KZQ65" s="200"/>
      <c r="KZR65" s="266"/>
      <c r="KZS65" s="261"/>
      <c r="KZT65" s="265"/>
      <c r="KZU65" s="266"/>
      <c r="KZV65" s="200"/>
      <c r="KZW65" s="266"/>
      <c r="KZX65" s="261"/>
      <c r="KZY65" s="265"/>
      <c r="KZZ65" s="266"/>
      <c r="LAA65" s="200"/>
      <c r="LAB65" s="266"/>
      <c r="LAC65" s="261"/>
      <c r="LAD65" s="265"/>
      <c r="LAE65" s="266"/>
      <c r="LAF65" s="200"/>
      <c r="LAG65" s="266"/>
      <c r="LAH65" s="261"/>
      <c r="LAI65" s="265"/>
      <c r="LAJ65" s="266"/>
      <c r="LAK65" s="200"/>
      <c r="LAL65" s="266"/>
      <c r="LAM65" s="261"/>
      <c r="LAN65" s="265"/>
      <c r="LAO65" s="266"/>
      <c r="LAP65" s="200"/>
      <c r="LAQ65" s="266"/>
      <c r="LAR65" s="261"/>
      <c r="LAS65" s="265"/>
      <c r="LAT65" s="266"/>
      <c r="LAU65" s="200"/>
      <c r="LAV65" s="266"/>
      <c r="LAW65" s="261"/>
      <c r="LAX65" s="265"/>
      <c r="LAY65" s="266"/>
      <c r="LAZ65" s="200"/>
      <c r="LBA65" s="266"/>
      <c r="LBB65" s="261"/>
      <c r="LBC65" s="265"/>
      <c r="LBD65" s="266"/>
      <c r="LBE65" s="200"/>
      <c r="LBF65" s="266"/>
      <c r="LBG65" s="261"/>
      <c r="LBH65" s="265"/>
      <c r="LBI65" s="266"/>
      <c r="LBJ65" s="200"/>
      <c r="LBK65" s="266"/>
      <c r="LBL65" s="261"/>
      <c r="LBM65" s="265"/>
      <c r="LBN65" s="266"/>
      <c r="LBO65" s="200"/>
      <c r="LBP65" s="266"/>
      <c r="LBQ65" s="261"/>
      <c r="LBR65" s="265"/>
      <c r="LBS65" s="266"/>
      <c r="LBT65" s="200"/>
      <c r="LBU65" s="266"/>
      <c r="LBV65" s="261"/>
      <c r="LBW65" s="265"/>
      <c r="LBX65" s="266"/>
      <c r="LBY65" s="200"/>
      <c r="LBZ65" s="266"/>
      <c r="LCA65" s="261"/>
      <c r="LCB65" s="265"/>
      <c r="LCC65" s="266"/>
      <c r="LCD65" s="200"/>
      <c r="LCE65" s="266"/>
      <c r="LCF65" s="261"/>
      <c r="LCG65" s="265"/>
      <c r="LCH65" s="266"/>
      <c r="LCI65" s="200"/>
      <c r="LCJ65" s="266"/>
      <c r="LCK65" s="261"/>
      <c r="LCL65" s="265"/>
      <c r="LCM65" s="266"/>
      <c r="LCN65" s="200"/>
      <c r="LCO65" s="266"/>
      <c r="LCP65" s="261"/>
      <c r="LCQ65" s="265"/>
      <c r="LCR65" s="266"/>
      <c r="LCS65" s="200"/>
      <c r="LCT65" s="266"/>
      <c r="LCU65" s="261"/>
      <c r="LCV65" s="265"/>
      <c r="LCW65" s="266"/>
      <c r="LCX65" s="200"/>
      <c r="LCY65" s="266"/>
      <c r="LCZ65" s="261"/>
      <c r="LDA65" s="265"/>
      <c r="LDB65" s="266"/>
      <c r="LDC65" s="200"/>
      <c r="LDD65" s="266"/>
      <c r="LDE65" s="261"/>
      <c r="LDF65" s="265"/>
      <c r="LDG65" s="266"/>
      <c r="LDH65" s="200"/>
      <c r="LDI65" s="266"/>
      <c r="LDJ65" s="261"/>
      <c r="LDK65" s="265"/>
      <c r="LDL65" s="266"/>
      <c r="LDM65" s="200"/>
      <c r="LDN65" s="266"/>
      <c r="LDO65" s="261"/>
      <c r="LDP65" s="265"/>
      <c r="LDQ65" s="266"/>
      <c r="LDR65" s="200"/>
      <c r="LDS65" s="266"/>
      <c r="LDT65" s="261"/>
      <c r="LDU65" s="265"/>
      <c r="LDV65" s="266"/>
      <c r="LDW65" s="200"/>
      <c r="LDX65" s="266"/>
      <c r="LDY65" s="261"/>
      <c r="LDZ65" s="265"/>
      <c r="LEA65" s="266"/>
      <c r="LEB65" s="200"/>
      <c r="LEC65" s="266"/>
      <c r="LED65" s="261"/>
      <c r="LEE65" s="265"/>
      <c r="LEF65" s="266"/>
      <c r="LEG65" s="200"/>
      <c r="LEH65" s="266"/>
      <c r="LEI65" s="261"/>
      <c r="LEJ65" s="265"/>
      <c r="LEK65" s="266"/>
      <c r="LEL65" s="200"/>
      <c r="LEM65" s="266"/>
      <c r="LEN65" s="261"/>
      <c r="LEO65" s="265"/>
      <c r="LEP65" s="266"/>
      <c r="LEQ65" s="200"/>
      <c r="LER65" s="266"/>
      <c r="LES65" s="261"/>
      <c r="LET65" s="265"/>
      <c r="LEU65" s="266"/>
      <c r="LEV65" s="200"/>
      <c r="LEW65" s="266"/>
      <c r="LEX65" s="261"/>
      <c r="LEY65" s="265"/>
      <c r="LEZ65" s="266"/>
      <c r="LFA65" s="200"/>
      <c r="LFB65" s="266"/>
      <c r="LFC65" s="261"/>
      <c r="LFD65" s="265"/>
      <c r="LFE65" s="266"/>
      <c r="LFF65" s="200"/>
      <c r="LFG65" s="266"/>
      <c r="LFH65" s="261"/>
      <c r="LFI65" s="265"/>
      <c r="LFJ65" s="266"/>
      <c r="LFK65" s="200"/>
      <c r="LFL65" s="266"/>
      <c r="LFM65" s="261"/>
      <c r="LFN65" s="265"/>
      <c r="LFO65" s="266"/>
      <c r="LFP65" s="200"/>
      <c r="LFQ65" s="266"/>
      <c r="LFR65" s="261"/>
      <c r="LFS65" s="265"/>
      <c r="LFT65" s="266"/>
      <c r="LFU65" s="200"/>
      <c r="LFV65" s="266"/>
      <c r="LFW65" s="261"/>
      <c r="LFX65" s="265"/>
      <c r="LFY65" s="266"/>
      <c r="LFZ65" s="200"/>
      <c r="LGA65" s="266"/>
      <c r="LGB65" s="261"/>
      <c r="LGC65" s="265"/>
      <c r="LGD65" s="266"/>
      <c r="LGE65" s="200"/>
      <c r="LGF65" s="266"/>
      <c r="LGG65" s="261"/>
      <c r="LGH65" s="265"/>
      <c r="LGI65" s="266"/>
      <c r="LGJ65" s="200"/>
      <c r="LGK65" s="266"/>
      <c r="LGL65" s="261"/>
      <c r="LGM65" s="265"/>
      <c r="LGN65" s="266"/>
      <c r="LGO65" s="200"/>
      <c r="LGP65" s="266"/>
      <c r="LGQ65" s="261"/>
      <c r="LGR65" s="265"/>
      <c r="LGS65" s="266"/>
      <c r="LGT65" s="200"/>
      <c r="LGU65" s="266"/>
      <c r="LGV65" s="261"/>
      <c r="LGW65" s="265"/>
      <c r="LGX65" s="266"/>
      <c r="LGY65" s="200"/>
      <c r="LGZ65" s="266"/>
      <c r="LHA65" s="261"/>
      <c r="LHB65" s="265"/>
      <c r="LHC65" s="266"/>
      <c r="LHD65" s="200"/>
      <c r="LHE65" s="266"/>
      <c r="LHF65" s="261"/>
      <c r="LHG65" s="265"/>
      <c r="LHH65" s="266"/>
      <c r="LHI65" s="200"/>
      <c r="LHJ65" s="266"/>
      <c r="LHK65" s="261"/>
      <c r="LHL65" s="265"/>
      <c r="LHM65" s="266"/>
      <c r="LHN65" s="200"/>
      <c r="LHO65" s="266"/>
      <c r="LHP65" s="261"/>
      <c r="LHQ65" s="265"/>
      <c r="LHR65" s="266"/>
      <c r="LHS65" s="200"/>
      <c r="LHT65" s="266"/>
      <c r="LHU65" s="261"/>
      <c r="LHV65" s="265"/>
      <c r="LHW65" s="266"/>
      <c r="LHX65" s="200"/>
      <c r="LHY65" s="266"/>
      <c r="LHZ65" s="261"/>
      <c r="LIA65" s="265"/>
      <c r="LIB65" s="266"/>
      <c r="LIC65" s="200"/>
      <c r="LID65" s="266"/>
      <c r="LIE65" s="261"/>
      <c r="LIF65" s="265"/>
      <c r="LIG65" s="266"/>
      <c r="LIH65" s="200"/>
      <c r="LII65" s="266"/>
      <c r="LIJ65" s="261"/>
      <c r="LIK65" s="265"/>
      <c r="LIL65" s="266"/>
      <c r="LIM65" s="200"/>
      <c r="LIN65" s="266"/>
      <c r="LIO65" s="261"/>
      <c r="LIP65" s="265"/>
      <c r="LIQ65" s="266"/>
      <c r="LIR65" s="200"/>
      <c r="LIS65" s="266"/>
      <c r="LIT65" s="261"/>
      <c r="LIU65" s="265"/>
      <c r="LIV65" s="266"/>
      <c r="LIW65" s="200"/>
      <c r="LIX65" s="266"/>
      <c r="LIY65" s="261"/>
      <c r="LIZ65" s="265"/>
      <c r="LJA65" s="266"/>
      <c r="LJB65" s="200"/>
      <c r="LJC65" s="266"/>
      <c r="LJD65" s="261"/>
      <c r="LJE65" s="265"/>
      <c r="LJF65" s="266"/>
      <c r="LJG65" s="200"/>
      <c r="LJH65" s="266"/>
      <c r="LJI65" s="261"/>
      <c r="LJJ65" s="265"/>
      <c r="LJK65" s="266"/>
      <c r="LJL65" s="200"/>
      <c r="LJM65" s="266"/>
      <c r="LJN65" s="261"/>
      <c r="LJO65" s="265"/>
      <c r="LJP65" s="266"/>
      <c r="LJQ65" s="200"/>
      <c r="LJR65" s="266"/>
      <c r="LJS65" s="261"/>
      <c r="LJT65" s="265"/>
      <c r="LJU65" s="266"/>
      <c r="LJV65" s="200"/>
      <c r="LJW65" s="266"/>
      <c r="LJX65" s="261"/>
      <c r="LJY65" s="265"/>
      <c r="LJZ65" s="266"/>
      <c r="LKA65" s="200"/>
      <c r="LKB65" s="266"/>
      <c r="LKC65" s="261"/>
      <c r="LKD65" s="265"/>
      <c r="LKE65" s="266"/>
      <c r="LKF65" s="200"/>
      <c r="LKG65" s="266"/>
      <c r="LKH65" s="261"/>
      <c r="LKI65" s="265"/>
      <c r="LKJ65" s="266"/>
      <c r="LKK65" s="200"/>
      <c r="LKL65" s="266"/>
      <c r="LKM65" s="261"/>
      <c r="LKN65" s="265"/>
      <c r="LKO65" s="266"/>
      <c r="LKP65" s="200"/>
      <c r="LKQ65" s="266"/>
      <c r="LKR65" s="261"/>
      <c r="LKS65" s="265"/>
      <c r="LKT65" s="266"/>
      <c r="LKU65" s="200"/>
      <c r="LKV65" s="266"/>
      <c r="LKW65" s="261"/>
      <c r="LKX65" s="265"/>
      <c r="LKY65" s="266"/>
      <c r="LKZ65" s="200"/>
      <c r="LLA65" s="266"/>
      <c r="LLB65" s="261"/>
      <c r="LLC65" s="265"/>
      <c r="LLD65" s="266"/>
      <c r="LLE65" s="200"/>
      <c r="LLF65" s="266"/>
      <c r="LLG65" s="261"/>
      <c r="LLH65" s="265"/>
      <c r="LLI65" s="266"/>
      <c r="LLJ65" s="200"/>
      <c r="LLK65" s="266"/>
      <c r="LLL65" s="261"/>
      <c r="LLM65" s="265"/>
      <c r="LLN65" s="266"/>
      <c r="LLO65" s="200"/>
      <c r="LLP65" s="266"/>
      <c r="LLQ65" s="261"/>
      <c r="LLR65" s="265"/>
      <c r="LLS65" s="266"/>
      <c r="LLT65" s="200"/>
      <c r="LLU65" s="266"/>
      <c r="LLV65" s="261"/>
      <c r="LLW65" s="265"/>
      <c r="LLX65" s="266"/>
      <c r="LLY65" s="200"/>
      <c r="LLZ65" s="266"/>
      <c r="LMA65" s="261"/>
      <c r="LMB65" s="265"/>
      <c r="LMC65" s="266"/>
      <c r="LMD65" s="200"/>
      <c r="LME65" s="266"/>
      <c r="LMF65" s="261"/>
      <c r="LMG65" s="265"/>
      <c r="LMH65" s="266"/>
      <c r="LMI65" s="200"/>
      <c r="LMJ65" s="266"/>
      <c r="LMK65" s="261"/>
      <c r="LML65" s="265"/>
      <c r="LMM65" s="266"/>
      <c r="LMN65" s="200"/>
      <c r="LMO65" s="266"/>
      <c r="LMP65" s="261"/>
      <c r="LMQ65" s="265"/>
      <c r="LMR65" s="266"/>
      <c r="LMS65" s="200"/>
      <c r="LMT65" s="266"/>
      <c r="LMU65" s="261"/>
      <c r="LMV65" s="265"/>
      <c r="LMW65" s="266"/>
      <c r="LMX65" s="200"/>
      <c r="LMY65" s="266"/>
      <c r="LMZ65" s="261"/>
      <c r="LNA65" s="265"/>
      <c r="LNB65" s="266"/>
      <c r="LNC65" s="200"/>
      <c r="LND65" s="266"/>
      <c r="LNE65" s="261"/>
      <c r="LNF65" s="265"/>
      <c r="LNG65" s="266"/>
      <c r="LNH65" s="200"/>
      <c r="LNI65" s="266"/>
      <c r="LNJ65" s="261"/>
      <c r="LNK65" s="265"/>
      <c r="LNL65" s="266"/>
      <c r="LNM65" s="200"/>
      <c r="LNN65" s="266"/>
      <c r="LNO65" s="261"/>
      <c r="LNP65" s="265"/>
      <c r="LNQ65" s="266"/>
      <c r="LNR65" s="200"/>
      <c r="LNS65" s="266"/>
      <c r="LNT65" s="261"/>
      <c r="LNU65" s="265"/>
      <c r="LNV65" s="266"/>
      <c r="LNW65" s="200"/>
      <c r="LNX65" s="266"/>
      <c r="LNY65" s="261"/>
      <c r="LNZ65" s="265"/>
      <c r="LOA65" s="266"/>
      <c r="LOB65" s="200"/>
      <c r="LOC65" s="266"/>
      <c r="LOD65" s="261"/>
      <c r="LOE65" s="265"/>
      <c r="LOF65" s="266"/>
      <c r="LOG65" s="200"/>
      <c r="LOH65" s="266"/>
      <c r="LOI65" s="261"/>
      <c r="LOJ65" s="265"/>
      <c r="LOK65" s="266"/>
      <c r="LOL65" s="200"/>
      <c r="LOM65" s="266"/>
      <c r="LON65" s="261"/>
      <c r="LOO65" s="265"/>
      <c r="LOP65" s="266"/>
      <c r="LOQ65" s="200"/>
      <c r="LOR65" s="266"/>
      <c r="LOS65" s="261"/>
      <c r="LOT65" s="265"/>
      <c r="LOU65" s="266"/>
      <c r="LOV65" s="200"/>
      <c r="LOW65" s="266"/>
      <c r="LOX65" s="261"/>
      <c r="LOY65" s="265"/>
      <c r="LOZ65" s="266"/>
      <c r="LPA65" s="200"/>
      <c r="LPB65" s="266"/>
      <c r="LPC65" s="261"/>
      <c r="LPD65" s="265"/>
      <c r="LPE65" s="266"/>
      <c r="LPF65" s="200"/>
      <c r="LPG65" s="266"/>
      <c r="LPH65" s="261"/>
      <c r="LPI65" s="265"/>
      <c r="LPJ65" s="266"/>
      <c r="LPK65" s="200"/>
      <c r="LPL65" s="266"/>
      <c r="LPM65" s="261"/>
      <c r="LPN65" s="265"/>
      <c r="LPO65" s="266"/>
      <c r="LPP65" s="200"/>
      <c r="LPQ65" s="266"/>
      <c r="LPR65" s="261"/>
      <c r="LPS65" s="265"/>
      <c r="LPT65" s="266"/>
      <c r="LPU65" s="200"/>
      <c r="LPV65" s="266"/>
      <c r="LPW65" s="261"/>
      <c r="LPX65" s="265"/>
      <c r="LPY65" s="266"/>
      <c r="LPZ65" s="200"/>
      <c r="LQA65" s="266"/>
      <c r="LQB65" s="261"/>
      <c r="LQC65" s="265"/>
      <c r="LQD65" s="266"/>
      <c r="LQE65" s="200"/>
      <c r="LQF65" s="266"/>
      <c r="LQG65" s="261"/>
      <c r="LQH65" s="265"/>
      <c r="LQI65" s="266"/>
      <c r="LQJ65" s="200"/>
      <c r="LQK65" s="266"/>
      <c r="LQL65" s="261"/>
      <c r="LQM65" s="265"/>
      <c r="LQN65" s="266"/>
      <c r="LQO65" s="200"/>
      <c r="LQP65" s="266"/>
      <c r="LQQ65" s="261"/>
      <c r="LQR65" s="265"/>
      <c r="LQS65" s="266"/>
      <c r="LQT65" s="200"/>
      <c r="LQU65" s="266"/>
      <c r="LQV65" s="261"/>
      <c r="LQW65" s="265"/>
      <c r="LQX65" s="266"/>
      <c r="LQY65" s="200"/>
      <c r="LQZ65" s="266"/>
      <c r="LRA65" s="261"/>
      <c r="LRB65" s="265"/>
      <c r="LRC65" s="266"/>
      <c r="LRD65" s="200"/>
      <c r="LRE65" s="266"/>
      <c r="LRF65" s="261"/>
      <c r="LRG65" s="265"/>
      <c r="LRH65" s="266"/>
      <c r="LRI65" s="200"/>
      <c r="LRJ65" s="266"/>
      <c r="LRK65" s="261"/>
      <c r="LRL65" s="265"/>
      <c r="LRM65" s="266"/>
      <c r="LRN65" s="200"/>
      <c r="LRO65" s="266"/>
      <c r="LRP65" s="261"/>
      <c r="LRQ65" s="265"/>
      <c r="LRR65" s="266"/>
      <c r="LRS65" s="200"/>
      <c r="LRT65" s="266"/>
      <c r="LRU65" s="261"/>
      <c r="LRV65" s="265"/>
      <c r="LRW65" s="266"/>
      <c r="LRX65" s="200"/>
      <c r="LRY65" s="266"/>
      <c r="LRZ65" s="261"/>
      <c r="LSA65" s="265"/>
      <c r="LSB65" s="266"/>
      <c r="LSC65" s="200"/>
      <c r="LSD65" s="266"/>
      <c r="LSE65" s="261"/>
      <c r="LSF65" s="265"/>
      <c r="LSG65" s="266"/>
      <c r="LSH65" s="200"/>
      <c r="LSI65" s="266"/>
      <c r="LSJ65" s="261"/>
      <c r="LSK65" s="265"/>
      <c r="LSL65" s="266"/>
      <c r="LSM65" s="200"/>
      <c r="LSN65" s="266"/>
      <c r="LSO65" s="261"/>
      <c r="LSP65" s="265"/>
      <c r="LSQ65" s="266"/>
      <c r="LSR65" s="200"/>
      <c r="LSS65" s="266"/>
      <c r="LST65" s="261"/>
      <c r="LSU65" s="265"/>
      <c r="LSV65" s="266"/>
      <c r="LSW65" s="200"/>
      <c r="LSX65" s="266"/>
      <c r="LSY65" s="261"/>
      <c r="LSZ65" s="265"/>
      <c r="LTA65" s="266"/>
      <c r="LTB65" s="200"/>
      <c r="LTC65" s="266"/>
      <c r="LTD65" s="261"/>
      <c r="LTE65" s="265"/>
      <c r="LTF65" s="266"/>
      <c r="LTG65" s="200"/>
      <c r="LTH65" s="266"/>
      <c r="LTI65" s="261"/>
      <c r="LTJ65" s="265"/>
      <c r="LTK65" s="266"/>
      <c r="LTL65" s="200"/>
      <c r="LTM65" s="266"/>
      <c r="LTN65" s="261"/>
      <c r="LTO65" s="265"/>
      <c r="LTP65" s="266"/>
      <c r="LTQ65" s="200"/>
      <c r="LTR65" s="266"/>
      <c r="LTS65" s="261"/>
      <c r="LTT65" s="265"/>
      <c r="LTU65" s="266"/>
      <c r="LTV65" s="200"/>
      <c r="LTW65" s="266"/>
      <c r="LTX65" s="261"/>
      <c r="LTY65" s="265"/>
      <c r="LTZ65" s="266"/>
      <c r="LUA65" s="200"/>
      <c r="LUB65" s="266"/>
      <c r="LUC65" s="261"/>
      <c r="LUD65" s="265"/>
      <c r="LUE65" s="266"/>
      <c r="LUF65" s="200"/>
      <c r="LUG65" s="266"/>
      <c r="LUH65" s="261"/>
      <c r="LUI65" s="265"/>
      <c r="LUJ65" s="266"/>
      <c r="LUK65" s="200"/>
      <c r="LUL65" s="266"/>
      <c r="LUM65" s="261"/>
      <c r="LUN65" s="265"/>
      <c r="LUO65" s="266"/>
      <c r="LUP65" s="200"/>
      <c r="LUQ65" s="266"/>
      <c r="LUR65" s="261"/>
      <c r="LUS65" s="265"/>
      <c r="LUT65" s="266"/>
      <c r="LUU65" s="200"/>
      <c r="LUV65" s="266"/>
      <c r="LUW65" s="261"/>
      <c r="LUX65" s="265"/>
      <c r="LUY65" s="266"/>
      <c r="LUZ65" s="200"/>
      <c r="LVA65" s="266"/>
      <c r="LVB65" s="261"/>
      <c r="LVC65" s="265"/>
      <c r="LVD65" s="266"/>
      <c r="LVE65" s="200"/>
      <c r="LVF65" s="266"/>
      <c r="LVG65" s="261"/>
      <c r="LVH65" s="265"/>
      <c r="LVI65" s="266"/>
      <c r="LVJ65" s="200"/>
      <c r="LVK65" s="266"/>
      <c r="LVL65" s="261"/>
      <c r="LVM65" s="265"/>
      <c r="LVN65" s="266"/>
      <c r="LVO65" s="200"/>
      <c r="LVP65" s="266"/>
      <c r="LVQ65" s="261"/>
      <c r="LVR65" s="265"/>
      <c r="LVS65" s="266"/>
      <c r="LVT65" s="200"/>
      <c r="LVU65" s="266"/>
      <c r="LVV65" s="261"/>
      <c r="LVW65" s="265"/>
      <c r="LVX65" s="266"/>
      <c r="LVY65" s="200"/>
      <c r="LVZ65" s="266"/>
      <c r="LWA65" s="261"/>
      <c r="LWB65" s="265"/>
      <c r="LWC65" s="266"/>
      <c r="LWD65" s="200"/>
      <c r="LWE65" s="266"/>
      <c r="LWF65" s="261"/>
      <c r="LWG65" s="265"/>
      <c r="LWH65" s="266"/>
      <c r="LWI65" s="200"/>
      <c r="LWJ65" s="266"/>
      <c r="LWK65" s="261"/>
      <c r="LWL65" s="265"/>
      <c r="LWM65" s="266"/>
      <c r="LWN65" s="200"/>
      <c r="LWO65" s="266"/>
      <c r="LWP65" s="261"/>
      <c r="LWQ65" s="265"/>
      <c r="LWR65" s="266"/>
      <c r="LWS65" s="200"/>
      <c r="LWT65" s="266"/>
      <c r="LWU65" s="261"/>
      <c r="LWV65" s="265"/>
      <c r="LWW65" s="266"/>
      <c r="LWX65" s="200"/>
      <c r="LWY65" s="266"/>
      <c r="LWZ65" s="261"/>
      <c r="LXA65" s="265"/>
      <c r="LXB65" s="266"/>
      <c r="LXC65" s="200"/>
      <c r="LXD65" s="266"/>
      <c r="LXE65" s="261"/>
      <c r="LXF65" s="265"/>
      <c r="LXG65" s="266"/>
      <c r="LXH65" s="200"/>
      <c r="LXI65" s="266"/>
      <c r="LXJ65" s="261"/>
      <c r="LXK65" s="265"/>
      <c r="LXL65" s="266"/>
      <c r="LXM65" s="200"/>
      <c r="LXN65" s="266"/>
      <c r="LXO65" s="261"/>
      <c r="LXP65" s="265"/>
      <c r="LXQ65" s="266"/>
      <c r="LXR65" s="200"/>
      <c r="LXS65" s="266"/>
      <c r="LXT65" s="261"/>
      <c r="LXU65" s="265"/>
      <c r="LXV65" s="266"/>
      <c r="LXW65" s="200"/>
      <c r="LXX65" s="266"/>
      <c r="LXY65" s="261"/>
      <c r="LXZ65" s="265"/>
      <c r="LYA65" s="266"/>
      <c r="LYB65" s="200"/>
      <c r="LYC65" s="266"/>
      <c r="LYD65" s="261"/>
      <c r="LYE65" s="265"/>
      <c r="LYF65" s="266"/>
      <c r="LYG65" s="200"/>
      <c r="LYH65" s="266"/>
      <c r="LYI65" s="261"/>
      <c r="LYJ65" s="265"/>
      <c r="LYK65" s="266"/>
      <c r="LYL65" s="200"/>
      <c r="LYM65" s="266"/>
      <c r="LYN65" s="261"/>
      <c r="LYO65" s="265"/>
      <c r="LYP65" s="266"/>
      <c r="LYQ65" s="200"/>
      <c r="LYR65" s="266"/>
      <c r="LYS65" s="261"/>
      <c r="LYT65" s="265"/>
      <c r="LYU65" s="266"/>
      <c r="LYV65" s="200"/>
      <c r="LYW65" s="266"/>
      <c r="LYX65" s="261"/>
      <c r="LYY65" s="265"/>
      <c r="LYZ65" s="266"/>
      <c r="LZA65" s="200"/>
      <c r="LZB65" s="266"/>
      <c r="LZC65" s="261"/>
      <c r="LZD65" s="265"/>
      <c r="LZE65" s="266"/>
      <c r="LZF65" s="200"/>
      <c r="LZG65" s="266"/>
      <c r="LZH65" s="261"/>
      <c r="LZI65" s="265"/>
      <c r="LZJ65" s="266"/>
      <c r="LZK65" s="200"/>
      <c r="LZL65" s="266"/>
      <c r="LZM65" s="261"/>
      <c r="LZN65" s="265"/>
      <c r="LZO65" s="266"/>
      <c r="LZP65" s="200"/>
      <c r="LZQ65" s="266"/>
      <c r="LZR65" s="261"/>
      <c r="LZS65" s="265"/>
      <c r="LZT65" s="266"/>
      <c r="LZU65" s="200"/>
      <c r="LZV65" s="266"/>
      <c r="LZW65" s="261"/>
      <c r="LZX65" s="265"/>
      <c r="LZY65" s="266"/>
      <c r="LZZ65" s="200"/>
      <c r="MAA65" s="266"/>
      <c r="MAB65" s="261"/>
      <c r="MAC65" s="265"/>
      <c r="MAD65" s="266"/>
      <c r="MAE65" s="200"/>
      <c r="MAF65" s="266"/>
      <c r="MAG65" s="261"/>
      <c r="MAH65" s="265"/>
      <c r="MAI65" s="266"/>
      <c r="MAJ65" s="200"/>
      <c r="MAK65" s="266"/>
      <c r="MAL65" s="261"/>
      <c r="MAM65" s="265"/>
      <c r="MAN65" s="266"/>
      <c r="MAO65" s="200"/>
      <c r="MAP65" s="266"/>
      <c r="MAQ65" s="261"/>
      <c r="MAR65" s="265"/>
      <c r="MAS65" s="266"/>
      <c r="MAT65" s="200"/>
      <c r="MAU65" s="266"/>
      <c r="MAV65" s="261"/>
      <c r="MAW65" s="265"/>
      <c r="MAX65" s="266"/>
      <c r="MAY65" s="200"/>
      <c r="MAZ65" s="266"/>
      <c r="MBA65" s="261"/>
      <c r="MBB65" s="265"/>
      <c r="MBC65" s="266"/>
      <c r="MBD65" s="200"/>
      <c r="MBE65" s="266"/>
      <c r="MBF65" s="261"/>
      <c r="MBG65" s="265"/>
      <c r="MBH65" s="266"/>
      <c r="MBI65" s="200"/>
      <c r="MBJ65" s="266"/>
      <c r="MBK65" s="261"/>
      <c r="MBL65" s="265"/>
      <c r="MBM65" s="266"/>
      <c r="MBN65" s="200"/>
      <c r="MBO65" s="266"/>
      <c r="MBP65" s="261"/>
      <c r="MBQ65" s="265"/>
      <c r="MBR65" s="266"/>
      <c r="MBS65" s="200"/>
      <c r="MBT65" s="266"/>
      <c r="MBU65" s="261"/>
      <c r="MBV65" s="265"/>
      <c r="MBW65" s="266"/>
      <c r="MBX65" s="200"/>
      <c r="MBY65" s="266"/>
      <c r="MBZ65" s="261"/>
      <c r="MCA65" s="265"/>
      <c r="MCB65" s="266"/>
      <c r="MCC65" s="200"/>
      <c r="MCD65" s="266"/>
      <c r="MCE65" s="261"/>
      <c r="MCF65" s="265"/>
      <c r="MCG65" s="266"/>
      <c r="MCH65" s="200"/>
      <c r="MCI65" s="266"/>
      <c r="MCJ65" s="261"/>
      <c r="MCK65" s="265"/>
      <c r="MCL65" s="266"/>
      <c r="MCM65" s="200"/>
      <c r="MCN65" s="266"/>
      <c r="MCO65" s="261"/>
      <c r="MCP65" s="265"/>
      <c r="MCQ65" s="266"/>
      <c r="MCR65" s="200"/>
      <c r="MCS65" s="266"/>
      <c r="MCT65" s="261"/>
      <c r="MCU65" s="265"/>
      <c r="MCV65" s="266"/>
      <c r="MCW65" s="200"/>
      <c r="MCX65" s="266"/>
      <c r="MCY65" s="261"/>
      <c r="MCZ65" s="265"/>
      <c r="MDA65" s="266"/>
      <c r="MDB65" s="200"/>
      <c r="MDC65" s="266"/>
      <c r="MDD65" s="261"/>
      <c r="MDE65" s="265"/>
      <c r="MDF65" s="266"/>
      <c r="MDG65" s="200"/>
      <c r="MDH65" s="266"/>
      <c r="MDI65" s="261"/>
      <c r="MDJ65" s="265"/>
      <c r="MDK65" s="266"/>
      <c r="MDL65" s="200"/>
      <c r="MDM65" s="266"/>
      <c r="MDN65" s="261"/>
      <c r="MDO65" s="265"/>
      <c r="MDP65" s="266"/>
      <c r="MDQ65" s="200"/>
      <c r="MDR65" s="266"/>
      <c r="MDS65" s="261"/>
      <c r="MDT65" s="265"/>
      <c r="MDU65" s="266"/>
      <c r="MDV65" s="200"/>
      <c r="MDW65" s="266"/>
      <c r="MDX65" s="261"/>
      <c r="MDY65" s="265"/>
      <c r="MDZ65" s="266"/>
      <c r="MEA65" s="200"/>
      <c r="MEB65" s="266"/>
      <c r="MEC65" s="261"/>
      <c r="MED65" s="265"/>
      <c r="MEE65" s="266"/>
      <c r="MEF65" s="200"/>
      <c r="MEG65" s="266"/>
      <c r="MEH65" s="261"/>
      <c r="MEI65" s="265"/>
      <c r="MEJ65" s="266"/>
      <c r="MEK65" s="200"/>
      <c r="MEL65" s="266"/>
      <c r="MEM65" s="261"/>
      <c r="MEN65" s="265"/>
      <c r="MEO65" s="266"/>
      <c r="MEP65" s="200"/>
      <c r="MEQ65" s="266"/>
      <c r="MER65" s="261"/>
      <c r="MES65" s="265"/>
      <c r="MET65" s="266"/>
      <c r="MEU65" s="200"/>
      <c r="MEV65" s="266"/>
      <c r="MEW65" s="261"/>
      <c r="MEX65" s="265"/>
      <c r="MEY65" s="266"/>
      <c r="MEZ65" s="200"/>
      <c r="MFA65" s="266"/>
      <c r="MFB65" s="261"/>
      <c r="MFC65" s="265"/>
      <c r="MFD65" s="266"/>
      <c r="MFE65" s="200"/>
      <c r="MFF65" s="266"/>
      <c r="MFG65" s="261"/>
      <c r="MFH65" s="265"/>
      <c r="MFI65" s="266"/>
      <c r="MFJ65" s="200"/>
      <c r="MFK65" s="266"/>
      <c r="MFL65" s="261"/>
      <c r="MFM65" s="265"/>
      <c r="MFN65" s="266"/>
      <c r="MFO65" s="200"/>
      <c r="MFP65" s="266"/>
      <c r="MFQ65" s="261"/>
      <c r="MFR65" s="265"/>
      <c r="MFS65" s="266"/>
      <c r="MFT65" s="200"/>
      <c r="MFU65" s="266"/>
      <c r="MFV65" s="261"/>
      <c r="MFW65" s="265"/>
      <c r="MFX65" s="266"/>
      <c r="MFY65" s="200"/>
      <c r="MFZ65" s="266"/>
      <c r="MGA65" s="261"/>
      <c r="MGB65" s="265"/>
      <c r="MGC65" s="266"/>
      <c r="MGD65" s="200"/>
      <c r="MGE65" s="266"/>
      <c r="MGF65" s="261"/>
      <c r="MGG65" s="265"/>
      <c r="MGH65" s="266"/>
      <c r="MGI65" s="200"/>
      <c r="MGJ65" s="266"/>
      <c r="MGK65" s="261"/>
      <c r="MGL65" s="265"/>
      <c r="MGM65" s="266"/>
      <c r="MGN65" s="200"/>
      <c r="MGO65" s="266"/>
      <c r="MGP65" s="261"/>
      <c r="MGQ65" s="265"/>
      <c r="MGR65" s="266"/>
      <c r="MGS65" s="200"/>
      <c r="MGT65" s="266"/>
      <c r="MGU65" s="261"/>
      <c r="MGV65" s="265"/>
      <c r="MGW65" s="266"/>
      <c r="MGX65" s="200"/>
      <c r="MGY65" s="266"/>
      <c r="MGZ65" s="261"/>
      <c r="MHA65" s="265"/>
      <c r="MHB65" s="266"/>
      <c r="MHC65" s="200"/>
      <c r="MHD65" s="266"/>
      <c r="MHE65" s="261"/>
      <c r="MHF65" s="265"/>
      <c r="MHG65" s="266"/>
      <c r="MHH65" s="200"/>
      <c r="MHI65" s="266"/>
      <c r="MHJ65" s="261"/>
      <c r="MHK65" s="265"/>
      <c r="MHL65" s="266"/>
      <c r="MHM65" s="200"/>
      <c r="MHN65" s="266"/>
      <c r="MHO65" s="261"/>
      <c r="MHP65" s="265"/>
      <c r="MHQ65" s="266"/>
      <c r="MHR65" s="200"/>
      <c r="MHS65" s="266"/>
      <c r="MHT65" s="261"/>
      <c r="MHU65" s="265"/>
      <c r="MHV65" s="266"/>
      <c r="MHW65" s="200"/>
      <c r="MHX65" s="266"/>
      <c r="MHY65" s="261"/>
      <c r="MHZ65" s="265"/>
      <c r="MIA65" s="266"/>
      <c r="MIB65" s="200"/>
      <c r="MIC65" s="266"/>
      <c r="MID65" s="261"/>
      <c r="MIE65" s="265"/>
      <c r="MIF65" s="266"/>
      <c r="MIG65" s="200"/>
      <c r="MIH65" s="266"/>
      <c r="MII65" s="261"/>
      <c r="MIJ65" s="265"/>
      <c r="MIK65" s="266"/>
      <c r="MIL65" s="200"/>
      <c r="MIM65" s="266"/>
      <c r="MIN65" s="261"/>
      <c r="MIO65" s="265"/>
      <c r="MIP65" s="266"/>
      <c r="MIQ65" s="200"/>
      <c r="MIR65" s="266"/>
      <c r="MIS65" s="261"/>
      <c r="MIT65" s="265"/>
      <c r="MIU65" s="266"/>
      <c r="MIV65" s="200"/>
      <c r="MIW65" s="266"/>
      <c r="MIX65" s="261"/>
      <c r="MIY65" s="265"/>
      <c r="MIZ65" s="266"/>
      <c r="MJA65" s="200"/>
      <c r="MJB65" s="266"/>
      <c r="MJC65" s="261"/>
      <c r="MJD65" s="265"/>
      <c r="MJE65" s="266"/>
      <c r="MJF65" s="200"/>
      <c r="MJG65" s="266"/>
      <c r="MJH65" s="261"/>
      <c r="MJI65" s="265"/>
      <c r="MJJ65" s="266"/>
      <c r="MJK65" s="200"/>
      <c r="MJL65" s="266"/>
      <c r="MJM65" s="261"/>
      <c r="MJN65" s="265"/>
      <c r="MJO65" s="266"/>
      <c r="MJP65" s="200"/>
      <c r="MJQ65" s="266"/>
      <c r="MJR65" s="261"/>
      <c r="MJS65" s="265"/>
      <c r="MJT65" s="266"/>
      <c r="MJU65" s="200"/>
      <c r="MJV65" s="266"/>
      <c r="MJW65" s="261"/>
      <c r="MJX65" s="265"/>
      <c r="MJY65" s="266"/>
      <c r="MJZ65" s="200"/>
      <c r="MKA65" s="266"/>
      <c r="MKB65" s="261"/>
      <c r="MKC65" s="265"/>
      <c r="MKD65" s="266"/>
      <c r="MKE65" s="200"/>
      <c r="MKF65" s="266"/>
      <c r="MKG65" s="261"/>
      <c r="MKH65" s="265"/>
      <c r="MKI65" s="266"/>
      <c r="MKJ65" s="200"/>
      <c r="MKK65" s="266"/>
      <c r="MKL65" s="261"/>
      <c r="MKM65" s="265"/>
      <c r="MKN65" s="266"/>
      <c r="MKO65" s="200"/>
      <c r="MKP65" s="266"/>
      <c r="MKQ65" s="261"/>
      <c r="MKR65" s="265"/>
      <c r="MKS65" s="266"/>
      <c r="MKT65" s="200"/>
      <c r="MKU65" s="266"/>
      <c r="MKV65" s="261"/>
      <c r="MKW65" s="265"/>
      <c r="MKX65" s="266"/>
      <c r="MKY65" s="200"/>
      <c r="MKZ65" s="266"/>
      <c r="MLA65" s="261"/>
      <c r="MLB65" s="265"/>
      <c r="MLC65" s="266"/>
      <c r="MLD65" s="200"/>
      <c r="MLE65" s="266"/>
      <c r="MLF65" s="261"/>
      <c r="MLG65" s="265"/>
      <c r="MLH65" s="266"/>
      <c r="MLI65" s="200"/>
      <c r="MLJ65" s="266"/>
      <c r="MLK65" s="261"/>
      <c r="MLL65" s="265"/>
      <c r="MLM65" s="266"/>
      <c r="MLN65" s="200"/>
      <c r="MLO65" s="266"/>
      <c r="MLP65" s="261"/>
      <c r="MLQ65" s="265"/>
      <c r="MLR65" s="266"/>
      <c r="MLS65" s="200"/>
      <c r="MLT65" s="266"/>
      <c r="MLU65" s="261"/>
      <c r="MLV65" s="265"/>
      <c r="MLW65" s="266"/>
      <c r="MLX65" s="200"/>
      <c r="MLY65" s="266"/>
      <c r="MLZ65" s="261"/>
      <c r="MMA65" s="265"/>
      <c r="MMB65" s="266"/>
      <c r="MMC65" s="200"/>
      <c r="MMD65" s="266"/>
      <c r="MME65" s="261"/>
      <c r="MMF65" s="265"/>
      <c r="MMG65" s="266"/>
      <c r="MMH65" s="200"/>
      <c r="MMI65" s="266"/>
      <c r="MMJ65" s="261"/>
      <c r="MMK65" s="265"/>
      <c r="MML65" s="266"/>
      <c r="MMM65" s="200"/>
      <c r="MMN65" s="266"/>
      <c r="MMO65" s="261"/>
      <c r="MMP65" s="265"/>
      <c r="MMQ65" s="266"/>
      <c r="MMR65" s="200"/>
      <c r="MMS65" s="266"/>
      <c r="MMT65" s="261"/>
      <c r="MMU65" s="265"/>
      <c r="MMV65" s="266"/>
      <c r="MMW65" s="200"/>
      <c r="MMX65" s="266"/>
      <c r="MMY65" s="261"/>
      <c r="MMZ65" s="265"/>
      <c r="MNA65" s="266"/>
      <c r="MNB65" s="200"/>
      <c r="MNC65" s="266"/>
      <c r="MND65" s="261"/>
      <c r="MNE65" s="265"/>
      <c r="MNF65" s="266"/>
      <c r="MNG65" s="200"/>
      <c r="MNH65" s="266"/>
      <c r="MNI65" s="261"/>
      <c r="MNJ65" s="265"/>
      <c r="MNK65" s="266"/>
      <c r="MNL65" s="200"/>
      <c r="MNM65" s="266"/>
      <c r="MNN65" s="261"/>
      <c r="MNO65" s="265"/>
      <c r="MNP65" s="266"/>
      <c r="MNQ65" s="200"/>
      <c r="MNR65" s="266"/>
      <c r="MNS65" s="261"/>
      <c r="MNT65" s="265"/>
      <c r="MNU65" s="266"/>
      <c r="MNV65" s="200"/>
      <c r="MNW65" s="266"/>
      <c r="MNX65" s="261"/>
      <c r="MNY65" s="265"/>
      <c r="MNZ65" s="266"/>
      <c r="MOA65" s="200"/>
      <c r="MOB65" s="266"/>
      <c r="MOC65" s="261"/>
      <c r="MOD65" s="265"/>
      <c r="MOE65" s="266"/>
      <c r="MOF65" s="200"/>
      <c r="MOG65" s="266"/>
      <c r="MOH65" s="261"/>
      <c r="MOI65" s="265"/>
      <c r="MOJ65" s="266"/>
      <c r="MOK65" s="200"/>
      <c r="MOL65" s="266"/>
      <c r="MOM65" s="261"/>
      <c r="MON65" s="265"/>
      <c r="MOO65" s="266"/>
      <c r="MOP65" s="200"/>
      <c r="MOQ65" s="266"/>
      <c r="MOR65" s="261"/>
      <c r="MOS65" s="265"/>
      <c r="MOT65" s="266"/>
      <c r="MOU65" s="200"/>
      <c r="MOV65" s="266"/>
      <c r="MOW65" s="261"/>
      <c r="MOX65" s="265"/>
      <c r="MOY65" s="266"/>
      <c r="MOZ65" s="200"/>
      <c r="MPA65" s="266"/>
      <c r="MPB65" s="261"/>
      <c r="MPC65" s="265"/>
      <c r="MPD65" s="266"/>
      <c r="MPE65" s="200"/>
      <c r="MPF65" s="266"/>
      <c r="MPG65" s="261"/>
      <c r="MPH65" s="265"/>
      <c r="MPI65" s="266"/>
      <c r="MPJ65" s="200"/>
      <c r="MPK65" s="266"/>
      <c r="MPL65" s="261"/>
      <c r="MPM65" s="265"/>
      <c r="MPN65" s="266"/>
      <c r="MPO65" s="200"/>
      <c r="MPP65" s="266"/>
      <c r="MPQ65" s="261"/>
      <c r="MPR65" s="265"/>
      <c r="MPS65" s="266"/>
      <c r="MPT65" s="200"/>
      <c r="MPU65" s="266"/>
      <c r="MPV65" s="261"/>
      <c r="MPW65" s="265"/>
      <c r="MPX65" s="266"/>
      <c r="MPY65" s="200"/>
      <c r="MPZ65" s="266"/>
      <c r="MQA65" s="261"/>
      <c r="MQB65" s="265"/>
      <c r="MQC65" s="266"/>
      <c r="MQD65" s="200"/>
      <c r="MQE65" s="266"/>
      <c r="MQF65" s="261"/>
      <c r="MQG65" s="265"/>
      <c r="MQH65" s="266"/>
      <c r="MQI65" s="200"/>
      <c r="MQJ65" s="266"/>
      <c r="MQK65" s="261"/>
      <c r="MQL65" s="265"/>
      <c r="MQM65" s="266"/>
      <c r="MQN65" s="200"/>
      <c r="MQO65" s="266"/>
      <c r="MQP65" s="261"/>
      <c r="MQQ65" s="265"/>
      <c r="MQR65" s="266"/>
      <c r="MQS65" s="200"/>
      <c r="MQT65" s="266"/>
      <c r="MQU65" s="261"/>
      <c r="MQV65" s="265"/>
      <c r="MQW65" s="266"/>
      <c r="MQX65" s="200"/>
      <c r="MQY65" s="266"/>
      <c r="MQZ65" s="261"/>
      <c r="MRA65" s="265"/>
      <c r="MRB65" s="266"/>
      <c r="MRC65" s="200"/>
      <c r="MRD65" s="266"/>
      <c r="MRE65" s="261"/>
      <c r="MRF65" s="265"/>
      <c r="MRG65" s="266"/>
      <c r="MRH65" s="200"/>
      <c r="MRI65" s="266"/>
      <c r="MRJ65" s="261"/>
      <c r="MRK65" s="265"/>
      <c r="MRL65" s="266"/>
      <c r="MRM65" s="200"/>
      <c r="MRN65" s="266"/>
      <c r="MRO65" s="261"/>
      <c r="MRP65" s="265"/>
      <c r="MRQ65" s="266"/>
      <c r="MRR65" s="200"/>
      <c r="MRS65" s="266"/>
      <c r="MRT65" s="261"/>
      <c r="MRU65" s="265"/>
      <c r="MRV65" s="266"/>
      <c r="MRW65" s="200"/>
      <c r="MRX65" s="266"/>
      <c r="MRY65" s="261"/>
      <c r="MRZ65" s="265"/>
      <c r="MSA65" s="266"/>
      <c r="MSB65" s="200"/>
      <c r="MSC65" s="266"/>
      <c r="MSD65" s="261"/>
      <c r="MSE65" s="265"/>
      <c r="MSF65" s="266"/>
      <c r="MSG65" s="200"/>
      <c r="MSH65" s="266"/>
      <c r="MSI65" s="261"/>
      <c r="MSJ65" s="265"/>
      <c r="MSK65" s="266"/>
      <c r="MSL65" s="200"/>
      <c r="MSM65" s="266"/>
      <c r="MSN65" s="261"/>
      <c r="MSO65" s="265"/>
      <c r="MSP65" s="266"/>
      <c r="MSQ65" s="200"/>
      <c r="MSR65" s="266"/>
      <c r="MSS65" s="261"/>
      <c r="MST65" s="265"/>
      <c r="MSU65" s="266"/>
      <c r="MSV65" s="200"/>
      <c r="MSW65" s="266"/>
      <c r="MSX65" s="261"/>
      <c r="MSY65" s="265"/>
      <c r="MSZ65" s="266"/>
      <c r="MTA65" s="200"/>
      <c r="MTB65" s="266"/>
      <c r="MTC65" s="261"/>
      <c r="MTD65" s="265"/>
      <c r="MTE65" s="266"/>
      <c r="MTF65" s="200"/>
      <c r="MTG65" s="266"/>
      <c r="MTH65" s="261"/>
      <c r="MTI65" s="265"/>
      <c r="MTJ65" s="266"/>
      <c r="MTK65" s="200"/>
      <c r="MTL65" s="266"/>
      <c r="MTM65" s="261"/>
      <c r="MTN65" s="265"/>
      <c r="MTO65" s="266"/>
      <c r="MTP65" s="200"/>
      <c r="MTQ65" s="266"/>
      <c r="MTR65" s="261"/>
      <c r="MTS65" s="265"/>
      <c r="MTT65" s="266"/>
      <c r="MTU65" s="200"/>
      <c r="MTV65" s="266"/>
      <c r="MTW65" s="261"/>
      <c r="MTX65" s="265"/>
      <c r="MTY65" s="266"/>
      <c r="MTZ65" s="200"/>
      <c r="MUA65" s="266"/>
      <c r="MUB65" s="261"/>
      <c r="MUC65" s="265"/>
      <c r="MUD65" s="266"/>
      <c r="MUE65" s="200"/>
      <c r="MUF65" s="266"/>
      <c r="MUG65" s="261"/>
      <c r="MUH65" s="265"/>
      <c r="MUI65" s="266"/>
      <c r="MUJ65" s="200"/>
      <c r="MUK65" s="266"/>
      <c r="MUL65" s="261"/>
      <c r="MUM65" s="265"/>
      <c r="MUN65" s="266"/>
      <c r="MUO65" s="200"/>
      <c r="MUP65" s="266"/>
      <c r="MUQ65" s="261"/>
      <c r="MUR65" s="265"/>
      <c r="MUS65" s="266"/>
      <c r="MUT65" s="200"/>
      <c r="MUU65" s="266"/>
      <c r="MUV65" s="261"/>
      <c r="MUW65" s="265"/>
      <c r="MUX65" s="266"/>
      <c r="MUY65" s="200"/>
      <c r="MUZ65" s="266"/>
      <c r="MVA65" s="261"/>
      <c r="MVB65" s="265"/>
      <c r="MVC65" s="266"/>
      <c r="MVD65" s="200"/>
      <c r="MVE65" s="266"/>
      <c r="MVF65" s="261"/>
      <c r="MVG65" s="265"/>
      <c r="MVH65" s="266"/>
      <c r="MVI65" s="200"/>
      <c r="MVJ65" s="266"/>
      <c r="MVK65" s="261"/>
      <c r="MVL65" s="265"/>
      <c r="MVM65" s="266"/>
      <c r="MVN65" s="200"/>
      <c r="MVO65" s="266"/>
      <c r="MVP65" s="261"/>
      <c r="MVQ65" s="265"/>
      <c r="MVR65" s="266"/>
      <c r="MVS65" s="200"/>
      <c r="MVT65" s="266"/>
      <c r="MVU65" s="261"/>
      <c r="MVV65" s="265"/>
      <c r="MVW65" s="266"/>
      <c r="MVX65" s="200"/>
      <c r="MVY65" s="266"/>
      <c r="MVZ65" s="261"/>
      <c r="MWA65" s="265"/>
      <c r="MWB65" s="266"/>
      <c r="MWC65" s="200"/>
      <c r="MWD65" s="266"/>
      <c r="MWE65" s="261"/>
      <c r="MWF65" s="265"/>
      <c r="MWG65" s="266"/>
      <c r="MWH65" s="200"/>
      <c r="MWI65" s="266"/>
      <c r="MWJ65" s="261"/>
      <c r="MWK65" s="265"/>
      <c r="MWL65" s="266"/>
      <c r="MWM65" s="200"/>
      <c r="MWN65" s="266"/>
      <c r="MWO65" s="261"/>
      <c r="MWP65" s="265"/>
      <c r="MWQ65" s="266"/>
      <c r="MWR65" s="200"/>
      <c r="MWS65" s="266"/>
      <c r="MWT65" s="261"/>
      <c r="MWU65" s="265"/>
      <c r="MWV65" s="266"/>
      <c r="MWW65" s="200"/>
      <c r="MWX65" s="266"/>
      <c r="MWY65" s="261"/>
      <c r="MWZ65" s="265"/>
      <c r="MXA65" s="266"/>
      <c r="MXB65" s="200"/>
      <c r="MXC65" s="266"/>
      <c r="MXD65" s="261"/>
      <c r="MXE65" s="265"/>
      <c r="MXF65" s="266"/>
      <c r="MXG65" s="200"/>
      <c r="MXH65" s="266"/>
      <c r="MXI65" s="261"/>
      <c r="MXJ65" s="265"/>
      <c r="MXK65" s="266"/>
      <c r="MXL65" s="200"/>
      <c r="MXM65" s="266"/>
      <c r="MXN65" s="261"/>
      <c r="MXO65" s="265"/>
      <c r="MXP65" s="266"/>
      <c r="MXQ65" s="200"/>
      <c r="MXR65" s="266"/>
      <c r="MXS65" s="261"/>
      <c r="MXT65" s="265"/>
      <c r="MXU65" s="266"/>
      <c r="MXV65" s="200"/>
      <c r="MXW65" s="266"/>
      <c r="MXX65" s="261"/>
      <c r="MXY65" s="265"/>
      <c r="MXZ65" s="266"/>
      <c r="MYA65" s="200"/>
      <c r="MYB65" s="266"/>
      <c r="MYC65" s="261"/>
      <c r="MYD65" s="265"/>
      <c r="MYE65" s="266"/>
      <c r="MYF65" s="200"/>
      <c r="MYG65" s="266"/>
      <c r="MYH65" s="261"/>
      <c r="MYI65" s="265"/>
      <c r="MYJ65" s="266"/>
      <c r="MYK65" s="200"/>
      <c r="MYL65" s="266"/>
      <c r="MYM65" s="261"/>
      <c r="MYN65" s="265"/>
      <c r="MYO65" s="266"/>
      <c r="MYP65" s="200"/>
      <c r="MYQ65" s="266"/>
      <c r="MYR65" s="261"/>
      <c r="MYS65" s="265"/>
      <c r="MYT65" s="266"/>
      <c r="MYU65" s="200"/>
      <c r="MYV65" s="266"/>
      <c r="MYW65" s="261"/>
      <c r="MYX65" s="265"/>
      <c r="MYY65" s="266"/>
      <c r="MYZ65" s="200"/>
      <c r="MZA65" s="266"/>
      <c r="MZB65" s="261"/>
      <c r="MZC65" s="265"/>
      <c r="MZD65" s="266"/>
      <c r="MZE65" s="200"/>
      <c r="MZF65" s="266"/>
      <c r="MZG65" s="261"/>
      <c r="MZH65" s="265"/>
      <c r="MZI65" s="266"/>
      <c r="MZJ65" s="200"/>
      <c r="MZK65" s="266"/>
      <c r="MZL65" s="261"/>
      <c r="MZM65" s="265"/>
      <c r="MZN65" s="266"/>
      <c r="MZO65" s="200"/>
      <c r="MZP65" s="266"/>
      <c r="MZQ65" s="261"/>
      <c r="MZR65" s="265"/>
      <c r="MZS65" s="266"/>
      <c r="MZT65" s="200"/>
      <c r="MZU65" s="266"/>
      <c r="MZV65" s="261"/>
      <c r="MZW65" s="265"/>
      <c r="MZX65" s="266"/>
      <c r="MZY65" s="200"/>
      <c r="MZZ65" s="266"/>
      <c r="NAA65" s="261"/>
      <c r="NAB65" s="265"/>
      <c r="NAC65" s="266"/>
      <c r="NAD65" s="200"/>
      <c r="NAE65" s="266"/>
      <c r="NAF65" s="261"/>
      <c r="NAG65" s="265"/>
      <c r="NAH65" s="266"/>
      <c r="NAI65" s="200"/>
      <c r="NAJ65" s="266"/>
      <c r="NAK65" s="261"/>
      <c r="NAL65" s="265"/>
      <c r="NAM65" s="266"/>
      <c r="NAN65" s="200"/>
      <c r="NAO65" s="266"/>
      <c r="NAP65" s="261"/>
      <c r="NAQ65" s="265"/>
      <c r="NAR65" s="266"/>
      <c r="NAS65" s="200"/>
      <c r="NAT65" s="266"/>
      <c r="NAU65" s="261"/>
      <c r="NAV65" s="265"/>
      <c r="NAW65" s="266"/>
      <c r="NAX65" s="200"/>
      <c r="NAY65" s="266"/>
      <c r="NAZ65" s="261"/>
      <c r="NBA65" s="265"/>
      <c r="NBB65" s="266"/>
      <c r="NBC65" s="200"/>
      <c r="NBD65" s="266"/>
      <c r="NBE65" s="261"/>
      <c r="NBF65" s="265"/>
      <c r="NBG65" s="266"/>
      <c r="NBH65" s="200"/>
      <c r="NBI65" s="266"/>
      <c r="NBJ65" s="261"/>
      <c r="NBK65" s="265"/>
      <c r="NBL65" s="266"/>
      <c r="NBM65" s="200"/>
      <c r="NBN65" s="266"/>
      <c r="NBO65" s="261"/>
      <c r="NBP65" s="265"/>
      <c r="NBQ65" s="266"/>
      <c r="NBR65" s="200"/>
      <c r="NBS65" s="266"/>
      <c r="NBT65" s="261"/>
      <c r="NBU65" s="265"/>
      <c r="NBV65" s="266"/>
      <c r="NBW65" s="200"/>
      <c r="NBX65" s="266"/>
      <c r="NBY65" s="261"/>
      <c r="NBZ65" s="265"/>
      <c r="NCA65" s="266"/>
      <c r="NCB65" s="200"/>
      <c r="NCC65" s="266"/>
      <c r="NCD65" s="261"/>
      <c r="NCE65" s="265"/>
      <c r="NCF65" s="266"/>
      <c r="NCG65" s="200"/>
      <c r="NCH65" s="266"/>
      <c r="NCI65" s="261"/>
      <c r="NCJ65" s="265"/>
      <c r="NCK65" s="266"/>
      <c r="NCL65" s="200"/>
      <c r="NCM65" s="266"/>
      <c r="NCN65" s="261"/>
      <c r="NCO65" s="265"/>
      <c r="NCP65" s="266"/>
      <c r="NCQ65" s="200"/>
      <c r="NCR65" s="266"/>
      <c r="NCS65" s="261"/>
      <c r="NCT65" s="265"/>
      <c r="NCU65" s="266"/>
      <c r="NCV65" s="200"/>
      <c r="NCW65" s="266"/>
      <c r="NCX65" s="261"/>
      <c r="NCY65" s="265"/>
      <c r="NCZ65" s="266"/>
      <c r="NDA65" s="200"/>
      <c r="NDB65" s="266"/>
      <c r="NDC65" s="261"/>
      <c r="NDD65" s="265"/>
      <c r="NDE65" s="266"/>
      <c r="NDF65" s="200"/>
      <c r="NDG65" s="266"/>
      <c r="NDH65" s="261"/>
      <c r="NDI65" s="265"/>
      <c r="NDJ65" s="266"/>
      <c r="NDK65" s="200"/>
      <c r="NDL65" s="266"/>
      <c r="NDM65" s="261"/>
      <c r="NDN65" s="265"/>
      <c r="NDO65" s="266"/>
      <c r="NDP65" s="200"/>
      <c r="NDQ65" s="266"/>
      <c r="NDR65" s="261"/>
      <c r="NDS65" s="265"/>
      <c r="NDT65" s="266"/>
      <c r="NDU65" s="200"/>
      <c r="NDV65" s="266"/>
      <c r="NDW65" s="261"/>
      <c r="NDX65" s="265"/>
      <c r="NDY65" s="266"/>
      <c r="NDZ65" s="200"/>
      <c r="NEA65" s="266"/>
      <c r="NEB65" s="261"/>
      <c r="NEC65" s="265"/>
      <c r="NED65" s="266"/>
      <c r="NEE65" s="200"/>
      <c r="NEF65" s="266"/>
      <c r="NEG65" s="261"/>
      <c r="NEH65" s="265"/>
      <c r="NEI65" s="266"/>
      <c r="NEJ65" s="200"/>
      <c r="NEK65" s="266"/>
      <c r="NEL65" s="261"/>
      <c r="NEM65" s="265"/>
      <c r="NEN65" s="266"/>
      <c r="NEO65" s="200"/>
      <c r="NEP65" s="266"/>
      <c r="NEQ65" s="261"/>
      <c r="NER65" s="265"/>
      <c r="NES65" s="266"/>
      <c r="NET65" s="200"/>
      <c r="NEU65" s="266"/>
      <c r="NEV65" s="261"/>
      <c r="NEW65" s="265"/>
      <c r="NEX65" s="266"/>
      <c r="NEY65" s="200"/>
      <c r="NEZ65" s="266"/>
      <c r="NFA65" s="261"/>
      <c r="NFB65" s="265"/>
      <c r="NFC65" s="266"/>
      <c r="NFD65" s="200"/>
      <c r="NFE65" s="266"/>
      <c r="NFF65" s="261"/>
      <c r="NFG65" s="265"/>
      <c r="NFH65" s="266"/>
      <c r="NFI65" s="200"/>
      <c r="NFJ65" s="266"/>
      <c r="NFK65" s="261"/>
      <c r="NFL65" s="265"/>
      <c r="NFM65" s="266"/>
      <c r="NFN65" s="200"/>
      <c r="NFO65" s="266"/>
      <c r="NFP65" s="261"/>
      <c r="NFQ65" s="265"/>
      <c r="NFR65" s="266"/>
      <c r="NFS65" s="200"/>
      <c r="NFT65" s="266"/>
      <c r="NFU65" s="261"/>
      <c r="NFV65" s="265"/>
      <c r="NFW65" s="266"/>
      <c r="NFX65" s="200"/>
      <c r="NFY65" s="266"/>
      <c r="NFZ65" s="261"/>
      <c r="NGA65" s="265"/>
      <c r="NGB65" s="266"/>
      <c r="NGC65" s="200"/>
      <c r="NGD65" s="266"/>
      <c r="NGE65" s="261"/>
      <c r="NGF65" s="265"/>
      <c r="NGG65" s="266"/>
      <c r="NGH65" s="200"/>
      <c r="NGI65" s="266"/>
      <c r="NGJ65" s="261"/>
      <c r="NGK65" s="265"/>
      <c r="NGL65" s="266"/>
      <c r="NGM65" s="200"/>
      <c r="NGN65" s="266"/>
      <c r="NGO65" s="261"/>
      <c r="NGP65" s="265"/>
      <c r="NGQ65" s="266"/>
      <c r="NGR65" s="200"/>
      <c r="NGS65" s="266"/>
      <c r="NGT65" s="261"/>
      <c r="NGU65" s="265"/>
      <c r="NGV65" s="266"/>
      <c r="NGW65" s="200"/>
      <c r="NGX65" s="266"/>
      <c r="NGY65" s="261"/>
      <c r="NGZ65" s="265"/>
      <c r="NHA65" s="266"/>
      <c r="NHB65" s="200"/>
      <c r="NHC65" s="266"/>
      <c r="NHD65" s="261"/>
      <c r="NHE65" s="265"/>
      <c r="NHF65" s="266"/>
      <c r="NHG65" s="200"/>
      <c r="NHH65" s="266"/>
      <c r="NHI65" s="261"/>
      <c r="NHJ65" s="265"/>
      <c r="NHK65" s="266"/>
      <c r="NHL65" s="200"/>
      <c r="NHM65" s="266"/>
      <c r="NHN65" s="261"/>
      <c r="NHO65" s="265"/>
      <c r="NHP65" s="266"/>
      <c r="NHQ65" s="200"/>
      <c r="NHR65" s="266"/>
      <c r="NHS65" s="261"/>
      <c r="NHT65" s="265"/>
      <c r="NHU65" s="266"/>
      <c r="NHV65" s="200"/>
      <c r="NHW65" s="266"/>
      <c r="NHX65" s="261"/>
      <c r="NHY65" s="265"/>
      <c r="NHZ65" s="266"/>
      <c r="NIA65" s="200"/>
      <c r="NIB65" s="266"/>
      <c r="NIC65" s="261"/>
      <c r="NID65" s="265"/>
      <c r="NIE65" s="266"/>
      <c r="NIF65" s="200"/>
      <c r="NIG65" s="266"/>
      <c r="NIH65" s="261"/>
      <c r="NII65" s="265"/>
      <c r="NIJ65" s="266"/>
      <c r="NIK65" s="200"/>
      <c r="NIL65" s="266"/>
      <c r="NIM65" s="261"/>
      <c r="NIN65" s="265"/>
      <c r="NIO65" s="266"/>
      <c r="NIP65" s="200"/>
      <c r="NIQ65" s="266"/>
      <c r="NIR65" s="261"/>
      <c r="NIS65" s="265"/>
      <c r="NIT65" s="266"/>
      <c r="NIU65" s="200"/>
      <c r="NIV65" s="266"/>
      <c r="NIW65" s="261"/>
      <c r="NIX65" s="265"/>
      <c r="NIY65" s="266"/>
      <c r="NIZ65" s="200"/>
      <c r="NJA65" s="266"/>
      <c r="NJB65" s="261"/>
      <c r="NJC65" s="265"/>
      <c r="NJD65" s="266"/>
      <c r="NJE65" s="200"/>
      <c r="NJF65" s="266"/>
      <c r="NJG65" s="261"/>
      <c r="NJH65" s="265"/>
      <c r="NJI65" s="266"/>
      <c r="NJJ65" s="200"/>
      <c r="NJK65" s="266"/>
      <c r="NJL65" s="261"/>
      <c r="NJM65" s="265"/>
      <c r="NJN65" s="266"/>
      <c r="NJO65" s="200"/>
      <c r="NJP65" s="266"/>
      <c r="NJQ65" s="261"/>
      <c r="NJR65" s="265"/>
      <c r="NJS65" s="266"/>
      <c r="NJT65" s="200"/>
      <c r="NJU65" s="266"/>
      <c r="NJV65" s="261"/>
      <c r="NJW65" s="265"/>
      <c r="NJX65" s="266"/>
      <c r="NJY65" s="200"/>
      <c r="NJZ65" s="266"/>
      <c r="NKA65" s="261"/>
      <c r="NKB65" s="265"/>
      <c r="NKC65" s="266"/>
      <c r="NKD65" s="200"/>
      <c r="NKE65" s="266"/>
      <c r="NKF65" s="261"/>
      <c r="NKG65" s="265"/>
      <c r="NKH65" s="266"/>
      <c r="NKI65" s="200"/>
      <c r="NKJ65" s="266"/>
      <c r="NKK65" s="261"/>
      <c r="NKL65" s="265"/>
      <c r="NKM65" s="266"/>
      <c r="NKN65" s="200"/>
      <c r="NKO65" s="266"/>
      <c r="NKP65" s="261"/>
      <c r="NKQ65" s="265"/>
      <c r="NKR65" s="266"/>
      <c r="NKS65" s="200"/>
      <c r="NKT65" s="266"/>
      <c r="NKU65" s="261"/>
      <c r="NKV65" s="265"/>
      <c r="NKW65" s="266"/>
      <c r="NKX65" s="200"/>
      <c r="NKY65" s="266"/>
      <c r="NKZ65" s="261"/>
      <c r="NLA65" s="265"/>
      <c r="NLB65" s="266"/>
      <c r="NLC65" s="200"/>
      <c r="NLD65" s="266"/>
      <c r="NLE65" s="261"/>
      <c r="NLF65" s="265"/>
      <c r="NLG65" s="266"/>
      <c r="NLH65" s="200"/>
      <c r="NLI65" s="266"/>
      <c r="NLJ65" s="261"/>
      <c r="NLK65" s="265"/>
      <c r="NLL65" s="266"/>
      <c r="NLM65" s="200"/>
      <c r="NLN65" s="266"/>
      <c r="NLO65" s="261"/>
      <c r="NLP65" s="265"/>
      <c r="NLQ65" s="266"/>
      <c r="NLR65" s="200"/>
      <c r="NLS65" s="266"/>
      <c r="NLT65" s="261"/>
      <c r="NLU65" s="265"/>
      <c r="NLV65" s="266"/>
      <c r="NLW65" s="200"/>
      <c r="NLX65" s="266"/>
      <c r="NLY65" s="261"/>
      <c r="NLZ65" s="265"/>
      <c r="NMA65" s="266"/>
      <c r="NMB65" s="200"/>
      <c r="NMC65" s="266"/>
      <c r="NMD65" s="261"/>
      <c r="NME65" s="265"/>
      <c r="NMF65" s="266"/>
      <c r="NMG65" s="200"/>
      <c r="NMH65" s="266"/>
      <c r="NMI65" s="261"/>
      <c r="NMJ65" s="265"/>
      <c r="NMK65" s="266"/>
      <c r="NML65" s="200"/>
      <c r="NMM65" s="266"/>
      <c r="NMN65" s="261"/>
      <c r="NMO65" s="265"/>
      <c r="NMP65" s="266"/>
      <c r="NMQ65" s="200"/>
      <c r="NMR65" s="266"/>
      <c r="NMS65" s="261"/>
      <c r="NMT65" s="265"/>
      <c r="NMU65" s="266"/>
      <c r="NMV65" s="200"/>
      <c r="NMW65" s="266"/>
      <c r="NMX65" s="261"/>
      <c r="NMY65" s="265"/>
      <c r="NMZ65" s="266"/>
      <c r="NNA65" s="200"/>
      <c r="NNB65" s="266"/>
      <c r="NNC65" s="261"/>
      <c r="NND65" s="265"/>
      <c r="NNE65" s="266"/>
      <c r="NNF65" s="200"/>
      <c r="NNG65" s="266"/>
      <c r="NNH65" s="261"/>
      <c r="NNI65" s="265"/>
      <c r="NNJ65" s="266"/>
      <c r="NNK65" s="200"/>
      <c r="NNL65" s="266"/>
      <c r="NNM65" s="261"/>
      <c r="NNN65" s="265"/>
      <c r="NNO65" s="266"/>
      <c r="NNP65" s="200"/>
      <c r="NNQ65" s="266"/>
      <c r="NNR65" s="261"/>
      <c r="NNS65" s="265"/>
      <c r="NNT65" s="266"/>
      <c r="NNU65" s="200"/>
      <c r="NNV65" s="266"/>
      <c r="NNW65" s="261"/>
      <c r="NNX65" s="265"/>
      <c r="NNY65" s="266"/>
      <c r="NNZ65" s="200"/>
      <c r="NOA65" s="266"/>
      <c r="NOB65" s="261"/>
      <c r="NOC65" s="265"/>
      <c r="NOD65" s="266"/>
      <c r="NOE65" s="200"/>
      <c r="NOF65" s="266"/>
      <c r="NOG65" s="261"/>
      <c r="NOH65" s="265"/>
      <c r="NOI65" s="266"/>
      <c r="NOJ65" s="200"/>
      <c r="NOK65" s="266"/>
      <c r="NOL65" s="261"/>
      <c r="NOM65" s="265"/>
      <c r="NON65" s="266"/>
      <c r="NOO65" s="200"/>
      <c r="NOP65" s="266"/>
      <c r="NOQ65" s="261"/>
      <c r="NOR65" s="265"/>
      <c r="NOS65" s="266"/>
      <c r="NOT65" s="200"/>
      <c r="NOU65" s="266"/>
      <c r="NOV65" s="261"/>
      <c r="NOW65" s="265"/>
      <c r="NOX65" s="266"/>
      <c r="NOY65" s="200"/>
      <c r="NOZ65" s="266"/>
      <c r="NPA65" s="261"/>
      <c r="NPB65" s="265"/>
      <c r="NPC65" s="266"/>
      <c r="NPD65" s="200"/>
      <c r="NPE65" s="266"/>
      <c r="NPF65" s="261"/>
      <c r="NPG65" s="265"/>
      <c r="NPH65" s="266"/>
      <c r="NPI65" s="200"/>
      <c r="NPJ65" s="266"/>
      <c r="NPK65" s="261"/>
      <c r="NPL65" s="265"/>
      <c r="NPM65" s="266"/>
      <c r="NPN65" s="200"/>
      <c r="NPO65" s="266"/>
      <c r="NPP65" s="261"/>
      <c r="NPQ65" s="265"/>
      <c r="NPR65" s="266"/>
      <c r="NPS65" s="200"/>
      <c r="NPT65" s="266"/>
      <c r="NPU65" s="261"/>
      <c r="NPV65" s="265"/>
      <c r="NPW65" s="266"/>
      <c r="NPX65" s="200"/>
      <c r="NPY65" s="266"/>
      <c r="NPZ65" s="261"/>
      <c r="NQA65" s="265"/>
      <c r="NQB65" s="266"/>
      <c r="NQC65" s="200"/>
      <c r="NQD65" s="266"/>
      <c r="NQE65" s="261"/>
      <c r="NQF65" s="265"/>
      <c r="NQG65" s="266"/>
      <c r="NQH65" s="200"/>
      <c r="NQI65" s="266"/>
      <c r="NQJ65" s="261"/>
      <c r="NQK65" s="265"/>
      <c r="NQL65" s="266"/>
      <c r="NQM65" s="200"/>
      <c r="NQN65" s="266"/>
      <c r="NQO65" s="261"/>
      <c r="NQP65" s="265"/>
      <c r="NQQ65" s="266"/>
      <c r="NQR65" s="200"/>
      <c r="NQS65" s="266"/>
      <c r="NQT65" s="261"/>
      <c r="NQU65" s="265"/>
      <c r="NQV65" s="266"/>
      <c r="NQW65" s="200"/>
      <c r="NQX65" s="266"/>
      <c r="NQY65" s="261"/>
      <c r="NQZ65" s="265"/>
      <c r="NRA65" s="266"/>
      <c r="NRB65" s="200"/>
      <c r="NRC65" s="266"/>
      <c r="NRD65" s="261"/>
      <c r="NRE65" s="265"/>
      <c r="NRF65" s="266"/>
      <c r="NRG65" s="200"/>
      <c r="NRH65" s="266"/>
      <c r="NRI65" s="261"/>
      <c r="NRJ65" s="265"/>
      <c r="NRK65" s="266"/>
      <c r="NRL65" s="200"/>
      <c r="NRM65" s="266"/>
      <c r="NRN65" s="261"/>
      <c r="NRO65" s="265"/>
      <c r="NRP65" s="266"/>
      <c r="NRQ65" s="200"/>
      <c r="NRR65" s="266"/>
      <c r="NRS65" s="261"/>
      <c r="NRT65" s="265"/>
      <c r="NRU65" s="266"/>
      <c r="NRV65" s="200"/>
      <c r="NRW65" s="266"/>
      <c r="NRX65" s="261"/>
      <c r="NRY65" s="265"/>
      <c r="NRZ65" s="266"/>
      <c r="NSA65" s="200"/>
      <c r="NSB65" s="266"/>
      <c r="NSC65" s="261"/>
      <c r="NSD65" s="265"/>
      <c r="NSE65" s="266"/>
      <c r="NSF65" s="200"/>
      <c r="NSG65" s="266"/>
      <c r="NSH65" s="261"/>
      <c r="NSI65" s="265"/>
      <c r="NSJ65" s="266"/>
      <c r="NSK65" s="200"/>
      <c r="NSL65" s="266"/>
      <c r="NSM65" s="261"/>
      <c r="NSN65" s="265"/>
      <c r="NSO65" s="266"/>
      <c r="NSP65" s="200"/>
      <c r="NSQ65" s="266"/>
      <c r="NSR65" s="261"/>
      <c r="NSS65" s="265"/>
      <c r="NST65" s="266"/>
      <c r="NSU65" s="200"/>
      <c r="NSV65" s="266"/>
      <c r="NSW65" s="261"/>
      <c r="NSX65" s="265"/>
      <c r="NSY65" s="266"/>
      <c r="NSZ65" s="200"/>
      <c r="NTA65" s="266"/>
      <c r="NTB65" s="261"/>
      <c r="NTC65" s="265"/>
      <c r="NTD65" s="266"/>
      <c r="NTE65" s="200"/>
      <c r="NTF65" s="266"/>
      <c r="NTG65" s="261"/>
      <c r="NTH65" s="265"/>
      <c r="NTI65" s="266"/>
      <c r="NTJ65" s="200"/>
      <c r="NTK65" s="266"/>
      <c r="NTL65" s="261"/>
      <c r="NTM65" s="265"/>
      <c r="NTN65" s="266"/>
      <c r="NTO65" s="200"/>
      <c r="NTP65" s="266"/>
      <c r="NTQ65" s="261"/>
      <c r="NTR65" s="265"/>
      <c r="NTS65" s="266"/>
      <c r="NTT65" s="200"/>
      <c r="NTU65" s="266"/>
      <c r="NTV65" s="261"/>
      <c r="NTW65" s="265"/>
      <c r="NTX65" s="266"/>
      <c r="NTY65" s="200"/>
      <c r="NTZ65" s="266"/>
      <c r="NUA65" s="261"/>
      <c r="NUB65" s="265"/>
      <c r="NUC65" s="266"/>
      <c r="NUD65" s="200"/>
      <c r="NUE65" s="266"/>
      <c r="NUF65" s="261"/>
      <c r="NUG65" s="265"/>
      <c r="NUH65" s="266"/>
      <c r="NUI65" s="200"/>
      <c r="NUJ65" s="266"/>
      <c r="NUK65" s="261"/>
      <c r="NUL65" s="265"/>
      <c r="NUM65" s="266"/>
      <c r="NUN65" s="200"/>
      <c r="NUO65" s="266"/>
      <c r="NUP65" s="261"/>
      <c r="NUQ65" s="265"/>
      <c r="NUR65" s="266"/>
      <c r="NUS65" s="200"/>
      <c r="NUT65" s="266"/>
      <c r="NUU65" s="261"/>
      <c r="NUV65" s="265"/>
      <c r="NUW65" s="266"/>
      <c r="NUX65" s="200"/>
      <c r="NUY65" s="266"/>
      <c r="NUZ65" s="261"/>
      <c r="NVA65" s="265"/>
      <c r="NVB65" s="266"/>
      <c r="NVC65" s="200"/>
      <c r="NVD65" s="266"/>
      <c r="NVE65" s="261"/>
      <c r="NVF65" s="265"/>
      <c r="NVG65" s="266"/>
      <c r="NVH65" s="200"/>
      <c r="NVI65" s="266"/>
      <c r="NVJ65" s="261"/>
      <c r="NVK65" s="265"/>
      <c r="NVL65" s="266"/>
      <c r="NVM65" s="200"/>
      <c r="NVN65" s="266"/>
      <c r="NVO65" s="261"/>
      <c r="NVP65" s="265"/>
      <c r="NVQ65" s="266"/>
      <c r="NVR65" s="200"/>
      <c r="NVS65" s="266"/>
      <c r="NVT65" s="261"/>
      <c r="NVU65" s="265"/>
      <c r="NVV65" s="266"/>
      <c r="NVW65" s="200"/>
      <c r="NVX65" s="266"/>
      <c r="NVY65" s="261"/>
      <c r="NVZ65" s="265"/>
      <c r="NWA65" s="266"/>
      <c r="NWB65" s="200"/>
      <c r="NWC65" s="266"/>
      <c r="NWD65" s="261"/>
      <c r="NWE65" s="265"/>
      <c r="NWF65" s="266"/>
      <c r="NWG65" s="200"/>
      <c r="NWH65" s="266"/>
      <c r="NWI65" s="261"/>
      <c r="NWJ65" s="265"/>
      <c r="NWK65" s="266"/>
      <c r="NWL65" s="200"/>
      <c r="NWM65" s="266"/>
      <c r="NWN65" s="261"/>
      <c r="NWO65" s="265"/>
      <c r="NWP65" s="266"/>
      <c r="NWQ65" s="200"/>
      <c r="NWR65" s="266"/>
      <c r="NWS65" s="261"/>
      <c r="NWT65" s="265"/>
      <c r="NWU65" s="266"/>
      <c r="NWV65" s="200"/>
      <c r="NWW65" s="266"/>
      <c r="NWX65" s="261"/>
      <c r="NWY65" s="265"/>
      <c r="NWZ65" s="266"/>
      <c r="NXA65" s="200"/>
      <c r="NXB65" s="266"/>
      <c r="NXC65" s="261"/>
      <c r="NXD65" s="265"/>
      <c r="NXE65" s="266"/>
      <c r="NXF65" s="200"/>
      <c r="NXG65" s="266"/>
      <c r="NXH65" s="261"/>
      <c r="NXI65" s="265"/>
      <c r="NXJ65" s="266"/>
      <c r="NXK65" s="200"/>
      <c r="NXL65" s="266"/>
      <c r="NXM65" s="261"/>
      <c r="NXN65" s="265"/>
      <c r="NXO65" s="266"/>
      <c r="NXP65" s="200"/>
      <c r="NXQ65" s="266"/>
      <c r="NXR65" s="261"/>
      <c r="NXS65" s="265"/>
      <c r="NXT65" s="266"/>
      <c r="NXU65" s="200"/>
      <c r="NXV65" s="266"/>
      <c r="NXW65" s="261"/>
      <c r="NXX65" s="265"/>
      <c r="NXY65" s="266"/>
      <c r="NXZ65" s="200"/>
      <c r="NYA65" s="266"/>
      <c r="NYB65" s="261"/>
      <c r="NYC65" s="265"/>
      <c r="NYD65" s="266"/>
      <c r="NYE65" s="200"/>
      <c r="NYF65" s="266"/>
      <c r="NYG65" s="261"/>
      <c r="NYH65" s="265"/>
      <c r="NYI65" s="266"/>
      <c r="NYJ65" s="200"/>
      <c r="NYK65" s="266"/>
      <c r="NYL65" s="261"/>
      <c r="NYM65" s="265"/>
      <c r="NYN65" s="266"/>
      <c r="NYO65" s="200"/>
      <c r="NYP65" s="266"/>
      <c r="NYQ65" s="261"/>
      <c r="NYR65" s="265"/>
      <c r="NYS65" s="266"/>
      <c r="NYT65" s="200"/>
      <c r="NYU65" s="266"/>
      <c r="NYV65" s="261"/>
      <c r="NYW65" s="265"/>
      <c r="NYX65" s="266"/>
      <c r="NYY65" s="200"/>
      <c r="NYZ65" s="266"/>
      <c r="NZA65" s="261"/>
      <c r="NZB65" s="265"/>
      <c r="NZC65" s="266"/>
      <c r="NZD65" s="200"/>
      <c r="NZE65" s="266"/>
      <c r="NZF65" s="261"/>
      <c r="NZG65" s="265"/>
      <c r="NZH65" s="266"/>
      <c r="NZI65" s="200"/>
      <c r="NZJ65" s="266"/>
      <c r="NZK65" s="261"/>
      <c r="NZL65" s="265"/>
      <c r="NZM65" s="266"/>
      <c r="NZN65" s="200"/>
      <c r="NZO65" s="266"/>
      <c r="NZP65" s="261"/>
      <c r="NZQ65" s="265"/>
      <c r="NZR65" s="266"/>
      <c r="NZS65" s="200"/>
      <c r="NZT65" s="266"/>
      <c r="NZU65" s="261"/>
      <c r="NZV65" s="265"/>
      <c r="NZW65" s="266"/>
      <c r="NZX65" s="200"/>
      <c r="NZY65" s="266"/>
      <c r="NZZ65" s="261"/>
      <c r="OAA65" s="265"/>
      <c r="OAB65" s="266"/>
      <c r="OAC65" s="200"/>
      <c r="OAD65" s="266"/>
      <c r="OAE65" s="261"/>
      <c r="OAF65" s="265"/>
      <c r="OAG65" s="266"/>
      <c r="OAH65" s="200"/>
      <c r="OAI65" s="266"/>
      <c r="OAJ65" s="261"/>
      <c r="OAK65" s="265"/>
      <c r="OAL65" s="266"/>
      <c r="OAM65" s="200"/>
      <c r="OAN65" s="266"/>
      <c r="OAO65" s="261"/>
      <c r="OAP65" s="265"/>
      <c r="OAQ65" s="266"/>
      <c r="OAR65" s="200"/>
      <c r="OAS65" s="266"/>
      <c r="OAT65" s="261"/>
      <c r="OAU65" s="265"/>
      <c r="OAV65" s="266"/>
      <c r="OAW65" s="200"/>
      <c r="OAX65" s="266"/>
      <c r="OAY65" s="261"/>
      <c r="OAZ65" s="265"/>
      <c r="OBA65" s="266"/>
      <c r="OBB65" s="200"/>
      <c r="OBC65" s="266"/>
      <c r="OBD65" s="261"/>
      <c r="OBE65" s="265"/>
      <c r="OBF65" s="266"/>
      <c r="OBG65" s="200"/>
      <c r="OBH65" s="266"/>
      <c r="OBI65" s="261"/>
      <c r="OBJ65" s="265"/>
      <c r="OBK65" s="266"/>
      <c r="OBL65" s="200"/>
      <c r="OBM65" s="266"/>
      <c r="OBN65" s="261"/>
      <c r="OBO65" s="265"/>
      <c r="OBP65" s="266"/>
      <c r="OBQ65" s="200"/>
      <c r="OBR65" s="266"/>
      <c r="OBS65" s="261"/>
      <c r="OBT65" s="265"/>
      <c r="OBU65" s="266"/>
      <c r="OBV65" s="200"/>
      <c r="OBW65" s="266"/>
      <c r="OBX65" s="261"/>
      <c r="OBY65" s="265"/>
      <c r="OBZ65" s="266"/>
      <c r="OCA65" s="200"/>
      <c r="OCB65" s="266"/>
      <c r="OCC65" s="261"/>
      <c r="OCD65" s="265"/>
      <c r="OCE65" s="266"/>
      <c r="OCF65" s="200"/>
      <c r="OCG65" s="266"/>
      <c r="OCH65" s="261"/>
      <c r="OCI65" s="265"/>
      <c r="OCJ65" s="266"/>
      <c r="OCK65" s="200"/>
      <c r="OCL65" s="266"/>
      <c r="OCM65" s="261"/>
      <c r="OCN65" s="265"/>
      <c r="OCO65" s="266"/>
      <c r="OCP65" s="200"/>
      <c r="OCQ65" s="266"/>
      <c r="OCR65" s="261"/>
      <c r="OCS65" s="265"/>
      <c r="OCT65" s="266"/>
      <c r="OCU65" s="200"/>
      <c r="OCV65" s="266"/>
      <c r="OCW65" s="261"/>
      <c r="OCX65" s="265"/>
      <c r="OCY65" s="266"/>
      <c r="OCZ65" s="200"/>
      <c r="ODA65" s="266"/>
      <c r="ODB65" s="261"/>
      <c r="ODC65" s="265"/>
      <c r="ODD65" s="266"/>
      <c r="ODE65" s="200"/>
      <c r="ODF65" s="266"/>
      <c r="ODG65" s="261"/>
      <c r="ODH65" s="265"/>
      <c r="ODI65" s="266"/>
      <c r="ODJ65" s="200"/>
      <c r="ODK65" s="266"/>
      <c r="ODL65" s="261"/>
      <c r="ODM65" s="265"/>
      <c r="ODN65" s="266"/>
      <c r="ODO65" s="200"/>
      <c r="ODP65" s="266"/>
      <c r="ODQ65" s="261"/>
      <c r="ODR65" s="265"/>
      <c r="ODS65" s="266"/>
      <c r="ODT65" s="200"/>
      <c r="ODU65" s="266"/>
      <c r="ODV65" s="261"/>
      <c r="ODW65" s="265"/>
      <c r="ODX65" s="266"/>
      <c r="ODY65" s="200"/>
      <c r="ODZ65" s="266"/>
      <c r="OEA65" s="261"/>
      <c r="OEB65" s="265"/>
      <c r="OEC65" s="266"/>
      <c r="OED65" s="200"/>
      <c r="OEE65" s="266"/>
      <c r="OEF65" s="261"/>
      <c r="OEG65" s="265"/>
      <c r="OEH65" s="266"/>
      <c r="OEI65" s="200"/>
      <c r="OEJ65" s="266"/>
      <c r="OEK65" s="261"/>
      <c r="OEL65" s="265"/>
      <c r="OEM65" s="266"/>
      <c r="OEN65" s="200"/>
      <c r="OEO65" s="266"/>
      <c r="OEP65" s="261"/>
      <c r="OEQ65" s="265"/>
      <c r="OER65" s="266"/>
      <c r="OES65" s="200"/>
      <c r="OET65" s="266"/>
      <c r="OEU65" s="261"/>
      <c r="OEV65" s="265"/>
      <c r="OEW65" s="266"/>
      <c r="OEX65" s="200"/>
      <c r="OEY65" s="266"/>
      <c r="OEZ65" s="261"/>
      <c r="OFA65" s="265"/>
      <c r="OFB65" s="266"/>
      <c r="OFC65" s="200"/>
      <c r="OFD65" s="266"/>
      <c r="OFE65" s="261"/>
      <c r="OFF65" s="265"/>
      <c r="OFG65" s="266"/>
      <c r="OFH65" s="200"/>
      <c r="OFI65" s="266"/>
      <c r="OFJ65" s="261"/>
      <c r="OFK65" s="265"/>
      <c r="OFL65" s="266"/>
      <c r="OFM65" s="200"/>
      <c r="OFN65" s="266"/>
      <c r="OFO65" s="261"/>
      <c r="OFP65" s="265"/>
      <c r="OFQ65" s="266"/>
      <c r="OFR65" s="200"/>
      <c r="OFS65" s="266"/>
      <c r="OFT65" s="261"/>
      <c r="OFU65" s="265"/>
      <c r="OFV65" s="266"/>
      <c r="OFW65" s="200"/>
      <c r="OFX65" s="266"/>
      <c r="OFY65" s="261"/>
      <c r="OFZ65" s="265"/>
      <c r="OGA65" s="266"/>
      <c r="OGB65" s="200"/>
      <c r="OGC65" s="266"/>
      <c r="OGD65" s="261"/>
      <c r="OGE65" s="265"/>
      <c r="OGF65" s="266"/>
      <c r="OGG65" s="200"/>
      <c r="OGH65" s="266"/>
      <c r="OGI65" s="261"/>
      <c r="OGJ65" s="265"/>
      <c r="OGK65" s="266"/>
      <c r="OGL65" s="200"/>
      <c r="OGM65" s="266"/>
      <c r="OGN65" s="261"/>
      <c r="OGO65" s="265"/>
      <c r="OGP65" s="266"/>
      <c r="OGQ65" s="200"/>
      <c r="OGR65" s="266"/>
      <c r="OGS65" s="261"/>
      <c r="OGT65" s="265"/>
      <c r="OGU65" s="266"/>
      <c r="OGV65" s="200"/>
      <c r="OGW65" s="266"/>
      <c r="OGX65" s="261"/>
      <c r="OGY65" s="265"/>
      <c r="OGZ65" s="266"/>
      <c r="OHA65" s="200"/>
      <c r="OHB65" s="266"/>
      <c r="OHC65" s="261"/>
      <c r="OHD65" s="265"/>
      <c r="OHE65" s="266"/>
      <c r="OHF65" s="200"/>
      <c r="OHG65" s="266"/>
      <c r="OHH65" s="261"/>
      <c r="OHI65" s="265"/>
      <c r="OHJ65" s="266"/>
      <c r="OHK65" s="200"/>
      <c r="OHL65" s="266"/>
      <c r="OHM65" s="261"/>
      <c r="OHN65" s="265"/>
      <c r="OHO65" s="266"/>
      <c r="OHP65" s="200"/>
      <c r="OHQ65" s="266"/>
      <c r="OHR65" s="261"/>
      <c r="OHS65" s="265"/>
      <c r="OHT65" s="266"/>
      <c r="OHU65" s="200"/>
      <c r="OHV65" s="266"/>
      <c r="OHW65" s="261"/>
      <c r="OHX65" s="265"/>
      <c r="OHY65" s="266"/>
      <c r="OHZ65" s="200"/>
      <c r="OIA65" s="266"/>
      <c r="OIB65" s="261"/>
      <c r="OIC65" s="265"/>
      <c r="OID65" s="266"/>
      <c r="OIE65" s="200"/>
      <c r="OIF65" s="266"/>
      <c r="OIG65" s="261"/>
      <c r="OIH65" s="265"/>
      <c r="OII65" s="266"/>
      <c r="OIJ65" s="200"/>
      <c r="OIK65" s="266"/>
      <c r="OIL65" s="261"/>
      <c r="OIM65" s="265"/>
      <c r="OIN65" s="266"/>
      <c r="OIO65" s="200"/>
      <c r="OIP65" s="266"/>
      <c r="OIQ65" s="261"/>
      <c r="OIR65" s="265"/>
      <c r="OIS65" s="266"/>
      <c r="OIT65" s="200"/>
      <c r="OIU65" s="266"/>
      <c r="OIV65" s="261"/>
      <c r="OIW65" s="265"/>
      <c r="OIX65" s="266"/>
      <c r="OIY65" s="200"/>
      <c r="OIZ65" s="266"/>
      <c r="OJA65" s="261"/>
      <c r="OJB65" s="265"/>
      <c r="OJC65" s="266"/>
      <c r="OJD65" s="200"/>
      <c r="OJE65" s="266"/>
      <c r="OJF65" s="261"/>
      <c r="OJG65" s="265"/>
      <c r="OJH65" s="266"/>
      <c r="OJI65" s="200"/>
      <c r="OJJ65" s="266"/>
      <c r="OJK65" s="261"/>
      <c r="OJL65" s="265"/>
      <c r="OJM65" s="266"/>
      <c r="OJN65" s="200"/>
      <c r="OJO65" s="266"/>
      <c r="OJP65" s="261"/>
      <c r="OJQ65" s="265"/>
      <c r="OJR65" s="266"/>
      <c r="OJS65" s="200"/>
      <c r="OJT65" s="266"/>
      <c r="OJU65" s="261"/>
      <c r="OJV65" s="265"/>
      <c r="OJW65" s="266"/>
      <c r="OJX65" s="200"/>
      <c r="OJY65" s="266"/>
      <c r="OJZ65" s="261"/>
      <c r="OKA65" s="265"/>
      <c r="OKB65" s="266"/>
      <c r="OKC65" s="200"/>
      <c r="OKD65" s="266"/>
      <c r="OKE65" s="261"/>
      <c r="OKF65" s="265"/>
      <c r="OKG65" s="266"/>
      <c r="OKH65" s="200"/>
      <c r="OKI65" s="266"/>
      <c r="OKJ65" s="261"/>
      <c r="OKK65" s="265"/>
      <c r="OKL65" s="266"/>
      <c r="OKM65" s="200"/>
      <c r="OKN65" s="266"/>
      <c r="OKO65" s="261"/>
      <c r="OKP65" s="265"/>
      <c r="OKQ65" s="266"/>
      <c r="OKR65" s="200"/>
      <c r="OKS65" s="266"/>
      <c r="OKT65" s="261"/>
      <c r="OKU65" s="265"/>
      <c r="OKV65" s="266"/>
      <c r="OKW65" s="200"/>
      <c r="OKX65" s="266"/>
      <c r="OKY65" s="261"/>
      <c r="OKZ65" s="265"/>
      <c r="OLA65" s="266"/>
      <c r="OLB65" s="200"/>
      <c r="OLC65" s="266"/>
      <c r="OLD65" s="261"/>
      <c r="OLE65" s="265"/>
      <c r="OLF65" s="266"/>
      <c r="OLG65" s="200"/>
      <c r="OLH65" s="266"/>
      <c r="OLI65" s="261"/>
      <c r="OLJ65" s="265"/>
      <c r="OLK65" s="266"/>
      <c r="OLL65" s="200"/>
      <c r="OLM65" s="266"/>
      <c r="OLN65" s="261"/>
      <c r="OLO65" s="265"/>
      <c r="OLP65" s="266"/>
      <c r="OLQ65" s="200"/>
      <c r="OLR65" s="266"/>
      <c r="OLS65" s="261"/>
      <c r="OLT65" s="265"/>
      <c r="OLU65" s="266"/>
      <c r="OLV65" s="200"/>
      <c r="OLW65" s="266"/>
      <c r="OLX65" s="261"/>
      <c r="OLY65" s="265"/>
      <c r="OLZ65" s="266"/>
      <c r="OMA65" s="200"/>
      <c r="OMB65" s="266"/>
      <c r="OMC65" s="261"/>
      <c r="OMD65" s="265"/>
      <c r="OME65" s="266"/>
      <c r="OMF65" s="200"/>
      <c r="OMG65" s="266"/>
      <c r="OMH65" s="261"/>
      <c r="OMI65" s="265"/>
      <c r="OMJ65" s="266"/>
      <c r="OMK65" s="200"/>
      <c r="OML65" s="266"/>
      <c r="OMM65" s="261"/>
      <c r="OMN65" s="265"/>
      <c r="OMO65" s="266"/>
      <c r="OMP65" s="200"/>
      <c r="OMQ65" s="266"/>
      <c r="OMR65" s="261"/>
      <c r="OMS65" s="265"/>
      <c r="OMT65" s="266"/>
      <c r="OMU65" s="200"/>
      <c r="OMV65" s="266"/>
      <c r="OMW65" s="261"/>
      <c r="OMX65" s="265"/>
      <c r="OMY65" s="266"/>
      <c r="OMZ65" s="200"/>
      <c r="ONA65" s="266"/>
      <c r="ONB65" s="261"/>
      <c r="ONC65" s="265"/>
      <c r="OND65" s="266"/>
      <c r="ONE65" s="200"/>
      <c r="ONF65" s="266"/>
      <c r="ONG65" s="261"/>
      <c r="ONH65" s="265"/>
      <c r="ONI65" s="266"/>
      <c r="ONJ65" s="200"/>
      <c r="ONK65" s="266"/>
      <c r="ONL65" s="261"/>
      <c r="ONM65" s="265"/>
      <c r="ONN65" s="266"/>
      <c r="ONO65" s="200"/>
      <c r="ONP65" s="266"/>
      <c r="ONQ65" s="261"/>
      <c r="ONR65" s="265"/>
      <c r="ONS65" s="266"/>
      <c r="ONT65" s="200"/>
      <c r="ONU65" s="266"/>
      <c r="ONV65" s="261"/>
      <c r="ONW65" s="265"/>
      <c r="ONX65" s="266"/>
      <c r="ONY65" s="200"/>
      <c r="ONZ65" s="266"/>
      <c r="OOA65" s="261"/>
      <c r="OOB65" s="265"/>
      <c r="OOC65" s="266"/>
      <c r="OOD65" s="200"/>
      <c r="OOE65" s="266"/>
      <c r="OOF65" s="261"/>
      <c r="OOG65" s="265"/>
      <c r="OOH65" s="266"/>
      <c r="OOI65" s="200"/>
      <c r="OOJ65" s="266"/>
      <c r="OOK65" s="261"/>
      <c r="OOL65" s="265"/>
      <c r="OOM65" s="266"/>
      <c r="OON65" s="200"/>
      <c r="OOO65" s="266"/>
      <c r="OOP65" s="261"/>
      <c r="OOQ65" s="265"/>
      <c r="OOR65" s="266"/>
      <c r="OOS65" s="200"/>
      <c r="OOT65" s="266"/>
      <c r="OOU65" s="261"/>
      <c r="OOV65" s="265"/>
      <c r="OOW65" s="266"/>
      <c r="OOX65" s="200"/>
      <c r="OOY65" s="266"/>
      <c r="OOZ65" s="261"/>
      <c r="OPA65" s="265"/>
      <c r="OPB65" s="266"/>
      <c r="OPC65" s="200"/>
      <c r="OPD65" s="266"/>
      <c r="OPE65" s="261"/>
      <c r="OPF65" s="265"/>
      <c r="OPG65" s="266"/>
      <c r="OPH65" s="200"/>
      <c r="OPI65" s="266"/>
      <c r="OPJ65" s="261"/>
      <c r="OPK65" s="265"/>
      <c r="OPL65" s="266"/>
      <c r="OPM65" s="200"/>
      <c r="OPN65" s="266"/>
      <c r="OPO65" s="261"/>
      <c r="OPP65" s="265"/>
      <c r="OPQ65" s="266"/>
      <c r="OPR65" s="200"/>
      <c r="OPS65" s="266"/>
      <c r="OPT65" s="261"/>
      <c r="OPU65" s="265"/>
      <c r="OPV65" s="266"/>
      <c r="OPW65" s="200"/>
      <c r="OPX65" s="266"/>
      <c r="OPY65" s="261"/>
      <c r="OPZ65" s="265"/>
      <c r="OQA65" s="266"/>
      <c r="OQB65" s="200"/>
      <c r="OQC65" s="266"/>
      <c r="OQD65" s="261"/>
      <c r="OQE65" s="265"/>
      <c r="OQF65" s="266"/>
      <c r="OQG65" s="200"/>
      <c r="OQH65" s="266"/>
      <c r="OQI65" s="261"/>
      <c r="OQJ65" s="265"/>
      <c r="OQK65" s="266"/>
      <c r="OQL65" s="200"/>
      <c r="OQM65" s="266"/>
      <c r="OQN65" s="261"/>
      <c r="OQO65" s="265"/>
      <c r="OQP65" s="266"/>
      <c r="OQQ65" s="200"/>
      <c r="OQR65" s="266"/>
      <c r="OQS65" s="261"/>
      <c r="OQT65" s="265"/>
      <c r="OQU65" s="266"/>
      <c r="OQV65" s="200"/>
      <c r="OQW65" s="266"/>
      <c r="OQX65" s="261"/>
      <c r="OQY65" s="265"/>
      <c r="OQZ65" s="266"/>
      <c r="ORA65" s="200"/>
      <c r="ORB65" s="266"/>
      <c r="ORC65" s="261"/>
      <c r="ORD65" s="265"/>
      <c r="ORE65" s="266"/>
      <c r="ORF65" s="200"/>
      <c r="ORG65" s="266"/>
      <c r="ORH65" s="261"/>
      <c r="ORI65" s="265"/>
      <c r="ORJ65" s="266"/>
      <c r="ORK65" s="200"/>
      <c r="ORL65" s="266"/>
      <c r="ORM65" s="261"/>
      <c r="ORN65" s="265"/>
      <c r="ORO65" s="266"/>
      <c r="ORP65" s="200"/>
      <c r="ORQ65" s="266"/>
      <c r="ORR65" s="261"/>
      <c r="ORS65" s="265"/>
      <c r="ORT65" s="266"/>
      <c r="ORU65" s="200"/>
      <c r="ORV65" s="266"/>
      <c r="ORW65" s="261"/>
      <c r="ORX65" s="265"/>
      <c r="ORY65" s="266"/>
      <c r="ORZ65" s="200"/>
      <c r="OSA65" s="266"/>
      <c r="OSB65" s="261"/>
      <c r="OSC65" s="265"/>
      <c r="OSD65" s="266"/>
      <c r="OSE65" s="200"/>
      <c r="OSF65" s="266"/>
      <c r="OSG65" s="261"/>
      <c r="OSH65" s="265"/>
      <c r="OSI65" s="266"/>
      <c r="OSJ65" s="200"/>
      <c r="OSK65" s="266"/>
      <c r="OSL65" s="261"/>
      <c r="OSM65" s="265"/>
      <c r="OSN65" s="266"/>
      <c r="OSO65" s="200"/>
      <c r="OSP65" s="266"/>
      <c r="OSQ65" s="261"/>
      <c r="OSR65" s="265"/>
      <c r="OSS65" s="266"/>
      <c r="OST65" s="200"/>
      <c r="OSU65" s="266"/>
      <c r="OSV65" s="261"/>
      <c r="OSW65" s="265"/>
      <c r="OSX65" s="266"/>
      <c r="OSY65" s="200"/>
      <c r="OSZ65" s="266"/>
      <c r="OTA65" s="261"/>
      <c r="OTB65" s="265"/>
      <c r="OTC65" s="266"/>
      <c r="OTD65" s="200"/>
      <c r="OTE65" s="266"/>
      <c r="OTF65" s="261"/>
      <c r="OTG65" s="265"/>
      <c r="OTH65" s="266"/>
      <c r="OTI65" s="200"/>
      <c r="OTJ65" s="266"/>
      <c r="OTK65" s="261"/>
      <c r="OTL65" s="265"/>
      <c r="OTM65" s="266"/>
      <c r="OTN65" s="200"/>
      <c r="OTO65" s="266"/>
      <c r="OTP65" s="261"/>
      <c r="OTQ65" s="265"/>
      <c r="OTR65" s="266"/>
      <c r="OTS65" s="200"/>
      <c r="OTT65" s="266"/>
      <c r="OTU65" s="261"/>
      <c r="OTV65" s="265"/>
      <c r="OTW65" s="266"/>
      <c r="OTX65" s="200"/>
      <c r="OTY65" s="266"/>
      <c r="OTZ65" s="261"/>
      <c r="OUA65" s="265"/>
      <c r="OUB65" s="266"/>
      <c r="OUC65" s="200"/>
      <c r="OUD65" s="266"/>
      <c r="OUE65" s="261"/>
      <c r="OUF65" s="265"/>
      <c r="OUG65" s="266"/>
      <c r="OUH65" s="200"/>
      <c r="OUI65" s="266"/>
      <c r="OUJ65" s="261"/>
      <c r="OUK65" s="265"/>
      <c r="OUL65" s="266"/>
      <c r="OUM65" s="200"/>
      <c r="OUN65" s="266"/>
      <c r="OUO65" s="261"/>
      <c r="OUP65" s="265"/>
      <c r="OUQ65" s="266"/>
      <c r="OUR65" s="200"/>
      <c r="OUS65" s="266"/>
      <c r="OUT65" s="261"/>
      <c r="OUU65" s="265"/>
      <c r="OUV65" s="266"/>
      <c r="OUW65" s="200"/>
      <c r="OUX65" s="266"/>
      <c r="OUY65" s="261"/>
      <c r="OUZ65" s="265"/>
      <c r="OVA65" s="266"/>
      <c r="OVB65" s="200"/>
      <c r="OVC65" s="266"/>
      <c r="OVD65" s="261"/>
      <c r="OVE65" s="265"/>
      <c r="OVF65" s="266"/>
      <c r="OVG65" s="200"/>
      <c r="OVH65" s="266"/>
      <c r="OVI65" s="261"/>
      <c r="OVJ65" s="265"/>
      <c r="OVK65" s="266"/>
      <c r="OVL65" s="200"/>
      <c r="OVM65" s="266"/>
      <c r="OVN65" s="261"/>
      <c r="OVO65" s="265"/>
      <c r="OVP65" s="266"/>
      <c r="OVQ65" s="200"/>
      <c r="OVR65" s="266"/>
      <c r="OVS65" s="261"/>
      <c r="OVT65" s="265"/>
      <c r="OVU65" s="266"/>
      <c r="OVV65" s="200"/>
      <c r="OVW65" s="266"/>
      <c r="OVX65" s="261"/>
      <c r="OVY65" s="265"/>
      <c r="OVZ65" s="266"/>
      <c r="OWA65" s="200"/>
      <c r="OWB65" s="266"/>
      <c r="OWC65" s="261"/>
      <c r="OWD65" s="265"/>
      <c r="OWE65" s="266"/>
      <c r="OWF65" s="200"/>
      <c r="OWG65" s="266"/>
      <c r="OWH65" s="261"/>
      <c r="OWI65" s="265"/>
      <c r="OWJ65" s="266"/>
      <c r="OWK65" s="200"/>
      <c r="OWL65" s="266"/>
      <c r="OWM65" s="261"/>
      <c r="OWN65" s="265"/>
      <c r="OWO65" s="266"/>
      <c r="OWP65" s="200"/>
      <c r="OWQ65" s="266"/>
      <c r="OWR65" s="261"/>
      <c r="OWS65" s="265"/>
      <c r="OWT65" s="266"/>
      <c r="OWU65" s="200"/>
      <c r="OWV65" s="266"/>
      <c r="OWW65" s="261"/>
      <c r="OWX65" s="265"/>
      <c r="OWY65" s="266"/>
      <c r="OWZ65" s="200"/>
      <c r="OXA65" s="266"/>
      <c r="OXB65" s="261"/>
      <c r="OXC65" s="265"/>
      <c r="OXD65" s="266"/>
      <c r="OXE65" s="200"/>
      <c r="OXF65" s="266"/>
      <c r="OXG65" s="261"/>
      <c r="OXH65" s="265"/>
      <c r="OXI65" s="266"/>
      <c r="OXJ65" s="200"/>
      <c r="OXK65" s="266"/>
      <c r="OXL65" s="261"/>
      <c r="OXM65" s="265"/>
      <c r="OXN65" s="266"/>
      <c r="OXO65" s="200"/>
      <c r="OXP65" s="266"/>
      <c r="OXQ65" s="261"/>
      <c r="OXR65" s="265"/>
      <c r="OXS65" s="266"/>
      <c r="OXT65" s="200"/>
      <c r="OXU65" s="266"/>
      <c r="OXV65" s="261"/>
      <c r="OXW65" s="265"/>
      <c r="OXX65" s="266"/>
      <c r="OXY65" s="200"/>
      <c r="OXZ65" s="266"/>
      <c r="OYA65" s="261"/>
      <c r="OYB65" s="265"/>
      <c r="OYC65" s="266"/>
      <c r="OYD65" s="200"/>
      <c r="OYE65" s="266"/>
      <c r="OYF65" s="261"/>
      <c r="OYG65" s="265"/>
      <c r="OYH65" s="266"/>
      <c r="OYI65" s="200"/>
      <c r="OYJ65" s="266"/>
      <c r="OYK65" s="261"/>
      <c r="OYL65" s="265"/>
      <c r="OYM65" s="266"/>
      <c r="OYN65" s="200"/>
      <c r="OYO65" s="266"/>
      <c r="OYP65" s="261"/>
      <c r="OYQ65" s="265"/>
      <c r="OYR65" s="266"/>
      <c r="OYS65" s="200"/>
      <c r="OYT65" s="266"/>
      <c r="OYU65" s="261"/>
      <c r="OYV65" s="265"/>
      <c r="OYW65" s="266"/>
      <c r="OYX65" s="200"/>
      <c r="OYY65" s="266"/>
      <c r="OYZ65" s="261"/>
      <c r="OZA65" s="265"/>
      <c r="OZB65" s="266"/>
      <c r="OZC65" s="200"/>
      <c r="OZD65" s="266"/>
      <c r="OZE65" s="261"/>
      <c r="OZF65" s="265"/>
      <c r="OZG65" s="266"/>
      <c r="OZH65" s="200"/>
      <c r="OZI65" s="266"/>
      <c r="OZJ65" s="261"/>
      <c r="OZK65" s="265"/>
      <c r="OZL65" s="266"/>
      <c r="OZM65" s="200"/>
      <c r="OZN65" s="266"/>
      <c r="OZO65" s="261"/>
      <c r="OZP65" s="265"/>
      <c r="OZQ65" s="266"/>
      <c r="OZR65" s="200"/>
      <c r="OZS65" s="266"/>
      <c r="OZT65" s="261"/>
      <c r="OZU65" s="265"/>
      <c r="OZV65" s="266"/>
      <c r="OZW65" s="200"/>
      <c r="OZX65" s="266"/>
      <c r="OZY65" s="261"/>
      <c r="OZZ65" s="265"/>
      <c r="PAA65" s="266"/>
      <c r="PAB65" s="200"/>
      <c r="PAC65" s="266"/>
      <c r="PAD65" s="261"/>
      <c r="PAE65" s="265"/>
      <c r="PAF65" s="266"/>
      <c r="PAG65" s="200"/>
      <c r="PAH65" s="266"/>
      <c r="PAI65" s="261"/>
      <c r="PAJ65" s="265"/>
      <c r="PAK65" s="266"/>
      <c r="PAL65" s="200"/>
      <c r="PAM65" s="266"/>
      <c r="PAN65" s="261"/>
      <c r="PAO65" s="265"/>
      <c r="PAP65" s="266"/>
      <c r="PAQ65" s="200"/>
      <c r="PAR65" s="266"/>
      <c r="PAS65" s="261"/>
      <c r="PAT65" s="265"/>
      <c r="PAU65" s="266"/>
      <c r="PAV65" s="200"/>
      <c r="PAW65" s="266"/>
      <c r="PAX65" s="261"/>
      <c r="PAY65" s="265"/>
      <c r="PAZ65" s="266"/>
      <c r="PBA65" s="200"/>
      <c r="PBB65" s="266"/>
      <c r="PBC65" s="261"/>
      <c r="PBD65" s="265"/>
      <c r="PBE65" s="266"/>
      <c r="PBF65" s="200"/>
      <c r="PBG65" s="266"/>
      <c r="PBH65" s="261"/>
      <c r="PBI65" s="265"/>
      <c r="PBJ65" s="266"/>
      <c r="PBK65" s="200"/>
      <c r="PBL65" s="266"/>
      <c r="PBM65" s="261"/>
      <c r="PBN65" s="265"/>
      <c r="PBO65" s="266"/>
      <c r="PBP65" s="200"/>
      <c r="PBQ65" s="266"/>
      <c r="PBR65" s="261"/>
      <c r="PBS65" s="265"/>
      <c r="PBT65" s="266"/>
      <c r="PBU65" s="200"/>
      <c r="PBV65" s="266"/>
      <c r="PBW65" s="261"/>
      <c r="PBX65" s="265"/>
      <c r="PBY65" s="266"/>
      <c r="PBZ65" s="200"/>
      <c r="PCA65" s="266"/>
      <c r="PCB65" s="261"/>
      <c r="PCC65" s="265"/>
      <c r="PCD65" s="266"/>
      <c r="PCE65" s="200"/>
      <c r="PCF65" s="266"/>
      <c r="PCG65" s="261"/>
      <c r="PCH65" s="265"/>
      <c r="PCI65" s="266"/>
      <c r="PCJ65" s="200"/>
      <c r="PCK65" s="266"/>
      <c r="PCL65" s="261"/>
      <c r="PCM65" s="265"/>
      <c r="PCN65" s="266"/>
      <c r="PCO65" s="200"/>
      <c r="PCP65" s="266"/>
      <c r="PCQ65" s="261"/>
      <c r="PCR65" s="265"/>
      <c r="PCS65" s="266"/>
      <c r="PCT65" s="200"/>
      <c r="PCU65" s="266"/>
      <c r="PCV65" s="261"/>
      <c r="PCW65" s="265"/>
      <c r="PCX65" s="266"/>
      <c r="PCY65" s="200"/>
      <c r="PCZ65" s="266"/>
      <c r="PDA65" s="261"/>
      <c r="PDB65" s="265"/>
      <c r="PDC65" s="266"/>
      <c r="PDD65" s="200"/>
      <c r="PDE65" s="266"/>
      <c r="PDF65" s="261"/>
      <c r="PDG65" s="265"/>
      <c r="PDH65" s="266"/>
      <c r="PDI65" s="200"/>
      <c r="PDJ65" s="266"/>
      <c r="PDK65" s="261"/>
      <c r="PDL65" s="265"/>
      <c r="PDM65" s="266"/>
      <c r="PDN65" s="200"/>
      <c r="PDO65" s="266"/>
      <c r="PDP65" s="261"/>
      <c r="PDQ65" s="265"/>
      <c r="PDR65" s="266"/>
      <c r="PDS65" s="200"/>
      <c r="PDT65" s="266"/>
      <c r="PDU65" s="261"/>
      <c r="PDV65" s="265"/>
      <c r="PDW65" s="266"/>
      <c r="PDX65" s="200"/>
      <c r="PDY65" s="266"/>
      <c r="PDZ65" s="261"/>
      <c r="PEA65" s="265"/>
      <c r="PEB65" s="266"/>
      <c r="PEC65" s="200"/>
      <c r="PED65" s="266"/>
      <c r="PEE65" s="261"/>
      <c r="PEF65" s="265"/>
      <c r="PEG65" s="266"/>
      <c r="PEH65" s="200"/>
      <c r="PEI65" s="266"/>
      <c r="PEJ65" s="261"/>
      <c r="PEK65" s="265"/>
      <c r="PEL65" s="266"/>
      <c r="PEM65" s="200"/>
      <c r="PEN65" s="266"/>
      <c r="PEO65" s="261"/>
      <c r="PEP65" s="265"/>
      <c r="PEQ65" s="266"/>
      <c r="PER65" s="200"/>
      <c r="PES65" s="266"/>
      <c r="PET65" s="261"/>
      <c r="PEU65" s="265"/>
      <c r="PEV65" s="266"/>
      <c r="PEW65" s="200"/>
      <c r="PEX65" s="266"/>
      <c r="PEY65" s="261"/>
      <c r="PEZ65" s="265"/>
      <c r="PFA65" s="266"/>
      <c r="PFB65" s="200"/>
      <c r="PFC65" s="266"/>
      <c r="PFD65" s="261"/>
      <c r="PFE65" s="265"/>
      <c r="PFF65" s="266"/>
      <c r="PFG65" s="200"/>
      <c r="PFH65" s="266"/>
      <c r="PFI65" s="261"/>
      <c r="PFJ65" s="265"/>
      <c r="PFK65" s="266"/>
      <c r="PFL65" s="200"/>
      <c r="PFM65" s="266"/>
      <c r="PFN65" s="261"/>
      <c r="PFO65" s="265"/>
      <c r="PFP65" s="266"/>
      <c r="PFQ65" s="200"/>
      <c r="PFR65" s="266"/>
      <c r="PFS65" s="261"/>
      <c r="PFT65" s="265"/>
      <c r="PFU65" s="266"/>
      <c r="PFV65" s="200"/>
      <c r="PFW65" s="266"/>
      <c r="PFX65" s="261"/>
      <c r="PFY65" s="265"/>
      <c r="PFZ65" s="266"/>
      <c r="PGA65" s="200"/>
      <c r="PGB65" s="266"/>
      <c r="PGC65" s="261"/>
      <c r="PGD65" s="265"/>
      <c r="PGE65" s="266"/>
      <c r="PGF65" s="200"/>
      <c r="PGG65" s="266"/>
      <c r="PGH65" s="261"/>
      <c r="PGI65" s="265"/>
      <c r="PGJ65" s="266"/>
      <c r="PGK65" s="200"/>
      <c r="PGL65" s="266"/>
      <c r="PGM65" s="261"/>
      <c r="PGN65" s="265"/>
      <c r="PGO65" s="266"/>
      <c r="PGP65" s="200"/>
      <c r="PGQ65" s="266"/>
      <c r="PGR65" s="261"/>
      <c r="PGS65" s="265"/>
      <c r="PGT65" s="266"/>
      <c r="PGU65" s="200"/>
      <c r="PGV65" s="266"/>
      <c r="PGW65" s="261"/>
      <c r="PGX65" s="265"/>
      <c r="PGY65" s="266"/>
      <c r="PGZ65" s="200"/>
      <c r="PHA65" s="266"/>
      <c r="PHB65" s="261"/>
      <c r="PHC65" s="265"/>
      <c r="PHD65" s="266"/>
      <c r="PHE65" s="200"/>
      <c r="PHF65" s="266"/>
      <c r="PHG65" s="261"/>
      <c r="PHH65" s="265"/>
      <c r="PHI65" s="266"/>
      <c r="PHJ65" s="200"/>
      <c r="PHK65" s="266"/>
      <c r="PHL65" s="261"/>
      <c r="PHM65" s="265"/>
      <c r="PHN65" s="266"/>
      <c r="PHO65" s="200"/>
      <c r="PHP65" s="266"/>
      <c r="PHQ65" s="261"/>
      <c r="PHR65" s="265"/>
      <c r="PHS65" s="266"/>
      <c r="PHT65" s="200"/>
      <c r="PHU65" s="266"/>
      <c r="PHV65" s="261"/>
      <c r="PHW65" s="265"/>
      <c r="PHX65" s="266"/>
      <c r="PHY65" s="200"/>
      <c r="PHZ65" s="266"/>
      <c r="PIA65" s="261"/>
      <c r="PIB65" s="265"/>
      <c r="PIC65" s="266"/>
      <c r="PID65" s="200"/>
      <c r="PIE65" s="266"/>
      <c r="PIF65" s="261"/>
      <c r="PIG65" s="265"/>
      <c r="PIH65" s="266"/>
      <c r="PII65" s="200"/>
      <c r="PIJ65" s="266"/>
      <c r="PIK65" s="261"/>
      <c r="PIL65" s="265"/>
      <c r="PIM65" s="266"/>
      <c r="PIN65" s="200"/>
      <c r="PIO65" s="266"/>
      <c r="PIP65" s="261"/>
      <c r="PIQ65" s="265"/>
      <c r="PIR65" s="266"/>
      <c r="PIS65" s="200"/>
      <c r="PIT65" s="266"/>
      <c r="PIU65" s="261"/>
      <c r="PIV65" s="265"/>
      <c r="PIW65" s="266"/>
      <c r="PIX65" s="200"/>
      <c r="PIY65" s="266"/>
      <c r="PIZ65" s="261"/>
      <c r="PJA65" s="265"/>
      <c r="PJB65" s="266"/>
      <c r="PJC65" s="200"/>
      <c r="PJD65" s="266"/>
      <c r="PJE65" s="261"/>
      <c r="PJF65" s="265"/>
      <c r="PJG65" s="266"/>
      <c r="PJH65" s="200"/>
      <c r="PJI65" s="266"/>
      <c r="PJJ65" s="261"/>
      <c r="PJK65" s="265"/>
      <c r="PJL65" s="266"/>
      <c r="PJM65" s="200"/>
      <c r="PJN65" s="266"/>
      <c r="PJO65" s="261"/>
      <c r="PJP65" s="265"/>
      <c r="PJQ65" s="266"/>
      <c r="PJR65" s="200"/>
      <c r="PJS65" s="266"/>
      <c r="PJT65" s="261"/>
      <c r="PJU65" s="265"/>
      <c r="PJV65" s="266"/>
      <c r="PJW65" s="200"/>
      <c r="PJX65" s="266"/>
      <c r="PJY65" s="261"/>
      <c r="PJZ65" s="265"/>
      <c r="PKA65" s="266"/>
      <c r="PKB65" s="200"/>
      <c r="PKC65" s="266"/>
      <c r="PKD65" s="261"/>
      <c r="PKE65" s="265"/>
      <c r="PKF65" s="266"/>
      <c r="PKG65" s="200"/>
      <c r="PKH65" s="266"/>
      <c r="PKI65" s="261"/>
      <c r="PKJ65" s="265"/>
      <c r="PKK65" s="266"/>
      <c r="PKL65" s="200"/>
      <c r="PKM65" s="266"/>
      <c r="PKN65" s="261"/>
      <c r="PKO65" s="265"/>
      <c r="PKP65" s="266"/>
      <c r="PKQ65" s="200"/>
      <c r="PKR65" s="266"/>
      <c r="PKS65" s="261"/>
      <c r="PKT65" s="265"/>
      <c r="PKU65" s="266"/>
      <c r="PKV65" s="200"/>
      <c r="PKW65" s="266"/>
      <c r="PKX65" s="261"/>
      <c r="PKY65" s="265"/>
      <c r="PKZ65" s="266"/>
      <c r="PLA65" s="200"/>
      <c r="PLB65" s="266"/>
      <c r="PLC65" s="261"/>
      <c r="PLD65" s="265"/>
      <c r="PLE65" s="266"/>
      <c r="PLF65" s="200"/>
      <c r="PLG65" s="266"/>
      <c r="PLH65" s="261"/>
      <c r="PLI65" s="265"/>
      <c r="PLJ65" s="266"/>
      <c r="PLK65" s="200"/>
      <c r="PLL65" s="266"/>
      <c r="PLM65" s="261"/>
      <c r="PLN65" s="265"/>
      <c r="PLO65" s="266"/>
      <c r="PLP65" s="200"/>
      <c r="PLQ65" s="266"/>
      <c r="PLR65" s="261"/>
      <c r="PLS65" s="265"/>
      <c r="PLT65" s="266"/>
      <c r="PLU65" s="200"/>
      <c r="PLV65" s="266"/>
      <c r="PLW65" s="261"/>
      <c r="PLX65" s="265"/>
      <c r="PLY65" s="266"/>
      <c r="PLZ65" s="200"/>
      <c r="PMA65" s="266"/>
      <c r="PMB65" s="261"/>
      <c r="PMC65" s="265"/>
      <c r="PMD65" s="266"/>
      <c r="PME65" s="200"/>
      <c r="PMF65" s="266"/>
      <c r="PMG65" s="261"/>
      <c r="PMH65" s="265"/>
      <c r="PMI65" s="266"/>
      <c r="PMJ65" s="200"/>
      <c r="PMK65" s="266"/>
      <c r="PML65" s="261"/>
      <c r="PMM65" s="265"/>
      <c r="PMN65" s="266"/>
      <c r="PMO65" s="200"/>
      <c r="PMP65" s="266"/>
      <c r="PMQ65" s="261"/>
      <c r="PMR65" s="265"/>
      <c r="PMS65" s="266"/>
      <c r="PMT65" s="200"/>
      <c r="PMU65" s="266"/>
      <c r="PMV65" s="261"/>
      <c r="PMW65" s="265"/>
      <c r="PMX65" s="266"/>
      <c r="PMY65" s="200"/>
      <c r="PMZ65" s="266"/>
      <c r="PNA65" s="261"/>
      <c r="PNB65" s="265"/>
      <c r="PNC65" s="266"/>
      <c r="PND65" s="200"/>
      <c r="PNE65" s="266"/>
      <c r="PNF65" s="261"/>
      <c r="PNG65" s="265"/>
      <c r="PNH65" s="266"/>
      <c r="PNI65" s="200"/>
      <c r="PNJ65" s="266"/>
      <c r="PNK65" s="261"/>
      <c r="PNL65" s="265"/>
      <c r="PNM65" s="266"/>
      <c r="PNN65" s="200"/>
      <c r="PNO65" s="266"/>
      <c r="PNP65" s="261"/>
      <c r="PNQ65" s="265"/>
      <c r="PNR65" s="266"/>
      <c r="PNS65" s="200"/>
      <c r="PNT65" s="266"/>
      <c r="PNU65" s="261"/>
      <c r="PNV65" s="265"/>
      <c r="PNW65" s="266"/>
      <c r="PNX65" s="200"/>
      <c r="PNY65" s="266"/>
      <c r="PNZ65" s="261"/>
      <c r="POA65" s="265"/>
      <c r="POB65" s="266"/>
      <c r="POC65" s="200"/>
      <c r="POD65" s="266"/>
      <c r="POE65" s="261"/>
      <c r="POF65" s="265"/>
      <c r="POG65" s="266"/>
      <c r="POH65" s="200"/>
      <c r="POI65" s="266"/>
      <c r="POJ65" s="261"/>
      <c r="POK65" s="265"/>
      <c r="POL65" s="266"/>
      <c r="POM65" s="200"/>
      <c r="PON65" s="266"/>
      <c r="POO65" s="261"/>
      <c r="POP65" s="265"/>
      <c r="POQ65" s="266"/>
      <c r="POR65" s="200"/>
      <c r="POS65" s="266"/>
      <c r="POT65" s="261"/>
      <c r="POU65" s="265"/>
      <c r="POV65" s="266"/>
      <c r="POW65" s="200"/>
      <c r="POX65" s="266"/>
      <c r="POY65" s="261"/>
      <c r="POZ65" s="265"/>
      <c r="PPA65" s="266"/>
      <c r="PPB65" s="200"/>
      <c r="PPC65" s="266"/>
      <c r="PPD65" s="261"/>
      <c r="PPE65" s="265"/>
      <c r="PPF65" s="266"/>
      <c r="PPG65" s="200"/>
      <c r="PPH65" s="266"/>
      <c r="PPI65" s="261"/>
      <c r="PPJ65" s="265"/>
      <c r="PPK65" s="266"/>
      <c r="PPL65" s="200"/>
      <c r="PPM65" s="266"/>
      <c r="PPN65" s="261"/>
      <c r="PPO65" s="265"/>
      <c r="PPP65" s="266"/>
      <c r="PPQ65" s="200"/>
      <c r="PPR65" s="266"/>
      <c r="PPS65" s="261"/>
      <c r="PPT65" s="265"/>
      <c r="PPU65" s="266"/>
      <c r="PPV65" s="200"/>
      <c r="PPW65" s="266"/>
      <c r="PPX65" s="261"/>
      <c r="PPY65" s="265"/>
      <c r="PPZ65" s="266"/>
      <c r="PQA65" s="200"/>
      <c r="PQB65" s="266"/>
      <c r="PQC65" s="261"/>
      <c r="PQD65" s="265"/>
      <c r="PQE65" s="266"/>
      <c r="PQF65" s="200"/>
      <c r="PQG65" s="266"/>
      <c r="PQH65" s="261"/>
      <c r="PQI65" s="265"/>
      <c r="PQJ65" s="266"/>
      <c r="PQK65" s="200"/>
      <c r="PQL65" s="266"/>
      <c r="PQM65" s="261"/>
      <c r="PQN65" s="265"/>
      <c r="PQO65" s="266"/>
      <c r="PQP65" s="200"/>
      <c r="PQQ65" s="266"/>
      <c r="PQR65" s="261"/>
      <c r="PQS65" s="265"/>
      <c r="PQT65" s="266"/>
      <c r="PQU65" s="200"/>
      <c r="PQV65" s="266"/>
      <c r="PQW65" s="261"/>
      <c r="PQX65" s="265"/>
      <c r="PQY65" s="266"/>
      <c r="PQZ65" s="200"/>
      <c r="PRA65" s="266"/>
      <c r="PRB65" s="261"/>
      <c r="PRC65" s="265"/>
      <c r="PRD65" s="266"/>
      <c r="PRE65" s="200"/>
      <c r="PRF65" s="266"/>
      <c r="PRG65" s="261"/>
      <c r="PRH65" s="265"/>
      <c r="PRI65" s="266"/>
      <c r="PRJ65" s="200"/>
      <c r="PRK65" s="266"/>
      <c r="PRL65" s="261"/>
      <c r="PRM65" s="265"/>
      <c r="PRN65" s="266"/>
      <c r="PRO65" s="200"/>
      <c r="PRP65" s="266"/>
      <c r="PRQ65" s="261"/>
      <c r="PRR65" s="265"/>
      <c r="PRS65" s="266"/>
      <c r="PRT65" s="200"/>
      <c r="PRU65" s="266"/>
      <c r="PRV65" s="261"/>
      <c r="PRW65" s="265"/>
      <c r="PRX65" s="266"/>
      <c r="PRY65" s="200"/>
      <c r="PRZ65" s="266"/>
      <c r="PSA65" s="261"/>
      <c r="PSB65" s="265"/>
      <c r="PSC65" s="266"/>
      <c r="PSD65" s="200"/>
      <c r="PSE65" s="266"/>
      <c r="PSF65" s="261"/>
      <c r="PSG65" s="265"/>
      <c r="PSH65" s="266"/>
      <c r="PSI65" s="200"/>
      <c r="PSJ65" s="266"/>
      <c r="PSK65" s="261"/>
      <c r="PSL65" s="265"/>
      <c r="PSM65" s="266"/>
      <c r="PSN65" s="200"/>
      <c r="PSO65" s="266"/>
      <c r="PSP65" s="261"/>
      <c r="PSQ65" s="265"/>
      <c r="PSR65" s="266"/>
      <c r="PSS65" s="200"/>
      <c r="PST65" s="266"/>
      <c r="PSU65" s="261"/>
      <c r="PSV65" s="265"/>
      <c r="PSW65" s="266"/>
      <c r="PSX65" s="200"/>
      <c r="PSY65" s="266"/>
      <c r="PSZ65" s="261"/>
      <c r="PTA65" s="265"/>
      <c r="PTB65" s="266"/>
      <c r="PTC65" s="200"/>
      <c r="PTD65" s="266"/>
      <c r="PTE65" s="261"/>
      <c r="PTF65" s="265"/>
      <c r="PTG65" s="266"/>
      <c r="PTH65" s="200"/>
      <c r="PTI65" s="266"/>
      <c r="PTJ65" s="261"/>
      <c r="PTK65" s="265"/>
      <c r="PTL65" s="266"/>
      <c r="PTM65" s="200"/>
      <c r="PTN65" s="266"/>
      <c r="PTO65" s="261"/>
      <c r="PTP65" s="265"/>
      <c r="PTQ65" s="266"/>
      <c r="PTR65" s="200"/>
      <c r="PTS65" s="266"/>
      <c r="PTT65" s="261"/>
      <c r="PTU65" s="265"/>
      <c r="PTV65" s="266"/>
      <c r="PTW65" s="200"/>
      <c r="PTX65" s="266"/>
      <c r="PTY65" s="261"/>
      <c r="PTZ65" s="265"/>
      <c r="PUA65" s="266"/>
      <c r="PUB65" s="200"/>
      <c r="PUC65" s="266"/>
      <c r="PUD65" s="261"/>
      <c r="PUE65" s="265"/>
      <c r="PUF65" s="266"/>
      <c r="PUG65" s="200"/>
      <c r="PUH65" s="266"/>
      <c r="PUI65" s="261"/>
      <c r="PUJ65" s="265"/>
      <c r="PUK65" s="266"/>
      <c r="PUL65" s="200"/>
      <c r="PUM65" s="266"/>
      <c r="PUN65" s="261"/>
      <c r="PUO65" s="265"/>
      <c r="PUP65" s="266"/>
      <c r="PUQ65" s="200"/>
      <c r="PUR65" s="266"/>
      <c r="PUS65" s="261"/>
      <c r="PUT65" s="265"/>
      <c r="PUU65" s="266"/>
      <c r="PUV65" s="200"/>
      <c r="PUW65" s="266"/>
      <c r="PUX65" s="261"/>
      <c r="PUY65" s="265"/>
      <c r="PUZ65" s="266"/>
      <c r="PVA65" s="200"/>
      <c r="PVB65" s="266"/>
      <c r="PVC65" s="261"/>
      <c r="PVD65" s="265"/>
      <c r="PVE65" s="266"/>
      <c r="PVF65" s="200"/>
      <c r="PVG65" s="266"/>
      <c r="PVH65" s="261"/>
      <c r="PVI65" s="265"/>
      <c r="PVJ65" s="266"/>
      <c r="PVK65" s="200"/>
      <c r="PVL65" s="266"/>
      <c r="PVM65" s="261"/>
      <c r="PVN65" s="265"/>
      <c r="PVO65" s="266"/>
      <c r="PVP65" s="200"/>
      <c r="PVQ65" s="266"/>
      <c r="PVR65" s="261"/>
      <c r="PVS65" s="265"/>
      <c r="PVT65" s="266"/>
      <c r="PVU65" s="200"/>
      <c r="PVV65" s="266"/>
      <c r="PVW65" s="261"/>
      <c r="PVX65" s="265"/>
      <c r="PVY65" s="266"/>
      <c r="PVZ65" s="200"/>
      <c r="PWA65" s="266"/>
      <c r="PWB65" s="261"/>
      <c r="PWC65" s="265"/>
      <c r="PWD65" s="266"/>
      <c r="PWE65" s="200"/>
      <c r="PWF65" s="266"/>
      <c r="PWG65" s="261"/>
      <c r="PWH65" s="265"/>
      <c r="PWI65" s="266"/>
      <c r="PWJ65" s="200"/>
      <c r="PWK65" s="266"/>
      <c r="PWL65" s="261"/>
      <c r="PWM65" s="265"/>
      <c r="PWN65" s="266"/>
      <c r="PWO65" s="200"/>
      <c r="PWP65" s="266"/>
      <c r="PWQ65" s="261"/>
      <c r="PWR65" s="265"/>
      <c r="PWS65" s="266"/>
      <c r="PWT65" s="200"/>
      <c r="PWU65" s="266"/>
      <c r="PWV65" s="261"/>
      <c r="PWW65" s="265"/>
      <c r="PWX65" s="266"/>
      <c r="PWY65" s="200"/>
      <c r="PWZ65" s="266"/>
      <c r="PXA65" s="261"/>
      <c r="PXB65" s="265"/>
      <c r="PXC65" s="266"/>
      <c r="PXD65" s="200"/>
      <c r="PXE65" s="266"/>
      <c r="PXF65" s="261"/>
      <c r="PXG65" s="265"/>
      <c r="PXH65" s="266"/>
      <c r="PXI65" s="200"/>
      <c r="PXJ65" s="266"/>
      <c r="PXK65" s="261"/>
      <c r="PXL65" s="265"/>
      <c r="PXM65" s="266"/>
      <c r="PXN65" s="200"/>
      <c r="PXO65" s="266"/>
      <c r="PXP65" s="261"/>
      <c r="PXQ65" s="265"/>
      <c r="PXR65" s="266"/>
      <c r="PXS65" s="200"/>
      <c r="PXT65" s="266"/>
      <c r="PXU65" s="261"/>
      <c r="PXV65" s="265"/>
      <c r="PXW65" s="266"/>
      <c r="PXX65" s="200"/>
      <c r="PXY65" s="266"/>
      <c r="PXZ65" s="261"/>
      <c r="PYA65" s="265"/>
      <c r="PYB65" s="266"/>
      <c r="PYC65" s="200"/>
      <c r="PYD65" s="266"/>
      <c r="PYE65" s="261"/>
      <c r="PYF65" s="265"/>
      <c r="PYG65" s="266"/>
      <c r="PYH65" s="200"/>
      <c r="PYI65" s="266"/>
      <c r="PYJ65" s="261"/>
      <c r="PYK65" s="265"/>
      <c r="PYL65" s="266"/>
      <c r="PYM65" s="200"/>
      <c r="PYN65" s="266"/>
      <c r="PYO65" s="261"/>
      <c r="PYP65" s="265"/>
      <c r="PYQ65" s="266"/>
      <c r="PYR65" s="200"/>
      <c r="PYS65" s="266"/>
      <c r="PYT65" s="261"/>
      <c r="PYU65" s="265"/>
      <c r="PYV65" s="266"/>
      <c r="PYW65" s="200"/>
      <c r="PYX65" s="266"/>
      <c r="PYY65" s="261"/>
      <c r="PYZ65" s="265"/>
      <c r="PZA65" s="266"/>
      <c r="PZB65" s="200"/>
      <c r="PZC65" s="266"/>
      <c r="PZD65" s="261"/>
      <c r="PZE65" s="265"/>
      <c r="PZF65" s="266"/>
      <c r="PZG65" s="200"/>
      <c r="PZH65" s="266"/>
      <c r="PZI65" s="261"/>
      <c r="PZJ65" s="265"/>
      <c r="PZK65" s="266"/>
      <c r="PZL65" s="200"/>
      <c r="PZM65" s="266"/>
      <c r="PZN65" s="261"/>
      <c r="PZO65" s="265"/>
      <c r="PZP65" s="266"/>
      <c r="PZQ65" s="200"/>
      <c r="PZR65" s="266"/>
      <c r="PZS65" s="261"/>
      <c r="PZT65" s="265"/>
      <c r="PZU65" s="266"/>
      <c r="PZV65" s="200"/>
      <c r="PZW65" s="266"/>
      <c r="PZX65" s="261"/>
      <c r="PZY65" s="265"/>
      <c r="PZZ65" s="266"/>
      <c r="QAA65" s="200"/>
      <c r="QAB65" s="266"/>
      <c r="QAC65" s="261"/>
      <c r="QAD65" s="265"/>
      <c r="QAE65" s="266"/>
      <c r="QAF65" s="200"/>
      <c r="QAG65" s="266"/>
      <c r="QAH65" s="261"/>
      <c r="QAI65" s="265"/>
      <c r="QAJ65" s="266"/>
      <c r="QAK65" s="200"/>
      <c r="QAL65" s="266"/>
      <c r="QAM65" s="261"/>
      <c r="QAN65" s="265"/>
      <c r="QAO65" s="266"/>
      <c r="QAP65" s="200"/>
      <c r="QAQ65" s="266"/>
      <c r="QAR65" s="261"/>
      <c r="QAS65" s="265"/>
      <c r="QAT65" s="266"/>
      <c r="QAU65" s="200"/>
      <c r="QAV65" s="266"/>
      <c r="QAW65" s="261"/>
      <c r="QAX65" s="265"/>
      <c r="QAY65" s="266"/>
      <c r="QAZ65" s="200"/>
      <c r="QBA65" s="266"/>
      <c r="QBB65" s="261"/>
      <c r="QBC65" s="265"/>
      <c r="QBD65" s="266"/>
      <c r="QBE65" s="200"/>
      <c r="QBF65" s="266"/>
      <c r="QBG65" s="261"/>
      <c r="QBH65" s="265"/>
      <c r="QBI65" s="266"/>
      <c r="QBJ65" s="200"/>
      <c r="QBK65" s="266"/>
      <c r="QBL65" s="261"/>
      <c r="QBM65" s="265"/>
      <c r="QBN65" s="266"/>
      <c r="QBO65" s="200"/>
      <c r="QBP65" s="266"/>
      <c r="QBQ65" s="261"/>
      <c r="QBR65" s="265"/>
      <c r="QBS65" s="266"/>
      <c r="QBT65" s="200"/>
      <c r="QBU65" s="266"/>
      <c r="QBV65" s="261"/>
      <c r="QBW65" s="265"/>
      <c r="QBX65" s="266"/>
      <c r="QBY65" s="200"/>
      <c r="QBZ65" s="266"/>
      <c r="QCA65" s="261"/>
      <c r="QCB65" s="265"/>
      <c r="QCC65" s="266"/>
      <c r="QCD65" s="200"/>
      <c r="QCE65" s="266"/>
      <c r="QCF65" s="261"/>
      <c r="QCG65" s="265"/>
      <c r="QCH65" s="266"/>
      <c r="QCI65" s="200"/>
      <c r="QCJ65" s="266"/>
      <c r="QCK65" s="261"/>
      <c r="QCL65" s="265"/>
      <c r="QCM65" s="266"/>
      <c r="QCN65" s="200"/>
      <c r="QCO65" s="266"/>
      <c r="QCP65" s="261"/>
      <c r="QCQ65" s="265"/>
      <c r="QCR65" s="266"/>
      <c r="QCS65" s="200"/>
      <c r="QCT65" s="266"/>
      <c r="QCU65" s="261"/>
      <c r="QCV65" s="265"/>
      <c r="QCW65" s="266"/>
      <c r="QCX65" s="200"/>
      <c r="QCY65" s="266"/>
      <c r="QCZ65" s="261"/>
      <c r="QDA65" s="265"/>
      <c r="QDB65" s="266"/>
      <c r="QDC65" s="200"/>
      <c r="QDD65" s="266"/>
      <c r="QDE65" s="261"/>
      <c r="QDF65" s="265"/>
      <c r="QDG65" s="266"/>
      <c r="QDH65" s="200"/>
      <c r="QDI65" s="266"/>
      <c r="QDJ65" s="261"/>
      <c r="QDK65" s="265"/>
      <c r="QDL65" s="266"/>
      <c r="QDM65" s="200"/>
      <c r="QDN65" s="266"/>
      <c r="QDO65" s="261"/>
      <c r="QDP65" s="265"/>
      <c r="QDQ65" s="266"/>
      <c r="QDR65" s="200"/>
      <c r="QDS65" s="266"/>
      <c r="QDT65" s="261"/>
      <c r="QDU65" s="265"/>
      <c r="QDV65" s="266"/>
      <c r="QDW65" s="200"/>
      <c r="QDX65" s="266"/>
      <c r="QDY65" s="261"/>
      <c r="QDZ65" s="265"/>
      <c r="QEA65" s="266"/>
      <c r="QEB65" s="200"/>
      <c r="QEC65" s="266"/>
      <c r="QED65" s="261"/>
      <c r="QEE65" s="265"/>
      <c r="QEF65" s="266"/>
      <c r="QEG65" s="200"/>
      <c r="QEH65" s="266"/>
      <c r="QEI65" s="261"/>
      <c r="QEJ65" s="265"/>
      <c r="QEK65" s="266"/>
      <c r="QEL65" s="200"/>
      <c r="QEM65" s="266"/>
      <c r="QEN65" s="261"/>
      <c r="QEO65" s="265"/>
      <c r="QEP65" s="266"/>
      <c r="QEQ65" s="200"/>
      <c r="QER65" s="266"/>
      <c r="QES65" s="261"/>
      <c r="QET65" s="265"/>
      <c r="QEU65" s="266"/>
      <c r="QEV65" s="200"/>
      <c r="QEW65" s="266"/>
      <c r="QEX65" s="261"/>
      <c r="QEY65" s="265"/>
      <c r="QEZ65" s="266"/>
      <c r="QFA65" s="200"/>
      <c r="QFB65" s="266"/>
      <c r="QFC65" s="261"/>
      <c r="QFD65" s="265"/>
      <c r="QFE65" s="266"/>
      <c r="QFF65" s="200"/>
      <c r="QFG65" s="266"/>
      <c r="QFH65" s="261"/>
      <c r="QFI65" s="265"/>
      <c r="QFJ65" s="266"/>
      <c r="QFK65" s="200"/>
      <c r="QFL65" s="266"/>
      <c r="QFM65" s="261"/>
      <c r="QFN65" s="265"/>
      <c r="QFO65" s="266"/>
      <c r="QFP65" s="200"/>
      <c r="QFQ65" s="266"/>
      <c r="QFR65" s="261"/>
      <c r="QFS65" s="265"/>
      <c r="QFT65" s="266"/>
      <c r="QFU65" s="200"/>
      <c r="QFV65" s="266"/>
      <c r="QFW65" s="261"/>
      <c r="QFX65" s="265"/>
      <c r="QFY65" s="266"/>
      <c r="QFZ65" s="200"/>
      <c r="QGA65" s="266"/>
      <c r="QGB65" s="261"/>
      <c r="QGC65" s="265"/>
      <c r="QGD65" s="266"/>
      <c r="QGE65" s="200"/>
      <c r="QGF65" s="266"/>
      <c r="QGG65" s="261"/>
      <c r="QGH65" s="265"/>
      <c r="QGI65" s="266"/>
      <c r="QGJ65" s="200"/>
      <c r="QGK65" s="266"/>
      <c r="QGL65" s="261"/>
      <c r="QGM65" s="265"/>
      <c r="QGN65" s="266"/>
      <c r="QGO65" s="200"/>
      <c r="QGP65" s="266"/>
      <c r="QGQ65" s="261"/>
      <c r="QGR65" s="265"/>
      <c r="QGS65" s="266"/>
      <c r="QGT65" s="200"/>
      <c r="QGU65" s="266"/>
      <c r="QGV65" s="261"/>
      <c r="QGW65" s="265"/>
      <c r="QGX65" s="266"/>
      <c r="QGY65" s="200"/>
      <c r="QGZ65" s="266"/>
      <c r="QHA65" s="261"/>
      <c r="QHB65" s="265"/>
      <c r="QHC65" s="266"/>
      <c r="QHD65" s="200"/>
      <c r="QHE65" s="266"/>
      <c r="QHF65" s="261"/>
      <c r="QHG65" s="265"/>
      <c r="QHH65" s="266"/>
      <c r="QHI65" s="200"/>
      <c r="QHJ65" s="266"/>
      <c r="QHK65" s="261"/>
      <c r="QHL65" s="265"/>
      <c r="QHM65" s="266"/>
      <c r="QHN65" s="200"/>
      <c r="QHO65" s="266"/>
      <c r="QHP65" s="261"/>
      <c r="QHQ65" s="265"/>
      <c r="QHR65" s="266"/>
      <c r="QHS65" s="200"/>
      <c r="QHT65" s="266"/>
      <c r="QHU65" s="261"/>
      <c r="QHV65" s="265"/>
      <c r="QHW65" s="266"/>
      <c r="QHX65" s="200"/>
      <c r="QHY65" s="266"/>
      <c r="QHZ65" s="261"/>
      <c r="QIA65" s="265"/>
      <c r="QIB65" s="266"/>
      <c r="QIC65" s="200"/>
      <c r="QID65" s="266"/>
      <c r="QIE65" s="261"/>
      <c r="QIF65" s="265"/>
      <c r="QIG65" s="266"/>
      <c r="QIH65" s="200"/>
      <c r="QII65" s="266"/>
      <c r="QIJ65" s="261"/>
      <c r="QIK65" s="265"/>
      <c r="QIL65" s="266"/>
      <c r="QIM65" s="200"/>
      <c r="QIN65" s="266"/>
      <c r="QIO65" s="261"/>
      <c r="QIP65" s="265"/>
      <c r="QIQ65" s="266"/>
      <c r="QIR65" s="200"/>
      <c r="QIS65" s="266"/>
      <c r="QIT65" s="261"/>
      <c r="QIU65" s="265"/>
      <c r="QIV65" s="266"/>
      <c r="QIW65" s="200"/>
      <c r="QIX65" s="266"/>
      <c r="QIY65" s="261"/>
      <c r="QIZ65" s="265"/>
      <c r="QJA65" s="266"/>
      <c r="QJB65" s="200"/>
      <c r="QJC65" s="266"/>
      <c r="QJD65" s="261"/>
      <c r="QJE65" s="265"/>
      <c r="QJF65" s="266"/>
      <c r="QJG65" s="200"/>
      <c r="QJH65" s="266"/>
      <c r="QJI65" s="261"/>
      <c r="QJJ65" s="265"/>
      <c r="QJK65" s="266"/>
      <c r="QJL65" s="200"/>
      <c r="QJM65" s="266"/>
      <c r="QJN65" s="261"/>
      <c r="QJO65" s="265"/>
      <c r="QJP65" s="266"/>
      <c r="QJQ65" s="200"/>
      <c r="QJR65" s="266"/>
      <c r="QJS65" s="261"/>
      <c r="QJT65" s="265"/>
      <c r="QJU65" s="266"/>
      <c r="QJV65" s="200"/>
      <c r="QJW65" s="266"/>
      <c r="QJX65" s="261"/>
      <c r="QJY65" s="265"/>
      <c r="QJZ65" s="266"/>
      <c r="QKA65" s="200"/>
      <c r="QKB65" s="266"/>
      <c r="QKC65" s="261"/>
      <c r="QKD65" s="265"/>
      <c r="QKE65" s="266"/>
      <c r="QKF65" s="200"/>
      <c r="QKG65" s="266"/>
      <c r="QKH65" s="261"/>
      <c r="QKI65" s="265"/>
      <c r="QKJ65" s="266"/>
      <c r="QKK65" s="200"/>
      <c r="QKL65" s="266"/>
      <c r="QKM65" s="261"/>
      <c r="QKN65" s="265"/>
      <c r="QKO65" s="266"/>
      <c r="QKP65" s="200"/>
      <c r="QKQ65" s="266"/>
      <c r="QKR65" s="261"/>
      <c r="QKS65" s="265"/>
      <c r="QKT65" s="266"/>
      <c r="QKU65" s="200"/>
      <c r="QKV65" s="266"/>
      <c r="QKW65" s="261"/>
      <c r="QKX65" s="265"/>
      <c r="QKY65" s="266"/>
      <c r="QKZ65" s="200"/>
      <c r="QLA65" s="266"/>
      <c r="QLB65" s="261"/>
      <c r="QLC65" s="265"/>
      <c r="QLD65" s="266"/>
      <c r="QLE65" s="200"/>
      <c r="QLF65" s="266"/>
      <c r="QLG65" s="261"/>
      <c r="QLH65" s="265"/>
      <c r="QLI65" s="266"/>
      <c r="QLJ65" s="200"/>
      <c r="QLK65" s="266"/>
      <c r="QLL65" s="261"/>
      <c r="QLM65" s="265"/>
      <c r="QLN65" s="266"/>
      <c r="QLO65" s="200"/>
      <c r="QLP65" s="266"/>
      <c r="QLQ65" s="261"/>
      <c r="QLR65" s="265"/>
      <c r="QLS65" s="266"/>
      <c r="QLT65" s="200"/>
      <c r="QLU65" s="266"/>
      <c r="QLV65" s="261"/>
      <c r="QLW65" s="265"/>
      <c r="QLX65" s="266"/>
      <c r="QLY65" s="200"/>
      <c r="QLZ65" s="266"/>
      <c r="QMA65" s="261"/>
      <c r="QMB65" s="265"/>
      <c r="QMC65" s="266"/>
      <c r="QMD65" s="200"/>
      <c r="QME65" s="266"/>
      <c r="QMF65" s="261"/>
      <c r="QMG65" s="265"/>
      <c r="QMH65" s="266"/>
      <c r="QMI65" s="200"/>
      <c r="QMJ65" s="266"/>
      <c r="QMK65" s="261"/>
      <c r="QML65" s="265"/>
      <c r="QMM65" s="266"/>
      <c r="QMN65" s="200"/>
      <c r="QMO65" s="266"/>
      <c r="QMP65" s="261"/>
      <c r="QMQ65" s="265"/>
      <c r="QMR65" s="266"/>
      <c r="QMS65" s="200"/>
      <c r="QMT65" s="266"/>
      <c r="QMU65" s="261"/>
      <c r="QMV65" s="265"/>
      <c r="QMW65" s="266"/>
      <c r="QMX65" s="200"/>
      <c r="QMY65" s="266"/>
      <c r="QMZ65" s="261"/>
      <c r="QNA65" s="265"/>
      <c r="QNB65" s="266"/>
      <c r="QNC65" s="200"/>
      <c r="QND65" s="266"/>
      <c r="QNE65" s="261"/>
      <c r="QNF65" s="265"/>
      <c r="QNG65" s="266"/>
      <c r="QNH65" s="200"/>
      <c r="QNI65" s="266"/>
      <c r="QNJ65" s="261"/>
      <c r="QNK65" s="265"/>
      <c r="QNL65" s="266"/>
      <c r="QNM65" s="200"/>
      <c r="QNN65" s="266"/>
      <c r="QNO65" s="261"/>
      <c r="QNP65" s="265"/>
      <c r="QNQ65" s="266"/>
      <c r="QNR65" s="200"/>
      <c r="QNS65" s="266"/>
      <c r="QNT65" s="261"/>
      <c r="QNU65" s="265"/>
      <c r="QNV65" s="266"/>
      <c r="QNW65" s="200"/>
      <c r="QNX65" s="266"/>
      <c r="QNY65" s="261"/>
      <c r="QNZ65" s="265"/>
      <c r="QOA65" s="266"/>
      <c r="QOB65" s="200"/>
      <c r="QOC65" s="266"/>
      <c r="QOD65" s="261"/>
      <c r="QOE65" s="265"/>
      <c r="QOF65" s="266"/>
      <c r="QOG65" s="200"/>
      <c r="QOH65" s="266"/>
      <c r="QOI65" s="261"/>
      <c r="QOJ65" s="265"/>
      <c r="QOK65" s="266"/>
      <c r="QOL65" s="200"/>
      <c r="QOM65" s="266"/>
      <c r="QON65" s="261"/>
      <c r="QOO65" s="265"/>
      <c r="QOP65" s="266"/>
      <c r="QOQ65" s="200"/>
      <c r="QOR65" s="266"/>
      <c r="QOS65" s="261"/>
      <c r="QOT65" s="265"/>
      <c r="QOU65" s="266"/>
      <c r="QOV65" s="200"/>
      <c r="QOW65" s="266"/>
      <c r="QOX65" s="261"/>
      <c r="QOY65" s="265"/>
      <c r="QOZ65" s="266"/>
      <c r="QPA65" s="200"/>
      <c r="QPB65" s="266"/>
      <c r="QPC65" s="261"/>
      <c r="QPD65" s="265"/>
      <c r="QPE65" s="266"/>
      <c r="QPF65" s="200"/>
      <c r="QPG65" s="266"/>
      <c r="QPH65" s="261"/>
      <c r="QPI65" s="265"/>
      <c r="QPJ65" s="266"/>
      <c r="QPK65" s="200"/>
      <c r="QPL65" s="266"/>
      <c r="QPM65" s="261"/>
      <c r="QPN65" s="265"/>
      <c r="QPO65" s="266"/>
      <c r="QPP65" s="200"/>
      <c r="QPQ65" s="266"/>
      <c r="QPR65" s="261"/>
      <c r="QPS65" s="265"/>
      <c r="QPT65" s="266"/>
      <c r="QPU65" s="200"/>
      <c r="QPV65" s="266"/>
      <c r="QPW65" s="261"/>
      <c r="QPX65" s="265"/>
      <c r="QPY65" s="266"/>
      <c r="QPZ65" s="200"/>
      <c r="QQA65" s="266"/>
      <c r="QQB65" s="261"/>
      <c r="QQC65" s="265"/>
      <c r="QQD65" s="266"/>
      <c r="QQE65" s="200"/>
      <c r="QQF65" s="266"/>
      <c r="QQG65" s="261"/>
      <c r="QQH65" s="265"/>
      <c r="QQI65" s="266"/>
      <c r="QQJ65" s="200"/>
      <c r="QQK65" s="266"/>
      <c r="QQL65" s="261"/>
      <c r="QQM65" s="265"/>
      <c r="QQN65" s="266"/>
      <c r="QQO65" s="200"/>
      <c r="QQP65" s="266"/>
      <c r="QQQ65" s="261"/>
      <c r="QQR65" s="265"/>
      <c r="QQS65" s="266"/>
      <c r="QQT65" s="200"/>
      <c r="QQU65" s="266"/>
      <c r="QQV65" s="261"/>
      <c r="QQW65" s="265"/>
      <c r="QQX65" s="266"/>
      <c r="QQY65" s="200"/>
      <c r="QQZ65" s="266"/>
      <c r="QRA65" s="261"/>
      <c r="QRB65" s="265"/>
      <c r="QRC65" s="266"/>
      <c r="QRD65" s="200"/>
      <c r="QRE65" s="266"/>
      <c r="QRF65" s="261"/>
      <c r="QRG65" s="265"/>
      <c r="QRH65" s="266"/>
      <c r="QRI65" s="200"/>
      <c r="QRJ65" s="266"/>
      <c r="QRK65" s="261"/>
      <c r="QRL65" s="265"/>
      <c r="QRM65" s="266"/>
      <c r="QRN65" s="200"/>
      <c r="QRO65" s="266"/>
      <c r="QRP65" s="261"/>
      <c r="QRQ65" s="265"/>
      <c r="QRR65" s="266"/>
      <c r="QRS65" s="200"/>
      <c r="QRT65" s="266"/>
      <c r="QRU65" s="261"/>
      <c r="QRV65" s="265"/>
      <c r="QRW65" s="266"/>
      <c r="QRX65" s="200"/>
      <c r="QRY65" s="266"/>
      <c r="QRZ65" s="261"/>
      <c r="QSA65" s="265"/>
      <c r="QSB65" s="266"/>
      <c r="QSC65" s="200"/>
      <c r="QSD65" s="266"/>
      <c r="QSE65" s="261"/>
      <c r="QSF65" s="265"/>
      <c r="QSG65" s="266"/>
      <c r="QSH65" s="200"/>
      <c r="QSI65" s="266"/>
      <c r="QSJ65" s="261"/>
      <c r="QSK65" s="265"/>
      <c r="QSL65" s="266"/>
      <c r="QSM65" s="200"/>
      <c r="QSN65" s="266"/>
      <c r="QSO65" s="261"/>
      <c r="QSP65" s="265"/>
      <c r="QSQ65" s="266"/>
      <c r="QSR65" s="200"/>
      <c r="QSS65" s="266"/>
      <c r="QST65" s="261"/>
      <c r="QSU65" s="265"/>
      <c r="QSV65" s="266"/>
      <c r="QSW65" s="200"/>
      <c r="QSX65" s="266"/>
      <c r="QSY65" s="261"/>
      <c r="QSZ65" s="265"/>
      <c r="QTA65" s="266"/>
      <c r="QTB65" s="200"/>
      <c r="QTC65" s="266"/>
      <c r="QTD65" s="261"/>
      <c r="QTE65" s="265"/>
      <c r="QTF65" s="266"/>
      <c r="QTG65" s="200"/>
      <c r="QTH65" s="266"/>
      <c r="QTI65" s="261"/>
      <c r="QTJ65" s="265"/>
      <c r="QTK65" s="266"/>
      <c r="QTL65" s="200"/>
      <c r="QTM65" s="266"/>
      <c r="QTN65" s="261"/>
      <c r="QTO65" s="265"/>
      <c r="QTP65" s="266"/>
      <c r="QTQ65" s="200"/>
      <c r="QTR65" s="266"/>
      <c r="QTS65" s="261"/>
      <c r="QTT65" s="265"/>
      <c r="QTU65" s="266"/>
      <c r="QTV65" s="200"/>
      <c r="QTW65" s="266"/>
      <c r="QTX65" s="261"/>
      <c r="QTY65" s="265"/>
      <c r="QTZ65" s="266"/>
      <c r="QUA65" s="200"/>
      <c r="QUB65" s="266"/>
      <c r="QUC65" s="261"/>
      <c r="QUD65" s="265"/>
      <c r="QUE65" s="266"/>
      <c r="QUF65" s="200"/>
      <c r="QUG65" s="266"/>
      <c r="QUH65" s="261"/>
      <c r="QUI65" s="265"/>
      <c r="QUJ65" s="266"/>
      <c r="QUK65" s="200"/>
      <c r="QUL65" s="266"/>
      <c r="QUM65" s="261"/>
      <c r="QUN65" s="265"/>
      <c r="QUO65" s="266"/>
      <c r="QUP65" s="200"/>
      <c r="QUQ65" s="266"/>
      <c r="QUR65" s="261"/>
      <c r="QUS65" s="265"/>
      <c r="QUT65" s="266"/>
      <c r="QUU65" s="200"/>
      <c r="QUV65" s="266"/>
      <c r="QUW65" s="261"/>
      <c r="QUX65" s="265"/>
      <c r="QUY65" s="266"/>
      <c r="QUZ65" s="200"/>
      <c r="QVA65" s="266"/>
      <c r="QVB65" s="261"/>
      <c r="QVC65" s="265"/>
      <c r="QVD65" s="266"/>
      <c r="QVE65" s="200"/>
      <c r="QVF65" s="266"/>
      <c r="QVG65" s="261"/>
      <c r="QVH65" s="265"/>
      <c r="QVI65" s="266"/>
      <c r="QVJ65" s="200"/>
      <c r="QVK65" s="266"/>
      <c r="QVL65" s="261"/>
      <c r="QVM65" s="265"/>
      <c r="QVN65" s="266"/>
      <c r="QVO65" s="200"/>
      <c r="QVP65" s="266"/>
      <c r="QVQ65" s="261"/>
      <c r="QVR65" s="265"/>
      <c r="QVS65" s="266"/>
      <c r="QVT65" s="200"/>
      <c r="QVU65" s="266"/>
      <c r="QVV65" s="261"/>
      <c r="QVW65" s="265"/>
      <c r="QVX65" s="266"/>
      <c r="QVY65" s="200"/>
      <c r="QVZ65" s="266"/>
      <c r="QWA65" s="261"/>
      <c r="QWB65" s="265"/>
      <c r="QWC65" s="266"/>
      <c r="QWD65" s="200"/>
      <c r="QWE65" s="266"/>
      <c r="QWF65" s="261"/>
      <c r="QWG65" s="265"/>
      <c r="QWH65" s="266"/>
      <c r="QWI65" s="200"/>
      <c r="QWJ65" s="266"/>
      <c r="QWK65" s="261"/>
      <c r="QWL65" s="265"/>
      <c r="QWM65" s="266"/>
      <c r="QWN65" s="200"/>
      <c r="QWO65" s="266"/>
      <c r="QWP65" s="261"/>
      <c r="QWQ65" s="265"/>
      <c r="QWR65" s="266"/>
      <c r="QWS65" s="200"/>
      <c r="QWT65" s="266"/>
      <c r="QWU65" s="261"/>
      <c r="QWV65" s="265"/>
      <c r="QWW65" s="266"/>
      <c r="QWX65" s="200"/>
      <c r="QWY65" s="266"/>
      <c r="QWZ65" s="261"/>
      <c r="QXA65" s="265"/>
      <c r="QXB65" s="266"/>
      <c r="QXC65" s="200"/>
      <c r="QXD65" s="266"/>
      <c r="QXE65" s="261"/>
      <c r="QXF65" s="265"/>
      <c r="QXG65" s="266"/>
      <c r="QXH65" s="200"/>
      <c r="QXI65" s="266"/>
      <c r="QXJ65" s="261"/>
      <c r="QXK65" s="265"/>
      <c r="QXL65" s="266"/>
      <c r="QXM65" s="200"/>
      <c r="QXN65" s="266"/>
      <c r="QXO65" s="261"/>
      <c r="QXP65" s="265"/>
      <c r="QXQ65" s="266"/>
      <c r="QXR65" s="200"/>
      <c r="QXS65" s="266"/>
      <c r="QXT65" s="261"/>
      <c r="QXU65" s="265"/>
      <c r="QXV65" s="266"/>
      <c r="QXW65" s="200"/>
      <c r="QXX65" s="266"/>
      <c r="QXY65" s="261"/>
      <c r="QXZ65" s="265"/>
      <c r="QYA65" s="266"/>
      <c r="QYB65" s="200"/>
      <c r="QYC65" s="266"/>
      <c r="QYD65" s="261"/>
      <c r="QYE65" s="265"/>
      <c r="QYF65" s="266"/>
      <c r="QYG65" s="200"/>
      <c r="QYH65" s="266"/>
      <c r="QYI65" s="261"/>
      <c r="QYJ65" s="265"/>
      <c r="QYK65" s="266"/>
      <c r="QYL65" s="200"/>
      <c r="QYM65" s="266"/>
      <c r="QYN65" s="261"/>
      <c r="QYO65" s="265"/>
      <c r="QYP65" s="266"/>
      <c r="QYQ65" s="200"/>
      <c r="QYR65" s="266"/>
      <c r="QYS65" s="261"/>
      <c r="QYT65" s="265"/>
      <c r="QYU65" s="266"/>
      <c r="QYV65" s="200"/>
      <c r="QYW65" s="266"/>
      <c r="QYX65" s="261"/>
      <c r="QYY65" s="265"/>
      <c r="QYZ65" s="266"/>
      <c r="QZA65" s="200"/>
      <c r="QZB65" s="266"/>
      <c r="QZC65" s="261"/>
      <c r="QZD65" s="265"/>
      <c r="QZE65" s="266"/>
      <c r="QZF65" s="200"/>
      <c r="QZG65" s="266"/>
      <c r="QZH65" s="261"/>
      <c r="QZI65" s="265"/>
      <c r="QZJ65" s="266"/>
      <c r="QZK65" s="200"/>
      <c r="QZL65" s="266"/>
      <c r="QZM65" s="261"/>
      <c r="QZN65" s="265"/>
      <c r="QZO65" s="266"/>
      <c r="QZP65" s="200"/>
      <c r="QZQ65" s="266"/>
      <c r="QZR65" s="261"/>
      <c r="QZS65" s="265"/>
      <c r="QZT65" s="266"/>
      <c r="QZU65" s="200"/>
      <c r="QZV65" s="266"/>
      <c r="QZW65" s="261"/>
      <c r="QZX65" s="265"/>
      <c r="QZY65" s="266"/>
      <c r="QZZ65" s="200"/>
      <c r="RAA65" s="266"/>
      <c r="RAB65" s="261"/>
      <c r="RAC65" s="265"/>
      <c r="RAD65" s="266"/>
      <c r="RAE65" s="200"/>
      <c r="RAF65" s="266"/>
      <c r="RAG65" s="261"/>
      <c r="RAH65" s="265"/>
      <c r="RAI65" s="266"/>
      <c r="RAJ65" s="200"/>
      <c r="RAK65" s="266"/>
      <c r="RAL65" s="261"/>
      <c r="RAM65" s="265"/>
      <c r="RAN65" s="266"/>
      <c r="RAO65" s="200"/>
      <c r="RAP65" s="266"/>
      <c r="RAQ65" s="261"/>
      <c r="RAR65" s="265"/>
      <c r="RAS65" s="266"/>
      <c r="RAT65" s="200"/>
      <c r="RAU65" s="266"/>
      <c r="RAV65" s="261"/>
      <c r="RAW65" s="265"/>
      <c r="RAX65" s="266"/>
      <c r="RAY65" s="200"/>
      <c r="RAZ65" s="266"/>
      <c r="RBA65" s="261"/>
      <c r="RBB65" s="265"/>
      <c r="RBC65" s="266"/>
      <c r="RBD65" s="200"/>
      <c r="RBE65" s="266"/>
      <c r="RBF65" s="261"/>
      <c r="RBG65" s="265"/>
      <c r="RBH65" s="266"/>
      <c r="RBI65" s="200"/>
      <c r="RBJ65" s="266"/>
      <c r="RBK65" s="261"/>
      <c r="RBL65" s="265"/>
      <c r="RBM65" s="266"/>
      <c r="RBN65" s="200"/>
      <c r="RBO65" s="266"/>
      <c r="RBP65" s="261"/>
      <c r="RBQ65" s="265"/>
      <c r="RBR65" s="266"/>
      <c r="RBS65" s="200"/>
      <c r="RBT65" s="266"/>
      <c r="RBU65" s="261"/>
      <c r="RBV65" s="265"/>
      <c r="RBW65" s="266"/>
      <c r="RBX65" s="200"/>
      <c r="RBY65" s="266"/>
      <c r="RBZ65" s="261"/>
      <c r="RCA65" s="265"/>
      <c r="RCB65" s="266"/>
      <c r="RCC65" s="200"/>
      <c r="RCD65" s="266"/>
      <c r="RCE65" s="261"/>
      <c r="RCF65" s="265"/>
      <c r="RCG65" s="266"/>
      <c r="RCH65" s="200"/>
      <c r="RCI65" s="266"/>
      <c r="RCJ65" s="261"/>
      <c r="RCK65" s="265"/>
      <c r="RCL65" s="266"/>
      <c r="RCM65" s="200"/>
      <c r="RCN65" s="266"/>
      <c r="RCO65" s="261"/>
      <c r="RCP65" s="265"/>
      <c r="RCQ65" s="266"/>
      <c r="RCR65" s="200"/>
      <c r="RCS65" s="266"/>
      <c r="RCT65" s="261"/>
      <c r="RCU65" s="265"/>
      <c r="RCV65" s="266"/>
      <c r="RCW65" s="200"/>
      <c r="RCX65" s="266"/>
      <c r="RCY65" s="261"/>
      <c r="RCZ65" s="265"/>
      <c r="RDA65" s="266"/>
      <c r="RDB65" s="200"/>
      <c r="RDC65" s="266"/>
      <c r="RDD65" s="261"/>
      <c r="RDE65" s="265"/>
      <c r="RDF65" s="266"/>
      <c r="RDG65" s="200"/>
      <c r="RDH65" s="266"/>
      <c r="RDI65" s="261"/>
      <c r="RDJ65" s="265"/>
      <c r="RDK65" s="266"/>
      <c r="RDL65" s="200"/>
      <c r="RDM65" s="266"/>
      <c r="RDN65" s="261"/>
      <c r="RDO65" s="265"/>
      <c r="RDP65" s="266"/>
      <c r="RDQ65" s="200"/>
      <c r="RDR65" s="266"/>
      <c r="RDS65" s="261"/>
      <c r="RDT65" s="265"/>
      <c r="RDU65" s="266"/>
      <c r="RDV65" s="200"/>
      <c r="RDW65" s="266"/>
      <c r="RDX65" s="261"/>
      <c r="RDY65" s="265"/>
      <c r="RDZ65" s="266"/>
      <c r="REA65" s="200"/>
      <c r="REB65" s="266"/>
      <c r="REC65" s="261"/>
      <c r="RED65" s="265"/>
      <c r="REE65" s="266"/>
      <c r="REF65" s="200"/>
      <c r="REG65" s="266"/>
      <c r="REH65" s="261"/>
      <c r="REI65" s="265"/>
      <c r="REJ65" s="266"/>
      <c r="REK65" s="200"/>
      <c r="REL65" s="266"/>
      <c r="REM65" s="261"/>
      <c r="REN65" s="265"/>
      <c r="REO65" s="266"/>
      <c r="REP65" s="200"/>
      <c r="REQ65" s="266"/>
      <c r="RER65" s="261"/>
      <c r="RES65" s="265"/>
      <c r="RET65" s="266"/>
      <c r="REU65" s="200"/>
      <c r="REV65" s="266"/>
      <c r="REW65" s="261"/>
      <c r="REX65" s="265"/>
      <c r="REY65" s="266"/>
      <c r="REZ65" s="200"/>
      <c r="RFA65" s="266"/>
      <c r="RFB65" s="261"/>
      <c r="RFC65" s="265"/>
      <c r="RFD65" s="266"/>
      <c r="RFE65" s="200"/>
      <c r="RFF65" s="266"/>
      <c r="RFG65" s="261"/>
      <c r="RFH65" s="265"/>
      <c r="RFI65" s="266"/>
      <c r="RFJ65" s="200"/>
      <c r="RFK65" s="266"/>
      <c r="RFL65" s="261"/>
      <c r="RFM65" s="265"/>
      <c r="RFN65" s="266"/>
      <c r="RFO65" s="200"/>
      <c r="RFP65" s="266"/>
      <c r="RFQ65" s="261"/>
      <c r="RFR65" s="265"/>
      <c r="RFS65" s="266"/>
      <c r="RFT65" s="200"/>
      <c r="RFU65" s="266"/>
      <c r="RFV65" s="261"/>
      <c r="RFW65" s="265"/>
      <c r="RFX65" s="266"/>
      <c r="RFY65" s="200"/>
      <c r="RFZ65" s="266"/>
      <c r="RGA65" s="261"/>
      <c r="RGB65" s="265"/>
      <c r="RGC65" s="266"/>
      <c r="RGD65" s="200"/>
      <c r="RGE65" s="266"/>
      <c r="RGF65" s="261"/>
      <c r="RGG65" s="265"/>
      <c r="RGH65" s="266"/>
      <c r="RGI65" s="200"/>
      <c r="RGJ65" s="266"/>
      <c r="RGK65" s="261"/>
      <c r="RGL65" s="265"/>
      <c r="RGM65" s="266"/>
      <c r="RGN65" s="200"/>
      <c r="RGO65" s="266"/>
      <c r="RGP65" s="261"/>
      <c r="RGQ65" s="265"/>
      <c r="RGR65" s="266"/>
      <c r="RGS65" s="200"/>
      <c r="RGT65" s="266"/>
      <c r="RGU65" s="261"/>
      <c r="RGV65" s="265"/>
      <c r="RGW65" s="266"/>
      <c r="RGX65" s="200"/>
      <c r="RGY65" s="266"/>
      <c r="RGZ65" s="261"/>
      <c r="RHA65" s="265"/>
      <c r="RHB65" s="266"/>
      <c r="RHC65" s="200"/>
      <c r="RHD65" s="266"/>
      <c r="RHE65" s="261"/>
      <c r="RHF65" s="265"/>
      <c r="RHG65" s="266"/>
      <c r="RHH65" s="200"/>
      <c r="RHI65" s="266"/>
      <c r="RHJ65" s="261"/>
      <c r="RHK65" s="265"/>
      <c r="RHL65" s="266"/>
      <c r="RHM65" s="200"/>
      <c r="RHN65" s="266"/>
      <c r="RHO65" s="261"/>
      <c r="RHP65" s="265"/>
      <c r="RHQ65" s="266"/>
      <c r="RHR65" s="200"/>
      <c r="RHS65" s="266"/>
      <c r="RHT65" s="261"/>
      <c r="RHU65" s="265"/>
      <c r="RHV65" s="266"/>
      <c r="RHW65" s="200"/>
      <c r="RHX65" s="266"/>
      <c r="RHY65" s="261"/>
      <c r="RHZ65" s="265"/>
      <c r="RIA65" s="266"/>
      <c r="RIB65" s="200"/>
      <c r="RIC65" s="266"/>
      <c r="RID65" s="261"/>
      <c r="RIE65" s="265"/>
      <c r="RIF65" s="266"/>
      <c r="RIG65" s="200"/>
      <c r="RIH65" s="266"/>
      <c r="RII65" s="261"/>
      <c r="RIJ65" s="265"/>
      <c r="RIK65" s="266"/>
      <c r="RIL65" s="200"/>
      <c r="RIM65" s="266"/>
      <c r="RIN65" s="261"/>
      <c r="RIO65" s="265"/>
      <c r="RIP65" s="266"/>
      <c r="RIQ65" s="200"/>
      <c r="RIR65" s="266"/>
      <c r="RIS65" s="261"/>
      <c r="RIT65" s="265"/>
      <c r="RIU65" s="266"/>
      <c r="RIV65" s="200"/>
      <c r="RIW65" s="266"/>
      <c r="RIX65" s="261"/>
      <c r="RIY65" s="265"/>
      <c r="RIZ65" s="266"/>
      <c r="RJA65" s="200"/>
      <c r="RJB65" s="266"/>
      <c r="RJC65" s="261"/>
      <c r="RJD65" s="265"/>
      <c r="RJE65" s="266"/>
      <c r="RJF65" s="200"/>
      <c r="RJG65" s="266"/>
      <c r="RJH65" s="261"/>
      <c r="RJI65" s="265"/>
      <c r="RJJ65" s="266"/>
      <c r="RJK65" s="200"/>
      <c r="RJL65" s="266"/>
      <c r="RJM65" s="261"/>
      <c r="RJN65" s="265"/>
      <c r="RJO65" s="266"/>
      <c r="RJP65" s="200"/>
      <c r="RJQ65" s="266"/>
      <c r="RJR65" s="261"/>
      <c r="RJS65" s="265"/>
      <c r="RJT65" s="266"/>
      <c r="RJU65" s="200"/>
      <c r="RJV65" s="266"/>
      <c r="RJW65" s="261"/>
      <c r="RJX65" s="265"/>
      <c r="RJY65" s="266"/>
      <c r="RJZ65" s="200"/>
      <c r="RKA65" s="266"/>
      <c r="RKB65" s="261"/>
      <c r="RKC65" s="265"/>
      <c r="RKD65" s="266"/>
      <c r="RKE65" s="200"/>
      <c r="RKF65" s="266"/>
      <c r="RKG65" s="261"/>
      <c r="RKH65" s="265"/>
      <c r="RKI65" s="266"/>
      <c r="RKJ65" s="200"/>
      <c r="RKK65" s="266"/>
      <c r="RKL65" s="261"/>
      <c r="RKM65" s="265"/>
      <c r="RKN65" s="266"/>
      <c r="RKO65" s="200"/>
      <c r="RKP65" s="266"/>
      <c r="RKQ65" s="261"/>
      <c r="RKR65" s="265"/>
      <c r="RKS65" s="266"/>
      <c r="RKT65" s="200"/>
      <c r="RKU65" s="266"/>
      <c r="RKV65" s="261"/>
      <c r="RKW65" s="265"/>
      <c r="RKX65" s="266"/>
      <c r="RKY65" s="200"/>
      <c r="RKZ65" s="266"/>
      <c r="RLA65" s="261"/>
      <c r="RLB65" s="265"/>
      <c r="RLC65" s="266"/>
      <c r="RLD65" s="200"/>
      <c r="RLE65" s="266"/>
      <c r="RLF65" s="261"/>
      <c r="RLG65" s="265"/>
      <c r="RLH65" s="266"/>
      <c r="RLI65" s="200"/>
      <c r="RLJ65" s="266"/>
      <c r="RLK65" s="261"/>
      <c r="RLL65" s="265"/>
      <c r="RLM65" s="266"/>
      <c r="RLN65" s="200"/>
      <c r="RLO65" s="266"/>
      <c r="RLP65" s="261"/>
      <c r="RLQ65" s="265"/>
      <c r="RLR65" s="266"/>
      <c r="RLS65" s="200"/>
      <c r="RLT65" s="266"/>
      <c r="RLU65" s="261"/>
      <c r="RLV65" s="265"/>
      <c r="RLW65" s="266"/>
      <c r="RLX65" s="200"/>
      <c r="RLY65" s="266"/>
      <c r="RLZ65" s="261"/>
      <c r="RMA65" s="265"/>
      <c r="RMB65" s="266"/>
      <c r="RMC65" s="200"/>
      <c r="RMD65" s="266"/>
      <c r="RME65" s="261"/>
      <c r="RMF65" s="265"/>
      <c r="RMG65" s="266"/>
      <c r="RMH65" s="200"/>
      <c r="RMI65" s="266"/>
      <c r="RMJ65" s="261"/>
      <c r="RMK65" s="265"/>
      <c r="RML65" s="266"/>
      <c r="RMM65" s="200"/>
      <c r="RMN65" s="266"/>
      <c r="RMO65" s="261"/>
      <c r="RMP65" s="265"/>
      <c r="RMQ65" s="266"/>
      <c r="RMR65" s="200"/>
      <c r="RMS65" s="266"/>
      <c r="RMT65" s="261"/>
      <c r="RMU65" s="265"/>
      <c r="RMV65" s="266"/>
      <c r="RMW65" s="200"/>
      <c r="RMX65" s="266"/>
      <c r="RMY65" s="261"/>
      <c r="RMZ65" s="265"/>
      <c r="RNA65" s="266"/>
      <c r="RNB65" s="200"/>
      <c r="RNC65" s="266"/>
      <c r="RND65" s="261"/>
      <c r="RNE65" s="265"/>
      <c r="RNF65" s="266"/>
      <c r="RNG65" s="200"/>
      <c r="RNH65" s="266"/>
      <c r="RNI65" s="261"/>
      <c r="RNJ65" s="265"/>
      <c r="RNK65" s="266"/>
      <c r="RNL65" s="200"/>
      <c r="RNM65" s="266"/>
      <c r="RNN65" s="261"/>
      <c r="RNO65" s="265"/>
      <c r="RNP65" s="266"/>
      <c r="RNQ65" s="200"/>
      <c r="RNR65" s="266"/>
      <c r="RNS65" s="261"/>
      <c r="RNT65" s="265"/>
      <c r="RNU65" s="266"/>
      <c r="RNV65" s="200"/>
      <c r="RNW65" s="266"/>
      <c r="RNX65" s="261"/>
      <c r="RNY65" s="265"/>
      <c r="RNZ65" s="266"/>
      <c r="ROA65" s="200"/>
      <c r="ROB65" s="266"/>
      <c r="ROC65" s="261"/>
      <c r="ROD65" s="265"/>
      <c r="ROE65" s="266"/>
      <c r="ROF65" s="200"/>
      <c r="ROG65" s="266"/>
      <c r="ROH65" s="261"/>
      <c r="ROI65" s="265"/>
      <c r="ROJ65" s="266"/>
      <c r="ROK65" s="200"/>
      <c r="ROL65" s="266"/>
      <c r="ROM65" s="261"/>
      <c r="RON65" s="265"/>
      <c r="ROO65" s="266"/>
      <c r="ROP65" s="200"/>
      <c r="ROQ65" s="266"/>
      <c r="ROR65" s="261"/>
      <c r="ROS65" s="265"/>
      <c r="ROT65" s="266"/>
      <c r="ROU65" s="200"/>
      <c r="ROV65" s="266"/>
      <c r="ROW65" s="261"/>
      <c r="ROX65" s="265"/>
      <c r="ROY65" s="266"/>
      <c r="ROZ65" s="200"/>
      <c r="RPA65" s="266"/>
      <c r="RPB65" s="261"/>
      <c r="RPC65" s="265"/>
      <c r="RPD65" s="266"/>
      <c r="RPE65" s="200"/>
      <c r="RPF65" s="266"/>
      <c r="RPG65" s="261"/>
      <c r="RPH65" s="265"/>
      <c r="RPI65" s="266"/>
      <c r="RPJ65" s="200"/>
      <c r="RPK65" s="266"/>
      <c r="RPL65" s="261"/>
      <c r="RPM65" s="265"/>
      <c r="RPN65" s="266"/>
      <c r="RPO65" s="200"/>
      <c r="RPP65" s="266"/>
      <c r="RPQ65" s="261"/>
      <c r="RPR65" s="265"/>
      <c r="RPS65" s="266"/>
      <c r="RPT65" s="200"/>
      <c r="RPU65" s="266"/>
      <c r="RPV65" s="261"/>
      <c r="RPW65" s="265"/>
      <c r="RPX65" s="266"/>
      <c r="RPY65" s="200"/>
      <c r="RPZ65" s="266"/>
      <c r="RQA65" s="261"/>
      <c r="RQB65" s="265"/>
      <c r="RQC65" s="266"/>
      <c r="RQD65" s="200"/>
      <c r="RQE65" s="266"/>
      <c r="RQF65" s="261"/>
      <c r="RQG65" s="265"/>
      <c r="RQH65" s="266"/>
      <c r="RQI65" s="200"/>
      <c r="RQJ65" s="266"/>
      <c r="RQK65" s="261"/>
      <c r="RQL65" s="265"/>
      <c r="RQM65" s="266"/>
      <c r="RQN65" s="200"/>
      <c r="RQO65" s="266"/>
      <c r="RQP65" s="261"/>
      <c r="RQQ65" s="265"/>
      <c r="RQR65" s="266"/>
      <c r="RQS65" s="200"/>
      <c r="RQT65" s="266"/>
      <c r="RQU65" s="261"/>
      <c r="RQV65" s="265"/>
      <c r="RQW65" s="266"/>
      <c r="RQX65" s="200"/>
      <c r="RQY65" s="266"/>
      <c r="RQZ65" s="261"/>
      <c r="RRA65" s="265"/>
      <c r="RRB65" s="266"/>
      <c r="RRC65" s="200"/>
      <c r="RRD65" s="266"/>
      <c r="RRE65" s="261"/>
      <c r="RRF65" s="265"/>
      <c r="RRG65" s="266"/>
      <c r="RRH65" s="200"/>
      <c r="RRI65" s="266"/>
      <c r="RRJ65" s="261"/>
      <c r="RRK65" s="265"/>
      <c r="RRL65" s="266"/>
      <c r="RRM65" s="200"/>
      <c r="RRN65" s="266"/>
      <c r="RRO65" s="261"/>
      <c r="RRP65" s="265"/>
      <c r="RRQ65" s="266"/>
      <c r="RRR65" s="200"/>
      <c r="RRS65" s="266"/>
      <c r="RRT65" s="261"/>
      <c r="RRU65" s="265"/>
      <c r="RRV65" s="266"/>
      <c r="RRW65" s="200"/>
      <c r="RRX65" s="266"/>
      <c r="RRY65" s="261"/>
      <c r="RRZ65" s="265"/>
      <c r="RSA65" s="266"/>
      <c r="RSB65" s="200"/>
      <c r="RSC65" s="266"/>
      <c r="RSD65" s="261"/>
      <c r="RSE65" s="265"/>
      <c r="RSF65" s="266"/>
      <c r="RSG65" s="200"/>
      <c r="RSH65" s="266"/>
      <c r="RSI65" s="261"/>
      <c r="RSJ65" s="265"/>
      <c r="RSK65" s="266"/>
      <c r="RSL65" s="200"/>
      <c r="RSM65" s="266"/>
      <c r="RSN65" s="261"/>
      <c r="RSO65" s="265"/>
      <c r="RSP65" s="266"/>
      <c r="RSQ65" s="200"/>
      <c r="RSR65" s="266"/>
      <c r="RSS65" s="261"/>
      <c r="RST65" s="265"/>
      <c r="RSU65" s="266"/>
      <c r="RSV65" s="200"/>
      <c r="RSW65" s="266"/>
      <c r="RSX65" s="261"/>
      <c r="RSY65" s="265"/>
      <c r="RSZ65" s="266"/>
      <c r="RTA65" s="200"/>
      <c r="RTB65" s="266"/>
      <c r="RTC65" s="261"/>
      <c r="RTD65" s="265"/>
      <c r="RTE65" s="266"/>
      <c r="RTF65" s="200"/>
      <c r="RTG65" s="266"/>
      <c r="RTH65" s="261"/>
      <c r="RTI65" s="265"/>
      <c r="RTJ65" s="266"/>
      <c r="RTK65" s="200"/>
      <c r="RTL65" s="266"/>
      <c r="RTM65" s="261"/>
      <c r="RTN65" s="265"/>
      <c r="RTO65" s="266"/>
      <c r="RTP65" s="200"/>
      <c r="RTQ65" s="266"/>
      <c r="RTR65" s="261"/>
      <c r="RTS65" s="265"/>
      <c r="RTT65" s="266"/>
      <c r="RTU65" s="200"/>
      <c r="RTV65" s="266"/>
      <c r="RTW65" s="261"/>
      <c r="RTX65" s="265"/>
      <c r="RTY65" s="266"/>
      <c r="RTZ65" s="200"/>
      <c r="RUA65" s="266"/>
      <c r="RUB65" s="261"/>
      <c r="RUC65" s="265"/>
      <c r="RUD65" s="266"/>
      <c r="RUE65" s="200"/>
      <c r="RUF65" s="266"/>
      <c r="RUG65" s="261"/>
      <c r="RUH65" s="265"/>
      <c r="RUI65" s="266"/>
      <c r="RUJ65" s="200"/>
      <c r="RUK65" s="266"/>
      <c r="RUL65" s="261"/>
      <c r="RUM65" s="265"/>
      <c r="RUN65" s="266"/>
      <c r="RUO65" s="200"/>
      <c r="RUP65" s="266"/>
      <c r="RUQ65" s="261"/>
      <c r="RUR65" s="265"/>
      <c r="RUS65" s="266"/>
      <c r="RUT65" s="200"/>
      <c r="RUU65" s="266"/>
      <c r="RUV65" s="261"/>
      <c r="RUW65" s="265"/>
      <c r="RUX65" s="266"/>
      <c r="RUY65" s="200"/>
      <c r="RUZ65" s="266"/>
      <c r="RVA65" s="261"/>
      <c r="RVB65" s="265"/>
      <c r="RVC65" s="266"/>
      <c r="RVD65" s="200"/>
      <c r="RVE65" s="266"/>
      <c r="RVF65" s="261"/>
      <c r="RVG65" s="265"/>
      <c r="RVH65" s="266"/>
      <c r="RVI65" s="200"/>
      <c r="RVJ65" s="266"/>
      <c r="RVK65" s="261"/>
      <c r="RVL65" s="265"/>
      <c r="RVM65" s="266"/>
      <c r="RVN65" s="200"/>
      <c r="RVO65" s="266"/>
      <c r="RVP65" s="261"/>
      <c r="RVQ65" s="265"/>
      <c r="RVR65" s="266"/>
      <c r="RVS65" s="200"/>
      <c r="RVT65" s="266"/>
      <c r="RVU65" s="261"/>
      <c r="RVV65" s="265"/>
      <c r="RVW65" s="266"/>
      <c r="RVX65" s="200"/>
      <c r="RVY65" s="266"/>
      <c r="RVZ65" s="261"/>
      <c r="RWA65" s="265"/>
      <c r="RWB65" s="266"/>
      <c r="RWC65" s="200"/>
      <c r="RWD65" s="266"/>
      <c r="RWE65" s="261"/>
      <c r="RWF65" s="265"/>
      <c r="RWG65" s="266"/>
      <c r="RWH65" s="200"/>
      <c r="RWI65" s="266"/>
      <c r="RWJ65" s="261"/>
      <c r="RWK65" s="265"/>
      <c r="RWL65" s="266"/>
      <c r="RWM65" s="200"/>
      <c r="RWN65" s="266"/>
      <c r="RWO65" s="261"/>
      <c r="RWP65" s="265"/>
      <c r="RWQ65" s="266"/>
      <c r="RWR65" s="200"/>
      <c r="RWS65" s="266"/>
      <c r="RWT65" s="261"/>
      <c r="RWU65" s="265"/>
      <c r="RWV65" s="266"/>
      <c r="RWW65" s="200"/>
      <c r="RWX65" s="266"/>
      <c r="RWY65" s="261"/>
      <c r="RWZ65" s="265"/>
      <c r="RXA65" s="266"/>
      <c r="RXB65" s="200"/>
      <c r="RXC65" s="266"/>
      <c r="RXD65" s="261"/>
      <c r="RXE65" s="265"/>
      <c r="RXF65" s="266"/>
      <c r="RXG65" s="200"/>
      <c r="RXH65" s="266"/>
      <c r="RXI65" s="261"/>
      <c r="RXJ65" s="265"/>
      <c r="RXK65" s="266"/>
      <c r="RXL65" s="200"/>
      <c r="RXM65" s="266"/>
      <c r="RXN65" s="261"/>
      <c r="RXO65" s="265"/>
      <c r="RXP65" s="266"/>
      <c r="RXQ65" s="200"/>
      <c r="RXR65" s="266"/>
      <c r="RXS65" s="261"/>
      <c r="RXT65" s="265"/>
      <c r="RXU65" s="266"/>
      <c r="RXV65" s="200"/>
      <c r="RXW65" s="266"/>
      <c r="RXX65" s="261"/>
      <c r="RXY65" s="265"/>
      <c r="RXZ65" s="266"/>
      <c r="RYA65" s="200"/>
      <c r="RYB65" s="266"/>
      <c r="RYC65" s="261"/>
      <c r="RYD65" s="265"/>
      <c r="RYE65" s="266"/>
      <c r="RYF65" s="200"/>
      <c r="RYG65" s="266"/>
      <c r="RYH65" s="261"/>
      <c r="RYI65" s="265"/>
      <c r="RYJ65" s="266"/>
      <c r="RYK65" s="200"/>
      <c r="RYL65" s="266"/>
      <c r="RYM65" s="261"/>
      <c r="RYN65" s="265"/>
      <c r="RYO65" s="266"/>
      <c r="RYP65" s="200"/>
      <c r="RYQ65" s="266"/>
      <c r="RYR65" s="261"/>
      <c r="RYS65" s="265"/>
      <c r="RYT65" s="266"/>
      <c r="RYU65" s="200"/>
      <c r="RYV65" s="266"/>
      <c r="RYW65" s="261"/>
      <c r="RYX65" s="265"/>
      <c r="RYY65" s="266"/>
      <c r="RYZ65" s="200"/>
      <c r="RZA65" s="266"/>
      <c r="RZB65" s="261"/>
      <c r="RZC65" s="265"/>
      <c r="RZD65" s="266"/>
      <c r="RZE65" s="200"/>
      <c r="RZF65" s="266"/>
      <c r="RZG65" s="261"/>
      <c r="RZH65" s="265"/>
      <c r="RZI65" s="266"/>
      <c r="RZJ65" s="200"/>
      <c r="RZK65" s="266"/>
      <c r="RZL65" s="261"/>
      <c r="RZM65" s="265"/>
      <c r="RZN65" s="266"/>
      <c r="RZO65" s="200"/>
      <c r="RZP65" s="266"/>
      <c r="RZQ65" s="261"/>
      <c r="RZR65" s="265"/>
      <c r="RZS65" s="266"/>
      <c r="RZT65" s="200"/>
      <c r="RZU65" s="266"/>
      <c r="RZV65" s="261"/>
      <c r="RZW65" s="265"/>
      <c r="RZX65" s="266"/>
      <c r="RZY65" s="200"/>
      <c r="RZZ65" s="266"/>
      <c r="SAA65" s="261"/>
      <c r="SAB65" s="265"/>
      <c r="SAC65" s="266"/>
      <c r="SAD65" s="200"/>
      <c r="SAE65" s="266"/>
      <c r="SAF65" s="261"/>
      <c r="SAG65" s="265"/>
      <c r="SAH65" s="266"/>
      <c r="SAI65" s="200"/>
      <c r="SAJ65" s="266"/>
      <c r="SAK65" s="261"/>
      <c r="SAL65" s="265"/>
      <c r="SAM65" s="266"/>
      <c r="SAN65" s="200"/>
      <c r="SAO65" s="266"/>
      <c r="SAP65" s="261"/>
      <c r="SAQ65" s="265"/>
      <c r="SAR65" s="266"/>
      <c r="SAS65" s="200"/>
      <c r="SAT65" s="266"/>
      <c r="SAU65" s="261"/>
      <c r="SAV65" s="265"/>
      <c r="SAW65" s="266"/>
      <c r="SAX65" s="200"/>
      <c r="SAY65" s="266"/>
      <c r="SAZ65" s="261"/>
      <c r="SBA65" s="265"/>
      <c r="SBB65" s="266"/>
      <c r="SBC65" s="200"/>
      <c r="SBD65" s="266"/>
      <c r="SBE65" s="261"/>
      <c r="SBF65" s="265"/>
      <c r="SBG65" s="266"/>
      <c r="SBH65" s="200"/>
      <c r="SBI65" s="266"/>
      <c r="SBJ65" s="261"/>
      <c r="SBK65" s="265"/>
      <c r="SBL65" s="266"/>
      <c r="SBM65" s="200"/>
      <c r="SBN65" s="266"/>
      <c r="SBO65" s="261"/>
      <c r="SBP65" s="265"/>
      <c r="SBQ65" s="266"/>
      <c r="SBR65" s="200"/>
      <c r="SBS65" s="266"/>
      <c r="SBT65" s="261"/>
      <c r="SBU65" s="265"/>
      <c r="SBV65" s="266"/>
      <c r="SBW65" s="200"/>
      <c r="SBX65" s="266"/>
      <c r="SBY65" s="261"/>
      <c r="SBZ65" s="265"/>
      <c r="SCA65" s="266"/>
      <c r="SCB65" s="200"/>
      <c r="SCC65" s="266"/>
      <c r="SCD65" s="261"/>
      <c r="SCE65" s="265"/>
      <c r="SCF65" s="266"/>
      <c r="SCG65" s="200"/>
      <c r="SCH65" s="266"/>
      <c r="SCI65" s="261"/>
      <c r="SCJ65" s="265"/>
      <c r="SCK65" s="266"/>
      <c r="SCL65" s="200"/>
      <c r="SCM65" s="266"/>
      <c r="SCN65" s="261"/>
      <c r="SCO65" s="265"/>
      <c r="SCP65" s="266"/>
      <c r="SCQ65" s="200"/>
      <c r="SCR65" s="266"/>
      <c r="SCS65" s="261"/>
      <c r="SCT65" s="265"/>
      <c r="SCU65" s="266"/>
      <c r="SCV65" s="200"/>
      <c r="SCW65" s="266"/>
      <c r="SCX65" s="261"/>
      <c r="SCY65" s="265"/>
      <c r="SCZ65" s="266"/>
      <c r="SDA65" s="200"/>
      <c r="SDB65" s="266"/>
      <c r="SDC65" s="261"/>
      <c r="SDD65" s="265"/>
      <c r="SDE65" s="266"/>
      <c r="SDF65" s="200"/>
      <c r="SDG65" s="266"/>
      <c r="SDH65" s="261"/>
      <c r="SDI65" s="265"/>
      <c r="SDJ65" s="266"/>
      <c r="SDK65" s="200"/>
      <c r="SDL65" s="266"/>
      <c r="SDM65" s="261"/>
      <c r="SDN65" s="265"/>
      <c r="SDO65" s="266"/>
      <c r="SDP65" s="200"/>
      <c r="SDQ65" s="266"/>
      <c r="SDR65" s="261"/>
      <c r="SDS65" s="265"/>
      <c r="SDT65" s="266"/>
      <c r="SDU65" s="200"/>
      <c r="SDV65" s="266"/>
      <c r="SDW65" s="261"/>
      <c r="SDX65" s="265"/>
      <c r="SDY65" s="266"/>
      <c r="SDZ65" s="200"/>
      <c r="SEA65" s="266"/>
      <c r="SEB65" s="261"/>
      <c r="SEC65" s="265"/>
      <c r="SED65" s="266"/>
      <c r="SEE65" s="200"/>
      <c r="SEF65" s="266"/>
      <c r="SEG65" s="261"/>
      <c r="SEH65" s="265"/>
      <c r="SEI65" s="266"/>
      <c r="SEJ65" s="200"/>
      <c r="SEK65" s="266"/>
      <c r="SEL65" s="261"/>
      <c r="SEM65" s="265"/>
      <c r="SEN65" s="266"/>
      <c r="SEO65" s="200"/>
      <c r="SEP65" s="266"/>
      <c r="SEQ65" s="261"/>
      <c r="SER65" s="265"/>
      <c r="SES65" s="266"/>
      <c r="SET65" s="200"/>
      <c r="SEU65" s="266"/>
      <c r="SEV65" s="261"/>
      <c r="SEW65" s="265"/>
      <c r="SEX65" s="266"/>
      <c r="SEY65" s="200"/>
      <c r="SEZ65" s="266"/>
      <c r="SFA65" s="261"/>
      <c r="SFB65" s="265"/>
      <c r="SFC65" s="266"/>
      <c r="SFD65" s="200"/>
      <c r="SFE65" s="266"/>
      <c r="SFF65" s="261"/>
      <c r="SFG65" s="265"/>
      <c r="SFH65" s="266"/>
      <c r="SFI65" s="200"/>
      <c r="SFJ65" s="266"/>
      <c r="SFK65" s="261"/>
      <c r="SFL65" s="265"/>
      <c r="SFM65" s="266"/>
      <c r="SFN65" s="200"/>
      <c r="SFO65" s="266"/>
      <c r="SFP65" s="261"/>
      <c r="SFQ65" s="265"/>
      <c r="SFR65" s="266"/>
      <c r="SFS65" s="200"/>
      <c r="SFT65" s="266"/>
      <c r="SFU65" s="261"/>
      <c r="SFV65" s="265"/>
      <c r="SFW65" s="266"/>
      <c r="SFX65" s="200"/>
      <c r="SFY65" s="266"/>
      <c r="SFZ65" s="261"/>
      <c r="SGA65" s="265"/>
      <c r="SGB65" s="266"/>
      <c r="SGC65" s="200"/>
      <c r="SGD65" s="266"/>
      <c r="SGE65" s="261"/>
      <c r="SGF65" s="265"/>
      <c r="SGG65" s="266"/>
      <c r="SGH65" s="200"/>
      <c r="SGI65" s="266"/>
      <c r="SGJ65" s="261"/>
      <c r="SGK65" s="265"/>
      <c r="SGL65" s="266"/>
      <c r="SGM65" s="200"/>
      <c r="SGN65" s="266"/>
      <c r="SGO65" s="261"/>
      <c r="SGP65" s="265"/>
      <c r="SGQ65" s="266"/>
      <c r="SGR65" s="200"/>
      <c r="SGS65" s="266"/>
      <c r="SGT65" s="261"/>
      <c r="SGU65" s="265"/>
      <c r="SGV65" s="266"/>
      <c r="SGW65" s="200"/>
      <c r="SGX65" s="266"/>
      <c r="SGY65" s="261"/>
      <c r="SGZ65" s="265"/>
      <c r="SHA65" s="266"/>
      <c r="SHB65" s="200"/>
      <c r="SHC65" s="266"/>
      <c r="SHD65" s="261"/>
      <c r="SHE65" s="265"/>
      <c r="SHF65" s="266"/>
      <c r="SHG65" s="200"/>
      <c r="SHH65" s="266"/>
      <c r="SHI65" s="261"/>
      <c r="SHJ65" s="265"/>
      <c r="SHK65" s="266"/>
      <c r="SHL65" s="200"/>
      <c r="SHM65" s="266"/>
      <c r="SHN65" s="261"/>
      <c r="SHO65" s="265"/>
      <c r="SHP65" s="266"/>
      <c r="SHQ65" s="200"/>
      <c r="SHR65" s="266"/>
      <c r="SHS65" s="261"/>
      <c r="SHT65" s="265"/>
      <c r="SHU65" s="266"/>
      <c r="SHV65" s="200"/>
      <c r="SHW65" s="266"/>
      <c r="SHX65" s="261"/>
      <c r="SHY65" s="265"/>
      <c r="SHZ65" s="266"/>
      <c r="SIA65" s="200"/>
      <c r="SIB65" s="266"/>
      <c r="SIC65" s="261"/>
      <c r="SID65" s="265"/>
      <c r="SIE65" s="266"/>
      <c r="SIF65" s="200"/>
      <c r="SIG65" s="266"/>
      <c r="SIH65" s="261"/>
      <c r="SII65" s="265"/>
      <c r="SIJ65" s="266"/>
      <c r="SIK65" s="200"/>
      <c r="SIL65" s="266"/>
      <c r="SIM65" s="261"/>
      <c r="SIN65" s="265"/>
      <c r="SIO65" s="266"/>
      <c r="SIP65" s="200"/>
      <c r="SIQ65" s="266"/>
      <c r="SIR65" s="261"/>
      <c r="SIS65" s="265"/>
      <c r="SIT65" s="266"/>
      <c r="SIU65" s="200"/>
      <c r="SIV65" s="266"/>
      <c r="SIW65" s="261"/>
      <c r="SIX65" s="265"/>
      <c r="SIY65" s="266"/>
      <c r="SIZ65" s="200"/>
      <c r="SJA65" s="266"/>
      <c r="SJB65" s="261"/>
      <c r="SJC65" s="265"/>
      <c r="SJD65" s="266"/>
      <c r="SJE65" s="200"/>
      <c r="SJF65" s="266"/>
      <c r="SJG65" s="261"/>
      <c r="SJH65" s="265"/>
      <c r="SJI65" s="266"/>
      <c r="SJJ65" s="200"/>
      <c r="SJK65" s="266"/>
      <c r="SJL65" s="261"/>
      <c r="SJM65" s="265"/>
      <c r="SJN65" s="266"/>
      <c r="SJO65" s="200"/>
      <c r="SJP65" s="266"/>
      <c r="SJQ65" s="261"/>
      <c r="SJR65" s="265"/>
      <c r="SJS65" s="266"/>
      <c r="SJT65" s="200"/>
      <c r="SJU65" s="266"/>
      <c r="SJV65" s="261"/>
      <c r="SJW65" s="265"/>
      <c r="SJX65" s="266"/>
      <c r="SJY65" s="200"/>
      <c r="SJZ65" s="266"/>
      <c r="SKA65" s="261"/>
      <c r="SKB65" s="265"/>
      <c r="SKC65" s="266"/>
      <c r="SKD65" s="200"/>
      <c r="SKE65" s="266"/>
      <c r="SKF65" s="261"/>
      <c r="SKG65" s="265"/>
      <c r="SKH65" s="266"/>
      <c r="SKI65" s="200"/>
      <c r="SKJ65" s="266"/>
      <c r="SKK65" s="261"/>
      <c r="SKL65" s="265"/>
      <c r="SKM65" s="266"/>
      <c r="SKN65" s="200"/>
      <c r="SKO65" s="266"/>
      <c r="SKP65" s="261"/>
      <c r="SKQ65" s="265"/>
      <c r="SKR65" s="266"/>
      <c r="SKS65" s="200"/>
      <c r="SKT65" s="266"/>
      <c r="SKU65" s="261"/>
      <c r="SKV65" s="265"/>
      <c r="SKW65" s="266"/>
      <c r="SKX65" s="200"/>
      <c r="SKY65" s="266"/>
      <c r="SKZ65" s="261"/>
      <c r="SLA65" s="265"/>
      <c r="SLB65" s="266"/>
      <c r="SLC65" s="200"/>
      <c r="SLD65" s="266"/>
      <c r="SLE65" s="261"/>
      <c r="SLF65" s="265"/>
      <c r="SLG65" s="266"/>
      <c r="SLH65" s="200"/>
      <c r="SLI65" s="266"/>
      <c r="SLJ65" s="261"/>
      <c r="SLK65" s="265"/>
      <c r="SLL65" s="266"/>
      <c r="SLM65" s="200"/>
      <c r="SLN65" s="266"/>
      <c r="SLO65" s="261"/>
      <c r="SLP65" s="265"/>
      <c r="SLQ65" s="266"/>
      <c r="SLR65" s="200"/>
      <c r="SLS65" s="266"/>
      <c r="SLT65" s="261"/>
      <c r="SLU65" s="265"/>
      <c r="SLV65" s="266"/>
      <c r="SLW65" s="200"/>
      <c r="SLX65" s="266"/>
      <c r="SLY65" s="261"/>
      <c r="SLZ65" s="265"/>
      <c r="SMA65" s="266"/>
      <c r="SMB65" s="200"/>
      <c r="SMC65" s="266"/>
      <c r="SMD65" s="261"/>
      <c r="SME65" s="265"/>
      <c r="SMF65" s="266"/>
      <c r="SMG65" s="200"/>
      <c r="SMH65" s="266"/>
      <c r="SMI65" s="261"/>
      <c r="SMJ65" s="265"/>
      <c r="SMK65" s="266"/>
      <c r="SML65" s="200"/>
      <c r="SMM65" s="266"/>
      <c r="SMN65" s="261"/>
      <c r="SMO65" s="265"/>
      <c r="SMP65" s="266"/>
      <c r="SMQ65" s="200"/>
      <c r="SMR65" s="266"/>
      <c r="SMS65" s="261"/>
      <c r="SMT65" s="265"/>
      <c r="SMU65" s="266"/>
      <c r="SMV65" s="200"/>
      <c r="SMW65" s="266"/>
      <c r="SMX65" s="261"/>
      <c r="SMY65" s="265"/>
      <c r="SMZ65" s="266"/>
      <c r="SNA65" s="200"/>
      <c r="SNB65" s="266"/>
      <c r="SNC65" s="261"/>
      <c r="SND65" s="265"/>
      <c r="SNE65" s="266"/>
      <c r="SNF65" s="200"/>
      <c r="SNG65" s="266"/>
      <c r="SNH65" s="261"/>
      <c r="SNI65" s="265"/>
      <c r="SNJ65" s="266"/>
      <c r="SNK65" s="200"/>
      <c r="SNL65" s="266"/>
      <c r="SNM65" s="261"/>
      <c r="SNN65" s="265"/>
      <c r="SNO65" s="266"/>
      <c r="SNP65" s="200"/>
      <c r="SNQ65" s="266"/>
      <c r="SNR65" s="261"/>
      <c r="SNS65" s="265"/>
      <c r="SNT65" s="266"/>
      <c r="SNU65" s="200"/>
      <c r="SNV65" s="266"/>
      <c r="SNW65" s="261"/>
      <c r="SNX65" s="265"/>
      <c r="SNY65" s="266"/>
      <c r="SNZ65" s="200"/>
      <c r="SOA65" s="266"/>
      <c r="SOB65" s="261"/>
      <c r="SOC65" s="265"/>
      <c r="SOD65" s="266"/>
      <c r="SOE65" s="200"/>
      <c r="SOF65" s="266"/>
      <c r="SOG65" s="261"/>
      <c r="SOH65" s="265"/>
      <c r="SOI65" s="266"/>
      <c r="SOJ65" s="200"/>
      <c r="SOK65" s="266"/>
      <c r="SOL65" s="261"/>
      <c r="SOM65" s="265"/>
      <c r="SON65" s="266"/>
      <c r="SOO65" s="200"/>
      <c r="SOP65" s="266"/>
      <c r="SOQ65" s="261"/>
      <c r="SOR65" s="265"/>
      <c r="SOS65" s="266"/>
      <c r="SOT65" s="200"/>
      <c r="SOU65" s="266"/>
      <c r="SOV65" s="261"/>
      <c r="SOW65" s="265"/>
      <c r="SOX65" s="266"/>
      <c r="SOY65" s="200"/>
      <c r="SOZ65" s="266"/>
      <c r="SPA65" s="261"/>
      <c r="SPB65" s="265"/>
      <c r="SPC65" s="266"/>
      <c r="SPD65" s="200"/>
      <c r="SPE65" s="266"/>
      <c r="SPF65" s="261"/>
      <c r="SPG65" s="265"/>
      <c r="SPH65" s="266"/>
      <c r="SPI65" s="200"/>
      <c r="SPJ65" s="266"/>
      <c r="SPK65" s="261"/>
      <c r="SPL65" s="265"/>
      <c r="SPM65" s="266"/>
      <c r="SPN65" s="200"/>
      <c r="SPO65" s="266"/>
      <c r="SPP65" s="261"/>
      <c r="SPQ65" s="265"/>
      <c r="SPR65" s="266"/>
      <c r="SPS65" s="200"/>
      <c r="SPT65" s="266"/>
      <c r="SPU65" s="261"/>
      <c r="SPV65" s="265"/>
      <c r="SPW65" s="266"/>
      <c r="SPX65" s="200"/>
      <c r="SPY65" s="266"/>
      <c r="SPZ65" s="261"/>
      <c r="SQA65" s="265"/>
      <c r="SQB65" s="266"/>
      <c r="SQC65" s="200"/>
      <c r="SQD65" s="266"/>
      <c r="SQE65" s="261"/>
      <c r="SQF65" s="265"/>
      <c r="SQG65" s="266"/>
      <c r="SQH65" s="200"/>
      <c r="SQI65" s="266"/>
      <c r="SQJ65" s="261"/>
      <c r="SQK65" s="265"/>
      <c r="SQL65" s="266"/>
      <c r="SQM65" s="200"/>
      <c r="SQN65" s="266"/>
      <c r="SQO65" s="261"/>
      <c r="SQP65" s="265"/>
      <c r="SQQ65" s="266"/>
      <c r="SQR65" s="200"/>
      <c r="SQS65" s="266"/>
      <c r="SQT65" s="261"/>
      <c r="SQU65" s="265"/>
      <c r="SQV65" s="266"/>
      <c r="SQW65" s="200"/>
      <c r="SQX65" s="266"/>
      <c r="SQY65" s="261"/>
      <c r="SQZ65" s="265"/>
      <c r="SRA65" s="266"/>
      <c r="SRB65" s="200"/>
      <c r="SRC65" s="266"/>
      <c r="SRD65" s="261"/>
      <c r="SRE65" s="265"/>
      <c r="SRF65" s="266"/>
      <c r="SRG65" s="200"/>
      <c r="SRH65" s="266"/>
      <c r="SRI65" s="261"/>
      <c r="SRJ65" s="265"/>
      <c r="SRK65" s="266"/>
      <c r="SRL65" s="200"/>
      <c r="SRM65" s="266"/>
      <c r="SRN65" s="261"/>
      <c r="SRO65" s="265"/>
      <c r="SRP65" s="266"/>
      <c r="SRQ65" s="200"/>
      <c r="SRR65" s="266"/>
      <c r="SRS65" s="261"/>
      <c r="SRT65" s="265"/>
      <c r="SRU65" s="266"/>
      <c r="SRV65" s="200"/>
      <c r="SRW65" s="266"/>
      <c r="SRX65" s="261"/>
      <c r="SRY65" s="265"/>
      <c r="SRZ65" s="266"/>
      <c r="SSA65" s="200"/>
      <c r="SSB65" s="266"/>
      <c r="SSC65" s="261"/>
      <c r="SSD65" s="265"/>
      <c r="SSE65" s="266"/>
      <c r="SSF65" s="200"/>
      <c r="SSG65" s="266"/>
      <c r="SSH65" s="261"/>
      <c r="SSI65" s="265"/>
      <c r="SSJ65" s="266"/>
      <c r="SSK65" s="200"/>
      <c r="SSL65" s="266"/>
      <c r="SSM65" s="261"/>
      <c r="SSN65" s="265"/>
      <c r="SSO65" s="266"/>
      <c r="SSP65" s="200"/>
      <c r="SSQ65" s="266"/>
      <c r="SSR65" s="261"/>
      <c r="SSS65" s="265"/>
      <c r="SST65" s="266"/>
      <c r="SSU65" s="200"/>
      <c r="SSV65" s="266"/>
      <c r="SSW65" s="261"/>
      <c r="SSX65" s="265"/>
      <c r="SSY65" s="266"/>
      <c r="SSZ65" s="200"/>
      <c r="STA65" s="266"/>
      <c r="STB65" s="261"/>
      <c r="STC65" s="265"/>
      <c r="STD65" s="266"/>
      <c r="STE65" s="200"/>
      <c r="STF65" s="266"/>
      <c r="STG65" s="261"/>
      <c r="STH65" s="265"/>
      <c r="STI65" s="266"/>
      <c r="STJ65" s="200"/>
      <c r="STK65" s="266"/>
      <c r="STL65" s="261"/>
      <c r="STM65" s="265"/>
      <c r="STN65" s="266"/>
      <c r="STO65" s="200"/>
      <c r="STP65" s="266"/>
      <c r="STQ65" s="261"/>
      <c r="STR65" s="265"/>
      <c r="STS65" s="266"/>
      <c r="STT65" s="200"/>
      <c r="STU65" s="266"/>
      <c r="STV65" s="261"/>
      <c r="STW65" s="265"/>
      <c r="STX65" s="266"/>
      <c r="STY65" s="200"/>
      <c r="STZ65" s="266"/>
      <c r="SUA65" s="261"/>
      <c r="SUB65" s="265"/>
      <c r="SUC65" s="266"/>
      <c r="SUD65" s="200"/>
      <c r="SUE65" s="266"/>
      <c r="SUF65" s="261"/>
      <c r="SUG65" s="265"/>
      <c r="SUH65" s="266"/>
      <c r="SUI65" s="200"/>
      <c r="SUJ65" s="266"/>
      <c r="SUK65" s="261"/>
      <c r="SUL65" s="265"/>
      <c r="SUM65" s="266"/>
      <c r="SUN65" s="200"/>
      <c r="SUO65" s="266"/>
      <c r="SUP65" s="261"/>
      <c r="SUQ65" s="265"/>
      <c r="SUR65" s="266"/>
      <c r="SUS65" s="200"/>
      <c r="SUT65" s="266"/>
      <c r="SUU65" s="261"/>
      <c r="SUV65" s="265"/>
      <c r="SUW65" s="266"/>
      <c r="SUX65" s="200"/>
      <c r="SUY65" s="266"/>
      <c r="SUZ65" s="261"/>
      <c r="SVA65" s="265"/>
      <c r="SVB65" s="266"/>
      <c r="SVC65" s="200"/>
      <c r="SVD65" s="266"/>
      <c r="SVE65" s="261"/>
      <c r="SVF65" s="265"/>
      <c r="SVG65" s="266"/>
      <c r="SVH65" s="200"/>
      <c r="SVI65" s="266"/>
      <c r="SVJ65" s="261"/>
      <c r="SVK65" s="265"/>
      <c r="SVL65" s="266"/>
      <c r="SVM65" s="200"/>
      <c r="SVN65" s="266"/>
      <c r="SVO65" s="261"/>
      <c r="SVP65" s="265"/>
      <c r="SVQ65" s="266"/>
      <c r="SVR65" s="200"/>
      <c r="SVS65" s="266"/>
      <c r="SVT65" s="261"/>
      <c r="SVU65" s="265"/>
      <c r="SVV65" s="266"/>
      <c r="SVW65" s="200"/>
      <c r="SVX65" s="266"/>
      <c r="SVY65" s="261"/>
      <c r="SVZ65" s="265"/>
      <c r="SWA65" s="266"/>
      <c r="SWB65" s="200"/>
      <c r="SWC65" s="266"/>
      <c r="SWD65" s="261"/>
      <c r="SWE65" s="265"/>
      <c r="SWF65" s="266"/>
      <c r="SWG65" s="200"/>
      <c r="SWH65" s="266"/>
      <c r="SWI65" s="261"/>
      <c r="SWJ65" s="265"/>
      <c r="SWK65" s="266"/>
      <c r="SWL65" s="200"/>
      <c r="SWM65" s="266"/>
      <c r="SWN65" s="261"/>
      <c r="SWO65" s="265"/>
      <c r="SWP65" s="266"/>
      <c r="SWQ65" s="200"/>
      <c r="SWR65" s="266"/>
      <c r="SWS65" s="261"/>
      <c r="SWT65" s="265"/>
      <c r="SWU65" s="266"/>
      <c r="SWV65" s="200"/>
      <c r="SWW65" s="266"/>
      <c r="SWX65" s="261"/>
      <c r="SWY65" s="265"/>
      <c r="SWZ65" s="266"/>
      <c r="SXA65" s="200"/>
      <c r="SXB65" s="266"/>
      <c r="SXC65" s="261"/>
      <c r="SXD65" s="265"/>
      <c r="SXE65" s="266"/>
      <c r="SXF65" s="200"/>
      <c r="SXG65" s="266"/>
      <c r="SXH65" s="261"/>
      <c r="SXI65" s="265"/>
      <c r="SXJ65" s="266"/>
      <c r="SXK65" s="200"/>
      <c r="SXL65" s="266"/>
      <c r="SXM65" s="261"/>
      <c r="SXN65" s="265"/>
      <c r="SXO65" s="266"/>
      <c r="SXP65" s="200"/>
      <c r="SXQ65" s="266"/>
      <c r="SXR65" s="261"/>
      <c r="SXS65" s="265"/>
      <c r="SXT65" s="266"/>
      <c r="SXU65" s="200"/>
      <c r="SXV65" s="266"/>
      <c r="SXW65" s="261"/>
      <c r="SXX65" s="265"/>
      <c r="SXY65" s="266"/>
      <c r="SXZ65" s="200"/>
      <c r="SYA65" s="266"/>
      <c r="SYB65" s="261"/>
      <c r="SYC65" s="265"/>
      <c r="SYD65" s="266"/>
      <c r="SYE65" s="200"/>
      <c r="SYF65" s="266"/>
      <c r="SYG65" s="261"/>
      <c r="SYH65" s="265"/>
      <c r="SYI65" s="266"/>
      <c r="SYJ65" s="200"/>
      <c r="SYK65" s="266"/>
      <c r="SYL65" s="261"/>
      <c r="SYM65" s="265"/>
      <c r="SYN65" s="266"/>
      <c r="SYO65" s="200"/>
      <c r="SYP65" s="266"/>
      <c r="SYQ65" s="261"/>
      <c r="SYR65" s="265"/>
      <c r="SYS65" s="266"/>
      <c r="SYT65" s="200"/>
      <c r="SYU65" s="266"/>
      <c r="SYV65" s="261"/>
      <c r="SYW65" s="265"/>
      <c r="SYX65" s="266"/>
      <c r="SYY65" s="200"/>
      <c r="SYZ65" s="266"/>
      <c r="SZA65" s="261"/>
      <c r="SZB65" s="265"/>
      <c r="SZC65" s="266"/>
      <c r="SZD65" s="200"/>
      <c r="SZE65" s="266"/>
      <c r="SZF65" s="261"/>
      <c r="SZG65" s="265"/>
      <c r="SZH65" s="266"/>
      <c r="SZI65" s="200"/>
      <c r="SZJ65" s="266"/>
      <c r="SZK65" s="261"/>
      <c r="SZL65" s="265"/>
      <c r="SZM65" s="266"/>
      <c r="SZN65" s="200"/>
      <c r="SZO65" s="266"/>
      <c r="SZP65" s="261"/>
      <c r="SZQ65" s="265"/>
      <c r="SZR65" s="266"/>
      <c r="SZS65" s="200"/>
      <c r="SZT65" s="266"/>
      <c r="SZU65" s="261"/>
      <c r="SZV65" s="265"/>
      <c r="SZW65" s="266"/>
      <c r="SZX65" s="200"/>
      <c r="SZY65" s="266"/>
      <c r="SZZ65" s="261"/>
      <c r="TAA65" s="265"/>
      <c r="TAB65" s="266"/>
      <c r="TAC65" s="200"/>
      <c r="TAD65" s="266"/>
      <c r="TAE65" s="261"/>
      <c r="TAF65" s="265"/>
      <c r="TAG65" s="266"/>
      <c r="TAH65" s="200"/>
      <c r="TAI65" s="266"/>
      <c r="TAJ65" s="261"/>
      <c r="TAK65" s="265"/>
      <c r="TAL65" s="266"/>
      <c r="TAM65" s="200"/>
      <c r="TAN65" s="266"/>
      <c r="TAO65" s="261"/>
      <c r="TAP65" s="265"/>
      <c r="TAQ65" s="266"/>
      <c r="TAR65" s="200"/>
      <c r="TAS65" s="266"/>
      <c r="TAT65" s="261"/>
      <c r="TAU65" s="265"/>
      <c r="TAV65" s="266"/>
      <c r="TAW65" s="200"/>
      <c r="TAX65" s="266"/>
      <c r="TAY65" s="261"/>
      <c r="TAZ65" s="265"/>
      <c r="TBA65" s="266"/>
      <c r="TBB65" s="200"/>
      <c r="TBC65" s="266"/>
      <c r="TBD65" s="261"/>
      <c r="TBE65" s="265"/>
      <c r="TBF65" s="266"/>
      <c r="TBG65" s="200"/>
      <c r="TBH65" s="266"/>
      <c r="TBI65" s="261"/>
      <c r="TBJ65" s="265"/>
      <c r="TBK65" s="266"/>
      <c r="TBL65" s="200"/>
      <c r="TBM65" s="266"/>
      <c r="TBN65" s="261"/>
      <c r="TBO65" s="265"/>
      <c r="TBP65" s="266"/>
      <c r="TBQ65" s="200"/>
      <c r="TBR65" s="266"/>
      <c r="TBS65" s="261"/>
      <c r="TBT65" s="265"/>
      <c r="TBU65" s="266"/>
      <c r="TBV65" s="200"/>
      <c r="TBW65" s="266"/>
      <c r="TBX65" s="261"/>
      <c r="TBY65" s="265"/>
      <c r="TBZ65" s="266"/>
      <c r="TCA65" s="200"/>
      <c r="TCB65" s="266"/>
      <c r="TCC65" s="261"/>
      <c r="TCD65" s="265"/>
      <c r="TCE65" s="266"/>
      <c r="TCF65" s="200"/>
      <c r="TCG65" s="266"/>
      <c r="TCH65" s="261"/>
      <c r="TCI65" s="265"/>
      <c r="TCJ65" s="266"/>
      <c r="TCK65" s="200"/>
      <c r="TCL65" s="266"/>
      <c r="TCM65" s="261"/>
      <c r="TCN65" s="265"/>
      <c r="TCO65" s="266"/>
      <c r="TCP65" s="200"/>
      <c r="TCQ65" s="266"/>
      <c r="TCR65" s="261"/>
      <c r="TCS65" s="265"/>
      <c r="TCT65" s="266"/>
      <c r="TCU65" s="200"/>
      <c r="TCV65" s="266"/>
      <c r="TCW65" s="261"/>
      <c r="TCX65" s="265"/>
      <c r="TCY65" s="266"/>
      <c r="TCZ65" s="200"/>
      <c r="TDA65" s="266"/>
      <c r="TDB65" s="261"/>
      <c r="TDC65" s="265"/>
      <c r="TDD65" s="266"/>
      <c r="TDE65" s="200"/>
      <c r="TDF65" s="266"/>
      <c r="TDG65" s="261"/>
      <c r="TDH65" s="265"/>
      <c r="TDI65" s="266"/>
      <c r="TDJ65" s="200"/>
      <c r="TDK65" s="266"/>
      <c r="TDL65" s="261"/>
      <c r="TDM65" s="265"/>
      <c r="TDN65" s="266"/>
      <c r="TDO65" s="200"/>
      <c r="TDP65" s="266"/>
      <c r="TDQ65" s="261"/>
      <c r="TDR65" s="265"/>
      <c r="TDS65" s="266"/>
      <c r="TDT65" s="200"/>
      <c r="TDU65" s="266"/>
      <c r="TDV65" s="261"/>
      <c r="TDW65" s="265"/>
      <c r="TDX65" s="266"/>
      <c r="TDY65" s="200"/>
      <c r="TDZ65" s="266"/>
      <c r="TEA65" s="261"/>
      <c r="TEB65" s="265"/>
      <c r="TEC65" s="266"/>
      <c r="TED65" s="200"/>
      <c r="TEE65" s="266"/>
      <c r="TEF65" s="261"/>
      <c r="TEG65" s="265"/>
      <c r="TEH65" s="266"/>
      <c r="TEI65" s="200"/>
      <c r="TEJ65" s="266"/>
      <c r="TEK65" s="261"/>
      <c r="TEL65" s="265"/>
      <c r="TEM65" s="266"/>
      <c r="TEN65" s="200"/>
      <c r="TEO65" s="266"/>
      <c r="TEP65" s="261"/>
      <c r="TEQ65" s="265"/>
      <c r="TER65" s="266"/>
      <c r="TES65" s="200"/>
      <c r="TET65" s="266"/>
      <c r="TEU65" s="261"/>
      <c r="TEV65" s="265"/>
      <c r="TEW65" s="266"/>
      <c r="TEX65" s="200"/>
      <c r="TEY65" s="266"/>
      <c r="TEZ65" s="261"/>
      <c r="TFA65" s="265"/>
      <c r="TFB65" s="266"/>
      <c r="TFC65" s="200"/>
      <c r="TFD65" s="266"/>
      <c r="TFE65" s="261"/>
      <c r="TFF65" s="265"/>
      <c r="TFG65" s="266"/>
      <c r="TFH65" s="200"/>
      <c r="TFI65" s="266"/>
      <c r="TFJ65" s="261"/>
      <c r="TFK65" s="265"/>
      <c r="TFL65" s="266"/>
      <c r="TFM65" s="200"/>
      <c r="TFN65" s="266"/>
      <c r="TFO65" s="261"/>
      <c r="TFP65" s="265"/>
      <c r="TFQ65" s="266"/>
      <c r="TFR65" s="200"/>
      <c r="TFS65" s="266"/>
      <c r="TFT65" s="261"/>
      <c r="TFU65" s="265"/>
      <c r="TFV65" s="266"/>
      <c r="TFW65" s="200"/>
      <c r="TFX65" s="266"/>
      <c r="TFY65" s="261"/>
      <c r="TFZ65" s="265"/>
      <c r="TGA65" s="266"/>
      <c r="TGB65" s="200"/>
      <c r="TGC65" s="266"/>
      <c r="TGD65" s="261"/>
      <c r="TGE65" s="265"/>
      <c r="TGF65" s="266"/>
      <c r="TGG65" s="200"/>
      <c r="TGH65" s="266"/>
      <c r="TGI65" s="261"/>
      <c r="TGJ65" s="265"/>
      <c r="TGK65" s="266"/>
      <c r="TGL65" s="200"/>
      <c r="TGM65" s="266"/>
      <c r="TGN65" s="261"/>
      <c r="TGO65" s="265"/>
      <c r="TGP65" s="266"/>
      <c r="TGQ65" s="200"/>
      <c r="TGR65" s="266"/>
      <c r="TGS65" s="261"/>
      <c r="TGT65" s="265"/>
      <c r="TGU65" s="266"/>
      <c r="TGV65" s="200"/>
      <c r="TGW65" s="266"/>
      <c r="TGX65" s="261"/>
      <c r="TGY65" s="265"/>
      <c r="TGZ65" s="266"/>
      <c r="THA65" s="200"/>
      <c r="THB65" s="266"/>
      <c r="THC65" s="261"/>
      <c r="THD65" s="265"/>
      <c r="THE65" s="266"/>
      <c r="THF65" s="200"/>
      <c r="THG65" s="266"/>
      <c r="THH65" s="261"/>
      <c r="THI65" s="265"/>
      <c r="THJ65" s="266"/>
      <c r="THK65" s="200"/>
      <c r="THL65" s="266"/>
      <c r="THM65" s="261"/>
      <c r="THN65" s="265"/>
      <c r="THO65" s="266"/>
      <c r="THP65" s="200"/>
      <c r="THQ65" s="266"/>
      <c r="THR65" s="261"/>
      <c r="THS65" s="265"/>
      <c r="THT65" s="266"/>
      <c r="THU65" s="200"/>
      <c r="THV65" s="266"/>
      <c r="THW65" s="261"/>
      <c r="THX65" s="265"/>
      <c r="THY65" s="266"/>
      <c r="THZ65" s="200"/>
      <c r="TIA65" s="266"/>
      <c r="TIB65" s="261"/>
      <c r="TIC65" s="265"/>
      <c r="TID65" s="266"/>
      <c r="TIE65" s="200"/>
      <c r="TIF65" s="266"/>
      <c r="TIG65" s="261"/>
      <c r="TIH65" s="265"/>
      <c r="TII65" s="266"/>
      <c r="TIJ65" s="200"/>
      <c r="TIK65" s="266"/>
      <c r="TIL65" s="261"/>
      <c r="TIM65" s="265"/>
      <c r="TIN65" s="266"/>
      <c r="TIO65" s="200"/>
      <c r="TIP65" s="266"/>
      <c r="TIQ65" s="261"/>
      <c r="TIR65" s="265"/>
      <c r="TIS65" s="266"/>
      <c r="TIT65" s="200"/>
      <c r="TIU65" s="266"/>
      <c r="TIV65" s="261"/>
      <c r="TIW65" s="265"/>
      <c r="TIX65" s="266"/>
      <c r="TIY65" s="200"/>
      <c r="TIZ65" s="266"/>
      <c r="TJA65" s="261"/>
      <c r="TJB65" s="265"/>
      <c r="TJC65" s="266"/>
      <c r="TJD65" s="200"/>
      <c r="TJE65" s="266"/>
      <c r="TJF65" s="261"/>
      <c r="TJG65" s="265"/>
      <c r="TJH65" s="266"/>
      <c r="TJI65" s="200"/>
      <c r="TJJ65" s="266"/>
      <c r="TJK65" s="261"/>
      <c r="TJL65" s="265"/>
      <c r="TJM65" s="266"/>
      <c r="TJN65" s="200"/>
      <c r="TJO65" s="266"/>
      <c r="TJP65" s="261"/>
      <c r="TJQ65" s="265"/>
      <c r="TJR65" s="266"/>
      <c r="TJS65" s="200"/>
      <c r="TJT65" s="266"/>
      <c r="TJU65" s="261"/>
      <c r="TJV65" s="265"/>
      <c r="TJW65" s="266"/>
      <c r="TJX65" s="200"/>
      <c r="TJY65" s="266"/>
      <c r="TJZ65" s="261"/>
      <c r="TKA65" s="265"/>
      <c r="TKB65" s="266"/>
      <c r="TKC65" s="200"/>
      <c r="TKD65" s="266"/>
      <c r="TKE65" s="261"/>
      <c r="TKF65" s="265"/>
      <c r="TKG65" s="266"/>
      <c r="TKH65" s="200"/>
      <c r="TKI65" s="266"/>
      <c r="TKJ65" s="261"/>
      <c r="TKK65" s="265"/>
      <c r="TKL65" s="266"/>
      <c r="TKM65" s="200"/>
      <c r="TKN65" s="266"/>
      <c r="TKO65" s="261"/>
      <c r="TKP65" s="265"/>
      <c r="TKQ65" s="266"/>
      <c r="TKR65" s="200"/>
      <c r="TKS65" s="266"/>
      <c r="TKT65" s="261"/>
      <c r="TKU65" s="265"/>
      <c r="TKV65" s="266"/>
      <c r="TKW65" s="200"/>
      <c r="TKX65" s="266"/>
      <c r="TKY65" s="261"/>
      <c r="TKZ65" s="265"/>
      <c r="TLA65" s="266"/>
      <c r="TLB65" s="200"/>
      <c r="TLC65" s="266"/>
      <c r="TLD65" s="261"/>
      <c r="TLE65" s="265"/>
      <c r="TLF65" s="266"/>
      <c r="TLG65" s="200"/>
      <c r="TLH65" s="266"/>
      <c r="TLI65" s="261"/>
      <c r="TLJ65" s="265"/>
      <c r="TLK65" s="266"/>
      <c r="TLL65" s="200"/>
      <c r="TLM65" s="266"/>
      <c r="TLN65" s="261"/>
      <c r="TLO65" s="265"/>
      <c r="TLP65" s="266"/>
      <c r="TLQ65" s="200"/>
      <c r="TLR65" s="266"/>
      <c r="TLS65" s="261"/>
      <c r="TLT65" s="265"/>
      <c r="TLU65" s="266"/>
      <c r="TLV65" s="200"/>
      <c r="TLW65" s="266"/>
      <c r="TLX65" s="261"/>
      <c r="TLY65" s="265"/>
      <c r="TLZ65" s="266"/>
      <c r="TMA65" s="200"/>
      <c r="TMB65" s="266"/>
      <c r="TMC65" s="261"/>
      <c r="TMD65" s="265"/>
      <c r="TME65" s="266"/>
      <c r="TMF65" s="200"/>
      <c r="TMG65" s="266"/>
      <c r="TMH65" s="261"/>
      <c r="TMI65" s="265"/>
      <c r="TMJ65" s="266"/>
      <c r="TMK65" s="200"/>
      <c r="TML65" s="266"/>
      <c r="TMM65" s="261"/>
      <c r="TMN65" s="265"/>
      <c r="TMO65" s="266"/>
      <c r="TMP65" s="200"/>
      <c r="TMQ65" s="266"/>
      <c r="TMR65" s="261"/>
      <c r="TMS65" s="265"/>
      <c r="TMT65" s="266"/>
      <c r="TMU65" s="200"/>
      <c r="TMV65" s="266"/>
      <c r="TMW65" s="261"/>
      <c r="TMX65" s="265"/>
      <c r="TMY65" s="266"/>
      <c r="TMZ65" s="200"/>
      <c r="TNA65" s="266"/>
      <c r="TNB65" s="261"/>
      <c r="TNC65" s="265"/>
      <c r="TND65" s="266"/>
      <c r="TNE65" s="200"/>
      <c r="TNF65" s="266"/>
      <c r="TNG65" s="261"/>
      <c r="TNH65" s="265"/>
      <c r="TNI65" s="266"/>
      <c r="TNJ65" s="200"/>
      <c r="TNK65" s="266"/>
      <c r="TNL65" s="261"/>
      <c r="TNM65" s="265"/>
      <c r="TNN65" s="266"/>
      <c r="TNO65" s="200"/>
      <c r="TNP65" s="266"/>
      <c r="TNQ65" s="261"/>
      <c r="TNR65" s="265"/>
      <c r="TNS65" s="266"/>
      <c r="TNT65" s="200"/>
      <c r="TNU65" s="266"/>
      <c r="TNV65" s="261"/>
      <c r="TNW65" s="265"/>
      <c r="TNX65" s="266"/>
      <c r="TNY65" s="200"/>
      <c r="TNZ65" s="266"/>
      <c r="TOA65" s="261"/>
      <c r="TOB65" s="265"/>
      <c r="TOC65" s="266"/>
      <c r="TOD65" s="200"/>
      <c r="TOE65" s="266"/>
      <c r="TOF65" s="261"/>
      <c r="TOG65" s="265"/>
      <c r="TOH65" s="266"/>
      <c r="TOI65" s="200"/>
      <c r="TOJ65" s="266"/>
      <c r="TOK65" s="261"/>
      <c r="TOL65" s="265"/>
      <c r="TOM65" s="266"/>
      <c r="TON65" s="200"/>
      <c r="TOO65" s="266"/>
      <c r="TOP65" s="261"/>
      <c r="TOQ65" s="265"/>
      <c r="TOR65" s="266"/>
      <c r="TOS65" s="200"/>
      <c r="TOT65" s="266"/>
      <c r="TOU65" s="261"/>
      <c r="TOV65" s="265"/>
      <c r="TOW65" s="266"/>
      <c r="TOX65" s="200"/>
      <c r="TOY65" s="266"/>
      <c r="TOZ65" s="261"/>
      <c r="TPA65" s="265"/>
      <c r="TPB65" s="266"/>
      <c r="TPC65" s="200"/>
      <c r="TPD65" s="266"/>
      <c r="TPE65" s="261"/>
      <c r="TPF65" s="265"/>
      <c r="TPG65" s="266"/>
      <c r="TPH65" s="200"/>
      <c r="TPI65" s="266"/>
      <c r="TPJ65" s="261"/>
      <c r="TPK65" s="265"/>
      <c r="TPL65" s="266"/>
      <c r="TPM65" s="200"/>
      <c r="TPN65" s="266"/>
      <c r="TPO65" s="261"/>
      <c r="TPP65" s="265"/>
      <c r="TPQ65" s="266"/>
      <c r="TPR65" s="200"/>
      <c r="TPS65" s="266"/>
      <c r="TPT65" s="261"/>
      <c r="TPU65" s="265"/>
      <c r="TPV65" s="266"/>
      <c r="TPW65" s="200"/>
      <c r="TPX65" s="266"/>
      <c r="TPY65" s="261"/>
      <c r="TPZ65" s="265"/>
      <c r="TQA65" s="266"/>
      <c r="TQB65" s="200"/>
      <c r="TQC65" s="266"/>
      <c r="TQD65" s="261"/>
      <c r="TQE65" s="265"/>
      <c r="TQF65" s="266"/>
      <c r="TQG65" s="200"/>
      <c r="TQH65" s="266"/>
      <c r="TQI65" s="261"/>
      <c r="TQJ65" s="265"/>
      <c r="TQK65" s="266"/>
      <c r="TQL65" s="200"/>
      <c r="TQM65" s="266"/>
      <c r="TQN65" s="261"/>
      <c r="TQO65" s="265"/>
      <c r="TQP65" s="266"/>
      <c r="TQQ65" s="200"/>
      <c r="TQR65" s="266"/>
      <c r="TQS65" s="261"/>
      <c r="TQT65" s="265"/>
      <c r="TQU65" s="266"/>
      <c r="TQV65" s="200"/>
      <c r="TQW65" s="266"/>
      <c r="TQX65" s="261"/>
      <c r="TQY65" s="265"/>
      <c r="TQZ65" s="266"/>
      <c r="TRA65" s="200"/>
      <c r="TRB65" s="266"/>
      <c r="TRC65" s="261"/>
      <c r="TRD65" s="265"/>
      <c r="TRE65" s="266"/>
      <c r="TRF65" s="200"/>
      <c r="TRG65" s="266"/>
      <c r="TRH65" s="261"/>
      <c r="TRI65" s="265"/>
      <c r="TRJ65" s="266"/>
      <c r="TRK65" s="200"/>
      <c r="TRL65" s="266"/>
      <c r="TRM65" s="261"/>
      <c r="TRN65" s="265"/>
      <c r="TRO65" s="266"/>
      <c r="TRP65" s="200"/>
      <c r="TRQ65" s="266"/>
      <c r="TRR65" s="261"/>
      <c r="TRS65" s="265"/>
      <c r="TRT65" s="266"/>
      <c r="TRU65" s="200"/>
      <c r="TRV65" s="266"/>
      <c r="TRW65" s="261"/>
      <c r="TRX65" s="265"/>
      <c r="TRY65" s="266"/>
      <c r="TRZ65" s="200"/>
      <c r="TSA65" s="266"/>
      <c r="TSB65" s="261"/>
      <c r="TSC65" s="265"/>
      <c r="TSD65" s="266"/>
      <c r="TSE65" s="200"/>
      <c r="TSF65" s="266"/>
      <c r="TSG65" s="261"/>
      <c r="TSH65" s="265"/>
      <c r="TSI65" s="266"/>
      <c r="TSJ65" s="200"/>
      <c r="TSK65" s="266"/>
      <c r="TSL65" s="261"/>
      <c r="TSM65" s="265"/>
      <c r="TSN65" s="266"/>
      <c r="TSO65" s="200"/>
      <c r="TSP65" s="266"/>
      <c r="TSQ65" s="261"/>
      <c r="TSR65" s="265"/>
      <c r="TSS65" s="266"/>
      <c r="TST65" s="200"/>
      <c r="TSU65" s="266"/>
      <c r="TSV65" s="261"/>
      <c r="TSW65" s="265"/>
      <c r="TSX65" s="266"/>
      <c r="TSY65" s="200"/>
      <c r="TSZ65" s="266"/>
      <c r="TTA65" s="261"/>
      <c r="TTB65" s="265"/>
      <c r="TTC65" s="266"/>
      <c r="TTD65" s="200"/>
      <c r="TTE65" s="266"/>
      <c r="TTF65" s="261"/>
      <c r="TTG65" s="265"/>
      <c r="TTH65" s="266"/>
      <c r="TTI65" s="200"/>
      <c r="TTJ65" s="266"/>
      <c r="TTK65" s="261"/>
      <c r="TTL65" s="265"/>
      <c r="TTM65" s="266"/>
      <c r="TTN65" s="200"/>
      <c r="TTO65" s="266"/>
      <c r="TTP65" s="261"/>
      <c r="TTQ65" s="265"/>
      <c r="TTR65" s="266"/>
      <c r="TTS65" s="200"/>
      <c r="TTT65" s="266"/>
      <c r="TTU65" s="261"/>
      <c r="TTV65" s="265"/>
      <c r="TTW65" s="266"/>
      <c r="TTX65" s="200"/>
      <c r="TTY65" s="266"/>
      <c r="TTZ65" s="261"/>
      <c r="TUA65" s="265"/>
      <c r="TUB65" s="266"/>
      <c r="TUC65" s="200"/>
      <c r="TUD65" s="266"/>
      <c r="TUE65" s="261"/>
      <c r="TUF65" s="265"/>
      <c r="TUG65" s="266"/>
      <c r="TUH65" s="200"/>
      <c r="TUI65" s="266"/>
      <c r="TUJ65" s="261"/>
      <c r="TUK65" s="265"/>
      <c r="TUL65" s="266"/>
      <c r="TUM65" s="200"/>
      <c r="TUN65" s="266"/>
      <c r="TUO65" s="261"/>
      <c r="TUP65" s="265"/>
      <c r="TUQ65" s="266"/>
      <c r="TUR65" s="200"/>
      <c r="TUS65" s="266"/>
      <c r="TUT65" s="261"/>
      <c r="TUU65" s="265"/>
      <c r="TUV65" s="266"/>
      <c r="TUW65" s="200"/>
      <c r="TUX65" s="266"/>
      <c r="TUY65" s="261"/>
      <c r="TUZ65" s="265"/>
      <c r="TVA65" s="266"/>
      <c r="TVB65" s="200"/>
      <c r="TVC65" s="266"/>
      <c r="TVD65" s="261"/>
      <c r="TVE65" s="265"/>
      <c r="TVF65" s="266"/>
      <c r="TVG65" s="200"/>
      <c r="TVH65" s="266"/>
      <c r="TVI65" s="261"/>
      <c r="TVJ65" s="265"/>
      <c r="TVK65" s="266"/>
      <c r="TVL65" s="200"/>
      <c r="TVM65" s="266"/>
      <c r="TVN65" s="261"/>
      <c r="TVO65" s="265"/>
      <c r="TVP65" s="266"/>
      <c r="TVQ65" s="200"/>
      <c r="TVR65" s="266"/>
      <c r="TVS65" s="261"/>
      <c r="TVT65" s="265"/>
      <c r="TVU65" s="266"/>
      <c r="TVV65" s="200"/>
      <c r="TVW65" s="266"/>
      <c r="TVX65" s="261"/>
      <c r="TVY65" s="265"/>
      <c r="TVZ65" s="266"/>
      <c r="TWA65" s="200"/>
      <c r="TWB65" s="266"/>
      <c r="TWC65" s="261"/>
      <c r="TWD65" s="265"/>
      <c r="TWE65" s="266"/>
      <c r="TWF65" s="200"/>
      <c r="TWG65" s="266"/>
      <c r="TWH65" s="261"/>
      <c r="TWI65" s="265"/>
      <c r="TWJ65" s="266"/>
      <c r="TWK65" s="200"/>
      <c r="TWL65" s="266"/>
      <c r="TWM65" s="261"/>
      <c r="TWN65" s="265"/>
      <c r="TWO65" s="266"/>
      <c r="TWP65" s="200"/>
      <c r="TWQ65" s="266"/>
      <c r="TWR65" s="261"/>
      <c r="TWS65" s="265"/>
      <c r="TWT65" s="266"/>
      <c r="TWU65" s="200"/>
      <c r="TWV65" s="266"/>
      <c r="TWW65" s="261"/>
      <c r="TWX65" s="265"/>
      <c r="TWY65" s="266"/>
      <c r="TWZ65" s="200"/>
      <c r="TXA65" s="266"/>
      <c r="TXB65" s="261"/>
      <c r="TXC65" s="265"/>
      <c r="TXD65" s="266"/>
      <c r="TXE65" s="200"/>
      <c r="TXF65" s="266"/>
      <c r="TXG65" s="261"/>
      <c r="TXH65" s="265"/>
      <c r="TXI65" s="266"/>
      <c r="TXJ65" s="200"/>
      <c r="TXK65" s="266"/>
      <c r="TXL65" s="261"/>
      <c r="TXM65" s="265"/>
      <c r="TXN65" s="266"/>
      <c r="TXO65" s="200"/>
      <c r="TXP65" s="266"/>
      <c r="TXQ65" s="261"/>
      <c r="TXR65" s="265"/>
      <c r="TXS65" s="266"/>
      <c r="TXT65" s="200"/>
      <c r="TXU65" s="266"/>
      <c r="TXV65" s="261"/>
      <c r="TXW65" s="265"/>
      <c r="TXX65" s="266"/>
      <c r="TXY65" s="200"/>
      <c r="TXZ65" s="266"/>
      <c r="TYA65" s="261"/>
      <c r="TYB65" s="265"/>
      <c r="TYC65" s="266"/>
      <c r="TYD65" s="200"/>
      <c r="TYE65" s="266"/>
      <c r="TYF65" s="261"/>
      <c r="TYG65" s="265"/>
      <c r="TYH65" s="266"/>
      <c r="TYI65" s="200"/>
      <c r="TYJ65" s="266"/>
      <c r="TYK65" s="261"/>
      <c r="TYL65" s="265"/>
      <c r="TYM65" s="266"/>
      <c r="TYN65" s="200"/>
      <c r="TYO65" s="266"/>
      <c r="TYP65" s="261"/>
      <c r="TYQ65" s="265"/>
      <c r="TYR65" s="266"/>
      <c r="TYS65" s="200"/>
      <c r="TYT65" s="266"/>
      <c r="TYU65" s="261"/>
      <c r="TYV65" s="265"/>
      <c r="TYW65" s="266"/>
      <c r="TYX65" s="200"/>
      <c r="TYY65" s="266"/>
      <c r="TYZ65" s="261"/>
      <c r="TZA65" s="265"/>
      <c r="TZB65" s="266"/>
      <c r="TZC65" s="200"/>
      <c r="TZD65" s="266"/>
      <c r="TZE65" s="261"/>
      <c r="TZF65" s="265"/>
      <c r="TZG65" s="266"/>
      <c r="TZH65" s="200"/>
      <c r="TZI65" s="266"/>
      <c r="TZJ65" s="261"/>
      <c r="TZK65" s="265"/>
      <c r="TZL65" s="266"/>
      <c r="TZM65" s="200"/>
      <c r="TZN65" s="266"/>
      <c r="TZO65" s="261"/>
      <c r="TZP65" s="265"/>
      <c r="TZQ65" s="266"/>
      <c r="TZR65" s="200"/>
      <c r="TZS65" s="266"/>
      <c r="TZT65" s="261"/>
      <c r="TZU65" s="265"/>
      <c r="TZV65" s="266"/>
      <c r="TZW65" s="200"/>
      <c r="TZX65" s="266"/>
      <c r="TZY65" s="261"/>
      <c r="TZZ65" s="265"/>
      <c r="UAA65" s="266"/>
      <c r="UAB65" s="200"/>
      <c r="UAC65" s="266"/>
      <c r="UAD65" s="261"/>
      <c r="UAE65" s="265"/>
      <c r="UAF65" s="266"/>
      <c r="UAG65" s="200"/>
      <c r="UAH65" s="266"/>
      <c r="UAI65" s="261"/>
      <c r="UAJ65" s="265"/>
      <c r="UAK65" s="266"/>
      <c r="UAL65" s="200"/>
      <c r="UAM65" s="266"/>
      <c r="UAN65" s="261"/>
      <c r="UAO65" s="265"/>
      <c r="UAP65" s="266"/>
      <c r="UAQ65" s="200"/>
      <c r="UAR65" s="266"/>
      <c r="UAS65" s="261"/>
      <c r="UAT65" s="265"/>
      <c r="UAU65" s="266"/>
      <c r="UAV65" s="200"/>
      <c r="UAW65" s="266"/>
      <c r="UAX65" s="261"/>
      <c r="UAY65" s="265"/>
      <c r="UAZ65" s="266"/>
      <c r="UBA65" s="200"/>
      <c r="UBB65" s="266"/>
      <c r="UBC65" s="261"/>
      <c r="UBD65" s="265"/>
      <c r="UBE65" s="266"/>
      <c r="UBF65" s="200"/>
      <c r="UBG65" s="266"/>
      <c r="UBH65" s="261"/>
      <c r="UBI65" s="265"/>
      <c r="UBJ65" s="266"/>
      <c r="UBK65" s="200"/>
      <c r="UBL65" s="266"/>
      <c r="UBM65" s="261"/>
      <c r="UBN65" s="265"/>
      <c r="UBO65" s="266"/>
      <c r="UBP65" s="200"/>
      <c r="UBQ65" s="266"/>
      <c r="UBR65" s="261"/>
      <c r="UBS65" s="265"/>
      <c r="UBT65" s="266"/>
      <c r="UBU65" s="200"/>
      <c r="UBV65" s="266"/>
      <c r="UBW65" s="261"/>
      <c r="UBX65" s="265"/>
      <c r="UBY65" s="266"/>
      <c r="UBZ65" s="200"/>
      <c r="UCA65" s="266"/>
      <c r="UCB65" s="261"/>
      <c r="UCC65" s="265"/>
      <c r="UCD65" s="266"/>
      <c r="UCE65" s="200"/>
      <c r="UCF65" s="266"/>
      <c r="UCG65" s="261"/>
      <c r="UCH65" s="265"/>
      <c r="UCI65" s="266"/>
      <c r="UCJ65" s="200"/>
      <c r="UCK65" s="266"/>
      <c r="UCL65" s="261"/>
      <c r="UCM65" s="265"/>
      <c r="UCN65" s="266"/>
      <c r="UCO65" s="200"/>
      <c r="UCP65" s="266"/>
      <c r="UCQ65" s="261"/>
      <c r="UCR65" s="265"/>
      <c r="UCS65" s="266"/>
      <c r="UCT65" s="200"/>
      <c r="UCU65" s="266"/>
      <c r="UCV65" s="261"/>
      <c r="UCW65" s="265"/>
      <c r="UCX65" s="266"/>
      <c r="UCY65" s="200"/>
      <c r="UCZ65" s="266"/>
      <c r="UDA65" s="261"/>
      <c r="UDB65" s="265"/>
      <c r="UDC65" s="266"/>
      <c r="UDD65" s="200"/>
      <c r="UDE65" s="266"/>
      <c r="UDF65" s="261"/>
      <c r="UDG65" s="265"/>
      <c r="UDH65" s="266"/>
      <c r="UDI65" s="200"/>
      <c r="UDJ65" s="266"/>
      <c r="UDK65" s="261"/>
      <c r="UDL65" s="265"/>
      <c r="UDM65" s="266"/>
      <c r="UDN65" s="200"/>
      <c r="UDO65" s="266"/>
      <c r="UDP65" s="261"/>
      <c r="UDQ65" s="265"/>
      <c r="UDR65" s="266"/>
      <c r="UDS65" s="200"/>
      <c r="UDT65" s="266"/>
      <c r="UDU65" s="261"/>
      <c r="UDV65" s="265"/>
      <c r="UDW65" s="266"/>
      <c r="UDX65" s="200"/>
      <c r="UDY65" s="266"/>
      <c r="UDZ65" s="261"/>
      <c r="UEA65" s="265"/>
      <c r="UEB65" s="266"/>
      <c r="UEC65" s="200"/>
      <c r="UED65" s="266"/>
      <c r="UEE65" s="261"/>
      <c r="UEF65" s="265"/>
      <c r="UEG65" s="266"/>
      <c r="UEH65" s="200"/>
      <c r="UEI65" s="266"/>
      <c r="UEJ65" s="261"/>
      <c r="UEK65" s="265"/>
      <c r="UEL65" s="266"/>
      <c r="UEM65" s="200"/>
      <c r="UEN65" s="266"/>
      <c r="UEO65" s="261"/>
      <c r="UEP65" s="265"/>
      <c r="UEQ65" s="266"/>
      <c r="UER65" s="200"/>
      <c r="UES65" s="266"/>
      <c r="UET65" s="261"/>
      <c r="UEU65" s="265"/>
      <c r="UEV65" s="266"/>
      <c r="UEW65" s="200"/>
      <c r="UEX65" s="266"/>
      <c r="UEY65" s="261"/>
      <c r="UEZ65" s="265"/>
      <c r="UFA65" s="266"/>
      <c r="UFB65" s="200"/>
      <c r="UFC65" s="266"/>
      <c r="UFD65" s="261"/>
      <c r="UFE65" s="265"/>
      <c r="UFF65" s="266"/>
      <c r="UFG65" s="200"/>
      <c r="UFH65" s="266"/>
      <c r="UFI65" s="261"/>
      <c r="UFJ65" s="265"/>
      <c r="UFK65" s="266"/>
      <c r="UFL65" s="200"/>
      <c r="UFM65" s="266"/>
      <c r="UFN65" s="261"/>
      <c r="UFO65" s="265"/>
      <c r="UFP65" s="266"/>
      <c r="UFQ65" s="200"/>
      <c r="UFR65" s="266"/>
      <c r="UFS65" s="261"/>
      <c r="UFT65" s="265"/>
      <c r="UFU65" s="266"/>
      <c r="UFV65" s="200"/>
      <c r="UFW65" s="266"/>
      <c r="UFX65" s="261"/>
      <c r="UFY65" s="265"/>
      <c r="UFZ65" s="266"/>
      <c r="UGA65" s="200"/>
      <c r="UGB65" s="266"/>
      <c r="UGC65" s="261"/>
      <c r="UGD65" s="265"/>
      <c r="UGE65" s="266"/>
      <c r="UGF65" s="200"/>
      <c r="UGG65" s="266"/>
      <c r="UGH65" s="261"/>
      <c r="UGI65" s="265"/>
      <c r="UGJ65" s="266"/>
      <c r="UGK65" s="200"/>
      <c r="UGL65" s="266"/>
      <c r="UGM65" s="261"/>
      <c r="UGN65" s="265"/>
      <c r="UGO65" s="266"/>
      <c r="UGP65" s="200"/>
      <c r="UGQ65" s="266"/>
      <c r="UGR65" s="261"/>
      <c r="UGS65" s="265"/>
      <c r="UGT65" s="266"/>
      <c r="UGU65" s="200"/>
      <c r="UGV65" s="266"/>
      <c r="UGW65" s="261"/>
      <c r="UGX65" s="265"/>
      <c r="UGY65" s="266"/>
      <c r="UGZ65" s="200"/>
      <c r="UHA65" s="266"/>
      <c r="UHB65" s="261"/>
      <c r="UHC65" s="265"/>
      <c r="UHD65" s="266"/>
      <c r="UHE65" s="200"/>
      <c r="UHF65" s="266"/>
      <c r="UHG65" s="261"/>
      <c r="UHH65" s="265"/>
      <c r="UHI65" s="266"/>
      <c r="UHJ65" s="200"/>
      <c r="UHK65" s="266"/>
      <c r="UHL65" s="261"/>
      <c r="UHM65" s="265"/>
      <c r="UHN65" s="266"/>
      <c r="UHO65" s="200"/>
      <c r="UHP65" s="266"/>
      <c r="UHQ65" s="261"/>
      <c r="UHR65" s="265"/>
      <c r="UHS65" s="266"/>
      <c r="UHT65" s="200"/>
      <c r="UHU65" s="266"/>
      <c r="UHV65" s="261"/>
      <c r="UHW65" s="265"/>
      <c r="UHX65" s="266"/>
      <c r="UHY65" s="200"/>
      <c r="UHZ65" s="266"/>
      <c r="UIA65" s="261"/>
      <c r="UIB65" s="265"/>
      <c r="UIC65" s="266"/>
      <c r="UID65" s="200"/>
      <c r="UIE65" s="266"/>
      <c r="UIF65" s="261"/>
      <c r="UIG65" s="265"/>
      <c r="UIH65" s="266"/>
      <c r="UII65" s="200"/>
      <c r="UIJ65" s="266"/>
      <c r="UIK65" s="261"/>
      <c r="UIL65" s="265"/>
      <c r="UIM65" s="266"/>
      <c r="UIN65" s="200"/>
      <c r="UIO65" s="266"/>
      <c r="UIP65" s="261"/>
      <c r="UIQ65" s="265"/>
      <c r="UIR65" s="266"/>
      <c r="UIS65" s="200"/>
      <c r="UIT65" s="266"/>
      <c r="UIU65" s="261"/>
      <c r="UIV65" s="265"/>
      <c r="UIW65" s="266"/>
      <c r="UIX65" s="200"/>
      <c r="UIY65" s="266"/>
      <c r="UIZ65" s="261"/>
      <c r="UJA65" s="265"/>
      <c r="UJB65" s="266"/>
      <c r="UJC65" s="200"/>
      <c r="UJD65" s="266"/>
      <c r="UJE65" s="261"/>
      <c r="UJF65" s="265"/>
      <c r="UJG65" s="266"/>
      <c r="UJH65" s="200"/>
      <c r="UJI65" s="266"/>
      <c r="UJJ65" s="261"/>
      <c r="UJK65" s="265"/>
      <c r="UJL65" s="266"/>
      <c r="UJM65" s="200"/>
      <c r="UJN65" s="266"/>
      <c r="UJO65" s="261"/>
      <c r="UJP65" s="265"/>
      <c r="UJQ65" s="266"/>
      <c r="UJR65" s="200"/>
      <c r="UJS65" s="266"/>
      <c r="UJT65" s="261"/>
      <c r="UJU65" s="265"/>
      <c r="UJV65" s="266"/>
      <c r="UJW65" s="200"/>
      <c r="UJX65" s="266"/>
      <c r="UJY65" s="261"/>
      <c r="UJZ65" s="265"/>
      <c r="UKA65" s="266"/>
      <c r="UKB65" s="200"/>
      <c r="UKC65" s="266"/>
      <c r="UKD65" s="261"/>
      <c r="UKE65" s="265"/>
      <c r="UKF65" s="266"/>
      <c r="UKG65" s="200"/>
      <c r="UKH65" s="266"/>
      <c r="UKI65" s="261"/>
      <c r="UKJ65" s="265"/>
      <c r="UKK65" s="266"/>
      <c r="UKL65" s="200"/>
      <c r="UKM65" s="266"/>
      <c r="UKN65" s="261"/>
      <c r="UKO65" s="265"/>
      <c r="UKP65" s="266"/>
      <c r="UKQ65" s="200"/>
      <c r="UKR65" s="266"/>
      <c r="UKS65" s="261"/>
      <c r="UKT65" s="265"/>
      <c r="UKU65" s="266"/>
      <c r="UKV65" s="200"/>
      <c r="UKW65" s="266"/>
      <c r="UKX65" s="261"/>
      <c r="UKY65" s="265"/>
      <c r="UKZ65" s="266"/>
      <c r="ULA65" s="200"/>
      <c r="ULB65" s="266"/>
      <c r="ULC65" s="261"/>
      <c r="ULD65" s="265"/>
      <c r="ULE65" s="266"/>
      <c r="ULF65" s="200"/>
      <c r="ULG65" s="266"/>
      <c r="ULH65" s="261"/>
      <c r="ULI65" s="265"/>
      <c r="ULJ65" s="266"/>
      <c r="ULK65" s="200"/>
      <c r="ULL65" s="266"/>
      <c r="ULM65" s="261"/>
      <c r="ULN65" s="265"/>
      <c r="ULO65" s="266"/>
      <c r="ULP65" s="200"/>
      <c r="ULQ65" s="266"/>
      <c r="ULR65" s="261"/>
      <c r="ULS65" s="265"/>
      <c r="ULT65" s="266"/>
      <c r="ULU65" s="200"/>
      <c r="ULV65" s="266"/>
      <c r="ULW65" s="261"/>
      <c r="ULX65" s="265"/>
      <c r="ULY65" s="266"/>
      <c r="ULZ65" s="200"/>
      <c r="UMA65" s="266"/>
      <c r="UMB65" s="261"/>
      <c r="UMC65" s="265"/>
      <c r="UMD65" s="266"/>
      <c r="UME65" s="200"/>
      <c r="UMF65" s="266"/>
      <c r="UMG65" s="261"/>
      <c r="UMH65" s="265"/>
      <c r="UMI65" s="266"/>
      <c r="UMJ65" s="200"/>
      <c r="UMK65" s="266"/>
      <c r="UML65" s="261"/>
      <c r="UMM65" s="265"/>
      <c r="UMN65" s="266"/>
      <c r="UMO65" s="200"/>
      <c r="UMP65" s="266"/>
      <c r="UMQ65" s="261"/>
      <c r="UMR65" s="265"/>
      <c r="UMS65" s="266"/>
      <c r="UMT65" s="200"/>
      <c r="UMU65" s="266"/>
      <c r="UMV65" s="261"/>
      <c r="UMW65" s="265"/>
      <c r="UMX65" s="266"/>
      <c r="UMY65" s="200"/>
      <c r="UMZ65" s="266"/>
      <c r="UNA65" s="261"/>
      <c r="UNB65" s="265"/>
      <c r="UNC65" s="266"/>
      <c r="UND65" s="200"/>
      <c r="UNE65" s="266"/>
      <c r="UNF65" s="261"/>
      <c r="UNG65" s="265"/>
      <c r="UNH65" s="266"/>
      <c r="UNI65" s="200"/>
      <c r="UNJ65" s="266"/>
      <c r="UNK65" s="261"/>
      <c r="UNL65" s="265"/>
      <c r="UNM65" s="266"/>
      <c r="UNN65" s="200"/>
      <c r="UNO65" s="266"/>
      <c r="UNP65" s="261"/>
      <c r="UNQ65" s="265"/>
      <c r="UNR65" s="266"/>
      <c r="UNS65" s="200"/>
      <c r="UNT65" s="266"/>
      <c r="UNU65" s="261"/>
      <c r="UNV65" s="265"/>
      <c r="UNW65" s="266"/>
      <c r="UNX65" s="200"/>
      <c r="UNY65" s="266"/>
      <c r="UNZ65" s="261"/>
      <c r="UOA65" s="265"/>
      <c r="UOB65" s="266"/>
      <c r="UOC65" s="200"/>
      <c r="UOD65" s="266"/>
      <c r="UOE65" s="261"/>
      <c r="UOF65" s="265"/>
      <c r="UOG65" s="266"/>
      <c r="UOH65" s="200"/>
      <c r="UOI65" s="266"/>
      <c r="UOJ65" s="261"/>
      <c r="UOK65" s="265"/>
      <c r="UOL65" s="266"/>
      <c r="UOM65" s="200"/>
      <c r="UON65" s="266"/>
      <c r="UOO65" s="261"/>
      <c r="UOP65" s="265"/>
      <c r="UOQ65" s="266"/>
      <c r="UOR65" s="200"/>
      <c r="UOS65" s="266"/>
      <c r="UOT65" s="261"/>
      <c r="UOU65" s="265"/>
      <c r="UOV65" s="266"/>
      <c r="UOW65" s="200"/>
      <c r="UOX65" s="266"/>
      <c r="UOY65" s="261"/>
      <c r="UOZ65" s="265"/>
      <c r="UPA65" s="266"/>
      <c r="UPB65" s="200"/>
      <c r="UPC65" s="266"/>
      <c r="UPD65" s="261"/>
      <c r="UPE65" s="265"/>
      <c r="UPF65" s="266"/>
      <c r="UPG65" s="200"/>
      <c r="UPH65" s="266"/>
      <c r="UPI65" s="261"/>
      <c r="UPJ65" s="265"/>
      <c r="UPK65" s="266"/>
      <c r="UPL65" s="200"/>
      <c r="UPM65" s="266"/>
      <c r="UPN65" s="261"/>
      <c r="UPO65" s="265"/>
      <c r="UPP65" s="266"/>
      <c r="UPQ65" s="200"/>
      <c r="UPR65" s="266"/>
      <c r="UPS65" s="261"/>
      <c r="UPT65" s="265"/>
      <c r="UPU65" s="266"/>
      <c r="UPV65" s="200"/>
      <c r="UPW65" s="266"/>
      <c r="UPX65" s="261"/>
      <c r="UPY65" s="265"/>
      <c r="UPZ65" s="266"/>
      <c r="UQA65" s="200"/>
      <c r="UQB65" s="266"/>
      <c r="UQC65" s="261"/>
      <c r="UQD65" s="265"/>
      <c r="UQE65" s="266"/>
      <c r="UQF65" s="200"/>
      <c r="UQG65" s="266"/>
      <c r="UQH65" s="261"/>
      <c r="UQI65" s="265"/>
      <c r="UQJ65" s="266"/>
      <c r="UQK65" s="200"/>
      <c r="UQL65" s="266"/>
      <c r="UQM65" s="261"/>
      <c r="UQN65" s="265"/>
      <c r="UQO65" s="266"/>
      <c r="UQP65" s="200"/>
      <c r="UQQ65" s="266"/>
      <c r="UQR65" s="261"/>
      <c r="UQS65" s="265"/>
      <c r="UQT65" s="266"/>
      <c r="UQU65" s="200"/>
      <c r="UQV65" s="266"/>
      <c r="UQW65" s="261"/>
      <c r="UQX65" s="265"/>
      <c r="UQY65" s="266"/>
      <c r="UQZ65" s="200"/>
      <c r="URA65" s="266"/>
      <c r="URB65" s="261"/>
      <c r="URC65" s="265"/>
      <c r="URD65" s="266"/>
      <c r="URE65" s="200"/>
      <c r="URF65" s="266"/>
      <c r="URG65" s="261"/>
      <c r="URH65" s="265"/>
      <c r="URI65" s="266"/>
      <c r="URJ65" s="200"/>
      <c r="URK65" s="266"/>
      <c r="URL65" s="261"/>
      <c r="URM65" s="265"/>
      <c r="URN65" s="266"/>
      <c r="URO65" s="200"/>
      <c r="URP65" s="266"/>
      <c r="URQ65" s="261"/>
      <c r="URR65" s="265"/>
      <c r="URS65" s="266"/>
      <c r="URT65" s="200"/>
      <c r="URU65" s="266"/>
      <c r="URV65" s="261"/>
      <c r="URW65" s="265"/>
      <c r="URX65" s="266"/>
      <c r="URY65" s="200"/>
      <c r="URZ65" s="266"/>
      <c r="USA65" s="261"/>
      <c r="USB65" s="265"/>
      <c r="USC65" s="266"/>
      <c r="USD65" s="200"/>
      <c r="USE65" s="266"/>
      <c r="USF65" s="261"/>
      <c r="USG65" s="265"/>
      <c r="USH65" s="266"/>
      <c r="USI65" s="200"/>
      <c r="USJ65" s="266"/>
      <c r="USK65" s="261"/>
      <c r="USL65" s="265"/>
      <c r="USM65" s="266"/>
      <c r="USN65" s="200"/>
      <c r="USO65" s="266"/>
      <c r="USP65" s="261"/>
      <c r="USQ65" s="265"/>
      <c r="USR65" s="266"/>
      <c r="USS65" s="200"/>
      <c r="UST65" s="266"/>
      <c r="USU65" s="261"/>
      <c r="USV65" s="265"/>
      <c r="USW65" s="266"/>
      <c r="USX65" s="200"/>
      <c r="USY65" s="266"/>
      <c r="USZ65" s="261"/>
      <c r="UTA65" s="265"/>
      <c r="UTB65" s="266"/>
      <c r="UTC65" s="200"/>
      <c r="UTD65" s="266"/>
      <c r="UTE65" s="261"/>
      <c r="UTF65" s="265"/>
      <c r="UTG65" s="266"/>
      <c r="UTH65" s="200"/>
      <c r="UTI65" s="266"/>
      <c r="UTJ65" s="261"/>
      <c r="UTK65" s="265"/>
      <c r="UTL65" s="266"/>
      <c r="UTM65" s="200"/>
      <c r="UTN65" s="266"/>
      <c r="UTO65" s="261"/>
      <c r="UTP65" s="265"/>
      <c r="UTQ65" s="266"/>
      <c r="UTR65" s="200"/>
      <c r="UTS65" s="266"/>
      <c r="UTT65" s="261"/>
      <c r="UTU65" s="265"/>
      <c r="UTV65" s="266"/>
      <c r="UTW65" s="200"/>
      <c r="UTX65" s="266"/>
      <c r="UTY65" s="261"/>
      <c r="UTZ65" s="265"/>
      <c r="UUA65" s="266"/>
      <c r="UUB65" s="200"/>
      <c r="UUC65" s="266"/>
      <c r="UUD65" s="261"/>
      <c r="UUE65" s="265"/>
      <c r="UUF65" s="266"/>
      <c r="UUG65" s="200"/>
      <c r="UUH65" s="266"/>
      <c r="UUI65" s="261"/>
      <c r="UUJ65" s="265"/>
      <c r="UUK65" s="266"/>
      <c r="UUL65" s="200"/>
      <c r="UUM65" s="266"/>
      <c r="UUN65" s="261"/>
      <c r="UUO65" s="265"/>
      <c r="UUP65" s="266"/>
      <c r="UUQ65" s="200"/>
      <c r="UUR65" s="266"/>
      <c r="UUS65" s="261"/>
      <c r="UUT65" s="265"/>
      <c r="UUU65" s="266"/>
      <c r="UUV65" s="200"/>
      <c r="UUW65" s="266"/>
      <c r="UUX65" s="261"/>
      <c r="UUY65" s="265"/>
      <c r="UUZ65" s="266"/>
      <c r="UVA65" s="200"/>
      <c r="UVB65" s="266"/>
      <c r="UVC65" s="261"/>
      <c r="UVD65" s="265"/>
      <c r="UVE65" s="266"/>
      <c r="UVF65" s="200"/>
      <c r="UVG65" s="266"/>
      <c r="UVH65" s="261"/>
      <c r="UVI65" s="265"/>
      <c r="UVJ65" s="266"/>
      <c r="UVK65" s="200"/>
      <c r="UVL65" s="266"/>
      <c r="UVM65" s="261"/>
      <c r="UVN65" s="265"/>
      <c r="UVO65" s="266"/>
      <c r="UVP65" s="200"/>
      <c r="UVQ65" s="266"/>
      <c r="UVR65" s="261"/>
      <c r="UVS65" s="265"/>
      <c r="UVT65" s="266"/>
      <c r="UVU65" s="200"/>
      <c r="UVV65" s="266"/>
      <c r="UVW65" s="261"/>
      <c r="UVX65" s="265"/>
      <c r="UVY65" s="266"/>
      <c r="UVZ65" s="200"/>
      <c r="UWA65" s="266"/>
      <c r="UWB65" s="261"/>
      <c r="UWC65" s="265"/>
      <c r="UWD65" s="266"/>
      <c r="UWE65" s="200"/>
      <c r="UWF65" s="266"/>
      <c r="UWG65" s="261"/>
      <c r="UWH65" s="265"/>
      <c r="UWI65" s="266"/>
      <c r="UWJ65" s="200"/>
      <c r="UWK65" s="266"/>
      <c r="UWL65" s="261"/>
      <c r="UWM65" s="265"/>
      <c r="UWN65" s="266"/>
      <c r="UWO65" s="200"/>
      <c r="UWP65" s="266"/>
      <c r="UWQ65" s="261"/>
      <c r="UWR65" s="265"/>
      <c r="UWS65" s="266"/>
      <c r="UWT65" s="200"/>
      <c r="UWU65" s="266"/>
      <c r="UWV65" s="261"/>
      <c r="UWW65" s="265"/>
      <c r="UWX65" s="266"/>
      <c r="UWY65" s="200"/>
      <c r="UWZ65" s="266"/>
      <c r="UXA65" s="261"/>
      <c r="UXB65" s="265"/>
      <c r="UXC65" s="266"/>
      <c r="UXD65" s="200"/>
      <c r="UXE65" s="266"/>
      <c r="UXF65" s="261"/>
      <c r="UXG65" s="265"/>
      <c r="UXH65" s="266"/>
      <c r="UXI65" s="200"/>
      <c r="UXJ65" s="266"/>
      <c r="UXK65" s="261"/>
      <c r="UXL65" s="265"/>
      <c r="UXM65" s="266"/>
      <c r="UXN65" s="200"/>
      <c r="UXO65" s="266"/>
      <c r="UXP65" s="261"/>
      <c r="UXQ65" s="265"/>
      <c r="UXR65" s="266"/>
      <c r="UXS65" s="200"/>
      <c r="UXT65" s="266"/>
      <c r="UXU65" s="261"/>
      <c r="UXV65" s="265"/>
      <c r="UXW65" s="266"/>
      <c r="UXX65" s="200"/>
      <c r="UXY65" s="266"/>
      <c r="UXZ65" s="261"/>
      <c r="UYA65" s="265"/>
      <c r="UYB65" s="266"/>
      <c r="UYC65" s="200"/>
      <c r="UYD65" s="266"/>
      <c r="UYE65" s="261"/>
      <c r="UYF65" s="265"/>
      <c r="UYG65" s="266"/>
      <c r="UYH65" s="200"/>
      <c r="UYI65" s="266"/>
      <c r="UYJ65" s="261"/>
      <c r="UYK65" s="265"/>
      <c r="UYL65" s="266"/>
      <c r="UYM65" s="200"/>
      <c r="UYN65" s="266"/>
      <c r="UYO65" s="261"/>
      <c r="UYP65" s="265"/>
      <c r="UYQ65" s="266"/>
      <c r="UYR65" s="200"/>
      <c r="UYS65" s="266"/>
      <c r="UYT65" s="261"/>
      <c r="UYU65" s="265"/>
      <c r="UYV65" s="266"/>
      <c r="UYW65" s="200"/>
      <c r="UYX65" s="266"/>
      <c r="UYY65" s="261"/>
      <c r="UYZ65" s="265"/>
      <c r="UZA65" s="266"/>
      <c r="UZB65" s="200"/>
      <c r="UZC65" s="266"/>
      <c r="UZD65" s="261"/>
      <c r="UZE65" s="265"/>
      <c r="UZF65" s="266"/>
      <c r="UZG65" s="200"/>
      <c r="UZH65" s="266"/>
      <c r="UZI65" s="261"/>
      <c r="UZJ65" s="265"/>
      <c r="UZK65" s="266"/>
      <c r="UZL65" s="200"/>
      <c r="UZM65" s="266"/>
      <c r="UZN65" s="261"/>
      <c r="UZO65" s="265"/>
      <c r="UZP65" s="266"/>
      <c r="UZQ65" s="200"/>
      <c r="UZR65" s="266"/>
      <c r="UZS65" s="261"/>
      <c r="UZT65" s="265"/>
      <c r="UZU65" s="266"/>
      <c r="UZV65" s="200"/>
      <c r="UZW65" s="266"/>
      <c r="UZX65" s="261"/>
      <c r="UZY65" s="265"/>
      <c r="UZZ65" s="266"/>
      <c r="VAA65" s="200"/>
      <c r="VAB65" s="266"/>
      <c r="VAC65" s="261"/>
      <c r="VAD65" s="265"/>
      <c r="VAE65" s="266"/>
      <c r="VAF65" s="200"/>
      <c r="VAG65" s="266"/>
      <c r="VAH65" s="261"/>
      <c r="VAI65" s="265"/>
      <c r="VAJ65" s="266"/>
      <c r="VAK65" s="200"/>
      <c r="VAL65" s="266"/>
      <c r="VAM65" s="261"/>
      <c r="VAN65" s="265"/>
      <c r="VAO65" s="266"/>
      <c r="VAP65" s="200"/>
      <c r="VAQ65" s="266"/>
      <c r="VAR65" s="261"/>
      <c r="VAS65" s="265"/>
      <c r="VAT65" s="266"/>
      <c r="VAU65" s="200"/>
      <c r="VAV65" s="266"/>
      <c r="VAW65" s="261"/>
      <c r="VAX65" s="265"/>
      <c r="VAY65" s="266"/>
      <c r="VAZ65" s="200"/>
      <c r="VBA65" s="266"/>
      <c r="VBB65" s="261"/>
      <c r="VBC65" s="265"/>
      <c r="VBD65" s="266"/>
      <c r="VBE65" s="200"/>
      <c r="VBF65" s="266"/>
      <c r="VBG65" s="261"/>
      <c r="VBH65" s="265"/>
      <c r="VBI65" s="266"/>
      <c r="VBJ65" s="200"/>
      <c r="VBK65" s="266"/>
      <c r="VBL65" s="261"/>
      <c r="VBM65" s="265"/>
      <c r="VBN65" s="266"/>
      <c r="VBO65" s="200"/>
      <c r="VBP65" s="266"/>
      <c r="VBQ65" s="261"/>
      <c r="VBR65" s="265"/>
      <c r="VBS65" s="266"/>
      <c r="VBT65" s="200"/>
      <c r="VBU65" s="266"/>
      <c r="VBV65" s="261"/>
      <c r="VBW65" s="265"/>
      <c r="VBX65" s="266"/>
      <c r="VBY65" s="200"/>
      <c r="VBZ65" s="266"/>
      <c r="VCA65" s="261"/>
      <c r="VCB65" s="265"/>
      <c r="VCC65" s="266"/>
      <c r="VCD65" s="200"/>
      <c r="VCE65" s="266"/>
      <c r="VCF65" s="261"/>
      <c r="VCG65" s="265"/>
      <c r="VCH65" s="266"/>
      <c r="VCI65" s="200"/>
      <c r="VCJ65" s="266"/>
      <c r="VCK65" s="261"/>
      <c r="VCL65" s="265"/>
      <c r="VCM65" s="266"/>
      <c r="VCN65" s="200"/>
      <c r="VCO65" s="266"/>
      <c r="VCP65" s="261"/>
      <c r="VCQ65" s="265"/>
      <c r="VCR65" s="266"/>
      <c r="VCS65" s="200"/>
      <c r="VCT65" s="266"/>
      <c r="VCU65" s="261"/>
      <c r="VCV65" s="265"/>
      <c r="VCW65" s="266"/>
      <c r="VCX65" s="200"/>
      <c r="VCY65" s="266"/>
      <c r="VCZ65" s="261"/>
      <c r="VDA65" s="265"/>
      <c r="VDB65" s="266"/>
      <c r="VDC65" s="200"/>
      <c r="VDD65" s="266"/>
      <c r="VDE65" s="261"/>
      <c r="VDF65" s="265"/>
      <c r="VDG65" s="266"/>
      <c r="VDH65" s="200"/>
      <c r="VDI65" s="266"/>
      <c r="VDJ65" s="261"/>
      <c r="VDK65" s="265"/>
      <c r="VDL65" s="266"/>
      <c r="VDM65" s="200"/>
      <c r="VDN65" s="266"/>
      <c r="VDO65" s="261"/>
      <c r="VDP65" s="265"/>
      <c r="VDQ65" s="266"/>
      <c r="VDR65" s="200"/>
      <c r="VDS65" s="266"/>
      <c r="VDT65" s="261"/>
      <c r="VDU65" s="265"/>
      <c r="VDV65" s="266"/>
      <c r="VDW65" s="200"/>
      <c r="VDX65" s="266"/>
      <c r="VDY65" s="261"/>
      <c r="VDZ65" s="265"/>
      <c r="VEA65" s="266"/>
      <c r="VEB65" s="200"/>
      <c r="VEC65" s="266"/>
      <c r="VED65" s="261"/>
      <c r="VEE65" s="265"/>
      <c r="VEF65" s="266"/>
      <c r="VEG65" s="200"/>
      <c r="VEH65" s="266"/>
      <c r="VEI65" s="261"/>
      <c r="VEJ65" s="265"/>
      <c r="VEK65" s="266"/>
      <c r="VEL65" s="200"/>
      <c r="VEM65" s="266"/>
      <c r="VEN65" s="261"/>
      <c r="VEO65" s="265"/>
      <c r="VEP65" s="266"/>
      <c r="VEQ65" s="200"/>
      <c r="VER65" s="266"/>
      <c r="VES65" s="261"/>
      <c r="VET65" s="265"/>
      <c r="VEU65" s="266"/>
      <c r="VEV65" s="200"/>
      <c r="VEW65" s="266"/>
      <c r="VEX65" s="261"/>
      <c r="VEY65" s="265"/>
      <c r="VEZ65" s="266"/>
      <c r="VFA65" s="200"/>
      <c r="VFB65" s="266"/>
      <c r="VFC65" s="261"/>
      <c r="VFD65" s="265"/>
      <c r="VFE65" s="266"/>
      <c r="VFF65" s="200"/>
      <c r="VFG65" s="266"/>
      <c r="VFH65" s="261"/>
      <c r="VFI65" s="265"/>
      <c r="VFJ65" s="266"/>
      <c r="VFK65" s="200"/>
      <c r="VFL65" s="266"/>
      <c r="VFM65" s="261"/>
      <c r="VFN65" s="265"/>
      <c r="VFO65" s="266"/>
      <c r="VFP65" s="200"/>
      <c r="VFQ65" s="266"/>
      <c r="VFR65" s="261"/>
      <c r="VFS65" s="265"/>
      <c r="VFT65" s="266"/>
      <c r="VFU65" s="200"/>
      <c r="VFV65" s="266"/>
      <c r="VFW65" s="261"/>
      <c r="VFX65" s="265"/>
      <c r="VFY65" s="266"/>
      <c r="VFZ65" s="200"/>
      <c r="VGA65" s="266"/>
      <c r="VGB65" s="261"/>
      <c r="VGC65" s="265"/>
      <c r="VGD65" s="266"/>
      <c r="VGE65" s="200"/>
      <c r="VGF65" s="266"/>
      <c r="VGG65" s="261"/>
      <c r="VGH65" s="265"/>
      <c r="VGI65" s="266"/>
      <c r="VGJ65" s="200"/>
      <c r="VGK65" s="266"/>
      <c r="VGL65" s="261"/>
      <c r="VGM65" s="265"/>
      <c r="VGN65" s="266"/>
      <c r="VGO65" s="200"/>
      <c r="VGP65" s="266"/>
      <c r="VGQ65" s="261"/>
      <c r="VGR65" s="265"/>
      <c r="VGS65" s="266"/>
      <c r="VGT65" s="200"/>
      <c r="VGU65" s="266"/>
      <c r="VGV65" s="261"/>
      <c r="VGW65" s="265"/>
      <c r="VGX65" s="266"/>
      <c r="VGY65" s="200"/>
      <c r="VGZ65" s="266"/>
      <c r="VHA65" s="261"/>
      <c r="VHB65" s="265"/>
      <c r="VHC65" s="266"/>
      <c r="VHD65" s="200"/>
      <c r="VHE65" s="266"/>
      <c r="VHF65" s="261"/>
      <c r="VHG65" s="265"/>
      <c r="VHH65" s="266"/>
      <c r="VHI65" s="200"/>
      <c r="VHJ65" s="266"/>
      <c r="VHK65" s="261"/>
      <c r="VHL65" s="265"/>
      <c r="VHM65" s="266"/>
      <c r="VHN65" s="200"/>
      <c r="VHO65" s="266"/>
      <c r="VHP65" s="261"/>
      <c r="VHQ65" s="265"/>
      <c r="VHR65" s="266"/>
      <c r="VHS65" s="200"/>
      <c r="VHT65" s="266"/>
      <c r="VHU65" s="261"/>
      <c r="VHV65" s="265"/>
      <c r="VHW65" s="266"/>
      <c r="VHX65" s="200"/>
      <c r="VHY65" s="266"/>
      <c r="VHZ65" s="261"/>
      <c r="VIA65" s="265"/>
      <c r="VIB65" s="266"/>
      <c r="VIC65" s="200"/>
      <c r="VID65" s="266"/>
      <c r="VIE65" s="261"/>
      <c r="VIF65" s="265"/>
      <c r="VIG65" s="266"/>
      <c r="VIH65" s="200"/>
      <c r="VII65" s="266"/>
      <c r="VIJ65" s="261"/>
      <c r="VIK65" s="265"/>
      <c r="VIL65" s="266"/>
      <c r="VIM65" s="200"/>
      <c r="VIN65" s="266"/>
      <c r="VIO65" s="261"/>
      <c r="VIP65" s="265"/>
      <c r="VIQ65" s="266"/>
      <c r="VIR65" s="200"/>
      <c r="VIS65" s="266"/>
      <c r="VIT65" s="261"/>
      <c r="VIU65" s="265"/>
      <c r="VIV65" s="266"/>
      <c r="VIW65" s="200"/>
      <c r="VIX65" s="266"/>
      <c r="VIY65" s="261"/>
      <c r="VIZ65" s="265"/>
      <c r="VJA65" s="266"/>
      <c r="VJB65" s="200"/>
      <c r="VJC65" s="266"/>
      <c r="VJD65" s="261"/>
      <c r="VJE65" s="265"/>
      <c r="VJF65" s="266"/>
      <c r="VJG65" s="200"/>
      <c r="VJH65" s="266"/>
      <c r="VJI65" s="261"/>
      <c r="VJJ65" s="265"/>
      <c r="VJK65" s="266"/>
      <c r="VJL65" s="200"/>
      <c r="VJM65" s="266"/>
      <c r="VJN65" s="261"/>
      <c r="VJO65" s="265"/>
      <c r="VJP65" s="266"/>
      <c r="VJQ65" s="200"/>
      <c r="VJR65" s="266"/>
      <c r="VJS65" s="261"/>
      <c r="VJT65" s="265"/>
      <c r="VJU65" s="266"/>
      <c r="VJV65" s="200"/>
      <c r="VJW65" s="266"/>
      <c r="VJX65" s="261"/>
      <c r="VJY65" s="265"/>
      <c r="VJZ65" s="266"/>
      <c r="VKA65" s="200"/>
      <c r="VKB65" s="266"/>
      <c r="VKC65" s="261"/>
      <c r="VKD65" s="265"/>
      <c r="VKE65" s="266"/>
      <c r="VKF65" s="200"/>
      <c r="VKG65" s="266"/>
      <c r="VKH65" s="261"/>
      <c r="VKI65" s="265"/>
      <c r="VKJ65" s="266"/>
      <c r="VKK65" s="200"/>
      <c r="VKL65" s="266"/>
      <c r="VKM65" s="261"/>
      <c r="VKN65" s="265"/>
      <c r="VKO65" s="266"/>
      <c r="VKP65" s="200"/>
      <c r="VKQ65" s="266"/>
      <c r="VKR65" s="261"/>
      <c r="VKS65" s="265"/>
      <c r="VKT65" s="266"/>
      <c r="VKU65" s="200"/>
      <c r="VKV65" s="266"/>
      <c r="VKW65" s="261"/>
      <c r="VKX65" s="265"/>
      <c r="VKY65" s="266"/>
      <c r="VKZ65" s="200"/>
      <c r="VLA65" s="266"/>
      <c r="VLB65" s="261"/>
      <c r="VLC65" s="265"/>
      <c r="VLD65" s="266"/>
      <c r="VLE65" s="200"/>
      <c r="VLF65" s="266"/>
      <c r="VLG65" s="261"/>
      <c r="VLH65" s="265"/>
      <c r="VLI65" s="266"/>
      <c r="VLJ65" s="200"/>
      <c r="VLK65" s="266"/>
      <c r="VLL65" s="261"/>
      <c r="VLM65" s="265"/>
      <c r="VLN65" s="266"/>
      <c r="VLO65" s="200"/>
      <c r="VLP65" s="266"/>
      <c r="VLQ65" s="261"/>
      <c r="VLR65" s="265"/>
      <c r="VLS65" s="266"/>
      <c r="VLT65" s="200"/>
      <c r="VLU65" s="266"/>
      <c r="VLV65" s="261"/>
      <c r="VLW65" s="265"/>
      <c r="VLX65" s="266"/>
      <c r="VLY65" s="200"/>
      <c r="VLZ65" s="266"/>
      <c r="VMA65" s="261"/>
      <c r="VMB65" s="265"/>
      <c r="VMC65" s="266"/>
      <c r="VMD65" s="200"/>
      <c r="VME65" s="266"/>
      <c r="VMF65" s="261"/>
      <c r="VMG65" s="265"/>
      <c r="VMH65" s="266"/>
      <c r="VMI65" s="200"/>
      <c r="VMJ65" s="266"/>
      <c r="VMK65" s="261"/>
      <c r="VML65" s="265"/>
      <c r="VMM65" s="266"/>
      <c r="VMN65" s="200"/>
      <c r="VMO65" s="266"/>
      <c r="VMP65" s="261"/>
      <c r="VMQ65" s="265"/>
      <c r="VMR65" s="266"/>
      <c r="VMS65" s="200"/>
      <c r="VMT65" s="266"/>
      <c r="VMU65" s="261"/>
      <c r="VMV65" s="265"/>
      <c r="VMW65" s="266"/>
      <c r="VMX65" s="200"/>
      <c r="VMY65" s="266"/>
      <c r="VMZ65" s="261"/>
      <c r="VNA65" s="265"/>
      <c r="VNB65" s="266"/>
      <c r="VNC65" s="200"/>
      <c r="VND65" s="266"/>
      <c r="VNE65" s="261"/>
      <c r="VNF65" s="265"/>
      <c r="VNG65" s="266"/>
      <c r="VNH65" s="200"/>
      <c r="VNI65" s="266"/>
      <c r="VNJ65" s="261"/>
      <c r="VNK65" s="265"/>
      <c r="VNL65" s="266"/>
      <c r="VNM65" s="200"/>
      <c r="VNN65" s="266"/>
      <c r="VNO65" s="261"/>
      <c r="VNP65" s="265"/>
      <c r="VNQ65" s="266"/>
      <c r="VNR65" s="200"/>
      <c r="VNS65" s="266"/>
      <c r="VNT65" s="261"/>
      <c r="VNU65" s="265"/>
      <c r="VNV65" s="266"/>
      <c r="VNW65" s="200"/>
      <c r="VNX65" s="266"/>
      <c r="VNY65" s="261"/>
      <c r="VNZ65" s="265"/>
      <c r="VOA65" s="266"/>
      <c r="VOB65" s="200"/>
      <c r="VOC65" s="266"/>
      <c r="VOD65" s="261"/>
      <c r="VOE65" s="265"/>
      <c r="VOF65" s="266"/>
      <c r="VOG65" s="200"/>
      <c r="VOH65" s="266"/>
      <c r="VOI65" s="261"/>
      <c r="VOJ65" s="265"/>
      <c r="VOK65" s="266"/>
      <c r="VOL65" s="200"/>
      <c r="VOM65" s="266"/>
      <c r="VON65" s="261"/>
      <c r="VOO65" s="265"/>
      <c r="VOP65" s="266"/>
      <c r="VOQ65" s="200"/>
      <c r="VOR65" s="266"/>
      <c r="VOS65" s="261"/>
      <c r="VOT65" s="265"/>
      <c r="VOU65" s="266"/>
      <c r="VOV65" s="200"/>
      <c r="VOW65" s="266"/>
      <c r="VOX65" s="261"/>
      <c r="VOY65" s="265"/>
      <c r="VOZ65" s="266"/>
      <c r="VPA65" s="200"/>
      <c r="VPB65" s="266"/>
      <c r="VPC65" s="261"/>
      <c r="VPD65" s="265"/>
      <c r="VPE65" s="266"/>
      <c r="VPF65" s="200"/>
      <c r="VPG65" s="266"/>
      <c r="VPH65" s="261"/>
      <c r="VPI65" s="265"/>
      <c r="VPJ65" s="266"/>
      <c r="VPK65" s="200"/>
      <c r="VPL65" s="266"/>
      <c r="VPM65" s="261"/>
      <c r="VPN65" s="265"/>
      <c r="VPO65" s="266"/>
      <c r="VPP65" s="200"/>
      <c r="VPQ65" s="266"/>
      <c r="VPR65" s="261"/>
      <c r="VPS65" s="265"/>
      <c r="VPT65" s="266"/>
      <c r="VPU65" s="200"/>
      <c r="VPV65" s="266"/>
      <c r="VPW65" s="261"/>
      <c r="VPX65" s="265"/>
      <c r="VPY65" s="266"/>
      <c r="VPZ65" s="200"/>
      <c r="VQA65" s="266"/>
      <c r="VQB65" s="261"/>
      <c r="VQC65" s="265"/>
      <c r="VQD65" s="266"/>
      <c r="VQE65" s="200"/>
      <c r="VQF65" s="266"/>
      <c r="VQG65" s="261"/>
      <c r="VQH65" s="265"/>
      <c r="VQI65" s="266"/>
      <c r="VQJ65" s="200"/>
      <c r="VQK65" s="266"/>
      <c r="VQL65" s="261"/>
      <c r="VQM65" s="265"/>
      <c r="VQN65" s="266"/>
      <c r="VQO65" s="200"/>
      <c r="VQP65" s="266"/>
      <c r="VQQ65" s="261"/>
      <c r="VQR65" s="265"/>
      <c r="VQS65" s="266"/>
      <c r="VQT65" s="200"/>
      <c r="VQU65" s="266"/>
      <c r="VQV65" s="261"/>
      <c r="VQW65" s="265"/>
      <c r="VQX65" s="266"/>
      <c r="VQY65" s="200"/>
      <c r="VQZ65" s="266"/>
      <c r="VRA65" s="261"/>
      <c r="VRB65" s="265"/>
      <c r="VRC65" s="266"/>
      <c r="VRD65" s="200"/>
      <c r="VRE65" s="266"/>
      <c r="VRF65" s="261"/>
      <c r="VRG65" s="265"/>
      <c r="VRH65" s="266"/>
      <c r="VRI65" s="200"/>
      <c r="VRJ65" s="266"/>
      <c r="VRK65" s="261"/>
      <c r="VRL65" s="265"/>
      <c r="VRM65" s="266"/>
      <c r="VRN65" s="200"/>
      <c r="VRO65" s="266"/>
      <c r="VRP65" s="261"/>
      <c r="VRQ65" s="265"/>
      <c r="VRR65" s="266"/>
      <c r="VRS65" s="200"/>
      <c r="VRT65" s="266"/>
      <c r="VRU65" s="261"/>
      <c r="VRV65" s="265"/>
      <c r="VRW65" s="266"/>
      <c r="VRX65" s="200"/>
      <c r="VRY65" s="266"/>
      <c r="VRZ65" s="261"/>
      <c r="VSA65" s="265"/>
      <c r="VSB65" s="266"/>
      <c r="VSC65" s="200"/>
      <c r="VSD65" s="266"/>
      <c r="VSE65" s="261"/>
      <c r="VSF65" s="265"/>
      <c r="VSG65" s="266"/>
      <c r="VSH65" s="200"/>
      <c r="VSI65" s="266"/>
      <c r="VSJ65" s="261"/>
      <c r="VSK65" s="265"/>
      <c r="VSL65" s="266"/>
      <c r="VSM65" s="200"/>
      <c r="VSN65" s="266"/>
      <c r="VSO65" s="261"/>
      <c r="VSP65" s="265"/>
      <c r="VSQ65" s="266"/>
      <c r="VSR65" s="200"/>
      <c r="VSS65" s="266"/>
      <c r="VST65" s="261"/>
      <c r="VSU65" s="265"/>
      <c r="VSV65" s="266"/>
      <c r="VSW65" s="200"/>
      <c r="VSX65" s="266"/>
      <c r="VSY65" s="261"/>
      <c r="VSZ65" s="265"/>
      <c r="VTA65" s="266"/>
      <c r="VTB65" s="200"/>
      <c r="VTC65" s="266"/>
      <c r="VTD65" s="261"/>
      <c r="VTE65" s="265"/>
      <c r="VTF65" s="266"/>
      <c r="VTG65" s="200"/>
      <c r="VTH65" s="266"/>
      <c r="VTI65" s="261"/>
      <c r="VTJ65" s="265"/>
      <c r="VTK65" s="266"/>
      <c r="VTL65" s="200"/>
      <c r="VTM65" s="266"/>
      <c r="VTN65" s="261"/>
      <c r="VTO65" s="265"/>
      <c r="VTP65" s="266"/>
      <c r="VTQ65" s="200"/>
      <c r="VTR65" s="266"/>
      <c r="VTS65" s="261"/>
      <c r="VTT65" s="265"/>
      <c r="VTU65" s="266"/>
      <c r="VTV65" s="200"/>
      <c r="VTW65" s="266"/>
      <c r="VTX65" s="261"/>
      <c r="VTY65" s="265"/>
      <c r="VTZ65" s="266"/>
      <c r="VUA65" s="200"/>
      <c r="VUB65" s="266"/>
      <c r="VUC65" s="261"/>
      <c r="VUD65" s="265"/>
      <c r="VUE65" s="266"/>
      <c r="VUF65" s="200"/>
      <c r="VUG65" s="266"/>
      <c r="VUH65" s="261"/>
      <c r="VUI65" s="265"/>
      <c r="VUJ65" s="266"/>
      <c r="VUK65" s="200"/>
      <c r="VUL65" s="266"/>
      <c r="VUM65" s="261"/>
      <c r="VUN65" s="265"/>
      <c r="VUO65" s="266"/>
      <c r="VUP65" s="200"/>
      <c r="VUQ65" s="266"/>
      <c r="VUR65" s="261"/>
      <c r="VUS65" s="265"/>
      <c r="VUT65" s="266"/>
      <c r="VUU65" s="200"/>
      <c r="VUV65" s="266"/>
      <c r="VUW65" s="261"/>
      <c r="VUX65" s="265"/>
      <c r="VUY65" s="266"/>
      <c r="VUZ65" s="200"/>
      <c r="VVA65" s="266"/>
      <c r="VVB65" s="261"/>
      <c r="VVC65" s="265"/>
      <c r="VVD65" s="266"/>
      <c r="VVE65" s="200"/>
      <c r="VVF65" s="266"/>
      <c r="VVG65" s="261"/>
      <c r="VVH65" s="265"/>
      <c r="VVI65" s="266"/>
      <c r="VVJ65" s="200"/>
      <c r="VVK65" s="266"/>
      <c r="VVL65" s="261"/>
      <c r="VVM65" s="265"/>
      <c r="VVN65" s="266"/>
      <c r="VVO65" s="200"/>
      <c r="VVP65" s="266"/>
      <c r="VVQ65" s="261"/>
      <c r="VVR65" s="265"/>
      <c r="VVS65" s="266"/>
      <c r="VVT65" s="200"/>
      <c r="VVU65" s="266"/>
      <c r="VVV65" s="261"/>
      <c r="VVW65" s="265"/>
      <c r="VVX65" s="266"/>
      <c r="VVY65" s="200"/>
      <c r="VVZ65" s="266"/>
      <c r="VWA65" s="261"/>
      <c r="VWB65" s="265"/>
      <c r="VWC65" s="266"/>
      <c r="VWD65" s="200"/>
      <c r="VWE65" s="266"/>
      <c r="VWF65" s="261"/>
      <c r="VWG65" s="265"/>
      <c r="VWH65" s="266"/>
      <c r="VWI65" s="200"/>
      <c r="VWJ65" s="266"/>
      <c r="VWK65" s="261"/>
      <c r="VWL65" s="265"/>
      <c r="VWM65" s="266"/>
      <c r="VWN65" s="200"/>
      <c r="VWO65" s="266"/>
      <c r="VWP65" s="261"/>
      <c r="VWQ65" s="265"/>
      <c r="VWR65" s="266"/>
      <c r="VWS65" s="200"/>
      <c r="VWT65" s="266"/>
      <c r="VWU65" s="261"/>
      <c r="VWV65" s="265"/>
      <c r="VWW65" s="266"/>
      <c r="VWX65" s="200"/>
      <c r="VWY65" s="266"/>
      <c r="VWZ65" s="261"/>
      <c r="VXA65" s="265"/>
      <c r="VXB65" s="266"/>
      <c r="VXC65" s="200"/>
      <c r="VXD65" s="266"/>
      <c r="VXE65" s="261"/>
      <c r="VXF65" s="265"/>
      <c r="VXG65" s="266"/>
      <c r="VXH65" s="200"/>
      <c r="VXI65" s="266"/>
      <c r="VXJ65" s="261"/>
      <c r="VXK65" s="265"/>
      <c r="VXL65" s="266"/>
      <c r="VXM65" s="200"/>
      <c r="VXN65" s="266"/>
      <c r="VXO65" s="261"/>
      <c r="VXP65" s="265"/>
      <c r="VXQ65" s="266"/>
      <c r="VXR65" s="200"/>
      <c r="VXS65" s="266"/>
      <c r="VXT65" s="261"/>
      <c r="VXU65" s="265"/>
      <c r="VXV65" s="266"/>
      <c r="VXW65" s="200"/>
      <c r="VXX65" s="266"/>
      <c r="VXY65" s="261"/>
      <c r="VXZ65" s="265"/>
      <c r="VYA65" s="266"/>
      <c r="VYB65" s="200"/>
      <c r="VYC65" s="266"/>
      <c r="VYD65" s="261"/>
      <c r="VYE65" s="265"/>
      <c r="VYF65" s="266"/>
      <c r="VYG65" s="200"/>
      <c r="VYH65" s="266"/>
      <c r="VYI65" s="261"/>
      <c r="VYJ65" s="265"/>
      <c r="VYK65" s="266"/>
      <c r="VYL65" s="200"/>
      <c r="VYM65" s="266"/>
      <c r="VYN65" s="261"/>
      <c r="VYO65" s="265"/>
      <c r="VYP65" s="266"/>
      <c r="VYQ65" s="200"/>
      <c r="VYR65" s="266"/>
      <c r="VYS65" s="261"/>
      <c r="VYT65" s="265"/>
      <c r="VYU65" s="266"/>
      <c r="VYV65" s="200"/>
      <c r="VYW65" s="266"/>
      <c r="VYX65" s="261"/>
      <c r="VYY65" s="265"/>
      <c r="VYZ65" s="266"/>
      <c r="VZA65" s="200"/>
      <c r="VZB65" s="266"/>
      <c r="VZC65" s="261"/>
      <c r="VZD65" s="265"/>
      <c r="VZE65" s="266"/>
      <c r="VZF65" s="200"/>
      <c r="VZG65" s="266"/>
      <c r="VZH65" s="261"/>
      <c r="VZI65" s="265"/>
      <c r="VZJ65" s="266"/>
      <c r="VZK65" s="200"/>
      <c r="VZL65" s="266"/>
      <c r="VZM65" s="261"/>
      <c r="VZN65" s="265"/>
      <c r="VZO65" s="266"/>
      <c r="VZP65" s="200"/>
      <c r="VZQ65" s="266"/>
      <c r="VZR65" s="261"/>
      <c r="VZS65" s="265"/>
      <c r="VZT65" s="266"/>
      <c r="VZU65" s="200"/>
      <c r="VZV65" s="266"/>
      <c r="VZW65" s="261"/>
      <c r="VZX65" s="265"/>
      <c r="VZY65" s="266"/>
      <c r="VZZ65" s="200"/>
      <c r="WAA65" s="266"/>
      <c r="WAB65" s="261"/>
      <c r="WAC65" s="265"/>
      <c r="WAD65" s="266"/>
      <c r="WAE65" s="200"/>
      <c r="WAF65" s="266"/>
      <c r="WAG65" s="261"/>
      <c r="WAH65" s="265"/>
      <c r="WAI65" s="266"/>
      <c r="WAJ65" s="200"/>
      <c r="WAK65" s="266"/>
      <c r="WAL65" s="261"/>
      <c r="WAM65" s="265"/>
      <c r="WAN65" s="266"/>
      <c r="WAO65" s="200"/>
      <c r="WAP65" s="266"/>
      <c r="WAQ65" s="261"/>
      <c r="WAR65" s="265"/>
      <c r="WAS65" s="266"/>
      <c r="WAT65" s="200"/>
      <c r="WAU65" s="266"/>
      <c r="WAV65" s="261"/>
      <c r="WAW65" s="265"/>
      <c r="WAX65" s="266"/>
      <c r="WAY65" s="200"/>
      <c r="WAZ65" s="266"/>
      <c r="WBA65" s="261"/>
      <c r="WBB65" s="265"/>
      <c r="WBC65" s="266"/>
      <c r="WBD65" s="200"/>
      <c r="WBE65" s="266"/>
      <c r="WBF65" s="261"/>
      <c r="WBG65" s="265"/>
      <c r="WBH65" s="266"/>
      <c r="WBI65" s="200"/>
      <c r="WBJ65" s="266"/>
      <c r="WBK65" s="261"/>
      <c r="WBL65" s="265"/>
      <c r="WBM65" s="266"/>
      <c r="WBN65" s="200"/>
      <c r="WBO65" s="266"/>
      <c r="WBP65" s="261"/>
      <c r="WBQ65" s="265"/>
      <c r="WBR65" s="266"/>
      <c r="WBS65" s="200"/>
      <c r="WBT65" s="266"/>
      <c r="WBU65" s="261"/>
      <c r="WBV65" s="265"/>
      <c r="WBW65" s="266"/>
      <c r="WBX65" s="200"/>
      <c r="WBY65" s="266"/>
      <c r="WBZ65" s="261"/>
      <c r="WCA65" s="265"/>
      <c r="WCB65" s="266"/>
      <c r="WCC65" s="200"/>
      <c r="WCD65" s="266"/>
      <c r="WCE65" s="261"/>
      <c r="WCF65" s="265"/>
      <c r="WCG65" s="266"/>
      <c r="WCH65" s="200"/>
      <c r="WCI65" s="266"/>
      <c r="WCJ65" s="261"/>
      <c r="WCK65" s="265"/>
      <c r="WCL65" s="266"/>
      <c r="WCM65" s="200"/>
      <c r="WCN65" s="266"/>
      <c r="WCO65" s="261"/>
      <c r="WCP65" s="265"/>
      <c r="WCQ65" s="266"/>
      <c r="WCR65" s="200"/>
      <c r="WCS65" s="266"/>
      <c r="WCT65" s="261"/>
      <c r="WCU65" s="265"/>
      <c r="WCV65" s="266"/>
      <c r="WCW65" s="200"/>
      <c r="WCX65" s="266"/>
      <c r="WCY65" s="261"/>
      <c r="WCZ65" s="265"/>
      <c r="WDA65" s="266"/>
      <c r="WDB65" s="200"/>
      <c r="WDC65" s="266"/>
      <c r="WDD65" s="261"/>
      <c r="WDE65" s="265"/>
      <c r="WDF65" s="266"/>
      <c r="WDG65" s="200"/>
      <c r="WDH65" s="266"/>
      <c r="WDI65" s="261"/>
      <c r="WDJ65" s="265"/>
      <c r="WDK65" s="266"/>
      <c r="WDL65" s="200"/>
      <c r="WDM65" s="266"/>
      <c r="WDN65" s="261"/>
      <c r="WDO65" s="265"/>
      <c r="WDP65" s="266"/>
      <c r="WDQ65" s="200"/>
      <c r="WDR65" s="266"/>
      <c r="WDS65" s="261"/>
      <c r="WDT65" s="265"/>
      <c r="WDU65" s="266"/>
      <c r="WDV65" s="200"/>
      <c r="WDW65" s="266"/>
      <c r="WDX65" s="261"/>
      <c r="WDY65" s="265"/>
      <c r="WDZ65" s="266"/>
      <c r="WEA65" s="200"/>
      <c r="WEB65" s="266"/>
      <c r="WEC65" s="261"/>
      <c r="WED65" s="265"/>
      <c r="WEE65" s="266"/>
      <c r="WEF65" s="200"/>
      <c r="WEG65" s="266"/>
      <c r="WEH65" s="261"/>
      <c r="WEI65" s="265"/>
      <c r="WEJ65" s="266"/>
      <c r="WEK65" s="200"/>
      <c r="WEL65" s="266"/>
      <c r="WEM65" s="261"/>
      <c r="WEN65" s="265"/>
      <c r="WEO65" s="266"/>
      <c r="WEP65" s="200"/>
      <c r="WEQ65" s="266"/>
      <c r="WER65" s="261"/>
      <c r="WES65" s="265"/>
      <c r="WET65" s="266"/>
      <c r="WEU65" s="200"/>
      <c r="WEV65" s="266"/>
      <c r="WEW65" s="261"/>
      <c r="WEX65" s="265"/>
      <c r="WEY65" s="266"/>
      <c r="WEZ65" s="200"/>
      <c r="WFA65" s="266"/>
      <c r="WFB65" s="261"/>
      <c r="WFC65" s="265"/>
      <c r="WFD65" s="266"/>
      <c r="WFE65" s="200"/>
      <c r="WFF65" s="266"/>
      <c r="WFG65" s="261"/>
      <c r="WFH65" s="265"/>
      <c r="WFI65" s="266"/>
      <c r="WFJ65" s="200"/>
      <c r="WFK65" s="266"/>
      <c r="WFL65" s="261"/>
      <c r="WFM65" s="265"/>
      <c r="WFN65" s="266"/>
      <c r="WFO65" s="200"/>
      <c r="WFP65" s="266"/>
      <c r="WFQ65" s="261"/>
      <c r="WFR65" s="265"/>
      <c r="WFS65" s="266"/>
      <c r="WFT65" s="200"/>
      <c r="WFU65" s="266"/>
      <c r="WFV65" s="261"/>
      <c r="WFW65" s="265"/>
      <c r="WFX65" s="266"/>
      <c r="WFY65" s="200"/>
      <c r="WFZ65" s="266"/>
      <c r="WGA65" s="261"/>
      <c r="WGB65" s="265"/>
      <c r="WGC65" s="266"/>
      <c r="WGD65" s="200"/>
      <c r="WGE65" s="266"/>
      <c r="WGF65" s="261"/>
      <c r="WGG65" s="265"/>
      <c r="WGH65" s="266"/>
      <c r="WGI65" s="200"/>
      <c r="WGJ65" s="266"/>
      <c r="WGK65" s="261"/>
      <c r="WGL65" s="265"/>
      <c r="WGM65" s="266"/>
      <c r="WGN65" s="200"/>
      <c r="WGO65" s="266"/>
      <c r="WGP65" s="261"/>
      <c r="WGQ65" s="265"/>
      <c r="WGR65" s="266"/>
      <c r="WGS65" s="200"/>
      <c r="WGT65" s="266"/>
      <c r="WGU65" s="261"/>
      <c r="WGV65" s="265"/>
      <c r="WGW65" s="266"/>
      <c r="WGX65" s="200"/>
      <c r="WGY65" s="266"/>
      <c r="WGZ65" s="261"/>
      <c r="WHA65" s="265"/>
      <c r="WHB65" s="266"/>
      <c r="WHC65" s="200"/>
      <c r="WHD65" s="266"/>
      <c r="WHE65" s="261"/>
      <c r="WHF65" s="265"/>
      <c r="WHG65" s="266"/>
      <c r="WHH65" s="200"/>
      <c r="WHI65" s="266"/>
      <c r="WHJ65" s="261"/>
      <c r="WHK65" s="265"/>
      <c r="WHL65" s="266"/>
      <c r="WHM65" s="200"/>
      <c r="WHN65" s="266"/>
      <c r="WHO65" s="261"/>
      <c r="WHP65" s="265"/>
      <c r="WHQ65" s="266"/>
      <c r="WHR65" s="200"/>
      <c r="WHS65" s="266"/>
      <c r="WHT65" s="261"/>
      <c r="WHU65" s="265"/>
      <c r="WHV65" s="266"/>
      <c r="WHW65" s="200"/>
      <c r="WHX65" s="266"/>
      <c r="WHY65" s="261"/>
      <c r="WHZ65" s="265"/>
      <c r="WIA65" s="266"/>
      <c r="WIB65" s="200"/>
      <c r="WIC65" s="266"/>
      <c r="WID65" s="261"/>
      <c r="WIE65" s="265"/>
      <c r="WIF65" s="266"/>
      <c r="WIG65" s="200"/>
      <c r="WIH65" s="266"/>
      <c r="WII65" s="261"/>
      <c r="WIJ65" s="265"/>
      <c r="WIK65" s="266"/>
      <c r="WIL65" s="200"/>
      <c r="WIM65" s="266"/>
      <c r="WIN65" s="261"/>
      <c r="WIO65" s="265"/>
      <c r="WIP65" s="266"/>
      <c r="WIQ65" s="200"/>
      <c r="WIR65" s="266"/>
      <c r="WIS65" s="261"/>
      <c r="WIT65" s="265"/>
      <c r="WIU65" s="266"/>
      <c r="WIV65" s="200"/>
      <c r="WIW65" s="266"/>
      <c r="WIX65" s="261"/>
      <c r="WIY65" s="265"/>
      <c r="WIZ65" s="266"/>
      <c r="WJA65" s="200"/>
      <c r="WJB65" s="266"/>
      <c r="WJC65" s="261"/>
      <c r="WJD65" s="265"/>
      <c r="WJE65" s="266"/>
      <c r="WJF65" s="200"/>
      <c r="WJG65" s="266"/>
      <c r="WJH65" s="261"/>
      <c r="WJI65" s="265"/>
      <c r="WJJ65" s="266"/>
      <c r="WJK65" s="200"/>
      <c r="WJL65" s="266"/>
      <c r="WJM65" s="261"/>
      <c r="WJN65" s="265"/>
      <c r="WJO65" s="266"/>
      <c r="WJP65" s="200"/>
      <c r="WJQ65" s="266"/>
      <c r="WJR65" s="261"/>
      <c r="WJS65" s="265"/>
      <c r="WJT65" s="266"/>
      <c r="WJU65" s="200"/>
      <c r="WJV65" s="266"/>
      <c r="WJW65" s="261"/>
      <c r="WJX65" s="265"/>
      <c r="WJY65" s="266"/>
      <c r="WJZ65" s="200"/>
      <c r="WKA65" s="266"/>
      <c r="WKB65" s="261"/>
      <c r="WKC65" s="265"/>
      <c r="WKD65" s="266"/>
      <c r="WKE65" s="200"/>
      <c r="WKF65" s="266"/>
      <c r="WKG65" s="261"/>
      <c r="WKH65" s="265"/>
      <c r="WKI65" s="266"/>
      <c r="WKJ65" s="200"/>
      <c r="WKK65" s="266"/>
      <c r="WKL65" s="261"/>
      <c r="WKM65" s="265"/>
      <c r="WKN65" s="266"/>
      <c r="WKO65" s="200"/>
      <c r="WKP65" s="266"/>
      <c r="WKQ65" s="261"/>
      <c r="WKR65" s="265"/>
      <c r="WKS65" s="266"/>
      <c r="WKT65" s="200"/>
      <c r="WKU65" s="266"/>
      <c r="WKV65" s="261"/>
      <c r="WKW65" s="265"/>
      <c r="WKX65" s="266"/>
      <c r="WKY65" s="200"/>
      <c r="WKZ65" s="266"/>
      <c r="WLA65" s="261"/>
      <c r="WLB65" s="265"/>
      <c r="WLC65" s="266"/>
      <c r="WLD65" s="200"/>
      <c r="WLE65" s="266"/>
      <c r="WLF65" s="261"/>
      <c r="WLG65" s="265"/>
      <c r="WLH65" s="266"/>
      <c r="WLI65" s="200"/>
      <c r="WLJ65" s="266"/>
      <c r="WLK65" s="261"/>
      <c r="WLL65" s="265"/>
      <c r="WLM65" s="266"/>
      <c r="WLN65" s="200"/>
      <c r="WLO65" s="266"/>
      <c r="WLP65" s="261"/>
      <c r="WLQ65" s="265"/>
      <c r="WLR65" s="266"/>
      <c r="WLS65" s="200"/>
      <c r="WLT65" s="266"/>
      <c r="WLU65" s="261"/>
      <c r="WLV65" s="265"/>
      <c r="WLW65" s="266"/>
      <c r="WLX65" s="200"/>
      <c r="WLY65" s="266"/>
      <c r="WLZ65" s="261"/>
      <c r="WMA65" s="265"/>
      <c r="WMB65" s="266"/>
      <c r="WMC65" s="200"/>
      <c r="WMD65" s="266"/>
      <c r="WME65" s="261"/>
      <c r="WMF65" s="265"/>
      <c r="WMG65" s="266"/>
      <c r="WMH65" s="200"/>
      <c r="WMI65" s="266"/>
      <c r="WMJ65" s="261"/>
      <c r="WMK65" s="265"/>
      <c r="WML65" s="266"/>
      <c r="WMM65" s="200"/>
      <c r="WMN65" s="266"/>
      <c r="WMO65" s="261"/>
      <c r="WMP65" s="265"/>
      <c r="WMQ65" s="266"/>
      <c r="WMR65" s="200"/>
      <c r="WMS65" s="266"/>
      <c r="WMT65" s="261"/>
      <c r="WMU65" s="265"/>
      <c r="WMV65" s="266"/>
      <c r="WMW65" s="200"/>
      <c r="WMX65" s="266"/>
      <c r="WMY65" s="261"/>
      <c r="WMZ65" s="265"/>
      <c r="WNA65" s="266"/>
      <c r="WNB65" s="200"/>
      <c r="WNC65" s="266"/>
      <c r="WND65" s="261"/>
      <c r="WNE65" s="265"/>
      <c r="WNF65" s="266"/>
      <c r="WNG65" s="200"/>
      <c r="WNH65" s="266"/>
      <c r="WNI65" s="261"/>
      <c r="WNJ65" s="265"/>
      <c r="WNK65" s="266"/>
      <c r="WNL65" s="200"/>
      <c r="WNM65" s="266"/>
      <c r="WNN65" s="261"/>
      <c r="WNO65" s="265"/>
      <c r="WNP65" s="266"/>
      <c r="WNQ65" s="200"/>
      <c r="WNR65" s="266"/>
      <c r="WNS65" s="261"/>
      <c r="WNT65" s="265"/>
      <c r="WNU65" s="266"/>
      <c r="WNV65" s="200"/>
      <c r="WNW65" s="266"/>
      <c r="WNX65" s="261"/>
      <c r="WNY65" s="265"/>
      <c r="WNZ65" s="266"/>
      <c r="WOA65" s="200"/>
      <c r="WOB65" s="266"/>
      <c r="WOC65" s="261"/>
      <c r="WOD65" s="265"/>
      <c r="WOE65" s="266"/>
      <c r="WOF65" s="200"/>
      <c r="WOG65" s="266"/>
      <c r="WOH65" s="261"/>
      <c r="WOI65" s="265"/>
      <c r="WOJ65" s="266"/>
      <c r="WOK65" s="200"/>
      <c r="WOL65" s="266"/>
      <c r="WOM65" s="261"/>
      <c r="WON65" s="265"/>
      <c r="WOO65" s="266"/>
      <c r="WOP65" s="200"/>
      <c r="WOQ65" s="266"/>
      <c r="WOR65" s="261"/>
      <c r="WOS65" s="265"/>
      <c r="WOT65" s="266"/>
      <c r="WOU65" s="200"/>
      <c r="WOV65" s="266"/>
      <c r="WOW65" s="261"/>
      <c r="WOX65" s="265"/>
      <c r="WOY65" s="266"/>
      <c r="WOZ65" s="200"/>
      <c r="WPA65" s="266"/>
      <c r="WPB65" s="261"/>
      <c r="WPC65" s="265"/>
      <c r="WPD65" s="266"/>
      <c r="WPE65" s="200"/>
      <c r="WPF65" s="266"/>
      <c r="WPG65" s="261"/>
      <c r="WPH65" s="265"/>
      <c r="WPI65" s="266"/>
      <c r="WPJ65" s="200"/>
      <c r="WPK65" s="266"/>
      <c r="WPL65" s="261"/>
      <c r="WPM65" s="265"/>
      <c r="WPN65" s="266"/>
      <c r="WPO65" s="200"/>
      <c r="WPP65" s="266"/>
      <c r="WPQ65" s="261"/>
      <c r="WPR65" s="265"/>
      <c r="WPS65" s="266"/>
      <c r="WPT65" s="200"/>
      <c r="WPU65" s="266"/>
      <c r="WPV65" s="261"/>
      <c r="WPW65" s="265"/>
      <c r="WPX65" s="266"/>
      <c r="WPY65" s="200"/>
      <c r="WPZ65" s="266"/>
      <c r="WQA65" s="261"/>
      <c r="WQB65" s="265"/>
      <c r="WQC65" s="266"/>
      <c r="WQD65" s="200"/>
      <c r="WQE65" s="266"/>
      <c r="WQF65" s="261"/>
      <c r="WQG65" s="265"/>
      <c r="WQH65" s="266"/>
      <c r="WQI65" s="200"/>
      <c r="WQJ65" s="266"/>
      <c r="WQK65" s="261"/>
      <c r="WQL65" s="265"/>
      <c r="WQM65" s="266"/>
      <c r="WQN65" s="200"/>
      <c r="WQO65" s="266"/>
      <c r="WQP65" s="261"/>
      <c r="WQQ65" s="265"/>
      <c r="WQR65" s="266"/>
      <c r="WQS65" s="200"/>
      <c r="WQT65" s="266"/>
      <c r="WQU65" s="261"/>
      <c r="WQV65" s="265"/>
      <c r="WQW65" s="266"/>
      <c r="WQX65" s="200"/>
      <c r="WQY65" s="266"/>
      <c r="WQZ65" s="261"/>
      <c r="WRA65" s="265"/>
      <c r="WRB65" s="266"/>
      <c r="WRC65" s="200"/>
      <c r="WRD65" s="266"/>
      <c r="WRE65" s="261"/>
      <c r="WRF65" s="265"/>
      <c r="WRG65" s="266"/>
      <c r="WRH65" s="200"/>
      <c r="WRI65" s="266"/>
      <c r="WRJ65" s="261"/>
      <c r="WRK65" s="265"/>
      <c r="WRL65" s="266"/>
      <c r="WRM65" s="200"/>
      <c r="WRN65" s="266"/>
      <c r="WRO65" s="261"/>
      <c r="WRP65" s="265"/>
      <c r="WRQ65" s="266"/>
      <c r="WRR65" s="200"/>
      <c r="WRS65" s="266"/>
      <c r="WRT65" s="261"/>
      <c r="WRU65" s="265"/>
      <c r="WRV65" s="266"/>
      <c r="WRW65" s="200"/>
      <c r="WRX65" s="266"/>
      <c r="WRY65" s="261"/>
      <c r="WRZ65" s="265"/>
      <c r="WSA65" s="266"/>
      <c r="WSB65" s="200"/>
      <c r="WSC65" s="266"/>
      <c r="WSD65" s="261"/>
      <c r="WSE65" s="265"/>
      <c r="WSF65" s="266"/>
      <c r="WSG65" s="200"/>
      <c r="WSH65" s="266"/>
      <c r="WSI65" s="261"/>
      <c r="WSJ65" s="265"/>
      <c r="WSK65" s="266"/>
      <c r="WSL65" s="200"/>
      <c r="WSM65" s="266"/>
      <c r="WSN65" s="261"/>
      <c r="WSO65" s="265"/>
      <c r="WSP65" s="266"/>
      <c r="WSQ65" s="200"/>
      <c r="WSR65" s="266"/>
      <c r="WSS65" s="261"/>
      <c r="WST65" s="265"/>
      <c r="WSU65" s="266"/>
      <c r="WSV65" s="200"/>
      <c r="WSW65" s="266"/>
      <c r="WSX65" s="261"/>
      <c r="WSY65" s="265"/>
      <c r="WSZ65" s="266"/>
      <c r="WTA65" s="200"/>
      <c r="WTB65" s="266"/>
      <c r="WTC65" s="261"/>
      <c r="WTD65" s="265"/>
      <c r="WTE65" s="266"/>
      <c r="WTF65" s="200"/>
      <c r="WTG65" s="266"/>
      <c r="WTH65" s="261"/>
      <c r="WTI65" s="265"/>
      <c r="WTJ65" s="266"/>
      <c r="WTK65" s="200"/>
      <c r="WTL65" s="266"/>
      <c r="WTM65" s="261"/>
      <c r="WTN65" s="265"/>
      <c r="WTO65" s="266"/>
      <c r="WTP65" s="200"/>
      <c r="WTQ65" s="266"/>
      <c r="WTR65" s="261"/>
      <c r="WTS65" s="265"/>
      <c r="WTT65" s="266"/>
      <c r="WTU65" s="200"/>
      <c r="WTV65" s="266"/>
      <c r="WTW65" s="261"/>
      <c r="WTX65" s="265"/>
      <c r="WTY65" s="266"/>
      <c r="WTZ65" s="200"/>
      <c r="WUA65" s="266"/>
      <c r="WUB65" s="261"/>
      <c r="WUC65" s="265"/>
      <c r="WUD65" s="266"/>
      <c r="WUE65" s="200"/>
      <c r="WUF65" s="266"/>
      <c r="WUG65" s="261"/>
      <c r="WUH65" s="265"/>
      <c r="WUI65" s="266"/>
      <c r="WUJ65" s="200"/>
      <c r="WUK65" s="266"/>
      <c r="WUL65" s="261"/>
      <c r="WUM65" s="265"/>
      <c r="WUN65" s="266"/>
      <c r="WUO65" s="200"/>
      <c r="WUP65" s="266"/>
      <c r="WUQ65" s="261"/>
      <c r="WUR65" s="265"/>
      <c r="WUS65" s="266"/>
      <c r="WUT65" s="200"/>
      <c r="WUU65" s="266"/>
      <c r="WUV65" s="261"/>
      <c r="WUW65" s="265"/>
      <c r="WUX65" s="266"/>
      <c r="WUY65" s="200"/>
      <c r="WUZ65" s="266"/>
      <c r="WVA65" s="261"/>
      <c r="WVB65" s="265"/>
      <c r="WVC65" s="266"/>
      <c r="WVD65" s="200"/>
      <c r="WVE65" s="266"/>
      <c r="WVF65" s="261"/>
      <c r="WVG65" s="265"/>
      <c r="WVH65" s="266"/>
      <c r="WVI65" s="200"/>
      <c r="WVJ65" s="266"/>
      <c r="WVK65" s="261"/>
      <c r="WVL65" s="265"/>
      <c r="WVM65" s="266"/>
      <c r="WVN65" s="200"/>
      <c r="WVO65" s="266"/>
      <c r="WVP65" s="261"/>
      <c r="WVQ65" s="265"/>
      <c r="WVR65" s="266"/>
      <c r="WVS65" s="200"/>
      <c r="WVT65" s="266"/>
      <c r="WVU65" s="261"/>
      <c r="WVV65" s="265"/>
      <c r="WVW65" s="266"/>
      <c r="WVX65" s="200"/>
      <c r="WVY65" s="266"/>
      <c r="WVZ65" s="261"/>
      <c r="WWA65" s="265"/>
      <c r="WWB65" s="266"/>
      <c r="WWC65" s="200"/>
      <c r="WWD65" s="266"/>
      <c r="WWE65" s="261"/>
      <c r="WWF65" s="265"/>
      <c r="WWG65" s="266"/>
      <c r="WWH65" s="200"/>
      <c r="WWI65" s="266"/>
      <c r="WWJ65" s="261"/>
      <c r="WWK65" s="265"/>
      <c r="WWL65" s="266"/>
      <c r="WWM65" s="200"/>
      <c r="WWN65" s="266"/>
      <c r="WWO65" s="261"/>
      <c r="WWP65" s="265"/>
      <c r="WWQ65" s="266"/>
      <c r="WWR65" s="200"/>
      <c r="WWS65" s="266"/>
      <c r="WWT65" s="261"/>
      <c r="WWU65" s="265"/>
      <c r="WWV65" s="266"/>
      <c r="WWW65" s="200"/>
      <c r="WWX65" s="266"/>
      <c r="WWY65" s="261"/>
      <c r="WWZ65" s="265"/>
      <c r="WXA65" s="266"/>
      <c r="WXB65" s="200"/>
      <c r="WXC65" s="266"/>
      <c r="WXD65" s="261"/>
      <c r="WXE65" s="265"/>
      <c r="WXF65" s="266"/>
      <c r="WXG65" s="200"/>
      <c r="WXH65" s="266"/>
      <c r="WXI65" s="261"/>
      <c r="WXJ65" s="265"/>
      <c r="WXK65" s="266"/>
      <c r="WXL65" s="200"/>
      <c r="WXM65" s="266"/>
      <c r="WXN65" s="261"/>
      <c r="WXO65" s="265"/>
      <c r="WXP65" s="266"/>
      <c r="WXQ65" s="200"/>
      <c r="WXR65" s="266"/>
      <c r="WXS65" s="261"/>
      <c r="WXT65" s="265"/>
      <c r="WXU65" s="266"/>
      <c r="WXV65" s="200"/>
      <c r="WXW65" s="266"/>
      <c r="WXX65" s="261"/>
      <c r="WXY65" s="265"/>
      <c r="WXZ65" s="266"/>
      <c r="WYA65" s="200"/>
      <c r="WYB65" s="266"/>
      <c r="WYC65" s="261"/>
      <c r="WYD65" s="265"/>
      <c r="WYE65" s="266"/>
      <c r="WYF65" s="200"/>
      <c r="WYG65" s="266"/>
      <c r="WYH65" s="261"/>
      <c r="WYI65" s="265"/>
      <c r="WYJ65" s="266"/>
      <c r="WYK65" s="200"/>
      <c r="WYL65" s="266"/>
      <c r="WYM65" s="261"/>
      <c r="WYN65" s="265"/>
      <c r="WYO65" s="266"/>
      <c r="WYP65" s="200"/>
      <c r="WYQ65" s="266"/>
      <c r="WYR65" s="261"/>
      <c r="WYS65" s="265"/>
      <c r="WYT65" s="266"/>
      <c r="WYU65" s="200"/>
      <c r="WYV65" s="266"/>
      <c r="WYW65" s="261"/>
      <c r="WYX65" s="265"/>
      <c r="WYY65" s="266"/>
      <c r="WYZ65" s="200"/>
      <c r="WZA65" s="266"/>
      <c r="WZB65" s="261"/>
      <c r="WZC65" s="265"/>
      <c r="WZD65" s="266"/>
      <c r="WZE65" s="200"/>
      <c r="WZF65" s="266"/>
      <c r="WZG65" s="261"/>
      <c r="WZH65" s="265"/>
      <c r="WZI65" s="266"/>
      <c r="WZJ65" s="200"/>
      <c r="WZK65" s="266"/>
      <c r="WZL65" s="261"/>
      <c r="WZM65" s="265"/>
      <c r="WZN65" s="266"/>
      <c r="WZO65" s="200"/>
      <c r="WZP65" s="266"/>
      <c r="WZQ65" s="261"/>
      <c r="WZR65" s="265"/>
      <c r="WZS65" s="266"/>
      <c r="WZT65" s="200"/>
      <c r="WZU65" s="266"/>
      <c r="WZV65" s="261"/>
      <c r="WZW65" s="265"/>
      <c r="WZX65" s="266"/>
      <c r="WZY65" s="200"/>
      <c r="WZZ65" s="266"/>
      <c r="XAA65" s="261"/>
      <c r="XAB65" s="265"/>
      <c r="XAC65" s="266"/>
      <c r="XAD65" s="200"/>
      <c r="XAE65" s="266"/>
      <c r="XAF65" s="261"/>
      <c r="XAG65" s="265"/>
      <c r="XAH65" s="266"/>
      <c r="XAI65" s="200"/>
      <c r="XAJ65" s="266"/>
      <c r="XAK65" s="261"/>
      <c r="XAL65" s="265"/>
      <c r="XAM65" s="266"/>
      <c r="XAN65" s="200"/>
      <c r="XAO65" s="266"/>
      <c r="XAP65" s="261"/>
      <c r="XAQ65" s="265"/>
      <c r="XAR65" s="266"/>
      <c r="XAS65" s="200"/>
      <c r="XAT65" s="266"/>
      <c r="XAU65" s="261"/>
      <c r="XAV65" s="265"/>
      <c r="XAW65" s="266"/>
      <c r="XAX65" s="200"/>
      <c r="XAY65" s="266"/>
      <c r="XAZ65" s="261"/>
      <c r="XBA65" s="265"/>
      <c r="XBB65" s="266"/>
      <c r="XBC65" s="200"/>
      <c r="XBD65" s="266"/>
      <c r="XBE65" s="261"/>
      <c r="XBF65" s="265"/>
      <c r="XBG65" s="266"/>
      <c r="XBH65" s="200"/>
      <c r="XBI65" s="266"/>
      <c r="XBJ65" s="261"/>
      <c r="XBK65" s="265"/>
      <c r="XBL65" s="266"/>
      <c r="XBM65" s="200"/>
      <c r="XBN65" s="266"/>
      <c r="XBO65" s="261"/>
      <c r="XBP65" s="265"/>
      <c r="XBQ65" s="266"/>
      <c r="XBR65" s="200"/>
      <c r="XBS65" s="266"/>
      <c r="XBT65" s="261"/>
      <c r="XBU65" s="265"/>
      <c r="XBV65" s="266"/>
      <c r="XBW65" s="200"/>
      <c r="XBX65" s="266"/>
      <c r="XBY65" s="261"/>
      <c r="XBZ65" s="265"/>
      <c r="XCA65" s="266"/>
      <c r="XCB65" s="200"/>
      <c r="XCC65" s="266"/>
      <c r="XCD65" s="261"/>
      <c r="XCE65" s="265"/>
      <c r="XCF65" s="266"/>
      <c r="XCG65" s="200"/>
      <c r="XCH65" s="266"/>
      <c r="XCI65" s="261"/>
      <c r="XCJ65" s="265"/>
      <c r="XCK65" s="266"/>
      <c r="XCL65" s="200"/>
      <c r="XCM65" s="266"/>
      <c r="XCN65" s="261"/>
      <c r="XCO65" s="265"/>
      <c r="XCP65" s="266"/>
      <c r="XCQ65" s="200"/>
      <c r="XCR65" s="266"/>
      <c r="XCS65" s="261"/>
      <c r="XCT65" s="265"/>
      <c r="XCU65" s="266"/>
      <c r="XCV65" s="200"/>
      <c r="XCW65" s="266"/>
      <c r="XCX65" s="261"/>
      <c r="XCY65" s="265"/>
      <c r="XCZ65" s="266"/>
      <c r="XDA65" s="200"/>
      <c r="XDB65" s="266"/>
      <c r="XDC65" s="261"/>
      <c r="XDD65" s="265"/>
      <c r="XDE65" s="266"/>
      <c r="XDF65" s="200"/>
      <c r="XDG65" s="266"/>
      <c r="XDH65" s="261"/>
      <c r="XDI65" s="265"/>
      <c r="XDJ65" s="266"/>
      <c r="XDK65" s="200"/>
      <c r="XDL65" s="266"/>
      <c r="XDM65" s="261"/>
      <c r="XDN65" s="265"/>
      <c r="XDO65" s="266"/>
      <c r="XDP65" s="200"/>
      <c r="XDQ65" s="266"/>
      <c r="XDR65" s="261"/>
      <c r="XDS65" s="265"/>
      <c r="XDT65" s="266"/>
      <c r="XDU65" s="200"/>
      <c r="XDV65" s="266"/>
      <c r="XDW65" s="261"/>
      <c r="XDX65" s="265"/>
      <c r="XDY65" s="266"/>
      <c r="XDZ65" s="200"/>
      <c r="XEA65" s="266"/>
      <c r="XEB65" s="261"/>
      <c r="XEC65" s="265"/>
      <c r="XED65" s="266"/>
      <c r="XEE65" s="200"/>
      <c r="XEF65" s="266"/>
      <c r="XEG65" s="261"/>
      <c r="XEH65" s="265"/>
      <c r="XEI65" s="266"/>
      <c r="XEJ65" s="200"/>
      <c r="XEK65" s="266"/>
      <c r="XEL65" s="261"/>
      <c r="XEM65" s="265"/>
      <c r="XEN65" s="266"/>
      <c r="XEO65" s="200"/>
      <c r="XEP65" s="266"/>
      <c r="XEQ65" s="261"/>
      <c r="XER65" s="265"/>
      <c r="XES65" s="266"/>
      <c r="XET65" s="200"/>
      <c r="XEU65" s="266"/>
      <c r="XEV65" s="261"/>
      <c r="XEW65" s="265"/>
      <c r="XEX65" s="266"/>
      <c r="XEY65" s="200"/>
      <c r="XEZ65" s="266"/>
      <c r="XFA65" s="261"/>
      <c r="XFB65" s="265"/>
      <c r="XFC65" s="266"/>
      <c r="XFD65" s="200"/>
    </row>
    <row r="66" spans="1:16384" x14ac:dyDescent="0.25">
      <c r="B66" s="269"/>
      <c r="C66" s="270"/>
      <c r="D66" s="269"/>
      <c r="E66" s="270"/>
    </row>
    <row r="68" spans="1:16384" x14ac:dyDescent="0.25">
      <c r="A68" s="234" t="s">
        <v>752</v>
      </c>
      <c r="B68" s="235" t="s">
        <v>2311</v>
      </c>
      <c r="C68" s="235" t="s">
        <v>2312</v>
      </c>
      <c r="D68" s="236" t="s">
        <v>2313</v>
      </c>
      <c r="E68" s="235" t="s">
        <v>2314</v>
      </c>
      <c r="F68" s="166"/>
    </row>
    <row r="69" spans="1:16384" x14ac:dyDescent="0.25">
      <c r="A69" s="166"/>
      <c r="B69" s="260"/>
      <c r="C69" s="212"/>
      <c r="D69" s="260"/>
      <c r="E69" s="212"/>
      <c r="F69" s="166"/>
    </row>
    <row r="70" spans="1:16384" x14ac:dyDescent="0.25">
      <c r="A70" s="166"/>
      <c r="B70" s="260"/>
      <c r="C70" s="212"/>
      <c r="D70" s="260"/>
      <c r="E70" s="212"/>
      <c r="F70" s="166"/>
    </row>
    <row r="71" spans="1:16384" ht="15" thickBot="1" x14ac:dyDescent="0.3">
      <c r="A71" s="262" t="s">
        <v>2323</v>
      </c>
      <c r="B71" s="263">
        <f>SUM(B69:B70)</f>
        <v>0</v>
      </c>
      <c r="C71" s="264">
        <f>SUM(C69:C70)</f>
        <v>0</v>
      </c>
      <c r="D71" s="263">
        <f>SUM(D69:D70)</f>
        <v>0</v>
      </c>
      <c r="E71" s="264">
        <f>SUM(E69:E70)</f>
        <v>0</v>
      </c>
      <c r="F71" s="274"/>
      <c r="G71" s="265"/>
      <c r="H71" s="266"/>
      <c r="I71" s="200"/>
      <c r="J71" s="266"/>
      <c r="K71" s="261"/>
      <c r="L71" s="265"/>
      <c r="M71" s="266"/>
      <c r="N71" s="200"/>
      <c r="O71" s="266"/>
      <c r="P71" s="261"/>
      <c r="Q71" s="265"/>
      <c r="R71" s="266"/>
      <c r="S71" s="200"/>
      <c r="T71" s="266"/>
      <c r="U71" s="261"/>
      <c r="V71" s="265"/>
      <c r="W71" s="266"/>
      <c r="X71" s="200"/>
      <c r="Y71" s="266"/>
      <c r="Z71" s="261"/>
      <c r="AA71" s="265"/>
      <c r="AB71" s="266"/>
      <c r="AC71" s="200"/>
      <c r="AD71" s="266"/>
      <c r="AE71" s="261"/>
      <c r="AF71" s="265"/>
      <c r="AG71" s="266"/>
      <c r="AH71" s="200"/>
      <c r="AI71" s="266"/>
      <c r="AJ71" s="261"/>
      <c r="AK71" s="265"/>
      <c r="AL71" s="266"/>
      <c r="AM71" s="200"/>
      <c r="AN71" s="266"/>
      <c r="AO71" s="261"/>
      <c r="AP71" s="265"/>
      <c r="AQ71" s="266"/>
      <c r="AR71" s="200"/>
      <c r="AS71" s="266"/>
      <c r="AT71" s="261"/>
      <c r="AU71" s="265"/>
      <c r="AV71" s="266"/>
      <c r="AW71" s="200"/>
      <c r="AX71" s="266"/>
      <c r="AY71" s="261"/>
      <c r="AZ71" s="265"/>
      <c r="BA71" s="266"/>
      <c r="BB71" s="200"/>
      <c r="BC71" s="266"/>
      <c r="BD71" s="261"/>
      <c r="BE71" s="265"/>
      <c r="BF71" s="266"/>
      <c r="BG71" s="200"/>
      <c r="BH71" s="266"/>
      <c r="BI71" s="261"/>
      <c r="BJ71" s="265"/>
      <c r="BK71" s="266"/>
      <c r="BL71" s="200"/>
      <c r="BM71" s="266"/>
      <c r="BN71" s="261"/>
      <c r="BO71" s="265"/>
      <c r="BP71" s="266"/>
      <c r="BQ71" s="200"/>
      <c r="BR71" s="266"/>
      <c r="BS71" s="261"/>
      <c r="BT71" s="265"/>
      <c r="BU71" s="266"/>
      <c r="BV71" s="200"/>
      <c r="BW71" s="266"/>
      <c r="BX71" s="261"/>
      <c r="BY71" s="265"/>
      <c r="BZ71" s="266"/>
      <c r="CA71" s="200"/>
      <c r="CB71" s="266"/>
      <c r="CC71" s="261"/>
      <c r="CD71" s="265"/>
      <c r="CE71" s="266"/>
      <c r="CF71" s="200"/>
      <c r="CG71" s="266"/>
      <c r="CH71" s="261"/>
      <c r="CI71" s="265"/>
      <c r="CJ71" s="266"/>
      <c r="CK71" s="200"/>
      <c r="CL71" s="266"/>
      <c r="CM71" s="261"/>
      <c r="CN71" s="265"/>
      <c r="CO71" s="266"/>
      <c r="CP71" s="200"/>
      <c r="CQ71" s="266"/>
      <c r="CR71" s="261"/>
      <c r="CS71" s="265"/>
      <c r="CT71" s="266"/>
      <c r="CU71" s="200"/>
      <c r="CV71" s="266"/>
      <c r="CW71" s="261"/>
      <c r="CX71" s="265"/>
      <c r="CY71" s="266"/>
      <c r="CZ71" s="200"/>
      <c r="DA71" s="266"/>
      <c r="DB71" s="261"/>
      <c r="DC71" s="265"/>
      <c r="DD71" s="266"/>
      <c r="DE71" s="200"/>
      <c r="DF71" s="266"/>
      <c r="DG71" s="261"/>
      <c r="DH71" s="265"/>
      <c r="DI71" s="266"/>
      <c r="DJ71" s="200"/>
      <c r="DK71" s="266"/>
      <c r="DL71" s="261"/>
      <c r="DM71" s="265"/>
      <c r="DN71" s="266"/>
      <c r="DO71" s="200"/>
      <c r="DP71" s="266"/>
      <c r="DQ71" s="261"/>
      <c r="DR71" s="265"/>
      <c r="DS71" s="266"/>
      <c r="DT71" s="200"/>
      <c r="DU71" s="266"/>
      <c r="DV71" s="261"/>
      <c r="DW71" s="265"/>
      <c r="DX71" s="266"/>
      <c r="DY71" s="200"/>
      <c r="DZ71" s="266"/>
      <c r="EA71" s="261"/>
      <c r="EB71" s="265"/>
      <c r="EC71" s="266"/>
      <c r="ED71" s="200"/>
      <c r="EE71" s="266"/>
      <c r="EF71" s="261"/>
      <c r="EG71" s="265"/>
      <c r="EH71" s="266"/>
      <c r="EI71" s="200"/>
      <c r="EJ71" s="266"/>
      <c r="EK71" s="261"/>
      <c r="EL71" s="265"/>
      <c r="EM71" s="266"/>
      <c r="EN71" s="200"/>
      <c r="EO71" s="266"/>
      <c r="EP71" s="261"/>
      <c r="EQ71" s="265"/>
      <c r="ER71" s="266"/>
      <c r="ES71" s="200"/>
      <c r="ET71" s="266"/>
      <c r="EU71" s="261"/>
      <c r="EV71" s="265"/>
      <c r="EW71" s="266"/>
      <c r="EX71" s="200"/>
      <c r="EY71" s="266"/>
      <c r="EZ71" s="261"/>
      <c r="FA71" s="265"/>
      <c r="FB71" s="266"/>
      <c r="FC71" s="200"/>
      <c r="FD71" s="266"/>
      <c r="FE71" s="261"/>
      <c r="FF71" s="265"/>
      <c r="FG71" s="266"/>
      <c r="FH71" s="200"/>
      <c r="FI71" s="266"/>
      <c r="FJ71" s="261"/>
      <c r="FK71" s="265"/>
      <c r="FL71" s="266"/>
      <c r="FM71" s="200"/>
      <c r="FN71" s="266"/>
      <c r="FO71" s="261"/>
      <c r="FP71" s="265"/>
      <c r="FQ71" s="266"/>
      <c r="FR71" s="200"/>
      <c r="FS71" s="266"/>
      <c r="FT71" s="261"/>
      <c r="FU71" s="265"/>
      <c r="FV71" s="266"/>
      <c r="FW71" s="200"/>
      <c r="FX71" s="266"/>
      <c r="FY71" s="261"/>
      <c r="FZ71" s="265"/>
      <c r="GA71" s="266"/>
      <c r="GB71" s="200"/>
      <c r="GC71" s="266"/>
      <c r="GD71" s="261"/>
      <c r="GE71" s="265"/>
      <c r="GF71" s="266"/>
      <c r="GG71" s="200"/>
      <c r="GH71" s="266"/>
      <c r="GI71" s="261"/>
      <c r="GJ71" s="265"/>
      <c r="GK71" s="266"/>
      <c r="GL71" s="200"/>
      <c r="GM71" s="266"/>
      <c r="GN71" s="261"/>
      <c r="GO71" s="265"/>
      <c r="GP71" s="266"/>
      <c r="GQ71" s="200"/>
      <c r="GR71" s="266"/>
      <c r="GS71" s="261"/>
      <c r="GT71" s="265"/>
      <c r="GU71" s="266"/>
      <c r="GV71" s="200"/>
      <c r="GW71" s="266"/>
      <c r="GX71" s="261"/>
      <c r="GY71" s="265"/>
      <c r="GZ71" s="266"/>
      <c r="HA71" s="200"/>
      <c r="HB71" s="266"/>
      <c r="HC71" s="261"/>
      <c r="HD71" s="265"/>
      <c r="HE71" s="266"/>
      <c r="HF71" s="200"/>
      <c r="HG71" s="266"/>
      <c r="HH71" s="261"/>
      <c r="HI71" s="265"/>
      <c r="HJ71" s="266"/>
      <c r="HK71" s="200"/>
      <c r="HL71" s="266"/>
      <c r="HM71" s="261"/>
      <c r="HN71" s="265"/>
      <c r="HO71" s="266"/>
      <c r="HP71" s="200"/>
      <c r="HQ71" s="266"/>
      <c r="HR71" s="261"/>
      <c r="HS71" s="265"/>
      <c r="HT71" s="266"/>
      <c r="HU71" s="200"/>
      <c r="HV71" s="266"/>
      <c r="HW71" s="261"/>
      <c r="HX71" s="265"/>
      <c r="HY71" s="266"/>
      <c r="HZ71" s="200"/>
      <c r="IA71" s="266"/>
      <c r="IB71" s="261"/>
      <c r="IC71" s="265"/>
      <c r="ID71" s="266"/>
      <c r="IE71" s="200"/>
      <c r="IF71" s="266"/>
      <c r="IG71" s="261"/>
      <c r="IH71" s="265"/>
      <c r="II71" s="266"/>
      <c r="IJ71" s="200"/>
      <c r="IK71" s="266"/>
      <c r="IL71" s="261"/>
      <c r="IM71" s="265"/>
      <c r="IN71" s="266"/>
      <c r="IO71" s="200"/>
      <c r="IP71" s="266"/>
      <c r="IQ71" s="261"/>
      <c r="IR71" s="265"/>
      <c r="IS71" s="266"/>
      <c r="IT71" s="200"/>
      <c r="IU71" s="266"/>
      <c r="IV71" s="261"/>
      <c r="IW71" s="265"/>
      <c r="IX71" s="266"/>
      <c r="IY71" s="200"/>
      <c r="IZ71" s="266"/>
      <c r="JA71" s="261"/>
      <c r="JB71" s="265"/>
      <c r="JC71" s="266"/>
      <c r="JD71" s="200"/>
      <c r="JE71" s="266"/>
      <c r="JF71" s="261"/>
      <c r="JG71" s="265"/>
      <c r="JH71" s="266"/>
      <c r="JI71" s="200"/>
      <c r="JJ71" s="266"/>
      <c r="JK71" s="261"/>
      <c r="JL71" s="265"/>
      <c r="JM71" s="266"/>
      <c r="JN71" s="200"/>
      <c r="JO71" s="266"/>
      <c r="JP71" s="261"/>
      <c r="JQ71" s="265"/>
      <c r="JR71" s="266"/>
      <c r="JS71" s="200"/>
      <c r="JT71" s="266"/>
      <c r="JU71" s="261"/>
      <c r="JV71" s="265"/>
      <c r="JW71" s="266"/>
      <c r="JX71" s="200"/>
      <c r="JY71" s="266"/>
      <c r="JZ71" s="261"/>
      <c r="KA71" s="265"/>
      <c r="KB71" s="266"/>
      <c r="KC71" s="200"/>
      <c r="KD71" s="266"/>
      <c r="KE71" s="261"/>
      <c r="KF71" s="265"/>
      <c r="KG71" s="266"/>
      <c r="KH71" s="200"/>
      <c r="KI71" s="266"/>
      <c r="KJ71" s="261"/>
      <c r="KK71" s="265"/>
      <c r="KL71" s="266"/>
      <c r="KM71" s="200"/>
      <c r="KN71" s="266"/>
      <c r="KO71" s="261"/>
      <c r="KP71" s="265"/>
      <c r="KQ71" s="266"/>
      <c r="KR71" s="200"/>
      <c r="KS71" s="266"/>
      <c r="KT71" s="261"/>
      <c r="KU71" s="265"/>
      <c r="KV71" s="266"/>
      <c r="KW71" s="200"/>
      <c r="KX71" s="266"/>
      <c r="KY71" s="261"/>
      <c r="KZ71" s="265"/>
      <c r="LA71" s="266"/>
      <c r="LB71" s="200"/>
      <c r="LC71" s="266"/>
      <c r="LD71" s="261"/>
      <c r="LE71" s="265"/>
      <c r="LF71" s="266"/>
      <c r="LG71" s="200"/>
      <c r="LH71" s="266"/>
      <c r="LI71" s="261"/>
      <c r="LJ71" s="265"/>
      <c r="LK71" s="266"/>
      <c r="LL71" s="200"/>
      <c r="LM71" s="266"/>
      <c r="LN71" s="261"/>
      <c r="LO71" s="265"/>
      <c r="LP71" s="266"/>
      <c r="LQ71" s="200"/>
      <c r="LR71" s="266"/>
      <c r="LS71" s="261"/>
      <c r="LT71" s="265"/>
      <c r="LU71" s="266"/>
      <c r="LV71" s="200"/>
      <c r="LW71" s="266"/>
      <c r="LX71" s="261"/>
      <c r="LY71" s="265"/>
      <c r="LZ71" s="266"/>
      <c r="MA71" s="200"/>
      <c r="MB71" s="266"/>
      <c r="MC71" s="261"/>
      <c r="MD71" s="265"/>
      <c r="ME71" s="266"/>
      <c r="MF71" s="200"/>
      <c r="MG71" s="266"/>
      <c r="MH71" s="261"/>
      <c r="MI71" s="265"/>
      <c r="MJ71" s="266"/>
      <c r="MK71" s="200"/>
      <c r="ML71" s="266"/>
      <c r="MM71" s="261"/>
      <c r="MN71" s="265"/>
      <c r="MO71" s="266"/>
      <c r="MP71" s="200"/>
      <c r="MQ71" s="266"/>
      <c r="MR71" s="261"/>
      <c r="MS71" s="265"/>
      <c r="MT71" s="266"/>
      <c r="MU71" s="200"/>
      <c r="MV71" s="266"/>
      <c r="MW71" s="261"/>
      <c r="MX71" s="265"/>
      <c r="MY71" s="266"/>
      <c r="MZ71" s="200"/>
      <c r="NA71" s="266"/>
      <c r="NB71" s="261"/>
      <c r="NC71" s="265"/>
      <c r="ND71" s="266"/>
      <c r="NE71" s="200"/>
      <c r="NF71" s="266"/>
      <c r="NG71" s="261"/>
      <c r="NH71" s="265"/>
      <c r="NI71" s="266"/>
      <c r="NJ71" s="200"/>
      <c r="NK71" s="266"/>
      <c r="NL71" s="261"/>
      <c r="NM71" s="265"/>
      <c r="NN71" s="266"/>
      <c r="NO71" s="200"/>
      <c r="NP71" s="266"/>
      <c r="NQ71" s="261"/>
      <c r="NR71" s="265"/>
      <c r="NS71" s="266"/>
      <c r="NT71" s="200"/>
      <c r="NU71" s="266"/>
      <c r="NV71" s="261"/>
      <c r="NW71" s="265"/>
      <c r="NX71" s="266"/>
      <c r="NY71" s="200"/>
      <c r="NZ71" s="266"/>
      <c r="OA71" s="261"/>
      <c r="OB71" s="265"/>
      <c r="OC71" s="266"/>
      <c r="OD71" s="200"/>
      <c r="OE71" s="266"/>
      <c r="OF71" s="261"/>
      <c r="OG71" s="265"/>
      <c r="OH71" s="266"/>
      <c r="OI71" s="200"/>
      <c r="OJ71" s="266"/>
      <c r="OK71" s="261"/>
      <c r="OL71" s="265"/>
      <c r="OM71" s="266"/>
      <c r="ON71" s="200"/>
      <c r="OO71" s="266"/>
      <c r="OP71" s="261"/>
      <c r="OQ71" s="265"/>
      <c r="OR71" s="266"/>
      <c r="OS71" s="200"/>
      <c r="OT71" s="266"/>
      <c r="OU71" s="261"/>
      <c r="OV71" s="265"/>
      <c r="OW71" s="266"/>
      <c r="OX71" s="200"/>
      <c r="OY71" s="266"/>
      <c r="OZ71" s="261"/>
      <c r="PA71" s="265"/>
      <c r="PB71" s="266"/>
      <c r="PC71" s="200"/>
      <c r="PD71" s="266"/>
      <c r="PE71" s="261"/>
      <c r="PF71" s="265"/>
      <c r="PG71" s="266"/>
      <c r="PH71" s="200"/>
      <c r="PI71" s="266"/>
      <c r="PJ71" s="261"/>
      <c r="PK71" s="265"/>
      <c r="PL71" s="266"/>
      <c r="PM71" s="200"/>
      <c r="PN71" s="266"/>
      <c r="PO71" s="261"/>
      <c r="PP71" s="265"/>
      <c r="PQ71" s="266"/>
      <c r="PR71" s="200"/>
      <c r="PS71" s="266"/>
      <c r="PT71" s="261"/>
      <c r="PU71" s="265"/>
      <c r="PV71" s="266"/>
      <c r="PW71" s="200"/>
      <c r="PX71" s="266"/>
      <c r="PY71" s="261"/>
      <c r="PZ71" s="265"/>
      <c r="QA71" s="266"/>
      <c r="QB71" s="200"/>
      <c r="QC71" s="266"/>
      <c r="QD71" s="261"/>
      <c r="QE71" s="265"/>
      <c r="QF71" s="266"/>
      <c r="QG71" s="200"/>
      <c r="QH71" s="266"/>
      <c r="QI71" s="261"/>
      <c r="QJ71" s="265"/>
      <c r="QK71" s="266"/>
      <c r="QL71" s="200"/>
      <c r="QM71" s="266"/>
      <c r="QN71" s="261"/>
      <c r="QO71" s="265"/>
      <c r="QP71" s="266"/>
      <c r="QQ71" s="200"/>
      <c r="QR71" s="266"/>
      <c r="QS71" s="261"/>
      <c r="QT71" s="265"/>
      <c r="QU71" s="266"/>
      <c r="QV71" s="200"/>
      <c r="QW71" s="266"/>
      <c r="QX71" s="261"/>
      <c r="QY71" s="265"/>
      <c r="QZ71" s="266"/>
      <c r="RA71" s="200"/>
      <c r="RB71" s="266"/>
      <c r="RC71" s="261"/>
      <c r="RD71" s="265"/>
      <c r="RE71" s="266"/>
      <c r="RF71" s="200"/>
      <c r="RG71" s="266"/>
      <c r="RH71" s="261"/>
      <c r="RI71" s="265"/>
      <c r="RJ71" s="266"/>
      <c r="RK71" s="200"/>
      <c r="RL71" s="266"/>
      <c r="RM71" s="261"/>
      <c r="RN71" s="265"/>
      <c r="RO71" s="266"/>
      <c r="RP71" s="200"/>
      <c r="RQ71" s="266"/>
      <c r="RR71" s="261"/>
      <c r="RS71" s="265"/>
      <c r="RT71" s="266"/>
      <c r="RU71" s="200"/>
      <c r="RV71" s="266"/>
      <c r="RW71" s="261"/>
      <c r="RX71" s="265"/>
      <c r="RY71" s="266"/>
      <c r="RZ71" s="200"/>
      <c r="SA71" s="266"/>
      <c r="SB71" s="261"/>
      <c r="SC71" s="265"/>
      <c r="SD71" s="266"/>
      <c r="SE71" s="200"/>
      <c r="SF71" s="266"/>
      <c r="SG71" s="261"/>
      <c r="SH71" s="265"/>
      <c r="SI71" s="266"/>
      <c r="SJ71" s="200"/>
      <c r="SK71" s="266"/>
      <c r="SL71" s="261"/>
      <c r="SM71" s="265"/>
      <c r="SN71" s="266"/>
      <c r="SO71" s="200"/>
      <c r="SP71" s="266"/>
      <c r="SQ71" s="261"/>
      <c r="SR71" s="265"/>
      <c r="SS71" s="266"/>
      <c r="ST71" s="200"/>
      <c r="SU71" s="266"/>
      <c r="SV71" s="261"/>
      <c r="SW71" s="265"/>
      <c r="SX71" s="266"/>
      <c r="SY71" s="200"/>
      <c r="SZ71" s="266"/>
      <c r="TA71" s="261"/>
      <c r="TB71" s="265"/>
      <c r="TC71" s="266"/>
      <c r="TD71" s="200"/>
      <c r="TE71" s="266"/>
      <c r="TF71" s="261"/>
      <c r="TG71" s="265"/>
      <c r="TH71" s="266"/>
      <c r="TI71" s="200"/>
      <c r="TJ71" s="266"/>
      <c r="TK71" s="261"/>
      <c r="TL71" s="265"/>
      <c r="TM71" s="266"/>
      <c r="TN71" s="200"/>
      <c r="TO71" s="266"/>
      <c r="TP71" s="261"/>
      <c r="TQ71" s="265"/>
      <c r="TR71" s="266"/>
      <c r="TS71" s="200"/>
      <c r="TT71" s="266"/>
      <c r="TU71" s="261"/>
      <c r="TV71" s="265"/>
      <c r="TW71" s="266"/>
      <c r="TX71" s="200"/>
      <c r="TY71" s="266"/>
      <c r="TZ71" s="261"/>
      <c r="UA71" s="265"/>
      <c r="UB71" s="266"/>
      <c r="UC71" s="200"/>
      <c r="UD71" s="266"/>
      <c r="UE71" s="261"/>
      <c r="UF71" s="265"/>
      <c r="UG71" s="266"/>
      <c r="UH71" s="200"/>
      <c r="UI71" s="266"/>
      <c r="UJ71" s="261"/>
      <c r="UK71" s="265"/>
      <c r="UL71" s="266"/>
      <c r="UM71" s="200"/>
      <c r="UN71" s="266"/>
      <c r="UO71" s="261"/>
      <c r="UP71" s="265"/>
      <c r="UQ71" s="266"/>
      <c r="UR71" s="200"/>
      <c r="US71" s="266"/>
      <c r="UT71" s="261"/>
      <c r="UU71" s="265"/>
      <c r="UV71" s="266"/>
      <c r="UW71" s="200"/>
      <c r="UX71" s="266"/>
      <c r="UY71" s="261"/>
      <c r="UZ71" s="265"/>
      <c r="VA71" s="266"/>
      <c r="VB71" s="200"/>
      <c r="VC71" s="266"/>
      <c r="VD71" s="261"/>
      <c r="VE71" s="265"/>
      <c r="VF71" s="266"/>
      <c r="VG71" s="200"/>
      <c r="VH71" s="266"/>
      <c r="VI71" s="261"/>
      <c r="VJ71" s="265"/>
      <c r="VK71" s="266"/>
      <c r="VL71" s="200"/>
      <c r="VM71" s="266"/>
      <c r="VN71" s="261"/>
      <c r="VO71" s="265"/>
      <c r="VP71" s="266"/>
      <c r="VQ71" s="200"/>
      <c r="VR71" s="266"/>
      <c r="VS71" s="261"/>
      <c r="VT71" s="265"/>
      <c r="VU71" s="266"/>
      <c r="VV71" s="200"/>
      <c r="VW71" s="266"/>
      <c r="VX71" s="261"/>
      <c r="VY71" s="265"/>
      <c r="VZ71" s="266"/>
      <c r="WA71" s="200"/>
      <c r="WB71" s="266"/>
      <c r="WC71" s="261"/>
      <c r="WD71" s="265"/>
      <c r="WE71" s="266"/>
      <c r="WF71" s="200"/>
      <c r="WG71" s="266"/>
      <c r="WH71" s="261"/>
      <c r="WI71" s="265"/>
      <c r="WJ71" s="266"/>
      <c r="WK71" s="200"/>
      <c r="WL71" s="266"/>
      <c r="WM71" s="261"/>
      <c r="WN71" s="265"/>
      <c r="WO71" s="266"/>
      <c r="WP71" s="200"/>
      <c r="WQ71" s="266"/>
      <c r="WR71" s="261"/>
      <c r="WS71" s="265"/>
      <c r="WT71" s="266"/>
      <c r="WU71" s="200"/>
      <c r="WV71" s="266"/>
      <c r="WW71" s="261"/>
      <c r="WX71" s="265"/>
      <c r="WY71" s="266"/>
      <c r="WZ71" s="200"/>
      <c r="XA71" s="266"/>
      <c r="XB71" s="261"/>
      <c r="XC71" s="265"/>
      <c r="XD71" s="266"/>
      <c r="XE71" s="200"/>
      <c r="XF71" s="266"/>
      <c r="XG71" s="261"/>
      <c r="XH71" s="265"/>
      <c r="XI71" s="266"/>
      <c r="XJ71" s="200"/>
      <c r="XK71" s="266"/>
      <c r="XL71" s="261"/>
      <c r="XM71" s="265"/>
      <c r="XN71" s="266"/>
      <c r="XO71" s="200"/>
      <c r="XP71" s="266"/>
      <c r="XQ71" s="261"/>
      <c r="XR71" s="265"/>
      <c r="XS71" s="266"/>
      <c r="XT71" s="200"/>
      <c r="XU71" s="266"/>
      <c r="XV71" s="261"/>
      <c r="XW71" s="265"/>
      <c r="XX71" s="266"/>
      <c r="XY71" s="200"/>
      <c r="XZ71" s="266"/>
      <c r="YA71" s="261"/>
      <c r="YB71" s="265"/>
      <c r="YC71" s="266"/>
      <c r="YD71" s="200"/>
      <c r="YE71" s="266"/>
      <c r="YF71" s="261"/>
      <c r="YG71" s="265"/>
      <c r="YH71" s="266"/>
      <c r="YI71" s="200"/>
      <c r="YJ71" s="266"/>
      <c r="YK71" s="261"/>
      <c r="YL71" s="265"/>
      <c r="YM71" s="266"/>
      <c r="YN71" s="200"/>
      <c r="YO71" s="266"/>
      <c r="YP71" s="261"/>
      <c r="YQ71" s="265"/>
      <c r="YR71" s="266"/>
      <c r="YS71" s="200"/>
      <c r="YT71" s="266"/>
      <c r="YU71" s="261"/>
      <c r="YV71" s="265"/>
      <c r="YW71" s="266"/>
      <c r="YX71" s="200"/>
      <c r="YY71" s="266"/>
      <c r="YZ71" s="261"/>
      <c r="ZA71" s="265"/>
      <c r="ZB71" s="266"/>
      <c r="ZC71" s="200"/>
      <c r="ZD71" s="266"/>
      <c r="ZE71" s="261"/>
      <c r="ZF71" s="265"/>
      <c r="ZG71" s="266"/>
      <c r="ZH71" s="200"/>
      <c r="ZI71" s="266"/>
      <c r="ZJ71" s="261"/>
      <c r="ZK71" s="265"/>
      <c r="ZL71" s="266"/>
      <c r="ZM71" s="200"/>
      <c r="ZN71" s="266"/>
      <c r="ZO71" s="261"/>
      <c r="ZP71" s="265"/>
      <c r="ZQ71" s="266"/>
      <c r="ZR71" s="200"/>
      <c r="ZS71" s="266"/>
      <c r="ZT71" s="261"/>
      <c r="ZU71" s="265"/>
      <c r="ZV71" s="266"/>
      <c r="ZW71" s="200"/>
      <c r="ZX71" s="266"/>
      <c r="ZY71" s="261"/>
      <c r="ZZ71" s="265"/>
      <c r="AAA71" s="266"/>
      <c r="AAB71" s="200"/>
      <c r="AAC71" s="266"/>
      <c r="AAD71" s="261"/>
      <c r="AAE71" s="265"/>
      <c r="AAF71" s="266"/>
      <c r="AAG71" s="200"/>
      <c r="AAH71" s="266"/>
      <c r="AAI71" s="261"/>
      <c r="AAJ71" s="265"/>
      <c r="AAK71" s="266"/>
      <c r="AAL71" s="200"/>
      <c r="AAM71" s="266"/>
      <c r="AAN71" s="261"/>
      <c r="AAO71" s="265"/>
      <c r="AAP71" s="266"/>
      <c r="AAQ71" s="200"/>
      <c r="AAR71" s="266"/>
      <c r="AAS71" s="261"/>
      <c r="AAT71" s="265"/>
      <c r="AAU71" s="266"/>
      <c r="AAV71" s="200"/>
      <c r="AAW71" s="266"/>
      <c r="AAX71" s="261"/>
      <c r="AAY71" s="265"/>
      <c r="AAZ71" s="266"/>
      <c r="ABA71" s="200"/>
      <c r="ABB71" s="266"/>
      <c r="ABC71" s="261"/>
      <c r="ABD71" s="265"/>
      <c r="ABE71" s="266"/>
      <c r="ABF71" s="200"/>
      <c r="ABG71" s="266"/>
      <c r="ABH71" s="261"/>
      <c r="ABI71" s="265"/>
      <c r="ABJ71" s="266"/>
      <c r="ABK71" s="200"/>
      <c r="ABL71" s="266"/>
      <c r="ABM71" s="261"/>
      <c r="ABN71" s="265"/>
      <c r="ABO71" s="266"/>
      <c r="ABP71" s="200"/>
      <c r="ABQ71" s="266"/>
      <c r="ABR71" s="261"/>
      <c r="ABS71" s="265"/>
      <c r="ABT71" s="266"/>
      <c r="ABU71" s="200"/>
      <c r="ABV71" s="266"/>
      <c r="ABW71" s="261"/>
      <c r="ABX71" s="265"/>
      <c r="ABY71" s="266"/>
      <c r="ABZ71" s="200"/>
      <c r="ACA71" s="266"/>
      <c r="ACB71" s="261"/>
      <c r="ACC71" s="265"/>
      <c r="ACD71" s="266"/>
      <c r="ACE71" s="200"/>
      <c r="ACF71" s="266"/>
      <c r="ACG71" s="261"/>
      <c r="ACH71" s="265"/>
      <c r="ACI71" s="266"/>
      <c r="ACJ71" s="200"/>
      <c r="ACK71" s="266"/>
      <c r="ACL71" s="261"/>
      <c r="ACM71" s="265"/>
      <c r="ACN71" s="266"/>
      <c r="ACO71" s="200"/>
      <c r="ACP71" s="266"/>
      <c r="ACQ71" s="261"/>
      <c r="ACR71" s="265"/>
      <c r="ACS71" s="266"/>
      <c r="ACT71" s="200"/>
      <c r="ACU71" s="266"/>
      <c r="ACV71" s="261"/>
      <c r="ACW71" s="265"/>
      <c r="ACX71" s="266"/>
      <c r="ACY71" s="200"/>
      <c r="ACZ71" s="266"/>
      <c r="ADA71" s="261"/>
      <c r="ADB71" s="265"/>
      <c r="ADC71" s="266"/>
      <c r="ADD71" s="200"/>
      <c r="ADE71" s="266"/>
      <c r="ADF71" s="261"/>
      <c r="ADG71" s="265"/>
      <c r="ADH71" s="266"/>
      <c r="ADI71" s="200"/>
      <c r="ADJ71" s="266"/>
      <c r="ADK71" s="261"/>
      <c r="ADL71" s="265"/>
      <c r="ADM71" s="266"/>
      <c r="ADN71" s="200"/>
      <c r="ADO71" s="266"/>
      <c r="ADP71" s="261"/>
      <c r="ADQ71" s="265"/>
      <c r="ADR71" s="266"/>
      <c r="ADS71" s="200"/>
      <c r="ADT71" s="266"/>
      <c r="ADU71" s="261"/>
      <c r="ADV71" s="265"/>
      <c r="ADW71" s="266"/>
      <c r="ADX71" s="200"/>
      <c r="ADY71" s="266"/>
      <c r="ADZ71" s="261"/>
      <c r="AEA71" s="265"/>
      <c r="AEB71" s="266"/>
      <c r="AEC71" s="200"/>
      <c r="AED71" s="266"/>
      <c r="AEE71" s="261"/>
      <c r="AEF71" s="265"/>
      <c r="AEG71" s="266"/>
      <c r="AEH71" s="200"/>
      <c r="AEI71" s="266"/>
      <c r="AEJ71" s="261"/>
      <c r="AEK71" s="265"/>
      <c r="AEL71" s="266"/>
      <c r="AEM71" s="200"/>
      <c r="AEN71" s="266"/>
      <c r="AEO71" s="261"/>
      <c r="AEP71" s="265"/>
      <c r="AEQ71" s="266"/>
      <c r="AER71" s="200"/>
      <c r="AES71" s="266"/>
      <c r="AET71" s="261"/>
      <c r="AEU71" s="265"/>
      <c r="AEV71" s="266"/>
      <c r="AEW71" s="200"/>
      <c r="AEX71" s="266"/>
      <c r="AEY71" s="261"/>
      <c r="AEZ71" s="265"/>
      <c r="AFA71" s="266"/>
      <c r="AFB71" s="200"/>
      <c r="AFC71" s="266"/>
      <c r="AFD71" s="261"/>
      <c r="AFE71" s="265"/>
      <c r="AFF71" s="266"/>
      <c r="AFG71" s="200"/>
      <c r="AFH71" s="266"/>
      <c r="AFI71" s="261"/>
      <c r="AFJ71" s="265"/>
      <c r="AFK71" s="266"/>
      <c r="AFL71" s="200"/>
      <c r="AFM71" s="266"/>
      <c r="AFN71" s="261"/>
      <c r="AFO71" s="265"/>
      <c r="AFP71" s="266"/>
      <c r="AFQ71" s="200"/>
      <c r="AFR71" s="266"/>
      <c r="AFS71" s="261"/>
      <c r="AFT71" s="265"/>
      <c r="AFU71" s="266"/>
      <c r="AFV71" s="200"/>
      <c r="AFW71" s="266"/>
      <c r="AFX71" s="261"/>
      <c r="AFY71" s="265"/>
      <c r="AFZ71" s="266"/>
      <c r="AGA71" s="200"/>
      <c r="AGB71" s="266"/>
      <c r="AGC71" s="261"/>
      <c r="AGD71" s="265"/>
      <c r="AGE71" s="266"/>
      <c r="AGF71" s="200"/>
      <c r="AGG71" s="266"/>
      <c r="AGH71" s="261"/>
      <c r="AGI71" s="265"/>
      <c r="AGJ71" s="266"/>
      <c r="AGK71" s="200"/>
      <c r="AGL71" s="266"/>
      <c r="AGM71" s="261"/>
      <c r="AGN71" s="265"/>
      <c r="AGO71" s="266"/>
      <c r="AGP71" s="200"/>
      <c r="AGQ71" s="266"/>
      <c r="AGR71" s="261"/>
      <c r="AGS71" s="265"/>
      <c r="AGT71" s="266"/>
      <c r="AGU71" s="200"/>
      <c r="AGV71" s="266"/>
      <c r="AGW71" s="261"/>
      <c r="AGX71" s="265"/>
      <c r="AGY71" s="266"/>
      <c r="AGZ71" s="200"/>
      <c r="AHA71" s="266"/>
      <c r="AHB71" s="261"/>
      <c r="AHC71" s="265"/>
      <c r="AHD71" s="266"/>
      <c r="AHE71" s="200"/>
      <c r="AHF71" s="266"/>
      <c r="AHG71" s="261"/>
      <c r="AHH71" s="265"/>
      <c r="AHI71" s="266"/>
      <c r="AHJ71" s="200"/>
      <c r="AHK71" s="266"/>
      <c r="AHL71" s="261"/>
      <c r="AHM71" s="265"/>
      <c r="AHN71" s="266"/>
      <c r="AHO71" s="200"/>
      <c r="AHP71" s="266"/>
      <c r="AHQ71" s="261"/>
      <c r="AHR71" s="265"/>
      <c r="AHS71" s="266"/>
      <c r="AHT71" s="200"/>
      <c r="AHU71" s="266"/>
      <c r="AHV71" s="261"/>
      <c r="AHW71" s="265"/>
      <c r="AHX71" s="266"/>
      <c r="AHY71" s="200"/>
      <c r="AHZ71" s="266"/>
      <c r="AIA71" s="261"/>
      <c r="AIB71" s="265"/>
      <c r="AIC71" s="266"/>
      <c r="AID71" s="200"/>
      <c r="AIE71" s="266"/>
      <c r="AIF71" s="261"/>
      <c r="AIG71" s="265"/>
      <c r="AIH71" s="266"/>
      <c r="AII71" s="200"/>
      <c r="AIJ71" s="266"/>
      <c r="AIK71" s="261"/>
      <c r="AIL71" s="265"/>
      <c r="AIM71" s="266"/>
      <c r="AIN71" s="200"/>
      <c r="AIO71" s="266"/>
      <c r="AIP71" s="261"/>
      <c r="AIQ71" s="265"/>
      <c r="AIR71" s="266"/>
      <c r="AIS71" s="200"/>
      <c r="AIT71" s="266"/>
      <c r="AIU71" s="261"/>
      <c r="AIV71" s="265"/>
      <c r="AIW71" s="266"/>
      <c r="AIX71" s="200"/>
      <c r="AIY71" s="266"/>
      <c r="AIZ71" s="261"/>
      <c r="AJA71" s="265"/>
      <c r="AJB71" s="266"/>
      <c r="AJC71" s="200"/>
      <c r="AJD71" s="266"/>
      <c r="AJE71" s="261"/>
      <c r="AJF71" s="265"/>
      <c r="AJG71" s="266"/>
      <c r="AJH71" s="200"/>
      <c r="AJI71" s="266"/>
      <c r="AJJ71" s="261"/>
      <c r="AJK71" s="265"/>
      <c r="AJL71" s="266"/>
      <c r="AJM71" s="200"/>
      <c r="AJN71" s="266"/>
      <c r="AJO71" s="261"/>
      <c r="AJP71" s="265"/>
      <c r="AJQ71" s="266"/>
      <c r="AJR71" s="200"/>
      <c r="AJS71" s="266"/>
      <c r="AJT71" s="261"/>
      <c r="AJU71" s="265"/>
      <c r="AJV71" s="266"/>
      <c r="AJW71" s="200"/>
      <c r="AJX71" s="266"/>
      <c r="AJY71" s="261"/>
      <c r="AJZ71" s="265"/>
      <c r="AKA71" s="266"/>
      <c r="AKB71" s="200"/>
      <c r="AKC71" s="266"/>
      <c r="AKD71" s="261"/>
      <c r="AKE71" s="265"/>
      <c r="AKF71" s="266"/>
      <c r="AKG71" s="200"/>
      <c r="AKH71" s="266"/>
      <c r="AKI71" s="261"/>
      <c r="AKJ71" s="265"/>
      <c r="AKK71" s="266"/>
      <c r="AKL71" s="200"/>
      <c r="AKM71" s="266"/>
      <c r="AKN71" s="261"/>
      <c r="AKO71" s="265"/>
      <c r="AKP71" s="266"/>
      <c r="AKQ71" s="200"/>
      <c r="AKR71" s="266"/>
      <c r="AKS71" s="261"/>
      <c r="AKT71" s="265"/>
      <c r="AKU71" s="266"/>
      <c r="AKV71" s="200"/>
      <c r="AKW71" s="266"/>
      <c r="AKX71" s="261"/>
      <c r="AKY71" s="265"/>
      <c r="AKZ71" s="266"/>
      <c r="ALA71" s="200"/>
      <c r="ALB71" s="266"/>
      <c r="ALC71" s="261"/>
      <c r="ALD71" s="265"/>
      <c r="ALE71" s="266"/>
      <c r="ALF71" s="200"/>
      <c r="ALG71" s="266"/>
      <c r="ALH71" s="261"/>
      <c r="ALI71" s="265"/>
      <c r="ALJ71" s="266"/>
      <c r="ALK71" s="200"/>
      <c r="ALL71" s="266"/>
      <c r="ALM71" s="261"/>
      <c r="ALN71" s="265"/>
      <c r="ALO71" s="266"/>
      <c r="ALP71" s="200"/>
      <c r="ALQ71" s="266"/>
      <c r="ALR71" s="261"/>
      <c r="ALS71" s="265"/>
      <c r="ALT71" s="266"/>
      <c r="ALU71" s="200"/>
      <c r="ALV71" s="266"/>
      <c r="ALW71" s="261"/>
      <c r="ALX71" s="265"/>
      <c r="ALY71" s="266"/>
      <c r="ALZ71" s="200"/>
      <c r="AMA71" s="266"/>
      <c r="AMB71" s="261"/>
      <c r="AMC71" s="265"/>
      <c r="AMD71" s="266"/>
      <c r="AME71" s="200"/>
      <c r="AMF71" s="266"/>
      <c r="AMG71" s="261"/>
      <c r="AMH71" s="265"/>
      <c r="AMI71" s="266"/>
      <c r="AMJ71" s="200"/>
      <c r="AMK71" s="266"/>
      <c r="AML71" s="261"/>
      <c r="AMM71" s="265"/>
      <c r="AMN71" s="266"/>
      <c r="AMO71" s="200"/>
      <c r="AMP71" s="266"/>
      <c r="AMQ71" s="261"/>
      <c r="AMR71" s="265"/>
      <c r="AMS71" s="266"/>
      <c r="AMT71" s="200"/>
      <c r="AMU71" s="266"/>
      <c r="AMV71" s="261"/>
      <c r="AMW71" s="265"/>
      <c r="AMX71" s="266"/>
      <c r="AMY71" s="200"/>
      <c r="AMZ71" s="266"/>
      <c r="ANA71" s="261"/>
      <c r="ANB71" s="265"/>
      <c r="ANC71" s="266"/>
      <c r="AND71" s="200"/>
      <c r="ANE71" s="266"/>
      <c r="ANF71" s="261"/>
      <c r="ANG71" s="265"/>
      <c r="ANH71" s="266"/>
      <c r="ANI71" s="200"/>
      <c r="ANJ71" s="266"/>
      <c r="ANK71" s="261"/>
      <c r="ANL71" s="265"/>
      <c r="ANM71" s="266"/>
      <c r="ANN71" s="200"/>
      <c r="ANO71" s="266"/>
      <c r="ANP71" s="261"/>
      <c r="ANQ71" s="265"/>
      <c r="ANR71" s="266"/>
      <c r="ANS71" s="200"/>
      <c r="ANT71" s="266"/>
      <c r="ANU71" s="261"/>
      <c r="ANV71" s="265"/>
      <c r="ANW71" s="266"/>
      <c r="ANX71" s="200"/>
      <c r="ANY71" s="266"/>
      <c r="ANZ71" s="261"/>
      <c r="AOA71" s="265"/>
      <c r="AOB71" s="266"/>
      <c r="AOC71" s="200"/>
      <c r="AOD71" s="266"/>
      <c r="AOE71" s="261"/>
      <c r="AOF71" s="265"/>
      <c r="AOG71" s="266"/>
      <c r="AOH71" s="200"/>
      <c r="AOI71" s="266"/>
      <c r="AOJ71" s="261"/>
      <c r="AOK71" s="265"/>
      <c r="AOL71" s="266"/>
      <c r="AOM71" s="200"/>
      <c r="AON71" s="266"/>
      <c r="AOO71" s="261"/>
      <c r="AOP71" s="265"/>
      <c r="AOQ71" s="266"/>
      <c r="AOR71" s="200"/>
      <c r="AOS71" s="266"/>
      <c r="AOT71" s="261"/>
      <c r="AOU71" s="265"/>
      <c r="AOV71" s="266"/>
      <c r="AOW71" s="200"/>
      <c r="AOX71" s="266"/>
      <c r="AOY71" s="261"/>
      <c r="AOZ71" s="265"/>
      <c r="APA71" s="266"/>
      <c r="APB71" s="200"/>
      <c r="APC71" s="266"/>
      <c r="APD71" s="261"/>
      <c r="APE71" s="265"/>
      <c r="APF71" s="266"/>
      <c r="APG71" s="200"/>
      <c r="APH71" s="266"/>
      <c r="API71" s="261"/>
      <c r="APJ71" s="265"/>
      <c r="APK71" s="266"/>
      <c r="APL71" s="200"/>
      <c r="APM71" s="266"/>
      <c r="APN71" s="261"/>
      <c r="APO71" s="265"/>
      <c r="APP71" s="266"/>
      <c r="APQ71" s="200"/>
      <c r="APR71" s="266"/>
      <c r="APS71" s="261"/>
      <c r="APT71" s="265"/>
      <c r="APU71" s="266"/>
      <c r="APV71" s="200"/>
      <c r="APW71" s="266"/>
      <c r="APX71" s="261"/>
      <c r="APY71" s="265"/>
      <c r="APZ71" s="266"/>
      <c r="AQA71" s="200"/>
      <c r="AQB71" s="266"/>
      <c r="AQC71" s="261"/>
      <c r="AQD71" s="265"/>
      <c r="AQE71" s="266"/>
      <c r="AQF71" s="200"/>
      <c r="AQG71" s="266"/>
      <c r="AQH71" s="261"/>
      <c r="AQI71" s="265"/>
      <c r="AQJ71" s="266"/>
      <c r="AQK71" s="200"/>
      <c r="AQL71" s="266"/>
      <c r="AQM71" s="261"/>
      <c r="AQN71" s="265"/>
      <c r="AQO71" s="266"/>
      <c r="AQP71" s="200"/>
      <c r="AQQ71" s="266"/>
      <c r="AQR71" s="261"/>
      <c r="AQS71" s="265"/>
      <c r="AQT71" s="266"/>
      <c r="AQU71" s="200"/>
      <c r="AQV71" s="266"/>
      <c r="AQW71" s="261"/>
      <c r="AQX71" s="265"/>
      <c r="AQY71" s="266"/>
      <c r="AQZ71" s="200"/>
      <c r="ARA71" s="266"/>
      <c r="ARB71" s="261"/>
      <c r="ARC71" s="265"/>
      <c r="ARD71" s="266"/>
      <c r="ARE71" s="200"/>
      <c r="ARF71" s="266"/>
      <c r="ARG71" s="261"/>
      <c r="ARH71" s="265"/>
      <c r="ARI71" s="266"/>
      <c r="ARJ71" s="200"/>
      <c r="ARK71" s="266"/>
      <c r="ARL71" s="261"/>
      <c r="ARM71" s="265"/>
      <c r="ARN71" s="266"/>
      <c r="ARO71" s="200"/>
      <c r="ARP71" s="266"/>
      <c r="ARQ71" s="261"/>
      <c r="ARR71" s="265"/>
      <c r="ARS71" s="266"/>
      <c r="ART71" s="200"/>
      <c r="ARU71" s="266"/>
      <c r="ARV71" s="261"/>
      <c r="ARW71" s="265"/>
      <c r="ARX71" s="266"/>
      <c r="ARY71" s="200"/>
      <c r="ARZ71" s="266"/>
      <c r="ASA71" s="261"/>
      <c r="ASB71" s="265"/>
      <c r="ASC71" s="266"/>
      <c r="ASD71" s="200"/>
      <c r="ASE71" s="266"/>
      <c r="ASF71" s="261"/>
      <c r="ASG71" s="265"/>
      <c r="ASH71" s="266"/>
      <c r="ASI71" s="200"/>
      <c r="ASJ71" s="266"/>
      <c r="ASK71" s="261"/>
      <c r="ASL71" s="265"/>
      <c r="ASM71" s="266"/>
      <c r="ASN71" s="200"/>
      <c r="ASO71" s="266"/>
      <c r="ASP71" s="261"/>
      <c r="ASQ71" s="265"/>
      <c r="ASR71" s="266"/>
      <c r="ASS71" s="200"/>
      <c r="AST71" s="266"/>
      <c r="ASU71" s="261"/>
      <c r="ASV71" s="265"/>
      <c r="ASW71" s="266"/>
      <c r="ASX71" s="200"/>
      <c r="ASY71" s="266"/>
      <c r="ASZ71" s="261"/>
      <c r="ATA71" s="265"/>
      <c r="ATB71" s="266"/>
      <c r="ATC71" s="200"/>
      <c r="ATD71" s="266"/>
      <c r="ATE71" s="261"/>
      <c r="ATF71" s="265"/>
      <c r="ATG71" s="266"/>
      <c r="ATH71" s="200"/>
      <c r="ATI71" s="266"/>
      <c r="ATJ71" s="261"/>
      <c r="ATK71" s="265"/>
      <c r="ATL71" s="266"/>
      <c r="ATM71" s="200"/>
      <c r="ATN71" s="266"/>
      <c r="ATO71" s="261"/>
      <c r="ATP71" s="265"/>
      <c r="ATQ71" s="266"/>
      <c r="ATR71" s="200"/>
      <c r="ATS71" s="266"/>
      <c r="ATT71" s="261"/>
      <c r="ATU71" s="265"/>
      <c r="ATV71" s="266"/>
      <c r="ATW71" s="200"/>
      <c r="ATX71" s="266"/>
      <c r="ATY71" s="261"/>
      <c r="ATZ71" s="265"/>
      <c r="AUA71" s="266"/>
      <c r="AUB71" s="200"/>
      <c r="AUC71" s="266"/>
      <c r="AUD71" s="261"/>
      <c r="AUE71" s="265"/>
      <c r="AUF71" s="266"/>
      <c r="AUG71" s="200"/>
      <c r="AUH71" s="266"/>
      <c r="AUI71" s="261"/>
      <c r="AUJ71" s="265"/>
      <c r="AUK71" s="266"/>
      <c r="AUL71" s="200"/>
      <c r="AUM71" s="266"/>
      <c r="AUN71" s="261"/>
      <c r="AUO71" s="265"/>
      <c r="AUP71" s="266"/>
      <c r="AUQ71" s="200"/>
      <c r="AUR71" s="266"/>
      <c r="AUS71" s="261"/>
      <c r="AUT71" s="265"/>
      <c r="AUU71" s="266"/>
      <c r="AUV71" s="200"/>
      <c r="AUW71" s="266"/>
      <c r="AUX71" s="261"/>
      <c r="AUY71" s="265"/>
      <c r="AUZ71" s="266"/>
      <c r="AVA71" s="200"/>
      <c r="AVB71" s="266"/>
      <c r="AVC71" s="261"/>
      <c r="AVD71" s="265"/>
      <c r="AVE71" s="266"/>
      <c r="AVF71" s="200"/>
      <c r="AVG71" s="266"/>
      <c r="AVH71" s="261"/>
      <c r="AVI71" s="265"/>
      <c r="AVJ71" s="266"/>
      <c r="AVK71" s="200"/>
      <c r="AVL71" s="266"/>
      <c r="AVM71" s="261"/>
      <c r="AVN71" s="265"/>
      <c r="AVO71" s="266"/>
      <c r="AVP71" s="200"/>
      <c r="AVQ71" s="266"/>
      <c r="AVR71" s="261"/>
      <c r="AVS71" s="265"/>
      <c r="AVT71" s="266"/>
      <c r="AVU71" s="200"/>
      <c r="AVV71" s="266"/>
      <c r="AVW71" s="261"/>
      <c r="AVX71" s="265"/>
      <c r="AVY71" s="266"/>
      <c r="AVZ71" s="200"/>
      <c r="AWA71" s="266"/>
      <c r="AWB71" s="261"/>
      <c r="AWC71" s="265"/>
      <c r="AWD71" s="266"/>
      <c r="AWE71" s="200"/>
      <c r="AWF71" s="266"/>
      <c r="AWG71" s="261"/>
      <c r="AWH71" s="265"/>
      <c r="AWI71" s="266"/>
      <c r="AWJ71" s="200"/>
      <c r="AWK71" s="266"/>
      <c r="AWL71" s="261"/>
      <c r="AWM71" s="265"/>
      <c r="AWN71" s="266"/>
      <c r="AWO71" s="200"/>
      <c r="AWP71" s="266"/>
      <c r="AWQ71" s="261"/>
      <c r="AWR71" s="265"/>
      <c r="AWS71" s="266"/>
      <c r="AWT71" s="200"/>
      <c r="AWU71" s="266"/>
      <c r="AWV71" s="261"/>
      <c r="AWW71" s="265"/>
      <c r="AWX71" s="266"/>
      <c r="AWY71" s="200"/>
      <c r="AWZ71" s="266"/>
      <c r="AXA71" s="261"/>
      <c r="AXB71" s="265"/>
      <c r="AXC71" s="266"/>
      <c r="AXD71" s="200"/>
      <c r="AXE71" s="266"/>
      <c r="AXF71" s="261"/>
      <c r="AXG71" s="265"/>
      <c r="AXH71" s="266"/>
      <c r="AXI71" s="200"/>
      <c r="AXJ71" s="266"/>
      <c r="AXK71" s="261"/>
      <c r="AXL71" s="265"/>
      <c r="AXM71" s="266"/>
      <c r="AXN71" s="200"/>
      <c r="AXO71" s="266"/>
      <c r="AXP71" s="261"/>
      <c r="AXQ71" s="265"/>
      <c r="AXR71" s="266"/>
      <c r="AXS71" s="200"/>
      <c r="AXT71" s="266"/>
      <c r="AXU71" s="261"/>
      <c r="AXV71" s="265"/>
      <c r="AXW71" s="266"/>
      <c r="AXX71" s="200"/>
      <c r="AXY71" s="266"/>
      <c r="AXZ71" s="261"/>
      <c r="AYA71" s="265"/>
      <c r="AYB71" s="266"/>
      <c r="AYC71" s="200"/>
      <c r="AYD71" s="266"/>
      <c r="AYE71" s="261"/>
      <c r="AYF71" s="265"/>
      <c r="AYG71" s="266"/>
      <c r="AYH71" s="200"/>
      <c r="AYI71" s="266"/>
      <c r="AYJ71" s="261"/>
      <c r="AYK71" s="265"/>
      <c r="AYL71" s="266"/>
      <c r="AYM71" s="200"/>
      <c r="AYN71" s="266"/>
      <c r="AYO71" s="261"/>
      <c r="AYP71" s="265"/>
      <c r="AYQ71" s="266"/>
      <c r="AYR71" s="200"/>
      <c r="AYS71" s="266"/>
      <c r="AYT71" s="261"/>
      <c r="AYU71" s="265"/>
      <c r="AYV71" s="266"/>
      <c r="AYW71" s="200"/>
      <c r="AYX71" s="266"/>
      <c r="AYY71" s="261"/>
      <c r="AYZ71" s="265"/>
      <c r="AZA71" s="266"/>
      <c r="AZB71" s="200"/>
      <c r="AZC71" s="266"/>
      <c r="AZD71" s="261"/>
      <c r="AZE71" s="265"/>
      <c r="AZF71" s="266"/>
      <c r="AZG71" s="200"/>
      <c r="AZH71" s="266"/>
      <c r="AZI71" s="261"/>
      <c r="AZJ71" s="265"/>
      <c r="AZK71" s="266"/>
      <c r="AZL71" s="200"/>
      <c r="AZM71" s="266"/>
      <c r="AZN71" s="261"/>
      <c r="AZO71" s="265"/>
      <c r="AZP71" s="266"/>
      <c r="AZQ71" s="200"/>
      <c r="AZR71" s="266"/>
      <c r="AZS71" s="261"/>
      <c r="AZT71" s="265"/>
      <c r="AZU71" s="266"/>
      <c r="AZV71" s="200"/>
      <c r="AZW71" s="266"/>
      <c r="AZX71" s="261"/>
      <c r="AZY71" s="265"/>
      <c r="AZZ71" s="266"/>
      <c r="BAA71" s="200"/>
      <c r="BAB71" s="266"/>
      <c r="BAC71" s="261"/>
      <c r="BAD71" s="265"/>
      <c r="BAE71" s="266"/>
      <c r="BAF71" s="200"/>
      <c r="BAG71" s="266"/>
      <c r="BAH71" s="261"/>
      <c r="BAI71" s="265"/>
      <c r="BAJ71" s="266"/>
      <c r="BAK71" s="200"/>
      <c r="BAL71" s="266"/>
      <c r="BAM71" s="261"/>
      <c r="BAN71" s="265"/>
      <c r="BAO71" s="266"/>
      <c r="BAP71" s="200"/>
      <c r="BAQ71" s="266"/>
      <c r="BAR71" s="261"/>
      <c r="BAS71" s="265"/>
      <c r="BAT71" s="266"/>
      <c r="BAU71" s="200"/>
      <c r="BAV71" s="266"/>
      <c r="BAW71" s="261"/>
      <c r="BAX71" s="265"/>
      <c r="BAY71" s="266"/>
      <c r="BAZ71" s="200"/>
      <c r="BBA71" s="266"/>
      <c r="BBB71" s="261"/>
      <c r="BBC71" s="265"/>
      <c r="BBD71" s="266"/>
      <c r="BBE71" s="200"/>
      <c r="BBF71" s="266"/>
      <c r="BBG71" s="261"/>
      <c r="BBH71" s="265"/>
      <c r="BBI71" s="266"/>
      <c r="BBJ71" s="200"/>
      <c r="BBK71" s="266"/>
      <c r="BBL71" s="261"/>
      <c r="BBM71" s="265"/>
      <c r="BBN71" s="266"/>
      <c r="BBO71" s="200"/>
      <c r="BBP71" s="266"/>
      <c r="BBQ71" s="261"/>
      <c r="BBR71" s="265"/>
      <c r="BBS71" s="266"/>
      <c r="BBT71" s="200"/>
      <c r="BBU71" s="266"/>
      <c r="BBV71" s="261"/>
      <c r="BBW71" s="265"/>
      <c r="BBX71" s="266"/>
      <c r="BBY71" s="200"/>
      <c r="BBZ71" s="266"/>
      <c r="BCA71" s="261"/>
      <c r="BCB71" s="265"/>
      <c r="BCC71" s="266"/>
      <c r="BCD71" s="200"/>
      <c r="BCE71" s="266"/>
      <c r="BCF71" s="261"/>
      <c r="BCG71" s="265"/>
      <c r="BCH71" s="266"/>
      <c r="BCI71" s="200"/>
      <c r="BCJ71" s="266"/>
      <c r="BCK71" s="261"/>
      <c r="BCL71" s="265"/>
      <c r="BCM71" s="266"/>
      <c r="BCN71" s="200"/>
      <c r="BCO71" s="266"/>
      <c r="BCP71" s="261"/>
      <c r="BCQ71" s="265"/>
      <c r="BCR71" s="266"/>
      <c r="BCS71" s="200"/>
      <c r="BCT71" s="266"/>
      <c r="BCU71" s="261"/>
      <c r="BCV71" s="265"/>
      <c r="BCW71" s="266"/>
      <c r="BCX71" s="200"/>
      <c r="BCY71" s="266"/>
      <c r="BCZ71" s="261"/>
      <c r="BDA71" s="265"/>
      <c r="BDB71" s="266"/>
      <c r="BDC71" s="200"/>
      <c r="BDD71" s="266"/>
      <c r="BDE71" s="261"/>
      <c r="BDF71" s="265"/>
      <c r="BDG71" s="266"/>
      <c r="BDH71" s="200"/>
      <c r="BDI71" s="266"/>
      <c r="BDJ71" s="261"/>
      <c r="BDK71" s="265"/>
      <c r="BDL71" s="266"/>
      <c r="BDM71" s="200"/>
      <c r="BDN71" s="266"/>
      <c r="BDO71" s="261"/>
      <c r="BDP71" s="265"/>
      <c r="BDQ71" s="266"/>
      <c r="BDR71" s="200"/>
      <c r="BDS71" s="266"/>
      <c r="BDT71" s="261"/>
      <c r="BDU71" s="265"/>
      <c r="BDV71" s="266"/>
      <c r="BDW71" s="200"/>
      <c r="BDX71" s="266"/>
      <c r="BDY71" s="261"/>
      <c r="BDZ71" s="265"/>
      <c r="BEA71" s="266"/>
      <c r="BEB71" s="200"/>
      <c r="BEC71" s="266"/>
      <c r="BED71" s="261"/>
      <c r="BEE71" s="265"/>
      <c r="BEF71" s="266"/>
      <c r="BEG71" s="200"/>
      <c r="BEH71" s="266"/>
      <c r="BEI71" s="261"/>
      <c r="BEJ71" s="265"/>
      <c r="BEK71" s="266"/>
      <c r="BEL71" s="200"/>
      <c r="BEM71" s="266"/>
      <c r="BEN71" s="261"/>
      <c r="BEO71" s="265"/>
      <c r="BEP71" s="266"/>
      <c r="BEQ71" s="200"/>
      <c r="BER71" s="266"/>
      <c r="BES71" s="261"/>
      <c r="BET71" s="265"/>
      <c r="BEU71" s="266"/>
      <c r="BEV71" s="200"/>
      <c r="BEW71" s="266"/>
      <c r="BEX71" s="261"/>
      <c r="BEY71" s="265"/>
      <c r="BEZ71" s="266"/>
      <c r="BFA71" s="200"/>
      <c r="BFB71" s="266"/>
      <c r="BFC71" s="261"/>
      <c r="BFD71" s="265"/>
      <c r="BFE71" s="266"/>
      <c r="BFF71" s="200"/>
      <c r="BFG71" s="266"/>
      <c r="BFH71" s="261"/>
      <c r="BFI71" s="265"/>
      <c r="BFJ71" s="266"/>
      <c r="BFK71" s="200"/>
      <c r="BFL71" s="266"/>
      <c r="BFM71" s="261"/>
      <c r="BFN71" s="265"/>
      <c r="BFO71" s="266"/>
      <c r="BFP71" s="200"/>
      <c r="BFQ71" s="266"/>
      <c r="BFR71" s="261"/>
      <c r="BFS71" s="265"/>
      <c r="BFT71" s="266"/>
      <c r="BFU71" s="200"/>
      <c r="BFV71" s="266"/>
      <c r="BFW71" s="261"/>
      <c r="BFX71" s="265"/>
      <c r="BFY71" s="266"/>
      <c r="BFZ71" s="200"/>
      <c r="BGA71" s="266"/>
      <c r="BGB71" s="261"/>
      <c r="BGC71" s="265"/>
      <c r="BGD71" s="266"/>
      <c r="BGE71" s="200"/>
      <c r="BGF71" s="266"/>
      <c r="BGG71" s="261"/>
      <c r="BGH71" s="265"/>
      <c r="BGI71" s="266"/>
      <c r="BGJ71" s="200"/>
      <c r="BGK71" s="266"/>
      <c r="BGL71" s="261"/>
      <c r="BGM71" s="265"/>
      <c r="BGN71" s="266"/>
      <c r="BGO71" s="200"/>
      <c r="BGP71" s="266"/>
      <c r="BGQ71" s="261"/>
      <c r="BGR71" s="265"/>
      <c r="BGS71" s="266"/>
      <c r="BGT71" s="200"/>
      <c r="BGU71" s="266"/>
      <c r="BGV71" s="261"/>
      <c r="BGW71" s="265"/>
      <c r="BGX71" s="266"/>
      <c r="BGY71" s="200"/>
      <c r="BGZ71" s="266"/>
      <c r="BHA71" s="261"/>
      <c r="BHB71" s="265"/>
      <c r="BHC71" s="266"/>
      <c r="BHD71" s="200"/>
      <c r="BHE71" s="266"/>
      <c r="BHF71" s="261"/>
      <c r="BHG71" s="265"/>
      <c r="BHH71" s="266"/>
      <c r="BHI71" s="200"/>
      <c r="BHJ71" s="266"/>
      <c r="BHK71" s="261"/>
      <c r="BHL71" s="265"/>
      <c r="BHM71" s="266"/>
      <c r="BHN71" s="200"/>
      <c r="BHO71" s="266"/>
      <c r="BHP71" s="261"/>
      <c r="BHQ71" s="265"/>
      <c r="BHR71" s="266"/>
      <c r="BHS71" s="200"/>
      <c r="BHT71" s="266"/>
      <c r="BHU71" s="261"/>
      <c r="BHV71" s="265"/>
      <c r="BHW71" s="266"/>
      <c r="BHX71" s="200"/>
      <c r="BHY71" s="266"/>
      <c r="BHZ71" s="261"/>
      <c r="BIA71" s="265"/>
      <c r="BIB71" s="266"/>
      <c r="BIC71" s="200"/>
      <c r="BID71" s="266"/>
      <c r="BIE71" s="261"/>
      <c r="BIF71" s="265"/>
      <c r="BIG71" s="266"/>
      <c r="BIH71" s="200"/>
      <c r="BII71" s="266"/>
      <c r="BIJ71" s="261"/>
      <c r="BIK71" s="265"/>
      <c r="BIL71" s="266"/>
      <c r="BIM71" s="200"/>
      <c r="BIN71" s="266"/>
      <c r="BIO71" s="261"/>
      <c r="BIP71" s="265"/>
      <c r="BIQ71" s="266"/>
      <c r="BIR71" s="200"/>
      <c r="BIS71" s="266"/>
      <c r="BIT71" s="261"/>
      <c r="BIU71" s="265"/>
      <c r="BIV71" s="266"/>
      <c r="BIW71" s="200"/>
      <c r="BIX71" s="266"/>
      <c r="BIY71" s="261"/>
      <c r="BIZ71" s="265"/>
      <c r="BJA71" s="266"/>
      <c r="BJB71" s="200"/>
      <c r="BJC71" s="266"/>
      <c r="BJD71" s="261"/>
      <c r="BJE71" s="265"/>
      <c r="BJF71" s="266"/>
      <c r="BJG71" s="200"/>
      <c r="BJH71" s="266"/>
      <c r="BJI71" s="261"/>
      <c r="BJJ71" s="265"/>
      <c r="BJK71" s="266"/>
      <c r="BJL71" s="200"/>
      <c r="BJM71" s="266"/>
      <c r="BJN71" s="261"/>
      <c r="BJO71" s="265"/>
      <c r="BJP71" s="266"/>
      <c r="BJQ71" s="200"/>
      <c r="BJR71" s="266"/>
      <c r="BJS71" s="261"/>
      <c r="BJT71" s="265"/>
      <c r="BJU71" s="266"/>
      <c r="BJV71" s="200"/>
      <c r="BJW71" s="266"/>
      <c r="BJX71" s="261"/>
      <c r="BJY71" s="265"/>
      <c r="BJZ71" s="266"/>
      <c r="BKA71" s="200"/>
      <c r="BKB71" s="266"/>
      <c r="BKC71" s="261"/>
      <c r="BKD71" s="265"/>
      <c r="BKE71" s="266"/>
      <c r="BKF71" s="200"/>
      <c r="BKG71" s="266"/>
      <c r="BKH71" s="261"/>
      <c r="BKI71" s="265"/>
      <c r="BKJ71" s="266"/>
      <c r="BKK71" s="200"/>
      <c r="BKL71" s="266"/>
      <c r="BKM71" s="261"/>
      <c r="BKN71" s="265"/>
      <c r="BKO71" s="266"/>
      <c r="BKP71" s="200"/>
      <c r="BKQ71" s="266"/>
      <c r="BKR71" s="261"/>
      <c r="BKS71" s="265"/>
      <c r="BKT71" s="266"/>
      <c r="BKU71" s="200"/>
      <c r="BKV71" s="266"/>
      <c r="BKW71" s="261"/>
      <c r="BKX71" s="265"/>
      <c r="BKY71" s="266"/>
      <c r="BKZ71" s="200"/>
      <c r="BLA71" s="266"/>
      <c r="BLB71" s="261"/>
      <c r="BLC71" s="265"/>
      <c r="BLD71" s="266"/>
      <c r="BLE71" s="200"/>
      <c r="BLF71" s="266"/>
      <c r="BLG71" s="261"/>
      <c r="BLH71" s="265"/>
      <c r="BLI71" s="266"/>
      <c r="BLJ71" s="200"/>
      <c r="BLK71" s="266"/>
      <c r="BLL71" s="261"/>
      <c r="BLM71" s="265"/>
      <c r="BLN71" s="266"/>
      <c r="BLO71" s="200"/>
      <c r="BLP71" s="266"/>
      <c r="BLQ71" s="261"/>
      <c r="BLR71" s="265"/>
      <c r="BLS71" s="266"/>
      <c r="BLT71" s="200"/>
      <c r="BLU71" s="266"/>
      <c r="BLV71" s="261"/>
      <c r="BLW71" s="265"/>
      <c r="BLX71" s="266"/>
      <c r="BLY71" s="200"/>
      <c r="BLZ71" s="266"/>
      <c r="BMA71" s="261"/>
      <c r="BMB71" s="265"/>
      <c r="BMC71" s="266"/>
      <c r="BMD71" s="200"/>
      <c r="BME71" s="266"/>
      <c r="BMF71" s="261"/>
      <c r="BMG71" s="265"/>
      <c r="BMH71" s="266"/>
      <c r="BMI71" s="200"/>
      <c r="BMJ71" s="266"/>
      <c r="BMK71" s="261"/>
      <c r="BML71" s="265"/>
      <c r="BMM71" s="266"/>
      <c r="BMN71" s="200"/>
      <c r="BMO71" s="266"/>
      <c r="BMP71" s="261"/>
      <c r="BMQ71" s="265"/>
      <c r="BMR71" s="266"/>
      <c r="BMS71" s="200"/>
      <c r="BMT71" s="266"/>
      <c r="BMU71" s="261"/>
      <c r="BMV71" s="265"/>
      <c r="BMW71" s="266"/>
      <c r="BMX71" s="200"/>
      <c r="BMY71" s="266"/>
      <c r="BMZ71" s="261"/>
      <c r="BNA71" s="265"/>
      <c r="BNB71" s="266"/>
      <c r="BNC71" s="200"/>
      <c r="BND71" s="266"/>
      <c r="BNE71" s="261"/>
      <c r="BNF71" s="265"/>
      <c r="BNG71" s="266"/>
      <c r="BNH71" s="200"/>
      <c r="BNI71" s="266"/>
      <c r="BNJ71" s="261"/>
      <c r="BNK71" s="265"/>
      <c r="BNL71" s="266"/>
      <c r="BNM71" s="200"/>
      <c r="BNN71" s="266"/>
      <c r="BNO71" s="261"/>
      <c r="BNP71" s="265"/>
      <c r="BNQ71" s="266"/>
      <c r="BNR71" s="200"/>
      <c r="BNS71" s="266"/>
      <c r="BNT71" s="261"/>
      <c r="BNU71" s="265"/>
      <c r="BNV71" s="266"/>
      <c r="BNW71" s="200"/>
      <c r="BNX71" s="266"/>
      <c r="BNY71" s="261"/>
      <c r="BNZ71" s="265"/>
      <c r="BOA71" s="266"/>
      <c r="BOB71" s="200"/>
      <c r="BOC71" s="266"/>
      <c r="BOD71" s="261"/>
      <c r="BOE71" s="265"/>
      <c r="BOF71" s="266"/>
      <c r="BOG71" s="200"/>
      <c r="BOH71" s="266"/>
      <c r="BOI71" s="261"/>
      <c r="BOJ71" s="265"/>
      <c r="BOK71" s="266"/>
      <c r="BOL71" s="200"/>
      <c r="BOM71" s="266"/>
      <c r="BON71" s="261"/>
      <c r="BOO71" s="265"/>
      <c r="BOP71" s="266"/>
      <c r="BOQ71" s="200"/>
      <c r="BOR71" s="266"/>
      <c r="BOS71" s="261"/>
      <c r="BOT71" s="265"/>
      <c r="BOU71" s="266"/>
      <c r="BOV71" s="200"/>
      <c r="BOW71" s="266"/>
      <c r="BOX71" s="261"/>
      <c r="BOY71" s="265"/>
      <c r="BOZ71" s="266"/>
      <c r="BPA71" s="200"/>
      <c r="BPB71" s="266"/>
      <c r="BPC71" s="261"/>
      <c r="BPD71" s="265"/>
      <c r="BPE71" s="266"/>
      <c r="BPF71" s="200"/>
      <c r="BPG71" s="266"/>
      <c r="BPH71" s="261"/>
      <c r="BPI71" s="265"/>
      <c r="BPJ71" s="266"/>
      <c r="BPK71" s="200"/>
      <c r="BPL71" s="266"/>
      <c r="BPM71" s="261"/>
      <c r="BPN71" s="265"/>
      <c r="BPO71" s="266"/>
      <c r="BPP71" s="200"/>
      <c r="BPQ71" s="266"/>
      <c r="BPR71" s="261"/>
      <c r="BPS71" s="265"/>
      <c r="BPT71" s="266"/>
      <c r="BPU71" s="200"/>
      <c r="BPV71" s="266"/>
      <c r="BPW71" s="261"/>
      <c r="BPX71" s="265"/>
      <c r="BPY71" s="266"/>
      <c r="BPZ71" s="200"/>
      <c r="BQA71" s="266"/>
      <c r="BQB71" s="261"/>
      <c r="BQC71" s="265"/>
      <c r="BQD71" s="266"/>
      <c r="BQE71" s="200"/>
      <c r="BQF71" s="266"/>
      <c r="BQG71" s="261"/>
      <c r="BQH71" s="265"/>
      <c r="BQI71" s="266"/>
      <c r="BQJ71" s="200"/>
      <c r="BQK71" s="266"/>
      <c r="BQL71" s="261"/>
      <c r="BQM71" s="265"/>
      <c r="BQN71" s="266"/>
      <c r="BQO71" s="200"/>
      <c r="BQP71" s="266"/>
      <c r="BQQ71" s="261"/>
      <c r="BQR71" s="265"/>
      <c r="BQS71" s="266"/>
      <c r="BQT71" s="200"/>
      <c r="BQU71" s="266"/>
      <c r="BQV71" s="261"/>
      <c r="BQW71" s="265"/>
      <c r="BQX71" s="266"/>
      <c r="BQY71" s="200"/>
      <c r="BQZ71" s="266"/>
      <c r="BRA71" s="261"/>
      <c r="BRB71" s="265"/>
      <c r="BRC71" s="266"/>
      <c r="BRD71" s="200"/>
      <c r="BRE71" s="266"/>
      <c r="BRF71" s="261"/>
      <c r="BRG71" s="265"/>
      <c r="BRH71" s="266"/>
      <c r="BRI71" s="200"/>
      <c r="BRJ71" s="266"/>
      <c r="BRK71" s="261"/>
      <c r="BRL71" s="265"/>
      <c r="BRM71" s="266"/>
      <c r="BRN71" s="200"/>
      <c r="BRO71" s="266"/>
      <c r="BRP71" s="261"/>
      <c r="BRQ71" s="265"/>
      <c r="BRR71" s="266"/>
      <c r="BRS71" s="200"/>
      <c r="BRT71" s="266"/>
      <c r="BRU71" s="261"/>
      <c r="BRV71" s="265"/>
      <c r="BRW71" s="266"/>
      <c r="BRX71" s="200"/>
      <c r="BRY71" s="266"/>
      <c r="BRZ71" s="261"/>
      <c r="BSA71" s="265"/>
      <c r="BSB71" s="266"/>
      <c r="BSC71" s="200"/>
      <c r="BSD71" s="266"/>
      <c r="BSE71" s="261"/>
      <c r="BSF71" s="265"/>
      <c r="BSG71" s="266"/>
      <c r="BSH71" s="200"/>
      <c r="BSI71" s="266"/>
      <c r="BSJ71" s="261"/>
      <c r="BSK71" s="265"/>
      <c r="BSL71" s="266"/>
      <c r="BSM71" s="200"/>
      <c r="BSN71" s="266"/>
      <c r="BSO71" s="261"/>
      <c r="BSP71" s="265"/>
      <c r="BSQ71" s="266"/>
      <c r="BSR71" s="200"/>
      <c r="BSS71" s="266"/>
      <c r="BST71" s="261"/>
      <c r="BSU71" s="265"/>
      <c r="BSV71" s="266"/>
      <c r="BSW71" s="200"/>
      <c r="BSX71" s="266"/>
      <c r="BSY71" s="261"/>
      <c r="BSZ71" s="265"/>
      <c r="BTA71" s="266"/>
      <c r="BTB71" s="200"/>
      <c r="BTC71" s="266"/>
      <c r="BTD71" s="261"/>
      <c r="BTE71" s="265"/>
      <c r="BTF71" s="266"/>
      <c r="BTG71" s="200"/>
      <c r="BTH71" s="266"/>
      <c r="BTI71" s="261"/>
      <c r="BTJ71" s="265"/>
      <c r="BTK71" s="266"/>
      <c r="BTL71" s="200"/>
      <c r="BTM71" s="266"/>
      <c r="BTN71" s="261"/>
      <c r="BTO71" s="265"/>
      <c r="BTP71" s="266"/>
      <c r="BTQ71" s="200"/>
      <c r="BTR71" s="266"/>
      <c r="BTS71" s="261"/>
      <c r="BTT71" s="265"/>
      <c r="BTU71" s="266"/>
      <c r="BTV71" s="200"/>
      <c r="BTW71" s="266"/>
      <c r="BTX71" s="261"/>
      <c r="BTY71" s="265"/>
      <c r="BTZ71" s="266"/>
      <c r="BUA71" s="200"/>
      <c r="BUB71" s="266"/>
      <c r="BUC71" s="261"/>
      <c r="BUD71" s="265"/>
      <c r="BUE71" s="266"/>
      <c r="BUF71" s="200"/>
      <c r="BUG71" s="266"/>
      <c r="BUH71" s="261"/>
      <c r="BUI71" s="265"/>
      <c r="BUJ71" s="266"/>
      <c r="BUK71" s="200"/>
      <c r="BUL71" s="266"/>
      <c r="BUM71" s="261"/>
      <c r="BUN71" s="265"/>
      <c r="BUO71" s="266"/>
      <c r="BUP71" s="200"/>
      <c r="BUQ71" s="266"/>
      <c r="BUR71" s="261"/>
      <c r="BUS71" s="265"/>
      <c r="BUT71" s="266"/>
      <c r="BUU71" s="200"/>
      <c r="BUV71" s="266"/>
      <c r="BUW71" s="261"/>
      <c r="BUX71" s="265"/>
      <c r="BUY71" s="266"/>
      <c r="BUZ71" s="200"/>
      <c r="BVA71" s="266"/>
      <c r="BVB71" s="261"/>
      <c r="BVC71" s="265"/>
      <c r="BVD71" s="266"/>
      <c r="BVE71" s="200"/>
      <c r="BVF71" s="266"/>
      <c r="BVG71" s="261"/>
      <c r="BVH71" s="265"/>
      <c r="BVI71" s="266"/>
      <c r="BVJ71" s="200"/>
      <c r="BVK71" s="266"/>
      <c r="BVL71" s="261"/>
      <c r="BVM71" s="265"/>
      <c r="BVN71" s="266"/>
      <c r="BVO71" s="200"/>
      <c r="BVP71" s="266"/>
      <c r="BVQ71" s="261"/>
      <c r="BVR71" s="265"/>
      <c r="BVS71" s="266"/>
      <c r="BVT71" s="200"/>
      <c r="BVU71" s="266"/>
      <c r="BVV71" s="261"/>
      <c r="BVW71" s="265"/>
      <c r="BVX71" s="266"/>
      <c r="BVY71" s="200"/>
      <c r="BVZ71" s="266"/>
      <c r="BWA71" s="261"/>
      <c r="BWB71" s="265"/>
      <c r="BWC71" s="266"/>
      <c r="BWD71" s="200"/>
      <c r="BWE71" s="266"/>
      <c r="BWF71" s="261"/>
      <c r="BWG71" s="265"/>
      <c r="BWH71" s="266"/>
      <c r="BWI71" s="200"/>
      <c r="BWJ71" s="266"/>
      <c r="BWK71" s="261"/>
      <c r="BWL71" s="265"/>
      <c r="BWM71" s="266"/>
      <c r="BWN71" s="200"/>
      <c r="BWO71" s="266"/>
      <c r="BWP71" s="261"/>
      <c r="BWQ71" s="265"/>
      <c r="BWR71" s="266"/>
      <c r="BWS71" s="200"/>
      <c r="BWT71" s="266"/>
      <c r="BWU71" s="261"/>
      <c r="BWV71" s="265"/>
      <c r="BWW71" s="266"/>
      <c r="BWX71" s="200"/>
      <c r="BWY71" s="266"/>
      <c r="BWZ71" s="261"/>
      <c r="BXA71" s="265"/>
      <c r="BXB71" s="266"/>
      <c r="BXC71" s="200"/>
      <c r="BXD71" s="266"/>
      <c r="BXE71" s="261"/>
      <c r="BXF71" s="265"/>
      <c r="BXG71" s="266"/>
      <c r="BXH71" s="200"/>
      <c r="BXI71" s="266"/>
      <c r="BXJ71" s="261"/>
      <c r="BXK71" s="265"/>
      <c r="BXL71" s="266"/>
      <c r="BXM71" s="200"/>
      <c r="BXN71" s="266"/>
      <c r="BXO71" s="261"/>
      <c r="BXP71" s="265"/>
      <c r="BXQ71" s="266"/>
      <c r="BXR71" s="200"/>
      <c r="BXS71" s="266"/>
      <c r="BXT71" s="261"/>
      <c r="BXU71" s="265"/>
      <c r="BXV71" s="266"/>
      <c r="BXW71" s="200"/>
      <c r="BXX71" s="266"/>
      <c r="BXY71" s="261"/>
      <c r="BXZ71" s="265"/>
      <c r="BYA71" s="266"/>
      <c r="BYB71" s="200"/>
      <c r="BYC71" s="266"/>
      <c r="BYD71" s="261"/>
      <c r="BYE71" s="265"/>
      <c r="BYF71" s="266"/>
      <c r="BYG71" s="200"/>
      <c r="BYH71" s="266"/>
      <c r="BYI71" s="261"/>
      <c r="BYJ71" s="265"/>
      <c r="BYK71" s="266"/>
      <c r="BYL71" s="200"/>
      <c r="BYM71" s="266"/>
      <c r="BYN71" s="261"/>
      <c r="BYO71" s="265"/>
      <c r="BYP71" s="266"/>
      <c r="BYQ71" s="200"/>
      <c r="BYR71" s="266"/>
      <c r="BYS71" s="261"/>
      <c r="BYT71" s="265"/>
      <c r="BYU71" s="266"/>
      <c r="BYV71" s="200"/>
      <c r="BYW71" s="266"/>
      <c r="BYX71" s="261"/>
      <c r="BYY71" s="265"/>
      <c r="BYZ71" s="266"/>
      <c r="BZA71" s="200"/>
      <c r="BZB71" s="266"/>
      <c r="BZC71" s="261"/>
      <c r="BZD71" s="265"/>
      <c r="BZE71" s="266"/>
      <c r="BZF71" s="200"/>
      <c r="BZG71" s="266"/>
      <c r="BZH71" s="261"/>
      <c r="BZI71" s="265"/>
      <c r="BZJ71" s="266"/>
      <c r="BZK71" s="200"/>
      <c r="BZL71" s="266"/>
      <c r="BZM71" s="261"/>
      <c r="BZN71" s="265"/>
      <c r="BZO71" s="266"/>
      <c r="BZP71" s="200"/>
      <c r="BZQ71" s="266"/>
      <c r="BZR71" s="261"/>
      <c r="BZS71" s="265"/>
      <c r="BZT71" s="266"/>
      <c r="BZU71" s="200"/>
      <c r="BZV71" s="266"/>
      <c r="BZW71" s="261"/>
      <c r="BZX71" s="265"/>
      <c r="BZY71" s="266"/>
      <c r="BZZ71" s="200"/>
      <c r="CAA71" s="266"/>
      <c r="CAB71" s="261"/>
      <c r="CAC71" s="265"/>
      <c r="CAD71" s="266"/>
      <c r="CAE71" s="200"/>
      <c r="CAF71" s="266"/>
      <c r="CAG71" s="261"/>
      <c r="CAH71" s="265"/>
      <c r="CAI71" s="266"/>
      <c r="CAJ71" s="200"/>
      <c r="CAK71" s="266"/>
      <c r="CAL71" s="261"/>
      <c r="CAM71" s="265"/>
      <c r="CAN71" s="266"/>
      <c r="CAO71" s="200"/>
      <c r="CAP71" s="266"/>
      <c r="CAQ71" s="261"/>
      <c r="CAR71" s="265"/>
      <c r="CAS71" s="266"/>
      <c r="CAT71" s="200"/>
      <c r="CAU71" s="266"/>
      <c r="CAV71" s="261"/>
      <c r="CAW71" s="265"/>
      <c r="CAX71" s="266"/>
      <c r="CAY71" s="200"/>
      <c r="CAZ71" s="266"/>
      <c r="CBA71" s="261"/>
      <c r="CBB71" s="265"/>
      <c r="CBC71" s="266"/>
      <c r="CBD71" s="200"/>
      <c r="CBE71" s="266"/>
      <c r="CBF71" s="261"/>
      <c r="CBG71" s="265"/>
      <c r="CBH71" s="266"/>
      <c r="CBI71" s="200"/>
      <c r="CBJ71" s="266"/>
      <c r="CBK71" s="261"/>
      <c r="CBL71" s="265"/>
      <c r="CBM71" s="266"/>
      <c r="CBN71" s="200"/>
      <c r="CBO71" s="266"/>
      <c r="CBP71" s="261"/>
      <c r="CBQ71" s="265"/>
      <c r="CBR71" s="266"/>
      <c r="CBS71" s="200"/>
      <c r="CBT71" s="266"/>
      <c r="CBU71" s="261"/>
      <c r="CBV71" s="265"/>
      <c r="CBW71" s="266"/>
      <c r="CBX71" s="200"/>
      <c r="CBY71" s="266"/>
      <c r="CBZ71" s="261"/>
      <c r="CCA71" s="265"/>
      <c r="CCB71" s="266"/>
      <c r="CCC71" s="200"/>
      <c r="CCD71" s="266"/>
      <c r="CCE71" s="261"/>
      <c r="CCF71" s="265"/>
      <c r="CCG71" s="266"/>
      <c r="CCH71" s="200"/>
      <c r="CCI71" s="266"/>
      <c r="CCJ71" s="261"/>
      <c r="CCK71" s="265"/>
      <c r="CCL71" s="266"/>
      <c r="CCM71" s="200"/>
      <c r="CCN71" s="266"/>
      <c r="CCO71" s="261"/>
      <c r="CCP71" s="265"/>
      <c r="CCQ71" s="266"/>
      <c r="CCR71" s="200"/>
      <c r="CCS71" s="266"/>
      <c r="CCT71" s="261"/>
      <c r="CCU71" s="265"/>
      <c r="CCV71" s="266"/>
      <c r="CCW71" s="200"/>
      <c r="CCX71" s="266"/>
      <c r="CCY71" s="261"/>
      <c r="CCZ71" s="265"/>
      <c r="CDA71" s="266"/>
      <c r="CDB71" s="200"/>
      <c r="CDC71" s="266"/>
      <c r="CDD71" s="261"/>
      <c r="CDE71" s="265"/>
      <c r="CDF71" s="266"/>
      <c r="CDG71" s="200"/>
      <c r="CDH71" s="266"/>
      <c r="CDI71" s="261"/>
      <c r="CDJ71" s="265"/>
      <c r="CDK71" s="266"/>
      <c r="CDL71" s="200"/>
      <c r="CDM71" s="266"/>
      <c r="CDN71" s="261"/>
      <c r="CDO71" s="265"/>
      <c r="CDP71" s="266"/>
      <c r="CDQ71" s="200"/>
      <c r="CDR71" s="266"/>
      <c r="CDS71" s="261"/>
      <c r="CDT71" s="265"/>
      <c r="CDU71" s="266"/>
      <c r="CDV71" s="200"/>
      <c r="CDW71" s="266"/>
      <c r="CDX71" s="261"/>
      <c r="CDY71" s="265"/>
      <c r="CDZ71" s="266"/>
      <c r="CEA71" s="200"/>
      <c r="CEB71" s="266"/>
      <c r="CEC71" s="261"/>
      <c r="CED71" s="265"/>
      <c r="CEE71" s="266"/>
      <c r="CEF71" s="200"/>
      <c r="CEG71" s="266"/>
      <c r="CEH71" s="261"/>
      <c r="CEI71" s="265"/>
      <c r="CEJ71" s="266"/>
      <c r="CEK71" s="200"/>
      <c r="CEL71" s="266"/>
      <c r="CEM71" s="261"/>
      <c r="CEN71" s="265"/>
      <c r="CEO71" s="266"/>
      <c r="CEP71" s="200"/>
      <c r="CEQ71" s="266"/>
      <c r="CER71" s="261"/>
      <c r="CES71" s="265"/>
      <c r="CET71" s="266"/>
      <c r="CEU71" s="200"/>
      <c r="CEV71" s="266"/>
      <c r="CEW71" s="261"/>
      <c r="CEX71" s="265"/>
      <c r="CEY71" s="266"/>
      <c r="CEZ71" s="200"/>
      <c r="CFA71" s="266"/>
      <c r="CFB71" s="261"/>
      <c r="CFC71" s="265"/>
      <c r="CFD71" s="266"/>
      <c r="CFE71" s="200"/>
      <c r="CFF71" s="266"/>
      <c r="CFG71" s="261"/>
      <c r="CFH71" s="265"/>
      <c r="CFI71" s="266"/>
      <c r="CFJ71" s="200"/>
      <c r="CFK71" s="266"/>
      <c r="CFL71" s="261"/>
      <c r="CFM71" s="265"/>
      <c r="CFN71" s="266"/>
      <c r="CFO71" s="200"/>
      <c r="CFP71" s="266"/>
      <c r="CFQ71" s="261"/>
      <c r="CFR71" s="265"/>
      <c r="CFS71" s="266"/>
      <c r="CFT71" s="200"/>
      <c r="CFU71" s="266"/>
      <c r="CFV71" s="261"/>
      <c r="CFW71" s="265"/>
      <c r="CFX71" s="266"/>
      <c r="CFY71" s="200"/>
      <c r="CFZ71" s="266"/>
      <c r="CGA71" s="261"/>
      <c r="CGB71" s="265"/>
      <c r="CGC71" s="266"/>
      <c r="CGD71" s="200"/>
      <c r="CGE71" s="266"/>
      <c r="CGF71" s="261"/>
      <c r="CGG71" s="265"/>
      <c r="CGH71" s="266"/>
      <c r="CGI71" s="200"/>
      <c r="CGJ71" s="266"/>
      <c r="CGK71" s="261"/>
      <c r="CGL71" s="265"/>
      <c r="CGM71" s="266"/>
      <c r="CGN71" s="200"/>
      <c r="CGO71" s="266"/>
      <c r="CGP71" s="261"/>
      <c r="CGQ71" s="265"/>
      <c r="CGR71" s="266"/>
      <c r="CGS71" s="200"/>
      <c r="CGT71" s="266"/>
      <c r="CGU71" s="261"/>
      <c r="CGV71" s="265"/>
      <c r="CGW71" s="266"/>
      <c r="CGX71" s="200"/>
      <c r="CGY71" s="266"/>
      <c r="CGZ71" s="261"/>
      <c r="CHA71" s="265"/>
      <c r="CHB71" s="266"/>
      <c r="CHC71" s="200"/>
      <c r="CHD71" s="266"/>
      <c r="CHE71" s="261"/>
      <c r="CHF71" s="265"/>
      <c r="CHG71" s="266"/>
      <c r="CHH71" s="200"/>
      <c r="CHI71" s="266"/>
      <c r="CHJ71" s="261"/>
      <c r="CHK71" s="265"/>
      <c r="CHL71" s="266"/>
      <c r="CHM71" s="200"/>
      <c r="CHN71" s="266"/>
      <c r="CHO71" s="261"/>
      <c r="CHP71" s="265"/>
      <c r="CHQ71" s="266"/>
      <c r="CHR71" s="200"/>
      <c r="CHS71" s="266"/>
      <c r="CHT71" s="261"/>
      <c r="CHU71" s="265"/>
      <c r="CHV71" s="266"/>
      <c r="CHW71" s="200"/>
      <c r="CHX71" s="266"/>
      <c r="CHY71" s="261"/>
      <c r="CHZ71" s="265"/>
      <c r="CIA71" s="266"/>
      <c r="CIB71" s="200"/>
      <c r="CIC71" s="266"/>
      <c r="CID71" s="261"/>
      <c r="CIE71" s="265"/>
      <c r="CIF71" s="266"/>
      <c r="CIG71" s="200"/>
      <c r="CIH71" s="266"/>
      <c r="CII71" s="261"/>
      <c r="CIJ71" s="265"/>
      <c r="CIK71" s="266"/>
      <c r="CIL71" s="200"/>
      <c r="CIM71" s="266"/>
      <c r="CIN71" s="261"/>
      <c r="CIO71" s="265"/>
      <c r="CIP71" s="266"/>
      <c r="CIQ71" s="200"/>
      <c r="CIR71" s="266"/>
      <c r="CIS71" s="261"/>
      <c r="CIT71" s="265"/>
      <c r="CIU71" s="266"/>
      <c r="CIV71" s="200"/>
      <c r="CIW71" s="266"/>
      <c r="CIX71" s="261"/>
      <c r="CIY71" s="265"/>
      <c r="CIZ71" s="266"/>
      <c r="CJA71" s="200"/>
      <c r="CJB71" s="266"/>
      <c r="CJC71" s="261"/>
      <c r="CJD71" s="265"/>
      <c r="CJE71" s="266"/>
      <c r="CJF71" s="200"/>
      <c r="CJG71" s="266"/>
      <c r="CJH71" s="261"/>
      <c r="CJI71" s="265"/>
      <c r="CJJ71" s="266"/>
      <c r="CJK71" s="200"/>
      <c r="CJL71" s="266"/>
      <c r="CJM71" s="261"/>
      <c r="CJN71" s="265"/>
      <c r="CJO71" s="266"/>
      <c r="CJP71" s="200"/>
      <c r="CJQ71" s="266"/>
      <c r="CJR71" s="261"/>
      <c r="CJS71" s="265"/>
      <c r="CJT71" s="266"/>
      <c r="CJU71" s="200"/>
      <c r="CJV71" s="266"/>
      <c r="CJW71" s="261"/>
      <c r="CJX71" s="265"/>
      <c r="CJY71" s="266"/>
      <c r="CJZ71" s="200"/>
      <c r="CKA71" s="266"/>
      <c r="CKB71" s="261"/>
      <c r="CKC71" s="265"/>
      <c r="CKD71" s="266"/>
      <c r="CKE71" s="200"/>
      <c r="CKF71" s="266"/>
      <c r="CKG71" s="261"/>
      <c r="CKH71" s="265"/>
      <c r="CKI71" s="266"/>
      <c r="CKJ71" s="200"/>
      <c r="CKK71" s="266"/>
      <c r="CKL71" s="261"/>
      <c r="CKM71" s="265"/>
      <c r="CKN71" s="266"/>
      <c r="CKO71" s="200"/>
      <c r="CKP71" s="266"/>
      <c r="CKQ71" s="261"/>
      <c r="CKR71" s="265"/>
      <c r="CKS71" s="266"/>
      <c r="CKT71" s="200"/>
      <c r="CKU71" s="266"/>
      <c r="CKV71" s="261"/>
      <c r="CKW71" s="265"/>
      <c r="CKX71" s="266"/>
      <c r="CKY71" s="200"/>
      <c r="CKZ71" s="266"/>
      <c r="CLA71" s="261"/>
      <c r="CLB71" s="265"/>
      <c r="CLC71" s="266"/>
      <c r="CLD71" s="200"/>
      <c r="CLE71" s="266"/>
      <c r="CLF71" s="261"/>
      <c r="CLG71" s="265"/>
      <c r="CLH71" s="266"/>
      <c r="CLI71" s="200"/>
      <c r="CLJ71" s="266"/>
      <c r="CLK71" s="261"/>
      <c r="CLL71" s="265"/>
      <c r="CLM71" s="266"/>
      <c r="CLN71" s="200"/>
      <c r="CLO71" s="266"/>
      <c r="CLP71" s="261"/>
      <c r="CLQ71" s="265"/>
      <c r="CLR71" s="266"/>
      <c r="CLS71" s="200"/>
      <c r="CLT71" s="266"/>
      <c r="CLU71" s="261"/>
      <c r="CLV71" s="265"/>
      <c r="CLW71" s="266"/>
      <c r="CLX71" s="200"/>
      <c r="CLY71" s="266"/>
      <c r="CLZ71" s="261"/>
      <c r="CMA71" s="265"/>
      <c r="CMB71" s="266"/>
      <c r="CMC71" s="200"/>
      <c r="CMD71" s="266"/>
      <c r="CME71" s="261"/>
      <c r="CMF71" s="265"/>
      <c r="CMG71" s="266"/>
      <c r="CMH71" s="200"/>
      <c r="CMI71" s="266"/>
      <c r="CMJ71" s="261"/>
      <c r="CMK71" s="265"/>
      <c r="CML71" s="266"/>
      <c r="CMM71" s="200"/>
      <c r="CMN71" s="266"/>
      <c r="CMO71" s="261"/>
      <c r="CMP71" s="265"/>
      <c r="CMQ71" s="266"/>
      <c r="CMR71" s="200"/>
      <c r="CMS71" s="266"/>
      <c r="CMT71" s="261"/>
      <c r="CMU71" s="265"/>
      <c r="CMV71" s="266"/>
      <c r="CMW71" s="200"/>
      <c r="CMX71" s="266"/>
      <c r="CMY71" s="261"/>
      <c r="CMZ71" s="265"/>
      <c r="CNA71" s="266"/>
      <c r="CNB71" s="200"/>
      <c r="CNC71" s="266"/>
      <c r="CND71" s="261"/>
      <c r="CNE71" s="265"/>
      <c r="CNF71" s="266"/>
      <c r="CNG71" s="200"/>
      <c r="CNH71" s="266"/>
      <c r="CNI71" s="261"/>
      <c r="CNJ71" s="265"/>
      <c r="CNK71" s="266"/>
      <c r="CNL71" s="200"/>
      <c r="CNM71" s="266"/>
      <c r="CNN71" s="261"/>
      <c r="CNO71" s="265"/>
      <c r="CNP71" s="266"/>
      <c r="CNQ71" s="200"/>
      <c r="CNR71" s="266"/>
      <c r="CNS71" s="261"/>
      <c r="CNT71" s="265"/>
      <c r="CNU71" s="266"/>
      <c r="CNV71" s="200"/>
      <c r="CNW71" s="266"/>
      <c r="CNX71" s="261"/>
      <c r="CNY71" s="265"/>
      <c r="CNZ71" s="266"/>
      <c r="COA71" s="200"/>
      <c r="COB71" s="266"/>
      <c r="COC71" s="261"/>
      <c r="COD71" s="265"/>
      <c r="COE71" s="266"/>
      <c r="COF71" s="200"/>
      <c r="COG71" s="266"/>
      <c r="COH71" s="261"/>
      <c r="COI71" s="265"/>
      <c r="COJ71" s="266"/>
      <c r="COK71" s="200"/>
      <c r="COL71" s="266"/>
      <c r="COM71" s="261"/>
      <c r="CON71" s="265"/>
      <c r="COO71" s="266"/>
      <c r="COP71" s="200"/>
      <c r="COQ71" s="266"/>
      <c r="COR71" s="261"/>
      <c r="COS71" s="265"/>
      <c r="COT71" s="266"/>
      <c r="COU71" s="200"/>
      <c r="COV71" s="266"/>
      <c r="COW71" s="261"/>
      <c r="COX71" s="265"/>
      <c r="COY71" s="266"/>
      <c r="COZ71" s="200"/>
      <c r="CPA71" s="266"/>
      <c r="CPB71" s="261"/>
      <c r="CPC71" s="265"/>
      <c r="CPD71" s="266"/>
      <c r="CPE71" s="200"/>
      <c r="CPF71" s="266"/>
      <c r="CPG71" s="261"/>
      <c r="CPH71" s="265"/>
      <c r="CPI71" s="266"/>
      <c r="CPJ71" s="200"/>
      <c r="CPK71" s="266"/>
      <c r="CPL71" s="261"/>
      <c r="CPM71" s="265"/>
      <c r="CPN71" s="266"/>
      <c r="CPO71" s="200"/>
      <c r="CPP71" s="266"/>
      <c r="CPQ71" s="261"/>
      <c r="CPR71" s="265"/>
      <c r="CPS71" s="266"/>
      <c r="CPT71" s="200"/>
      <c r="CPU71" s="266"/>
      <c r="CPV71" s="261"/>
      <c r="CPW71" s="265"/>
      <c r="CPX71" s="266"/>
      <c r="CPY71" s="200"/>
      <c r="CPZ71" s="266"/>
      <c r="CQA71" s="261"/>
      <c r="CQB71" s="265"/>
      <c r="CQC71" s="266"/>
      <c r="CQD71" s="200"/>
      <c r="CQE71" s="266"/>
      <c r="CQF71" s="261"/>
      <c r="CQG71" s="265"/>
      <c r="CQH71" s="266"/>
      <c r="CQI71" s="200"/>
      <c r="CQJ71" s="266"/>
      <c r="CQK71" s="261"/>
      <c r="CQL71" s="265"/>
      <c r="CQM71" s="266"/>
      <c r="CQN71" s="200"/>
      <c r="CQO71" s="266"/>
      <c r="CQP71" s="261"/>
      <c r="CQQ71" s="265"/>
      <c r="CQR71" s="266"/>
      <c r="CQS71" s="200"/>
      <c r="CQT71" s="266"/>
      <c r="CQU71" s="261"/>
      <c r="CQV71" s="265"/>
      <c r="CQW71" s="266"/>
      <c r="CQX71" s="200"/>
      <c r="CQY71" s="266"/>
      <c r="CQZ71" s="261"/>
      <c r="CRA71" s="265"/>
      <c r="CRB71" s="266"/>
      <c r="CRC71" s="200"/>
      <c r="CRD71" s="266"/>
      <c r="CRE71" s="261"/>
      <c r="CRF71" s="265"/>
      <c r="CRG71" s="266"/>
      <c r="CRH71" s="200"/>
      <c r="CRI71" s="266"/>
      <c r="CRJ71" s="261"/>
      <c r="CRK71" s="265"/>
      <c r="CRL71" s="266"/>
      <c r="CRM71" s="200"/>
      <c r="CRN71" s="266"/>
      <c r="CRO71" s="261"/>
      <c r="CRP71" s="265"/>
      <c r="CRQ71" s="266"/>
      <c r="CRR71" s="200"/>
      <c r="CRS71" s="266"/>
      <c r="CRT71" s="261"/>
      <c r="CRU71" s="265"/>
      <c r="CRV71" s="266"/>
      <c r="CRW71" s="200"/>
      <c r="CRX71" s="266"/>
      <c r="CRY71" s="261"/>
      <c r="CRZ71" s="265"/>
      <c r="CSA71" s="266"/>
      <c r="CSB71" s="200"/>
      <c r="CSC71" s="266"/>
      <c r="CSD71" s="261"/>
      <c r="CSE71" s="265"/>
      <c r="CSF71" s="266"/>
      <c r="CSG71" s="200"/>
      <c r="CSH71" s="266"/>
      <c r="CSI71" s="261"/>
      <c r="CSJ71" s="265"/>
      <c r="CSK71" s="266"/>
      <c r="CSL71" s="200"/>
      <c r="CSM71" s="266"/>
      <c r="CSN71" s="261"/>
      <c r="CSO71" s="265"/>
      <c r="CSP71" s="266"/>
      <c r="CSQ71" s="200"/>
      <c r="CSR71" s="266"/>
      <c r="CSS71" s="261"/>
      <c r="CST71" s="265"/>
      <c r="CSU71" s="266"/>
      <c r="CSV71" s="200"/>
      <c r="CSW71" s="266"/>
      <c r="CSX71" s="261"/>
      <c r="CSY71" s="265"/>
      <c r="CSZ71" s="266"/>
      <c r="CTA71" s="200"/>
      <c r="CTB71" s="266"/>
      <c r="CTC71" s="261"/>
      <c r="CTD71" s="265"/>
      <c r="CTE71" s="266"/>
      <c r="CTF71" s="200"/>
      <c r="CTG71" s="266"/>
      <c r="CTH71" s="261"/>
      <c r="CTI71" s="265"/>
      <c r="CTJ71" s="266"/>
      <c r="CTK71" s="200"/>
      <c r="CTL71" s="266"/>
      <c r="CTM71" s="261"/>
      <c r="CTN71" s="265"/>
      <c r="CTO71" s="266"/>
      <c r="CTP71" s="200"/>
      <c r="CTQ71" s="266"/>
      <c r="CTR71" s="261"/>
      <c r="CTS71" s="265"/>
      <c r="CTT71" s="266"/>
      <c r="CTU71" s="200"/>
      <c r="CTV71" s="266"/>
      <c r="CTW71" s="261"/>
      <c r="CTX71" s="265"/>
      <c r="CTY71" s="266"/>
      <c r="CTZ71" s="200"/>
      <c r="CUA71" s="266"/>
      <c r="CUB71" s="261"/>
      <c r="CUC71" s="265"/>
      <c r="CUD71" s="266"/>
      <c r="CUE71" s="200"/>
      <c r="CUF71" s="266"/>
      <c r="CUG71" s="261"/>
      <c r="CUH71" s="265"/>
      <c r="CUI71" s="266"/>
      <c r="CUJ71" s="200"/>
      <c r="CUK71" s="266"/>
      <c r="CUL71" s="261"/>
      <c r="CUM71" s="265"/>
      <c r="CUN71" s="266"/>
      <c r="CUO71" s="200"/>
      <c r="CUP71" s="266"/>
      <c r="CUQ71" s="261"/>
      <c r="CUR71" s="265"/>
      <c r="CUS71" s="266"/>
      <c r="CUT71" s="200"/>
      <c r="CUU71" s="266"/>
      <c r="CUV71" s="261"/>
      <c r="CUW71" s="265"/>
      <c r="CUX71" s="266"/>
      <c r="CUY71" s="200"/>
      <c r="CUZ71" s="266"/>
      <c r="CVA71" s="261"/>
      <c r="CVB71" s="265"/>
      <c r="CVC71" s="266"/>
      <c r="CVD71" s="200"/>
      <c r="CVE71" s="266"/>
      <c r="CVF71" s="261"/>
      <c r="CVG71" s="265"/>
      <c r="CVH71" s="266"/>
      <c r="CVI71" s="200"/>
      <c r="CVJ71" s="266"/>
      <c r="CVK71" s="261"/>
      <c r="CVL71" s="265"/>
      <c r="CVM71" s="266"/>
      <c r="CVN71" s="200"/>
      <c r="CVO71" s="266"/>
      <c r="CVP71" s="261"/>
      <c r="CVQ71" s="265"/>
      <c r="CVR71" s="266"/>
      <c r="CVS71" s="200"/>
      <c r="CVT71" s="266"/>
      <c r="CVU71" s="261"/>
      <c r="CVV71" s="265"/>
      <c r="CVW71" s="266"/>
      <c r="CVX71" s="200"/>
      <c r="CVY71" s="266"/>
      <c r="CVZ71" s="261"/>
      <c r="CWA71" s="265"/>
      <c r="CWB71" s="266"/>
      <c r="CWC71" s="200"/>
      <c r="CWD71" s="266"/>
      <c r="CWE71" s="261"/>
      <c r="CWF71" s="265"/>
      <c r="CWG71" s="266"/>
      <c r="CWH71" s="200"/>
      <c r="CWI71" s="266"/>
      <c r="CWJ71" s="261"/>
      <c r="CWK71" s="265"/>
      <c r="CWL71" s="266"/>
      <c r="CWM71" s="200"/>
      <c r="CWN71" s="266"/>
      <c r="CWO71" s="261"/>
      <c r="CWP71" s="265"/>
      <c r="CWQ71" s="266"/>
      <c r="CWR71" s="200"/>
      <c r="CWS71" s="266"/>
      <c r="CWT71" s="261"/>
      <c r="CWU71" s="265"/>
      <c r="CWV71" s="266"/>
      <c r="CWW71" s="200"/>
      <c r="CWX71" s="266"/>
      <c r="CWY71" s="261"/>
      <c r="CWZ71" s="265"/>
      <c r="CXA71" s="266"/>
      <c r="CXB71" s="200"/>
      <c r="CXC71" s="266"/>
      <c r="CXD71" s="261"/>
      <c r="CXE71" s="265"/>
      <c r="CXF71" s="266"/>
      <c r="CXG71" s="200"/>
      <c r="CXH71" s="266"/>
      <c r="CXI71" s="261"/>
      <c r="CXJ71" s="265"/>
      <c r="CXK71" s="266"/>
      <c r="CXL71" s="200"/>
      <c r="CXM71" s="266"/>
      <c r="CXN71" s="261"/>
      <c r="CXO71" s="265"/>
      <c r="CXP71" s="266"/>
      <c r="CXQ71" s="200"/>
      <c r="CXR71" s="266"/>
      <c r="CXS71" s="261"/>
      <c r="CXT71" s="265"/>
      <c r="CXU71" s="266"/>
      <c r="CXV71" s="200"/>
      <c r="CXW71" s="266"/>
      <c r="CXX71" s="261"/>
      <c r="CXY71" s="265"/>
      <c r="CXZ71" s="266"/>
      <c r="CYA71" s="200"/>
      <c r="CYB71" s="266"/>
      <c r="CYC71" s="261"/>
      <c r="CYD71" s="265"/>
      <c r="CYE71" s="266"/>
      <c r="CYF71" s="200"/>
      <c r="CYG71" s="266"/>
      <c r="CYH71" s="261"/>
      <c r="CYI71" s="265"/>
      <c r="CYJ71" s="266"/>
      <c r="CYK71" s="200"/>
      <c r="CYL71" s="266"/>
      <c r="CYM71" s="261"/>
      <c r="CYN71" s="265"/>
      <c r="CYO71" s="266"/>
      <c r="CYP71" s="200"/>
      <c r="CYQ71" s="266"/>
      <c r="CYR71" s="261"/>
      <c r="CYS71" s="265"/>
      <c r="CYT71" s="266"/>
      <c r="CYU71" s="200"/>
      <c r="CYV71" s="266"/>
      <c r="CYW71" s="261"/>
      <c r="CYX71" s="265"/>
      <c r="CYY71" s="266"/>
      <c r="CYZ71" s="200"/>
      <c r="CZA71" s="266"/>
      <c r="CZB71" s="261"/>
      <c r="CZC71" s="265"/>
      <c r="CZD71" s="266"/>
      <c r="CZE71" s="200"/>
      <c r="CZF71" s="266"/>
      <c r="CZG71" s="261"/>
      <c r="CZH71" s="265"/>
      <c r="CZI71" s="266"/>
      <c r="CZJ71" s="200"/>
      <c r="CZK71" s="266"/>
      <c r="CZL71" s="261"/>
      <c r="CZM71" s="265"/>
      <c r="CZN71" s="266"/>
      <c r="CZO71" s="200"/>
      <c r="CZP71" s="266"/>
      <c r="CZQ71" s="261"/>
      <c r="CZR71" s="265"/>
      <c r="CZS71" s="266"/>
      <c r="CZT71" s="200"/>
      <c r="CZU71" s="266"/>
      <c r="CZV71" s="261"/>
      <c r="CZW71" s="265"/>
      <c r="CZX71" s="266"/>
      <c r="CZY71" s="200"/>
      <c r="CZZ71" s="266"/>
      <c r="DAA71" s="261"/>
      <c r="DAB71" s="265"/>
      <c r="DAC71" s="266"/>
      <c r="DAD71" s="200"/>
      <c r="DAE71" s="266"/>
      <c r="DAF71" s="261"/>
      <c r="DAG71" s="265"/>
      <c r="DAH71" s="266"/>
      <c r="DAI71" s="200"/>
      <c r="DAJ71" s="266"/>
      <c r="DAK71" s="261"/>
      <c r="DAL71" s="265"/>
      <c r="DAM71" s="266"/>
      <c r="DAN71" s="200"/>
      <c r="DAO71" s="266"/>
      <c r="DAP71" s="261"/>
      <c r="DAQ71" s="265"/>
      <c r="DAR71" s="266"/>
      <c r="DAS71" s="200"/>
      <c r="DAT71" s="266"/>
      <c r="DAU71" s="261"/>
      <c r="DAV71" s="265"/>
      <c r="DAW71" s="266"/>
      <c r="DAX71" s="200"/>
      <c r="DAY71" s="266"/>
      <c r="DAZ71" s="261"/>
      <c r="DBA71" s="265"/>
      <c r="DBB71" s="266"/>
      <c r="DBC71" s="200"/>
      <c r="DBD71" s="266"/>
      <c r="DBE71" s="261"/>
      <c r="DBF71" s="265"/>
      <c r="DBG71" s="266"/>
      <c r="DBH71" s="200"/>
      <c r="DBI71" s="266"/>
      <c r="DBJ71" s="261"/>
      <c r="DBK71" s="265"/>
      <c r="DBL71" s="266"/>
      <c r="DBM71" s="200"/>
      <c r="DBN71" s="266"/>
      <c r="DBO71" s="261"/>
      <c r="DBP71" s="265"/>
      <c r="DBQ71" s="266"/>
      <c r="DBR71" s="200"/>
      <c r="DBS71" s="266"/>
      <c r="DBT71" s="261"/>
      <c r="DBU71" s="265"/>
      <c r="DBV71" s="266"/>
      <c r="DBW71" s="200"/>
      <c r="DBX71" s="266"/>
      <c r="DBY71" s="261"/>
      <c r="DBZ71" s="265"/>
      <c r="DCA71" s="266"/>
      <c r="DCB71" s="200"/>
      <c r="DCC71" s="266"/>
      <c r="DCD71" s="261"/>
      <c r="DCE71" s="265"/>
      <c r="DCF71" s="266"/>
      <c r="DCG71" s="200"/>
      <c r="DCH71" s="266"/>
      <c r="DCI71" s="261"/>
      <c r="DCJ71" s="265"/>
      <c r="DCK71" s="266"/>
      <c r="DCL71" s="200"/>
      <c r="DCM71" s="266"/>
      <c r="DCN71" s="261"/>
      <c r="DCO71" s="265"/>
      <c r="DCP71" s="266"/>
      <c r="DCQ71" s="200"/>
      <c r="DCR71" s="266"/>
      <c r="DCS71" s="261"/>
      <c r="DCT71" s="265"/>
      <c r="DCU71" s="266"/>
      <c r="DCV71" s="200"/>
      <c r="DCW71" s="266"/>
      <c r="DCX71" s="261"/>
      <c r="DCY71" s="265"/>
      <c r="DCZ71" s="266"/>
      <c r="DDA71" s="200"/>
      <c r="DDB71" s="266"/>
      <c r="DDC71" s="261"/>
      <c r="DDD71" s="265"/>
      <c r="DDE71" s="266"/>
      <c r="DDF71" s="200"/>
      <c r="DDG71" s="266"/>
      <c r="DDH71" s="261"/>
      <c r="DDI71" s="265"/>
      <c r="DDJ71" s="266"/>
      <c r="DDK71" s="200"/>
      <c r="DDL71" s="266"/>
      <c r="DDM71" s="261"/>
      <c r="DDN71" s="265"/>
      <c r="DDO71" s="266"/>
      <c r="DDP71" s="200"/>
      <c r="DDQ71" s="266"/>
      <c r="DDR71" s="261"/>
      <c r="DDS71" s="265"/>
      <c r="DDT71" s="266"/>
      <c r="DDU71" s="200"/>
      <c r="DDV71" s="266"/>
      <c r="DDW71" s="261"/>
      <c r="DDX71" s="265"/>
      <c r="DDY71" s="266"/>
      <c r="DDZ71" s="200"/>
      <c r="DEA71" s="266"/>
      <c r="DEB71" s="261"/>
      <c r="DEC71" s="265"/>
      <c r="DED71" s="266"/>
      <c r="DEE71" s="200"/>
      <c r="DEF71" s="266"/>
      <c r="DEG71" s="261"/>
      <c r="DEH71" s="265"/>
      <c r="DEI71" s="266"/>
      <c r="DEJ71" s="200"/>
      <c r="DEK71" s="266"/>
      <c r="DEL71" s="261"/>
      <c r="DEM71" s="265"/>
      <c r="DEN71" s="266"/>
      <c r="DEO71" s="200"/>
      <c r="DEP71" s="266"/>
      <c r="DEQ71" s="261"/>
      <c r="DER71" s="265"/>
      <c r="DES71" s="266"/>
      <c r="DET71" s="200"/>
      <c r="DEU71" s="266"/>
      <c r="DEV71" s="261"/>
      <c r="DEW71" s="265"/>
      <c r="DEX71" s="266"/>
      <c r="DEY71" s="200"/>
      <c r="DEZ71" s="266"/>
      <c r="DFA71" s="261"/>
      <c r="DFB71" s="265"/>
      <c r="DFC71" s="266"/>
      <c r="DFD71" s="200"/>
      <c r="DFE71" s="266"/>
      <c r="DFF71" s="261"/>
      <c r="DFG71" s="265"/>
      <c r="DFH71" s="266"/>
      <c r="DFI71" s="200"/>
      <c r="DFJ71" s="266"/>
      <c r="DFK71" s="261"/>
      <c r="DFL71" s="265"/>
      <c r="DFM71" s="266"/>
      <c r="DFN71" s="200"/>
      <c r="DFO71" s="266"/>
      <c r="DFP71" s="261"/>
      <c r="DFQ71" s="265"/>
      <c r="DFR71" s="266"/>
      <c r="DFS71" s="200"/>
      <c r="DFT71" s="266"/>
      <c r="DFU71" s="261"/>
      <c r="DFV71" s="265"/>
      <c r="DFW71" s="266"/>
      <c r="DFX71" s="200"/>
      <c r="DFY71" s="266"/>
      <c r="DFZ71" s="261"/>
      <c r="DGA71" s="265"/>
      <c r="DGB71" s="266"/>
      <c r="DGC71" s="200"/>
      <c r="DGD71" s="266"/>
      <c r="DGE71" s="261"/>
      <c r="DGF71" s="265"/>
      <c r="DGG71" s="266"/>
      <c r="DGH71" s="200"/>
      <c r="DGI71" s="266"/>
      <c r="DGJ71" s="261"/>
      <c r="DGK71" s="265"/>
      <c r="DGL71" s="266"/>
      <c r="DGM71" s="200"/>
      <c r="DGN71" s="266"/>
      <c r="DGO71" s="261"/>
      <c r="DGP71" s="265"/>
      <c r="DGQ71" s="266"/>
      <c r="DGR71" s="200"/>
      <c r="DGS71" s="266"/>
      <c r="DGT71" s="261"/>
      <c r="DGU71" s="265"/>
      <c r="DGV71" s="266"/>
      <c r="DGW71" s="200"/>
      <c r="DGX71" s="266"/>
      <c r="DGY71" s="261"/>
      <c r="DGZ71" s="265"/>
      <c r="DHA71" s="266"/>
      <c r="DHB71" s="200"/>
      <c r="DHC71" s="266"/>
      <c r="DHD71" s="261"/>
      <c r="DHE71" s="265"/>
      <c r="DHF71" s="266"/>
      <c r="DHG71" s="200"/>
      <c r="DHH71" s="266"/>
      <c r="DHI71" s="261"/>
      <c r="DHJ71" s="265"/>
      <c r="DHK71" s="266"/>
      <c r="DHL71" s="200"/>
      <c r="DHM71" s="266"/>
      <c r="DHN71" s="261"/>
      <c r="DHO71" s="265"/>
      <c r="DHP71" s="266"/>
      <c r="DHQ71" s="200"/>
      <c r="DHR71" s="266"/>
      <c r="DHS71" s="261"/>
      <c r="DHT71" s="265"/>
      <c r="DHU71" s="266"/>
      <c r="DHV71" s="200"/>
      <c r="DHW71" s="266"/>
      <c r="DHX71" s="261"/>
      <c r="DHY71" s="265"/>
      <c r="DHZ71" s="266"/>
      <c r="DIA71" s="200"/>
      <c r="DIB71" s="266"/>
      <c r="DIC71" s="261"/>
      <c r="DID71" s="265"/>
      <c r="DIE71" s="266"/>
      <c r="DIF71" s="200"/>
      <c r="DIG71" s="266"/>
      <c r="DIH71" s="261"/>
      <c r="DII71" s="265"/>
      <c r="DIJ71" s="266"/>
      <c r="DIK71" s="200"/>
      <c r="DIL71" s="266"/>
      <c r="DIM71" s="261"/>
      <c r="DIN71" s="265"/>
      <c r="DIO71" s="266"/>
      <c r="DIP71" s="200"/>
      <c r="DIQ71" s="266"/>
      <c r="DIR71" s="261"/>
      <c r="DIS71" s="265"/>
      <c r="DIT71" s="266"/>
      <c r="DIU71" s="200"/>
      <c r="DIV71" s="266"/>
      <c r="DIW71" s="261"/>
      <c r="DIX71" s="265"/>
      <c r="DIY71" s="266"/>
      <c r="DIZ71" s="200"/>
      <c r="DJA71" s="266"/>
      <c r="DJB71" s="261"/>
      <c r="DJC71" s="265"/>
      <c r="DJD71" s="266"/>
      <c r="DJE71" s="200"/>
      <c r="DJF71" s="266"/>
      <c r="DJG71" s="261"/>
      <c r="DJH71" s="265"/>
      <c r="DJI71" s="266"/>
      <c r="DJJ71" s="200"/>
      <c r="DJK71" s="266"/>
      <c r="DJL71" s="261"/>
      <c r="DJM71" s="265"/>
      <c r="DJN71" s="266"/>
      <c r="DJO71" s="200"/>
      <c r="DJP71" s="266"/>
      <c r="DJQ71" s="261"/>
      <c r="DJR71" s="265"/>
      <c r="DJS71" s="266"/>
      <c r="DJT71" s="200"/>
      <c r="DJU71" s="266"/>
      <c r="DJV71" s="261"/>
      <c r="DJW71" s="265"/>
      <c r="DJX71" s="266"/>
      <c r="DJY71" s="200"/>
      <c r="DJZ71" s="266"/>
      <c r="DKA71" s="261"/>
      <c r="DKB71" s="265"/>
      <c r="DKC71" s="266"/>
      <c r="DKD71" s="200"/>
      <c r="DKE71" s="266"/>
      <c r="DKF71" s="261"/>
      <c r="DKG71" s="265"/>
      <c r="DKH71" s="266"/>
      <c r="DKI71" s="200"/>
      <c r="DKJ71" s="266"/>
      <c r="DKK71" s="261"/>
      <c r="DKL71" s="265"/>
      <c r="DKM71" s="266"/>
      <c r="DKN71" s="200"/>
      <c r="DKO71" s="266"/>
      <c r="DKP71" s="261"/>
      <c r="DKQ71" s="265"/>
      <c r="DKR71" s="266"/>
      <c r="DKS71" s="200"/>
      <c r="DKT71" s="266"/>
      <c r="DKU71" s="261"/>
      <c r="DKV71" s="265"/>
      <c r="DKW71" s="266"/>
      <c r="DKX71" s="200"/>
      <c r="DKY71" s="266"/>
      <c r="DKZ71" s="261"/>
      <c r="DLA71" s="265"/>
      <c r="DLB71" s="266"/>
      <c r="DLC71" s="200"/>
      <c r="DLD71" s="266"/>
      <c r="DLE71" s="261"/>
      <c r="DLF71" s="265"/>
      <c r="DLG71" s="266"/>
      <c r="DLH71" s="200"/>
      <c r="DLI71" s="266"/>
      <c r="DLJ71" s="261"/>
      <c r="DLK71" s="265"/>
      <c r="DLL71" s="266"/>
      <c r="DLM71" s="200"/>
      <c r="DLN71" s="266"/>
      <c r="DLO71" s="261"/>
      <c r="DLP71" s="265"/>
      <c r="DLQ71" s="266"/>
      <c r="DLR71" s="200"/>
      <c r="DLS71" s="266"/>
      <c r="DLT71" s="261"/>
      <c r="DLU71" s="265"/>
      <c r="DLV71" s="266"/>
      <c r="DLW71" s="200"/>
      <c r="DLX71" s="266"/>
      <c r="DLY71" s="261"/>
      <c r="DLZ71" s="265"/>
      <c r="DMA71" s="266"/>
      <c r="DMB71" s="200"/>
      <c r="DMC71" s="266"/>
      <c r="DMD71" s="261"/>
      <c r="DME71" s="265"/>
      <c r="DMF71" s="266"/>
      <c r="DMG71" s="200"/>
      <c r="DMH71" s="266"/>
      <c r="DMI71" s="261"/>
      <c r="DMJ71" s="265"/>
      <c r="DMK71" s="266"/>
      <c r="DML71" s="200"/>
      <c r="DMM71" s="266"/>
      <c r="DMN71" s="261"/>
      <c r="DMO71" s="265"/>
      <c r="DMP71" s="266"/>
      <c r="DMQ71" s="200"/>
      <c r="DMR71" s="266"/>
      <c r="DMS71" s="261"/>
      <c r="DMT71" s="265"/>
      <c r="DMU71" s="266"/>
      <c r="DMV71" s="200"/>
      <c r="DMW71" s="266"/>
      <c r="DMX71" s="261"/>
      <c r="DMY71" s="265"/>
      <c r="DMZ71" s="266"/>
      <c r="DNA71" s="200"/>
      <c r="DNB71" s="266"/>
      <c r="DNC71" s="261"/>
      <c r="DND71" s="265"/>
      <c r="DNE71" s="266"/>
      <c r="DNF71" s="200"/>
      <c r="DNG71" s="266"/>
      <c r="DNH71" s="261"/>
      <c r="DNI71" s="265"/>
      <c r="DNJ71" s="266"/>
      <c r="DNK71" s="200"/>
      <c r="DNL71" s="266"/>
      <c r="DNM71" s="261"/>
      <c r="DNN71" s="265"/>
      <c r="DNO71" s="266"/>
      <c r="DNP71" s="200"/>
      <c r="DNQ71" s="266"/>
      <c r="DNR71" s="261"/>
      <c r="DNS71" s="265"/>
      <c r="DNT71" s="266"/>
      <c r="DNU71" s="200"/>
      <c r="DNV71" s="266"/>
      <c r="DNW71" s="261"/>
      <c r="DNX71" s="265"/>
      <c r="DNY71" s="266"/>
      <c r="DNZ71" s="200"/>
      <c r="DOA71" s="266"/>
      <c r="DOB71" s="261"/>
      <c r="DOC71" s="265"/>
      <c r="DOD71" s="266"/>
      <c r="DOE71" s="200"/>
      <c r="DOF71" s="266"/>
      <c r="DOG71" s="261"/>
      <c r="DOH71" s="265"/>
      <c r="DOI71" s="266"/>
      <c r="DOJ71" s="200"/>
      <c r="DOK71" s="266"/>
      <c r="DOL71" s="261"/>
      <c r="DOM71" s="265"/>
      <c r="DON71" s="266"/>
      <c r="DOO71" s="200"/>
      <c r="DOP71" s="266"/>
      <c r="DOQ71" s="261"/>
      <c r="DOR71" s="265"/>
      <c r="DOS71" s="266"/>
      <c r="DOT71" s="200"/>
      <c r="DOU71" s="266"/>
      <c r="DOV71" s="261"/>
      <c r="DOW71" s="265"/>
      <c r="DOX71" s="266"/>
      <c r="DOY71" s="200"/>
      <c r="DOZ71" s="266"/>
      <c r="DPA71" s="261"/>
      <c r="DPB71" s="265"/>
      <c r="DPC71" s="266"/>
      <c r="DPD71" s="200"/>
      <c r="DPE71" s="266"/>
      <c r="DPF71" s="261"/>
      <c r="DPG71" s="265"/>
      <c r="DPH71" s="266"/>
      <c r="DPI71" s="200"/>
      <c r="DPJ71" s="266"/>
      <c r="DPK71" s="261"/>
      <c r="DPL71" s="265"/>
      <c r="DPM71" s="266"/>
      <c r="DPN71" s="200"/>
      <c r="DPO71" s="266"/>
      <c r="DPP71" s="261"/>
      <c r="DPQ71" s="265"/>
      <c r="DPR71" s="266"/>
      <c r="DPS71" s="200"/>
      <c r="DPT71" s="266"/>
      <c r="DPU71" s="261"/>
      <c r="DPV71" s="265"/>
      <c r="DPW71" s="266"/>
      <c r="DPX71" s="200"/>
      <c r="DPY71" s="266"/>
      <c r="DPZ71" s="261"/>
      <c r="DQA71" s="265"/>
      <c r="DQB71" s="266"/>
      <c r="DQC71" s="200"/>
      <c r="DQD71" s="266"/>
      <c r="DQE71" s="261"/>
      <c r="DQF71" s="265"/>
      <c r="DQG71" s="266"/>
      <c r="DQH71" s="200"/>
      <c r="DQI71" s="266"/>
      <c r="DQJ71" s="261"/>
      <c r="DQK71" s="265"/>
      <c r="DQL71" s="266"/>
      <c r="DQM71" s="200"/>
      <c r="DQN71" s="266"/>
      <c r="DQO71" s="261"/>
      <c r="DQP71" s="265"/>
      <c r="DQQ71" s="266"/>
      <c r="DQR71" s="200"/>
      <c r="DQS71" s="266"/>
      <c r="DQT71" s="261"/>
      <c r="DQU71" s="265"/>
      <c r="DQV71" s="266"/>
      <c r="DQW71" s="200"/>
      <c r="DQX71" s="266"/>
      <c r="DQY71" s="261"/>
      <c r="DQZ71" s="265"/>
      <c r="DRA71" s="266"/>
      <c r="DRB71" s="200"/>
      <c r="DRC71" s="266"/>
      <c r="DRD71" s="261"/>
      <c r="DRE71" s="265"/>
      <c r="DRF71" s="266"/>
      <c r="DRG71" s="200"/>
      <c r="DRH71" s="266"/>
      <c r="DRI71" s="261"/>
      <c r="DRJ71" s="265"/>
      <c r="DRK71" s="266"/>
      <c r="DRL71" s="200"/>
      <c r="DRM71" s="266"/>
      <c r="DRN71" s="261"/>
      <c r="DRO71" s="265"/>
      <c r="DRP71" s="266"/>
      <c r="DRQ71" s="200"/>
      <c r="DRR71" s="266"/>
      <c r="DRS71" s="261"/>
      <c r="DRT71" s="265"/>
      <c r="DRU71" s="266"/>
      <c r="DRV71" s="200"/>
      <c r="DRW71" s="266"/>
      <c r="DRX71" s="261"/>
      <c r="DRY71" s="265"/>
      <c r="DRZ71" s="266"/>
      <c r="DSA71" s="200"/>
      <c r="DSB71" s="266"/>
      <c r="DSC71" s="261"/>
      <c r="DSD71" s="265"/>
      <c r="DSE71" s="266"/>
      <c r="DSF71" s="200"/>
      <c r="DSG71" s="266"/>
      <c r="DSH71" s="261"/>
      <c r="DSI71" s="265"/>
      <c r="DSJ71" s="266"/>
      <c r="DSK71" s="200"/>
      <c r="DSL71" s="266"/>
      <c r="DSM71" s="261"/>
      <c r="DSN71" s="265"/>
      <c r="DSO71" s="266"/>
      <c r="DSP71" s="200"/>
      <c r="DSQ71" s="266"/>
      <c r="DSR71" s="261"/>
      <c r="DSS71" s="265"/>
      <c r="DST71" s="266"/>
      <c r="DSU71" s="200"/>
      <c r="DSV71" s="266"/>
      <c r="DSW71" s="261"/>
      <c r="DSX71" s="265"/>
      <c r="DSY71" s="266"/>
      <c r="DSZ71" s="200"/>
      <c r="DTA71" s="266"/>
      <c r="DTB71" s="261"/>
      <c r="DTC71" s="265"/>
      <c r="DTD71" s="266"/>
      <c r="DTE71" s="200"/>
      <c r="DTF71" s="266"/>
      <c r="DTG71" s="261"/>
      <c r="DTH71" s="265"/>
      <c r="DTI71" s="266"/>
      <c r="DTJ71" s="200"/>
      <c r="DTK71" s="266"/>
      <c r="DTL71" s="261"/>
      <c r="DTM71" s="265"/>
      <c r="DTN71" s="266"/>
      <c r="DTO71" s="200"/>
      <c r="DTP71" s="266"/>
      <c r="DTQ71" s="261"/>
      <c r="DTR71" s="265"/>
      <c r="DTS71" s="266"/>
      <c r="DTT71" s="200"/>
      <c r="DTU71" s="266"/>
      <c r="DTV71" s="261"/>
      <c r="DTW71" s="265"/>
      <c r="DTX71" s="266"/>
      <c r="DTY71" s="200"/>
      <c r="DTZ71" s="266"/>
      <c r="DUA71" s="261"/>
      <c r="DUB71" s="265"/>
      <c r="DUC71" s="266"/>
      <c r="DUD71" s="200"/>
      <c r="DUE71" s="266"/>
      <c r="DUF71" s="261"/>
      <c r="DUG71" s="265"/>
      <c r="DUH71" s="266"/>
      <c r="DUI71" s="200"/>
      <c r="DUJ71" s="266"/>
      <c r="DUK71" s="261"/>
      <c r="DUL71" s="265"/>
      <c r="DUM71" s="266"/>
      <c r="DUN71" s="200"/>
      <c r="DUO71" s="266"/>
      <c r="DUP71" s="261"/>
      <c r="DUQ71" s="265"/>
      <c r="DUR71" s="266"/>
      <c r="DUS71" s="200"/>
      <c r="DUT71" s="266"/>
      <c r="DUU71" s="261"/>
      <c r="DUV71" s="265"/>
      <c r="DUW71" s="266"/>
      <c r="DUX71" s="200"/>
      <c r="DUY71" s="266"/>
      <c r="DUZ71" s="261"/>
      <c r="DVA71" s="265"/>
      <c r="DVB71" s="266"/>
      <c r="DVC71" s="200"/>
      <c r="DVD71" s="266"/>
      <c r="DVE71" s="261"/>
      <c r="DVF71" s="265"/>
      <c r="DVG71" s="266"/>
      <c r="DVH71" s="200"/>
      <c r="DVI71" s="266"/>
      <c r="DVJ71" s="261"/>
      <c r="DVK71" s="265"/>
      <c r="DVL71" s="266"/>
      <c r="DVM71" s="200"/>
      <c r="DVN71" s="266"/>
      <c r="DVO71" s="261"/>
      <c r="DVP71" s="265"/>
      <c r="DVQ71" s="266"/>
      <c r="DVR71" s="200"/>
      <c r="DVS71" s="266"/>
      <c r="DVT71" s="261"/>
      <c r="DVU71" s="265"/>
      <c r="DVV71" s="266"/>
      <c r="DVW71" s="200"/>
      <c r="DVX71" s="266"/>
      <c r="DVY71" s="261"/>
      <c r="DVZ71" s="265"/>
      <c r="DWA71" s="266"/>
      <c r="DWB71" s="200"/>
      <c r="DWC71" s="266"/>
      <c r="DWD71" s="261"/>
      <c r="DWE71" s="265"/>
      <c r="DWF71" s="266"/>
      <c r="DWG71" s="200"/>
      <c r="DWH71" s="266"/>
      <c r="DWI71" s="261"/>
      <c r="DWJ71" s="265"/>
      <c r="DWK71" s="266"/>
      <c r="DWL71" s="200"/>
      <c r="DWM71" s="266"/>
      <c r="DWN71" s="261"/>
      <c r="DWO71" s="265"/>
      <c r="DWP71" s="266"/>
      <c r="DWQ71" s="200"/>
      <c r="DWR71" s="266"/>
      <c r="DWS71" s="261"/>
      <c r="DWT71" s="265"/>
      <c r="DWU71" s="266"/>
      <c r="DWV71" s="200"/>
      <c r="DWW71" s="266"/>
      <c r="DWX71" s="261"/>
      <c r="DWY71" s="265"/>
      <c r="DWZ71" s="266"/>
      <c r="DXA71" s="200"/>
      <c r="DXB71" s="266"/>
      <c r="DXC71" s="261"/>
      <c r="DXD71" s="265"/>
      <c r="DXE71" s="266"/>
      <c r="DXF71" s="200"/>
      <c r="DXG71" s="266"/>
      <c r="DXH71" s="261"/>
      <c r="DXI71" s="265"/>
      <c r="DXJ71" s="266"/>
      <c r="DXK71" s="200"/>
      <c r="DXL71" s="266"/>
      <c r="DXM71" s="261"/>
      <c r="DXN71" s="265"/>
      <c r="DXO71" s="266"/>
      <c r="DXP71" s="200"/>
      <c r="DXQ71" s="266"/>
      <c r="DXR71" s="261"/>
      <c r="DXS71" s="265"/>
      <c r="DXT71" s="266"/>
      <c r="DXU71" s="200"/>
      <c r="DXV71" s="266"/>
      <c r="DXW71" s="261"/>
      <c r="DXX71" s="265"/>
      <c r="DXY71" s="266"/>
      <c r="DXZ71" s="200"/>
      <c r="DYA71" s="266"/>
      <c r="DYB71" s="261"/>
      <c r="DYC71" s="265"/>
      <c r="DYD71" s="266"/>
      <c r="DYE71" s="200"/>
      <c r="DYF71" s="266"/>
      <c r="DYG71" s="261"/>
      <c r="DYH71" s="265"/>
      <c r="DYI71" s="266"/>
      <c r="DYJ71" s="200"/>
      <c r="DYK71" s="266"/>
      <c r="DYL71" s="261"/>
      <c r="DYM71" s="265"/>
      <c r="DYN71" s="266"/>
      <c r="DYO71" s="200"/>
      <c r="DYP71" s="266"/>
      <c r="DYQ71" s="261"/>
      <c r="DYR71" s="265"/>
      <c r="DYS71" s="266"/>
      <c r="DYT71" s="200"/>
      <c r="DYU71" s="266"/>
      <c r="DYV71" s="261"/>
      <c r="DYW71" s="265"/>
      <c r="DYX71" s="266"/>
      <c r="DYY71" s="200"/>
      <c r="DYZ71" s="266"/>
      <c r="DZA71" s="261"/>
      <c r="DZB71" s="265"/>
      <c r="DZC71" s="266"/>
      <c r="DZD71" s="200"/>
      <c r="DZE71" s="266"/>
      <c r="DZF71" s="261"/>
      <c r="DZG71" s="265"/>
      <c r="DZH71" s="266"/>
      <c r="DZI71" s="200"/>
      <c r="DZJ71" s="266"/>
      <c r="DZK71" s="261"/>
      <c r="DZL71" s="265"/>
      <c r="DZM71" s="266"/>
      <c r="DZN71" s="200"/>
      <c r="DZO71" s="266"/>
      <c r="DZP71" s="261"/>
      <c r="DZQ71" s="265"/>
      <c r="DZR71" s="266"/>
      <c r="DZS71" s="200"/>
      <c r="DZT71" s="266"/>
      <c r="DZU71" s="261"/>
      <c r="DZV71" s="265"/>
      <c r="DZW71" s="266"/>
      <c r="DZX71" s="200"/>
      <c r="DZY71" s="266"/>
      <c r="DZZ71" s="261"/>
      <c r="EAA71" s="265"/>
      <c r="EAB71" s="266"/>
      <c r="EAC71" s="200"/>
      <c r="EAD71" s="266"/>
      <c r="EAE71" s="261"/>
      <c r="EAF71" s="265"/>
      <c r="EAG71" s="266"/>
      <c r="EAH71" s="200"/>
      <c r="EAI71" s="266"/>
      <c r="EAJ71" s="261"/>
      <c r="EAK71" s="265"/>
      <c r="EAL71" s="266"/>
      <c r="EAM71" s="200"/>
      <c r="EAN71" s="266"/>
      <c r="EAO71" s="261"/>
      <c r="EAP71" s="265"/>
      <c r="EAQ71" s="266"/>
      <c r="EAR71" s="200"/>
      <c r="EAS71" s="266"/>
      <c r="EAT71" s="261"/>
      <c r="EAU71" s="265"/>
      <c r="EAV71" s="266"/>
      <c r="EAW71" s="200"/>
      <c r="EAX71" s="266"/>
      <c r="EAY71" s="261"/>
      <c r="EAZ71" s="265"/>
      <c r="EBA71" s="266"/>
      <c r="EBB71" s="200"/>
      <c r="EBC71" s="266"/>
      <c r="EBD71" s="261"/>
      <c r="EBE71" s="265"/>
      <c r="EBF71" s="266"/>
      <c r="EBG71" s="200"/>
      <c r="EBH71" s="266"/>
      <c r="EBI71" s="261"/>
      <c r="EBJ71" s="265"/>
      <c r="EBK71" s="266"/>
      <c r="EBL71" s="200"/>
      <c r="EBM71" s="266"/>
      <c r="EBN71" s="261"/>
      <c r="EBO71" s="265"/>
      <c r="EBP71" s="266"/>
      <c r="EBQ71" s="200"/>
      <c r="EBR71" s="266"/>
      <c r="EBS71" s="261"/>
      <c r="EBT71" s="265"/>
      <c r="EBU71" s="266"/>
      <c r="EBV71" s="200"/>
      <c r="EBW71" s="266"/>
      <c r="EBX71" s="261"/>
      <c r="EBY71" s="265"/>
      <c r="EBZ71" s="266"/>
      <c r="ECA71" s="200"/>
      <c r="ECB71" s="266"/>
      <c r="ECC71" s="261"/>
      <c r="ECD71" s="265"/>
      <c r="ECE71" s="266"/>
      <c r="ECF71" s="200"/>
      <c r="ECG71" s="266"/>
      <c r="ECH71" s="261"/>
      <c r="ECI71" s="265"/>
      <c r="ECJ71" s="266"/>
      <c r="ECK71" s="200"/>
      <c r="ECL71" s="266"/>
      <c r="ECM71" s="261"/>
      <c r="ECN71" s="265"/>
      <c r="ECO71" s="266"/>
      <c r="ECP71" s="200"/>
      <c r="ECQ71" s="266"/>
      <c r="ECR71" s="261"/>
      <c r="ECS71" s="265"/>
      <c r="ECT71" s="266"/>
      <c r="ECU71" s="200"/>
      <c r="ECV71" s="266"/>
      <c r="ECW71" s="261"/>
      <c r="ECX71" s="265"/>
      <c r="ECY71" s="266"/>
      <c r="ECZ71" s="200"/>
      <c r="EDA71" s="266"/>
      <c r="EDB71" s="261"/>
      <c r="EDC71" s="265"/>
      <c r="EDD71" s="266"/>
      <c r="EDE71" s="200"/>
      <c r="EDF71" s="266"/>
      <c r="EDG71" s="261"/>
      <c r="EDH71" s="265"/>
      <c r="EDI71" s="266"/>
      <c r="EDJ71" s="200"/>
      <c r="EDK71" s="266"/>
      <c r="EDL71" s="261"/>
      <c r="EDM71" s="265"/>
      <c r="EDN71" s="266"/>
      <c r="EDO71" s="200"/>
      <c r="EDP71" s="266"/>
      <c r="EDQ71" s="261"/>
      <c r="EDR71" s="265"/>
      <c r="EDS71" s="266"/>
      <c r="EDT71" s="200"/>
      <c r="EDU71" s="266"/>
      <c r="EDV71" s="261"/>
      <c r="EDW71" s="265"/>
      <c r="EDX71" s="266"/>
      <c r="EDY71" s="200"/>
      <c r="EDZ71" s="266"/>
      <c r="EEA71" s="261"/>
      <c r="EEB71" s="265"/>
      <c r="EEC71" s="266"/>
      <c r="EED71" s="200"/>
      <c r="EEE71" s="266"/>
      <c r="EEF71" s="261"/>
      <c r="EEG71" s="265"/>
      <c r="EEH71" s="266"/>
      <c r="EEI71" s="200"/>
      <c r="EEJ71" s="266"/>
      <c r="EEK71" s="261"/>
      <c r="EEL71" s="265"/>
      <c r="EEM71" s="266"/>
      <c r="EEN71" s="200"/>
      <c r="EEO71" s="266"/>
      <c r="EEP71" s="261"/>
      <c r="EEQ71" s="265"/>
      <c r="EER71" s="266"/>
      <c r="EES71" s="200"/>
      <c r="EET71" s="266"/>
      <c r="EEU71" s="261"/>
      <c r="EEV71" s="265"/>
      <c r="EEW71" s="266"/>
      <c r="EEX71" s="200"/>
      <c r="EEY71" s="266"/>
      <c r="EEZ71" s="261"/>
      <c r="EFA71" s="265"/>
      <c r="EFB71" s="266"/>
      <c r="EFC71" s="200"/>
      <c r="EFD71" s="266"/>
      <c r="EFE71" s="261"/>
      <c r="EFF71" s="265"/>
      <c r="EFG71" s="266"/>
      <c r="EFH71" s="200"/>
      <c r="EFI71" s="266"/>
      <c r="EFJ71" s="261"/>
      <c r="EFK71" s="265"/>
      <c r="EFL71" s="266"/>
      <c r="EFM71" s="200"/>
      <c r="EFN71" s="266"/>
      <c r="EFO71" s="261"/>
      <c r="EFP71" s="265"/>
      <c r="EFQ71" s="266"/>
      <c r="EFR71" s="200"/>
      <c r="EFS71" s="266"/>
      <c r="EFT71" s="261"/>
      <c r="EFU71" s="265"/>
      <c r="EFV71" s="266"/>
      <c r="EFW71" s="200"/>
      <c r="EFX71" s="266"/>
      <c r="EFY71" s="261"/>
      <c r="EFZ71" s="265"/>
      <c r="EGA71" s="266"/>
      <c r="EGB71" s="200"/>
      <c r="EGC71" s="266"/>
      <c r="EGD71" s="261"/>
      <c r="EGE71" s="265"/>
      <c r="EGF71" s="266"/>
      <c r="EGG71" s="200"/>
      <c r="EGH71" s="266"/>
      <c r="EGI71" s="261"/>
      <c r="EGJ71" s="265"/>
      <c r="EGK71" s="266"/>
      <c r="EGL71" s="200"/>
      <c r="EGM71" s="266"/>
      <c r="EGN71" s="261"/>
      <c r="EGO71" s="265"/>
      <c r="EGP71" s="266"/>
      <c r="EGQ71" s="200"/>
      <c r="EGR71" s="266"/>
      <c r="EGS71" s="261"/>
      <c r="EGT71" s="265"/>
      <c r="EGU71" s="266"/>
      <c r="EGV71" s="200"/>
      <c r="EGW71" s="266"/>
      <c r="EGX71" s="261"/>
      <c r="EGY71" s="265"/>
      <c r="EGZ71" s="266"/>
      <c r="EHA71" s="200"/>
      <c r="EHB71" s="266"/>
      <c r="EHC71" s="261"/>
      <c r="EHD71" s="265"/>
      <c r="EHE71" s="266"/>
      <c r="EHF71" s="200"/>
      <c r="EHG71" s="266"/>
      <c r="EHH71" s="261"/>
      <c r="EHI71" s="265"/>
      <c r="EHJ71" s="266"/>
      <c r="EHK71" s="200"/>
      <c r="EHL71" s="266"/>
      <c r="EHM71" s="261"/>
      <c r="EHN71" s="265"/>
      <c r="EHO71" s="266"/>
      <c r="EHP71" s="200"/>
      <c r="EHQ71" s="266"/>
      <c r="EHR71" s="261"/>
      <c r="EHS71" s="265"/>
      <c r="EHT71" s="266"/>
      <c r="EHU71" s="200"/>
      <c r="EHV71" s="266"/>
      <c r="EHW71" s="261"/>
      <c r="EHX71" s="265"/>
      <c r="EHY71" s="266"/>
      <c r="EHZ71" s="200"/>
      <c r="EIA71" s="266"/>
      <c r="EIB71" s="261"/>
      <c r="EIC71" s="265"/>
      <c r="EID71" s="266"/>
      <c r="EIE71" s="200"/>
      <c r="EIF71" s="266"/>
      <c r="EIG71" s="261"/>
      <c r="EIH71" s="265"/>
      <c r="EII71" s="266"/>
      <c r="EIJ71" s="200"/>
      <c r="EIK71" s="266"/>
      <c r="EIL71" s="261"/>
      <c r="EIM71" s="265"/>
      <c r="EIN71" s="266"/>
      <c r="EIO71" s="200"/>
      <c r="EIP71" s="266"/>
      <c r="EIQ71" s="261"/>
      <c r="EIR71" s="265"/>
      <c r="EIS71" s="266"/>
      <c r="EIT71" s="200"/>
      <c r="EIU71" s="266"/>
      <c r="EIV71" s="261"/>
      <c r="EIW71" s="265"/>
      <c r="EIX71" s="266"/>
      <c r="EIY71" s="200"/>
      <c r="EIZ71" s="266"/>
      <c r="EJA71" s="261"/>
      <c r="EJB71" s="265"/>
      <c r="EJC71" s="266"/>
      <c r="EJD71" s="200"/>
      <c r="EJE71" s="266"/>
      <c r="EJF71" s="261"/>
      <c r="EJG71" s="265"/>
      <c r="EJH71" s="266"/>
      <c r="EJI71" s="200"/>
      <c r="EJJ71" s="266"/>
      <c r="EJK71" s="261"/>
      <c r="EJL71" s="265"/>
      <c r="EJM71" s="266"/>
      <c r="EJN71" s="200"/>
      <c r="EJO71" s="266"/>
      <c r="EJP71" s="261"/>
      <c r="EJQ71" s="265"/>
      <c r="EJR71" s="266"/>
      <c r="EJS71" s="200"/>
      <c r="EJT71" s="266"/>
      <c r="EJU71" s="261"/>
      <c r="EJV71" s="265"/>
      <c r="EJW71" s="266"/>
      <c r="EJX71" s="200"/>
      <c r="EJY71" s="266"/>
      <c r="EJZ71" s="261"/>
      <c r="EKA71" s="265"/>
      <c r="EKB71" s="266"/>
      <c r="EKC71" s="200"/>
      <c r="EKD71" s="266"/>
      <c r="EKE71" s="261"/>
      <c r="EKF71" s="265"/>
      <c r="EKG71" s="266"/>
      <c r="EKH71" s="200"/>
      <c r="EKI71" s="266"/>
      <c r="EKJ71" s="261"/>
      <c r="EKK71" s="265"/>
      <c r="EKL71" s="266"/>
      <c r="EKM71" s="200"/>
      <c r="EKN71" s="266"/>
      <c r="EKO71" s="261"/>
      <c r="EKP71" s="265"/>
      <c r="EKQ71" s="266"/>
      <c r="EKR71" s="200"/>
      <c r="EKS71" s="266"/>
      <c r="EKT71" s="261"/>
      <c r="EKU71" s="265"/>
      <c r="EKV71" s="266"/>
      <c r="EKW71" s="200"/>
      <c r="EKX71" s="266"/>
      <c r="EKY71" s="261"/>
      <c r="EKZ71" s="265"/>
      <c r="ELA71" s="266"/>
      <c r="ELB71" s="200"/>
      <c r="ELC71" s="266"/>
      <c r="ELD71" s="261"/>
      <c r="ELE71" s="265"/>
      <c r="ELF71" s="266"/>
      <c r="ELG71" s="200"/>
      <c r="ELH71" s="266"/>
      <c r="ELI71" s="261"/>
      <c r="ELJ71" s="265"/>
      <c r="ELK71" s="266"/>
      <c r="ELL71" s="200"/>
      <c r="ELM71" s="266"/>
      <c r="ELN71" s="261"/>
      <c r="ELO71" s="265"/>
      <c r="ELP71" s="266"/>
      <c r="ELQ71" s="200"/>
      <c r="ELR71" s="266"/>
      <c r="ELS71" s="261"/>
      <c r="ELT71" s="265"/>
      <c r="ELU71" s="266"/>
      <c r="ELV71" s="200"/>
      <c r="ELW71" s="266"/>
      <c r="ELX71" s="261"/>
      <c r="ELY71" s="265"/>
      <c r="ELZ71" s="266"/>
      <c r="EMA71" s="200"/>
      <c r="EMB71" s="266"/>
      <c r="EMC71" s="261"/>
      <c r="EMD71" s="265"/>
      <c r="EME71" s="266"/>
      <c r="EMF71" s="200"/>
      <c r="EMG71" s="266"/>
      <c r="EMH71" s="261"/>
      <c r="EMI71" s="265"/>
      <c r="EMJ71" s="266"/>
      <c r="EMK71" s="200"/>
      <c r="EML71" s="266"/>
      <c r="EMM71" s="261"/>
      <c r="EMN71" s="265"/>
      <c r="EMO71" s="266"/>
      <c r="EMP71" s="200"/>
      <c r="EMQ71" s="266"/>
      <c r="EMR71" s="261"/>
      <c r="EMS71" s="265"/>
      <c r="EMT71" s="266"/>
      <c r="EMU71" s="200"/>
      <c r="EMV71" s="266"/>
      <c r="EMW71" s="261"/>
      <c r="EMX71" s="265"/>
      <c r="EMY71" s="266"/>
      <c r="EMZ71" s="200"/>
      <c r="ENA71" s="266"/>
      <c r="ENB71" s="261"/>
      <c r="ENC71" s="265"/>
      <c r="END71" s="266"/>
      <c r="ENE71" s="200"/>
      <c r="ENF71" s="266"/>
      <c r="ENG71" s="261"/>
      <c r="ENH71" s="265"/>
      <c r="ENI71" s="266"/>
      <c r="ENJ71" s="200"/>
      <c r="ENK71" s="266"/>
      <c r="ENL71" s="261"/>
      <c r="ENM71" s="265"/>
      <c r="ENN71" s="266"/>
      <c r="ENO71" s="200"/>
      <c r="ENP71" s="266"/>
      <c r="ENQ71" s="261"/>
      <c r="ENR71" s="265"/>
      <c r="ENS71" s="266"/>
      <c r="ENT71" s="200"/>
      <c r="ENU71" s="266"/>
      <c r="ENV71" s="261"/>
      <c r="ENW71" s="265"/>
      <c r="ENX71" s="266"/>
      <c r="ENY71" s="200"/>
      <c r="ENZ71" s="266"/>
      <c r="EOA71" s="261"/>
      <c r="EOB71" s="265"/>
      <c r="EOC71" s="266"/>
      <c r="EOD71" s="200"/>
      <c r="EOE71" s="266"/>
      <c r="EOF71" s="261"/>
      <c r="EOG71" s="265"/>
      <c r="EOH71" s="266"/>
      <c r="EOI71" s="200"/>
      <c r="EOJ71" s="266"/>
      <c r="EOK71" s="261"/>
      <c r="EOL71" s="265"/>
      <c r="EOM71" s="266"/>
      <c r="EON71" s="200"/>
      <c r="EOO71" s="266"/>
      <c r="EOP71" s="261"/>
      <c r="EOQ71" s="265"/>
      <c r="EOR71" s="266"/>
      <c r="EOS71" s="200"/>
      <c r="EOT71" s="266"/>
      <c r="EOU71" s="261"/>
      <c r="EOV71" s="265"/>
      <c r="EOW71" s="266"/>
      <c r="EOX71" s="200"/>
      <c r="EOY71" s="266"/>
      <c r="EOZ71" s="261"/>
      <c r="EPA71" s="265"/>
      <c r="EPB71" s="266"/>
      <c r="EPC71" s="200"/>
      <c r="EPD71" s="266"/>
      <c r="EPE71" s="261"/>
      <c r="EPF71" s="265"/>
      <c r="EPG71" s="266"/>
      <c r="EPH71" s="200"/>
      <c r="EPI71" s="266"/>
      <c r="EPJ71" s="261"/>
      <c r="EPK71" s="265"/>
      <c r="EPL71" s="266"/>
      <c r="EPM71" s="200"/>
      <c r="EPN71" s="266"/>
      <c r="EPO71" s="261"/>
      <c r="EPP71" s="265"/>
      <c r="EPQ71" s="266"/>
      <c r="EPR71" s="200"/>
      <c r="EPS71" s="266"/>
      <c r="EPT71" s="261"/>
      <c r="EPU71" s="265"/>
      <c r="EPV71" s="266"/>
      <c r="EPW71" s="200"/>
      <c r="EPX71" s="266"/>
      <c r="EPY71" s="261"/>
      <c r="EPZ71" s="265"/>
      <c r="EQA71" s="266"/>
      <c r="EQB71" s="200"/>
      <c r="EQC71" s="266"/>
      <c r="EQD71" s="261"/>
      <c r="EQE71" s="265"/>
      <c r="EQF71" s="266"/>
      <c r="EQG71" s="200"/>
      <c r="EQH71" s="266"/>
      <c r="EQI71" s="261"/>
      <c r="EQJ71" s="265"/>
      <c r="EQK71" s="266"/>
      <c r="EQL71" s="200"/>
      <c r="EQM71" s="266"/>
      <c r="EQN71" s="261"/>
      <c r="EQO71" s="265"/>
      <c r="EQP71" s="266"/>
      <c r="EQQ71" s="200"/>
      <c r="EQR71" s="266"/>
      <c r="EQS71" s="261"/>
      <c r="EQT71" s="265"/>
      <c r="EQU71" s="266"/>
      <c r="EQV71" s="200"/>
      <c r="EQW71" s="266"/>
      <c r="EQX71" s="261"/>
      <c r="EQY71" s="265"/>
      <c r="EQZ71" s="266"/>
      <c r="ERA71" s="200"/>
      <c r="ERB71" s="266"/>
      <c r="ERC71" s="261"/>
      <c r="ERD71" s="265"/>
      <c r="ERE71" s="266"/>
      <c r="ERF71" s="200"/>
      <c r="ERG71" s="266"/>
      <c r="ERH71" s="261"/>
      <c r="ERI71" s="265"/>
      <c r="ERJ71" s="266"/>
      <c r="ERK71" s="200"/>
      <c r="ERL71" s="266"/>
      <c r="ERM71" s="261"/>
      <c r="ERN71" s="265"/>
      <c r="ERO71" s="266"/>
      <c r="ERP71" s="200"/>
      <c r="ERQ71" s="266"/>
      <c r="ERR71" s="261"/>
      <c r="ERS71" s="265"/>
      <c r="ERT71" s="266"/>
      <c r="ERU71" s="200"/>
      <c r="ERV71" s="266"/>
      <c r="ERW71" s="261"/>
      <c r="ERX71" s="265"/>
      <c r="ERY71" s="266"/>
      <c r="ERZ71" s="200"/>
      <c r="ESA71" s="266"/>
      <c r="ESB71" s="261"/>
      <c r="ESC71" s="265"/>
      <c r="ESD71" s="266"/>
      <c r="ESE71" s="200"/>
      <c r="ESF71" s="266"/>
      <c r="ESG71" s="261"/>
      <c r="ESH71" s="265"/>
      <c r="ESI71" s="266"/>
      <c r="ESJ71" s="200"/>
      <c r="ESK71" s="266"/>
      <c r="ESL71" s="261"/>
      <c r="ESM71" s="265"/>
      <c r="ESN71" s="266"/>
      <c r="ESO71" s="200"/>
      <c r="ESP71" s="266"/>
      <c r="ESQ71" s="261"/>
      <c r="ESR71" s="265"/>
      <c r="ESS71" s="266"/>
      <c r="EST71" s="200"/>
      <c r="ESU71" s="266"/>
      <c r="ESV71" s="261"/>
      <c r="ESW71" s="265"/>
      <c r="ESX71" s="266"/>
      <c r="ESY71" s="200"/>
      <c r="ESZ71" s="266"/>
      <c r="ETA71" s="261"/>
      <c r="ETB71" s="265"/>
      <c r="ETC71" s="266"/>
      <c r="ETD71" s="200"/>
      <c r="ETE71" s="266"/>
      <c r="ETF71" s="261"/>
      <c r="ETG71" s="265"/>
      <c r="ETH71" s="266"/>
      <c r="ETI71" s="200"/>
      <c r="ETJ71" s="266"/>
      <c r="ETK71" s="261"/>
      <c r="ETL71" s="265"/>
      <c r="ETM71" s="266"/>
      <c r="ETN71" s="200"/>
      <c r="ETO71" s="266"/>
      <c r="ETP71" s="261"/>
      <c r="ETQ71" s="265"/>
      <c r="ETR71" s="266"/>
      <c r="ETS71" s="200"/>
      <c r="ETT71" s="266"/>
      <c r="ETU71" s="261"/>
      <c r="ETV71" s="265"/>
      <c r="ETW71" s="266"/>
      <c r="ETX71" s="200"/>
      <c r="ETY71" s="266"/>
      <c r="ETZ71" s="261"/>
      <c r="EUA71" s="265"/>
      <c r="EUB71" s="266"/>
      <c r="EUC71" s="200"/>
      <c r="EUD71" s="266"/>
      <c r="EUE71" s="261"/>
      <c r="EUF71" s="265"/>
      <c r="EUG71" s="266"/>
      <c r="EUH71" s="200"/>
      <c r="EUI71" s="266"/>
      <c r="EUJ71" s="261"/>
      <c r="EUK71" s="265"/>
      <c r="EUL71" s="266"/>
      <c r="EUM71" s="200"/>
      <c r="EUN71" s="266"/>
      <c r="EUO71" s="261"/>
      <c r="EUP71" s="265"/>
      <c r="EUQ71" s="266"/>
      <c r="EUR71" s="200"/>
      <c r="EUS71" s="266"/>
      <c r="EUT71" s="261"/>
      <c r="EUU71" s="265"/>
      <c r="EUV71" s="266"/>
      <c r="EUW71" s="200"/>
      <c r="EUX71" s="266"/>
      <c r="EUY71" s="261"/>
      <c r="EUZ71" s="265"/>
      <c r="EVA71" s="266"/>
      <c r="EVB71" s="200"/>
      <c r="EVC71" s="266"/>
      <c r="EVD71" s="261"/>
      <c r="EVE71" s="265"/>
      <c r="EVF71" s="266"/>
      <c r="EVG71" s="200"/>
      <c r="EVH71" s="266"/>
      <c r="EVI71" s="261"/>
      <c r="EVJ71" s="265"/>
      <c r="EVK71" s="266"/>
      <c r="EVL71" s="200"/>
      <c r="EVM71" s="266"/>
      <c r="EVN71" s="261"/>
      <c r="EVO71" s="265"/>
      <c r="EVP71" s="266"/>
      <c r="EVQ71" s="200"/>
      <c r="EVR71" s="266"/>
      <c r="EVS71" s="261"/>
      <c r="EVT71" s="265"/>
      <c r="EVU71" s="266"/>
      <c r="EVV71" s="200"/>
      <c r="EVW71" s="266"/>
      <c r="EVX71" s="261"/>
      <c r="EVY71" s="265"/>
      <c r="EVZ71" s="266"/>
      <c r="EWA71" s="200"/>
      <c r="EWB71" s="266"/>
      <c r="EWC71" s="261"/>
      <c r="EWD71" s="265"/>
      <c r="EWE71" s="266"/>
      <c r="EWF71" s="200"/>
      <c r="EWG71" s="266"/>
      <c r="EWH71" s="261"/>
      <c r="EWI71" s="265"/>
      <c r="EWJ71" s="266"/>
      <c r="EWK71" s="200"/>
      <c r="EWL71" s="266"/>
      <c r="EWM71" s="261"/>
      <c r="EWN71" s="265"/>
      <c r="EWO71" s="266"/>
      <c r="EWP71" s="200"/>
      <c r="EWQ71" s="266"/>
      <c r="EWR71" s="261"/>
      <c r="EWS71" s="265"/>
      <c r="EWT71" s="266"/>
      <c r="EWU71" s="200"/>
      <c r="EWV71" s="266"/>
      <c r="EWW71" s="261"/>
      <c r="EWX71" s="265"/>
      <c r="EWY71" s="266"/>
      <c r="EWZ71" s="200"/>
      <c r="EXA71" s="266"/>
      <c r="EXB71" s="261"/>
      <c r="EXC71" s="265"/>
      <c r="EXD71" s="266"/>
      <c r="EXE71" s="200"/>
      <c r="EXF71" s="266"/>
      <c r="EXG71" s="261"/>
      <c r="EXH71" s="265"/>
      <c r="EXI71" s="266"/>
      <c r="EXJ71" s="200"/>
      <c r="EXK71" s="266"/>
      <c r="EXL71" s="261"/>
      <c r="EXM71" s="265"/>
      <c r="EXN71" s="266"/>
      <c r="EXO71" s="200"/>
      <c r="EXP71" s="266"/>
      <c r="EXQ71" s="261"/>
      <c r="EXR71" s="265"/>
      <c r="EXS71" s="266"/>
      <c r="EXT71" s="200"/>
      <c r="EXU71" s="266"/>
      <c r="EXV71" s="261"/>
      <c r="EXW71" s="265"/>
      <c r="EXX71" s="266"/>
      <c r="EXY71" s="200"/>
      <c r="EXZ71" s="266"/>
      <c r="EYA71" s="261"/>
      <c r="EYB71" s="265"/>
      <c r="EYC71" s="266"/>
      <c r="EYD71" s="200"/>
      <c r="EYE71" s="266"/>
      <c r="EYF71" s="261"/>
      <c r="EYG71" s="265"/>
      <c r="EYH71" s="266"/>
      <c r="EYI71" s="200"/>
      <c r="EYJ71" s="266"/>
      <c r="EYK71" s="261"/>
      <c r="EYL71" s="265"/>
      <c r="EYM71" s="266"/>
      <c r="EYN71" s="200"/>
      <c r="EYO71" s="266"/>
      <c r="EYP71" s="261"/>
      <c r="EYQ71" s="265"/>
      <c r="EYR71" s="266"/>
      <c r="EYS71" s="200"/>
      <c r="EYT71" s="266"/>
      <c r="EYU71" s="261"/>
      <c r="EYV71" s="265"/>
      <c r="EYW71" s="266"/>
      <c r="EYX71" s="200"/>
      <c r="EYY71" s="266"/>
      <c r="EYZ71" s="261"/>
      <c r="EZA71" s="265"/>
      <c r="EZB71" s="266"/>
      <c r="EZC71" s="200"/>
      <c r="EZD71" s="266"/>
      <c r="EZE71" s="261"/>
      <c r="EZF71" s="265"/>
      <c r="EZG71" s="266"/>
      <c r="EZH71" s="200"/>
      <c r="EZI71" s="266"/>
      <c r="EZJ71" s="261"/>
      <c r="EZK71" s="265"/>
      <c r="EZL71" s="266"/>
      <c r="EZM71" s="200"/>
      <c r="EZN71" s="266"/>
      <c r="EZO71" s="261"/>
      <c r="EZP71" s="265"/>
      <c r="EZQ71" s="266"/>
      <c r="EZR71" s="200"/>
      <c r="EZS71" s="266"/>
      <c r="EZT71" s="261"/>
      <c r="EZU71" s="265"/>
      <c r="EZV71" s="266"/>
      <c r="EZW71" s="200"/>
      <c r="EZX71" s="266"/>
      <c r="EZY71" s="261"/>
      <c r="EZZ71" s="265"/>
      <c r="FAA71" s="266"/>
      <c r="FAB71" s="200"/>
      <c r="FAC71" s="266"/>
      <c r="FAD71" s="261"/>
      <c r="FAE71" s="265"/>
      <c r="FAF71" s="266"/>
      <c r="FAG71" s="200"/>
      <c r="FAH71" s="266"/>
      <c r="FAI71" s="261"/>
      <c r="FAJ71" s="265"/>
      <c r="FAK71" s="266"/>
      <c r="FAL71" s="200"/>
      <c r="FAM71" s="266"/>
      <c r="FAN71" s="261"/>
      <c r="FAO71" s="265"/>
      <c r="FAP71" s="266"/>
      <c r="FAQ71" s="200"/>
      <c r="FAR71" s="266"/>
      <c r="FAS71" s="261"/>
      <c r="FAT71" s="265"/>
      <c r="FAU71" s="266"/>
      <c r="FAV71" s="200"/>
      <c r="FAW71" s="266"/>
      <c r="FAX71" s="261"/>
      <c r="FAY71" s="265"/>
      <c r="FAZ71" s="266"/>
      <c r="FBA71" s="200"/>
      <c r="FBB71" s="266"/>
      <c r="FBC71" s="261"/>
      <c r="FBD71" s="265"/>
      <c r="FBE71" s="266"/>
      <c r="FBF71" s="200"/>
      <c r="FBG71" s="266"/>
      <c r="FBH71" s="261"/>
      <c r="FBI71" s="265"/>
      <c r="FBJ71" s="266"/>
      <c r="FBK71" s="200"/>
      <c r="FBL71" s="266"/>
      <c r="FBM71" s="261"/>
      <c r="FBN71" s="265"/>
      <c r="FBO71" s="266"/>
      <c r="FBP71" s="200"/>
      <c r="FBQ71" s="266"/>
      <c r="FBR71" s="261"/>
      <c r="FBS71" s="265"/>
      <c r="FBT71" s="266"/>
      <c r="FBU71" s="200"/>
      <c r="FBV71" s="266"/>
      <c r="FBW71" s="261"/>
      <c r="FBX71" s="265"/>
      <c r="FBY71" s="266"/>
      <c r="FBZ71" s="200"/>
      <c r="FCA71" s="266"/>
      <c r="FCB71" s="261"/>
      <c r="FCC71" s="265"/>
      <c r="FCD71" s="266"/>
      <c r="FCE71" s="200"/>
      <c r="FCF71" s="266"/>
      <c r="FCG71" s="261"/>
      <c r="FCH71" s="265"/>
      <c r="FCI71" s="266"/>
      <c r="FCJ71" s="200"/>
      <c r="FCK71" s="266"/>
      <c r="FCL71" s="261"/>
      <c r="FCM71" s="265"/>
      <c r="FCN71" s="266"/>
      <c r="FCO71" s="200"/>
      <c r="FCP71" s="266"/>
      <c r="FCQ71" s="261"/>
      <c r="FCR71" s="265"/>
      <c r="FCS71" s="266"/>
      <c r="FCT71" s="200"/>
      <c r="FCU71" s="266"/>
      <c r="FCV71" s="261"/>
      <c r="FCW71" s="265"/>
      <c r="FCX71" s="266"/>
      <c r="FCY71" s="200"/>
      <c r="FCZ71" s="266"/>
      <c r="FDA71" s="261"/>
      <c r="FDB71" s="265"/>
      <c r="FDC71" s="266"/>
      <c r="FDD71" s="200"/>
      <c r="FDE71" s="266"/>
      <c r="FDF71" s="261"/>
      <c r="FDG71" s="265"/>
      <c r="FDH71" s="266"/>
      <c r="FDI71" s="200"/>
      <c r="FDJ71" s="266"/>
      <c r="FDK71" s="261"/>
      <c r="FDL71" s="265"/>
      <c r="FDM71" s="266"/>
      <c r="FDN71" s="200"/>
      <c r="FDO71" s="266"/>
      <c r="FDP71" s="261"/>
      <c r="FDQ71" s="265"/>
      <c r="FDR71" s="266"/>
      <c r="FDS71" s="200"/>
      <c r="FDT71" s="266"/>
      <c r="FDU71" s="261"/>
      <c r="FDV71" s="265"/>
      <c r="FDW71" s="266"/>
      <c r="FDX71" s="200"/>
      <c r="FDY71" s="266"/>
      <c r="FDZ71" s="261"/>
      <c r="FEA71" s="265"/>
      <c r="FEB71" s="266"/>
      <c r="FEC71" s="200"/>
      <c r="FED71" s="266"/>
      <c r="FEE71" s="261"/>
      <c r="FEF71" s="265"/>
      <c r="FEG71" s="266"/>
      <c r="FEH71" s="200"/>
      <c r="FEI71" s="266"/>
      <c r="FEJ71" s="261"/>
      <c r="FEK71" s="265"/>
      <c r="FEL71" s="266"/>
      <c r="FEM71" s="200"/>
      <c r="FEN71" s="266"/>
      <c r="FEO71" s="261"/>
      <c r="FEP71" s="265"/>
      <c r="FEQ71" s="266"/>
      <c r="FER71" s="200"/>
      <c r="FES71" s="266"/>
      <c r="FET71" s="261"/>
      <c r="FEU71" s="265"/>
      <c r="FEV71" s="266"/>
      <c r="FEW71" s="200"/>
      <c r="FEX71" s="266"/>
      <c r="FEY71" s="261"/>
      <c r="FEZ71" s="265"/>
      <c r="FFA71" s="266"/>
      <c r="FFB71" s="200"/>
      <c r="FFC71" s="266"/>
      <c r="FFD71" s="261"/>
      <c r="FFE71" s="265"/>
      <c r="FFF71" s="266"/>
      <c r="FFG71" s="200"/>
      <c r="FFH71" s="266"/>
      <c r="FFI71" s="261"/>
      <c r="FFJ71" s="265"/>
      <c r="FFK71" s="266"/>
      <c r="FFL71" s="200"/>
      <c r="FFM71" s="266"/>
      <c r="FFN71" s="261"/>
      <c r="FFO71" s="265"/>
      <c r="FFP71" s="266"/>
      <c r="FFQ71" s="200"/>
      <c r="FFR71" s="266"/>
      <c r="FFS71" s="261"/>
      <c r="FFT71" s="265"/>
      <c r="FFU71" s="266"/>
      <c r="FFV71" s="200"/>
      <c r="FFW71" s="266"/>
      <c r="FFX71" s="261"/>
      <c r="FFY71" s="265"/>
      <c r="FFZ71" s="266"/>
      <c r="FGA71" s="200"/>
      <c r="FGB71" s="266"/>
      <c r="FGC71" s="261"/>
      <c r="FGD71" s="265"/>
      <c r="FGE71" s="266"/>
      <c r="FGF71" s="200"/>
      <c r="FGG71" s="266"/>
      <c r="FGH71" s="261"/>
      <c r="FGI71" s="265"/>
      <c r="FGJ71" s="266"/>
      <c r="FGK71" s="200"/>
      <c r="FGL71" s="266"/>
      <c r="FGM71" s="261"/>
      <c r="FGN71" s="265"/>
      <c r="FGO71" s="266"/>
      <c r="FGP71" s="200"/>
      <c r="FGQ71" s="266"/>
      <c r="FGR71" s="261"/>
      <c r="FGS71" s="265"/>
      <c r="FGT71" s="266"/>
      <c r="FGU71" s="200"/>
      <c r="FGV71" s="266"/>
      <c r="FGW71" s="261"/>
      <c r="FGX71" s="265"/>
      <c r="FGY71" s="266"/>
      <c r="FGZ71" s="200"/>
      <c r="FHA71" s="266"/>
      <c r="FHB71" s="261"/>
      <c r="FHC71" s="265"/>
      <c r="FHD71" s="266"/>
      <c r="FHE71" s="200"/>
      <c r="FHF71" s="266"/>
      <c r="FHG71" s="261"/>
      <c r="FHH71" s="265"/>
      <c r="FHI71" s="266"/>
      <c r="FHJ71" s="200"/>
      <c r="FHK71" s="266"/>
      <c r="FHL71" s="261"/>
      <c r="FHM71" s="265"/>
      <c r="FHN71" s="266"/>
      <c r="FHO71" s="200"/>
      <c r="FHP71" s="266"/>
      <c r="FHQ71" s="261"/>
      <c r="FHR71" s="265"/>
      <c r="FHS71" s="266"/>
      <c r="FHT71" s="200"/>
      <c r="FHU71" s="266"/>
      <c r="FHV71" s="261"/>
      <c r="FHW71" s="265"/>
      <c r="FHX71" s="266"/>
      <c r="FHY71" s="200"/>
      <c r="FHZ71" s="266"/>
      <c r="FIA71" s="261"/>
      <c r="FIB71" s="265"/>
      <c r="FIC71" s="266"/>
      <c r="FID71" s="200"/>
      <c r="FIE71" s="266"/>
      <c r="FIF71" s="261"/>
      <c r="FIG71" s="265"/>
      <c r="FIH71" s="266"/>
      <c r="FII71" s="200"/>
      <c r="FIJ71" s="266"/>
      <c r="FIK71" s="261"/>
      <c r="FIL71" s="265"/>
      <c r="FIM71" s="266"/>
      <c r="FIN71" s="200"/>
      <c r="FIO71" s="266"/>
      <c r="FIP71" s="261"/>
      <c r="FIQ71" s="265"/>
      <c r="FIR71" s="266"/>
      <c r="FIS71" s="200"/>
      <c r="FIT71" s="266"/>
      <c r="FIU71" s="261"/>
      <c r="FIV71" s="265"/>
      <c r="FIW71" s="266"/>
      <c r="FIX71" s="200"/>
      <c r="FIY71" s="266"/>
      <c r="FIZ71" s="261"/>
      <c r="FJA71" s="265"/>
      <c r="FJB71" s="266"/>
      <c r="FJC71" s="200"/>
      <c r="FJD71" s="266"/>
      <c r="FJE71" s="261"/>
      <c r="FJF71" s="265"/>
      <c r="FJG71" s="266"/>
      <c r="FJH71" s="200"/>
      <c r="FJI71" s="266"/>
      <c r="FJJ71" s="261"/>
      <c r="FJK71" s="265"/>
      <c r="FJL71" s="266"/>
      <c r="FJM71" s="200"/>
      <c r="FJN71" s="266"/>
      <c r="FJO71" s="261"/>
      <c r="FJP71" s="265"/>
      <c r="FJQ71" s="266"/>
      <c r="FJR71" s="200"/>
      <c r="FJS71" s="266"/>
      <c r="FJT71" s="261"/>
      <c r="FJU71" s="265"/>
      <c r="FJV71" s="266"/>
      <c r="FJW71" s="200"/>
      <c r="FJX71" s="266"/>
      <c r="FJY71" s="261"/>
      <c r="FJZ71" s="265"/>
      <c r="FKA71" s="266"/>
      <c r="FKB71" s="200"/>
      <c r="FKC71" s="266"/>
      <c r="FKD71" s="261"/>
      <c r="FKE71" s="265"/>
      <c r="FKF71" s="266"/>
      <c r="FKG71" s="200"/>
      <c r="FKH71" s="266"/>
      <c r="FKI71" s="261"/>
      <c r="FKJ71" s="265"/>
      <c r="FKK71" s="266"/>
      <c r="FKL71" s="200"/>
      <c r="FKM71" s="266"/>
      <c r="FKN71" s="261"/>
      <c r="FKO71" s="265"/>
      <c r="FKP71" s="266"/>
      <c r="FKQ71" s="200"/>
      <c r="FKR71" s="266"/>
      <c r="FKS71" s="261"/>
      <c r="FKT71" s="265"/>
      <c r="FKU71" s="266"/>
      <c r="FKV71" s="200"/>
      <c r="FKW71" s="266"/>
      <c r="FKX71" s="261"/>
      <c r="FKY71" s="265"/>
      <c r="FKZ71" s="266"/>
      <c r="FLA71" s="200"/>
      <c r="FLB71" s="266"/>
      <c r="FLC71" s="261"/>
      <c r="FLD71" s="265"/>
      <c r="FLE71" s="266"/>
      <c r="FLF71" s="200"/>
      <c r="FLG71" s="266"/>
      <c r="FLH71" s="261"/>
      <c r="FLI71" s="265"/>
      <c r="FLJ71" s="266"/>
      <c r="FLK71" s="200"/>
      <c r="FLL71" s="266"/>
      <c r="FLM71" s="261"/>
      <c r="FLN71" s="265"/>
      <c r="FLO71" s="266"/>
      <c r="FLP71" s="200"/>
      <c r="FLQ71" s="266"/>
      <c r="FLR71" s="261"/>
      <c r="FLS71" s="265"/>
      <c r="FLT71" s="266"/>
      <c r="FLU71" s="200"/>
      <c r="FLV71" s="266"/>
      <c r="FLW71" s="261"/>
      <c r="FLX71" s="265"/>
      <c r="FLY71" s="266"/>
      <c r="FLZ71" s="200"/>
      <c r="FMA71" s="266"/>
      <c r="FMB71" s="261"/>
      <c r="FMC71" s="265"/>
      <c r="FMD71" s="266"/>
      <c r="FME71" s="200"/>
      <c r="FMF71" s="266"/>
      <c r="FMG71" s="261"/>
      <c r="FMH71" s="265"/>
      <c r="FMI71" s="266"/>
      <c r="FMJ71" s="200"/>
      <c r="FMK71" s="266"/>
      <c r="FML71" s="261"/>
      <c r="FMM71" s="265"/>
      <c r="FMN71" s="266"/>
      <c r="FMO71" s="200"/>
      <c r="FMP71" s="266"/>
      <c r="FMQ71" s="261"/>
      <c r="FMR71" s="265"/>
      <c r="FMS71" s="266"/>
      <c r="FMT71" s="200"/>
      <c r="FMU71" s="266"/>
      <c r="FMV71" s="261"/>
      <c r="FMW71" s="265"/>
      <c r="FMX71" s="266"/>
      <c r="FMY71" s="200"/>
      <c r="FMZ71" s="266"/>
      <c r="FNA71" s="261"/>
      <c r="FNB71" s="265"/>
      <c r="FNC71" s="266"/>
      <c r="FND71" s="200"/>
      <c r="FNE71" s="266"/>
      <c r="FNF71" s="261"/>
      <c r="FNG71" s="265"/>
      <c r="FNH71" s="266"/>
      <c r="FNI71" s="200"/>
      <c r="FNJ71" s="266"/>
      <c r="FNK71" s="261"/>
      <c r="FNL71" s="265"/>
      <c r="FNM71" s="266"/>
      <c r="FNN71" s="200"/>
      <c r="FNO71" s="266"/>
      <c r="FNP71" s="261"/>
      <c r="FNQ71" s="265"/>
      <c r="FNR71" s="266"/>
      <c r="FNS71" s="200"/>
      <c r="FNT71" s="266"/>
      <c r="FNU71" s="261"/>
      <c r="FNV71" s="265"/>
      <c r="FNW71" s="266"/>
      <c r="FNX71" s="200"/>
      <c r="FNY71" s="266"/>
      <c r="FNZ71" s="261"/>
      <c r="FOA71" s="265"/>
      <c r="FOB71" s="266"/>
      <c r="FOC71" s="200"/>
      <c r="FOD71" s="266"/>
      <c r="FOE71" s="261"/>
      <c r="FOF71" s="265"/>
      <c r="FOG71" s="266"/>
      <c r="FOH71" s="200"/>
      <c r="FOI71" s="266"/>
      <c r="FOJ71" s="261"/>
      <c r="FOK71" s="265"/>
      <c r="FOL71" s="266"/>
      <c r="FOM71" s="200"/>
      <c r="FON71" s="266"/>
      <c r="FOO71" s="261"/>
      <c r="FOP71" s="265"/>
      <c r="FOQ71" s="266"/>
      <c r="FOR71" s="200"/>
      <c r="FOS71" s="266"/>
      <c r="FOT71" s="261"/>
      <c r="FOU71" s="265"/>
      <c r="FOV71" s="266"/>
      <c r="FOW71" s="200"/>
      <c r="FOX71" s="266"/>
      <c r="FOY71" s="261"/>
      <c r="FOZ71" s="265"/>
      <c r="FPA71" s="266"/>
      <c r="FPB71" s="200"/>
      <c r="FPC71" s="266"/>
      <c r="FPD71" s="261"/>
      <c r="FPE71" s="265"/>
      <c r="FPF71" s="266"/>
      <c r="FPG71" s="200"/>
      <c r="FPH71" s="266"/>
      <c r="FPI71" s="261"/>
      <c r="FPJ71" s="265"/>
      <c r="FPK71" s="266"/>
      <c r="FPL71" s="200"/>
      <c r="FPM71" s="266"/>
      <c r="FPN71" s="261"/>
      <c r="FPO71" s="265"/>
      <c r="FPP71" s="266"/>
      <c r="FPQ71" s="200"/>
      <c r="FPR71" s="266"/>
      <c r="FPS71" s="261"/>
      <c r="FPT71" s="265"/>
      <c r="FPU71" s="266"/>
      <c r="FPV71" s="200"/>
      <c r="FPW71" s="266"/>
      <c r="FPX71" s="261"/>
      <c r="FPY71" s="265"/>
      <c r="FPZ71" s="266"/>
      <c r="FQA71" s="200"/>
      <c r="FQB71" s="266"/>
      <c r="FQC71" s="261"/>
      <c r="FQD71" s="265"/>
      <c r="FQE71" s="266"/>
      <c r="FQF71" s="200"/>
      <c r="FQG71" s="266"/>
      <c r="FQH71" s="261"/>
      <c r="FQI71" s="265"/>
      <c r="FQJ71" s="266"/>
      <c r="FQK71" s="200"/>
      <c r="FQL71" s="266"/>
      <c r="FQM71" s="261"/>
      <c r="FQN71" s="265"/>
      <c r="FQO71" s="266"/>
      <c r="FQP71" s="200"/>
      <c r="FQQ71" s="266"/>
      <c r="FQR71" s="261"/>
      <c r="FQS71" s="265"/>
      <c r="FQT71" s="266"/>
      <c r="FQU71" s="200"/>
      <c r="FQV71" s="266"/>
      <c r="FQW71" s="261"/>
      <c r="FQX71" s="265"/>
      <c r="FQY71" s="266"/>
      <c r="FQZ71" s="200"/>
      <c r="FRA71" s="266"/>
      <c r="FRB71" s="261"/>
      <c r="FRC71" s="265"/>
      <c r="FRD71" s="266"/>
      <c r="FRE71" s="200"/>
      <c r="FRF71" s="266"/>
      <c r="FRG71" s="261"/>
      <c r="FRH71" s="265"/>
      <c r="FRI71" s="266"/>
      <c r="FRJ71" s="200"/>
      <c r="FRK71" s="266"/>
      <c r="FRL71" s="261"/>
      <c r="FRM71" s="265"/>
      <c r="FRN71" s="266"/>
      <c r="FRO71" s="200"/>
      <c r="FRP71" s="266"/>
      <c r="FRQ71" s="261"/>
      <c r="FRR71" s="265"/>
      <c r="FRS71" s="266"/>
      <c r="FRT71" s="200"/>
      <c r="FRU71" s="266"/>
      <c r="FRV71" s="261"/>
      <c r="FRW71" s="265"/>
      <c r="FRX71" s="266"/>
      <c r="FRY71" s="200"/>
      <c r="FRZ71" s="266"/>
      <c r="FSA71" s="261"/>
      <c r="FSB71" s="265"/>
      <c r="FSC71" s="266"/>
      <c r="FSD71" s="200"/>
      <c r="FSE71" s="266"/>
      <c r="FSF71" s="261"/>
      <c r="FSG71" s="265"/>
      <c r="FSH71" s="266"/>
      <c r="FSI71" s="200"/>
      <c r="FSJ71" s="266"/>
      <c r="FSK71" s="261"/>
      <c r="FSL71" s="265"/>
      <c r="FSM71" s="266"/>
      <c r="FSN71" s="200"/>
      <c r="FSO71" s="266"/>
      <c r="FSP71" s="261"/>
      <c r="FSQ71" s="265"/>
      <c r="FSR71" s="266"/>
      <c r="FSS71" s="200"/>
      <c r="FST71" s="266"/>
      <c r="FSU71" s="261"/>
      <c r="FSV71" s="265"/>
      <c r="FSW71" s="266"/>
      <c r="FSX71" s="200"/>
      <c r="FSY71" s="266"/>
      <c r="FSZ71" s="261"/>
      <c r="FTA71" s="265"/>
      <c r="FTB71" s="266"/>
      <c r="FTC71" s="200"/>
      <c r="FTD71" s="266"/>
      <c r="FTE71" s="261"/>
      <c r="FTF71" s="265"/>
      <c r="FTG71" s="266"/>
      <c r="FTH71" s="200"/>
      <c r="FTI71" s="266"/>
      <c r="FTJ71" s="261"/>
      <c r="FTK71" s="265"/>
      <c r="FTL71" s="266"/>
      <c r="FTM71" s="200"/>
      <c r="FTN71" s="266"/>
      <c r="FTO71" s="261"/>
      <c r="FTP71" s="265"/>
      <c r="FTQ71" s="266"/>
      <c r="FTR71" s="200"/>
      <c r="FTS71" s="266"/>
      <c r="FTT71" s="261"/>
      <c r="FTU71" s="265"/>
      <c r="FTV71" s="266"/>
      <c r="FTW71" s="200"/>
      <c r="FTX71" s="266"/>
      <c r="FTY71" s="261"/>
      <c r="FTZ71" s="265"/>
      <c r="FUA71" s="266"/>
      <c r="FUB71" s="200"/>
      <c r="FUC71" s="266"/>
      <c r="FUD71" s="261"/>
      <c r="FUE71" s="265"/>
      <c r="FUF71" s="266"/>
      <c r="FUG71" s="200"/>
      <c r="FUH71" s="266"/>
      <c r="FUI71" s="261"/>
      <c r="FUJ71" s="265"/>
      <c r="FUK71" s="266"/>
      <c r="FUL71" s="200"/>
      <c r="FUM71" s="266"/>
      <c r="FUN71" s="261"/>
      <c r="FUO71" s="265"/>
      <c r="FUP71" s="266"/>
      <c r="FUQ71" s="200"/>
      <c r="FUR71" s="266"/>
      <c r="FUS71" s="261"/>
      <c r="FUT71" s="265"/>
      <c r="FUU71" s="266"/>
      <c r="FUV71" s="200"/>
      <c r="FUW71" s="266"/>
      <c r="FUX71" s="261"/>
      <c r="FUY71" s="265"/>
      <c r="FUZ71" s="266"/>
      <c r="FVA71" s="200"/>
      <c r="FVB71" s="266"/>
      <c r="FVC71" s="261"/>
      <c r="FVD71" s="265"/>
      <c r="FVE71" s="266"/>
      <c r="FVF71" s="200"/>
      <c r="FVG71" s="266"/>
      <c r="FVH71" s="261"/>
      <c r="FVI71" s="265"/>
      <c r="FVJ71" s="266"/>
      <c r="FVK71" s="200"/>
      <c r="FVL71" s="266"/>
      <c r="FVM71" s="261"/>
      <c r="FVN71" s="265"/>
      <c r="FVO71" s="266"/>
      <c r="FVP71" s="200"/>
      <c r="FVQ71" s="266"/>
      <c r="FVR71" s="261"/>
      <c r="FVS71" s="265"/>
      <c r="FVT71" s="266"/>
      <c r="FVU71" s="200"/>
      <c r="FVV71" s="266"/>
      <c r="FVW71" s="261"/>
      <c r="FVX71" s="265"/>
      <c r="FVY71" s="266"/>
      <c r="FVZ71" s="200"/>
      <c r="FWA71" s="266"/>
      <c r="FWB71" s="261"/>
      <c r="FWC71" s="265"/>
      <c r="FWD71" s="266"/>
      <c r="FWE71" s="200"/>
      <c r="FWF71" s="266"/>
      <c r="FWG71" s="261"/>
      <c r="FWH71" s="265"/>
      <c r="FWI71" s="266"/>
      <c r="FWJ71" s="200"/>
      <c r="FWK71" s="266"/>
      <c r="FWL71" s="261"/>
      <c r="FWM71" s="265"/>
      <c r="FWN71" s="266"/>
      <c r="FWO71" s="200"/>
      <c r="FWP71" s="266"/>
      <c r="FWQ71" s="261"/>
      <c r="FWR71" s="265"/>
      <c r="FWS71" s="266"/>
      <c r="FWT71" s="200"/>
      <c r="FWU71" s="266"/>
      <c r="FWV71" s="261"/>
      <c r="FWW71" s="265"/>
      <c r="FWX71" s="266"/>
      <c r="FWY71" s="200"/>
      <c r="FWZ71" s="266"/>
      <c r="FXA71" s="261"/>
      <c r="FXB71" s="265"/>
      <c r="FXC71" s="266"/>
      <c r="FXD71" s="200"/>
      <c r="FXE71" s="266"/>
      <c r="FXF71" s="261"/>
      <c r="FXG71" s="265"/>
      <c r="FXH71" s="266"/>
      <c r="FXI71" s="200"/>
      <c r="FXJ71" s="266"/>
      <c r="FXK71" s="261"/>
      <c r="FXL71" s="265"/>
      <c r="FXM71" s="266"/>
      <c r="FXN71" s="200"/>
      <c r="FXO71" s="266"/>
      <c r="FXP71" s="261"/>
      <c r="FXQ71" s="265"/>
      <c r="FXR71" s="266"/>
      <c r="FXS71" s="200"/>
      <c r="FXT71" s="266"/>
      <c r="FXU71" s="261"/>
      <c r="FXV71" s="265"/>
      <c r="FXW71" s="266"/>
      <c r="FXX71" s="200"/>
      <c r="FXY71" s="266"/>
      <c r="FXZ71" s="261"/>
      <c r="FYA71" s="265"/>
      <c r="FYB71" s="266"/>
      <c r="FYC71" s="200"/>
      <c r="FYD71" s="266"/>
      <c r="FYE71" s="261"/>
      <c r="FYF71" s="265"/>
      <c r="FYG71" s="266"/>
      <c r="FYH71" s="200"/>
      <c r="FYI71" s="266"/>
      <c r="FYJ71" s="261"/>
      <c r="FYK71" s="265"/>
      <c r="FYL71" s="266"/>
      <c r="FYM71" s="200"/>
      <c r="FYN71" s="266"/>
      <c r="FYO71" s="261"/>
      <c r="FYP71" s="265"/>
      <c r="FYQ71" s="266"/>
      <c r="FYR71" s="200"/>
      <c r="FYS71" s="266"/>
      <c r="FYT71" s="261"/>
      <c r="FYU71" s="265"/>
      <c r="FYV71" s="266"/>
      <c r="FYW71" s="200"/>
      <c r="FYX71" s="266"/>
      <c r="FYY71" s="261"/>
      <c r="FYZ71" s="265"/>
      <c r="FZA71" s="266"/>
      <c r="FZB71" s="200"/>
      <c r="FZC71" s="266"/>
      <c r="FZD71" s="261"/>
      <c r="FZE71" s="265"/>
      <c r="FZF71" s="266"/>
      <c r="FZG71" s="200"/>
      <c r="FZH71" s="266"/>
      <c r="FZI71" s="261"/>
      <c r="FZJ71" s="265"/>
      <c r="FZK71" s="266"/>
      <c r="FZL71" s="200"/>
      <c r="FZM71" s="266"/>
      <c r="FZN71" s="261"/>
      <c r="FZO71" s="265"/>
      <c r="FZP71" s="266"/>
      <c r="FZQ71" s="200"/>
      <c r="FZR71" s="266"/>
      <c r="FZS71" s="261"/>
      <c r="FZT71" s="265"/>
      <c r="FZU71" s="266"/>
      <c r="FZV71" s="200"/>
      <c r="FZW71" s="266"/>
      <c r="FZX71" s="261"/>
      <c r="FZY71" s="265"/>
      <c r="FZZ71" s="266"/>
      <c r="GAA71" s="200"/>
      <c r="GAB71" s="266"/>
      <c r="GAC71" s="261"/>
      <c r="GAD71" s="265"/>
      <c r="GAE71" s="266"/>
      <c r="GAF71" s="200"/>
      <c r="GAG71" s="266"/>
      <c r="GAH71" s="261"/>
      <c r="GAI71" s="265"/>
      <c r="GAJ71" s="266"/>
      <c r="GAK71" s="200"/>
      <c r="GAL71" s="266"/>
      <c r="GAM71" s="261"/>
      <c r="GAN71" s="265"/>
      <c r="GAO71" s="266"/>
      <c r="GAP71" s="200"/>
      <c r="GAQ71" s="266"/>
      <c r="GAR71" s="261"/>
      <c r="GAS71" s="265"/>
      <c r="GAT71" s="266"/>
      <c r="GAU71" s="200"/>
      <c r="GAV71" s="266"/>
      <c r="GAW71" s="261"/>
      <c r="GAX71" s="265"/>
      <c r="GAY71" s="266"/>
      <c r="GAZ71" s="200"/>
      <c r="GBA71" s="266"/>
      <c r="GBB71" s="261"/>
      <c r="GBC71" s="265"/>
      <c r="GBD71" s="266"/>
      <c r="GBE71" s="200"/>
      <c r="GBF71" s="266"/>
      <c r="GBG71" s="261"/>
      <c r="GBH71" s="265"/>
      <c r="GBI71" s="266"/>
      <c r="GBJ71" s="200"/>
      <c r="GBK71" s="266"/>
      <c r="GBL71" s="261"/>
      <c r="GBM71" s="265"/>
      <c r="GBN71" s="266"/>
      <c r="GBO71" s="200"/>
      <c r="GBP71" s="266"/>
      <c r="GBQ71" s="261"/>
      <c r="GBR71" s="265"/>
      <c r="GBS71" s="266"/>
      <c r="GBT71" s="200"/>
      <c r="GBU71" s="266"/>
      <c r="GBV71" s="261"/>
      <c r="GBW71" s="265"/>
      <c r="GBX71" s="266"/>
      <c r="GBY71" s="200"/>
      <c r="GBZ71" s="266"/>
      <c r="GCA71" s="261"/>
      <c r="GCB71" s="265"/>
      <c r="GCC71" s="266"/>
      <c r="GCD71" s="200"/>
      <c r="GCE71" s="266"/>
      <c r="GCF71" s="261"/>
      <c r="GCG71" s="265"/>
      <c r="GCH71" s="266"/>
      <c r="GCI71" s="200"/>
      <c r="GCJ71" s="266"/>
      <c r="GCK71" s="261"/>
      <c r="GCL71" s="265"/>
      <c r="GCM71" s="266"/>
      <c r="GCN71" s="200"/>
      <c r="GCO71" s="266"/>
      <c r="GCP71" s="261"/>
      <c r="GCQ71" s="265"/>
      <c r="GCR71" s="266"/>
      <c r="GCS71" s="200"/>
      <c r="GCT71" s="266"/>
      <c r="GCU71" s="261"/>
      <c r="GCV71" s="265"/>
      <c r="GCW71" s="266"/>
      <c r="GCX71" s="200"/>
      <c r="GCY71" s="266"/>
      <c r="GCZ71" s="261"/>
      <c r="GDA71" s="265"/>
      <c r="GDB71" s="266"/>
      <c r="GDC71" s="200"/>
      <c r="GDD71" s="266"/>
      <c r="GDE71" s="261"/>
      <c r="GDF71" s="265"/>
      <c r="GDG71" s="266"/>
      <c r="GDH71" s="200"/>
      <c r="GDI71" s="266"/>
      <c r="GDJ71" s="261"/>
      <c r="GDK71" s="265"/>
      <c r="GDL71" s="266"/>
      <c r="GDM71" s="200"/>
      <c r="GDN71" s="266"/>
      <c r="GDO71" s="261"/>
      <c r="GDP71" s="265"/>
      <c r="GDQ71" s="266"/>
      <c r="GDR71" s="200"/>
      <c r="GDS71" s="266"/>
      <c r="GDT71" s="261"/>
      <c r="GDU71" s="265"/>
      <c r="GDV71" s="266"/>
      <c r="GDW71" s="200"/>
      <c r="GDX71" s="266"/>
      <c r="GDY71" s="261"/>
      <c r="GDZ71" s="265"/>
      <c r="GEA71" s="266"/>
      <c r="GEB71" s="200"/>
      <c r="GEC71" s="266"/>
      <c r="GED71" s="261"/>
      <c r="GEE71" s="265"/>
      <c r="GEF71" s="266"/>
      <c r="GEG71" s="200"/>
      <c r="GEH71" s="266"/>
      <c r="GEI71" s="261"/>
      <c r="GEJ71" s="265"/>
      <c r="GEK71" s="266"/>
      <c r="GEL71" s="200"/>
      <c r="GEM71" s="266"/>
      <c r="GEN71" s="261"/>
      <c r="GEO71" s="265"/>
      <c r="GEP71" s="266"/>
      <c r="GEQ71" s="200"/>
      <c r="GER71" s="266"/>
      <c r="GES71" s="261"/>
      <c r="GET71" s="265"/>
      <c r="GEU71" s="266"/>
      <c r="GEV71" s="200"/>
      <c r="GEW71" s="266"/>
      <c r="GEX71" s="261"/>
      <c r="GEY71" s="265"/>
      <c r="GEZ71" s="266"/>
      <c r="GFA71" s="200"/>
      <c r="GFB71" s="266"/>
      <c r="GFC71" s="261"/>
      <c r="GFD71" s="265"/>
      <c r="GFE71" s="266"/>
      <c r="GFF71" s="200"/>
      <c r="GFG71" s="266"/>
      <c r="GFH71" s="261"/>
      <c r="GFI71" s="265"/>
      <c r="GFJ71" s="266"/>
      <c r="GFK71" s="200"/>
      <c r="GFL71" s="266"/>
      <c r="GFM71" s="261"/>
      <c r="GFN71" s="265"/>
      <c r="GFO71" s="266"/>
      <c r="GFP71" s="200"/>
      <c r="GFQ71" s="266"/>
      <c r="GFR71" s="261"/>
      <c r="GFS71" s="265"/>
      <c r="GFT71" s="266"/>
      <c r="GFU71" s="200"/>
      <c r="GFV71" s="266"/>
      <c r="GFW71" s="261"/>
      <c r="GFX71" s="265"/>
      <c r="GFY71" s="266"/>
      <c r="GFZ71" s="200"/>
      <c r="GGA71" s="266"/>
      <c r="GGB71" s="261"/>
      <c r="GGC71" s="265"/>
      <c r="GGD71" s="266"/>
      <c r="GGE71" s="200"/>
      <c r="GGF71" s="266"/>
      <c r="GGG71" s="261"/>
      <c r="GGH71" s="265"/>
      <c r="GGI71" s="266"/>
      <c r="GGJ71" s="200"/>
      <c r="GGK71" s="266"/>
      <c r="GGL71" s="261"/>
      <c r="GGM71" s="265"/>
      <c r="GGN71" s="266"/>
      <c r="GGO71" s="200"/>
      <c r="GGP71" s="266"/>
      <c r="GGQ71" s="261"/>
      <c r="GGR71" s="265"/>
      <c r="GGS71" s="266"/>
      <c r="GGT71" s="200"/>
      <c r="GGU71" s="266"/>
      <c r="GGV71" s="261"/>
      <c r="GGW71" s="265"/>
      <c r="GGX71" s="266"/>
      <c r="GGY71" s="200"/>
      <c r="GGZ71" s="266"/>
      <c r="GHA71" s="261"/>
      <c r="GHB71" s="265"/>
      <c r="GHC71" s="266"/>
      <c r="GHD71" s="200"/>
      <c r="GHE71" s="266"/>
      <c r="GHF71" s="261"/>
      <c r="GHG71" s="265"/>
      <c r="GHH71" s="266"/>
      <c r="GHI71" s="200"/>
      <c r="GHJ71" s="266"/>
      <c r="GHK71" s="261"/>
      <c r="GHL71" s="265"/>
      <c r="GHM71" s="266"/>
      <c r="GHN71" s="200"/>
      <c r="GHO71" s="266"/>
      <c r="GHP71" s="261"/>
      <c r="GHQ71" s="265"/>
      <c r="GHR71" s="266"/>
      <c r="GHS71" s="200"/>
      <c r="GHT71" s="266"/>
      <c r="GHU71" s="261"/>
      <c r="GHV71" s="265"/>
      <c r="GHW71" s="266"/>
      <c r="GHX71" s="200"/>
      <c r="GHY71" s="266"/>
      <c r="GHZ71" s="261"/>
      <c r="GIA71" s="265"/>
      <c r="GIB71" s="266"/>
      <c r="GIC71" s="200"/>
      <c r="GID71" s="266"/>
      <c r="GIE71" s="261"/>
      <c r="GIF71" s="265"/>
      <c r="GIG71" s="266"/>
      <c r="GIH71" s="200"/>
      <c r="GII71" s="266"/>
      <c r="GIJ71" s="261"/>
      <c r="GIK71" s="265"/>
      <c r="GIL71" s="266"/>
      <c r="GIM71" s="200"/>
      <c r="GIN71" s="266"/>
      <c r="GIO71" s="261"/>
      <c r="GIP71" s="265"/>
      <c r="GIQ71" s="266"/>
      <c r="GIR71" s="200"/>
      <c r="GIS71" s="266"/>
      <c r="GIT71" s="261"/>
      <c r="GIU71" s="265"/>
      <c r="GIV71" s="266"/>
      <c r="GIW71" s="200"/>
      <c r="GIX71" s="266"/>
      <c r="GIY71" s="261"/>
      <c r="GIZ71" s="265"/>
      <c r="GJA71" s="266"/>
      <c r="GJB71" s="200"/>
      <c r="GJC71" s="266"/>
      <c r="GJD71" s="261"/>
      <c r="GJE71" s="265"/>
      <c r="GJF71" s="266"/>
      <c r="GJG71" s="200"/>
      <c r="GJH71" s="266"/>
      <c r="GJI71" s="261"/>
      <c r="GJJ71" s="265"/>
      <c r="GJK71" s="266"/>
      <c r="GJL71" s="200"/>
      <c r="GJM71" s="266"/>
      <c r="GJN71" s="261"/>
      <c r="GJO71" s="265"/>
      <c r="GJP71" s="266"/>
      <c r="GJQ71" s="200"/>
      <c r="GJR71" s="266"/>
      <c r="GJS71" s="261"/>
      <c r="GJT71" s="265"/>
      <c r="GJU71" s="266"/>
      <c r="GJV71" s="200"/>
      <c r="GJW71" s="266"/>
      <c r="GJX71" s="261"/>
      <c r="GJY71" s="265"/>
      <c r="GJZ71" s="266"/>
      <c r="GKA71" s="200"/>
      <c r="GKB71" s="266"/>
      <c r="GKC71" s="261"/>
      <c r="GKD71" s="265"/>
      <c r="GKE71" s="266"/>
      <c r="GKF71" s="200"/>
      <c r="GKG71" s="266"/>
      <c r="GKH71" s="261"/>
      <c r="GKI71" s="265"/>
      <c r="GKJ71" s="266"/>
      <c r="GKK71" s="200"/>
      <c r="GKL71" s="266"/>
      <c r="GKM71" s="261"/>
      <c r="GKN71" s="265"/>
      <c r="GKO71" s="266"/>
      <c r="GKP71" s="200"/>
      <c r="GKQ71" s="266"/>
      <c r="GKR71" s="261"/>
      <c r="GKS71" s="265"/>
      <c r="GKT71" s="266"/>
      <c r="GKU71" s="200"/>
      <c r="GKV71" s="266"/>
      <c r="GKW71" s="261"/>
      <c r="GKX71" s="265"/>
      <c r="GKY71" s="266"/>
      <c r="GKZ71" s="200"/>
      <c r="GLA71" s="266"/>
      <c r="GLB71" s="261"/>
      <c r="GLC71" s="265"/>
      <c r="GLD71" s="266"/>
      <c r="GLE71" s="200"/>
      <c r="GLF71" s="266"/>
      <c r="GLG71" s="261"/>
      <c r="GLH71" s="265"/>
      <c r="GLI71" s="266"/>
      <c r="GLJ71" s="200"/>
      <c r="GLK71" s="266"/>
      <c r="GLL71" s="261"/>
      <c r="GLM71" s="265"/>
      <c r="GLN71" s="266"/>
      <c r="GLO71" s="200"/>
      <c r="GLP71" s="266"/>
      <c r="GLQ71" s="261"/>
      <c r="GLR71" s="265"/>
      <c r="GLS71" s="266"/>
      <c r="GLT71" s="200"/>
      <c r="GLU71" s="266"/>
      <c r="GLV71" s="261"/>
      <c r="GLW71" s="265"/>
      <c r="GLX71" s="266"/>
      <c r="GLY71" s="200"/>
      <c r="GLZ71" s="266"/>
      <c r="GMA71" s="261"/>
      <c r="GMB71" s="265"/>
      <c r="GMC71" s="266"/>
      <c r="GMD71" s="200"/>
      <c r="GME71" s="266"/>
      <c r="GMF71" s="261"/>
      <c r="GMG71" s="265"/>
      <c r="GMH71" s="266"/>
      <c r="GMI71" s="200"/>
      <c r="GMJ71" s="266"/>
      <c r="GMK71" s="261"/>
      <c r="GML71" s="265"/>
      <c r="GMM71" s="266"/>
      <c r="GMN71" s="200"/>
      <c r="GMO71" s="266"/>
      <c r="GMP71" s="261"/>
      <c r="GMQ71" s="265"/>
      <c r="GMR71" s="266"/>
      <c r="GMS71" s="200"/>
      <c r="GMT71" s="266"/>
      <c r="GMU71" s="261"/>
      <c r="GMV71" s="265"/>
      <c r="GMW71" s="266"/>
      <c r="GMX71" s="200"/>
      <c r="GMY71" s="266"/>
      <c r="GMZ71" s="261"/>
      <c r="GNA71" s="265"/>
      <c r="GNB71" s="266"/>
      <c r="GNC71" s="200"/>
      <c r="GND71" s="266"/>
      <c r="GNE71" s="261"/>
      <c r="GNF71" s="265"/>
      <c r="GNG71" s="266"/>
      <c r="GNH71" s="200"/>
      <c r="GNI71" s="266"/>
      <c r="GNJ71" s="261"/>
      <c r="GNK71" s="265"/>
      <c r="GNL71" s="266"/>
      <c r="GNM71" s="200"/>
      <c r="GNN71" s="266"/>
      <c r="GNO71" s="261"/>
      <c r="GNP71" s="265"/>
      <c r="GNQ71" s="266"/>
      <c r="GNR71" s="200"/>
      <c r="GNS71" s="266"/>
      <c r="GNT71" s="261"/>
      <c r="GNU71" s="265"/>
      <c r="GNV71" s="266"/>
      <c r="GNW71" s="200"/>
      <c r="GNX71" s="266"/>
      <c r="GNY71" s="261"/>
      <c r="GNZ71" s="265"/>
      <c r="GOA71" s="266"/>
      <c r="GOB71" s="200"/>
      <c r="GOC71" s="266"/>
      <c r="GOD71" s="261"/>
      <c r="GOE71" s="265"/>
      <c r="GOF71" s="266"/>
      <c r="GOG71" s="200"/>
      <c r="GOH71" s="266"/>
      <c r="GOI71" s="261"/>
      <c r="GOJ71" s="265"/>
      <c r="GOK71" s="266"/>
      <c r="GOL71" s="200"/>
      <c r="GOM71" s="266"/>
      <c r="GON71" s="261"/>
      <c r="GOO71" s="265"/>
      <c r="GOP71" s="266"/>
      <c r="GOQ71" s="200"/>
      <c r="GOR71" s="266"/>
      <c r="GOS71" s="261"/>
      <c r="GOT71" s="265"/>
      <c r="GOU71" s="266"/>
      <c r="GOV71" s="200"/>
      <c r="GOW71" s="266"/>
      <c r="GOX71" s="261"/>
      <c r="GOY71" s="265"/>
      <c r="GOZ71" s="266"/>
      <c r="GPA71" s="200"/>
      <c r="GPB71" s="266"/>
      <c r="GPC71" s="261"/>
      <c r="GPD71" s="265"/>
      <c r="GPE71" s="266"/>
      <c r="GPF71" s="200"/>
      <c r="GPG71" s="266"/>
      <c r="GPH71" s="261"/>
      <c r="GPI71" s="265"/>
      <c r="GPJ71" s="266"/>
      <c r="GPK71" s="200"/>
      <c r="GPL71" s="266"/>
      <c r="GPM71" s="261"/>
      <c r="GPN71" s="265"/>
      <c r="GPO71" s="266"/>
      <c r="GPP71" s="200"/>
      <c r="GPQ71" s="266"/>
      <c r="GPR71" s="261"/>
      <c r="GPS71" s="265"/>
      <c r="GPT71" s="266"/>
      <c r="GPU71" s="200"/>
      <c r="GPV71" s="266"/>
      <c r="GPW71" s="261"/>
      <c r="GPX71" s="265"/>
      <c r="GPY71" s="266"/>
      <c r="GPZ71" s="200"/>
      <c r="GQA71" s="266"/>
      <c r="GQB71" s="261"/>
      <c r="GQC71" s="265"/>
      <c r="GQD71" s="266"/>
      <c r="GQE71" s="200"/>
      <c r="GQF71" s="266"/>
      <c r="GQG71" s="261"/>
      <c r="GQH71" s="265"/>
      <c r="GQI71" s="266"/>
      <c r="GQJ71" s="200"/>
      <c r="GQK71" s="266"/>
      <c r="GQL71" s="261"/>
      <c r="GQM71" s="265"/>
      <c r="GQN71" s="266"/>
      <c r="GQO71" s="200"/>
      <c r="GQP71" s="266"/>
      <c r="GQQ71" s="261"/>
      <c r="GQR71" s="265"/>
      <c r="GQS71" s="266"/>
      <c r="GQT71" s="200"/>
      <c r="GQU71" s="266"/>
      <c r="GQV71" s="261"/>
      <c r="GQW71" s="265"/>
      <c r="GQX71" s="266"/>
      <c r="GQY71" s="200"/>
      <c r="GQZ71" s="266"/>
      <c r="GRA71" s="261"/>
      <c r="GRB71" s="265"/>
      <c r="GRC71" s="266"/>
      <c r="GRD71" s="200"/>
      <c r="GRE71" s="266"/>
      <c r="GRF71" s="261"/>
      <c r="GRG71" s="265"/>
      <c r="GRH71" s="266"/>
      <c r="GRI71" s="200"/>
      <c r="GRJ71" s="266"/>
      <c r="GRK71" s="261"/>
      <c r="GRL71" s="265"/>
      <c r="GRM71" s="266"/>
      <c r="GRN71" s="200"/>
      <c r="GRO71" s="266"/>
      <c r="GRP71" s="261"/>
      <c r="GRQ71" s="265"/>
      <c r="GRR71" s="266"/>
      <c r="GRS71" s="200"/>
      <c r="GRT71" s="266"/>
      <c r="GRU71" s="261"/>
      <c r="GRV71" s="265"/>
      <c r="GRW71" s="266"/>
      <c r="GRX71" s="200"/>
      <c r="GRY71" s="266"/>
      <c r="GRZ71" s="261"/>
      <c r="GSA71" s="265"/>
      <c r="GSB71" s="266"/>
      <c r="GSC71" s="200"/>
      <c r="GSD71" s="266"/>
      <c r="GSE71" s="261"/>
      <c r="GSF71" s="265"/>
      <c r="GSG71" s="266"/>
      <c r="GSH71" s="200"/>
      <c r="GSI71" s="266"/>
      <c r="GSJ71" s="261"/>
      <c r="GSK71" s="265"/>
      <c r="GSL71" s="266"/>
      <c r="GSM71" s="200"/>
      <c r="GSN71" s="266"/>
      <c r="GSO71" s="261"/>
      <c r="GSP71" s="265"/>
      <c r="GSQ71" s="266"/>
      <c r="GSR71" s="200"/>
      <c r="GSS71" s="266"/>
      <c r="GST71" s="261"/>
      <c r="GSU71" s="265"/>
      <c r="GSV71" s="266"/>
      <c r="GSW71" s="200"/>
      <c r="GSX71" s="266"/>
      <c r="GSY71" s="261"/>
      <c r="GSZ71" s="265"/>
      <c r="GTA71" s="266"/>
      <c r="GTB71" s="200"/>
      <c r="GTC71" s="266"/>
      <c r="GTD71" s="261"/>
      <c r="GTE71" s="265"/>
      <c r="GTF71" s="266"/>
      <c r="GTG71" s="200"/>
      <c r="GTH71" s="266"/>
      <c r="GTI71" s="261"/>
      <c r="GTJ71" s="265"/>
      <c r="GTK71" s="266"/>
      <c r="GTL71" s="200"/>
      <c r="GTM71" s="266"/>
      <c r="GTN71" s="261"/>
      <c r="GTO71" s="265"/>
      <c r="GTP71" s="266"/>
      <c r="GTQ71" s="200"/>
      <c r="GTR71" s="266"/>
      <c r="GTS71" s="261"/>
      <c r="GTT71" s="265"/>
      <c r="GTU71" s="266"/>
      <c r="GTV71" s="200"/>
      <c r="GTW71" s="266"/>
      <c r="GTX71" s="261"/>
      <c r="GTY71" s="265"/>
      <c r="GTZ71" s="266"/>
      <c r="GUA71" s="200"/>
      <c r="GUB71" s="266"/>
      <c r="GUC71" s="261"/>
      <c r="GUD71" s="265"/>
      <c r="GUE71" s="266"/>
      <c r="GUF71" s="200"/>
      <c r="GUG71" s="266"/>
      <c r="GUH71" s="261"/>
      <c r="GUI71" s="265"/>
      <c r="GUJ71" s="266"/>
      <c r="GUK71" s="200"/>
      <c r="GUL71" s="266"/>
      <c r="GUM71" s="261"/>
      <c r="GUN71" s="265"/>
      <c r="GUO71" s="266"/>
      <c r="GUP71" s="200"/>
      <c r="GUQ71" s="266"/>
      <c r="GUR71" s="261"/>
      <c r="GUS71" s="265"/>
      <c r="GUT71" s="266"/>
      <c r="GUU71" s="200"/>
      <c r="GUV71" s="266"/>
      <c r="GUW71" s="261"/>
      <c r="GUX71" s="265"/>
      <c r="GUY71" s="266"/>
      <c r="GUZ71" s="200"/>
      <c r="GVA71" s="266"/>
      <c r="GVB71" s="261"/>
      <c r="GVC71" s="265"/>
      <c r="GVD71" s="266"/>
      <c r="GVE71" s="200"/>
      <c r="GVF71" s="266"/>
      <c r="GVG71" s="261"/>
      <c r="GVH71" s="265"/>
      <c r="GVI71" s="266"/>
      <c r="GVJ71" s="200"/>
      <c r="GVK71" s="266"/>
      <c r="GVL71" s="261"/>
      <c r="GVM71" s="265"/>
      <c r="GVN71" s="266"/>
      <c r="GVO71" s="200"/>
      <c r="GVP71" s="266"/>
      <c r="GVQ71" s="261"/>
      <c r="GVR71" s="265"/>
      <c r="GVS71" s="266"/>
      <c r="GVT71" s="200"/>
      <c r="GVU71" s="266"/>
      <c r="GVV71" s="261"/>
      <c r="GVW71" s="265"/>
      <c r="GVX71" s="266"/>
      <c r="GVY71" s="200"/>
      <c r="GVZ71" s="266"/>
      <c r="GWA71" s="261"/>
      <c r="GWB71" s="265"/>
      <c r="GWC71" s="266"/>
      <c r="GWD71" s="200"/>
      <c r="GWE71" s="266"/>
      <c r="GWF71" s="261"/>
      <c r="GWG71" s="265"/>
      <c r="GWH71" s="266"/>
      <c r="GWI71" s="200"/>
      <c r="GWJ71" s="266"/>
      <c r="GWK71" s="261"/>
      <c r="GWL71" s="265"/>
      <c r="GWM71" s="266"/>
      <c r="GWN71" s="200"/>
      <c r="GWO71" s="266"/>
      <c r="GWP71" s="261"/>
      <c r="GWQ71" s="265"/>
      <c r="GWR71" s="266"/>
      <c r="GWS71" s="200"/>
      <c r="GWT71" s="266"/>
      <c r="GWU71" s="261"/>
      <c r="GWV71" s="265"/>
      <c r="GWW71" s="266"/>
      <c r="GWX71" s="200"/>
      <c r="GWY71" s="266"/>
      <c r="GWZ71" s="261"/>
      <c r="GXA71" s="265"/>
      <c r="GXB71" s="266"/>
      <c r="GXC71" s="200"/>
      <c r="GXD71" s="266"/>
      <c r="GXE71" s="261"/>
      <c r="GXF71" s="265"/>
      <c r="GXG71" s="266"/>
      <c r="GXH71" s="200"/>
      <c r="GXI71" s="266"/>
      <c r="GXJ71" s="261"/>
      <c r="GXK71" s="265"/>
      <c r="GXL71" s="266"/>
      <c r="GXM71" s="200"/>
      <c r="GXN71" s="266"/>
      <c r="GXO71" s="261"/>
      <c r="GXP71" s="265"/>
      <c r="GXQ71" s="266"/>
      <c r="GXR71" s="200"/>
      <c r="GXS71" s="266"/>
      <c r="GXT71" s="261"/>
      <c r="GXU71" s="265"/>
      <c r="GXV71" s="266"/>
      <c r="GXW71" s="200"/>
      <c r="GXX71" s="266"/>
      <c r="GXY71" s="261"/>
      <c r="GXZ71" s="265"/>
      <c r="GYA71" s="266"/>
      <c r="GYB71" s="200"/>
      <c r="GYC71" s="266"/>
      <c r="GYD71" s="261"/>
      <c r="GYE71" s="265"/>
      <c r="GYF71" s="266"/>
      <c r="GYG71" s="200"/>
      <c r="GYH71" s="266"/>
      <c r="GYI71" s="261"/>
      <c r="GYJ71" s="265"/>
      <c r="GYK71" s="266"/>
      <c r="GYL71" s="200"/>
      <c r="GYM71" s="266"/>
      <c r="GYN71" s="261"/>
      <c r="GYO71" s="265"/>
      <c r="GYP71" s="266"/>
      <c r="GYQ71" s="200"/>
      <c r="GYR71" s="266"/>
      <c r="GYS71" s="261"/>
      <c r="GYT71" s="265"/>
      <c r="GYU71" s="266"/>
      <c r="GYV71" s="200"/>
      <c r="GYW71" s="266"/>
      <c r="GYX71" s="261"/>
      <c r="GYY71" s="265"/>
      <c r="GYZ71" s="266"/>
      <c r="GZA71" s="200"/>
      <c r="GZB71" s="266"/>
      <c r="GZC71" s="261"/>
      <c r="GZD71" s="265"/>
      <c r="GZE71" s="266"/>
      <c r="GZF71" s="200"/>
      <c r="GZG71" s="266"/>
      <c r="GZH71" s="261"/>
      <c r="GZI71" s="265"/>
      <c r="GZJ71" s="266"/>
      <c r="GZK71" s="200"/>
      <c r="GZL71" s="266"/>
      <c r="GZM71" s="261"/>
      <c r="GZN71" s="265"/>
      <c r="GZO71" s="266"/>
      <c r="GZP71" s="200"/>
      <c r="GZQ71" s="266"/>
      <c r="GZR71" s="261"/>
      <c r="GZS71" s="265"/>
      <c r="GZT71" s="266"/>
      <c r="GZU71" s="200"/>
      <c r="GZV71" s="266"/>
      <c r="GZW71" s="261"/>
      <c r="GZX71" s="265"/>
      <c r="GZY71" s="266"/>
      <c r="GZZ71" s="200"/>
      <c r="HAA71" s="266"/>
      <c r="HAB71" s="261"/>
      <c r="HAC71" s="265"/>
      <c r="HAD71" s="266"/>
      <c r="HAE71" s="200"/>
      <c r="HAF71" s="266"/>
      <c r="HAG71" s="261"/>
      <c r="HAH71" s="265"/>
      <c r="HAI71" s="266"/>
      <c r="HAJ71" s="200"/>
      <c r="HAK71" s="266"/>
      <c r="HAL71" s="261"/>
      <c r="HAM71" s="265"/>
      <c r="HAN71" s="266"/>
      <c r="HAO71" s="200"/>
      <c r="HAP71" s="266"/>
      <c r="HAQ71" s="261"/>
      <c r="HAR71" s="265"/>
      <c r="HAS71" s="266"/>
      <c r="HAT71" s="200"/>
      <c r="HAU71" s="266"/>
      <c r="HAV71" s="261"/>
      <c r="HAW71" s="265"/>
      <c r="HAX71" s="266"/>
      <c r="HAY71" s="200"/>
      <c r="HAZ71" s="266"/>
      <c r="HBA71" s="261"/>
      <c r="HBB71" s="265"/>
      <c r="HBC71" s="266"/>
      <c r="HBD71" s="200"/>
      <c r="HBE71" s="266"/>
      <c r="HBF71" s="261"/>
      <c r="HBG71" s="265"/>
      <c r="HBH71" s="266"/>
      <c r="HBI71" s="200"/>
      <c r="HBJ71" s="266"/>
      <c r="HBK71" s="261"/>
      <c r="HBL71" s="265"/>
      <c r="HBM71" s="266"/>
      <c r="HBN71" s="200"/>
      <c r="HBO71" s="266"/>
      <c r="HBP71" s="261"/>
      <c r="HBQ71" s="265"/>
      <c r="HBR71" s="266"/>
      <c r="HBS71" s="200"/>
      <c r="HBT71" s="266"/>
      <c r="HBU71" s="261"/>
      <c r="HBV71" s="265"/>
      <c r="HBW71" s="266"/>
      <c r="HBX71" s="200"/>
      <c r="HBY71" s="266"/>
      <c r="HBZ71" s="261"/>
      <c r="HCA71" s="265"/>
      <c r="HCB71" s="266"/>
      <c r="HCC71" s="200"/>
      <c r="HCD71" s="266"/>
      <c r="HCE71" s="261"/>
      <c r="HCF71" s="265"/>
      <c r="HCG71" s="266"/>
      <c r="HCH71" s="200"/>
      <c r="HCI71" s="266"/>
      <c r="HCJ71" s="261"/>
      <c r="HCK71" s="265"/>
      <c r="HCL71" s="266"/>
      <c r="HCM71" s="200"/>
      <c r="HCN71" s="266"/>
      <c r="HCO71" s="261"/>
      <c r="HCP71" s="265"/>
      <c r="HCQ71" s="266"/>
      <c r="HCR71" s="200"/>
      <c r="HCS71" s="266"/>
      <c r="HCT71" s="261"/>
      <c r="HCU71" s="265"/>
      <c r="HCV71" s="266"/>
      <c r="HCW71" s="200"/>
      <c r="HCX71" s="266"/>
      <c r="HCY71" s="261"/>
      <c r="HCZ71" s="265"/>
      <c r="HDA71" s="266"/>
      <c r="HDB71" s="200"/>
      <c r="HDC71" s="266"/>
      <c r="HDD71" s="261"/>
      <c r="HDE71" s="265"/>
      <c r="HDF71" s="266"/>
      <c r="HDG71" s="200"/>
      <c r="HDH71" s="266"/>
      <c r="HDI71" s="261"/>
      <c r="HDJ71" s="265"/>
      <c r="HDK71" s="266"/>
      <c r="HDL71" s="200"/>
      <c r="HDM71" s="266"/>
      <c r="HDN71" s="261"/>
      <c r="HDO71" s="265"/>
      <c r="HDP71" s="266"/>
      <c r="HDQ71" s="200"/>
      <c r="HDR71" s="266"/>
      <c r="HDS71" s="261"/>
      <c r="HDT71" s="265"/>
      <c r="HDU71" s="266"/>
      <c r="HDV71" s="200"/>
      <c r="HDW71" s="266"/>
      <c r="HDX71" s="261"/>
      <c r="HDY71" s="265"/>
      <c r="HDZ71" s="266"/>
      <c r="HEA71" s="200"/>
      <c r="HEB71" s="266"/>
      <c r="HEC71" s="261"/>
      <c r="HED71" s="265"/>
      <c r="HEE71" s="266"/>
      <c r="HEF71" s="200"/>
      <c r="HEG71" s="266"/>
      <c r="HEH71" s="261"/>
      <c r="HEI71" s="265"/>
      <c r="HEJ71" s="266"/>
      <c r="HEK71" s="200"/>
      <c r="HEL71" s="266"/>
      <c r="HEM71" s="261"/>
      <c r="HEN71" s="265"/>
      <c r="HEO71" s="266"/>
      <c r="HEP71" s="200"/>
      <c r="HEQ71" s="266"/>
      <c r="HER71" s="261"/>
      <c r="HES71" s="265"/>
      <c r="HET71" s="266"/>
      <c r="HEU71" s="200"/>
      <c r="HEV71" s="266"/>
      <c r="HEW71" s="261"/>
      <c r="HEX71" s="265"/>
      <c r="HEY71" s="266"/>
      <c r="HEZ71" s="200"/>
      <c r="HFA71" s="266"/>
      <c r="HFB71" s="261"/>
      <c r="HFC71" s="265"/>
      <c r="HFD71" s="266"/>
      <c r="HFE71" s="200"/>
      <c r="HFF71" s="266"/>
      <c r="HFG71" s="261"/>
      <c r="HFH71" s="265"/>
      <c r="HFI71" s="266"/>
      <c r="HFJ71" s="200"/>
      <c r="HFK71" s="266"/>
      <c r="HFL71" s="261"/>
      <c r="HFM71" s="265"/>
      <c r="HFN71" s="266"/>
      <c r="HFO71" s="200"/>
      <c r="HFP71" s="266"/>
      <c r="HFQ71" s="261"/>
      <c r="HFR71" s="265"/>
      <c r="HFS71" s="266"/>
      <c r="HFT71" s="200"/>
      <c r="HFU71" s="266"/>
      <c r="HFV71" s="261"/>
      <c r="HFW71" s="265"/>
      <c r="HFX71" s="266"/>
      <c r="HFY71" s="200"/>
      <c r="HFZ71" s="266"/>
      <c r="HGA71" s="261"/>
      <c r="HGB71" s="265"/>
      <c r="HGC71" s="266"/>
      <c r="HGD71" s="200"/>
      <c r="HGE71" s="266"/>
      <c r="HGF71" s="261"/>
      <c r="HGG71" s="265"/>
      <c r="HGH71" s="266"/>
      <c r="HGI71" s="200"/>
      <c r="HGJ71" s="266"/>
      <c r="HGK71" s="261"/>
      <c r="HGL71" s="265"/>
      <c r="HGM71" s="266"/>
      <c r="HGN71" s="200"/>
      <c r="HGO71" s="266"/>
      <c r="HGP71" s="261"/>
      <c r="HGQ71" s="265"/>
      <c r="HGR71" s="266"/>
      <c r="HGS71" s="200"/>
      <c r="HGT71" s="266"/>
      <c r="HGU71" s="261"/>
      <c r="HGV71" s="265"/>
      <c r="HGW71" s="266"/>
      <c r="HGX71" s="200"/>
      <c r="HGY71" s="266"/>
      <c r="HGZ71" s="261"/>
      <c r="HHA71" s="265"/>
      <c r="HHB71" s="266"/>
      <c r="HHC71" s="200"/>
      <c r="HHD71" s="266"/>
      <c r="HHE71" s="261"/>
      <c r="HHF71" s="265"/>
      <c r="HHG71" s="266"/>
      <c r="HHH71" s="200"/>
      <c r="HHI71" s="266"/>
      <c r="HHJ71" s="261"/>
      <c r="HHK71" s="265"/>
      <c r="HHL71" s="266"/>
      <c r="HHM71" s="200"/>
      <c r="HHN71" s="266"/>
      <c r="HHO71" s="261"/>
      <c r="HHP71" s="265"/>
      <c r="HHQ71" s="266"/>
      <c r="HHR71" s="200"/>
      <c r="HHS71" s="266"/>
      <c r="HHT71" s="261"/>
      <c r="HHU71" s="265"/>
      <c r="HHV71" s="266"/>
      <c r="HHW71" s="200"/>
      <c r="HHX71" s="266"/>
      <c r="HHY71" s="261"/>
      <c r="HHZ71" s="265"/>
      <c r="HIA71" s="266"/>
      <c r="HIB71" s="200"/>
      <c r="HIC71" s="266"/>
      <c r="HID71" s="261"/>
      <c r="HIE71" s="265"/>
      <c r="HIF71" s="266"/>
      <c r="HIG71" s="200"/>
      <c r="HIH71" s="266"/>
      <c r="HII71" s="261"/>
      <c r="HIJ71" s="265"/>
      <c r="HIK71" s="266"/>
      <c r="HIL71" s="200"/>
      <c r="HIM71" s="266"/>
      <c r="HIN71" s="261"/>
      <c r="HIO71" s="265"/>
      <c r="HIP71" s="266"/>
      <c r="HIQ71" s="200"/>
      <c r="HIR71" s="266"/>
      <c r="HIS71" s="261"/>
      <c r="HIT71" s="265"/>
      <c r="HIU71" s="266"/>
      <c r="HIV71" s="200"/>
      <c r="HIW71" s="266"/>
      <c r="HIX71" s="261"/>
      <c r="HIY71" s="265"/>
      <c r="HIZ71" s="266"/>
      <c r="HJA71" s="200"/>
      <c r="HJB71" s="266"/>
      <c r="HJC71" s="261"/>
      <c r="HJD71" s="265"/>
      <c r="HJE71" s="266"/>
      <c r="HJF71" s="200"/>
      <c r="HJG71" s="266"/>
      <c r="HJH71" s="261"/>
      <c r="HJI71" s="265"/>
      <c r="HJJ71" s="266"/>
      <c r="HJK71" s="200"/>
      <c r="HJL71" s="266"/>
      <c r="HJM71" s="261"/>
      <c r="HJN71" s="265"/>
      <c r="HJO71" s="266"/>
      <c r="HJP71" s="200"/>
      <c r="HJQ71" s="266"/>
      <c r="HJR71" s="261"/>
      <c r="HJS71" s="265"/>
      <c r="HJT71" s="266"/>
      <c r="HJU71" s="200"/>
      <c r="HJV71" s="266"/>
      <c r="HJW71" s="261"/>
      <c r="HJX71" s="265"/>
      <c r="HJY71" s="266"/>
      <c r="HJZ71" s="200"/>
      <c r="HKA71" s="266"/>
      <c r="HKB71" s="261"/>
      <c r="HKC71" s="265"/>
      <c r="HKD71" s="266"/>
      <c r="HKE71" s="200"/>
      <c r="HKF71" s="266"/>
      <c r="HKG71" s="261"/>
      <c r="HKH71" s="265"/>
      <c r="HKI71" s="266"/>
      <c r="HKJ71" s="200"/>
      <c r="HKK71" s="266"/>
      <c r="HKL71" s="261"/>
      <c r="HKM71" s="265"/>
      <c r="HKN71" s="266"/>
      <c r="HKO71" s="200"/>
      <c r="HKP71" s="266"/>
      <c r="HKQ71" s="261"/>
      <c r="HKR71" s="265"/>
      <c r="HKS71" s="266"/>
      <c r="HKT71" s="200"/>
      <c r="HKU71" s="266"/>
      <c r="HKV71" s="261"/>
      <c r="HKW71" s="265"/>
      <c r="HKX71" s="266"/>
      <c r="HKY71" s="200"/>
      <c r="HKZ71" s="266"/>
      <c r="HLA71" s="261"/>
      <c r="HLB71" s="265"/>
      <c r="HLC71" s="266"/>
      <c r="HLD71" s="200"/>
      <c r="HLE71" s="266"/>
      <c r="HLF71" s="261"/>
      <c r="HLG71" s="265"/>
      <c r="HLH71" s="266"/>
      <c r="HLI71" s="200"/>
      <c r="HLJ71" s="266"/>
      <c r="HLK71" s="261"/>
      <c r="HLL71" s="265"/>
      <c r="HLM71" s="266"/>
      <c r="HLN71" s="200"/>
      <c r="HLO71" s="266"/>
      <c r="HLP71" s="261"/>
      <c r="HLQ71" s="265"/>
      <c r="HLR71" s="266"/>
      <c r="HLS71" s="200"/>
      <c r="HLT71" s="266"/>
      <c r="HLU71" s="261"/>
      <c r="HLV71" s="265"/>
      <c r="HLW71" s="266"/>
      <c r="HLX71" s="200"/>
      <c r="HLY71" s="266"/>
      <c r="HLZ71" s="261"/>
      <c r="HMA71" s="265"/>
      <c r="HMB71" s="266"/>
      <c r="HMC71" s="200"/>
      <c r="HMD71" s="266"/>
      <c r="HME71" s="261"/>
      <c r="HMF71" s="265"/>
      <c r="HMG71" s="266"/>
      <c r="HMH71" s="200"/>
      <c r="HMI71" s="266"/>
      <c r="HMJ71" s="261"/>
      <c r="HMK71" s="265"/>
      <c r="HML71" s="266"/>
      <c r="HMM71" s="200"/>
      <c r="HMN71" s="266"/>
      <c r="HMO71" s="261"/>
      <c r="HMP71" s="265"/>
      <c r="HMQ71" s="266"/>
      <c r="HMR71" s="200"/>
      <c r="HMS71" s="266"/>
      <c r="HMT71" s="261"/>
      <c r="HMU71" s="265"/>
      <c r="HMV71" s="266"/>
      <c r="HMW71" s="200"/>
      <c r="HMX71" s="266"/>
      <c r="HMY71" s="261"/>
      <c r="HMZ71" s="265"/>
      <c r="HNA71" s="266"/>
      <c r="HNB71" s="200"/>
      <c r="HNC71" s="266"/>
      <c r="HND71" s="261"/>
      <c r="HNE71" s="265"/>
      <c r="HNF71" s="266"/>
      <c r="HNG71" s="200"/>
      <c r="HNH71" s="266"/>
      <c r="HNI71" s="261"/>
      <c r="HNJ71" s="265"/>
      <c r="HNK71" s="266"/>
      <c r="HNL71" s="200"/>
      <c r="HNM71" s="266"/>
      <c r="HNN71" s="261"/>
      <c r="HNO71" s="265"/>
      <c r="HNP71" s="266"/>
      <c r="HNQ71" s="200"/>
      <c r="HNR71" s="266"/>
      <c r="HNS71" s="261"/>
      <c r="HNT71" s="265"/>
      <c r="HNU71" s="266"/>
      <c r="HNV71" s="200"/>
      <c r="HNW71" s="266"/>
      <c r="HNX71" s="261"/>
      <c r="HNY71" s="265"/>
      <c r="HNZ71" s="266"/>
      <c r="HOA71" s="200"/>
      <c r="HOB71" s="266"/>
      <c r="HOC71" s="261"/>
      <c r="HOD71" s="265"/>
      <c r="HOE71" s="266"/>
      <c r="HOF71" s="200"/>
      <c r="HOG71" s="266"/>
      <c r="HOH71" s="261"/>
      <c r="HOI71" s="265"/>
      <c r="HOJ71" s="266"/>
      <c r="HOK71" s="200"/>
      <c r="HOL71" s="266"/>
      <c r="HOM71" s="261"/>
      <c r="HON71" s="265"/>
      <c r="HOO71" s="266"/>
      <c r="HOP71" s="200"/>
      <c r="HOQ71" s="266"/>
      <c r="HOR71" s="261"/>
      <c r="HOS71" s="265"/>
      <c r="HOT71" s="266"/>
      <c r="HOU71" s="200"/>
      <c r="HOV71" s="266"/>
      <c r="HOW71" s="261"/>
      <c r="HOX71" s="265"/>
      <c r="HOY71" s="266"/>
      <c r="HOZ71" s="200"/>
      <c r="HPA71" s="266"/>
      <c r="HPB71" s="261"/>
      <c r="HPC71" s="265"/>
      <c r="HPD71" s="266"/>
      <c r="HPE71" s="200"/>
      <c r="HPF71" s="266"/>
      <c r="HPG71" s="261"/>
      <c r="HPH71" s="265"/>
      <c r="HPI71" s="266"/>
      <c r="HPJ71" s="200"/>
      <c r="HPK71" s="266"/>
      <c r="HPL71" s="261"/>
      <c r="HPM71" s="265"/>
      <c r="HPN71" s="266"/>
      <c r="HPO71" s="200"/>
      <c r="HPP71" s="266"/>
      <c r="HPQ71" s="261"/>
      <c r="HPR71" s="265"/>
      <c r="HPS71" s="266"/>
      <c r="HPT71" s="200"/>
      <c r="HPU71" s="266"/>
      <c r="HPV71" s="261"/>
      <c r="HPW71" s="265"/>
      <c r="HPX71" s="266"/>
      <c r="HPY71" s="200"/>
      <c r="HPZ71" s="266"/>
      <c r="HQA71" s="261"/>
      <c r="HQB71" s="265"/>
      <c r="HQC71" s="266"/>
      <c r="HQD71" s="200"/>
      <c r="HQE71" s="266"/>
      <c r="HQF71" s="261"/>
      <c r="HQG71" s="265"/>
      <c r="HQH71" s="266"/>
      <c r="HQI71" s="200"/>
      <c r="HQJ71" s="266"/>
      <c r="HQK71" s="261"/>
      <c r="HQL71" s="265"/>
      <c r="HQM71" s="266"/>
      <c r="HQN71" s="200"/>
      <c r="HQO71" s="266"/>
      <c r="HQP71" s="261"/>
      <c r="HQQ71" s="265"/>
      <c r="HQR71" s="266"/>
      <c r="HQS71" s="200"/>
      <c r="HQT71" s="266"/>
      <c r="HQU71" s="261"/>
      <c r="HQV71" s="265"/>
      <c r="HQW71" s="266"/>
      <c r="HQX71" s="200"/>
      <c r="HQY71" s="266"/>
      <c r="HQZ71" s="261"/>
      <c r="HRA71" s="265"/>
      <c r="HRB71" s="266"/>
      <c r="HRC71" s="200"/>
      <c r="HRD71" s="266"/>
      <c r="HRE71" s="261"/>
      <c r="HRF71" s="265"/>
      <c r="HRG71" s="266"/>
      <c r="HRH71" s="200"/>
      <c r="HRI71" s="266"/>
      <c r="HRJ71" s="261"/>
      <c r="HRK71" s="265"/>
      <c r="HRL71" s="266"/>
      <c r="HRM71" s="200"/>
      <c r="HRN71" s="266"/>
      <c r="HRO71" s="261"/>
      <c r="HRP71" s="265"/>
      <c r="HRQ71" s="266"/>
      <c r="HRR71" s="200"/>
      <c r="HRS71" s="266"/>
      <c r="HRT71" s="261"/>
      <c r="HRU71" s="265"/>
      <c r="HRV71" s="266"/>
      <c r="HRW71" s="200"/>
      <c r="HRX71" s="266"/>
      <c r="HRY71" s="261"/>
      <c r="HRZ71" s="265"/>
      <c r="HSA71" s="266"/>
      <c r="HSB71" s="200"/>
      <c r="HSC71" s="266"/>
      <c r="HSD71" s="261"/>
      <c r="HSE71" s="265"/>
      <c r="HSF71" s="266"/>
      <c r="HSG71" s="200"/>
      <c r="HSH71" s="266"/>
      <c r="HSI71" s="261"/>
      <c r="HSJ71" s="265"/>
      <c r="HSK71" s="266"/>
      <c r="HSL71" s="200"/>
      <c r="HSM71" s="266"/>
      <c r="HSN71" s="261"/>
      <c r="HSO71" s="265"/>
      <c r="HSP71" s="266"/>
      <c r="HSQ71" s="200"/>
      <c r="HSR71" s="266"/>
      <c r="HSS71" s="261"/>
      <c r="HST71" s="265"/>
      <c r="HSU71" s="266"/>
      <c r="HSV71" s="200"/>
      <c r="HSW71" s="266"/>
      <c r="HSX71" s="261"/>
      <c r="HSY71" s="265"/>
      <c r="HSZ71" s="266"/>
      <c r="HTA71" s="200"/>
      <c r="HTB71" s="266"/>
      <c r="HTC71" s="261"/>
      <c r="HTD71" s="265"/>
      <c r="HTE71" s="266"/>
      <c r="HTF71" s="200"/>
      <c r="HTG71" s="266"/>
      <c r="HTH71" s="261"/>
      <c r="HTI71" s="265"/>
      <c r="HTJ71" s="266"/>
      <c r="HTK71" s="200"/>
      <c r="HTL71" s="266"/>
      <c r="HTM71" s="261"/>
      <c r="HTN71" s="265"/>
      <c r="HTO71" s="266"/>
      <c r="HTP71" s="200"/>
      <c r="HTQ71" s="266"/>
      <c r="HTR71" s="261"/>
      <c r="HTS71" s="265"/>
      <c r="HTT71" s="266"/>
      <c r="HTU71" s="200"/>
      <c r="HTV71" s="266"/>
      <c r="HTW71" s="261"/>
      <c r="HTX71" s="265"/>
      <c r="HTY71" s="266"/>
      <c r="HTZ71" s="200"/>
      <c r="HUA71" s="266"/>
      <c r="HUB71" s="261"/>
      <c r="HUC71" s="265"/>
      <c r="HUD71" s="266"/>
      <c r="HUE71" s="200"/>
      <c r="HUF71" s="266"/>
      <c r="HUG71" s="261"/>
      <c r="HUH71" s="265"/>
      <c r="HUI71" s="266"/>
      <c r="HUJ71" s="200"/>
      <c r="HUK71" s="266"/>
      <c r="HUL71" s="261"/>
      <c r="HUM71" s="265"/>
      <c r="HUN71" s="266"/>
      <c r="HUO71" s="200"/>
      <c r="HUP71" s="266"/>
      <c r="HUQ71" s="261"/>
      <c r="HUR71" s="265"/>
      <c r="HUS71" s="266"/>
      <c r="HUT71" s="200"/>
      <c r="HUU71" s="266"/>
      <c r="HUV71" s="261"/>
      <c r="HUW71" s="265"/>
      <c r="HUX71" s="266"/>
      <c r="HUY71" s="200"/>
      <c r="HUZ71" s="266"/>
      <c r="HVA71" s="261"/>
      <c r="HVB71" s="265"/>
      <c r="HVC71" s="266"/>
      <c r="HVD71" s="200"/>
      <c r="HVE71" s="266"/>
      <c r="HVF71" s="261"/>
      <c r="HVG71" s="265"/>
      <c r="HVH71" s="266"/>
      <c r="HVI71" s="200"/>
      <c r="HVJ71" s="266"/>
      <c r="HVK71" s="261"/>
      <c r="HVL71" s="265"/>
      <c r="HVM71" s="266"/>
      <c r="HVN71" s="200"/>
      <c r="HVO71" s="266"/>
      <c r="HVP71" s="261"/>
      <c r="HVQ71" s="265"/>
      <c r="HVR71" s="266"/>
      <c r="HVS71" s="200"/>
      <c r="HVT71" s="266"/>
      <c r="HVU71" s="261"/>
      <c r="HVV71" s="265"/>
      <c r="HVW71" s="266"/>
      <c r="HVX71" s="200"/>
      <c r="HVY71" s="266"/>
      <c r="HVZ71" s="261"/>
      <c r="HWA71" s="265"/>
      <c r="HWB71" s="266"/>
      <c r="HWC71" s="200"/>
      <c r="HWD71" s="266"/>
      <c r="HWE71" s="261"/>
      <c r="HWF71" s="265"/>
      <c r="HWG71" s="266"/>
      <c r="HWH71" s="200"/>
      <c r="HWI71" s="266"/>
      <c r="HWJ71" s="261"/>
      <c r="HWK71" s="265"/>
      <c r="HWL71" s="266"/>
      <c r="HWM71" s="200"/>
      <c r="HWN71" s="266"/>
      <c r="HWO71" s="261"/>
      <c r="HWP71" s="265"/>
      <c r="HWQ71" s="266"/>
      <c r="HWR71" s="200"/>
      <c r="HWS71" s="266"/>
      <c r="HWT71" s="261"/>
      <c r="HWU71" s="265"/>
      <c r="HWV71" s="266"/>
      <c r="HWW71" s="200"/>
      <c r="HWX71" s="266"/>
      <c r="HWY71" s="261"/>
      <c r="HWZ71" s="265"/>
      <c r="HXA71" s="266"/>
      <c r="HXB71" s="200"/>
      <c r="HXC71" s="266"/>
      <c r="HXD71" s="261"/>
      <c r="HXE71" s="265"/>
      <c r="HXF71" s="266"/>
      <c r="HXG71" s="200"/>
      <c r="HXH71" s="266"/>
      <c r="HXI71" s="261"/>
      <c r="HXJ71" s="265"/>
      <c r="HXK71" s="266"/>
      <c r="HXL71" s="200"/>
      <c r="HXM71" s="266"/>
      <c r="HXN71" s="261"/>
      <c r="HXO71" s="265"/>
      <c r="HXP71" s="266"/>
      <c r="HXQ71" s="200"/>
      <c r="HXR71" s="266"/>
      <c r="HXS71" s="261"/>
      <c r="HXT71" s="265"/>
      <c r="HXU71" s="266"/>
      <c r="HXV71" s="200"/>
      <c r="HXW71" s="266"/>
      <c r="HXX71" s="261"/>
      <c r="HXY71" s="265"/>
      <c r="HXZ71" s="266"/>
      <c r="HYA71" s="200"/>
      <c r="HYB71" s="266"/>
      <c r="HYC71" s="261"/>
      <c r="HYD71" s="265"/>
      <c r="HYE71" s="266"/>
      <c r="HYF71" s="200"/>
      <c r="HYG71" s="266"/>
      <c r="HYH71" s="261"/>
      <c r="HYI71" s="265"/>
      <c r="HYJ71" s="266"/>
      <c r="HYK71" s="200"/>
      <c r="HYL71" s="266"/>
      <c r="HYM71" s="261"/>
      <c r="HYN71" s="265"/>
      <c r="HYO71" s="266"/>
      <c r="HYP71" s="200"/>
      <c r="HYQ71" s="266"/>
      <c r="HYR71" s="261"/>
      <c r="HYS71" s="265"/>
      <c r="HYT71" s="266"/>
      <c r="HYU71" s="200"/>
      <c r="HYV71" s="266"/>
      <c r="HYW71" s="261"/>
      <c r="HYX71" s="265"/>
      <c r="HYY71" s="266"/>
      <c r="HYZ71" s="200"/>
      <c r="HZA71" s="266"/>
      <c r="HZB71" s="261"/>
      <c r="HZC71" s="265"/>
      <c r="HZD71" s="266"/>
      <c r="HZE71" s="200"/>
      <c r="HZF71" s="266"/>
      <c r="HZG71" s="261"/>
      <c r="HZH71" s="265"/>
      <c r="HZI71" s="266"/>
      <c r="HZJ71" s="200"/>
      <c r="HZK71" s="266"/>
      <c r="HZL71" s="261"/>
      <c r="HZM71" s="265"/>
      <c r="HZN71" s="266"/>
      <c r="HZO71" s="200"/>
      <c r="HZP71" s="266"/>
      <c r="HZQ71" s="261"/>
      <c r="HZR71" s="265"/>
      <c r="HZS71" s="266"/>
      <c r="HZT71" s="200"/>
      <c r="HZU71" s="266"/>
      <c r="HZV71" s="261"/>
      <c r="HZW71" s="265"/>
      <c r="HZX71" s="266"/>
      <c r="HZY71" s="200"/>
      <c r="HZZ71" s="266"/>
      <c r="IAA71" s="261"/>
      <c r="IAB71" s="265"/>
      <c r="IAC71" s="266"/>
      <c r="IAD71" s="200"/>
      <c r="IAE71" s="266"/>
      <c r="IAF71" s="261"/>
      <c r="IAG71" s="265"/>
      <c r="IAH71" s="266"/>
      <c r="IAI71" s="200"/>
      <c r="IAJ71" s="266"/>
      <c r="IAK71" s="261"/>
      <c r="IAL71" s="265"/>
      <c r="IAM71" s="266"/>
      <c r="IAN71" s="200"/>
      <c r="IAO71" s="266"/>
      <c r="IAP71" s="261"/>
      <c r="IAQ71" s="265"/>
      <c r="IAR71" s="266"/>
      <c r="IAS71" s="200"/>
      <c r="IAT71" s="266"/>
      <c r="IAU71" s="261"/>
      <c r="IAV71" s="265"/>
      <c r="IAW71" s="266"/>
      <c r="IAX71" s="200"/>
      <c r="IAY71" s="266"/>
      <c r="IAZ71" s="261"/>
      <c r="IBA71" s="265"/>
      <c r="IBB71" s="266"/>
      <c r="IBC71" s="200"/>
      <c r="IBD71" s="266"/>
      <c r="IBE71" s="261"/>
      <c r="IBF71" s="265"/>
      <c r="IBG71" s="266"/>
      <c r="IBH71" s="200"/>
      <c r="IBI71" s="266"/>
      <c r="IBJ71" s="261"/>
      <c r="IBK71" s="265"/>
      <c r="IBL71" s="266"/>
      <c r="IBM71" s="200"/>
      <c r="IBN71" s="266"/>
      <c r="IBO71" s="261"/>
      <c r="IBP71" s="265"/>
      <c r="IBQ71" s="266"/>
      <c r="IBR71" s="200"/>
      <c r="IBS71" s="266"/>
      <c r="IBT71" s="261"/>
      <c r="IBU71" s="265"/>
      <c r="IBV71" s="266"/>
      <c r="IBW71" s="200"/>
      <c r="IBX71" s="266"/>
      <c r="IBY71" s="261"/>
      <c r="IBZ71" s="265"/>
      <c r="ICA71" s="266"/>
      <c r="ICB71" s="200"/>
      <c r="ICC71" s="266"/>
      <c r="ICD71" s="261"/>
      <c r="ICE71" s="265"/>
      <c r="ICF71" s="266"/>
      <c r="ICG71" s="200"/>
      <c r="ICH71" s="266"/>
      <c r="ICI71" s="261"/>
      <c r="ICJ71" s="265"/>
      <c r="ICK71" s="266"/>
      <c r="ICL71" s="200"/>
      <c r="ICM71" s="266"/>
      <c r="ICN71" s="261"/>
      <c r="ICO71" s="265"/>
      <c r="ICP71" s="266"/>
      <c r="ICQ71" s="200"/>
      <c r="ICR71" s="266"/>
      <c r="ICS71" s="261"/>
      <c r="ICT71" s="265"/>
      <c r="ICU71" s="266"/>
      <c r="ICV71" s="200"/>
      <c r="ICW71" s="266"/>
      <c r="ICX71" s="261"/>
      <c r="ICY71" s="265"/>
      <c r="ICZ71" s="266"/>
      <c r="IDA71" s="200"/>
      <c r="IDB71" s="266"/>
      <c r="IDC71" s="261"/>
      <c r="IDD71" s="265"/>
      <c r="IDE71" s="266"/>
      <c r="IDF71" s="200"/>
      <c r="IDG71" s="266"/>
      <c r="IDH71" s="261"/>
      <c r="IDI71" s="265"/>
      <c r="IDJ71" s="266"/>
      <c r="IDK71" s="200"/>
      <c r="IDL71" s="266"/>
      <c r="IDM71" s="261"/>
      <c r="IDN71" s="265"/>
      <c r="IDO71" s="266"/>
      <c r="IDP71" s="200"/>
      <c r="IDQ71" s="266"/>
      <c r="IDR71" s="261"/>
      <c r="IDS71" s="265"/>
      <c r="IDT71" s="266"/>
      <c r="IDU71" s="200"/>
      <c r="IDV71" s="266"/>
      <c r="IDW71" s="261"/>
      <c r="IDX71" s="265"/>
      <c r="IDY71" s="266"/>
      <c r="IDZ71" s="200"/>
      <c r="IEA71" s="266"/>
      <c r="IEB71" s="261"/>
      <c r="IEC71" s="265"/>
      <c r="IED71" s="266"/>
      <c r="IEE71" s="200"/>
      <c r="IEF71" s="266"/>
      <c r="IEG71" s="261"/>
      <c r="IEH71" s="265"/>
      <c r="IEI71" s="266"/>
      <c r="IEJ71" s="200"/>
      <c r="IEK71" s="266"/>
      <c r="IEL71" s="261"/>
      <c r="IEM71" s="265"/>
      <c r="IEN71" s="266"/>
      <c r="IEO71" s="200"/>
      <c r="IEP71" s="266"/>
      <c r="IEQ71" s="261"/>
      <c r="IER71" s="265"/>
      <c r="IES71" s="266"/>
      <c r="IET71" s="200"/>
      <c r="IEU71" s="266"/>
      <c r="IEV71" s="261"/>
      <c r="IEW71" s="265"/>
      <c r="IEX71" s="266"/>
      <c r="IEY71" s="200"/>
      <c r="IEZ71" s="266"/>
      <c r="IFA71" s="261"/>
      <c r="IFB71" s="265"/>
      <c r="IFC71" s="266"/>
      <c r="IFD71" s="200"/>
      <c r="IFE71" s="266"/>
      <c r="IFF71" s="261"/>
      <c r="IFG71" s="265"/>
      <c r="IFH71" s="266"/>
      <c r="IFI71" s="200"/>
      <c r="IFJ71" s="266"/>
      <c r="IFK71" s="261"/>
      <c r="IFL71" s="265"/>
      <c r="IFM71" s="266"/>
      <c r="IFN71" s="200"/>
      <c r="IFO71" s="266"/>
      <c r="IFP71" s="261"/>
      <c r="IFQ71" s="265"/>
      <c r="IFR71" s="266"/>
      <c r="IFS71" s="200"/>
      <c r="IFT71" s="266"/>
      <c r="IFU71" s="261"/>
      <c r="IFV71" s="265"/>
      <c r="IFW71" s="266"/>
      <c r="IFX71" s="200"/>
      <c r="IFY71" s="266"/>
      <c r="IFZ71" s="261"/>
      <c r="IGA71" s="265"/>
      <c r="IGB71" s="266"/>
      <c r="IGC71" s="200"/>
      <c r="IGD71" s="266"/>
      <c r="IGE71" s="261"/>
      <c r="IGF71" s="265"/>
      <c r="IGG71" s="266"/>
      <c r="IGH71" s="200"/>
      <c r="IGI71" s="266"/>
      <c r="IGJ71" s="261"/>
      <c r="IGK71" s="265"/>
      <c r="IGL71" s="266"/>
      <c r="IGM71" s="200"/>
      <c r="IGN71" s="266"/>
      <c r="IGO71" s="261"/>
      <c r="IGP71" s="265"/>
      <c r="IGQ71" s="266"/>
      <c r="IGR71" s="200"/>
      <c r="IGS71" s="266"/>
      <c r="IGT71" s="261"/>
      <c r="IGU71" s="265"/>
      <c r="IGV71" s="266"/>
      <c r="IGW71" s="200"/>
      <c r="IGX71" s="266"/>
      <c r="IGY71" s="261"/>
      <c r="IGZ71" s="265"/>
      <c r="IHA71" s="266"/>
      <c r="IHB71" s="200"/>
      <c r="IHC71" s="266"/>
      <c r="IHD71" s="261"/>
      <c r="IHE71" s="265"/>
      <c r="IHF71" s="266"/>
      <c r="IHG71" s="200"/>
      <c r="IHH71" s="266"/>
      <c r="IHI71" s="261"/>
      <c r="IHJ71" s="265"/>
      <c r="IHK71" s="266"/>
      <c r="IHL71" s="200"/>
      <c r="IHM71" s="266"/>
      <c r="IHN71" s="261"/>
      <c r="IHO71" s="265"/>
      <c r="IHP71" s="266"/>
      <c r="IHQ71" s="200"/>
      <c r="IHR71" s="266"/>
      <c r="IHS71" s="261"/>
      <c r="IHT71" s="265"/>
      <c r="IHU71" s="266"/>
      <c r="IHV71" s="200"/>
      <c r="IHW71" s="266"/>
      <c r="IHX71" s="261"/>
      <c r="IHY71" s="265"/>
      <c r="IHZ71" s="266"/>
      <c r="IIA71" s="200"/>
      <c r="IIB71" s="266"/>
      <c r="IIC71" s="261"/>
      <c r="IID71" s="265"/>
      <c r="IIE71" s="266"/>
      <c r="IIF71" s="200"/>
      <c r="IIG71" s="266"/>
      <c r="IIH71" s="261"/>
      <c r="III71" s="265"/>
      <c r="IIJ71" s="266"/>
      <c r="IIK71" s="200"/>
      <c r="IIL71" s="266"/>
      <c r="IIM71" s="261"/>
      <c r="IIN71" s="265"/>
      <c r="IIO71" s="266"/>
      <c r="IIP71" s="200"/>
      <c r="IIQ71" s="266"/>
      <c r="IIR71" s="261"/>
      <c r="IIS71" s="265"/>
      <c r="IIT71" s="266"/>
      <c r="IIU71" s="200"/>
      <c r="IIV71" s="266"/>
      <c r="IIW71" s="261"/>
      <c r="IIX71" s="265"/>
      <c r="IIY71" s="266"/>
      <c r="IIZ71" s="200"/>
      <c r="IJA71" s="266"/>
      <c r="IJB71" s="261"/>
      <c r="IJC71" s="265"/>
      <c r="IJD71" s="266"/>
      <c r="IJE71" s="200"/>
      <c r="IJF71" s="266"/>
      <c r="IJG71" s="261"/>
      <c r="IJH71" s="265"/>
      <c r="IJI71" s="266"/>
      <c r="IJJ71" s="200"/>
      <c r="IJK71" s="266"/>
      <c r="IJL71" s="261"/>
      <c r="IJM71" s="265"/>
      <c r="IJN71" s="266"/>
      <c r="IJO71" s="200"/>
      <c r="IJP71" s="266"/>
      <c r="IJQ71" s="261"/>
      <c r="IJR71" s="265"/>
      <c r="IJS71" s="266"/>
      <c r="IJT71" s="200"/>
      <c r="IJU71" s="266"/>
      <c r="IJV71" s="261"/>
      <c r="IJW71" s="265"/>
      <c r="IJX71" s="266"/>
      <c r="IJY71" s="200"/>
      <c r="IJZ71" s="266"/>
      <c r="IKA71" s="261"/>
      <c r="IKB71" s="265"/>
      <c r="IKC71" s="266"/>
      <c r="IKD71" s="200"/>
      <c r="IKE71" s="266"/>
      <c r="IKF71" s="261"/>
      <c r="IKG71" s="265"/>
      <c r="IKH71" s="266"/>
      <c r="IKI71" s="200"/>
      <c r="IKJ71" s="266"/>
      <c r="IKK71" s="261"/>
      <c r="IKL71" s="265"/>
      <c r="IKM71" s="266"/>
      <c r="IKN71" s="200"/>
      <c r="IKO71" s="266"/>
      <c r="IKP71" s="261"/>
      <c r="IKQ71" s="265"/>
      <c r="IKR71" s="266"/>
      <c r="IKS71" s="200"/>
      <c r="IKT71" s="266"/>
      <c r="IKU71" s="261"/>
      <c r="IKV71" s="265"/>
      <c r="IKW71" s="266"/>
      <c r="IKX71" s="200"/>
      <c r="IKY71" s="266"/>
      <c r="IKZ71" s="261"/>
      <c r="ILA71" s="265"/>
      <c r="ILB71" s="266"/>
      <c r="ILC71" s="200"/>
      <c r="ILD71" s="266"/>
      <c r="ILE71" s="261"/>
      <c r="ILF71" s="265"/>
      <c r="ILG71" s="266"/>
      <c r="ILH71" s="200"/>
      <c r="ILI71" s="266"/>
      <c r="ILJ71" s="261"/>
      <c r="ILK71" s="265"/>
      <c r="ILL71" s="266"/>
      <c r="ILM71" s="200"/>
      <c r="ILN71" s="266"/>
      <c r="ILO71" s="261"/>
      <c r="ILP71" s="265"/>
      <c r="ILQ71" s="266"/>
      <c r="ILR71" s="200"/>
      <c r="ILS71" s="266"/>
      <c r="ILT71" s="261"/>
      <c r="ILU71" s="265"/>
      <c r="ILV71" s="266"/>
      <c r="ILW71" s="200"/>
      <c r="ILX71" s="266"/>
      <c r="ILY71" s="261"/>
      <c r="ILZ71" s="265"/>
      <c r="IMA71" s="266"/>
      <c r="IMB71" s="200"/>
      <c r="IMC71" s="266"/>
      <c r="IMD71" s="261"/>
      <c r="IME71" s="265"/>
      <c r="IMF71" s="266"/>
      <c r="IMG71" s="200"/>
      <c r="IMH71" s="266"/>
      <c r="IMI71" s="261"/>
      <c r="IMJ71" s="265"/>
      <c r="IMK71" s="266"/>
      <c r="IML71" s="200"/>
      <c r="IMM71" s="266"/>
      <c r="IMN71" s="261"/>
      <c r="IMO71" s="265"/>
      <c r="IMP71" s="266"/>
      <c r="IMQ71" s="200"/>
      <c r="IMR71" s="266"/>
      <c r="IMS71" s="261"/>
      <c r="IMT71" s="265"/>
      <c r="IMU71" s="266"/>
      <c r="IMV71" s="200"/>
      <c r="IMW71" s="266"/>
      <c r="IMX71" s="261"/>
      <c r="IMY71" s="265"/>
      <c r="IMZ71" s="266"/>
      <c r="INA71" s="200"/>
      <c r="INB71" s="266"/>
      <c r="INC71" s="261"/>
      <c r="IND71" s="265"/>
      <c r="INE71" s="266"/>
      <c r="INF71" s="200"/>
      <c r="ING71" s="266"/>
      <c r="INH71" s="261"/>
      <c r="INI71" s="265"/>
      <c r="INJ71" s="266"/>
      <c r="INK71" s="200"/>
      <c r="INL71" s="266"/>
      <c r="INM71" s="261"/>
      <c r="INN71" s="265"/>
      <c r="INO71" s="266"/>
      <c r="INP71" s="200"/>
      <c r="INQ71" s="266"/>
      <c r="INR71" s="261"/>
      <c r="INS71" s="265"/>
      <c r="INT71" s="266"/>
      <c r="INU71" s="200"/>
      <c r="INV71" s="266"/>
      <c r="INW71" s="261"/>
      <c r="INX71" s="265"/>
      <c r="INY71" s="266"/>
      <c r="INZ71" s="200"/>
      <c r="IOA71" s="266"/>
      <c r="IOB71" s="261"/>
      <c r="IOC71" s="265"/>
      <c r="IOD71" s="266"/>
      <c r="IOE71" s="200"/>
      <c r="IOF71" s="266"/>
      <c r="IOG71" s="261"/>
      <c r="IOH71" s="265"/>
      <c r="IOI71" s="266"/>
      <c r="IOJ71" s="200"/>
      <c r="IOK71" s="266"/>
      <c r="IOL71" s="261"/>
      <c r="IOM71" s="265"/>
      <c r="ION71" s="266"/>
      <c r="IOO71" s="200"/>
      <c r="IOP71" s="266"/>
      <c r="IOQ71" s="261"/>
      <c r="IOR71" s="265"/>
      <c r="IOS71" s="266"/>
      <c r="IOT71" s="200"/>
      <c r="IOU71" s="266"/>
      <c r="IOV71" s="261"/>
      <c r="IOW71" s="265"/>
      <c r="IOX71" s="266"/>
      <c r="IOY71" s="200"/>
      <c r="IOZ71" s="266"/>
      <c r="IPA71" s="261"/>
      <c r="IPB71" s="265"/>
      <c r="IPC71" s="266"/>
      <c r="IPD71" s="200"/>
      <c r="IPE71" s="266"/>
      <c r="IPF71" s="261"/>
      <c r="IPG71" s="265"/>
      <c r="IPH71" s="266"/>
      <c r="IPI71" s="200"/>
      <c r="IPJ71" s="266"/>
      <c r="IPK71" s="261"/>
      <c r="IPL71" s="265"/>
      <c r="IPM71" s="266"/>
      <c r="IPN71" s="200"/>
      <c r="IPO71" s="266"/>
      <c r="IPP71" s="261"/>
      <c r="IPQ71" s="265"/>
      <c r="IPR71" s="266"/>
      <c r="IPS71" s="200"/>
      <c r="IPT71" s="266"/>
      <c r="IPU71" s="261"/>
      <c r="IPV71" s="265"/>
      <c r="IPW71" s="266"/>
      <c r="IPX71" s="200"/>
      <c r="IPY71" s="266"/>
      <c r="IPZ71" s="261"/>
      <c r="IQA71" s="265"/>
      <c r="IQB71" s="266"/>
      <c r="IQC71" s="200"/>
      <c r="IQD71" s="266"/>
      <c r="IQE71" s="261"/>
      <c r="IQF71" s="265"/>
      <c r="IQG71" s="266"/>
      <c r="IQH71" s="200"/>
      <c r="IQI71" s="266"/>
      <c r="IQJ71" s="261"/>
      <c r="IQK71" s="265"/>
      <c r="IQL71" s="266"/>
      <c r="IQM71" s="200"/>
      <c r="IQN71" s="266"/>
      <c r="IQO71" s="261"/>
      <c r="IQP71" s="265"/>
      <c r="IQQ71" s="266"/>
      <c r="IQR71" s="200"/>
      <c r="IQS71" s="266"/>
      <c r="IQT71" s="261"/>
      <c r="IQU71" s="265"/>
      <c r="IQV71" s="266"/>
      <c r="IQW71" s="200"/>
      <c r="IQX71" s="266"/>
      <c r="IQY71" s="261"/>
      <c r="IQZ71" s="265"/>
      <c r="IRA71" s="266"/>
      <c r="IRB71" s="200"/>
      <c r="IRC71" s="266"/>
      <c r="IRD71" s="261"/>
      <c r="IRE71" s="265"/>
      <c r="IRF71" s="266"/>
      <c r="IRG71" s="200"/>
      <c r="IRH71" s="266"/>
      <c r="IRI71" s="261"/>
      <c r="IRJ71" s="265"/>
      <c r="IRK71" s="266"/>
      <c r="IRL71" s="200"/>
      <c r="IRM71" s="266"/>
      <c r="IRN71" s="261"/>
      <c r="IRO71" s="265"/>
      <c r="IRP71" s="266"/>
      <c r="IRQ71" s="200"/>
      <c r="IRR71" s="266"/>
      <c r="IRS71" s="261"/>
      <c r="IRT71" s="265"/>
      <c r="IRU71" s="266"/>
      <c r="IRV71" s="200"/>
      <c r="IRW71" s="266"/>
      <c r="IRX71" s="261"/>
      <c r="IRY71" s="265"/>
      <c r="IRZ71" s="266"/>
      <c r="ISA71" s="200"/>
      <c r="ISB71" s="266"/>
      <c r="ISC71" s="261"/>
      <c r="ISD71" s="265"/>
      <c r="ISE71" s="266"/>
      <c r="ISF71" s="200"/>
      <c r="ISG71" s="266"/>
      <c r="ISH71" s="261"/>
      <c r="ISI71" s="265"/>
      <c r="ISJ71" s="266"/>
      <c r="ISK71" s="200"/>
      <c r="ISL71" s="266"/>
      <c r="ISM71" s="261"/>
      <c r="ISN71" s="265"/>
      <c r="ISO71" s="266"/>
      <c r="ISP71" s="200"/>
      <c r="ISQ71" s="266"/>
      <c r="ISR71" s="261"/>
      <c r="ISS71" s="265"/>
      <c r="IST71" s="266"/>
      <c r="ISU71" s="200"/>
      <c r="ISV71" s="266"/>
      <c r="ISW71" s="261"/>
      <c r="ISX71" s="265"/>
      <c r="ISY71" s="266"/>
      <c r="ISZ71" s="200"/>
      <c r="ITA71" s="266"/>
      <c r="ITB71" s="261"/>
      <c r="ITC71" s="265"/>
      <c r="ITD71" s="266"/>
      <c r="ITE71" s="200"/>
      <c r="ITF71" s="266"/>
      <c r="ITG71" s="261"/>
      <c r="ITH71" s="265"/>
      <c r="ITI71" s="266"/>
      <c r="ITJ71" s="200"/>
      <c r="ITK71" s="266"/>
      <c r="ITL71" s="261"/>
      <c r="ITM71" s="265"/>
      <c r="ITN71" s="266"/>
      <c r="ITO71" s="200"/>
      <c r="ITP71" s="266"/>
      <c r="ITQ71" s="261"/>
      <c r="ITR71" s="265"/>
      <c r="ITS71" s="266"/>
      <c r="ITT71" s="200"/>
      <c r="ITU71" s="266"/>
      <c r="ITV71" s="261"/>
      <c r="ITW71" s="265"/>
      <c r="ITX71" s="266"/>
      <c r="ITY71" s="200"/>
      <c r="ITZ71" s="266"/>
      <c r="IUA71" s="261"/>
      <c r="IUB71" s="265"/>
      <c r="IUC71" s="266"/>
      <c r="IUD71" s="200"/>
      <c r="IUE71" s="266"/>
      <c r="IUF71" s="261"/>
      <c r="IUG71" s="265"/>
      <c r="IUH71" s="266"/>
      <c r="IUI71" s="200"/>
      <c r="IUJ71" s="266"/>
      <c r="IUK71" s="261"/>
      <c r="IUL71" s="265"/>
      <c r="IUM71" s="266"/>
      <c r="IUN71" s="200"/>
      <c r="IUO71" s="266"/>
      <c r="IUP71" s="261"/>
      <c r="IUQ71" s="265"/>
      <c r="IUR71" s="266"/>
      <c r="IUS71" s="200"/>
      <c r="IUT71" s="266"/>
      <c r="IUU71" s="261"/>
      <c r="IUV71" s="265"/>
      <c r="IUW71" s="266"/>
      <c r="IUX71" s="200"/>
      <c r="IUY71" s="266"/>
      <c r="IUZ71" s="261"/>
      <c r="IVA71" s="265"/>
      <c r="IVB71" s="266"/>
      <c r="IVC71" s="200"/>
      <c r="IVD71" s="266"/>
      <c r="IVE71" s="261"/>
      <c r="IVF71" s="265"/>
      <c r="IVG71" s="266"/>
      <c r="IVH71" s="200"/>
      <c r="IVI71" s="266"/>
      <c r="IVJ71" s="261"/>
      <c r="IVK71" s="265"/>
      <c r="IVL71" s="266"/>
      <c r="IVM71" s="200"/>
      <c r="IVN71" s="266"/>
      <c r="IVO71" s="261"/>
      <c r="IVP71" s="265"/>
      <c r="IVQ71" s="266"/>
      <c r="IVR71" s="200"/>
      <c r="IVS71" s="266"/>
      <c r="IVT71" s="261"/>
      <c r="IVU71" s="265"/>
      <c r="IVV71" s="266"/>
      <c r="IVW71" s="200"/>
      <c r="IVX71" s="266"/>
      <c r="IVY71" s="261"/>
      <c r="IVZ71" s="265"/>
      <c r="IWA71" s="266"/>
      <c r="IWB71" s="200"/>
      <c r="IWC71" s="266"/>
      <c r="IWD71" s="261"/>
      <c r="IWE71" s="265"/>
      <c r="IWF71" s="266"/>
      <c r="IWG71" s="200"/>
      <c r="IWH71" s="266"/>
      <c r="IWI71" s="261"/>
      <c r="IWJ71" s="265"/>
      <c r="IWK71" s="266"/>
      <c r="IWL71" s="200"/>
      <c r="IWM71" s="266"/>
      <c r="IWN71" s="261"/>
      <c r="IWO71" s="265"/>
      <c r="IWP71" s="266"/>
      <c r="IWQ71" s="200"/>
      <c r="IWR71" s="266"/>
      <c r="IWS71" s="261"/>
      <c r="IWT71" s="265"/>
      <c r="IWU71" s="266"/>
      <c r="IWV71" s="200"/>
      <c r="IWW71" s="266"/>
      <c r="IWX71" s="261"/>
      <c r="IWY71" s="265"/>
      <c r="IWZ71" s="266"/>
      <c r="IXA71" s="200"/>
      <c r="IXB71" s="266"/>
      <c r="IXC71" s="261"/>
      <c r="IXD71" s="265"/>
      <c r="IXE71" s="266"/>
      <c r="IXF71" s="200"/>
      <c r="IXG71" s="266"/>
      <c r="IXH71" s="261"/>
      <c r="IXI71" s="265"/>
      <c r="IXJ71" s="266"/>
      <c r="IXK71" s="200"/>
      <c r="IXL71" s="266"/>
      <c r="IXM71" s="261"/>
      <c r="IXN71" s="265"/>
      <c r="IXO71" s="266"/>
      <c r="IXP71" s="200"/>
      <c r="IXQ71" s="266"/>
      <c r="IXR71" s="261"/>
      <c r="IXS71" s="265"/>
      <c r="IXT71" s="266"/>
      <c r="IXU71" s="200"/>
      <c r="IXV71" s="266"/>
      <c r="IXW71" s="261"/>
      <c r="IXX71" s="265"/>
      <c r="IXY71" s="266"/>
      <c r="IXZ71" s="200"/>
      <c r="IYA71" s="266"/>
      <c r="IYB71" s="261"/>
      <c r="IYC71" s="265"/>
      <c r="IYD71" s="266"/>
      <c r="IYE71" s="200"/>
      <c r="IYF71" s="266"/>
      <c r="IYG71" s="261"/>
      <c r="IYH71" s="265"/>
      <c r="IYI71" s="266"/>
      <c r="IYJ71" s="200"/>
      <c r="IYK71" s="266"/>
      <c r="IYL71" s="261"/>
      <c r="IYM71" s="265"/>
      <c r="IYN71" s="266"/>
      <c r="IYO71" s="200"/>
      <c r="IYP71" s="266"/>
      <c r="IYQ71" s="261"/>
      <c r="IYR71" s="265"/>
      <c r="IYS71" s="266"/>
      <c r="IYT71" s="200"/>
      <c r="IYU71" s="266"/>
      <c r="IYV71" s="261"/>
      <c r="IYW71" s="265"/>
      <c r="IYX71" s="266"/>
      <c r="IYY71" s="200"/>
      <c r="IYZ71" s="266"/>
      <c r="IZA71" s="261"/>
      <c r="IZB71" s="265"/>
      <c r="IZC71" s="266"/>
      <c r="IZD71" s="200"/>
      <c r="IZE71" s="266"/>
      <c r="IZF71" s="261"/>
      <c r="IZG71" s="265"/>
      <c r="IZH71" s="266"/>
      <c r="IZI71" s="200"/>
      <c r="IZJ71" s="266"/>
      <c r="IZK71" s="261"/>
      <c r="IZL71" s="265"/>
      <c r="IZM71" s="266"/>
      <c r="IZN71" s="200"/>
      <c r="IZO71" s="266"/>
      <c r="IZP71" s="261"/>
      <c r="IZQ71" s="265"/>
      <c r="IZR71" s="266"/>
      <c r="IZS71" s="200"/>
      <c r="IZT71" s="266"/>
      <c r="IZU71" s="261"/>
      <c r="IZV71" s="265"/>
      <c r="IZW71" s="266"/>
      <c r="IZX71" s="200"/>
      <c r="IZY71" s="266"/>
      <c r="IZZ71" s="261"/>
      <c r="JAA71" s="265"/>
      <c r="JAB71" s="266"/>
      <c r="JAC71" s="200"/>
      <c r="JAD71" s="266"/>
      <c r="JAE71" s="261"/>
      <c r="JAF71" s="265"/>
      <c r="JAG71" s="266"/>
      <c r="JAH71" s="200"/>
      <c r="JAI71" s="266"/>
      <c r="JAJ71" s="261"/>
      <c r="JAK71" s="265"/>
      <c r="JAL71" s="266"/>
      <c r="JAM71" s="200"/>
      <c r="JAN71" s="266"/>
      <c r="JAO71" s="261"/>
      <c r="JAP71" s="265"/>
      <c r="JAQ71" s="266"/>
      <c r="JAR71" s="200"/>
      <c r="JAS71" s="266"/>
      <c r="JAT71" s="261"/>
      <c r="JAU71" s="265"/>
      <c r="JAV71" s="266"/>
      <c r="JAW71" s="200"/>
      <c r="JAX71" s="266"/>
      <c r="JAY71" s="261"/>
      <c r="JAZ71" s="265"/>
      <c r="JBA71" s="266"/>
      <c r="JBB71" s="200"/>
      <c r="JBC71" s="266"/>
      <c r="JBD71" s="261"/>
      <c r="JBE71" s="265"/>
      <c r="JBF71" s="266"/>
      <c r="JBG71" s="200"/>
      <c r="JBH71" s="266"/>
      <c r="JBI71" s="261"/>
      <c r="JBJ71" s="265"/>
      <c r="JBK71" s="266"/>
      <c r="JBL71" s="200"/>
      <c r="JBM71" s="266"/>
      <c r="JBN71" s="261"/>
      <c r="JBO71" s="265"/>
      <c r="JBP71" s="266"/>
      <c r="JBQ71" s="200"/>
      <c r="JBR71" s="266"/>
      <c r="JBS71" s="261"/>
      <c r="JBT71" s="265"/>
      <c r="JBU71" s="266"/>
      <c r="JBV71" s="200"/>
      <c r="JBW71" s="266"/>
      <c r="JBX71" s="261"/>
      <c r="JBY71" s="265"/>
      <c r="JBZ71" s="266"/>
      <c r="JCA71" s="200"/>
      <c r="JCB71" s="266"/>
      <c r="JCC71" s="261"/>
      <c r="JCD71" s="265"/>
      <c r="JCE71" s="266"/>
      <c r="JCF71" s="200"/>
      <c r="JCG71" s="266"/>
      <c r="JCH71" s="261"/>
      <c r="JCI71" s="265"/>
      <c r="JCJ71" s="266"/>
      <c r="JCK71" s="200"/>
      <c r="JCL71" s="266"/>
      <c r="JCM71" s="261"/>
      <c r="JCN71" s="265"/>
      <c r="JCO71" s="266"/>
      <c r="JCP71" s="200"/>
      <c r="JCQ71" s="266"/>
      <c r="JCR71" s="261"/>
      <c r="JCS71" s="265"/>
      <c r="JCT71" s="266"/>
      <c r="JCU71" s="200"/>
      <c r="JCV71" s="266"/>
      <c r="JCW71" s="261"/>
      <c r="JCX71" s="265"/>
      <c r="JCY71" s="266"/>
      <c r="JCZ71" s="200"/>
      <c r="JDA71" s="266"/>
      <c r="JDB71" s="261"/>
      <c r="JDC71" s="265"/>
      <c r="JDD71" s="266"/>
      <c r="JDE71" s="200"/>
      <c r="JDF71" s="266"/>
      <c r="JDG71" s="261"/>
      <c r="JDH71" s="265"/>
      <c r="JDI71" s="266"/>
      <c r="JDJ71" s="200"/>
      <c r="JDK71" s="266"/>
      <c r="JDL71" s="261"/>
      <c r="JDM71" s="265"/>
      <c r="JDN71" s="266"/>
      <c r="JDO71" s="200"/>
      <c r="JDP71" s="266"/>
      <c r="JDQ71" s="261"/>
      <c r="JDR71" s="265"/>
      <c r="JDS71" s="266"/>
      <c r="JDT71" s="200"/>
      <c r="JDU71" s="266"/>
      <c r="JDV71" s="261"/>
      <c r="JDW71" s="265"/>
      <c r="JDX71" s="266"/>
      <c r="JDY71" s="200"/>
      <c r="JDZ71" s="266"/>
      <c r="JEA71" s="261"/>
      <c r="JEB71" s="265"/>
      <c r="JEC71" s="266"/>
      <c r="JED71" s="200"/>
      <c r="JEE71" s="266"/>
      <c r="JEF71" s="261"/>
      <c r="JEG71" s="265"/>
      <c r="JEH71" s="266"/>
      <c r="JEI71" s="200"/>
      <c r="JEJ71" s="266"/>
      <c r="JEK71" s="261"/>
      <c r="JEL71" s="265"/>
      <c r="JEM71" s="266"/>
      <c r="JEN71" s="200"/>
      <c r="JEO71" s="266"/>
      <c r="JEP71" s="261"/>
      <c r="JEQ71" s="265"/>
      <c r="JER71" s="266"/>
      <c r="JES71" s="200"/>
      <c r="JET71" s="266"/>
      <c r="JEU71" s="261"/>
      <c r="JEV71" s="265"/>
      <c r="JEW71" s="266"/>
      <c r="JEX71" s="200"/>
      <c r="JEY71" s="266"/>
      <c r="JEZ71" s="261"/>
      <c r="JFA71" s="265"/>
      <c r="JFB71" s="266"/>
      <c r="JFC71" s="200"/>
      <c r="JFD71" s="266"/>
      <c r="JFE71" s="261"/>
      <c r="JFF71" s="265"/>
      <c r="JFG71" s="266"/>
      <c r="JFH71" s="200"/>
      <c r="JFI71" s="266"/>
      <c r="JFJ71" s="261"/>
      <c r="JFK71" s="265"/>
      <c r="JFL71" s="266"/>
      <c r="JFM71" s="200"/>
      <c r="JFN71" s="266"/>
      <c r="JFO71" s="261"/>
      <c r="JFP71" s="265"/>
      <c r="JFQ71" s="266"/>
      <c r="JFR71" s="200"/>
      <c r="JFS71" s="266"/>
      <c r="JFT71" s="261"/>
      <c r="JFU71" s="265"/>
      <c r="JFV71" s="266"/>
      <c r="JFW71" s="200"/>
      <c r="JFX71" s="266"/>
      <c r="JFY71" s="261"/>
      <c r="JFZ71" s="265"/>
      <c r="JGA71" s="266"/>
      <c r="JGB71" s="200"/>
      <c r="JGC71" s="266"/>
      <c r="JGD71" s="261"/>
      <c r="JGE71" s="265"/>
      <c r="JGF71" s="266"/>
      <c r="JGG71" s="200"/>
      <c r="JGH71" s="266"/>
      <c r="JGI71" s="261"/>
      <c r="JGJ71" s="265"/>
      <c r="JGK71" s="266"/>
      <c r="JGL71" s="200"/>
      <c r="JGM71" s="266"/>
      <c r="JGN71" s="261"/>
      <c r="JGO71" s="265"/>
      <c r="JGP71" s="266"/>
      <c r="JGQ71" s="200"/>
      <c r="JGR71" s="266"/>
      <c r="JGS71" s="261"/>
      <c r="JGT71" s="265"/>
      <c r="JGU71" s="266"/>
      <c r="JGV71" s="200"/>
      <c r="JGW71" s="266"/>
      <c r="JGX71" s="261"/>
      <c r="JGY71" s="265"/>
      <c r="JGZ71" s="266"/>
      <c r="JHA71" s="200"/>
      <c r="JHB71" s="266"/>
      <c r="JHC71" s="261"/>
      <c r="JHD71" s="265"/>
      <c r="JHE71" s="266"/>
      <c r="JHF71" s="200"/>
      <c r="JHG71" s="266"/>
      <c r="JHH71" s="261"/>
      <c r="JHI71" s="265"/>
      <c r="JHJ71" s="266"/>
      <c r="JHK71" s="200"/>
      <c r="JHL71" s="266"/>
      <c r="JHM71" s="261"/>
      <c r="JHN71" s="265"/>
      <c r="JHO71" s="266"/>
      <c r="JHP71" s="200"/>
      <c r="JHQ71" s="266"/>
      <c r="JHR71" s="261"/>
      <c r="JHS71" s="265"/>
      <c r="JHT71" s="266"/>
      <c r="JHU71" s="200"/>
      <c r="JHV71" s="266"/>
      <c r="JHW71" s="261"/>
      <c r="JHX71" s="265"/>
      <c r="JHY71" s="266"/>
      <c r="JHZ71" s="200"/>
      <c r="JIA71" s="266"/>
      <c r="JIB71" s="261"/>
      <c r="JIC71" s="265"/>
      <c r="JID71" s="266"/>
      <c r="JIE71" s="200"/>
      <c r="JIF71" s="266"/>
      <c r="JIG71" s="261"/>
      <c r="JIH71" s="265"/>
      <c r="JII71" s="266"/>
      <c r="JIJ71" s="200"/>
      <c r="JIK71" s="266"/>
      <c r="JIL71" s="261"/>
      <c r="JIM71" s="265"/>
      <c r="JIN71" s="266"/>
      <c r="JIO71" s="200"/>
      <c r="JIP71" s="266"/>
      <c r="JIQ71" s="261"/>
      <c r="JIR71" s="265"/>
      <c r="JIS71" s="266"/>
      <c r="JIT71" s="200"/>
      <c r="JIU71" s="266"/>
      <c r="JIV71" s="261"/>
      <c r="JIW71" s="265"/>
      <c r="JIX71" s="266"/>
      <c r="JIY71" s="200"/>
      <c r="JIZ71" s="266"/>
      <c r="JJA71" s="261"/>
      <c r="JJB71" s="265"/>
      <c r="JJC71" s="266"/>
      <c r="JJD71" s="200"/>
      <c r="JJE71" s="266"/>
      <c r="JJF71" s="261"/>
      <c r="JJG71" s="265"/>
      <c r="JJH71" s="266"/>
      <c r="JJI71" s="200"/>
      <c r="JJJ71" s="266"/>
      <c r="JJK71" s="261"/>
      <c r="JJL71" s="265"/>
      <c r="JJM71" s="266"/>
      <c r="JJN71" s="200"/>
      <c r="JJO71" s="266"/>
      <c r="JJP71" s="261"/>
      <c r="JJQ71" s="265"/>
      <c r="JJR71" s="266"/>
      <c r="JJS71" s="200"/>
      <c r="JJT71" s="266"/>
      <c r="JJU71" s="261"/>
      <c r="JJV71" s="265"/>
      <c r="JJW71" s="266"/>
      <c r="JJX71" s="200"/>
      <c r="JJY71" s="266"/>
      <c r="JJZ71" s="261"/>
      <c r="JKA71" s="265"/>
      <c r="JKB71" s="266"/>
      <c r="JKC71" s="200"/>
      <c r="JKD71" s="266"/>
      <c r="JKE71" s="261"/>
      <c r="JKF71" s="265"/>
      <c r="JKG71" s="266"/>
      <c r="JKH71" s="200"/>
      <c r="JKI71" s="266"/>
      <c r="JKJ71" s="261"/>
      <c r="JKK71" s="265"/>
      <c r="JKL71" s="266"/>
      <c r="JKM71" s="200"/>
      <c r="JKN71" s="266"/>
      <c r="JKO71" s="261"/>
      <c r="JKP71" s="265"/>
      <c r="JKQ71" s="266"/>
      <c r="JKR71" s="200"/>
      <c r="JKS71" s="266"/>
      <c r="JKT71" s="261"/>
      <c r="JKU71" s="265"/>
      <c r="JKV71" s="266"/>
      <c r="JKW71" s="200"/>
      <c r="JKX71" s="266"/>
      <c r="JKY71" s="261"/>
      <c r="JKZ71" s="265"/>
      <c r="JLA71" s="266"/>
      <c r="JLB71" s="200"/>
      <c r="JLC71" s="266"/>
      <c r="JLD71" s="261"/>
      <c r="JLE71" s="265"/>
      <c r="JLF71" s="266"/>
      <c r="JLG71" s="200"/>
      <c r="JLH71" s="266"/>
      <c r="JLI71" s="261"/>
      <c r="JLJ71" s="265"/>
      <c r="JLK71" s="266"/>
      <c r="JLL71" s="200"/>
      <c r="JLM71" s="266"/>
      <c r="JLN71" s="261"/>
      <c r="JLO71" s="265"/>
      <c r="JLP71" s="266"/>
      <c r="JLQ71" s="200"/>
      <c r="JLR71" s="266"/>
      <c r="JLS71" s="261"/>
      <c r="JLT71" s="265"/>
      <c r="JLU71" s="266"/>
      <c r="JLV71" s="200"/>
      <c r="JLW71" s="266"/>
      <c r="JLX71" s="261"/>
      <c r="JLY71" s="265"/>
      <c r="JLZ71" s="266"/>
      <c r="JMA71" s="200"/>
      <c r="JMB71" s="266"/>
      <c r="JMC71" s="261"/>
      <c r="JMD71" s="265"/>
      <c r="JME71" s="266"/>
      <c r="JMF71" s="200"/>
      <c r="JMG71" s="266"/>
      <c r="JMH71" s="261"/>
      <c r="JMI71" s="265"/>
      <c r="JMJ71" s="266"/>
      <c r="JMK71" s="200"/>
      <c r="JML71" s="266"/>
      <c r="JMM71" s="261"/>
      <c r="JMN71" s="265"/>
      <c r="JMO71" s="266"/>
      <c r="JMP71" s="200"/>
      <c r="JMQ71" s="266"/>
      <c r="JMR71" s="261"/>
      <c r="JMS71" s="265"/>
      <c r="JMT71" s="266"/>
      <c r="JMU71" s="200"/>
      <c r="JMV71" s="266"/>
      <c r="JMW71" s="261"/>
      <c r="JMX71" s="265"/>
      <c r="JMY71" s="266"/>
      <c r="JMZ71" s="200"/>
      <c r="JNA71" s="266"/>
      <c r="JNB71" s="261"/>
      <c r="JNC71" s="265"/>
      <c r="JND71" s="266"/>
      <c r="JNE71" s="200"/>
      <c r="JNF71" s="266"/>
      <c r="JNG71" s="261"/>
      <c r="JNH71" s="265"/>
      <c r="JNI71" s="266"/>
      <c r="JNJ71" s="200"/>
      <c r="JNK71" s="266"/>
      <c r="JNL71" s="261"/>
      <c r="JNM71" s="265"/>
      <c r="JNN71" s="266"/>
      <c r="JNO71" s="200"/>
      <c r="JNP71" s="266"/>
      <c r="JNQ71" s="261"/>
      <c r="JNR71" s="265"/>
      <c r="JNS71" s="266"/>
      <c r="JNT71" s="200"/>
      <c r="JNU71" s="266"/>
      <c r="JNV71" s="261"/>
      <c r="JNW71" s="265"/>
      <c r="JNX71" s="266"/>
      <c r="JNY71" s="200"/>
      <c r="JNZ71" s="266"/>
      <c r="JOA71" s="261"/>
      <c r="JOB71" s="265"/>
      <c r="JOC71" s="266"/>
      <c r="JOD71" s="200"/>
      <c r="JOE71" s="266"/>
      <c r="JOF71" s="261"/>
      <c r="JOG71" s="265"/>
      <c r="JOH71" s="266"/>
      <c r="JOI71" s="200"/>
      <c r="JOJ71" s="266"/>
      <c r="JOK71" s="261"/>
      <c r="JOL71" s="265"/>
      <c r="JOM71" s="266"/>
      <c r="JON71" s="200"/>
      <c r="JOO71" s="266"/>
      <c r="JOP71" s="261"/>
      <c r="JOQ71" s="265"/>
      <c r="JOR71" s="266"/>
      <c r="JOS71" s="200"/>
      <c r="JOT71" s="266"/>
      <c r="JOU71" s="261"/>
      <c r="JOV71" s="265"/>
      <c r="JOW71" s="266"/>
      <c r="JOX71" s="200"/>
      <c r="JOY71" s="266"/>
      <c r="JOZ71" s="261"/>
      <c r="JPA71" s="265"/>
      <c r="JPB71" s="266"/>
      <c r="JPC71" s="200"/>
      <c r="JPD71" s="266"/>
      <c r="JPE71" s="261"/>
      <c r="JPF71" s="265"/>
      <c r="JPG71" s="266"/>
      <c r="JPH71" s="200"/>
      <c r="JPI71" s="266"/>
      <c r="JPJ71" s="261"/>
      <c r="JPK71" s="265"/>
      <c r="JPL71" s="266"/>
      <c r="JPM71" s="200"/>
      <c r="JPN71" s="266"/>
      <c r="JPO71" s="261"/>
      <c r="JPP71" s="265"/>
      <c r="JPQ71" s="266"/>
      <c r="JPR71" s="200"/>
      <c r="JPS71" s="266"/>
      <c r="JPT71" s="261"/>
      <c r="JPU71" s="265"/>
      <c r="JPV71" s="266"/>
      <c r="JPW71" s="200"/>
      <c r="JPX71" s="266"/>
      <c r="JPY71" s="261"/>
      <c r="JPZ71" s="265"/>
      <c r="JQA71" s="266"/>
      <c r="JQB71" s="200"/>
      <c r="JQC71" s="266"/>
      <c r="JQD71" s="261"/>
      <c r="JQE71" s="265"/>
      <c r="JQF71" s="266"/>
      <c r="JQG71" s="200"/>
      <c r="JQH71" s="266"/>
      <c r="JQI71" s="261"/>
      <c r="JQJ71" s="265"/>
      <c r="JQK71" s="266"/>
      <c r="JQL71" s="200"/>
      <c r="JQM71" s="266"/>
      <c r="JQN71" s="261"/>
      <c r="JQO71" s="265"/>
      <c r="JQP71" s="266"/>
      <c r="JQQ71" s="200"/>
      <c r="JQR71" s="266"/>
      <c r="JQS71" s="261"/>
      <c r="JQT71" s="265"/>
      <c r="JQU71" s="266"/>
      <c r="JQV71" s="200"/>
      <c r="JQW71" s="266"/>
      <c r="JQX71" s="261"/>
      <c r="JQY71" s="265"/>
      <c r="JQZ71" s="266"/>
      <c r="JRA71" s="200"/>
      <c r="JRB71" s="266"/>
      <c r="JRC71" s="261"/>
      <c r="JRD71" s="265"/>
      <c r="JRE71" s="266"/>
      <c r="JRF71" s="200"/>
      <c r="JRG71" s="266"/>
      <c r="JRH71" s="261"/>
      <c r="JRI71" s="265"/>
      <c r="JRJ71" s="266"/>
      <c r="JRK71" s="200"/>
      <c r="JRL71" s="266"/>
      <c r="JRM71" s="261"/>
      <c r="JRN71" s="265"/>
      <c r="JRO71" s="266"/>
      <c r="JRP71" s="200"/>
      <c r="JRQ71" s="266"/>
      <c r="JRR71" s="261"/>
      <c r="JRS71" s="265"/>
      <c r="JRT71" s="266"/>
      <c r="JRU71" s="200"/>
      <c r="JRV71" s="266"/>
      <c r="JRW71" s="261"/>
      <c r="JRX71" s="265"/>
      <c r="JRY71" s="266"/>
      <c r="JRZ71" s="200"/>
      <c r="JSA71" s="266"/>
      <c r="JSB71" s="261"/>
      <c r="JSC71" s="265"/>
      <c r="JSD71" s="266"/>
      <c r="JSE71" s="200"/>
      <c r="JSF71" s="266"/>
      <c r="JSG71" s="261"/>
      <c r="JSH71" s="265"/>
      <c r="JSI71" s="266"/>
      <c r="JSJ71" s="200"/>
      <c r="JSK71" s="266"/>
      <c r="JSL71" s="261"/>
      <c r="JSM71" s="265"/>
      <c r="JSN71" s="266"/>
      <c r="JSO71" s="200"/>
      <c r="JSP71" s="266"/>
      <c r="JSQ71" s="261"/>
      <c r="JSR71" s="265"/>
      <c r="JSS71" s="266"/>
      <c r="JST71" s="200"/>
      <c r="JSU71" s="266"/>
      <c r="JSV71" s="261"/>
      <c r="JSW71" s="265"/>
      <c r="JSX71" s="266"/>
      <c r="JSY71" s="200"/>
      <c r="JSZ71" s="266"/>
      <c r="JTA71" s="261"/>
      <c r="JTB71" s="265"/>
      <c r="JTC71" s="266"/>
      <c r="JTD71" s="200"/>
      <c r="JTE71" s="266"/>
      <c r="JTF71" s="261"/>
      <c r="JTG71" s="265"/>
      <c r="JTH71" s="266"/>
      <c r="JTI71" s="200"/>
      <c r="JTJ71" s="266"/>
      <c r="JTK71" s="261"/>
      <c r="JTL71" s="265"/>
      <c r="JTM71" s="266"/>
      <c r="JTN71" s="200"/>
      <c r="JTO71" s="266"/>
      <c r="JTP71" s="261"/>
      <c r="JTQ71" s="265"/>
      <c r="JTR71" s="266"/>
      <c r="JTS71" s="200"/>
      <c r="JTT71" s="266"/>
      <c r="JTU71" s="261"/>
      <c r="JTV71" s="265"/>
      <c r="JTW71" s="266"/>
      <c r="JTX71" s="200"/>
      <c r="JTY71" s="266"/>
      <c r="JTZ71" s="261"/>
      <c r="JUA71" s="265"/>
      <c r="JUB71" s="266"/>
      <c r="JUC71" s="200"/>
      <c r="JUD71" s="266"/>
      <c r="JUE71" s="261"/>
      <c r="JUF71" s="265"/>
      <c r="JUG71" s="266"/>
      <c r="JUH71" s="200"/>
      <c r="JUI71" s="266"/>
      <c r="JUJ71" s="261"/>
      <c r="JUK71" s="265"/>
      <c r="JUL71" s="266"/>
      <c r="JUM71" s="200"/>
      <c r="JUN71" s="266"/>
      <c r="JUO71" s="261"/>
      <c r="JUP71" s="265"/>
      <c r="JUQ71" s="266"/>
      <c r="JUR71" s="200"/>
      <c r="JUS71" s="266"/>
      <c r="JUT71" s="261"/>
      <c r="JUU71" s="265"/>
      <c r="JUV71" s="266"/>
      <c r="JUW71" s="200"/>
      <c r="JUX71" s="266"/>
      <c r="JUY71" s="261"/>
      <c r="JUZ71" s="265"/>
      <c r="JVA71" s="266"/>
      <c r="JVB71" s="200"/>
      <c r="JVC71" s="266"/>
      <c r="JVD71" s="261"/>
      <c r="JVE71" s="265"/>
      <c r="JVF71" s="266"/>
      <c r="JVG71" s="200"/>
      <c r="JVH71" s="266"/>
      <c r="JVI71" s="261"/>
      <c r="JVJ71" s="265"/>
      <c r="JVK71" s="266"/>
      <c r="JVL71" s="200"/>
      <c r="JVM71" s="266"/>
      <c r="JVN71" s="261"/>
      <c r="JVO71" s="265"/>
      <c r="JVP71" s="266"/>
      <c r="JVQ71" s="200"/>
      <c r="JVR71" s="266"/>
      <c r="JVS71" s="261"/>
      <c r="JVT71" s="265"/>
      <c r="JVU71" s="266"/>
      <c r="JVV71" s="200"/>
      <c r="JVW71" s="266"/>
      <c r="JVX71" s="261"/>
      <c r="JVY71" s="265"/>
      <c r="JVZ71" s="266"/>
      <c r="JWA71" s="200"/>
      <c r="JWB71" s="266"/>
      <c r="JWC71" s="261"/>
      <c r="JWD71" s="265"/>
      <c r="JWE71" s="266"/>
      <c r="JWF71" s="200"/>
      <c r="JWG71" s="266"/>
      <c r="JWH71" s="261"/>
      <c r="JWI71" s="265"/>
      <c r="JWJ71" s="266"/>
      <c r="JWK71" s="200"/>
      <c r="JWL71" s="266"/>
      <c r="JWM71" s="261"/>
      <c r="JWN71" s="265"/>
      <c r="JWO71" s="266"/>
      <c r="JWP71" s="200"/>
      <c r="JWQ71" s="266"/>
      <c r="JWR71" s="261"/>
      <c r="JWS71" s="265"/>
      <c r="JWT71" s="266"/>
      <c r="JWU71" s="200"/>
      <c r="JWV71" s="266"/>
      <c r="JWW71" s="261"/>
      <c r="JWX71" s="265"/>
      <c r="JWY71" s="266"/>
      <c r="JWZ71" s="200"/>
      <c r="JXA71" s="266"/>
      <c r="JXB71" s="261"/>
      <c r="JXC71" s="265"/>
      <c r="JXD71" s="266"/>
      <c r="JXE71" s="200"/>
      <c r="JXF71" s="266"/>
      <c r="JXG71" s="261"/>
      <c r="JXH71" s="265"/>
      <c r="JXI71" s="266"/>
      <c r="JXJ71" s="200"/>
      <c r="JXK71" s="266"/>
      <c r="JXL71" s="261"/>
      <c r="JXM71" s="265"/>
      <c r="JXN71" s="266"/>
      <c r="JXO71" s="200"/>
      <c r="JXP71" s="266"/>
      <c r="JXQ71" s="261"/>
      <c r="JXR71" s="265"/>
      <c r="JXS71" s="266"/>
      <c r="JXT71" s="200"/>
      <c r="JXU71" s="266"/>
      <c r="JXV71" s="261"/>
      <c r="JXW71" s="265"/>
      <c r="JXX71" s="266"/>
      <c r="JXY71" s="200"/>
      <c r="JXZ71" s="266"/>
      <c r="JYA71" s="261"/>
      <c r="JYB71" s="265"/>
      <c r="JYC71" s="266"/>
      <c r="JYD71" s="200"/>
      <c r="JYE71" s="266"/>
      <c r="JYF71" s="261"/>
      <c r="JYG71" s="265"/>
      <c r="JYH71" s="266"/>
      <c r="JYI71" s="200"/>
      <c r="JYJ71" s="266"/>
      <c r="JYK71" s="261"/>
      <c r="JYL71" s="265"/>
      <c r="JYM71" s="266"/>
      <c r="JYN71" s="200"/>
      <c r="JYO71" s="266"/>
      <c r="JYP71" s="261"/>
      <c r="JYQ71" s="265"/>
      <c r="JYR71" s="266"/>
      <c r="JYS71" s="200"/>
      <c r="JYT71" s="266"/>
      <c r="JYU71" s="261"/>
      <c r="JYV71" s="265"/>
      <c r="JYW71" s="266"/>
      <c r="JYX71" s="200"/>
      <c r="JYY71" s="266"/>
      <c r="JYZ71" s="261"/>
      <c r="JZA71" s="265"/>
      <c r="JZB71" s="266"/>
      <c r="JZC71" s="200"/>
      <c r="JZD71" s="266"/>
      <c r="JZE71" s="261"/>
      <c r="JZF71" s="265"/>
      <c r="JZG71" s="266"/>
      <c r="JZH71" s="200"/>
      <c r="JZI71" s="266"/>
      <c r="JZJ71" s="261"/>
      <c r="JZK71" s="265"/>
      <c r="JZL71" s="266"/>
      <c r="JZM71" s="200"/>
      <c r="JZN71" s="266"/>
      <c r="JZO71" s="261"/>
      <c r="JZP71" s="265"/>
      <c r="JZQ71" s="266"/>
      <c r="JZR71" s="200"/>
      <c r="JZS71" s="266"/>
      <c r="JZT71" s="261"/>
      <c r="JZU71" s="265"/>
      <c r="JZV71" s="266"/>
      <c r="JZW71" s="200"/>
      <c r="JZX71" s="266"/>
      <c r="JZY71" s="261"/>
      <c r="JZZ71" s="265"/>
      <c r="KAA71" s="266"/>
      <c r="KAB71" s="200"/>
      <c r="KAC71" s="266"/>
      <c r="KAD71" s="261"/>
      <c r="KAE71" s="265"/>
      <c r="KAF71" s="266"/>
      <c r="KAG71" s="200"/>
      <c r="KAH71" s="266"/>
      <c r="KAI71" s="261"/>
      <c r="KAJ71" s="265"/>
      <c r="KAK71" s="266"/>
      <c r="KAL71" s="200"/>
      <c r="KAM71" s="266"/>
      <c r="KAN71" s="261"/>
      <c r="KAO71" s="265"/>
      <c r="KAP71" s="266"/>
      <c r="KAQ71" s="200"/>
      <c r="KAR71" s="266"/>
      <c r="KAS71" s="261"/>
      <c r="KAT71" s="265"/>
      <c r="KAU71" s="266"/>
      <c r="KAV71" s="200"/>
      <c r="KAW71" s="266"/>
      <c r="KAX71" s="261"/>
      <c r="KAY71" s="265"/>
      <c r="KAZ71" s="266"/>
      <c r="KBA71" s="200"/>
      <c r="KBB71" s="266"/>
      <c r="KBC71" s="261"/>
      <c r="KBD71" s="265"/>
      <c r="KBE71" s="266"/>
      <c r="KBF71" s="200"/>
      <c r="KBG71" s="266"/>
      <c r="KBH71" s="261"/>
      <c r="KBI71" s="265"/>
      <c r="KBJ71" s="266"/>
      <c r="KBK71" s="200"/>
      <c r="KBL71" s="266"/>
      <c r="KBM71" s="261"/>
      <c r="KBN71" s="265"/>
      <c r="KBO71" s="266"/>
      <c r="KBP71" s="200"/>
      <c r="KBQ71" s="266"/>
      <c r="KBR71" s="261"/>
      <c r="KBS71" s="265"/>
      <c r="KBT71" s="266"/>
      <c r="KBU71" s="200"/>
      <c r="KBV71" s="266"/>
      <c r="KBW71" s="261"/>
      <c r="KBX71" s="265"/>
      <c r="KBY71" s="266"/>
      <c r="KBZ71" s="200"/>
      <c r="KCA71" s="266"/>
      <c r="KCB71" s="261"/>
      <c r="KCC71" s="265"/>
      <c r="KCD71" s="266"/>
      <c r="KCE71" s="200"/>
      <c r="KCF71" s="266"/>
      <c r="KCG71" s="261"/>
      <c r="KCH71" s="265"/>
      <c r="KCI71" s="266"/>
      <c r="KCJ71" s="200"/>
      <c r="KCK71" s="266"/>
      <c r="KCL71" s="261"/>
      <c r="KCM71" s="265"/>
      <c r="KCN71" s="266"/>
      <c r="KCO71" s="200"/>
      <c r="KCP71" s="266"/>
      <c r="KCQ71" s="261"/>
      <c r="KCR71" s="265"/>
      <c r="KCS71" s="266"/>
      <c r="KCT71" s="200"/>
      <c r="KCU71" s="266"/>
      <c r="KCV71" s="261"/>
      <c r="KCW71" s="265"/>
      <c r="KCX71" s="266"/>
      <c r="KCY71" s="200"/>
      <c r="KCZ71" s="266"/>
      <c r="KDA71" s="261"/>
      <c r="KDB71" s="265"/>
      <c r="KDC71" s="266"/>
      <c r="KDD71" s="200"/>
      <c r="KDE71" s="266"/>
      <c r="KDF71" s="261"/>
      <c r="KDG71" s="265"/>
      <c r="KDH71" s="266"/>
      <c r="KDI71" s="200"/>
      <c r="KDJ71" s="266"/>
      <c r="KDK71" s="261"/>
      <c r="KDL71" s="265"/>
      <c r="KDM71" s="266"/>
      <c r="KDN71" s="200"/>
      <c r="KDO71" s="266"/>
      <c r="KDP71" s="261"/>
      <c r="KDQ71" s="265"/>
      <c r="KDR71" s="266"/>
      <c r="KDS71" s="200"/>
      <c r="KDT71" s="266"/>
      <c r="KDU71" s="261"/>
      <c r="KDV71" s="265"/>
      <c r="KDW71" s="266"/>
      <c r="KDX71" s="200"/>
      <c r="KDY71" s="266"/>
      <c r="KDZ71" s="261"/>
      <c r="KEA71" s="265"/>
      <c r="KEB71" s="266"/>
      <c r="KEC71" s="200"/>
      <c r="KED71" s="266"/>
      <c r="KEE71" s="261"/>
      <c r="KEF71" s="265"/>
      <c r="KEG71" s="266"/>
      <c r="KEH71" s="200"/>
      <c r="KEI71" s="266"/>
      <c r="KEJ71" s="261"/>
      <c r="KEK71" s="265"/>
      <c r="KEL71" s="266"/>
      <c r="KEM71" s="200"/>
      <c r="KEN71" s="266"/>
      <c r="KEO71" s="261"/>
      <c r="KEP71" s="265"/>
      <c r="KEQ71" s="266"/>
      <c r="KER71" s="200"/>
      <c r="KES71" s="266"/>
      <c r="KET71" s="261"/>
      <c r="KEU71" s="265"/>
      <c r="KEV71" s="266"/>
      <c r="KEW71" s="200"/>
      <c r="KEX71" s="266"/>
      <c r="KEY71" s="261"/>
      <c r="KEZ71" s="265"/>
      <c r="KFA71" s="266"/>
      <c r="KFB71" s="200"/>
      <c r="KFC71" s="266"/>
      <c r="KFD71" s="261"/>
      <c r="KFE71" s="265"/>
      <c r="KFF71" s="266"/>
      <c r="KFG71" s="200"/>
      <c r="KFH71" s="266"/>
      <c r="KFI71" s="261"/>
      <c r="KFJ71" s="265"/>
      <c r="KFK71" s="266"/>
      <c r="KFL71" s="200"/>
      <c r="KFM71" s="266"/>
      <c r="KFN71" s="261"/>
      <c r="KFO71" s="265"/>
      <c r="KFP71" s="266"/>
      <c r="KFQ71" s="200"/>
      <c r="KFR71" s="266"/>
      <c r="KFS71" s="261"/>
      <c r="KFT71" s="265"/>
      <c r="KFU71" s="266"/>
      <c r="KFV71" s="200"/>
      <c r="KFW71" s="266"/>
      <c r="KFX71" s="261"/>
      <c r="KFY71" s="265"/>
      <c r="KFZ71" s="266"/>
      <c r="KGA71" s="200"/>
      <c r="KGB71" s="266"/>
      <c r="KGC71" s="261"/>
      <c r="KGD71" s="265"/>
      <c r="KGE71" s="266"/>
      <c r="KGF71" s="200"/>
      <c r="KGG71" s="266"/>
      <c r="KGH71" s="261"/>
      <c r="KGI71" s="265"/>
      <c r="KGJ71" s="266"/>
      <c r="KGK71" s="200"/>
      <c r="KGL71" s="266"/>
      <c r="KGM71" s="261"/>
      <c r="KGN71" s="265"/>
      <c r="KGO71" s="266"/>
      <c r="KGP71" s="200"/>
      <c r="KGQ71" s="266"/>
      <c r="KGR71" s="261"/>
      <c r="KGS71" s="265"/>
      <c r="KGT71" s="266"/>
      <c r="KGU71" s="200"/>
      <c r="KGV71" s="266"/>
      <c r="KGW71" s="261"/>
      <c r="KGX71" s="265"/>
      <c r="KGY71" s="266"/>
      <c r="KGZ71" s="200"/>
      <c r="KHA71" s="266"/>
      <c r="KHB71" s="261"/>
      <c r="KHC71" s="265"/>
      <c r="KHD71" s="266"/>
      <c r="KHE71" s="200"/>
      <c r="KHF71" s="266"/>
      <c r="KHG71" s="261"/>
      <c r="KHH71" s="265"/>
      <c r="KHI71" s="266"/>
      <c r="KHJ71" s="200"/>
      <c r="KHK71" s="266"/>
      <c r="KHL71" s="261"/>
      <c r="KHM71" s="265"/>
      <c r="KHN71" s="266"/>
      <c r="KHO71" s="200"/>
      <c r="KHP71" s="266"/>
      <c r="KHQ71" s="261"/>
      <c r="KHR71" s="265"/>
      <c r="KHS71" s="266"/>
      <c r="KHT71" s="200"/>
      <c r="KHU71" s="266"/>
      <c r="KHV71" s="261"/>
      <c r="KHW71" s="265"/>
      <c r="KHX71" s="266"/>
      <c r="KHY71" s="200"/>
      <c r="KHZ71" s="266"/>
      <c r="KIA71" s="261"/>
      <c r="KIB71" s="265"/>
      <c r="KIC71" s="266"/>
      <c r="KID71" s="200"/>
      <c r="KIE71" s="266"/>
      <c r="KIF71" s="261"/>
      <c r="KIG71" s="265"/>
      <c r="KIH71" s="266"/>
      <c r="KII71" s="200"/>
      <c r="KIJ71" s="266"/>
      <c r="KIK71" s="261"/>
      <c r="KIL71" s="265"/>
      <c r="KIM71" s="266"/>
      <c r="KIN71" s="200"/>
      <c r="KIO71" s="266"/>
      <c r="KIP71" s="261"/>
      <c r="KIQ71" s="265"/>
      <c r="KIR71" s="266"/>
      <c r="KIS71" s="200"/>
      <c r="KIT71" s="266"/>
      <c r="KIU71" s="261"/>
      <c r="KIV71" s="265"/>
      <c r="KIW71" s="266"/>
      <c r="KIX71" s="200"/>
      <c r="KIY71" s="266"/>
      <c r="KIZ71" s="261"/>
      <c r="KJA71" s="265"/>
      <c r="KJB71" s="266"/>
      <c r="KJC71" s="200"/>
      <c r="KJD71" s="266"/>
      <c r="KJE71" s="261"/>
      <c r="KJF71" s="265"/>
      <c r="KJG71" s="266"/>
      <c r="KJH71" s="200"/>
      <c r="KJI71" s="266"/>
      <c r="KJJ71" s="261"/>
      <c r="KJK71" s="265"/>
      <c r="KJL71" s="266"/>
      <c r="KJM71" s="200"/>
      <c r="KJN71" s="266"/>
      <c r="KJO71" s="261"/>
      <c r="KJP71" s="265"/>
      <c r="KJQ71" s="266"/>
      <c r="KJR71" s="200"/>
      <c r="KJS71" s="266"/>
      <c r="KJT71" s="261"/>
      <c r="KJU71" s="265"/>
      <c r="KJV71" s="266"/>
      <c r="KJW71" s="200"/>
      <c r="KJX71" s="266"/>
      <c r="KJY71" s="261"/>
      <c r="KJZ71" s="265"/>
      <c r="KKA71" s="266"/>
      <c r="KKB71" s="200"/>
      <c r="KKC71" s="266"/>
      <c r="KKD71" s="261"/>
      <c r="KKE71" s="265"/>
      <c r="KKF71" s="266"/>
      <c r="KKG71" s="200"/>
      <c r="KKH71" s="266"/>
      <c r="KKI71" s="261"/>
      <c r="KKJ71" s="265"/>
      <c r="KKK71" s="266"/>
      <c r="KKL71" s="200"/>
      <c r="KKM71" s="266"/>
      <c r="KKN71" s="261"/>
      <c r="KKO71" s="265"/>
      <c r="KKP71" s="266"/>
      <c r="KKQ71" s="200"/>
      <c r="KKR71" s="266"/>
      <c r="KKS71" s="261"/>
      <c r="KKT71" s="265"/>
      <c r="KKU71" s="266"/>
      <c r="KKV71" s="200"/>
      <c r="KKW71" s="266"/>
      <c r="KKX71" s="261"/>
      <c r="KKY71" s="265"/>
      <c r="KKZ71" s="266"/>
      <c r="KLA71" s="200"/>
      <c r="KLB71" s="266"/>
      <c r="KLC71" s="261"/>
      <c r="KLD71" s="265"/>
      <c r="KLE71" s="266"/>
      <c r="KLF71" s="200"/>
      <c r="KLG71" s="266"/>
      <c r="KLH71" s="261"/>
      <c r="KLI71" s="265"/>
      <c r="KLJ71" s="266"/>
      <c r="KLK71" s="200"/>
      <c r="KLL71" s="266"/>
      <c r="KLM71" s="261"/>
      <c r="KLN71" s="265"/>
      <c r="KLO71" s="266"/>
      <c r="KLP71" s="200"/>
      <c r="KLQ71" s="266"/>
      <c r="KLR71" s="261"/>
      <c r="KLS71" s="265"/>
      <c r="KLT71" s="266"/>
      <c r="KLU71" s="200"/>
      <c r="KLV71" s="266"/>
      <c r="KLW71" s="261"/>
      <c r="KLX71" s="265"/>
      <c r="KLY71" s="266"/>
      <c r="KLZ71" s="200"/>
      <c r="KMA71" s="266"/>
      <c r="KMB71" s="261"/>
      <c r="KMC71" s="265"/>
      <c r="KMD71" s="266"/>
      <c r="KME71" s="200"/>
      <c r="KMF71" s="266"/>
      <c r="KMG71" s="261"/>
      <c r="KMH71" s="265"/>
      <c r="KMI71" s="266"/>
      <c r="KMJ71" s="200"/>
      <c r="KMK71" s="266"/>
      <c r="KML71" s="261"/>
      <c r="KMM71" s="265"/>
      <c r="KMN71" s="266"/>
      <c r="KMO71" s="200"/>
      <c r="KMP71" s="266"/>
      <c r="KMQ71" s="261"/>
      <c r="KMR71" s="265"/>
      <c r="KMS71" s="266"/>
      <c r="KMT71" s="200"/>
      <c r="KMU71" s="266"/>
      <c r="KMV71" s="261"/>
      <c r="KMW71" s="265"/>
      <c r="KMX71" s="266"/>
      <c r="KMY71" s="200"/>
      <c r="KMZ71" s="266"/>
      <c r="KNA71" s="261"/>
      <c r="KNB71" s="265"/>
      <c r="KNC71" s="266"/>
      <c r="KND71" s="200"/>
      <c r="KNE71" s="266"/>
      <c r="KNF71" s="261"/>
      <c r="KNG71" s="265"/>
      <c r="KNH71" s="266"/>
      <c r="KNI71" s="200"/>
      <c r="KNJ71" s="266"/>
      <c r="KNK71" s="261"/>
      <c r="KNL71" s="265"/>
      <c r="KNM71" s="266"/>
      <c r="KNN71" s="200"/>
      <c r="KNO71" s="266"/>
      <c r="KNP71" s="261"/>
      <c r="KNQ71" s="265"/>
      <c r="KNR71" s="266"/>
      <c r="KNS71" s="200"/>
      <c r="KNT71" s="266"/>
      <c r="KNU71" s="261"/>
      <c r="KNV71" s="265"/>
      <c r="KNW71" s="266"/>
      <c r="KNX71" s="200"/>
      <c r="KNY71" s="266"/>
      <c r="KNZ71" s="261"/>
      <c r="KOA71" s="265"/>
      <c r="KOB71" s="266"/>
      <c r="KOC71" s="200"/>
      <c r="KOD71" s="266"/>
      <c r="KOE71" s="261"/>
      <c r="KOF71" s="265"/>
      <c r="KOG71" s="266"/>
      <c r="KOH71" s="200"/>
      <c r="KOI71" s="266"/>
      <c r="KOJ71" s="261"/>
      <c r="KOK71" s="265"/>
      <c r="KOL71" s="266"/>
      <c r="KOM71" s="200"/>
      <c r="KON71" s="266"/>
      <c r="KOO71" s="261"/>
      <c r="KOP71" s="265"/>
      <c r="KOQ71" s="266"/>
      <c r="KOR71" s="200"/>
      <c r="KOS71" s="266"/>
      <c r="KOT71" s="261"/>
      <c r="KOU71" s="265"/>
      <c r="KOV71" s="266"/>
      <c r="KOW71" s="200"/>
      <c r="KOX71" s="266"/>
      <c r="KOY71" s="261"/>
      <c r="KOZ71" s="265"/>
      <c r="KPA71" s="266"/>
      <c r="KPB71" s="200"/>
      <c r="KPC71" s="266"/>
      <c r="KPD71" s="261"/>
      <c r="KPE71" s="265"/>
      <c r="KPF71" s="266"/>
      <c r="KPG71" s="200"/>
      <c r="KPH71" s="266"/>
      <c r="KPI71" s="261"/>
      <c r="KPJ71" s="265"/>
      <c r="KPK71" s="266"/>
      <c r="KPL71" s="200"/>
      <c r="KPM71" s="266"/>
      <c r="KPN71" s="261"/>
      <c r="KPO71" s="265"/>
      <c r="KPP71" s="266"/>
      <c r="KPQ71" s="200"/>
      <c r="KPR71" s="266"/>
      <c r="KPS71" s="261"/>
      <c r="KPT71" s="265"/>
      <c r="KPU71" s="266"/>
      <c r="KPV71" s="200"/>
      <c r="KPW71" s="266"/>
      <c r="KPX71" s="261"/>
      <c r="KPY71" s="265"/>
      <c r="KPZ71" s="266"/>
      <c r="KQA71" s="200"/>
      <c r="KQB71" s="266"/>
      <c r="KQC71" s="261"/>
      <c r="KQD71" s="265"/>
      <c r="KQE71" s="266"/>
      <c r="KQF71" s="200"/>
      <c r="KQG71" s="266"/>
      <c r="KQH71" s="261"/>
      <c r="KQI71" s="265"/>
      <c r="KQJ71" s="266"/>
      <c r="KQK71" s="200"/>
      <c r="KQL71" s="266"/>
      <c r="KQM71" s="261"/>
      <c r="KQN71" s="265"/>
      <c r="KQO71" s="266"/>
      <c r="KQP71" s="200"/>
      <c r="KQQ71" s="266"/>
      <c r="KQR71" s="261"/>
      <c r="KQS71" s="265"/>
      <c r="KQT71" s="266"/>
      <c r="KQU71" s="200"/>
      <c r="KQV71" s="266"/>
      <c r="KQW71" s="261"/>
      <c r="KQX71" s="265"/>
      <c r="KQY71" s="266"/>
      <c r="KQZ71" s="200"/>
      <c r="KRA71" s="266"/>
      <c r="KRB71" s="261"/>
      <c r="KRC71" s="265"/>
      <c r="KRD71" s="266"/>
      <c r="KRE71" s="200"/>
      <c r="KRF71" s="266"/>
      <c r="KRG71" s="261"/>
      <c r="KRH71" s="265"/>
      <c r="KRI71" s="266"/>
      <c r="KRJ71" s="200"/>
      <c r="KRK71" s="266"/>
      <c r="KRL71" s="261"/>
      <c r="KRM71" s="265"/>
      <c r="KRN71" s="266"/>
      <c r="KRO71" s="200"/>
      <c r="KRP71" s="266"/>
      <c r="KRQ71" s="261"/>
      <c r="KRR71" s="265"/>
      <c r="KRS71" s="266"/>
      <c r="KRT71" s="200"/>
      <c r="KRU71" s="266"/>
      <c r="KRV71" s="261"/>
      <c r="KRW71" s="265"/>
      <c r="KRX71" s="266"/>
      <c r="KRY71" s="200"/>
      <c r="KRZ71" s="266"/>
      <c r="KSA71" s="261"/>
      <c r="KSB71" s="265"/>
      <c r="KSC71" s="266"/>
      <c r="KSD71" s="200"/>
      <c r="KSE71" s="266"/>
      <c r="KSF71" s="261"/>
      <c r="KSG71" s="265"/>
      <c r="KSH71" s="266"/>
      <c r="KSI71" s="200"/>
      <c r="KSJ71" s="266"/>
      <c r="KSK71" s="261"/>
      <c r="KSL71" s="265"/>
      <c r="KSM71" s="266"/>
      <c r="KSN71" s="200"/>
      <c r="KSO71" s="266"/>
      <c r="KSP71" s="261"/>
      <c r="KSQ71" s="265"/>
      <c r="KSR71" s="266"/>
      <c r="KSS71" s="200"/>
      <c r="KST71" s="266"/>
      <c r="KSU71" s="261"/>
      <c r="KSV71" s="265"/>
      <c r="KSW71" s="266"/>
      <c r="KSX71" s="200"/>
      <c r="KSY71" s="266"/>
      <c r="KSZ71" s="261"/>
      <c r="KTA71" s="265"/>
      <c r="KTB71" s="266"/>
      <c r="KTC71" s="200"/>
      <c r="KTD71" s="266"/>
      <c r="KTE71" s="261"/>
      <c r="KTF71" s="265"/>
      <c r="KTG71" s="266"/>
      <c r="KTH71" s="200"/>
      <c r="KTI71" s="266"/>
      <c r="KTJ71" s="261"/>
      <c r="KTK71" s="265"/>
      <c r="KTL71" s="266"/>
      <c r="KTM71" s="200"/>
      <c r="KTN71" s="266"/>
      <c r="KTO71" s="261"/>
      <c r="KTP71" s="265"/>
      <c r="KTQ71" s="266"/>
      <c r="KTR71" s="200"/>
      <c r="KTS71" s="266"/>
      <c r="KTT71" s="261"/>
      <c r="KTU71" s="265"/>
      <c r="KTV71" s="266"/>
      <c r="KTW71" s="200"/>
      <c r="KTX71" s="266"/>
      <c r="KTY71" s="261"/>
      <c r="KTZ71" s="265"/>
      <c r="KUA71" s="266"/>
      <c r="KUB71" s="200"/>
      <c r="KUC71" s="266"/>
      <c r="KUD71" s="261"/>
      <c r="KUE71" s="265"/>
      <c r="KUF71" s="266"/>
      <c r="KUG71" s="200"/>
      <c r="KUH71" s="266"/>
      <c r="KUI71" s="261"/>
      <c r="KUJ71" s="265"/>
      <c r="KUK71" s="266"/>
      <c r="KUL71" s="200"/>
      <c r="KUM71" s="266"/>
      <c r="KUN71" s="261"/>
      <c r="KUO71" s="265"/>
      <c r="KUP71" s="266"/>
      <c r="KUQ71" s="200"/>
      <c r="KUR71" s="266"/>
      <c r="KUS71" s="261"/>
      <c r="KUT71" s="265"/>
      <c r="KUU71" s="266"/>
      <c r="KUV71" s="200"/>
      <c r="KUW71" s="266"/>
      <c r="KUX71" s="261"/>
      <c r="KUY71" s="265"/>
      <c r="KUZ71" s="266"/>
      <c r="KVA71" s="200"/>
      <c r="KVB71" s="266"/>
      <c r="KVC71" s="261"/>
      <c r="KVD71" s="265"/>
      <c r="KVE71" s="266"/>
      <c r="KVF71" s="200"/>
      <c r="KVG71" s="266"/>
      <c r="KVH71" s="261"/>
      <c r="KVI71" s="265"/>
      <c r="KVJ71" s="266"/>
      <c r="KVK71" s="200"/>
      <c r="KVL71" s="266"/>
      <c r="KVM71" s="261"/>
      <c r="KVN71" s="265"/>
      <c r="KVO71" s="266"/>
      <c r="KVP71" s="200"/>
      <c r="KVQ71" s="266"/>
      <c r="KVR71" s="261"/>
      <c r="KVS71" s="265"/>
      <c r="KVT71" s="266"/>
      <c r="KVU71" s="200"/>
      <c r="KVV71" s="266"/>
      <c r="KVW71" s="261"/>
      <c r="KVX71" s="265"/>
      <c r="KVY71" s="266"/>
      <c r="KVZ71" s="200"/>
      <c r="KWA71" s="266"/>
      <c r="KWB71" s="261"/>
      <c r="KWC71" s="265"/>
      <c r="KWD71" s="266"/>
      <c r="KWE71" s="200"/>
      <c r="KWF71" s="266"/>
      <c r="KWG71" s="261"/>
      <c r="KWH71" s="265"/>
      <c r="KWI71" s="266"/>
      <c r="KWJ71" s="200"/>
      <c r="KWK71" s="266"/>
      <c r="KWL71" s="261"/>
      <c r="KWM71" s="265"/>
      <c r="KWN71" s="266"/>
      <c r="KWO71" s="200"/>
      <c r="KWP71" s="266"/>
      <c r="KWQ71" s="261"/>
      <c r="KWR71" s="265"/>
      <c r="KWS71" s="266"/>
      <c r="KWT71" s="200"/>
      <c r="KWU71" s="266"/>
      <c r="KWV71" s="261"/>
      <c r="KWW71" s="265"/>
      <c r="KWX71" s="266"/>
      <c r="KWY71" s="200"/>
      <c r="KWZ71" s="266"/>
      <c r="KXA71" s="261"/>
      <c r="KXB71" s="265"/>
      <c r="KXC71" s="266"/>
      <c r="KXD71" s="200"/>
      <c r="KXE71" s="266"/>
      <c r="KXF71" s="261"/>
      <c r="KXG71" s="265"/>
      <c r="KXH71" s="266"/>
      <c r="KXI71" s="200"/>
      <c r="KXJ71" s="266"/>
      <c r="KXK71" s="261"/>
      <c r="KXL71" s="265"/>
      <c r="KXM71" s="266"/>
      <c r="KXN71" s="200"/>
      <c r="KXO71" s="266"/>
      <c r="KXP71" s="261"/>
      <c r="KXQ71" s="265"/>
      <c r="KXR71" s="266"/>
      <c r="KXS71" s="200"/>
      <c r="KXT71" s="266"/>
      <c r="KXU71" s="261"/>
      <c r="KXV71" s="265"/>
      <c r="KXW71" s="266"/>
      <c r="KXX71" s="200"/>
      <c r="KXY71" s="266"/>
      <c r="KXZ71" s="261"/>
      <c r="KYA71" s="265"/>
      <c r="KYB71" s="266"/>
      <c r="KYC71" s="200"/>
      <c r="KYD71" s="266"/>
      <c r="KYE71" s="261"/>
      <c r="KYF71" s="265"/>
      <c r="KYG71" s="266"/>
      <c r="KYH71" s="200"/>
      <c r="KYI71" s="266"/>
      <c r="KYJ71" s="261"/>
      <c r="KYK71" s="265"/>
      <c r="KYL71" s="266"/>
      <c r="KYM71" s="200"/>
      <c r="KYN71" s="266"/>
      <c r="KYO71" s="261"/>
      <c r="KYP71" s="265"/>
      <c r="KYQ71" s="266"/>
      <c r="KYR71" s="200"/>
      <c r="KYS71" s="266"/>
      <c r="KYT71" s="261"/>
      <c r="KYU71" s="265"/>
      <c r="KYV71" s="266"/>
      <c r="KYW71" s="200"/>
      <c r="KYX71" s="266"/>
      <c r="KYY71" s="261"/>
      <c r="KYZ71" s="265"/>
      <c r="KZA71" s="266"/>
      <c r="KZB71" s="200"/>
      <c r="KZC71" s="266"/>
      <c r="KZD71" s="261"/>
      <c r="KZE71" s="265"/>
      <c r="KZF71" s="266"/>
      <c r="KZG71" s="200"/>
      <c r="KZH71" s="266"/>
      <c r="KZI71" s="261"/>
      <c r="KZJ71" s="265"/>
      <c r="KZK71" s="266"/>
      <c r="KZL71" s="200"/>
      <c r="KZM71" s="266"/>
      <c r="KZN71" s="261"/>
      <c r="KZO71" s="265"/>
      <c r="KZP71" s="266"/>
      <c r="KZQ71" s="200"/>
      <c r="KZR71" s="266"/>
      <c r="KZS71" s="261"/>
      <c r="KZT71" s="265"/>
      <c r="KZU71" s="266"/>
      <c r="KZV71" s="200"/>
      <c r="KZW71" s="266"/>
      <c r="KZX71" s="261"/>
      <c r="KZY71" s="265"/>
      <c r="KZZ71" s="266"/>
      <c r="LAA71" s="200"/>
      <c r="LAB71" s="266"/>
      <c r="LAC71" s="261"/>
      <c r="LAD71" s="265"/>
      <c r="LAE71" s="266"/>
      <c r="LAF71" s="200"/>
      <c r="LAG71" s="266"/>
      <c r="LAH71" s="261"/>
      <c r="LAI71" s="265"/>
      <c r="LAJ71" s="266"/>
      <c r="LAK71" s="200"/>
      <c r="LAL71" s="266"/>
      <c r="LAM71" s="261"/>
      <c r="LAN71" s="265"/>
      <c r="LAO71" s="266"/>
      <c r="LAP71" s="200"/>
      <c r="LAQ71" s="266"/>
      <c r="LAR71" s="261"/>
      <c r="LAS71" s="265"/>
      <c r="LAT71" s="266"/>
      <c r="LAU71" s="200"/>
      <c r="LAV71" s="266"/>
      <c r="LAW71" s="261"/>
      <c r="LAX71" s="265"/>
      <c r="LAY71" s="266"/>
      <c r="LAZ71" s="200"/>
      <c r="LBA71" s="266"/>
      <c r="LBB71" s="261"/>
      <c r="LBC71" s="265"/>
      <c r="LBD71" s="266"/>
      <c r="LBE71" s="200"/>
      <c r="LBF71" s="266"/>
      <c r="LBG71" s="261"/>
      <c r="LBH71" s="265"/>
      <c r="LBI71" s="266"/>
      <c r="LBJ71" s="200"/>
      <c r="LBK71" s="266"/>
      <c r="LBL71" s="261"/>
      <c r="LBM71" s="265"/>
      <c r="LBN71" s="266"/>
      <c r="LBO71" s="200"/>
      <c r="LBP71" s="266"/>
      <c r="LBQ71" s="261"/>
      <c r="LBR71" s="265"/>
      <c r="LBS71" s="266"/>
      <c r="LBT71" s="200"/>
      <c r="LBU71" s="266"/>
      <c r="LBV71" s="261"/>
      <c r="LBW71" s="265"/>
      <c r="LBX71" s="266"/>
      <c r="LBY71" s="200"/>
      <c r="LBZ71" s="266"/>
      <c r="LCA71" s="261"/>
      <c r="LCB71" s="265"/>
      <c r="LCC71" s="266"/>
      <c r="LCD71" s="200"/>
      <c r="LCE71" s="266"/>
      <c r="LCF71" s="261"/>
      <c r="LCG71" s="265"/>
      <c r="LCH71" s="266"/>
      <c r="LCI71" s="200"/>
      <c r="LCJ71" s="266"/>
      <c r="LCK71" s="261"/>
      <c r="LCL71" s="265"/>
      <c r="LCM71" s="266"/>
      <c r="LCN71" s="200"/>
      <c r="LCO71" s="266"/>
      <c r="LCP71" s="261"/>
      <c r="LCQ71" s="265"/>
      <c r="LCR71" s="266"/>
      <c r="LCS71" s="200"/>
      <c r="LCT71" s="266"/>
      <c r="LCU71" s="261"/>
      <c r="LCV71" s="265"/>
      <c r="LCW71" s="266"/>
      <c r="LCX71" s="200"/>
      <c r="LCY71" s="266"/>
      <c r="LCZ71" s="261"/>
      <c r="LDA71" s="265"/>
      <c r="LDB71" s="266"/>
      <c r="LDC71" s="200"/>
      <c r="LDD71" s="266"/>
      <c r="LDE71" s="261"/>
      <c r="LDF71" s="265"/>
      <c r="LDG71" s="266"/>
      <c r="LDH71" s="200"/>
      <c r="LDI71" s="266"/>
      <c r="LDJ71" s="261"/>
      <c r="LDK71" s="265"/>
      <c r="LDL71" s="266"/>
      <c r="LDM71" s="200"/>
      <c r="LDN71" s="266"/>
      <c r="LDO71" s="261"/>
      <c r="LDP71" s="265"/>
      <c r="LDQ71" s="266"/>
      <c r="LDR71" s="200"/>
      <c r="LDS71" s="266"/>
      <c r="LDT71" s="261"/>
      <c r="LDU71" s="265"/>
      <c r="LDV71" s="266"/>
      <c r="LDW71" s="200"/>
      <c r="LDX71" s="266"/>
      <c r="LDY71" s="261"/>
      <c r="LDZ71" s="265"/>
      <c r="LEA71" s="266"/>
      <c r="LEB71" s="200"/>
      <c r="LEC71" s="266"/>
      <c r="LED71" s="261"/>
      <c r="LEE71" s="265"/>
      <c r="LEF71" s="266"/>
      <c r="LEG71" s="200"/>
      <c r="LEH71" s="266"/>
      <c r="LEI71" s="261"/>
      <c r="LEJ71" s="265"/>
      <c r="LEK71" s="266"/>
      <c r="LEL71" s="200"/>
      <c r="LEM71" s="266"/>
      <c r="LEN71" s="261"/>
      <c r="LEO71" s="265"/>
      <c r="LEP71" s="266"/>
      <c r="LEQ71" s="200"/>
      <c r="LER71" s="266"/>
      <c r="LES71" s="261"/>
      <c r="LET71" s="265"/>
      <c r="LEU71" s="266"/>
      <c r="LEV71" s="200"/>
      <c r="LEW71" s="266"/>
      <c r="LEX71" s="261"/>
      <c r="LEY71" s="265"/>
      <c r="LEZ71" s="266"/>
      <c r="LFA71" s="200"/>
      <c r="LFB71" s="266"/>
      <c r="LFC71" s="261"/>
      <c r="LFD71" s="265"/>
      <c r="LFE71" s="266"/>
      <c r="LFF71" s="200"/>
      <c r="LFG71" s="266"/>
      <c r="LFH71" s="261"/>
      <c r="LFI71" s="265"/>
      <c r="LFJ71" s="266"/>
      <c r="LFK71" s="200"/>
      <c r="LFL71" s="266"/>
      <c r="LFM71" s="261"/>
      <c r="LFN71" s="265"/>
      <c r="LFO71" s="266"/>
      <c r="LFP71" s="200"/>
      <c r="LFQ71" s="266"/>
      <c r="LFR71" s="261"/>
      <c r="LFS71" s="265"/>
      <c r="LFT71" s="266"/>
      <c r="LFU71" s="200"/>
      <c r="LFV71" s="266"/>
      <c r="LFW71" s="261"/>
      <c r="LFX71" s="265"/>
      <c r="LFY71" s="266"/>
      <c r="LFZ71" s="200"/>
      <c r="LGA71" s="266"/>
      <c r="LGB71" s="261"/>
      <c r="LGC71" s="265"/>
      <c r="LGD71" s="266"/>
      <c r="LGE71" s="200"/>
      <c r="LGF71" s="266"/>
      <c r="LGG71" s="261"/>
      <c r="LGH71" s="265"/>
      <c r="LGI71" s="266"/>
      <c r="LGJ71" s="200"/>
      <c r="LGK71" s="266"/>
      <c r="LGL71" s="261"/>
      <c r="LGM71" s="265"/>
      <c r="LGN71" s="266"/>
      <c r="LGO71" s="200"/>
      <c r="LGP71" s="266"/>
      <c r="LGQ71" s="261"/>
      <c r="LGR71" s="265"/>
      <c r="LGS71" s="266"/>
      <c r="LGT71" s="200"/>
      <c r="LGU71" s="266"/>
      <c r="LGV71" s="261"/>
      <c r="LGW71" s="265"/>
      <c r="LGX71" s="266"/>
      <c r="LGY71" s="200"/>
      <c r="LGZ71" s="266"/>
      <c r="LHA71" s="261"/>
      <c r="LHB71" s="265"/>
      <c r="LHC71" s="266"/>
      <c r="LHD71" s="200"/>
      <c r="LHE71" s="266"/>
      <c r="LHF71" s="261"/>
      <c r="LHG71" s="265"/>
      <c r="LHH71" s="266"/>
      <c r="LHI71" s="200"/>
      <c r="LHJ71" s="266"/>
      <c r="LHK71" s="261"/>
      <c r="LHL71" s="265"/>
      <c r="LHM71" s="266"/>
      <c r="LHN71" s="200"/>
      <c r="LHO71" s="266"/>
      <c r="LHP71" s="261"/>
      <c r="LHQ71" s="265"/>
      <c r="LHR71" s="266"/>
      <c r="LHS71" s="200"/>
      <c r="LHT71" s="266"/>
      <c r="LHU71" s="261"/>
      <c r="LHV71" s="265"/>
      <c r="LHW71" s="266"/>
      <c r="LHX71" s="200"/>
      <c r="LHY71" s="266"/>
      <c r="LHZ71" s="261"/>
      <c r="LIA71" s="265"/>
      <c r="LIB71" s="266"/>
      <c r="LIC71" s="200"/>
      <c r="LID71" s="266"/>
      <c r="LIE71" s="261"/>
      <c r="LIF71" s="265"/>
      <c r="LIG71" s="266"/>
      <c r="LIH71" s="200"/>
      <c r="LII71" s="266"/>
      <c r="LIJ71" s="261"/>
      <c r="LIK71" s="265"/>
      <c r="LIL71" s="266"/>
      <c r="LIM71" s="200"/>
      <c r="LIN71" s="266"/>
      <c r="LIO71" s="261"/>
      <c r="LIP71" s="265"/>
      <c r="LIQ71" s="266"/>
      <c r="LIR71" s="200"/>
      <c r="LIS71" s="266"/>
      <c r="LIT71" s="261"/>
      <c r="LIU71" s="265"/>
      <c r="LIV71" s="266"/>
      <c r="LIW71" s="200"/>
      <c r="LIX71" s="266"/>
      <c r="LIY71" s="261"/>
      <c r="LIZ71" s="265"/>
      <c r="LJA71" s="266"/>
      <c r="LJB71" s="200"/>
      <c r="LJC71" s="266"/>
      <c r="LJD71" s="261"/>
      <c r="LJE71" s="265"/>
      <c r="LJF71" s="266"/>
      <c r="LJG71" s="200"/>
      <c r="LJH71" s="266"/>
      <c r="LJI71" s="261"/>
      <c r="LJJ71" s="265"/>
      <c r="LJK71" s="266"/>
      <c r="LJL71" s="200"/>
      <c r="LJM71" s="266"/>
      <c r="LJN71" s="261"/>
      <c r="LJO71" s="265"/>
      <c r="LJP71" s="266"/>
      <c r="LJQ71" s="200"/>
      <c r="LJR71" s="266"/>
      <c r="LJS71" s="261"/>
      <c r="LJT71" s="265"/>
      <c r="LJU71" s="266"/>
      <c r="LJV71" s="200"/>
      <c r="LJW71" s="266"/>
      <c r="LJX71" s="261"/>
      <c r="LJY71" s="265"/>
      <c r="LJZ71" s="266"/>
      <c r="LKA71" s="200"/>
      <c r="LKB71" s="266"/>
      <c r="LKC71" s="261"/>
      <c r="LKD71" s="265"/>
      <c r="LKE71" s="266"/>
      <c r="LKF71" s="200"/>
      <c r="LKG71" s="266"/>
      <c r="LKH71" s="261"/>
      <c r="LKI71" s="265"/>
      <c r="LKJ71" s="266"/>
      <c r="LKK71" s="200"/>
      <c r="LKL71" s="266"/>
      <c r="LKM71" s="261"/>
      <c r="LKN71" s="265"/>
      <c r="LKO71" s="266"/>
      <c r="LKP71" s="200"/>
      <c r="LKQ71" s="266"/>
      <c r="LKR71" s="261"/>
      <c r="LKS71" s="265"/>
      <c r="LKT71" s="266"/>
      <c r="LKU71" s="200"/>
      <c r="LKV71" s="266"/>
      <c r="LKW71" s="261"/>
      <c r="LKX71" s="265"/>
      <c r="LKY71" s="266"/>
      <c r="LKZ71" s="200"/>
      <c r="LLA71" s="266"/>
      <c r="LLB71" s="261"/>
      <c r="LLC71" s="265"/>
      <c r="LLD71" s="266"/>
      <c r="LLE71" s="200"/>
      <c r="LLF71" s="266"/>
      <c r="LLG71" s="261"/>
      <c r="LLH71" s="265"/>
      <c r="LLI71" s="266"/>
      <c r="LLJ71" s="200"/>
      <c r="LLK71" s="266"/>
      <c r="LLL71" s="261"/>
      <c r="LLM71" s="265"/>
      <c r="LLN71" s="266"/>
      <c r="LLO71" s="200"/>
      <c r="LLP71" s="266"/>
      <c r="LLQ71" s="261"/>
      <c r="LLR71" s="265"/>
      <c r="LLS71" s="266"/>
      <c r="LLT71" s="200"/>
      <c r="LLU71" s="266"/>
      <c r="LLV71" s="261"/>
      <c r="LLW71" s="265"/>
      <c r="LLX71" s="266"/>
      <c r="LLY71" s="200"/>
      <c r="LLZ71" s="266"/>
      <c r="LMA71" s="261"/>
      <c r="LMB71" s="265"/>
      <c r="LMC71" s="266"/>
      <c r="LMD71" s="200"/>
      <c r="LME71" s="266"/>
      <c r="LMF71" s="261"/>
      <c r="LMG71" s="265"/>
      <c r="LMH71" s="266"/>
      <c r="LMI71" s="200"/>
      <c r="LMJ71" s="266"/>
      <c r="LMK71" s="261"/>
      <c r="LML71" s="265"/>
      <c r="LMM71" s="266"/>
      <c r="LMN71" s="200"/>
      <c r="LMO71" s="266"/>
      <c r="LMP71" s="261"/>
      <c r="LMQ71" s="265"/>
      <c r="LMR71" s="266"/>
      <c r="LMS71" s="200"/>
      <c r="LMT71" s="266"/>
      <c r="LMU71" s="261"/>
      <c r="LMV71" s="265"/>
      <c r="LMW71" s="266"/>
      <c r="LMX71" s="200"/>
      <c r="LMY71" s="266"/>
      <c r="LMZ71" s="261"/>
      <c r="LNA71" s="265"/>
      <c r="LNB71" s="266"/>
      <c r="LNC71" s="200"/>
      <c r="LND71" s="266"/>
      <c r="LNE71" s="261"/>
      <c r="LNF71" s="265"/>
      <c r="LNG71" s="266"/>
      <c r="LNH71" s="200"/>
      <c r="LNI71" s="266"/>
      <c r="LNJ71" s="261"/>
      <c r="LNK71" s="265"/>
      <c r="LNL71" s="266"/>
      <c r="LNM71" s="200"/>
      <c r="LNN71" s="266"/>
      <c r="LNO71" s="261"/>
      <c r="LNP71" s="265"/>
      <c r="LNQ71" s="266"/>
      <c r="LNR71" s="200"/>
      <c r="LNS71" s="266"/>
      <c r="LNT71" s="261"/>
      <c r="LNU71" s="265"/>
      <c r="LNV71" s="266"/>
      <c r="LNW71" s="200"/>
      <c r="LNX71" s="266"/>
      <c r="LNY71" s="261"/>
      <c r="LNZ71" s="265"/>
      <c r="LOA71" s="266"/>
      <c r="LOB71" s="200"/>
      <c r="LOC71" s="266"/>
      <c r="LOD71" s="261"/>
      <c r="LOE71" s="265"/>
      <c r="LOF71" s="266"/>
      <c r="LOG71" s="200"/>
      <c r="LOH71" s="266"/>
      <c r="LOI71" s="261"/>
      <c r="LOJ71" s="265"/>
      <c r="LOK71" s="266"/>
      <c r="LOL71" s="200"/>
      <c r="LOM71" s="266"/>
      <c r="LON71" s="261"/>
      <c r="LOO71" s="265"/>
      <c r="LOP71" s="266"/>
      <c r="LOQ71" s="200"/>
      <c r="LOR71" s="266"/>
      <c r="LOS71" s="261"/>
      <c r="LOT71" s="265"/>
      <c r="LOU71" s="266"/>
      <c r="LOV71" s="200"/>
      <c r="LOW71" s="266"/>
      <c r="LOX71" s="261"/>
      <c r="LOY71" s="265"/>
      <c r="LOZ71" s="266"/>
      <c r="LPA71" s="200"/>
      <c r="LPB71" s="266"/>
      <c r="LPC71" s="261"/>
      <c r="LPD71" s="265"/>
      <c r="LPE71" s="266"/>
      <c r="LPF71" s="200"/>
      <c r="LPG71" s="266"/>
      <c r="LPH71" s="261"/>
      <c r="LPI71" s="265"/>
      <c r="LPJ71" s="266"/>
      <c r="LPK71" s="200"/>
      <c r="LPL71" s="266"/>
      <c r="LPM71" s="261"/>
      <c r="LPN71" s="265"/>
      <c r="LPO71" s="266"/>
      <c r="LPP71" s="200"/>
      <c r="LPQ71" s="266"/>
      <c r="LPR71" s="261"/>
      <c r="LPS71" s="265"/>
      <c r="LPT71" s="266"/>
      <c r="LPU71" s="200"/>
      <c r="LPV71" s="266"/>
      <c r="LPW71" s="261"/>
      <c r="LPX71" s="265"/>
      <c r="LPY71" s="266"/>
      <c r="LPZ71" s="200"/>
      <c r="LQA71" s="266"/>
      <c r="LQB71" s="261"/>
      <c r="LQC71" s="265"/>
      <c r="LQD71" s="266"/>
      <c r="LQE71" s="200"/>
      <c r="LQF71" s="266"/>
      <c r="LQG71" s="261"/>
      <c r="LQH71" s="265"/>
      <c r="LQI71" s="266"/>
      <c r="LQJ71" s="200"/>
      <c r="LQK71" s="266"/>
      <c r="LQL71" s="261"/>
      <c r="LQM71" s="265"/>
      <c r="LQN71" s="266"/>
      <c r="LQO71" s="200"/>
      <c r="LQP71" s="266"/>
      <c r="LQQ71" s="261"/>
      <c r="LQR71" s="265"/>
      <c r="LQS71" s="266"/>
      <c r="LQT71" s="200"/>
      <c r="LQU71" s="266"/>
      <c r="LQV71" s="261"/>
      <c r="LQW71" s="265"/>
      <c r="LQX71" s="266"/>
      <c r="LQY71" s="200"/>
      <c r="LQZ71" s="266"/>
      <c r="LRA71" s="261"/>
      <c r="LRB71" s="265"/>
      <c r="LRC71" s="266"/>
      <c r="LRD71" s="200"/>
      <c r="LRE71" s="266"/>
      <c r="LRF71" s="261"/>
      <c r="LRG71" s="265"/>
      <c r="LRH71" s="266"/>
      <c r="LRI71" s="200"/>
      <c r="LRJ71" s="266"/>
      <c r="LRK71" s="261"/>
      <c r="LRL71" s="265"/>
      <c r="LRM71" s="266"/>
      <c r="LRN71" s="200"/>
      <c r="LRO71" s="266"/>
      <c r="LRP71" s="261"/>
      <c r="LRQ71" s="265"/>
      <c r="LRR71" s="266"/>
      <c r="LRS71" s="200"/>
      <c r="LRT71" s="266"/>
      <c r="LRU71" s="261"/>
      <c r="LRV71" s="265"/>
      <c r="LRW71" s="266"/>
      <c r="LRX71" s="200"/>
      <c r="LRY71" s="266"/>
      <c r="LRZ71" s="261"/>
      <c r="LSA71" s="265"/>
      <c r="LSB71" s="266"/>
      <c r="LSC71" s="200"/>
      <c r="LSD71" s="266"/>
      <c r="LSE71" s="261"/>
      <c r="LSF71" s="265"/>
      <c r="LSG71" s="266"/>
      <c r="LSH71" s="200"/>
      <c r="LSI71" s="266"/>
      <c r="LSJ71" s="261"/>
      <c r="LSK71" s="265"/>
      <c r="LSL71" s="266"/>
      <c r="LSM71" s="200"/>
      <c r="LSN71" s="266"/>
      <c r="LSO71" s="261"/>
      <c r="LSP71" s="265"/>
      <c r="LSQ71" s="266"/>
      <c r="LSR71" s="200"/>
      <c r="LSS71" s="266"/>
      <c r="LST71" s="261"/>
      <c r="LSU71" s="265"/>
      <c r="LSV71" s="266"/>
      <c r="LSW71" s="200"/>
      <c r="LSX71" s="266"/>
      <c r="LSY71" s="261"/>
      <c r="LSZ71" s="265"/>
      <c r="LTA71" s="266"/>
      <c r="LTB71" s="200"/>
      <c r="LTC71" s="266"/>
      <c r="LTD71" s="261"/>
      <c r="LTE71" s="265"/>
      <c r="LTF71" s="266"/>
      <c r="LTG71" s="200"/>
      <c r="LTH71" s="266"/>
      <c r="LTI71" s="261"/>
      <c r="LTJ71" s="265"/>
      <c r="LTK71" s="266"/>
      <c r="LTL71" s="200"/>
      <c r="LTM71" s="266"/>
      <c r="LTN71" s="261"/>
      <c r="LTO71" s="265"/>
      <c r="LTP71" s="266"/>
      <c r="LTQ71" s="200"/>
      <c r="LTR71" s="266"/>
      <c r="LTS71" s="261"/>
      <c r="LTT71" s="265"/>
      <c r="LTU71" s="266"/>
      <c r="LTV71" s="200"/>
      <c r="LTW71" s="266"/>
      <c r="LTX71" s="261"/>
      <c r="LTY71" s="265"/>
      <c r="LTZ71" s="266"/>
      <c r="LUA71" s="200"/>
      <c r="LUB71" s="266"/>
      <c r="LUC71" s="261"/>
      <c r="LUD71" s="265"/>
      <c r="LUE71" s="266"/>
      <c r="LUF71" s="200"/>
      <c r="LUG71" s="266"/>
      <c r="LUH71" s="261"/>
      <c r="LUI71" s="265"/>
      <c r="LUJ71" s="266"/>
      <c r="LUK71" s="200"/>
      <c r="LUL71" s="266"/>
      <c r="LUM71" s="261"/>
      <c r="LUN71" s="265"/>
      <c r="LUO71" s="266"/>
      <c r="LUP71" s="200"/>
      <c r="LUQ71" s="266"/>
      <c r="LUR71" s="261"/>
      <c r="LUS71" s="265"/>
      <c r="LUT71" s="266"/>
      <c r="LUU71" s="200"/>
      <c r="LUV71" s="266"/>
      <c r="LUW71" s="261"/>
      <c r="LUX71" s="265"/>
      <c r="LUY71" s="266"/>
      <c r="LUZ71" s="200"/>
      <c r="LVA71" s="266"/>
      <c r="LVB71" s="261"/>
      <c r="LVC71" s="265"/>
      <c r="LVD71" s="266"/>
      <c r="LVE71" s="200"/>
      <c r="LVF71" s="266"/>
      <c r="LVG71" s="261"/>
      <c r="LVH71" s="265"/>
      <c r="LVI71" s="266"/>
      <c r="LVJ71" s="200"/>
      <c r="LVK71" s="266"/>
      <c r="LVL71" s="261"/>
      <c r="LVM71" s="265"/>
      <c r="LVN71" s="266"/>
      <c r="LVO71" s="200"/>
      <c r="LVP71" s="266"/>
      <c r="LVQ71" s="261"/>
      <c r="LVR71" s="265"/>
      <c r="LVS71" s="266"/>
      <c r="LVT71" s="200"/>
      <c r="LVU71" s="266"/>
      <c r="LVV71" s="261"/>
      <c r="LVW71" s="265"/>
      <c r="LVX71" s="266"/>
      <c r="LVY71" s="200"/>
      <c r="LVZ71" s="266"/>
      <c r="LWA71" s="261"/>
      <c r="LWB71" s="265"/>
      <c r="LWC71" s="266"/>
      <c r="LWD71" s="200"/>
      <c r="LWE71" s="266"/>
      <c r="LWF71" s="261"/>
      <c r="LWG71" s="265"/>
      <c r="LWH71" s="266"/>
      <c r="LWI71" s="200"/>
      <c r="LWJ71" s="266"/>
      <c r="LWK71" s="261"/>
      <c r="LWL71" s="265"/>
      <c r="LWM71" s="266"/>
      <c r="LWN71" s="200"/>
      <c r="LWO71" s="266"/>
      <c r="LWP71" s="261"/>
      <c r="LWQ71" s="265"/>
      <c r="LWR71" s="266"/>
      <c r="LWS71" s="200"/>
      <c r="LWT71" s="266"/>
      <c r="LWU71" s="261"/>
      <c r="LWV71" s="265"/>
      <c r="LWW71" s="266"/>
      <c r="LWX71" s="200"/>
      <c r="LWY71" s="266"/>
      <c r="LWZ71" s="261"/>
      <c r="LXA71" s="265"/>
      <c r="LXB71" s="266"/>
      <c r="LXC71" s="200"/>
      <c r="LXD71" s="266"/>
      <c r="LXE71" s="261"/>
      <c r="LXF71" s="265"/>
      <c r="LXG71" s="266"/>
      <c r="LXH71" s="200"/>
      <c r="LXI71" s="266"/>
      <c r="LXJ71" s="261"/>
      <c r="LXK71" s="265"/>
      <c r="LXL71" s="266"/>
      <c r="LXM71" s="200"/>
      <c r="LXN71" s="266"/>
      <c r="LXO71" s="261"/>
      <c r="LXP71" s="265"/>
      <c r="LXQ71" s="266"/>
      <c r="LXR71" s="200"/>
      <c r="LXS71" s="266"/>
      <c r="LXT71" s="261"/>
      <c r="LXU71" s="265"/>
      <c r="LXV71" s="266"/>
      <c r="LXW71" s="200"/>
      <c r="LXX71" s="266"/>
      <c r="LXY71" s="261"/>
      <c r="LXZ71" s="265"/>
      <c r="LYA71" s="266"/>
      <c r="LYB71" s="200"/>
      <c r="LYC71" s="266"/>
      <c r="LYD71" s="261"/>
      <c r="LYE71" s="265"/>
      <c r="LYF71" s="266"/>
      <c r="LYG71" s="200"/>
      <c r="LYH71" s="266"/>
      <c r="LYI71" s="261"/>
      <c r="LYJ71" s="265"/>
      <c r="LYK71" s="266"/>
      <c r="LYL71" s="200"/>
      <c r="LYM71" s="266"/>
      <c r="LYN71" s="261"/>
      <c r="LYO71" s="265"/>
      <c r="LYP71" s="266"/>
      <c r="LYQ71" s="200"/>
      <c r="LYR71" s="266"/>
      <c r="LYS71" s="261"/>
      <c r="LYT71" s="265"/>
      <c r="LYU71" s="266"/>
      <c r="LYV71" s="200"/>
      <c r="LYW71" s="266"/>
      <c r="LYX71" s="261"/>
      <c r="LYY71" s="265"/>
      <c r="LYZ71" s="266"/>
      <c r="LZA71" s="200"/>
      <c r="LZB71" s="266"/>
      <c r="LZC71" s="261"/>
      <c r="LZD71" s="265"/>
      <c r="LZE71" s="266"/>
      <c r="LZF71" s="200"/>
      <c r="LZG71" s="266"/>
      <c r="LZH71" s="261"/>
      <c r="LZI71" s="265"/>
      <c r="LZJ71" s="266"/>
      <c r="LZK71" s="200"/>
      <c r="LZL71" s="266"/>
      <c r="LZM71" s="261"/>
      <c r="LZN71" s="265"/>
      <c r="LZO71" s="266"/>
      <c r="LZP71" s="200"/>
      <c r="LZQ71" s="266"/>
      <c r="LZR71" s="261"/>
      <c r="LZS71" s="265"/>
      <c r="LZT71" s="266"/>
      <c r="LZU71" s="200"/>
      <c r="LZV71" s="266"/>
      <c r="LZW71" s="261"/>
      <c r="LZX71" s="265"/>
      <c r="LZY71" s="266"/>
      <c r="LZZ71" s="200"/>
      <c r="MAA71" s="266"/>
      <c r="MAB71" s="261"/>
      <c r="MAC71" s="265"/>
      <c r="MAD71" s="266"/>
      <c r="MAE71" s="200"/>
      <c r="MAF71" s="266"/>
      <c r="MAG71" s="261"/>
      <c r="MAH71" s="265"/>
      <c r="MAI71" s="266"/>
      <c r="MAJ71" s="200"/>
      <c r="MAK71" s="266"/>
      <c r="MAL71" s="261"/>
      <c r="MAM71" s="265"/>
      <c r="MAN71" s="266"/>
      <c r="MAO71" s="200"/>
      <c r="MAP71" s="266"/>
      <c r="MAQ71" s="261"/>
      <c r="MAR71" s="265"/>
      <c r="MAS71" s="266"/>
      <c r="MAT71" s="200"/>
      <c r="MAU71" s="266"/>
      <c r="MAV71" s="261"/>
      <c r="MAW71" s="265"/>
      <c r="MAX71" s="266"/>
      <c r="MAY71" s="200"/>
      <c r="MAZ71" s="266"/>
      <c r="MBA71" s="261"/>
      <c r="MBB71" s="265"/>
      <c r="MBC71" s="266"/>
      <c r="MBD71" s="200"/>
      <c r="MBE71" s="266"/>
      <c r="MBF71" s="261"/>
      <c r="MBG71" s="265"/>
      <c r="MBH71" s="266"/>
      <c r="MBI71" s="200"/>
      <c r="MBJ71" s="266"/>
      <c r="MBK71" s="261"/>
      <c r="MBL71" s="265"/>
      <c r="MBM71" s="266"/>
      <c r="MBN71" s="200"/>
      <c r="MBO71" s="266"/>
      <c r="MBP71" s="261"/>
      <c r="MBQ71" s="265"/>
      <c r="MBR71" s="266"/>
      <c r="MBS71" s="200"/>
      <c r="MBT71" s="266"/>
      <c r="MBU71" s="261"/>
      <c r="MBV71" s="265"/>
      <c r="MBW71" s="266"/>
      <c r="MBX71" s="200"/>
      <c r="MBY71" s="266"/>
      <c r="MBZ71" s="261"/>
      <c r="MCA71" s="265"/>
      <c r="MCB71" s="266"/>
      <c r="MCC71" s="200"/>
      <c r="MCD71" s="266"/>
      <c r="MCE71" s="261"/>
      <c r="MCF71" s="265"/>
      <c r="MCG71" s="266"/>
      <c r="MCH71" s="200"/>
      <c r="MCI71" s="266"/>
      <c r="MCJ71" s="261"/>
      <c r="MCK71" s="265"/>
      <c r="MCL71" s="266"/>
      <c r="MCM71" s="200"/>
      <c r="MCN71" s="266"/>
      <c r="MCO71" s="261"/>
      <c r="MCP71" s="265"/>
      <c r="MCQ71" s="266"/>
      <c r="MCR71" s="200"/>
      <c r="MCS71" s="266"/>
      <c r="MCT71" s="261"/>
      <c r="MCU71" s="265"/>
      <c r="MCV71" s="266"/>
      <c r="MCW71" s="200"/>
      <c r="MCX71" s="266"/>
      <c r="MCY71" s="261"/>
      <c r="MCZ71" s="265"/>
      <c r="MDA71" s="266"/>
      <c r="MDB71" s="200"/>
      <c r="MDC71" s="266"/>
      <c r="MDD71" s="261"/>
      <c r="MDE71" s="265"/>
      <c r="MDF71" s="266"/>
      <c r="MDG71" s="200"/>
      <c r="MDH71" s="266"/>
      <c r="MDI71" s="261"/>
      <c r="MDJ71" s="265"/>
      <c r="MDK71" s="266"/>
      <c r="MDL71" s="200"/>
      <c r="MDM71" s="266"/>
      <c r="MDN71" s="261"/>
      <c r="MDO71" s="265"/>
      <c r="MDP71" s="266"/>
      <c r="MDQ71" s="200"/>
      <c r="MDR71" s="266"/>
      <c r="MDS71" s="261"/>
      <c r="MDT71" s="265"/>
      <c r="MDU71" s="266"/>
      <c r="MDV71" s="200"/>
      <c r="MDW71" s="266"/>
      <c r="MDX71" s="261"/>
      <c r="MDY71" s="265"/>
      <c r="MDZ71" s="266"/>
      <c r="MEA71" s="200"/>
      <c r="MEB71" s="266"/>
      <c r="MEC71" s="261"/>
      <c r="MED71" s="265"/>
      <c r="MEE71" s="266"/>
      <c r="MEF71" s="200"/>
      <c r="MEG71" s="266"/>
      <c r="MEH71" s="261"/>
      <c r="MEI71" s="265"/>
      <c r="MEJ71" s="266"/>
      <c r="MEK71" s="200"/>
      <c r="MEL71" s="266"/>
      <c r="MEM71" s="261"/>
      <c r="MEN71" s="265"/>
      <c r="MEO71" s="266"/>
      <c r="MEP71" s="200"/>
      <c r="MEQ71" s="266"/>
      <c r="MER71" s="261"/>
      <c r="MES71" s="265"/>
      <c r="MET71" s="266"/>
      <c r="MEU71" s="200"/>
      <c r="MEV71" s="266"/>
      <c r="MEW71" s="261"/>
      <c r="MEX71" s="265"/>
      <c r="MEY71" s="266"/>
      <c r="MEZ71" s="200"/>
      <c r="MFA71" s="266"/>
      <c r="MFB71" s="261"/>
      <c r="MFC71" s="265"/>
      <c r="MFD71" s="266"/>
      <c r="MFE71" s="200"/>
      <c r="MFF71" s="266"/>
      <c r="MFG71" s="261"/>
      <c r="MFH71" s="265"/>
      <c r="MFI71" s="266"/>
      <c r="MFJ71" s="200"/>
      <c r="MFK71" s="266"/>
      <c r="MFL71" s="261"/>
      <c r="MFM71" s="265"/>
      <c r="MFN71" s="266"/>
      <c r="MFO71" s="200"/>
      <c r="MFP71" s="266"/>
      <c r="MFQ71" s="261"/>
      <c r="MFR71" s="265"/>
      <c r="MFS71" s="266"/>
      <c r="MFT71" s="200"/>
      <c r="MFU71" s="266"/>
      <c r="MFV71" s="261"/>
      <c r="MFW71" s="265"/>
      <c r="MFX71" s="266"/>
      <c r="MFY71" s="200"/>
      <c r="MFZ71" s="266"/>
      <c r="MGA71" s="261"/>
      <c r="MGB71" s="265"/>
      <c r="MGC71" s="266"/>
      <c r="MGD71" s="200"/>
      <c r="MGE71" s="266"/>
      <c r="MGF71" s="261"/>
      <c r="MGG71" s="265"/>
      <c r="MGH71" s="266"/>
      <c r="MGI71" s="200"/>
      <c r="MGJ71" s="266"/>
      <c r="MGK71" s="261"/>
      <c r="MGL71" s="265"/>
      <c r="MGM71" s="266"/>
      <c r="MGN71" s="200"/>
      <c r="MGO71" s="266"/>
      <c r="MGP71" s="261"/>
      <c r="MGQ71" s="265"/>
      <c r="MGR71" s="266"/>
      <c r="MGS71" s="200"/>
      <c r="MGT71" s="266"/>
      <c r="MGU71" s="261"/>
      <c r="MGV71" s="265"/>
      <c r="MGW71" s="266"/>
      <c r="MGX71" s="200"/>
      <c r="MGY71" s="266"/>
      <c r="MGZ71" s="261"/>
      <c r="MHA71" s="265"/>
      <c r="MHB71" s="266"/>
      <c r="MHC71" s="200"/>
      <c r="MHD71" s="266"/>
      <c r="MHE71" s="261"/>
      <c r="MHF71" s="265"/>
      <c r="MHG71" s="266"/>
      <c r="MHH71" s="200"/>
      <c r="MHI71" s="266"/>
      <c r="MHJ71" s="261"/>
      <c r="MHK71" s="265"/>
      <c r="MHL71" s="266"/>
      <c r="MHM71" s="200"/>
      <c r="MHN71" s="266"/>
      <c r="MHO71" s="261"/>
      <c r="MHP71" s="265"/>
      <c r="MHQ71" s="266"/>
      <c r="MHR71" s="200"/>
      <c r="MHS71" s="266"/>
      <c r="MHT71" s="261"/>
      <c r="MHU71" s="265"/>
      <c r="MHV71" s="266"/>
      <c r="MHW71" s="200"/>
      <c r="MHX71" s="266"/>
      <c r="MHY71" s="261"/>
      <c r="MHZ71" s="265"/>
      <c r="MIA71" s="266"/>
      <c r="MIB71" s="200"/>
      <c r="MIC71" s="266"/>
      <c r="MID71" s="261"/>
      <c r="MIE71" s="265"/>
      <c r="MIF71" s="266"/>
      <c r="MIG71" s="200"/>
      <c r="MIH71" s="266"/>
      <c r="MII71" s="261"/>
      <c r="MIJ71" s="265"/>
      <c r="MIK71" s="266"/>
      <c r="MIL71" s="200"/>
      <c r="MIM71" s="266"/>
      <c r="MIN71" s="261"/>
      <c r="MIO71" s="265"/>
      <c r="MIP71" s="266"/>
      <c r="MIQ71" s="200"/>
      <c r="MIR71" s="266"/>
      <c r="MIS71" s="261"/>
      <c r="MIT71" s="265"/>
      <c r="MIU71" s="266"/>
      <c r="MIV71" s="200"/>
      <c r="MIW71" s="266"/>
      <c r="MIX71" s="261"/>
      <c r="MIY71" s="265"/>
      <c r="MIZ71" s="266"/>
      <c r="MJA71" s="200"/>
      <c r="MJB71" s="266"/>
      <c r="MJC71" s="261"/>
      <c r="MJD71" s="265"/>
      <c r="MJE71" s="266"/>
      <c r="MJF71" s="200"/>
      <c r="MJG71" s="266"/>
      <c r="MJH71" s="261"/>
      <c r="MJI71" s="265"/>
      <c r="MJJ71" s="266"/>
      <c r="MJK71" s="200"/>
      <c r="MJL71" s="266"/>
      <c r="MJM71" s="261"/>
      <c r="MJN71" s="265"/>
      <c r="MJO71" s="266"/>
      <c r="MJP71" s="200"/>
      <c r="MJQ71" s="266"/>
      <c r="MJR71" s="261"/>
      <c r="MJS71" s="265"/>
      <c r="MJT71" s="266"/>
      <c r="MJU71" s="200"/>
      <c r="MJV71" s="266"/>
      <c r="MJW71" s="261"/>
      <c r="MJX71" s="265"/>
      <c r="MJY71" s="266"/>
      <c r="MJZ71" s="200"/>
      <c r="MKA71" s="266"/>
      <c r="MKB71" s="261"/>
      <c r="MKC71" s="265"/>
      <c r="MKD71" s="266"/>
      <c r="MKE71" s="200"/>
      <c r="MKF71" s="266"/>
      <c r="MKG71" s="261"/>
      <c r="MKH71" s="265"/>
      <c r="MKI71" s="266"/>
      <c r="MKJ71" s="200"/>
      <c r="MKK71" s="266"/>
      <c r="MKL71" s="261"/>
      <c r="MKM71" s="265"/>
      <c r="MKN71" s="266"/>
      <c r="MKO71" s="200"/>
      <c r="MKP71" s="266"/>
      <c r="MKQ71" s="261"/>
      <c r="MKR71" s="265"/>
      <c r="MKS71" s="266"/>
      <c r="MKT71" s="200"/>
      <c r="MKU71" s="266"/>
      <c r="MKV71" s="261"/>
      <c r="MKW71" s="265"/>
      <c r="MKX71" s="266"/>
      <c r="MKY71" s="200"/>
      <c r="MKZ71" s="266"/>
      <c r="MLA71" s="261"/>
      <c r="MLB71" s="265"/>
      <c r="MLC71" s="266"/>
      <c r="MLD71" s="200"/>
      <c r="MLE71" s="266"/>
      <c r="MLF71" s="261"/>
      <c r="MLG71" s="265"/>
      <c r="MLH71" s="266"/>
      <c r="MLI71" s="200"/>
      <c r="MLJ71" s="266"/>
      <c r="MLK71" s="261"/>
      <c r="MLL71" s="265"/>
      <c r="MLM71" s="266"/>
      <c r="MLN71" s="200"/>
      <c r="MLO71" s="266"/>
      <c r="MLP71" s="261"/>
      <c r="MLQ71" s="265"/>
      <c r="MLR71" s="266"/>
      <c r="MLS71" s="200"/>
      <c r="MLT71" s="266"/>
      <c r="MLU71" s="261"/>
      <c r="MLV71" s="265"/>
      <c r="MLW71" s="266"/>
      <c r="MLX71" s="200"/>
      <c r="MLY71" s="266"/>
      <c r="MLZ71" s="261"/>
      <c r="MMA71" s="265"/>
      <c r="MMB71" s="266"/>
      <c r="MMC71" s="200"/>
      <c r="MMD71" s="266"/>
      <c r="MME71" s="261"/>
      <c r="MMF71" s="265"/>
      <c r="MMG71" s="266"/>
      <c r="MMH71" s="200"/>
      <c r="MMI71" s="266"/>
      <c r="MMJ71" s="261"/>
      <c r="MMK71" s="265"/>
      <c r="MML71" s="266"/>
      <c r="MMM71" s="200"/>
      <c r="MMN71" s="266"/>
      <c r="MMO71" s="261"/>
      <c r="MMP71" s="265"/>
      <c r="MMQ71" s="266"/>
      <c r="MMR71" s="200"/>
      <c r="MMS71" s="266"/>
      <c r="MMT71" s="261"/>
      <c r="MMU71" s="265"/>
      <c r="MMV71" s="266"/>
      <c r="MMW71" s="200"/>
      <c r="MMX71" s="266"/>
      <c r="MMY71" s="261"/>
      <c r="MMZ71" s="265"/>
      <c r="MNA71" s="266"/>
      <c r="MNB71" s="200"/>
      <c r="MNC71" s="266"/>
      <c r="MND71" s="261"/>
      <c r="MNE71" s="265"/>
      <c r="MNF71" s="266"/>
      <c r="MNG71" s="200"/>
      <c r="MNH71" s="266"/>
      <c r="MNI71" s="261"/>
      <c r="MNJ71" s="265"/>
      <c r="MNK71" s="266"/>
      <c r="MNL71" s="200"/>
      <c r="MNM71" s="266"/>
      <c r="MNN71" s="261"/>
      <c r="MNO71" s="265"/>
      <c r="MNP71" s="266"/>
      <c r="MNQ71" s="200"/>
      <c r="MNR71" s="266"/>
      <c r="MNS71" s="261"/>
      <c r="MNT71" s="265"/>
      <c r="MNU71" s="266"/>
      <c r="MNV71" s="200"/>
      <c r="MNW71" s="266"/>
      <c r="MNX71" s="261"/>
      <c r="MNY71" s="265"/>
      <c r="MNZ71" s="266"/>
      <c r="MOA71" s="200"/>
      <c r="MOB71" s="266"/>
      <c r="MOC71" s="261"/>
      <c r="MOD71" s="265"/>
      <c r="MOE71" s="266"/>
      <c r="MOF71" s="200"/>
      <c r="MOG71" s="266"/>
      <c r="MOH71" s="261"/>
      <c r="MOI71" s="265"/>
      <c r="MOJ71" s="266"/>
      <c r="MOK71" s="200"/>
      <c r="MOL71" s="266"/>
      <c r="MOM71" s="261"/>
      <c r="MON71" s="265"/>
      <c r="MOO71" s="266"/>
      <c r="MOP71" s="200"/>
      <c r="MOQ71" s="266"/>
      <c r="MOR71" s="261"/>
      <c r="MOS71" s="265"/>
      <c r="MOT71" s="266"/>
      <c r="MOU71" s="200"/>
      <c r="MOV71" s="266"/>
      <c r="MOW71" s="261"/>
      <c r="MOX71" s="265"/>
      <c r="MOY71" s="266"/>
      <c r="MOZ71" s="200"/>
      <c r="MPA71" s="266"/>
      <c r="MPB71" s="261"/>
      <c r="MPC71" s="265"/>
      <c r="MPD71" s="266"/>
      <c r="MPE71" s="200"/>
      <c r="MPF71" s="266"/>
      <c r="MPG71" s="261"/>
      <c r="MPH71" s="265"/>
      <c r="MPI71" s="266"/>
      <c r="MPJ71" s="200"/>
      <c r="MPK71" s="266"/>
      <c r="MPL71" s="261"/>
      <c r="MPM71" s="265"/>
      <c r="MPN71" s="266"/>
      <c r="MPO71" s="200"/>
      <c r="MPP71" s="266"/>
      <c r="MPQ71" s="261"/>
      <c r="MPR71" s="265"/>
      <c r="MPS71" s="266"/>
      <c r="MPT71" s="200"/>
      <c r="MPU71" s="266"/>
      <c r="MPV71" s="261"/>
      <c r="MPW71" s="265"/>
      <c r="MPX71" s="266"/>
      <c r="MPY71" s="200"/>
      <c r="MPZ71" s="266"/>
      <c r="MQA71" s="261"/>
      <c r="MQB71" s="265"/>
      <c r="MQC71" s="266"/>
      <c r="MQD71" s="200"/>
      <c r="MQE71" s="266"/>
      <c r="MQF71" s="261"/>
      <c r="MQG71" s="265"/>
      <c r="MQH71" s="266"/>
      <c r="MQI71" s="200"/>
      <c r="MQJ71" s="266"/>
      <c r="MQK71" s="261"/>
      <c r="MQL71" s="265"/>
      <c r="MQM71" s="266"/>
      <c r="MQN71" s="200"/>
      <c r="MQO71" s="266"/>
      <c r="MQP71" s="261"/>
      <c r="MQQ71" s="265"/>
      <c r="MQR71" s="266"/>
      <c r="MQS71" s="200"/>
      <c r="MQT71" s="266"/>
      <c r="MQU71" s="261"/>
      <c r="MQV71" s="265"/>
      <c r="MQW71" s="266"/>
      <c r="MQX71" s="200"/>
      <c r="MQY71" s="266"/>
      <c r="MQZ71" s="261"/>
      <c r="MRA71" s="265"/>
      <c r="MRB71" s="266"/>
      <c r="MRC71" s="200"/>
      <c r="MRD71" s="266"/>
      <c r="MRE71" s="261"/>
      <c r="MRF71" s="265"/>
      <c r="MRG71" s="266"/>
      <c r="MRH71" s="200"/>
      <c r="MRI71" s="266"/>
      <c r="MRJ71" s="261"/>
      <c r="MRK71" s="265"/>
      <c r="MRL71" s="266"/>
      <c r="MRM71" s="200"/>
      <c r="MRN71" s="266"/>
      <c r="MRO71" s="261"/>
      <c r="MRP71" s="265"/>
      <c r="MRQ71" s="266"/>
      <c r="MRR71" s="200"/>
      <c r="MRS71" s="266"/>
      <c r="MRT71" s="261"/>
      <c r="MRU71" s="265"/>
      <c r="MRV71" s="266"/>
      <c r="MRW71" s="200"/>
      <c r="MRX71" s="266"/>
      <c r="MRY71" s="261"/>
      <c r="MRZ71" s="265"/>
      <c r="MSA71" s="266"/>
      <c r="MSB71" s="200"/>
      <c r="MSC71" s="266"/>
      <c r="MSD71" s="261"/>
      <c r="MSE71" s="265"/>
      <c r="MSF71" s="266"/>
      <c r="MSG71" s="200"/>
      <c r="MSH71" s="266"/>
      <c r="MSI71" s="261"/>
      <c r="MSJ71" s="265"/>
      <c r="MSK71" s="266"/>
      <c r="MSL71" s="200"/>
      <c r="MSM71" s="266"/>
      <c r="MSN71" s="261"/>
      <c r="MSO71" s="265"/>
      <c r="MSP71" s="266"/>
      <c r="MSQ71" s="200"/>
      <c r="MSR71" s="266"/>
      <c r="MSS71" s="261"/>
      <c r="MST71" s="265"/>
      <c r="MSU71" s="266"/>
      <c r="MSV71" s="200"/>
      <c r="MSW71" s="266"/>
      <c r="MSX71" s="261"/>
      <c r="MSY71" s="265"/>
      <c r="MSZ71" s="266"/>
      <c r="MTA71" s="200"/>
      <c r="MTB71" s="266"/>
      <c r="MTC71" s="261"/>
      <c r="MTD71" s="265"/>
      <c r="MTE71" s="266"/>
      <c r="MTF71" s="200"/>
      <c r="MTG71" s="266"/>
      <c r="MTH71" s="261"/>
      <c r="MTI71" s="265"/>
      <c r="MTJ71" s="266"/>
      <c r="MTK71" s="200"/>
      <c r="MTL71" s="266"/>
      <c r="MTM71" s="261"/>
      <c r="MTN71" s="265"/>
      <c r="MTO71" s="266"/>
      <c r="MTP71" s="200"/>
      <c r="MTQ71" s="266"/>
      <c r="MTR71" s="261"/>
      <c r="MTS71" s="265"/>
      <c r="MTT71" s="266"/>
      <c r="MTU71" s="200"/>
      <c r="MTV71" s="266"/>
      <c r="MTW71" s="261"/>
      <c r="MTX71" s="265"/>
      <c r="MTY71" s="266"/>
      <c r="MTZ71" s="200"/>
      <c r="MUA71" s="266"/>
      <c r="MUB71" s="261"/>
      <c r="MUC71" s="265"/>
      <c r="MUD71" s="266"/>
      <c r="MUE71" s="200"/>
      <c r="MUF71" s="266"/>
      <c r="MUG71" s="261"/>
      <c r="MUH71" s="265"/>
      <c r="MUI71" s="266"/>
      <c r="MUJ71" s="200"/>
      <c r="MUK71" s="266"/>
      <c r="MUL71" s="261"/>
      <c r="MUM71" s="265"/>
      <c r="MUN71" s="266"/>
      <c r="MUO71" s="200"/>
      <c r="MUP71" s="266"/>
      <c r="MUQ71" s="261"/>
      <c r="MUR71" s="265"/>
      <c r="MUS71" s="266"/>
      <c r="MUT71" s="200"/>
      <c r="MUU71" s="266"/>
      <c r="MUV71" s="261"/>
      <c r="MUW71" s="265"/>
      <c r="MUX71" s="266"/>
      <c r="MUY71" s="200"/>
      <c r="MUZ71" s="266"/>
      <c r="MVA71" s="261"/>
      <c r="MVB71" s="265"/>
      <c r="MVC71" s="266"/>
      <c r="MVD71" s="200"/>
      <c r="MVE71" s="266"/>
      <c r="MVF71" s="261"/>
      <c r="MVG71" s="265"/>
      <c r="MVH71" s="266"/>
      <c r="MVI71" s="200"/>
      <c r="MVJ71" s="266"/>
      <c r="MVK71" s="261"/>
      <c r="MVL71" s="265"/>
      <c r="MVM71" s="266"/>
      <c r="MVN71" s="200"/>
      <c r="MVO71" s="266"/>
      <c r="MVP71" s="261"/>
      <c r="MVQ71" s="265"/>
      <c r="MVR71" s="266"/>
      <c r="MVS71" s="200"/>
      <c r="MVT71" s="266"/>
      <c r="MVU71" s="261"/>
      <c r="MVV71" s="265"/>
      <c r="MVW71" s="266"/>
      <c r="MVX71" s="200"/>
      <c r="MVY71" s="266"/>
      <c r="MVZ71" s="261"/>
      <c r="MWA71" s="265"/>
      <c r="MWB71" s="266"/>
      <c r="MWC71" s="200"/>
      <c r="MWD71" s="266"/>
      <c r="MWE71" s="261"/>
      <c r="MWF71" s="265"/>
      <c r="MWG71" s="266"/>
      <c r="MWH71" s="200"/>
      <c r="MWI71" s="266"/>
      <c r="MWJ71" s="261"/>
      <c r="MWK71" s="265"/>
      <c r="MWL71" s="266"/>
      <c r="MWM71" s="200"/>
      <c r="MWN71" s="266"/>
      <c r="MWO71" s="261"/>
      <c r="MWP71" s="265"/>
      <c r="MWQ71" s="266"/>
      <c r="MWR71" s="200"/>
      <c r="MWS71" s="266"/>
      <c r="MWT71" s="261"/>
      <c r="MWU71" s="265"/>
      <c r="MWV71" s="266"/>
      <c r="MWW71" s="200"/>
      <c r="MWX71" s="266"/>
      <c r="MWY71" s="261"/>
      <c r="MWZ71" s="265"/>
      <c r="MXA71" s="266"/>
      <c r="MXB71" s="200"/>
      <c r="MXC71" s="266"/>
      <c r="MXD71" s="261"/>
      <c r="MXE71" s="265"/>
      <c r="MXF71" s="266"/>
      <c r="MXG71" s="200"/>
      <c r="MXH71" s="266"/>
      <c r="MXI71" s="261"/>
      <c r="MXJ71" s="265"/>
      <c r="MXK71" s="266"/>
      <c r="MXL71" s="200"/>
      <c r="MXM71" s="266"/>
      <c r="MXN71" s="261"/>
      <c r="MXO71" s="265"/>
      <c r="MXP71" s="266"/>
      <c r="MXQ71" s="200"/>
      <c r="MXR71" s="266"/>
      <c r="MXS71" s="261"/>
      <c r="MXT71" s="265"/>
      <c r="MXU71" s="266"/>
      <c r="MXV71" s="200"/>
      <c r="MXW71" s="266"/>
      <c r="MXX71" s="261"/>
      <c r="MXY71" s="265"/>
      <c r="MXZ71" s="266"/>
      <c r="MYA71" s="200"/>
      <c r="MYB71" s="266"/>
      <c r="MYC71" s="261"/>
      <c r="MYD71" s="265"/>
      <c r="MYE71" s="266"/>
      <c r="MYF71" s="200"/>
      <c r="MYG71" s="266"/>
      <c r="MYH71" s="261"/>
      <c r="MYI71" s="265"/>
      <c r="MYJ71" s="266"/>
      <c r="MYK71" s="200"/>
      <c r="MYL71" s="266"/>
      <c r="MYM71" s="261"/>
      <c r="MYN71" s="265"/>
      <c r="MYO71" s="266"/>
      <c r="MYP71" s="200"/>
      <c r="MYQ71" s="266"/>
      <c r="MYR71" s="261"/>
      <c r="MYS71" s="265"/>
      <c r="MYT71" s="266"/>
      <c r="MYU71" s="200"/>
      <c r="MYV71" s="266"/>
      <c r="MYW71" s="261"/>
      <c r="MYX71" s="265"/>
      <c r="MYY71" s="266"/>
      <c r="MYZ71" s="200"/>
      <c r="MZA71" s="266"/>
      <c r="MZB71" s="261"/>
      <c r="MZC71" s="265"/>
      <c r="MZD71" s="266"/>
      <c r="MZE71" s="200"/>
      <c r="MZF71" s="266"/>
      <c r="MZG71" s="261"/>
      <c r="MZH71" s="265"/>
      <c r="MZI71" s="266"/>
      <c r="MZJ71" s="200"/>
      <c r="MZK71" s="266"/>
      <c r="MZL71" s="261"/>
      <c r="MZM71" s="265"/>
      <c r="MZN71" s="266"/>
      <c r="MZO71" s="200"/>
      <c r="MZP71" s="266"/>
      <c r="MZQ71" s="261"/>
      <c r="MZR71" s="265"/>
      <c r="MZS71" s="266"/>
      <c r="MZT71" s="200"/>
      <c r="MZU71" s="266"/>
      <c r="MZV71" s="261"/>
      <c r="MZW71" s="265"/>
      <c r="MZX71" s="266"/>
      <c r="MZY71" s="200"/>
      <c r="MZZ71" s="266"/>
      <c r="NAA71" s="261"/>
      <c r="NAB71" s="265"/>
      <c r="NAC71" s="266"/>
      <c r="NAD71" s="200"/>
      <c r="NAE71" s="266"/>
      <c r="NAF71" s="261"/>
      <c r="NAG71" s="265"/>
      <c r="NAH71" s="266"/>
      <c r="NAI71" s="200"/>
      <c r="NAJ71" s="266"/>
      <c r="NAK71" s="261"/>
      <c r="NAL71" s="265"/>
      <c r="NAM71" s="266"/>
      <c r="NAN71" s="200"/>
      <c r="NAO71" s="266"/>
      <c r="NAP71" s="261"/>
      <c r="NAQ71" s="265"/>
      <c r="NAR71" s="266"/>
      <c r="NAS71" s="200"/>
      <c r="NAT71" s="266"/>
      <c r="NAU71" s="261"/>
      <c r="NAV71" s="265"/>
      <c r="NAW71" s="266"/>
      <c r="NAX71" s="200"/>
      <c r="NAY71" s="266"/>
      <c r="NAZ71" s="261"/>
      <c r="NBA71" s="265"/>
      <c r="NBB71" s="266"/>
      <c r="NBC71" s="200"/>
      <c r="NBD71" s="266"/>
      <c r="NBE71" s="261"/>
      <c r="NBF71" s="265"/>
      <c r="NBG71" s="266"/>
      <c r="NBH71" s="200"/>
      <c r="NBI71" s="266"/>
      <c r="NBJ71" s="261"/>
      <c r="NBK71" s="265"/>
      <c r="NBL71" s="266"/>
      <c r="NBM71" s="200"/>
      <c r="NBN71" s="266"/>
      <c r="NBO71" s="261"/>
      <c r="NBP71" s="265"/>
      <c r="NBQ71" s="266"/>
      <c r="NBR71" s="200"/>
      <c r="NBS71" s="266"/>
      <c r="NBT71" s="261"/>
      <c r="NBU71" s="265"/>
      <c r="NBV71" s="266"/>
      <c r="NBW71" s="200"/>
      <c r="NBX71" s="266"/>
      <c r="NBY71" s="261"/>
      <c r="NBZ71" s="265"/>
      <c r="NCA71" s="266"/>
      <c r="NCB71" s="200"/>
      <c r="NCC71" s="266"/>
      <c r="NCD71" s="261"/>
      <c r="NCE71" s="265"/>
      <c r="NCF71" s="266"/>
      <c r="NCG71" s="200"/>
      <c r="NCH71" s="266"/>
      <c r="NCI71" s="261"/>
      <c r="NCJ71" s="265"/>
      <c r="NCK71" s="266"/>
      <c r="NCL71" s="200"/>
      <c r="NCM71" s="266"/>
      <c r="NCN71" s="261"/>
      <c r="NCO71" s="265"/>
      <c r="NCP71" s="266"/>
      <c r="NCQ71" s="200"/>
      <c r="NCR71" s="266"/>
      <c r="NCS71" s="261"/>
      <c r="NCT71" s="265"/>
      <c r="NCU71" s="266"/>
      <c r="NCV71" s="200"/>
      <c r="NCW71" s="266"/>
      <c r="NCX71" s="261"/>
      <c r="NCY71" s="265"/>
      <c r="NCZ71" s="266"/>
      <c r="NDA71" s="200"/>
      <c r="NDB71" s="266"/>
      <c r="NDC71" s="261"/>
      <c r="NDD71" s="265"/>
      <c r="NDE71" s="266"/>
      <c r="NDF71" s="200"/>
      <c r="NDG71" s="266"/>
      <c r="NDH71" s="261"/>
      <c r="NDI71" s="265"/>
      <c r="NDJ71" s="266"/>
      <c r="NDK71" s="200"/>
      <c r="NDL71" s="266"/>
      <c r="NDM71" s="261"/>
      <c r="NDN71" s="265"/>
      <c r="NDO71" s="266"/>
      <c r="NDP71" s="200"/>
      <c r="NDQ71" s="266"/>
      <c r="NDR71" s="261"/>
      <c r="NDS71" s="265"/>
      <c r="NDT71" s="266"/>
      <c r="NDU71" s="200"/>
      <c r="NDV71" s="266"/>
      <c r="NDW71" s="261"/>
      <c r="NDX71" s="265"/>
      <c r="NDY71" s="266"/>
      <c r="NDZ71" s="200"/>
      <c r="NEA71" s="266"/>
      <c r="NEB71" s="261"/>
      <c r="NEC71" s="265"/>
      <c r="NED71" s="266"/>
      <c r="NEE71" s="200"/>
      <c r="NEF71" s="266"/>
      <c r="NEG71" s="261"/>
      <c r="NEH71" s="265"/>
      <c r="NEI71" s="266"/>
      <c r="NEJ71" s="200"/>
      <c r="NEK71" s="266"/>
      <c r="NEL71" s="261"/>
      <c r="NEM71" s="265"/>
      <c r="NEN71" s="266"/>
      <c r="NEO71" s="200"/>
      <c r="NEP71" s="266"/>
      <c r="NEQ71" s="261"/>
      <c r="NER71" s="265"/>
      <c r="NES71" s="266"/>
      <c r="NET71" s="200"/>
      <c r="NEU71" s="266"/>
      <c r="NEV71" s="261"/>
      <c r="NEW71" s="265"/>
      <c r="NEX71" s="266"/>
      <c r="NEY71" s="200"/>
      <c r="NEZ71" s="266"/>
      <c r="NFA71" s="261"/>
      <c r="NFB71" s="265"/>
      <c r="NFC71" s="266"/>
      <c r="NFD71" s="200"/>
      <c r="NFE71" s="266"/>
      <c r="NFF71" s="261"/>
      <c r="NFG71" s="265"/>
      <c r="NFH71" s="266"/>
      <c r="NFI71" s="200"/>
      <c r="NFJ71" s="266"/>
      <c r="NFK71" s="261"/>
      <c r="NFL71" s="265"/>
      <c r="NFM71" s="266"/>
      <c r="NFN71" s="200"/>
      <c r="NFO71" s="266"/>
      <c r="NFP71" s="261"/>
      <c r="NFQ71" s="265"/>
      <c r="NFR71" s="266"/>
      <c r="NFS71" s="200"/>
      <c r="NFT71" s="266"/>
      <c r="NFU71" s="261"/>
      <c r="NFV71" s="265"/>
      <c r="NFW71" s="266"/>
      <c r="NFX71" s="200"/>
      <c r="NFY71" s="266"/>
      <c r="NFZ71" s="261"/>
      <c r="NGA71" s="265"/>
      <c r="NGB71" s="266"/>
      <c r="NGC71" s="200"/>
      <c r="NGD71" s="266"/>
      <c r="NGE71" s="261"/>
      <c r="NGF71" s="265"/>
      <c r="NGG71" s="266"/>
      <c r="NGH71" s="200"/>
      <c r="NGI71" s="266"/>
      <c r="NGJ71" s="261"/>
      <c r="NGK71" s="265"/>
      <c r="NGL71" s="266"/>
      <c r="NGM71" s="200"/>
      <c r="NGN71" s="266"/>
      <c r="NGO71" s="261"/>
      <c r="NGP71" s="265"/>
      <c r="NGQ71" s="266"/>
      <c r="NGR71" s="200"/>
      <c r="NGS71" s="266"/>
      <c r="NGT71" s="261"/>
      <c r="NGU71" s="265"/>
      <c r="NGV71" s="266"/>
      <c r="NGW71" s="200"/>
      <c r="NGX71" s="266"/>
      <c r="NGY71" s="261"/>
      <c r="NGZ71" s="265"/>
      <c r="NHA71" s="266"/>
      <c r="NHB71" s="200"/>
      <c r="NHC71" s="266"/>
      <c r="NHD71" s="261"/>
      <c r="NHE71" s="265"/>
      <c r="NHF71" s="266"/>
      <c r="NHG71" s="200"/>
      <c r="NHH71" s="266"/>
      <c r="NHI71" s="261"/>
      <c r="NHJ71" s="265"/>
      <c r="NHK71" s="266"/>
      <c r="NHL71" s="200"/>
      <c r="NHM71" s="266"/>
      <c r="NHN71" s="261"/>
      <c r="NHO71" s="265"/>
      <c r="NHP71" s="266"/>
      <c r="NHQ71" s="200"/>
      <c r="NHR71" s="266"/>
      <c r="NHS71" s="261"/>
      <c r="NHT71" s="265"/>
      <c r="NHU71" s="266"/>
      <c r="NHV71" s="200"/>
      <c r="NHW71" s="266"/>
      <c r="NHX71" s="261"/>
      <c r="NHY71" s="265"/>
      <c r="NHZ71" s="266"/>
      <c r="NIA71" s="200"/>
      <c r="NIB71" s="266"/>
      <c r="NIC71" s="261"/>
      <c r="NID71" s="265"/>
      <c r="NIE71" s="266"/>
      <c r="NIF71" s="200"/>
      <c r="NIG71" s="266"/>
      <c r="NIH71" s="261"/>
      <c r="NII71" s="265"/>
      <c r="NIJ71" s="266"/>
      <c r="NIK71" s="200"/>
      <c r="NIL71" s="266"/>
      <c r="NIM71" s="261"/>
      <c r="NIN71" s="265"/>
      <c r="NIO71" s="266"/>
      <c r="NIP71" s="200"/>
      <c r="NIQ71" s="266"/>
      <c r="NIR71" s="261"/>
      <c r="NIS71" s="265"/>
      <c r="NIT71" s="266"/>
      <c r="NIU71" s="200"/>
      <c r="NIV71" s="266"/>
      <c r="NIW71" s="261"/>
      <c r="NIX71" s="265"/>
      <c r="NIY71" s="266"/>
      <c r="NIZ71" s="200"/>
      <c r="NJA71" s="266"/>
      <c r="NJB71" s="261"/>
      <c r="NJC71" s="265"/>
      <c r="NJD71" s="266"/>
      <c r="NJE71" s="200"/>
      <c r="NJF71" s="266"/>
      <c r="NJG71" s="261"/>
      <c r="NJH71" s="265"/>
      <c r="NJI71" s="266"/>
      <c r="NJJ71" s="200"/>
      <c r="NJK71" s="266"/>
      <c r="NJL71" s="261"/>
      <c r="NJM71" s="265"/>
      <c r="NJN71" s="266"/>
      <c r="NJO71" s="200"/>
      <c r="NJP71" s="266"/>
      <c r="NJQ71" s="261"/>
      <c r="NJR71" s="265"/>
      <c r="NJS71" s="266"/>
      <c r="NJT71" s="200"/>
      <c r="NJU71" s="266"/>
      <c r="NJV71" s="261"/>
      <c r="NJW71" s="265"/>
      <c r="NJX71" s="266"/>
      <c r="NJY71" s="200"/>
      <c r="NJZ71" s="266"/>
      <c r="NKA71" s="261"/>
      <c r="NKB71" s="265"/>
      <c r="NKC71" s="266"/>
      <c r="NKD71" s="200"/>
      <c r="NKE71" s="266"/>
      <c r="NKF71" s="261"/>
      <c r="NKG71" s="265"/>
      <c r="NKH71" s="266"/>
      <c r="NKI71" s="200"/>
      <c r="NKJ71" s="266"/>
      <c r="NKK71" s="261"/>
      <c r="NKL71" s="265"/>
      <c r="NKM71" s="266"/>
      <c r="NKN71" s="200"/>
      <c r="NKO71" s="266"/>
      <c r="NKP71" s="261"/>
      <c r="NKQ71" s="265"/>
      <c r="NKR71" s="266"/>
      <c r="NKS71" s="200"/>
      <c r="NKT71" s="266"/>
      <c r="NKU71" s="261"/>
      <c r="NKV71" s="265"/>
      <c r="NKW71" s="266"/>
      <c r="NKX71" s="200"/>
      <c r="NKY71" s="266"/>
      <c r="NKZ71" s="261"/>
      <c r="NLA71" s="265"/>
      <c r="NLB71" s="266"/>
      <c r="NLC71" s="200"/>
      <c r="NLD71" s="266"/>
      <c r="NLE71" s="261"/>
      <c r="NLF71" s="265"/>
      <c r="NLG71" s="266"/>
      <c r="NLH71" s="200"/>
      <c r="NLI71" s="266"/>
      <c r="NLJ71" s="261"/>
      <c r="NLK71" s="265"/>
      <c r="NLL71" s="266"/>
      <c r="NLM71" s="200"/>
      <c r="NLN71" s="266"/>
      <c r="NLO71" s="261"/>
      <c r="NLP71" s="265"/>
      <c r="NLQ71" s="266"/>
      <c r="NLR71" s="200"/>
      <c r="NLS71" s="266"/>
      <c r="NLT71" s="261"/>
      <c r="NLU71" s="265"/>
      <c r="NLV71" s="266"/>
      <c r="NLW71" s="200"/>
      <c r="NLX71" s="266"/>
      <c r="NLY71" s="261"/>
      <c r="NLZ71" s="265"/>
      <c r="NMA71" s="266"/>
      <c r="NMB71" s="200"/>
      <c r="NMC71" s="266"/>
      <c r="NMD71" s="261"/>
      <c r="NME71" s="265"/>
      <c r="NMF71" s="266"/>
      <c r="NMG71" s="200"/>
      <c r="NMH71" s="266"/>
      <c r="NMI71" s="261"/>
      <c r="NMJ71" s="265"/>
      <c r="NMK71" s="266"/>
      <c r="NML71" s="200"/>
      <c r="NMM71" s="266"/>
      <c r="NMN71" s="261"/>
      <c r="NMO71" s="265"/>
      <c r="NMP71" s="266"/>
      <c r="NMQ71" s="200"/>
      <c r="NMR71" s="266"/>
      <c r="NMS71" s="261"/>
      <c r="NMT71" s="265"/>
      <c r="NMU71" s="266"/>
      <c r="NMV71" s="200"/>
      <c r="NMW71" s="266"/>
      <c r="NMX71" s="261"/>
      <c r="NMY71" s="265"/>
      <c r="NMZ71" s="266"/>
      <c r="NNA71" s="200"/>
      <c r="NNB71" s="266"/>
      <c r="NNC71" s="261"/>
      <c r="NND71" s="265"/>
      <c r="NNE71" s="266"/>
      <c r="NNF71" s="200"/>
      <c r="NNG71" s="266"/>
      <c r="NNH71" s="261"/>
      <c r="NNI71" s="265"/>
      <c r="NNJ71" s="266"/>
      <c r="NNK71" s="200"/>
      <c r="NNL71" s="266"/>
      <c r="NNM71" s="261"/>
      <c r="NNN71" s="265"/>
      <c r="NNO71" s="266"/>
      <c r="NNP71" s="200"/>
      <c r="NNQ71" s="266"/>
      <c r="NNR71" s="261"/>
      <c r="NNS71" s="265"/>
      <c r="NNT71" s="266"/>
      <c r="NNU71" s="200"/>
      <c r="NNV71" s="266"/>
      <c r="NNW71" s="261"/>
      <c r="NNX71" s="265"/>
      <c r="NNY71" s="266"/>
      <c r="NNZ71" s="200"/>
      <c r="NOA71" s="266"/>
      <c r="NOB71" s="261"/>
      <c r="NOC71" s="265"/>
      <c r="NOD71" s="266"/>
      <c r="NOE71" s="200"/>
      <c r="NOF71" s="266"/>
      <c r="NOG71" s="261"/>
      <c r="NOH71" s="265"/>
      <c r="NOI71" s="266"/>
      <c r="NOJ71" s="200"/>
      <c r="NOK71" s="266"/>
      <c r="NOL71" s="261"/>
      <c r="NOM71" s="265"/>
      <c r="NON71" s="266"/>
      <c r="NOO71" s="200"/>
      <c r="NOP71" s="266"/>
      <c r="NOQ71" s="261"/>
      <c r="NOR71" s="265"/>
      <c r="NOS71" s="266"/>
      <c r="NOT71" s="200"/>
      <c r="NOU71" s="266"/>
      <c r="NOV71" s="261"/>
      <c r="NOW71" s="265"/>
      <c r="NOX71" s="266"/>
      <c r="NOY71" s="200"/>
      <c r="NOZ71" s="266"/>
      <c r="NPA71" s="261"/>
      <c r="NPB71" s="265"/>
      <c r="NPC71" s="266"/>
      <c r="NPD71" s="200"/>
      <c r="NPE71" s="266"/>
      <c r="NPF71" s="261"/>
      <c r="NPG71" s="265"/>
      <c r="NPH71" s="266"/>
      <c r="NPI71" s="200"/>
      <c r="NPJ71" s="266"/>
      <c r="NPK71" s="261"/>
      <c r="NPL71" s="265"/>
      <c r="NPM71" s="266"/>
      <c r="NPN71" s="200"/>
      <c r="NPO71" s="266"/>
      <c r="NPP71" s="261"/>
      <c r="NPQ71" s="265"/>
      <c r="NPR71" s="266"/>
      <c r="NPS71" s="200"/>
      <c r="NPT71" s="266"/>
      <c r="NPU71" s="261"/>
      <c r="NPV71" s="265"/>
      <c r="NPW71" s="266"/>
      <c r="NPX71" s="200"/>
      <c r="NPY71" s="266"/>
      <c r="NPZ71" s="261"/>
      <c r="NQA71" s="265"/>
      <c r="NQB71" s="266"/>
      <c r="NQC71" s="200"/>
      <c r="NQD71" s="266"/>
      <c r="NQE71" s="261"/>
      <c r="NQF71" s="265"/>
      <c r="NQG71" s="266"/>
      <c r="NQH71" s="200"/>
      <c r="NQI71" s="266"/>
      <c r="NQJ71" s="261"/>
      <c r="NQK71" s="265"/>
      <c r="NQL71" s="266"/>
      <c r="NQM71" s="200"/>
      <c r="NQN71" s="266"/>
      <c r="NQO71" s="261"/>
      <c r="NQP71" s="265"/>
      <c r="NQQ71" s="266"/>
      <c r="NQR71" s="200"/>
      <c r="NQS71" s="266"/>
      <c r="NQT71" s="261"/>
      <c r="NQU71" s="265"/>
      <c r="NQV71" s="266"/>
      <c r="NQW71" s="200"/>
      <c r="NQX71" s="266"/>
      <c r="NQY71" s="261"/>
      <c r="NQZ71" s="265"/>
      <c r="NRA71" s="266"/>
      <c r="NRB71" s="200"/>
      <c r="NRC71" s="266"/>
      <c r="NRD71" s="261"/>
      <c r="NRE71" s="265"/>
      <c r="NRF71" s="266"/>
      <c r="NRG71" s="200"/>
      <c r="NRH71" s="266"/>
      <c r="NRI71" s="261"/>
      <c r="NRJ71" s="265"/>
      <c r="NRK71" s="266"/>
      <c r="NRL71" s="200"/>
      <c r="NRM71" s="266"/>
      <c r="NRN71" s="261"/>
      <c r="NRO71" s="265"/>
      <c r="NRP71" s="266"/>
      <c r="NRQ71" s="200"/>
      <c r="NRR71" s="266"/>
      <c r="NRS71" s="261"/>
      <c r="NRT71" s="265"/>
      <c r="NRU71" s="266"/>
      <c r="NRV71" s="200"/>
      <c r="NRW71" s="266"/>
      <c r="NRX71" s="261"/>
      <c r="NRY71" s="265"/>
      <c r="NRZ71" s="266"/>
      <c r="NSA71" s="200"/>
      <c r="NSB71" s="266"/>
      <c r="NSC71" s="261"/>
      <c r="NSD71" s="265"/>
      <c r="NSE71" s="266"/>
      <c r="NSF71" s="200"/>
      <c r="NSG71" s="266"/>
      <c r="NSH71" s="261"/>
      <c r="NSI71" s="265"/>
      <c r="NSJ71" s="266"/>
      <c r="NSK71" s="200"/>
      <c r="NSL71" s="266"/>
      <c r="NSM71" s="261"/>
      <c r="NSN71" s="265"/>
      <c r="NSO71" s="266"/>
      <c r="NSP71" s="200"/>
      <c r="NSQ71" s="266"/>
      <c r="NSR71" s="261"/>
      <c r="NSS71" s="265"/>
      <c r="NST71" s="266"/>
      <c r="NSU71" s="200"/>
      <c r="NSV71" s="266"/>
      <c r="NSW71" s="261"/>
      <c r="NSX71" s="265"/>
      <c r="NSY71" s="266"/>
      <c r="NSZ71" s="200"/>
      <c r="NTA71" s="266"/>
      <c r="NTB71" s="261"/>
      <c r="NTC71" s="265"/>
      <c r="NTD71" s="266"/>
      <c r="NTE71" s="200"/>
      <c r="NTF71" s="266"/>
      <c r="NTG71" s="261"/>
      <c r="NTH71" s="265"/>
      <c r="NTI71" s="266"/>
      <c r="NTJ71" s="200"/>
      <c r="NTK71" s="266"/>
      <c r="NTL71" s="261"/>
      <c r="NTM71" s="265"/>
      <c r="NTN71" s="266"/>
      <c r="NTO71" s="200"/>
      <c r="NTP71" s="266"/>
      <c r="NTQ71" s="261"/>
      <c r="NTR71" s="265"/>
      <c r="NTS71" s="266"/>
      <c r="NTT71" s="200"/>
      <c r="NTU71" s="266"/>
      <c r="NTV71" s="261"/>
      <c r="NTW71" s="265"/>
      <c r="NTX71" s="266"/>
      <c r="NTY71" s="200"/>
      <c r="NTZ71" s="266"/>
      <c r="NUA71" s="261"/>
      <c r="NUB71" s="265"/>
      <c r="NUC71" s="266"/>
      <c r="NUD71" s="200"/>
      <c r="NUE71" s="266"/>
      <c r="NUF71" s="261"/>
      <c r="NUG71" s="265"/>
      <c r="NUH71" s="266"/>
      <c r="NUI71" s="200"/>
      <c r="NUJ71" s="266"/>
      <c r="NUK71" s="261"/>
      <c r="NUL71" s="265"/>
      <c r="NUM71" s="266"/>
      <c r="NUN71" s="200"/>
      <c r="NUO71" s="266"/>
      <c r="NUP71" s="261"/>
      <c r="NUQ71" s="265"/>
      <c r="NUR71" s="266"/>
      <c r="NUS71" s="200"/>
      <c r="NUT71" s="266"/>
      <c r="NUU71" s="261"/>
      <c r="NUV71" s="265"/>
      <c r="NUW71" s="266"/>
      <c r="NUX71" s="200"/>
      <c r="NUY71" s="266"/>
      <c r="NUZ71" s="261"/>
      <c r="NVA71" s="265"/>
      <c r="NVB71" s="266"/>
      <c r="NVC71" s="200"/>
      <c r="NVD71" s="266"/>
      <c r="NVE71" s="261"/>
      <c r="NVF71" s="265"/>
      <c r="NVG71" s="266"/>
      <c r="NVH71" s="200"/>
      <c r="NVI71" s="266"/>
      <c r="NVJ71" s="261"/>
      <c r="NVK71" s="265"/>
      <c r="NVL71" s="266"/>
      <c r="NVM71" s="200"/>
      <c r="NVN71" s="266"/>
      <c r="NVO71" s="261"/>
      <c r="NVP71" s="265"/>
      <c r="NVQ71" s="266"/>
      <c r="NVR71" s="200"/>
      <c r="NVS71" s="266"/>
      <c r="NVT71" s="261"/>
      <c r="NVU71" s="265"/>
      <c r="NVV71" s="266"/>
      <c r="NVW71" s="200"/>
      <c r="NVX71" s="266"/>
      <c r="NVY71" s="261"/>
      <c r="NVZ71" s="265"/>
      <c r="NWA71" s="266"/>
      <c r="NWB71" s="200"/>
      <c r="NWC71" s="266"/>
      <c r="NWD71" s="261"/>
      <c r="NWE71" s="265"/>
      <c r="NWF71" s="266"/>
      <c r="NWG71" s="200"/>
      <c r="NWH71" s="266"/>
      <c r="NWI71" s="261"/>
      <c r="NWJ71" s="265"/>
      <c r="NWK71" s="266"/>
      <c r="NWL71" s="200"/>
      <c r="NWM71" s="266"/>
      <c r="NWN71" s="261"/>
      <c r="NWO71" s="265"/>
      <c r="NWP71" s="266"/>
      <c r="NWQ71" s="200"/>
      <c r="NWR71" s="266"/>
      <c r="NWS71" s="261"/>
      <c r="NWT71" s="265"/>
      <c r="NWU71" s="266"/>
      <c r="NWV71" s="200"/>
      <c r="NWW71" s="266"/>
      <c r="NWX71" s="261"/>
      <c r="NWY71" s="265"/>
      <c r="NWZ71" s="266"/>
      <c r="NXA71" s="200"/>
      <c r="NXB71" s="266"/>
      <c r="NXC71" s="261"/>
      <c r="NXD71" s="265"/>
      <c r="NXE71" s="266"/>
      <c r="NXF71" s="200"/>
      <c r="NXG71" s="266"/>
      <c r="NXH71" s="261"/>
      <c r="NXI71" s="265"/>
      <c r="NXJ71" s="266"/>
      <c r="NXK71" s="200"/>
      <c r="NXL71" s="266"/>
      <c r="NXM71" s="261"/>
      <c r="NXN71" s="265"/>
      <c r="NXO71" s="266"/>
      <c r="NXP71" s="200"/>
      <c r="NXQ71" s="266"/>
      <c r="NXR71" s="261"/>
      <c r="NXS71" s="265"/>
      <c r="NXT71" s="266"/>
      <c r="NXU71" s="200"/>
      <c r="NXV71" s="266"/>
      <c r="NXW71" s="261"/>
      <c r="NXX71" s="265"/>
      <c r="NXY71" s="266"/>
      <c r="NXZ71" s="200"/>
      <c r="NYA71" s="266"/>
      <c r="NYB71" s="261"/>
      <c r="NYC71" s="265"/>
      <c r="NYD71" s="266"/>
      <c r="NYE71" s="200"/>
      <c r="NYF71" s="266"/>
      <c r="NYG71" s="261"/>
      <c r="NYH71" s="265"/>
      <c r="NYI71" s="266"/>
      <c r="NYJ71" s="200"/>
      <c r="NYK71" s="266"/>
      <c r="NYL71" s="261"/>
      <c r="NYM71" s="265"/>
      <c r="NYN71" s="266"/>
      <c r="NYO71" s="200"/>
      <c r="NYP71" s="266"/>
      <c r="NYQ71" s="261"/>
      <c r="NYR71" s="265"/>
      <c r="NYS71" s="266"/>
      <c r="NYT71" s="200"/>
      <c r="NYU71" s="266"/>
      <c r="NYV71" s="261"/>
      <c r="NYW71" s="265"/>
      <c r="NYX71" s="266"/>
      <c r="NYY71" s="200"/>
      <c r="NYZ71" s="266"/>
      <c r="NZA71" s="261"/>
      <c r="NZB71" s="265"/>
      <c r="NZC71" s="266"/>
      <c r="NZD71" s="200"/>
      <c r="NZE71" s="266"/>
      <c r="NZF71" s="261"/>
      <c r="NZG71" s="265"/>
      <c r="NZH71" s="266"/>
      <c r="NZI71" s="200"/>
      <c r="NZJ71" s="266"/>
      <c r="NZK71" s="261"/>
      <c r="NZL71" s="265"/>
      <c r="NZM71" s="266"/>
      <c r="NZN71" s="200"/>
      <c r="NZO71" s="266"/>
      <c r="NZP71" s="261"/>
      <c r="NZQ71" s="265"/>
      <c r="NZR71" s="266"/>
      <c r="NZS71" s="200"/>
      <c r="NZT71" s="266"/>
      <c r="NZU71" s="261"/>
      <c r="NZV71" s="265"/>
      <c r="NZW71" s="266"/>
      <c r="NZX71" s="200"/>
      <c r="NZY71" s="266"/>
      <c r="NZZ71" s="261"/>
      <c r="OAA71" s="265"/>
      <c r="OAB71" s="266"/>
      <c r="OAC71" s="200"/>
      <c r="OAD71" s="266"/>
      <c r="OAE71" s="261"/>
      <c r="OAF71" s="265"/>
      <c r="OAG71" s="266"/>
      <c r="OAH71" s="200"/>
      <c r="OAI71" s="266"/>
      <c r="OAJ71" s="261"/>
      <c r="OAK71" s="265"/>
      <c r="OAL71" s="266"/>
      <c r="OAM71" s="200"/>
      <c r="OAN71" s="266"/>
      <c r="OAO71" s="261"/>
      <c r="OAP71" s="265"/>
      <c r="OAQ71" s="266"/>
      <c r="OAR71" s="200"/>
      <c r="OAS71" s="266"/>
      <c r="OAT71" s="261"/>
      <c r="OAU71" s="265"/>
      <c r="OAV71" s="266"/>
      <c r="OAW71" s="200"/>
      <c r="OAX71" s="266"/>
      <c r="OAY71" s="261"/>
      <c r="OAZ71" s="265"/>
      <c r="OBA71" s="266"/>
      <c r="OBB71" s="200"/>
      <c r="OBC71" s="266"/>
      <c r="OBD71" s="261"/>
      <c r="OBE71" s="265"/>
      <c r="OBF71" s="266"/>
      <c r="OBG71" s="200"/>
      <c r="OBH71" s="266"/>
      <c r="OBI71" s="261"/>
      <c r="OBJ71" s="265"/>
      <c r="OBK71" s="266"/>
      <c r="OBL71" s="200"/>
      <c r="OBM71" s="266"/>
      <c r="OBN71" s="261"/>
      <c r="OBO71" s="265"/>
      <c r="OBP71" s="266"/>
      <c r="OBQ71" s="200"/>
      <c r="OBR71" s="266"/>
      <c r="OBS71" s="261"/>
      <c r="OBT71" s="265"/>
      <c r="OBU71" s="266"/>
      <c r="OBV71" s="200"/>
      <c r="OBW71" s="266"/>
      <c r="OBX71" s="261"/>
      <c r="OBY71" s="265"/>
      <c r="OBZ71" s="266"/>
      <c r="OCA71" s="200"/>
      <c r="OCB71" s="266"/>
      <c r="OCC71" s="261"/>
      <c r="OCD71" s="265"/>
      <c r="OCE71" s="266"/>
      <c r="OCF71" s="200"/>
      <c r="OCG71" s="266"/>
      <c r="OCH71" s="261"/>
      <c r="OCI71" s="265"/>
      <c r="OCJ71" s="266"/>
      <c r="OCK71" s="200"/>
      <c r="OCL71" s="266"/>
      <c r="OCM71" s="261"/>
      <c r="OCN71" s="265"/>
      <c r="OCO71" s="266"/>
      <c r="OCP71" s="200"/>
      <c r="OCQ71" s="266"/>
      <c r="OCR71" s="261"/>
      <c r="OCS71" s="265"/>
      <c r="OCT71" s="266"/>
      <c r="OCU71" s="200"/>
      <c r="OCV71" s="266"/>
      <c r="OCW71" s="261"/>
      <c r="OCX71" s="265"/>
      <c r="OCY71" s="266"/>
      <c r="OCZ71" s="200"/>
      <c r="ODA71" s="266"/>
      <c r="ODB71" s="261"/>
      <c r="ODC71" s="265"/>
      <c r="ODD71" s="266"/>
      <c r="ODE71" s="200"/>
      <c r="ODF71" s="266"/>
      <c r="ODG71" s="261"/>
      <c r="ODH71" s="265"/>
      <c r="ODI71" s="266"/>
      <c r="ODJ71" s="200"/>
      <c r="ODK71" s="266"/>
      <c r="ODL71" s="261"/>
      <c r="ODM71" s="265"/>
      <c r="ODN71" s="266"/>
      <c r="ODO71" s="200"/>
      <c r="ODP71" s="266"/>
      <c r="ODQ71" s="261"/>
      <c r="ODR71" s="265"/>
      <c r="ODS71" s="266"/>
      <c r="ODT71" s="200"/>
      <c r="ODU71" s="266"/>
      <c r="ODV71" s="261"/>
      <c r="ODW71" s="265"/>
      <c r="ODX71" s="266"/>
      <c r="ODY71" s="200"/>
      <c r="ODZ71" s="266"/>
      <c r="OEA71" s="261"/>
      <c r="OEB71" s="265"/>
      <c r="OEC71" s="266"/>
      <c r="OED71" s="200"/>
      <c r="OEE71" s="266"/>
      <c r="OEF71" s="261"/>
      <c r="OEG71" s="265"/>
      <c r="OEH71" s="266"/>
      <c r="OEI71" s="200"/>
      <c r="OEJ71" s="266"/>
      <c r="OEK71" s="261"/>
      <c r="OEL71" s="265"/>
      <c r="OEM71" s="266"/>
      <c r="OEN71" s="200"/>
      <c r="OEO71" s="266"/>
      <c r="OEP71" s="261"/>
      <c r="OEQ71" s="265"/>
      <c r="OER71" s="266"/>
      <c r="OES71" s="200"/>
      <c r="OET71" s="266"/>
      <c r="OEU71" s="261"/>
      <c r="OEV71" s="265"/>
      <c r="OEW71" s="266"/>
      <c r="OEX71" s="200"/>
      <c r="OEY71" s="266"/>
      <c r="OEZ71" s="261"/>
      <c r="OFA71" s="265"/>
      <c r="OFB71" s="266"/>
      <c r="OFC71" s="200"/>
      <c r="OFD71" s="266"/>
      <c r="OFE71" s="261"/>
      <c r="OFF71" s="265"/>
      <c r="OFG71" s="266"/>
      <c r="OFH71" s="200"/>
      <c r="OFI71" s="266"/>
      <c r="OFJ71" s="261"/>
      <c r="OFK71" s="265"/>
      <c r="OFL71" s="266"/>
      <c r="OFM71" s="200"/>
      <c r="OFN71" s="266"/>
      <c r="OFO71" s="261"/>
      <c r="OFP71" s="265"/>
      <c r="OFQ71" s="266"/>
      <c r="OFR71" s="200"/>
      <c r="OFS71" s="266"/>
      <c r="OFT71" s="261"/>
      <c r="OFU71" s="265"/>
      <c r="OFV71" s="266"/>
      <c r="OFW71" s="200"/>
      <c r="OFX71" s="266"/>
      <c r="OFY71" s="261"/>
      <c r="OFZ71" s="265"/>
      <c r="OGA71" s="266"/>
      <c r="OGB71" s="200"/>
      <c r="OGC71" s="266"/>
      <c r="OGD71" s="261"/>
      <c r="OGE71" s="265"/>
      <c r="OGF71" s="266"/>
      <c r="OGG71" s="200"/>
      <c r="OGH71" s="266"/>
      <c r="OGI71" s="261"/>
      <c r="OGJ71" s="265"/>
      <c r="OGK71" s="266"/>
      <c r="OGL71" s="200"/>
      <c r="OGM71" s="266"/>
      <c r="OGN71" s="261"/>
      <c r="OGO71" s="265"/>
      <c r="OGP71" s="266"/>
      <c r="OGQ71" s="200"/>
      <c r="OGR71" s="266"/>
      <c r="OGS71" s="261"/>
      <c r="OGT71" s="265"/>
      <c r="OGU71" s="266"/>
      <c r="OGV71" s="200"/>
      <c r="OGW71" s="266"/>
      <c r="OGX71" s="261"/>
      <c r="OGY71" s="265"/>
      <c r="OGZ71" s="266"/>
      <c r="OHA71" s="200"/>
      <c r="OHB71" s="266"/>
      <c r="OHC71" s="261"/>
      <c r="OHD71" s="265"/>
      <c r="OHE71" s="266"/>
      <c r="OHF71" s="200"/>
      <c r="OHG71" s="266"/>
      <c r="OHH71" s="261"/>
      <c r="OHI71" s="265"/>
      <c r="OHJ71" s="266"/>
      <c r="OHK71" s="200"/>
      <c r="OHL71" s="266"/>
      <c r="OHM71" s="261"/>
      <c r="OHN71" s="265"/>
      <c r="OHO71" s="266"/>
      <c r="OHP71" s="200"/>
      <c r="OHQ71" s="266"/>
      <c r="OHR71" s="261"/>
      <c r="OHS71" s="265"/>
      <c r="OHT71" s="266"/>
      <c r="OHU71" s="200"/>
      <c r="OHV71" s="266"/>
      <c r="OHW71" s="261"/>
      <c r="OHX71" s="265"/>
      <c r="OHY71" s="266"/>
      <c r="OHZ71" s="200"/>
      <c r="OIA71" s="266"/>
      <c r="OIB71" s="261"/>
      <c r="OIC71" s="265"/>
      <c r="OID71" s="266"/>
      <c r="OIE71" s="200"/>
      <c r="OIF71" s="266"/>
      <c r="OIG71" s="261"/>
      <c r="OIH71" s="265"/>
      <c r="OII71" s="266"/>
      <c r="OIJ71" s="200"/>
      <c r="OIK71" s="266"/>
      <c r="OIL71" s="261"/>
      <c r="OIM71" s="265"/>
      <c r="OIN71" s="266"/>
      <c r="OIO71" s="200"/>
      <c r="OIP71" s="266"/>
      <c r="OIQ71" s="261"/>
      <c r="OIR71" s="265"/>
      <c r="OIS71" s="266"/>
      <c r="OIT71" s="200"/>
      <c r="OIU71" s="266"/>
      <c r="OIV71" s="261"/>
      <c r="OIW71" s="265"/>
      <c r="OIX71" s="266"/>
      <c r="OIY71" s="200"/>
      <c r="OIZ71" s="266"/>
      <c r="OJA71" s="261"/>
      <c r="OJB71" s="265"/>
      <c r="OJC71" s="266"/>
      <c r="OJD71" s="200"/>
      <c r="OJE71" s="266"/>
      <c r="OJF71" s="261"/>
      <c r="OJG71" s="265"/>
      <c r="OJH71" s="266"/>
      <c r="OJI71" s="200"/>
      <c r="OJJ71" s="266"/>
      <c r="OJK71" s="261"/>
      <c r="OJL71" s="265"/>
      <c r="OJM71" s="266"/>
      <c r="OJN71" s="200"/>
      <c r="OJO71" s="266"/>
      <c r="OJP71" s="261"/>
      <c r="OJQ71" s="265"/>
      <c r="OJR71" s="266"/>
      <c r="OJS71" s="200"/>
      <c r="OJT71" s="266"/>
      <c r="OJU71" s="261"/>
      <c r="OJV71" s="265"/>
      <c r="OJW71" s="266"/>
      <c r="OJX71" s="200"/>
      <c r="OJY71" s="266"/>
      <c r="OJZ71" s="261"/>
      <c r="OKA71" s="265"/>
      <c r="OKB71" s="266"/>
      <c r="OKC71" s="200"/>
      <c r="OKD71" s="266"/>
      <c r="OKE71" s="261"/>
      <c r="OKF71" s="265"/>
      <c r="OKG71" s="266"/>
      <c r="OKH71" s="200"/>
      <c r="OKI71" s="266"/>
      <c r="OKJ71" s="261"/>
      <c r="OKK71" s="265"/>
      <c r="OKL71" s="266"/>
      <c r="OKM71" s="200"/>
      <c r="OKN71" s="266"/>
      <c r="OKO71" s="261"/>
      <c r="OKP71" s="265"/>
      <c r="OKQ71" s="266"/>
      <c r="OKR71" s="200"/>
      <c r="OKS71" s="266"/>
      <c r="OKT71" s="261"/>
      <c r="OKU71" s="265"/>
      <c r="OKV71" s="266"/>
      <c r="OKW71" s="200"/>
      <c r="OKX71" s="266"/>
      <c r="OKY71" s="261"/>
      <c r="OKZ71" s="265"/>
      <c r="OLA71" s="266"/>
      <c r="OLB71" s="200"/>
      <c r="OLC71" s="266"/>
      <c r="OLD71" s="261"/>
      <c r="OLE71" s="265"/>
      <c r="OLF71" s="266"/>
      <c r="OLG71" s="200"/>
      <c r="OLH71" s="266"/>
      <c r="OLI71" s="261"/>
      <c r="OLJ71" s="265"/>
      <c r="OLK71" s="266"/>
      <c r="OLL71" s="200"/>
      <c r="OLM71" s="266"/>
      <c r="OLN71" s="261"/>
      <c r="OLO71" s="265"/>
      <c r="OLP71" s="266"/>
      <c r="OLQ71" s="200"/>
      <c r="OLR71" s="266"/>
      <c r="OLS71" s="261"/>
      <c r="OLT71" s="265"/>
      <c r="OLU71" s="266"/>
      <c r="OLV71" s="200"/>
      <c r="OLW71" s="266"/>
      <c r="OLX71" s="261"/>
      <c r="OLY71" s="265"/>
      <c r="OLZ71" s="266"/>
      <c r="OMA71" s="200"/>
      <c r="OMB71" s="266"/>
      <c r="OMC71" s="261"/>
      <c r="OMD71" s="265"/>
      <c r="OME71" s="266"/>
      <c r="OMF71" s="200"/>
      <c r="OMG71" s="266"/>
      <c r="OMH71" s="261"/>
      <c r="OMI71" s="265"/>
      <c r="OMJ71" s="266"/>
      <c r="OMK71" s="200"/>
      <c r="OML71" s="266"/>
      <c r="OMM71" s="261"/>
      <c r="OMN71" s="265"/>
      <c r="OMO71" s="266"/>
      <c r="OMP71" s="200"/>
      <c r="OMQ71" s="266"/>
      <c r="OMR71" s="261"/>
      <c r="OMS71" s="265"/>
      <c r="OMT71" s="266"/>
      <c r="OMU71" s="200"/>
      <c r="OMV71" s="266"/>
      <c r="OMW71" s="261"/>
      <c r="OMX71" s="265"/>
      <c r="OMY71" s="266"/>
      <c r="OMZ71" s="200"/>
      <c r="ONA71" s="266"/>
      <c r="ONB71" s="261"/>
      <c r="ONC71" s="265"/>
      <c r="OND71" s="266"/>
      <c r="ONE71" s="200"/>
      <c r="ONF71" s="266"/>
      <c r="ONG71" s="261"/>
      <c r="ONH71" s="265"/>
      <c r="ONI71" s="266"/>
      <c r="ONJ71" s="200"/>
      <c r="ONK71" s="266"/>
      <c r="ONL71" s="261"/>
      <c r="ONM71" s="265"/>
      <c r="ONN71" s="266"/>
      <c r="ONO71" s="200"/>
      <c r="ONP71" s="266"/>
      <c r="ONQ71" s="261"/>
      <c r="ONR71" s="265"/>
      <c r="ONS71" s="266"/>
      <c r="ONT71" s="200"/>
      <c r="ONU71" s="266"/>
      <c r="ONV71" s="261"/>
      <c r="ONW71" s="265"/>
      <c r="ONX71" s="266"/>
      <c r="ONY71" s="200"/>
      <c r="ONZ71" s="266"/>
      <c r="OOA71" s="261"/>
      <c r="OOB71" s="265"/>
      <c r="OOC71" s="266"/>
      <c r="OOD71" s="200"/>
      <c r="OOE71" s="266"/>
      <c r="OOF71" s="261"/>
      <c r="OOG71" s="265"/>
      <c r="OOH71" s="266"/>
      <c r="OOI71" s="200"/>
      <c r="OOJ71" s="266"/>
      <c r="OOK71" s="261"/>
      <c r="OOL71" s="265"/>
      <c r="OOM71" s="266"/>
      <c r="OON71" s="200"/>
      <c r="OOO71" s="266"/>
      <c r="OOP71" s="261"/>
      <c r="OOQ71" s="265"/>
      <c r="OOR71" s="266"/>
      <c r="OOS71" s="200"/>
      <c r="OOT71" s="266"/>
      <c r="OOU71" s="261"/>
      <c r="OOV71" s="265"/>
      <c r="OOW71" s="266"/>
      <c r="OOX71" s="200"/>
      <c r="OOY71" s="266"/>
      <c r="OOZ71" s="261"/>
      <c r="OPA71" s="265"/>
      <c r="OPB71" s="266"/>
      <c r="OPC71" s="200"/>
      <c r="OPD71" s="266"/>
      <c r="OPE71" s="261"/>
      <c r="OPF71" s="265"/>
      <c r="OPG71" s="266"/>
      <c r="OPH71" s="200"/>
      <c r="OPI71" s="266"/>
      <c r="OPJ71" s="261"/>
      <c r="OPK71" s="265"/>
      <c r="OPL71" s="266"/>
      <c r="OPM71" s="200"/>
      <c r="OPN71" s="266"/>
      <c r="OPO71" s="261"/>
      <c r="OPP71" s="265"/>
      <c r="OPQ71" s="266"/>
      <c r="OPR71" s="200"/>
      <c r="OPS71" s="266"/>
      <c r="OPT71" s="261"/>
      <c r="OPU71" s="265"/>
      <c r="OPV71" s="266"/>
      <c r="OPW71" s="200"/>
      <c r="OPX71" s="266"/>
      <c r="OPY71" s="261"/>
      <c r="OPZ71" s="265"/>
      <c r="OQA71" s="266"/>
      <c r="OQB71" s="200"/>
      <c r="OQC71" s="266"/>
      <c r="OQD71" s="261"/>
      <c r="OQE71" s="265"/>
      <c r="OQF71" s="266"/>
      <c r="OQG71" s="200"/>
      <c r="OQH71" s="266"/>
      <c r="OQI71" s="261"/>
      <c r="OQJ71" s="265"/>
      <c r="OQK71" s="266"/>
      <c r="OQL71" s="200"/>
      <c r="OQM71" s="266"/>
      <c r="OQN71" s="261"/>
      <c r="OQO71" s="265"/>
      <c r="OQP71" s="266"/>
      <c r="OQQ71" s="200"/>
      <c r="OQR71" s="266"/>
      <c r="OQS71" s="261"/>
      <c r="OQT71" s="265"/>
      <c r="OQU71" s="266"/>
      <c r="OQV71" s="200"/>
      <c r="OQW71" s="266"/>
      <c r="OQX71" s="261"/>
      <c r="OQY71" s="265"/>
      <c r="OQZ71" s="266"/>
      <c r="ORA71" s="200"/>
      <c r="ORB71" s="266"/>
      <c r="ORC71" s="261"/>
      <c r="ORD71" s="265"/>
      <c r="ORE71" s="266"/>
      <c r="ORF71" s="200"/>
      <c r="ORG71" s="266"/>
      <c r="ORH71" s="261"/>
      <c r="ORI71" s="265"/>
      <c r="ORJ71" s="266"/>
      <c r="ORK71" s="200"/>
      <c r="ORL71" s="266"/>
      <c r="ORM71" s="261"/>
      <c r="ORN71" s="265"/>
      <c r="ORO71" s="266"/>
      <c r="ORP71" s="200"/>
      <c r="ORQ71" s="266"/>
      <c r="ORR71" s="261"/>
      <c r="ORS71" s="265"/>
      <c r="ORT71" s="266"/>
      <c r="ORU71" s="200"/>
      <c r="ORV71" s="266"/>
      <c r="ORW71" s="261"/>
      <c r="ORX71" s="265"/>
      <c r="ORY71" s="266"/>
      <c r="ORZ71" s="200"/>
      <c r="OSA71" s="266"/>
      <c r="OSB71" s="261"/>
      <c r="OSC71" s="265"/>
      <c r="OSD71" s="266"/>
      <c r="OSE71" s="200"/>
      <c r="OSF71" s="266"/>
      <c r="OSG71" s="261"/>
      <c r="OSH71" s="265"/>
      <c r="OSI71" s="266"/>
      <c r="OSJ71" s="200"/>
      <c r="OSK71" s="266"/>
      <c r="OSL71" s="261"/>
      <c r="OSM71" s="265"/>
      <c r="OSN71" s="266"/>
      <c r="OSO71" s="200"/>
      <c r="OSP71" s="266"/>
      <c r="OSQ71" s="261"/>
      <c r="OSR71" s="265"/>
      <c r="OSS71" s="266"/>
      <c r="OST71" s="200"/>
      <c r="OSU71" s="266"/>
      <c r="OSV71" s="261"/>
      <c r="OSW71" s="265"/>
      <c r="OSX71" s="266"/>
      <c r="OSY71" s="200"/>
      <c r="OSZ71" s="266"/>
      <c r="OTA71" s="261"/>
      <c r="OTB71" s="265"/>
      <c r="OTC71" s="266"/>
      <c r="OTD71" s="200"/>
      <c r="OTE71" s="266"/>
      <c r="OTF71" s="261"/>
      <c r="OTG71" s="265"/>
      <c r="OTH71" s="266"/>
      <c r="OTI71" s="200"/>
      <c r="OTJ71" s="266"/>
      <c r="OTK71" s="261"/>
      <c r="OTL71" s="265"/>
      <c r="OTM71" s="266"/>
      <c r="OTN71" s="200"/>
      <c r="OTO71" s="266"/>
      <c r="OTP71" s="261"/>
      <c r="OTQ71" s="265"/>
      <c r="OTR71" s="266"/>
      <c r="OTS71" s="200"/>
      <c r="OTT71" s="266"/>
      <c r="OTU71" s="261"/>
      <c r="OTV71" s="265"/>
      <c r="OTW71" s="266"/>
      <c r="OTX71" s="200"/>
      <c r="OTY71" s="266"/>
      <c r="OTZ71" s="261"/>
      <c r="OUA71" s="265"/>
      <c r="OUB71" s="266"/>
      <c r="OUC71" s="200"/>
      <c r="OUD71" s="266"/>
      <c r="OUE71" s="261"/>
      <c r="OUF71" s="265"/>
      <c r="OUG71" s="266"/>
      <c r="OUH71" s="200"/>
      <c r="OUI71" s="266"/>
      <c r="OUJ71" s="261"/>
      <c r="OUK71" s="265"/>
      <c r="OUL71" s="266"/>
      <c r="OUM71" s="200"/>
      <c r="OUN71" s="266"/>
      <c r="OUO71" s="261"/>
      <c r="OUP71" s="265"/>
      <c r="OUQ71" s="266"/>
      <c r="OUR71" s="200"/>
      <c r="OUS71" s="266"/>
      <c r="OUT71" s="261"/>
      <c r="OUU71" s="265"/>
      <c r="OUV71" s="266"/>
      <c r="OUW71" s="200"/>
      <c r="OUX71" s="266"/>
      <c r="OUY71" s="261"/>
      <c r="OUZ71" s="265"/>
      <c r="OVA71" s="266"/>
      <c r="OVB71" s="200"/>
      <c r="OVC71" s="266"/>
      <c r="OVD71" s="261"/>
      <c r="OVE71" s="265"/>
      <c r="OVF71" s="266"/>
      <c r="OVG71" s="200"/>
      <c r="OVH71" s="266"/>
      <c r="OVI71" s="261"/>
      <c r="OVJ71" s="265"/>
      <c r="OVK71" s="266"/>
      <c r="OVL71" s="200"/>
      <c r="OVM71" s="266"/>
      <c r="OVN71" s="261"/>
      <c r="OVO71" s="265"/>
      <c r="OVP71" s="266"/>
      <c r="OVQ71" s="200"/>
      <c r="OVR71" s="266"/>
      <c r="OVS71" s="261"/>
      <c r="OVT71" s="265"/>
      <c r="OVU71" s="266"/>
      <c r="OVV71" s="200"/>
      <c r="OVW71" s="266"/>
      <c r="OVX71" s="261"/>
      <c r="OVY71" s="265"/>
      <c r="OVZ71" s="266"/>
      <c r="OWA71" s="200"/>
      <c r="OWB71" s="266"/>
      <c r="OWC71" s="261"/>
      <c r="OWD71" s="265"/>
      <c r="OWE71" s="266"/>
      <c r="OWF71" s="200"/>
      <c r="OWG71" s="266"/>
      <c r="OWH71" s="261"/>
      <c r="OWI71" s="265"/>
      <c r="OWJ71" s="266"/>
      <c r="OWK71" s="200"/>
      <c r="OWL71" s="266"/>
      <c r="OWM71" s="261"/>
      <c r="OWN71" s="265"/>
      <c r="OWO71" s="266"/>
      <c r="OWP71" s="200"/>
      <c r="OWQ71" s="266"/>
      <c r="OWR71" s="261"/>
      <c r="OWS71" s="265"/>
      <c r="OWT71" s="266"/>
      <c r="OWU71" s="200"/>
      <c r="OWV71" s="266"/>
      <c r="OWW71" s="261"/>
      <c r="OWX71" s="265"/>
      <c r="OWY71" s="266"/>
      <c r="OWZ71" s="200"/>
      <c r="OXA71" s="266"/>
      <c r="OXB71" s="261"/>
      <c r="OXC71" s="265"/>
      <c r="OXD71" s="266"/>
      <c r="OXE71" s="200"/>
      <c r="OXF71" s="266"/>
      <c r="OXG71" s="261"/>
      <c r="OXH71" s="265"/>
      <c r="OXI71" s="266"/>
      <c r="OXJ71" s="200"/>
      <c r="OXK71" s="266"/>
      <c r="OXL71" s="261"/>
      <c r="OXM71" s="265"/>
      <c r="OXN71" s="266"/>
      <c r="OXO71" s="200"/>
      <c r="OXP71" s="266"/>
      <c r="OXQ71" s="261"/>
      <c r="OXR71" s="265"/>
      <c r="OXS71" s="266"/>
      <c r="OXT71" s="200"/>
      <c r="OXU71" s="266"/>
      <c r="OXV71" s="261"/>
      <c r="OXW71" s="265"/>
      <c r="OXX71" s="266"/>
      <c r="OXY71" s="200"/>
      <c r="OXZ71" s="266"/>
      <c r="OYA71" s="261"/>
      <c r="OYB71" s="265"/>
      <c r="OYC71" s="266"/>
      <c r="OYD71" s="200"/>
      <c r="OYE71" s="266"/>
      <c r="OYF71" s="261"/>
      <c r="OYG71" s="265"/>
      <c r="OYH71" s="266"/>
      <c r="OYI71" s="200"/>
      <c r="OYJ71" s="266"/>
      <c r="OYK71" s="261"/>
      <c r="OYL71" s="265"/>
      <c r="OYM71" s="266"/>
      <c r="OYN71" s="200"/>
      <c r="OYO71" s="266"/>
      <c r="OYP71" s="261"/>
      <c r="OYQ71" s="265"/>
      <c r="OYR71" s="266"/>
      <c r="OYS71" s="200"/>
      <c r="OYT71" s="266"/>
      <c r="OYU71" s="261"/>
      <c r="OYV71" s="265"/>
      <c r="OYW71" s="266"/>
      <c r="OYX71" s="200"/>
      <c r="OYY71" s="266"/>
      <c r="OYZ71" s="261"/>
      <c r="OZA71" s="265"/>
      <c r="OZB71" s="266"/>
      <c r="OZC71" s="200"/>
      <c r="OZD71" s="266"/>
      <c r="OZE71" s="261"/>
      <c r="OZF71" s="265"/>
      <c r="OZG71" s="266"/>
      <c r="OZH71" s="200"/>
      <c r="OZI71" s="266"/>
      <c r="OZJ71" s="261"/>
      <c r="OZK71" s="265"/>
      <c r="OZL71" s="266"/>
      <c r="OZM71" s="200"/>
      <c r="OZN71" s="266"/>
      <c r="OZO71" s="261"/>
      <c r="OZP71" s="265"/>
      <c r="OZQ71" s="266"/>
      <c r="OZR71" s="200"/>
      <c r="OZS71" s="266"/>
      <c r="OZT71" s="261"/>
      <c r="OZU71" s="265"/>
      <c r="OZV71" s="266"/>
      <c r="OZW71" s="200"/>
      <c r="OZX71" s="266"/>
      <c r="OZY71" s="261"/>
      <c r="OZZ71" s="265"/>
      <c r="PAA71" s="266"/>
      <c r="PAB71" s="200"/>
      <c r="PAC71" s="266"/>
      <c r="PAD71" s="261"/>
      <c r="PAE71" s="265"/>
      <c r="PAF71" s="266"/>
      <c r="PAG71" s="200"/>
      <c r="PAH71" s="266"/>
      <c r="PAI71" s="261"/>
      <c r="PAJ71" s="265"/>
      <c r="PAK71" s="266"/>
      <c r="PAL71" s="200"/>
      <c r="PAM71" s="266"/>
      <c r="PAN71" s="261"/>
      <c r="PAO71" s="265"/>
      <c r="PAP71" s="266"/>
      <c r="PAQ71" s="200"/>
      <c r="PAR71" s="266"/>
      <c r="PAS71" s="261"/>
      <c r="PAT71" s="265"/>
      <c r="PAU71" s="266"/>
      <c r="PAV71" s="200"/>
      <c r="PAW71" s="266"/>
      <c r="PAX71" s="261"/>
      <c r="PAY71" s="265"/>
      <c r="PAZ71" s="266"/>
      <c r="PBA71" s="200"/>
      <c r="PBB71" s="266"/>
      <c r="PBC71" s="261"/>
      <c r="PBD71" s="265"/>
      <c r="PBE71" s="266"/>
      <c r="PBF71" s="200"/>
      <c r="PBG71" s="266"/>
      <c r="PBH71" s="261"/>
      <c r="PBI71" s="265"/>
      <c r="PBJ71" s="266"/>
      <c r="PBK71" s="200"/>
      <c r="PBL71" s="266"/>
      <c r="PBM71" s="261"/>
      <c r="PBN71" s="265"/>
      <c r="PBO71" s="266"/>
      <c r="PBP71" s="200"/>
      <c r="PBQ71" s="266"/>
      <c r="PBR71" s="261"/>
      <c r="PBS71" s="265"/>
      <c r="PBT71" s="266"/>
      <c r="PBU71" s="200"/>
      <c r="PBV71" s="266"/>
      <c r="PBW71" s="261"/>
      <c r="PBX71" s="265"/>
      <c r="PBY71" s="266"/>
      <c r="PBZ71" s="200"/>
      <c r="PCA71" s="266"/>
      <c r="PCB71" s="261"/>
      <c r="PCC71" s="265"/>
      <c r="PCD71" s="266"/>
      <c r="PCE71" s="200"/>
      <c r="PCF71" s="266"/>
      <c r="PCG71" s="261"/>
      <c r="PCH71" s="265"/>
      <c r="PCI71" s="266"/>
      <c r="PCJ71" s="200"/>
      <c r="PCK71" s="266"/>
      <c r="PCL71" s="261"/>
      <c r="PCM71" s="265"/>
      <c r="PCN71" s="266"/>
      <c r="PCO71" s="200"/>
      <c r="PCP71" s="266"/>
      <c r="PCQ71" s="261"/>
      <c r="PCR71" s="265"/>
      <c r="PCS71" s="266"/>
      <c r="PCT71" s="200"/>
      <c r="PCU71" s="266"/>
      <c r="PCV71" s="261"/>
      <c r="PCW71" s="265"/>
      <c r="PCX71" s="266"/>
      <c r="PCY71" s="200"/>
      <c r="PCZ71" s="266"/>
      <c r="PDA71" s="261"/>
      <c r="PDB71" s="265"/>
      <c r="PDC71" s="266"/>
      <c r="PDD71" s="200"/>
      <c r="PDE71" s="266"/>
      <c r="PDF71" s="261"/>
      <c r="PDG71" s="265"/>
      <c r="PDH71" s="266"/>
      <c r="PDI71" s="200"/>
      <c r="PDJ71" s="266"/>
      <c r="PDK71" s="261"/>
      <c r="PDL71" s="265"/>
      <c r="PDM71" s="266"/>
      <c r="PDN71" s="200"/>
      <c r="PDO71" s="266"/>
      <c r="PDP71" s="261"/>
      <c r="PDQ71" s="265"/>
      <c r="PDR71" s="266"/>
      <c r="PDS71" s="200"/>
      <c r="PDT71" s="266"/>
      <c r="PDU71" s="261"/>
      <c r="PDV71" s="265"/>
      <c r="PDW71" s="266"/>
      <c r="PDX71" s="200"/>
      <c r="PDY71" s="266"/>
      <c r="PDZ71" s="261"/>
      <c r="PEA71" s="265"/>
      <c r="PEB71" s="266"/>
      <c r="PEC71" s="200"/>
      <c r="PED71" s="266"/>
      <c r="PEE71" s="261"/>
      <c r="PEF71" s="265"/>
      <c r="PEG71" s="266"/>
      <c r="PEH71" s="200"/>
      <c r="PEI71" s="266"/>
      <c r="PEJ71" s="261"/>
      <c r="PEK71" s="265"/>
      <c r="PEL71" s="266"/>
      <c r="PEM71" s="200"/>
      <c r="PEN71" s="266"/>
      <c r="PEO71" s="261"/>
      <c r="PEP71" s="265"/>
      <c r="PEQ71" s="266"/>
      <c r="PER71" s="200"/>
      <c r="PES71" s="266"/>
      <c r="PET71" s="261"/>
      <c r="PEU71" s="265"/>
      <c r="PEV71" s="266"/>
      <c r="PEW71" s="200"/>
      <c r="PEX71" s="266"/>
      <c r="PEY71" s="261"/>
      <c r="PEZ71" s="265"/>
      <c r="PFA71" s="266"/>
      <c r="PFB71" s="200"/>
      <c r="PFC71" s="266"/>
      <c r="PFD71" s="261"/>
      <c r="PFE71" s="265"/>
      <c r="PFF71" s="266"/>
      <c r="PFG71" s="200"/>
      <c r="PFH71" s="266"/>
      <c r="PFI71" s="261"/>
      <c r="PFJ71" s="265"/>
      <c r="PFK71" s="266"/>
      <c r="PFL71" s="200"/>
      <c r="PFM71" s="266"/>
      <c r="PFN71" s="261"/>
      <c r="PFO71" s="265"/>
      <c r="PFP71" s="266"/>
      <c r="PFQ71" s="200"/>
      <c r="PFR71" s="266"/>
      <c r="PFS71" s="261"/>
      <c r="PFT71" s="265"/>
      <c r="PFU71" s="266"/>
      <c r="PFV71" s="200"/>
      <c r="PFW71" s="266"/>
      <c r="PFX71" s="261"/>
      <c r="PFY71" s="265"/>
      <c r="PFZ71" s="266"/>
      <c r="PGA71" s="200"/>
      <c r="PGB71" s="266"/>
      <c r="PGC71" s="261"/>
      <c r="PGD71" s="265"/>
      <c r="PGE71" s="266"/>
      <c r="PGF71" s="200"/>
      <c r="PGG71" s="266"/>
      <c r="PGH71" s="261"/>
      <c r="PGI71" s="265"/>
      <c r="PGJ71" s="266"/>
      <c r="PGK71" s="200"/>
      <c r="PGL71" s="266"/>
      <c r="PGM71" s="261"/>
      <c r="PGN71" s="265"/>
      <c r="PGO71" s="266"/>
      <c r="PGP71" s="200"/>
      <c r="PGQ71" s="266"/>
      <c r="PGR71" s="261"/>
      <c r="PGS71" s="265"/>
      <c r="PGT71" s="266"/>
      <c r="PGU71" s="200"/>
      <c r="PGV71" s="266"/>
      <c r="PGW71" s="261"/>
      <c r="PGX71" s="265"/>
      <c r="PGY71" s="266"/>
      <c r="PGZ71" s="200"/>
      <c r="PHA71" s="266"/>
      <c r="PHB71" s="261"/>
      <c r="PHC71" s="265"/>
      <c r="PHD71" s="266"/>
      <c r="PHE71" s="200"/>
      <c r="PHF71" s="266"/>
      <c r="PHG71" s="261"/>
      <c r="PHH71" s="265"/>
      <c r="PHI71" s="266"/>
      <c r="PHJ71" s="200"/>
      <c r="PHK71" s="266"/>
      <c r="PHL71" s="261"/>
      <c r="PHM71" s="265"/>
      <c r="PHN71" s="266"/>
      <c r="PHO71" s="200"/>
      <c r="PHP71" s="266"/>
      <c r="PHQ71" s="261"/>
      <c r="PHR71" s="265"/>
      <c r="PHS71" s="266"/>
      <c r="PHT71" s="200"/>
      <c r="PHU71" s="266"/>
      <c r="PHV71" s="261"/>
      <c r="PHW71" s="265"/>
      <c r="PHX71" s="266"/>
      <c r="PHY71" s="200"/>
      <c r="PHZ71" s="266"/>
      <c r="PIA71" s="261"/>
      <c r="PIB71" s="265"/>
      <c r="PIC71" s="266"/>
      <c r="PID71" s="200"/>
      <c r="PIE71" s="266"/>
      <c r="PIF71" s="261"/>
      <c r="PIG71" s="265"/>
      <c r="PIH71" s="266"/>
      <c r="PII71" s="200"/>
      <c r="PIJ71" s="266"/>
      <c r="PIK71" s="261"/>
      <c r="PIL71" s="265"/>
      <c r="PIM71" s="266"/>
      <c r="PIN71" s="200"/>
      <c r="PIO71" s="266"/>
      <c r="PIP71" s="261"/>
      <c r="PIQ71" s="265"/>
      <c r="PIR71" s="266"/>
      <c r="PIS71" s="200"/>
      <c r="PIT71" s="266"/>
      <c r="PIU71" s="261"/>
      <c r="PIV71" s="265"/>
      <c r="PIW71" s="266"/>
      <c r="PIX71" s="200"/>
      <c r="PIY71" s="266"/>
      <c r="PIZ71" s="261"/>
      <c r="PJA71" s="265"/>
      <c r="PJB71" s="266"/>
      <c r="PJC71" s="200"/>
      <c r="PJD71" s="266"/>
      <c r="PJE71" s="261"/>
      <c r="PJF71" s="265"/>
      <c r="PJG71" s="266"/>
      <c r="PJH71" s="200"/>
      <c r="PJI71" s="266"/>
      <c r="PJJ71" s="261"/>
      <c r="PJK71" s="265"/>
      <c r="PJL71" s="266"/>
      <c r="PJM71" s="200"/>
      <c r="PJN71" s="266"/>
      <c r="PJO71" s="261"/>
      <c r="PJP71" s="265"/>
      <c r="PJQ71" s="266"/>
      <c r="PJR71" s="200"/>
      <c r="PJS71" s="266"/>
      <c r="PJT71" s="261"/>
      <c r="PJU71" s="265"/>
      <c r="PJV71" s="266"/>
      <c r="PJW71" s="200"/>
      <c r="PJX71" s="266"/>
      <c r="PJY71" s="261"/>
      <c r="PJZ71" s="265"/>
      <c r="PKA71" s="266"/>
      <c r="PKB71" s="200"/>
      <c r="PKC71" s="266"/>
      <c r="PKD71" s="261"/>
      <c r="PKE71" s="265"/>
      <c r="PKF71" s="266"/>
      <c r="PKG71" s="200"/>
      <c r="PKH71" s="266"/>
      <c r="PKI71" s="261"/>
      <c r="PKJ71" s="265"/>
      <c r="PKK71" s="266"/>
      <c r="PKL71" s="200"/>
      <c r="PKM71" s="266"/>
      <c r="PKN71" s="261"/>
      <c r="PKO71" s="265"/>
      <c r="PKP71" s="266"/>
      <c r="PKQ71" s="200"/>
      <c r="PKR71" s="266"/>
      <c r="PKS71" s="261"/>
      <c r="PKT71" s="265"/>
      <c r="PKU71" s="266"/>
      <c r="PKV71" s="200"/>
      <c r="PKW71" s="266"/>
      <c r="PKX71" s="261"/>
      <c r="PKY71" s="265"/>
      <c r="PKZ71" s="266"/>
      <c r="PLA71" s="200"/>
      <c r="PLB71" s="266"/>
      <c r="PLC71" s="261"/>
      <c r="PLD71" s="265"/>
      <c r="PLE71" s="266"/>
      <c r="PLF71" s="200"/>
      <c r="PLG71" s="266"/>
      <c r="PLH71" s="261"/>
      <c r="PLI71" s="265"/>
      <c r="PLJ71" s="266"/>
      <c r="PLK71" s="200"/>
      <c r="PLL71" s="266"/>
      <c r="PLM71" s="261"/>
      <c r="PLN71" s="265"/>
      <c r="PLO71" s="266"/>
      <c r="PLP71" s="200"/>
      <c r="PLQ71" s="266"/>
      <c r="PLR71" s="261"/>
      <c r="PLS71" s="265"/>
      <c r="PLT71" s="266"/>
      <c r="PLU71" s="200"/>
      <c r="PLV71" s="266"/>
      <c r="PLW71" s="261"/>
      <c r="PLX71" s="265"/>
      <c r="PLY71" s="266"/>
      <c r="PLZ71" s="200"/>
      <c r="PMA71" s="266"/>
      <c r="PMB71" s="261"/>
      <c r="PMC71" s="265"/>
      <c r="PMD71" s="266"/>
      <c r="PME71" s="200"/>
      <c r="PMF71" s="266"/>
      <c r="PMG71" s="261"/>
      <c r="PMH71" s="265"/>
      <c r="PMI71" s="266"/>
      <c r="PMJ71" s="200"/>
      <c r="PMK71" s="266"/>
      <c r="PML71" s="261"/>
      <c r="PMM71" s="265"/>
      <c r="PMN71" s="266"/>
      <c r="PMO71" s="200"/>
      <c r="PMP71" s="266"/>
      <c r="PMQ71" s="261"/>
      <c r="PMR71" s="265"/>
      <c r="PMS71" s="266"/>
      <c r="PMT71" s="200"/>
      <c r="PMU71" s="266"/>
      <c r="PMV71" s="261"/>
      <c r="PMW71" s="265"/>
      <c r="PMX71" s="266"/>
      <c r="PMY71" s="200"/>
      <c r="PMZ71" s="266"/>
      <c r="PNA71" s="261"/>
      <c r="PNB71" s="265"/>
      <c r="PNC71" s="266"/>
      <c r="PND71" s="200"/>
      <c r="PNE71" s="266"/>
      <c r="PNF71" s="261"/>
      <c r="PNG71" s="265"/>
      <c r="PNH71" s="266"/>
      <c r="PNI71" s="200"/>
      <c r="PNJ71" s="266"/>
      <c r="PNK71" s="261"/>
      <c r="PNL71" s="265"/>
      <c r="PNM71" s="266"/>
      <c r="PNN71" s="200"/>
      <c r="PNO71" s="266"/>
      <c r="PNP71" s="261"/>
      <c r="PNQ71" s="265"/>
      <c r="PNR71" s="266"/>
      <c r="PNS71" s="200"/>
      <c r="PNT71" s="266"/>
      <c r="PNU71" s="261"/>
      <c r="PNV71" s="265"/>
      <c r="PNW71" s="266"/>
      <c r="PNX71" s="200"/>
      <c r="PNY71" s="266"/>
      <c r="PNZ71" s="261"/>
      <c r="POA71" s="265"/>
      <c r="POB71" s="266"/>
      <c r="POC71" s="200"/>
      <c r="POD71" s="266"/>
      <c r="POE71" s="261"/>
      <c r="POF71" s="265"/>
      <c r="POG71" s="266"/>
      <c r="POH71" s="200"/>
      <c r="POI71" s="266"/>
      <c r="POJ71" s="261"/>
      <c r="POK71" s="265"/>
      <c r="POL71" s="266"/>
      <c r="POM71" s="200"/>
      <c r="PON71" s="266"/>
      <c r="POO71" s="261"/>
      <c r="POP71" s="265"/>
      <c r="POQ71" s="266"/>
      <c r="POR71" s="200"/>
      <c r="POS71" s="266"/>
      <c r="POT71" s="261"/>
      <c r="POU71" s="265"/>
      <c r="POV71" s="266"/>
      <c r="POW71" s="200"/>
      <c r="POX71" s="266"/>
      <c r="POY71" s="261"/>
      <c r="POZ71" s="265"/>
      <c r="PPA71" s="266"/>
      <c r="PPB71" s="200"/>
      <c r="PPC71" s="266"/>
      <c r="PPD71" s="261"/>
      <c r="PPE71" s="265"/>
      <c r="PPF71" s="266"/>
      <c r="PPG71" s="200"/>
      <c r="PPH71" s="266"/>
      <c r="PPI71" s="261"/>
      <c r="PPJ71" s="265"/>
      <c r="PPK71" s="266"/>
      <c r="PPL71" s="200"/>
      <c r="PPM71" s="266"/>
      <c r="PPN71" s="261"/>
      <c r="PPO71" s="265"/>
      <c r="PPP71" s="266"/>
      <c r="PPQ71" s="200"/>
      <c r="PPR71" s="266"/>
      <c r="PPS71" s="261"/>
      <c r="PPT71" s="265"/>
      <c r="PPU71" s="266"/>
      <c r="PPV71" s="200"/>
      <c r="PPW71" s="266"/>
      <c r="PPX71" s="261"/>
      <c r="PPY71" s="265"/>
      <c r="PPZ71" s="266"/>
      <c r="PQA71" s="200"/>
      <c r="PQB71" s="266"/>
      <c r="PQC71" s="261"/>
      <c r="PQD71" s="265"/>
      <c r="PQE71" s="266"/>
      <c r="PQF71" s="200"/>
      <c r="PQG71" s="266"/>
      <c r="PQH71" s="261"/>
      <c r="PQI71" s="265"/>
      <c r="PQJ71" s="266"/>
      <c r="PQK71" s="200"/>
      <c r="PQL71" s="266"/>
      <c r="PQM71" s="261"/>
      <c r="PQN71" s="265"/>
      <c r="PQO71" s="266"/>
      <c r="PQP71" s="200"/>
      <c r="PQQ71" s="266"/>
      <c r="PQR71" s="261"/>
      <c r="PQS71" s="265"/>
      <c r="PQT71" s="266"/>
      <c r="PQU71" s="200"/>
      <c r="PQV71" s="266"/>
      <c r="PQW71" s="261"/>
      <c r="PQX71" s="265"/>
      <c r="PQY71" s="266"/>
      <c r="PQZ71" s="200"/>
      <c r="PRA71" s="266"/>
      <c r="PRB71" s="261"/>
      <c r="PRC71" s="265"/>
      <c r="PRD71" s="266"/>
      <c r="PRE71" s="200"/>
      <c r="PRF71" s="266"/>
      <c r="PRG71" s="261"/>
      <c r="PRH71" s="265"/>
      <c r="PRI71" s="266"/>
      <c r="PRJ71" s="200"/>
      <c r="PRK71" s="266"/>
      <c r="PRL71" s="261"/>
      <c r="PRM71" s="265"/>
      <c r="PRN71" s="266"/>
      <c r="PRO71" s="200"/>
      <c r="PRP71" s="266"/>
      <c r="PRQ71" s="261"/>
      <c r="PRR71" s="265"/>
      <c r="PRS71" s="266"/>
      <c r="PRT71" s="200"/>
      <c r="PRU71" s="266"/>
      <c r="PRV71" s="261"/>
      <c r="PRW71" s="265"/>
      <c r="PRX71" s="266"/>
      <c r="PRY71" s="200"/>
      <c r="PRZ71" s="266"/>
      <c r="PSA71" s="261"/>
      <c r="PSB71" s="265"/>
      <c r="PSC71" s="266"/>
      <c r="PSD71" s="200"/>
      <c r="PSE71" s="266"/>
      <c r="PSF71" s="261"/>
      <c r="PSG71" s="265"/>
      <c r="PSH71" s="266"/>
      <c r="PSI71" s="200"/>
      <c r="PSJ71" s="266"/>
      <c r="PSK71" s="261"/>
      <c r="PSL71" s="265"/>
      <c r="PSM71" s="266"/>
      <c r="PSN71" s="200"/>
      <c r="PSO71" s="266"/>
      <c r="PSP71" s="261"/>
      <c r="PSQ71" s="265"/>
      <c r="PSR71" s="266"/>
      <c r="PSS71" s="200"/>
      <c r="PST71" s="266"/>
      <c r="PSU71" s="261"/>
      <c r="PSV71" s="265"/>
      <c r="PSW71" s="266"/>
      <c r="PSX71" s="200"/>
      <c r="PSY71" s="266"/>
      <c r="PSZ71" s="261"/>
      <c r="PTA71" s="265"/>
      <c r="PTB71" s="266"/>
      <c r="PTC71" s="200"/>
      <c r="PTD71" s="266"/>
      <c r="PTE71" s="261"/>
      <c r="PTF71" s="265"/>
      <c r="PTG71" s="266"/>
      <c r="PTH71" s="200"/>
      <c r="PTI71" s="266"/>
      <c r="PTJ71" s="261"/>
      <c r="PTK71" s="265"/>
      <c r="PTL71" s="266"/>
      <c r="PTM71" s="200"/>
      <c r="PTN71" s="266"/>
      <c r="PTO71" s="261"/>
      <c r="PTP71" s="265"/>
      <c r="PTQ71" s="266"/>
      <c r="PTR71" s="200"/>
      <c r="PTS71" s="266"/>
      <c r="PTT71" s="261"/>
      <c r="PTU71" s="265"/>
      <c r="PTV71" s="266"/>
      <c r="PTW71" s="200"/>
      <c r="PTX71" s="266"/>
      <c r="PTY71" s="261"/>
      <c r="PTZ71" s="265"/>
      <c r="PUA71" s="266"/>
      <c r="PUB71" s="200"/>
      <c r="PUC71" s="266"/>
      <c r="PUD71" s="261"/>
      <c r="PUE71" s="265"/>
      <c r="PUF71" s="266"/>
      <c r="PUG71" s="200"/>
      <c r="PUH71" s="266"/>
      <c r="PUI71" s="261"/>
      <c r="PUJ71" s="265"/>
      <c r="PUK71" s="266"/>
      <c r="PUL71" s="200"/>
      <c r="PUM71" s="266"/>
      <c r="PUN71" s="261"/>
      <c r="PUO71" s="265"/>
      <c r="PUP71" s="266"/>
      <c r="PUQ71" s="200"/>
      <c r="PUR71" s="266"/>
      <c r="PUS71" s="261"/>
      <c r="PUT71" s="265"/>
      <c r="PUU71" s="266"/>
      <c r="PUV71" s="200"/>
      <c r="PUW71" s="266"/>
      <c r="PUX71" s="261"/>
      <c r="PUY71" s="265"/>
      <c r="PUZ71" s="266"/>
      <c r="PVA71" s="200"/>
      <c r="PVB71" s="266"/>
      <c r="PVC71" s="261"/>
      <c r="PVD71" s="265"/>
      <c r="PVE71" s="266"/>
      <c r="PVF71" s="200"/>
      <c r="PVG71" s="266"/>
      <c r="PVH71" s="261"/>
      <c r="PVI71" s="265"/>
      <c r="PVJ71" s="266"/>
      <c r="PVK71" s="200"/>
      <c r="PVL71" s="266"/>
      <c r="PVM71" s="261"/>
      <c r="PVN71" s="265"/>
      <c r="PVO71" s="266"/>
      <c r="PVP71" s="200"/>
      <c r="PVQ71" s="266"/>
      <c r="PVR71" s="261"/>
      <c r="PVS71" s="265"/>
      <c r="PVT71" s="266"/>
      <c r="PVU71" s="200"/>
      <c r="PVV71" s="266"/>
      <c r="PVW71" s="261"/>
      <c r="PVX71" s="265"/>
      <c r="PVY71" s="266"/>
      <c r="PVZ71" s="200"/>
      <c r="PWA71" s="266"/>
      <c r="PWB71" s="261"/>
      <c r="PWC71" s="265"/>
      <c r="PWD71" s="266"/>
      <c r="PWE71" s="200"/>
      <c r="PWF71" s="266"/>
      <c r="PWG71" s="261"/>
      <c r="PWH71" s="265"/>
      <c r="PWI71" s="266"/>
      <c r="PWJ71" s="200"/>
      <c r="PWK71" s="266"/>
      <c r="PWL71" s="261"/>
      <c r="PWM71" s="265"/>
      <c r="PWN71" s="266"/>
      <c r="PWO71" s="200"/>
      <c r="PWP71" s="266"/>
      <c r="PWQ71" s="261"/>
      <c r="PWR71" s="265"/>
      <c r="PWS71" s="266"/>
      <c r="PWT71" s="200"/>
      <c r="PWU71" s="266"/>
      <c r="PWV71" s="261"/>
      <c r="PWW71" s="265"/>
      <c r="PWX71" s="266"/>
      <c r="PWY71" s="200"/>
      <c r="PWZ71" s="266"/>
      <c r="PXA71" s="261"/>
      <c r="PXB71" s="265"/>
      <c r="PXC71" s="266"/>
      <c r="PXD71" s="200"/>
      <c r="PXE71" s="266"/>
      <c r="PXF71" s="261"/>
      <c r="PXG71" s="265"/>
      <c r="PXH71" s="266"/>
      <c r="PXI71" s="200"/>
      <c r="PXJ71" s="266"/>
      <c r="PXK71" s="261"/>
      <c r="PXL71" s="265"/>
      <c r="PXM71" s="266"/>
      <c r="PXN71" s="200"/>
      <c r="PXO71" s="266"/>
      <c r="PXP71" s="261"/>
      <c r="PXQ71" s="265"/>
      <c r="PXR71" s="266"/>
      <c r="PXS71" s="200"/>
      <c r="PXT71" s="266"/>
      <c r="PXU71" s="261"/>
      <c r="PXV71" s="265"/>
      <c r="PXW71" s="266"/>
      <c r="PXX71" s="200"/>
      <c r="PXY71" s="266"/>
      <c r="PXZ71" s="261"/>
      <c r="PYA71" s="265"/>
      <c r="PYB71" s="266"/>
      <c r="PYC71" s="200"/>
      <c r="PYD71" s="266"/>
      <c r="PYE71" s="261"/>
      <c r="PYF71" s="265"/>
      <c r="PYG71" s="266"/>
      <c r="PYH71" s="200"/>
      <c r="PYI71" s="266"/>
      <c r="PYJ71" s="261"/>
      <c r="PYK71" s="265"/>
      <c r="PYL71" s="266"/>
      <c r="PYM71" s="200"/>
      <c r="PYN71" s="266"/>
      <c r="PYO71" s="261"/>
      <c r="PYP71" s="265"/>
      <c r="PYQ71" s="266"/>
      <c r="PYR71" s="200"/>
      <c r="PYS71" s="266"/>
      <c r="PYT71" s="261"/>
      <c r="PYU71" s="265"/>
      <c r="PYV71" s="266"/>
      <c r="PYW71" s="200"/>
      <c r="PYX71" s="266"/>
      <c r="PYY71" s="261"/>
      <c r="PYZ71" s="265"/>
      <c r="PZA71" s="266"/>
      <c r="PZB71" s="200"/>
      <c r="PZC71" s="266"/>
      <c r="PZD71" s="261"/>
      <c r="PZE71" s="265"/>
      <c r="PZF71" s="266"/>
      <c r="PZG71" s="200"/>
      <c r="PZH71" s="266"/>
      <c r="PZI71" s="261"/>
      <c r="PZJ71" s="265"/>
      <c r="PZK71" s="266"/>
      <c r="PZL71" s="200"/>
      <c r="PZM71" s="266"/>
      <c r="PZN71" s="261"/>
      <c r="PZO71" s="265"/>
      <c r="PZP71" s="266"/>
      <c r="PZQ71" s="200"/>
      <c r="PZR71" s="266"/>
      <c r="PZS71" s="261"/>
      <c r="PZT71" s="265"/>
      <c r="PZU71" s="266"/>
      <c r="PZV71" s="200"/>
      <c r="PZW71" s="266"/>
      <c r="PZX71" s="261"/>
      <c r="PZY71" s="265"/>
      <c r="PZZ71" s="266"/>
      <c r="QAA71" s="200"/>
      <c r="QAB71" s="266"/>
      <c r="QAC71" s="261"/>
      <c r="QAD71" s="265"/>
      <c r="QAE71" s="266"/>
      <c r="QAF71" s="200"/>
      <c r="QAG71" s="266"/>
      <c r="QAH71" s="261"/>
      <c r="QAI71" s="265"/>
      <c r="QAJ71" s="266"/>
      <c r="QAK71" s="200"/>
      <c r="QAL71" s="266"/>
      <c r="QAM71" s="261"/>
      <c r="QAN71" s="265"/>
      <c r="QAO71" s="266"/>
      <c r="QAP71" s="200"/>
      <c r="QAQ71" s="266"/>
      <c r="QAR71" s="261"/>
      <c r="QAS71" s="265"/>
      <c r="QAT71" s="266"/>
      <c r="QAU71" s="200"/>
      <c r="QAV71" s="266"/>
      <c r="QAW71" s="261"/>
      <c r="QAX71" s="265"/>
      <c r="QAY71" s="266"/>
      <c r="QAZ71" s="200"/>
      <c r="QBA71" s="266"/>
      <c r="QBB71" s="261"/>
      <c r="QBC71" s="265"/>
      <c r="QBD71" s="266"/>
      <c r="QBE71" s="200"/>
      <c r="QBF71" s="266"/>
      <c r="QBG71" s="261"/>
      <c r="QBH71" s="265"/>
      <c r="QBI71" s="266"/>
      <c r="QBJ71" s="200"/>
      <c r="QBK71" s="266"/>
      <c r="QBL71" s="261"/>
      <c r="QBM71" s="265"/>
      <c r="QBN71" s="266"/>
      <c r="QBO71" s="200"/>
      <c r="QBP71" s="266"/>
      <c r="QBQ71" s="261"/>
      <c r="QBR71" s="265"/>
      <c r="QBS71" s="266"/>
      <c r="QBT71" s="200"/>
      <c r="QBU71" s="266"/>
      <c r="QBV71" s="261"/>
      <c r="QBW71" s="265"/>
      <c r="QBX71" s="266"/>
      <c r="QBY71" s="200"/>
      <c r="QBZ71" s="266"/>
      <c r="QCA71" s="261"/>
      <c r="QCB71" s="265"/>
      <c r="QCC71" s="266"/>
      <c r="QCD71" s="200"/>
      <c r="QCE71" s="266"/>
      <c r="QCF71" s="261"/>
      <c r="QCG71" s="265"/>
      <c r="QCH71" s="266"/>
      <c r="QCI71" s="200"/>
      <c r="QCJ71" s="266"/>
      <c r="QCK71" s="261"/>
      <c r="QCL71" s="265"/>
      <c r="QCM71" s="266"/>
      <c r="QCN71" s="200"/>
      <c r="QCO71" s="266"/>
      <c r="QCP71" s="261"/>
      <c r="QCQ71" s="265"/>
      <c r="QCR71" s="266"/>
      <c r="QCS71" s="200"/>
      <c r="QCT71" s="266"/>
      <c r="QCU71" s="261"/>
      <c r="QCV71" s="265"/>
      <c r="QCW71" s="266"/>
      <c r="QCX71" s="200"/>
      <c r="QCY71" s="266"/>
      <c r="QCZ71" s="261"/>
      <c r="QDA71" s="265"/>
      <c r="QDB71" s="266"/>
      <c r="QDC71" s="200"/>
      <c r="QDD71" s="266"/>
      <c r="QDE71" s="261"/>
      <c r="QDF71" s="265"/>
      <c r="QDG71" s="266"/>
      <c r="QDH71" s="200"/>
      <c r="QDI71" s="266"/>
      <c r="QDJ71" s="261"/>
      <c r="QDK71" s="265"/>
      <c r="QDL71" s="266"/>
      <c r="QDM71" s="200"/>
      <c r="QDN71" s="266"/>
      <c r="QDO71" s="261"/>
      <c r="QDP71" s="265"/>
      <c r="QDQ71" s="266"/>
      <c r="QDR71" s="200"/>
      <c r="QDS71" s="266"/>
      <c r="QDT71" s="261"/>
      <c r="QDU71" s="265"/>
      <c r="QDV71" s="266"/>
      <c r="QDW71" s="200"/>
      <c r="QDX71" s="266"/>
      <c r="QDY71" s="261"/>
      <c r="QDZ71" s="265"/>
      <c r="QEA71" s="266"/>
      <c r="QEB71" s="200"/>
      <c r="QEC71" s="266"/>
      <c r="QED71" s="261"/>
      <c r="QEE71" s="265"/>
      <c r="QEF71" s="266"/>
      <c r="QEG71" s="200"/>
      <c r="QEH71" s="266"/>
      <c r="QEI71" s="261"/>
      <c r="QEJ71" s="265"/>
      <c r="QEK71" s="266"/>
      <c r="QEL71" s="200"/>
      <c r="QEM71" s="266"/>
      <c r="QEN71" s="261"/>
      <c r="QEO71" s="265"/>
      <c r="QEP71" s="266"/>
      <c r="QEQ71" s="200"/>
      <c r="QER71" s="266"/>
      <c r="QES71" s="261"/>
      <c r="QET71" s="265"/>
      <c r="QEU71" s="266"/>
      <c r="QEV71" s="200"/>
      <c r="QEW71" s="266"/>
      <c r="QEX71" s="261"/>
      <c r="QEY71" s="265"/>
      <c r="QEZ71" s="266"/>
      <c r="QFA71" s="200"/>
      <c r="QFB71" s="266"/>
      <c r="QFC71" s="261"/>
      <c r="QFD71" s="265"/>
      <c r="QFE71" s="266"/>
      <c r="QFF71" s="200"/>
      <c r="QFG71" s="266"/>
      <c r="QFH71" s="261"/>
      <c r="QFI71" s="265"/>
      <c r="QFJ71" s="266"/>
      <c r="QFK71" s="200"/>
      <c r="QFL71" s="266"/>
      <c r="QFM71" s="261"/>
      <c r="QFN71" s="265"/>
      <c r="QFO71" s="266"/>
      <c r="QFP71" s="200"/>
      <c r="QFQ71" s="266"/>
      <c r="QFR71" s="261"/>
      <c r="QFS71" s="265"/>
      <c r="QFT71" s="266"/>
      <c r="QFU71" s="200"/>
      <c r="QFV71" s="266"/>
      <c r="QFW71" s="261"/>
      <c r="QFX71" s="265"/>
      <c r="QFY71" s="266"/>
      <c r="QFZ71" s="200"/>
      <c r="QGA71" s="266"/>
      <c r="QGB71" s="261"/>
      <c r="QGC71" s="265"/>
      <c r="QGD71" s="266"/>
      <c r="QGE71" s="200"/>
      <c r="QGF71" s="266"/>
      <c r="QGG71" s="261"/>
      <c r="QGH71" s="265"/>
      <c r="QGI71" s="266"/>
      <c r="QGJ71" s="200"/>
      <c r="QGK71" s="266"/>
      <c r="QGL71" s="261"/>
      <c r="QGM71" s="265"/>
      <c r="QGN71" s="266"/>
      <c r="QGO71" s="200"/>
      <c r="QGP71" s="266"/>
      <c r="QGQ71" s="261"/>
      <c r="QGR71" s="265"/>
      <c r="QGS71" s="266"/>
      <c r="QGT71" s="200"/>
      <c r="QGU71" s="266"/>
      <c r="QGV71" s="261"/>
      <c r="QGW71" s="265"/>
      <c r="QGX71" s="266"/>
      <c r="QGY71" s="200"/>
      <c r="QGZ71" s="266"/>
      <c r="QHA71" s="261"/>
      <c r="QHB71" s="265"/>
      <c r="QHC71" s="266"/>
      <c r="QHD71" s="200"/>
      <c r="QHE71" s="266"/>
      <c r="QHF71" s="261"/>
      <c r="QHG71" s="265"/>
      <c r="QHH71" s="266"/>
      <c r="QHI71" s="200"/>
      <c r="QHJ71" s="266"/>
      <c r="QHK71" s="261"/>
      <c r="QHL71" s="265"/>
      <c r="QHM71" s="266"/>
      <c r="QHN71" s="200"/>
      <c r="QHO71" s="266"/>
      <c r="QHP71" s="261"/>
      <c r="QHQ71" s="265"/>
      <c r="QHR71" s="266"/>
      <c r="QHS71" s="200"/>
      <c r="QHT71" s="266"/>
      <c r="QHU71" s="261"/>
      <c r="QHV71" s="265"/>
      <c r="QHW71" s="266"/>
      <c r="QHX71" s="200"/>
      <c r="QHY71" s="266"/>
      <c r="QHZ71" s="261"/>
      <c r="QIA71" s="265"/>
      <c r="QIB71" s="266"/>
      <c r="QIC71" s="200"/>
      <c r="QID71" s="266"/>
      <c r="QIE71" s="261"/>
      <c r="QIF71" s="265"/>
      <c r="QIG71" s="266"/>
      <c r="QIH71" s="200"/>
      <c r="QII71" s="266"/>
      <c r="QIJ71" s="261"/>
      <c r="QIK71" s="265"/>
      <c r="QIL71" s="266"/>
      <c r="QIM71" s="200"/>
      <c r="QIN71" s="266"/>
      <c r="QIO71" s="261"/>
      <c r="QIP71" s="265"/>
      <c r="QIQ71" s="266"/>
      <c r="QIR71" s="200"/>
      <c r="QIS71" s="266"/>
      <c r="QIT71" s="261"/>
      <c r="QIU71" s="265"/>
      <c r="QIV71" s="266"/>
      <c r="QIW71" s="200"/>
      <c r="QIX71" s="266"/>
      <c r="QIY71" s="261"/>
      <c r="QIZ71" s="265"/>
      <c r="QJA71" s="266"/>
      <c r="QJB71" s="200"/>
      <c r="QJC71" s="266"/>
      <c r="QJD71" s="261"/>
      <c r="QJE71" s="265"/>
      <c r="QJF71" s="266"/>
      <c r="QJG71" s="200"/>
      <c r="QJH71" s="266"/>
      <c r="QJI71" s="261"/>
      <c r="QJJ71" s="265"/>
      <c r="QJK71" s="266"/>
      <c r="QJL71" s="200"/>
      <c r="QJM71" s="266"/>
      <c r="QJN71" s="261"/>
      <c r="QJO71" s="265"/>
      <c r="QJP71" s="266"/>
      <c r="QJQ71" s="200"/>
      <c r="QJR71" s="266"/>
      <c r="QJS71" s="261"/>
      <c r="QJT71" s="265"/>
      <c r="QJU71" s="266"/>
      <c r="QJV71" s="200"/>
      <c r="QJW71" s="266"/>
      <c r="QJX71" s="261"/>
      <c r="QJY71" s="265"/>
      <c r="QJZ71" s="266"/>
      <c r="QKA71" s="200"/>
      <c r="QKB71" s="266"/>
      <c r="QKC71" s="261"/>
      <c r="QKD71" s="265"/>
      <c r="QKE71" s="266"/>
      <c r="QKF71" s="200"/>
      <c r="QKG71" s="266"/>
      <c r="QKH71" s="261"/>
      <c r="QKI71" s="265"/>
      <c r="QKJ71" s="266"/>
      <c r="QKK71" s="200"/>
      <c r="QKL71" s="266"/>
      <c r="QKM71" s="261"/>
      <c r="QKN71" s="265"/>
      <c r="QKO71" s="266"/>
      <c r="QKP71" s="200"/>
      <c r="QKQ71" s="266"/>
      <c r="QKR71" s="261"/>
      <c r="QKS71" s="265"/>
      <c r="QKT71" s="266"/>
      <c r="QKU71" s="200"/>
      <c r="QKV71" s="266"/>
      <c r="QKW71" s="261"/>
      <c r="QKX71" s="265"/>
      <c r="QKY71" s="266"/>
      <c r="QKZ71" s="200"/>
      <c r="QLA71" s="266"/>
      <c r="QLB71" s="261"/>
      <c r="QLC71" s="265"/>
      <c r="QLD71" s="266"/>
      <c r="QLE71" s="200"/>
      <c r="QLF71" s="266"/>
      <c r="QLG71" s="261"/>
      <c r="QLH71" s="265"/>
      <c r="QLI71" s="266"/>
      <c r="QLJ71" s="200"/>
      <c r="QLK71" s="266"/>
      <c r="QLL71" s="261"/>
      <c r="QLM71" s="265"/>
      <c r="QLN71" s="266"/>
      <c r="QLO71" s="200"/>
      <c r="QLP71" s="266"/>
      <c r="QLQ71" s="261"/>
      <c r="QLR71" s="265"/>
      <c r="QLS71" s="266"/>
      <c r="QLT71" s="200"/>
      <c r="QLU71" s="266"/>
      <c r="QLV71" s="261"/>
      <c r="QLW71" s="265"/>
      <c r="QLX71" s="266"/>
      <c r="QLY71" s="200"/>
      <c r="QLZ71" s="266"/>
      <c r="QMA71" s="261"/>
      <c r="QMB71" s="265"/>
      <c r="QMC71" s="266"/>
      <c r="QMD71" s="200"/>
      <c r="QME71" s="266"/>
      <c r="QMF71" s="261"/>
      <c r="QMG71" s="265"/>
      <c r="QMH71" s="266"/>
      <c r="QMI71" s="200"/>
      <c r="QMJ71" s="266"/>
      <c r="QMK71" s="261"/>
      <c r="QML71" s="265"/>
      <c r="QMM71" s="266"/>
      <c r="QMN71" s="200"/>
      <c r="QMO71" s="266"/>
      <c r="QMP71" s="261"/>
      <c r="QMQ71" s="265"/>
      <c r="QMR71" s="266"/>
      <c r="QMS71" s="200"/>
      <c r="QMT71" s="266"/>
      <c r="QMU71" s="261"/>
      <c r="QMV71" s="265"/>
      <c r="QMW71" s="266"/>
      <c r="QMX71" s="200"/>
      <c r="QMY71" s="266"/>
      <c r="QMZ71" s="261"/>
      <c r="QNA71" s="265"/>
      <c r="QNB71" s="266"/>
      <c r="QNC71" s="200"/>
      <c r="QND71" s="266"/>
      <c r="QNE71" s="261"/>
      <c r="QNF71" s="265"/>
      <c r="QNG71" s="266"/>
      <c r="QNH71" s="200"/>
      <c r="QNI71" s="266"/>
      <c r="QNJ71" s="261"/>
      <c r="QNK71" s="265"/>
      <c r="QNL71" s="266"/>
      <c r="QNM71" s="200"/>
      <c r="QNN71" s="266"/>
      <c r="QNO71" s="261"/>
      <c r="QNP71" s="265"/>
      <c r="QNQ71" s="266"/>
      <c r="QNR71" s="200"/>
      <c r="QNS71" s="266"/>
      <c r="QNT71" s="261"/>
      <c r="QNU71" s="265"/>
      <c r="QNV71" s="266"/>
      <c r="QNW71" s="200"/>
      <c r="QNX71" s="266"/>
      <c r="QNY71" s="261"/>
      <c r="QNZ71" s="265"/>
      <c r="QOA71" s="266"/>
      <c r="QOB71" s="200"/>
      <c r="QOC71" s="266"/>
      <c r="QOD71" s="261"/>
      <c r="QOE71" s="265"/>
      <c r="QOF71" s="266"/>
      <c r="QOG71" s="200"/>
      <c r="QOH71" s="266"/>
      <c r="QOI71" s="261"/>
      <c r="QOJ71" s="265"/>
      <c r="QOK71" s="266"/>
      <c r="QOL71" s="200"/>
      <c r="QOM71" s="266"/>
      <c r="QON71" s="261"/>
      <c r="QOO71" s="265"/>
      <c r="QOP71" s="266"/>
      <c r="QOQ71" s="200"/>
      <c r="QOR71" s="266"/>
      <c r="QOS71" s="261"/>
      <c r="QOT71" s="265"/>
      <c r="QOU71" s="266"/>
      <c r="QOV71" s="200"/>
      <c r="QOW71" s="266"/>
      <c r="QOX71" s="261"/>
      <c r="QOY71" s="265"/>
      <c r="QOZ71" s="266"/>
      <c r="QPA71" s="200"/>
      <c r="QPB71" s="266"/>
      <c r="QPC71" s="261"/>
      <c r="QPD71" s="265"/>
      <c r="QPE71" s="266"/>
      <c r="QPF71" s="200"/>
      <c r="QPG71" s="266"/>
      <c r="QPH71" s="261"/>
      <c r="QPI71" s="265"/>
      <c r="QPJ71" s="266"/>
      <c r="QPK71" s="200"/>
      <c r="QPL71" s="266"/>
      <c r="QPM71" s="261"/>
      <c r="QPN71" s="265"/>
      <c r="QPO71" s="266"/>
      <c r="QPP71" s="200"/>
      <c r="QPQ71" s="266"/>
      <c r="QPR71" s="261"/>
      <c r="QPS71" s="265"/>
      <c r="QPT71" s="266"/>
      <c r="QPU71" s="200"/>
      <c r="QPV71" s="266"/>
      <c r="QPW71" s="261"/>
      <c r="QPX71" s="265"/>
      <c r="QPY71" s="266"/>
      <c r="QPZ71" s="200"/>
      <c r="QQA71" s="266"/>
      <c r="QQB71" s="261"/>
      <c r="QQC71" s="265"/>
      <c r="QQD71" s="266"/>
      <c r="QQE71" s="200"/>
      <c r="QQF71" s="266"/>
      <c r="QQG71" s="261"/>
      <c r="QQH71" s="265"/>
      <c r="QQI71" s="266"/>
      <c r="QQJ71" s="200"/>
      <c r="QQK71" s="266"/>
      <c r="QQL71" s="261"/>
      <c r="QQM71" s="265"/>
      <c r="QQN71" s="266"/>
      <c r="QQO71" s="200"/>
      <c r="QQP71" s="266"/>
      <c r="QQQ71" s="261"/>
      <c r="QQR71" s="265"/>
      <c r="QQS71" s="266"/>
      <c r="QQT71" s="200"/>
      <c r="QQU71" s="266"/>
      <c r="QQV71" s="261"/>
      <c r="QQW71" s="265"/>
      <c r="QQX71" s="266"/>
      <c r="QQY71" s="200"/>
      <c r="QQZ71" s="266"/>
      <c r="QRA71" s="261"/>
      <c r="QRB71" s="265"/>
      <c r="QRC71" s="266"/>
      <c r="QRD71" s="200"/>
      <c r="QRE71" s="266"/>
      <c r="QRF71" s="261"/>
      <c r="QRG71" s="265"/>
      <c r="QRH71" s="266"/>
      <c r="QRI71" s="200"/>
      <c r="QRJ71" s="266"/>
      <c r="QRK71" s="261"/>
      <c r="QRL71" s="265"/>
      <c r="QRM71" s="266"/>
      <c r="QRN71" s="200"/>
      <c r="QRO71" s="266"/>
      <c r="QRP71" s="261"/>
      <c r="QRQ71" s="265"/>
      <c r="QRR71" s="266"/>
      <c r="QRS71" s="200"/>
      <c r="QRT71" s="266"/>
      <c r="QRU71" s="261"/>
      <c r="QRV71" s="265"/>
      <c r="QRW71" s="266"/>
      <c r="QRX71" s="200"/>
      <c r="QRY71" s="266"/>
      <c r="QRZ71" s="261"/>
      <c r="QSA71" s="265"/>
      <c r="QSB71" s="266"/>
      <c r="QSC71" s="200"/>
      <c r="QSD71" s="266"/>
      <c r="QSE71" s="261"/>
      <c r="QSF71" s="265"/>
      <c r="QSG71" s="266"/>
      <c r="QSH71" s="200"/>
      <c r="QSI71" s="266"/>
      <c r="QSJ71" s="261"/>
      <c r="QSK71" s="265"/>
      <c r="QSL71" s="266"/>
      <c r="QSM71" s="200"/>
      <c r="QSN71" s="266"/>
      <c r="QSO71" s="261"/>
      <c r="QSP71" s="265"/>
      <c r="QSQ71" s="266"/>
      <c r="QSR71" s="200"/>
      <c r="QSS71" s="266"/>
      <c r="QST71" s="261"/>
      <c r="QSU71" s="265"/>
      <c r="QSV71" s="266"/>
      <c r="QSW71" s="200"/>
      <c r="QSX71" s="266"/>
      <c r="QSY71" s="261"/>
      <c r="QSZ71" s="265"/>
      <c r="QTA71" s="266"/>
      <c r="QTB71" s="200"/>
      <c r="QTC71" s="266"/>
      <c r="QTD71" s="261"/>
      <c r="QTE71" s="265"/>
      <c r="QTF71" s="266"/>
      <c r="QTG71" s="200"/>
      <c r="QTH71" s="266"/>
      <c r="QTI71" s="261"/>
      <c r="QTJ71" s="265"/>
      <c r="QTK71" s="266"/>
      <c r="QTL71" s="200"/>
      <c r="QTM71" s="266"/>
      <c r="QTN71" s="261"/>
      <c r="QTO71" s="265"/>
      <c r="QTP71" s="266"/>
      <c r="QTQ71" s="200"/>
      <c r="QTR71" s="266"/>
      <c r="QTS71" s="261"/>
      <c r="QTT71" s="265"/>
      <c r="QTU71" s="266"/>
      <c r="QTV71" s="200"/>
      <c r="QTW71" s="266"/>
      <c r="QTX71" s="261"/>
      <c r="QTY71" s="265"/>
      <c r="QTZ71" s="266"/>
      <c r="QUA71" s="200"/>
      <c r="QUB71" s="266"/>
      <c r="QUC71" s="261"/>
      <c r="QUD71" s="265"/>
      <c r="QUE71" s="266"/>
      <c r="QUF71" s="200"/>
      <c r="QUG71" s="266"/>
      <c r="QUH71" s="261"/>
      <c r="QUI71" s="265"/>
      <c r="QUJ71" s="266"/>
      <c r="QUK71" s="200"/>
      <c r="QUL71" s="266"/>
      <c r="QUM71" s="261"/>
      <c r="QUN71" s="265"/>
      <c r="QUO71" s="266"/>
      <c r="QUP71" s="200"/>
      <c r="QUQ71" s="266"/>
      <c r="QUR71" s="261"/>
      <c r="QUS71" s="265"/>
      <c r="QUT71" s="266"/>
      <c r="QUU71" s="200"/>
      <c r="QUV71" s="266"/>
      <c r="QUW71" s="261"/>
      <c r="QUX71" s="265"/>
      <c r="QUY71" s="266"/>
      <c r="QUZ71" s="200"/>
      <c r="QVA71" s="266"/>
      <c r="QVB71" s="261"/>
      <c r="QVC71" s="265"/>
      <c r="QVD71" s="266"/>
      <c r="QVE71" s="200"/>
      <c r="QVF71" s="266"/>
      <c r="QVG71" s="261"/>
      <c r="QVH71" s="265"/>
      <c r="QVI71" s="266"/>
      <c r="QVJ71" s="200"/>
      <c r="QVK71" s="266"/>
      <c r="QVL71" s="261"/>
      <c r="QVM71" s="265"/>
      <c r="QVN71" s="266"/>
      <c r="QVO71" s="200"/>
      <c r="QVP71" s="266"/>
      <c r="QVQ71" s="261"/>
      <c r="QVR71" s="265"/>
      <c r="QVS71" s="266"/>
      <c r="QVT71" s="200"/>
      <c r="QVU71" s="266"/>
      <c r="QVV71" s="261"/>
      <c r="QVW71" s="265"/>
      <c r="QVX71" s="266"/>
      <c r="QVY71" s="200"/>
      <c r="QVZ71" s="266"/>
      <c r="QWA71" s="261"/>
      <c r="QWB71" s="265"/>
      <c r="QWC71" s="266"/>
      <c r="QWD71" s="200"/>
      <c r="QWE71" s="266"/>
      <c r="QWF71" s="261"/>
      <c r="QWG71" s="265"/>
      <c r="QWH71" s="266"/>
      <c r="QWI71" s="200"/>
      <c r="QWJ71" s="266"/>
      <c r="QWK71" s="261"/>
      <c r="QWL71" s="265"/>
      <c r="QWM71" s="266"/>
      <c r="QWN71" s="200"/>
      <c r="QWO71" s="266"/>
      <c r="QWP71" s="261"/>
      <c r="QWQ71" s="265"/>
      <c r="QWR71" s="266"/>
      <c r="QWS71" s="200"/>
      <c r="QWT71" s="266"/>
      <c r="QWU71" s="261"/>
      <c r="QWV71" s="265"/>
      <c r="QWW71" s="266"/>
      <c r="QWX71" s="200"/>
      <c r="QWY71" s="266"/>
      <c r="QWZ71" s="261"/>
      <c r="QXA71" s="265"/>
      <c r="QXB71" s="266"/>
      <c r="QXC71" s="200"/>
      <c r="QXD71" s="266"/>
      <c r="QXE71" s="261"/>
      <c r="QXF71" s="265"/>
      <c r="QXG71" s="266"/>
      <c r="QXH71" s="200"/>
      <c r="QXI71" s="266"/>
      <c r="QXJ71" s="261"/>
      <c r="QXK71" s="265"/>
      <c r="QXL71" s="266"/>
      <c r="QXM71" s="200"/>
      <c r="QXN71" s="266"/>
      <c r="QXO71" s="261"/>
      <c r="QXP71" s="265"/>
      <c r="QXQ71" s="266"/>
      <c r="QXR71" s="200"/>
      <c r="QXS71" s="266"/>
      <c r="QXT71" s="261"/>
      <c r="QXU71" s="265"/>
      <c r="QXV71" s="266"/>
      <c r="QXW71" s="200"/>
      <c r="QXX71" s="266"/>
      <c r="QXY71" s="261"/>
      <c r="QXZ71" s="265"/>
      <c r="QYA71" s="266"/>
      <c r="QYB71" s="200"/>
      <c r="QYC71" s="266"/>
      <c r="QYD71" s="261"/>
      <c r="QYE71" s="265"/>
      <c r="QYF71" s="266"/>
      <c r="QYG71" s="200"/>
      <c r="QYH71" s="266"/>
      <c r="QYI71" s="261"/>
      <c r="QYJ71" s="265"/>
      <c r="QYK71" s="266"/>
      <c r="QYL71" s="200"/>
      <c r="QYM71" s="266"/>
      <c r="QYN71" s="261"/>
      <c r="QYO71" s="265"/>
      <c r="QYP71" s="266"/>
      <c r="QYQ71" s="200"/>
      <c r="QYR71" s="266"/>
      <c r="QYS71" s="261"/>
      <c r="QYT71" s="265"/>
      <c r="QYU71" s="266"/>
      <c r="QYV71" s="200"/>
      <c r="QYW71" s="266"/>
      <c r="QYX71" s="261"/>
      <c r="QYY71" s="265"/>
      <c r="QYZ71" s="266"/>
      <c r="QZA71" s="200"/>
      <c r="QZB71" s="266"/>
      <c r="QZC71" s="261"/>
      <c r="QZD71" s="265"/>
      <c r="QZE71" s="266"/>
      <c r="QZF71" s="200"/>
      <c r="QZG71" s="266"/>
      <c r="QZH71" s="261"/>
      <c r="QZI71" s="265"/>
      <c r="QZJ71" s="266"/>
      <c r="QZK71" s="200"/>
      <c r="QZL71" s="266"/>
      <c r="QZM71" s="261"/>
      <c r="QZN71" s="265"/>
      <c r="QZO71" s="266"/>
      <c r="QZP71" s="200"/>
      <c r="QZQ71" s="266"/>
      <c r="QZR71" s="261"/>
      <c r="QZS71" s="265"/>
      <c r="QZT71" s="266"/>
      <c r="QZU71" s="200"/>
      <c r="QZV71" s="266"/>
      <c r="QZW71" s="261"/>
      <c r="QZX71" s="265"/>
      <c r="QZY71" s="266"/>
      <c r="QZZ71" s="200"/>
      <c r="RAA71" s="266"/>
      <c r="RAB71" s="261"/>
      <c r="RAC71" s="265"/>
      <c r="RAD71" s="266"/>
      <c r="RAE71" s="200"/>
      <c r="RAF71" s="266"/>
      <c r="RAG71" s="261"/>
      <c r="RAH71" s="265"/>
      <c r="RAI71" s="266"/>
      <c r="RAJ71" s="200"/>
      <c r="RAK71" s="266"/>
      <c r="RAL71" s="261"/>
      <c r="RAM71" s="265"/>
      <c r="RAN71" s="266"/>
      <c r="RAO71" s="200"/>
      <c r="RAP71" s="266"/>
      <c r="RAQ71" s="261"/>
      <c r="RAR71" s="265"/>
      <c r="RAS71" s="266"/>
      <c r="RAT71" s="200"/>
      <c r="RAU71" s="266"/>
      <c r="RAV71" s="261"/>
      <c r="RAW71" s="265"/>
      <c r="RAX71" s="266"/>
      <c r="RAY71" s="200"/>
      <c r="RAZ71" s="266"/>
      <c r="RBA71" s="261"/>
      <c r="RBB71" s="265"/>
      <c r="RBC71" s="266"/>
      <c r="RBD71" s="200"/>
      <c r="RBE71" s="266"/>
      <c r="RBF71" s="261"/>
      <c r="RBG71" s="265"/>
      <c r="RBH71" s="266"/>
      <c r="RBI71" s="200"/>
      <c r="RBJ71" s="266"/>
      <c r="RBK71" s="261"/>
      <c r="RBL71" s="265"/>
      <c r="RBM71" s="266"/>
      <c r="RBN71" s="200"/>
      <c r="RBO71" s="266"/>
      <c r="RBP71" s="261"/>
      <c r="RBQ71" s="265"/>
      <c r="RBR71" s="266"/>
      <c r="RBS71" s="200"/>
      <c r="RBT71" s="266"/>
      <c r="RBU71" s="261"/>
      <c r="RBV71" s="265"/>
      <c r="RBW71" s="266"/>
      <c r="RBX71" s="200"/>
      <c r="RBY71" s="266"/>
      <c r="RBZ71" s="261"/>
      <c r="RCA71" s="265"/>
      <c r="RCB71" s="266"/>
      <c r="RCC71" s="200"/>
      <c r="RCD71" s="266"/>
      <c r="RCE71" s="261"/>
      <c r="RCF71" s="265"/>
      <c r="RCG71" s="266"/>
      <c r="RCH71" s="200"/>
      <c r="RCI71" s="266"/>
      <c r="RCJ71" s="261"/>
      <c r="RCK71" s="265"/>
      <c r="RCL71" s="266"/>
      <c r="RCM71" s="200"/>
      <c r="RCN71" s="266"/>
      <c r="RCO71" s="261"/>
      <c r="RCP71" s="265"/>
      <c r="RCQ71" s="266"/>
      <c r="RCR71" s="200"/>
      <c r="RCS71" s="266"/>
      <c r="RCT71" s="261"/>
      <c r="RCU71" s="265"/>
      <c r="RCV71" s="266"/>
      <c r="RCW71" s="200"/>
      <c r="RCX71" s="266"/>
      <c r="RCY71" s="261"/>
      <c r="RCZ71" s="265"/>
      <c r="RDA71" s="266"/>
      <c r="RDB71" s="200"/>
      <c r="RDC71" s="266"/>
      <c r="RDD71" s="261"/>
      <c r="RDE71" s="265"/>
      <c r="RDF71" s="266"/>
      <c r="RDG71" s="200"/>
      <c r="RDH71" s="266"/>
      <c r="RDI71" s="261"/>
      <c r="RDJ71" s="265"/>
      <c r="RDK71" s="266"/>
      <c r="RDL71" s="200"/>
      <c r="RDM71" s="266"/>
      <c r="RDN71" s="261"/>
      <c r="RDO71" s="265"/>
      <c r="RDP71" s="266"/>
      <c r="RDQ71" s="200"/>
      <c r="RDR71" s="266"/>
      <c r="RDS71" s="261"/>
      <c r="RDT71" s="265"/>
      <c r="RDU71" s="266"/>
      <c r="RDV71" s="200"/>
      <c r="RDW71" s="266"/>
      <c r="RDX71" s="261"/>
      <c r="RDY71" s="265"/>
      <c r="RDZ71" s="266"/>
      <c r="REA71" s="200"/>
      <c r="REB71" s="266"/>
      <c r="REC71" s="261"/>
      <c r="RED71" s="265"/>
      <c r="REE71" s="266"/>
      <c r="REF71" s="200"/>
      <c r="REG71" s="266"/>
      <c r="REH71" s="261"/>
      <c r="REI71" s="265"/>
      <c r="REJ71" s="266"/>
      <c r="REK71" s="200"/>
      <c r="REL71" s="266"/>
      <c r="REM71" s="261"/>
      <c r="REN71" s="265"/>
      <c r="REO71" s="266"/>
      <c r="REP71" s="200"/>
      <c r="REQ71" s="266"/>
      <c r="RER71" s="261"/>
      <c r="RES71" s="265"/>
      <c r="RET71" s="266"/>
      <c r="REU71" s="200"/>
      <c r="REV71" s="266"/>
      <c r="REW71" s="261"/>
      <c r="REX71" s="265"/>
      <c r="REY71" s="266"/>
      <c r="REZ71" s="200"/>
      <c r="RFA71" s="266"/>
      <c r="RFB71" s="261"/>
      <c r="RFC71" s="265"/>
      <c r="RFD71" s="266"/>
      <c r="RFE71" s="200"/>
      <c r="RFF71" s="266"/>
      <c r="RFG71" s="261"/>
      <c r="RFH71" s="265"/>
      <c r="RFI71" s="266"/>
      <c r="RFJ71" s="200"/>
      <c r="RFK71" s="266"/>
      <c r="RFL71" s="261"/>
      <c r="RFM71" s="265"/>
      <c r="RFN71" s="266"/>
      <c r="RFO71" s="200"/>
      <c r="RFP71" s="266"/>
      <c r="RFQ71" s="261"/>
      <c r="RFR71" s="265"/>
      <c r="RFS71" s="266"/>
      <c r="RFT71" s="200"/>
      <c r="RFU71" s="266"/>
      <c r="RFV71" s="261"/>
      <c r="RFW71" s="265"/>
      <c r="RFX71" s="266"/>
      <c r="RFY71" s="200"/>
      <c r="RFZ71" s="266"/>
      <c r="RGA71" s="261"/>
      <c r="RGB71" s="265"/>
      <c r="RGC71" s="266"/>
      <c r="RGD71" s="200"/>
      <c r="RGE71" s="266"/>
      <c r="RGF71" s="261"/>
      <c r="RGG71" s="265"/>
      <c r="RGH71" s="266"/>
      <c r="RGI71" s="200"/>
      <c r="RGJ71" s="266"/>
      <c r="RGK71" s="261"/>
      <c r="RGL71" s="265"/>
      <c r="RGM71" s="266"/>
      <c r="RGN71" s="200"/>
      <c r="RGO71" s="266"/>
      <c r="RGP71" s="261"/>
      <c r="RGQ71" s="265"/>
      <c r="RGR71" s="266"/>
      <c r="RGS71" s="200"/>
      <c r="RGT71" s="266"/>
      <c r="RGU71" s="261"/>
      <c r="RGV71" s="265"/>
      <c r="RGW71" s="266"/>
      <c r="RGX71" s="200"/>
      <c r="RGY71" s="266"/>
      <c r="RGZ71" s="261"/>
      <c r="RHA71" s="265"/>
      <c r="RHB71" s="266"/>
      <c r="RHC71" s="200"/>
      <c r="RHD71" s="266"/>
      <c r="RHE71" s="261"/>
      <c r="RHF71" s="265"/>
      <c r="RHG71" s="266"/>
      <c r="RHH71" s="200"/>
      <c r="RHI71" s="266"/>
      <c r="RHJ71" s="261"/>
      <c r="RHK71" s="265"/>
      <c r="RHL71" s="266"/>
      <c r="RHM71" s="200"/>
      <c r="RHN71" s="266"/>
      <c r="RHO71" s="261"/>
      <c r="RHP71" s="265"/>
      <c r="RHQ71" s="266"/>
      <c r="RHR71" s="200"/>
      <c r="RHS71" s="266"/>
      <c r="RHT71" s="261"/>
      <c r="RHU71" s="265"/>
      <c r="RHV71" s="266"/>
      <c r="RHW71" s="200"/>
      <c r="RHX71" s="266"/>
      <c r="RHY71" s="261"/>
      <c r="RHZ71" s="265"/>
      <c r="RIA71" s="266"/>
      <c r="RIB71" s="200"/>
      <c r="RIC71" s="266"/>
      <c r="RID71" s="261"/>
      <c r="RIE71" s="265"/>
      <c r="RIF71" s="266"/>
      <c r="RIG71" s="200"/>
      <c r="RIH71" s="266"/>
      <c r="RII71" s="261"/>
      <c r="RIJ71" s="265"/>
      <c r="RIK71" s="266"/>
      <c r="RIL71" s="200"/>
      <c r="RIM71" s="266"/>
      <c r="RIN71" s="261"/>
      <c r="RIO71" s="265"/>
      <c r="RIP71" s="266"/>
      <c r="RIQ71" s="200"/>
      <c r="RIR71" s="266"/>
      <c r="RIS71" s="261"/>
      <c r="RIT71" s="265"/>
      <c r="RIU71" s="266"/>
      <c r="RIV71" s="200"/>
      <c r="RIW71" s="266"/>
      <c r="RIX71" s="261"/>
      <c r="RIY71" s="265"/>
      <c r="RIZ71" s="266"/>
      <c r="RJA71" s="200"/>
      <c r="RJB71" s="266"/>
      <c r="RJC71" s="261"/>
      <c r="RJD71" s="265"/>
      <c r="RJE71" s="266"/>
      <c r="RJF71" s="200"/>
      <c r="RJG71" s="266"/>
      <c r="RJH71" s="261"/>
      <c r="RJI71" s="265"/>
      <c r="RJJ71" s="266"/>
      <c r="RJK71" s="200"/>
      <c r="RJL71" s="266"/>
      <c r="RJM71" s="261"/>
      <c r="RJN71" s="265"/>
      <c r="RJO71" s="266"/>
      <c r="RJP71" s="200"/>
      <c r="RJQ71" s="266"/>
      <c r="RJR71" s="261"/>
      <c r="RJS71" s="265"/>
      <c r="RJT71" s="266"/>
      <c r="RJU71" s="200"/>
      <c r="RJV71" s="266"/>
      <c r="RJW71" s="261"/>
      <c r="RJX71" s="265"/>
      <c r="RJY71" s="266"/>
      <c r="RJZ71" s="200"/>
      <c r="RKA71" s="266"/>
      <c r="RKB71" s="261"/>
      <c r="RKC71" s="265"/>
      <c r="RKD71" s="266"/>
      <c r="RKE71" s="200"/>
      <c r="RKF71" s="266"/>
      <c r="RKG71" s="261"/>
      <c r="RKH71" s="265"/>
      <c r="RKI71" s="266"/>
      <c r="RKJ71" s="200"/>
      <c r="RKK71" s="266"/>
      <c r="RKL71" s="261"/>
      <c r="RKM71" s="265"/>
      <c r="RKN71" s="266"/>
      <c r="RKO71" s="200"/>
      <c r="RKP71" s="266"/>
      <c r="RKQ71" s="261"/>
      <c r="RKR71" s="265"/>
      <c r="RKS71" s="266"/>
      <c r="RKT71" s="200"/>
      <c r="RKU71" s="266"/>
      <c r="RKV71" s="261"/>
      <c r="RKW71" s="265"/>
      <c r="RKX71" s="266"/>
      <c r="RKY71" s="200"/>
      <c r="RKZ71" s="266"/>
      <c r="RLA71" s="261"/>
      <c r="RLB71" s="265"/>
      <c r="RLC71" s="266"/>
      <c r="RLD71" s="200"/>
      <c r="RLE71" s="266"/>
      <c r="RLF71" s="261"/>
      <c r="RLG71" s="265"/>
      <c r="RLH71" s="266"/>
      <c r="RLI71" s="200"/>
      <c r="RLJ71" s="266"/>
      <c r="RLK71" s="261"/>
      <c r="RLL71" s="265"/>
      <c r="RLM71" s="266"/>
      <c r="RLN71" s="200"/>
      <c r="RLO71" s="266"/>
      <c r="RLP71" s="261"/>
      <c r="RLQ71" s="265"/>
      <c r="RLR71" s="266"/>
      <c r="RLS71" s="200"/>
      <c r="RLT71" s="266"/>
      <c r="RLU71" s="261"/>
      <c r="RLV71" s="265"/>
      <c r="RLW71" s="266"/>
      <c r="RLX71" s="200"/>
      <c r="RLY71" s="266"/>
      <c r="RLZ71" s="261"/>
      <c r="RMA71" s="265"/>
      <c r="RMB71" s="266"/>
      <c r="RMC71" s="200"/>
      <c r="RMD71" s="266"/>
      <c r="RME71" s="261"/>
      <c r="RMF71" s="265"/>
      <c r="RMG71" s="266"/>
      <c r="RMH71" s="200"/>
      <c r="RMI71" s="266"/>
      <c r="RMJ71" s="261"/>
      <c r="RMK71" s="265"/>
      <c r="RML71" s="266"/>
      <c r="RMM71" s="200"/>
      <c r="RMN71" s="266"/>
      <c r="RMO71" s="261"/>
      <c r="RMP71" s="265"/>
      <c r="RMQ71" s="266"/>
      <c r="RMR71" s="200"/>
      <c r="RMS71" s="266"/>
      <c r="RMT71" s="261"/>
      <c r="RMU71" s="265"/>
      <c r="RMV71" s="266"/>
      <c r="RMW71" s="200"/>
      <c r="RMX71" s="266"/>
      <c r="RMY71" s="261"/>
      <c r="RMZ71" s="265"/>
      <c r="RNA71" s="266"/>
      <c r="RNB71" s="200"/>
      <c r="RNC71" s="266"/>
      <c r="RND71" s="261"/>
      <c r="RNE71" s="265"/>
      <c r="RNF71" s="266"/>
      <c r="RNG71" s="200"/>
      <c r="RNH71" s="266"/>
      <c r="RNI71" s="261"/>
      <c r="RNJ71" s="265"/>
      <c r="RNK71" s="266"/>
      <c r="RNL71" s="200"/>
      <c r="RNM71" s="266"/>
      <c r="RNN71" s="261"/>
      <c r="RNO71" s="265"/>
      <c r="RNP71" s="266"/>
      <c r="RNQ71" s="200"/>
      <c r="RNR71" s="266"/>
      <c r="RNS71" s="261"/>
      <c r="RNT71" s="265"/>
      <c r="RNU71" s="266"/>
      <c r="RNV71" s="200"/>
      <c r="RNW71" s="266"/>
      <c r="RNX71" s="261"/>
      <c r="RNY71" s="265"/>
      <c r="RNZ71" s="266"/>
      <c r="ROA71" s="200"/>
      <c r="ROB71" s="266"/>
      <c r="ROC71" s="261"/>
      <c r="ROD71" s="265"/>
      <c r="ROE71" s="266"/>
      <c r="ROF71" s="200"/>
      <c r="ROG71" s="266"/>
      <c r="ROH71" s="261"/>
      <c r="ROI71" s="265"/>
      <c r="ROJ71" s="266"/>
      <c r="ROK71" s="200"/>
      <c r="ROL71" s="266"/>
      <c r="ROM71" s="261"/>
      <c r="RON71" s="265"/>
      <c r="ROO71" s="266"/>
      <c r="ROP71" s="200"/>
      <c r="ROQ71" s="266"/>
      <c r="ROR71" s="261"/>
      <c r="ROS71" s="265"/>
      <c r="ROT71" s="266"/>
      <c r="ROU71" s="200"/>
      <c r="ROV71" s="266"/>
      <c r="ROW71" s="261"/>
      <c r="ROX71" s="265"/>
      <c r="ROY71" s="266"/>
      <c r="ROZ71" s="200"/>
      <c r="RPA71" s="266"/>
      <c r="RPB71" s="261"/>
      <c r="RPC71" s="265"/>
      <c r="RPD71" s="266"/>
      <c r="RPE71" s="200"/>
      <c r="RPF71" s="266"/>
      <c r="RPG71" s="261"/>
      <c r="RPH71" s="265"/>
      <c r="RPI71" s="266"/>
      <c r="RPJ71" s="200"/>
      <c r="RPK71" s="266"/>
      <c r="RPL71" s="261"/>
      <c r="RPM71" s="265"/>
      <c r="RPN71" s="266"/>
      <c r="RPO71" s="200"/>
      <c r="RPP71" s="266"/>
      <c r="RPQ71" s="261"/>
      <c r="RPR71" s="265"/>
      <c r="RPS71" s="266"/>
      <c r="RPT71" s="200"/>
      <c r="RPU71" s="266"/>
      <c r="RPV71" s="261"/>
      <c r="RPW71" s="265"/>
      <c r="RPX71" s="266"/>
      <c r="RPY71" s="200"/>
      <c r="RPZ71" s="266"/>
      <c r="RQA71" s="261"/>
      <c r="RQB71" s="265"/>
      <c r="RQC71" s="266"/>
      <c r="RQD71" s="200"/>
      <c r="RQE71" s="266"/>
      <c r="RQF71" s="261"/>
      <c r="RQG71" s="265"/>
      <c r="RQH71" s="266"/>
      <c r="RQI71" s="200"/>
      <c r="RQJ71" s="266"/>
      <c r="RQK71" s="261"/>
      <c r="RQL71" s="265"/>
      <c r="RQM71" s="266"/>
      <c r="RQN71" s="200"/>
      <c r="RQO71" s="266"/>
      <c r="RQP71" s="261"/>
      <c r="RQQ71" s="265"/>
      <c r="RQR71" s="266"/>
      <c r="RQS71" s="200"/>
      <c r="RQT71" s="266"/>
      <c r="RQU71" s="261"/>
      <c r="RQV71" s="265"/>
      <c r="RQW71" s="266"/>
      <c r="RQX71" s="200"/>
      <c r="RQY71" s="266"/>
      <c r="RQZ71" s="261"/>
      <c r="RRA71" s="265"/>
      <c r="RRB71" s="266"/>
      <c r="RRC71" s="200"/>
      <c r="RRD71" s="266"/>
      <c r="RRE71" s="261"/>
      <c r="RRF71" s="265"/>
      <c r="RRG71" s="266"/>
      <c r="RRH71" s="200"/>
      <c r="RRI71" s="266"/>
      <c r="RRJ71" s="261"/>
      <c r="RRK71" s="265"/>
      <c r="RRL71" s="266"/>
      <c r="RRM71" s="200"/>
      <c r="RRN71" s="266"/>
      <c r="RRO71" s="261"/>
      <c r="RRP71" s="265"/>
      <c r="RRQ71" s="266"/>
      <c r="RRR71" s="200"/>
      <c r="RRS71" s="266"/>
      <c r="RRT71" s="261"/>
      <c r="RRU71" s="265"/>
      <c r="RRV71" s="266"/>
      <c r="RRW71" s="200"/>
      <c r="RRX71" s="266"/>
      <c r="RRY71" s="261"/>
      <c r="RRZ71" s="265"/>
      <c r="RSA71" s="266"/>
      <c r="RSB71" s="200"/>
      <c r="RSC71" s="266"/>
      <c r="RSD71" s="261"/>
      <c r="RSE71" s="265"/>
      <c r="RSF71" s="266"/>
      <c r="RSG71" s="200"/>
      <c r="RSH71" s="266"/>
      <c r="RSI71" s="261"/>
      <c r="RSJ71" s="265"/>
      <c r="RSK71" s="266"/>
      <c r="RSL71" s="200"/>
      <c r="RSM71" s="266"/>
      <c r="RSN71" s="261"/>
      <c r="RSO71" s="265"/>
      <c r="RSP71" s="266"/>
      <c r="RSQ71" s="200"/>
      <c r="RSR71" s="266"/>
      <c r="RSS71" s="261"/>
      <c r="RST71" s="265"/>
      <c r="RSU71" s="266"/>
      <c r="RSV71" s="200"/>
      <c r="RSW71" s="266"/>
      <c r="RSX71" s="261"/>
      <c r="RSY71" s="265"/>
      <c r="RSZ71" s="266"/>
      <c r="RTA71" s="200"/>
      <c r="RTB71" s="266"/>
      <c r="RTC71" s="261"/>
      <c r="RTD71" s="265"/>
      <c r="RTE71" s="266"/>
      <c r="RTF71" s="200"/>
      <c r="RTG71" s="266"/>
      <c r="RTH71" s="261"/>
      <c r="RTI71" s="265"/>
      <c r="RTJ71" s="266"/>
      <c r="RTK71" s="200"/>
      <c r="RTL71" s="266"/>
      <c r="RTM71" s="261"/>
      <c r="RTN71" s="265"/>
      <c r="RTO71" s="266"/>
      <c r="RTP71" s="200"/>
      <c r="RTQ71" s="266"/>
      <c r="RTR71" s="261"/>
      <c r="RTS71" s="265"/>
      <c r="RTT71" s="266"/>
      <c r="RTU71" s="200"/>
      <c r="RTV71" s="266"/>
      <c r="RTW71" s="261"/>
      <c r="RTX71" s="265"/>
      <c r="RTY71" s="266"/>
      <c r="RTZ71" s="200"/>
      <c r="RUA71" s="266"/>
      <c r="RUB71" s="261"/>
      <c r="RUC71" s="265"/>
      <c r="RUD71" s="266"/>
      <c r="RUE71" s="200"/>
      <c r="RUF71" s="266"/>
      <c r="RUG71" s="261"/>
      <c r="RUH71" s="265"/>
      <c r="RUI71" s="266"/>
      <c r="RUJ71" s="200"/>
      <c r="RUK71" s="266"/>
      <c r="RUL71" s="261"/>
      <c r="RUM71" s="265"/>
      <c r="RUN71" s="266"/>
      <c r="RUO71" s="200"/>
      <c r="RUP71" s="266"/>
      <c r="RUQ71" s="261"/>
      <c r="RUR71" s="265"/>
      <c r="RUS71" s="266"/>
      <c r="RUT71" s="200"/>
      <c r="RUU71" s="266"/>
      <c r="RUV71" s="261"/>
      <c r="RUW71" s="265"/>
      <c r="RUX71" s="266"/>
      <c r="RUY71" s="200"/>
      <c r="RUZ71" s="266"/>
      <c r="RVA71" s="261"/>
      <c r="RVB71" s="265"/>
      <c r="RVC71" s="266"/>
      <c r="RVD71" s="200"/>
      <c r="RVE71" s="266"/>
      <c r="RVF71" s="261"/>
      <c r="RVG71" s="265"/>
      <c r="RVH71" s="266"/>
      <c r="RVI71" s="200"/>
      <c r="RVJ71" s="266"/>
      <c r="RVK71" s="261"/>
      <c r="RVL71" s="265"/>
      <c r="RVM71" s="266"/>
      <c r="RVN71" s="200"/>
      <c r="RVO71" s="266"/>
      <c r="RVP71" s="261"/>
      <c r="RVQ71" s="265"/>
      <c r="RVR71" s="266"/>
      <c r="RVS71" s="200"/>
      <c r="RVT71" s="266"/>
      <c r="RVU71" s="261"/>
      <c r="RVV71" s="265"/>
      <c r="RVW71" s="266"/>
      <c r="RVX71" s="200"/>
      <c r="RVY71" s="266"/>
      <c r="RVZ71" s="261"/>
      <c r="RWA71" s="265"/>
      <c r="RWB71" s="266"/>
      <c r="RWC71" s="200"/>
      <c r="RWD71" s="266"/>
      <c r="RWE71" s="261"/>
      <c r="RWF71" s="265"/>
      <c r="RWG71" s="266"/>
      <c r="RWH71" s="200"/>
      <c r="RWI71" s="266"/>
      <c r="RWJ71" s="261"/>
      <c r="RWK71" s="265"/>
      <c r="RWL71" s="266"/>
      <c r="RWM71" s="200"/>
      <c r="RWN71" s="266"/>
      <c r="RWO71" s="261"/>
      <c r="RWP71" s="265"/>
      <c r="RWQ71" s="266"/>
      <c r="RWR71" s="200"/>
      <c r="RWS71" s="266"/>
      <c r="RWT71" s="261"/>
      <c r="RWU71" s="265"/>
      <c r="RWV71" s="266"/>
      <c r="RWW71" s="200"/>
      <c r="RWX71" s="266"/>
      <c r="RWY71" s="261"/>
      <c r="RWZ71" s="265"/>
      <c r="RXA71" s="266"/>
      <c r="RXB71" s="200"/>
      <c r="RXC71" s="266"/>
      <c r="RXD71" s="261"/>
      <c r="RXE71" s="265"/>
      <c r="RXF71" s="266"/>
      <c r="RXG71" s="200"/>
      <c r="RXH71" s="266"/>
      <c r="RXI71" s="261"/>
      <c r="RXJ71" s="265"/>
      <c r="RXK71" s="266"/>
      <c r="RXL71" s="200"/>
      <c r="RXM71" s="266"/>
      <c r="RXN71" s="261"/>
      <c r="RXO71" s="265"/>
      <c r="RXP71" s="266"/>
      <c r="RXQ71" s="200"/>
      <c r="RXR71" s="266"/>
      <c r="RXS71" s="261"/>
      <c r="RXT71" s="265"/>
      <c r="RXU71" s="266"/>
      <c r="RXV71" s="200"/>
      <c r="RXW71" s="266"/>
      <c r="RXX71" s="261"/>
      <c r="RXY71" s="265"/>
      <c r="RXZ71" s="266"/>
      <c r="RYA71" s="200"/>
      <c r="RYB71" s="266"/>
      <c r="RYC71" s="261"/>
      <c r="RYD71" s="265"/>
      <c r="RYE71" s="266"/>
      <c r="RYF71" s="200"/>
      <c r="RYG71" s="266"/>
      <c r="RYH71" s="261"/>
      <c r="RYI71" s="265"/>
      <c r="RYJ71" s="266"/>
      <c r="RYK71" s="200"/>
      <c r="RYL71" s="266"/>
      <c r="RYM71" s="261"/>
      <c r="RYN71" s="265"/>
      <c r="RYO71" s="266"/>
      <c r="RYP71" s="200"/>
      <c r="RYQ71" s="266"/>
      <c r="RYR71" s="261"/>
      <c r="RYS71" s="265"/>
      <c r="RYT71" s="266"/>
      <c r="RYU71" s="200"/>
      <c r="RYV71" s="266"/>
      <c r="RYW71" s="261"/>
      <c r="RYX71" s="265"/>
      <c r="RYY71" s="266"/>
      <c r="RYZ71" s="200"/>
      <c r="RZA71" s="266"/>
      <c r="RZB71" s="261"/>
      <c r="RZC71" s="265"/>
      <c r="RZD71" s="266"/>
      <c r="RZE71" s="200"/>
      <c r="RZF71" s="266"/>
      <c r="RZG71" s="261"/>
      <c r="RZH71" s="265"/>
      <c r="RZI71" s="266"/>
      <c r="RZJ71" s="200"/>
      <c r="RZK71" s="266"/>
      <c r="RZL71" s="261"/>
      <c r="RZM71" s="265"/>
      <c r="RZN71" s="266"/>
      <c r="RZO71" s="200"/>
      <c r="RZP71" s="266"/>
      <c r="RZQ71" s="261"/>
      <c r="RZR71" s="265"/>
      <c r="RZS71" s="266"/>
      <c r="RZT71" s="200"/>
      <c r="RZU71" s="266"/>
      <c r="RZV71" s="261"/>
      <c r="RZW71" s="265"/>
      <c r="RZX71" s="266"/>
      <c r="RZY71" s="200"/>
      <c r="RZZ71" s="266"/>
      <c r="SAA71" s="261"/>
      <c r="SAB71" s="265"/>
      <c r="SAC71" s="266"/>
      <c r="SAD71" s="200"/>
      <c r="SAE71" s="266"/>
      <c r="SAF71" s="261"/>
      <c r="SAG71" s="265"/>
      <c r="SAH71" s="266"/>
      <c r="SAI71" s="200"/>
      <c r="SAJ71" s="266"/>
      <c r="SAK71" s="261"/>
      <c r="SAL71" s="265"/>
      <c r="SAM71" s="266"/>
      <c r="SAN71" s="200"/>
      <c r="SAO71" s="266"/>
      <c r="SAP71" s="261"/>
      <c r="SAQ71" s="265"/>
      <c r="SAR71" s="266"/>
      <c r="SAS71" s="200"/>
      <c r="SAT71" s="266"/>
      <c r="SAU71" s="261"/>
      <c r="SAV71" s="265"/>
      <c r="SAW71" s="266"/>
      <c r="SAX71" s="200"/>
      <c r="SAY71" s="266"/>
      <c r="SAZ71" s="261"/>
      <c r="SBA71" s="265"/>
      <c r="SBB71" s="266"/>
      <c r="SBC71" s="200"/>
      <c r="SBD71" s="266"/>
      <c r="SBE71" s="261"/>
      <c r="SBF71" s="265"/>
      <c r="SBG71" s="266"/>
      <c r="SBH71" s="200"/>
      <c r="SBI71" s="266"/>
      <c r="SBJ71" s="261"/>
      <c r="SBK71" s="265"/>
      <c r="SBL71" s="266"/>
      <c r="SBM71" s="200"/>
      <c r="SBN71" s="266"/>
      <c r="SBO71" s="261"/>
      <c r="SBP71" s="265"/>
      <c r="SBQ71" s="266"/>
      <c r="SBR71" s="200"/>
      <c r="SBS71" s="266"/>
      <c r="SBT71" s="261"/>
      <c r="SBU71" s="265"/>
      <c r="SBV71" s="266"/>
      <c r="SBW71" s="200"/>
      <c r="SBX71" s="266"/>
      <c r="SBY71" s="261"/>
      <c r="SBZ71" s="265"/>
      <c r="SCA71" s="266"/>
      <c r="SCB71" s="200"/>
      <c r="SCC71" s="266"/>
      <c r="SCD71" s="261"/>
      <c r="SCE71" s="265"/>
      <c r="SCF71" s="266"/>
      <c r="SCG71" s="200"/>
      <c r="SCH71" s="266"/>
      <c r="SCI71" s="261"/>
      <c r="SCJ71" s="265"/>
      <c r="SCK71" s="266"/>
      <c r="SCL71" s="200"/>
      <c r="SCM71" s="266"/>
      <c r="SCN71" s="261"/>
      <c r="SCO71" s="265"/>
      <c r="SCP71" s="266"/>
      <c r="SCQ71" s="200"/>
      <c r="SCR71" s="266"/>
      <c r="SCS71" s="261"/>
      <c r="SCT71" s="265"/>
      <c r="SCU71" s="266"/>
      <c r="SCV71" s="200"/>
      <c r="SCW71" s="266"/>
      <c r="SCX71" s="261"/>
      <c r="SCY71" s="265"/>
      <c r="SCZ71" s="266"/>
      <c r="SDA71" s="200"/>
      <c r="SDB71" s="266"/>
      <c r="SDC71" s="261"/>
      <c r="SDD71" s="265"/>
      <c r="SDE71" s="266"/>
      <c r="SDF71" s="200"/>
      <c r="SDG71" s="266"/>
      <c r="SDH71" s="261"/>
      <c r="SDI71" s="265"/>
      <c r="SDJ71" s="266"/>
      <c r="SDK71" s="200"/>
      <c r="SDL71" s="266"/>
      <c r="SDM71" s="261"/>
      <c r="SDN71" s="265"/>
      <c r="SDO71" s="266"/>
      <c r="SDP71" s="200"/>
      <c r="SDQ71" s="266"/>
      <c r="SDR71" s="261"/>
      <c r="SDS71" s="265"/>
      <c r="SDT71" s="266"/>
      <c r="SDU71" s="200"/>
      <c r="SDV71" s="266"/>
      <c r="SDW71" s="261"/>
      <c r="SDX71" s="265"/>
      <c r="SDY71" s="266"/>
      <c r="SDZ71" s="200"/>
      <c r="SEA71" s="266"/>
      <c r="SEB71" s="261"/>
      <c r="SEC71" s="265"/>
      <c r="SED71" s="266"/>
      <c r="SEE71" s="200"/>
      <c r="SEF71" s="266"/>
      <c r="SEG71" s="261"/>
      <c r="SEH71" s="265"/>
      <c r="SEI71" s="266"/>
      <c r="SEJ71" s="200"/>
      <c r="SEK71" s="266"/>
      <c r="SEL71" s="261"/>
      <c r="SEM71" s="265"/>
      <c r="SEN71" s="266"/>
      <c r="SEO71" s="200"/>
      <c r="SEP71" s="266"/>
      <c r="SEQ71" s="261"/>
      <c r="SER71" s="265"/>
      <c r="SES71" s="266"/>
      <c r="SET71" s="200"/>
      <c r="SEU71" s="266"/>
      <c r="SEV71" s="261"/>
      <c r="SEW71" s="265"/>
      <c r="SEX71" s="266"/>
      <c r="SEY71" s="200"/>
      <c r="SEZ71" s="266"/>
      <c r="SFA71" s="261"/>
      <c r="SFB71" s="265"/>
      <c r="SFC71" s="266"/>
      <c r="SFD71" s="200"/>
      <c r="SFE71" s="266"/>
      <c r="SFF71" s="261"/>
      <c r="SFG71" s="265"/>
      <c r="SFH71" s="266"/>
      <c r="SFI71" s="200"/>
      <c r="SFJ71" s="266"/>
      <c r="SFK71" s="261"/>
      <c r="SFL71" s="265"/>
      <c r="SFM71" s="266"/>
      <c r="SFN71" s="200"/>
      <c r="SFO71" s="266"/>
      <c r="SFP71" s="261"/>
      <c r="SFQ71" s="265"/>
      <c r="SFR71" s="266"/>
      <c r="SFS71" s="200"/>
      <c r="SFT71" s="266"/>
      <c r="SFU71" s="261"/>
      <c r="SFV71" s="265"/>
      <c r="SFW71" s="266"/>
      <c r="SFX71" s="200"/>
      <c r="SFY71" s="266"/>
      <c r="SFZ71" s="261"/>
      <c r="SGA71" s="265"/>
      <c r="SGB71" s="266"/>
      <c r="SGC71" s="200"/>
      <c r="SGD71" s="266"/>
      <c r="SGE71" s="261"/>
      <c r="SGF71" s="265"/>
      <c r="SGG71" s="266"/>
      <c r="SGH71" s="200"/>
      <c r="SGI71" s="266"/>
      <c r="SGJ71" s="261"/>
      <c r="SGK71" s="265"/>
      <c r="SGL71" s="266"/>
      <c r="SGM71" s="200"/>
      <c r="SGN71" s="266"/>
      <c r="SGO71" s="261"/>
      <c r="SGP71" s="265"/>
      <c r="SGQ71" s="266"/>
      <c r="SGR71" s="200"/>
      <c r="SGS71" s="266"/>
      <c r="SGT71" s="261"/>
      <c r="SGU71" s="265"/>
      <c r="SGV71" s="266"/>
      <c r="SGW71" s="200"/>
      <c r="SGX71" s="266"/>
      <c r="SGY71" s="261"/>
      <c r="SGZ71" s="265"/>
      <c r="SHA71" s="266"/>
      <c r="SHB71" s="200"/>
      <c r="SHC71" s="266"/>
      <c r="SHD71" s="261"/>
      <c r="SHE71" s="265"/>
      <c r="SHF71" s="266"/>
      <c r="SHG71" s="200"/>
      <c r="SHH71" s="266"/>
      <c r="SHI71" s="261"/>
      <c r="SHJ71" s="265"/>
      <c r="SHK71" s="266"/>
      <c r="SHL71" s="200"/>
      <c r="SHM71" s="266"/>
      <c r="SHN71" s="261"/>
      <c r="SHO71" s="265"/>
      <c r="SHP71" s="266"/>
      <c r="SHQ71" s="200"/>
      <c r="SHR71" s="266"/>
      <c r="SHS71" s="261"/>
      <c r="SHT71" s="265"/>
      <c r="SHU71" s="266"/>
      <c r="SHV71" s="200"/>
      <c r="SHW71" s="266"/>
      <c r="SHX71" s="261"/>
      <c r="SHY71" s="265"/>
      <c r="SHZ71" s="266"/>
      <c r="SIA71" s="200"/>
      <c r="SIB71" s="266"/>
      <c r="SIC71" s="261"/>
      <c r="SID71" s="265"/>
      <c r="SIE71" s="266"/>
      <c r="SIF71" s="200"/>
      <c r="SIG71" s="266"/>
      <c r="SIH71" s="261"/>
      <c r="SII71" s="265"/>
      <c r="SIJ71" s="266"/>
      <c r="SIK71" s="200"/>
      <c r="SIL71" s="266"/>
      <c r="SIM71" s="261"/>
      <c r="SIN71" s="265"/>
      <c r="SIO71" s="266"/>
      <c r="SIP71" s="200"/>
      <c r="SIQ71" s="266"/>
      <c r="SIR71" s="261"/>
      <c r="SIS71" s="265"/>
      <c r="SIT71" s="266"/>
      <c r="SIU71" s="200"/>
      <c r="SIV71" s="266"/>
      <c r="SIW71" s="261"/>
      <c r="SIX71" s="265"/>
      <c r="SIY71" s="266"/>
      <c r="SIZ71" s="200"/>
      <c r="SJA71" s="266"/>
      <c r="SJB71" s="261"/>
      <c r="SJC71" s="265"/>
      <c r="SJD71" s="266"/>
      <c r="SJE71" s="200"/>
      <c r="SJF71" s="266"/>
      <c r="SJG71" s="261"/>
      <c r="SJH71" s="265"/>
      <c r="SJI71" s="266"/>
      <c r="SJJ71" s="200"/>
      <c r="SJK71" s="266"/>
      <c r="SJL71" s="261"/>
      <c r="SJM71" s="265"/>
      <c r="SJN71" s="266"/>
      <c r="SJO71" s="200"/>
      <c r="SJP71" s="266"/>
      <c r="SJQ71" s="261"/>
      <c r="SJR71" s="265"/>
      <c r="SJS71" s="266"/>
      <c r="SJT71" s="200"/>
      <c r="SJU71" s="266"/>
      <c r="SJV71" s="261"/>
      <c r="SJW71" s="265"/>
      <c r="SJX71" s="266"/>
      <c r="SJY71" s="200"/>
      <c r="SJZ71" s="266"/>
      <c r="SKA71" s="261"/>
      <c r="SKB71" s="265"/>
      <c r="SKC71" s="266"/>
      <c r="SKD71" s="200"/>
      <c r="SKE71" s="266"/>
      <c r="SKF71" s="261"/>
      <c r="SKG71" s="265"/>
      <c r="SKH71" s="266"/>
      <c r="SKI71" s="200"/>
      <c r="SKJ71" s="266"/>
      <c r="SKK71" s="261"/>
      <c r="SKL71" s="265"/>
      <c r="SKM71" s="266"/>
      <c r="SKN71" s="200"/>
      <c r="SKO71" s="266"/>
      <c r="SKP71" s="261"/>
      <c r="SKQ71" s="265"/>
      <c r="SKR71" s="266"/>
      <c r="SKS71" s="200"/>
      <c r="SKT71" s="266"/>
      <c r="SKU71" s="261"/>
      <c r="SKV71" s="265"/>
      <c r="SKW71" s="266"/>
      <c r="SKX71" s="200"/>
      <c r="SKY71" s="266"/>
      <c r="SKZ71" s="261"/>
      <c r="SLA71" s="265"/>
      <c r="SLB71" s="266"/>
      <c r="SLC71" s="200"/>
      <c r="SLD71" s="266"/>
      <c r="SLE71" s="261"/>
      <c r="SLF71" s="265"/>
      <c r="SLG71" s="266"/>
      <c r="SLH71" s="200"/>
      <c r="SLI71" s="266"/>
      <c r="SLJ71" s="261"/>
      <c r="SLK71" s="265"/>
      <c r="SLL71" s="266"/>
      <c r="SLM71" s="200"/>
      <c r="SLN71" s="266"/>
      <c r="SLO71" s="261"/>
      <c r="SLP71" s="265"/>
      <c r="SLQ71" s="266"/>
      <c r="SLR71" s="200"/>
      <c r="SLS71" s="266"/>
      <c r="SLT71" s="261"/>
      <c r="SLU71" s="265"/>
      <c r="SLV71" s="266"/>
      <c r="SLW71" s="200"/>
      <c r="SLX71" s="266"/>
      <c r="SLY71" s="261"/>
      <c r="SLZ71" s="265"/>
      <c r="SMA71" s="266"/>
      <c r="SMB71" s="200"/>
      <c r="SMC71" s="266"/>
      <c r="SMD71" s="261"/>
      <c r="SME71" s="265"/>
      <c r="SMF71" s="266"/>
      <c r="SMG71" s="200"/>
      <c r="SMH71" s="266"/>
      <c r="SMI71" s="261"/>
      <c r="SMJ71" s="265"/>
      <c r="SMK71" s="266"/>
      <c r="SML71" s="200"/>
      <c r="SMM71" s="266"/>
      <c r="SMN71" s="261"/>
      <c r="SMO71" s="265"/>
      <c r="SMP71" s="266"/>
      <c r="SMQ71" s="200"/>
      <c r="SMR71" s="266"/>
      <c r="SMS71" s="261"/>
      <c r="SMT71" s="265"/>
      <c r="SMU71" s="266"/>
      <c r="SMV71" s="200"/>
      <c r="SMW71" s="266"/>
      <c r="SMX71" s="261"/>
      <c r="SMY71" s="265"/>
      <c r="SMZ71" s="266"/>
      <c r="SNA71" s="200"/>
      <c r="SNB71" s="266"/>
      <c r="SNC71" s="261"/>
      <c r="SND71" s="265"/>
      <c r="SNE71" s="266"/>
      <c r="SNF71" s="200"/>
      <c r="SNG71" s="266"/>
      <c r="SNH71" s="261"/>
      <c r="SNI71" s="265"/>
      <c r="SNJ71" s="266"/>
      <c r="SNK71" s="200"/>
      <c r="SNL71" s="266"/>
      <c r="SNM71" s="261"/>
      <c r="SNN71" s="265"/>
      <c r="SNO71" s="266"/>
      <c r="SNP71" s="200"/>
      <c r="SNQ71" s="266"/>
      <c r="SNR71" s="261"/>
      <c r="SNS71" s="265"/>
      <c r="SNT71" s="266"/>
      <c r="SNU71" s="200"/>
      <c r="SNV71" s="266"/>
      <c r="SNW71" s="261"/>
      <c r="SNX71" s="265"/>
      <c r="SNY71" s="266"/>
      <c r="SNZ71" s="200"/>
      <c r="SOA71" s="266"/>
      <c r="SOB71" s="261"/>
      <c r="SOC71" s="265"/>
      <c r="SOD71" s="266"/>
      <c r="SOE71" s="200"/>
      <c r="SOF71" s="266"/>
      <c r="SOG71" s="261"/>
      <c r="SOH71" s="265"/>
      <c r="SOI71" s="266"/>
      <c r="SOJ71" s="200"/>
      <c r="SOK71" s="266"/>
      <c r="SOL71" s="261"/>
      <c r="SOM71" s="265"/>
      <c r="SON71" s="266"/>
      <c r="SOO71" s="200"/>
      <c r="SOP71" s="266"/>
      <c r="SOQ71" s="261"/>
      <c r="SOR71" s="265"/>
      <c r="SOS71" s="266"/>
      <c r="SOT71" s="200"/>
      <c r="SOU71" s="266"/>
      <c r="SOV71" s="261"/>
      <c r="SOW71" s="265"/>
      <c r="SOX71" s="266"/>
      <c r="SOY71" s="200"/>
      <c r="SOZ71" s="266"/>
      <c r="SPA71" s="261"/>
      <c r="SPB71" s="265"/>
      <c r="SPC71" s="266"/>
      <c r="SPD71" s="200"/>
      <c r="SPE71" s="266"/>
      <c r="SPF71" s="261"/>
      <c r="SPG71" s="265"/>
      <c r="SPH71" s="266"/>
      <c r="SPI71" s="200"/>
      <c r="SPJ71" s="266"/>
      <c r="SPK71" s="261"/>
      <c r="SPL71" s="265"/>
      <c r="SPM71" s="266"/>
      <c r="SPN71" s="200"/>
      <c r="SPO71" s="266"/>
      <c r="SPP71" s="261"/>
      <c r="SPQ71" s="265"/>
      <c r="SPR71" s="266"/>
      <c r="SPS71" s="200"/>
      <c r="SPT71" s="266"/>
      <c r="SPU71" s="261"/>
      <c r="SPV71" s="265"/>
      <c r="SPW71" s="266"/>
      <c r="SPX71" s="200"/>
      <c r="SPY71" s="266"/>
      <c r="SPZ71" s="261"/>
      <c r="SQA71" s="265"/>
      <c r="SQB71" s="266"/>
      <c r="SQC71" s="200"/>
      <c r="SQD71" s="266"/>
      <c r="SQE71" s="261"/>
      <c r="SQF71" s="265"/>
      <c r="SQG71" s="266"/>
      <c r="SQH71" s="200"/>
      <c r="SQI71" s="266"/>
      <c r="SQJ71" s="261"/>
      <c r="SQK71" s="265"/>
      <c r="SQL71" s="266"/>
      <c r="SQM71" s="200"/>
      <c r="SQN71" s="266"/>
      <c r="SQO71" s="261"/>
      <c r="SQP71" s="265"/>
      <c r="SQQ71" s="266"/>
      <c r="SQR71" s="200"/>
      <c r="SQS71" s="266"/>
      <c r="SQT71" s="261"/>
      <c r="SQU71" s="265"/>
      <c r="SQV71" s="266"/>
      <c r="SQW71" s="200"/>
      <c r="SQX71" s="266"/>
      <c r="SQY71" s="261"/>
      <c r="SQZ71" s="265"/>
      <c r="SRA71" s="266"/>
      <c r="SRB71" s="200"/>
      <c r="SRC71" s="266"/>
      <c r="SRD71" s="261"/>
      <c r="SRE71" s="265"/>
      <c r="SRF71" s="266"/>
      <c r="SRG71" s="200"/>
      <c r="SRH71" s="266"/>
      <c r="SRI71" s="261"/>
      <c r="SRJ71" s="265"/>
      <c r="SRK71" s="266"/>
      <c r="SRL71" s="200"/>
      <c r="SRM71" s="266"/>
      <c r="SRN71" s="261"/>
      <c r="SRO71" s="265"/>
      <c r="SRP71" s="266"/>
      <c r="SRQ71" s="200"/>
      <c r="SRR71" s="266"/>
      <c r="SRS71" s="261"/>
      <c r="SRT71" s="265"/>
      <c r="SRU71" s="266"/>
      <c r="SRV71" s="200"/>
      <c r="SRW71" s="266"/>
      <c r="SRX71" s="261"/>
      <c r="SRY71" s="265"/>
      <c r="SRZ71" s="266"/>
      <c r="SSA71" s="200"/>
      <c r="SSB71" s="266"/>
      <c r="SSC71" s="261"/>
      <c r="SSD71" s="265"/>
      <c r="SSE71" s="266"/>
      <c r="SSF71" s="200"/>
      <c r="SSG71" s="266"/>
      <c r="SSH71" s="261"/>
      <c r="SSI71" s="265"/>
      <c r="SSJ71" s="266"/>
      <c r="SSK71" s="200"/>
      <c r="SSL71" s="266"/>
      <c r="SSM71" s="261"/>
      <c r="SSN71" s="265"/>
      <c r="SSO71" s="266"/>
      <c r="SSP71" s="200"/>
      <c r="SSQ71" s="266"/>
      <c r="SSR71" s="261"/>
      <c r="SSS71" s="265"/>
      <c r="SST71" s="266"/>
      <c r="SSU71" s="200"/>
      <c r="SSV71" s="266"/>
      <c r="SSW71" s="261"/>
      <c r="SSX71" s="265"/>
      <c r="SSY71" s="266"/>
      <c r="SSZ71" s="200"/>
      <c r="STA71" s="266"/>
      <c r="STB71" s="261"/>
      <c r="STC71" s="265"/>
      <c r="STD71" s="266"/>
      <c r="STE71" s="200"/>
      <c r="STF71" s="266"/>
      <c r="STG71" s="261"/>
      <c r="STH71" s="265"/>
      <c r="STI71" s="266"/>
      <c r="STJ71" s="200"/>
      <c r="STK71" s="266"/>
      <c r="STL71" s="261"/>
      <c r="STM71" s="265"/>
      <c r="STN71" s="266"/>
      <c r="STO71" s="200"/>
      <c r="STP71" s="266"/>
      <c r="STQ71" s="261"/>
      <c r="STR71" s="265"/>
      <c r="STS71" s="266"/>
      <c r="STT71" s="200"/>
      <c r="STU71" s="266"/>
      <c r="STV71" s="261"/>
      <c r="STW71" s="265"/>
      <c r="STX71" s="266"/>
      <c r="STY71" s="200"/>
      <c r="STZ71" s="266"/>
      <c r="SUA71" s="261"/>
      <c r="SUB71" s="265"/>
      <c r="SUC71" s="266"/>
      <c r="SUD71" s="200"/>
      <c r="SUE71" s="266"/>
      <c r="SUF71" s="261"/>
      <c r="SUG71" s="265"/>
      <c r="SUH71" s="266"/>
      <c r="SUI71" s="200"/>
      <c r="SUJ71" s="266"/>
      <c r="SUK71" s="261"/>
      <c r="SUL71" s="265"/>
      <c r="SUM71" s="266"/>
      <c r="SUN71" s="200"/>
      <c r="SUO71" s="266"/>
      <c r="SUP71" s="261"/>
      <c r="SUQ71" s="265"/>
      <c r="SUR71" s="266"/>
      <c r="SUS71" s="200"/>
      <c r="SUT71" s="266"/>
      <c r="SUU71" s="261"/>
      <c r="SUV71" s="265"/>
      <c r="SUW71" s="266"/>
      <c r="SUX71" s="200"/>
      <c r="SUY71" s="266"/>
      <c r="SUZ71" s="261"/>
      <c r="SVA71" s="265"/>
      <c r="SVB71" s="266"/>
      <c r="SVC71" s="200"/>
      <c r="SVD71" s="266"/>
      <c r="SVE71" s="261"/>
      <c r="SVF71" s="265"/>
      <c r="SVG71" s="266"/>
      <c r="SVH71" s="200"/>
      <c r="SVI71" s="266"/>
      <c r="SVJ71" s="261"/>
      <c r="SVK71" s="265"/>
      <c r="SVL71" s="266"/>
      <c r="SVM71" s="200"/>
      <c r="SVN71" s="266"/>
      <c r="SVO71" s="261"/>
      <c r="SVP71" s="265"/>
      <c r="SVQ71" s="266"/>
      <c r="SVR71" s="200"/>
      <c r="SVS71" s="266"/>
      <c r="SVT71" s="261"/>
      <c r="SVU71" s="265"/>
      <c r="SVV71" s="266"/>
      <c r="SVW71" s="200"/>
      <c r="SVX71" s="266"/>
      <c r="SVY71" s="261"/>
      <c r="SVZ71" s="265"/>
      <c r="SWA71" s="266"/>
      <c r="SWB71" s="200"/>
      <c r="SWC71" s="266"/>
      <c r="SWD71" s="261"/>
      <c r="SWE71" s="265"/>
      <c r="SWF71" s="266"/>
      <c r="SWG71" s="200"/>
      <c r="SWH71" s="266"/>
      <c r="SWI71" s="261"/>
      <c r="SWJ71" s="265"/>
      <c r="SWK71" s="266"/>
      <c r="SWL71" s="200"/>
      <c r="SWM71" s="266"/>
      <c r="SWN71" s="261"/>
      <c r="SWO71" s="265"/>
      <c r="SWP71" s="266"/>
      <c r="SWQ71" s="200"/>
      <c r="SWR71" s="266"/>
      <c r="SWS71" s="261"/>
      <c r="SWT71" s="265"/>
      <c r="SWU71" s="266"/>
      <c r="SWV71" s="200"/>
      <c r="SWW71" s="266"/>
      <c r="SWX71" s="261"/>
      <c r="SWY71" s="265"/>
      <c r="SWZ71" s="266"/>
      <c r="SXA71" s="200"/>
      <c r="SXB71" s="266"/>
      <c r="SXC71" s="261"/>
      <c r="SXD71" s="265"/>
      <c r="SXE71" s="266"/>
      <c r="SXF71" s="200"/>
      <c r="SXG71" s="266"/>
      <c r="SXH71" s="261"/>
      <c r="SXI71" s="265"/>
      <c r="SXJ71" s="266"/>
      <c r="SXK71" s="200"/>
      <c r="SXL71" s="266"/>
      <c r="SXM71" s="261"/>
      <c r="SXN71" s="265"/>
      <c r="SXO71" s="266"/>
      <c r="SXP71" s="200"/>
      <c r="SXQ71" s="266"/>
      <c r="SXR71" s="261"/>
      <c r="SXS71" s="265"/>
      <c r="SXT71" s="266"/>
      <c r="SXU71" s="200"/>
      <c r="SXV71" s="266"/>
      <c r="SXW71" s="261"/>
      <c r="SXX71" s="265"/>
      <c r="SXY71" s="266"/>
      <c r="SXZ71" s="200"/>
      <c r="SYA71" s="266"/>
      <c r="SYB71" s="261"/>
      <c r="SYC71" s="265"/>
      <c r="SYD71" s="266"/>
      <c r="SYE71" s="200"/>
      <c r="SYF71" s="266"/>
      <c r="SYG71" s="261"/>
      <c r="SYH71" s="265"/>
      <c r="SYI71" s="266"/>
      <c r="SYJ71" s="200"/>
      <c r="SYK71" s="266"/>
      <c r="SYL71" s="261"/>
      <c r="SYM71" s="265"/>
      <c r="SYN71" s="266"/>
      <c r="SYO71" s="200"/>
      <c r="SYP71" s="266"/>
      <c r="SYQ71" s="261"/>
      <c r="SYR71" s="265"/>
      <c r="SYS71" s="266"/>
      <c r="SYT71" s="200"/>
      <c r="SYU71" s="266"/>
      <c r="SYV71" s="261"/>
      <c r="SYW71" s="265"/>
      <c r="SYX71" s="266"/>
      <c r="SYY71" s="200"/>
      <c r="SYZ71" s="266"/>
      <c r="SZA71" s="261"/>
      <c r="SZB71" s="265"/>
      <c r="SZC71" s="266"/>
      <c r="SZD71" s="200"/>
      <c r="SZE71" s="266"/>
      <c r="SZF71" s="261"/>
      <c r="SZG71" s="265"/>
      <c r="SZH71" s="266"/>
      <c r="SZI71" s="200"/>
      <c r="SZJ71" s="266"/>
      <c r="SZK71" s="261"/>
      <c r="SZL71" s="265"/>
      <c r="SZM71" s="266"/>
      <c r="SZN71" s="200"/>
      <c r="SZO71" s="266"/>
      <c r="SZP71" s="261"/>
      <c r="SZQ71" s="265"/>
      <c r="SZR71" s="266"/>
      <c r="SZS71" s="200"/>
      <c r="SZT71" s="266"/>
      <c r="SZU71" s="261"/>
      <c r="SZV71" s="265"/>
      <c r="SZW71" s="266"/>
      <c r="SZX71" s="200"/>
      <c r="SZY71" s="266"/>
      <c r="SZZ71" s="261"/>
      <c r="TAA71" s="265"/>
      <c r="TAB71" s="266"/>
      <c r="TAC71" s="200"/>
      <c r="TAD71" s="266"/>
      <c r="TAE71" s="261"/>
      <c r="TAF71" s="265"/>
      <c r="TAG71" s="266"/>
      <c r="TAH71" s="200"/>
      <c r="TAI71" s="266"/>
      <c r="TAJ71" s="261"/>
      <c r="TAK71" s="265"/>
      <c r="TAL71" s="266"/>
      <c r="TAM71" s="200"/>
      <c r="TAN71" s="266"/>
      <c r="TAO71" s="261"/>
      <c r="TAP71" s="265"/>
      <c r="TAQ71" s="266"/>
      <c r="TAR71" s="200"/>
      <c r="TAS71" s="266"/>
      <c r="TAT71" s="261"/>
      <c r="TAU71" s="265"/>
      <c r="TAV71" s="266"/>
      <c r="TAW71" s="200"/>
      <c r="TAX71" s="266"/>
      <c r="TAY71" s="261"/>
      <c r="TAZ71" s="265"/>
      <c r="TBA71" s="266"/>
      <c r="TBB71" s="200"/>
      <c r="TBC71" s="266"/>
      <c r="TBD71" s="261"/>
      <c r="TBE71" s="265"/>
      <c r="TBF71" s="266"/>
      <c r="TBG71" s="200"/>
      <c r="TBH71" s="266"/>
      <c r="TBI71" s="261"/>
      <c r="TBJ71" s="265"/>
      <c r="TBK71" s="266"/>
      <c r="TBL71" s="200"/>
      <c r="TBM71" s="266"/>
      <c r="TBN71" s="261"/>
      <c r="TBO71" s="265"/>
      <c r="TBP71" s="266"/>
      <c r="TBQ71" s="200"/>
      <c r="TBR71" s="266"/>
      <c r="TBS71" s="261"/>
      <c r="TBT71" s="265"/>
      <c r="TBU71" s="266"/>
      <c r="TBV71" s="200"/>
      <c r="TBW71" s="266"/>
      <c r="TBX71" s="261"/>
      <c r="TBY71" s="265"/>
      <c r="TBZ71" s="266"/>
      <c r="TCA71" s="200"/>
      <c r="TCB71" s="266"/>
      <c r="TCC71" s="261"/>
      <c r="TCD71" s="265"/>
      <c r="TCE71" s="266"/>
      <c r="TCF71" s="200"/>
      <c r="TCG71" s="266"/>
      <c r="TCH71" s="261"/>
      <c r="TCI71" s="265"/>
      <c r="TCJ71" s="266"/>
      <c r="TCK71" s="200"/>
      <c r="TCL71" s="266"/>
      <c r="TCM71" s="261"/>
      <c r="TCN71" s="265"/>
      <c r="TCO71" s="266"/>
      <c r="TCP71" s="200"/>
      <c r="TCQ71" s="266"/>
      <c r="TCR71" s="261"/>
      <c r="TCS71" s="265"/>
      <c r="TCT71" s="266"/>
      <c r="TCU71" s="200"/>
      <c r="TCV71" s="266"/>
      <c r="TCW71" s="261"/>
      <c r="TCX71" s="265"/>
      <c r="TCY71" s="266"/>
      <c r="TCZ71" s="200"/>
      <c r="TDA71" s="266"/>
      <c r="TDB71" s="261"/>
      <c r="TDC71" s="265"/>
      <c r="TDD71" s="266"/>
      <c r="TDE71" s="200"/>
      <c r="TDF71" s="266"/>
      <c r="TDG71" s="261"/>
      <c r="TDH71" s="265"/>
      <c r="TDI71" s="266"/>
      <c r="TDJ71" s="200"/>
      <c r="TDK71" s="266"/>
      <c r="TDL71" s="261"/>
      <c r="TDM71" s="265"/>
      <c r="TDN71" s="266"/>
      <c r="TDO71" s="200"/>
      <c r="TDP71" s="266"/>
      <c r="TDQ71" s="261"/>
      <c r="TDR71" s="265"/>
      <c r="TDS71" s="266"/>
      <c r="TDT71" s="200"/>
      <c r="TDU71" s="266"/>
      <c r="TDV71" s="261"/>
      <c r="TDW71" s="265"/>
      <c r="TDX71" s="266"/>
      <c r="TDY71" s="200"/>
      <c r="TDZ71" s="266"/>
      <c r="TEA71" s="261"/>
      <c r="TEB71" s="265"/>
      <c r="TEC71" s="266"/>
      <c r="TED71" s="200"/>
      <c r="TEE71" s="266"/>
      <c r="TEF71" s="261"/>
      <c r="TEG71" s="265"/>
      <c r="TEH71" s="266"/>
      <c r="TEI71" s="200"/>
      <c r="TEJ71" s="266"/>
      <c r="TEK71" s="261"/>
      <c r="TEL71" s="265"/>
      <c r="TEM71" s="266"/>
      <c r="TEN71" s="200"/>
      <c r="TEO71" s="266"/>
      <c r="TEP71" s="261"/>
      <c r="TEQ71" s="265"/>
      <c r="TER71" s="266"/>
      <c r="TES71" s="200"/>
      <c r="TET71" s="266"/>
      <c r="TEU71" s="261"/>
      <c r="TEV71" s="265"/>
      <c r="TEW71" s="266"/>
      <c r="TEX71" s="200"/>
      <c r="TEY71" s="266"/>
      <c r="TEZ71" s="261"/>
      <c r="TFA71" s="265"/>
      <c r="TFB71" s="266"/>
      <c r="TFC71" s="200"/>
      <c r="TFD71" s="266"/>
      <c r="TFE71" s="261"/>
      <c r="TFF71" s="265"/>
      <c r="TFG71" s="266"/>
      <c r="TFH71" s="200"/>
      <c r="TFI71" s="266"/>
      <c r="TFJ71" s="261"/>
      <c r="TFK71" s="265"/>
      <c r="TFL71" s="266"/>
      <c r="TFM71" s="200"/>
      <c r="TFN71" s="266"/>
      <c r="TFO71" s="261"/>
      <c r="TFP71" s="265"/>
      <c r="TFQ71" s="266"/>
      <c r="TFR71" s="200"/>
      <c r="TFS71" s="266"/>
      <c r="TFT71" s="261"/>
      <c r="TFU71" s="265"/>
      <c r="TFV71" s="266"/>
      <c r="TFW71" s="200"/>
      <c r="TFX71" s="266"/>
      <c r="TFY71" s="261"/>
      <c r="TFZ71" s="265"/>
      <c r="TGA71" s="266"/>
      <c r="TGB71" s="200"/>
      <c r="TGC71" s="266"/>
      <c r="TGD71" s="261"/>
      <c r="TGE71" s="265"/>
      <c r="TGF71" s="266"/>
      <c r="TGG71" s="200"/>
      <c r="TGH71" s="266"/>
      <c r="TGI71" s="261"/>
      <c r="TGJ71" s="265"/>
      <c r="TGK71" s="266"/>
      <c r="TGL71" s="200"/>
      <c r="TGM71" s="266"/>
      <c r="TGN71" s="261"/>
      <c r="TGO71" s="265"/>
      <c r="TGP71" s="266"/>
      <c r="TGQ71" s="200"/>
      <c r="TGR71" s="266"/>
      <c r="TGS71" s="261"/>
      <c r="TGT71" s="265"/>
      <c r="TGU71" s="266"/>
      <c r="TGV71" s="200"/>
      <c r="TGW71" s="266"/>
      <c r="TGX71" s="261"/>
      <c r="TGY71" s="265"/>
      <c r="TGZ71" s="266"/>
      <c r="THA71" s="200"/>
      <c r="THB71" s="266"/>
      <c r="THC71" s="261"/>
      <c r="THD71" s="265"/>
      <c r="THE71" s="266"/>
      <c r="THF71" s="200"/>
      <c r="THG71" s="266"/>
      <c r="THH71" s="261"/>
      <c r="THI71" s="265"/>
      <c r="THJ71" s="266"/>
      <c r="THK71" s="200"/>
      <c r="THL71" s="266"/>
      <c r="THM71" s="261"/>
      <c r="THN71" s="265"/>
      <c r="THO71" s="266"/>
      <c r="THP71" s="200"/>
      <c r="THQ71" s="266"/>
      <c r="THR71" s="261"/>
      <c r="THS71" s="265"/>
      <c r="THT71" s="266"/>
      <c r="THU71" s="200"/>
      <c r="THV71" s="266"/>
      <c r="THW71" s="261"/>
      <c r="THX71" s="265"/>
      <c r="THY71" s="266"/>
      <c r="THZ71" s="200"/>
      <c r="TIA71" s="266"/>
      <c r="TIB71" s="261"/>
      <c r="TIC71" s="265"/>
      <c r="TID71" s="266"/>
      <c r="TIE71" s="200"/>
      <c r="TIF71" s="266"/>
      <c r="TIG71" s="261"/>
      <c r="TIH71" s="265"/>
      <c r="TII71" s="266"/>
      <c r="TIJ71" s="200"/>
      <c r="TIK71" s="266"/>
      <c r="TIL71" s="261"/>
      <c r="TIM71" s="265"/>
      <c r="TIN71" s="266"/>
      <c r="TIO71" s="200"/>
      <c r="TIP71" s="266"/>
      <c r="TIQ71" s="261"/>
      <c r="TIR71" s="265"/>
      <c r="TIS71" s="266"/>
      <c r="TIT71" s="200"/>
      <c r="TIU71" s="266"/>
      <c r="TIV71" s="261"/>
      <c r="TIW71" s="265"/>
      <c r="TIX71" s="266"/>
      <c r="TIY71" s="200"/>
      <c r="TIZ71" s="266"/>
      <c r="TJA71" s="261"/>
      <c r="TJB71" s="265"/>
      <c r="TJC71" s="266"/>
      <c r="TJD71" s="200"/>
      <c r="TJE71" s="266"/>
      <c r="TJF71" s="261"/>
      <c r="TJG71" s="265"/>
      <c r="TJH71" s="266"/>
      <c r="TJI71" s="200"/>
      <c r="TJJ71" s="266"/>
      <c r="TJK71" s="261"/>
      <c r="TJL71" s="265"/>
      <c r="TJM71" s="266"/>
      <c r="TJN71" s="200"/>
      <c r="TJO71" s="266"/>
      <c r="TJP71" s="261"/>
      <c r="TJQ71" s="265"/>
      <c r="TJR71" s="266"/>
      <c r="TJS71" s="200"/>
      <c r="TJT71" s="266"/>
      <c r="TJU71" s="261"/>
      <c r="TJV71" s="265"/>
      <c r="TJW71" s="266"/>
      <c r="TJX71" s="200"/>
      <c r="TJY71" s="266"/>
      <c r="TJZ71" s="261"/>
      <c r="TKA71" s="265"/>
      <c r="TKB71" s="266"/>
      <c r="TKC71" s="200"/>
      <c r="TKD71" s="266"/>
      <c r="TKE71" s="261"/>
      <c r="TKF71" s="265"/>
      <c r="TKG71" s="266"/>
      <c r="TKH71" s="200"/>
      <c r="TKI71" s="266"/>
      <c r="TKJ71" s="261"/>
      <c r="TKK71" s="265"/>
      <c r="TKL71" s="266"/>
      <c r="TKM71" s="200"/>
      <c r="TKN71" s="266"/>
      <c r="TKO71" s="261"/>
      <c r="TKP71" s="265"/>
      <c r="TKQ71" s="266"/>
      <c r="TKR71" s="200"/>
      <c r="TKS71" s="266"/>
      <c r="TKT71" s="261"/>
      <c r="TKU71" s="265"/>
      <c r="TKV71" s="266"/>
      <c r="TKW71" s="200"/>
      <c r="TKX71" s="266"/>
      <c r="TKY71" s="261"/>
      <c r="TKZ71" s="265"/>
      <c r="TLA71" s="266"/>
      <c r="TLB71" s="200"/>
      <c r="TLC71" s="266"/>
      <c r="TLD71" s="261"/>
      <c r="TLE71" s="265"/>
      <c r="TLF71" s="266"/>
      <c r="TLG71" s="200"/>
      <c r="TLH71" s="266"/>
      <c r="TLI71" s="261"/>
      <c r="TLJ71" s="265"/>
      <c r="TLK71" s="266"/>
      <c r="TLL71" s="200"/>
      <c r="TLM71" s="266"/>
      <c r="TLN71" s="261"/>
      <c r="TLO71" s="265"/>
      <c r="TLP71" s="266"/>
      <c r="TLQ71" s="200"/>
      <c r="TLR71" s="266"/>
      <c r="TLS71" s="261"/>
      <c r="TLT71" s="265"/>
      <c r="TLU71" s="266"/>
      <c r="TLV71" s="200"/>
      <c r="TLW71" s="266"/>
      <c r="TLX71" s="261"/>
      <c r="TLY71" s="265"/>
      <c r="TLZ71" s="266"/>
      <c r="TMA71" s="200"/>
      <c r="TMB71" s="266"/>
      <c r="TMC71" s="261"/>
      <c r="TMD71" s="265"/>
      <c r="TME71" s="266"/>
      <c r="TMF71" s="200"/>
      <c r="TMG71" s="266"/>
      <c r="TMH71" s="261"/>
      <c r="TMI71" s="265"/>
      <c r="TMJ71" s="266"/>
      <c r="TMK71" s="200"/>
      <c r="TML71" s="266"/>
      <c r="TMM71" s="261"/>
      <c r="TMN71" s="265"/>
      <c r="TMO71" s="266"/>
      <c r="TMP71" s="200"/>
      <c r="TMQ71" s="266"/>
      <c r="TMR71" s="261"/>
      <c r="TMS71" s="265"/>
      <c r="TMT71" s="266"/>
      <c r="TMU71" s="200"/>
      <c r="TMV71" s="266"/>
      <c r="TMW71" s="261"/>
      <c r="TMX71" s="265"/>
      <c r="TMY71" s="266"/>
      <c r="TMZ71" s="200"/>
      <c r="TNA71" s="266"/>
      <c r="TNB71" s="261"/>
      <c r="TNC71" s="265"/>
      <c r="TND71" s="266"/>
      <c r="TNE71" s="200"/>
      <c r="TNF71" s="266"/>
      <c r="TNG71" s="261"/>
      <c r="TNH71" s="265"/>
      <c r="TNI71" s="266"/>
      <c r="TNJ71" s="200"/>
      <c r="TNK71" s="266"/>
      <c r="TNL71" s="261"/>
      <c r="TNM71" s="265"/>
      <c r="TNN71" s="266"/>
      <c r="TNO71" s="200"/>
      <c r="TNP71" s="266"/>
      <c r="TNQ71" s="261"/>
      <c r="TNR71" s="265"/>
      <c r="TNS71" s="266"/>
      <c r="TNT71" s="200"/>
      <c r="TNU71" s="266"/>
      <c r="TNV71" s="261"/>
      <c r="TNW71" s="265"/>
      <c r="TNX71" s="266"/>
      <c r="TNY71" s="200"/>
      <c r="TNZ71" s="266"/>
      <c r="TOA71" s="261"/>
      <c r="TOB71" s="265"/>
      <c r="TOC71" s="266"/>
      <c r="TOD71" s="200"/>
      <c r="TOE71" s="266"/>
      <c r="TOF71" s="261"/>
      <c r="TOG71" s="265"/>
      <c r="TOH71" s="266"/>
      <c r="TOI71" s="200"/>
      <c r="TOJ71" s="266"/>
      <c r="TOK71" s="261"/>
      <c r="TOL71" s="265"/>
      <c r="TOM71" s="266"/>
      <c r="TON71" s="200"/>
      <c r="TOO71" s="266"/>
      <c r="TOP71" s="261"/>
      <c r="TOQ71" s="265"/>
      <c r="TOR71" s="266"/>
      <c r="TOS71" s="200"/>
      <c r="TOT71" s="266"/>
      <c r="TOU71" s="261"/>
      <c r="TOV71" s="265"/>
      <c r="TOW71" s="266"/>
      <c r="TOX71" s="200"/>
      <c r="TOY71" s="266"/>
      <c r="TOZ71" s="261"/>
      <c r="TPA71" s="265"/>
      <c r="TPB71" s="266"/>
      <c r="TPC71" s="200"/>
      <c r="TPD71" s="266"/>
      <c r="TPE71" s="261"/>
      <c r="TPF71" s="265"/>
      <c r="TPG71" s="266"/>
      <c r="TPH71" s="200"/>
      <c r="TPI71" s="266"/>
      <c r="TPJ71" s="261"/>
      <c r="TPK71" s="265"/>
      <c r="TPL71" s="266"/>
      <c r="TPM71" s="200"/>
      <c r="TPN71" s="266"/>
      <c r="TPO71" s="261"/>
      <c r="TPP71" s="265"/>
      <c r="TPQ71" s="266"/>
      <c r="TPR71" s="200"/>
      <c r="TPS71" s="266"/>
      <c r="TPT71" s="261"/>
      <c r="TPU71" s="265"/>
      <c r="TPV71" s="266"/>
      <c r="TPW71" s="200"/>
      <c r="TPX71" s="266"/>
      <c r="TPY71" s="261"/>
      <c r="TPZ71" s="265"/>
      <c r="TQA71" s="266"/>
      <c r="TQB71" s="200"/>
      <c r="TQC71" s="266"/>
      <c r="TQD71" s="261"/>
      <c r="TQE71" s="265"/>
      <c r="TQF71" s="266"/>
      <c r="TQG71" s="200"/>
      <c r="TQH71" s="266"/>
      <c r="TQI71" s="261"/>
      <c r="TQJ71" s="265"/>
      <c r="TQK71" s="266"/>
      <c r="TQL71" s="200"/>
      <c r="TQM71" s="266"/>
      <c r="TQN71" s="261"/>
      <c r="TQO71" s="265"/>
      <c r="TQP71" s="266"/>
      <c r="TQQ71" s="200"/>
      <c r="TQR71" s="266"/>
      <c r="TQS71" s="261"/>
      <c r="TQT71" s="265"/>
      <c r="TQU71" s="266"/>
      <c r="TQV71" s="200"/>
      <c r="TQW71" s="266"/>
      <c r="TQX71" s="261"/>
      <c r="TQY71" s="265"/>
      <c r="TQZ71" s="266"/>
      <c r="TRA71" s="200"/>
      <c r="TRB71" s="266"/>
      <c r="TRC71" s="261"/>
      <c r="TRD71" s="265"/>
      <c r="TRE71" s="266"/>
      <c r="TRF71" s="200"/>
      <c r="TRG71" s="266"/>
      <c r="TRH71" s="261"/>
      <c r="TRI71" s="265"/>
      <c r="TRJ71" s="266"/>
      <c r="TRK71" s="200"/>
      <c r="TRL71" s="266"/>
      <c r="TRM71" s="261"/>
      <c r="TRN71" s="265"/>
      <c r="TRO71" s="266"/>
      <c r="TRP71" s="200"/>
      <c r="TRQ71" s="266"/>
      <c r="TRR71" s="261"/>
      <c r="TRS71" s="265"/>
      <c r="TRT71" s="266"/>
      <c r="TRU71" s="200"/>
      <c r="TRV71" s="266"/>
      <c r="TRW71" s="261"/>
      <c r="TRX71" s="265"/>
      <c r="TRY71" s="266"/>
      <c r="TRZ71" s="200"/>
      <c r="TSA71" s="266"/>
      <c r="TSB71" s="261"/>
      <c r="TSC71" s="265"/>
      <c r="TSD71" s="266"/>
      <c r="TSE71" s="200"/>
      <c r="TSF71" s="266"/>
      <c r="TSG71" s="261"/>
      <c r="TSH71" s="265"/>
      <c r="TSI71" s="266"/>
      <c r="TSJ71" s="200"/>
      <c r="TSK71" s="266"/>
      <c r="TSL71" s="261"/>
      <c r="TSM71" s="265"/>
      <c r="TSN71" s="266"/>
      <c r="TSO71" s="200"/>
      <c r="TSP71" s="266"/>
      <c r="TSQ71" s="261"/>
      <c r="TSR71" s="265"/>
      <c r="TSS71" s="266"/>
      <c r="TST71" s="200"/>
      <c r="TSU71" s="266"/>
      <c r="TSV71" s="261"/>
      <c r="TSW71" s="265"/>
      <c r="TSX71" s="266"/>
      <c r="TSY71" s="200"/>
      <c r="TSZ71" s="266"/>
      <c r="TTA71" s="261"/>
      <c r="TTB71" s="265"/>
      <c r="TTC71" s="266"/>
      <c r="TTD71" s="200"/>
      <c r="TTE71" s="266"/>
      <c r="TTF71" s="261"/>
      <c r="TTG71" s="265"/>
      <c r="TTH71" s="266"/>
      <c r="TTI71" s="200"/>
      <c r="TTJ71" s="266"/>
      <c r="TTK71" s="261"/>
      <c r="TTL71" s="265"/>
      <c r="TTM71" s="266"/>
      <c r="TTN71" s="200"/>
      <c r="TTO71" s="266"/>
      <c r="TTP71" s="261"/>
      <c r="TTQ71" s="265"/>
      <c r="TTR71" s="266"/>
      <c r="TTS71" s="200"/>
      <c r="TTT71" s="266"/>
      <c r="TTU71" s="261"/>
      <c r="TTV71" s="265"/>
      <c r="TTW71" s="266"/>
      <c r="TTX71" s="200"/>
      <c r="TTY71" s="266"/>
      <c r="TTZ71" s="261"/>
      <c r="TUA71" s="265"/>
      <c r="TUB71" s="266"/>
      <c r="TUC71" s="200"/>
      <c r="TUD71" s="266"/>
      <c r="TUE71" s="261"/>
      <c r="TUF71" s="265"/>
      <c r="TUG71" s="266"/>
      <c r="TUH71" s="200"/>
      <c r="TUI71" s="266"/>
      <c r="TUJ71" s="261"/>
      <c r="TUK71" s="265"/>
      <c r="TUL71" s="266"/>
      <c r="TUM71" s="200"/>
      <c r="TUN71" s="266"/>
      <c r="TUO71" s="261"/>
      <c r="TUP71" s="265"/>
      <c r="TUQ71" s="266"/>
      <c r="TUR71" s="200"/>
      <c r="TUS71" s="266"/>
      <c r="TUT71" s="261"/>
      <c r="TUU71" s="265"/>
      <c r="TUV71" s="266"/>
      <c r="TUW71" s="200"/>
      <c r="TUX71" s="266"/>
      <c r="TUY71" s="261"/>
      <c r="TUZ71" s="265"/>
      <c r="TVA71" s="266"/>
      <c r="TVB71" s="200"/>
      <c r="TVC71" s="266"/>
      <c r="TVD71" s="261"/>
      <c r="TVE71" s="265"/>
      <c r="TVF71" s="266"/>
      <c r="TVG71" s="200"/>
      <c r="TVH71" s="266"/>
      <c r="TVI71" s="261"/>
      <c r="TVJ71" s="265"/>
      <c r="TVK71" s="266"/>
      <c r="TVL71" s="200"/>
      <c r="TVM71" s="266"/>
      <c r="TVN71" s="261"/>
      <c r="TVO71" s="265"/>
      <c r="TVP71" s="266"/>
      <c r="TVQ71" s="200"/>
      <c r="TVR71" s="266"/>
      <c r="TVS71" s="261"/>
      <c r="TVT71" s="265"/>
      <c r="TVU71" s="266"/>
      <c r="TVV71" s="200"/>
      <c r="TVW71" s="266"/>
      <c r="TVX71" s="261"/>
      <c r="TVY71" s="265"/>
      <c r="TVZ71" s="266"/>
      <c r="TWA71" s="200"/>
      <c r="TWB71" s="266"/>
      <c r="TWC71" s="261"/>
      <c r="TWD71" s="265"/>
      <c r="TWE71" s="266"/>
      <c r="TWF71" s="200"/>
      <c r="TWG71" s="266"/>
      <c r="TWH71" s="261"/>
      <c r="TWI71" s="265"/>
      <c r="TWJ71" s="266"/>
      <c r="TWK71" s="200"/>
      <c r="TWL71" s="266"/>
      <c r="TWM71" s="261"/>
      <c r="TWN71" s="265"/>
      <c r="TWO71" s="266"/>
      <c r="TWP71" s="200"/>
      <c r="TWQ71" s="266"/>
      <c r="TWR71" s="261"/>
      <c r="TWS71" s="265"/>
      <c r="TWT71" s="266"/>
      <c r="TWU71" s="200"/>
      <c r="TWV71" s="266"/>
      <c r="TWW71" s="261"/>
      <c r="TWX71" s="265"/>
      <c r="TWY71" s="266"/>
      <c r="TWZ71" s="200"/>
      <c r="TXA71" s="266"/>
      <c r="TXB71" s="261"/>
      <c r="TXC71" s="265"/>
      <c r="TXD71" s="266"/>
      <c r="TXE71" s="200"/>
      <c r="TXF71" s="266"/>
      <c r="TXG71" s="261"/>
      <c r="TXH71" s="265"/>
      <c r="TXI71" s="266"/>
      <c r="TXJ71" s="200"/>
      <c r="TXK71" s="266"/>
      <c r="TXL71" s="261"/>
      <c r="TXM71" s="265"/>
      <c r="TXN71" s="266"/>
      <c r="TXO71" s="200"/>
      <c r="TXP71" s="266"/>
      <c r="TXQ71" s="261"/>
      <c r="TXR71" s="265"/>
      <c r="TXS71" s="266"/>
      <c r="TXT71" s="200"/>
      <c r="TXU71" s="266"/>
      <c r="TXV71" s="261"/>
      <c r="TXW71" s="265"/>
      <c r="TXX71" s="266"/>
      <c r="TXY71" s="200"/>
      <c r="TXZ71" s="266"/>
      <c r="TYA71" s="261"/>
      <c r="TYB71" s="265"/>
      <c r="TYC71" s="266"/>
      <c r="TYD71" s="200"/>
      <c r="TYE71" s="266"/>
      <c r="TYF71" s="261"/>
      <c r="TYG71" s="265"/>
      <c r="TYH71" s="266"/>
      <c r="TYI71" s="200"/>
      <c r="TYJ71" s="266"/>
      <c r="TYK71" s="261"/>
      <c r="TYL71" s="265"/>
      <c r="TYM71" s="266"/>
      <c r="TYN71" s="200"/>
      <c r="TYO71" s="266"/>
      <c r="TYP71" s="261"/>
      <c r="TYQ71" s="265"/>
      <c r="TYR71" s="266"/>
      <c r="TYS71" s="200"/>
      <c r="TYT71" s="266"/>
      <c r="TYU71" s="261"/>
      <c r="TYV71" s="265"/>
      <c r="TYW71" s="266"/>
      <c r="TYX71" s="200"/>
      <c r="TYY71" s="266"/>
      <c r="TYZ71" s="261"/>
      <c r="TZA71" s="265"/>
      <c r="TZB71" s="266"/>
      <c r="TZC71" s="200"/>
      <c r="TZD71" s="266"/>
      <c r="TZE71" s="261"/>
      <c r="TZF71" s="265"/>
      <c r="TZG71" s="266"/>
      <c r="TZH71" s="200"/>
      <c r="TZI71" s="266"/>
      <c r="TZJ71" s="261"/>
      <c r="TZK71" s="265"/>
      <c r="TZL71" s="266"/>
      <c r="TZM71" s="200"/>
      <c r="TZN71" s="266"/>
      <c r="TZO71" s="261"/>
      <c r="TZP71" s="265"/>
      <c r="TZQ71" s="266"/>
      <c r="TZR71" s="200"/>
      <c r="TZS71" s="266"/>
      <c r="TZT71" s="261"/>
      <c r="TZU71" s="265"/>
      <c r="TZV71" s="266"/>
      <c r="TZW71" s="200"/>
      <c r="TZX71" s="266"/>
      <c r="TZY71" s="261"/>
      <c r="TZZ71" s="265"/>
      <c r="UAA71" s="266"/>
      <c r="UAB71" s="200"/>
      <c r="UAC71" s="266"/>
      <c r="UAD71" s="261"/>
      <c r="UAE71" s="265"/>
      <c r="UAF71" s="266"/>
      <c r="UAG71" s="200"/>
      <c r="UAH71" s="266"/>
      <c r="UAI71" s="261"/>
      <c r="UAJ71" s="265"/>
      <c r="UAK71" s="266"/>
      <c r="UAL71" s="200"/>
      <c r="UAM71" s="266"/>
      <c r="UAN71" s="261"/>
      <c r="UAO71" s="265"/>
      <c r="UAP71" s="266"/>
      <c r="UAQ71" s="200"/>
      <c r="UAR71" s="266"/>
      <c r="UAS71" s="261"/>
      <c r="UAT71" s="265"/>
      <c r="UAU71" s="266"/>
      <c r="UAV71" s="200"/>
      <c r="UAW71" s="266"/>
      <c r="UAX71" s="261"/>
      <c r="UAY71" s="265"/>
      <c r="UAZ71" s="266"/>
      <c r="UBA71" s="200"/>
      <c r="UBB71" s="266"/>
      <c r="UBC71" s="261"/>
      <c r="UBD71" s="265"/>
      <c r="UBE71" s="266"/>
      <c r="UBF71" s="200"/>
      <c r="UBG71" s="266"/>
      <c r="UBH71" s="261"/>
      <c r="UBI71" s="265"/>
      <c r="UBJ71" s="266"/>
      <c r="UBK71" s="200"/>
      <c r="UBL71" s="266"/>
      <c r="UBM71" s="261"/>
      <c r="UBN71" s="265"/>
      <c r="UBO71" s="266"/>
      <c r="UBP71" s="200"/>
      <c r="UBQ71" s="266"/>
      <c r="UBR71" s="261"/>
      <c r="UBS71" s="265"/>
      <c r="UBT71" s="266"/>
      <c r="UBU71" s="200"/>
      <c r="UBV71" s="266"/>
      <c r="UBW71" s="261"/>
      <c r="UBX71" s="265"/>
      <c r="UBY71" s="266"/>
      <c r="UBZ71" s="200"/>
      <c r="UCA71" s="266"/>
      <c r="UCB71" s="261"/>
      <c r="UCC71" s="265"/>
      <c r="UCD71" s="266"/>
      <c r="UCE71" s="200"/>
      <c r="UCF71" s="266"/>
      <c r="UCG71" s="261"/>
      <c r="UCH71" s="265"/>
      <c r="UCI71" s="266"/>
      <c r="UCJ71" s="200"/>
      <c r="UCK71" s="266"/>
      <c r="UCL71" s="261"/>
      <c r="UCM71" s="265"/>
      <c r="UCN71" s="266"/>
      <c r="UCO71" s="200"/>
      <c r="UCP71" s="266"/>
      <c r="UCQ71" s="261"/>
      <c r="UCR71" s="265"/>
      <c r="UCS71" s="266"/>
      <c r="UCT71" s="200"/>
      <c r="UCU71" s="266"/>
      <c r="UCV71" s="261"/>
      <c r="UCW71" s="265"/>
      <c r="UCX71" s="266"/>
      <c r="UCY71" s="200"/>
      <c r="UCZ71" s="266"/>
      <c r="UDA71" s="261"/>
      <c r="UDB71" s="265"/>
      <c r="UDC71" s="266"/>
      <c r="UDD71" s="200"/>
      <c r="UDE71" s="266"/>
      <c r="UDF71" s="261"/>
      <c r="UDG71" s="265"/>
      <c r="UDH71" s="266"/>
      <c r="UDI71" s="200"/>
      <c r="UDJ71" s="266"/>
      <c r="UDK71" s="261"/>
      <c r="UDL71" s="265"/>
      <c r="UDM71" s="266"/>
      <c r="UDN71" s="200"/>
      <c r="UDO71" s="266"/>
      <c r="UDP71" s="261"/>
      <c r="UDQ71" s="265"/>
      <c r="UDR71" s="266"/>
      <c r="UDS71" s="200"/>
      <c r="UDT71" s="266"/>
      <c r="UDU71" s="261"/>
      <c r="UDV71" s="265"/>
      <c r="UDW71" s="266"/>
      <c r="UDX71" s="200"/>
      <c r="UDY71" s="266"/>
      <c r="UDZ71" s="261"/>
      <c r="UEA71" s="265"/>
      <c r="UEB71" s="266"/>
      <c r="UEC71" s="200"/>
      <c r="UED71" s="266"/>
      <c r="UEE71" s="261"/>
      <c r="UEF71" s="265"/>
      <c r="UEG71" s="266"/>
      <c r="UEH71" s="200"/>
      <c r="UEI71" s="266"/>
      <c r="UEJ71" s="261"/>
      <c r="UEK71" s="265"/>
      <c r="UEL71" s="266"/>
      <c r="UEM71" s="200"/>
      <c r="UEN71" s="266"/>
      <c r="UEO71" s="261"/>
      <c r="UEP71" s="265"/>
      <c r="UEQ71" s="266"/>
      <c r="UER71" s="200"/>
      <c r="UES71" s="266"/>
      <c r="UET71" s="261"/>
      <c r="UEU71" s="265"/>
      <c r="UEV71" s="266"/>
      <c r="UEW71" s="200"/>
      <c r="UEX71" s="266"/>
      <c r="UEY71" s="261"/>
      <c r="UEZ71" s="265"/>
      <c r="UFA71" s="266"/>
      <c r="UFB71" s="200"/>
      <c r="UFC71" s="266"/>
      <c r="UFD71" s="261"/>
      <c r="UFE71" s="265"/>
      <c r="UFF71" s="266"/>
      <c r="UFG71" s="200"/>
      <c r="UFH71" s="266"/>
      <c r="UFI71" s="261"/>
      <c r="UFJ71" s="265"/>
      <c r="UFK71" s="266"/>
      <c r="UFL71" s="200"/>
      <c r="UFM71" s="266"/>
      <c r="UFN71" s="261"/>
      <c r="UFO71" s="265"/>
      <c r="UFP71" s="266"/>
      <c r="UFQ71" s="200"/>
      <c r="UFR71" s="266"/>
      <c r="UFS71" s="261"/>
      <c r="UFT71" s="265"/>
      <c r="UFU71" s="266"/>
      <c r="UFV71" s="200"/>
      <c r="UFW71" s="266"/>
      <c r="UFX71" s="261"/>
      <c r="UFY71" s="265"/>
      <c r="UFZ71" s="266"/>
      <c r="UGA71" s="200"/>
      <c r="UGB71" s="266"/>
      <c r="UGC71" s="261"/>
      <c r="UGD71" s="265"/>
      <c r="UGE71" s="266"/>
      <c r="UGF71" s="200"/>
      <c r="UGG71" s="266"/>
      <c r="UGH71" s="261"/>
      <c r="UGI71" s="265"/>
      <c r="UGJ71" s="266"/>
      <c r="UGK71" s="200"/>
      <c r="UGL71" s="266"/>
      <c r="UGM71" s="261"/>
      <c r="UGN71" s="265"/>
      <c r="UGO71" s="266"/>
      <c r="UGP71" s="200"/>
      <c r="UGQ71" s="266"/>
      <c r="UGR71" s="261"/>
      <c r="UGS71" s="265"/>
      <c r="UGT71" s="266"/>
      <c r="UGU71" s="200"/>
      <c r="UGV71" s="266"/>
      <c r="UGW71" s="261"/>
      <c r="UGX71" s="265"/>
      <c r="UGY71" s="266"/>
      <c r="UGZ71" s="200"/>
      <c r="UHA71" s="266"/>
      <c r="UHB71" s="261"/>
      <c r="UHC71" s="265"/>
      <c r="UHD71" s="266"/>
      <c r="UHE71" s="200"/>
      <c r="UHF71" s="266"/>
      <c r="UHG71" s="261"/>
      <c r="UHH71" s="265"/>
      <c r="UHI71" s="266"/>
      <c r="UHJ71" s="200"/>
      <c r="UHK71" s="266"/>
      <c r="UHL71" s="261"/>
      <c r="UHM71" s="265"/>
      <c r="UHN71" s="266"/>
      <c r="UHO71" s="200"/>
      <c r="UHP71" s="266"/>
      <c r="UHQ71" s="261"/>
      <c r="UHR71" s="265"/>
      <c r="UHS71" s="266"/>
      <c r="UHT71" s="200"/>
      <c r="UHU71" s="266"/>
      <c r="UHV71" s="261"/>
      <c r="UHW71" s="265"/>
      <c r="UHX71" s="266"/>
      <c r="UHY71" s="200"/>
      <c r="UHZ71" s="266"/>
      <c r="UIA71" s="261"/>
      <c r="UIB71" s="265"/>
      <c r="UIC71" s="266"/>
      <c r="UID71" s="200"/>
      <c r="UIE71" s="266"/>
      <c r="UIF71" s="261"/>
      <c r="UIG71" s="265"/>
      <c r="UIH71" s="266"/>
      <c r="UII71" s="200"/>
      <c r="UIJ71" s="266"/>
      <c r="UIK71" s="261"/>
      <c r="UIL71" s="265"/>
      <c r="UIM71" s="266"/>
      <c r="UIN71" s="200"/>
      <c r="UIO71" s="266"/>
      <c r="UIP71" s="261"/>
      <c r="UIQ71" s="265"/>
      <c r="UIR71" s="266"/>
      <c r="UIS71" s="200"/>
      <c r="UIT71" s="266"/>
      <c r="UIU71" s="261"/>
      <c r="UIV71" s="265"/>
      <c r="UIW71" s="266"/>
      <c r="UIX71" s="200"/>
      <c r="UIY71" s="266"/>
      <c r="UIZ71" s="261"/>
      <c r="UJA71" s="265"/>
      <c r="UJB71" s="266"/>
      <c r="UJC71" s="200"/>
      <c r="UJD71" s="266"/>
      <c r="UJE71" s="261"/>
      <c r="UJF71" s="265"/>
      <c r="UJG71" s="266"/>
      <c r="UJH71" s="200"/>
      <c r="UJI71" s="266"/>
      <c r="UJJ71" s="261"/>
      <c r="UJK71" s="265"/>
      <c r="UJL71" s="266"/>
      <c r="UJM71" s="200"/>
      <c r="UJN71" s="266"/>
      <c r="UJO71" s="261"/>
      <c r="UJP71" s="265"/>
      <c r="UJQ71" s="266"/>
      <c r="UJR71" s="200"/>
      <c r="UJS71" s="266"/>
      <c r="UJT71" s="261"/>
      <c r="UJU71" s="265"/>
      <c r="UJV71" s="266"/>
      <c r="UJW71" s="200"/>
      <c r="UJX71" s="266"/>
      <c r="UJY71" s="261"/>
      <c r="UJZ71" s="265"/>
      <c r="UKA71" s="266"/>
      <c r="UKB71" s="200"/>
      <c r="UKC71" s="266"/>
      <c r="UKD71" s="261"/>
      <c r="UKE71" s="265"/>
      <c r="UKF71" s="266"/>
      <c r="UKG71" s="200"/>
      <c r="UKH71" s="266"/>
      <c r="UKI71" s="261"/>
      <c r="UKJ71" s="265"/>
      <c r="UKK71" s="266"/>
      <c r="UKL71" s="200"/>
      <c r="UKM71" s="266"/>
      <c r="UKN71" s="261"/>
      <c r="UKO71" s="265"/>
      <c r="UKP71" s="266"/>
      <c r="UKQ71" s="200"/>
      <c r="UKR71" s="266"/>
      <c r="UKS71" s="261"/>
      <c r="UKT71" s="265"/>
      <c r="UKU71" s="266"/>
      <c r="UKV71" s="200"/>
      <c r="UKW71" s="266"/>
      <c r="UKX71" s="261"/>
      <c r="UKY71" s="265"/>
      <c r="UKZ71" s="266"/>
      <c r="ULA71" s="200"/>
      <c r="ULB71" s="266"/>
      <c r="ULC71" s="261"/>
      <c r="ULD71" s="265"/>
      <c r="ULE71" s="266"/>
      <c r="ULF71" s="200"/>
      <c r="ULG71" s="266"/>
      <c r="ULH71" s="261"/>
      <c r="ULI71" s="265"/>
      <c r="ULJ71" s="266"/>
      <c r="ULK71" s="200"/>
      <c r="ULL71" s="266"/>
      <c r="ULM71" s="261"/>
      <c r="ULN71" s="265"/>
      <c r="ULO71" s="266"/>
      <c r="ULP71" s="200"/>
      <c r="ULQ71" s="266"/>
      <c r="ULR71" s="261"/>
      <c r="ULS71" s="265"/>
      <c r="ULT71" s="266"/>
      <c r="ULU71" s="200"/>
      <c r="ULV71" s="266"/>
      <c r="ULW71" s="261"/>
      <c r="ULX71" s="265"/>
      <c r="ULY71" s="266"/>
      <c r="ULZ71" s="200"/>
      <c r="UMA71" s="266"/>
      <c r="UMB71" s="261"/>
      <c r="UMC71" s="265"/>
      <c r="UMD71" s="266"/>
      <c r="UME71" s="200"/>
      <c r="UMF71" s="266"/>
      <c r="UMG71" s="261"/>
      <c r="UMH71" s="265"/>
      <c r="UMI71" s="266"/>
      <c r="UMJ71" s="200"/>
      <c r="UMK71" s="266"/>
      <c r="UML71" s="261"/>
      <c r="UMM71" s="265"/>
      <c r="UMN71" s="266"/>
      <c r="UMO71" s="200"/>
      <c r="UMP71" s="266"/>
      <c r="UMQ71" s="261"/>
      <c r="UMR71" s="265"/>
      <c r="UMS71" s="266"/>
      <c r="UMT71" s="200"/>
      <c r="UMU71" s="266"/>
      <c r="UMV71" s="261"/>
      <c r="UMW71" s="265"/>
      <c r="UMX71" s="266"/>
      <c r="UMY71" s="200"/>
      <c r="UMZ71" s="266"/>
      <c r="UNA71" s="261"/>
      <c r="UNB71" s="265"/>
      <c r="UNC71" s="266"/>
      <c r="UND71" s="200"/>
      <c r="UNE71" s="266"/>
      <c r="UNF71" s="261"/>
      <c r="UNG71" s="265"/>
      <c r="UNH71" s="266"/>
      <c r="UNI71" s="200"/>
      <c r="UNJ71" s="266"/>
      <c r="UNK71" s="261"/>
      <c r="UNL71" s="265"/>
      <c r="UNM71" s="266"/>
      <c r="UNN71" s="200"/>
      <c r="UNO71" s="266"/>
      <c r="UNP71" s="261"/>
      <c r="UNQ71" s="265"/>
      <c r="UNR71" s="266"/>
      <c r="UNS71" s="200"/>
      <c r="UNT71" s="266"/>
      <c r="UNU71" s="261"/>
      <c r="UNV71" s="265"/>
      <c r="UNW71" s="266"/>
      <c r="UNX71" s="200"/>
      <c r="UNY71" s="266"/>
      <c r="UNZ71" s="261"/>
      <c r="UOA71" s="265"/>
      <c r="UOB71" s="266"/>
      <c r="UOC71" s="200"/>
      <c r="UOD71" s="266"/>
      <c r="UOE71" s="261"/>
      <c r="UOF71" s="265"/>
      <c r="UOG71" s="266"/>
      <c r="UOH71" s="200"/>
      <c r="UOI71" s="266"/>
      <c r="UOJ71" s="261"/>
      <c r="UOK71" s="265"/>
      <c r="UOL71" s="266"/>
      <c r="UOM71" s="200"/>
      <c r="UON71" s="266"/>
      <c r="UOO71" s="261"/>
      <c r="UOP71" s="265"/>
      <c r="UOQ71" s="266"/>
      <c r="UOR71" s="200"/>
      <c r="UOS71" s="266"/>
      <c r="UOT71" s="261"/>
      <c r="UOU71" s="265"/>
      <c r="UOV71" s="266"/>
      <c r="UOW71" s="200"/>
      <c r="UOX71" s="266"/>
      <c r="UOY71" s="261"/>
      <c r="UOZ71" s="265"/>
      <c r="UPA71" s="266"/>
      <c r="UPB71" s="200"/>
      <c r="UPC71" s="266"/>
      <c r="UPD71" s="261"/>
      <c r="UPE71" s="265"/>
      <c r="UPF71" s="266"/>
      <c r="UPG71" s="200"/>
      <c r="UPH71" s="266"/>
      <c r="UPI71" s="261"/>
      <c r="UPJ71" s="265"/>
      <c r="UPK71" s="266"/>
      <c r="UPL71" s="200"/>
      <c r="UPM71" s="266"/>
      <c r="UPN71" s="261"/>
      <c r="UPO71" s="265"/>
      <c r="UPP71" s="266"/>
      <c r="UPQ71" s="200"/>
      <c r="UPR71" s="266"/>
      <c r="UPS71" s="261"/>
      <c r="UPT71" s="265"/>
      <c r="UPU71" s="266"/>
      <c r="UPV71" s="200"/>
      <c r="UPW71" s="266"/>
      <c r="UPX71" s="261"/>
      <c r="UPY71" s="265"/>
      <c r="UPZ71" s="266"/>
      <c r="UQA71" s="200"/>
      <c r="UQB71" s="266"/>
      <c r="UQC71" s="261"/>
      <c r="UQD71" s="265"/>
      <c r="UQE71" s="266"/>
      <c r="UQF71" s="200"/>
      <c r="UQG71" s="266"/>
      <c r="UQH71" s="261"/>
      <c r="UQI71" s="265"/>
      <c r="UQJ71" s="266"/>
      <c r="UQK71" s="200"/>
      <c r="UQL71" s="266"/>
      <c r="UQM71" s="261"/>
      <c r="UQN71" s="265"/>
      <c r="UQO71" s="266"/>
      <c r="UQP71" s="200"/>
      <c r="UQQ71" s="266"/>
      <c r="UQR71" s="261"/>
      <c r="UQS71" s="265"/>
      <c r="UQT71" s="266"/>
      <c r="UQU71" s="200"/>
      <c r="UQV71" s="266"/>
      <c r="UQW71" s="261"/>
      <c r="UQX71" s="265"/>
      <c r="UQY71" s="266"/>
      <c r="UQZ71" s="200"/>
      <c r="URA71" s="266"/>
      <c r="URB71" s="261"/>
      <c r="URC71" s="265"/>
      <c r="URD71" s="266"/>
      <c r="URE71" s="200"/>
      <c r="URF71" s="266"/>
      <c r="URG71" s="261"/>
      <c r="URH71" s="265"/>
      <c r="URI71" s="266"/>
      <c r="URJ71" s="200"/>
      <c r="URK71" s="266"/>
      <c r="URL71" s="261"/>
      <c r="URM71" s="265"/>
      <c r="URN71" s="266"/>
      <c r="URO71" s="200"/>
      <c r="URP71" s="266"/>
      <c r="URQ71" s="261"/>
      <c r="URR71" s="265"/>
      <c r="URS71" s="266"/>
      <c r="URT71" s="200"/>
      <c r="URU71" s="266"/>
      <c r="URV71" s="261"/>
      <c r="URW71" s="265"/>
      <c r="URX71" s="266"/>
      <c r="URY71" s="200"/>
      <c r="URZ71" s="266"/>
      <c r="USA71" s="261"/>
      <c r="USB71" s="265"/>
      <c r="USC71" s="266"/>
      <c r="USD71" s="200"/>
      <c r="USE71" s="266"/>
      <c r="USF71" s="261"/>
      <c r="USG71" s="265"/>
      <c r="USH71" s="266"/>
      <c r="USI71" s="200"/>
      <c r="USJ71" s="266"/>
      <c r="USK71" s="261"/>
      <c r="USL71" s="265"/>
      <c r="USM71" s="266"/>
      <c r="USN71" s="200"/>
      <c r="USO71" s="266"/>
      <c r="USP71" s="261"/>
      <c r="USQ71" s="265"/>
      <c r="USR71" s="266"/>
      <c r="USS71" s="200"/>
      <c r="UST71" s="266"/>
      <c r="USU71" s="261"/>
      <c r="USV71" s="265"/>
      <c r="USW71" s="266"/>
      <c r="USX71" s="200"/>
      <c r="USY71" s="266"/>
      <c r="USZ71" s="261"/>
      <c r="UTA71" s="265"/>
      <c r="UTB71" s="266"/>
      <c r="UTC71" s="200"/>
      <c r="UTD71" s="266"/>
      <c r="UTE71" s="261"/>
      <c r="UTF71" s="265"/>
      <c r="UTG71" s="266"/>
      <c r="UTH71" s="200"/>
      <c r="UTI71" s="266"/>
      <c r="UTJ71" s="261"/>
      <c r="UTK71" s="265"/>
      <c r="UTL71" s="266"/>
      <c r="UTM71" s="200"/>
      <c r="UTN71" s="266"/>
      <c r="UTO71" s="261"/>
      <c r="UTP71" s="265"/>
      <c r="UTQ71" s="266"/>
      <c r="UTR71" s="200"/>
      <c r="UTS71" s="266"/>
      <c r="UTT71" s="261"/>
      <c r="UTU71" s="265"/>
      <c r="UTV71" s="266"/>
      <c r="UTW71" s="200"/>
      <c r="UTX71" s="266"/>
      <c r="UTY71" s="261"/>
      <c r="UTZ71" s="265"/>
      <c r="UUA71" s="266"/>
      <c r="UUB71" s="200"/>
      <c r="UUC71" s="266"/>
      <c r="UUD71" s="261"/>
      <c r="UUE71" s="265"/>
      <c r="UUF71" s="266"/>
      <c r="UUG71" s="200"/>
      <c r="UUH71" s="266"/>
      <c r="UUI71" s="261"/>
      <c r="UUJ71" s="265"/>
      <c r="UUK71" s="266"/>
      <c r="UUL71" s="200"/>
      <c r="UUM71" s="266"/>
      <c r="UUN71" s="261"/>
      <c r="UUO71" s="265"/>
      <c r="UUP71" s="266"/>
      <c r="UUQ71" s="200"/>
      <c r="UUR71" s="266"/>
      <c r="UUS71" s="261"/>
      <c r="UUT71" s="265"/>
      <c r="UUU71" s="266"/>
      <c r="UUV71" s="200"/>
      <c r="UUW71" s="266"/>
      <c r="UUX71" s="261"/>
      <c r="UUY71" s="265"/>
      <c r="UUZ71" s="266"/>
      <c r="UVA71" s="200"/>
      <c r="UVB71" s="266"/>
      <c r="UVC71" s="261"/>
      <c r="UVD71" s="265"/>
      <c r="UVE71" s="266"/>
      <c r="UVF71" s="200"/>
      <c r="UVG71" s="266"/>
      <c r="UVH71" s="261"/>
      <c r="UVI71" s="265"/>
      <c r="UVJ71" s="266"/>
      <c r="UVK71" s="200"/>
      <c r="UVL71" s="266"/>
      <c r="UVM71" s="261"/>
      <c r="UVN71" s="265"/>
      <c r="UVO71" s="266"/>
      <c r="UVP71" s="200"/>
      <c r="UVQ71" s="266"/>
      <c r="UVR71" s="261"/>
      <c r="UVS71" s="265"/>
      <c r="UVT71" s="266"/>
      <c r="UVU71" s="200"/>
      <c r="UVV71" s="266"/>
      <c r="UVW71" s="261"/>
      <c r="UVX71" s="265"/>
      <c r="UVY71" s="266"/>
      <c r="UVZ71" s="200"/>
      <c r="UWA71" s="266"/>
      <c r="UWB71" s="261"/>
      <c r="UWC71" s="265"/>
      <c r="UWD71" s="266"/>
      <c r="UWE71" s="200"/>
      <c r="UWF71" s="266"/>
      <c r="UWG71" s="261"/>
      <c r="UWH71" s="265"/>
      <c r="UWI71" s="266"/>
      <c r="UWJ71" s="200"/>
      <c r="UWK71" s="266"/>
      <c r="UWL71" s="261"/>
      <c r="UWM71" s="265"/>
      <c r="UWN71" s="266"/>
      <c r="UWO71" s="200"/>
      <c r="UWP71" s="266"/>
      <c r="UWQ71" s="261"/>
      <c r="UWR71" s="265"/>
      <c r="UWS71" s="266"/>
      <c r="UWT71" s="200"/>
      <c r="UWU71" s="266"/>
      <c r="UWV71" s="261"/>
      <c r="UWW71" s="265"/>
      <c r="UWX71" s="266"/>
      <c r="UWY71" s="200"/>
      <c r="UWZ71" s="266"/>
      <c r="UXA71" s="261"/>
      <c r="UXB71" s="265"/>
      <c r="UXC71" s="266"/>
      <c r="UXD71" s="200"/>
      <c r="UXE71" s="266"/>
      <c r="UXF71" s="261"/>
      <c r="UXG71" s="265"/>
      <c r="UXH71" s="266"/>
      <c r="UXI71" s="200"/>
      <c r="UXJ71" s="266"/>
      <c r="UXK71" s="261"/>
      <c r="UXL71" s="265"/>
      <c r="UXM71" s="266"/>
      <c r="UXN71" s="200"/>
      <c r="UXO71" s="266"/>
      <c r="UXP71" s="261"/>
      <c r="UXQ71" s="265"/>
      <c r="UXR71" s="266"/>
      <c r="UXS71" s="200"/>
      <c r="UXT71" s="266"/>
      <c r="UXU71" s="261"/>
      <c r="UXV71" s="265"/>
      <c r="UXW71" s="266"/>
      <c r="UXX71" s="200"/>
      <c r="UXY71" s="266"/>
      <c r="UXZ71" s="261"/>
      <c r="UYA71" s="265"/>
      <c r="UYB71" s="266"/>
      <c r="UYC71" s="200"/>
      <c r="UYD71" s="266"/>
      <c r="UYE71" s="261"/>
      <c r="UYF71" s="265"/>
      <c r="UYG71" s="266"/>
      <c r="UYH71" s="200"/>
      <c r="UYI71" s="266"/>
      <c r="UYJ71" s="261"/>
      <c r="UYK71" s="265"/>
      <c r="UYL71" s="266"/>
      <c r="UYM71" s="200"/>
      <c r="UYN71" s="266"/>
      <c r="UYO71" s="261"/>
      <c r="UYP71" s="265"/>
      <c r="UYQ71" s="266"/>
      <c r="UYR71" s="200"/>
      <c r="UYS71" s="266"/>
      <c r="UYT71" s="261"/>
      <c r="UYU71" s="265"/>
      <c r="UYV71" s="266"/>
      <c r="UYW71" s="200"/>
      <c r="UYX71" s="266"/>
      <c r="UYY71" s="261"/>
      <c r="UYZ71" s="265"/>
      <c r="UZA71" s="266"/>
      <c r="UZB71" s="200"/>
      <c r="UZC71" s="266"/>
      <c r="UZD71" s="261"/>
      <c r="UZE71" s="265"/>
      <c r="UZF71" s="266"/>
      <c r="UZG71" s="200"/>
      <c r="UZH71" s="266"/>
      <c r="UZI71" s="261"/>
      <c r="UZJ71" s="265"/>
      <c r="UZK71" s="266"/>
      <c r="UZL71" s="200"/>
      <c r="UZM71" s="266"/>
      <c r="UZN71" s="261"/>
      <c r="UZO71" s="265"/>
      <c r="UZP71" s="266"/>
      <c r="UZQ71" s="200"/>
      <c r="UZR71" s="266"/>
      <c r="UZS71" s="261"/>
      <c r="UZT71" s="265"/>
      <c r="UZU71" s="266"/>
      <c r="UZV71" s="200"/>
      <c r="UZW71" s="266"/>
      <c r="UZX71" s="261"/>
      <c r="UZY71" s="265"/>
      <c r="UZZ71" s="266"/>
      <c r="VAA71" s="200"/>
      <c r="VAB71" s="266"/>
      <c r="VAC71" s="261"/>
      <c r="VAD71" s="265"/>
      <c r="VAE71" s="266"/>
      <c r="VAF71" s="200"/>
      <c r="VAG71" s="266"/>
      <c r="VAH71" s="261"/>
      <c r="VAI71" s="265"/>
      <c r="VAJ71" s="266"/>
      <c r="VAK71" s="200"/>
      <c r="VAL71" s="266"/>
      <c r="VAM71" s="261"/>
      <c r="VAN71" s="265"/>
      <c r="VAO71" s="266"/>
      <c r="VAP71" s="200"/>
      <c r="VAQ71" s="266"/>
      <c r="VAR71" s="261"/>
      <c r="VAS71" s="265"/>
      <c r="VAT71" s="266"/>
      <c r="VAU71" s="200"/>
      <c r="VAV71" s="266"/>
      <c r="VAW71" s="261"/>
      <c r="VAX71" s="265"/>
      <c r="VAY71" s="266"/>
      <c r="VAZ71" s="200"/>
      <c r="VBA71" s="266"/>
      <c r="VBB71" s="261"/>
      <c r="VBC71" s="265"/>
      <c r="VBD71" s="266"/>
      <c r="VBE71" s="200"/>
      <c r="VBF71" s="266"/>
      <c r="VBG71" s="261"/>
      <c r="VBH71" s="265"/>
      <c r="VBI71" s="266"/>
      <c r="VBJ71" s="200"/>
      <c r="VBK71" s="266"/>
      <c r="VBL71" s="261"/>
      <c r="VBM71" s="265"/>
      <c r="VBN71" s="266"/>
      <c r="VBO71" s="200"/>
      <c r="VBP71" s="266"/>
      <c r="VBQ71" s="261"/>
      <c r="VBR71" s="265"/>
      <c r="VBS71" s="266"/>
      <c r="VBT71" s="200"/>
      <c r="VBU71" s="266"/>
      <c r="VBV71" s="261"/>
      <c r="VBW71" s="265"/>
      <c r="VBX71" s="266"/>
      <c r="VBY71" s="200"/>
      <c r="VBZ71" s="266"/>
      <c r="VCA71" s="261"/>
      <c r="VCB71" s="265"/>
      <c r="VCC71" s="266"/>
      <c r="VCD71" s="200"/>
      <c r="VCE71" s="266"/>
      <c r="VCF71" s="261"/>
      <c r="VCG71" s="265"/>
      <c r="VCH71" s="266"/>
      <c r="VCI71" s="200"/>
      <c r="VCJ71" s="266"/>
      <c r="VCK71" s="261"/>
      <c r="VCL71" s="265"/>
      <c r="VCM71" s="266"/>
      <c r="VCN71" s="200"/>
      <c r="VCO71" s="266"/>
      <c r="VCP71" s="261"/>
      <c r="VCQ71" s="265"/>
      <c r="VCR71" s="266"/>
      <c r="VCS71" s="200"/>
      <c r="VCT71" s="266"/>
      <c r="VCU71" s="261"/>
      <c r="VCV71" s="265"/>
      <c r="VCW71" s="266"/>
      <c r="VCX71" s="200"/>
      <c r="VCY71" s="266"/>
      <c r="VCZ71" s="261"/>
      <c r="VDA71" s="265"/>
      <c r="VDB71" s="266"/>
      <c r="VDC71" s="200"/>
      <c r="VDD71" s="266"/>
      <c r="VDE71" s="261"/>
      <c r="VDF71" s="265"/>
      <c r="VDG71" s="266"/>
      <c r="VDH71" s="200"/>
      <c r="VDI71" s="266"/>
      <c r="VDJ71" s="261"/>
      <c r="VDK71" s="265"/>
      <c r="VDL71" s="266"/>
      <c r="VDM71" s="200"/>
      <c r="VDN71" s="266"/>
      <c r="VDO71" s="261"/>
      <c r="VDP71" s="265"/>
      <c r="VDQ71" s="266"/>
      <c r="VDR71" s="200"/>
      <c r="VDS71" s="266"/>
      <c r="VDT71" s="261"/>
      <c r="VDU71" s="265"/>
      <c r="VDV71" s="266"/>
      <c r="VDW71" s="200"/>
      <c r="VDX71" s="266"/>
      <c r="VDY71" s="261"/>
      <c r="VDZ71" s="265"/>
      <c r="VEA71" s="266"/>
      <c r="VEB71" s="200"/>
      <c r="VEC71" s="266"/>
      <c r="VED71" s="261"/>
      <c r="VEE71" s="265"/>
      <c r="VEF71" s="266"/>
      <c r="VEG71" s="200"/>
      <c r="VEH71" s="266"/>
      <c r="VEI71" s="261"/>
      <c r="VEJ71" s="265"/>
      <c r="VEK71" s="266"/>
      <c r="VEL71" s="200"/>
      <c r="VEM71" s="266"/>
      <c r="VEN71" s="261"/>
      <c r="VEO71" s="265"/>
      <c r="VEP71" s="266"/>
      <c r="VEQ71" s="200"/>
      <c r="VER71" s="266"/>
      <c r="VES71" s="261"/>
      <c r="VET71" s="265"/>
      <c r="VEU71" s="266"/>
      <c r="VEV71" s="200"/>
      <c r="VEW71" s="266"/>
      <c r="VEX71" s="261"/>
      <c r="VEY71" s="265"/>
      <c r="VEZ71" s="266"/>
      <c r="VFA71" s="200"/>
      <c r="VFB71" s="266"/>
      <c r="VFC71" s="261"/>
      <c r="VFD71" s="265"/>
      <c r="VFE71" s="266"/>
      <c r="VFF71" s="200"/>
      <c r="VFG71" s="266"/>
      <c r="VFH71" s="261"/>
      <c r="VFI71" s="265"/>
      <c r="VFJ71" s="266"/>
      <c r="VFK71" s="200"/>
      <c r="VFL71" s="266"/>
      <c r="VFM71" s="261"/>
      <c r="VFN71" s="265"/>
      <c r="VFO71" s="266"/>
      <c r="VFP71" s="200"/>
      <c r="VFQ71" s="266"/>
      <c r="VFR71" s="261"/>
      <c r="VFS71" s="265"/>
      <c r="VFT71" s="266"/>
      <c r="VFU71" s="200"/>
      <c r="VFV71" s="266"/>
      <c r="VFW71" s="261"/>
      <c r="VFX71" s="265"/>
      <c r="VFY71" s="266"/>
      <c r="VFZ71" s="200"/>
      <c r="VGA71" s="266"/>
      <c r="VGB71" s="261"/>
      <c r="VGC71" s="265"/>
      <c r="VGD71" s="266"/>
      <c r="VGE71" s="200"/>
      <c r="VGF71" s="266"/>
      <c r="VGG71" s="261"/>
      <c r="VGH71" s="265"/>
      <c r="VGI71" s="266"/>
      <c r="VGJ71" s="200"/>
      <c r="VGK71" s="266"/>
      <c r="VGL71" s="261"/>
      <c r="VGM71" s="265"/>
      <c r="VGN71" s="266"/>
      <c r="VGO71" s="200"/>
      <c r="VGP71" s="266"/>
      <c r="VGQ71" s="261"/>
      <c r="VGR71" s="265"/>
      <c r="VGS71" s="266"/>
      <c r="VGT71" s="200"/>
      <c r="VGU71" s="266"/>
      <c r="VGV71" s="261"/>
      <c r="VGW71" s="265"/>
      <c r="VGX71" s="266"/>
      <c r="VGY71" s="200"/>
      <c r="VGZ71" s="266"/>
      <c r="VHA71" s="261"/>
      <c r="VHB71" s="265"/>
      <c r="VHC71" s="266"/>
      <c r="VHD71" s="200"/>
      <c r="VHE71" s="266"/>
      <c r="VHF71" s="261"/>
      <c r="VHG71" s="265"/>
      <c r="VHH71" s="266"/>
      <c r="VHI71" s="200"/>
      <c r="VHJ71" s="266"/>
      <c r="VHK71" s="261"/>
      <c r="VHL71" s="265"/>
      <c r="VHM71" s="266"/>
      <c r="VHN71" s="200"/>
      <c r="VHO71" s="266"/>
      <c r="VHP71" s="261"/>
      <c r="VHQ71" s="265"/>
      <c r="VHR71" s="266"/>
      <c r="VHS71" s="200"/>
      <c r="VHT71" s="266"/>
      <c r="VHU71" s="261"/>
      <c r="VHV71" s="265"/>
      <c r="VHW71" s="266"/>
      <c r="VHX71" s="200"/>
      <c r="VHY71" s="266"/>
      <c r="VHZ71" s="261"/>
      <c r="VIA71" s="265"/>
      <c r="VIB71" s="266"/>
      <c r="VIC71" s="200"/>
      <c r="VID71" s="266"/>
      <c r="VIE71" s="261"/>
      <c r="VIF71" s="265"/>
      <c r="VIG71" s="266"/>
      <c r="VIH71" s="200"/>
      <c r="VII71" s="266"/>
      <c r="VIJ71" s="261"/>
      <c r="VIK71" s="265"/>
      <c r="VIL71" s="266"/>
      <c r="VIM71" s="200"/>
      <c r="VIN71" s="266"/>
      <c r="VIO71" s="261"/>
      <c r="VIP71" s="265"/>
      <c r="VIQ71" s="266"/>
      <c r="VIR71" s="200"/>
      <c r="VIS71" s="266"/>
      <c r="VIT71" s="261"/>
      <c r="VIU71" s="265"/>
      <c r="VIV71" s="266"/>
      <c r="VIW71" s="200"/>
      <c r="VIX71" s="266"/>
      <c r="VIY71" s="261"/>
      <c r="VIZ71" s="265"/>
      <c r="VJA71" s="266"/>
      <c r="VJB71" s="200"/>
      <c r="VJC71" s="266"/>
      <c r="VJD71" s="261"/>
      <c r="VJE71" s="265"/>
      <c r="VJF71" s="266"/>
      <c r="VJG71" s="200"/>
      <c r="VJH71" s="266"/>
      <c r="VJI71" s="261"/>
      <c r="VJJ71" s="265"/>
      <c r="VJK71" s="266"/>
      <c r="VJL71" s="200"/>
      <c r="VJM71" s="266"/>
      <c r="VJN71" s="261"/>
      <c r="VJO71" s="265"/>
      <c r="VJP71" s="266"/>
      <c r="VJQ71" s="200"/>
      <c r="VJR71" s="266"/>
      <c r="VJS71" s="261"/>
      <c r="VJT71" s="265"/>
      <c r="VJU71" s="266"/>
      <c r="VJV71" s="200"/>
      <c r="VJW71" s="266"/>
      <c r="VJX71" s="261"/>
      <c r="VJY71" s="265"/>
      <c r="VJZ71" s="266"/>
      <c r="VKA71" s="200"/>
      <c r="VKB71" s="266"/>
      <c r="VKC71" s="261"/>
      <c r="VKD71" s="265"/>
      <c r="VKE71" s="266"/>
      <c r="VKF71" s="200"/>
      <c r="VKG71" s="266"/>
      <c r="VKH71" s="261"/>
      <c r="VKI71" s="265"/>
      <c r="VKJ71" s="266"/>
      <c r="VKK71" s="200"/>
      <c r="VKL71" s="266"/>
      <c r="VKM71" s="261"/>
      <c r="VKN71" s="265"/>
      <c r="VKO71" s="266"/>
      <c r="VKP71" s="200"/>
      <c r="VKQ71" s="266"/>
      <c r="VKR71" s="261"/>
      <c r="VKS71" s="265"/>
      <c r="VKT71" s="266"/>
      <c r="VKU71" s="200"/>
      <c r="VKV71" s="266"/>
      <c r="VKW71" s="261"/>
      <c r="VKX71" s="265"/>
      <c r="VKY71" s="266"/>
      <c r="VKZ71" s="200"/>
      <c r="VLA71" s="266"/>
      <c r="VLB71" s="261"/>
      <c r="VLC71" s="265"/>
      <c r="VLD71" s="266"/>
      <c r="VLE71" s="200"/>
      <c r="VLF71" s="266"/>
      <c r="VLG71" s="261"/>
      <c r="VLH71" s="265"/>
      <c r="VLI71" s="266"/>
      <c r="VLJ71" s="200"/>
      <c r="VLK71" s="266"/>
      <c r="VLL71" s="261"/>
      <c r="VLM71" s="265"/>
      <c r="VLN71" s="266"/>
      <c r="VLO71" s="200"/>
      <c r="VLP71" s="266"/>
      <c r="VLQ71" s="261"/>
      <c r="VLR71" s="265"/>
      <c r="VLS71" s="266"/>
      <c r="VLT71" s="200"/>
      <c r="VLU71" s="266"/>
      <c r="VLV71" s="261"/>
      <c r="VLW71" s="265"/>
      <c r="VLX71" s="266"/>
      <c r="VLY71" s="200"/>
      <c r="VLZ71" s="266"/>
      <c r="VMA71" s="261"/>
      <c r="VMB71" s="265"/>
      <c r="VMC71" s="266"/>
      <c r="VMD71" s="200"/>
      <c r="VME71" s="266"/>
      <c r="VMF71" s="261"/>
      <c r="VMG71" s="265"/>
      <c r="VMH71" s="266"/>
      <c r="VMI71" s="200"/>
      <c r="VMJ71" s="266"/>
      <c r="VMK71" s="261"/>
      <c r="VML71" s="265"/>
      <c r="VMM71" s="266"/>
      <c r="VMN71" s="200"/>
      <c r="VMO71" s="266"/>
      <c r="VMP71" s="261"/>
      <c r="VMQ71" s="265"/>
      <c r="VMR71" s="266"/>
      <c r="VMS71" s="200"/>
      <c r="VMT71" s="266"/>
      <c r="VMU71" s="261"/>
      <c r="VMV71" s="265"/>
      <c r="VMW71" s="266"/>
      <c r="VMX71" s="200"/>
      <c r="VMY71" s="266"/>
      <c r="VMZ71" s="261"/>
      <c r="VNA71" s="265"/>
      <c r="VNB71" s="266"/>
      <c r="VNC71" s="200"/>
      <c r="VND71" s="266"/>
      <c r="VNE71" s="261"/>
      <c r="VNF71" s="265"/>
      <c r="VNG71" s="266"/>
      <c r="VNH71" s="200"/>
      <c r="VNI71" s="266"/>
      <c r="VNJ71" s="261"/>
      <c r="VNK71" s="265"/>
      <c r="VNL71" s="266"/>
      <c r="VNM71" s="200"/>
      <c r="VNN71" s="266"/>
      <c r="VNO71" s="261"/>
      <c r="VNP71" s="265"/>
      <c r="VNQ71" s="266"/>
      <c r="VNR71" s="200"/>
      <c r="VNS71" s="266"/>
      <c r="VNT71" s="261"/>
      <c r="VNU71" s="265"/>
      <c r="VNV71" s="266"/>
      <c r="VNW71" s="200"/>
      <c r="VNX71" s="266"/>
      <c r="VNY71" s="261"/>
      <c r="VNZ71" s="265"/>
      <c r="VOA71" s="266"/>
      <c r="VOB71" s="200"/>
      <c r="VOC71" s="266"/>
      <c r="VOD71" s="261"/>
      <c r="VOE71" s="265"/>
      <c r="VOF71" s="266"/>
      <c r="VOG71" s="200"/>
      <c r="VOH71" s="266"/>
      <c r="VOI71" s="261"/>
      <c r="VOJ71" s="265"/>
      <c r="VOK71" s="266"/>
      <c r="VOL71" s="200"/>
      <c r="VOM71" s="266"/>
      <c r="VON71" s="261"/>
      <c r="VOO71" s="265"/>
      <c r="VOP71" s="266"/>
      <c r="VOQ71" s="200"/>
      <c r="VOR71" s="266"/>
      <c r="VOS71" s="261"/>
      <c r="VOT71" s="265"/>
      <c r="VOU71" s="266"/>
      <c r="VOV71" s="200"/>
      <c r="VOW71" s="266"/>
      <c r="VOX71" s="261"/>
      <c r="VOY71" s="265"/>
      <c r="VOZ71" s="266"/>
      <c r="VPA71" s="200"/>
      <c r="VPB71" s="266"/>
      <c r="VPC71" s="261"/>
      <c r="VPD71" s="265"/>
      <c r="VPE71" s="266"/>
      <c r="VPF71" s="200"/>
      <c r="VPG71" s="266"/>
      <c r="VPH71" s="261"/>
      <c r="VPI71" s="265"/>
      <c r="VPJ71" s="266"/>
      <c r="VPK71" s="200"/>
      <c r="VPL71" s="266"/>
      <c r="VPM71" s="261"/>
      <c r="VPN71" s="265"/>
      <c r="VPO71" s="266"/>
      <c r="VPP71" s="200"/>
      <c r="VPQ71" s="266"/>
      <c r="VPR71" s="261"/>
      <c r="VPS71" s="265"/>
      <c r="VPT71" s="266"/>
      <c r="VPU71" s="200"/>
      <c r="VPV71" s="266"/>
      <c r="VPW71" s="261"/>
      <c r="VPX71" s="265"/>
      <c r="VPY71" s="266"/>
      <c r="VPZ71" s="200"/>
      <c r="VQA71" s="266"/>
      <c r="VQB71" s="261"/>
      <c r="VQC71" s="265"/>
      <c r="VQD71" s="266"/>
      <c r="VQE71" s="200"/>
      <c r="VQF71" s="266"/>
      <c r="VQG71" s="261"/>
      <c r="VQH71" s="265"/>
      <c r="VQI71" s="266"/>
      <c r="VQJ71" s="200"/>
      <c r="VQK71" s="266"/>
      <c r="VQL71" s="261"/>
      <c r="VQM71" s="265"/>
      <c r="VQN71" s="266"/>
      <c r="VQO71" s="200"/>
      <c r="VQP71" s="266"/>
      <c r="VQQ71" s="261"/>
      <c r="VQR71" s="265"/>
      <c r="VQS71" s="266"/>
      <c r="VQT71" s="200"/>
      <c r="VQU71" s="266"/>
      <c r="VQV71" s="261"/>
      <c r="VQW71" s="265"/>
      <c r="VQX71" s="266"/>
      <c r="VQY71" s="200"/>
      <c r="VQZ71" s="266"/>
      <c r="VRA71" s="261"/>
      <c r="VRB71" s="265"/>
      <c r="VRC71" s="266"/>
      <c r="VRD71" s="200"/>
      <c r="VRE71" s="266"/>
      <c r="VRF71" s="261"/>
      <c r="VRG71" s="265"/>
      <c r="VRH71" s="266"/>
      <c r="VRI71" s="200"/>
      <c r="VRJ71" s="266"/>
      <c r="VRK71" s="261"/>
      <c r="VRL71" s="265"/>
      <c r="VRM71" s="266"/>
      <c r="VRN71" s="200"/>
      <c r="VRO71" s="266"/>
      <c r="VRP71" s="261"/>
      <c r="VRQ71" s="265"/>
      <c r="VRR71" s="266"/>
      <c r="VRS71" s="200"/>
      <c r="VRT71" s="266"/>
      <c r="VRU71" s="261"/>
      <c r="VRV71" s="265"/>
      <c r="VRW71" s="266"/>
      <c r="VRX71" s="200"/>
      <c r="VRY71" s="266"/>
      <c r="VRZ71" s="261"/>
      <c r="VSA71" s="265"/>
      <c r="VSB71" s="266"/>
      <c r="VSC71" s="200"/>
      <c r="VSD71" s="266"/>
      <c r="VSE71" s="261"/>
      <c r="VSF71" s="265"/>
      <c r="VSG71" s="266"/>
      <c r="VSH71" s="200"/>
      <c r="VSI71" s="266"/>
      <c r="VSJ71" s="261"/>
      <c r="VSK71" s="265"/>
      <c r="VSL71" s="266"/>
      <c r="VSM71" s="200"/>
      <c r="VSN71" s="266"/>
      <c r="VSO71" s="261"/>
      <c r="VSP71" s="265"/>
      <c r="VSQ71" s="266"/>
      <c r="VSR71" s="200"/>
      <c r="VSS71" s="266"/>
      <c r="VST71" s="261"/>
      <c r="VSU71" s="265"/>
      <c r="VSV71" s="266"/>
      <c r="VSW71" s="200"/>
      <c r="VSX71" s="266"/>
      <c r="VSY71" s="261"/>
      <c r="VSZ71" s="265"/>
      <c r="VTA71" s="266"/>
      <c r="VTB71" s="200"/>
      <c r="VTC71" s="266"/>
      <c r="VTD71" s="261"/>
      <c r="VTE71" s="265"/>
      <c r="VTF71" s="266"/>
      <c r="VTG71" s="200"/>
      <c r="VTH71" s="266"/>
      <c r="VTI71" s="261"/>
      <c r="VTJ71" s="265"/>
      <c r="VTK71" s="266"/>
      <c r="VTL71" s="200"/>
      <c r="VTM71" s="266"/>
      <c r="VTN71" s="261"/>
      <c r="VTO71" s="265"/>
      <c r="VTP71" s="266"/>
      <c r="VTQ71" s="200"/>
      <c r="VTR71" s="266"/>
      <c r="VTS71" s="261"/>
      <c r="VTT71" s="265"/>
      <c r="VTU71" s="266"/>
      <c r="VTV71" s="200"/>
      <c r="VTW71" s="266"/>
      <c r="VTX71" s="261"/>
      <c r="VTY71" s="265"/>
      <c r="VTZ71" s="266"/>
      <c r="VUA71" s="200"/>
      <c r="VUB71" s="266"/>
      <c r="VUC71" s="261"/>
      <c r="VUD71" s="265"/>
      <c r="VUE71" s="266"/>
      <c r="VUF71" s="200"/>
      <c r="VUG71" s="266"/>
      <c r="VUH71" s="261"/>
      <c r="VUI71" s="265"/>
      <c r="VUJ71" s="266"/>
      <c r="VUK71" s="200"/>
      <c r="VUL71" s="266"/>
      <c r="VUM71" s="261"/>
      <c r="VUN71" s="265"/>
      <c r="VUO71" s="266"/>
      <c r="VUP71" s="200"/>
      <c r="VUQ71" s="266"/>
      <c r="VUR71" s="261"/>
      <c r="VUS71" s="265"/>
      <c r="VUT71" s="266"/>
      <c r="VUU71" s="200"/>
      <c r="VUV71" s="266"/>
      <c r="VUW71" s="261"/>
      <c r="VUX71" s="265"/>
      <c r="VUY71" s="266"/>
      <c r="VUZ71" s="200"/>
      <c r="VVA71" s="266"/>
      <c r="VVB71" s="261"/>
      <c r="VVC71" s="265"/>
      <c r="VVD71" s="266"/>
      <c r="VVE71" s="200"/>
      <c r="VVF71" s="266"/>
      <c r="VVG71" s="261"/>
      <c r="VVH71" s="265"/>
      <c r="VVI71" s="266"/>
      <c r="VVJ71" s="200"/>
      <c r="VVK71" s="266"/>
      <c r="VVL71" s="261"/>
      <c r="VVM71" s="265"/>
      <c r="VVN71" s="266"/>
      <c r="VVO71" s="200"/>
      <c r="VVP71" s="266"/>
      <c r="VVQ71" s="261"/>
      <c r="VVR71" s="265"/>
      <c r="VVS71" s="266"/>
      <c r="VVT71" s="200"/>
      <c r="VVU71" s="266"/>
      <c r="VVV71" s="261"/>
      <c r="VVW71" s="265"/>
      <c r="VVX71" s="266"/>
      <c r="VVY71" s="200"/>
      <c r="VVZ71" s="266"/>
      <c r="VWA71" s="261"/>
      <c r="VWB71" s="265"/>
      <c r="VWC71" s="266"/>
      <c r="VWD71" s="200"/>
      <c r="VWE71" s="266"/>
      <c r="VWF71" s="261"/>
      <c r="VWG71" s="265"/>
      <c r="VWH71" s="266"/>
      <c r="VWI71" s="200"/>
      <c r="VWJ71" s="266"/>
      <c r="VWK71" s="261"/>
      <c r="VWL71" s="265"/>
      <c r="VWM71" s="266"/>
      <c r="VWN71" s="200"/>
      <c r="VWO71" s="266"/>
      <c r="VWP71" s="261"/>
      <c r="VWQ71" s="265"/>
      <c r="VWR71" s="266"/>
      <c r="VWS71" s="200"/>
      <c r="VWT71" s="266"/>
      <c r="VWU71" s="261"/>
      <c r="VWV71" s="265"/>
      <c r="VWW71" s="266"/>
      <c r="VWX71" s="200"/>
      <c r="VWY71" s="266"/>
      <c r="VWZ71" s="261"/>
      <c r="VXA71" s="265"/>
      <c r="VXB71" s="266"/>
      <c r="VXC71" s="200"/>
      <c r="VXD71" s="266"/>
      <c r="VXE71" s="261"/>
      <c r="VXF71" s="265"/>
      <c r="VXG71" s="266"/>
      <c r="VXH71" s="200"/>
      <c r="VXI71" s="266"/>
      <c r="VXJ71" s="261"/>
      <c r="VXK71" s="265"/>
      <c r="VXL71" s="266"/>
      <c r="VXM71" s="200"/>
      <c r="VXN71" s="266"/>
      <c r="VXO71" s="261"/>
      <c r="VXP71" s="265"/>
      <c r="VXQ71" s="266"/>
      <c r="VXR71" s="200"/>
      <c r="VXS71" s="266"/>
      <c r="VXT71" s="261"/>
      <c r="VXU71" s="265"/>
      <c r="VXV71" s="266"/>
      <c r="VXW71" s="200"/>
      <c r="VXX71" s="266"/>
      <c r="VXY71" s="261"/>
      <c r="VXZ71" s="265"/>
      <c r="VYA71" s="266"/>
      <c r="VYB71" s="200"/>
      <c r="VYC71" s="266"/>
      <c r="VYD71" s="261"/>
      <c r="VYE71" s="265"/>
      <c r="VYF71" s="266"/>
      <c r="VYG71" s="200"/>
      <c r="VYH71" s="266"/>
      <c r="VYI71" s="261"/>
      <c r="VYJ71" s="265"/>
      <c r="VYK71" s="266"/>
      <c r="VYL71" s="200"/>
      <c r="VYM71" s="266"/>
      <c r="VYN71" s="261"/>
      <c r="VYO71" s="265"/>
      <c r="VYP71" s="266"/>
      <c r="VYQ71" s="200"/>
      <c r="VYR71" s="266"/>
      <c r="VYS71" s="261"/>
      <c r="VYT71" s="265"/>
      <c r="VYU71" s="266"/>
      <c r="VYV71" s="200"/>
      <c r="VYW71" s="266"/>
      <c r="VYX71" s="261"/>
      <c r="VYY71" s="265"/>
      <c r="VYZ71" s="266"/>
      <c r="VZA71" s="200"/>
      <c r="VZB71" s="266"/>
      <c r="VZC71" s="261"/>
      <c r="VZD71" s="265"/>
      <c r="VZE71" s="266"/>
      <c r="VZF71" s="200"/>
      <c r="VZG71" s="266"/>
      <c r="VZH71" s="261"/>
      <c r="VZI71" s="265"/>
      <c r="VZJ71" s="266"/>
      <c r="VZK71" s="200"/>
      <c r="VZL71" s="266"/>
      <c r="VZM71" s="261"/>
      <c r="VZN71" s="265"/>
      <c r="VZO71" s="266"/>
      <c r="VZP71" s="200"/>
      <c r="VZQ71" s="266"/>
      <c r="VZR71" s="261"/>
      <c r="VZS71" s="265"/>
      <c r="VZT71" s="266"/>
      <c r="VZU71" s="200"/>
      <c r="VZV71" s="266"/>
      <c r="VZW71" s="261"/>
      <c r="VZX71" s="265"/>
      <c r="VZY71" s="266"/>
      <c r="VZZ71" s="200"/>
      <c r="WAA71" s="266"/>
      <c r="WAB71" s="261"/>
      <c r="WAC71" s="265"/>
      <c r="WAD71" s="266"/>
      <c r="WAE71" s="200"/>
      <c r="WAF71" s="266"/>
      <c r="WAG71" s="261"/>
      <c r="WAH71" s="265"/>
      <c r="WAI71" s="266"/>
      <c r="WAJ71" s="200"/>
      <c r="WAK71" s="266"/>
      <c r="WAL71" s="261"/>
      <c r="WAM71" s="265"/>
      <c r="WAN71" s="266"/>
      <c r="WAO71" s="200"/>
      <c r="WAP71" s="266"/>
      <c r="WAQ71" s="261"/>
      <c r="WAR71" s="265"/>
      <c r="WAS71" s="266"/>
      <c r="WAT71" s="200"/>
      <c r="WAU71" s="266"/>
      <c r="WAV71" s="261"/>
      <c r="WAW71" s="265"/>
      <c r="WAX71" s="266"/>
      <c r="WAY71" s="200"/>
      <c r="WAZ71" s="266"/>
      <c r="WBA71" s="261"/>
      <c r="WBB71" s="265"/>
      <c r="WBC71" s="266"/>
      <c r="WBD71" s="200"/>
      <c r="WBE71" s="266"/>
      <c r="WBF71" s="261"/>
      <c r="WBG71" s="265"/>
      <c r="WBH71" s="266"/>
      <c r="WBI71" s="200"/>
      <c r="WBJ71" s="266"/>
      <c r="WBK71" s="261"/>
      <c r="WBL71" s="265"/>
      <c r="WBM71" s="266"/>
      <c r="WBN71" s="200"/>
      <c r="WBO71" s="266"/>
      <c r="WBP71" s="261"/>
      <c r="WBQ71" s="265"/>
      <c r="WBR71" s="266"/>
      <c r="WBS71" s="200"/>
      <c r="WBT71" s="266"/>
      <c r="WBU71" s="261"/>
      <c r="WBV71" s="265"/>
      <c r="WBW71" s="266"/>
      <c r="WBX71" s="200"/>
      <c r="WBY71" s="266"/>
      <c r="WBZ71" s="261"/>
      <c r="WCA71" s="265"/>
      <c r="WCB71" s="266"/>
      <c r="WCC71" s="200"/>
      <c r="WCD71" s="266"/>
      <c r="WCE71" s="261"/>
      <c r="WCF71" s="265"/>
      <c r="WCG71" s="266"/>
      <c r="WCH71" s="200"/>
      <c r="WCI71" s="266"/>
      <c r="WCJ71" s="261"/>
      <c r="WCK71" s="265"/>
      <c r="WCL71" s="266"/>
      <c r="WCM71" s="200"/>
      <c r="WCN71" s="266"/>
      <c r="WCO71" s="261"/>
      <c r="WCP71" s="265"/>
      <c r="WCQ71" s="266"/>
      <c r="WCR71" s="200"/>
      <c r="WCS71" s="266"/>
      <c r="WCT71" s="261"/>
      <c r="WCU71" s="265"/>
      <c r="WCV71" s="266"/>
      <c r="WCW71" s="200"/>
      <c r="WCX71" s="266"/>
      <c r="WCY71" s="261"/>
      <c r="WCZ71" s="265"/>
      <c r="WDA71" s="266"/>
      <c r="WDB71" s="200"/>
      <c r="WDC71" s="266"/>
      <c r="WDD71" s="261"/>
      <c r="WDE71" s="265"/>
      <c r="WDF71" s="266"/>
      <c r="WDG71" s="200"/>
      <c r="WDH71" s="266"/>
      <c r="WDI71" s="261"/>
      <c r="WDJ71" s="265"/>
      <c r="WDK71" s="266"/>
      <c r="WDL71" s="200"/>
      <c r="WDM71" s="266"/>
      <c r="WDN71" s="261"/>
      <c r="WDO71" s="265"/>
      <c r="WDP71" s="266"/>
      <c r="WDQ71" s="200"/>
      <c r="WDR71" s="266"/>
      <c r="WDS71" s="261"/>
      <c r="WDT71" s="265"/>
      <c r="WDU71" s="266"/>
      <c r="WDV71" s="200"/>
      <c r="WDW71" s="266"/>
      <c r="WDX71" s="261"/>
      <c r="WDY71" s="265"/>
      <c r="WDZ71" s="266"/>
      <c r="WEA71" s="200"/>
      <c r="WEB71" s="266"/>
      <c r="WEC71" s="261"/>
      <c r="WED71" s="265"/>
      <c r="WEE71" s="266"/>
      <c r="WEF71" s="200"/>
      <c r="WEG71" s="266"/>
      <c r="WEH71" s="261"/>
      <c r="WEI71" s="265"/>
      <c r="WEJ71" s="266"/>
      <c r="WEK71" s="200"/>
      <c r="WEL71" s="266"/>
      <c r="WEM71" s="261"/>
      <c r="WEN71" s="265"/>
      <c r="WEO71" s="266"/>
      <c r="WEP71" s="200"/>
      <c r="WEQ71" s="266"/>
      <c r="WER71" s="261"/>
      <c r="WES71" s="265"/>
      <c r="WET71" s="266"/>
      <c r="WEU71" s="200"/>
      <c r="WEV71" s="266"/>
      <c r="WEW71" s="261"/>
      <c r="WEX71" s="265"/>
      <c r="WEY71" s="266"/>
      <c r="WEZ71" s="200"/>
      <c r="WFA71" s="266"/>
      <c r="WFB71" s="261"/>
      <c r="WFC71" s="265"/>
      <c r="WFD71" s="266"/>
      <c r="WFE71" s="200"/>
      <c r="WFF71" s="266"/>
      <c r="WFG71" s="261"/>
      <c r="WFH71" s="265"/>
      <c r="WFI71" s="266"/>
      <c r="WFJ71" s="200"/>
      <c r="WFK71" s="266"/>
      <c r="WFL71" s="261"/>
      <c r="WFM71" s="265"/>
      <c r="WFN71" s="266"/>
      <c r="WFO71" s="200"/>
      <c r="WFP71" s="266"/>
      <c r="WFQ71" s="261"/>
      <c r="WFR71" s="265"/>
      <c r="WFS71" s="266"/>
      <c r="WFT71" s="200"/>
      <c r="WFU71" s="266"/>
      <c r="WFV71" s="261"/>
      <c r="WFW71" s="265"/>
      <c r="WFX71" s="266"/>
      <c r="WFY71" s="200"/>
      <c r="WFZ71" s="266"/>
      <c r="WGA71" s="261"/>
      <c r="WGB71" s="265"/>
      <c r="WGC71" s="266"/>
      <c r="WGD71" s="200"/>
      <c r="WGE71" s="266"/>
      <c r="WGF71" s="261"/>
      <c r="WGG71" s="265"/>
      <c r="WGH71" s="266"/>
      <c r="WGI71" s="200"/>
      <c r="WGJ71" s="266"/>
      <c r="WGK71" s="261"/>
      <c r="WGL71" s="265"/>
      <c r="WGM71" s="266"/>
      <c r="WGN71" s="200"/>
      <c r="WGO71" s="266"/>
      <c r="WGP71" s="261"/>
      <c r="WGQ71" s="265"/>
      <c r="WGR71" s="266"/>
      <c r="WGS71" s="200"/>
      <c r="WGT71" s="266"/>
      <c r="WGU71" s="261"/>
      <c r="WGV71" s="265"/>
      <c r="WGW71" s="266"/>
      <c r="WGX71" s="200"/>
      <c r="WGY71" s="266"/>
      <c r="WGZ71" s="261"/>
      <c r="WHA71" s="265"/>
      <c r="WHB71" s="266"/>
      <c r="WHC71" s="200"/>
      <c r="WHD71" s="266"/>
      <c r="WHE71" s="261"/>
      <c r="WHF71" s="265"/>
      <c r="WHG71" s="266"/>
      <c r="WHH71" s="200"/>
      <c r="WHI71" s="266"/>
      <c r="WHJ71" s="261"/>
      <c r="WHK71" s="265"/>
      <c r="WHL71" s="266"/>
      <c r="WHM71" s="200"/>
      <c r="WHN71" s="266"/>
      <c r="WHO71" s="261"/>
      <c r="WHP71" s="265"/>
      <c r="WHQ71" s="266"/>
      <c r="WHR71" s="200"/>
      <c r="WHS71" s="266"/>
      <c r="WHT71" s="261"/>
      <c r="WHU71" s="265"/>
      <c r="WHV71" s="266"/>
      <c r="WHW71" s="200"/>
      <c r="WHX71" s="266"/>
      <c r="WHY71" s="261"/>
      <c r="WHZ71" s="265"/>
      <c r="WIA71" s="266"/>
      <c r="WIB71" s="200"/>
      <c r="WIC71" s="266"/>
      <c r="WID71" s="261"/>
      <c r="WIE71" s="265"/>
      <c r="WIF71" s="266"/>
      <c r="WIG71" s="200"/>
      <c r="WIH71" s="266"/>
      <c r="WII71" s="261"/>
      <c r="WIJ71" s="265"/>
      <c r="WIK71" s="266"/>
      <c r="WIL71" s="200"/>
      <c r="WIM71" s="266"/>
      <c r="WIN71" s="261"/>
      <c r="WIO71" s="265"/>
      <c r="WIP71" s="266"/>
      <c r="WIQ71" s="200"/>
      <c r="WIR71" s="266"/>
      <c r="WIS71" s="261"/>
      <c r="WIT71" s="265"/>
      <c r="WIU71" s="266"/>
      <c r="WIV71" s="200"/>
      <c r="WIW71" s="266"/>
      <c r="WIX71" s="261"/>
      <c r="WIY71" s="265"/>
      <c r="WIZ71" s="266"/>
      <c r="WJA71" s="200"/>
      <c r="WJB71" s="266"/>
      <c r="WJC71" s="261"/>
      <c r="WJD71" s="265"/>
      <c r="WJE71" s="266"/>
      <c r="WJF71" s="200"/>
      <c r="WJG71" s="266"/>
      <c r="WJH71" s="261"/>
      <c r="WJI71" s="265"/>
      <c r="WJJ71" s="266"/>
      <c r="WJK71" s="200"/>
      <c r="WJL71" s="266"/>
      <c r="WJM71" s="261"/>
      <c r="WJN71" s="265"/>
      <c r="WJO71" s="266"/>
      <c r="WJP71" s="200"/>
      <c r="WJQ71" s="266"/>
      <c r="WJR71" s="261"/>
      <c r="WJS71" s="265"/>
      <c r="WJT71" s="266"/>
      <c r="WJU71" s="200"/>
      <c r="WJV71" s="266"/>
      <c r="WJW71" s="261"/>
      <c r="WJX71" s="265"/>
      <c r="WJY71" s="266"/>
      <c r="WJZ71" s="200"/>
      <c r="WKA71" s="266"/>
      <c r="WKB71" s="261"/>
      <c r="WKC71" s="265"/>
      <c r="WKD71" s="266"/>
      <c r="WKE71" s="200"/>
      <c r="WKF71" s="266"/>
      <c r="WKG71" s="261"/>
      <c r="WKH71" s="265"/>
      <c r="WKI71" s="266"/>
      <c r="WKJ71" s="200"/>
      <c r="WKK71" s="266"/>
      <c r="WKL71" s="261"/>
      <c r="WKM71" s="265"/>
      <c r="WKN71" s="266"/>
      <c r="WKO71" s="200"/>
      <c r="WKP71" s="266"/>
      <c r="WKQ71" s="261"/>
      <c r="WKR71" s="265"/>
      <c r="WKS71" s="266"/>
      <c r="WKT71" s="200"/>
      <c r="WKU71" s="266"/>
      <c r="WKV71" s="261"/>
      <c r="WKW71" s="265"/>
      <c r="WKX71" s="266"/>
      <c r="WKY71" s="200"/>
      <c r="WKZ71" s="266"/>
      <c r="WLA71" s="261"/>
      <c r="WLB71" s="265"/>
      <c r="WLC71" s="266"/>
      <c r="WLD71" s="200"/>
      <c r="WLE71" s="266"/>
      <c r="WLF71" s="261"/>
      <c r="WLG71" s="265"/>
      <c r="WLH71" s="266"/>
      <c r="WLI71" s="200"/>
      <c r="WLJ71" s="266"/>
      <c r="WLK71" s="261"/>
      <c r="WLL71" s="265"/>
      <c r="WLM71" s="266"/>
      <c r="WLN71" s="200"/>
      <c r="WLO71" s="266"/>
      <c r="WLP71" s="261"/>
      <c r="WLQ71" s="265"/>
      <c r="WLR71" s="266"/>
      <c r="WLS71" s="200"/>
      <c r="WLT71" s="266"/>
      <c r="WLU71" s="261"/>
      <c r="WLV71" s="265"/>
      <c r="WLW71" s="266"/>
      <c r="WLX71" s="200"/>
      <c r="WLY71" s="266"/>
      <c r="WLZ71" s="261"/>
      <c r="WMA71" s="265"/>
      <c r="WMB71" s="266"/>
      <c r="WMC71" s="200"/>
      <c r="WMD71" s="266"/>
      <c r="WME71" s="261"/>
      <c r="WMF71" s="265"/>
      <c r="WMG71" s="266"/>
      <c r="WMH71" s="200"/>
      <c r="WMI71" s="266"/>
      <c r="WMJ71" s="261"/>
      <c r="WMK71" s="265"/>
      <c r="WML71" s="266"/>
      <c r="WMM71" s="200"/>
      <c r="WMN71" s="266"/>
      <c r="WMO71" s="261"/>
      <c r="WMP71" s="265"/>
      <c r="WMQ71" s="266"/>
      <c r="WMR71" s="200"/>
      <c r="WMS71" s="266"/>
      <c r="WMT71" s="261"/>
      <c r="WMU71" s="265"/>
      <c r="WMV71" s="266"/>
      <c r="WMW71" s="200"/>
      <c r="WMX71" s="266"/>
      <c r="WMY71" s="261"/>
      <c r="WMZ71" s="265"/>
      <c r="WNA71" s="266"/>
      <c r="WNB71" s="200"/>
      <c r="WNC71" s="266"/>
      <c r="WND71" s="261"/>
      <c r="WNE71" s="265"/>
      <c r="WNF71" s="266"/>
      <c r="WNG71" s="200"/>
      <c r="WNH71" s="266"/>
      <c r="WNI71" s="261"/>
      <c r="WNJ71" s="265"/>
      <c r="WNK71" s="266"/>
      <c r="WNL71" s="200"/>
      <c r="WNM71" s="266"/>
      <c r="WNN71" s="261"/>
      <c r="WNO71" s="265"/>
      <c r="WNP71" s="266"/>
      <c r="WNQ71" s="200"/>
      <c r="WNR71" s="266"/>
      <c r="WNS71" s="261"/>
      <c r="WNT71" s="265"/>
      <c r="WNU71" s="266"/>
      <c r="WNV71" s="200"/>
      <c r="WNW71" s="266"/>
      <c r="WNX71" s="261"/>
      <c r="WNY71" s="265"/>
      <c r="WNZ71" s="266"/>
      <c r="WOA71" s="200"/>
      <c r="WOB71" s="266"/>
      <c r="WOC71" s="261"/>
      <c r="WOD71" s="265"/>
      <c r="WOE71" s="266"/>
      <c r="WOF71" s="200"/>
      <c r="WOG71" s="266"/>
      <c r="WOH71" s="261"/>
      <c r="WOI71" s="265"/>
      <c r="WOJ71" s="266"/>
      <c r="WOK71" s="200"/>
      <c r="WOL71" s="266"/>
      <c r="WOM71" s="261"/>
      <c r="WON71" s="265"/>
      <c r="WOO71" s="266"/>
      <c r="WOP71" s="200"/>
      <c r="WOQ71" s="266"/>
      <c r="WOR71" s="261"/>
      <c r="WOS71" s="265"/>
      <c r="WOT71" s="266"/>
      <c r="WOU71" s="200"/>
      <c r="WOV71" s="266"/>
      <c r="WOW71" s="261"/>
      <c r="WOX71" s="265"/>
      <c r="WOY71" s="266"/>
      <c r="WOZ71" s="200"/>
      <c r="WPA71" s="266"/>
      <c r="WPB71" s="261"/>
      <c r="WPC71" s="265"/>
      <c r="WPD71" s="266"/>
      <c r="WPE71" s="200"/>
      <c r="WPF71" s="266"/>
      <c r="WPG71" s="261"/>
      <c r="WPH71" s="265"/>
      <c r="WPI71" s="266"/>
      <c r="WPJ71" s="200"/>
      <c r="WPK71" s="266"/>
      <c r="WPL71" s="261"/>
      <c r="WPM71" s="265"/>
      <c r="WPN71" s="266"/>
      <c r="WPO71" s="200"/>
      <c r="WPP71" s="266"/>
      <c r="WPQ71" s="261"/>
      <c r="WPR71" s="265"/>
      <c r="WPS71" s="266"/>
      <c r="WPT71" s="200"/>
      <c r="WPU71" s="266"/>
      <c r="WPV71" s="261"/>
      <c r="WPW71" s="265"/>
      <c r="WPX71" s="266"/>
      <c r="WPY71" s="200"/>
      <c r="WPZ71" s="266"/>
      <c r="WQA71" s="261"/>
      <c r="WQB71" s="265"/>
      <c r="WQC71" s="266"/>
      <c r="WQD71" s="200"/>
      <c r="WQE71" s="266"/>
      <c r="WQF71" s="261"/>
      <c r="WQG71" s="265"/>
      <c r="WQH71" s="266"/>
      <c r="WQI71" s="200"/>
      <c r="WQJ71" s="266"/>
      <c r="WQK71" s="261"/>
      <c r="WQL71" s="265"/>
      <c r="WQM71" s="266"/>
      <c r="WQN71" s="200"/>
      <c r="WQO71" s="266"/>
      <c r="WQP71" s="261"/>
      <c r="WQQ71" s="265"/>
      <c r="WQR71" s="266"/>
      <c r="WQS71" s="200"/>
      <c r="WQT71" s="266"/>
      <c r="WQU71" s="261"/>
      <c r="WQV71" s="265"/>
      <c r="WQW71" s="266"/>
      <c r="WQX71" s="200"/>
      <c r="WQY71" s="266"/>
      <c r="WQZ71" s="261"/>
      <c r="WRA71" s="265"/>
      <c r="WRB71" s="266"/>
      <c r="WRC71" s="200"/>
      <c r="WRD71" s="266"/>
      <c r="WRE71" s="261"/>
      <c r="WRF71" s="265"/>
      <c r="WRG71" s="266"/>
      <c r="WRH71" s="200"/>
      <c r="WRI71" s="266"/>
      <c r="WRJ71" s="261"/>
      <c r="WRK71" s="265"/>
      <c r="WRL71" s="266"/>
      <c r="WRM71" s="200"/>
      <c r="WRN71" s="266"/>
      <c r="WRO71" s="261"/>
      <c r="WRP71" s="265"/>
      <c r="WRQ71" s="266"/>
      <c r="WRR71" s="200"/>
      <c r="WRS71" s="266"/>
      <c r="WRT71" s="261"/>
      <c r="WRU71" s="265"/>
      <c r="WRV71" s="266"/>
      <c r="WRW71" s="200"/>
      <c r="WRX71" s="266"/>
      <c r="WRY71" s="261"/>
      <c r="WRZ71" s="265"/>
      <c r="WSA71" s="266"/>
      <c r="WSB71" s="200"/>
      <c r="WSC71" s="266"/>
      <c r="WSD71" s="261"/>
      <c r="WSE71" s="265"/>
      <c r="WSF71" s="266"/>
      <c r="WSG71" s="200"/>
      <c r="WSH71" s="266"/>
      <c r="WSI71" s="261"/>
      <c r="WSJ71" s="265"/>
      <c r="WSK71" s="266"/>
      <c r="WSL71" s="200"/>
      <c r="WSM71" s="266"/>
      <c r="WSN71" s="261"/>
      <c r="WSO71" s="265"/>
      <c r="WSP71" s="266"/>
      <c r="WSQ71" s="200"/>
      <c r="WSR71" s="266"/>
      <c r="WSS71" s="261"/>
      <c r="WST71" s="265"/>
      <c r="WSU71" s="266"/>
      <c r="WSV71" s="200"/>
      <c r="WSW71" s="266"/>
      <c r="WSX71" s="261"/>
      <c r="WSY71" s="265"/>
      <c r="WSZ71" s="266"/>
      <c r="WTA71" s="200"/>
      <c r="WTB71" s="266"/>
      <c r="WTC71" s="261"/>
      <c r="WTD71" s="265"/>
      <c r="WTE71" s="266"/>
      <c r="WTF71" s="200"/>
      <c r="WTG71" s="266"/>
      <c r="WTH71" s="261"/>
      <c r="WTI71" s="265"/>
      <c r="WTJ71" s="266"/>
      <c r="WTK71" s="200"/>
      <c r="WTL71" s="266"/>
      <c r="WTM71" s="261"/>
      <c r="WTN71" s="265"/>
      <c r="WTO71" s="266"/>
      <c r="WTP71" s="200"/>
      <c r="WTQ71" s="266"/>
      <c r="WTR71" s="261"/>
      <c r="WTS71" s="265"/>
      <c r="WTT71" s="266"/>
      <c r="WTU71" s="200"/>
      <c r="WTV71" s="266"/>
      <c r="WTW71" s="261"/>
      <c r="WTX71" s="265"/>
      <c r="WTY71" s="266"/>
      <c r="WTZ71" s="200"/>
      <c r="WUA71" s="266"/>
      <c r="WUB71" s="261"/>
      <c r="WUC71" s="265"/>
      <c r="WUD71" s="266"/>
      <c r="WUE71" s="200"/>
      <c r="WUF71" s="266"/>
      <c r="WUG71" s="261"/>
      <c r="WUH71" s="265"/>
      <c r="WUI71" s="266"/>
      <c r="WUJ71" s="200"/>
      <c r="WUK71" s="266"/>
      <c r="WUL71" s="261"/>
      <c r="WUM71" s="265"/>
      <c r="WUN71" s="266"/>
      <c r="WUO71" s="200"/>
      <c r="WUP71" s="266"/>
      <c r="WUQ71" s="261"/>
      <c r="WUR71" s="265"/>
      <c r="WUS71" s="266"/>
      <c r="WUT71" s="200"/>
      <c r="WUU71" s="266"/>
      <c r="WUV71" s="261"/>
      <c r="WUW71" s="265"/>
      <c r="WUX71" s="266"/>
      <c r="WUY71" s="200"/>
      <c r="WUZ71" s="266"/>
      <c r="WVA71" s="261"/>
      <c r="WVB71" s="265"/>
      <c r="WVC71" s="266"/>
      <c r="WVD71" s="200"/>
      <c r="WVE71" s="266"/>
      <c r="WVF71" s="261"/>
      <c r="WVG71" s="265"/>
      <c r="WVH71" s="266"/>
      <c r="WVI71" s="200"/>
      <c r="WVJ71" s="266"/>
      <c r="WVK71" s="261"/>
      <c r="WVL71" s="265"/>
      <c r="WVM71" s="266"/>
      <c r="WVN71" s="200"/>
      <c r="WVO71" s="266"/>
      <c r="WVP71" s="261"/>
      <c r="WVQ71" s="265"/>
      <c r="WVR71" s="266"/>
      <c r="WVS71" s="200"/>
      <c r="WVT71" s="266"/>
      <c r="WVU71" s="261"/>
      <c r="WVV71" s="265"/>
      <c r="WVW71" s="266"/>
      <c r="WVX71" s="200"/>
      <c r="WVY71" s="266"/>
      <c r="WVZ71" s="261"/>
      <c r="WWA71" s="265"/>
      <c r="WWB71" s="266"/>
      <c r="WWC71" s="200"/>
      <c r="WWD71" s="266"/>
      <c r="WWE71" s="261"/>
      <c r="WWF71" s="265"/>
      <c r="WWG71" s="266"/>
      <c r="WWH71" s="200"/>
      <c r="WWI71" s="266"/>
      <c r="WWJ71" s="261"/>
      <c r="WWK71" s="265"/>
      <c r="WWL71" s="266"/>
      <c r="WWM71" s="200"/>
      <c r="WWN71" s="266"/>
      <c r="WWO71" s="261"/>
      <c r="WWP71" s="265"/>
      <c r="WWQ71" s="266"/>
      <c r="WWR71" s="200"/>
      <c r="WWS71" s="266"/>
      <c r="WWT71" s="261"/>
      <c r="WWU71" s="265"/>
      <c r="WWV71" s="266"/>
      <c r="WWW71" s="200"/>
      <c r="WWX71" s="266"/>
      <c r="WWY71" s="261"/>
      <c r="WWZ71" s="265"/>
      <c r="WXA71" s="266"/>
      <c r="WXB71" s="200"/>
      <c r="WXC71" s="266"/>
      <c r="WXD71" s="261"/>
      <c r="WXE71" s="265"/>
      <c r="WXF71" s="266"/>
      <c r="WXG71" s="200"/>
      <c r="WXH71" s="266"/>
      <c r="WXI71" s="261"/>
      <c r="WXJ71" s="265"/>
      <c r="WXK71" s="266"/>
      <c r="WXL71" s="200"/>
      <c r="WXM71" s="266"/>
      <c r="WXN71" s="261"/>
      <c r="WXO71" s="265"/>
      <c r="WXP71" s="266"/>
      <c r="WXQ71" s="200"/>
      <c r="WXR71" s="266"/>
      <c r="WXS71" s="261"/>
      <c r="WXT71" s="265"/>
      <c r="WXU71" s="266"/>
      <c r="WXV71" s="200"/>
      <c r="WXW71" s="266"/>
      <c r="WXX71" s="261"/>
      <c r="WXY71" s="265"/>
      <c r="WXZ71" s="266"/>
      <c r="WYA71" s="200"/>
      <c r="WYB71" s="266"/>
      <c r="WYC71" s="261"/>
      <c r="WYD71" s="265"/>
      <c r="WYE71" s="266"/>
      <c r="WYF71" s="200"/>
      <c r="WYG71" s="266"/>
      <c r="WYH71" s="261"/>
      <c r="WYI71" s="265"/>
      <c r="WYJ71" s="266"/>
      <c r="WYK71" s="200"/>
      <c r="WYL71" s="266"/>
      <c r="WYM71" s="261"/>
      <c r="WYN71" s="265"/>
      <c r="WYO71" s="266"/>
      <c r="WYP71" s="200"/>
      <c r="WYQ71" s="266"/>
      <c r="WYR71" s="261"/>
      <c r="WYS71" s="265"/>
      <c r="WYT71" s="266"/>
      <c r="WYU71" s="200"/>
      <c r="WYV71" s="266"/>
      <c r="WYW71" s="261"/>
      <c r="WYX71" s="265"/>
      <c r="WYY71" s="266"/>
      <c r="WYZ71" s="200"/>
      <c r="WZA71" s="266"/>
      <c r="WZB71" s="261"/>
      <c r="WZC71" s="265"/>
      <c r="WZD71" s="266"/>
      <c r="WZE71" s="200"/>
      <c r="WZF71" s="266"/>
      <c r="WZG71" s="261"/>
      <c r="WZH71" s="265"/>
      <c r="WZI71" s="266"/>
      <c r="WZJ71" s="200"/>
      <c r="WZK71" s="266"/>
      <c r="WZL71" s="261"/>
      <c r="WZM71" s="265"/>
      <c r="WZN71" s="266"/>
      <c r="WZO71" s="200"/>
      <c r="WZP71" s="266"/>
      <c r="WZQ71" s="261"/>
      <c r="WZR71" s="265"/>
      <c r="WZS71" s="266"/>
      <c r="WZT71" s="200"/>
      <c r="WZU71" s="266"/>
      <c r="WZV71" s="261"/>
      <c r="WZW71" s="265"/>
      <c r="WZX71" s="266"/>
      <c r="WZY71" s="200"/>
      <c r="WZZ71" s="266"/>
      <c r="XAA71" s="261"/>
      <c r="XAB71" s="265"/>
      <c r="XAC71" s="266"/>
      <c r="XAD71" s="200"/>
      <c r="XAE71" s="266"/>
      <c r="XAF71" s="261"/>
      <c r="XAG71" s="265"/>
      <c r="XAH71" s="266"/>
      <c r="XAI71" s="200"/>
      <c r="XAJ71" s="266"/>
      <c r="XAK71" s="261"/>
      <c r="XAL71" s="265"/>
      <c r="XAM71" s="266"/>
      <c r="XAN71" s="200"/>
      <c r="XAO71" s="266"/>
      <c r="XAP71" s="261"/>
      <c r="XAQ71" s="265"/>
      <c r="XAR71" s="266"/>
      <c r="XAS71" s="200"/>
      <c r="XAT71" s="266"/>
      <c r="XAU71" s="261"/>
      <c r="XAV71" s="265"/>
      <c r="XAW71" s="266"/>
      <c r="XAX71" s="200"/>
      <c r="XAY71" s="266"/>
      <c r="XAZ71" s="261"/>
      <c r="XBA71" s="265"/>
      <c r="XBB71" s="266"/>
      <c r="XBC71" s="200"/>
      <c r="XBD71" s="266"/>
      <c r="XBE71" s="261"/>
      <c r="XBF71" s="265"/>
      <c r="XBG71" s="266"/>
      <c r="XBH71" s="200"/>
      <c r="XBI71" s="266"/>
      <c r="XBJ71" s="261"/>
      <c r="XBK71" s="265"/>
      <c r="XBL71" s="266"/>
      <c r="XBM71" s="200"/>
      <c r="XBN71" s="266"/>
      <c r="XBO71" s="261"/>
      <c r="XBP71" s="265"/>
      <c r="XBQ71" s="266"/>
      <c r="XBR71" s="200"/>
      <c r="XBS71" s="266"/>
      <c r="XBT71" s="261"/>
      <c r="XBU71" s="265"/>
      <c r="XBV71" s="266"/>
      <c r="XBW71" s="200"/>
      <c r="XBX71" s="266"/>
      <c r="XBY71" s="261"/>
      <c r="XBZ71" s="265"/>
      <c r="XCA71" s="266"/>
      <c r="XCB71" s="200"/>
      <c r="XCC71" s="266"/>
      <c r="XCD71" s="261"/>
      <c r="XCE71" s="265"/>
      <c r="XCF71" s="266"/>
      <c r="XCG71" s="200"/>
      <c r="XCH71" s="266"/>
      <c r="XCI71" s="261"/>
      <c r="XCJ71" s="265"/>
      <c r="XCK71" s="266"/>
      <c r="XCL71" s="200"/>
      <c r="XCM71" s="266"/>
      <c r="XCN71" s="261"/>
      <c r="XCO71" s="265"/>
      <c r="XCP71" s="266"/>
      <c r="XCQ71" s="200"/>
      <c r="XCR71" s="266"/>
      <c r="XCS71" s="261"/>
      <c r="XCT71" s="265"/>
      <c r="XCU71" s="266"/>
      <c r="XCV71" s="200"/>
      <c r="XCW71" s="266"/>
      <c r="XCX71" s="261"/>
      <c r="XCY71" s="265"/>
      <c r="XCZ71" s="266"/>
      <c r="XDA71" s="200"/>
      <c r="XDB71" s="266"/>
      <c r="XDC71" s="261"/>
      <c r="XDD71" s="265"/>
      <c r="XDE71" s="266"/>
      <c r="XDF71" s="200"/>
      <c r="XDG71" s="266"/>
      <c r="XDH71" s="261"/>
      <c r="XDI71" s="265"/>
      <c r="XDJ71" s="266"/>
      <c r="XDK71" s="200"/>
      <c r="XDL71" s="266"/>
      <c r="XDM71" s="261"/>
      <c r="XDN71" s="265"/>
      <c r="XDO71" s="266"/>
      <c r="XDP71" s="200"/>
      <c r="XDQ71" s="266"/>
      <c r="XDR71" s="261"/>
      <c r="XDS71" s="265"/>
      <c r="XDT71" s="266"/>
      <c r="XDU71" s="200"/>
      <c r="XDV71" s="266"/>
      <c r="XDW71" s="261"/>
      <c r="XDX71" s="265"/>
      <c r="XDY71" s="266"/>
      <c r="XDZ71" s="200"/>
      <c r="XEA71" s="266"/>
      <c r="XEB71" s="261"/>
      <c r="XEC71" s="265"/>
      <c r="XED71" s="266"/>
      <c r="XEE71" s="200"/>
      <c r="XEF71" s="266"/>
      <c r="XEG71" s="261"/>
      <c r="XEH71" s="265"/>
      <c r="XEI71" s="266"/>
      <c r="XEJ71" s="200"/>
      <c r="XEK71" s="266"/>
      <c r="XEL71" s="261"/>
      <c r="XEM71" s="265"/>
      <c r="XEN71" s="266"/>
      <c r="XEO71" s="200"/>
      <c r="XEP71" s="266"/>
      <c r="XEQ71" s="261"/>
      <c r="XER71" s="265"/>
      <c r="XES71" s="266"/>
      <c r="XET71" s="200"/>
      <c r="XEU71" s="266"/>
      <c r="XEV71" s="261"/>
      <c r="XEW71" s="265"/>
      <c r="XEX71" s="266"/>
      <c r="XEY71" s="200"/>
      <c r="XEZ71" s="266"/>
      <c r="XFA71" s="261"/>
      <c r="XFB71" s="265"/>
      <c r="XFC71" s="266"/>
      <c r="XFD71" s="200"/>
    </row>
    <row r="74" spans="1:16384" x14ac:dyDescent="0.25">
      <c r="A74" s="234"/>
      <c r="B74" s="235" t="s">
        <v>2311</v>
      </c>
      <c r="C74" s="235" t="s">
        <v>2312</v>
      </c>
      <c r="D74" s="236" t="s">
        <v>2313</v>
      </c>
      <c r="E74" s="235" t="s">
        <v>2314</v>
      </c>
    </row>
    <row r="75" spans="1:16384" x14ac:dyDescent="0.25">
      <c r="A75" s="166" t="s">
        <v>2397</v>
      </c>
      <c r="B75" s="260">
        <v>3844653009.5199976</v>
      </c>
      <c r="C75" s="212">
        <v>0.86096978062620633</v>
      </c>
      <c r="D75" s="260">
        <v>1422</v>
      </c>
      <c r="E75" s="212">
        <v>0.83450704225352113</v>
      </c>
    </row>
    <row r="76" spans="1:16384" x14ac:dyDescent="0.25">
      <c r="A76" s="166" t="s">
        <v>2398</v>
      </c>
      <c r="B76" s="260">
        <v>596503074.31999993</v>
      </c>
      <c r="C76" s="212">
        <v>0.13358061696815313</v>
      </c>
      <c r="D76" s="260">
        <v>271</v>
      </c>
      <c r="E76" s="212">
        <v>0.159037558685446</v>
      </c>
    </row>
    <row r="77" spans="1:16384" x14ac:dyDescent="0.25">
      <c r="A77" s="166" t="s">
        <v>2399</v>
      </c>
      <c r="B77" s="260">
        <v>24335151.780000001</v>
      </c>
      <c r="C77" s="212">
        <v>5.4496024056402059E-3</v>
      </c>
      <c r="D77" s="260">
        <v>11</v>
      </c>
      <c r="E77" s="212">
        <v>6.4553990610328642E-3</v>
      </c>
    </row>
    <row r="78" spans="1:16384" x14ac:dyDescent="0.25">
      <c r="A78" s="166"/>
      <c r="B78" s="260"/>
      <c r="C78" s="212"/>
      <c r="D78" s="260"/>
      <c r="E78" s="212"/>
    </row>
    <row r="79" spans="1:16384" ht="15" thickBot="1" x14ac:dyDescent="0.3">
      <c r="A79" s="262" t="s">
        <v>2323</v>
      </c>
      <c r="B79" s="263">
        <f>SUM(B75:B78)</f>
        <v>4465491235.619997</v>
      </c>
      <c r="C79" s="264">
        <f>SUM(C75:C78)</f>
        <v>0.99999999999999967</v>
      </c>
      <c r="D79" s="263">
        <f>SUM(D75:D78)</f>
        <v>1704</v>
      </c>
      <c r="E79" s="264">
        <f>SUM(E75:E78)</f>
        <v>1</v>
      </c>
      <c r="F79" s="261"/>
      <c r="G79" s="265"/>
      <c r="H79" s="266"/>
      <c r="I79" s="200"/>
      <c r="J79" s="266"/>
      <c r="K79" s="261"/>
      <c r="L79" s="265"/>
      <c r="M79" s="266"/>
      <c r="N79" s="200"/>
      <c r="O79" s="266"/>
      <c r="P79" s="261"/>
      <c r="Q79" s="265"/>
      <c r="R79" s="266"/>
      <c r="S79" s="200"/>
      <c r="T79" s="266"/>
      <c r="U79" s="261"/>
      <c r="V79" s="265"/>
      <c r="W79" s="266"/>
      <c r="X79" s="200"/>
      <c r="Y79" s="266"/>
      <c r="Z79" s="261"/>
      <c r="AA79" s="265"/>
      <c r="AB79" s="266"/>
      <c r="AC79" s="200"/>
      <c r="AD79" s="266"/>
      <c r="AE79" s="261"/>
      <c r="AF79" s="265"/>
      <c r="AG79" s="266"/>
      <c r="AH79" s="200"/>
      <c r="AI79" s="266"/>
      <c r="AJ79" s="261"/>
      <c r="AK79" s="265"/>
      <c r="AL79" s="266"/>
      <c r="AM79" s="200"/>
      <c r="AN79" s="266"/>
      <c r="AO79" s="261"/>
      <c r="AP79" s="265"/>
      <c r="AQ79" s="266"/>
      <c r="AR79" s="200"/>
      <c r="AS79" s="266"/>
      <c r="AT79" s="261"/>
      <c r="AU79" s="265"/>
      <c r="AV79" s="266"/>
      <c r="AW79" s="200"/>
      <c r="AX79" s="266"/>
      <c r="AY79" s="261"/>
      <c r="AZ79" s="265"/>
      <c r="BA79" s="266"/>
      <c r="BB79" s="200"/>
      <c r="BC79" s="266"/>
      <c r="BD79" s="261"/>
      <c r="BE79" s="265"/>
      <c r="BF79" s="266"/>
      <c r="BG79" s="200"/>
      <c r="BH79" s="266"/>
      <c r="BI79" s="261"/>
      <c r="BJ79" s="265"/>
      <c r="BK79" s="266"/>
      <c r="BL79" s="200"/>
      <c r="BM79" s="266"/>
      <c r="BN79" s="261"/>
      <c r="BO79" s="265"/>
      <c r="BP79" s="266"/>
      <c r="BQ79" s="200"/>
      <c r="BR79" s="266"/>
      <c r="BS79" s="261"/>
      <c r="BT79" s="265"/>
      <c r="BU79" s="266"/>
      <c r="BV79" s="200"/>
      <c r="BW79" s="266"/>
      <c r="BX79" s="261"/>
      <c r="BY79" s="265"/>
      <c r="BZ79" s="266"/>
      <c r="CA79" s="200"/>
      <c r="CB79" s="266"/>
      <c r="CC79" s="261"/>
      <c r="CD79" s="265"/>
      <c r="CE79" s="266"/>
      <c r="CF79" s="200"/>
      <c r="CG79" s="266"/>
      <c r="CH79" s="261"/>
      <c r="CI79" s="265"/>
      <c r="CJ79" s="266"/>
      <c r="CK79" s="200"/>
      <c r="CL79" s="266"/>
      <c r="CM79" s="261"/>
      <c r="CN79" s="265"/>
      <c r="CO79" s="266"/>
      <c r="CP79" s="200"/>
      <c r="CQ79" s="266"/>
      <c r="CR79" s="261"/>
      <c r="CS79" s="265"/>
      <c r="CT79" s="266"/>
      <c r="CU79" s="200"/>
      <c r="CV79" s="266"/>
      <c r="CW79" s="261"/>
      <c r="CX79" s="265"/>
      <c r="CY79" s="266"/>
      <c r="CZ79" s="200"/>
      <c r="DA79" s="266"/>
      <c r="DB79" s="261"/>
      <c r="DC79" s="265"/>
      <c r="DD79" s="266"/>
      <c r="DE79" s="200"/>
      <c r="DF79" s="266"/>
      <c r="DG79" s="261"/>
      <c r="DH79" s="265"/>
      <c r="DI79" s="266"/>
      <c r="DJ79" s="200"/>
      <c r="DK79" s="266"/>
      <c r="DL79" s="261"/>
      <c r="DM79" s="265"/>
      <c r="DN79" s="266"/>
      <c r="DO79" s="200"/>
      <c r="DP79" s="266"/>
      <c r="DQ79" s="261"/>
      <c r="DR79" s="265"/>
      <c r="DS79" s="266"/>
      <c r="DT79" s="200"/>
      <c r="DU79" s="266"/>
      <c r="DV79" s="261"/>
      <c r="DW79" s="265"/>
      <c r="DX79" s="266"/>
      <c r="DY79" s="200"/>
      <c r="DZ79" s="266"/>
      <c r="EA79" s="261"/>
      <c r="EB79" s="265"/>
      <c r="EC79" s="266"/>
      <c r="ED79" s="200"/>
      <c r="EE79" s="266"/>
      <c r="EF79" s="261"/>
      <c r="EG79" s="265"/>
      <c r="EH79" s="266"/>
      <c r="EI79" s="200"/>
      <c r="EJ79" s="266"/>
      <c r="EK79" s="261"/>
      <c r="EL79" s="265"/>
      <c r="EM79" s="266"/>
      <c r="EN79" s="200"/>
      <c r="EO79" s="266"/>
      <c r="EP79" s="261"/>
      <c r="EQ79" s="265"/>
      <c r="ER79" s="266"/>
      <c r="ES79" s="200"/>
      <c r="ET79" s="266"/>
      <c r="EU79" s="261"/>
      <c r="EV79" s="265"/>
      <c r="EW79" s="266"/>
      <c r="EX79" s="200"/>
      <c r="EY79" s="266"/>
      <c r="EZ79" s="261"/>
      <c r="FA79" s="265"/>
      <c r="FB79" s="266"/>
      <c r="FC79" s="200"/>
      <c r="FD79" s="266"/>
      <c r="FE79" s="261"/>
      <c r="FF79" s="265"/>
      <c r="FG79" s="266"/>
      <c r="FH79" s="200"/>
      <c r="FI79" s="266"/>
      <c r="FJ79" s="261"/>
      <c r="FK79" s="265"/>
      <c r="FL79" s="266"/>
      <c r="FM79" s="200"/>
      <c r="FN79" s="266"/>
      <c r="FO79" s="261"/>
      <c r="FP79" s="265"/>
      <c r="FQ79" s="266"/>
      <c r="FR79" s="200"/>
      <c r="FS79" s="266"/>
      <c r="FT79" s="261"/>
      <c r="FU79" s="265"/>
      <c r="FV79" s="266"/>
      <c r="FW79" s="200"/>
      <c r="FX79" s="266"/>
      <c r="FY79" s="261"/>
      <c r="FZ79" s="265"/>
      <c r="GA79" s="266"/>
      <c r="GB79" s="200"/>
      <c r="GC79" s="266"/>
      <c r="GD79" s="261"/>
      <c r="GE79" s="265"/>
      <c r="GF79" s="266"/>
      <c r="GG79" s="200"/>
      <c r="GH79" s="266"/>
      <c r="GI79" s="261"/>
      <c r="GJ79" s="265"/>
      <c r="GK79" s="266"/>
      <c r="GL79" s="200"/>
      <c r="GM79" s="266"/>
      <c r="GN79" s="261"/>
      <c r="GO79" s="265"/>
      <c r="GP79" s="266"/>
      <c r="GQ79" s="200"/>
      <c r="GR79" s="266"/>
      <c r="GS79" s="261"/>
      <c r="GT79" s="265"/>
      <c r="GU79" s="266"/>
      <c r="GV79" s="200"/>
      <c r="GW79" s="266"/>
      <c r="GX79" s="261"/>
      <c r="GY79" s="265"/>
      <c r="GZ79" s="266"/>
      <c r="HA79" s="200"/>
      <c r="HB79" s="266"/>
      <c r="HC79" s="261"/>
      <c r="HD79" s="265"/>
      <c r="HE79" s="266"/>
      <c r="HF79" s="200"/>
      <c r="HG79" s="266"/>
      <c r="HH79" s="261"/>
      <c r="HI79" s="265"/>
      <c r="HJ79" s="266"/>
      <c r="HK79" s="200"/>
      <c r="HL79" s="266"/>
      <c r="HM79" s="261"/>
      <c r="HN79" s="265"/>
      <c r="HO79" s="266"/>
      <c r="HP79" s="200"/>
      <c r="HQ79" s="266"/>
      <c r="HR79" s="261"/>
      <c r="HS79" s="265"/>
      <c r="HT79" s="266"/>
      <c r="HU79" s="200"/>
      <c r="HV79" s="266"/>
      <c r="HW79" s="261"/>
      <c r="HX79" s="265"/>
      <c r="HY79" s="266"/>
      <c r="HZ79" s="200"/>
      <c r="IA79" s="266"/>
      <c r="IB79" s="261"/>
      <c r="IC79" s="265"/>
      <c r="ID79" s="266"/>
      <c r="IE79" s="200"/>
      <c r="IF79" s="266"/>
      <c r="IG79" s="261"/>
      <c r="IH79" s="265"/>
      <c r="II79" s="266"/>
      <c r="IJ79" s="200"/>
      <c r="IK79" s="266"/>
      <c r="IL79" s="261"/>
      <c r="IM79" s="265"/>
      <c r="IN79" s="266"/>
      <c r="IO79" s="200"/>
      <c r="IP79" s="266"/>
      <c r="IQ79" s="261"/>
      <c r="IR79" s="265"/>
      <c r="IS79" s="266"/>
      <c r="IT79" s="200"/>
      <c r="IU79" s="266"/>
      <c r="IV79" s="261"/>
      <c r="IW79" s="265"/>
      <c r="IX79" s="266"/>
      <c r="IY79" s="200"/>
      <c r="IZ79" s="266"/>
      <c r="JA79" s="261"/>
      <c r="JB79" s="265"/>
      <c r="JC79" s="266"/>
      <c r="JD79" s="200"/>
      <c r="JE79" s="266"/>
      <c r="JF79" s="261"/>
      <c r="JG79" s="265"/>
      <c r="JH79" s="266"/>
      <c r="JI79" s="200"/>
      <c r="JJ79" s="266"/>
      <c r="JK79" s="261"/>
      <c r="JL79" s="265"/>
      <c r="JM79" s="266"/>
      <c r="JN79" s="200"/>
      <c r="JO79" s="266"/>
      <c r="JP79" s="261"/>
      <c r="JQ79" s="265"/>
      <c r="JR79" s="266"/>
      <c r="JS79" s="200"/>
      <c r="JT79" s="266"/>
      <c r="JU79" s="261"/>
      <c r="JV79" s="265"/>
      <c r="JW79" s="266"/>
      <c r="JX79" s="200"/>
      <c r="JY79" s="266"/>
      <c r="JZ79" s="261"/>
      <c r="KA79" s="265"/>
      <c r="KB79" s="266"/>
      <c r="KC79" s="200"/>
      <c r="KD79" s="266"/>
      <c r="KE79" s="261"/>
      <c r="KF79" s="265"/>
      <c r="KG79" s="266"/>
      <c r="KH79" s="200"/>
      <c r="KI79" s="266"/>
      <c r="KJ79" s="261"/>
      <c r="KK79" s="265"/>
      <c r="KL79" s="266"/>
      <c r="KM79" s="200"/>
      <c r="KN79" s="266"/>
      <c r="KO79" s="261"/>
      <c r="KP79" s="265"/>
      <c r="KQ79" s="266"/>
      <c r="KR79" s="200"/>
      <c r="KS79" s="266"/>
      <c r="KT79" s="261"/>
      <c r="KU79" s="265"/>
      <c r="KV79" s="266"/>
      <c r="KW79" s="200"/>
      <c r="KX79" s="266"/>
      <c r="KY79" s="261"/>
      <c r="KZ79" s="265"/>
      <c r="LA79" s="266"/>
      <c r="LB79" s="200"/>
      <c r="LC79" s="266"/>
      <c r="LD79" s="261"/>
      <c r="LE79" s="265"/>
      <c r="LF79" s="266"/>
      <c r="LG79" s="200"/>
      <c r="LH79" s="266"/>
      <c r="LI79" s="261"/>
      <c r="LJ79" s="265"/>
      <c r="LK79" s="266"/>
      <c r="LL79" s="200"/>
      <c r="LM79" s="266"/>
      <c r="LN79" s="261"/>
      <c r="LO79" s="265"/>
      <c r="LP79" s="266"/>
      <c r="LQ79" s="200"/>
      <c r="LR79" s="266"/>
      <c r="LS79" s="261"/>
      <c r="LT79" s="265"/>
      <c r="LU79" s="266"/>
      <c r="LV79" s="200"/>
      <c r="LW79" s="266"/>
      <c r="LX79" s="261"/>
      <c r="LY79" s="265"/>
      <c r="LZ79" s="266"/>
      <c r="MA79" s="200"/>
      <c r="MB79" s="266"/>
      <c r="MC79" s="261"/>
      <c r="MD79" s="265"/>
      <c r="ME79" s="266"/>
      <c r="MF79" s="200"/>
      <c r="MG79" s="266"/>
      <c r="MH79" s="261"/>
      <c r="MI79" s="265"/>
      <c r="MJ79" s="266"/>
      <c r="MK79" s="200"/>
      <c r="ML79" s="266"/>
      <c r="MM79" s="261"/>
      <c r="MN79" s="265"/>
      <c r="MO79" s="266"/>
      <c r="MP79" s="200"/>
      <c r="MQ79" s="266"/>
      <c r="MR79" s="261"/>
      <c r="MS79" s="265"/>
      <c r="MT79" s="266"/>
      <c r="MU79" s="200"/>
      <c r="MV79" s="266"/>
      <c r="MW79" s="261"/>
      <c r="MX79" s="265"/>
      <c r="MY79" s="266"/>
      <c r="MZ79" s="200"/>
      <c r="NA79" s="266"/>
      <c r="NB79" s="261"/>
      <c r="NC79" s="265"/>
      <c r="ND79" s="266"/>
      <c r="NE79" s="200"/>
      <c r="NF79" s="266"/>
      <c r="NG79" s="261"/>
      <c r="NH79" s="265"/>
      <c r="NI79" s="266"/>
      <c r="NJ79" s="200"/>
      <c r="NK79" s="266"/>
      <c r="NL79" s="261"/>
      <c r="NM79" s="265"/>
      <c r="NN79" s="266"/>
      <c r="NO79" s="200"/>
      <c r="NP79" s="266"/>
      <c r="NQ79" s="261"/>
      <c r="NR79" s="265"/>
      <c r="NS79" s="266"/>
      <c r="NT79" s="200"/>
      <c r="NU79" s="266"/>
      <c r="NV79" s="261"/>
      <c r="NW79" s="265"/>
      <c r="NX79" s="266"/>
      <c r="NY79" s="200"/>
      <c r="NZ79" s="266"/>
      <c r="OA79" s="261"/>
      <c r="OB79" s="265"/>
      <c r="OC79" s="266"/>
      <c r="OD79" s="200"/>
      <c r="OE79" s="266"/>
      <c r="OF79" s="261"/>
      <c r="OG79" s="265"/>
      <c r="OH79" s="266"/>
      <c r="OI79" s="200"/>
      <c r="OJ79" s="266"/>
      <c r="OK79" s="261"/>
      <c r="OL79" s="265"/>
      <c r="OM79" s="266"/>
      <c r="ON79" s="200"/>
      <c r="OO79" s="266"/>
      <c r="OP79" s="261"/>
      <c r="OQ79" s="265"/>
      <c r="OR79" s="266"/>
      <c r="OS79" s="200"/>
      <c r="OT79" s="266"/>
      <c r="OU79" s="261"/>
      <c r="OV79" s="265"/>
      <c r="OW79" s="266"/>
      <c r="OX79" s="200"/>
      <c r="OY79" s="266"/>
      <c r="OZ79" s="261"/>
      <c r="PA79" s="265"/>
      <c r="PB79" s="266"/>
      <c r="PC79" s="200"/>
      <c r="PD79" s="266"/>
      <c r="PE79" s="261"/>
      <c r="PF79" s="265"/>
      <c r="PG79" s="266"/>
      <c r="PH79" s="200"/>
      <c r="PI79" s="266"/>
      <c r="PJ79" s="261"/>
      <c r="PK79" s="265"/>
      <c r="PL79" s="266"/>
      <c r="PM79" s="200"/>
      <c r="PN79" s="266"/>
      <c r="PO79" s="261"/>
      <c r="PP79" s="265"/>
      <c r="PQ79" s="266"/>
      <c r="PR79" s="200"/>
      <c r="PS79" s="266"/>
      <c r="PT79" s="261"/>
      <c r="PU79" s="265"/>
      <c r="PV79" s="266"/>
      <c r="PW79" s="200"/>
      <c r="PX79" s="266"/>
      <c r="PY79" s="261"/>
      <c r="PZ79" s="265"/>
      <c r="QA79" s="266"/>
      <c r="QB79" s="200"/>
      <c r="QC79" s="266"/>
      <c r="QD79" s="261"/>
      <c r="QE79" s="265"/>
      <c r="QF79" s="266"/>
      <c r="QG79" s="200"/>
      <c r="QH79" s="266"/>
      <c r="QI79" s="261"/>
      <c r="QJ79" s="265"/>
      <c r="QK79" s="266"/>
      <c r="QL79" s="200"/>
      <c r="QM79" s="266"/>
      <c r="QN79" s="261"/>
      <c r="QO79" s="265"/>
      <c r="QP79" s="266"/>
      <c r="QQ79" s="200"/>
      <c r="QR79" s="266"/>
      <c r="QS79" s="261"/>
      <c r="QT79" s="265"/>
      <c r="QU79" s="266"/>
      <c r="QV79" s="200"/>
      <c r="QW79" s="266"/>
      <c r="QX79" s="261"/>
      <c r="QY79" s="265"/>
      <c r="QZ79" s="266"/>
      <c r="RA79" s="200"/>
      <c r="RB79" s="266"/>
      <c r="RC79" s="261"/>
      <c r="RD79" s="265"/>
      <c r="RE79" s="266"/>
      <c r="RF79" s="200"/>
      <c r="RG79" s="266"/>
      <c r="RH79" s="261"/>
      <c r="RI79" s="265"/>
      <c r="RJ79" s="266"/>
      <c r="RK79" s="200"/>
      <c r="RL79" s="266"/>
      <c r="RM79" s="261"/>
      <c r="RN79" s="265"/>
      <c r="RO79" s="266"/>
      <c r="RP79" s="200"/>
      <c r="RQ79" s="266"/>
      <c r="RR79" s="261"/>
      <c r="RS79" s="265"/>
      <c r="RT79" s="266"/>
      <c r="RU79" s="200"/>
      <c r="RV79" s="266"/>
      <c r="RW79" s="261"/>
      <c r="RX79" s="265"/>
      <c r="RY79" s="266"/>
      <c r="RZ79" s="200"/>
      <c r="SA79" s="266"/>
      <c r="SB79" s="261"/>
      <c r="SC79" s="265"/>
      <c r="SD79" s="266"/>
      <c r="SE79" s="200"/>
      <c r="SF79" s="266"/>
      <c r="SG79" s="261"/>
      <c r="SH79" s="265"/>
      <c r="SI79" s="266"/>
      <c r="SJ79" s="200"/>
      <c r="SK79" s="266"/>
      <c r="SL79" s="261"/>
      <c r="SM79" s="265"/>
      <c r="SN79" s="266"/>
      <c r="SO79" s="200"/>
      <c r="SP79" s="266"/>
      <c r="SQ79" s="261"/>
      <c r="SR79" s="265"/>
      <c r="SS79" s="266"/>
      <c r="ST79" s="200"/>
      <c r="SU79" s="266"/>
      <c r="SV79" s="261"/>
      <c r="SW79" s="265"/>
      <c r="SX79" s="266"/>
      <c r="SY79" s="200"/>
      <c r="SZ79" s="266"/>
      <c r="TA79" s="261"/>
      <c r="TB79" s="265"/>
      <c r="TC79" s="266"/>
      <c r="TD79" s="200"/>
      <c r="TE79" s="266"/>
      <c r="TF79" s="261"/>
      <c r="TG79" s="265"/>
      <c r="TH79" s="266"/>
      <c r="TI79" s="200"/>
      <c r="TJ79" s="266"/>
      <c r="TK79" s="261"/>
      <c r="TL79" s="265"/>
      <c r="TM79" s="266"/>
      <c r="TN79" s="200"/>
      <c r="TO79" s="266"/>
      <c r="TP79" s="261"/>
      <c r="TQ79" s="265"/>
      <c r="TR79" s="266"/>
      <c r="TS79" s="200"/>
      <c r="TT79" s="266"/>
      <c r="TU79" s="261"/>
      <c r="TV79" s="265"/>
      <c r="TW79" s="266"/>
      <c r="TX79" s="200"/>
      <c r="TY79" s="266"/>
      <c r="TZ79" s="261"/>
      <c r="UA79" s="265"/>
      <c r="UB79" s="266"/>
      <c r="UC79" s="200"/>
      <c r="UD79" s="266"/>
      <c r="UE79" s="261"/>
      <c r="UF79" s="265"/>
      <c r="UG79" s="266"/>
      <c r="UH79" s="200"/>
      <c r="UI79" s="266"/>
      <c r="UJ79" s="261"/>
      <c r="UK79" s="265"/>
      <c r="UL79" s="266"/>
      <c r="UM79" s="200"/>
      <c r="UN79" s="266"/>
      <c r="UO79" s="261"/>
      <c r="UP79" s="265"/>
      <c r="UQ79" s="266"/>
      <c r="UR79" s="200"/>
      <c r="US79" s="266"/>
      <c r="UT79" s="261"/>
      <c r="UU79" s="265"/>
      <c r="UV79" s="266"/>
      <c r="UW79" s="200"/>
      <c r="UX79" s="266"/>
      <c r="UY79" s="261"/>
      <c r="UZ79" s="265"/>
      <c r="VA79" s="266"/>
      <c r="VB79" s="200"/>
      <c r="VC79" s="266"/>
      <c r="VD79" s="261"/>
      <c r="VE79" s="265"/>
      <c r="VF79" s="266"/>
      <c r="VG79" s="200"/>
      <c r="VH79" s="266"/>
      <c r="VI79" s="261"/>
      <c r="VJ79" s="265"/>
      <c r="VK79" s="266"/>
      <c r="VL79" s="200"/>
      <c r="VM79" s="266"/>
      <c r="VN79" s="261"/>
      <c r="VO79" s="265"/>
      <c r="VP79" s="266"/>
      <c r="VQ79" s="200"/>
      <c r="VR79" s="266"/>
      <c r="VS79" s="261"/>
      <c r="VT79" s="265"/>
      <c r="VU79" s="266"/>
      <c r="VV79" s="200"/>
      <c r="VW79" s="266"/>
      <c r="VX79" s="261"/>
      <c r="VY79" s="265"/>
      <c r="VZ79" s="266"/>
      <c r="WA79" s="200"/>
      <c r="WB79" s="266"/>
      <c r="WC79" s="261"/>
      <c r="WD79" s="265"/>
      <c r="WE79" s="266"/>
      <c r="WF79" s="200"/>
      <c r="WG79" s="266"/>
      <c r="WH79" s="261"/>
      <c r="WI79" s="265"/>
      <c r="WJ79" s="266"/>
      <c r="WK79" s="200"/>
      <c r="WL79" s="266"/>
      <c r="WM79" s="261"/>
      <c r="WN79" s="265"/>
      <c r="WO79" s="266"/>
      <c r="WP79" s="200"/>
      <c r="WQ79" s="266"/>
      <c r="WR79" s="261"/>
      <c r="WS79" s="265"/>
      <c r="WT79" s="266"/>
      <c r="WU79" s="200"/>
      <c r="WV79" s="266"/>
      <c r="WW79" s="261"/>
      <c r="WX79" s="265"/>
      <c r="WY79" s="266"/>
      <c r="WZ79" s="200"/>
      <c r="XA79" s="266"/>
      <c r="XB79" s="261"/>
      <c r="XC79" s="265"/>
      <c r="XD79" s="266"/>
      <c r="XE79" s="200"/>
      <c r="XF79" s="266"/>
      <c r="XG79" s="261"/>
      <c r="XH79" s="265"/>
      <c r="XI79" s="266"/>
      <c r="XJ79" s="200"/>
      <c r="XK79" s="266"/>
      <c r="XL79" s="261"/>
      <c r="XM79" s="265"/>
      <c r="XN79" s="266"/>
      <c r="XO79" s="200"/>
      <c r="XP79" s="266"/>
      <c r="XQ79" s="261"/>
      <c r="XR79" s="265"/>
      <c r="XS79" s="266"/>
      <c r="XT79" s="200"/>
      <c r="XU79" s="266"/>
      <c r="XV79" s="261"/>
      <c r="XW79" s="265"/>
      <c r="XX79" s="266"/>
      <c r="XY79" s="200"/>
      <c r="XZ79" s="266"/>
      <c r="YA79" s="261"/>
      <c r="YB79" s="265"/>
      <c r="YC79" s="266"/>
      <c r="YD79" s="200"/>
      <c r="YE79" s="266"/>
      <c r="YF79" s="261"/>
      <c r="YG79" s="265"/>
      <c r="YH79" s="266"/>
      <c r="YI79" s="200"/>
      <c r="YJ79" s="266"/>
      <c r="YK79" s="261"/>
      <c r="YL79" s="265"/>
      <c r="YM79" s="266"/>
      <c r="YN79" s="200"/>
      <c r="YO79" s="266"/>
      <c r="YP79" s="261"/>
      <c r="YQ79" s="265"/>
      <c r="YR79" s="266"/>
      <c r="YS79" s="200"/>
      <c r="YT79" s="266"/>
      <c r="YU79" s="261"/>
      <c r="YV79" s="265"/>
      <c r="YW79" s="266"/>
      <c r="YX79" s="200"/>
      <c r="YY79" s="266"/>
      <c r="YZ79" s="261"/>
      <c r="ZA79" s="265"/>
      <c r="ZB79" s="266"/>
      <c r="ZC79" s="200"/>
      <c r="ZD79" s="266"/>
      <c r="ZE79" s="261"/>
      <c r="ZF79" s="265"/>
      <c r="ZG79" s="266"/>
      <c r="ZH79" s="200"/>
      <c r="ZI79" s="266"/>
      <c r="ZJ79" s="261"/>
      <c r="ZK79" s="265"/>
      <c r="ZL79" s="266"/>
      <c r="ZM79" s="200"/>
      <c r="ZN79" s="266"/>
      <c r="ZO79" s="261"/>
      <c r="ZP79" s="265"/>
      <c r="ZQ79" s="266"/>
      <c r="ZR79" s="200"/>
      <c r="ZS79" s="266"/>
      <c r="ZT79" s="261"/>
      <c r="ZU79" s="265"/>
      <c r="ZV79" s="266"/>
      <c r="ZW79" s="200"/>
      <c r="ZX79" s="266"/>
      <c r="ZY79" s="261"/>
      <c r="ZZ79" s="265"/>
      <c r="AAA79" s="266"/>
      <c r="AAB79" s="200"/>
      <c r="AAC79" s="266"/>
      <c r="AAD79" s="261"/>
      <c r="AAE79" s="265"/>
      <c r="AAF79" s="266"/>
      <c r="AAG79" s="200"/>
      <c r="AAH79" s="266"/>
      <c r="AAI79" s="261"/>
      <c r="AAJ79" s="265"/>
      <c r="AAK79" s="266"/>
      <c r="AAL79" s="200"/>
      <c r="AAM79" s="266"/>
      <c r="AAN79" s="261"/>
      <c r="AAO79" s="265"/>
      <c r="AAP79" s="266"/>
      <c r="AAQ79" s="200"/>
      <c r="AAR79" s="266"/>
      <c r="AAS79" s="261"/>
      <c r="AAT79" s="265"/>
      <c r="AAU79" s="266"/>
      <c r="AAV79" s="200"/>
      <c r="AAW79" s="266"/>
      <c r="AAX79" s="261"/>
      <c r="AAY79" s="265"/>
      <c r="AAZ79" s="266"/>
      <c r="ABA79" s="200"/>
      <c r="ABB79" s="266"/>
      <c r="ABC79" s="261"/>
      <c r="ABD79" s="265"/>
      <c r="ABE79" s="266"/>
      <c r="ABF79" s="200"/>
      <c r="ABG79" s="266"/>
      <c r="ABH79" s="261"/>
      <c r="ABI79" s="265"/>
      <c r="ABJ79" s="266"/>
      <c r="ABK79" s="200"/>
      <c r="ABL79" s="266"/>
      <c r="ABM79" s="261"/>
      <c r="ABN79" s="265"/>
      <c r="ABO79" s="266"/>
      <c r="ABP79" s="200"/>
      <c r="ABQ79" s="266"/>
      <c r="ABR79" s="261"/>
      <c r="ABS79" s="265"/>
      <c r="ABT79" s="266"/>
      <c r="ABU79" s="200"/>
      <c r="ABV79" s="266"/>
      <c r="ABW79" s="261"/>
      <c r="ABX79" s="265"/>
      <c r="ABY79" s="266"/>
      <c r="ABZ79" s="200"/>
      <c r="ACA79" s="266"/>
      <c r="ACB79" s="261"/>
      <c r="ACC79" s="265"/>
      <c r="ACD79" s="266"/>
      <c r="ACE79" s="200"/>
      <c r="ACF79" s="266"/>
      <c r="ACG79" s="261"/>
      <c r="ACH79" s="265"/>
      <c r="ACI79" s="266"/>
      <c r="ACJ79" s="200"/>
      <c r="ACK79" s="266"/>
      <c r="ACL79" s="261"/>
      <c r="ACM79" s="265"/>
      <c r="ACN79" s="266"/>
      <c r="ACO79" s="200"/>
      <c r="ACP79" s="266"/>
      <c r="ACQ79" s="261"/>
      <c r="ACR79" s="265"/>
      <c r="ACS79" s="266"/>
      <c r="ACT79" s="200"/>
      <c r="ACU79" s="266"/>
      <c r="ACV79" s="261"/>
      <c r="ACW79" s="265"/>
      <c r="ACX79" s="266"/>
      <c r="ACY79" s="200"/>
      <c r="ACZ79" s="266"/>
      <c r="ADA79" s="261"/>
      <c r="ADB79" s="265"/>
      <c r="ADC79" s="266"/>
      <c r="ADD79" s="200"/>
      <c r="ADE79" s="266"/>
      <c r="ADF79" s="261"/>
      <c r="ADG79" s="265"/>
      <c r="ADH79" s="266"/>
      <c r="ADI79" s="200"/>
      <c r="ADJ79" s="266"/>
      <c r="ADK79" s="261"/>
      <c r="ADL79" s="265"/>
      <c r="ADM79" s="266"/>
      <c r="ADN79" s="200"/>
      <c r="ADO79" s="266"/>
      <c r="ADP79" s="261"/>
      <c r="ADQ79" s="265"/>
      <c r="ADR79" s="266"/>
      <c r="ADS79" s="200"/>
      <c r="ADT79" s="266"/>
      <c r="ADU79" s="261"/>
      <c r="ADV79" s="265"/>
      <c r="ADW79" s="266"/>
      <c r="ADX79" s="200"/>
      <c r="ADY79" s="266"/>
      <c r="ADZ79" s="261"/>
      <c r="AEA79" s="265"/>
      <c r="AEB79" s="266"/>
      <c r="AEC79" s="200"/>
      <c r="AED79" s="266"/>
      <c r="AEE79" s="261"/>
      <c r="AEF79" s="265"/>
      <c r="AEG79" s="266"/>
      <c r="AEH79" s="200"/>
      <c r="AEI79" s="266"/>
      <c r="AEJ79" s="261"/>
      <c r="AEK79" s="265"/>
      <c r="AEL79" s="266"/>
      <c r="AEM79" s="200"/>
      <c r="AEN79" s="266"/>
      <c r="AEO79" s="261"/>
      <c r="AEP79" s="265"/>
      <c r="AEQ79" s="266"/>
      <c r="AER79" s="200"/>
      <c r="AES79" s="266"/>
      <c r="AET79" s="261"/>
      <c r="AEU79" s="265"/>
      <c r="AEV79" s="266"/>
      <c r="AEW79" s="200"/>
      <c r="AEX79" s="266"/>
      <c r="AEY79" s="261"/>
      <c r="AEZ79" s="265"/>
      <c r="AFA79" s="266"/>
      <c r="AFB79" s="200"/>
      <c r="AFC79" s="266"/>
      <c r="AFD79" s="261"/>
      <c r="AFE79" s="265"/>
      <c r="AFF79" s="266"/>
      <c r="AFG79" s="200"/>
      <c r="AFH79" s="266"/>
      <c r="AFI79" s="261"/>
      <c r="AFJ79" s="265"/>
      <c r="AFK79" s="266"/>
      <c r="AFL79" s="200"/>
      <c r="AFM79" s="266"/>
      <c r="AFN79" s="261"/>
      <c r="AFO79" s="265"/>
      <c r="AFP79" s="266"/>
      <c r="AFQ79" s="200"/>
      <c r="AFR79" s="266"/>
      <c r="AFS79" s="261"/>
      <c r="AFT79" s="265"/>
      <c r="AFU79" s="266"/>
      <c r="AFV79" s="200"/>
      <c r="AFW79" s="266"/>
      <c r="AFX79" s="261"/>
      <c r="AFY79" s="265"/>
      <c r="AFZ79" s="266"/>
      <c r="AGA79" s="200"/>
      <c r="AGB79" s="266"/>
      <c r="AGC79" s="261"/>
      <c r="AGD79" s="265"/>
      <c r="AGE79" s="266"/>
      <c r="AGF79" s="200"/>
      <c r="AGG79" s="266"/>
      <c r="AGH79" s="261"/>
      <c r="AGI79" s="265"/>
      <c r="AGJ79" s="266"/>
      <c r="AGK79" s="200"/>
      <c r="AGL79" s="266"/>
      <c r="AGM79" s="261"/>
      <c r="AGN79" s="265"/>
      <c r="AGO79" s="266"/>
      <c r="AGP79" s="200"/>
      <c r="AGQ79" s="266"/>
      <c r="AGR79" s="261"/>
      <c r="AGS79" s="265"/>
      <c r="AGT79" s="266"/>
      <c r="AGU79" s="200"/>
      <c r="AGV79" s="266"/>
      <c r="AGW79" s="261"/>
      <c r="AGX79" s="265"/>
      <c r="AGY79" s="266"/>
      <c r="AGZ79" s="200"/>
      <c r="AHA79" s="266"/>
      <c r="AHB79" s="261"/>
      <c r="AHC79" s="265"/>
      <c r="AHD79" s="266"/>
      <c r="AHE79" s="200"/>
      <c r="AHF79" s="266"/>
      <c r="AHG79" s="261"/>
      <c r="AHH79" s="265"/>
      <c r="AHI79" s="266"/>
      <c r="AHJ79" s="200"/>
      <c r="AHK79" s="266"/>
      <c r="AHL79" s="261"/>
      <c r="AHM79" s="265"/>
      <c r="AHN79" s="266"/>
      <c r="AHO79" s="200"/>
      <c r="AHP79" s="266"/>
      <c r="AHQ79" s="261"/>
      <c r="AHR79" s="265"/>
      <c r="AHS79" s="266"/>
      <c r="AHT79" s="200"/>
      <c r="AHU79" s="266"/>
      <c r="AHV79" s="261"/>
      <c r="AHW79" s="265"/>
      <c r="AHX79" s="266"/>
      <c r="AHY79" s="200"/>
      <c r="AHZ79" s="266"/>
      <c r="AIA79" s="261"/>
      <c r="AIB79" s="265"/>
      <c r="AIC79" s="266"/>
      <c r="AID79" s="200"/>
      <c r="AIE79" s="266"/>
      <c r="AIF79" s="261"/>
      <c r="AIG79" s="265"/>
      <c r="AIH79" s="266"/>
      <c r="AII79" s="200"/>
      <c r="AIJ79" s="266"/>
      <c r="AIK79" s="261"/>
      <c r="AIL79" s="265"/>
      <c r="AIM79" s="266"/>
      <c r="AIN79" s="200"/>
      <c r="AIO79" s="266"/>
      <c r="AIP79" s="261"/>
      <c r="AIQ79" s="265"/>
      <c r="AIR79" s="266"/>
      <c r="AIS79" s="200"/>
      <c r="AIT79" s="266"/>
      <c r="AIU79" s="261"/>
      <c r="AIV79" s="265"/>
      <c r="AIW79" s="266"/>
      <c r="AIX79" s="200"/>
      <c r="AIY79" s="266"/>
      <c r="AIZ79" s="261"/>
      <c r="AJA79" s="265"/>
      <c r="AJB79" s="266"/>
      <c r="AJC79" s="200"/>
      <c r="AJD79" s="266"/>
      <c r="AJE79" s="261"/>
      <c r="AJF79" s="265"/>
      <c r="AJG79" s="266"/>
      <c r="AJH79" s="200"/>
      <c r="AJI79" s="266"/>
      <c r="AJJ79" s="261"/>
      <c r="AJK79" s="265"/>
      <c r="AJL79" s="266"/>
      <c r="AJM79" s="200"/>
      <c r="AJN79" s="266"/>
      <c r="AJO79" s="261"/>
      <c r="AJP79" s="265"/>
      <c r="AJQ79" s="266"/>
      <c r="AJR79" s="200"/>
      <c r="AJS79" s="266"/>
      <c r="AJT79" s="261"/>
      <c r="AJU79" s="265"/>
      <c r="AJV79" s="266"/>
      <c r="AJW79" s="200"/>
      <c r="AJX79" s="266"/>
      <c r="AJY79" s="261"/>
      <c r="AJZ79" s="265"/>
      <c r="AKA79" s="266"/>
      <c r="AKB79" s="200"/>
      <c r="AKC79" s="266"/>
      <c r="AKD79" s="261"/>
      <c r="AKE79" s="265"/>
      <c r="AKF79" s="266"/>
      <c r="AKG79" s="200"/>
      <c r="AKH79" s="266"/>
      <c r="AKI79" s="261"/>
      <c r="AKJ79" s="265"/>
      <c r="AKK79" s="266"/>
      <c r="AKL79" s="200"/>
      <c r="AKM79" s="266"/>
      <c r="AKN79" s="261"/>
      <c r="AKO79" s="265"/>
      <c r="AKP79" s="266"/>
      <c r="AKQ79" s="200"/>
      <c r="AKR79" s="266"/>
      <c r="AKS79" s="261"/>
      <c r="AKT79" s="265"/>
      <c r="AKU79" s="266"/>
      <c r="AKV79" s="200"/>
      <c r="AKW79" s="266"/>
      <c r="AKX79" s="261"/>
      <c r="AKY79" s="265"/>
      <c r="AKZ79" s="266"/>
      <c r="ALA79" s="200"/>
      <c r="ALB79" s="266"/>
      <c r="ALC79" s="261"/>
      <c r="ALD79" s="265"/>
      <c r="ALE79" s="266"/>
      <c r="ALF79" s="200"/>
      <c r="ALG79" s="266"/>
      <c r="ALH79" s="261"/>
      <c r="ALI79" s="265"/>
      <c r="ALJ79" s="266"/>
      <c r="ALK79" s="200"/>
      <c r="ALL79" s="266"/>
      <c r="ALM79" s="261"/>
      <c r="ALN79" s="265"/>
      <c r="ALO79" s="266"/>
      <c r="ALP79" s="200"/>
      <c r="ALQ79" s="266"/>
      <c r="ALR79" s="261"/>
      <c r="ALS79" s="265"/>
      <c r="ALT79" s="266"/>
      <c r="ALU79" s="200"/>
      <c r="ALV79" s="266"/>
      <c r="ALW79" s="261"/>
      <c r="ALX79" s="265"/>
      <c r="ALY79" s="266"/>
      <c r="ALZ79" s="200"/>
      <c r="AMA79" s="266"/>
      <c r="AMB79" s="261"/>
      <c r="AMC79" s="265"/>
      <c r="AMD79" s="266"/>
      <c r="AME79" s="200"/>
      <c r="AMF79" s="266"/>
      <c r="AMG79" s="261"/>
      <c r="AMH79" s="265"/>
      <c r="AMI79" s="266"/>
      <c r="AMJ79" s="200"/>
      <c r="AMK79" s="266"/>
      <c r="AML79" s="261"/>
      <c r="AMM79" s="265"/>
      <c r="AMN79" s="266"/>
      <c r="AMO79" s="200"/>
      <c r="AMP79" s="266"/>
      <c r="AMQ79" s="261"/>
      <c r="AMR79" s="265"/>
      <c r="AMS79" s="266"/>
      <c r="AMT79" s="200"/>
      <c r="AMU79" s="266"/>
      <c r="AMV79" s="261"/>
      <c r="AMW79" s="265"/>
      <c r="AMX79" s="266"/>
      <c r="AMY79" s="200"/>
      <c r="AMZ79" s="266"/>
      <c r="ANA79" s="261"/>
      <c r="ANB79" s="265"/>
      <c r="ANC79" s="266"/>
      <c r="AND79" s="200"/>
      <c r="ANE79" s="266"/>
      <c r="ANF79" s="261"/>
      <c r="ANG79" s="265"/>
      <c r="ANH79" s="266"/>
      <c r="ANI79" s="200"/>
      <c r="ANJ79" s="266"/>
      <c r="ANK79" s="261"/>
      <c r="ANL79" s="265"/>
      <c r="ANM79" s="266"/>
      <c r="ANN79" s="200"/>
      <c r="ANO79" s="266"/>
      <c r="ANP79" s="261"/>
      <c r="ANQ79" s="265"/>
      <c r="ANR79" s="266"/>
      <c r="ANS79" s="200"/>
      <c r="ANT79" s="266"/>
      <c r="ANU79" s="261"/>
      <c r="ANV79" s="265"/>
      <c r="ANW79" s="266"/>
      <c r="ANX79" s="200"/>
      <c r="ANY79" s="266"/>
      <c r="ANZ79" s="261"/>
      <c r="AOA79" s="265"/>
      <c r="AOB79" s="266"/>
      <c r="AOC79" s="200"/>
      <c r="AOD79" s="266"/>
      <c r="AOE79" s="261"/>
      <c r="AOF79" s="265"/>
      <c r="AOG79" s="266"/>
      <c r="AOH79" s="200"/>
      <c r="AOI79" s="266"/>
      <c r="AOJ79" s="261"/>
      <c r="AOK79" s="265"/>
      <c r="AOL79" s="266"/>
      <c r="AOM79" s="200"/>
      <c r="AON79" s="266"/>
      <c r="AOO79" s="261"/>
      <c r="AOP79" s="265"/>
      <c r="AOQ79" s="266"/>
      <c r="AOR79" s="200"/>
      <c r="AOS79" s="266"/>
      <c r="AOT79" s="261"/>
      <c r="AOU79" s="265"/>
      <c r="AOV79" s="266"/>
      <c r="AOW79" s="200"/>
      <c r="AOX79" s="266"/>
      <c r="AOY79" s="261"/>
      <c r="AOZ79" s="265"/>
      <c r="APA79" s="266"/>
      <c r="APB79" s="200"/>
      <c r="APC79" s="266"/>
      <c r="APD79" s="261"/>
      <c r="APE79" s="265"/>
      <c r="APF79" s="266"/>
      <c r="APG79" s="200"/>
      <c r="APH79" s="266"/>
      <c r="API79" s="261"/>
      <c r="APJ79" s="265"/>
      <c r="APK79" s="266"/>
      <c r="APL79" s="200"/>
      <c r="APM79" s="266"/>
      <c r="APN79" s="261"/>
      <c r="APO79" s="265"/>
      <c r="APP79" s="266"/>
      <c r="APQ79" s="200"/>
      <c r="APR79" s="266"/>
      <c r="APS79" s="261"/>
      <c r="APT79" s="265"/>
      <c r="APU79" s="266"/>
      <c r="APV79" s="200"/>
      <c r="APW79" s="266"/>
      <c r="APX79" s="261"/>
      <c r="APY79" s="265"/>
      <c r="APZ79" s="266"/>
      <c r="AQA79" s="200"/>
      <c r="AQB79" s="266"/>
      <c r="AQC79" s="261"/>
      <c r="AQD79" s="265"/>
      <c r="AQE79" s="266"/>
      <c r="AQF79" s="200"/>
      <c r="AQG79" s="266"/>
      <c r="AQH79" s="261"/>
      <c r="AQI79" s="265"/>
      <c r="AQJ79" s="266"/>
      <c r="AQK79" s="200"/>
      <c r="AQL79" s="266"/>
      <c r="AQM79" s="261"/>
      <c r="AQN79" s="265"/>
      <c r="AQO79" s="266"/>
      <c r="AQP79" s="200"/>
      <c r="AQQ79" s="266"/>
      <c r="AQR79" s="261"/>
      <c r="AQS79" s="265"/>
      <c r="AQT79" s="266"/>
      <c r="AQU79" s="200"/>
      <c r="AQV79" s="266"/>
      <c r="AQW79" s="261"/>
      <c r="AQX79" s="265"/>
      <c r="AQY79" s="266"/>
      <c r="AQZ79" s="200"/>
      <c r="ARA79" s="266"/>
      <c r="ARB79" s="261"/>
      <c r="ARC79" s="265"/>
      <c r="ARD79" s="266"/>
      <c r="ARE79" s="200"/>
      <c r="ARF79" s="266"/>
      <c r="ARG79" s="261"/>
      <c r="ARH79" s="265"/>
      <c r="ARI79" s="266"/>
      <c r="ARJ79" s="200"/>
      <c r="ARK79" s="266"/>
      <c r="ARL79" s="261"/>
      <c r="ARM79" s="265"/>
      <c r="ARN79" s="266"/>
      <c r="ARO79" s="200"/>
      <c r="ARP79" s="266"/>
      <c r="ARQ79" s="261"/>
      <c r="ARR79" s="265"/>
      <c r="ARS79" s="266"/>
      <c r="ART79" s="200"/>
      <c r="ARU79" s="266"/>
      <c r="ARV79" s="261"/>
      <c r="ARW79" s="265"/>
      <c r="ARX79" s="266"/>
      <c r="ARY79" s="200"/>
      <c r="ARZ79" s="266"/>
      <c r="ASA79" s="261"/>
      <c r="ASB79" s="265"/>
      <c r="ASC79" s="266"/>
      <c r="ASD79" s="200"/>
      <c r="ASE79" s="266"/>
      <c r="ASF79" s="261"/>
      <c r="ASG79" s="265"/>
      <c r="ASH79" s="266"/>
      <c r="ASI79" s="200"/>
      <c r="ASJ79" s="266"/>
      <c r="ASK79" s="261"/>
      <c r="ASL79" s="265"/>
      <c r="ASM79" s="266"/>
      <c r="ASN79" s="200"/>
      <c r="ASO79" s="266"/>
      <c r="ASP79" s="261"/>
      <c r="ASQ79" s="265"/>
      <c r="ASR79" s="266"/>
      <c r="ASS79" s="200"/>
      <c r="AST79" s="266"/>
      <c r="ASU79" s="261"/>
      <c r="ASV79" s="265"/>
      <c r="ASW79" s="266"/>
      <c r="ASX79" s="200"/>
      <c r="ASY79" s="266"/>
      <c r="ASZ79" s="261"/>
      <c r="ATA79" s="265"/>
      <c r="ATB79" s="266"/>
      <c r="ATC79" s="200"/>
      <c r="ATD79" s="266"/>
      <c r="ATE79" s="261"/>
      <c r="ATF79" s="265"/>
      <c r="ATG79" s="266"/>
      <c r="ATH79" s="200"/>
      <c r="ATI79" s="266"/>
      <c r="ATJ79" s="261"/>
      <c r="ATK79" s="265"/>
      <c r="ATL79" s="266"/>
      <c r="ATM79" s="200"/>
      <c r="ATN79" s="266"/>
      <c r="ATO79" s="261"/>
      <c r="ATP79" s="265"/>
      <c r="ATQ79" s="266"/>
      <c r="ATR79" s="200"/>
      <c r="ATS79" s="266"/>
      <c r="ATT79" s="261"/>
      <c r="ATU79" s="265"/>
      <c r="ATV79" s="266"/>
      <c r="ATW79" s="200"/>
      <c r="ATX79" s="266"/>
      <c r="ATY79" s="261"/>
      <c r="ATZ79" s="265"/>
      <c r="AUA79" s="266"/>
      <c r="AUB79" s="200"/>
      <c r="AUC79" s="266"/>
      <c r="AUD79" s="261"/>
      <c r="AUE79" s="265"/>
      <c r="AUF79" s="266"/>
      <c r="AUG79" s="200"/>
      <c r="AUH79" s="266"/>
      <c r="AUI79" s="261"/>
      <c r="AUJ79" s="265"/>
      <c r="AUK79" s="266"/>
      <c r="AUL79" s="200"/>
      <c r="AUM79" s="266"/>
      <c r="AUN79" s="261"/>
      <c r="AUO79" s="265"/>
      <c r="AUP79" s="266"/>
      <c r="AUQ79" s="200"/>
      <c r="AUR79" s="266"/>
      <c r="AUS79" s="261"/>
      <c r="AUT79" s="265"/>
      <c r="AUU79" s="266"/>
      <c r="AUV79" s="200"/>
      <c r="AUW79" s="266"/>
      <c r="AUX79" s="261"/>
      <c r="AUY79" s="265"/>
      <c r="AUZ79" s="266"/>
      <c r="AVA79" s="200"/>
      <c r="AVB79" s="266"/>
      <c r="AVC79" s="261"/>
      <c r="AVD79" s="265"/>
      <c r="AVE79" s="266"/>
      <c r="AVF79" s="200"/>
      <c r="AVG79" s="266"/>
      <c r="AVH79" s="261"/>
      <c r="AVI79" s="265"/>
      <c r="AVJ79" s="266"/>
      <c r="AVK79" s="200"/>
      <c r="AVL79" s="266"/>
      <c r="AVM79" s="261"/>
      <c r="AVN79" s="265"/>
      <c r="AVO79" s="266"/>
      <c r="AVP79" s="200"/>
      <c r="AVQ79" s="266"/>
      <c r="AVR79" s="261"/>
      <c r="AVS79" s="265"/>
      <c r="AVT79" s="266"/>
      <c r="AVU79" s="200"/>
      <c r="AVV79" s="266"/>
      <c r="AVW79" s="261"/>
      <c r="AVX79" s="265"/>
      <c r="AVY79" s="266"/>
      <c r="AVZ79" s="200"/>
      <c r="AWA79" s="266"/>
      <c r="AWB79" s="261"/>
      <c r="AWC79" s="265"/>
      <c r="AWD79" s="266"/>
      <c r="AWE79" s="200"/>
      <c r="AWF79" s="266"/>
      <c r="AWG79" s="261"/>
      <c r="AWH79" s="265"/>
      <c r="AWI79" s="266"/>
      <c r="AWJ79" s="200"/>
      <c r="AWK79" s="266"/>
      <c r="AWL79" s="261"/>
      <c r="AWM79" s="265"/>
      <c r="AWN79" s="266"/>
      <c r="AWO79" s="200"/>
      <c r="AWP79" s="266"/>
      <c r="AWQ79" s="261"/>
      <c r="AWR79" s="265"/>
      <c r="AWS79" s="266"/>
      <c r="AWT79" s="200"/>
      <c r="AWU79" s="266"/>
      <c r="AWV79" s="261"/>
      <c r="AWW79" s="265"/>
      <c r="AWX79" s="266"/>
      <c r="AWY79" s="200"/>
      <c r="AWZ79" s="266"/>
      <c r="AXA79" s="261"/>
      <c r="AXB79" s="265"/>
      <c r="AXC79" s="266"/>
      <c r="AXD79" s="200"/>
      <c r="AXE79" s="266"/>
      <c r="AXF79" s="261"/>
      <c r="AXG79" s="265"/>
      <c r="AXH79" s="266"/>
      <c r="AXI79" s="200"/>
      <c r="AXJ79" s="266"/>
      <c r="AXK79" s="261"/>
      <c r="AXL79" s="265"/>
      <c r="AXM79" s="266"/>
      <c r="AXN79" s="200"/>
      <c r="AXO79" s="266"/>
      <c r="AXP79" s="261"/>
      <c r="AXQ79" s="265"/>
      <c r="AXR79" s="266"/>
      <c r="AXS79" s="200"/>
      <c r="AXT79" s="266"/>
      <c r="AXU79" s="261"/>
      <c r="AXV79" s="265"/>
      <c r="AXW79" s="266"/>
      <c r="AXX79" s="200"/>
      <c r="AXY79" s="266"/>
      <c r="AXZ79" s="261"/>
      <c r="AYA79" s="265"/>
      <c r="AYB79" s="266"/>
      <c r="AYC79" s="200"/>
      <c r="AYD79" s="266"/>
      <c r="AYE79" s="261"/>
      <c r="AYF79" s="265"/>
      <c r="AYG79" s="266"/>
      <c r="AYH79" s="200"/>
      <c r="AYI79" s="266"/>
      <c r="AYJ79" s="261"/>
      <c r="AYK79" s="265"/>
      <c r="AYL79" s="266"/>
      <c r="AYM79" s="200"/>
      <c r="AYN79" s="266"/>
      <c r="AYO79" s="261"/>
      <c r="AYP79" s="265"/>
      <c r="AYQ79" s="266"/>
      <c r="AYR79" s="200"/>
      <c r="AYS79" s="266"/>
      <c r="AYT79" s="261"/>
      <c r="AYU79" s="265"/>
      <c r="AYV79" s="266"/>
      <c r="AYW79" s="200"/>
      <c r="AYX79" s="266"/>
      <c r="AYY79" s="261"/>
      <c r="AYZ79" s="265"/>
      <c r="AZA79" s="266"/>
      <c r="AZB79" s="200"/>
      <c r="AZC79" s="266"/>
      <c r="AZD79" s="261"/>
      <c r="AZE79" s="265"/>
      <c r="AZF79" s="266"/>
      <c r="AZG79" s="200"/>
      <c r="AZH79" s="266"/>
      <c r="AZI79" s="261"/>
      <c r="AZJ79" s="265"/>
      <c r="AZK79" s="266"/>
      <c r="AZL79" s="200"/>
      <c r="AZM79" s="266"/>
      <c r="AZN79" s="261"/>
      <c r="AZO79" s="265"/>
      <c r="AZP79" s="266"/>
      <c r="AZQ79" s="200"/>
      <c r="AZR79" s="266"/>
      <c r="AZS79" s="261"/>
      <c r="AZT79" s="265"/>
      <c r="AZU79" s="266"/>
      <c r="AZV79" s="200"/>
      <c r="AZW79" s="266"/>
      <c r="AZX79" s="261"/>
      <c r="AZY79" s="265"/>
      <c r="AZZ79" s="266"/>
      <c r="BAA79" s="200"/>
      <c r="BAB79" s="266"/>
      <c r="BAC79" s="261"/>
      <c r="BAD79" s="265"/>
      <c r="BAE79" s="266"/>
      <c r="BAF79" s="200"/>
      <c r="BAG79" s="266"/>
      <c r="BAH79" s="261"/>
      <c r="BAI79" s="265"/>
      <c r="BAJ79" s="266"/>
      <c r="BAK79" s="200"/>
      <c r="BAL79" s="266"/>
      <c r="BAM79" s="261"/>
      <c r="BAN79" s="265"/>
      <c r="BAO79" s="266"/>
      <c r="BAP79" s="200"/>
      <c r="BAQ79" s="266"/>
      <c r="BAR79" s="261"/>
      <c r="BAS79" s="265"/>
      <c r="BAT79" s="266"/>
      <c r="BAU79" s="200"/>
      <c r="BAV79" s="266"/>
      <c r="BAW79" s="261"/>
      <c r="BAX79" s="265"/>
      <c r="BAY79" s="266"/>
      <c r="BAZ79" s="200"/>
      <c r="BBA79" s="266"/>
      <c r="BBB79" s="261"/>
      <c r="BBC79" s="265"/>
      <c r="BBD79" s="266"/>
      <c r="BBE79" s="200"/>
      <c r="BBF79" s="266"/>
      <c r="BBG79" s="261"/>
      <c r="BBH79" s="265"/>
      <c r="BBI79" s="266"/>
      <c r="BBJ79" s="200"/>
      <c r="BBK79" s="266"/>
      <c r="BBL79" s="261"/>
      <c r="BBM79" s="265"/>
      <c r="BBN79" s="266"/>
      <c r="BBO79" s="200"/>
      <c r="BBP79" s="266"/>
      <c r="BBQ79" s="261"/>
      <c r="BBR79" s="265"/>
      <c r="BBS79" s="266"/>
      <c r="BBT79" s="200"/>
      <c r="BBU79" s="266"/>
      <c r="BBV79" s="261"/>
      <c r="BBW79" s="265"/>
      <c r="BBX79" s="266"/>
      <c r="BBY79" s="200"/>
      <c r="BBZ79" s="266"/>
      <c r="BCA79" s="261"/>
      <c r="BCB79" s="265"/>
      <c r="BCC79" s="266"/>
      <c r="BCD79" s="200"/>
      <c r="BCE79" s="266"/>
      <c r="BCF79" s="261"/>
      <c r="BCG79" s="265"/>
      <c r="BCH79" s="266"/>
      <c r="BCI79" s="200"/>
      <c r="BCJ79" s="266"/>
      <c r="BCK79" s="261"/>
      <c r="BCL79" s="265"/>
      <c r="BCM79" s="266"/>
      <c r="BCN79" s="200"/>
      <c r="BCO79" s="266"/>
      <c r="BCP79" s="261"/>
      <c r="BCQ79" s="265"/>
      <c r="BCR79" s="266"/>
      <c r="BCS79" s="200"/>
      <c r="BCT79" s="266"/>
      <c r="BCU79" s="261"/>
      <c r="BCV79" s="265"/>
      <c r="BCW79" s="266"/>
      <c r="BCX79" s="200"/>
      <c r="BCY79" s="266"/>
      <c r="BCZ79" s="261"/>
      <c r="BDA79" s="265"/>
      <c r="BDB79" s="266"/>
      <c r="BDC79" s="200"/>
      <c r="BDD79" s="266"/>
      <c r="BDE79" s="261"/>
      <c r="BDF79" s="265"/>
      <c r="BDG79" s="266"/>
      <c r="BDH79" s="200"/>
      <c r="BDI79" s="266"/>
      <c r="BDJ79" s="261"/>
      <c r="BDK79" s="265"/>
      <c r="BDL79" s="266"/>
      <c r="BDM79" s="200"/>
      <c r="BDN79" s="266"/>
      <c r="BDO79" s="261"/>
      <c r="BDP79" s="265"/>
      <c r="BDQ79" s="266"/>
      <c r="BDR79" s="200"/>
      <c r="BDS79" s="266"/>
      <c r="BDT79" s="261"/>
      <c r="BDU79" s="265"/>
      <c r="BDV79" s="266"/>
      <c r="BDW79" s="200"/>
      <c r="BDX79" s="266"/>
      <c r="BDY79" s="261"/>
      <c r="BDZ79" s="265"/>
      <c r="BEA79" s="266"/>
      <c r="BEB79" s="200"/>
      <c r="BEC79" s="266"/>
      <c r="BED79" s="261"/>
      <c r="BEE79" s="265"/>
      <c r="BEF79" s="266"/>
      <c r="BEG79" s="200"/>
      <c r="BEH79" s="266"/>
      <c r="BEI79" s="261"/>
      <c r="BEJ79" s="265"/>
      <c r="BEK79" s="266"/>
      <c r="BEL79" s="200"/>
      <c r="BEM79" s="266"/>
      <c r="BEN79" s="261"/>
      <c r="BEO79" s="265"/>
      <c r="BEP79" s="266"/>
      <c r="BEQ79" s="200"/>
      <c r="BER79" s="266"/>
      <c r="BES79" s="261"/>
      <c r="BET79" s="265"/>
      <c r="BEU79" s="266"/>
      <c r="BEV79" s="200"/>
      <c r="BEW79" s="266"/>
      <c r="BEX79" s="261"/>
      <c r="BEY79" s="265"/>
      <c r="BEZ79" s="266"/>
      <c r="BFA79" s="200"/>
      <c r="BFB79" s="266"/>
      <c r="BFC79" s="261"/>
      <c r="BFD79" s="265"/>
      <c r="BFE79" s="266"/>
      <c r="BFF79" s="200"/>
      <c r="BFG79" s="266"/>
      <c r="BFH79" s="261"/>
      <c r="BFI79" s="265"/>
      <c r="BFJ79" s="266"/>
      <c r="BFK79" s="200"/>
      <c r="BFL79" s="266"/>
      <c r="BFM79" s="261"/>
      <c r="BFN79" s="265"/>
      <c r="BFO79" s="266"/>
      <c r="BFP79" s="200"/>
      <c r="BFQ79" s="266"/>
      <c r="BFR79" s="261"/>
      <c r="BFS79" s="265"/>
      <c r="BFT79" s="266"/>
      <c r="BFU79" s="200"/>
      <c r="BFV79" s="266"/>
      <c r="BFW79" s="261"/>
      <c r="BFX79" s="265"/>
      <c r="BFY79" s="266"/>
      <c r="BFZ79" s="200"/>
      <c r="BGA79" s="266"/>
      <c r="BGB79" s="261"/>
      <c r="BGC79" s="265"/>
      <c r="BGD79" s="266"/>
      <c r="BGE79" s="200"/>
      <c r="BGF79" s="266"/>
      <c r="BGG79" s="261"/>
      <c r="BGH79" s="265"/>
      <c r="BGI79" s="266"/>
      <c r="BGJ79" s="200"/>
      <c r="BGK79" s="266"/>
      <c r="BGL79" s="261"/>
      <c r="BGM79" s="265"/>
      <c r="BGN79" s="266"/>
      <c r="BGO79" s="200"/>
      <c r="BGP79" s="266"/>
      <c r="BGQ79" s="261"/>
      <c r="BGR79" s="265"/>
      <c r="BGS79" s="266"/>
      <c r="BGT79" s="200"/>
      <c r="BGU79" s="266"/>
      <c r="BGV79" s="261"/>
      <c r="BGW79" s="265"/>
      <c r="BGX79" s="266"/>
      <c r="BGY79" s="200"/>
      <c r="BGZ79" s="266"/>
      <c r="BHA79" s="261"/>
      <c r="BHB79" s="265"/>
      <c r="BHC79" s="266"/>
      <c r="BHD79" s="200"/>
      <c r="BHE79" s="266"/>
      <c r="BHF79" s="261"/>
      <c r="BHG79" s="265"/>
      <c r="BHH79" s="266"/>
      <c r="BHI79" s="200"/>
      <c r="BHJ79" s="266"/>
      <c r="BHK79" s="261"/>
      <c r="BHL79" s="265"/>
      <c r="BHM79" s="266"/>
      <c r="BHN79" s="200"/>
      <c r="BHO79" s="266"/>
      <c r="BHP79" s="261"/>
      <c r="BHQ79" s="265"/>
      <c r="BHR79" s="266"/>
      <c r="BHS79" s="200"/>
      <c r="BHT79" s="266"/>
      <c r="BHU79" s="261"/>
      <c r="BHV79" s="265"/>
      <c r="BHW79" s="266"/>
      <c r="BHX79" s="200"/>
      <c r="BHY79" s="266"/>
      <c r="BHZ79" s="261"/>
      <c r="BIA79" s="265"/>
      <c r="BIB79" s="266"/>
      <c r="BIC79" s="200"/>
      <c r="BID79" s="266"/>
      <c r="BIE79" s="261"/>
      <c r="BIF79" s="265"/>
      <c r="BIG79" s="266"/>
      <c r="BIH79" s="200"/>
      <c r="BII79" s="266"/>
      <c r="BIJ79" s="261"/>
      <c r="BIK79" s="265"/>
      <c r="BIL79" s="266"/>
      <c r="BIM79" s="200"/>
      <c r="BIN79" s="266"/>
      <c r="BIO79" s="261"/>
      <c r="BIP79" s="265"/>
      <c r="BIQ79" s="266"/>
      <c r="BIR79" s="200"/>
      <c r="BIS79" s="266"/>
      <c r="BIT79" s="261"/>
      <c r="BIU79" s="265"/>
      <c r="BIV79" s="266"/>
      <c r="BIW79" s="200"/>
      <c r="BIX79" s="266"/>
      <c r="BIY79" s="261"/>
      <c r="BIZ79" s="265"/>
      <c r="BJA79" s="266"/>
      <c r="BJB79" s="200"/>
      <c r="BJC79" s="266"/>
      <c r="BJD79" s="261"/>
      <c r="BJE79" s="265"/>
      <c r="BJF79" s="266"/>
      <c r="BJG79" s="200"/>
      <c r="BJH79" s="266"/>
      <c r="BJI79" s="261"/>
      <c r="BJJ79" s="265"/>
      <c r="BJK79" s="266"/>
      <c r="BJL79" s="200"/>
      <c r="BJM79" s="266"/>
      <c r="BJN79" s="261"/>
      <c r="BJO79" s="265"/>
      <c r="BJP79" s="266"/>
      <c r="BJQ79" s="200"/>
      <c r="BJR79" s="266"/>
      <c r="BJS79" s="261"/>
      <c r="BJT79" s="265"/>
      <c r="BJU79" s="266"/>
      <c r="BJV79" s="200"/>
      <c r="BJW79" s="266"/>
      <c r="BJX79" s="261"/>
      <c r="BJY79" s="265"/>
      <c r="BJZ79" s="266"/>
      <c r="BKA79" s="200"/>
      <c r="BKB79" s="266"/>
      <c r="BKC79" s="261"/>
      <c r="BKD79" s="265"/>
      <c r="BKE79" s="266"/>
      <c r="BKF79" s="200"/>
      <c r="BKG79" s="266"/>
      <c r="BKH79" s="261"/>
      <c r="BKI79" s="265"/>
      <c r="BKJ79" s="266"/>
      <c r="BKK79" s="200"/>
      <c r="BKL79" s="266"/>
      <c r="BKM79" s="261"/>
      <c r="BKN79" s="265"/>
      <c r="BKO79" s="266"/>
      <c r="BKP79" s="200"/>
      <c r="BKQ79" s="266"/>
      <c r="BKR79" s="261"/>
      <c r="BKS79" s="265"/>
      <c r="BKT79" s="266"/>
      <c r="BKU79" s="200"/>
      <c r="BKV79" s="266"/>
      <c r="BKW79" s="261"/>
      <c r="BKX79" s="265"/>
      <c r="BKY79" s="266"/>
      <c r="BKZ79" s="200"/>
      <c r="BLA79" s="266"/>
      <c r="BLB79" s="261"/>
      <c r="BLC79" s="265"/>
      <c r="BLD79" s="266"/>
      <c r="BLE79" s="200"/>
      <c r="BLF79" s="266"/>
      <c r="BLG79" s="261"/>
      <c r="BLH79" s="265"/>
      <c r="BLI79" s="266"/>
      <c r="BLJ79" s="200"/>
      <c r="BLK79" s="266"/>
      <c r="BLL79" s="261"/>
      <c r="BLM79" s="265"/>
      <c r="BLN79" s="266"/>
      <c r="BLO79" s="200"/>
      <c r="BLP79" s="266"/>
      <c r="BLQ79" s="261"/>
      <c r="BLR79" s="265"/>
      <c r="BLS79" s="266"/>
      <c r="BLT79" s="200"/>
      <c r="BLU79" s="266"/>
      <c r="BLV79" s="261"/>
      <c r="BLW79" s="265"/>
      <c r="BLX79" s="266"/>
      <c r="BLY79" s="200"/>
      <c r="BLZ79" s="266"/>
      <c r="BMA79" s="261"/>
      <c r="BMB79" s="265"/>
      <c r="BMC79" s="266"/>
      <c r="BMD79" s="200"/>
      <c r="BME79" s="266"/>
      <c r="BMF79" s="261"/>
      <c r="BMG79" s="265"/>
      <c r="BMH79" s="266"/>
      <c r="BMI79" s="200"/>
      <c r="BMJ79" s="266"/>
      <c r="BMK79" s="261"/>
      <c r="BML79" s="265"/>
      <c r="BMM79" s="266"/>
      <c r="BMN79" s="200"/>
      <c r="BMO79" s="266"/>
      <c r="BMP79" s="261"/>
      <c r="BMQ79" s="265"/>
      <c r="BMR79" s="266"/>
      <c r="BMS79" s="200"/>
      <c r="BMT79" s="266"/>
      <c r="BMU79" s="261"/>
      <c r="BMV79" s="265"/>
      <c r="BMW79" s="266"/>
      <c r="BMX79" s="200"/>
      <c r="BMY79" s="266"/>
      <c r="BMZ79" s="261"/>
      <c r="BNA79" s="265"/>
      <c r="BNB79" s="266"/>
      <c r="BNC79" s="200"/>
      <c r="BND79" s="266"/>
      <c r="BNE79" s="261"/>
      <c r="BNF79" s="265"/>
      <c r="BNG79" s="266"/>
      <c r="BNH79" s="200"/>
      <c r="BNI79" s="266"/>
      <c r="BNJ79" s="261"/>
      <c r="BNK79" s="265"/>
      <c r="BNL79" s="266"/>
      <c r="BNM79" s="200"/>
      <c r="BNN79" s="266"/>
      <c r="BNO79" s="261"/>
      <c r="BNP79" s="265"/>
      <c r="BNQ79" s="266"/>
      <c r="BNR79" s="200"/>
      <c r="BNS79" s="266"/>
      <c r="BNT79" s="261"/>
      <c r="BNU79" s="265"/>
      <c r="BNV79" s="266"/>
      <c r="BNW79" s="200"/>
      <c r="BNX79" s="266"/>
      <c r="BNY79" s="261"/>
      <c r="BNZ79" s="265"/>
      <c r="BOA79" s="266"/>
      <c r="BOB79" s="200"/>
      <c r="BOC79" s="266"/>
      <c r="BOD79" s="261"/>
      <c r="BOE79" s="265"/>
      <c r="BOF79" s="266"/>
      <c r="BOG79" s="200"/>
      <c r="BOH79" s="266"/>
      <c r="BOI79" s="261"/>
      <c r="BOJ79" s="265"/>
      <c r="BOK79" s="266"/>
      <c r="BOL79" s="200"/>
      <c r="BOM79" s="266"/>
      <c r="BON79" s="261"/>
      <c r="BOO79" s="265"/>
      <c r="BOP79" s="266"/>
      <c r="BOQ79" s="200"/>
      <c r="BOR79" s="266"/>
      <c r="BOS79" s="261"/>
      <c r="BOT79" s="265"/>
      <c r="BOU79" s="266"/>
      <c r="BOV79" s="200"/>
      <c r="BOW79" s="266"/>
      <c r="BOX79" s="261"/>
      <c r="BOY79" s="265"/>
      <c r="BOZ79" s="266"/>
      <c r="BPA79" s="200"/>
      <c r="BPB79" s="266"/>
      <c r="BPC79" s="261"/>
      <c r="BPD79" s="265"/>
      <c r="BPE79" s="266"/>
      <c r="BPF79" s="200"/>
      <c r="BPG79" s="266"/>
      <c r="BPH79" s="261"/>
      <c r="BPI79" s="265"/>
      <c r="BPJ79" s="266"/>
      <c r="BPK79" s="200"/>
      <c r="BPL79" s="266"/>
      <c r="BPM79" s="261"/>
      <c r="BPN79" s="265"/>
      <c r="BPO79" s="266"/>
      <c r="BPP79" s="200"/>
      <c r="BPQ79" s="266"/>
      <c r="BPR79" s="261"/>
      <c r="BPS79" s="265"/>
      <c r="BPT79" s="266"/>
      <c r="BPU79" s="200"/>
      <c r="BPV79" s="266"/>
      <c r="BPW79" s="261"/>
      <c r="BPX79" s="265"/>
      <c r="BPY79" s="266"/>
      <c r="BPZ79" s="200"/>
      <c r="BQA79" s="266"/>
      <c r="BQB79" s="261"/>
      <c r="BQC79" s="265"/>
      <c r="BQD79" s="266"/>
      <c r="BQE79" s="200"/>
      <c r="BQF79" s="266"/>
      <c r="BQG79" s="261"/>
      <c r="BQH79" s="265"/>
      <c r="BQI79" s="266"/>
      <c r="BQJ79" s="200"/>
      <c r="BQK79" s="266"/>
      <c r="BQL79" s="261"/>
      <c r="BQM79" s="265"/>
      <c r="BQN79" s="266"/>
      <c r="BQO79" s="200"/>
      <c r="BQP79" s="266"/>
      <c r="BQQ79" s="261"/>
      <c r="BQR79" s="265"/>
      <c r="BQS79" s="266"/>
      <c r="BQT79" s="200"/>
      <c r="BQU79" s="266"/>
      <c r="BQV79" s="261"/>
      <c r="BQW79" s="265"/>
      <c r="BQX79" s="266"/>
      <c r="BQY79" s="200"/>
      <c r="BQZ79" s="266"/>
      <c r="BRA79" s="261"/>
      <c r="BRB79" s="265"/>
      <c r="BRC79" s="266"/>
      <c r="BRD79" s="200"/>
      <c r="BRE79" s="266"/>
      <c r="BRF79" s="261"/>
      <c r="BRG79" s="265"/>
      <c r="BRH79" s="266"/>
      <c r="BRI79" s="200"/>
      <c r="BRJ79" s="266"/>
      <c r="BRK79" s="261"/>
      <c r="BRL79" s="265"/>
      <c r="BRM79" s="266"/>
      <c r="BRN79" s="200"/>
      <c r="BRO79" s="266"/>
      <c r="BRP79" s="261"/>
      <c r="BRQ79" s="265"/>
      <c r="BRR79" s="266"/>
      <c r="BRS79" s="200"/>
      <c r="BRT79" s="266"/>
      <c r="BRU79" s="261"/>
      <c r="BRV79" s="265"/>
      <c r="BRW79" s="266"/>
      <c r="BRX79" s="200"/>
      <c r="BRY79" s="266"/>
      <c r="BRZ79" s="261"/>
      <c r="BSA79" s="265"/>
      <c r="BSB79" s="266"/>
      <c r="BSC79" s="200"/>
      <c r="BSD79" s="266"/>
      <c r="BSE79" s="261"/>
      <c r="BSF79" s="265"/>
      <c r="BSG79" s="266"/>
      <c r="BSH79" s="200"/>
      <c r="BSI79" s="266"/>
      <c r="BSJ79" s="261"/>
      <c r="BSK79" s="265"/>
      <c r="BSL79" s="266"/>
      <c r="BSM79" s="200"/>
      <c r="BSN79" s="266"/>
      <c r="BSO79" s="261"/>
      <c r="BSP79" s="265"/>
      <c r="BSQ79" s="266"/>
      <c r="BSR79" s="200"/>
      <c r="BSS79" s="266"/>
      <c r="BST79" s="261"/>
      <c r="BSU79" s="265"/>
      <c r="BSV79" s="266"/>
      <c r="BSW79" s="200"/>
      <c r="BSX79" s="266"/>
      <c r="BSY79" s="261"/>
      <c r="BSZ79" s="265"/>
      <c r="BTA79" s="266"/>
      <c r="BTB79" s="200"/>
      <c r="BTC79" s="266"/>
      <c r="BTD79" s="261"/>
      <c r="BTE79" s="265"/>
      <c r="BTF79" s="266"/>
      <c r="BTG79" s="200"/>
      <c r="BTH79" s="266"/>
      <c r="BTI79" s="261"/>
      <c r="BTJ79" s="265"/>
      <c r="BTK79" s="266"/>
      <c r="BTL79" s="200"/>
      <c r="BTM79" s="266"/>
      <c r="BTN79" s="261"/>
      <c r="BTO79" s="265"/>
      <c r="BTP79" s="266"/>
      <c r="BTQ79" s="200"/>
      <c r="BTR79" s="266"/>
      <c r="BTS79" s="261"/>
      <c r="BTT79" s="265"/>
      <c r="BTU79" s="266"/>
      <c r="BTV79" s="200"/>
      <c r="BTW79" s="266"/>
      <c r="BTX79" s="261"/>
      <c r="BTY79" s="265"/>
      <c r="BTZ79" s="266"/>
      <c r="BUA79" s="200"/>
      <c r="BUB79" s="266"/>
      <c r="BUC79" s="261"/>
      <c r="BUD79" s="265"/>
      <c r="BUE79" s="266"/>
      <c r="BUF79" s="200"/>
      <c r="BUG79" s="266"/>
      <c r="BUH79" s="261"/>
      <c r="BUI79" s="265"/>
      <c r="BUJ79" s="266"/>
      <c r="BUK79" s="200"/>
      <c r="BUL79" s="266"/>
      <c r="BUM79" s="261"/>
      <c r="BUN79" s="265"/>
      <c r="BUO79" s="266"/>
      <c r="BUP79" s="200"/>
      <c r="BUQ79" s="266"/>
      <c r="BUR79" s="261"/>
      <c r="BUS79" s="265"/>
      <c r="BUT79" s="266"/>
      <c r="BUU79" s="200"/>
      <c r="BUV79" s="266"/>
      <c r="BUW79" s="261"/>
      <c r="BUX79" s="265"/>
      <c r="BUY79" s="266"/>
      <c r="BUZ79" s="200"/>
      <c r="BVA79" s="266"/>
      <c r="BVB79" s="261"/>
      <c r="BVC79" s="265"/>
      <c r="BVD79" s="266"/>
      <c r="BVE79" s="200"/>
      <c r="BVF79" s="266"/>
      <c r="BVG79" s="261"/>
      <c r="BVH79" s="265"/>
      <c r="BVI79" s="266"/>
      <c r="BVJ79" s="200"/>
      <c r="BVK79" s="266"/>
      <c r="BVL79" s="261"/>
      <c r="BVM79" s="265"/>
      <c r="BVN79" s="266"/>
      <c r="BVO79" s="200"/>
      <c r="BVP79" s="266"/>
      <c r="BVQ79" s="261"/>
      <c r="BVR79" s="265"/>
      <c r="BVS79" s="266"/>
      <c r="BVT79" s="200"/>
      <c r="BVU79" s="266"/>
      <c r="BVV79" s="261"/>
      <c r="BVW79" s="265"/>
      <c r="BVX79" s="266"/>
      <c r="BVY79" s="200"/>
      <c r="BVZ79" s="266"/>
      <c r="BWA79" s="261"/>
      <c r="BWB79" s="265"/>
      <c r="BWC79" s="266"/>
      <c r="BWD79" s="200"/>
      <c r="BWE79" s="266"/>
      <c r="BWF79" s="261"/>
      <c r="BWG79" s="265"/>
      <c r="BWH79" s="266"/>
      <c r="BWI79" s="200"/>
      <c r="BWJ79" s="266"/>
      <c r="BWK79" s="261"/>
      <c r="BWL79" s="265"/>
      <c r="BWM79" s="266"/>
      <c r="BWN79" s="200"/>
      <c r="BWO79" s="266"/>
      <c r="BWP79" s="261"/>
      <c r="BWQ79" s="265"/>
      <c r="BWR79" s="266"/>
      <c r="BWS79" s="200"/>
      <c r="BWT79" s="266"/>
      <c r="BWU79" s="261"/>
      <c r="BWV79" s="265"/>
      <c r="BWW79" s="266"/>
      <c r="BWX79" s="200"/>
      <c r="BWY79" s="266"/>
      <c r="BWZ79" s="261"/>
      <c r="BXA79" s="265"/>
      <c r="BXB79" s="266"/>
      <c r="BXC79" s="200"/>
      <c r="BXD79" s="266"/>
      <c r="BXE79" s="261"/>
      <c r="BXF79" s="265"/>
      <c r="BXG79" s="266"/>
      <c r="BXH79" s="200"/>
      <c r="BXI79" s="266"/>
      <c r="BXJ79" s="261"/>
      <c r="BXK79" s="265"/>
      <c r="BXL79" s="266"/>
      <c r="BXM79" s="200"/>
      <c r="BXN79" s="266"/>
      <c r="BXO79" s="261"/>
      <c r="BXP79" s="265"/>
      <c r="BXQ79" s="266"/>
      <c r="BXR79" s="200"/>
      <c r="BXS79" s="266"/>
      <c r="BXT79" s="261"/>
      <c r="BXU79" s="265"/>
      <c r="BXV79" s="266"/>
      <c r="BXW79" s="200"/>
      <c r="BXX79" s="266"/>
      <c r="BXY79" s="261"/>
      <c r="BXZ79" s="265"/>
      <c r="BYA79" s="266"/>
      <c r="BYB79" s="200"/>
      <c r="BYC79" s="266"/>
      <c r="BYD79" s="261"/>
      <c r="BYE79" s="265"/>
      <c r="BYF79" s="266"/>
      <c r="BYG79" s="200"/>
      <c r="BYH79" s="266"/>
      <c r="BYI79" s="261"/>
      <c r="BYJ79" s="265"/>
      <c r="BYK79" s="266"/>
      <c r="BYL79" s="200"/>
      <c r="BYM79" s="266"/>
      <c r="BYN79" s="261"/>
      <c r="BYO79" s="265"/>
      <c r="BYP79" s="266"/>
      <c r="BYQ79" s="200"/>
      <c r="BYR79" s="266"/>
      <c r="BYS79" s="261"/>
      <c r="BYT79" s="265"/>
      <c r="BYU79" s="266"/>
      <c r="BYV79" s="200"/>
      <c r="BYW79" s="266"/>
      <c r="BYX79" s="261"/>
      <c r="BYY79" s="265"/>
      <c r="BYZ79" s="266"/>
      <c r="BZA79" s="200"/>
      <c r="BZB79" s="266"/>
      <c r="BZC79" s="261"/>
      <c r="BZD79" s="265"/>
      <c r="BZE79" s="266"/>
      <c r="BZF79" s="200"/>
      <c r="BZG79" s="266"/>
      <c r="BZH79" s="261"/>
      <c r="BZI79" s="265"/>
      <c r="BZJ79" s="266"/>
      <c r="BZK79" s="200"/>
      <c r="BZL79" s="266"/>
      <c r="BZM79" s="261"/>
      <c r="BZN79" s="265"/>
      <c r="BZO79" s="266"/>
      <c r="BZP79" s="200"/>
      <c r="BZQ79" s="266"/>
      <c r="BZR79" s="261"/>
      <c r="BZS79" s="265"/>
      <c r="BZT79" s="266"/>
      <c r="BZU79" s="200"/>
      <c r="BZV79" s="266"/>
      <c r="BZW79" s="261"/>
      <c r="BZX79" s="265"/>
      <c r="BZY79" s="266"/>
      <c r="BZZ79" s="200"/>
      <c r="CAA79" s="266"/>
      <c r="CAB79" s="261"/>
      <c r="CAC79" s="265"/>
      <c r="CAD79" s="266"/>
      <c r="CAE79" s="200"/>
      <c r="CAF79" s="266"/>
      <c r="CAG79" s="261"/>
      <c r="CAH79" s="265"/>
      <c r="CAI79" s="266"/>
      <c r="CAJ79" s="200"/>
      <c r="CAK79" s="266"/>
      <c r="CAL79" s="261"/>
      <c r="CAM79" s="265"/>
      <c r="CAN79" s="266"/>
      <c r="CAO79" s="200"/>
      <c r="CAP79" s="266"/>
      <c r="CAQ79" s="261"/>
      <c r="CAR79" s="265"/>
      <c r="CAS79" s="266"/>
      <c r="CAT79" s="200"/>
      <c r="CAU79" s="266"/>
      <c r="CAV79" s="261"/>
      <c r="CAW79" s="265"/>
      <c r="CAX79" s="266"/>
      <c r="CAY79" s="200"/>
      <c r="CAZ79" s="266"/>
      <c r="CBA79" s="261"/>
      <c r="CBB79" s="265"/>
      <c r="CBC79" s="266"/>
      <c r="CBD79" s="200"/>
      <c r="CBE79" s="266"/>
      <c r="CBF79" s="261"/>
      <c r="CBG79" s="265"/>
      <c r="CBH79" s="266"/>
      <c r="CBI79" s="200"/>
      <c r="CBJ79" s="266"/>
      <c r="CBK79" s="261"/>
      <c r="CBL79" s="265"/>
      <c r="CBM79" s="266"/>
      <c r="CBN79" s="200"/>
      <c r="CBO79" s="266"/>
      <c r="CBP79" s="261"/>
      <c r="CBQ79" s="265"/>
      <c r="CBR79" s="266"/>
      <c r="CBS79" s="200"/>
      <c r="CBT79" s="266"/>
      <c r="CBU79" s="261"/>
      <c r="CBV79" s="265"/>
      <c r="CBW79" s="266"/>
      <c r="CBX79" s="200"/>
      <c r="CBY79" s="266"/>
      <c r="CBZ79" s="261"/>
      <c r="CCA79" s="265"/>
      <c r="CCB79" s="266"/>
      <c r="CCC79" s="200"/>
      <c r="CCD79" s="266"/>
      <c r="CCE79" s="261"/>
      <c r="CCF79" s="265"/>
      <c r="CCG79" s="266"/>
      <c r="CCH79" s="200"/>
      <c r="CCI79" s="266"/>
      <c r="CCJ79" s="261"/>
      <c r="CCK79" s="265"/>
      <c r="CCL79" s="266"/>
      <c r="CCM79" s="200"/>
      <c r="CCN79" s="266"/>
      <c r="CCO79" s="261"/>
      <c r="CCP79" s="265"/>
      <c r="CCQ79" s="266"/>
      <c r="CCR79" s="200"/>
      <c r="CCS79" s="266"/>
      <c r="CCT79" s="261"/>
      <c r="CCU79" s="265"/>
      <c r="CCV79" s="266"/>
      <c r="CCW79" s="200"/>
      <c r="CCX79" s="266"/>
      <c r="CCY79" s="261"/>
      <c r="CCZ79" s="265"/>
      <c r="CDA79" s="266"/>
      <c r="CDB79" s="200"/>
      <c r="CDC79" s="266"/>
      <c r="CDD79" s="261"/>
      <c r="CDE79" s="265"/>
      <c r="CDF79" s="266"/>
      <c r="CDG79" s="200"/>
      <c r="CDH79" s="266"/>
      <c r="CDI79" s="261"/>
      <c r="CDJ79" s="265"/>
      <c r="CDK79" s="266"/>
      <c r="CDL79" s="200"/>
      <c r="CDM79" s="266"/>
      <c r="CDN79" s="261"/>
      <c r="CDO79" s="265"/>
      <c r="CDP79" s="266"/>
      <c r="CDQ79" s="200"/>
      <c r="CDR79" s="266"/>
      <c r="CDS79" s="261"/>
      <c r="CDT79" s="265"/>
      <c r="CDU79" s="266"/>
      <c r="CDV79" s="200"/>
      <c r="CDW79" s="266"/>
      <c r="CDX79" s="261"/>
      <c r="CDY79" s="265"/>
      <c r="CDZ79" s="266"/>
      <c r="CEA79" s="200"/>
      <c r="CEB79" s="266"/>
      <c r="CEC79" s="261"/>
      <c r="CED79" s="265"/>
      <c r="CEE79" s="266"/>
      <c r="CEF79" s="200"/>
      <c r="CEG79" s="266"/>
      <c r="CEH79" s="261"/>
      <c r="CEI79" s="265"/>
      <c r="CEJ79" s="266"/>
      <c r="CEK79" s="200"/>
      <c r="CEL79" s="266"/>
      <c r="CEM79" s="261"/>
      <c r="CEN79" s="265"/>
      <c r="CEO79" s="266"/>
      <c r="CEP79" s="200"/>
      <c r="CEQ79" s="266"/>
      <c r="CER79" s="261"/>
      <c r="CES79" s="265"/>
      <c r="CET79" s="266"/>
      <c r="CEU79" s="200"/>
      <c r="CEV79" s="266"/>
      <c r="CEW79" s="261"/>
      <c r="CEX79" s="265"/>
      <c r="CEY79" s="266"/>
      <c r="CEZ79" s="200"/>
      <c r="CFA79" s="266"/>
      <c r="CFB79" s="261"/>
      <c r="CFC79" s="265"/>
      <c r="CFD79" s="266"/>
      <c r="CFE79" s="200"/>
      <c r="CFF79" s="266"/>
      <c r="CFG79" s="261"/>
      <c r="CFH79" s="265"/>
      <c r="CFI79" s="266"/>
      <c r="CFJ79" s="200"/>
      <c r="CFK79" s="266"/>
      <c r="CFL79" s="261"/>
      <c r="CFM79" s="265"/>
      <c r="CFN79" s="266"/>
      <c r="CFO79" s="200"/>
      <c r="CFP79" s="266"/>
      <c r="CFQ79" s="261"/>
      <c r="CFR79" s="265"/>
      <c r="CFS79" s="266"/>
      <c r="CFT79" s="200"/>
      <c r="CFU79" s="266"/>
      <c r="CFV79" s="261"/>
      <c r="CFW79" s="265"/>
      <c r="CFX79" s="266"/>
      <c r="CFY79" s="200"/>
      <c r="CFZ79" s="266"/>
      <c r="CGA79" s="261"/>
      <c r="CGB79" s="265"/>
      <c r="CGC79" s="266"/>
      <c r="CGD79" s="200"/>
      <c r="CGE79" s="266"/>
      <c r="CGF79" s="261"/>
      <c r="CGG79" s="265"/>
      <c r="CGH79" s="266"/>
      <c r="CGI79" s="200"/>
      <c r="CGJ79" s="266"/>
      <c r="CGK79" s="261"/>
      <c r="CGL79" s="265"/>
      <c r="CGM79" s="266"/>
      <c r="CGN79" s="200"/>
      <c r="CGO79" s="266"/>
      <c r="CGP79" s="261"/>
      <c r="CGQ79" s="265"/>
      <c r="CGR79" s="266"/>
      <c r="CGS79" s="200"/>
      <c r="CGT79" s="266"/>
      <c r="CGU79" s="261"/>
      <c r="CGV79" s="265"/>
      <c r="CGW79" s="266"/>
      <c r="CGX79" s="200"/>
      <c r="CGY79" s="266"/>
      <c r="CGZ79" s="261"/>
      <c r="CHA79" s="265"/>
      <c r="CHB79" s="266"/>
      <c r="CHC79" s="200"/>
      <c r="CHD79" s="266"/>
      <c r="CHE79" s="261"/>
      <c r="CHF79" s="265"/>
      <c r="CHG79" s="266"/>
      <c r="CHH79" s="200"/>
      <c r="CHI79" s="266"/>
      <c r="CHJ79" s="261"/>
      <c r="CHK79" s="265"/>
      <c r="CHL79" s="266"/>
      <c r="CHM79" s="200"/>
      <c r="CHN79" s="266"/>
      <c r="CHO79" s="261"/>
      <c r="CHP79" s="265"/>
      <c r="CHQ79" s="266"/>
      <c r="CHR79" s="200"/>
      <c r="CHS79" s="266"/>
      <c r="CHT79" s="261"/>
      <c r="CHU79" s="265"/>
      <c r="CHV79" s="266"/>
      <c r="CHW79" s="200"/>
      <c r="CHX79" s="266"/>
      <c r="CHY79" s="261"/>
      <c r="CHZ79" s="265"/>
      <c r="CIA79" s="266"/>
      <c r="CIB79" s="200"/>
      <c r="CIC79" s="266"/>
      <c r="CID79" s="261"/>
      <c r="CIE79" s="265"/>
      <c r="CIF79" s="266"/>
      <c r="CIG79" s="200"/>
      <c r="CIH79" s="266"/>
      <c r="CII79" s="261"/>
      <c r="CIJ79" s="265"/>
      <c r="CIK79" s="266"/>
      <c r="CIL79" s="200"/>
      <c r="CIM79" s="266"/>
      <c r="CIN79" s="261"/>
      <c r="CIO79" s="265"/>
      <c r="CIP79" s="266"/>
      <c r="CIQ79" s="200"/>
      <c r="CIR79" s="266"/>
      <c r="CIS79" s="261"/>
      <c r="CIT79" s="265"/>
      <c r="CIU79" s="266"/>
      <c r="CIV79" s="200"/>
      <c r="CIW79" s="266"/>
      <c r="CIX79" s="261"/>
      <c r="CIY79" s="265"/>
      <c r="CIZ79" s="266"/>
      <c r="CJA79" s="200"/>
      <c r="CJB79" s="266"/>
      <c r="CJC79" s="261"/>
      <c r="CJD79" s="265"/>
      <c r="CJE79" s="266"/>
      <c r="CJF79" s="200"/>
      <c r="CJG79" s="266"/>
      <c r="CJH79" s="261"/>
      <c r="CJI79" s="265"/>
      <c r="CJJ79" s="266"/>
      <c r="CJK79" s="200"/>
      <c r="CJL79" s="266"/>
      <c r="CJM79" s="261"/>
      <c r="CJN79" s="265"/>
      <c r="CJO79" s="266"/>
      <c r="CJP79" s="200"/>
      <c r="CJQ79" s="266"/>
      <c r="CJR79" s="261"/>
      <c r="CJS79" s="265"/>
      <c r="CJT79" s="266"/>
      <c r="CJU79" s="200"/>
      <c r="CJV79" s="266"/>
      <c r="CJW79" s="261"/>
      <c r="CJX79" s="265"/>
      <c r="CJY79" s="266"/>
      <c r="CJZ79" s="200"/>
      <c r="CKA79" s="266"/>
      <c r="CKB79" s="261"/>
      <c r="CKC79" s="265"/>
      <c r="CKD79" s="266"/>
      <c r="CKE79" s="200"/>
      <c r="CKF79" s="266"/>
      <c r="CKG79" s="261"/>
      <c r="CKH79" s="265"/>
      <c r="CKI79" s="266"/>
      <c r="CKJ79" s="200"/>
      <c r="CKK79" s="266"/>
      <c r="CKL79" s="261"/>
      <c r="CKM79" s="265"/>
      <c r="CKN79" s="266"/>
      <c r="CKO79" s="200"/>
      <c r="CKP79" s="266"/>
      <c r="CKQ79" s="261"/>
      <c r="CKR79" s="265"/>
      <c r="CKS79" s="266"/>
      <c r="CKT79" s="200"/>
      <c r="CKU79" s="266"/>
      <c r="CKV79" s="261"/>
      <c r="CKW79" s="265"/>
      <c r="CKX79" s="266"/>
      <c r="CKY79" s="200"/>
      <c r="CKZ79" s="266"/>
      <c r="CLA79" s="261"/>
      <c r="CLB79" s="265"/>
      <c r="CLC79" s="266"/>
      <c r="CLD79" s="200"/>
      <c r="CLE79" s="266"/>
      <c r="CLF79" s="261"/>
      <c r="CLG79" s="265"/>
      <c r="CLH79" s="266"/>
      <c r="CLI79" s="200"/>
      <c r="CLJ79" s="266"/>
      <c r="CLK79" s="261"/>
      <c r="CLL79" s="265"/>
      <c r="CLM79" s="266"/>
      <c r="CLN79" s="200"/>
      <c r="CLO79" s="266"/>
      <c r="CLP79" s="261"/>
      <c r="CLQ79" s="265"/>
      <c r="CLR79" s="266"/>
      <c r="CLS79" s="200"/>
      <c r="CLT79" s="266"/>
      <c r="CLU79" s="261"/>
      <c r="CLV79" s="265"/>
      <c r="CLW79" s="266"/>
      <c r="CLX79" s="200"/>
      <c r="CLY79" s="266"/>
      <c r="CLZ79" s="261"/>
      <c r="CMA79" s="265"/>
      <c r="CMB79" s="266"/>
      <c r="CMC79" s="200"/>
      <c r="CMD79" s="266"/>
      <c r="CME79" s="261"/>
      <c r="CMF79" s="265"/>
      <c r="CMG79" s="266"/>
      <c r="CMH79" s="200"/>
      <c r="CMI79" s="266"/>
      <c r="CMJ79" s="261"/>
      <c r="CMK79" s="265"/>
      <c r="CML79" s="266"/>
      <c r="CMM79" s="200"/>
      <c r="CMN79" s="266"/>
      <c r="CMO79" s="261"/>
      <c r="CMP79" s="265"/>
      <c r="CMQ79" s="266"/>
      <c r="CMR79" s="200"/>
      <c r="CMS79" s="266"/>
      <c r="CMT79" s="261"/>
      <c r="CMU79" s="265"/>
      <c r="CMV79" s="266"/>
      <c r="CMW79" s="200"/>
      <c r="CMX79" s="266"/>
      <c r="CMY79" s="261"/>
      <c r="CMZ79" s="265"/>
      <c r="CNA79" s="266"/>
      <c r="CNB79" s="200"/>
      <c r="CNC79" s="266"/>
      <c r="CND79" s="261"/>
      <c r="CNE79" s="265"/>
      <c r="CNF79" s="266"/>
      <c r="CNG79" s="200"/>
      <c r="CNH79" s="266"/>
      <c r="CNI79" s="261"/>
      <c r="CNJ79" s="265"/>
      <c r="CNK79" s="266"/>
      <c r="CNL79" s="200"/>
      <c r="CNM79" s="266"/>
      <c r="CNN79" s="261"/>
      <c r="CNO79" s="265"/>
      <c r="CNP79" s="266"/>
      <c r="CNQ79" s="200"/>
      <c r="CNR79" s="266"/>
      <c r="CNS79" s="261"/>
      <c r="CNT79" s="265"/>
      <c r="CNU79" s="266"/>
      <c r="CNV79" s="200"/>
      <c r="CNW79" s="266"/>
      <c r="CNX79" s="261"/>
      <c r="CNY79" s="265"/>
      <c r="CNZ79" s="266"/>
      <c r="COA79" s="200"/>
      <c r="COB79" s="266"/>
      <c r="COC79" s="261"/>
      <c r="COD79" s="265"/>
      <c r="COE79" s="266"/>
      <c r="COF79" s="200"/>
      <c r="COG79" s="266"/>
      <c r="COH79" s="261"/>
      <c r="COI79" s="265"/>
      <c r="COJ79" s="266"/>
      <c r="COK79" s="200"/>
      <c r="COL79" s="266"/>
      <c r="COM79" s="261"/>
      <c r="CON79" s="265"/>
      <c r="COO79" s="266"/>
      <c r="COP79" s="200"/>
      <c r="COQ79" s="266"/>
      <c r="COR79" s="261"/>
      <c r="COS79" s="265"/>
      <c r="COT79" s="266"/>
      <c r="COU79" s="200"/>
      <c r="COV79" s="266"/>
      <c r="COW79" s="261"/>
      <c r="COX79" s="265"/>
      <c r="COY79" s="266"/>
      <c r="COZ79" s="200"/>
      <c r="CPA79" s="266"/>
      <c r="CPB79" s="261"/>
      <c r="CPC79" s="265"/>
      <c r="CPD79" s="266"/>
      <c r="CPE79" s="200"/>
      <c r="CPF79" s="266"/>
      <c r="CPG79" s="261"/>
      <c r="CPH79" s="265"/>
      <c r="CPI79" s="266"/>
      <c r="CPJ79" s="200"/>
      <c r="CPK79" s="266"/>
      <c r="CPL79" s="261"/>
      <c r="CPM79" s="265"/>
      <c r="CPN79" s="266"/>
      <c r="CPO79" s="200"/>
      <c r="CPP79" s="266"/>
      <c r="CPQ79" s="261"/>
      <c r="CPR79" s="265"/>
      <c r="CPS79" s="266"/>
      <c r="CPT79" s="200"/>
      <c r="CPU79" s="266"/>
      <c r="CPV79" s="261"/>
      <c r="CPW79" s="265"/>
      <c r="CPX79" s="266"/>
      <c r="CPY79" s="200"/>
      <c r="CPZ79" s="266"/>
      <c r="CQA79" s="261"/>
      <c r="CQB79" s="265"/>
      <c r="CQC79" s="266"/>
      <c r="CQD79" s="200"/>
      <c r="CQE79" s="266"/>
      <c r="CQF79" s="261"/>
      <c r="CQG79" s="265"/>
      <c r="CQH79" s="266"/>
      <c r="CQI79" s="200"/>
      <c r="CQJ79" s="266"/>
      <c r="CQK79" s="261"/>
      <c r="CQL79" s="265"/>
      <c r="CQM79" s="266"/>
      <c r="CQN79" s="200"/>
      <c r="CQO79" s="266"/>
      <c r="CQP79" s="261"/>
      <c r="CQQ79" s="265"/>
      <c r="CQR79" s="266"/>
      <c r="CQS79" s="200"/>
      <c r="CQT79" s="266"/>
      <c r="CQU79" s="261"/>
      <c r="CQV79" s="265"/>
      <c r="CQW79" s="266"/>
      <c r="CQX79" s="200"/>
      <c r="CQY79" s="266"/>
      <c r="CQZ79" s="261"/>
      <c r="CRA79" s="265"/>
      <c r="CRB79" s="266"/>
      <c r="CRC79" s="200"/>
      <c r="CRD79" s="266"/>
      <c r="CRE79" s="261"/>
      <c r="CRF79" s="265"/>
      <c r="CRG79" s="266"/>
      <c r="CRH79" s="200"/>
      <c r="CRI79" s="266"/>
      <c r="CRJ79" s="261"/>
      <c r="CRK79" s="265"/>
      <c r="CRL79" s="266"/>
      <c r="CRM79" s="200"/>
      <c r="CRN79" s="266"/>
      <c r="CRO79" s="261"/>
      <c r="CRP79" s="265"/>
      <c r="CRQ79" s="266"/>
      <c r="CRR79" s="200"/>
      <c r="CRS79" s="266"/>
      <c r="CRT79" s="261"/>
      <c r="CRU79" s="265"/>
      <c r="CRV79" s="266"/>
      <c r="CRW79" s="200"/>
      <c r="CRX79" s="266"/>
      <c r="CRY79" s="261"/>
      <c r="CRZ79" s="265"/>
      <c r="CSA79" s="266"/>
      <c r="CSB79" s="200"/>
      <c r="CSC79" s="266"/>
      <c r="CSD79" s="261"/>
      <c r="CSE79" s="265"/>
      <c r="CSF79" s="266"/>
      <c r="CSG79" s="200"/>
      <c r="CSH79" s="266"/>
      <c r="CSI79" s="261"/>
      <c r="CSJ79" s="265"/>
      <c r="CSK79" s="266"/>
      <c r="CSL79" s="200"/>
      <c r="CSM79" s="266"/>
      <c r="CSN79" s="261"/>
      <c r="CSO79" s="265"/>
      <c r="CSP79" s="266"/>
      <c r="CSQ79" s="200"/>
      <c r="CSR79" s="266"/>
      <c r="CSS79" s="261"/>
      <c r="CST79" s="265"/>
      <c r="CSU79" s="266"/>
      <c r="CSV79" s="200"/>
      <c r="CSW79" s="266"/>
      <c r="CSX79" s="261"/>
      <c r="CSY79" s="265"/>
      <c r="CSZ79" s="266"/>
      <c r="CTA79" s="200"/>
      <c r="CTB79" s="266"/>
      <c r="CTC79" s="261"/>
      <c r="CTD79" s="265"/>
      <c r="CTE79" s="266"/>
      <c r="CTF79" s="200"/>
      <c r="CTG79" s="266"/>
      <c r="CTH79" s="261"/>
      <c r="CTI79" s="265"/>
      <c r="CTJ79" s="266"/>
      <c r="CTK79" s="200"/>
      <c r="CTL79" s="266"/>
      <c r="CTM79" s="261"/>
      <c r="CTN79" s="265"/>
      <c r="CTO79" s="266"/>
      <c r="CTP79" s="200"/>
      <c r="CTQ79" s="266"/>
      <c r="CTR79" s="261"/>
      <c r="CTS79" s="265"/>
      <c r="CTT79" s="266"/>
      <c r="CTU79" s="200"/>
      <c r="CTV79" s="266"/>
      <c r="CTW79" s="261"/>
      <c r="CTX79" s="265"/>
      <c r="CTY79" s="266"/>
      <c r="CTZ79" s="200"/>
      <c r="CUA79" s="266"/>
      <c r="CUB79" s="261"/>
      <c r="CUC79" s="265"/>
      <c r="CUD79" s="266"/>
      <c r="CUE79" s="200"/>
      <c r="CUF79" s="266"/>
      <c r="CUG79" s="261"/>
      <c r="CUH79" s="265"/>
      <c r="CUI79" s="266"/>
      <c r="CUJ79" s="200"/>
      <c r="CUK79" s="266"/>
      <c r="CUL79" s="261"/>
      <c r="CUM79" s="265"/>
      <c r="CUN79" s="266"/>
      <c r="CUO79" s="200"/>
      <c r="CUP79" s="266"/>
      <c r="CUQ79" s="261"/>
      <c r="CUR79" s="265"/>
      <c r="CUS79" s="266"/>
      <c r="CUT79" s="200"/>
      <c r="CUU79" s="266"/>
      <c r="CUV79" s="261"/>
      <c r="CUW79" s="265"/>
      <c r="CUX79" s="266"/>
      <c r="CUY79" s="200"/>
      <c r="CUZ79" s="266"/>
      <c r="CVA79" s="261"/>
      <c r="CVB79" s="265"/>
      <c r="CVC79" s="266"/>
      <c r="CVD79" s="200"/>
      <c r="CVE79" s="266"/>
      <c r="CVF79" s="261"/>
      <c r="CVG79" s="265"/>
      <c r="CVH79" s="266"/>
      <c r="CVI79" s="200"/>
      <c r="CVJ79" s="266"/>
      <c r="CVK79" s="261"/>
      <c r="CVL79" s="265"/>
      <c r="CVM79" s="266"/>
      <c r="CVN79" s="200"/>
      <c r="CVO79" s="266"/>
      <c r="CVP79" s="261"/>
      <c r="CVQ79" s="265"/>
      <c r="CVR79" s="266"/>
      <c r="CVS79" s="200"/>
      <c r="CVT79" s="266"/>
      <c r="CVU79" s="261"/>
      <c r="CVV79" s="265"/>
      <c r="CVW79" s="266"/>
      <c r="CVX79" s="200"/>
      <c r="CVY79" s="266"/>
      <c r="CVZ79" s="261"/>
      <c r="CWA79" s="265"/>
      <c r="CWB79" s="266"/>
      <c r="CWC79" s="200"/>
      <c r="CWD79" s="266"/>
      <c r="CWE79" s="261"/>
      <c r="CWF79" s="265"/>
      <c r="CWG79" s="266"/>
      <c r="CWH79" s="200"/>
      <c r="CWI79" s="266"/>
      <c r="CWJ79" s="261"/>
      <c r="CWK79" s="265"/>
      <c r="CWL79" s="266"/>
      <c r="CWM79" s="200"/>
      <c r="CWN79" s="266"/>
      <c r="CWO79" s="261"/>
      <c r="CWP79" s="265"/>
      <c r="CWQ79" s="266"/>
      <c r="CWR79" s="200"/>
      <c r="CWS79" s="266"/>
      <c r="CWT79" s="261"/>
      <c r="CWU79" s="265"/>
      <c r="CWV79" s="266"/>
      <c r="CWW79" s="200"/>
      <c r="CWX79" s="266"/>
      <c r="CWY79" s="261"/>
      <c r="CWZ79" s="265"/>
      <c r="CXA79" s="266"/>
      <c r="CXB79" s="200"/>
      <c r="CXC79" s="266"/>
      <c r="CXD79" s="261"/>
      <c r="CXE79" s="265"/>
      <c r="CXF79" s="266"/>
      <c r="CXG79" s="200"/>
      <c r="CXH79" s="266"/>
      <c r="CXI79" s="261"/>
      <c r="CXJ79" s="265"/>
      <c r="CXK79" s="266"/>
      <c r="CXL79" s="200"/>
      <c r="CXM79" s="266"/>
      <c r="CXN79" s="261"/>
      <c r="CXO79" s="265"/>
      <c r="CXP79" s="266"/>
      <c r="CXQ79" s="200"/>
      <c r="CXR79" s="266"/>
      <c r="CXS79" s="261"/>
      <c r="CXT79" s="265"/>
      <c r="CXU79" s="266"/>
      <c r="CXV79" s="200"/>
      <c r="CXW79" s="266"/>
      <c r="CXX79" s="261"/>
      <c r="CXY79" s="265"/>
      <c r="CXZ79" s="266"/>
      <c r="CYA79" s="200"/>
      <c r="CYB79" s="266"/>
      <c r="CYC79" s="261"/>
      <c r="CYD79" s="265"/>
      <c r="CYE79" s="266"/>
      <c r="CYF79" s="200"/>
      <c r="CYG79" s="266"/>
      <c r="CYH79" s="261"/>
      <c r="CYI79" s="265"/>
      <c r="CYJ79" s="266"/>
      <c r="CYK79" s="200"/>
      <c r="CYL79" s="266"/>
      <c r="CYM79" s="261"/>
      <c r="CYN79" s="265"/>
      <c r="CYO79" s="266"/>
      <c r="CYP79" s="200"/>
      <c r="CYQ79" s="266"/>
      <c r="CYR79" s="261"/>
      <c r="CYS79" s="265"/>
      <c r="CYT79" s="266"/>
      <c r="CYU79" s="200"/>
      <c r="CYV79" s="266"/>
      <c r="CYW79" s="261"/>
      <c r="CYX79" s="265"/>
      <c r="CYY79" s="266"/>
      <c r="CYZ79" s="200"/>
      <c r="CZA79" s="266"/>
      <c r="CZB79" s="261"/>
      <c r="CZC79" s="265"/>
      <c r="CZD79" s="266"/>
      <c r="CZE79" s="200"/>
      <c r="CZF79" s="266"/>
      <c r="CZG79" s="261"/>
      <c r="CZH79" s="265"/>
      <c r="CZI79" s="266"/>
      <c r="CZJ79" s="200"/>
      <c r="CZK79" s="266"/>
      <c r="CZL79" s="261"/>
      <c r="CZM79" s="265"/>
      <c r="CZN79" s="266"/>
      <c r="CZO79" s="200"/>
      <c r="CZP79" s="266"/>
      <c r="CZQ79" s="261"/>
      <c r="CZR79" s="265"/>
      <c r="CZS79" s="266"/>
      <c r="CZT79" s="200"/>
      <c r="CZU79" s="266"/>
      <c r="CZV79" s="261"/>
      <c r="CZW79" s="265"/>
      <c r="CZX79" s="266"/>
      <c r="CZY79" s="200"/>
      <c r="CZZ79" s="266"/>
      <c r="DAA79" s="261"/>
      <c r="DAB79" s="265"/>
      <c r="DAC79" s="266"/>
      <c r="DAD79" s="200"/>
      <c r="DAE79" s="266"/>
      <c r="DAF79" s="261"/>
      <c r="DAG79" s="265"/>
      <c r="DAH79" s="266"/>
      <c r="DAI79" s="200"/>
      <c r="DAJ79" s="266"/>
      <c r="DAK79" s="261"/>
      <c r="DAL79" s="265"/>
      <c r="DAM79" s="266"/>
      <c r="DAN79" s="200"/>
      <c r="DAO79" s="266"/>
      <c r="DAP79" s="261"/>
      <c r="DAQ79" s="265"/>
      <c r="DAR79" s="266"/>
      <c r="DAS79" s="200"/>
      <c r="DAT79" s="266"/>
      <c r="DAU79" s="261"/>
      <c r="DAV79" s="265"/>
      <c r="DAW79" s="266"/>
      <c r="DAX79" s="200"/>
      <c r="DAY79" s="266"/>
      <c r="DAZ79" s="261"/>
      <c r="DBA79" s="265"/>
      <c r="DBB79" s="266"/>
      <c r="DBC79" s="200"/>
      <c r="DBD79" s="266"/>
      <c r="DBE79" s="261"/>
      <c r="DBF79" s="265"/>
      <c r="DBG79" s="266"/>
      <c r="DBH79" s="200"/>
      <c r="DBI79" s="266"/>
      <c r="DBJ79" s="261"/>
      <c r="DBK79" s="265"/>
      <c r="DBL79" s="266"/>
      <c r="DBM79" s="200"/>
      <c r="DBN79" s="266"/>
      <c r="DBO79" s="261"/>
      <c r="DBP79" s="265"/>
      <c r="DBQ79" s="266"/>
      <c r="DBR79" s="200"/>
      <c r="DBS79" s="266"/>
      <c r="DBT79" s="261"/>
      <c r="DBU79" s="265"/>
      <c r="DBV79" s="266"/>
      <c r="DBW79" s="200"/>
      <c r="DBX79" s="266"/>
      <c r="DBY79" s="261"/>
      <c r="DBZ79" s="265"/>
      <c r="DCA79" s="266"/>
      <c r="DCB79" s="200"/>
      <c r="DCC79" s="266"/>
      <c r="DCD79" s="261"/>
      <c r="DCE79" s="265"/>
      <c r="DCF79" s="266"/>
      <c r="DCG79" s="200"/>
      <c r="DCH79" s="266"/>
      <c r="DCI79" s="261"/>
      <c r="DCJ79" s="265"/>
      <c r="DCK79" s="266"/>
      <c r="DCL79" s="200"/>
      <c r="DCM79" s="266"/>
      <c r="DCN79" s="261"/>
      <c r="DCO79" s="265"/>
      <c r="DCP79" s="266"/>
      <c r="DCQ79" s="200"/>
      <c r="DCR79" s="266"/>
      <c r="DCS79" s="261"/>
      <c r="DCT79" s="265"/>
      <c r="DCU79" s="266"/>
      <c r="DCV79" s="200"/>
      <c r="DCW79" s="266"/>
      <c r="DCX79" s="261"/>
      <c r="DCY79" s="265"/>
      <c r="DCZ79" s="266"/>
      <c r="DDA79" s="200"/>
      <c r="DDB79" s="266"/>
      <c r="DDC79" s="261"/>
      <c r="DDD79" s="265"/>
      <c r="DDE79" s="266"/>
      <c r="DDF79" s="200"/>
      <c r="DDG79" s="266"/>
      <c r="DDH79" s="261"/>
      <c r="DDI79" s="265"/>
      <c r="DDJ79" s="266"/>
      <c r="DDK79" s="200"/>
      <c r="DDL79" s="266"/>
      <c r="DDM79" s="261"/>
      <c r="DDN79" s="265"/>
      <c r="DDO79" s="266"/>
      <c r="DDP79" s="200"/>
      <c r="DDQ79" s="266"/>
      <c r="DDR79" s="261"/>
      <c r="DDS79" s="265"/>
      <c r="DDT79" s="266"/>
      <c r="DDU79" s="200"/>
      <c r="DDV79" s="266"/>
      <c r="DDW79" s="261"/>
      <c r="DDX79" s="265"/>
      <c r="DDY79" s="266"/>
      <c r="DDZ79" s="200"/>
      <c r="DEA79" s="266"/>
      <c r="DEB79" s="261"/>
      <c r="DEC79" s="265"/>
      <c r="DED79" s="266"/>
      <c r="DEE79" s="200"/>
      <c r="DEF79" s="266"/>
      <c r="DEG79" s="261"/>
      <c r="DEH79" s="265"/>
      <c r="DEI79" s="266"/>
      <c r="DEJ79" s="200"/>
      <c r="DEK79" s="266"/>
      <c r="DEL79" s="261"/>
      <c r="DEM79" s="265"/>
      <c r="DEN79" s="266"/>
      <c r="DEO79" s="200"/>
      <c r="DEP79" s="266"/>
      <c r="DEQ79" s="261"/>
      <c r="DER79" s="265"/>
      <c r="DES79" s="266"/>
      <c r="DET79" s="200"/>
      <c r="DEU79" s="266"/>
      <c r="DEV79" s="261"/>
      <c r="DEW79" s="265"/>
      <c r="DEX79" s="266"/>
      <c r="DEY79" s="200"/>
      <c r="DEZ79" s="266"/>
      <c r="DFA79" s="261"/>
      <c r="DFB79" s="265"/>
      <c r="DFC79" s="266"/>
      <c r="DFD79" s="200"/>
      <c r="DFE79" s="266"/>
      <c r="DFF79" s="261"/>
      <c r="DFG79" s="265"/>
      <c r="DFH79" s="266"/>
      <c r="DFI79" s="200"/>
      <c r="DFJ79" s="266"/>
      <c r="DFK79" s="261"/>
      <c r="DFL79" s="265"/>
      <c r="DFM79" s="266"/>
      <c r="DFN79" s="200"/>
      <c r="DFO79" s="266"/>
      <c r="DFP79" s="261"/>
      <c r="DFQ79" s="265"/>
      <c r="DFR79" s="266"/>
      <c r="DFS79" s="200"/>
      <c r="DFT79" s="266"/>
      <c r="DFU79" s="261"/>
      <c r="DFV79" s="265"/>
      <c r="DFW79" s="266"/>
      <c r="DFX79" s="200"/>
      <c r="DFY79" s="266"/>
      <c r="DFZ79" s="261"/>
      <c r="DGA79" s="265"/>
      <c r="DGB79" s="266"/>
      <c r="DGC79" s="200"/>
      <c r="DGD79" s="266"/>
      <c r="DGE79" s="261"/>
      <c r="DGF79" s="265"/>
      <c r="DGG79" s="266"/>
      <c r="DGH79" s="200"/>
      <c r="DGI79" s="266"/>
      <c r="DGJ79" s="261"/>
      <c r="DGK79" s="265"/>
      <c r="DGL79" s="266"/>
      <c r="DGM79" s="200"/>
      <c r="DGN79" s="266"/>
      <c r="DGO79" s="261"/>
      <c r="DGP79" s="265"/>
      <c r="DGQ79" s="266"/>
      <c r="DGR79" s="200"/>
      <c r="DGS79" s="266"/>
      <c r="DGT79" s="261"/>
      <c r="DGU79" s="265"/>
      <c r="DGV79" s="266"/>
      <c r="DGW79" s="200"/>
      <c r="DGX79" s="266"/>
      <c r="DGY79" s="261"/>
      <c r="DGZ79" s="265"/>
      <c r="DHA79" s="266"/>
      <c r="DHB79" s="200"/>
      <c r="DHC79" s="266"/>
      <c r="DHD79" s="261"/>
      <c r="DHE79" s="265"/>
      <c r="DHF79" s="266"/>
      <c r="DHG79" s="200"/>
      <c r="DHH79" s="266"/>
      <c r="DHI79" s="261"/>
      <c r="DHJ79" s="265"/>
      <c r="DHK79" s="266"/>
      <c r="DHL79" s="200"/>
      <c r="DHM79" s="266"/>
      <c r="DHN79" s="261"/>
      <c r="DHO79" s="265"/>
      <c r="DHP79" s="266"/>
      <c r="DHQ79" s="200"/>
      <c r="DHR79" s="266"/>
      <c r="DHS79" s="261"/>
      <c r="DHT79" s="265"/>
      <c r="DHU79" s="266"/>
      <c r="DHV79" s="200"/>
      <c r="DHW79" s="266"/>
      <c r="DHX79" s="261"/>
      <c r="DHY79" s="265"/>
      <c r="DHZ79" s="266"/>
      <c r="DIA79" s="200"/>
      <c r="DIB79" s="266"/>
      <c r="DIC79" s="261"/>
      <c r="DID79" s="265"/>
      <c r="DIE79" s="266"/>
      <c r="DIF79" s="200"/>
      <c r="DIG79" s="266"/>
      <c r="DIH79" s="261"/>
      <c r="DII79" s="265"/>
      <c r="DIJ79" s="266"/>
      <c r="DIK79" s="200"/>
      <c r="DIL79" s="266"/>
      <c r="DIM79" s="261"/>
      <c r="DIN79" s="265"/>
      <c r="DIO79" s="266"/>
      <c r="DIP79" s="200"/>
      <c r="DIQ79" s="266"/>
      <c r="DIR79" s="261"/>
      <c r="DIS79" s="265"/>
      <c r="DIT79" s="266"/>
      <c r="DIU79" s="200"/>
      <c r="DIV79" s="266"/>
      <c r="DIW79" s="261"/>
      <c r="DIX79" s="265"/>
      <c r="DIY79" s="266"/>
      <c r="DIZ79" s="200"/>
      <c r="DJA79" s="266"/>
      <c r="DJB79" s="261"/>
      <c r="DJC79" s="265"/>
      <c r="DJD79" s="266"/>
      <c r="DJE79" s="200"/>
      <c r="DJF79" s="266"/>
      <c r="DJG79" s="261"/>
      <c r="DJH79" s="265"/>
      <c r="DJI79" s="266"/>
      <c r="DJJ79" s="200"/>
      <c r="DJK79" s="266"/>
      <c r="DJL79" s="261"/>
      <c r="DJM79" s="265"/>
      <c r="DJN79" s="266"/>
      <c r="DJO79" s="200"/>
      <c r="DJP79" s="266"/>
      <c r="DJQ79" s="261"/>
      <c r="DJR79" s="265"/>
      <c r="DJS79" s="266"/>
      <c r="DJT79" s="200"/>
      <c r="DJU79" s="266"/>
      <c r="DJV79" s="261"/>
      <c r="DJW79" s="265"/>
      <c r="DJX79" s="266"/>
      <c r="DJY79" s="200"/>
      <c r="DJZ79" s="266"/>
      <c r="DKA79" s="261"/>
      <c r="DKB79" s="265"/>
      <c r="DKC79" s="266"/>
      <c r="DKD79" s="200"/>
      <c r="DKE79" s="266"/>
      <c r="DKF79" s="261"/>
      <c r="DKG79" s="265"/>
      <c r="DKH79" s="266"/>
      <c r="DKI79" s="200"/>
      <c r="DKJ79" s="266"/>
      <c r="DKK79" s="261"/>
      <c r="DKL79" s="265"/>
      <c r="DKM79" s="266"/>
      <c r="DKN79" s="200"/>
      <c r="DKO79" s="266"/>
      <c r="DKP79" s="261"/>
      <c r="DKQ79" s="265"/>
      <c r="DKR79" s="266"/>
      <c r="DKS79" s="200"/>
      <c r="DKT79" s="266"/>
      <c r="DKU79" s="261"/>
      <c r="DKV79" s="265"/>
      <c r="DKW79" s="266"/>
      <c r="DKX79" s="200"/>
      <c r="DKY79" s="266"/>
      <c r="DKZ79" s="261"/>
      <c r="DLA79" s="265"/>
      <c r="DLB79" s="266"/>
      <c r="DLC79" s="200"/>
      <c r="DLD79" s="266"/>
      <c r="DLE79" s="261"/>
      <c r="DLF79" s="265"/>
      <c r="DLG79" s="266"/>
      <c r="DLH79" s="200"/>
      <c r="DLI79" s="266"/>
      <c r="DLJ79" s="261"/>
      <c r="DLK79" s="265"/>
      <c r="DLL79" s="266"/>
      <c r="DLM79" s="200"/>
      <c r="DLN79" s="266"/>
      <c r="DLO79" s="261"/>
      <c r="DLP79" s="265"/>
      <c r="DLQ79" s="266"/>
      <c r="DLR79" s="200"/>
      <c r="DLS79" s="266"/>
      <c r="DLT79" s="261"/>
      <c r="DLU79" s="265"/>
      <c r="DLV79" s="266"/>
      <c r="DLW79" s="200"/>
      <c r="DLX79" s="266"/>
      <c r="DLY79" s="261"/>
      <c r="DLZ79" s="265"/>
      <c r="DMA79" s="266"/>
      <c r="DMB79" s="200"/>
      <c r="DMC79" s="266"/>
      <c r="DMD79" s="261"/>
      <c r="DME79" s="265"/>
      <c r="DMF79" s="266"/>
      <c r="DMG79" s="200"/>
      <c r="DMH79" s="266"/>
      <c r="DMI79" s="261"/>
      <c r="DMJ79" s="265"/>
      <c r="DMK79" s="266"/>
      <c r="DML79" s="200"/>
      <c r="DMM79" s="266"/>
      <c r="DMN79" s="261"/>
      <c r="DMO79" s="265"/>
      <c r="DMP79" s="266"/>
      <c r="DMQ79" s="200"/>
      <c r="DMR79" s="266"/>
      <c r="DMS79" s="261"/>
      <c r="DMT79" s="265"/>
      <c r="DMU79" s="266"/>
      <c r="DMV79" s="200"/>
      <c r="DMW79" s="266"/>
      <c r="DMX79" s="261"/>
      <c r="DMY79" s="265"/>
      <c r="DMZ79" s="266"/>
      <c r="DNA79" s="200"/>
      <c r="DNB79" s="266"/>
      <c r="DNC79" s="261"/>
      <c r="DND79" s="265"/>
      <c r="DNE79" s="266"/>
      <c r="DNF79" s="200"/>
      <c r="DNG79" s="266"/>
      <c r="DNH79" s="261"/>
      <c r="DNI79" s="265"/>
      <c r="DNJ79" s="266"/>
      <c r="DNK79" s="200"/>
      <c r="DNL79" s="266"/>
      <c r="DNM79" s="261"/>
      <c r="DNN79" s="265"/>
      <c r="DNO79" s="266"/>
      <c r="DNP79" s="200"/>
      <c r="DNQ79" s="266"/>
      <c r="DNR79" s="261"/>
      <c r="DNS79" s="265"/>
      <c r="DNT79" s="266"/>
      <c r="DNU79" s="200"/>
      <c r="DNV79" s="266"/>
      <c r="DNW79" s="261"/>
      <c r="DNX79" s="265"/>
      <c r="DNY79" s="266"/>
      <c r="DNZ79" s="200"/>
      <c r="DOA79" s="266"/>
      <c r="DOB79" s="261"/>
      <c r="DOC79" s="265"/>
      <c r="DOD79" s="266"/>
      <c r="DOE79" s="200"/>
      <c r="DOF79" s="266"/>
      <c r="DOG79" s="261"/>
      <c r="DOH79" s="265"/>
      <c r="DOI79" s="266"/>
      <c r="DOJ79" s="200"/>
      <c r="DOK79" s="266"/>
      <c r="DOL79" s="261"/>
      <c r="DOM79" s="265"/>
      <c r="DON79" s="266"/>
      <c r="DOO79" s="200"/>
      <c r="DOP79" s="266"/>
      <c r="DOQ79" s="261"/>
      <c r="DOR79" s="265"/>
      <c r="DOS79" s="266"/>
      <c r="DOT79" s="200"/>
      <c r="DOU79" s="266"/>
      <c r="DOV79" s="261"/>
      <c r="DOW79" s="265"/>
      <c r="DOX79" s="266"/>
      <c r="DOY79" s="200"/>
      <c r="DOZ79" s="266"/>
      <c r="DPA79" s="261"/>
      <c r="DPB79" s="265"/>
      <c r="DPC79" s="266"/>
      <c r="DPD79" s="200"/>
      <c r="DPE79" s="266"/>
      <c r="DPF79" s="261"/>
      <c r="DPG79" s="265"/>
      <c r="DPH79" s="266"/>
      <c r="DPI79" s="200"/>
      <c r="DPJ79" s="266"/>
      <c r="DPK79" s="261"/>
      <c r="DPL79" s="265"/>
      <c r="DPM79" s="266"/>
      <c r="DPN79" s="200"/>
      <c r="DPO79" s="266"/>
      <c r="DPP79" s="261"/>
      <c r="DPQ79" s="265"/>
      <c r="DPR79" s="266"/>
      <c r="DPS79" s="200"/>
      <c r="DPT79" s="266"/>
      <c r="DPU79" s="261"/>
      <c r="DPV79" s="265"/>
      <c r="DPW79" s="266"/>
      <c r="DPX79" s="200"/>
      <c r="DPY79" s="266"/>
      <c r="DPZ79" s="261"/>
      <c r="DQA79" s="265"/>
      <c r="DQB79" s="266"/>
      <c r="DQC79" s="200"/>
      <c r="DQD79" s="266"/>
      <c r="DQE79" s="261"/>
      <c r="DQF79" s="265"/>
      <c r="DQG79" s="266"/>
      <c r="DQH79" s="200"/>
      <c r="DQI79" s="266"/>
      <c r="DQJ79" s="261"/>
      <c r="DQK79" s="265"/>
      <c r="DQL79" s="266"/>
      <c r="DQM79" s="200"/>
      <c r="DQN79" s="266"/>
      <c r="DQO79" s="261"/>
      <c r="DQP79" s="265"/>
      <c r="DQQ79" s="266"/>
      <c r="DQR79" s="200"/>
      <c r="DQS79" s="266"/>
      <c r="DQT79" s="261"/>
      <c r="DQU79" s="265"/>
      <c r="DQV79" s="266"/>
      <c r="DQW79" s="200"/>
      <c r="DQX79" s="266"/>
      <c r="DQY79" s="261"/>
      <c r="DQZ79" s="265"/>
      <c r="DRA79" s="266"/>
      <c r="DRB79" s="200"/>
      <c r="DRC79" s="266"/>
      <c r="DRD79" s="261"/>
      <c r="DRE79" s="265"/>
      <c r="DRF79" s="266"/>
      <c r="DRG79" s="200"/>
      <c r="DRH79" s="266"/>
      <c r="DRI79" s="261"/>
      <c r="DRJ79" s="265"/>
      <c r="DRK79" s="266"/>
      <c r="DRL79" s="200"/>
      <c r="DRM79" s="266"/>
      <c r="DRN79" s="261"/>
      <c r="DRO79" s="265"/>
      <c r="DRP79" s="266"/>
      <c r="DRQ79" s="200"/>
      <c r="DRR79" s="266"/>
      <c r="DRS79" s="261"/>
      <c r="DRT79" s="265"/>
      <c r="DRU79" s="266"/>
      <c r="DRV79" s="200"/>
      <c r="DRW79" s="266"/>
      <c r="DRX79" s="261"/>
      <c r="DRY79" s="265"/>
      <c r="DRZ79" s="266"/>
      <c r="DSA79" s="200"/>
      <c r="DSB79" s="266"/>
      <c r="DSC79" s="261"/>
      <c r="DSD79" s="265"/>
      <c r="DSE79" s="266"/>
      <c r="DSF79" s="200"/>
      <c r="DSG79" s="266"/>
      <c r="DSH79" s="261"/>
      <c r="DSI79" s="265"/>
      <c r="DSJ79" s="266"/>
      <c r="DSK79" s="200"/>
      <c r="DSL79" s="266"/>
      <c r="DSM79" s="261"/>
      <c r="DSN79" s="265"/>
      <c r="DSO79" s="266"/>
      <c r="DSP79" s="200"/>
      <c r="DSQ79" s="266"/>
      <c r="DSR79" s="261"/>
      <c r="DSS79" s="265"/>
      <c r="DST79" s="266"/>
      <c r="DSU79" s="200"/>
      <c r="DSV79" s="266"/>
      <c r="DSW79" s="261"/>
      <c r="DSX79" s="265"/>
      <c r="DSY79" s="266"/>
      <c r="DSZ79" s="200"/>
      <c r="DTA79" s="266"/>
      <c r="DTB79" s="261"/>
      <c r="DTC79" s="265"/>
      <c r="DTD79" s="266"/>
      <c r="DTE79" s="200"/>
      <c r="DTF79" s="266"/>
      <c r="DTG79" s="261"/>
      <c r="DTH79" s="265"/>
      <c r="DTI79" s="266"/>
      <c r="DTJ79" s="200"/>
      <c r="DTK79" s="266"/>
      <c r="DTL79" s="261"/>
      <c r="DTM79" s="265"/>
      <c r="DTN79" s="266"/>
      <c r="DTO79" s="200"/>
      <c r="DTP79" s="266"/>
      <c r="DTQ79" s="261"/>
      <c r="DTR79" s="265"/>
      <c r="DTS79" s="266"/>
      <c r="DTT79" s="200"/>
      <c r="DTU79" s="266"/>
      <c r="DTV79" s="261"/>
      <c r="DTW79" s="265"/>
      <c r="DTX79" s="266"/>
      <c r="DTY79" s="200"/>
      <c r="DTZ79" s="266"/>
      <c r="DUA79" s="261"/>
      <c r="DUB79" s="265"/>
      <c r="DUC79" s="266"/>
      <c r="DUD79" s="200"/>
      <c r="DUE79" s="266"/>
      <c r="DUF79" s="261"/>
      <c r="DUG79" s="265"/>
      <c r="DUH79" s="266"/>
      <c r="DUI79" s="200"/>
      <c r="DUJ79" s="266"/>
      <c r="DUK79" s="261"/>
      <c r="DUL79" s="265"/>
      <c r="DUM79" s="266"/>
      <c r="DUN79" s="200"/>
      <c r="DUO79" s="266"/>
      <c r="DUP79" s="261"/>
      <c r="DUQ79" s="265"/>
      <c r="DUR79" s="266"/>
      <c r="DUS79" s="200"/>
      <c r="DUT79" s="266"/>
      <c r="DUU79" s="261"/>
      <c r="DUV79" s="265"/>
      <c r="DUW79" s="266"/>
      <c r="DUX79" s="200"/>
      <c r="DUY79" s="266"/>
      <c r="DUZ79" s="261"/>
      <c r="DVA79" s="265"/>
      <c r="DVB79" s="266"/>
      <c r="DVC79" s="200"/>
      <c r="DVD79" s="266"/>
      <c r="DVE79" s="261"/>
      <c r="DVF79" s="265"/>
      <c r="DVG79" s="266"/>
      <c r="DVH79" s="200"/>
      <c r="DVI79" s="266"/>
      <c r="DVJ79" s="261"/>
      <c r="DVK79" s="265"/>
      <c r="DVL79" s="266"/>
      <c r="DVM79" s="200"/>
      <c r="DVN79" s="266"/>
      <c r="DVO79" s="261"/>
      <c r="DVP79" s="265"/>
      <c r="DVQ79" s="266"/>
      <c r="DVR79" s="200"/>
      <c r="DVS79" s="266"/>
      <c r="DVT79" s="261"/>
      <c r="DVU79" s="265"/>
      <c r="DVV79" s="266"/>
      <c r="DVW79" s="200"/>
      <c r="DVX79" s="266"/>
      <c r="DVY79" s="261"/>
      <c r="DVZ79" s="265"/>
      <c r="DWA79" s="266"/>
      <c r="DWB79" s="200"/>
      <c r="DWC79" s="266"/>
      <c r="DWD79" s="261"/>
      <c r="DWE79" s="265"/>
      <c r="DWF79" s="266"/>
      <c r="DWG79" s="200"/>
      <c r="DWH79" s="266"/>
      <c r="DWI79" s="261"/>
      <c r="DWJ79" s="265"/>
      <c r="DWK79" s="266"/>
      <c r="DWL79" s="200"/>
      <c r="DWM79" s="266"/>
      <c r="DWN79" s="261"/>
      <c r="DWO79" s="265"/>
      <c r="DWP79" s="266"/>
      <c r="DWQ79" s="200"/>
      <c r="DWR79" s="266"/>
      <c r="DWS79" s="261"/>
      <c r="DWT79" s="265"/>
      <c r="DWU79" s="266"/>
      <c r="DWV79" s="200"/>
      <c r="DWW79" s="266"/>
      <c r="DWX79" s="261"/>
      <c r="DWY79" s="265"/>
      <c r="DWZ79" s="266"/>
      <c r="DXA79" s="200"/>
      <c r="DXB79" s="266"/>
      <c r="DXC79" s="261"/>
      <c r="DXD79" s="265"/>
      <c r="DXE79" s="266"/>
      <c r="DXF79" s="200"/>
      <c r="DXG79" s="266"/>
      <c r="DXH79" s="261"/>
      <c r="DXI79" s="265"/>
      <c r="DXJ79" s="266"/>
      <c r="DXK79" s="200"/>
      <c r="DXL79" s="266"/>
      <c r="DXM79" s="261"/>
      <c r="DXN79" s="265"/>
      <c r="DXO79" s="266"/>
      <c r="DXP79" s="200"/>
      <c r="DXQ79" s="266"/>
      <c r="DXR79" s="261"/>
      <c r="DXS79" s="265"/>
      <c r="DXT79" s="266"/>
      <c r="DXU79" s="200"/>
      <c r="DXV79" s="266"/>
      <c r="DXW79" s="261"/>
      <c r="DXX79" s="265"/>
      <c r="DXY79" s="266"/>
      <c r="DXZ79" s="200"/>
      <c r="DYA79" s="266"/>
      <c r="DYB79" s="261"/>
      <c r="DYC79" s="265"/>
      <c r="DYD79" s="266"/>
      <c r="DYE79" s="200"/>
      <c r="DYF79" s="266"/>
      <c r="DYG79" s="261"/>
      <c r="DYH79" s="265"/>
      <c r="DYI79" s="266"/>
      <c r="DYJ79" s="200"/>
      <c r="DYK79" s="266"/>
      <c r="DYL79" s="261"/>
      <c r="DYM79" s="265"/>
      <c r="DYN79" s="266"/>
      <c r="DYO79" s="200"/>
      <c r="DYP79" s="266"/>
      <c r="DYQ79" s="261"/>
      <c r="DYR79" s="265"/>
      <c r="DYS79" s="266"/>
      <c r="DYT79" s="200"/>
      <c r="DYU79" s="266"/>
      <c r="DYV79" s="261"/>
      <c r="DYW79" s="265"/>
      <c r="DYX79" s="266"/>
      <c r="DYY79" s="200"/>
      <c r="DYZ79" s="266"/>
      <c r="DZA79" s="261"/>
      <c r="DZB79" s="265"/>
      <c r="DZC79" s="266"/>
      <c r="DZD79" s="200"/>
      <c r="DZE79" s="266"/>
      <c r="DZF79" s="261"/>
      <c r="DZG79" s="265"/>
      <c r="DZH79" s="266"/>
      <c r="DZI79" s="200"/>
      <c r="DZJ79" s="266"/>
      <c r="DZK79" s="261"/>
      <c r="DZL79" s="265"/>
      <c r="DZM79" s="266"/>
      <c r="DZN79" s="200"/>
      <c r="DZO79" s="266"/>
      <c r="DZP79" s="261"/>
      <c r="DZQ79" s="265"/>
      <c r="DZR79" s="266"/>
      <c r="DZS79" s="200"/>
      <c r="DZT79" s="266"/>
      <c r="DZU79" s="261"/>
      <c r="DZV79" s="265"/>
      <c r="DZW79" s="266"/>
      <c r="DZX79" s="200"/>
      <c r="DZY79" s="266"/>
      <c r="DZZ79" s="261"/>
      <c r="EAA79" s="265"/>
      <c r="EAB79" s="266"/>
      <c r="EAC79" s="200"/>
      <c r="EAD79" s="266"/>
      <c r="EAE79" s="261"/>
      <c r="EAF79" s="265"/>
      <c r="EAG79" s="266"/>
      <c r="EAH79" s="200"/>
      <c r="EAI79" s="266"/>
      <c r="EAJ79" s="261"/>
      <c r="EAK79" s="265"/>
      <c r="EAL79" s="266"/>
      <c r="EAM79" s="200"/>
      <c r="EAN79" s="266"/>
      <c r="EAO79" s="261"/>
      <c r="EAP79" s="265"/>
      <c r="EAQ79" s="266"/>
      <c r="EAR79" s="200"/>
      <c r="EAS79" s="266"/>
      <c r="EAT79" s="261"/>
      <c r="EAU79" s="265"/>
      <c r="EAV79" s="266"/>
      <c r="EAW79" s="200"/>
      <c r="EAX79" s="266"/>
      <c r="EAY79" s="261"/>
      <c r="EAZ79" s="265"/>
      <c r="EBA79" s="266"/>
      <c r="EBB79" s="200"/>
      <c r="EBC79" s="266"/>
      <c r="EBD79" s="261"/>
      <c r="EBE79" s="265"/>
      <c r="EBF79" s="266"/>
      <c r="EBG79" s="200"/>
      <c r="EBH79" s="266"/>
      <c r="EBI79" s="261"/>
      <c r="EBJ79" s="265"/>
      <c r="EBK79" s="266"/>
      <c r="EBL79" s="200"/>
      <c r="EBM79" s="266"/>
      <c r="EBN79" s="261"/>
      <c r="EBO79" s="265"/>
      <c r="EBP79" s="266"/>
      <c r="EBQ79" s="200"/>
      <c r="EBR79" s="266"/>
      <c r="EBS79" s="261"/>
      <c r="EBT79" s="265"/>
      <c r="EBU79" s="266"/>
      <c r="EBV79" s="200"/>
      <c r="EBW79" s="266"/>
      <c r="EBX79" s="261"/>
      <c r="EBY79" s="265"/>
      <c r="EBZ79" s="266"/>
      <c r="ECA79" s="200"/>
      <c r="ECB79" s="266"/>
      <c r="ECC79" s="261"/>
      <c r="ECD79" s="265"/>
      <c r="ECE79" s="266"/>
      <c r="ECF79" s="200"/>
      <c r="ECG79" s="266"/>
      <c r="ECH79" s="261"/>
      <c r="ECI79" s="265"/>
      <c r="ECJ79" s="266"/>
      <c r="ECK79" s="200"/>
      <c r="ECL79" s="266"/>
      <c r="ECM79" s="261"/>
      <c r="ECN79" s="265"/>
      <c r="ECO79" s="266"/>
      <c r="ECP79" s="200"/>
      <c r="ECQ79" s="266"/>
      <c r="ECR79" s="261"/>
      <c r="ECS79" s="265"/>
      <c r="ECT79" s="266"/>
      <c r="ECU79" s="200"/>
      <c r="ECV79" s="266"/>
      <c r="ECW79" s="261"/>
      <c r="ECX79" s="265"/>
      <c r="ECY79" s="266"/>
      <c r="ECZ79" s="200"/>
      <c r="EDA79" s="266"/>
      <c r="EDB79" s="261"/>
      <c r="EDC79" s="265"/>
      <c r="EDD79" s="266"/>
      <c r="EDE79" s="200"/>
      <c r="EDF79" s="266"/>
      <c r="EDG79" s="261"/>
      <c r="EDH79" s="265"/>
      <c r="EDI79" s="266"/>
      <c r="EDJ79" s="200"/>
      <c r="EDK79" s="266"/>
      <c r="EDL79" s="261"/>
      <c r="EDM79" s="265"/>
      <c r="EDN79" s="266"/>
      <c r="EDO79" s="200"/>
      <c r="EDP79" s="266"/>
      <c r="EDQ79" s="261"/>
      <c r="EDR79" s="265"/>
      <c r="EDS79" s="266"/>
      <c r="EDT79" s="200"/>
      <c r="EDU79" s="266"/>
      <c r="EDV79" s="261"/>
      <c r="EDW79" s="265"/>
      <c r="EDX79" s="266"/>
      <c r="EDY79" s="200"/>
      <c r="EDZ79" s="266"/>
      <c r="EEA79" s="261"/>
      <c r="EEB79" s="265"/>
      <c r="EEC79" s="266"/>
      <c r="EED79" s="200"/>
      <c r="EEE79" s="266"/>
      <c r="EEF79" s="261"/>
      <c r="EEG79" s="265"/>
      <c r="EEH79" s="266"/>
      <c r="EEI79" s="200"/>
      <c r="EEJ79" s="266"/>
      <c r="EEK79" s="261"/>
      <c r="EEL79" s="265"/>
      <c r="EEM79" s="266"/>
      <c r="EEN79" s="200"/>
      <c r="EEO79" s="266"/>
      <c r="EEP79" s="261"/>
      <c r="EEQ79" s="265"/>
      <c r="EER79" s="266"/>
      <c r="EES79" s="200"/>
      <c r="EET79" s="266"/>
      <c r="EEU79" s="261"/>
      <c r="EEV79" s="265"/>
      <c r="EEW79" s="266"/>
      <c r="EEX79" s="200"/>
      <c r="EEY79" s="266"/>
      <c r="EEZ79" s="261"/>
      <c r="EFA79" s="265"/>
      <c r="EFB79" s="266"/>
      <c r="EFC79" s="200"/>
      <c r="EFD79" s="266"/>
      <c r="EFE79" s="261"/>
      <c r="EFF79" s="265"/>
      <c r="EFG79" s="266"/>
      <c r="EFH79" s="200"/>
      <c r="EFI79" s="266"/>
      <c r="EFJ79" s="261"/>
      <c r="EFK79" s="265"/>
      <c r="EFL79" s="266"/>
      <c r="EFM79" s="200"/>
      <c r="EFN79" s="266"/>
      <c r="EFO79" s="261"/>
      <c r="EFP79" s="265"/>
      <c r="EFQ79" s="266"/>
      <c r="EFR79" s="200"/>
      <c r="EFS79" s="266"/>
      <c r="EFT79" s="261"/>
      <c r="EFU79" s="265"/>
      <c r="EFV79" s="266"/>
      <c r="EFW79" s="200"/>
      <c r="EFX79" s="266"/>
      <c r="EFY79" s="261"/>
      <c r="EFZ79" s="265"/>
      <c r="EGA79" s="266"/>
      <c r="EGB79" s="200"/>
      <c r="EGC79" s="266"/>
      <c r="EGD79" s="261"/>
      <c r="EGE79" s="265"/>
      <c r="EGF79" s="266"/>
      <c r="EGG79" s="200"/>
      <c r="EGH79" s="266"/>
      <c r="EGI79" s="261"/>
      <c r="EGJ79" s="265"/>
      <c r="EGK79" s="266"/>
      <c r="EGL79" s="200"/>
      <c r="EGM79" s="266"/>
      <c r="EGN79" s="261"/>
      <c r="EGO79" s="265"/>
      <c r="EGP79" s="266"/>
      <c r="EGQ79" s="200"/>
      <c r="EGR79" s="266"/>
      <c r="EGS79" s="261"/>
      <c r="EGT79" s="265"/>
      <c r="EGU79" s="266"/>
      <c r="EGV79" s="200"/>
      <c r="EGW79" s="266"/>
      <c r="EGX79" s="261"/>
      <c r="EGY79" s="265"/>
      <c r="EGZ79" s="266"/>
      <c r="EHA79" s="200"/>
      <c r="EHB79" s="266"/>
      <c r="EHC79" s="261"/>
      <c r="EHD79" s="265"/>
      <c r="EHE79" s="266"/>
      <c r="EHF79" s="200"/>
      <c r="EHG79" s="266"/>
      <c r="EHH79" s="261"/>
      <c r="EHI79" s="265"/>
      <c r="EHJ79" s="266"/>
      <c r="EHK79" s="200"/>
      <c r="EHL79" s="266"/>
      <c r="EHM79" s="261"/>
      <c r="EHN79" s="265"/>
      <c r="EHO79" s="266"/>
      <c r="EHP79" s="200"/>
      <c r="EHQ79" s="266"/>
      <c r="EHR79" s="261"/>
      <c r="EHS79" s="265"/>
      <c r="EHT79" s="266"/>
      <c r="EHU79" s="200"/>
      <c r="EHV79" s="266"/>
      <c r="EHW79" s="261"/>
      <c r="EHX79" s="265"/>
      <c r="EHY79" s="266"/>
      <c r="EHZ79" s="200"/>
      <c r="EIA79" s="266"/>
      <c r="EIB79" s="261"/>
      <c r="EIC79" s="265"/>
      <c r="EID79" s="266"/>
      <c r="EIE79" s="200"/>
      <c r="EIF79" s="266"/>
      <c r="EIG79" s="261"/>
      <c r="EIH79" s="265"/>
      <c r="EII79" s="266"/>
      <c r="EIJ79" s="200"/>
      <c r="EIK79" s="266"/>
      <c r="EIL79" s="261"/>
      <c r="EIM79" s="265"/>
      <c r="EIN79" s="266"/>
      <c r="EIO79" s="200"/>
      <c r="EIP79" s="266"/>
      <c r="EIQ79" s="261"/>
      <c r="EIR79" s="265"/>
      <c r="EIS79" s="266"/>
      <c r="EIT79" s="200"/>
      <c r="EIU79" s="266"/>
      <c r="EIV79" s="261"/>
      <c r="EIW79" s="265"/>
      <c r="EIX79" s="266"/>
      <c r="EIY79" s="200"/>
      <c r="EIZ79" s="266"/>
      <c r="EJA79" s="261"/>
      <c r="EJB79" s="265"/>
      <c r="EJC79" s="266"/>
      <c r="EJD79" s="200"/>
      <c r="EJE79" s="266"/>
      <c r="EJF79" s="261"/>
      <c r="EJG79" s="265"/>
      <c r="EJH79" s="266"/>
      <c r="EJI79" s="200"/>
      <c r="EJJ79" s="266"/>
      <c r="EJK79" s="261"/>
      <c r="EJL79" s="265"/>
      <c r="EJM79" s="266"/>
      <c r="EJN79" s="200"/>
      <c r="EJO79" s="266"/>
      <c r="EJP79" s="261"/>
      <c r="EJQ79" s="265"/>
      <c r="EJR79" s="266"/>
      <c r="EJS79" s="200"/>
      <c r="EJT79" s="266"/>
      <c r="EJU79" s="261"/>
      <c r="EJV79" s="265"/>
      <c r="EJW79" s="266"/>
      <c r="EJX79" s="200"/>
      <c r="EJY79" s="266"/>
      <c r="EJZ79" s="261"/>
      <c r="EKA79" s="265"/>
      <c r="EKB79" s="266"/>
      <c r="EKC79" s="200"/>
      <c r="EKD79" s="266"/>
      <c r="EKE79" s="261"/>
      <c r="EKF79" s="265"/>
      <c r="EKG79" s="266"/>
      <c r="EKH79" s="200"/>
      <c r="EKI79" s="266"/>
      <c r="EKJ79" s="261"/>
      <c r="EKK79" s="265"/>
      <c r="EKL79" s="266"/>
      <c r="EKM79" s="200"/>
      <c r="EKN79" s="266"/>
      <c r="EKO79" s="261"/>
      <c r="EKP79" s="265"/>
      <c r="EKQ79" s="266"/>
      <c r="EKR79" s="200"/>
      <c r="EKS79" s="266"/>
      <c r="EKT79" s="261"/>
      <c r="EKU79" s="265"/>
      <c r="EKV79" s="266"/>
      <c r="EKW79" s="200"/>
      <c r="EKX79" s="266"/>
      <c r="EKY79" s="261"/>
      <c r="EKZ79" s="265"/>
      <c r="ELA79" s="266"/>
      <c r="ELB79" s="200"/>
      <c r="ELC79" s="266"/>
      <c r="ELD79" s="261"/>
      <c r="ELE79" s="265"/>
      <c r="ELF79" s="266"/>
      <c r="ELG79" s="200"/>
      <c r="ELH79" s="266"/>
      <c r="ELI79" s="261"/>
      <c r="ELJ79" s="265"/>
      <c r="ELK79" s="266"/>
      <c r="ELL79" s="200"/>
      <c r="ELM79" s="266"/>
      <c r="ELN79" s="261"/>
      <c r="ELO79" s="265"/>
      <c r="ELP79" s="266"/>
      <c r="ELQ79" s="200"/>
      <c r="ELR79" s="266"/>
      <c r="ELS79" s="261"/>
      <c r="ELT79" s="265"/>
      <c r="ELU79" s="266"/>
      <c r="ELV79" s="200"/>
      <c r="ELW79" s="266"/>
      <c r="ELX79" s="261"/>
      <c r="ELY79" s="265"/>
      <c r="ELZ79" s="266"/>
      <c r="EMA79" s="200"/>
      <c r="EMB79" s="266"/>
      <c r="EMC79" s="261"/>
      <c r="EMD79" s="265"/>
      <c r="EME79" s="266"/>
      <c r="EMF79" s="200"/>
      <c r="EMG79" s="266"/>
      <c r="EMH79" s="261"/>
      <c r="EMI79" s="265"/>
      <c r="EMJ79" s="266"/>
      <c r="EMK79" s="200"/>
      <c r="EML79" s="266"/>
      <c r="EMM79" s="261"/>
      <c r="EMN79" s="265"/>
      <c r="EMO79" s="266"/>
      <c r="EMP79" s="200"/>
      <c r="EMQ79" s="266"/>
      <c r="EMR79" s="261"/>
      <c r="EMS79" s="265"/>
      <c r="EMT79" s="266"/>
      <c r="EMU79" s="200"/>
      <c r="EMV79" s="266"/>
      <c r="EMW79" s="261"/>
      <c r="EMX79" s="265"/>
      <c r="EMY79" s="266"/>
      <c r="EMZ79" s="200"/>
      <c r="ENA79" s="266"/>
      <c r="ENB79" s="261"/>
      <c r="ENC79" s="265"/>
      <c r="END79" s="266"/>
      <c r="ENE79" s="200"/>
      <c r="ENF79" s="266"/>
      <c r="ENG79" s="261"/>
      <c r="ENH79" s="265"/>
      <c r="ENI79" s="266"/>
      <c r="ENJ79" s="200"/>
      <c r="ENK79" s="266"/>
      <c r="ENL79" s="261"/>
      <c r="ENM79" s="265"/>
      <c r="ENN79" s="266"/>
      <c r="ENO79" s="200"/>
      <c r="ENP79" s="266"/>
      <c r="ENQ79" s="261"/>
      <c r="ENR79" s="265"/>
      <c r="ENS79" s="266"/>
      <c r="ENT79" s="200"/>
      <c r="ENU79" s="266"/>
      <c r="ENV79" s="261"/>
      <c r="ENW79" s="265"/>
      <c r="ENX79" s="266"/>
      <c r="ENY79" s="200"/>
      <c r="ENZ79" s="266"/>
      <c r="EOA79" s="261"/>
      <c r="EOB79" s="265"/>
      <c r="EOC79" s="266"/>
      <c r="EOD79" s="200"/>
      <c r="EOE79" s="266"/>
      <c r="EOF79" s="261"/>
      <c r="EOG79" s="265"/>
      <c r="EOH79" s="266"/>
      <c r="EOI79" s="200"/>
      <c r="EOJ79" s="266"/>
      <c r="EOK79" s="261"/>
      <c r="EOL79" s="265"/>
      <c r="EOM79" s="266"/>
      <c r="EON79" s="200"/>
      <c r="EOO79" s="266"/>
      <c r="EOP79" s="261"/>
      <c r="EOQ79" s="265"/>
      <c r="EOR79" s="266"/>
      <c r="EOS79" s="200"/>
      <c r="EOT79" s="266"/>
      <c r="EOU79" s="261"/>
      <c r="EOV79" s="265"/>
      <c r="EOW79" s="266"/>
      <c r="EOX79" s="200"/>
      <c r="EOY79" s="266"/>
      <c r="EOZ79" s="261"/>
      <c r="EPA79" s="265"/>
      <c r="EPB79" s="266"/>
      <c r="EPC79" s="200"/>
      <c r="EPD79" s="266"/>
      <c r="EPE79" s="261"/>
      <c r="EPF79" s="265"/>
      <c r="EPG79" s="266"/>
      <c r="EPH79" s="200"/>
      <c r="EPI79" s="266"/>
      <c r="EPJ79" s="261"/>
      <c r="EPK79" s="265"/>
      <c r="EPL79" s="266"/>
      <c r="EPM79" s="200"/>
      <c r="EPN79" s="266"/>
      <c r="EPO79" s="261"/>
      <c r="EPP79" s="265"/>
      <c r="EPQ79" s="266"/>
      <c r="EPR79" s="200"/>
      <c r="EPS79" s="266"/>
      <c r="EPT79" s="261"/>
      <c r="EPU79" s="265"/>
      <c r="EPV79" s="266"/>
      <c r="EPW79" s="200"/>
      <c r="EPX79" s="266"/>
      <c r="EPY79" s="261"/>
      <c r="EPZ79" s="265"/>
      <c r="EQA79" s="266"/>
      <c r="EQB79" s="200"/>
      <c r="EQC79" s="266"/>
      <c r="EQD79" s="261"/>
      <c r="EQE79" s="265"/>
      <c r="EQF79" s="266"/>
      <c r="EQG79" s="200"/>
      <c r="EQH79" s="266"/>
      <c r="EQI79" s="261"/>
      <c r="EQJ79" s="265"/>
      <c r="EQK79" s="266"/>
      <c r="EQL79" s="200"/>
      <c r="EQM79" s="266"/>
      <c r="EQN79" s="261"/>
      <c r="EQO79" s="265"/>
      <c r="EQP79" s="266"/>
      <c r="EQQ79" s="200"/>
      <c r="EQR79" s="266"/>
      <c r="EQS79" s="261"/>
      <c r="EQT79" s="265"/>
      <c r="EQU79" s="266"/>
      <c r="EQV79" s="200"/>
      <c r="EQW79" s="266"/>
      <c r="EQX79" s="261"/>
      <c r="EQY79" s="265"/>
      <c r="EQZ79" s="266"/>
      <c r="ERA79" s="200"/>
      <c r="ERB79" s="266"/>
      <c r="ERC79" s="261"/>
      <c r="ERD79" s="265"/>
      <c r="ERE79" s="266"/>
      <c r="ERF79" s="200"/>
      <c r="ERG79" s="266"/>
      <c r="ERH79" s="261"/>
      <c r="ERI79" s="265"/>
      <c r="ERJ79" s="266"/>
      <c r="ERK79" s="200"/>
      <c r="ERL79" s="266"/>
      <c r="ERM79" s="261"/>
      <c r="ERN79" s="265"/>
      <c r="ERO79" s="266"/>
      <c r="ERP79" s="200"/>
      <c r="ERQ79" s="266"/>
      <c r="ERR79" s="261"/>
      <c r="ERS79" s="265"/>
      <c r="ERT79" s="266"/>
      <c r="ERU79" s="200"/>
      <c r="ERV79" s="266"/>
      <c r="ERW79" s="261"/>
      <c r="ERX79" s="265"/>
      <c r="ERY79" s="266"/>
      <c r="ERZ79" s="200"/>
      <c r="ESA79" s="266"/>
      <c r="ESB79" s="261"/>
      <c r="ESC79" s="265"/>
      <c r="ESD79" s="266"/>
      <c r="ESE79" s="200"/>
      <c r="ESF79" s="266"/>
      <c r="ESG79" s="261"/>
      <c r="ESH79" s="265"/>
      <c r="ESI79" s="266"/>
      <c r="ESJ79" s="200"/>
      <c r="ESK79" s="266"/>
      <c r="ESL79" s="261"/>
      <c r="ESM79" s="265"/>
      <c r="ESN79" s="266"/>
      <c r="ESO79" s="200"/>
      <c r="ESP79" s="266"/>
      <c r="ESQ79" s="261"/>
      <c r="ESR79" s="265"/>
      <c r="ESS79" s="266"/>
      <c r="EST79" s="200"/>
      <c r="ESU79" s="266"/>
      <c r="ESV79" s="261"/>
      <c r="ESW79" s="265"/>
      <c r="ESX79" s="266"/>
      <c r="ESY79" s="200"/>
      <c r="ESZ79" s="266"/>
      <c r="ETA79" s="261"/>
      <c r="ETB79" s="265"/>
      <c r="ETC79" s="266"/>
      <c r="ETD79" s="200"/>
      <c r="ETE79" s="266"/>
      <c r="ETF79" s="261"/>
      <c r="ETG79" s="265"/>
      <c r="ETH79" s="266"/>
      <c r="ETI79" s="200"/>
      <c r="ETJ79" s="266"/>
      <c r="ETK79" s="261"/>
      <c r="ETL79" s="265"/>
      <c r="ETM79" s="266"/>
      <c r="ETN79" s="200"/>
      <c r="ETO79" s="266"/>
      <c r="ETP79" s="261"/>
      <c r="ETQ79" s="265"/>
      <c r="ETR79" s="266"/>
      <c r="ETS79" s="200"/>
      <c r="ETT79" s="266"/>
      <c r="ETU79" s="261"/>
      <c r="ETV79" s="265"/>
      <c r="ETW79" s="266"/>
      <c r="ETX79" s="200"/>
      <c r="ETY79" s="266"/>
      <c r="ETZ79" s="261"/>
      <c r="EUA79" s="265"/>
      <c r="EUB79" s="266"/>
      <c r="EUC79" s="200"/>
      <c r="EUD79" s="266"/>
      <c r="EUE79" s="261"/>
      <c r="EUF79" s="265"/>
      <c r="EUG79" s="266"/>
      <c r="EUH79" s="200"/>
      <c r="EUI79" s="266"/>
      <c r="EUJ79" s="261"/>
      <c r="EUK79" s="265"/>
      <c r="EUL79" s="266"/>
      <c r="EUM79" s="200"/>
      <c r="EUN79" s="266"/>
      <c r="EUO79" s="261"/>
      <c r="EUP79" s="265"/>
      <c r="EUQ79" s="266"/>
      <c r="EUR79" s="200"/>
      <c r="EUS79" s="266"/>
      <c r="EUT79" s="261"/>
      <c r="EUU79" s="265"/>
      <c r="EUV79" s="266"/>
      <c r="EUW79" s="200"/>
      <c r="EUX79" s="266"/>
      <c r="EUY79" s="261"/>
      <c r="EUZ79" s="265"/>
      <c r="EVA79" s="266"/>
      <c r="EVB79" s="200"/>
      <c r="EVC79" s="266"/>
      <c r="EVD79" s="261"/>
      <c r="EVE79" s="265"/>
      <c r="EVF79" s="266"/>
      <c r="EVG79" s="200"/>
      <c r="EVH79" s="266"/>
      <c r="EVI79" s="261"/>
      <c r="EVJ79" s="265"/>
      <c r="EVK79" s="266"/>
      <c r="EVL79" s="200"/>
      <c r="EVM79" s="266"/>
      <c r="EVN79" s="261"/>
      <c r="EVO79" s="265"/>
      <c r="EVP79" s="266"/>
      <c r="EVQ79" s="200"/>
      <c r="EVR79" s="266"/>
      <c r="EVS79" s="261"/>
      <c r="EVT79" s="265"/>
      <c r="EVU79" s="266"/>
      <c r="EVV79" s="200"/>
      <c r="EVW79" s="266"/>
      <c r="EVX79" s="261"/>
      <c r="EVY79" s="265"/>
      <c r="EVZ79" s="266"/>
      <c r="EWA79" s="200"/>
      <c r="EWB79" s="266"/>
      <c r="EWC79" s="261"/>
      <c r="EWD79" s="265"/>
      <c r="EWE79" s="266"/>
      <c r="EWF79" s="200"/>
      <c r="EWG79" s="266"/>
      <c r="EWH79" s="261"/>
      <c r="EWI79" s="265"/>
      <c r="EWJ79" s="266"/>
      <c r="EWK79" s="200"/>
      <c r="EWL79" s="266"/>
      <c r="EWM79" s="261"/>
      <c r="EWN79" s="265"/>
      <c r="EWO79" s="266"/>
      <c r="EWP79" s="200"/>
      <c r="EWQ79" s="266"/>
      <c r="EWR79" s="261"/>
      <c r="EWS79" s="265"/>
      <c r="EWT79" s="266"/>
      <c r="EWU79" s="200"/>
      <c r="EWV79" s="266"/>
      <c r="EWW79" s="261"/>
      <c r="EWX79" s="265"/>
      <c r="EWY79" s="266"/>
      <c r="EWZ79" s="200"/>
      <c r="EXA79" s="266"/>
      <c r="EXB79" s="261"/>
      <c r="EXC79" s="265"/>
      <c r="EXD79" s="266"/>
      <c r="EXE79" s="200"/>
      <c r="EXF79" s="266"/>
      <c r="EXG79" s="261"/>
      <c r="EXH79" s="265"/>
      <c r="EXI79" s="266"/>
      <c r="EXJ79" s="200"/>
      <c r="EXK79" s="266"/>
      <c r="EXL79" s="261"/>
      <c r="EXM79" s="265"/>
      <c r="EXN79" s="266"/>
      <c r="EXO79" s="200"/>
      <c r="EXP79" s="266"/>
      <c r="EXQ79" s="261"/>
      <c r="EXR79" s="265"/>
      <c r="EXS79" s="266"/>
      <c r="EXT79" s="200"/>
      <c r="EXU79" s="266"/>
      <c r="EXV79" s="261"/>
      <c r="EXW79" s="265"/>
      <c r="EXX79" s="266"/>
      <c r="EXY79" s="200"/>
      <c r="EXZ79" s="266"/>
      <c r="EYA79" s="261"/>
      <c r="EYB79" s="265"/>
      <c r="EYC79" s="266"/>
      <c r="EYD79" s="200"/>
      <c r="EYE79" s="266"/>
      <c r="EYF79" s="261"/>
      <c r="EYG79" s="265"/>
      <c r="EYH79" s="266"/>
      <c r="EYI79" s="200"/>
      <c r="EYJ79" s="266"/>
      <c r="EYK79" s="261"/>
      <c r="EYL79" s="265"/>
      <c r="EYM79" s="266"/>
      <c r="EYN79" s="200"/>
      <c r="EYO79" s="266"/>
      <c r="EYP79" s="261"/>
      <c r="EYQ79" s="265"/>
      <c r="EYR79" s="266"/>
      <c r="EYS79" s="200"/>
      <c r="EYT79" s="266"/>
      <c r="EYU79" s="261"/>
      <c r="EYV79" s="265"/>
      <c r="EYW79" s="266"/>
      <c r="EYX79" s="200"/>
      <c r="EYY79" s="266"/>
      <c r="EYZ79" s="261"/>
      <c r="EZA79" s="265"/>
      <c r="EZB79" s="266"/>
      <c r="EZC79" s="200"/>
      <c r="EZD79" s="266"/>
      <c r="EZE79" s="261"/>
      <c r="EZF79" s="265"/>
      <c r="EZG79" s="266"/>
      <c r="EZH79" s="200"/>
      <c r="EZI79" s="266"/>
      <c r="EZJ79" s="261"/>
      <c r="EZK79" s="265"/>
      <c r="EZL79" s="266"/>
      <c r="EZM79" s="200"/>
      <c r="EZN79" s="266"/>
      <c r="EZO79" s="261"/>
      <c r="EZP79" s="265"/>
      <c r="EZQ79" s="266"/>
      <c r="EZR79" s="200"/>
      <c r="EZS79" s="266"/>
      <c r="EZT79" s="261"/>
      <c r="EZU79" s="265"/>
      <c r="EZV79" s="266"/>
      <c r="EZW79" s="200"/>
      <c r="EZX79" s="266"/>
      <c r="EZY79" s="261"/>
      <c r="EZZ79" s="265"/>
      <c r="FAA79" s="266"/>
      <c r="FAB79" s="200"/>
      <c r="FAC79" s="266"/>
      <c r="FAD79" s="261"/>
      <c r="FAE79" s="265"/>
      <c r="FAF79" s="266"/>
      <c r="FAG79" s="200"/>
      <c r="FAH79" s="266"/>
      <c r="FAI79" s="261"/>
      <c r="FAJ79" s="265"/>
      <c r="FAK79" s="266"/>
      <c r="FAL79" s="200"/>
      <c r="FAM79" s="266"/>
      <c r="FAN79" s="261"/>
      <c r="FAO79" s="265"/>
      <c r="FAP79" s="266"/>
      <c r="FAQ79" s="200"/>
      <c r="FAR79" s="266"/>
      <c r="FAS79" s="261"/>
      <c r="FAT79" s="265"/>
      <c r="FAU79" s="266"/>
      <c r="FAV79" s="200"/>
      <c r="FAW79" s="266"/>
      <c r="FAX79" s="261"/>
      <c r="FAY79" s="265"/>
      <c r="FAZ79" s="266"/>
      <c r="FBA79" s="200"/>
      <c r="FBB79" s="266"/>
      <c r="FBC79" s="261"/>
      <c r="FBD79" s="265"/>
      <c r="FBE79" s="266"/>
      <c r="FBF79" s="200"/>
      <c r="FBG79" s="266"/>
      <c r="FBH79" s="261"/>
      <c r="FBI79" s="265"/>
      <c r="FBJ79" s="266"/>
      <c r="FBK79" s="200"/>
      <c r="FBL79" s="266"/>
      <c r="FBM79" s="261"/>
      <c r="FBN79" s="265"/>
      <c r="FBO79" s="266"/>
      <c r="FBP79" s="200"/>
      <c r="FBQ79" s="266"/>
      <c r="FBR79" s="261"/>
      <c r="FBS79" s="265"/>
      <c r="FBT79" s="266"/>
      <c r="FBU79" s="200"/>
      <c r="FBV79" s="266"/>
      <c r="FBW79" s="261"/>
      <c r="FBX79" s="265"/>
      <c r="FBY79" s="266"/>
      <c r="FBZ79" s="200"/>
      <c r="FCA79" s="266"/>
      <c r="FCB79" s="261"/>
      <c r="FCC79" s="265"/>
      <c r="FCD79" s="266"/>
      <c r="FCE79" s="200"/>
      <c r="FCF79" s="266"/>
      <c r="FCG79" s="261"/>
      <c r="FCH79" s="265"/>
      <c r="FCI79" s="266"/>
      <c r="FCJ79" s="200"/>
      <c r="FCK79" s="266"/>
      <c r="FCL79" s="261"/>
      <c r="FCM79" s="265"/>
      <c r="FCN79" s="266"/>
      <c r="FCO79" s="200"/>
      <c r="FCP79" s="266"/>
      <c r="FCQ79" s="261"/>
      <c r="FCR79" s="265"/>
      <c r="FCS79" s="266"/>
      <c r="FCT79" s="200"/>
      <c r="FCU79" s="266"/>
      <c r="FCV79" s="261"/>
      <c r="FCW79" s="265"/>
      <c r="FCX79" s="266"/>
      <c r="FCY79" s="200"/>
      <c r="FCZ79" s="266"/>
      <c r="FDA79" s="261"/>
      <c r="FDB79" s="265"/>
      <c r="FDC79" s="266"/>
      <c r="FDD79" s="200"/>
      <c r="FDE79" s="266"/>
      <c r="FDF79" s="261"/>
      <c r="FDG79" s="265"/>
      <c r="FDH79" s="266"/>
      <c r="FDI79" s="200"/>
      <c r="FDJ79" s="266"/>
      <c r="FDK79" s="261"/>
      <c r="FDL79" s="265"/>
      <c r="FDM79" s="266"/>
      <c r="FDN79" s="200"/>
      <c r="FDO79" s="266"/>
      <c r="FDP79" s="261"/>
      <c r="FDQ79" s="265"/>
      <c r="FDR79" s="266"/>
      <c r="FDS79" s="200"/>
      <c r="FDT79" s="266"/>
      <c r="FDU79" s="261"/>
      <c r="FDV79" s="265"/>
      <c r="FDW79" s="266"/>
      <c r="FDX79" s="200"/>
      <c r="FDY79" s="266"/>
      <c r="FDZ79" s="261"/>
      <c r="FEA79" s="265"/>
      <c r="FEB79" s="266"/>
      <c r="FEC79" s="200"/>
      <c r="FED79" s="266"/>
      <c r="FEE79" s="261"/>
      <c r="FEF79" s="265"/>
      <c r="FEG79" s="266"/>
      <c r="FEH79" s="200"/>
      <c r="FEI79" s="266"/>
      <c r="FEJ79" s="261"/>
      <c r="FEK79" s="265"/>
      <c r="FEL79" s="266"/>
      <c r="FEM79" s="200"/>
      <c r="FEN79" s="266"/>
      <c r="FEO79" s="261"/>
      <c r="FEP79" s="265"/>
      <c r="FEQ79" s="266"/>
      <c r="FER79" s="200"/>
      <c r="FES79" s="266"/>
      <c r="FET79" s="261"/>
      <c r="FEU79" s="265"/>
      <c r="FEV79" s="266"/>
      <c r="FEW79" s="200"/>
      <c r="FEX79" s="266"/>
      <c r="FEY79" s="261"/>
      <c r="FEZ79" s="265"/>
      <c r="FFA79" s="266"/>
      <c r="FFB79" s="200"/>
      <c r="FFC79" s="266"/>
      <c r="FFD79" s="261"/>
      <c r="FFE79" s="265"/>
      <c r="FFF79" s="266"/>
      <c r="FFG79" s="200"/>
      <c r="FFH79" s="266"/>
      <c r="FFI79" s="261"/>
      <c r="FFJ79" s="265"/>
      <c r="FFK79" s="266"/>
      <c r="FFL79" s="200"/>
      <c r="FFM79" s="266"/>
      <c r="FFN79" s="261"/>
      <c r="FFO79" s="265"/>
      <c r="FFP79" s="266"/>
      <c r="FFQ79" s="200"/>
      <c r="FFR79" s="266"/>
      <c r="FFS79" s="261"/>
      <c r="FFT79" s="265"/>
      <c r="FFU79" s="266"/>
      <c r="FFV79" s="200"/>
      <c r="FFW79" s="266"/>
      <c r="FFX79" s="261"/>
      <c r="FFY79" s="265"/>
      <c r="FFZ79" s="266"/>
      <c r="FGA79" s="200"/>
      <c r="FGB79" s="266"/>
      <c r="FGC79" s="261"/>
      <c r="FGD79" s="265"/>
      <c r="FGE79" s="266"/>
      <c r="FGF79" s="200"/>
      <c r="FGG79" s="266"/>
      <c r="FGH79" s="261"/>
      <c r="FGI79" s="265"/>
      <c r="FGJ79" s="266"/>
      <c r="FGK79" s="200"/>
      <c r="FGL79" s="266"/>
      <c r="FGM79" s="261"/>
      <c r="FGN79" s="265"/>
      <c r="FGO79" s="266"/>
      <c r="FGP79" s="200"/>
      <c r="FGQ79" s="266"/>
      <c r="FGR79" s="261"/>
      <c r="FGS79" s="265"/>
      <c r="FGT79" s="266"/>
      <c r="FGU79" s="200"/>
      <c r="FGV79" s="266"/>
      <c r="FGW79" s="261"/>
      <c r="FGX79" s="265"/>
      <c r="FGY79" s="266"/>
      <c r="FGZ79" s="200"/>
      <c r="FHA79" s="266"/>
      <c r="FHB79" s="261"/>
      <c r="FHC79" s="265"/>
      <c r="FHD79" s="266"/>
      <c r="FHE79" s="200"/>
      <c r="FHF79" s="266"/>
      <c r="FHG79" s="261"/>
      <c r="FHH79" s="265"/>
      <c r="FHI79" s="266"/>
      <c r="FHJ79" s="200"/>
      <c r="FHK79" s="266"/>
      <c r="FHL79" s="261"/>
      <c r="FHM79" s="265"/>
      <c r="FHN79" s="266"/>
      <c r="FHO79" s="200"/>
      <c r="FHP79" s="266"/>
      <c r="FHQ79" s="261"/>
      <c r="FHR79" s="265"/>
      <c r="FHS79" s="266"/>
      <c r="FHT79" s="200"/>
      <c r="FHU79" s="266"/>
      <c r="FHV79" s="261"/>
      <c r="FHW79" s="265"/>
      <c r="FHX79" s="266"/>
      <c r="FHY79" s="200"/>
      <c r="FHZ79" s="266"/>
      <c r="FIA79" s="261"/>
      <c r="FIB79" s="265"/>
      <c r="FIC79" s="266"/>
      <c r="FID79" s="200"/>
      <c r="FIE79" s="266"/>
      <c r="FIF79" s="261"/>
      <c r="FIG79" s="265"/>
      <c r="FIH79" s="266"/>
      <c r="FII79" s="200"/>
      <c r="FIJ79" s="266"/>
      <c r="FIK79" s="261"/>
      <c r="FIL79" s="265"/>
      <c r="FIM79" s="266"/>
      <c r="FIN79" s="200"/>
      <c r="FIO79" s="266"/>
      <c r="FIP79" s="261"/>
      <c r="FIQ79" s="265"/>
      <c r="FIR79" s="266"/>
      <c r="FIS79" s="200"/>
      <c r="FIT79" s="266"/>
      <c r="FIU79" s="261"/>
      <c r="FIV79" s="265"/>
      <c r="FIW79" s="266"/>
      <c r="FIX79" s="200"/>
      <c r="FIY79" s="266"/>
      <c r="FIZ79" s="261"/>
      <c r="FJA79" s="265"/>
      <c r="FJB79" s="266"/>
      <c r="FJC79" s="200"/>
      <c r="FJD79" s="266"/>
      <c r="FJE79" s="261"/>
      <c r="FJF79" s="265"/>
      <c r="FJG79" s="266"/>
      <c r="FJH79" s="200"/>
      <c r="FJI79" s="266"/>
      <c r="FJJ79" s="261"/>
      <c r="FJK79" s="265"/>
      <c r="FJL79" s="266"/>
      <c r="FJM79" s="200"/>
      <c r="FJN79" s="266"/>
      <c r="FJO79" s="261"/>
      <c r="FJP79" s="265"/>
      <c r="FJQ79" s="266"/>
      <c r="FJR79" s="200"/>
      <c r="FJS79" s="266"/>
      <c r="FJT79" s="261"/>
      <c r="FJU79" s="265"/>
      <c r="FJV79" s="266"/>
      <c r="FJW79" s="200"/>
      <c r="FJX79" s="266"/>
      <c r="FJY79" s="261"/>
      <c r="FJZ79" s="265"/>
      <c r="FKA79" s="266"/>
      <c r="FKB79" s="200"/>
      <c r="FKC79" s="266"/>
      <c r="FKD79" s="261"/>
      <c r="FKE79" s="265"/>
      <c r="FKF79" s="266"/>
      <c r="FKG79" s="200"/>
      <c r="FKH79" s="266"/>
      <c r="FKI79" s="261"/>
      <c r="FKJ79" s="265"/>
      <c r="FKK79" s="266"/>
      <c r="FKL79" s="200"/>
      <c r="FKM79" s="266"/>
      <c r="FKN79" s="261"/>
      <c r="FKO79" s="265"/>
      <c r="FKP79" s="266"/>
      <c r="FKQ79" s="200"/>
      <c r="FKR79" s="266"/>
      <c r="FKS79" s="261"/>
      <c r="FKT79" s="265"/>
      <c r="FKU79" s="266"/>
      <c r="FKV79" s="200"/>
      <c r="FKW79" s="266"/>
      <c r="FKX79" s="261"/>
      <c r="FKY79" s="265"/>
      <c r="FKZ79" s="266"/>
      <c r="FLA79" s="200"/>
      <c r="FLB79" s="266"/>
      <c r="FLC79" s="261"/>
      <c r="FLD79" s="265"/>
      <c r="FLE79" s="266"/>
      <c r="FLF79" s="200"/>
      <c r="FLG79" s="266"/>
      <c r="FLH79" s="261"/>
      <c r="FLI79" s="265"/>
      <c r="FLJ79" s="266"/>
      <c r="FLK79" s="200"/>
      <c r="FLL79" s="266"/>
      <c r="FLM79" s="261"/>
      <c r="FLN79" s="265"/>
      <c r="FLO79" s="266"/>
      <c r="FLP79" s="200"/>
      <c r="FLQ79" s="266"/>
      <c r="FLR79" s="261"/>
      <c r="FLS79" s="265"/>
      <c r="FLT79" s="266"/>
      <c r="FLU79" s="200"/>
      <c r="FLV79" s="266"/>
      <c r="FLW79" s="261"/>
      <c r="FLX79" s="265"/>
      <c r="FLY79" s="266"/>
      <c r="FLZ79" s="200"/>
      <c r="FMA79" s="266"/>
      <c r="FMB79" s="261"/>
      <c r="FMC79" s="265"/>
      <c r="FMD79" s="266"/>
      <c r="FME79" s="200"/>
      <c r="FMF79" s="266"/>
      <c r="FMG79" s="261"/>
      <c r="FMH79" s="265"/>
      <c r="FMI79" s="266"/>
      <c r="FMJ79" s="200"/>
      <c r="FMK79" s="266"/>
      <c r="FML79" s="261"/>
      <c r="FMM79" s="265"/>
      <c r="FMN79" s="266"/>
      <c r="FMO79" s="200"/>
      <c r="FMP79" s="266"/>
      <c r="FMQ79" s="261"/>
      <c r="FMR79" s="265"/>
      <c r="FMS79" s="266"/>
      <c r="FMT79" s="200"/>
      <c r="FMU79" s="266"/>
      <c r="FMV79" s="261"/>
      <c r="FMW79" s="265"/>
      <c r="FMX79" s="266"/>
      <c r="FMY79" s="200"/>
      <c r="FMZ79" s="266"/>
      <c r="FNA79" s="261"/>
      <c r="FNB79" s="265"/>
      <c r="FNC79" s="266"/>
      <c r="FND79" s="200"/>
      <c r="FNE79" s="266"/>
      <c r="FNF79" s="261"/>
      <c r="FNG79" s="265"/>
      <c r="FNH79" s="266"/>
      <c r="FNI79" s="200"/>
      <c r="FNJ79" s="266"/>
      <c r="FNK79" s="261"/>
      <c r="FNL79" s="265"/>
      <c r="FNM79" s="266"/>
      <c r="FNN79" s="200"/>
      <c r="FNO79" s="266"/>
      <c r="FNP79" s="261"/>
      <c r="FNQ79" s="265"/>
      <c r="FNR79" s="266"/>
      <c r="FNS79" s="200"/>
      <c r="FNT79" s="266"/>
      <c r="FNU79" s="261"/>
      <c r="FNV79" s="265"/>
      <c r="FNW79" s="266"/>
      <c r="FNX79" s="200"/>
      <c r="FNY79" s="266"/>
      <c r="FNZ79" s="261"/>
      <c r="FOA79" s="265"/>
      <c r="FOB79" s="266"/>
      <c r="FOC79" s="200"/>
      <c r="FOD79" s="266"/>
      <c r="FOE79" s="261"/>
      <c r="FOF79" s="265"/>
      <c r="FOG79" s="266"/>
      <c r="FOH79" s="200"/>
      <c r="FOI79" s="266"/>
      <c r="FOJ79" s="261"/>
      <c r="FOK79" s="265"/>
      <c r="FOL79" s="266"/>
      <c r="FOM79" s="200"/>
      <c r="FON79" s="266"/>
      <c r="FOO79" s="261"/>
      <c r="FOP79" s="265"/>
      <c r="FOQ79" s="266"/>
      <c r="FOR79" s="200"/>
      <c r="FOS79" s="266"/>
      <c r="FOT79" s="261"/>
      <c r="FOU79" s="265"/>
      <c r="FOV79" s="266"/>
      <c r="FOW79" s="200"/>
      <c r="FOX79" s="266"/>
      <c r="FOY79" s="261"/>
      <c r="FOZ79" s="265"/>
      <c r="FPA79" s="266"/>
      <c r="FPB79" s="200"/>
      <c r="FPC79" s="266"/>
      <c r="FPD79" s="261"/>
      <c r="FPE79" s="265"/>
      <c r="FPF79" s="266"/>
      <c r="FPG79" s="200"/>
      <c r="FPH79" s="266"/>
      <c r="FPI79" s="261"/>
      <c r="FPJ79" s="265"/>
      <c r="FPK79" s="266"/>
      <c r="FPL79" s="200"/>
      <c r="FPM79" s="266"/>
      <c r="FPN79" s="261"/>
      <c r="FPO79" s="265"/>
      <c r="FPP79" s="266"/>
      <c r="FPQ79" s="200"/>
      <c r="FPR79" s="266"/>
      <c r="FPS79" s="261"/>
      <c r="FPT79" s="265"/>
      <c r="FPU79" s="266"/>
      <c r="FPV79" s="200"/>
      <c r="FPW79" s="266"/>
      <c r="FPX79" s="261"/>
      <c r="FPY79" s="265"/>
      <c r="FPZ79" s="266"/>
      <c r="FQA79" s="200"/>
      <c r="FQB79" s="266"/>
      <c r="FQC79" s="261"/>
      <c r="FQD79" s="265"/>
      <c r="FQE79" s="266"/>
      <c r="FQF79" s="200"/>
      <c r="FQG79" s="266"/>
      <c r="FQH79" s="261"/>
      <c r="FQI79" s="265"/>
      <c r="FQJ79" s="266"/>
      <c r="FQK79" s="200"/>
      <c r="FQL79" s="266"/>
      <c r="FQM79" s="261"/>
      <c r="FQN79" s="265"/>
      <c r="FQO79" s="266"/>
      <c r="FQP79" s="200"/>
      <c r="FQQ79" s="266"/>
      <c r="FQR79" s="261"/>
      <c r="FQS79" s="265"/>
      <c r="FQT79" s="266"/>
      <c r="FQU79" s="200"/>
      <c r="FQV79" s="266"/>
      <c r="FQW79" s="261"/>
      <c r="FQX79" s="265"/>
      <c r="FQY79" s="266"/>
      <c r="FQZ79" s="200"/>
      <c r="FRA79" s="266"/>
      <c r="FRB79" s="261"/>
      <c r="FRC79" s="265"/>
      <c r="FRD79" s="266"/>
      <c r="FRE79" s="200"/>
      <c r="FRF79" s="266"/>
      <c r="FRG79" s="261"/>
      <c r="FRH79" s="265"/>
      <c r="FRI79" s="266"/>
      <c r="FRJ79" s="200"/>
      <c r="FRK79" s="266"/>
      <c r="FRL79" s="261"/>
      <c r="FRM79" s="265"/>
      <c r="FRN79" s="266"/>
      <c r="FRO79" s="200"/>
      <c r="FRP79" s="266"/>
      <c r="FRQ79" s="261"/>
      <c r="FRR79" s="265"/>
      <c r="FRS79" s="266"/>
      <c r="FRT79" s="200"/>
      <c r="FRU79" s="266"/>
      <c r="FRV79" s="261"/>
      <c r="FRW79" s="265"/>
      <c r="FRX79" s="266"/>
      <c r="FRY79" s="200"/>
      <c r="FRZ79" s="266"/>
      <c r="FSA79" s="261"/>
      <c r="FSB79" s="265"/>
      <c r="FSC79" s="266"/>
      <c r="FSD79" s="200"/>
      <c r="FSE79" s="266"/>
      <c r="FSF79" s="261"/>
      <c r="FSG79" s="265"/>
      <c r="FSH79" s="266"/>
      <c r="FSI79" s="200"/>
      <c r="FSJ79" s="266"/>
      <c r="FSK79" s="261"/>
      <c r="FSL79" s="265"/>
      <c r="FSM79" s="266"/>
      <c r="FSN79" s="200"/>
      <c r="FSO79" s="266"/>
      <c r="FSP79" s="261"/>
      <c r="FSQ79" s="265"/>
      <c r="FSR79" s="266"/>
      <c r="FSS79" s="200"/>
      <c r="FST79" s="266"/>
      <c r="FSU79" s="261"/>
      <c r="FSV79" s="265"/>
      <c r="FSW79" s="266"/>
      <c r="FSX79" s="200"/>
      <c r="FSY79" s="266"/>
      <c r="FSZ79" s="261"/>
      <c r="FTA79" s="265"/>
      <c r="FTB79" s="266"/>
      <c r="FTC79" s="200"/>
      <c r="FTD79" s="266"/>
      <c r="FTE79" s="261"/>
      <c r="FTF79" s="265"/>
      <c r="FTG79" s="266"/>
      <c r="FTH79" s="200"/>
      <c r="FTI79" s="266"/>
      <c r="FTJ79" s="261"/>
      <c r="FTK79" s="265"/>
      <c r="FTL79" s="266"/>
      <c r="FTM79" s="200"/>
      <c r="FTN79" s="266"/>
      <c r="FTO79" s="261"/>
      <c r="FTP79" s="265"/>
      <c r="FTQ79" s="266"/>
      <c r="FTR79" s="200"/>
      <c r="FTS79" s="266"/>
      <c r="FTT79" s="261"/>
      <c r="FTU79" s="265"/>
      <c r="FTV79" s="266"/>
      <c r="FTW79" s="200"/>
      <c r="FTX79" s="266"/>
      <c r="FTY79" s="261"/>
      <c r="FTZ79" s="265"/>
      <c r="FUA79" s="266"/>
      <c r="FUB79" s="200"/>
      <c r="FUC79" s="266"/>
      <c r="FUD79" s="261"/>
      <c r="FUE79" s="265"/>
      <c r="FUF79" s="266"/>
      <c r="FUG79" s="200"/>
      <c r="FUH79" s="266"/>
      <c r="FUI79" s="261"/>
      <c r="FUJ79" s="265"/>
      <c r="FUK79" s="266"/>
      <c r="FUL79" s="200"/>
      <c r="FUM79" s="266"/>
      <c r="FUN79" s="261"/>
      <c r="FUO79" s="265"/>
      <c r="FUP79" s="266"/>
      <c r="FUQ79" s="200"/>
      <c r="FUR79" s="266"/>
      <c r="FUS79" s="261"/>
      <c r="FUT79" s="265"/>
      <c r="FUU79" s="266"/>
      <c r="FUV79" s="200"/>
      <c r="FUW79" s="266"/>
      <c r="FUX79" s="261"/>
      <c r="FUY79" s="265"/>
      <c r="FUZ79" s="266"/>
      <c r="FVA79" s="200"/>
      <c r="FVB79" s="266"/>
      <c r="FVC79" s="261"/>
      <c r="FVD79" s="265"/>
      <c r="FVE79" s="266"/>
      <c r="FVF79" s="200"/>
      <c r="FVG79" s="266"/>
      <c r="FVH79" s="261"/>
      <c r="FVI79" s="265"/>
      <c r="FVJ79" s="266"/>
      <c r="FVK79" s="200"/>
      <c r="FVL79" s="266"/>
      <c r="FVM79" s="261"/>
      <c r="FVN79" s="265"/>
      <c r="FVO79" s="266"/>
      <c r="FVP79" s="200"/>
      <c r="FVQ79" s="266"/>
      <c r="FVR79" s="261"/>
      <c r="FVS79" s="265"/>
      <c r="FVT79" s="266"/>
      <c r="FVU79" s="200"/>
      <c r="FVV79" s="266"/>
      <c r="FVW79" s="261"/>
      <c r="FVX79" s="265"/>
      <c r="FVY79" s="266"/>
      <c r="FVZ79" s="200"/>
      <c r="FWA79" s="266"/>
      <c r="FWB79" s="261"/>
      <c r="FWC79" s="265"/>
      <c r="FWD79" s="266"/>
      <c r="FWE79" s="200"/>
      <c r="FWF79" s="266"/>
      <c r="FWG79" s="261"/>
      <c r="FWH79" s="265"/>
      <c r="FWI79" s="266"/>
      <c r="FWJ79" s="200"/>
      <c r="FWK79" s="266"/>
      <c r="FWL79" s="261"/>
      <c r="FWM79" s="265"/>
      <c r="FWN79" s="266"/>
      <c r="FWO79" s="200"/>
      <c r="FWP79" s="266"/>
      <c r="FWQ79" s="261"/>
      <c r="FWR79" s="265"/>
      <c r="FWS79" s="266"/>
      <c r="FWT79" s="200"/>
      <c r="FWU79" s="266"/>
      <c r="FWV79" s="261"/>
      <c r="FWW79" s="265"/>
      <c r="FWX79" s="266"/>
      <c r="FWY79" s="200"/>
      <c r="FWZ79" s="266"/>
      <c r="FXA79" s="261"/>
      <c r="FXB79" s="265"/>
      <c r="FXC79" s="266"/>
      <c r="FXD79" s="200"/>
      <c r="FXE79" s="266"/>
      <c r="FXF79" s="261"/>
      <c r="FXG79" s="265"/>
      <c r="FXH79" s="266"/>
      <c r="FXI79" s="200"/>
      <c r="FXJ79" s="266"/>
      <c r="FXK79" s="261"/>
      <c r="FXL79" s="265"/>
      <c r="FXM79" s="266"/>
      <c r="FXN79" s="200"/>
      <c r="FXO79" s="266"/>
      <c r="FXP79" s="261"/>
      <c r="FXQ79" s="265"/>
      <c r="FXR79" s="266"/>
      <c r="FXS79" s="200"/>
      <c r="FXT79" s="266"/>
      <c r="FXU79" s="261"/>
      <c r="FXV79" s="265"/>
      <c r="FXW79" s="266"/>
      <c r="FXX79" s="200"/>
      <c r="FXY79" s="266"/>
      <c r="FXZ79" s="261"/>
      <c r="FYA79" s="265"/>
      <c r="FYB79" s="266"/>
      <c r="FYC79" s="200"/>
      <c r="FYD79" s="266"/>
      <c r="FYE79" s="261"/>
      <c r="FYF79" s="265"/>
      <c r="FYG79" s="266"/>
      <c r="FYH79" s="200"/>
      <c r="FYI79" s="266"/>
      <c r="FYJ79" s="261"/>
      <c r="FYK79" s="265"/>
      <c r="FYL79" s="266"/>
      <c r="FYM79" s="200"/>
      <c r="FYN79" s="266"/>
      <c r="FYO79" s="261"/>
      <c r="FYP79" s="265"/>
      <c r="FYQ79" s="266"/>
      <c r="FYR79" s="200"/>
      <c r="FYS79" s="266"/>
      <c r="FYT79" s="261"/>
      <c r="FYU79" s="265"/>
      <c r="FYV79" s="266"/>
      <c r="FYW79" s="200"/>
      <c r="FYX79" s="266"/>
      <c r="FYY79" s="261"/>
      <c r="FYZ79" s="265"/>
      <c r="FZA79" s="266"/>
      <c r="FZB79" s="200"/>
      <c r="FZC79" s="266"/>
      <c r="FZD79" s="261"/>
      <c r="FZE79" s="265"/>
      <c r="FZF79" s="266"/>
      <c r="FZG79" s="200"/>
      <c r="FZH79" s="266"/>
      <c r="FZI79" s="261"/>
      <c r="FZJ79" s="265"/>
      <c r="FZK79" s="266"/>
      <c r="FZL79" s="200"/>
      <c r="FZM79" s="266"/>
      <c r="FZN79" s="261"/>
      <c r="FZO79" s="265"/>
      <c r="FZP79" s="266"/>
      <c r="FZQ79" s="200"/>
      <c r="FZR79" s="266"/>
      <c r="FZS79" s="261"/>
      <c r="FZT79" s="265"/>
      <c r="FZU79" s="266"/>
      <c r="FZV79" s="200"/>
      <c r="FZW79" s="266"/>
      <c r="FZX79" s="261"/>
      <c r="FZY79" s="265"/>
      <c r="FZZ79" s="266"/>
      <c r="GAA79" s="200"/>
      <c r="GAB79" s="266"/>
      <c r="GAC79" s="261"/>
      <c r="GAD79" s="265"/>
      <c r="GAE79" s="266"/>
      <c r="GAF79" s="200"/>
      <c r="GAG79" s="266"/>
      <c r="GAH79" s="261"/>
      <c r="GAI79" s="265"/>
      <c r="GAJ79" s="266"/>
      <c r="GAK79" s="200"/>
      <c r="GAL79" s="266"/>
      <c r="GAM79" s="261"/>
      <c r="GAN79" s="265"/>
      <c r="GAO79" s="266"/>
      <c r="GAP79" s="200"/>
      <c r="GAQ79" s="266"/>
      <c r="GAR79" s="261"/>
      <c r="GAS79" s="265"/>
      <c r="GAT79" s="266"/>
      <c r="GAU79" s="200"/>
      <c r="GAV79" s="266"/>
      <c r="GAW79" s="261"/>
      <c r="GAX79" s="265"/>
      <c r="GAY79" s="266"/>
      <c r="GAZ79" s="200"/>
      <c r="GBA79" s="266"/>
      <c r="GBB79" s="261"/>
      <c r="GBC79" s="265"/>
      <c r="GBD79" s="266"/>
      <c r="GBE79" s="200"/>
      <c r="GBF79" s="266"/>
      <c r="GBG79" s="261"/>
      <c r="GBH79" s="265"/>
      <c r="GBI79" s="266"/>
      <c r="GBJ79" s="200"/>
      <c r="GBK79" s="266"/>
      <c r="GBL79" s="261"/>
      <c r="GBM79" s="265"/>
      <c r="GBN79" s="266"/>
      <c r="GBO79" s="200"/>
      <c r="GBP79" s="266"/>
      <c r="GBQ79" s="261"/>
      <c r="GBR79" s="265"/>
      <c r="GBS79" s="266"/>
      <c r="GBT79" s="200"/>
      <c r="GBU79" s="266"/>
      <c r="GBV79" s="261"/>
      <c r="GBW79" s="265"/>
      <c r="GBX79" s="266"/>
      <c r="GBY79" s="200"/>
      <c r="GBZ79" s="266"/>
      <c r="GCA79" s="261"/>
      <c r="GCB79" s="265"/>
      <c r="GCC79" s="266"/>
      <c r="GCD79" s="200"/>
      <c r="GCE79" s="266"/>
      <c r="GCF79" s="261"/>
      <c r="GCG79" s="265"/>
      <c r="GCH79" s="266"/>
      <c r="GCI79" s="200"/>
      <c r="GCJ79" s="266"/>
      <c r="GCK79" s="261"/>
      <c r="GCL79" s="265"/>
      <c r="GCM79" s="266"/>
      <c r="GCN79" s="200"/>
      <c r="GCO79" s="266"/>
      <c r="GCP79" s="261"/>
      <c r="GCQ79" s="265"/>
      <c r="GCR79" s="266"/>
      <c r="GCS79" s="200"/>
      <c r="GCT79" s="266"/>
      <c r="GCU79" s="261"/>
      <c r="GCV79" s="265"/>
      <c r="GCW79" s="266"/>
      <c r="GCX79" s="200"/>
      <c r="GCY79" s="266"/>
      <c r="GCZ79" s="261"/>
      <c r="GDA79" s="265"/>
      <c r="GDB79" s="266"/>
      <c r="GDC79" s="200"/>
      <c r="GDD79" s="266"/>
      <c r="GDE79" s="261"/>
      <c r="GDF79" s="265"/>
      <c r="GDG79" s="266"/>
      <c r="GDH79" s="200"/>
      <c r="GDI79" s="266"/>
      <c r="GDJ79" s="261"/>
      <c r="GDK79" s="265"/>
      <c r="GDL79" s="266"/>
      <c r="GDM79" s="200"/>
      <c r="GDN79" s="266"/>
      <c r="GDO79" s="261"/>
      <c r="GDP79" s="265"/>
      <c r="GDQ79" s="266"/>
      <c r="GDR79" s="200"/>
      <c r="GDS79" s="266"/>
      <c r="GDT79" s="261"/>
      <c r="GDU79" s="265"/>
      <c r="GDV79" s="266"/>
      <c r="GDW79" s="200"/>
      <c r="GDX79" s="266"/>
      <c r="GDY79" s="261"/>
      <c r="GDZ79" s="265"/>
      <c r="GEA79" s="266"/>
      <c r="GEB79" s="200"/>
      <c r="GEC79" s="266"/>
      <c r="GED79" s="261"/>
      <c r="GEE79" s="265"/>
      <c r="GEF79" s="266"/>
      <c r="GEG79" s="200"/>
      <c r="GEH79" s="266"/>
      <c r="GEI79" s="261"/>
      <c r="GEJ79" s="265"/>
      <c r="GEK79" s="266"/>
      <c r="GEL79" s="200"/>
      <c r="GEM79" s="266"/>
      <c r="GEN79" s="261"/>
      <c r="GEO79" s="265"/>
      <c r="GEP79" s="266"/>
      <c r="GEQ79" s="200"/>
      <c r="GER79" s="266"/>
      <c r="GES79" s="261"/>
      <c r="GET79" s="265"/>
      <c r="GEU79" s="266"/>
      <c r="GEV79" s="200"/>
      <c r="GEW79" s="266"/>
      <c r="GEX79" s="261"/>
      <c r="GEY79" s="265"/>
      <c r="GEZ79" s="266"/>
      <c r="GFA79" s="200"/>
      <c r="GFB79" s="266"/>
      <c r="GFC79" s="261"/>
      <c r="GFD79" s="265"/>
      <c r="GFE79" s="266"/>
      <c r="GFF79" s="200"/>
      <c r="GFG79" s="266"/>
      <c r="GFH79" s="261"/>
      <c r="GFI79" s="265"/>
      <c r="GFJ79" s="266"/>
      <c r="GFK79" s="200"/>
      <c r="GFL79" s="266"/>
      <c r="GFM79" s="261"/>
      <c r="GFN79" s="265"/>
      <c r="GFO79" s="266"/>
      <c r="GFP79" s="200"/>
      <c r="GFQ79" s="266"/>
      <c r="GFR79" s="261"/>
      <c r="GFS79" s="265"/>
      <c r="GFT79" s="266"/>
      <c r="GFU79" s="200"/>
      <c r="GFV79" s="266"/>
      <c r="GFW79" s="261"/>
      <c r="GFX79" s="265"/>
      <c r="GFY79" s="266"/>
      <c r="GFZ79" s="200"/>
      <c r="GGA79" s="266"/>
      <c r="GGB79" s="261"/>
      <c r="GGC79" s="265"/>
      <c r="GGD79" s="266"/>
      <c r="GGE79" s="200"/>
      <c r="GGF79" s="266"/>
      <c r="GGG79" s="261"/>
      <c r="GGH79" s="265"/>
      <c r="GGI79" s="266"/>
      <c r="GGJ79" s="200"/>
      <c r="GGK79" s="266"/>
      <c r="GGL79" s="261"/>
      <c r="GGM79" s="265"/>
      <c r="GGN79" s="266"/>
      <c r="GGO79" s="200"/>
      <c r="GGP79" s="266"/>
      <c r="GGQ79" s="261"/>
      <c r="GGR79" s="265"/>
      <c r="GGS79" s="266"/>
      <c r="GGT79" s="200"/>
      <c r="GGU79" s="266"/>
      <c r="GGV79" s="261"/>
      <c r="GGW79" s="265"/>
      <c r="GGX79" s="266"/>
      <c r="GGY79" s="200"/>
      <c r="GGZ79" s="266"/>
      <c r="GHA79" s="261"/>
      <c r="GHB79" s="265"/>
      <c r="GHC79" s="266"/>
      <c r="GHD79" s="200"/>
      <c r="GHE79" s="266"/>
      <c r="GHF79" s="261"/>
      <c r="GHG79" s="265"/>
      <c r="GHH79" s="266"/>
      <c r="GHI79" s="200"/>
      <c r="GHJ79" s="266"/>
      <c r="GHK79" s="261"/>
      <c r="GHL79" s="265"/>
      <c r="GHM79" s="266"/>
      <c r="GHN79" s="200"/>
      <c r="GHO79" s="266"/>
      <c r="GHP79" s="261"/>
      <c r="GHQ79" s="265"/>
      <c r="GHR79" s="266"/>
      <c r="GHS79" s="200"/>
      <c r="GHT79" s="266"/>
      <c r="GHU79" s="261"/>
      <c r="GHV79" s="265"/>
      <c r="GHW79" s="266"/>
      <c r="GHX79" s="200"/>
      <c r="GHY79" s="266"/>
      <c r="GHZ79" s="261"/>
      <c r="GIA79" s="265"/>
      <c r="GIB79" s="266"/>
      <c r="GIC79" s="200"/>
      <c r="GID79" s="266"/>
      <c r="GIE79" s="261"/>
      <c r="GIF79" s="265"/>
      <c r="GIG79" s="266"/>
      <c r="GIH79" s="200"/>
      <c r="GII79" s="266"/>
      <c r="GIJ79" s="261"/>
      <c r="GIK79" s="265"/>
      <c r="GIL79" s="266"/>
      <c r="GIM79" s="200"/>
      <c r="GIN79" s="266"/>
      <c r="GIO79" s="261"/>
      <c r="GIP79" s="265"/>
      <c r="GIQ79" s="266"/>
      <c r="GIR79" s="200"/>
      <c r="GIS79" s="266"/>
      <c r="GIT79" s="261"/>
      <c r="GIU79" s="265"/>
      <c r="GIV79" s="266"/>
      <c r="GIW79" s="200"/>
      <c r="GIX79" s="266"/>
      <c r="GIY79" s="261"/>
      <c r="GIZ79" s="265"/>
      <c r="GJA79" s="266"/>
      <c r="GJB79" s="200"/>
      <c r="GJC79" s="266"/>
      <c r="GJD79" s="261"/>
      <c r="GJE79" s="265"/>
      <c r="GJF79" s="266"/>
      <c r="GJG79" s="200"/>
      <c r="GJH79" s="266"/>
      <c r="GJI79" s="261"/>
      <c r="GJJ79" s="265"/>
      <c r="GJK79" s="266"/>
      <c r="GJL79" s="200"/>
      <c r="GJM79" s="266"/>
      <c r="GJN79" s="261"/>
      <c r="GJO79" s="265"/>
      <c r="GJP79" s="266"/>
      <c r="GJQ79" s="200"/>
      <c r="GJR79" s="266"/>
      <c r="GJS79" s="261"/>
      <c r="GJT79" s="265"/>
      <c r="GJU79" s="266"/>
      <c r="GJV79" s="200"/>
      <c r="GJW79" s="266"/>
      <c r="GJX79" s="261"/>
      <c r="GJY79" s="265"/>
      <c r="GJZ79" s="266"/>
      <c r="GKA79" s="200"/>
      <c r="GKB79" s="266"/>
      <c r="GKC79" s="261"/>
      <c r="GKD79" s="265"/>
      <c r="GKE79" s="266"/>
      <c r="GKF79" s="200"/>
      <c r="GKG79" s="266"/>
      <c r="GKH79" s="261"/>
      <c r="GKI79" s="265"/>
      <c r="GKJ79" s="266"/>
      <c r="GKK79" s="200"/>
      <c r="GKL79" s="266"/>
      <c r="GKM79" s="261"/>
      <c r="GKN79" s="265"/>
      <c r="GKO79" s="266"/>
      <c r="GKP79" s="200"/>
      <c r="GKQ79" s="266"/>
      <c r="GKR79" s="261"/>
      <c r="GKS79" s="265"/>
      <c r="GKT79" s="266"/>
      <c r="GKU79" s="200"/>
      <c r="GKV79" s="266"/>
      <c r="GKW79" s="261"/>
      <c r="GKX79" s="265"/>
      <c r="GKY79" s="266"/>
      <c r="GKZ79" s="200"/>
      <c r="GLA79" s="266"/>
      <c r="GLB79" s="261"/>
      <c r="GLC79" s="265"/>
      <c r="GLD79" s="266"/>
      <c r="GLE79" s="200"/>
      <c r="GLF79" s="266"/>
      <c r="GLG79" s="261"/>
      <c r="GLH79" s="265"/>
      <c r="GLI79" s="266"/>
      <c r="GLJ79" s="200"/>
      <c r="GLK79" s="266"/>
      <c r="GLL79" s="261"/>
      <c r="GLM79" s="265"/>
      <c r="GLN79" s="266"/>
      <c r="GLO79" s="200"/>
      <c r="GLP79" s="266"/>
      <c r="GLQ79" s="261"/>
      <c r="GLR79" s="265"/>
      <c r="GLS79" s="266"/>
      <c r="GLT79" s="200"/>
      <c r="GLU79" s="266"/>
      <c r="GLV79" s="261"/>
      <c r="GLW79" s="265"/>
      <c r="GLX79" s="266"/>
      <c r="GLY79" s="200"/>
      <c r="GLZ79" s="266"/>
      <c r="GMA79" s="261"/>
      <c r="GMB79" s="265"/>
      <c r="GMC79" s="266"/>
      <c r="GMD79" s="200"/>
      <c r="GME79" s="266"/>
      <c r="GMF79" s="261"/>
      <c r="GMG79" s="265"/>
      <c r="GMH79" s="266"/>
      <c r="GMI79" s="200"/>
      <c r="GMJ79" s="266"/>
      <c r="GMK79" s="261"/>
      <c r="GML79" s="265"/>
      <c r="GMM79" s="266"/>
      <c r="GMN79" s="200"/>
      <c r="GMO79" s="266"/>
      <c r="GMP79" s="261"/>
      <c r="GMQ79" s="265"/>
      <c r="GMR79" s="266"/>
      <c r="GMS79" s="200"/>
      <c r="GMT79" s="266"/>
      <c r="GMU79" s="261"/>
      <c r="GMV79" s="265"/>
      <c r="GMW79" s="266"/>
      <c r="GMX79" s="200"/>
      <c r="GMY79" s="266"/>
      <c r="GMZ79" s="261"/>
      <c r="GNA79" s="265"/>
      <c r="GNB79" s="266"/>
      <c r="GNC79" s="200"/>
      <c r="GND79" s="266"/>
      <c r="GNE79" s="261"/>
      <c r="GNF79" s="265"/>
      <c r="GNG79" s="266"/>
      <c r="GNH79" s="200"/>
      <c r="GNI79" s="266"/>
      <c r="GNJ79" s="261"/>
      <c r="GNK79" s="265"/>
      <c r="GNL79" s="266"/>
      <c r="GNM79" s="200"/>
      <c r="GNN79" s="266"/>
      <c r="GNO79" s="261"/>
      <c r="GNP79" s="265"/>
      <c r="GNQ79" s="266"/>
      <c r="GNR79" s="200"/>
      <c r="GNS79" s="266"/>
      <c r="GNT79" s="261"/>
      <c r="GNU79" s="265"/>
      <c r="GNV79" s="266"/>
      <c r="GNW79" s="200"/>
      <c r="GNX79" s="266"/>
      <c r="GNY79" s="261"/>
      <c r="GNZ79" s="265"/>
      <c r="GOA79" s="266"/>
      <c r="GOB79" s="200"/>
      <c r="GOC79" s="266"/>
      <c r="GOD79" s="261"/>
      <c r="GOE79" s="265"/>
      <c r="GOF79" s="266"/>
      <c r="GOG79" s="200"/>
      <c r="GOH79" s="266"/>
      <c r="GOI79" s="261"/>
      <c r="GOJ79" s="265"/>
      <c r="GOK79" s="266"/>
      <c r="GOL79" s="200"/>
      <c r="GOM79" s="266"/>
      <c r="GON79" s="261"/>
      <c r="GOO79" s="265"/>
      <c r="GOP79" s="266"/>
      <c r="GOQ79" s="200"/>
      <c r="GOR79" s="266"/>
      <c r="GOS79" s="261"/>
      <c r="GOT79" s="265"/>
      <c r="GOU79" s="266"/>
      <c r="GOV79" s="200"/>
      <c r="GOW79" s="266"/>
      <c r="GOX79" s="261"/>
      <c r="GOY79" s="265"/>
      <c r="GOZ79" s="266"/>
      <c r="GPA79" s="200"/>
      <c r="GPB79" s="266"/>
      <c r="GPC79" s="261"/>
      <c r="GPD79" s="265"/>
      <c r="GPE79" s="266"/>
      <c r="GPF79" s="200"/>
      <c r="GPG79" s="266"/>
      <c r="GPH79" s="261"/>
      <c r="GPI79" s="265"/>
      <c r="GPJ79" s="266"/>
      <c r="GPK79" s="200"/>
      <c r="GPL79" s="266"/>
      <c r="GPM79" s="261"/>
      <c r="GPN79" s="265"/>
      <c r="GPO79" s="266"/>
      <c r="GPP79" s="200"/>
      <c r="GPQ79" s="266"/>
      <c r="GPR79" s="261"/>
      <c r="GPS79" s="265"/>
      <c r="GPT79" s="266"/>
      <c r="GPU79" s="200"/>
      <c r="GPV79" s="266"/>
      <c r="GPW79" s="261"/>
      <c r="GPX79" s="265"/>
      <c r="GPY79" s="266"/>
      <c r="GPZ79" s="200"/>
      <c r="GQA79" s="266"/>
      <c r="GQB79" s="261"/>
      <c r="GQC79" s="265"/>
      <c r="GQD79" s="266"/>
      <c r="GQE79" s="200"/>
      <c r="GQF79" s="266"/>
      <c r="GQG79" s="261"/>
      <c r="GQH79" s="265"/>
      <c r="GQI79" s="266"/>
      <c r="GQJ79" s="200"/>
      <c r="GQK79" s="266"/>
      <c r="GQL79" s="261"/>
      <c r="GQM79" s="265"/>
      <c r="GQN79" s="266"/>
      <c r="GQO79" s="200"/>
      <c r="GQP79" s="266"/>
      <c r="GQQ79" s="261"/>
      <c r="GQR79" s="265"/>
      <c r="GQS79" s="266"/>
      <c r="GQT79" s="200"/>
      <c r="GQU79" s="266"/>
      <c r="GQV79" s="261"/>
      <c r="GQW79" s="265"/>
      <c r="GQX79" s="266"/>
      <c r="GQY79" s="200"/>
      <c r="GQZ79" s="266"/>
      <c r="GRA79" s="261"/>
      <c r="GRB79" s="265"/>
      <c r="GRC79" s="266"/>
      <c r="GRD79" s="200"/>
      <c r="GRE79" s="266"/>
      <c r="GRF79" s="261"/>
      <c r="GRG79" s="265"/>
      <c r="GRH79" s="266"/>
      <c r="GRI79" s="200"/>
      <c r="GRJ79" s="266"/>
      <c r="GRK79" s="261"/>
      <c r="GRL79" s="265"/>
      <c r="GRM79" s="266"/>
      <c r="GRN79" s="200"/>
      <c r="GRO79" s="266"/>
      <c r="GRP79" s="261"/>
      <c r="GRQ79" s="265"/>
      <c r="GRR79" s="266"/>
      <c r="GRS79" s="200"/>
      <c r="GRT79" s="266"/>
      <c r="GRU79" s="261"/>
      <c r="GRV79" s="265"/>
      <c r="GRW79" s="266"/>
      <c r="GRX79" s="200"/>
      <c r="GRY79" s="266"/>
      <c r="GRZ79" s="261"/>
      <c r="GSA79" s="265"/>
      <c r="GSB79" s="266"/>
      <c r="GSC79" s="200"/>
      <c r="GSD79" s="266"/>
      <c r="GSE79" s="261"/>
      <c r="GSF79" s="265"/>
      <c r="GSG79" s="266"/>
      <c r="GSH79" s="200"/>
      <c r="GSI79" s="266"/>
      <c r="GSJ79" s="261"/>
      <c r="GSK79" s="265"/>
      <c r="GSL79" s="266"/>
      <c r="GSM79" s="200"/>
      <c r="GSN79" s="266"/>
      <c r="GSO79" s="261"/>
      <c r="GSP79" s="265"/>
      <c r="GSQ79" s="266"/>
      <c r="GSR79" s="200"/>
      <c r="GSS79" s="266"/>
      <c r="GST79" s="261"/>
      <c r="GSU79" s="265"/>
      <c r="GSV79" s="266"/>
      <c r="GSW79" s="200"/>
      <c r="GSX79" s="266"/>
      <c r="GSY79" s="261"/>
      <c r="GSZ79" s="265"/>
      <c r="GTA79" s="266"/>
      <c r="GTB79" s="200"/>
      <c r="GTC79" s="266"/>
      <c r="GTD79" s="261"/>
      <c r="GTE79" s="265"/>
      <c r="GTF79" s="266"/>
      <c r="GTG79" s="200"/>
      <c r="GTH79" s="266"/>
      <c r="GTI79" s="261"/>
      <c r="GTJ79" s="265"/>
      <c r="GTK79" s="266"/>
      <c r="GTL79" s="200"/>
      <c r="GTM79" s="266"/>
      <c r="GTN79" s="261"/>
      <c r="GTO79" s="265"/>
      <c r="GTP79" s="266"/>
      <c r="GTQ79" s="200"/>
      <c r="GTR79" s="266"/>
      <c r="GTS79" s="261"/>
      <c r="GTT79" s="265"/>
      <c r="GTU79" s="266"/>
      <c r="GTV79" s="200"/>
      <c r="GTW79" s="266"/>
      <c r="GTX79" s="261"/>
      <c r="GTY79" s="265"/>
      <c r="GTZ79" s="266"/>
      <c r="GUA79" s="200"/>
      <c r="GUB79" s="266"/>
      <c r="GUC79" s="261"/>
      <c r="GUD79" s="265"/>
      <c r="GUE79" s="266"/>
      <c r="GUF79" s="200"/>
      <c r="GUG79" s="266"/>
      <c r="GUH79" s="261"/>
      <c r="GUI79" s="265"/>
      <c r="GUJ79" s="266"/>
      <c r="GUK79" s="200"/>
      <c r="GUL79" s="266"/>
      <c r="GUM79" s="261"/>
      <c r="GUN79" s="265"/>
      <c r="GUO79" s="266"/>
      <c r="GUP79" s="200"/>
      <c r="GUQ79" s="266"/>
      <c r="GUR79" s="261"/>
      <c r="GUS79" s="265"/>
      <c r="GUT79" s="266"/>
      <c r="GUU79" s="200"/>
      <c r="GUV79" s="266"/>
      <c r="GUW79" s="261"/>
      <c r="GUX79" s="265"/>
      <c r="GUY79" s="266"/>
      <c r="GUZ79" s="200"/>
      <c r="GVA79" s="266"/>
      <c r="GVB79" s="261"/>
      <c r="GVC79" s="265"/>
      <c r="GVD79" s="266"/>
      <c r="GVE79" s="200"/>
      <c r="GVF79" s="266"/>
      <c r="GVG79" s="261"/>
      <c r="GVH79" s="265"/>
      <c r="GVI79" s="266"/>
      <c r="GVJ79" s="200"/>
      <c r="GVK79" s="266"/>
      <c r="GVL79" s="261"/>
      <c r="GVM79" s="265"/>
      <c r="GVN79" s="266"/>
      <c r="GVO79" s="200"/>
      <c r="GVP79" s="266"/>
      <c r="GVQ79" s="261"/>
      <c r="GVR79" s="265"/>
      <c r="GVS79" s="266"/>
      <c r="GVT79" s="200"/>
      <c r="GVU79" s="266"/>
      <c r="GVV79" s="261"/>
      <c r="GVW79" s="265"/>
      <c r="GVX79" s="266"/>
      <c r="GVY79" s="200"/>
      <c r="GVZ79" s="266"/>
      <c r="GWA79" s="261"/>
      <c r="GWB79" s="265"/>
      <c r="GWC79" s="266"/>
      <c r="GWD79" s="200"/>
      <c r="GWE79" s="266"/>
      <c r="GWF79" s="261"/>
      <c r="GWG79" s="265"/>
      <c r="GWH79" s="266"/>
      <c r="GWI79" s="200"/>
      <c r="GWJ79" s="266"/>
      <c r="GWK79" s="261"/>
      <c r="GWL79" s="265"/>
      <c r="GWM79" s="266"/>
      <c r="GWN79" s="200"/>
      <c r="GWO79" s="266"/>
      <c r="GWP79" s="261"/>
      <c r="GWQ79" s="265"/>
      <c r="GWR79" s="266"/>
      <c r="GWS79" s="200"/>
      <c r="GWT79" s="266"/>
      <c r="GWU79" s="261"/>
      <c r="GWV79" s="265"/>
      <c r="GWW79" s="266"/>
      <c r="GWX79" s="200"/>
      <c r="GWY79" s="266"/>
      <c r="GWZ79" s="261"/>
      <c r="GXA79" s="265"/>
      <c r="GXB79" s="266"/>
      <c r="GXC79" s="200"/>
      <c r="GXD79" s="266"/>
      <c r="GXE79" s="261"/>
      <c r="GXF79" s="265"/>
      <c r="GXG79" s="266"/>
      <c r="GXH79" s="200"/>
      <c r="GXI79" s="266"/>
      <c r="GXJ79" s="261"/>
      <c r="GXK79" s="265"/>
      <c r="GXL79" s="266"/>
      <c r="GXM79" s="200"/>
      <c r="GXN79" s="266"/>
      <c r="GXO79" s="261"/>
      <c r="GXP79" s="265"/>
      <c r="GXQ79" s="266"/>
      <c r="GXR79" s="200"/>
      <c r="GXS79" s="266"/>
      <c r="GXT79" s="261"/>
      <c r="GXU79" s="265"/>
      <c r="GXV79" s="266"/>
      <c r="GXW79" s="200"/>
      <c r="GXX79" s="266"/>
      <c r="GXY79" s="261"/>
      <c r="GXZ79" s="265"/>
      <c r="GYA79" s="266"/>
      <c r="GYB79" s="200"/>
      <c r="GYC79" s="266"/>
      <c r="GYD79" s="261"/>
      <c r="GYE79" s="265"/>
      <c r="GYF79" s="266"/>
      <c r="GYG79" s="200"/>
      <c r="GYH79" s="266"/>
      <c r="GYI79" s="261"/>
      <c r="GYJ79" s="265"/>
      <c r="GYK79" s="266"/>
      <c r="GYL79" s="200"/>
      <c r="GYM79" s="266"/>
      <c r="GYN79" s="261"/>
      <c r="GYO79" s="265"/>
      <c r="GYP79" s="266"/>
      <c r="GYQ79" s="200"/>
      <c r="GYR79" s="266"/>
      <c r="GYS79" s="261"/>
      <c r="GYT79" s="265"/>
      <c r="GYU79" s="266"/>
      <c r="GYV79" s="200"/>
      <c r="GYW79" s="266"/>
      <c r="GYX79" s="261"/>
      <c r="GYY79" s="265"/>
      <c r="GYZ79" s="266"/>
      <c r="GZA79" s="200"/>
      <c r="GZB79" s="266"/>
      <c r="GZC79" s="261"/>
      <c r="GZD79" s="265"/>
      <c r="GZE79" s="266"/>
      <c r="GZF79" s="200"/>
      <c r="GZG79" s="266"/>
      <c r="GZH79" s="261"/>
      <c r="GZI79" s="265"/>
      <c r="GZJ79" s="266"/>
      <c r="GZK79" s="200"/>
      <c r="GZL79" s="266"/>
      <c r="GZM79" s="261"/>
      <c r="GZN79" s="265"/>
      <c r="GZO79" s="266"/>
      <c r="GZP79" s="200"/>
      <c r="GZQ79" s="266"/>
      <c r="GZR79" s="261"/>
      <c r="GZS79" s="265"/>
      <c r="GZT79" s="266"/>
      <c r="GZU79" s="200"/>
      <c r="GZV79" s="266"/>
      <c r="GZW79" s="261"/>
      <c r="GZX79" s="265"/>
      <c r="GZY79" s="266"/>
      <c r="GZZ79" s="200"/>
      <c r="HAA79" s="266"/>
      <c r="HAB79" s="261"/>
      <c r="HAC79" s="265"/>
      <c r="HAD79" s="266"/>
      <c r="HAE79" s="200"/>
      <c r="HAF79" s="266"/>
      <c r="HAG79" s="261"/>
      <c r="HAH79" s="265"/>
      <c r="HAI79" s="266"/>
      <c r="HAJ79" s="200"/>
      <c r="HAK79" s="266"/>
      <c r="HAL79" s="261"/>
      <c r="HAM79" s="265"/>
      <c r="HAN79" s="266"/>
      <c r="HAO79" s="200"/>
      <c r="HAP79" s="266"/>
      <c r="HAQ79" s="261"/>
      <c r="HAR79" s="265"/>
      <c r="HAS79" s="266"/>
      <c r="HAT79" s="200"/>
      <c r="HAU79" s="266"/>
      <c r="HAV79" s="261"/>
      <c r="HAW79" s="265"/>
      <c r="HAX79" s="266"/>
      <c r="HAY79" s="200"/>
      <c r="HAZ79" s="266"/>
      <c r="HBA79" s="261"/>
      <c r="HBB79" s="265"/>
      <c r="HBC79" s="266"/>
      <c r="HBD79" s="200"/>
      <c r="HBE79" s="266"/>
      <c r="HBF79" s="261"/>
      <c r="HBG79" s="265"/>
      <c r="HBH79" s="266"/>
      <c r="HBI79" s="200"/>
      <c r="HBJ79" s="266"/>
      <c r="HBK79" s="261"/>
      <c r="HBL79" s="265"/>
      <c r="HBM79" s="266"/>
      <c r="HBN79" s="200"/>
      <c r="HBO79" s="266"/>
      <c r="HBP79" s="261"/>
      <c r="HBQ79" s="265"/>
      <c r="HBR79" s="266"/>
      <c r="HBS79" s="200"/>
      <c r="HBT79" s="266"/>
      <c r="HBU79" s="261"/>
      <c r="HBV79" s="265"/>
      <c r="HBW79" s="266"/>
      <c r="HBX79" s="200"/>
      <c r="HBY79" s="266"/>
      <c r="HBZ79" s="261"/>
      <c r="HCA79" s="265"/>
      <c r="HCB79" s="266"/>
      <c r="HCC79" s="200"/>
      <c r="HCD79" s="266"/>
      <c r="HCE79" s="261"/>
      <c r="HCF79" s="265"/>
      <c r="HCG79" s="266"/>
      <c r="HCH79" s="200"/>
      <c r="HCI79" s="266"/>
      <c r="HCJ79" s="261"/>
      <c r="HCK79" s="265"/>
      <c r="HCL79" s="266"/>
      <c r="HCM79" s="200"/>
      <c r="HCN79" s="266"/>
      <c r="HCO79" s="261"/>
      <c r="HCP79" s="265"/>
      <c r="HCQ79" s="266"/>
      <c r="HCR79" s="200"/>
      <c r="HCS79" s="266"/>
      <c r="HCT79" s="261"/>
      <c r="HCU79" s="265"/>
      <c r="HCV79" s="266"/>
      <c r="HCW79" s="200"/>
      <c r="HCX79" s="266"/>
      <c r="HCY79" s="261"/>
      <c r="HCZ79" s="265"/>
      <c r="HDA79" s="266"/>
      <c r="HDB79" s="200"/>
      <c r="HDC79" s="266"/>
      <c r="HDD79" s="261"/>
      <c r="HDE79" s="265"/>
      <c r="HDF79" s="266"/>
      <c r="HDG79" s="200"/>
      <c r="HDH79" s="266"/>
      <c r="HDI79" s="261"/>
      <c r="HDJ79" s="265"/>
      <c r="HDK79" s="266"/>
      <c r="HDL79" s="200"/>
      <c r="HDM79" s="266"/>
      <c r="HDN79" s="261"/>
      <c r="HDO79" s="265"/>
      <c r="HDP79" s="266"/>
      <c r="HDQ79" s="200"/>
      <c r="HDR79" s="266"/>
      <c r="HDS79" s="261"/>
      <c r="HDT79" s="265"/>
      <c r="HDU79" s="266"/>
      <c r="HDV79" s="200"/>
      <c r="HDW79" s="266"/>
      <c r="HDX79" s="261"/>
      <c r="HDY79" s="265"/>
      <c r="HDZ79" s="266"/>
      <c r="HEA79" s="200"/>
      <c r="HEB79" s="266"/>
      <c r="HEC79" s="261"/>
      <c r="HED79" s="265"/>
      <c r="HEE79" s="266"/>
      <c r="HEF79" s="200"/>
      <c r="HEG79" s="266"/>
      <c r="HEH79" s="261"/>
      <c r="HEI79" s="265"/>
      <c r="HEJ79" s="266"/>
      <c r="HEK79" s="200"/>
      <c r="HEL79" s="266"/>
      <c r="HEM79" s="261"/>
      <c r="HEN79" s="265"/>
      <c r="HEO79" s="266"/>
      <c r="HEP79" s="200"/>
      <c r="HEQ79" s="266"/>
      <c r="HER79" s="261"/>
      <c r="HES79" s="265"/>
      <c r="HET79" s="266"/>
      <c r="HEU79" s="200"/>
      <c r="HEV79" s="266"/>
      <c r="HEW79" s="261"/>
      <c r="HEX79" s="265"/>
      <c r="HEY79" s="266"/>
      <c r="HEZ79" s="200"/>
      <c r="HFA79" s="266"/>
      <c r="HFB79" s="261"/>
      <c r="HFC79" s="265"/>
      <c r="HFD79" s="266"/>
      <c r="HFE79" s="200"/>
      <c r="HFF79" s="266"/>
      <c r="HFG79" s="261"/>
      <c r="HFH79" s="265"/>
      <c r="HFI79" s="266"/>
      <c r="HFJ79" s="200"/>
      <c r="HFK79" s="266"/>
      <c r="HFL79" s="261"/>
      <c r="HFM79" s="265"/>
      <c r="HFN79" s="266"/>
      <c r="HFO79" s="200"/>
      <c r="HFP79" s="266"/>
      <c r="HFQ79" s="261"/>
      <c r="HFR79" s="265"/>
      <c r="HFS79" s="266"/>
      <c r="HFT79" s="200"/>
      <c r="HFU79" s="266"/>
      <c r="HFV79" s="261"/>
      <c r="HFW79" s="265"/>
      <c r="HFX79" s="266"/>
      <c r="HFY79" s="200"/>
      <c r="HFZ79" s="266"/>
      <c r="HGA79" s="261"/>
      <c r="HGB79" s="265"/>
      <c r="HGC79" s="266"/>
      <c r="HGD79" s="200"/>
      <c r="HGE79" s="266"/>
      <c r="HGF79" s="261"/>
      <c r="HGG79" s="265"/>
      <c r="HGH79" s="266"/>
      <c r="HGI79" s="200"/>
      <c r="HGJ79" s="266"/>
      <c r="HGK79" s="261"/>
      <c r="HGL79" s="265"/>
      <c r="HGM79" s="266"/>
      <c r="HGN79" s="200"/>
      <c r="HGO79" s="266"/>
      <c r="HGP79" s="261"/>
      <c r="HGQ79" s="265"/>
      <c r="HGR79" s="266"/>
      <c r="HGS79" s="200"/>
      <c r="HGT79" s="266"/>
      <c r="HGU79" s="261"/>
      <c r="HGV79" s="265"/>
      <c r="HGW79" s="266"/>
      <c r="HGX79" s="200"/>
      <c r="HGY79" s="266"/>
      <c r="HGZ79" s="261"/>
      <c r="HHA79" s="265"/>
      <c r="HHB79" s="266"/>
      <c r="HHC79" s="200"/>
      <c r="HHD79" s="266"/>
      <c r="HHE79" s="261"/>
      <c r="HHF79" s="265"/>
      <c r="HHG79" s="266"/>
      <c r="HHH79" s="200"/>
      <c r="HHI79" s="266"/>
      <c r="HHJ79" s="261"/>
      <c r="HHK79" s="265"/>
      <c r="HHL79" s="266"/>
      <c r="HHM79" s="200"/>
      <c r="HHN79" s="266"/>
      <c r="HHO79" s="261"/>
      <c r="HHP79" s="265"/>
      <c r="HHQ79" s="266"/>
      <c r="HHR79" s="200"/>
      <c r="HHS79" s="266"/>
      <c r="HHT79" s="261"/>
      <c r="HHU79" s="265"/>
      <c r="HHV79" s="266"/>
      <c r="HHW79" s="200"/>
      <c r="HHX79" s="266"/>
      <c r="HHY79" s="261"/>
      <c r="HHZ79" s="265"/>
      <c r="HIA79" s="266"/>
      <c r="HIB79" s="200"/>
      <c r="HIC79" s="266"/>
      <c r="HID79" s="261"/>
      <c r="HIE79" s="265"/>
      <c r="HIF79" s="266"/>
      <c r="HIG79" s="200"/>
      <c r="HIH79" s="266"/>
      <c r="HII79" s="261"/>
      <c r="HIJ79" s="265"/>
      <c r="HIK79" s="266"/>
      <c r="HIL79" s="200"/>
      <c r="HIM79" s="266"/>
      <c r="HIN79" s="261"/>
      <c r="HIO79" s="265"/>
      <c r="HIP79" s="266"/>
      <c r="HIQ79" s="200"/>
      <c r="HIR79" s="266"/>
      <c r="HIS79" s="261"/>
      <c r="HIT79" s="265"/>
      <c r="HIU79" s="266"/>
      <c r="HIV79" s="200"/>
      <c r="HIW79" s="266"/>
      <c r="HIX79" s="261"/>
      <c r="HIY79" s="265"/>
      <c r="HIZ79" s="266"/>
      <c r="HJA79" s="200"/>
      <c r="HJB79" s="266"/>
      <c r="HJC79" s="261"/>
      <c r="HJD79" s="265"/>
      <c r="HJE79" s="266"/>
      <c r="HJF79" s="200"/>
      <c r="HJG79" s="266"/>
      <c r="HJH79" s="261"/>
      <c r="HJI79" s="265"/>
      <c r="HJJ79" s="266"/>
      <c r="HJK79" s="200"/>
      <c r="HJL79" s="266"/>
      <c r="HJM79" s="261"/>
      <c r="HJN79" s="265"/>
      <c r="HJO79" s="266"/>
      <c r="HJP79" s="200"/>
      <c r="HJQ79" s="266"/>
      <c r="HJR79" s="261"/>
      <c r="HJS79" s="265"/>
      <c r="HJT79" s="266"/>
      <c r="HJU79" s="200"/>
      <c r="HJV79" s="266"/>
      <c r="HJW79" s="261"/>
      <c r="HJX79" s="265"/>
      <c r="HJY79" s="266"/>
      <c r="HJZ79" s="200"/>
      <c r="HKA79" s="266"/>
      <c r="HKB79" s="261"/>
      <c r="HKC79" s="265"/>
      <c r="HKD79" s="266"/>
      <c r="HKE79" s="200"/>
      <c r="HKF79" s="266"/>
      <c r="HKG79" s="261"/>
      <c r="HKH79" s="265"/>
      <c r="HKI79" s="266"/>
      <c r="HKJ79" s="200"/>
      <c r="HKK79" s="266"/>
      <c r="HKL79" s="261"/>
      <c r="HKM79" s="265"/>
      <c r="HKN79" s="266"/>
      <c r="HKO79" s="200"/>
      <c r="HKP79" s="266"/>
      <c r="HKQ79" s="261"/>
      <c r="HKR79" s="265"/>
      <c r="HKS79" s="266"/>
      <c r="HKT79" s="200"/>
      <c r="HKU79" s="266"/>
      <c r="HKV79" s="261"/>
      <c r="HKW79" s="265"/>
      <c r="HKX79" s="266"/>
      <c r="HKY79" s="200"/>
      <c r="HKZ79" s="266"/>
      <c r="HLA79" s="261"/>
      <c r="HLB79" s="265"/>
      <c r="HLC79" s="266"/>
      <c r="HLD79" s="200"/>
      <c r="HLE79" s="266"/>
      <c r="HLF79" s="261"/>
      <c r="HLG79" s="265"/>
      <c r="HLH79" s="266"/>
      <c r="HLI79" s="200"/>
      <c r="HLJ79" s="266"/>
      <c r="HLK79" s="261"/>
      <c r="HLL79" s="265"/>
      <c r="HLM79" s="266"/>
      <c r="HLN79" s="200"/>
      <c r="HLO79" s="266"/>
      <c r="HLP79" s="261"/>
      <c r="HLQ79" s="265"/>
      <c r="HLR79" s="266"/>
      <c r="HLS79" s="200"/>
      <c r="HLT79" s="266"/>
      <c r="HLU79" s="261"/>
      <c r="HLV79" s="265"/>
      <c r="HLW79" s="266"/>
      <c r="HLX79" s="200"/>
      <c r="HLY79" s="266"/>
      <c r="HLZ79" s="261"/>
      <c r="HMA79" s="265"/>
      <c r="HMB79" s="266"/>
      <c r="HMC79" s="200"/>
      <c r="HMD79" s="266"/>
      <c r="HME79" s="261"/>
      <c r="HMF79" s="265"/>
      <c r="HMG79" s="266"/>
      <c r="HMH79" s="200"/>
      <c r="HMI79" s="266"/>
      <c r="HMJ79" s="261"/>
      <c r="HMK79" s="265"/>
      <c r="HML79" s="266"/>
      <c r="HMM79" s="200"/>
      <c r="HMN79" s="266"/>
      <c r="HMO79" s="261"/>
      <c r="HMP79" s="265"/>
      <c r="HMQ79" s="266"/>
      <c r="HMR79" s="200"/>
      <c r="HMS79" s="266"/>
      <c r="HMT79" s="261"/>
      <c r="HMU79" s="265"/>
      <c r="HMV79" s="266"/>
      <c r="HMW79" s="200"/>
      <c r="HMX79" s="266"/>
      <c r="HMY79" s="261"/>
      <c r="HMZ79" s="265"/>
      <c r="HNA79" s="266"/>
      <c r="HNB79" s="200"/>
      <c r="HNC79" s="266"/>
      <c r="HND79" s="261"/>
      <c r="HNE79" s="265"/>
      <c r="HNF79" s="266"/>
      <c r="HNG79" s="200"/>
      <c r="HNH79" s="266"/>
      <c r="HNI79" s="261"/>
      <c r="HNJ79" s="265"/>
      <c r="HNK79" s="266"/>
      <c r="HNL79" s="200"/>
      <c r="HNM79" s="266"/>
      <c r="HNN79" s="261"/>
      <c r="HNO79" s="265"/>
      <c r="HNP79" s="266"/>
      <c r="HNQ79" s="200"/>
      <c r="HNR79" s="266"/>
      <c r="HNS79" s="261"/>
      <c r="HNT79" s="265"/>
      <c r="HNU79" s="266"/>
      <c r="HNV79" s="200"/>
      <c r="HNW79" s="266"/>
      <c r="HNX79" s="261"/>
      <c r="HNY79" s="265"/>
      <c r="HNZ79" s="266"/>
      <c r="HOA79" s="200"/>
      <c r="HOB79" s="266"/>
      <c r="HOC79" s="261"/>
      <c r="HOD79" s="265"/>
      <c r="HOE79" s="266"/>
      <c r="HOF79" s="200"/>
      <c r="HOG79" s="266"/>
      <c r="HOH79" s="261"/>
      <c r="HOI79" s="265"/>
      <c r="HOJ79" s="266"/>
      <c r="HOK79" s="200"/>
      <c r="HOL79" s="266"/>
      <c r="HOM79" s="261"/>
      <c r="HON79" s="265"/>
      <c r="HOO79" s="266"/>
      <c r="HOP79" s="200"/>
      <c r="HOQ79" s="266"/>
      <c r="HOR79" s="261"/>
      <c r="HOS79" s="265"/>
      <c r="HOT79" s="266"/>
      <c r="HOU79" s="200"/>
      <c r="HOV79" s="266"/>
      <c r="HOW79" s="261"/>
      <c r="HOX79" s="265"/>
      <c r="HOY79" s="266"/>
      <c r="HOZ79" s="200"/>
      <c r="HPA79" s="266"/>
      <c r="HPB79" s="261"/>
      <c r="HPC79" s="265"/>
      <c r="HPD79" s="266"/>
      <c r="HPE79" s="200"/>
      <c r="HPF79" s="266"/>
      <c r="HPG79" s="261"/>
      <c r="HPH79" s="265"/>
      <c r="HPI79" s="266"/>
      <c r="HPJ79" s="200"/>
      <c r="HPK79" s="266"/>
      <c r="HPL79" s="261"/>
      <c r="HPM79" s="265"/>
      <c r="HPN79" s="266"/>
      <c r="HPO79" s="200"/>
      <c r="HPP79" s="266"/>
      <c r="HPQ79" s="261"/>
      <c r="HPR79" s="265"/>
      <c r="HPS79" s="266"/>
      <c r="HPT79" s="200"/>
      <c r="HPU79" s="266"/>
      <c r="HPV79" s="261"/>
      <c r="HPW79" s="265"/>
      <c r="HPX79" s="266"/>
      <c r="HPY79" s="200"/>
      <c r="HPZ79" s="266"/>
      <c r="HQA79" s="261"/>
      <c r="HQB79" s="265"/>
      <c r="HQC79" s="266"/>
      <c r="HQD79" s="200"/>
      <c r="HQE79" s="266"/>
      <c r="HQF79" s="261"/>
      <c r="HQG79" s="265"/>
      <c r="HQH79" s="266"/>
      <c r="HQI79" s="200"/>
      <c r="HQJ79" s="266"/>
      <c r="HQK79" s="261"/>
      <c r="HQL79" s="265"/>
      <c r="HQM79" s="266"/>
      <c r="HQN79" s="200"/>
      <c r="HQO79" s="266"/>
      <c r="HQP79" s="261"/>
      <c r="HQQ79" s="265"/>
      <c r="HQR79" s="266"/>
      <c r="HQS79" s="200"/>
      <c r="HQT79" s="266"/>
      <c r="HQU79" s="261"/>
      <c r="HQV79" s="265"/>
      <c r="HQW79" s="266"/>
      <c r="HQX79" s="200"/>
      <c r="HQY79" s="266"/>
      <c r="HQZ79" s="261"/>
      <c r="HRA79" s="265"/>
      <c r="HRB79" s="266"/>
      <c r="HRC79" s="200"/>
      <c r="HRD79" s="266"/>
      <c r="HRE79" s="261"/>
      <c r="HRF79" s="265"/>
      <c r="HRG79" s="266"/>
      <c r="HRH79" s="200"/>
      <c r="HRI79" s="266"/>
      <c r="HRJ79" s="261"/>
      <c r="HRK79" s="265"/>
      <c r="HRL79" s="266"/>
      <c r="HRM79" s="200"/>
      <c r="HRN79" s="266"/>
      <c r="HRO79" s="261"/>
      <c r="HRP79" s="265"/>
      <c r="HRQ79" s="266"/>
      <c r="HRR79" s="200"/>
      <c r="HRS79" s="266"/>
      <c r="HRT79" s="261"/>
      <c r="HRU79" s="265"/>
      <c r="HRV79" s="266"/>
      <c r="HRW79" s="200"/>
      <c r="HRX79" s="266"/>
      <c r="HRY79" s="261"/>
      <c r="HRZ79" s="265"/>
      <c r="HSA79" s="266"/>
      <c r="HSB79" s="200"/>
      <c r="HSC79" s="266"/>
      <c r="HSD79" s="261"/>
      <c r="HSE79" s="265"/>
      <c r="HSF79" s="266"/>
      <c r="HSG79" s="200"/>
      <c r="HSH79" s="266"/>
      <c r="HSI79" s="261"/>
      <c r="HSJ79" s="265"/>
      <c r="HSK79" s="266"/>
      <c r="HSL79" s="200"/>
      <c r="HSM79" s="266"/>
      <c r="HSN79" s="261"/>
      <c r="HSO79" s="265"/>
      <c r="HSP79" s="266"/>
      <c r="HSQ79" s="200"/>
      <c r="HSR79" s="266"/>
      <c r="HSS79" s="261"/>
      <c r="HST79" s="265"/>
      <c r="HSU79" s="266"/>
      <c r="HSV79" s="200"/>
      <c r="HSW79" s="266"/>
      <c r="HSX79" s="261"/>
      <c r="HSY79" s="265"/>
      <c r="HSZ79" s="266"/>
      <c r="HTA79" s="200"/>
      <c r="HTB79" s="266"/>
      <c r="HTC79" s="261"/>
      <c r="HTD79" s="265"/>
      <c r="HTE79" s="266"/>
      <c r="HTF79" s="200"/>
      <c r="HTG79" s="266"/>
      <c r="HTH79" s="261"/>
      <c r="HTI79" s="265"/>
      <c r="HTJ79" s="266"/>
      <c r="HTK79" s="200"/>
      <c r="HTL79" s="266"/>
      <c r="HTM79" s="261"/>
      <c r="HTN79" s="265"/>
      <c r="HTO79" s="266"/>
      <c r="HTP79" s="200"/>
      <c r="HTQ79" s="266"/>
      <c r="HTR79" s="261"/>
      <c r="HTS79" s="265"/>
      <c r="HTT79" s="266"/>
      <c r="HTU79" s="200"/>
      <c r="HTV79" s="266"/>
      <c r="HTW79" s="261"/>
      <c r="HTX79" s="265"/>
      <c r="HTY79" s="266"/>
      <c r="HTZ79" s="200"/>
      <c r="HUA79" s="266"/>
      <c r="HUB79" s="261"/>
      <c r="HUC79" s="265"/>
      <c r="HUD79" s="266"/>
      <c r="HUE79" s="200"/>
      <c r="HUF79" s="266"/>
      <c r="HUG79" s="261"/>
      <c r="HUH79" s="265"/>
      <c r="HUI79" s="266"/>
      <c r="HUJ79" s="200"/>
      <c r="HUK79" s="266"/>
      <c r="HUL79" s="261"/>
      <c r="HUM79" s="265"/>
      <c r="HUN79" s="266"/>
      <c r="HUO79" s="200"/>
      <c r="HUP79" s="266"/>
      <c r="HUQ79" s="261"/>
      <c r="HUR79" s="265"/>
      <c r="HUS79" s="266"/>
      <c r="HUT79" s="200"/>
      <c r="HUU79" s="266"/>
      <c r="HUV79" s="261"/>
      <c r="HUW79" s="265"/>
      <c r="HUX79" s="266"/>
      <c r="HUY79" s="200"/>
      <c r="HUZ79" s="266"/>
      <c r="HVA79" s="261"/>
      <c r="HVB79" s="265"/>
      <c r="HVC79" s="266"/>
      <c r="HVD79" s="200"/>
      <c r="HVE79" s="266"/>
      <c r="HVF79" s="261"/>
      <c r="HVG79" s="265"/>
      <c r="HVH79" s="266"/>
      <c r="HVI79" s="200"/>
      <c r="HVJ79" s="266"/>
      <c r="HVK79" s="261"/>
      <c r="HVL79" s="265"/>
      <c r="HVM79" s="266"/>
      <c r="HVN79" s="200"/>
      <c r="HVO79" s="266"/>
      <c r="HVP79" s="261"/>
      <c r="HVQ79" s="265"/>
      <c r="HVR79" s="266"/>
      <c r="HVS79" s="200"/>
      <c r="HVT79" s="266"/>
      <c r="HVU79" s="261"/>
      <c r="HVV79" s="265"/>
      <c r="HVW79" s="266"/>
      <c r="HVX79" s="200"/>
      <c r="HVY79" s="266"/>
      <c r="HVZ79" s="261"/>
      <c r="HWA79" s="265"/>
      <c r="HWB79" s="266"/>
      <c r="HWC79" s="200"/>
      <c r="HWD79" s="266"/>
      <c r="HWE79" s="261"/>
      <c r="HWF79" s="265"/>
      <c r="HWG79" s="266"/>
      <c r="HWH79" s="200"/>
      <c r="HWI79" s="266"/>
      <c r="HWJ79" s="261"/>
      <c r="HWK79" s="265"/>
      <c r="HWL79" s="266"/>
      <c r="HWM79" s="200"/>
      <c r="HWN79" s="266"/>
      <c r="HWO79" s="261"/>
      <c r="HWP79" s="265"/>
      <c r="HWQ79" s="266"/>
      <c r="HWR79" s="200"/>
      <c r="HWS79" s="266"/>
      <c r="HWT79" s="261"/>
      <c r="HWU79" s="265"/>
      <c r="HWV79" s="266"/>
      <c r="HWW79" s="200"/>
      <c r="HWX79" s="266"/>
      <c r="HWY79" s="261"/>
      <c r="HWZ79" s="265"/>
      <c r="HXA79" s="266"/>
      <c r="HXB79" s="200"/>
      <c r="HXC79" s="266"/>
      <c r="HXD79" s="261"/>
      <c r="HXE79" s="265"/>
      <c r="HXF79" s="266"/>
      <c r="HXG79" s="200"/>
      <c r="HXH79" s="266"/>
      <c r="HXI79" s="261"/>
      <c r="HXJ79" s="265"/>
      <c r="HXK79" s="266"/>
      <c r="HXL79" s="200"/>
      <c r="HXM79" s="266"/>
      <c r="HXN79" s="261"/>
      <c r="HXO79" s="265"/>
      <c r="HXP79" s="266"/>
      <c r="HXQ79" s="200"/>
      <c r="HXR79" s="266"/>
      <c r="HXS79" s="261"/>
      <c r="HXT79" s="265"/>
      <c r="HXU79" s="266"/>
      <c r="HXV79" s="200"/>
      <c r="HXW79" s="266"/>
      <c r="HXX79" s="261"/>
      <c r="HXY79" s="265"/>
      <c r="HXZ79" s="266"/>
      <c r="HYA79" s="200"/>
      <c r="HYB79" s="266"/>
      <c r="HYC79" s="261"/>
      <c r="HYD79" s="265"/>
      <c r="HYE79" s="266"/>
      <c r="HYF79" s="200"/>
      <c r="HYG79" s="266"/>
      <c r="HYH79" s="261"/>
      <c r="HYI79" s="265"/>
      <c r="HYJ79" s="266"/>
      <c r="HYK79" s="200"/>
      <c r="HYL79" s="266"/>
      <c r="HYM79" s="261"/>
      <c r="HYN79" s="265"/>
      <c r="HYO79" s="266"/>
      <c r="HYP79" s="200"/>
      <c r="HYQ79" s="266"/>
      <c r="HYR79" s="261"/>
      <c r="HYS79" s="265"/>
      <c r="HYT79" s="266"/>
      <c r="HYU79" s="200"/>
      <c r="HYV79" s="266"/>
      <c r="HYW79" s="261"/>
      <c r="HYX79" s="265"/>
      <c r="HYY79" s="266"/>
      <c r="HYZ79" s="200"/>
      <c r="HZA79" s="266"/>
      <c r="HZB79" s="261"/>
      <c r="HZC79" s="265"/>
      <c r="HZD79" s="266"/>
      <c r="HZE79" s="200"/>
      <c r="HZF79" s="266"/>
      <c r="HZG79" s="261"/>
      <c r="HZH79" s="265"/>
      <c r="HZI79" s="266"/>
      <c r="HZJ79" s="200"/>
      <c r="HZK79" s="266"/>
      <c r="HZL79" s="261"/>
      <c r="HZM79" s="265"/>
      <c r="HZN79" s="266"/>
      <c r="HZO79" s="200"/>
      <c r="HZP79" s="266"/>
      <c r="HZQ79" s="261"/>
      <c r="HZR79" s="265"/>
      <c r="HZS79" s="266"/>
      <c r="HZT79" s="200"/>
      <c r="HZU79" s="266"/>
      <c r="HZV79" s="261"/>
      <c r="HZW79" s="265"/>
      <c r="HZX79" s="266"/>
      <c r="HZY79" s="200"/>
      <c r="HZZ79" s="266"/>
      <c r="IAA79" s="261"/>
      <c r="IAB79" s="265"/>
      <c r="IAC79" s="266"/>
      <c r="IAD79" s="200"/>
      <c r="IAE79" s="266"/>
      <c r="IAF79" s="261"/>
      <c r="IAG79" s="265"/>
      <c r="IAH79" s="266"/>
      <c r="IAI79" s="200"/>
      <c r="IAJ79" s="266"/>
      <c r="IAK79" s="261"/>
      <c r="IAL79" s="265"/>
      <c r="IAM79" s="266"/>
      <c r="IAN79" s="200"/>
      <c r="IAO79" s="266"/>
      <c r="IAP79" s="261"/>
      <c r="IAQ79" s="265"/>
      <c r="IAR79" s="266"/>
      <c r="IAS79" s="200"/>
      <c r="IAT79" s="266"/>
      <c r="IAU79" s="261"/>
      <c r="IAV79" s="265"/>
      <c r="IAW79" s="266"/>
      <c r="IAX79" s="200"/>
      <c r="IAY79" s="266"/>
      <c r="IAZ79" s="261"/>
      <c r="IBA79" s="265"/>
      <c r="IBB79" s="266"/>
      <c r="IBC79" s="200"/>
      <c r="IBD79" s="266"/>
      <c r="IBE79" s="261"/>
      <c r="IBF79" s="265"/>
      <c r="IBG79" s="266"/>
      <c r="IBH79" s="200"/>
      <c r="IBI79" s="266"/>
      <c r="IBJ79" s="261"/>
      <c r="IBK79" s="265"/>
      <c r="IBL79" s="266"/>
      <c r="IBM79" s="200"/>
      <c r="IBN79" s="266"/>
      <c r="IBO79" s="261"/>
      <c r="IBP79" s="265"/>
      <c r="IBQ79" s="266"/>
      <c r="IBR79" s="200"/>
      <c r="IBS79" s="266"/>
      <c r="IBT79" s="261"/>
      <c r="IBU79" s="265"/>
      <c r="IBV79" s="266"/>
      <c r="IBW79" s="200"/>
      <c r="IBX79" s="266"/>
      <c r="IBY79" s="261"/>
      <c r="IBZ79" s="265"/>
      <c r="ICA79" s="266"/>
      <c r="ICB79" s="200"/>
      <c r="ICC79" s="266"/>
      <c r="ICD79" s="261"/>
      <c r="ICE79" s="265"/>
      <c r="ICF79" s="266"/>
      <c r="ICG79" s="200"/>
      <c r="ICH79" s="266"/>
      <c r="ICI79" s="261"/>
      <c r="ICJ79" s="265"/>
      <c r="ICK79" s="266"/>
      <c r="ICL79" s="200"/>
      <c r="ICM79" s="266"/>
      <c r="ICN79" s="261"/>
      <c r="ICO79" s="265"/>
      <c r="ICP79" s="266"/>
      <c r="ICQ79" s="200"/>
      <c r="ICR79" s="266"/>
      <c r="ICS79" s="261"/>
      <c r="ICT79" s="265"/>
      <c r="ICU79" s="266"/>
      <c r="ICV79" s="200"/>
      <c r="ICW79" s="266"/>
      <c r="ICX79" s="261"/>
      <c r="ICY79" s="265"/>
      <c r="ICZ79" s="266"/>
      <c r="IDA79" s="200"/>
      <c r="IDB79" s="266"/>
      <c r="IDC79" s="261"/>
      <c r="IDD79" s="265"/>
      <c r="IDE79" s="266"/>
      <c r="IDF79" s="200"/>
      <c r="IDG79" s="266"/>
      <c r="IDH79" s="261"/>
      <c r="IDI79" s="265"/>
      <c r="IDJ79" s="266"/>
      <c r="IDK79" s="200"/>
      <c r="IDL79" s="266"/>
      <c r="IDM79" s="261"/>
      <c r="IDN79" s="265"/>
      <c r="IDO79" s="266"/>
      <c r="IDP79" s="200"/>
      <c r="IDQ79" s="266"/>
      <c r="IDR79" s="261"/>
      <c r="IDS79" s="265"/>
      <c r="IDT79" s="266"/>
      <c r="IDU79" s="200"/>
      <c r="IDV79" s="266"/>
      <c r="IDW79" s="261"/>
      <c r="IDX79" s="265"/>
      <c r="IDY79" s="266"/>
      <c r="IDZ79" s="200"/>
      <c r="IEA79" s="266"/>
      <c r="IEB79" s="261"/>
      <c r="IEC79" s="265"/>
      <c r="IED79" s="266"/>
      <c r="IEE79" s="200"/>
      <c r="IEF79" s="266"/>
      <c r="IEG79" s="261"/>
      <c r="IEH79" s="265"/>
      <c r="IEI79" s="266"/>
      <c r="IEJ79" s="200"/>
      <c r="IEK79" s="266"/>
      <c r="IEL79" s="261"/>
      <c r="IEM79" s="265"/>
      <c r="IEN79" s="266"/>
      <c r="IEO79" s="200"/>
      <c r="IEP79" s="266"/>
      <c r="IEQ79" s="261"/>
      <c r="IER79" s="265"/>
      <c r="IES79" s="266"/>
      <c r="IET79" s="200"/>
      <c r="IEU79" s="266"/>
      <c r="IEV79" s="261"/>
      <c r="IEW79" s="265"/>
      <c r="IEX79" s="266"/>
      <c r="IEY79" s="200"/>
      <c r="IEZ79" s="266"/>
      <c r="IFA79" s="261"/>
      <c r="IFB79" s="265"/>
      <c r="IFC79" s="266"/>
      <c r="IFD79" s="200"/>
      <c r="IFE79" s="266"/>
      <c r="IFF79" s="261"/>
      <c r="IFG79" s="265"/>
      <c r="IFH79" s="266"/>
      <c r="IFI79" s="200"/>
      <c r="IFJ79" s="266"/>
      <c r="IFK79" s="261"/>
      <c r="IFL79" s="265"/>
      <c r="IFM79" s="266"/>
      <c r="IFN79" s="200"/>
      <c r="IFO79" s="266"/>
      <c r="IFP79" s="261"/>
      <c r="IFQ79" s="265"/>
      <c r="IFR79" s="266"/>
      <c r="IFS79" s="200"/>
      <c r="IFT79" s="266"/>
      <c r="IFU79" s="261"/>
      <c r="IFV79" s="265"/>
      <c r="IFW79" s="266"/>
      <c r="IFX79" s="200"/>
      <c r="IFY79" s="266"/>
      <c r="IFZ79" s="261"/>
      <c r="IGA79" s="265"/>
      <c r="IGB79" s="266"/>
      <c r="IGC79" s="200"/>
      <c r="IGD79" s="266"/>
      <c r="IGE79" s="261"/>
      <c r="IGF79" s="265"/>
      <c r="IGG79" s="266"/>
      <c r="IGH79" s="200"/>
      <c r="IGI79" s="266"/>
      <c r="IGJ79" s="261"/>
      <c r="IGK79" s="265"/>
      <c r="IGL79" s="266"/>
      <c r="IGM79" s="200"/>
      <c r="IGN79" s="266"/>
      <c r="IGO79" s="261"/>
      <c r="IGP79" s="265"/>
      <c r="IGQ79" s="266"/>
      <c r="IGR79" s="200"/>
      <c r="IGS79" s="266"/>
      <c r="IGT79" s="261"/>
      <c r="IGU79" s="265"/>
      <c r="IGV79" s="266"/>
      <c r="IGW79" s="200"/>
      <c r="IGX79" s="266"/>
      <c r="IGY79" s="261"/>
      <c r="IGZ79" s="265"/>
      <c r="IHA79" s="266"/>
      <c r="IHB79" s="200"/>
      <c r="IHC79" s="266"/>
      <c r="IHD79" s="261"/>
      <c r="IHE79" s="265"/>
      <c r="IHF79" s="266"/>
      <c r="IHG79" s="200"/>
      <c r="IHH79" s="266"/>
      <c r="IHI79" s="261"/>
      <c r="IHJ79" s="265"/>
      <c r="IHK79" s="266"/>
      <c r="IHL79" s="200"/>
      <c r="IHM79" s="266"/>
      <c r="IHN79" s="261"/>
      <c r="IHO79" s="265"/>
      <c r="IHP79" s="266"/>
      <c r="IHQ79" s="200"/>
      <c r="IHR79" s="266"/>
      <c r="IHS79" s="261"/>
      <c r="IHT79" s="265"/>
      <c r="IHU79" s="266"/>
      <c r="IHV79" s="200"/>
      <c r="IHW79" s="266"/>
      <c r="IHX79" s="261"/>
      <c r="IHY79" s="265"/>
      <c r="IHZ79" s="266"/>
      <c r="IIA79" s="200"/>
      <c r="IIB79" s="266"/>
      <c r="IIC79" s="261"/>
      <c r="IID79" s="265"/>
      <c r="IIE79" s="266"/>
      <c r="IIF79" s="200"/>
      <c r="IIG79" s="266"/>
      <c r="IIH79" s="261"/>
      <c r="III79" s="265"/>
      <c r="IIJ79" s="266"/>
      <c r="IIK79" s="200"/>
      <c r="IIL79" s="266"/>
      <c r="IIM79" s="261"/>
      <c r="IIN79" s="265"/>
      <c r="IIO79" s="266"/>
      <c r="IIP79" s="200"/>
      <c r="IIQ79" s="266"/>
      <c r="IIR79" s="261"/>
      <c r="IIS79" s="265"/>
      <c r="IIT79" s="266"/>
      <c r="IIU79" s="200"/>
      <c r="IIV79" s="266"/>
      <c r="IIW79" s="261"/>
      <c r="IIX79" s="265"/>
      <c r="IIY79" s="266"/>
      <c r="IIZ79" s="200"/>
      <c r="IJA79" s="266"/>
      <c r="IJB79" s="261"/>
      <c r="IJC79" s="265"/>
      <c r="IJD79" s="266"/>
      <c r="IJE79" s="200"/>
      <c r="IJF79" s="266"/>
      <c r="IJG79" s="261"/>
      <c r="IJH79" s="265"/>
      <c r="IJI79" s="266"/>
      <c r="IJJ79" s="200"/>
      <c r="IJK79" s="266"/>
      <c r="IJL79" s="261"/>
      <c r="IJM79" s="265"/>
      <c r="IJN79" s="266"/>
      <c r="IJO79" s="200"/>
      <c r="IJP79" s="266"/>
      <c r="IJQ79" s="261"/>
      <c r="IJR79" s="265"/>
      <c r="IJS79" s="266"/>
      <c r="IJT79" s="200"/>
      <c r="IJU79" s="266"/>
      <c r="IJV79" s="261"/>
      <c r="IJW79" s="265"/>
      <c r="IJX79" s="266"/>
      <c r="IJY79" s="200"/>
      <c r="IJZ79" s="266"/>
      <c r="IKA79" s="261"/>
      <c r="IKB79" s="265"/>
      <c r="IKC79" s="266"/>
      <c r="IKD79" s="200"/>
      <c r="IKE79" s="266"/>
      <c r="IKF79" s="261"/>
      <c r="IKG79" s="265"/>
      <c r="IKH79" s="266"/>
      <c r="IKI79" s="200"/>
      <c r="IKJ79" s="266"/>
      <c r="IKK79" s="261"/>
      <c r="IKL79" s="265"/>
      <c r="IKM79" s="266"/>
      <c r="IKN79" s="200"/>
      <c r="IKO79" s="266"/>
      <c r="IKP79" s="261"/>
      <c r="IKQ79" s="265"/>
      <c r="IKR79" s="266"/>
      <c r="IKS79" s="200"/>
      <c r="IKT79" s="266"/>
      <c r="IKU79" s="261"/>
      <c r="IKV79" s="265"/>
      <c r="IKW79" s="266"/>
      <c r="IKX79" s="200"/>
      <c r="IKY79" s="266"/>
      <c r="IKZ79" s="261"/>
      <c r="ILA79" s="265"/>
      <c r="ILB79" s="266"/>
      <c r="ILC79" s="200"/>
      <c r="ILD79" s="266"/>
      <c r="ILE79" s="261"/>
      <c r="ILF79" s="265"/>
      <c r="ILG79" s="266"/>
      <c r="ILH79" s="200"/>
      <c r="ILI79" s="266"/>
      <c r="ILJ79" s="261"/>
      <c r="ILK79" s="265"/>
      <c r="ILL79" s="266"/>
      <c r="ILM79" s="200"/>
      <c r="ILN79" s="266"/>
      <c r="ILO79" s="261"/>
      <c r="ILP79" s="265"/>
      <c r="ILQ79" s="266"/>
      <c r="ILR79" s="200"/>
      <c r="ILS79" s="266"/>
      <c r="ILT79" s="261"/>
      <c r="ILU79" s="265"/>
      <c r="ILV79" s="266"/>
      <c r="ILW79" s="200"/>
      <c r="ILX79" s="266"/>
      <c r="ILY79" s="261"/>
      <c r="ILZ79" s="265"/>
      <c r="IMA79" s="266"/>
      <c r="IMB79" s="200"/>
      <c r="IMC79" s="266"/>
      <c r="IMD79" s="261"/>
      <c r="IME79" s="265"/>
      <c r="IMF79" s="266"/>
      <c r="IMG79" s="200"/>
      <c r="IMH79" s="266"/>
      <c r="IMI79" s="261"/>
      <c r="IMJ79" s="265"/>
      <c r="IMK79" s="266"/>
      <c r="IML79" s="200"/>
      <c r="IMM79" s="266"/>
      <c r="IMN79" s="261"/>
      <c r="IMO79" s="265"/>
      <c r="IMP79" s="266"/>
      <c r="IMQ79" s="200"/>
      <c r="IMR79" s="266"/>
      <c r="IMS79" s="261"/>
      <c r="IMT79" s="265"/>
      <c r="IMU79" s="266"/>
      <c r="IMV79" s="200"/>
      <c r="IMW79" s="266"/>
      <c r="IMX79" s="261"/>
      <c r="IMY79" s="265"/>
      <c r="IMZ79" s="266"/>
      <c r="INA79" s="200"/>
      <c r="INB79" s="266"/>
      <c r="INC79" s="261"/>
      <c r="IND79" s="265"/>
      <c r="INE79" s="266"/>
      <c r="INF79" s="200"/>
      <c r="ING79" s="266"/>
      <c r="INH79" s="261"/>
      <c r="INI79" s="265"/>
      <c r="INJ79" s="266"/>
      <c r="INK79" s="200"/>
      <c r="INL79" s="266"/>
      <c r="INM79" s="261"/>
      <c r="INN79" s="265"/>
      <c r="INO79" s="266"/>
      <c r="INP79" s="200"/>
      <c r="INQ79" s="266"/>
      <c r="INR79" s="261"/>
      <c r="INS79" s="265"/>
      <c r="INT79" s="266"/>
      <c r="INU79" s="200"/>
      <c r="INV79" s="266"/>
      <c r="INW79" s="261"/>
      <c r="INX79" s="265"/>
      <c r="INY79" s="266"/>
      <c r="INZ79" s="200"/>
      <c r="IOA79" s="266"/>
      <c r="IOB79" s="261"/>
      <c r="IOC79" s="265"/>
      <c r="IOD79" s="266"/>
      <c r="IOE79" s="200"/>
      <c r="IOF79" s="266"/>
      <c r="IOG79" s="261"/>
      <c r="IOH79" s="265"/>
      <c r="IOI79" s="266"/>
      <c r="IOJ79" s="200"/>
      <c r="IOK79" s="266"/>
      <c r="IOL79" s="261"/>
      <c r="IOM79" s="265"/>
      <c r="ION79" s="266"/>
      <c r="IOO79" s="200"/>
      <c r="IOP79" s="266"/>
      <c r="IOQ79" s="261"/>
      <c r="IOR79" s="265"/>
      <c r="IOS79" s="266"/>
      <c r="IOT79" s="200"/>
      <c r="IOU79" s="266"/>
      <c r="IOV79" s="261"/>
      <c r="IOW79" s="265"/>
      <c r="IOX79" s="266"/>
      <c r="IOY79" s="200"/>
      <c r="IOZ79" s="266"/>
      <c r="IPA79" s="261"/>
      <c r="IPB79" s="265"/>
      <c r="IPC79" s="266"/>
      <c r="IPD79" s="200"/>
      <c r="IPE79" s="266"/>
      <c r="IPF79" s="261"/>
      <c r="IPG79" s="265"/>
      <c r="IPH79" s="266"/>
      <c r="IPI79" s="200"/>
      <c r="IPJ79" s="266"/>
      <c r="IPK79" s="261"/>
      <c r="IPL79" s="265"/>
      <c r="IPM79" s="266"/>
      <c r="IPN79" s="200"/>
      <c r="IPO79" s="266"/>
      <c r="IPP79" s="261"/>
      <c r="IPQ79" s="265"/>
      <c r="IPR79" s="266"/>
      <c r="IPS79" s="200"/>
      <c r="IPT79" s="266"/>
      <c r="IPU79" s="261"/>
      <c r="IPV79" s="265"/>
      <c r="IPW79" s="266"/>
      <c r="IPX79" s="200"/>
      <c r="IPY79" s="266"/>
      <c r="IPZ79" s="261"/>
      <c r="IQA79" s="265"/>
      <c r="IQB79" s="266"/>
      <c r="IQC79" s="200"/>
      <c r="IQD79" s="266"/>
      <c r="IQE79" s="261"/>
      <c r="IQF79" s="265"/>
      <c r="IQG79" s="266"/>
      <c r="IQH79" s="200"/>
      <c r="IQI79" s="266"/>
      <c r="IQJ79" s="261"/>
      <c r="IQK79" s="265"/>
      <c r="IQL79" s="266"/>
      <c r="IQM79" s="200"/>
      <c r="IQN79" s="266"/>
      <c r="IQO79" s="261"/>
      <c r="IQP79" s="265"/>
      <c r="IQQ79" s="266"/>
      <c r="IQR79" s="200"/>
      <c r="IQS79" s="266"/>
      <c r="IQT79" s="261"/>
      <c r="IQU79" s="265"/>
      <c r="IQV79" s="266"/>
      <c r="IQW79" s="200"/>
      <c r="IQX79" s="266"/>
      <c r="IQY79" s="261"/>
      <c r="IQZ79" s="265"/>
      <c r="IRA79" s="266"/>
      <c r="IRB79" s="200"/>
      <c r="IRC79" s="266"/>
      <c r="IRD79" s="261"/>
      <c r="IRE79" s="265"/>
      <c r="IRF79" s="266"/>
      <c r="IRG79" s="200"/>
      <c r="IRH79" s="266"/>
      <c r="IRI79" s="261"/>
      <c r="IRJ79" s="265"/>
      <c r="IRK79" s="266"/>
      <c r="IRL79" s="200"/>
      <c r="IRM79" s="266"/>
      <c r="IRN79" s="261"/>
      <c r="IRO79" s="265"/>
      <c r="IRP79" s="266"/>
      <c r="IRQ79" s="200"/>
      <c r="IRR79" s="266"/>
      <c r="IRS79" s="261"/>
      <c r="IRT79" s="265"/>
      <c r="IRU79" s="266"/>
      <c r="IRV79" s="200"/>
      <c r="IRW79" s="266"/>
      <c r="IRX79" s="261"/>
      <c r="IRY79" s="265"/>
      <c r="IRZ79" s="266"/>
      <c r="ISA79" s="200"/>
      <c r="ISB79" s="266"/>
      <c r="ISC79" s="261"/>
      <c r="ISD79" s="265"/>
      <c r="ISE79" s="266"/>
      <c r="ISF79" s="200"/>
      <c r="ISG79" s="266"/>
      <c r="ISH79" s="261"/>
      <c r="ISI79" s="265"/>
      <c r="ISJ79" s="266"/>
      <c r="ISK79" s="200"/>
      <c r="ISL79" s="266"/>
      <c r="ISM79" s="261"/>
      <c r="ISN79" s="265"/>
      <c r="ISO79" s="266"/>
      <c r="ISP79" s="200"/>
      <c r="ISQ79" s="266"/>
      <c r="ISR79" s="261"/>
      <c r="ISS79" s="265"/>
      <c r="IST79" s="266"/>
      <c r="ISU79" s="200"/>
      <c r="ISV79" s="266"/>
      <c r="ISW79" s="261"/>
      <c r="ISX79" s="265"/>
      <c r="ISY79" s="266"/>
      <c r="ISZ79" s="200"/>
      <c r="ITA79" s="266"/>
      <c r="ITB79" s="261"/>
      <c r="ITC79" s="265"/>
      <c r="ITD79" s="266"/>
      <c r="ITE79" s="200"/>
      <c r="ITF79" s="266"/>
      <c r="ITG79" s="261"/>
      <c r="ITH79" s="265"/>
      <c r="ITI79" s="266"/>
      <c r="ITJ79" s="200"/>
      <c r="ITK79" s="266"/>
      <c r="ITL79" s="261"/>
      <c r="ITM79" s="265"/>
      <c r="ITN79" s="266"/>
      <c r="ITO79" s="200"/>
      <c r="ITP79" s="266"/>
      <c r="ITQ79" s="261"/>
      <c r="ITR79" s="265"/>
      <c r="ITS79" s="266"/>
      <c r="ITT79" s="200"/>
      <c r="ITU79" s="266"/>
      <c r="ITV79" s="261"/>
      <c r="ITW79" s="265"/>
      <c r="ITX79" s="266"/>
      <c r="ITY79" s="200"/>
      <c r="ITZ79" s="266"/>
      <c r="IUA79" s="261"/>
      <c r="IUB79" s="265"/>
      <c r="IUC79" s="266"/>
      <c r="IUD79" s="200"/>
      <c r="IUE79" s="266"/>
      <c r="IUF79" s="261"/>
      <c r="IUG79" s="265"/>
      <c r="IUH79" s="266"/>
      <c r="IUI79" s="200"/>
      <c r="IUJ79" s="266"/>
      <c r="IUK79" s="261"/>
      <c r="IUL79" s="265"/>
      <c r="IUM79" s="266"/>
      <c r="IUN79" s="200"/>
      <c r="IUO79" s="266"/>
      <c r="IUP79" s="261"/>
      <c r="IUQ79" s="265"/>
      <c r="IUR79" s="266"/>
      <c r="IUS79" s="200"/>
      <c r="IUT79" s="266"/>
      <c r="IUU79" s="261"/>
      <c r="IUV79" s="265"/>
      <c r="IUW79" s="266"/>
      <c r="IUX79" s="200"/>
      <c r="IUY79" s="266"/>
      <c r="IUZ79" s="261"/>
      <c r="IVA79" s="265"/>
      <c r="IVB79" s="266"/>
      <c r="IVC79" s="200"/>
      <c r="IVD79" s="266"/>
      <c r="IVE79" s="261"/>
      <c r="IVF79" s="265"/>
      <c r="IVG79" s="266"/>
      <c r="IVH79" s="200"/>
      <c r="IVI79" s="266"/>
      <c r="IVJ79" s="261"/>
      <c r="IVK79" s="265"/>
      <c r="IVL79" s="266"/>
      <c r="IVM79" s="200"/>
      <c r="IVN79" s="266"/>
      <c r="IVO79" s="261"/>
      <c r="IVP79" s="265"/>
      <c r="IVQ79" s="266"/>
      <c r="IVR79" s="200"/>
      <c r="IVS79" s="266"/>
      <c r="IVT79" s="261"/>
      <c r="IVU79" s="265"/>
      <c r="IVV79" s="266"/>
      <c r="IVW79" s="200"/>
      <c r="IVX79" s="266"/>
      <c r="IVY79" s="261"/>
      <c r="IVZ79" s="265"/>
      <c r="IWA79" s="266"/>
      <c r="IWB79" s="200"/>
      <c r="IWC79" s="266"/>
      <c r="IWD79" s="261"/>
      <c r="IWE79" s="265"/>
      <c r="IWF79" s="266"/>
      <c r="IWG79" s="200"/>
      <c r="IWH79" s="266"/>
      <c r="IWI79" s="261"/>
      <c r="IWJ79" s="265"/>
      <c r="IWK79" s="266"/>
      <c r="IWL79" s="200"/>
      <c r="IWM79" s="266"/>
      <c r="IWN79" s="261"/>
      <c r="IWO79" s="265"/>
      <c r="IWP79" s="266"/>
      <c r="IWQ79" s="200"/>
      <c r="IWR79" s="266"/>
      <c r="IWS79" s="261"/>
      <c r="IWT79" s="265"/>
      <c r="IWU79" s="266"/>
      <c r="IWV79" s="200"/>
      <c r="IWW79" s="266"/>
      <c r="IWX79" s="261"/>
      <c r="IWY79" s="265"/>
      <c r="IWZ79" s="266"/>
      <c r="IXA79" s="200"/>
      <c r="IXB79" s="266"/>
      <c r="IXC79" s="261"/>
      <c r="IXD79" s="265"/>
      <c r="IXE79" s="266"/>
      <c r="IXF79" s="200"/>
      <c r="IXG79" s="266"/>
      <c r="IXH79" s="261"/>
      <c r="IXI79" s="265"/>
      <c r="IXJ79" s="266"/>
      <c r="IXK79" s="200"/>
      <c r="IXL79" s="266"/>
      <c r="IXM79" s="261"/>
      <c r="IXN79" s="265"/>
      <c r="IXO79" s="266"/>
      <c r="IXP79" s="200"/>
      <c r="IXQ79" s="266"/>
      <c r="IXR79" s="261"/>
      <c r="IXS79" s="265"/>
      <c r="IXT79" s="266"/>
      <c r="IXU79" s="200"/>
      <c r="IXV79" s="266"/>
      <c r="IXW79" s="261"/>
      <c r="IXX79" s="265"/>
      <c r="IXY79" s="266"/>
      <c r="IXZ79" s="200"/>
      <c r="IYA79" s="266"/>
      <c r="IYB79" s="261"/>
      <c r="IYC79" s="265"/>
      <c r="IYD79" s="266"/>
      <c r="IYE79" s="200"/>
      <c r="IYF79" s="266"/>
      <c r="IYG79" s="261"/>
      <c r="IYH79" s="265"/>
      <c r="IYI79" s="266"/>
      <c r="IYJ79" s="200"/>
      <c r="IYK79" s="266"/>
      <c r="IYL79" s="261"/>
      <c r="IYM79" s="265"/>
      <c r="IYN79" s="266"/>
      <c r="IYO79" s="200"/>
      <c r="IYP79" s="266"/>
      <c r="IYQ79" s="261"/>
      <c r="IYR79" s="265"/>
      <c r="IYS79" s="266"/>
      <c r="IYT79" s="200"/>
      <c r="IYU79" s="266"/>
      <c r="IYV79" s="261"/>
      <c r="IYW79" s="265"/>
      <c r="IYX79" s="266"/>
      <c r="IYY79" s="200"/>
      <c r="IYZ79" s="266"/>
      <c r="IZA79" s="261"/>
      <c r="IZB79" s="265"/>
      <c r="IZC79" s="266"/>
      <c r="IZD79" s="200"/>
      <c r="IZE79" s="266"/>
      <c r="IZF79" s="261"/>
      <c r="IZG79" s="265"/>
      <c r="IZH79" s="266"/>
      <c r="IZI79" s="200"/>
      <c r="IZJ79" s="266"/>
      <c r="IZK79" s="261"/>
      <c r="IZL79" s="265"/>
      <c r="IZM79" s="266"/>
      <c r="IZN79" s="200"/>
      <c r="IZO79" s="266"/>
      <c r="IZP79" s="261"/>
      <c r="IZQ79" s="265"/>
      <c r="IZR79" s="266"/>
      <c r="IZS79" s="200"/>
      <c r="IZT79" s="266"/>
      <c r="IZU79" s="261"/>
      <c r="IZV79" s="265"/>
      <c r="IZW79" s="266"/>
      <c r="IZX79" s="200"/>
      <c r="IZY79" s="266"/>
      <c r="IZZ79" s="261"/>
      <c r="JAA79" s="265"/>
      <c r="JAB79" s="266"/>
      <c r="JAC79" s="200"/>
      <c r="JAD79" s="266"/>
      <c r="JAE79" s="261"/>
      <c r="JAF79" s="265"/>
      <c r="JAG79" s="266"/>
      <c r="JAH79" s="200"/>
      <c r="JAI79" s="266"/>
      <c r="JAJ79" s="261"/>
      <c r="JAK79" s="265"/>
      <c r="JAL79" s="266"/>
      <c r="JAM79" s="200"/>
      <c r="JAN79" s="266"/>
      <c r="JAO79" s="261"/>
      <c r="JAP79" s="265"/>
      <c r="JAQ79" s="266"/>
      <c r="JAR79" s="200"/>
      <c r="JAS79" s="266"/>
      <c r="JAT79" s="261"/>
      <c r="JAU79" s="265"/>
      <c r="JAV79" s="266"/>
      <c r="JAW79" s="200"/>
      <c r="JAX79" s="266"/>
      <c r="JAY79" s="261"/>
      <c r="JAZ79" s="265"/>
      <c r="JBA79" s="266"/>
      <c r="JBB79" s="200"/>
      <c r="JBC79" s="266"/>
      <c r="JBD79" s="261"/>
      <c r="JBE79" s="265"/>
      <c r="JBF79" s="266"/>
      <c r="JBG79" s="200"/>
      <c r="JBH79" s="266"/>
      <c r="JBI79" s="261"/>
      <c r="JBJ79" s="265"/>
      <c r="JBK79" s="266"/>
      <c r="JBL79" s="200"/>
      <c r="JBM79" s="266"/>
      <c r="JBN79" s="261"/>
      <c r="JBO79" s="265"/>
      <c r="JBP79" s="266"/>
      <c r="JBQ79" s="200"/>
      <c r="JBR79" s="266"/>
      <c r="JBS79" s="261"/>
      <c r="JBT79" s="265"/>
      <c r="JBU79" s="266"/>
      <c r="JBV79" s="200"/>
      <c r="JBW79" s="266"/>
      <c r="JBX79" s="261"/>
      <c r="JBY79" s="265"/>
      <c r="JBZ79" s="266"/>
      <c r="JCA79" s="200"/>
      <c r="JCB79" s="266"/>
      <c r="JCC79" s="261"/>
      <c r="JCD79" s="265"/>
      <c r="JCE79" s="266"/>
      <c r="JCF79" s="200"/>
      <c r="JCG79" s="266"/>
      <c r="JCH79" s="261"/>
      <c r="JCI79" s="265"/>
      <c r="JCJ79" s="266"/>
      <c r="JCK79" s="200"/>
      <c r="JCL79" s="266"/>
      <c r="JCM79" s="261"/>
      <c r="JCN79" s="265"/>
      <c r="JCO79" s="266"/>
      <c r="JCP79" s="200"/>
      <c r="JCQ79" s="266"/>
      <c r="JCR79" s="261"/>
      <c r="JCS79" s="265"/>
      <c r="JCT79" s="266"/>
      <c r="JCU79" s="200"/>
      <c r="JCV79" s="266"/>
      <c r="JCW79" s="261"/>
      <c r="JCX79" s="265"/>
      <c r="JCY79" s="266"/>
      <c r="JCZ79" s="200"/>
      <c r="JDA79" s="266"/>
      <c r="JDB79" s="261"/>
      <c r="JDC79" s="265"/>
      <c r="JDD79" s="266"/>
      <c r="JDE79" s="200"/>
      <c r="JDF79" s="266"/>
      <c r="JDG79" s="261"/>
      <c r="JDH79" s="265"/>
      <c r="JDI79" s="266"/>
      <c r="JDJ79" s="200"/>
      <c r="JDK79" s="266"/>
      <c r="JDL79" s="261"/>
      <c r="JDM79" s="265"/>
      <c r="JDN79" s="266"/>
      <c r="JDO79" s="200"/>
      <c r="JDP79" s="266"/>
      <c r="JDQ79" s="261"/>
      <c r="JDR79" s="265"/>
      <c r="JDS79" s="266"/>
      <c r="JDT79" s="200"/>
      <c r="JDU79" s="266"/>
      <c r="JDV79" s="261"/>
      <c r="JDW79" s="265"/>
      <c r="JDX79" s="266"/>
      <c r="JDY79" s="200"/>
      <c r="JDZ79" s="266"/>
      <c r="JEA79" s="261"/>
      <c r="JEB79" s="265"/>
      <c r="JEC79" s="266"/>
      <c r="JED79" s="200"/>
      <c r="JEE79" s="266"/>
      <c r="JEF79" s="261"/>
      <c r="JEG79" s="265"/>
      <c r="JEH79" s="266"/>
      <c r="JEI79" s="200"/>
      <c r="JEJ79" s="266"/>
      <c r="JEK79" s="261"/>
      <c r="JEL79" s="265"/>
      <c r="JEM79" s="266"/>
      <c r="JEN79" s="200"/>
      <c r="JEO79" s="266"/>
      <c r="JEP79" s="261"/>
      <c r="JEQ79" s="265"/>
      <c r="JER79" s="266"/>
      <c r="JES79" s="200"/>
      <c r="JET79" s="266"/>
      <c r="JEU79" s="261"/>
      <c r="JEV79" s="265"/>
      <c r="JEW79" s="266"/>
      <c r="JEX79" s="200"/>
      <c r="JEY79" s="266"/>
      <c r="JEZ79" s="261"/>
      <c r="JFA79" s="265"/>
      <c r="JFB79" s="266"/>
      <c r="JFC79" s="200"/>
      <c r="JFD79" s="266"/>
      <c r="JFE79" s="261"/>
      <c r="JFF79" s="265"/>
      <c r="JFG79" s="266"/>
      <c r="JFH79" s="200"/>
      <c r="JFI79" s="266"/>
      <c r="JFJ79" s="261"/>
      <c r="JFK79" s="265"/>
      <c r="JFL79" s="266"/>
      <c r="JFM79" s="200"/>
      <c r="JFN79" s="266"/>
      <c r="JFO79" s="261"/>
      <c r="JFP79" s="265"/>
      <c r="JFQ79" s="266"/>
      <c r="JFR79" s="200"/>
      <c r="JFS79" s="266"/>
      <c r="JFT79" s="261"/>
      <c r="JFU79" s="265"/>
      <c r="JFV79" s="266"/>
      <c r="JFW79" s="200"/>
      <c r="JFX79" s="266"/>
      <c r="JFY79" s="261"/>
      <c r="JFZ79" s="265"/>
      <c r="JGA79" s="266"/>
      <c r="JGB79" s="200"/>
      <c r="JGC79" s="266"/>
      <c r="JGD79" s="261"/>
      <c r="JGE79" s="265"/>
      <c r="JGF79" s="266"/>
      <c r="JGG79" s="200"/>
      <c r="JGH79" s="266"/>
      <c r="JGI79" s="261"/>
      <c r="JGJ79" s="265"/>
      <c r="JGK79" s="266"/>
      <c r="JGL79" s="200"/>
      <c r="JGM79" s="266"/>
      <c r="JGN79" s="261"/>
      <c r="JGO79" s="265"/>
      <c r="JGP79" s="266"/>
      <c r="JGQ79" s="200"/>
      <c r="JGR79" s="266"/>
      <c r="JGS79" s="261"/>
      <c r="JGT79" s="265"/>
      <c r="JGU79" s="266"/>
      <c r="JGV79" s="200"/>
      <c r="JGW79" s="266"/>
      <c r="JGX79" s="261"/>
      <c r="JGY79" s="265"/>
      <c r="JGZ79" s="266"/>
      <c r="JHA79" s="200"/>
      <c r="JHB79" s="266"/>
      <c r="JHC79" s="261"/>
      <c r="JHD79" s="265"/>
      <c r="JHE79" s="266"/>
      <c r="JHF79" s="200"/>
      <c r="JHG79" s="266"/>
      <c r="JHH79" s="261"/>
      <c r="JHI79" s="265"/>
      <c r="JHJ79" s="266"/>
      <c r="JHK79" s="200"/>
      <c r="JHL79" s="266"/>
      <c r="JHM79" s="261"/>
      <c r="JHN79" s="265"/>
      <c r="JHO79" s="266"/>
      <c r="JHP79" s="200"/>
      <c r="JHQ79" s="266"/>
      <c r="JHR79" s="261"/>
      <c r="JHS79" s="265"/>
      <c r="JHT79" s="266"/>
      <c r="JHU79" s="200"/>
      <c r="JHV79" s="266"/>
      <c r="JHW79" s="261"/>
      <c r="JHX79" s="265"/>
      <c r="JHY79" s="266"/>
      <c r="JHZ79" s="200"/>
      <c r="JIA79" s="266"/>
      <c r="JIB79" s="261"/>
      <c r="JIC79" s="265"/>
      <c r="JID79" s="266"/>
      <c r="JIE79" s="200"/>
      <c r="JIF79" s="266"/>
      <c r="JIG79" s="261"/>
      <c r="JIH79" s="265"/>
      <c r="JII79" s="266"/>
      <c r="JIJ79" s="200"/>
      <c r="JIK79" s="266"/>
      <c r="JIL79" s="261"/>
      <c r="JIM79" s="265"/>
      <c r="JIN79" s="266"/>
      <c r="JIO79" s="200"/>
      <c r="JIP79" s="266"/>
      <c r="JIQ79" s="261"/>
      <c r="JIR79" s="265"/>
      <c r="JIS79" s="266"/>
      <c r="JIT79" s="200"/>
      <c r="JIU79" s="266"/>
      <c r="JIV79" s="261"/>
      <c r="JIW79" s="265"/>
      <c r="JIX79" s="266"/>
      <c r="JIY79" s="200"/>
      <c r="JIZ79" s="266"/>
      <c r="JJA79" s="261"/>
      <c r="JJB79" s="265"/>
      <c r="JJC79" s="266"/>
      <c r="JJD79" s="200"/>
      <c r="JJE79" s="266"/>
      <c r="JJF79" s="261"/>
      <c r="JJG79" s="265"/>
      <c r="JJH79" s="266"/>
      <c r="JJI79" s="200"/>
      <c r="JJJ79" s="266"/>
      <c r="JJK79" s="261"/>
      <c r="JJL79" s="265"/>
      <c r="JJM79" s="266"/>
      <c r="JJN79" s="200"/>
      <c r="JJO79" s="266"/>
      <c r="JJP79" s="261"/>
      <c r="JJQ79" s="265"/>
      <c r="JJR79" s="266"/>
      <c r="JJS79" s="200"/>
      <c r="JJT79" s="266"/>
      <c r="JJU79" s="261"/>
      <c r="JJV79" s="265"/>
      <c r="JJW79" s="266"/>
      <c r="JJX79" s="200"/>
      <c r="JJY79" s="266"/>
      <c r="JJZ79" s="261"/>
      <c r="JKA79" s="265"/>
      <c r="JKB79" s="266"/>
      <c r="JKC79" s="200"/>
      <c r="JKD79" s="266"/>
      <c r="JKE79" s="261"/>
      <c r="JKF79" s="265"/>
      <c r="JKG79" s="266"/>
      <c r="JKH79" s="200"/>
      <c r="JKI79" s="266"/>
      <c r="JKJ79" s="261"/>
      <c r="JKK79" s="265"/>
      <c r="JKL79" s="266"/>
      <c r="JKM79" s="200"/>
      <c r="JKN79" s="266"/>
      <c r="JKO79" s="261"/>
      <c r="JKP79" s="265"/>
      <c r="JKQ79" s="266"/>
      <c r="JKR79" s="200"/>
      <c r="JKS79" s="266"/>
      <c r="JKT79" s="261"/>
      <c r="JKU79" s="265"/>
      <c r="JKV79" s="266"/>
      <c r="JKW79" s="200"/>
      <c r="JKX79" s="266"/>
      <c r="JKY79" s="261"/>
      <c r="JKZ79" s="265"/>
      <c r="JLA79" s="266"/>
      <c r="JLB79" s="200"/>
      <c r="JLC79" s="266"/>
      <c r="JLD79" s="261"/>
      <c r="JLE79" s="265"/>
      <c r="JLF79" s="266"/>
      <c r="JLG79" s="200"/>
      <c r="JLH79" s="266"/>
      <c r="JLI79" s="261"/>
      <c r="JLJ79" s="265"/>
      <c r="JLK79" s="266"/>
      <c r="JLL79" s="200"/>
      <c r="JLM79" s="266"/>
      <c r="JLN79" s="261"/>
      <c r="JLO79" s="265"/>
      <c r="JLP79" s="266"/>
      <c r="JLQ79" s="200"/>
      <c r="JLR79" s="266"/>
      <c r="JLS79" s="261"/>
      <c r="JLT79" s="265"/>
      <c r="JLU79" s="266"/>
      <c r="JLV79" s="200"/>
      <c r="JLW79" s="266"/>
      <c r="JLX79" s="261"/>
      <c r="JLY79" s="265"/>
      <c r="JLZ79" s="266"/>
      <c r="JMA79" s="200"/>
      <c r="JMB79" s="266"/>
      <c r="JMC79" s="261"/>
      <c r="JMD79" s="265"/>
      <c r="JME79" s="266"/>
      <c r="JMF79" s="200"/>
      <c r="JMG79" s="266"/>
      <c r="JMH79" s="261"/>
      <c r="JMI79" s="265"/>
      <c r="JMJ79" s="266"/>
      <c r="JMK79" s="200"/>
      <c r="JML79" s="266"/>
      <c r="JMM79" s="261"/>
      <c r="JMN79" s="265"/>
      <c r="JMO79" s="266"/>
      <c r="JMP79" s="200"/>
      <c r="JMQ79" s="266"/>
      <c r="JMR79" s="261"/>
      <c r="JMS79" s="265"/>
      <c r="JMT79" s="266"/>
      <c r="JMU79" s="200"/>
      <c r="JMV79" s="266"/>
      <c r="JMW79" s="261"/>
      <c r="JMX79" s="265"/>
      <c r="JMY79" s="266"/>
      <c r="JMZ79" s="200"/>
      <c r="JNA79" s="266"/>
      <c r="JNB79" s="261"/>
      <c r="JNC79" s="265"/>
      <c r="JND79" s="266"/>
      <c r="JNE79" s="200"/>
      <c r="JNF79" s="266"/>
      <c r="JNG79" s="261"/>
      <c r="JNH79" s="265"/>
      <c r="JNI79" s="266"/>
      <c r="JNJ79" s="200"/>
      <c r="JNK79" s="266"/>
      <c r="JNL79" s="261"/>
      <c r="JNM79" s="265"/>
      <c r="JNN79" s="266"/>
      <c r="JNO79" s="200"/>
      <c r="JNP79" s="266"/>
      <c r="JNQ79" s="261"/>
      <c r="JNR79" s="265"/>
      <c r="JNS79" s="266"/>
      <c r="JNT79" s="200"/>
      <c r="JNU79" s="266"/>
      <c r="JNV79" s="261"/>
      <c r="JNW79" s="265"/>
      <c r="JNX79" s="266"/>
      <c r="JNY79" s="200"/>
      <c r="JNZ79" s="266"/>
      <c r="JOA79" s="261"/>
      <c r="JOB79" s="265"/>
      <c r="JOC79" s="266"/>
      <c r="JOD79" s="200"/>
      <c r="JOE79" s="266"/>
      <c r="JOF79" s="261"/>
      <c r="JOG79" s="265"/>
      <c r="JOH79" s="266"/>
      <c r="JOI79" s="200"/>
      <c r="JOJ79" s="266"/>
      <c r="JOK79" s="261"/>
      <c r="JOL79" s="265"/>
      <c r="JOM79" s="266"/>
      <c r="JON79" s="200"/>
      <c r="JOO79" s="266"/>
      <c r="JOP79" s="261"/>
      <c r="JOQ79" s="265"/>
      <c r="JOR79" s="266"/>
      <c r="JOS79" s="200"/>
      <c r="JOT79" s="266"/>
      <c r="JOU79" s="261"/>
      <c r="JOV79" s="265"/>
      <c r="JOW79" s="266"/>
      <c r="JOX79" s="200"/>
      <c r="JOY79" s="266"/>
      <c r="JOZ79" s="261"/>
      <c r="JPA79" s="265"/>
      <c r="JPB79" s="266"/>
      <c r="JPC79" s="200"/>
      <c r="JPD79" s="266"/>
      <c r="JPE79" s="261"/>
      <c r="JPF79" s="265"/>
      <c r="JPG79" s="266"/>
      <c r="JPH79" s="200"/>
      <c r="JPI79" s="266"/>
      <c r="JPJ79" s="261"/>
      <c r="JPK79" s="265"/>
      <c r="JPL79" s="266"/>
      <c r="JPM79" s="200"/>
      <c r="JPN79" s="266"/>
      <c r="JPO79" s="261"/>
      <c r="JPP79" s="265"/>
      <c r="JPQ79" s="266"/>
      <c r="JPR79" s="200"/>
      <c r="JPS79" s="266"/>
      <c r="JPT79" s="261"/>
      <c r="JPU79" s="265"/>
      <c r="JPV79" s="266"/>
      <c r="JPW79" s="200"/>
      <c r="JPX79" s="266"/>
      <c r="JPY79" s="261"/>
      <c r="JPZ79" s="265"/>
      <c r="JQA79" s="266"/>
      <c r="JQB79" s="200"/>
      <c r="JQC79" s="266"/>
      <c r="JQD79" s="261"/>
      <c r="JQE79" s="265"/>
      <c r="JQF79" s="266"/>
      <c r="JQG79" s="200"/>
      <c r="JQH79" s="266"/>
      <c r="JQI79" s="261"/>
      <c r="JQJ79" s="265"/>
      <c r="JQK79" s="266"/>
      <c r="JQL79" s="200"/>
      <c r="JQM79" s="266"/>
      <c r="JQN79" s="261"/>
      <c r="JQO79" s="265"/>
      <c r="JQP79" s="266"/>
      <c r="JQQ79" s="200"/>
      <c r="JQR79" s="266"/>
      <c r="JQS79" s="261"/>
      <c r="JQT79" s="265"/>
      <c r="JQU79" s="266"/>
      <c r="JQV79" s="200"/>
      <c r="JQW79" s="266"/>
      <c r="JQX79" s="261"/>
      <c r="JQY79" s="265"/>
      <c r="JQZ79" s="266"/>
      <c r="JRA79" s="200"/>
      <c r="JRB79" s="266"/>
      <c r="JRC79" s="261"/>
      <c r="JRD79" s="265"/>
      <c r="JRE79" s="266"/>
      <c r="JRF79" s="200"/>
      <c r="JRG79" s="266"/>
      <c r="JRH79" s="261"/>
      <c r="JRI79" s="265"/>
      <c r="JRJ79" s="266"/>
      <c r="JRK79" s="200"/>
      <c r="JRL79" s="266"/>
      <c r="JRM79" s="261"/>
      <c r="JRN79" s="265"/>
      <c r="JRO79" s="266"/>
      <c r="JRP79" s="200"/>
      <c r="JRQ79" s="266"/>
      <c r="JRR79" s="261"/>
      <c r="JRS79" s="265"/>
      <c r="JRT79" s="266"/>
      <c r="JRU79" s="200"/>
      <c r="JRV79" s="266"/>
      <c r="JRW79" s="261"/>
      <c r="JRX79" s="265"/>
      <c r="JRY79" s="266"/>
      <c r="JRZ79" s="200"/>
      <c r="JSA79" s="266"/>
      <c r="JSB79" s="261"/>
      <c r="JSC79" s="265"/>
      <c r="JSD79" s="266"/>
      <c r="JSE79" s="200"/>
      <c r="JSF79" s="266"/>
      <c r="JSG79" s="261"/>
      <c r="JSH79" s="265"/>
      <c r="JSI79" s="266"/>
      <c r="JSJ79" s="200"/>
      <c r="JSK79" s="266"/>
      <c r="JSL79" s="261"/>
      <c r="JSM79" s="265"/>
      <c r="JSN79" s="266"/>
      <c r="JSO79" s="200"/>
      <c r="JSP79" s="266"/>
      <c r="JSQ79" s="261"/>
      <c r="JSR79" s="265"/>
      <c r="JSS79" s="266"/>
      <c r="JST79" s="200"/>
      <c r="JSU79" s="266"/>
      <c r="JSV79" s="261"/>
      <c r="JSW79" s="265"/>
      <c r="JSX79" s="266"/>
      <c r="JSY79" s="200"/>
      <c r="JSZ79" s="266"/>
      <c r="JTA79" s="261"/>
      <c r="JTB79" s="265"/>
      <c r="JTC79" s="266"/>
      <c r="JTD79" s="200"/>
      <c r="JTE79" s="266"/>
      <c r="JTF79" s="261"/>
      <c r="JTG79" s="265"/>
      <c r="JTH79" s="266"/>
      <c r="JTI79" s="200"/>
      <c r="JTJ79" s="266"/>
      <c r="JTK79" s="261"/>
      <c r="JTL79" s="265"/>
      <c r="JTM79" s="266"/>
      <c r="JTN79" s="200"/>
      <c r="JTO79" s="266"/>
      <c r="JTP79" s="261"/>
      <c r="JTQ79" s="265"/>
      <c r="JTR79" s="266"/>
      <c r="JTS79" s="200"/>
      <c r="JTT79" s="266"/>
      <c r="JTU79" s="261"/>
      <c r="JTV79" s="265"/>
      <c r="JTW79" s="266"/>
      <c r="JTX79" s="200"/>
      <c r="JTY79" s="266"/>
      <c r="JTZ79" s="261"/>
      <c r="JUA79" s="265"/>
      <c r="JUB79" s="266"/>
      <c r="JUC79" s="200"/>
      <c r="JUD79" s="266"/>
      <c r="JUE79" s="261"/>
      <c r="JUF79" s="265"/>
      <c r="JUG79" s="266"/>
      <c r="JUH79" s="200"/>
      <c r="JUI79" s="266"/>
      <c r="JUJ79" s="261"/>
      <c r="JUK79" s="265"/>
      <c r="JUL79" s="266"/>
      <c r="JUM79" s="200"/>
      <c r="JUN79" s="266"/>
      <c r="JUO79" s="261"/>
      <c r="JUP79" s="265"/>
      <c r="JUQ79" s="266"/>
      <c r="JUR79" s="200"/>
      <c r="JUS79" s="266"/>
      <c r="JUT79" s="261"/>
      <c r="JUU79" s="265"/>
      <c r="JUV79" s="266"/>
      <c r="JUW79" s="200"/>
      <c r="JUX79" s="266"/>
      <c r="JUY79" s="261"/>
      <c r="JUZ79" s="265"/>
      <c r="JVA79" s="266"/>
      <c r="JVB79" s="200"/>
      <c r="JVC79" s="266"/>
      <c r="JVD79" s="261"/>
      <c r="JVE79" s="265"/>
      <c r="JVF79" s="266"/>
      <c r="JVG79" s="200"/>
      <c r="JVH79" s="266"/>
      <c r="JVI79" s="261"/>
      <c r="JVJ79" s="265"/>
      <c r="JVK79" s="266"/>
      <c r="JVL79" s="200"/>
      <c r="JVM79" s="266"/>
      <c r="JVN79" s="261"/>
      <c r="JVO79" s="265"/>
      <c r="JVP79" s="266"/>
      <c r="JVQ79" s="200"/>
      <c r="JVR79" s="266"/>
      <c r="JVS79" s="261"/>
      <c r="JVT79" s="265"/>
      <c r="JVU79" s="266"/>
      <c r="JVV79" s="200"/>
      <c r="JVW79" s="266"/>
      <c r="JVX79" s="261"/>
      <c r="JVY79" s="265"/>
      <c r="JVZ79" s="266"/>
      <c r="JWA79" s="200"/>
      <c r="JWB79" s="266"/>
      <c r="JWC79" s="261"/>
      <c r="JWD79" s="265"/>
      <c r="JWE79" s="266"/>
      <c r="JWF79" s="200"/>
      <c r="JWG79" s="266"/>
      <c r="JWH79" s="261"/>
      <c r="JWI79" s="265"/>
      <c r="JWJ79" s="266"/>
      <c r="JWK79" s="200"/>
      <c r="JWL79" s="266"/>
      <c r="JWM79" s="261"/>
      <c r="JWN79" s="265"/>
      <c r="JWO79" s="266"/>
      <c r="JWP79" s="200"/>
      <c r="JWQ79" s="266"/>
      <c r="JWR79" s="261"/>
      <c r="JWS79" s="265"/>
      <c r="JWT79" s="266"/>
      <c r="JWU79" s="200"/>
      <c r="JWV79" s="266"/>
      <c r="JWW79" s="261"/>
      <c r="JWX79" s="265"/>
      <c r="JWY79" s="266"/>
      <c r="JWZ79" s="200"/>
      <c r="JXA79" s="266"/>
      <c r="JXB79" s="261"/>
      <c r="JXC79" s="265"/>
      <c r="JXD79" s="266"/>
      <c r="JXE79" s="200"/>
      <c r="JXF79" s="266"/>
      <c r="JXG79" s="261"/>
      <c r="JXH79" s="265"/>
      <c r="JXI79" s="266"/>
      <c r="JXJ79" s="200"/>
      <c r="JXK79" s="266"/>
      <c r="JXL79" s="261"/>
      <c r="JXM79" s="265"/>
      <c r="JXN79" s="266"/>
      <c r="JXO79" s="200"/>
      <c r="JXP79" s="266"/>
      <c r="JXQ79" s="261"/>
      <c r="JXR79" s="265"/>
      <c r="JXS79" s="266"/>
      <c r="JXT79" s="200"/>
      <c r="JXU79" s="266"/>
      <c r="JXV79" s="261"/>
      <c r="JXW79" s="265"/>
      <c r="JXX79" s="266"/>
      <c r="JXY79" s="200"/>
      <c r="JXZ79" s="266"/>
      <c r="JYA79" s="261"/>
      <c r="JYB79" s="265"/>
      <c r="JYC79" s="266"/>
      <c r="JYD79" s="200"/>
      <c r="JYE79" s="266"/>
      <c r="JYF79" s="261"/>
      <c r="JYG79" s="265"/>
      <c r="JYH79" s="266"/>
      <c r="JYI79" s="200"/>
      <c r="JYJ79" s="266"/>
      <c r="JYK79" s="261"/>
      <c r="JYL79" s="265"/>
      <c r="JYM79" s="266"/>
      <c r="JYN79" s="200"/>
      <c r="JYO79" s="266"/>
      <c r="JYP79" s="261"/>
      <c r="JYQ79" s="265"/>
      <c r="JYR79" s="266"/>
      <c r="JYS79" s="200"/>
      <c r="JYT79" s="266"/>
      <c r="JYU79" s="261"/>
      <c r="JYV79" s="265"/>
      <c r="JYW79" s="266"/>
      <c r="JYX79" s="200"/>
      <c r="JYY79" s="266"/>
      <c r="JYZ79" s="261"/>
      <c r="JZA79" s="265"/>
      <c r="JZB79" s="266"/>
      <c r="JZC79" s="200"/>
      <c r="JZD79" s="266"/>
      <c r="JZE79" s="261"/>
      <c r="JZF79" s="265"/>
      <c r="JZG79" s="266"/>
      <c r="JZH79" s="200"/>
      <c r="JZI79" s="266"/>
      <c r="JZJ79" s="261"/>
      <c r="JZK79" s="265"/>
      <c r="JZL79" s="266"/>
      <c r="JZM79" s="200"/>
      <c r="JZN79" s="266"/>
      <c r="JZO79" s="261"/>
      <c r="JZP79" s="265"/>
      <c r="JZQ79" s="266"/>
      <c r="JZR79" s="200"/>
      <c r="JZS79" s="266"/>
      <c r="JZT79" s="261"/>
      <c r="JZU79" s="265"/>
      <c r="JZV79" s="266"/>
      <c r="JZW79" s="200"/>
      <c r="JZX79" s="266"/>
      <c r="JZY79" s="261"/>
      <c r="JZZ79" s="265"/>
      <c r="KAA79" s="266"/>
      <c r="KAB79" s="200"/>
      <c r="KAC79" s="266"/>
      <c r="KAD79" s="261"/>
      <c r="KAE79" s="265"/>
      <c r="KAF79" s="266"/>
      <c r="KAG79" s="200"/>
      <c r="KAH79" s="266"/>
      <c r="KAI79" s="261"/>
      <c r="KAJ79" s="265"/>
      <c r="KAK79" s="266"/>
      <c r="KAL79" s="200"/>
      <c r="KAM79" s="266"/>
      <c r="KAN79" s="261"/>
      <c r="KAO79" s="265"/>
      <c r="KAP79" s="266"/>
      <c r="KAQ79" s="200"/>
      <c r="KAR79" s="266"/>
      <c r="KAS79" s="261"/>
      <c r="KAT79" s="265"/>
      <c r="KAU79" s="266"/>
      <c r="KAV79" s="200"/>
      <c r="KAW79" s="266"/>
      <c r="KAX79" s="261"/>
      <c r="KAY79" s="265"/>
      <c r="KAZ79" s="266"/>
      <c r="KBA79" s="200"/>
      <c r="KBB79" s="266"/>
      <c r="KBC79" s="261"/>
      <c r="KBD79" s="265"/>
      <c r="KBE79" s="266"/>
      <c r="KBF79" s="200"/>
      <c r="KBG79" s="266"/>
      <c r="KBH79" s="261"/>
      <c r="KBI79" s="265"/>
      <c r="KBJ79" s="266"/>
      <c r="KBK79" s="200"/>
      <c r="KBL79" s="266"/>
      <c r="KBM79" s="261"/>
      <c r="KBN79" s="265"/>
      <c r="KBO79" s="266"/>
      <c r="KBP79" s="200"/>
      <c r="KBQ79" s="266"/>
      <c r="KBR79" s="261"/>
      <c r="KBS79" s="265"/>
      <c r="KBT79" s="266"/>
      <c r="KBU79" s="200"/>
      <c r="KBV79" s="266"/>
      <c r="KBW79" s="261"/>
      <c r="KBX79" s="265"/>
      <c r="KBY79" s="266"/>
      <c r="KBZ79" s="200"/>
      <c r="KCA79" s="266"/>
      <c r="KCB79" s="261"/>
      <c r="KCC79" s="265"/>
      <c r="KCD79" s="266"/>
      <c r="KCE79" s="200"/>
      <c r="KCF79" s="266"/>
      <c r="KCG79" s="261"/>
      <c r="KCH79" s="265"/>
      <c r="KCI79" s="266"/>
      <c r="KCJ79" s="200"/>
      <c r="KCK79" s="266"/>
      <c r="KCL79" s="261"/>
      <c r="KCM79" s="265"/>
      <c r="KCN79" s="266"/>
      <c r="KCO79" s="200"/>
      <c r="KCP79" s="266"/>
      <c r="KCQ79" s="261"/>
      <c r="KCR79" s="265"/>
      <c r="KCS79" s="266"/>
      <c r="KCT79" s="200"/>
      <c r="KCU79" s="266"/>
      <c r="KCV79" s="261"/>
      <c r="KCW79" s="265"/>
      <c r="KCX79" s="266"/>
      <c r="KCY79" s="200"/>
      <c r="KCZ79" s="266"/>
      <c r="KDA79" s="261"/>
      <c r="KDB79" s="265"/>
      <c r="KDC79" s="266"/>
      <c r="KDD79" s="200"/>
      <c r="KDE79" s="266"/>
      <c r="KDF79" s="261"/>
      <c r="KDG79" s="265"/>
      <c r="KDH79" s="266"/>
      <c r="KDI79" s="200"/>
      <c r="KDJ79" s="266"/>
      <c r="KDK79" s="261"/>
      <c r="KDL79" s="265"/>
      <c r="KDM79" s="266"/>
      <c r="KDN79" s="200"/>
      <c r="KDO79" s="266"/>
      <c r="KDP79" s="261"/>
      <c r="KDQ79" s="265"/>
      <c r="KDR79" s="266"/>
      <c r="KDS79" s="200"/>
      <c r="KDT79" s="266"/>
      <c r="KDU79" s="261"/>
      <c r="KDV79" s="265"/>
      <c r="KDW79" s="266"/>
      <c r="KDX79" s="200"/>
      <c r="KDY79" s="266"/>
      <c r="KDZ79" s="261"/>
      <c r="KEA79" s="265"/>
      <c r="KEB79" s="266"/>
      <c r="KEC79" s="200"/>
      <c r="KED79" s="266"/>
      <c r="KEE79" s="261"/>
      <c r="KEF79" s="265"/>
      <c r="KEG79" s="266"/>
      <c r="KEH79" s="200"/>
      <c r="KEI79" s="266"/>
      <c r="KEJ79" s="261"/>
      <c r="KEK79" s="265"/>
      <c r="KEL79" s="266"/>
      <c r="KEM79" s="200"/>
      <c r="KEN79" s="266"/>
      <c r="KEO79" s="261"/>
      <c r="KEP79" s="265"/>
      <c r="KEQ79" s="266"/>
      <c r="KER79" s="200"/>
      <c r="KES79" s="266"/>
      <c r="KET79" s="261"/>
      <c r="KEU79" s="265"/>
      <c r="KEV79" s="266"/>
      <c r="KEW79" s="200"/>
      <c r="KEX79" s="266"/>
      <c r="KEY79" s="261"/>
      <c r="KEZ79" s="265"/>
      <c r="KFA79" s="266"/>
      <c r="KFB79" s="200"/>
      <c r="KFC79" s="266"/>
      <c r="KFD79" s="261"/>
      <c r="KFE79" s="265"/>
      <c r="KFF79" s="266"/>
      <c r="KFG79" s="200"/>
      <c r="KFH79" s="266"/>
      <c r="KFI79" s="261"/>
      <c r="KFJ79" s="265"/>
      <c r="KFK79" s="266"/>
      <c r="KFL79" s="200"/>
      <c r="KFM79" s="266"/>
      <c r="KFN79" s="261"/>
      <c r="KFO79" s="265"/>
      <c r="KFP79" s="266"/>
      <c r="KFQ79" s="200"/>
      <c r="KFR79" s="266"/>
      <c r="KFS79" s="261"/>
      <c r="KFT79" s="265"/>
      <c r="KFU79" s="266"/>
      <c r="KFV79" s="200"/>
      <c r="KFW79" s="266"/>
      <c r="KFX79" s="261"/>
      <c r="KFY79" s="265"/>
      <c r="KFZ79" s="266"/>
      <c r="KGA79" s="200"/>
      <c r="KGB79" s="266"/>
      <c r="KGC79" s="261"/>
      <c r="KGD79" s="265"/>
      <c r="KGE79" s="266"/>
      <c r="KGF79" s="200"/>
      <c r="KGG79" s="266"/>
      <c r="KGH79" s="261"/>
      <c r="KGI79" s="265"/>
      <c r="KGJ79" s="266"/>
      <c r="KGK79" s="200"/>
      <c r="KGL79" s="266"/>
      <c r="KGM79" s="261"/>
      <c r="KGN79" s="265"/>
      <c r="KGO79" s="266"/>
      <c r="KGP79" s="200"/>
      <c r="KGQ79" s="266"/>
      <c r="KGR79" s="261"/>
      <c r="KGS79" s="265"/>
      <c r="KGT79" s="266"/>
      <c r="KGU79" s="200"/>
      <c r="KGV79" s="266"/>
      <c r="KGW79" s="261"/>
      <c r="KGX79" s="265"/>
      <c r="KGY79" s="266"/>
      <c r="KGZ79" s="200"/>
      <c r="KHA79" s="266"/>
      <c r="KHB79" s="261"/>
      <c r="KHC79" s="265"/>
      <c r="KHD79" s="266"/>
      <c r="KHE79" s="200"/>
      <c r="KHF79" s="266"/>
      <c r="KHG79" s="261"/>
      <c r="KHH79" s="265"/>
      <c r="KHI79" s="266"/>
      <c r="KHJ79" s="200"/>
      <c r="KHK79" s="266"/>
      <c r="KHL79" s="261"/>
      <c r="KHM79" s="265"/>
      <c r="KHN79" s="266"/>
      <c r="KHO79" s="200"/>
      <c r="KHP79" s="266"/>
      <c r="KHQ79" s="261"/>
      <c r="KHR79" s="265"/>
      <c r="KHS79" s="266"/>
      <c r="KHT79" s="200"/>
      <c r="KHU79" s="266"/>
      <c r="KHV79" s="261"/>
      <c r="KHW79" s="265"/>
      <c r="KHX79" s="266"/>
      <c r="KHY79" s="200"/>
      <c r="KHZ79" s="266"/>
      <c r="KIA79" s="261"/>
      <c r="KIB79" s="265"/>
      <c r="KIC79" s="266"/>
      <c r="KID79" s="200"/>
      <c r="KIE79" s="266"/>
      <c r="KIF79" s="261"/>
      <c r="KIG79" s="265"/>
      <c r="KIH79" s="266"/>
      <c r="KII79" s="200"/>
      <c r="KIJ79" s="266"/>
      <c r="KIK79" s="261"/>
      <c r="KIL79" s="265"/>
      <c r="KIM79" s="266"/>
      <c r="KIN79" s="200"/>
      <c r="KIO79" s="266"/>
      <c r="KIP79" s="261"/>
      <c r="KIQ79" s="265"/>
      <c r="KIR79" s="266"/>
      <c r="KIS79" s="200"/>
      <c r="KIT79" s="266"/>
      <c r="KIU79" s="261"/>
      <c r="KIV79" s="265"/>
      <c r="KIW79" s="266"/>
      <c r="KIX79" s="200"/>
      <c r="KIY79" s="266"/>
      <c r="KIZ79" s="261"/>
      <c r="KJA79" s="265"/>
      <c r="KJB79" s="266"/>
      <c r="KJC79" s="200"/>
      <c r="KJD79" s="266"/>
      <c r="KJE79" s="261"/>
      <c r="KJF79" s="265"/>
      <c r="KJG79" s="266"/>
      <c r="KJH79" s="200"/>
      <c r="KJI79" s="266"/>
      <c r="KJJ79" s="261"/>
      <c r="KJK79" s="265"/>
      <c r="KJL79" s="266"/>
      <c r="KJM79" s="200"/>
      <c r="KJN79" s="266"/>
      <c r="KJO79" s="261"/>
      <c r="KJP79" s="265"/>
      <c r="KJQ79" s="266"/>
      <c r="KJR79" s="200"/>
      <c r="KJS79" s="266"/>
      <c r="KJT79" s="261"/>
      <c r="KJU79" s="265"/>
      <c r="KJV79" s="266"/>
      <c r="KJW79" s="200"/>
      <c r="KJX79" s="266"/>
      <c r="KJY79" s="261"/>
      <c r="KJZ79" s="265"/>
      <c r="KKA79" s="266"/>
      <c r="KKB79" s="200"/>
      <c r="KKC79" s="266"/>
      <c r="KKD79" s="261"/>
      <c r="KKE79" s="265"/>
      <c r="KKF79" s="266"/>
      <c r="KKG79" s="200"/>
      <c r="KKH79" s="266"/>
      <c r="KKI79" s="261"/>
      <c r="KKJ79" s="265"/>
      <c r="KKK79" s="266"/>
      <c r="KKL79" s="200"/>
      <c r="KKM79" s="266"/>
      <c r="KKN79" s="261"/>
      <c r="KKO79" s="265"/>
      <c r="KKP79" s="266"/>
      <c r="KKQ79" s="200"/>
      <c r="KKR79" s="266"/>
      <c r="KKS79" s="261"/>
      <c r="KKT79" s="265"/>
      <c r="KKU79" s="266"/>
      <c r="KKV79" s="200"/>
      <c r="KKW79" s="266"/>
      <c r="KKX79" s="261"/>
      <c r="KKY79" s="265"/>
      <c r="KKZ79" s="266"/>
      <c r="KLA79" s="200"/>
      <c r="KLB79" s="266"/>
      <c r="KLC79" s="261"/>
      <c r="KLD79" s="265"/>
      <c r="KLE79" s="266"/>
      <c r="KLF79" s="200"/>
      <c r="KLG79" s="266"/>
      <c r="KLH79" s="261"/>
      <c r="KLI79" s="265"/>
      <c r="KLJ79" s="266"/>
      <c r="KLK79" s="200"/>
      <c r="KLL79" s="266"/>
      <c r="KLM79" s="261"/>
      <c r="KLN79" s="265"/>
      <c r="KLO79" s="266"/>
      <c r="KLP79" s="200"/>
      <c r="KLQ79" s="266"/>
      <c r="KLR79" s="261"/>
      <c r="KLS79" s="265"/>
      <c r="KLT79" s="266"/>
      <c r="KLU79" s="200"/>
      <c r="KLV79" s="266"/>
      <c r="KLW79" s="261"/>
      <c r="KLX79" s="265"/>
      <c r="KLY79" s="266"/>
      <c r="KLZ79" s="200"/>
      <c r="KMA79" s="266"/>
      <c r="KMB79" s="261"/>
      <c r="KMC79" s="265"/>
      <c r="KMD79" s="266"/>
      <c r="KME79" s="200"/>
      <c r="KMF79" s="266"/>
      <c r="KMG79" s="261"/>
      <c r="KMH79" s="265"/>
      <c r="KMI79" s="266"/>
      <c r="KMJ79" s="200"/>
      <c r="KMK79" s="266"/>
      <c r="KML79" s="261"/>
      <c r="KMM79" s="265"/>
      <c r="KMN79" s="266"/>
      <c r="KMO79" s="200"/>
      <c r="KMP79" s="266"/>
      <c r="KMQ79" s="261"/>
      <c r="KMR79" s="265"/>
      <c r="KMS79" s="266"/>
      <c r="KMT79" s="200"/>
      <c r="KMU79" s="266"/>
      <c r="KMV79" s="261"/>
      <c r="KMW79" s="265"/>
      <c r="KMX79" s="266"/>
      <c r="KMY79" s="200"/>
      <c r="KMZ79" s="266"/>
      <c r="KNA79" s="261"/>
      <c r="KNB79" s="265"/>
      <c r="KNC79" s="266"/>
      <c r="KND79" s="200"/>
      <c r="KNE79" s="266"/>
      <c r="KNF79" s="261"/>
      <c r="KNG79" s="265"/>
      <c r="KNH79" s="266"/>
      <c r="KNI79" s="200"/>
      <c r="KNJ79" s="266"/>
      <c r="KNK79" s="261"/>
      <c r="KNL79" s="265"/>
      <c r="KNM79" s="266"/>
      <c r="KNN79" s="200"/>
      <c r="KNO79" s="266"/>
      <c r="KNP79" s="261"/>
      <c r="KNQ79" s="265"/>
      <c r="KNR79" s="266"/>
      <c r="KNS79" s="200"/>
      <c r="KNT79" s="266"/>
      <c r="KNU79" s="261"/>
      <c r="KNV79" s="265"/>
      <c r="KNW79" s="266"/>
      <c r="KNX79" s="200"/>
      <c r="KNY79" s="266"/>
      <c r="KNZ79" s="261"/>
      <c r="KOA79" s="265"/>
      <c r="KOB79" s="266"/>
      <c r="KOC79" s="200"/>
      <c r="KOD79" s="266"/>
      <c r="KOE79" s="261"/>
      <c r="KOF79" s="265"/>
      <c r="KOG79" s="266"/>
      <c r="KOH79" s="200"/>
      <c r="KOI79" s="266"/>
      <c r="KOJ79" s="261"/>
      <c r="KOK79" s="265"/>
      <c r="KOL79" s="266"/>
      <c r="KOM79" s="200"/>
      <c r="KON79" s="266"/>
      <c r="KOO79" s="261"/>
      <c r="KOP79" s="265"/>
      <c r="KOQ79" s="266"/>
      <c r="KOR79" s="200"/>
      <c r="KOS79" s="266"/>
      <c r="KOT79" s="261"/>
      <c r="KOU79" s="265"/>
      <c r="KOV79" s="266"/>
      <c r="KOW79" s="200"/>
      <c r="KOX79" s="266"/>
      <c r="KOY79" s="261"/>
      <c r="KOZ79" s="265"/>
      <c r="KPA79" s="266"/>
      <c r="KPB79" s="200"/>
      <c r="KPC79" s="266"/>
      <c r="KPD79" s="261"/>
      <c r="KPE79" s="265"/>
      <c r="KPF79" s="266"/>
      <c r="KPG79" s="200"/>
      <c r="KPH79" s="266"/>
      <c r="KPI79" s="261"/>
      <c r="KPJ79" s="265"/>
      <c r="KPK79" s="266"/>
      <c r="KPL79" s="200"/>
      <c r="KPM79" s="266"/>
      <c r="KPN79" s="261"/>
      <c r="KPO79" s="265"/>
      <c r="KPP79" s="266"/>
      <c r="KPQ79" s="200"/>
      <c r="KPR79" s="266"/>
      <c r="KPS79" s="261"/>
      <c r="KPT79" s="265"/>
      <c r="KPU79" s="266"/>
      <c r="KPV79" s="200"/>
      <c r="KPW79" s="266"/>
      <c r="KPX79" s="261"/>
      <c r="KPY79" s="265"/>
      <c r="KPZ79" s="266"/>
      <c r="KQA79" s="200"/>
      <c r="KQB79" s="266"/>
      <c r="KQC79" s="261"/>
      <c r="KQD79" s="265"/>
      <c r="KQE79" s="266"/>
      <c r="KQF79" s="200"/>
      <c r="KQG79" s="266"/>
      <c r="KQH79" s="261"/>
      <c r="KQI79" s="265"/>
      <c r="KQJ79" s="266"/>
      <c r="KQK79" s="200"/>
      <c r="KQL79" s="266"/>
      <c r="KQM79" s="261"/>
      <c r="KQN79" s="265"/>
      <c r="KQO79" s="266"/>
      <c r="KQP79" s="200"/>
      <c r="KQQ79" s="266"/>
      <c r="KQR79" s="261"/>
      <c r="KQS79" s="265"/>
      <c r="KQT79" s="266"/>
      <c r="KQU79" s="200"/>
      <c r="KQV79" s="266"/>
      <c r="KQW79" s="261"/>
      <c r="KQX79" s="265"/>
      <c r="KQY79" s="266"/>
      <c r="KQZ79" s="200"/>
      <c r="KRA79" s="266"/>
      <c r="KRB79" s="261"/>
      <c r="KRC79" s="265"/>
      <c r="KRD79" s="266"/>
      <c r="KRE79" s="200"/>
      <c r="KRF79" s="266"/>
      <c r="KRG79" s="261"/>
      <c r="KRH79" s="265"/>
      <c r="KRI79" s="266"/>
      <c r="KRJ79" s="200"/>
      <c r="KRK79" s="266"/>
      <c r="KRL79" s="261"/>
      <c r="KRM79" s="265"/>
      <c r="KRN79" s="266"/>
      <c r="KRO79" s="200"/>
      <c r="KRP79" s="266"/>
      <c r="KRQ79" s="261"/>
      <c r="KRR79" s="265"/>
      <c r="KRS79" s="266"/>
      <c r="KRT79" s="200"/>
      <c r="KRU79" s="266"/>
      <c r="KRV79" s="261"/>
      <c r="KRW79" s="265"/>
      <c r="KRX79" s="266"/>
      <c r="KRY79" s="200"/>
      <c r="KRZ79" s="266"/>
      <c r="KSA79" s="261"/>
      <c r="KSB79" s="265"/>
      <c r="KSC79" s="266"/>
      <c r="KSD79" s="200"/>
      <c r="KSE79" s="266"/>
      <c r="KSF79" s="261"/>
      <c r="KSG79" s="265"/>
      <c r="KSH79" s="266"/>
      <c r="KSI79" s="200"/>
      <c r="KSJ79" s="266"/>
      <c r="KSK79" s="261"/>
      <c r="KSL79" s="265"/>
      <c r="KSM79" s="266"/>
      <c r="KSN79" s="200"/>
      <c r="KSO79" s="266"/>
      <c r="KSP79" s="261"/>
      <c r="KSQ79" s="265"/>
      <c r="KSR79" s="266"/>
      <c r="KSS79" s="200"/>
      <c r="KST79" s="266"/>
      <c r="KSU79" s="261"/>
      <c r="KSV79" s="265"/>
      <c r="KSW79" s="266"/>
      <c r="KSX79" s="200"/>
      <c r="KSY79" s="266"/>
      <c r="KSZ79" s="261"/>
      <c r="KTA79" s="265"/>
      <c r="KTB79" s="266"/>
      <c r="KTC79" s="200"/>
      <c r="KTD79" s="266"/>
      <c r="KTE79" s="261"/>
      <c r="KTF79" s="265"/>
      <c r="KTG79" s="266"/>
      <c r="KTH79" s="200"/>
      <c r="KTI79" s="266"/>
      <c r="KTJ79" s="261"/>
      <c r="KTK79" s="265"/>
      <c r="KTL79" s="266"/>
      <c r="KTM79" s="200"/>
      <c r="KTN79" s="266"/>
      <c r="KTO79" s="261"/>
      <c r="KTP79" s="265"/>
      <c r="KTQ79" s="266"/>
      <c r="KTR79" s="200"/>
      <c r="KTS79" s="266"/>
      <c r="KTT79" s="261"/>
      <c r="KTU79" s="265"/>
      <c r="KTV79" s="266"/>
      <c r="KTW79" s="200"/>
      <c r="KTX79" s="266"/>
      <c r="KTY79" s="261"/>
      <c r="KTZ79" s="265"/>
      <c r="KUA79" s="266"/>
      <c r="KUB79" s="200"/>
      <c r="KUC79" s="266"/>
      <c r="KUD79" s="261"/>
      <c r="KUE79" s="265"/>
      <c r="KUF79" s="266"/>
      <c r="KUG79" s="200"/>
      <c r="KUH79" s="266"/>
      <c r="KUI79" s="261"/>
      <c r="KUJ79" s="265"/>
      <c r="KUK79" s="266"/>
      <c r="KUL79" s="200"/>
      <c r="KUM79" s="266"/>
      <c r="KUN79" s="261"/>
      <c r="KUO79" s="265"/>
      <c r="KUP79" s="266"/>
      <c r="KUQ79" s="200"/>
      <c r="KUR79" s="266"/>
      <c r="KUS79" s="261"/>
      <c r="KUT79" s="265"/>
      <c r="KUU79" s="266"/>
      <c r="KUV79" s="200"/>
      <c r="KUW79" s="266"/>
      <c r="KUX79" s="261"/>
      <c r="KUY79" s="265"/>
      <c r="KUZ79" s="266"/>
      <c r="KVA79" s="200"/>
      <c r="KVB79" s="266"/>
      <c r="KVC79" s="261"/>
      <c r="KVD79" s="265"/>
      <c r="KVE79" s="266"/>
      <c r="KVF79" s="200"/>
      <c r="KVG79" s="266"/>
      <c r="KVH79" s="261"/>
      <c r="KVI79" s="265"/>
      <c r="KVJ79" s="266"/>
      <c r="KVK79" s="200"/>
      <c r="KVL79" s="266"/>
      <c r="KVM79" s="261"/>
      <c r="KVN79" s="265"/>
      <c r="KVO79" s="266"/>
      <c r="KVP79" s="200"/>
      <c r="KVQ79" s="266"/>
      <c r="KVR79" s="261"/>
      <c r="KVS79" s="265"/>
      <c r="KVT79" s="266"/>
      <c r="KVU79" s="200"/>
      <c r="KVV79" s="266"/>
      <c r="KVW79" s="261"/>
      <c r="KVX79" s="265"/>
      <c r="KVY79" s="266"/>
      <c r="KVZ79" s="200"/>
      <c r="KWA79" s="266"/>
      <c r="KWB79" s="261"/>
      <c r="KWC79" s="265"/>
      <c r="KWD79" s="266"/>
      <c r="KWE79" s="200"/>
      <c r="KWF79" s="266"/>
      <c r="KWG79" s="261"/>
      <c r="KWH79" s="265"/>
      <c r="KWI79" s="266"/>
      <c r="KWJ79" s="200"/>
      <c r="KWK79" s="266"/>
      <c r="KWL79" s="261"/>
      <c r="KWM79" s="265"/>
      <c r="KWN79" s="266"/>
      <c r="KWO79" s="200"/>
      <c r="KWP79" s="266"/>
      <c r="KWQ79" s="261"/>
      <c r="KWR79" s="265"/>
      <c r="KWS79" s="266"/>
      <c r="KWT79" s="200"/>
      <c r="KWU79" s="266"/>
      <c r="KWV79" s="261"/>
      <c r="KWW79" s="265"/>
      <c r="KWX79" s="266"/>
      <c r="KWY79" s="200"/>
      <c r="KWZ79" s="266"/>
      <c r="KXA79" s="261"/>
      <c r="KXB79" s="265"/>
      <c r="KXC79" s="266"/>
      <c r="KXD79" s="200"/>
      <c r="KXE79" s="266"/>
      <c r="KXF79" s="261"/>
      <c r="KXG79" s="265"/>
      <c r="KXH79" s="266"/>
      <c r="KXI79" s="200"/>
      <c r="KXJ79" s="266"/>
      <c r="KXK79" s="261"/>
      <c r="KXL79" s="265"/>
      <c r="KXM79" s="266"/>
      <c r="KXN79" s="200"/>
      <c r="KXO79" s="266"/>
      <c r="KXP79" s="261"/>
      <c r="KXQ79" s="265"/>
      <c r="KXR79" s="266"/>
      <c r="KXS79" s="200"/>
      <c r="KXT79" s="266"/>
      <c r="KXU79" s="261"/>
      <c r="KXV79" s="265"/>
      <c r="KXW79" s="266"/>
      <c r="KXX79" s="200"/>
      <c r="KXY79" s="266"/>
      <c r="KXZ79" s="261"/>
      <c r="KYA79" s="265"/>
      <c r="KYB79" s="266"/>
      <c r="KYC79" s="200"/>
      <c r="KYD79" s="266"/>
      <c r="KYE79" s="261"/>
      <c r="KYF79" s="265"/>
      <c r="KYG79" s="266"/>
      <c r="KYH79" s="200"/>
      <c r="KYI79" s="266"/>
      <c r="KYJ79" s="261"/>
      <c r="KYK79" s="265"/>
      <c r="KYL79" s="266"/>
      <c r="KYM79" s="200"/>
      <c r="KYN79" s="266"/>
      <c r="KYO79" s="261"/>
      <c r="KYP79" s="265"/>
      <c r="KYQ79" s="266"/>
      <c r="KYR79" s="200"/>
      <c r="KYS79" s="266"/>
      <c r="KYT79" s="261"/>
      <c r="KYU79" s="265"/>
      <c r="KYV79" s="266"/>
      <c r="KYW79" s="200"/>
      <c r="KYX79" s="266"/>
      <c r="KYY79" s="261"/>
      <c r="KYZ79" s="265"/>
      <c r="KZA79" s="266"/>
      <c r="KZB79" s="200"/>
      <c r="KZC79" s="266"/>
      <c r="KZD79" s="261"/>
      <c r="KZE79" s="265"/>
      <c r="KZF79" s="266"/>
      <c r="KZG79" s="200"/>
      <c r="KZH79" s="266"/>
      <c r="KZI79" s="261"/>
      <c r="KZJ79" s="265"/>
      <c r="KZK79" s="266"/>
      <c r="KZL79" s="200"/>
      <c r="KZM79" s="266"/>
      <c r="KZN79" s="261"/>
      <c r="KZO79" s="265"/>
      <c r="KZP79" s="266"/>
      <c r="KZQ79" s="200"/>
      <c r="KZR79" s="266"/>
      <c r="KZS79" s="261"/>
      <c r="KZT79" s="265"/>
      <c r="KZU79" s="266"/>
      <c r="KZV79" s="200"/>
      <c r="KZW79" s="266"/>
      <c r="KZX79" s="261"/>
      <c r="KZY79" s="265"/>
      <c r="KZZ79" s="266"/>
      <c r="LAA79" s="200"/>
      <c r="LAB79" s="266"/>
      <c r="LAC79" s="261"/>
      <c r="LAD79" s="265"/>
      <c r="LAE79" s="266"/>
      <c r="LAF79" s="200"/>
      <c r="LAG79" s="266"/>
      <c r="LAH79" s="261"/>
      <c r="LAI79" s="265"/>
      <c r="LAJ79" s="266"/>
      <c r="LAK79" s="200"/>
      <c r="LAL79" s="266"/>
      <c r="LAM79" s="261"/>
      <c r="LAN79" s="265"/>
      <c r="LAO79" s="266"/>
      <c r="LAP79" s="200"/>
      <c r="LAQ79" s="266"/>
      <c r="LAR79" s="261"/>
      <c r="LAS79" s="265"/>
      <c r="LAT79" s="266"/>
      <c r="LAU79" s="200"/>
      <c r="LAV79" s="266"/>
      <c r="LAW79" s="261"/>
      <c r="LAX79" s="265"/>
      <c r="LAY79" s="266"/>
      <c r="LAZ79" s="200"/>
      <c r="LBA79" s="266"/>
      <c r="LBB79" s="261"/>
      <c r="LBC79" s="265"/>
      <c r="LBD79" s="266"/>
      <c r="LBE79" s="200"/>
      <c r="LBF79" s="266"/>
      <c r="LBG79" s="261"/>
      <c r="LBH79" s="265"/>
      <c r="LBI79" s="266"/>
      <c r="LBJ79" s="200"/>
      <c r="LBK79" s="266"/>
      <c r="LBL79" s="261"/>
      <c r="LBM79" s="265"/>
      <c r="LBN79" s="266"/>
      <c r="LBO79" s="200"/>
      <c r="LBP79" s="266"/>
      <c r="LBQ79" s="261"/>
      <c r="LBR79" s="265"/>
      <c r="LBS79" s="266"/>
      <c r="LBT79" s="200"/>
      <c r="LBU79" s="266"/>
      <c r="LBV79" s="261"/>
      <c r="LBW79" s="265"/>
      <c r="LBX79" s="266"/>
      <c r="LBY79" s="200"/>
      <c r="LBZ79" s="266"/>
      <c r="LCA79" s="261"/>
      <c r="LCB79" s="265"/>
      <c r="LCC79" s="266"/>
      <c r="LCD79" s="200"/>
      <c r="LCE79" s="266"/>
      <c r="LCF79" s="261"/>
      <c r="LCG79" s="265"/>
      <c r="LCH79" s="266"/>
      <c r="LCI79" s="200"/>
      <c r="LCJ79" s="266"/>
      <c r="LCK79" s="261"/>
      <c r="LCL79" s="265"/>
      <c r="LCM79" s="266"/>
      <c r="LCN79" s="200"/>
      <c r="LCO79" s="266"/>
      <c r="LCP79" s="261"/>
      <c r="LCQ79" s="265"/>
      <c r="LCR79" s="266"/>
      <c r="LCS79" s="200"/>
      <c r="LCT79" s="266"/>
      <c r="LCU79" s="261"/>
      <c r="LCV79" s="265"/>
      <c r="LCW79" s="266"/>
      <c r="LCX79" s="200"/>
      <c r="LCY79" s="266"/>
      <c r="LCZ79" s="261"/>
      <c r="LDA79" s="265"/>
      <c r="LDB79" s="266"/>
      <c r="LDC79" s="200"/>
      <c r="LDD79" s="266"/>
      <c r="LDE79" s="261"/>
      <c r="LDF79" s="265"/>
      <c r="LDG79" s="266"/>
      <c r="LDH79" s="200"/>
      <c r="LDI79" s="266"/>
      <c r="LDJ79" s="261"/>
      <c r="LDK79" s="265"/>
      <c r="LDL79" s="266"/>
      <c r="LDM79" s="200"/>
      <c r="LDN79" s="266"/>
      <c r="LDO79" s="261"/>
      <c r="LDP79" s="265"/>
      <c r="LDQ79" s="266"/>
      <c r="LDR79" s="200"/>
      <c r="LDS79" s="266"/>
      <c r="LDT79" s="261"/>
      <c r="LDU79" s="265"/>
      <c r="LDV79" s="266"/>
      <c r="LDW79" s="200"/>
      <c r="LDX79" s="266"/>
      <c r="LDY79" s="261"/>
      <c r="LDZ79" s="265"/>
      <c r="LEA79" s="266"/>
      <c r="LEB79" s="200"/>
      <c r="LEC79" s="266"/>
      <c r="LED79" s="261"/>
      <c r="LEE79" s="265"/>
      <c r="LEF79" s="266"/>
      <c r="LEG79" s="200"/>
      <c r="LEH79" s="266"/>
      <c r="LEI79" s="261"/>
      <c r="LEJ79" s="265"/>
      <c r="LEK79" s="266"/>
      <c r="LEL79" s="200"/>
      <c r="LEM79" s="266"/>
      <c r="LEN79" s="261"/>
      <c r="LEO79" s="265"/>
      <c r="LEP79" s="266"/>
      <c r="LEQ79" s="200"/>
      <c r="LER79" s="266"/>
      <c r="LES79" s="261"/>
      <c r="LET79" s="265"/>
      <c r="LEU79" s="266"/>
      <c r="LEV79" s="200"/>
      <c r="LEW79" s="266"/>
      <c r="LEX79" s="261"/>
      <c r="LEY79" s="265"/>
      <c r="LEZ79" s="266"/>
      <c r="LFA79" s="200"/>
      <c r="LFB79" s="266"/>
      <c r="LFC79" s="261"/>
      <c r="LFD79" s="265"/>
      <c r="LFE79" s="266"/>
      <c r="LFF79" s="200"/>
      <c r="LFG79" s="266"/>
      <c r="LFH79" s="261"/>
      <c r="LFI79" s="265"/>
      <c r="LFJ79" s="266"/>
      <c r="LFK79" s="200"/>
      <c r="LFL79" s="266"/>
      <c r="LFM79" s="261"/>
      <c r="LFN79" s="265"/>
      <c r="LFO79" s="266"/>
      <c r="LFP79" s="200"/>
      <c r="LFQ79" s="266"/>
      <c r="LFR79" s="261"/>
      <c r="LFS79" s="265"/>
      <c r="LFT79" s="266"/>
      <c r="LFU79" s="200"/>
      <c r="LFV79" s="266"/>
      <c r="LFW79" s="261"/>
      <c r="LFX79" s="265"/>
      <c r="LFY79" s="266"/>
      <c r="LFZ79" s="200"/>
      <c r="LGA79" s="266"/>
      <c r="LGB79" s="261"/>
      <c r="LGC79" s="265"/>
      <c r="LGD79" s="266"/>
      <c r="LGE79" s="200"/>
      <c r="LGF79" s="266"/>
      <c r="LGG79" s="261"/>
      <c r="LGH79" s="265"/>
      <c r="LGI79" s="266"/>
      <c r="LGJ79" s="200"/>
      <c r="LGK79" s="266"/>
      <c r="LGL79" s="261"/>
      <c r="LGM79" s="265"/>
      <c r="LGN79" s="266"/>
      <c r="LGO79" s="200"/>
      <c r="LGP79" s="266"/>
      <c r="LGQ79" s="261"/>
      <c r="LGR79" s="265"/>
      <c r="LGS79" s="266"/>
      <c r="LGT79" s="200"/>
      <c r="LGU79" s="266"/>
      <c r="LGV79" s="261"/>
      <c r="LGW79" s="265"/>
      <c r="LGX79" s="266"/>
      <c r="LGY79" s="200"/>
      <c r="LGZ79" s="266"/>
      <c r="LHA79" s="261"/>
      <c r="LHB79" s="265"/>
      <c r="LHC79" s="266"/>
      <c r="LHD79" s="200"/>
      <c r="LHE79" s="266"/>
      <c r="LHF79" s="261"/>
      <c r="LHG79" s="265"/>
      <c r="LHH79" s="266"/>
      <c r="LHI79" s="200"/>
      <c r="LHJ79" s="266"/>
      <c r="LHK79" s="261"/>
      <c r="LHL79" s="265"/>
      <c r="LHM79" s="266"/>
      <c r="LHN79" s="200"/>
      <c r="LHO79" s="266"/>
      <c r="LHP79" s="261"/>
      <c r="LHQ79" s="265"/>
      <c r="LHR79" s="266"/>
      <c r="LHS79" s="200"/>
      <c r="LHT79" s="266"/>
      <c r="LHU79" s="261"/>
      <c r="LHV79" s="265"/>
      <c r="LHW79" s="266"/>
      <c r="LHX79" s="200"/>
      <c r="LHY79" s="266"/>
      <c r="LHZ79" s="261"/>
      <c r="LIA79" s="265"/>
      <c r="LIB79" s="266"/>
      <c r="LIC79" s="200"/>
      <c r="LID79" s="266"/>
      <c r="LIE79" s="261"/>
      <c r="LIF79" s="265"/>
      <c r="LIG79" s="266"/>
      <c r="LIH79" s="200"/>
      <c r="LII79" s="266"/>
      <c r="LIJ79" s="261"/>
      <c r="LIK79" s="265"/>
      <c r="LIL79" s="266"/>
      <c r="LIM79" s="200"/>
      <c r="LIN79" s="266"/>
      <c r="LIO79" s="261"/>
      <c r="LIP79" s="265"/>
      <c r="LIQ79" s="266"/>
      <c r="LIR79" s="200"/>
      <c r="LIS79" s="266"/>
      <c r="LIT79" s="261"/>
      <c r="LIU79" s="265"/>
      <c r="LIV79" s="266"/>
      <c r="LIW79" s="200"/>
      <c r="LIX79" s="266"/>
      <c r="LIY79" s="261"/>
      <c r="LIZ79" s="265"/>
      <c r="LJA79" s="266"/>
      <c r="LJB79" s="200"/>
      <c r="LJC79" s="266"/>
      <c r="LJD79" s="261"/>
      <c r="LJE79" s="265"/>
      <c r="LJF79" s="266"/>
      <c r="LJG79" s="200"/>
      <c r="LJH79" s="266"/>
      <c r="LJI79" s="261"/>
      <c r="LJJ79" s="265"/>
      <c r="LJK79" s="266"/>
      <c r="LJL79" s="200"/>
      <c r="LJM79" s="266"/>
      <c r="LJN79" s="261"/>
      <c r="LJO79" s="265"/>
      <c r="LJP79" s="266"/>
      <c r="LJQ79" s="200"/>
      <c r="LJR79" s="266"/>
      <c r="LJS79" s="261"/>
      <c r="LJT79" s="265"/>
      <c r="LJU79" s="266"/>
      <c r="LJV79" s="200"/>
      <c r="LJW79" s="266"/>
      <c r="LJX79" s="261"/>
      <c r="LJY79" s="265"/>
      <c r="LJZ79" s="266"/>
      <c r="LKA79" s="200"/>
      <c r="LKB79" s="266"/>
      <c r="LKC79" s="261"/>
      <c r="LKD79" s="265"/>
      <c r="LKE79" s="266"/>
      <c r="LKF79" s="200"/>
      <c r="LKG79" s="266"/>
      <c r="LKH79" s="261"/>
      <c r="LKI79" s="265"/>
      <c r="LKJ79" s="266"/>
      <c r="LKK79" s="200"/>
      <c r="LKL79" s="266"/>
      <c r="LKM79" s="261"/>
      <c r="LKN79" s="265"/>
      <c r="LKO79" s="266"/>
      <c r="LKP79" s="200"/>
      <c r="LKQ79" s="266"/>
      <c r="LKR79" s="261"/>
      <c r="LKS79" s="265"/>
      <c r="LKT79" s="266"/>
      <c r="LKU79" s="200"/>
      <c r="LKV79" s="266"/>
      <c r="LKW79" s="261"/>
      <c r="LKX79" s="265"/>
      <c r="LKY79" s="266"/>
      <c r="LKZ79" s="200"/>
      <c r="LLA79" s="266"/>
      <c r="LLB79" s="261"/>
      <c r="LLC79" s="265"/>
      <c r="LLD79" s="266"/>
      <c r="LLE79" s="200"/>
      <c r="LLF79" s="266"/>
      <c r="LLG79" s="261"/>
      <c r="LLH79" s="265"/>
      <c r="LLI79" s="266"/>
      <c r="LLJ79" s="200"/>
      <c r="LLK79" s="266"/>
      <c r="LLL79" s="261"/>
      <c r="LLM79" s="265"/>
      <c r="LLN79" s="266"/>
      <c r="LLO79" s="200"/>
      <c r="LLP79" s="266"/>
      <c r="LLQ79" s="261"/>
      <c r="LLR79" s="265"/>
      <c r="LLS79" s="266"/>
      <c r="LLT79" s="200"/>
      <c r="LLU79" s="266"/>
      <c r="LLV79" s="261"/>
      <c r="LLW79" s="265"/>
      <c r="LLX79" s="266"/>
      <c r="LLY79" s="200"/>
      <c r="LLZ79" s="266"/>
      <c r="LMA79" s="261"/>
      <c r="LMB79" s="265"/>
      <c r="LMC79" s="266"/>
      <c r="LMD79" s="200"/>
      <c r="LME79" s="266"/>
      <c r="LMF79" s="261"/>
      <c r="LMG79" s="265"/>
      <c r="LMH79" s="266"/>
      <c r="LMI79" s="200"/>
      <c r="LMJ79" s="266"/>
      <c r="LMK79" s="261"/>
      <c r="LML79" s="265"/>
      <c r="LMM79" s="266"/>
      <c r="LMN79" s="200"/>
      <c r="LMO79" s="266"/>
      <c r="LMP79" s="261"/>
      <c r="LMQ79" s="265"/>
      <c r="LMR79" s="266"/>
      <c r="LMS79" s="200"/>
      <c r="LMT79" s="266"/>
      <c r="LMU79" s="261"/>
      <c r="LMV79" s="265"/>
      <c r="LMW79" s="266"/>
      <c r="LMX79" s="200"/>
      <c r="LMY79" s="266"/>
      <c r="LMZ79" s="261"/>
      <c r="LNA79" s="265"/>
      <c r="LNB79" s="266"/>
      <c r="LNC79" s="200"/>
      <c r="LND79" s="266"/>
      <c r="LNE79" s="261"/>
      <c r="LNF79" s="265"/>
      <c r="LNG79" s="266"/>
      <c r="LNH79" s="200"/>
      <c r="LNI79" s="266"/>
      <c r="LNJ79" s="261"/>
      <c r="LNK79" s="265"/>
      <c r="LNL79" s="266"/>
      <c r="LNM79" s="200"/>
      <c r="LNN79" s="266"/>
      <c r="LNO79" s="261"/>
      <c r="LNP79" s="265"/>
      <c r="LNQ79" s="266"/>
      <c r="LNR79" s="200"/>
      <c r="LNS79" s="266"/>
      <c r="LNT79" s="261"/>
      <c r="LNU79" s="265"/>
      <c r="LNV79" s="266"/>
      <c r="LNW79" s="200"/>
      <c r="LNX79" s="266"/>
      <c r="LNY79" s="261"/>
      <c r="LNZ79" s="265"/>
      <c r="LOA79" s="266"/>
      <c r="LOB79" s="200"/>
      <c r="LOC79" s="266"/>
      <c r="LOD79" s="261"/>
      <c r="LOE79" s="265"/>
      <c r="LOF79" s="266"/>
      <c r="LOG79" s="200"/>
      <c r="LOH79" s="266"/>
      <c r="LOI79" s="261"/>
      <c r="LOJ79" s="265"/>
      <c r="LOK79" s="266"/>
      <c r="LOL79" s="200"/>
      <c r="LOM79" s="266"/>
      <c r="LON79" s="261"/>
      <c r="LOO79" s="265"/>
      <c r="LOP79" s="266"/>
      <c r="LOQ79" s="200"/>
      <c r="LOR79" s="266"/>
      <c r="LOS79" s="261"/>
      <c r="LOT79" s="265"/>
      <c r="LOU79" s="266"/>
      <c r="LOV79" s="200"/>
      <c r="LOW79" s="266"/>
      <c r="LOX79" s="261"/>
      <c r="LOY79" s="265"/>
      <c r="LOZ79" s="266"/>
      <c r="LPA79" s="200"/>
      <c r="LPB79" s="266"/>
      <c r="LPC79" s="261"/>
      <c r="LPD79" s="265"/>
      <c r="LPE79" s="266"/>
      <c r="LPF79" s="200"/>
      <c r="LPG79" s="266"/>
      <c r="LPH79" s="261"/>
      <c r="LPI79" s="265"/>
      <c r="LPJ79" s="266"/>
      <c r="LPK79" s="200"/>
      <c r="LPL79" s="266"/>
      <c r="LPM79" s="261"/>
      <c r="LPN79" s="265"/>
      <c r="LPO79" s="266"/>
      <c r="LPP79" s="200"/>
      <c r="LPQ79" s="266"/>
      <c r="LPR79" s="261"/>
      <c r="LPS79" s="265"/>
      <c r="LPT79" s="266"/>
      <c r="LPU79" s="200"/>
      <c r="LPV79" s="266"/>
      <c r="LPW79" s="261"/>
      <c r="LPX79" s="265"/>
      <c r="LPY79" s="266"/>
      <c r="LPZ79" s="200"/>
      <c r="LQA79" s="266"/>
      <c r="LQB79" s="261"/>
      <c r="LQC79" s="265"/>
      <c r="LQD79" s="266"/>
      <c r="LQE79" s="200"/>
      <c r="LQF79" s="266"/>
      <c r="LQG79" s="261"/>
      <c r="LQH79" s="265"/>
      <c r="LQI79" s="266"/>
      <c r="LQJ79" s="200"/>
      <c r="LQK79" s="266"/>
      <c r="LQL79" s="261"/>
      <c r="LQM79" s="265"/>
      <c r="LQN79" s="266"/>
      <c r="LQO79" s="200"/>
      <c r="LQP79" s="266"/>
      <c r="LQQ79" s="261"/>
      <c r="LQR79" s="265"/>
      <c r="LQS79" s="266"/>
      <c r="LQT79" s="200"/>
      <c r="LQU79" s="266"/>
      <c r="LQV79" s="261"/>
      <c r="LQW79" s="265"/>
      <c r="LQX79" s="266"/>
      <c r="LQY79" s="200"/>
      <c r="LQZ79" s="266"/>
      <c r="LRA79" s="261"/>
      <c r="LRB79" s="265"/>
      <c r="LRC79" s="266"/>
      <c r="LRD79" s="200"/>
      <c r="LRE79" s="266"/>
      <c r="LRF79" s="261"/>
      <c r="LRG79" s="265"/>
      <c r="LRH79" s="266"/>
      <c r="LRI79" s="200"/>
      <c r="LRJ79" s="266"/>
      <c r="LRK79" s="261"/>
      <c r="LRL79" s="265"/>
      <c r="LRM79" s="266"/>
      <c r="LRN79" s="200"/>
      <c r="LRO79" s="266"/>
      <c r="LRP79" s="261"/>
      <c r="LRQ79" s="265"/>
      <c r="LRR79" s="266"/>
      <c r="LRS79" s="200"/>
      <c r="LRT79" s="266"/>
      <c r="LRU79" s="261"/>
      <c r="LRV79" s="265"/>
      <c r="LRW79" s="266"/>
      <c r="LRX79" s="200"/>
      <c r="LRY79" s="266"/>
      <c r="LRZ79" s="261"/>
      <c r="LSA79" s="265"/>
      <c r="LSB79" s="266"/>
      <c r="LSC79" s="200"/>
      <c r="LSD79" s="266"/>
      <c r="LSE79" s="261"/>
      <c r="LSF79" s="265"/>
      <c r="LSG79" s="266"/>
      <c r="LSH79" s="200"/>
      <c r="LSI79" s="266"/>
      <c r="LSJ79" s="261"/>
      <c r="LSK79" s="265"/>
      <c r="LSL79" s="266"/>
      <c r="LSM79" s="200"/>
      <c r="LSN79" s="266"/>
      <c r="LSO79" s="261"/>
      <c r="LSP79" s="265"/>
      <c r="LSQ79" s="266"/>
      <c r="LSR79" s="200"/>
      <c r="LSS79" s="266"/>
      <c r="LST79" s="261"/>
      <c r="LSU79" s="265"/>
      <c r="LSV79" s="266"/>
      <c r="LSW79" s="200"/>
      <c r="LSX79" s="266"/>
      <c r="LSY79" s="261"/>
      <c r="LSZ79" s="265"/>
      <c r="LTA79" s="266"/>
      <c r="LTB79" s="200"/>
      <c r="LTC79" s="266"/>
      <c r="LTD79" s="261"/>
      <c r="LTE79" s="265"/>
      <c r="LTF79" s="266"/>
      <c r="LTG79" s="200"/>
      <c r="LTH79" s="266"/>
      <c r="LTI79" s="261"/>
      <c r="LTJ79" s="265"/>
      <c r="LTK79" s="266"/>
      <c r="LTL79" s="200"/>
      <c r="LTM79" s="266"/>
      <c r="LTN79" s="261"/>
      <c r="LTO79" s="265"/>
      <c r="LTP79" s="266"/>
      <c r="LTQ79" s="200"/>
      <c r="LTR79" s="266"/>
      <c r="LTS79" s="261"/>
      <c r="LTT79" s="265"/>
      <c r="LTU79" s="266"/>
      <c r="LTV79" s="200"/>
      <c r="LTW79" s="266"/>
      <c r="LTX79" s="261"/>
      <c r="LTY79" s="265"/>
      <c r="LTZ79" s="266"/>
      <c r="LUA79" s="200"/>
      <c r="LUB79" s="266"/>
      <c r="LUC79" s="261"/>
      <c r="LUD79" s="265"/>
      <c r="LUE79" s="266"/>
      <c r="LUF79" s="200"/>
      <c r="LUG79" s="266"/>
      <c r="LUH79" s="261"/>
      <c r="LUI79" s="265"/>
      <c r="LUJ79" s="266"/>
      <c r="LUK79" s="200"/>
      <c r="LUL79" s="266"/>
      <c r="LUM79" s="261"/>
      <c r="LUN79" s="265"/>
      <c r="LUO79" s="266"/>
      <c r="LUP79" s="200"/>
      <c r="LUQ79" s="266"/>
      <c r="LUR79" s="261"/>
      <c r="LUS79" s="265"/>
      <c r="LUT79" s="266"/>
      <c r="LUU79" s="200"/>
      <c r="LUV79" s="266"/>
      <c r="LUW79" s="261"/>
      <c r="LUX79" s="265"/>
      <c r="LUY79" s="266"/>
      <c r="LUZ79" s="200"/>
      <c r="LVA79" s="266"/>
      <c r="LVB79" s="261"/>
      <c r="LVC79" s="265"/>
      <c r="LVD79" s="266"/>
      <c r="LVE79" s="200"/>
      <c r="LVF79" s="266"/>
      <c r="LVG79" s="261"/>
      <c r="LVH79" s="265"/>
      <c r="LVI79" s="266"/>
      <c r="LVJ79" s="200"/>
      <c r="LVK79" s="266"/>
      <c r="LVL79" s="261"/>
      <c r="LVM79" s="265"/>
      <c r="LVN79" s="266"/>
      <c r="LVO79" s="200"/>
      <c r="LVP79" s="266"/>
      <c r="LVQ79" s="261"/>
      <c r="LVR79" s="265"/>
      <c r="LVS79" s="266"/>
      <c r="LVT79" s="200"/>
      <c r="LVU79" s="266"/>
      <c r="LVV79" s="261"/>
      <c r="LVW79" s="265"/>
      <c r="LVX79" s="266"/>
      <c r="LVY79" s="200"/>
      <c r="LVZ79" s="266"/>
      <c r="LWA79" s="261"/>
      <c r="LWB79" s="265"/>
      <c r="LWC79" s="266"/>
      <c r="LWD79" s="200"/>
      <c r="LWE79" s="266"/>
      <c r="LWF79" s="261"/>
      <c r="LWG79" s="265"/>
      <c r="LWH79" s="266"/>
      <c r="LWI79" s="200"/>
      <c r="LWJ79" s="266"/>
      <c r="LWK79" s="261"/>
      <c r="LWL79" s="265"/>
      <c r="LWM79" s="266"/>
      <c r="LWN79" s="200"/>
      <c r="LWO79" s="266"/>
      <c r="LWP79" s="261"/>
      <c r="LWQ79" s="265"/>
      <c r="LWR79" s="266"/>
      <c r="LWS79" s="200"/>
      <c r="LWT79" s="266"/>
      <c r="LWU79" s="261"/>
      <c r="LWV79" s="265"/>
      <c r="LWW79" s="266"/>
      <c r="LWX79" s="200"/>
      <c r="LWY79" s="266"/>
      <c r="LWZ79" s="261"/>
      <c r="LXA79" s="265"/>
      <c r="LXB79" s="266"/>
      <c r="LXC79" s="200"/>
      <c r="LXD79" s="266"/>
      <c r="LXE79" s="261"/>
      <c r="LXF79" s="265"/>
      <c r="LXG79" s="266"/>
      <c r="LXH79" s="200"/>
      <c r="LXI79" s="266"/>
      <c r="LXJ79" s="261"/>
      <c r="LXK79" s="265"/>
      <c r="LXL79" s="266"/>
      <c r="LXM79" s="200"/>
      <c r="LXN79" s="266"/>
      <c r="LXO79" s="261"/>
      <c r="LXP79" s="265"/>
      <c r="LXQ79" s="266"/>
      <c r="LXR79" s="200"/>
      <c r="LXS79" s="266"/>
      <c r="LXT79" s="261"/>
      <c r="LXU79" s="265"/>
      <c r="LXV79" s="266"/>
      <c r="LXW79" s="200"/>
      <c r="LXX79" s="266"/>
      <c r="LXY79" s="261"/>
      <c r="LXZ79" s="265"/>
      <c r="LYA79" s="266"/>
      <c r="LYB79" s="200"/>
      <c r="LYC79" s="266"/>
      <c r="LYD79" s="261"/>
      <c r="LYE79" s="265"/>
      <c r="LYF79" s="266"/>
      <c r="LYG79" s="200"/>
      <c r="LYH79" s="266"/>
      <c r="LYI79" s="261"/>
      <c r="LYJ79" s="265"/>
      <c r="LYK79" s="266"/>
      <c r="LYL79" s="200"/>
      <c r="LYM79" s="266"/>
      <c r="LYN79" s="261"/>
      <c r="LYO79" s="265"/>
      <c r="LYP79" s="266"/>
      <c r="LYQ79" s="200"/>
      <c r="LYR79" s="266"/>
      <c r="LYS79" s="261"/>
      <c r="LYT79" s="265"/>
      <c r="LYU79" s="266"/>
      <c r="LYV79" s="200"/>
      <c r="LYW79" s="266"/>
      <c r="LYX79" s="261"/>
      <c r="LYY79" s="265"/>
      <c r="LYZ79" s="266"/>
      <c r="LZA79" s="200"/>
      <c r="LZB79" s="266"/>
      <c r="LZC79" s="261"/>
      <c r="LZD79" s="265"/>
      <c r="LZE79" s="266"/>
      <c r="LZF79" s="200"/>
      <c r="LZG79" s="266"/>
      <c r="LZH79" s="261"/>
      <c r="LZI79" s="265"/>
      <c r="LZJ79" s="266"/>
      <c r="LZK79" s="200"/>
      <c r="LZL79" s="266"/>
      <c r="LZM79" s="261"/>
      <c r="LZN79" s="265"/>
      <c r="LZO79" s="266"/>
      <c r="LZP79" s="200"/>
      <c r="LZQ79" s="266"/>
      <c r="LZR79" s="261"/>
      <c r="LZS79" s="265"/>
      <c r="LZT79" s="266"/>
      <c r="LZU79" s="200"/>
      <c r="LZV79" s="266"/>
      <c r="LZW79" s="261"/>
      <c r="LZX79" s="265"/>
      <c r="LZY79" s="266"/>
      <c r="LZZ79" s="200"/>
      <c r="MAA79" s="266"/>
      <c r="MAB79" s="261"/>
      <c r="MAC79" s="265"/>
      <c r="MAD79" s="266"/>
      <c r="MAE79" s="200"/>
      <c r="MAF79" s="266"/>
      <c r="MAG79" s="261"/>
      <c r="MAH79" s="265"/>
      <c r="MAI79" s="266"/>
      <c r="MAJ79" s="200"/>
      <c r="MAK79" s="266"/>
      <c r="MAL79" s="261"/>
      <c r="MAM79" s="265"/>
      <c r="MAN79" s="266"/>
      <c r="MAO79" s="200"/>
      <c r="MAP79" s="266"/>
      <c r="MAQ79" s="261"/>
      <c r="MAR79" s="265"/>
      <c r="MAS79" s="266"/>
      <c r="MAT79" s="200"/>
      <c r="MAU79" s="266"/>
      <c r="MAV79" s="261"/>
      <c r="MAW79" s="265"/>
      <c r="MAX79" s="266"/>
      <c r="MAY79" s="200"/>
      <c r="MAZ79" s="266"/>
      <c r="MBA79" s="261"/>
      <c r="MBB79" s="265"/>
      <c r="MBC79" s="266"/>
      <c r="MBD79" s="200"/>
      <c r="MBE79" s="266"/>
      <c r="MBF79" s="261"/>
      <c r="MBG79" s="265"/>
      <c r="MBH79" s="266"/>
      <c r="MBI79" s="200"/>
      <c r="MBJ79" s="266"/>
      <c r="MBK79" s="261"/>
      <c r="MBL79" s="265"/>
      <c r="MBM79" s="266"/>
      <c r="MBN79" s="200"/>
      <c r="MBO79" s="266"/>
      <c r="MBP79" s="261"/>
      <c r="MBQ79" s="265"/>
      <c r="MBR79" s="266"/>
      <c r="MBS79" s="200"/>
      <c r="MBT79" s="266"/>
      <c r="MBU79" s="261"/>
      <c r="MBV79" s="265"/>
      <c r="MBW79" s="266"/>
      <c r="MBX79" s="200"/>
      <c r="MBY79" s="266"/>
      <c r="MBZ79" s="261"/>
      <c r="MCA79" s="265"/>
      <c r="MCB79" s="266"/>
      <c r="MCC79" s="200"/>
      <c r="MCD79" s="266"/>
      <c r="MCE79" s="261"/>
      <c r="MCF79" s="265"/>
      <c r="MCG79" s="266"/>
      <c r="MCH79" s="200"/>
      <c r="MCI79" s="266"/>
      <c r="MCJ79" s="261"/>
      <c r="MCK79" s="265"/>
      <c r="MCL79" s="266"/>
      <c r="MCM79" s="200"/>
      <c r="MCN79" s="266"/>
      <c r="MCO79" s="261"/>
      <c r="MCP79" s="265"/>
      <c r="MCQ79" s="266"/>
      <c r="MCR79" s="200"/>
      <c r="MCS79" s="266"/>
      <c r="MCT79" s="261"/>
      <c r="MCU79" s="265"/>
      <c r="MCV79" s="266"/>
      <c r="MCW79" s="200"/>
      <c r="MCX79" s="266"/>
      <c r="MCY79" s="261"/>
      <c r="MCZ79" s="265"/>
      <c r="MDA79" s="266"/>
      <c r="MDB79" s="200"/>
      <c r="MDC79" s="266"/>
      <c r="MDD79" s="261"/>
      <c r="MDE79" s="265"/>
      <c r="MDF79" s="266"/>
      <c r="MDG79" s="200"/>
      <c r="MDH79" s="266"/>
      <c r="MDI79" s="261"/>
      <c r="MDJ79" s="265"/>
      <c r="MDK79" s="266"/>
      <c r="MDL79" s="200"/>
      <c r="MDM79" s="266"/>
      <c r="MDN79" s="261"/>
      <c r="MDO79" s="265"/>
      <c r="MDP79" s="266"/>
      <c r="MDQ79" s="200"/>
      <c r="MDR79" s="266"/>
      <c r="MDS79" s="261"/>
      <c r="MDT79" s="265"/>
      <c r="MDU79" s="266"/>
      <c r="MDV79" s="200"/>
      <c r="MDW79" s="266"/>
      <c r="MDX79" s="261"/>
      <c r="MDY79" s="265"/>
      <c r="MDZ79" s="266"/>
      <c r="MEA79" s="200"/>
      <c r="MEB79" s="266"/>
      <c r="MEC79" s="261"/>
      <c r="MED79" s="265"/>
      <c r="MEE79" s="266"/>
      <c r="MEF79" s="200"/>
      <c r="MEG79" s="266"/>
      <c r="MEH79" s="261"/>
      <c r="MEI79" s="265"/>
      <c r="MEJ79" s="266"/>
      <c r="MEK79" s="200"/>
      <c r="MEL79" s="266"/>
      <c r="MEM79" s="261"/>
      <c r="MEN79" s="265"/>
      <c r="MEO79" s="266"/>
      <c r="MEP79" s="200"/>
      <c r="MEQ79" s="266"/>
      <c r="MER79" s="261"/>
      <c r="MES79" s="265"/>
      <c r="MET79" s="266"/>
      <c r="MEU79" s="200"/>
      <c r="MEV79" s="266"/>
      <c r="MEW79" s="261"/>
      <c r="MEX79" s="265"/>
      <c r="MEY79" s="266"/>
      <c r="MEZ79" s="200"/>
      <c r="MFA79" s="266"/>
      <c r="MFB79" s="261"/>
      <c r="MFC79" s="265"/>
      <c r="MFD79" s="266"/>
      <c r="MFE79" s="200"/>
      <c r="MFF79" s="266"/>
      <c r="MFG79" s="261"/>
      <c r="MFH79" s="265"/>
      <c r="MFI79" s="266"/>
      <c r="MFJ79" s="200"/>
      <c r="MFK79" s="266"/>
      <c r="MFL79" s="261"/>
      <c r="MFM79" s="265"/>
      <c r="MFN79" s="266"/>
      <c r="MFO79" s="200"/>
      <c r="MFP79" s="266"/>
      <c r="MFQ79" s="261"/>
      <c r="MFR79" s="265"/>
      <c r="MFS79" s="266"/>
      <c r="MFT79" s="200"/>
      <c r="MFU79" s="266"/>
      <c r="MFV79" s="261"/>
      <c r="MFW79" s="265"/>
      <c r="MFX79" s="266"/>
      <c r="MFY79" s="200"/>
      <c r="MFZ79" s="266"/>
      <c r="MGA79" s="261"/>
      <c r="MGB79" s="265"/>
      <c r="MGC79" s="266"/>
      <c r="MGD79" s="200"/>
      <c r="MGE79" s="266"/>
      <c r="MGF79" s="261"/>
      <c r="MGG79" s="265"/>
      <c r="MGH79" s="266"/>
      <c r="MGI79" s="200"/>
      <c r="MGJ79" s="266"/>
      <c r="MGK79" s="261"/>
      <c r="MGL79" s="265"/>
      <c r="MGM79" s="266"/>
      <c r="MGN79" s="200"/>
      <c r="MGO79" s="266"/>
      <c r="MGP79" s="261"/>
      <c r="MGQ79" s="265"/>
      <c r="MGR79" s="266"/>
      <c r="MGS79" s="200"/>
      <c r="MGT79" s="266"/>
      <c r="MGU79" s="261"/>
      <c r="MGV79" s="265"/>
      <c r="MGW79" s="266"/>
      <c r="MGX79" s="200"/>
      <c r="MGY79" s="266"/>
      <c r="MGZ79" s="261"/>
      <c r="MHA79" s="265"/>
      <c r="MHB79" s="266"/>
      <c r="MHC79" s="200"/>
      <c r="MHD79" s="266"/>
      <c r="MHE79" s="261"/>
      <c r="MHF79" s="265"/>
      <c r="MHG79" s="266"/>
      <c r="MHH79" s="200"/>
      <c r="MHI79" s="266"/>
      <c r="MHJ79" s="261"/>
      <c r="MHK79" s="265"/>
      <c r="MHL79" s="266"/>
      <c r="MHM79" s="200"/>
      <c r="MHN79" s="266"/>
      <c r="MHO79" s="261"/>
      <c r="MHP79" s="265"/>
      <c r="MHQ79" s="266"/>
      <c r="MHR79" s="200"/>
      <c r="MHS79" s="266"/>
      <c r="MHT79" s="261"/>
      <c r="MHU79" s="265"/>
      <c r="MHV79" s="266"/>
      <c r="MHW79" s="200"/>
      <c r="MHX79" s="266"/>
      <c r="MHY79" s="261"/>
      <c r="MHZ79" s="265"/>
      <c r="MIA79" s="266"/>
      <c r="MIB79" s="200"/>
      <c r="MIC79" s="266"/>
      <c r="MID79" s="261"/>
      <c r="MIE79" s="265"/>
      <c r="MIF79" s="266"/>
      <c r="MIG79" s="200"/>
      <c r="MIH79" s="266"/>
      <c r="MII79" s="261"/>
      <c r="MIJ79" s="265"/>
      <c r="MIK79" s="266"/>
      <c r="MIL79" s="200"/>
      <c r="MIM79" s="266"/>
      <c r="MIN79" s="261"/>
      <c r="MIO79" s="265"/>
      <c r="MIP79" s="266"/>
      <c r="MIQ79" s="200"/>
      <c r="MIR79" s="266"/>
      <c r="MIS79" s="261"/>
      <c r="MIT79" s="265"/>
      <c r="MIU79" s="266"/>
      <c r="MIV79" s="200"/>
      <c r="MIW79" s="266"/>
      <c r="MIX79" s="261"/>
      <c r="MIY79" s="265"/>
      <c r="MIZ79" s="266"/>
      <c r="MJA79" s="200"/>
      <c r="MJB79" s="266"/>
      <c r="MJC79" s="261"/>
      <c r="MJD79" s="265"/>
      <c r="MJE79" s="266"/>
      <c r="MJF79" s="200"/>
      <c r="MJG79" s="266"/>
      <c r="MJH79" s="261"/>
      <c r="MJI79" s="265"/>
      <c r="MJJ79" s="266"/>
      <c r="MJK79" s="200"/>
      <c r="MJL79" s="266"/>
      <c r="MJM79" s="261"/>
      <c r="MJN79" s="265"/>
      <c r="MJO79" s="266"/>
      <c r="MJP79" s="200"/>
      <c r="MJQ79" s="266"/>
      <c r="MJR79" s="261"/>
      <c r="MJS79" s="265"/>
      <c r="MJT79" s="266"/>
      <c r="MJU79" s="200"/>
      <c r="MJV79" s="266"/>
      <c r="MJW79" s="261"/>
      <c r="MJX79" s="265"/>
      <c r="MJY79" s="266"/>
      <c r="MJZ79" s="200"/>
      <c r="MKA79" s="266"/>
      <c r="MKB79" s="261"/>
      <c r="MKC79" s="265"/>
      <c r="MKD79" s="266"/>
      <c r="MKE79" s="200"/>
      <c r="MKF79" s="266"/>
      <c r="MKG79" s="261"/>
      <c r="MKH79" s="265"/>
      <c r="MKI79" s="266"/>
      <c r="MKJ79" s="200"/>
      <c r="MKK79" s="266"/>
      <c r="MKL79" s="261"/>
      <c r="MKM79" s="265"/>
      <c r="MKN79" s="266"/>
      <c r="MKO79" s="200"/>
      <c r="MKP79" s="266"/>
      <c r="MKQ79" s="261"/>
      <c r="MKR79" s="265"/>
      <c r="MKS79" s="266"/>
      <c r="MKT79" s="200"/>
      <c r="MKU79" s="266"/>
      <c r="MKV79" s="261"/>
      <c r="MKW79" s="265"/>
      <c r="MKX79" s="266"/>
      <c r="MKY79" s="200"/>
      <c r="MKZ79" s="266"/>
      <c r="MLA79" s="261"/>
      <c r="MLB79" s="265"/>
      <c r="MLC79" s="266"/>
      <c r="MLD79" s="200"/>
      <c r="MLE79" s="266"/>
      <c r="MLF79" s="261"/>
      <c r="MLG79" s="265"/>
      <c r="MLH79" s="266"/>
      <c r="MLI79" s="200"/>
      <c r="MLJ79" s="266"/>
      <c r="MLK79" s="261"/>
      <c r="MLL79" s="265"/>
      <c r="MLM79" s="266"/>
      <c r="MLN79" s="200"/>
      <c r="MLO79" s="266"/>
      <c r="MLP79" s="261"/>
      <c r="MLQ79" s="265"/>
      <c r="MLR79" s="266"/>
      <c r="MLS79" s="200"/>
      <c r="MLT79" s="266"/>
      <c r="MLU79" s="261"/>
      <c r="MLV79" s="265"/>
      <c r="MLW79" s="266"/>
      <c r="MLX79" s="200"/>
      <c r="MLY79" s="266"/>
      <c r="MLZ79" s="261"/>
      <c r="MMA79" s="265"/>
      <c r="MMB79" s="266"/>
      <c r="MMC79" s="200"/>
      <c r="MMD79" s="266"/>
      <c r="MME79" s="261"/>
      <c r="MMF79" s="265"/>
      <c r="MMG79" s="266"/>
      <c r="MMH79" s="200"/>
      <c r="MMI79" s="266"/>
      <c r="MMJ79" s="261"/>
      <c r="MMK79" s="265"/>
      <c r="MML79" s="266"/>
      <c r="MMM79" s="200"/>
      <c r="MMN79" s="266"/>
      <c r="MMO79" s="261"/>
      <c r="MMP79" s="265"/>
      <c r="MMQ79" s="266"/>
      <c r="MMR79" s="200"/>
      <c r="MMS79" s="266"/>
      <c r="MMT79" s="261"/>
      <c r="MMU79" s="265"/>
      <c r="MMV79" s="266"/>
      <c r="MMW79" s="200"/>
      <c r="MMX79" s="266"/>
      <c r="MMY79" s="261"/>
      <c r="MMZ79" s="265"/>
      <c r="MNA79" s="266"/>
      <c r="MNB79" s="200"/>
      <c r="MNC79" s="266"/>
      <c r="MND79" s="261"/>
      <c r="MNE79" s="265"/>
      <c r="MNF79" s="266"/>
      <c r="MNG79" s="200"/>
      <c r="MNH79" s="266"/>
      <c r="MNI79" s="261"/>
      <c r="MNJ79" s="265"/>
      <c r="MNK79" s="266"/>
      <c r="MNL79" s="200"/>
      <c r="MNM79" s="266"/>
      <c r="MNN79" s="261"/>
      <c r="MNO79" s="265"/>
      <c r="MNP79" s="266"/>
      <c r="MNQ79" s="200"/>
      <c r="MNR79" s="266"/>
      <c r="MNS79" s="261"/>
      <c r="MNT79" s="265"/>
      <c r="MNU79" s="266"/>
      <c r="MNV79" s="200"/>
      <c r="MNW79" s="266"/>
      <c r="MNX79" s="261"/>
      <c r="MNY79" s="265"/>
      <c r="MNZ79" s="266"/>
      <c r="MOA79" s="200"/>
      <c r="MOB79" s="266"/>
      <c r="MOC79" s="261"/>
      <c r="MOD79" s="265"/>
      <c r="MOE79" s="266"/>
      <c r="MOF79" s="200"/>
      <c r="MOG79" s="266"/>
      <c r="MOH79" s="261"/>
      <c r="MOI79" s="265"/>
      <c r="MOJ79" s="266"/>
      <c r="MOK79" s="200"/>
      <c r="MOL79" s="266"/>
      <c r="MOM79" s="261"/>
      <c r="MON79" s="265"/>
      <c r="MOO79" s="266"/>
      <c r="MOP79" s="200"/>
      <c r="MOQ79" s="266"/>
      <c r="MOR79" s="261"/>
      <c r="MOS79" s="265"/>
      <c r="MOT79" s="266"/>
      <c r="MOU79" s="200"/>
      <c r="MOV79" s="266"/>
      <c r="MOW79" s="261"/>
      <c r="MOX79" s="265"/>
      <c r="MOY79" s="266"/>
      <c r="MOZ79" s="200"/>
      <c r="MPA79" s="266"/>
      <c r="MPB79" s="261"/>
      <c r="MPC79" s="265"/>
      <c r="MPD79" s="266"/>
      <c r="MPE79" s="200"/>
      <c r="MPF79" s="266"/>
      <c r="MPG79" s="261"/>
      <c r="MPH79" s="265"/>
      <c r="MPI79" s="266"/>
      <c r="MPJ79" s="200"/>
      <c r="MPK79" s="266"/>
      <c r="MPL79" s="261"/>
      <c r="MPM79" s="265"/>
      <c r="MPN79" s="266"/>
      <c r="MPO79" s="200"/>
      <c r="MPP79" s="266"/>
      <c r="MPQ79" s="261"/>
      <c r="MPR79" s="265"/>
      <c r="MPS79" s="266"/>
      <c r="MPT79" s="200"/>
      <c r="MPU79" s="266"/>
      <c r="MPV79" s="261"/>
      <c r="MPW79" s="265"/>
      <c r="MPX79" s="266"/>
      <c r="MPY79" s="200"/>
      <c r="MPZ79" s="266"/>
      <c r="MQA79" s="261"/>
      <c r="MQB79" s="265"/>
      <c r="MQC79" s="266"/>
      <c r="MQD79" s="200"/>
      <c r="MQE79" s="266"/>
      <c r="MQF79" s="261"/>
      <c r="MQG79" s="265"/>
      <c r="MQH79" s="266"/>
      <c r="MQI79" s="200"/>
      <c r="MQJ79" s="266"/>
      <c r="MQK79" s="261"/>
      <c r="MQL79" s="265"/>
      <c r="MQM79" s="266"/>
      <c r="MQN79" s="200"/>
      <c r="MQO79" s="266"/>
      <c r="MQP79" s="261"/>
      <c r="MQQ79" s="265"/>
      <c r="MQR79" s="266"/>
      <c r="MQS79" s="200"/>
      <c r="MQT79" s="266"/>
      <c r="MQU79" s="261"/>
      <c r="MQV79" s="265"/>
      <c r="MQW79" s="266"/>
      <c r="MQX79" s="200"/>
      <c r="MQY79" s="266"/>
      <c r="MQZ79" s="261"/>
      <c r="MRA79" s="265"/>
      <c r="MRB79" s="266"/>
      <c r="MRC79" s="200"/>
      <c r="MRD79" s="266"/>
      <c r="MRE79" s="261"/>
      <c r="MRF79" s="265"/>
      <c r="MRG79" s="266"/>
      <c r="MRH79" s="200"/>
      <c r="MRI79" s="266"/>
      <c r="MRJ79" s="261"/>
      <c r="MRK79" s="265"/>
      <c r="MRL79" s="266"/>
      <c r="MRM79" s="200"/>
      <c r="MRN79" s="266"/>
      <c r="MRO79" s="261"/>
      <c r="MRP79" s="265"/>
      <c r="MRQ79" s="266"/>
      <c r="MRR79" s="200"/>
      <c r="MRS79" s="266"/>
      <c r="MRT79" s="261"/>
      <c r="MRU79" s="265"/>
      <c r="MRV79" s="266"/>
      <c r="MRW79" s="200"/>
      <c r="MRX79" s="266"/>
      <c r="MRY79" s="261"/>
      <c r="MRZ79" s="265"/>
      <c r="MSA79" s="266"/>
      <c r="MSB79" s="200"/>
      <c r="MSC79" s="266"/>
      <c r="MSD79" s="261"/>
      <c r="MSE79" s="265"/>
      <c r="MSF79" s="266"/>
      <c r="MSG79" s="200"/>
      <c r="MSH79" s="266"/>
      <c r="MSI79" s="261"/>
      <c r="MSJ79" s="265"/>
      <c r="MSK79" s="266"/>
      <c r="MSL79" s="200"/>
      <c r="MSM79" s="266"/>
      <c r="MSN79" s="261"/>
      <c r="MSO79" s="265"/>
      <c r="MSP79" s="266"/>
      <c r="MSQ79" s="200"/>
      <c r="MSR79" s="266"/>
      <c r="MSS79" s="261"/>
      <c r="MST79" s="265"/>
      <c r="MSU79" s="266"/>
      <c r="MSV79" s="200"/>
      <c r="MSW79" s="266"/>
      <c r="MSX79" s="261"/>
      <c r="MSY79" s="265"/>
      <c r="MSZ79" s="266"/>
      <c r="MTA79" s="200"/>
      <c r="MTB79" s="266"/>
      <c r="MTC79" s="261"/>
      <c r="MTD79" s="265"/>
      <c r="MTE79" s="266"/>
      <c r="MTF79" s="200"/>
      <c r="MTG79" s="266"/>
      <c r="MTH79" s="261"/>
      <c r="MTI79" s="265"/>
      <c r="MTJ79" s="266"/>
      <c r="MTK79" s="200"/>
      <c r="MTL79" s="266"/>
      <c r="MTM79" s="261"/>
      <c r="MTN79" s="265"/>
      <c r="MTO79" s="266"/>
      <c r="MTP79" s="200"/>
      <c r="MTQ79" s="266"/>
      <c r="MTR79" s="261"/>
      <c r="MTS79" s="265"/>
      <c r="MTT79" s="266"/>
      <c r="MTU79" s="200"/>
      <c r="MTV79" s="266"/>
      <c r="MTW79" s="261"/>
      <c r="MTX79" s="265"/>
      <c r="MTY79" s="266"/>
      <c r="MTZ79" s="200"/>
      <c r="MUA79" s="266"/>
      <c r="MUB79" s="261"/>
      <c r="MUC79" s="265"/>
      <c r="MUD79" s="266"/>
      <c r="MUE79" s="200"/>
      <c r="MUF79" s="266"/>
      <c r="MUG79" s="261"/>
      <c r="MUH79" s="265"/>
      <c r="MUI79" s="266"/>
      <c r="MUJ79" s="200"/>
      <c r="MUK79" s="266"/>
      <c r="MUL79" s="261"/>
      <c r="MUM79" s="265"/>
      <c r="MUN79" s="266"/>
      <c r="MUO79" s="200"/>
      <c r="MUP79" s="266"/>
      <c r="MUQ79" s="261"/>
      <c r="MUR79" s="265"/>
      <c r="MUS79" s="266"/>
      <c r="MUT79" s="200"/>
      <c r="MUU79" s="266"/>
      <c r="MUV79" s="261"/>
      <c r="MUW79" s="265"/>
      <c r="MUX79" s="266"/>
      <c r="MUY79" s="200"/>
      <c r="MUZ79" s="266"/>
      <c r="MVA79" s="261"/>
      <c r="MVB79" s="265"/>
      <c r="MVC79" s="266"/>
      <c r="MVD79" s="200"/>
      <c r="MVE79" s="266"/>
      <c r="MVF79" s="261"/>
      <c r="MVG79" s="265"/>
      <c r="MVH79" s="266"/>
      <c r="MVI79" s="200"/>
      <c r="MVJ79" s="266"/>
      <c r="MVK79" s="261"/>
      <c r="MVL79" s="265"/>
      <c r="MVM79" s="266"/>
      <c r="MVN79" s="200"/>
      <c r="MVO79" s="266"/>
      <c r="MVP79" s="261"/>
      <c r="MVQ79" s="265"/>
      <c r="MVR79" s="266"/>
      <c r="MVS79" s="200"/>
      <c r="MVT79" s="266"/>
      <c r="MVU79" s="261"/>
      <c r="MVV79" s="265"/>
      <c r="MVW79" s="266"/>
      <c r="MVX79" s="200"/>
      <c r="MVY79" s="266"/>
      <c r="MVZ79" s="261"/>
      <c r="MWA79" s="265"/>
      <c r="MWB79" s="266"/>
      <c r="MWC79" s="200"/>
      <c r="MWD79" s="266"/>
      <c r="MWE79" s="261"/>
      <c r="MWF79" s="265"/>
      <c r="MWG79" s="266"/>
      <c r="MWH79" s="200"/>
      <c r="MWI79" s="266"/>
      <c r="MWJ79" s="261"/>
      <c r="MWK79" s="265"/>
      <c r="MWL79" s="266"/>
      <c r="MWM79" s="200"/>
      <c r="MWN79" s="266"/>
      <c r="MWO79" s="261"/>
      <c r="MWP79" s="265"/>
      <c r="MWQ79" s="266"/>
      <c r="MWR79" s="200"/>
      <c r="MWS79" s="266"/>
      <c r="MWT79" s="261"/>
      <c r="MWU79" s="265"/>
      <c r="MWV79" s="266"/>
      <c r="MWW79" s="200"/>
      <c r="MWX79" s="266"/>
      <c r="MWY79" s="261"/>
      <c r="MWZ79" s="265"/>
      <c r="MXA79" s="266"/>
      <c r="MXB79" s="200"/>
      <c r="MXC79" s="266"/>
      <c r="MXD79" s="261"/>
      <c r="MXE79" s="265"/>
      <c r="MXF79" s="266"/>
      <c r="MXG79" s="200"/>
      <c r="MXH79" s="266"/>
      <c r="MXI79" s="261"/>
      <c r="MXJ79" s="265"/>
      <c r="MXK79" s="266"/>
      <c r="MXL79" s="200"/>
      <c r="MXM79" s="266"/>
      <c r="MXN79" s="261"/>
      <c r="MXO79" s="265"/>
      <c r="MXP79" s="266"/>
      <c r="MXQ79" s="200"/>
      <c r="MXR79" s="266"/>
      <c r="MXS79" s="261"/>
      <c r="MXT79" s="265"/>
      <c r="MXU79" s="266"/>
      <c r="MXV79" s="200"/>
      <c r="MXW79" s="266"/>
      <c r="MXX79" s="261"/>
      <c r="MXY79" s="265"/>
      <c r="MXZ79" s="266"/>
      <c r="MYA79" s="200"/>
      <c r="MYB79" s="266"/>
      <c r="MYC79" s="261"/>
      <c r="MYD79" s="265"/>
      <c r="MYE79" s="266"/>
      <c r="MYF79" s="200"/>
      <c r="MYG79" s="266"/>
      <c r="MYH79" s="261"/>
      <c r="MYI79" s="265"/>
      <c r="MYJ79" s="266"/>
      <c r="MYK79" s="200"/>
      <c r="MYL79" s="266"/>
      <c r="MYM79" s="261"/>
      <c r="MYN79" s="265"/>
      <c r="MYO79" s="266"/>
      <c r="MYP79" s="200"/>
      <c r="MYQ79" s="266"/>
      <c r="MYR79" s="261"/>
      <c r="MYS79" s="265"/>
      <c r="MYT79" s="266"/>
      <c r="MYU79" s="200"/>
      <c r="MYV79" s="266"/>
      <c r="MYW79" s="261"/>
      <c r="MYX79" s="265"/>
      <c r="MYY79" s="266"/>
      <c r="MYZ79" s="200"/>
      <c r="MZA79" s="266"/>
      <c r="MZB79" s="261"/>
      <c r="MZC79" s="265"/>
      <c r="MZD79" s="266"/>
      <c r="MZE79" s="200"/>
      <c r="MZF79" s="266"/>
      <c r="MZG79" s="261"/>
      <c r="MZH79" s="265"/>
      <c r="MZI79" s="266"/>
      <c r="MZJ79" s="200"/>
      <c r="MZK79" s="266"/>
      <c r="MZL79" s="261"/>
      <c r="MZM79" s="265"/>
      <c r="MZN79" s="266"/>
      <c r="MZO79" s="200"/>
      <c r="MZP79" s="266"/>
      <c r="MZQ79" s="261"/>
      <c r="MZR79" s="265"/>
      <c r="MZS79" s="266"/>
      <c r="MZT79" s="200"/>
      <c r="MZU79" s="266"/>
      <c r="MZV79" s="261"/>
      <c r="MZW79" s="265"/>
      <c r="MZX79" s="266"/>
      <c r="MZY79" s="200"/>
      <c r="MZZ79" s="266"/>
      <c r="NAA79" s="261"/>
      <c r="NAB79" s="265"/>
      <c r="NAC79" s="266"/>
      <c r="NAD79" s="200"/>
      <c r="NAE79" s="266"/>
      <c r="NAF79" s="261"/>
      <c r="NAG79" s="265"/>
      <c r="NAH79" s="266"/>
      <c r="NAI79" s="200"/>
      <c r="NAJ79" s="266"/>
      <c r="NAK79" s="261"/>
      <c r="NAL79" s="265"/>
      <c r="NAM79" s="266"/>
      <c r="NAN79" s="200"/>
      <c r="NAO79" s="266"/>
      <c r="NAP79" s="261"/>
      <c r="NAQ79" s="265"/>
      <c r="NAR79" s="266"/>
      <c r="NAS79" s="200"/>
      <c r="NAT79" s="266"/>
      <c r="NAU79" s="261"/>
      <c r="NAV79" s="265"/>
      <c r="NAW79" s="266"/>
      <c r="NAX79" s="200"/>
      <c r="NAY79" s="266"/>
      <c r="NAZ79" s="261"/>
      <c r="NBA79" s="265"/>
      <c r="NBB79" s="266"/>
      <c r="NBC79" s="200"/>
      <c r="NBD79" s="266"/>
      <c r="NBE79" s="261"/>
      <c r="NBF79" s="265"/>
      <c r="NBG79" s="266"/>
      <c r="NBH79" s="200"/>
      <c r="NBI79" s="266"/>
      <c r="NBJ79" s="261"/>
      <c r="NBK79" s="265"/>
      <c r="NBL79" s="266"/>
      <c r="NBM79" s="200"/>
      <c r="NBN79" s="266"/>
      <c r="NBO79" s="261"/>
      <c r="NBP79" s="265"/>
      <c r="NBQ79" s="266"/>
      <c r="NBR79" s="200"/>
      <c r="NBS79" s="266"/>
      <c r="NBT79" s="261"/>
      <c r="NBU79" s="265"/>
      <c r="NBV79" s="266"/>
      <c r="NBW79" s="200"/>
      <c r="NBX79" s="266"/>
      <c r="NBY79" s="261"/>
      <c r="NBZ79" s="265"/>
      <c r="NCA79" s="266"/>
      <c r="NCB79" s="200"/>
      <c r="NCC79" s="266"/>
      <c r="NCD79" s="261"/>
      <c r="NCE79" s="265"/>
      <c r="NCF79" s="266"/>
      <c r="NCG79" s="200"/>
      <c r="NCH79" s="266"/>
      <c r="NCI79" s="261"/>
      <c r="NCJ79" s="265"/>
      <c r="NCK79" s="266"/>
      <c r="NCL79" s="200"/>
      <c r="NCM79" s="266"/>
      <c r="NCN79" s="261"/>
      <c r="NCO79" s="265"/>
      <c r="NCP79" s="266"/>
      <c r="NCQ79" s="200"/>
      <c r="NCR79" s="266"/>
      <c r="NCS79" s="261"/>
      <c r="NCT79" s="265"/>
      <c r="NCU79" s="266"/>
      <c r="NCV79" s="200"/>
      <c r="NCW79" s="266"/>
      <c r="NCX79" s="261"/>
      <c r="NCY79" s="265"/>
      <c r="NCZ79" s="266"/>
      <c r="NDA79" s="200"/>
      <c r="NDB79" s="266"/>
      <c r="NDC79" s="261"/>
      <c r="NDD79" s="265"/>
      <c r="NDE79" s="266"/>
      <c r="NDF79" s="200"/>
      <c r="NDG79" s="266"/>
      <c r="NDH79" s="261"/>
      <c r="NDI79" s="265"/>
      <c r="NDJ79" s="266"/>
      <c r="NDK79" s="200"/>
      <c r="NDL79" s="266"/>
      <c r="NDM79" s="261"/>
      <c r="NDN79" s="265"/>
      <c r="NDO79" s="266"/>
      <c r="NDP79" s="200"/>
      <c r="NDQ79" s="266"/>
      <c r="NDR79" s="261"/>
      <c r="NDS79" s="265"/>
      <c r="NDT79" s="266"/>
      <c r="NDU79" s="200"/>
      <c r="NDV79" s="266"/>
      <c r="NDW79" s="261"/>
      <c r="NDX79" s="265"/>
      <c r="NDY79" s="266"/>
      <c r="NDZ79" s="200"/>
      <c r="NEA79" s="266"/>
      <c r="NEB79" s="261"/>
      <c r="NEC79" s="265"/>
      <c r="NED79" s="266"/>
      <c r="NEE79" s="200"/>
      <c r="NEF79" s="266"/>
      <c r="NEG79" s="261"/>
      <c r="NEH79" s="265"/>
      <c r="NEI79" s="266"/>
      <c r="NEJ79" s="200"/>
      <c r="NEK79" s="266"/>
      <c r="NEL79" s="261"/>
      <c r="NEM79" s="265"/>
      <c r="NEN79" s="266"/>
      <c r="NEO79" s="200"/>
      <c r="NEP79" s="266"/>
      <c r="NEQ79" s="261"/>
      <c r="NER79" s="265"/>
      <c r="NES79" s="266"/>
      <c r="NET79" s="200"/>
      <c r="NEU79" s="266"/>
      <c r="NEV79" s="261"/>
      <c r="NEW79" s="265"/>
      <c r="NEX79" s="266"/>
      <c r="NEY79" s="200"/>
      <c r="NEZ79" s="266"/>
      <c r="NFA79" s="261"/>
      <c r="NFB79" s="265"/>
      <c r="NFC79" s="266"/>
      <c r="NFD79" s="200"/>
      <c r="NFE79" s="266"/>
      <c r="NFF79" s="261"/>
      <c r="NFG79" s="265"/>
      <c r="NFH79" s="266"/>
      <c r="NFI79" s="200"/>
      <c r="NFJ79" s="266"/>
      <c r="NFK79" s="261"/>
      <c r="NFL79" s="265"/>
      <c r="NFM79" s="266"/>
      <c r="NFN79" s="200"/>
      <c r="NFO79" s="266"/>
      <c r="NFP79" s="261"/>
      <c r="NFQ79" s="265"/>
      <c r="NFR79" s="266"/>
      <c r="NFS79" s="200"/>
      <c r="NFT79" s="266"/>
      <c r="NFU79" s="261"/>
      <c r="NFV79" s="265"/>
      <c r="NFW79" s="266"/>
      <c r="NFX79" s="200"/>
      <c r="NFY79" s="266"/>
      <c r="NFZ79" s="261"/>
      <c r="NGA79" s="265"/>
      <c r="NGB79" s="266"/>
      <c r="NGC79" s="200"/>
      <c r="NGD79" s="266"/>
      <c r="NGE79" s="261"/>
      <c r="NGF79" s="265"/>
      <c r="NGG79" s="266"/>
      <c r="NGH79" s="200"/>
      <c r="NGI79" s="266"/>
      <c r="NGJ79" s="261"/>
      <c r="NGK79" s="265"/>
      <c r="NGL79" s="266"/>
      <c r="NGM79" s="200"/>
      <c r="NGN79" s="266"/>
      <c r="NGO79" s="261"/>
      <c r="NGP79" s="265"/>
      <c r="NGQ79" s="266"/>
      <c r="NGR79" s="200"/>
      <c r="NGS79" s="266"/>
      <c r="NGT79" s="261"/>
      <c r="NGU79" s="265"/>
      <c r="NGV79" s="266"/>
      <c r="NGW79" s="200"/>
      <c r="NGX79" s="266"/>
      <c r="NGY79" s="261"/>
      <c r="NGZ79" s="265"/>
      <c r="NHA79" s="266"/>
      <c r="NHB79" s="200"/>
      <c r="NHC79" s="266"/>
      <c r="NHD79" s="261"/>
      <c r="NHE79" s="265"/>
      <c r="NHF79" s="266"/>
      <c r="NHG79" s="200"/>
      <c r="NHH79" s="266"/>
      <c r="NHI79" s="261"/>
      <c r="NHJ79" s="265"/>
      <c r="NHK79" s="266"/>
      <c r="NHL79" s="200"/>
      <c r="NHM79" s="266"/>
      <c r="NHN79" s="261"/>
      <c r="NHO79" s="265"/>
      <c r="NHP79" s="266"/>
      <c r="NHQ79" s="200"/>
      <c r="NHR79" s="266"/>
      <c r="NHS79" s="261"/>
      <c r="NHT79" s="265"/>
      <c r="NHU79" s="266"/>
      <c r="NHV79" s="200"/>
      <c r="NHW79" s="266"/>
      <c r="NHX79" s="261"/>
      <c r="NHY79" s="265"/>
      <c r="NHZ79" s="266"/>
      <c r="NIA79" s="200"/>
      <c r="NIB79" s="266"/>
      <c r="NIC79" s="261"/>
      <c r="NID79" s="265"/>
      <c r="NIE79" s="266"/>
      <c r="NIF79" s="200"/>
      <c r="NIG79" s="266"/>
      <c r="NIH79" s="261"/>
      <c r="NII79" s="265"/>
      <c r="NIJ79" s="266"/>
      <c r="NIK79" s="200"/>
      <c r="NIL79" s="266"/>
      <c r="NIM79" s="261"/>
      <c r="NIN79" s="265"/>
      <c r="NIO79" s="266"/>
      <c r="NIP79" s="200"/>
      <c r="NIQ79" s="266"/>
      <c r="NIR79" s="261"/>
      <c r="NIS79" s="265"/>
      <c r="NIT79" s="266"/>
      <c r="NIU79" s="200"/>
      <c r="NIV79" s="266"/>
      <c r="NIW79" s="261"/>
      <c r="NIX79" s="265"/>
      <c r="NIY79" s="266"/>
      <c r="NIZ79" s="200"/>
      <c r="NJA79" s="266"/>
      <c r="NJB79" s="261"/>
      <c r="NJC79" s="265"/>
      <c r="NJD79" s="266"/>
      <c r="NJE79" s="200"/>
      <c r="NJF79" s="266"/>
      <c r="NJG79" s="261"/>
      <c r="NJH79" s="265"/>
      <c r="NJI79" s="266"/>
      <c r="NJJ79" s="200"/>
      <c r="NJK79" s="266"/>
      <c r="NJL79" s="261"/>
      <c r="NJM79" s="265"/>
      <c r="NJN79" s="266"/>
      <c r="NJO79" s="200"/>
      <c r="NJP79" s="266"/>
      <c r="NJQ79" s="261"/>
      <c r="NJR79" s="265"/>
      <c r="NJS79" s="266"/>
      <c r="NJT79" s="200"/>
      <c r="NJU79" s="266"/>
      <c r="NJV79" s="261"/>
      <c r="NJW79" s="265"/>
      <c r="NJX79" s="266"/>
      <c r="NJY79" s="200"/>
      <c r="NJZ79" s="266"/>
      <c r="NKA79" s="261"/>
      <c r="NKB79" s="265"/>
      <c r="NKC79" s="266"/>
      <c r="NKD79" s="200"/>
      <c r="NKE79" s="266"/>
      <c r="NKF79" s="261"/>
      <c r="NKG79" s="265"/>
      <c r="NKH79" s="266"/>
      <c r="NKI79" s="200"/>
      <c r="NKJ79" s="266"/>
      <c r="NKK79" s="261"/>
      <c r="NKL79" s="265"/>
      <c r="NKM79" s="266"/>
      <c r="NKN79" s="200"/>
      <c r="NKO79" s="266"/>
      <c r="NKP79" s="261"/>
      <c r="NKQ79" s="265"/>
      <c r="NKR79" s="266"/>
      <c r="NKS79" s="200"/>
      <c r="NKT79" s="266"/>
      <c r="NKU79" s="261"/>
      <c r="NKV79" s="265"/>
      <c r="NKW79" s="266"/>
      <c r="NKX79" s="200"/>
      <c r="NKY79" s="266"/>
      <c r="NKZ79" s="261"/>
      <c r="NLA79" s="265"/>
      <c r="NLB79" s="266"/>
      <c r="NLC79" s="200"/>
      <c r="NLD79" s="266"/>
      <c r="NLE79" s="261"/>
      <c r="NLF79" s="265"/>
      <c r="NLG79" s="266"/>
      <c r="NLH79" s="200"/>
      <c r="NLI79" s="266"/>
      <c r="NLJ79" s="261"/>
      <c r="NLK79" s="265"/>
      <c r="NLL79" s="266"/>
      <c r="NLM79" s="200"/>
      <c r="NLN79" s="266"/>
      <c r="NLO79" s="261"/>
      <c r="NLP79" s="265"/>
      <c r="NLQ79" s="266"/>
      <c r="NLR79" s="200"/>
      <c r="NLS79" s="266"/>
      <c r="NLT79" s="261"/>
      <c r="NLU79" s="265"/>
      <c r="NLV79" s="266"/>
      <c r="NLW79" s="200"/>
      <c r="NLX79" s="266"/>
      <c r="NLY79" s="261"/>
      <c r="NLZ79" s="265"/>
      <c r="NMA79" s="266"/>
      <c r="NMB79" s="200"/>
      <c r="NMC79" s="266"/>
      <c r="NMD79" s="261"/>
      <c r="NME79" s="265"/>
      <c r="NMF79" s="266"/>
      <c r="NMG79" s="200"/>
      <c r="NMH79" s="266"/>
      <c r="NMI79" s="261"/>
      <c r="NMJ79" s="265"/>
      <c r="NMK79" s="266"/>
      <c r="NML79" s="200"/>
      <c r="NMM79" s="266"/>
      <c r="NMN79" s="261"/>
      <c r="NMO79" s="265"/>
      <c r="NMP79" s="266"/>
      <c r="NMQ79" s="200"/>
      <c r="NMR79" s="266"/>
      <c r="NMS79" s="261"/>
      <c r="NMT79" s="265"/>
      <c r="NMU79" s="266"/>
      <c r="NMV79" s="200"/>
      <c r="NMW79" s="266"/>
      <c r="NMX79" s="261"/>
      <c r="NMY79" s="265"/>
      <c r="NMZ79" s="266"/>
      <c r="NNA79" s="200"/>
      <c r="NNB79" s="266"/>
      <c r="NNC79" s="261"/>
      <c r="NND79" s="265"/>
      <c r="NNE79" s="266"/>
      <c r="NNF79" s="200"/>
      <c r="NNG79" s="266"/>
      <c r="NNH79" s="261"/>
      <c r="NNI79" s="265"/>
      <c r="NNJ79" s="266"/>
      <c r="NNK79" s="200"/>
      <c r="NNL79" s="266"/>
      <c r="NNM79" s="261"/>
      <c r="NNN79" s="265"/>
      <c r="NNO79" s="266"/>
      <c r="NNP79" s="200"/>
      <c r="NNQ79" s="266"/>
      <c r="NNR79" s="261"/>
      <c r="NNS79" s="265"/>
      <c r="NNT79" s="266"/>
      <c r="NNU79" s="200"/>
      <c r="NNV79" s="266"/>
      <c r="NNW79" s="261"/>
      <c r="NNX79" s="265"/>
      <c r="NNY79" s="266"/>
      <c r="NNZ79" s="200"/>
      <c r="NOA79" s="266"/>
      <c r="NOB79" s="261"/>
      <c r="NOC79" s="265"/>
      <c r="NOD79" s="266"/>
      <c r="NOE79" s="200"/>
      <c r="NOF79" s="266"/>
      <c r="NOG79" s="261"/>
      <c r="NOH79" s="265"/>
      <c r="NOI79" s="266"/>
      <c r="NOJ79" s="200"/>
      <c r="NOK79" s="266"/>
      <c r="NOL79" s="261"/>
      <c r="NOM79" s="265"/>
      <c r="NON79" s="266"/>
      <c r="NOO79" s="200"/>
      <c r="NOP79" s="266"/>
      <c r="NOQ79" s="261"/>
      <c r="NOR79" s="265"/>
      <c r="NOS79" s="266"/>
      <c r="NOT79" s="200"/>
      <c r="NOU79" s="266"/>
      <c r="NOV79" s="261"/>
      <c r="NOW79" s="265"/>
      <c r="NOX79" s="266"/>
      <c r="NOY79" s="200"/>
      <c r="NOZ79" s="266"/>
      <c r="NPA79" s="261"/>
      <c r="NPB79" s="265"/>
      <c r="NPC79" s="266"/>
      <c r="NPD79" s="200"/>
      <c r="NPE79" s="266"/>
      <c r="NPF79" s="261"/>
      <c r="NPG79" s="265"/>
      <c r="NPH79" s="266"/>
      <c r="NPI79" s="200"/>
      <c r="NPJ79" s="266"/>
      <c r="NPK79" s="261"/>
      <c r="NPL79" s="265"/>
      <c r="NPM79" s="266"/>
      <c r="NPN79" s="200"/>
      <c r="NPO79" s="266"/>
      <c r="NPP79" s="261"/>
      <c r="NPQ79" s="265"/>
      <c r="NPR79" s="266"/>
      <c r="NPS79" s="200"/>
      <c r="NPT79" s="266"/>
      <c r="NPU79" s="261"/>
      <c r="NPV79" s="265"/>
      <c r="NPW79" s="266"/>
      <c r="NPX79" s="200"/>
      <c r="NPY79" s="266"/>
      <c r="NPZ79" s="261"/>
      <c r="NQA79" s="265"/>
      <c r="NQB79" s="266"/>
      <c r="NQC79" s="200"/>
      <c r="NQD79" s="266"/>
      <c r="NQE79" s="261"/>
      <c r="NQF79" s="265"/>
      <c r="NQG79" s="266"/>
      <c r="NQH79" s="200"/>
      <c r="NQI79" s="266"/>
      <c r="NQJ79" s="261"/>
      <c r="NQK79" s="265"/>
      <c r="NQL79" s="266"/>
      <c r="NQM79" s="200"/>
      <c r="NQN79" s="266"/>
      <c r="NQO79" s="261"/>
      <c r="NQP79" s="265"/>
      <c r="NQQ79" s="266"/>
      <c r="NQR79" s="200"/>
      <c r="NQS79" s="266"/>
      <c r="NQT79" s="261"/>
      <c r="NQU79" s="265"/>
      <c r="NQV79" s="266"/>
      <c r="NQW79" s="200"/>
      <c r="NQX79" s="266"/>
      <c r="NQY79" s="261"/>
      <c r="NQZ79" s="265"/>
      <c r="NRA79" s="266"/>
      <c r="NRB79" s="200"/>
      <c r="NRC79" s="266"/>
      <c r="NRD79" s="261"/>
      <c r="NRE79" s="265"/>
      <c r="NRF79" s="266"/>
      <c r="NRG79" s="200"/>
      <c r="NRH79" s="266"/>
      <c r="NRI79" s="261"/>
      <c r="NRJ79" s="265"/>
      <c r="NRK79" s="266"/>
      <c r="NRL79" s="200"/>
      <c r="NRM79" s="266"/>
      <c r="NRN79" s="261"/>
      <c r="NRO79" s="265"/>
      <c r="NRP79" s="266"/>
      <c r="NRQ79" s="200"/>
      <c r="NRR79" s="266"/>
      <c r="NRS79" s="261"/>
      <c r="NRT79" s="265"/>
      <c r="NRU79" s="266"/>
      <c r="NRV79" s="200"/>
      <c r="NRW79" s="266"/>
      <c r="NRX79" s="261"/>
      <c r="NRY79" s="265"/>
      <c r="NRZ79" s="266"/>
      <c r="NSA79" s="200"/>
      <c r="NSB79" s="266"/>
      <c r="NSC79" s="261"/>
      <c r="NSD79" s="265"/>
      <c r="NSE79" s="266"/>
      <c r="NSF79" s="200"/>
      <c r="NSG79" s="266"/>
      <c r="NSH79" s="261"/>
      <c r="NSI79" s="265"/>
      <c r="NSJ79" s="266"/>
      <c r="NSK79" s="200"/>
      <c r="NSL79" s="266"/>
      <c r="NSM79" s="261"/>
      <c r="NSN79" s="265"/>
      <c r="NSO79" s="266"/>
      <c r="NSP79" s="200"/>
      <c r="NSQ79" s="266"/>
      <c r="NSR79" s="261"/>
      <c r="NSS79" s="265"/>
      <c r="NST79" s="266"/>
      <c r="NSU79" s="200"/>
      <c r="NSV79" s="266"/>
      <c r="NSW79" s="261"/>
      <c r="NSX79" s="265"/>
      <c r="NSY79" s="266"/>
      <c r="NSZ79" s="200"/>
      <c r="NTA79" s="266"/>
      <c r="NTB79" s="261"/>
      <c r="NTC79" s="265"/>
      <c r="NTD79" s="266"/>
      <c r="NTE79" s="200"/>
      <c r="NTF79" s="266"/>
      <c r="NTG79" s="261"/>
      <c r="NTH79" s="265"/>
      <c r="NTI79" s="266"/>
      <c r="NTJ79" s="200"/>
      <c r="NTK79" s="266"/>
      <c r="NTL79" s="261"/>
      <c r="NTM79" s="265"/>
      <c r="NTN79" s="266"/>
      <c r="NTO79" s="200"/>
      <c r="NTP79" s="266"/>
      <c r="NTQ79" s="261"/>
      <c r="NTR79" s="265"/>
      <c r="NTS79" s="266"/>
      <c r="NTT79" s="200"/>
      <c r="NTU79" s="266"/>
      <c r="NTV79" s="261"/>
      <c r="NTW79" s="265"/>
      <c r="NTX79" s="266"/>
      <c r="NTY79" s="200"/>
      <c r="NTZ79" s="266"/>
      <c r="NUA79" s="261"/>
      <c r="NUB79" s="265"/>
      <c r="NUC79" s="266"/>
      <c r="NUD79" s="200"/>
      <c r="NUE79" s="266"/>
      <c r="NUF79" s="261"/>
      <c r="NUG79" s="265"/>
      <c r="NUH79" s="266"/>
      <c r="NUI79" s="200"/>
      <c r="NUJ79" s="266"/>
      <c r="NUK79" s="261"/>
      <c r="NUL79" s="265"/>
      <c r="NUM79" s="266"/>
      <c r="NUN79" s="200"/>
      <c r="NUO79" s="266"/>
      <c r="NUP79" s="261"/>
      <c r="NUQ79" s="265"/>
      <c r="NUR79" s="266"/>
      <c r="NUS79" s="200"/>
      <c r="NUT79" s="266"/>
      <c r="NUU79" s="261"/>
      <c r="NUV79" s="265"/>
      <c r="NUW79" s="266"/>
      <c r="NUX79" s="200"/>
      <c r="NUY79" s="266"/>
      <c r="NUZ79" s="261"/>
      <c r="NVA79" s="265"/>
      <c r="NVB79" s="266"/>
      <c r="NVC79" s="200"/>
      <c r="NVD79" s="266"/>
      <c r="NVE79" s="261"/>
      <c r="NVF79" s="265"/>
      <c r="NVG79" s="266"/>
      <c r="NVH79" s="200"/>
      <c r="NVI79" s="266"/>
      <c r="NVJ79" s="261"/>
      <c r="NVK79" s="265"/>
      <c r="NVL79" s="266"/>
      <c r="NVM79" s="200"/>
      <c r="NVN79" s="266"/>
      <c r="NVO79" s="261"/>
      <c r="NVP79" s="265"/>
      <c r="NVQ79" s="266"/>
      <c r="NVR79" s="200"/>
      <c r="NVS79" s="266"/>
      <c r="NVT79" s="261"/>
      <c r="NVU79" s="265"/>
      <c r="NVV79" s="266"/>
      <c r="NVW79" s="200"/>
      <c r="NVX79" s="266"/>
      <c r="NVY79" s="261"/>
      <c r="NVZ79" s="265"/>
      <c r="NWA79" s="266"/>
      <c r="NWB79" s="200"/>
      <c r="NWC79" s="266"/>
      <c r="NWD79" s="261"/>
      <c r="NWE79" s="265"/>
      <c r="NWF79" s="266"/>
      <c r="NWG79" s="200"/>
      <c r="NWH79" s="266"/>
      <c r="NWI79" s="261"/>
      <c r="NWJ79" s="265"/>
      <c r="NWK79" s="266"/>
      <c r="NWL79" s="200"/>
      <c r="NWM79" s="266"/>
      <c r="NWN79" s="261"/>
      <c r="NWO79" s="265"/>
      <c r="NWP79" s="266"/>
      <c r="NWQ79" s="200"/>
      <c r="NWR79" s="266"/>
      <c r="NWS79" s="261"/>
      <c r="NWT79" s="265"/>
      <c r="NWU79" s="266"/>
      <c r="NWV79" s="200"/>
      <c r="NWW79" s="266"/>
      <c r="NWX79" s="261"/>
      <c r="NWY79" s="265"/>
      <c r="NWZ79" s="266"/>
      <c r="NXA79" s="200"/>
      <c r="NXB79" s="266"/>
      <c r="NXC79" s="261"/>
      <c r="NXD79" s="265"/>
      <c r="NXE79" s="266"/>
      <c r="NXF79" s="200"/>
      <c r="NXG79" s="266"/>
      <c r="NXH79" s="261"/>
      <c r="NXI79" s="265"/>
      <c r="NXJ79" s="266"/>
      <c r="NXK79" s="200"/>
      <c r="NXL79" s="266"/>
      <c r="NXM79" s="261"/>
      <c r="NXN79" s="265"/>
      <c r="NXO79" s="266"/>
      <c r="NXP79" s="200"/>
      <c r="NXQ79" s="266"/>
      <c r="NXR79" s="261"/>
      <c r="NXS79" s="265"/>
      <c r="NXT79" s="266"/>
      <c r="NXU79" s="200"/>
      <c r="NXV79" s="266"/>
      <c r="NXW79" s="261"/>
      <c r="NXX79" s="265"/>
      <c r="NXY79" s="266"/>
      <c r="NXZ79" s="200"/>
      <c r="NYA79" s="266"/>
      <c r="NYB79" s="261"/>
      <c r="NYC79" s="265"/>
      <c r="NYD79" s="266"/>
      <c r="NYE79" s="200"/>
      <c r="NYF79" s="266"/>
      <c r="NYG79" s="261"/>
      <c r="NYH79" s="265"/>
      <c r="NYI79" s="266"/>
      <c r="NYJ79" s="200"/>
      <c r="NYK79" s="266"/>
      <c r="NYL79" s="261"/>
      <c r="NYM79" s="265"/>
      <c r="NYN79" s="266"/>
      <c r="NYO79" s="200"/>
      <c r="NYP79" s="266"/>
      <c r="NYQ79" s="261"/>
      <c r="NYR79" s="265"/>
      <c r="NYS79" s="266"/>
      <c r="NYT79" s="200"/>
      <c r="NYU79" s="266"/>
      <c r="NYV79" s="261"/>
      <c r="NYW79" s="265"/>
      <c r="NYX79" s="266"/>
      <c r="NYY79" s="200"/>
      <c r="NYZ79" s="266"/>
      <c r="NZA79" s="261"/>
      <c r="NZB79" s="265"/>
      <c r="NZC79" s="266"/>
      <c r="NZD79" s="200"/>
      <c r="NZE79" s="266"/>
      <c r="NZF79" s="261"/>
      <c r="NZG79" s="265"/>
      <c r="NZH79" s="266"/>
      <c r="NZI79" s="200"/>
      <c r="NZJ79" s="266"/>
      <c r="NZK79" s="261"/>
      <c r="NZL79" s="265"/>
      <c r="NZM79" s="266"/>
      <c r="NZN79" s="200"/>
      <c r="NZO79" s="266"/>
      <c r="NZP79" s="261"/>
      <c r="NZQ79" s="265"/>
      <c r="NZR79" s="266"/>
      <c r="NZS79" s="200"/>
      <c r="NZT79" s="266"/>
      <c r="NZU79" s="261"/>
      <c r="NZV79" s="265"/>
      <c r="NZW79" s="266"/>
      <c r="NZX79" s="200"/>
      <c r="NZY79" s="266"/>
      <c r="NZZ79" s="261"/>
      <c r="OAA79" s="265"/>
      <c r="OAB79" s="266"/>
      <c r="OAC79" s="200"/>
      <c r="OAD79" s="266"/>
      <c r="OAE79" s="261"/>
      <c r="OAF79" s="265"/>
      <c r="OAG79" s="266"/>
      <c r="OAH79" s="200"/>
      <c r="OAI79" s="266"/>
      <c r="OAJ79" s="261"/>
      <c r="OAK79" s="265"/>
      <c r="OAL79" s="266"/>
      <c r="OAM79" s="200"/>
      <c r="OAN79" s="266"/>
      <c r="OAO79" s="261"/>
      <c r="OAP79" s="265"/>
      <c r="OAQ79" s="266"/>
      <c r="OAR79" s="200"/>
      <c r="OAS79" s="266"/>
      <c r="OAT79" s="261"/>
      <c r="OAU79" s="265"/>
      <c r="OAV79" s="266"/>
      <c r="OAW79" s="200"/>
      <c r="OAX79" s="266"/>
      <c r="OAY79" s="261"/>
      <c r="OAZ79" s="265"/>
      <c r="OBA79" s="266"/>
      <c r="OBB79" s="200"/>
      <c r="OBC79" s="266"/>
      <c r="OBD79" s="261"/>
      <c r="OBE79" s="265"/>
      <c r="OBF79" s="266"/>
      <c r="OBG79" s="200"/>
      <c r="OBH79" s="266"/>
      <c r="OBI79" s="261"/>
      <c r="OBJ79" s="265"/>
      <c r="OBK79" s="266"/>
      <c r="OBL79" s="200"/>
      <c r="OBM79" s="266"/>
      <c r="OBN79" s="261"/>
      <c r="OBO79" s="265"/>
      <c r="OBP79" s="266"/>
      <c r="OBQ79" s="200"/>
      <c r="OBR79" s="266"/>
      <c r="OBS79" s="261"/>
      <c r="OBT79" s="265"/>
      <c r="OBU79" s="266"/>
      <c r="OBV79" s="200"/>
      <c r="OBW79" s="266"/>
      <c r="OBX79" s="261"/>
      <c r="OBY79" s="265"/>
      <c r="OBZ79" s="266"/>
      <c r="OCA79" s="200"/>
      <c r="OCB79" s="266"/>
      <c r="OCC79" s="261"/>
      <c r="OCD79" s="265"/>
      <c r="OCE79" s="266"/>
      <c r="OCF79" s="200"/>
      <c r="OCG79" s="266"/>
      <c r="OCH79" s="261"/>
      <c r="OCI79" s="265"/>
      <c r="OCJ79" s="266"/>
      <c r="OCK79" s="200"/>
      <c r="OCL79" s="266"/>
      <c r="OCM79" s="261"/>
      <c r="OCN79" s="265"/>
      <c r="OCO79" s="266"/>
      <c r="OCP79" s="200"/>
      <c r="OCQ79" s="266"/>
      <c r="OCR79" s="261"/>
      <c r="OCS79" s="265"/>
      <c r="OCT79" s="266"/>
      <c r="OCU79" s="200"/>
      <c r="OCV79" s="266"/>
      <c r="OCW79" s="261"/>
      <c r="OCX79" s="265"/>
      <c r="OCY79" s="266"/>
      <c r="OCZ79" s="200"/>
      <c r="ODA79" s="266"/>
      <c r="ODB79" s="261"/>
      <c r="ODC79" s="265"/>
      <c r="ODD79" s="266"/>
      <c r="ODE79" s="200"/>
      <c r="ODF79" s="266"/>
      <c r="ODG79" s="261"/>
      <c r="ODH79" s="265"/>
      <c r="ODI79" s="266"/>
      <c r="ODJ79" s="200"/>
      <c r="ODK79" s="266"/>
      <c r="ODL79" s="261"/>
      <c r="ODM79" s="265"/>
      <c r="ODN79" s="266"/>
      <c r="ODO79" s="200"/>
      <c r="ODP79" s="266"/>
      <c r="ODQ79" s="261"/>
      <c r="ODR79" s="265"/>
      <c r="ODS79" s="266"/>
      <c r="ODT79" s="200"/>
      <c r="ODU79" s="266"/>
      <c r="ODV79" s="261"/>
      <c r="ODW79" s="265"/>
      <c r="ODX79" s="266"/>
      <c r="ODY79" s="200"/>
      <c r="ODZ79" s="266"/>
      <c r="OEA79" s="261"/>
      <c r="OEB79" s="265"/>
      <c r="OEC79" s="266"/>
      <c r="OED79" s="200"/>
      <c r="OEE79" s="266"/>
      <c r="OEF79" s="261"/>
      <c r="OEG79" s="265"/>
      <c r="OEH79" s="266"/>
      <c r="OEI79" s="200"/>
      <c r="OEJ79" s="266"/>
      <c r="OEK79" s="261"/>
      <c r="OEL79" s="265"/>
      <c r="OEM79" s="266"/>
      <c r="OEN79" s="200"/>
      <c r="OEO79" s="266"/>
      <c r="OEP79" s="261"/>
      <c r="OEQ79" s="265"/>
      <c r="OER79" s="266"/>
      <c r="OES79" s="200"/>
      <c r="OET79" s="266"/>
      <c r="OEU79" s="261"/>
      <c r="OEV79" s="265"/>
      <c r="OEW79" s="266"/>
      <c r="OEX79" s="200"/>
      <c r="OEY79" s="266"/>
      <c r="OEZ79" s="261"/>
      <c r="OFA79" s="265"/>
      <c r="OFB79" s="266"/>
      <c r="OFC79" s="200"/>
      <c r="OFD79" s="266"/>
      <c r="OFE79" s="261"/>
      <c r="OFF79" s="265"/>
      <c r="OFG79" s="266"/>
      <c r="OFH79" s="200"/>
      <c r="OFI79" s="266"/>
      <c r="OFJ79" s="261"/>
      <c r="OFK79" s="265"/>
      <c r="OFL79" s="266"/>
      <c r="OFM79" s="200"/>
      <c r="OFN79" s="266"/>
      <c r="OFO79" s="261"/>
      <c r="OFP79" s="265"/>
      <c r="OFQ79" s="266"/>
      <c r="OFR79" s="200"/>
      <c r="OFS79" s="266"/>
      <c r="OFT79" s="261"/>
      <c r="OFU79" s="265"/>
      <c r="OFV79" s="266"/>
      <c r="OFW79" s="200"/>
      <c r="OFX79" s="266"/>
      <c r="OFY79" s="261"/>
      <c r="OFZ79" s="265"/>
      <c r="OGA79" s="266"/>
      <c r="OGB79" s="200"/>
      <c r="OGC79" s="266"/>
      <c r="OGD79" s="261"/>
      <c r="OGE79" s="265"/>
      <c r="OGF79" s="266"/>
      <c r="OGG79" s="200"/>
      <c r="OGH79" s="266"/>
      <c r="OGI79" s="261"/>
      <c r="OGJ79" s="265"/>
      <c r="OGK79" s="266"/>
      <c r="OGL79" s="200"/>
      <c r="OGM79" s="266"/>
      <c r="OGN79" s="261"/>
      <c r="OGO79" s="265"/>
      <c r="OGP79" s="266"/>
      <c r="OGQ79" s="200"/>
      <c r="OGR79" s="266"/>
      <c r="OGS79" s="261"/>
      <c r="OGT79" s="265"/>
      <c r="OGU79" s="266"/>
      <c r="OGV79" s="200"/>
      <c r="OGW79" s="266"/>
      <c r="OGX79" s="261"/>
      <c r="OGY79" s="265"/>
      <c r="OGZ79" s="266"/>
      <c r="OHA79" s="200"/>
      <c r="OHB79" s="266"/>
      <c r="OHC79" s="261"/>
      <c r="OHD79" s="265"/>
      <c r="OHE79" s="266"/>
      <c r="OHF79" s="200"/>
      <c r="OHG79" s="266"/>
      <c r="OHH79" s="261"/>
      <c r="OHI79" s="265"/>
      <c r="OHJ79" s="266"/>
      <c r="OHK79" s="200"/>
      <c r="OHL79" s="266"/>
      <c r="OHM79" s="261"/>
      <c r="OHN79" s="265"/>
      <c r="OHO79" s="266"/>
      <c r="OHP79" s="200"/>
      <c r="OHQ79" s="266"/>
      <c r="OHR79" s="261"/>
      <c r="OHS79" s="265"/>
      <c r="OHT79" s="266"/>
      <c r="OHU79" s="200"/>
      <c r="OHV79" s="266"/>
      <c r="OHW79" s="261"/>
      <c r="OHX79" s="265"/>
      <c r="OHY79" s="266"/>
      <c r="OHZ79" s="200"/>
      <c r="OIA79" s="266"/>
      <c r="OIB79" s="261"/>
      <c r="OIC79" s="265"/>
      <c r="OID79" s="266"/>
      <c r="OIE79" s="200"/>
      <c r="OIF79" s="266"/>
      <c r="OIG79" s="261"/>
      <c r="OIH79" s="265"/>
      <c r="OII79" s="266"/>
      <c r="OIJ79" s="200"/>
      <c r="OIK79" s="266"/>
      <c r="OIL79" s="261"/>
      <c r="OIM79" s="265"/>
      <c r="OIN79" s="266"/>
      <c r="OIO79" s="200"/>
      <c r="OIP79" s="266"/>
      <c r="OIQ79" s="261"/>
      <c r="OIR79" s="265"/>
      <c r="OIS79" s="266"/>
      <c r="OIT79" s="200"/>
      <c r="OIU79" s="266"/>
      <c r="OIV79" s="261"/>
      <c r="OIW79" s="265"/>
      <c r="OIX79" s="266"/>
      <c r="OIY79" s="200"/>
      <c r="OIZ79" s="266"/>
      <c r="OJA79" s="261"/>
      <c r="OJB79" s="265"/>
      <c r="OJC79" s="266"/>
      <c r="OJD79" s="200"/>
      <c r="OJE79" s="266"/>
      <c r="OJF79" s="261"/>
      <c r="OJG79" s="265"/>
      <c r="OJH79" s="266"/>
      <c r="OJI79" s="200"/>
      <c r="OJJ79" s="266"/>
      <c r="OJK79" s="261"/>
      <c r="OJL79" s="265"/>
      <c r="OJM79" s="266"/>
      <c r="OJN79" s="200"/>
      <c r="OJO79" s="266"/>
      <c r="OJP79" s="261"/>
      <c r="OJQ79" s="265"/>
      <c r="OJR79" s="266"/>
      <c r="OJS79" s="200"/>
      <c r="OJT79" s="266"/>
      <c r="OJU79" s="261"/>
      <c r="OJV79" s="265"/>
      <c r="OJW79" s="266"/>
      <c r="OJX79" s="200"/>
      <c r="OJY79" s="266"/>
      <c r="OJZ79" s="261"/>
      <c r="OKA79" s="265"/>
      <c r="OKB79" s="266"/>
      <c r="OKC79" s="200"/>
      <c r="OKD79" s="266"/>
      <c r="OKE79" s="261"/>
      <c r="OKF79" s="265"/>
      <c r="OKG79" s="266"/>
      <c r="OKH79" s="200"/>
      <c r="OKI79" s="266"/>
      <c r="OKJ79" s="261"/>
      <c r="OKK79" s="265"/>
      <c r="OKL79" s="266"/>
      <c r="OKM79" s="200"/>
      <c r="OKN79" s="266"/>
      <c r="OKO79" s="261"/>
      <c r="OKP79" s="265"/>
      <c r="OKQ79" s="266"/>
      <c r="OKR79" s="200"/>
      <c r="OKS79" s="266"/>
      <c r="OKT79" s="261"/>
      <c r="OKU79" s="265"/>
      <c r="OKV79" s="266"/>
      <c r="OKW79" s="200"/>
      <c r="OKX79" s="266"/>
      <c r="OKY79" s="261"/>
      <c r="OKZ79" s="265"/>
      <c r="OLA79" s="266"/>
      <c r="OLB79" s="200"/>
      <c r="OLC79" s="266"/>
      <c r="OLD79" s="261"/>
      <c r="OLE79" s="265"/>
      <c r="OLF79" s="266"/>
      <c r="OLG79" s="200"/>
      <c r="OLH79" s="266"/>
      <c r="OLI79" s="261"/>
      <c r="OLJ79" s="265"/>
      <c r="OLK79" s="266"/>
      <c r="OLL79" s="200"/>
      <c r="OLM79" s="266"/>
      <c r="OLN79" s="261"/>
      <c r="OLO79" s="265"/>
      <c r="OLP79" s="266"/>
      <c r="OLQ79" s="200"/>
      <c r="OLR79" s="266"/>
      <c r="OLS79" s="261"/>
      <c r="OLT79" s="265"/>
      <c r="OLU79" s="266"/>
      <c r="OLV79" s="200"/>
      <c r="OLW79" s="266"/>
      <c r="OLX79" s="261"/>
      <c r="OLY79" s="265"/>
      <c r="OLZ79" s="266"/>
      <c r="OMA79" s="200"/>
      <c r="OMB79" s="266"/>
      <c r="OMC79" s="261"/>
      <c r="OMD79" s="265"/>
      <c r="OME79" s="266"/>
      <c r="OMF79" s="200"/>
      <c r="OMG79" s="266"/>
      <c r="OMH79" s="261"/>
      <c r="OMI79" s="265"/>
      <c r="OMJ79" s="266"/>
      <c r="OMK79" s="200"/>
      <c r="OML79" s="266"/>
      <c r="OMM79" s="261"/>
      <c r="OMN79" s="265"/>
      <c r="OMO79" s="266"/>
      <c r="OMP79" s="200"/>
      <c r="OMQ79" s="266"/>
      <c r="OMR79" s="261"/>
      <c r="OMS79" s="265"/>
      <c r="OMT79" s="266"/>
      <c r="OMU79" s="200"/>
      <c r="OMV79" s="266"/>
      <c r="OMW79" s="261"/>
      <c r="OMX79" s="265"/>
      <c r="OMY79" s="266"/>
      <c r="OMZ79" s="200"/>
      <c r="ONA79" s="266"/>
      <c r="ONB79" s="261"/>
      <c r="ONC79" s="265"/>
      <c r="OND79" s="266"/>
      <c r="ONE79" s="200"/>
      <c r="ONF79" s="266"/>
      <c r="ONG79" s="261"/>
      <c r="ONH79" s="265"/>
      <c r="ONI79" s="266"/>
      <c r="ONJ79" s="200"/>
      <c r="ONK79" s="266"/>
      <c r="ONL79" s="261"/>
      <c r="ONM79" s="265"/>
      <c r="ONN79" s="266"/>
      <c r="ONO79" s="200"/>
      <c r="ONP79" s="266"/>
      <c r="ONQ79" s="261"/>
      <c r="ONR79" s="265"/>
      <c r="ONS79" s="266"/>
      <c r="ONT79" s="200"/>
      <c r="ONU79" s="266"/>
      <c r="ONV79" s="261"/>
      <c r="ONW79" s="265"/>
      <c r="ONX79" s="266"/>
      <c r="ONY79" s="200"/>
      <c r="ONZ79" s="266"/>
      <c r="OOA79" s="261"/>
      <c r="OOB79" s="265"/>
      <c r="OOC79" s="266"/>
      <c r="OOD79" s="200"/>
      <c r="OOE79" s="266"/>
      <c r="OOF79" s="261"/>
      <c r="OOG79" s="265"/>
      <c r="OOH79" s="266"/>
      <c r="OOI79" s="200"/>
      <c r="OOJ79" s="266"/>
      <c r="OOK79" s="261"/>
      <c r="OOL79" s="265"/>
      <c r="OOM79" s="266"/>
      <c r="OON79" s="200"/>
      <c r="OOO79" s="266"/>
      <c r="OOP79" s="261"/>
      <c r="OOQ79" s="265"/>
      <c r="OOR79" s="266"/>
      <c r="OOS79" s="200"/>
      <c r="OOT79" s="266"/>
      <c r="OOU79" s="261"/>
      <c r="OOV79" s="265"/>
      <c r="OOW79" s="266"/>
      <c r="OOX79" s="200"/>
      <c r="OOY79" s="266"/>
      <c r="OOZ79" s="261"/>
      <c r="OPA79" s="265"/>
      <c r="OPB79" s="266"/>
      <c r="OPC79" s="200"/>
      <c r="OPD79" s="266"/>
      <c r="OPE79" s="261"/>
      <c r="OPF79" s="265"/>
      <c r="OPG79" s="266"/>
      <c r="OPH79" s="200"/>
      <c r="OPI79" s="266"/>
      <c r="OPJ79" s="261"/>
      <c r="OPK79" s="265"/>
      <c r="OPL79" s="266"/>
      <c r="OPM79" s="200"/>
      <c r="OPN79" s="266"/>
      <c r="OPO79" s="261"/>
      <c r="OPP79" s="265"/>
      <c r="OPQ79" s="266"/>
      <c r="OPR79" s="200"/>
      <c r="OPS79" s="266"/>
      <c r="OPT79" s="261"/>
      <c r="OPU79" s="265"/>
      <c r="OPV79" s="266"/>
      <c r="OPW79" s="200"/>
      <c r="OPX79" s="266"/>
      <c r="OPY79" s="261"/>
      <c r="OPZ79" s="265"/>
      <c r="OQA79" s="266"/>
      <c r="OQB79" s="200"/>
      <c r="OQC79" s="266"/>
      <c r="OQD79" s="261"/>
      <c r="OQE79" s="265"/>
      <c r="OQF79" s="266"/>
      <c r="OQG79" s="200"/>
      <c r="OQH79" s="266"/>
      <c r="OQI79" s="261"/>
      <c r="OQJ79" s="265"/>
      <c r="OQK79" s="266"/>
      <c r="OQL79" s="200"/>
      <c r="OQM79" s="266"/>
      <c r="OQN79" s="261"/>
      <c r="OQO79" s="265"/>
      <c r="OQP79" s="266"/>
      <c r="OQQ79" s="200"/>
      <c r="OQR79" s="266"/>
      <c r="OQS79" s="261"/>
      <c r="OQT79" s="265"/>
      <c r="OQU79" s="266"/>
      <c r="OQV79" s="200"/>
      <c r="OQW79" s="266"/>
      <c r="OQX79" s="261"/>
      <c r="OQY79" s="265"/>
      <c r="OQZ79" s="266"/>
      <c r="ORA79" s="200"/>
      <c r="ORB79" s="266"/>
      <c r="ORC79" s="261"/>
      <c r="ORD79" s="265"/>
      <c r="ORE79" s="266"/>
      <c r="ORF79" s="200"/>
      <c r="ORG79" s="266"/>
      <c r="ORH79" s="261"/>
      <c r="ORI79" s="265"/>
      <c r="ORJ79" s="266"/>
      <c r="ORK79" s="200"/>
      <c r="ORL79" s="266"/>
      <c r="ORM79" s="261"/>
      <c r="ORN79" s="265"/>
      <c r="ORO79" s="266"/>
      <c r="ORP79" s="200"/>
      <c r="ORQ79" s="266"/>
      <c r="ORR79" s="261"/>
      <c r="ORS79" s="265"/>
      <c r="ORT79" s="266"/>
      <c r="ORU79" s="200"/>
      <c r="ORV79" s="266"/>
      <c r="ORW79" s="261"/>
      <c r="ORX79" s="265"/>
      <c r="ORY79" s="266"/>
      <c r="ORZ79" s="200"/>
      <c r="OSA79" s="266"/>
      <c r="OSB79" s="261"/>
      <c r="OSC79" s="265"/>
      <c r="OSD79" s="266"/>
      <c r="OSE79" s="200"/>
      <c r="OSF79" s="266"/>
      <c r="OSG79" s="261"/>
      <c r="OSH79" s="265"/>
      <c r="OSI79" s="266"/>
      <c r="OSJ79" s="200"/>
      <c r="OSK79" s="266"/>
      <c r="OSL79" s="261"/>
      <c r="OSM79" s="265"/>
      <c r="OSN79" s="266"/>
      <c r="OSO79" s="200"/>
      <c r="OSP79" s="266"/>
      <c r="OSQ79" s="261"/>
      <c r="OSR79" s="265"/>
      <c r="OSS79" s="266"/>
      <c r="OST79" s="200"/>
      <c r="OSU79" s="266"/>
      <c r="OSV79" s="261"/>
      <c r="OSW79" s="265"/>
      <c r="OSX79" s="266"/>
      <c r="OSY79" s="200"/>
      <c r="OSZ79" s="266"/>
      <c r="OTA79" s="261"/>
      <c r="OTB79" s="265"/>
      <c r="OTC79" s="266"/>
      <c r="OTD79" s="200"/>
      <c r="OTE79" s="266"/>
      <c r="OTF79" s="261"/>
      <c r="OTG79" s="265"/>
      <c r="OTH79" s="266"/>
      <c r="OTI79" s="200"/>
      <c r="OTJ79" s="266"/>
      <c r="OTK79" s="261"/>
      <c r="OTL79" s="265"/>
      <c r="OTM79" s="266"/>
      <c r="OTN79" s="200"/>
      <c r="OTO79" s="266"/>
      <c r="OTP79" s="261"/>
      <c r="OTQ79" s="265"/>
      <c r="OTR79" s="266"/>
      <c r="OTS79" s="200"/>
      <c r="OTT79" s="266"/>
      <c r="OTU79" s="261"/>
      <c r="OTV79" s="265"/>
      <c r="OTW79" s="266"/>
      <c r="OTX79" s="200"/>
      <c r="OTY79" s="266"/>
      <c r="OTZ79" s="261"/>
      <c r="OUA79" s="265"/>
      <c r="OUB79" s="266"/>
      <c r="OUC79" s="200"/>
      <c r="OUD79" s="266"/>
      <c r="OUE79" s="261"/>
      <c r="OUF79" s="265"/>
      <c r="OUG79" s="266"/>
      <c r="OUH79" s="200"/>
      <c r="OUI79" s="266"/>
      <c r="OUJ79" s="261"/>
      <c r="OUK79" s="265"/>
      <c r="OUL79" s="266"/>
      <c r="OUM79" s="200"/>
      <c r="OUN79" s="266"/>
      <c r="OUO79" s="261"/>
      <c r="OUP79" s="265"/>
      <c r="OUQ79" s="266"/>
      <c r="OUR79" s="200"/>
      <c r="OUS79" s="266"/>
      <c r="OUT79" s="261"/>
      <c r="OUU79" s="265"/>
      <c r="OUV79" s="266"/>
      <c r="OUW79" s="200"/>
      <c r="OUX79" s="266"/>
      <c r="OUY79" s="261"/>
      <c r="OUZ79" s="265"/>
      <c r="OVA79" s="266"/>
      <c r="OVB79" s="200"/>
      <c r="OVC79" s="266"/>
      <c r="OVD79" s="261"/>
      <c r="OVE79" s="265"/>
      <c r="OVF79" s="266"/>
      <c r="OVG79" s="200"/>
      <c r="OVH79" s="266"/>
      <c r="OVI79" s="261"/>
      <c r="OVJ79" s="265"/>
      <c r="OVK79" s="266"/>
      <c r="OVL79" s="200"/>
      <c r="OVM79" s="266"/>
      <c r="OVN79" s="261"/>
      <c r="OVO79" s="265"/>
      <c r="OVP79" s="266"/>
      <c r="OVQ79" s="200"/>
      <c r="OVR79" s="266"/>
      <c r="OVS79" s="261"/>
      <c r="OVT79" s="265"/>
      <c r="OVU79" s="266"/>
      <c r="OVV79" s="200"/>
      <c r="OVW79" s="266"/>
      <c r="OVX79" s="261"/>
      <c r="OVY79" s="265"/>
      <c r="OVZ79" s="266"/>
      <c r="OWA79" s="200"/>
      <c r="OWB79" s="266"/>
      <c r="OWC79" s="261"/>
      <c r="OWD79" s="265"/>
      <c r="OWE79" s="266"/>
      <c r="OWF79" s="200"/>
      <c r="OWG79" s="266"/>
      <c r="OWH79" s="261"/>
      <c r="OWI79" s="265"/>
      <c r="OWJ79" s="266"/>
      <c r="OWK79" s="200"/>
      <c r="OWL79" s="266"/>
      <c r="OWM79" s="261"/>
      <c r="OWN79" s="265"/>
      <c r="OWO79" s="266"/>
      <c r="OWP79" s="200"/>
      <c r="OWQ79" s="266"/>
      <c r="OWR79" s="261"/>
      <c r="OWS79" s="265"/>
      <c r="OWT79" s="266"/>
      <c r="OWU79" s="200"/>
      <c r="OWV79" s="266"/>
      <c r="OWW79" s="261"/>
      <c r="OWX79" s="265"/>
      <c r="OWY79" s="266"/>
      <c r="OWZ79" s="200"/>
      <c r="OXA79" s="266"/>
      <c r="OXB79" s="261"/>
      <c r="OXC79" s="265"/>
      <c r="OXD79" s="266"/>
      <c r="OXE79" s="200"/>
      <c r="OXF79" s="266"/>
      <c r="OXG79" s="261"/>
      <c r="OXH79" s="265"/>
      <c r="OXI79" s="266"/>
      <c r="OXJ79" s="200"/>
      <c r="OXK79" s="266"/>
      <c r="OXL79" s="261"/>
      <c r="OXM79" s="265"/>
      <c r="OXN79" s="266"/>
      <c r="OXO79" s="200"/>
      <c r="OXP79" s="266"/>
      <c r="OXQ79" s="261"/>
      <c r="OXR79" s="265"/>
      <c r="OXS79" s="266"/>
      <c r="OXT79" s="200"/>
      <c r="OXU79" s="266"/>
      <c r="OXV79" s="261"/>
      <c r="OXW79" s="265"/>
      <c r="OXX79" s="266"/>
      <c r="OXY79" s="200"/>
      <c r="OXZ79" s="266"/>
      <c r="OYA79" s="261"/>
      <c r="OYB79" s="265"/>
      <c r="OYC79" s="266"/>
      <c r="OYD79" s="200"/>
      <c r="OYE79" s="266"/>
      <c r="OYF79" s="261"/>
      <c r="OYG79" s="265"/>
      <c r="OYH79" s="266"/>
      <c r="OYI79" s="200"/>
      <c r="OYJ79" s="266"/>
      <c r="OYK79" s="261"/>
      <c r="OYL79" s="265"/>
      <c r="OYM79" s="266"/>
      <c r="OYN79" s="200"/>
      <c r="OYO79" s="266"/>
      <c r="OYP79" s="261"/>
      <c r="OYQ79" s="265"/>
      <c r="OYR79" s="266"/>
      <c r="OYS79" s="200"/>
      <c r="OYT79" s="266"/>
      <c r="OYU79" s="261"/>
      <c r="OYV79" s="265"/>
      <c r="OYW79" s="266"/>
      <c r="OYX79" s="200"/>
      <c r="OYY79" s="266"/>
      <c r="OYZ79" s="261"/>
      <c r="OZA79" s="265"/>
      <c r="OZB79" s="266"/>
      <c r="OZC79" s="200"/>
      <c r="OZD79" s="266"/>
      <c r="OZE79" s="261"/>
      <c r="OZF79" s="265"/>
      <c r="OZG79" s="266"/>
      <c r="OZH79" s="200"/>
      <c r="OZI79" s="266"/>
      <c r="OZJ79" s="261"/>
      <c r="OZK79" s="265"/>
      <c r="OZL79" s="266"/>
      <c r="OZM79" s="200"/>
      <c r="OZN79" s="266"/>
      <c r="OZO79" s="261"/>
      <c r="OZP79" s="265"/>
      <c r="OZQ79" s="266"/>
      <c r="OZR79" s="200"/>
      <c r="OZS79" s="266"/>
      <c r="OZT79" s="261"/>
      <c r="OZU79" s="265"/>
      <c r="OZV79" s="266"/>
      <c r="OZW79" s="200"/>
      <c r="OZX79" s="266"/>
      <c r="OZY79" s="261"/>
      <c r="OZZ79" s="265"/>
      <c r="PAA79" s="266"/>
      <c r="PAB79" s="200"/>
      <c r="PAC79" s="266"/>
      <c r="PAD79" s="261"/>
      <c r="PAE79" s="265"/>
      <c r="PAF79" s="266"/>
      <c r="PAG79" s="200"/>
      <c r="PAH79" s="266"/>
      <c r="PAI79" s="261"/>
      <c r="PAJ79" s="265"/>
      <c r="PAK79" s="266"/>
      <c r="PAL79" s="200"/>
      <c r="PAM79" s="266"/>
      <c r="PAN79" s="261"/>
      <c r="PAO79" s="265"/>
      <c r="PAP79" s="266"/>
      <c r="PAQ79" s="200"/>
      <c r="PAR79" s="266"/>
      <c r="PAS79" s="261"/>
      <c r="PAT79" s="265"/>
      <c r="PAU79" s="266"/>
      <c r="PAV79" s="200"/>
      <c r="PAW79" s="266"/>
      <c r="PAX79" s="261"/>
      <c r="PAY79" s="265"/>
      <c r="PAZ79" s="266"/>
      <c r="PBA79" s="200"/>
      <c r="PBB79" s="266"/>
      <c r="PBC79" s="261"/>
      <c r="PBD79" s="265"/>
      <c r="PBE79" s="266"/>
      <c r="PBF79" s="200"/>
      <c r="PBG79" s="266"/>
      <c r="PBH79" s="261"/>
      <c r="PBI79" s="265"/>
      <c r="PBJ79" s="266"/>
      <c r="PBK79" s="200"/>
      <c r="PBL79" s="266"/>
      <c r="PBM79" s="261"/>
      <c r="PBN79" s="265"/>
      <c r="PBO79" s="266"/>
      <c r="PBP79" s="200"/>
      <c r="PBQ79" s="266"/>
      <c r="PBR79" s="261"/>
      <c r="PBS79" s="265"/>
      <c r="PBT79" s="266"/>
      <c r="PBU79" s="200"/>
      <c r="PBV79" s="266"/>
      <c r="PBW79" s="261"/>
      <c r="PBX79" s="265"/>
      <c r="PBY79" s="266"/>
      <c r="PBZ79" s="200"/>
      <c r="PCA79" s="266"/>
      <c r="PCB79" s="261"/>
      <c r="PCC79" s="265"/>
      <c r="PCD79" s="266"/>
      <c r="PCE79" s="200"/>
      <c r="PCF79" s="266"/>
      <c r="PCG79" s="261"/>
      <c r="PCH79" s="265"/>
      <c r="PCI79" s="266"/>
      <c r="PCJ79" s="200"/>
      <c r="PCK79" s="266"/>
      <c r="PCL79" s="261"/>
      <c r="PCM79" s="265"/>
      <c r="PCN79" s="266"/>
      <c r="PCO79" s="200"/>
      <c r="PCP79" s="266"/>
      <c r="PCQ79" s="261"/>
      <c r="PCR79" s="265"/>
      <c r="PCS79" s="266"/>
      <c r="PCT79" s="200"/>
      <c r="PCU79" s="266"/>
      <c r="PCV79" s="261"/>
      <c r="PCW79" s="265"/>
      <c r="PCX79" s="266"/>
      <c r="PCY79" s="200"/>
      <c r="PCZ79" s="266"/>
      <c r="PDA79" s="261"/>
      <c r="PDB79" s="265"/>
      <c r="PDC79" s="266"/>
      <c r="PDD79" s="200"/>
      <c r="PDE79" s="266"/>
      <c r="PDF79" s="261"/>
      <c r="PDG79" s="265"/>
      <c r="PDH79" s="266"/>
      <c r="PDI79" s="200"/>
      <c r="PDJ79" s="266"/>
      <c r="PDK79" s="261"/>
      <c r="PDL79" s="265"/>
      <c r="PDM79" s="266"/>
      <c r="PDN79" s="200"/>
      <c r="PDO79" s="266"/>
      <c r="PDP79" s="261"/>
      <c r="PDQ79" s="265"/>
      <c r="PDR79" s="266"/>
      <c r="PDS79" s="200"/>
      <c r="PDT79" s="266"/>
      <c r="PDU79" s="261"/>
      <c r="PDV79" s="265"/>
      <c r="PDW79" s="266"/>
      <c r="PDX79" s="200"/>
      <c r="PDY79" s="266"/>
      <c r="PDZ79" s="261"/>
      <c r="PEA79" s="265"/>
      <c r="PEB79" s="266"/>
      <c r="PEC79" s="200"/>
      <c r="PED79" s="266"/>
      <c r="PEE79" s="261"/>
      <c r="PEF79" s="265"/>
      <c r="PEG79" s="266"/>
      <c r="PEH79" s="200"/>
      <c r="PEI79" s="266"/>
      <c r="PEJ79" s="261"/>
      <c r="PEK79" s="265"/>
      <c r="PEL79" s="266"/>
      <c r="PEM79" s="200"/>
      <c r="PEN79" s="266"/>
      <c r="PEO79" s="261"/>
      <c r="PEP79" s="265"/>
      <c r="PEQ79" s="266"/>
      <c r="PER79" s="200"/>
      <c r="PES79" s="266"/>
      <c r="PET79" s="261"/>
      <c r="PEU79" s="265"/>
      <c r="PEV79" s="266"/>
      <c r="PEW79" s="200"/>
      <c r="PEX79" s="266"/>
      <c r="PEY79" s="261"/>
      <c r="PEZ79" s="265"/>
      <c r="PFA79" s="266"/>
      <c r="PFB79" s="200"/>
      <c r="PFC79" s="266"/>
      <c r="PFD79" s="261"/>
      <c r="PFE79" s="265"/>
      <c r="PFF79" s="266"/>
      <c r="PFG79" s="200"/>
      <c r="PFH79" s="266"/>
      <c r="PFI79" s="261"/>
      <c r="PFJ79" s="265"/>
      <c r="PFK79" s="266"/>
      <c r="PFL79" s="200"/>
      <c r="PFM79" s="266"/>
      <c r="PFN79" s="261"/>
      <c r="PFO79" s="265"/>
      <c r="PFP79" s="266"/>
      <c r="PFQ79" s="200"/>
      <c r="PFR79" s="266"/>
      <c r="PFS79" s="261"/>
      <c r="PFT79" s="265"/>
      <c r="PFU79" s="266"/>
      <c r="PFV79" s="200"/>
      <c r="PFW79" s="266"/>
      <c r="PFX79" s="261"/>
      <c r="PFY79" s="265"/>
      <c r="PFZ79" s="266"/>
      <c r="PGA79" s="200"/>
      <c r="PGB79" s="266"/>
      <c r="PGC79" s="261"/>
      <c r="PGD79" s="265"/>
      <c r="PGE79" s="266"/>
      <c r="PGF79" s="200"/>
      <c r="PGG79" s="266"/>
      <c r="PGH79" s="261"/>
      <c r="PGI79" s="265"/>
      <c r="PGJ79" s="266"/>
      <c r="PGK79" s="200"/>
      <c r="PGL79" s="266"/>
      <c r="PGM79" s="261"/>
      <c r="PGN79" s="265"/>
      <c r="PGO79" s="266"/>
      <c r="PGP79" s="200"/>
      <c r="PGQ79" s="266"/>
      <c r="PGR79" s="261"/>
      <c r="PGS79" s="265"/>
      <c r="PGT79" s="266"/>
      <c r="PGU79" s="200"/>
      <c r="PGV79" s="266"/>
      <c r="PGW79" s="261"/>
      <c r="PGX79" s="265"/>
      <c r="PGY79" s="266"/>
      <c r="PGZ79" s="200"/>
      <c r="PHA79" s="266"/>
      <c r="PHB79" s="261"/>
      <c r="PHC79" s="265"/>
      <c r="PHD79" s="266"/>
      <c r="PHE79" s="200"/>
      <c r="PHF79" s="266"/>
      <c r="PHG79" s="261"/>
      <c r="PHH79" s="265"/>
      <c r="PHI79" s="266"/>
      <c r="PHJ79" s="200"/>
      <c r="PHK79" s="266"/>
      <c r="PHL79" s="261"/>
      <c r="PHM79" s="265"/>
      <c r="PHN79" s="266"/>
      <c r="PHO79" s="200"/>
      <c r="PHP79" s="266"/>
      <c r="PHQ79" s="261"/>
      <c r="PHR79" s="265"/>
      <c r="PHS79" s="266"/>
      <c r="PHT79" s="200"/>
      <c r="PHU79" s="266"/>
      <c r="PHV79" s="261"/>
      <c r="PHW79" s="265"/>
      <c r="PHX79" s="266"/>
      <c r="PHY79" s="200"/>
      <c r="PHZ79" s="266"/>
      <c r="PIA79" s="261"/>
      <c r="PIB79" s="265"/>
      <c r="PIC79" s="266"/>
      <c r="PID79" s="200"/>
      <c r="PIE79" s="266"/>
      <c r="PIF79" s="261"/>
      <c r="PIG79" s="265"/>
      <c r="PIH79" s="266"/>
      <c r="PII79" s="200"/>
      <c r="PIJ79" s="266"/>
      <c r="PIK79" s="261"/>
      <c r="PIL79" s="265"/>
      <c r="PIM79" s="266"/>
      <c r="PIN79" s="200"/>
      <c r="PIO79" s="266"/>
      <c r="PIP79" s="261"/>
      <c r="PIQ79" s="265"/>
      <c r="PIR79" s="266"/>
      <c r="PIS79" s="200"/>
      <c r="PIT79" s="266"/>
      <c r="PIU79" s="261"/>
      <c r="PIV79" s="265"/>
      <c r="PIW79" s="266"/>
      <c r="PIX79" s="200"/>
      <c r="PIY79" s="266"/>
      <c r="PIZ79" s="261"/>
      <c r="PJA79" s="265"/>
      <c r="PJB79" s="266"/>
      <c r="PJC79" s="200"/>
      <c r="PJD79" s="266"/>
      <c r="PJE79" s="261"/>
      <c r="PJF79" s="265"/>
      <c r="PJG79" s="266"/>
      <c r="PJH79" s="200"/>
      <c r="PJI79" s="266"/>
      <c r="PJJ79" s="261"/>
      <c r="PJK79" s="265"/>
      <c r="PJL79" s="266"/>
      <c r="PJM79" s="200"/>
      <c r="PJN79" s="266"/>
      <c r="PJO79" s="261"/>
      <c r="PJP79" s="265"/>
      <c r="PJQ79" s="266"/>
      <c r="PJR79" s="200"/>
      <c r="PJS79" s="266"/>
      <c r="PJT79" s="261"/>
      <c r="PJU79" s="265"/>
      <c r="PJV79" s="266"/>
      <c r="PJW79" s="200"/>
      <c r="PJX79" s="266"/>
      <c r="PJY79" s="261"/>
      <c r="PJZ79" s="265"/>
      <c r="PKA79" s="266"/>
      <c r="PKB79" s="200"/>
      <c r="PKC79" s="266"/>
      <c r="PKD79" s="261"/>
      <c r="PKE79" s="265"/>
      <c r="PKF79" s="266"/>
      <c r="PKG79" s="200"/>
      <c r="PKH79" s="266"/>
      <c r="PKI79" s="261"/>
      <c r="PKJ79" s="265"/>
      <c r="PKK79" s="266"/>
      <c r="PKL79" s="200"/>
      <c r="PKM79" s="266"/>
      <c r="PKN79" s="261"/>
      <c r="PKO79" s="265"/>
      <c r="PKP79" s="266"/>
      <c r="PKQ79" s="200"/>
      <c r="PKR79" s="266"/>
      <c r="PKS79" s="261"/>
      <c r="PKT79" s="265"/>
      <c r="PKU79" s="266"/>
      <c r="PKV79" s="200"/>
      <c r="PKW79" s="266"/>
      <c r="PKX79" s="261"/>
      <c r="PKY79" s="265"/>
      <c r="PKZ79" s="266"/>
      <c r="PLA79" s="200"/>
      <c r="PLB79" s="266"/>
      <c r="PLC79" s="261"/>
      <c r="PLD79" s="265"/>
      <c r="PLE79" s="266"/>
      <c r="PLF79" s="200"/>
      <c r="PLG79" s="266"/>
      <c r="PLH79" s="261"/>
      <c r="PLI79" s="265"/>
      <c r="PLJ79" s="266"/>
      <c r="PLK79" s="200"/>
      <c r="PLL79" s="266"/>
      <c r="PLM79" s="261"/>
      <c r="PLN79" s="265"/>
      <c r="PLO79" s="266"/>
      <c r="PLP79" s="200"/>
      <c r="PLQ79" s="266"/>
      <c r="PLR79" s="261"/>
      <c r="PLS79" s="265"/>
      <c r="PLT79" s="266"/>
      <c r="PLU79" s="200"/>
      <c r="PLV79" s="266"/>
      <c r="PLW79" s="261"/>
      <c r="PLX79" s="265"/>
      <c r="PLY79" s="266"/>
      <c r="PLZ79" s="200"/>
      <c r="PMA79" s="266"/>
      <c r="PMB79" s="261"/>
      <c r="PMC79" s="265"/>
      <c r="PMD79" s="266"/>
      <c r="PME79" s="200"/>
      <c r="PMF79" s="266"/>
      <c r="PMG79" s="261"/>
      <c r="PMH79" s="265"/>
      <c r="PMI79" s="266"/>
      <c r="PMJ79" s="200"/>
      <c r="PMK79" s="266"/>
      <c r="PML79" s="261"/>
      <c r="PMM79" s="265"/>
      <c r="PMN79" s="266"/>
      <c r="PMO79" s="200"/>
      <c r="PMP79" s="266"/>
      <c r="PMQ79" s="261"/>
      <c r="PMR79" s="265"/>
      <c r="PMS79" s="266"/>
      <c r="PMT79" s="200"/>
      <c r="PMU79" s="266"/>
      <c r="PMV79" s="261"/>
      <c r="PMW79" s="265"/>
      <c r="PMX79" s="266"/>
      <c r="PMY79" s="200"/>
      <c r="PMZ79" s="266"/>
      <c r="PNA79" s="261"/>
      <c r="PNB79" s="265"/>
      <c r="PNC79" s="266"/>
      <c r="PND79" s="200"/>
      <c r="PNE79" s="266"/>
      <c r="PNF79" s="261"/>
      <c r="PNG79" s="265"/>
      <c r="PNH79" s="266"/>
      <c r="PNI79" s="200"/>
      <c r="PNJ79" s="266"/>
      <c r="PNK79" s="261"/>
      <c r="PNL79" s="265"/>
      <c r="PNM79" s="266"/>
      <c r="PNN79" s="200"/>
      <c r="PNO79" s="266"/>
      <c r="PNP79" s="261"/>
      <c r="PNQ79" s="265"/>
      <c r="PNR79" s="266"/>
      <c r="PNS79" s="200"/>
      <c r="PNT79" s="266"/>
      <c r="PNU79" s="261"/>
      <c r="PNV79" s="265"/>
      <c r="PNW79" s="266"/>
      <c r="PNX79" s="200"/>
      <c r="PNY79" s="266"/>
      <c r="PNZ79" s="261"/>
      <c r="POA79" s="265"/>
      <c r="POB79" s="266"/>
      <c r="POC79" s="200"/>
      <c r="POD79" s="266"/>
      <c r="POE79" s="261"/>
      <c r="POF79" s="265"/>
      <c r="POG79" s="266"/>
      <c r="POH79" s="200"/>
      <c r="POI79" s="266"/>
      <c r="POJ79" s="261"/>
      <c r="POK79" s="265"/>
      <c r="POL79" s="266"/>
      <c r="POM79" s="200"/>
      <c r="PON79" s="266"/>
      <c r="POO79" s="261"/>
      <c r="POP79" s="265"/>
      <c r="POQ79" s="266"/>
      <c r="POR79" s="200"/>
      <c r="POS79" s="266"/>
      <c r="POT79" s="261"/>
      <c r="POU79" s="265"/>
      <c r="POV79" s="266"/>
      <c r="POW79" s="200"/>
      <c r="POX79" s="266"/>
      <c r="POY79" s="261"/>
      <c r="POZ79" s="265"/>
      <c r="PPA79" s="266"/>
      <c r="PPB79" s="200"/>
      <c r="PPC79" s="266"/>
      <c r="PPD79" s="261"/>
      <c r="PPE79" s="265"/>
      <c r="PPF79" s="266"/>
      <c r="PPG79" s="200"/>
      <c r="PPH79" s="266"/>
      <c r="PPI79" s="261"/>
      <c r="PPJ79" s="265"/>
      <c r="PPK79" s="266"/>
      <c r="PPL79" s="200"/>
      <c r="PPM79" s="266"/>
      <c r="PPN79" s="261"/>
      <c r="PPO79" s="265"/>
      <c r="PPP79" s="266"/>
      <c r="PPQ79" s="200"/>
      <c r="PPR79" s="266"/>
      <c r="PPS79" s="261"/>
      <c r="PPT79" s="265"/>
      <c r="PPU79" s="266"/>
      <c r="PPV79" s="200"/>
      <c r="PPW79" s="266"/>
      <c r="PPX79" s="261"/>
      <c r="PPY79" s="265"/>
      <c r="PPZ79" s="266"/>
      <c r="PQA79" s="200"/>
      <c r="PQB79" s="266"/>
      <c r="PQC79" s="261"/>
      <c r="PQD79" s="265"/>
      <c r="PQE79" s="266"/>
      <c r="PQF79" s="200"/>
      <c r="PQG79" s="266"/>
      <c r="PQH79" s="261"/>
      <c r="PQI79" s="265"/>
      <c r="PQJ79" s="266"/>
      <c r="PQK79" s="200"/>
      <c r="PQL79" s="266"/>
      <c r="PQM79" s="261"/>
      <c r="PQN79" s="265"/>
      <c r="PQO79" s="266"/>
      <c r="PQP79" s="200"/>
      <c r="PQQ79" s="266"/>
      <c r="PQR79" s="261"/>
      <c r="PQS79" s="265"/>
      <c r="PQT79" s="266"/>
      <c r="PQU79" s="200"/>
      <c r="PQV79" s="266"/>
      <c r="PQW79" s="261"/>
      <c r="PQX79" s="265"/>
      <c r="PQY79" s="266"/>
      <c r="PQZ79" s="200"/>
      <c r="PRA79" s="266"/>
      <c r="PRB79" s="261"/>
      <c r="PRC79" s="265"/>
      <c r="PRD79" s="266"/>
      <c r="PRE79" s="200"/>
      <c r="PRF79" s="266"/>
      <c r="PRG79" s="261"/>
      <c r="PRH79" s="265"/>
      <c r="PRI79" s="266"/>
      <c r="PRJ79" s="200"/>
      <c r="PRK79" s="266"/>
      <c r="PRL79" s="261"/>
      <c r="PRM79" s="265"/>
      <c r="PRN79" s="266"/>
      <c r="PRO79" s="200"/>
      <c r="PRP79" s="266"/>
      <c r="PRQ79" s="261"/>
      <c r="PRR79" s="265"/>
      <c r="PRS79" s="266"/>
      <c r="PRT79" s="200"/>
      <c r="PRU79" s="266"/>
      <c r="PRV79" s="261"/>
      <c r="PRW79" s="265"/>
      <c r="PRX79" s="266"/>
      <c r="PRY79" s="200"/>
      <c r="PRZ79" s="266"/>
      <c r="PSA79" s="261"/>
      <c r="PSB79" s="265"/>
      <c r="PSC79" s="266"/>
      <c r="PSD79" s="200"/>
      <c r="PSE79" s="266"/>
      <c r="PSF79" s="261"/>
      <c r="PSG79" s="265"/>
      <c r="PSH79" s="266"/>
      <c r="PSI79" s="200"/>
      <c r="PSJ79" s="266"/>
      <c r="PSK79" s="261"/>
      <c r="PSL79" s="265"/>
      <c r="PSM79" s="266"/>
      <c r="PSN79" s="200"/>
      <c r="PSO79" s="266"/>
      <c r="PSP79" s="261"/>
      <c r="PSQ79" s="265"/>
      <c r="PSR79" s="266"/>
      <c r="PSS79" s="200"/>
      <c r="PST79" s="266"/>
      <c r="PSU79" s="261"/>
      <c r="PSV79" s="265"/>
      <c r="PSW79" s="266"/>
      <c r="PSX79" s="200"/>
      <c r="PSY79" s="266"/>
      <c r="PSZ79" s="261"/>
      <c r="PTA79" s="265"/>
      <c r="PTB79" s="266"/>
      <c r="PTC79" s="200"/>
      <c r="PTD79" s="266"/>
      <c r="PTE79" s="261"/>
      <c r="PTF79" s="265"/>
      <c r="PTG79" s="266"/>
      <c r="PTH79" s="200"/>
      <c r="PTI79" s="266"/>
      <c r="PTJ79" s="261"/>
      <c r="PTK79" s="265"/>
      <c r="PTL79" s="266"/>
      <c r="PTM79" s="200"/>
      <c r="PTN79" s="266"/>
      <c r="PTO79" s="261"/>
      <c r="PTP79" s="265"/>
      <c r="PTQ79" s="266"/>
      <c r="PTR79" s="200"/>
      <c r="PTS79" s="266"/>
      <c r="PTT79" s="261"/>
      <c r="PTU79" s="265"/>
      <c r="PTV79" s="266"/>
      <c r="PTW79" s="200"/>
      <c r="PTX79" s="266"/>
      <c r="PTY79" s="261"/>
      <c r="PTZ79" s="265"/>
      <c r="PUA79" s="266"/>
      <c r="PUB79" s="200"/>
      <c r="PUC79" s="266"/>
      <c r="PUD79" s="261"/>
      <c r="PUE79" s="265"/>
      <c r="PUF79" s="266"/>
      <c r="PUG79" s="200"/>
      <c r="PUH79" s="266"/>
      <c r="PUI79" s="261"/>
      <c r="PUJ79" s="265"/>
      <c r="PUK79" s="266"/>
      <c r="PUL79" s="200"/>
      <c r="PUM79" s="266"/>
      <c r="PUN79" s="261"/>
      <c r="PUO79" s="265"/>
      <c r="PUP79" s="266"/>
      <c r="PUQ79" s="200"/>
      <c r="PUR79" s="266"/>
      <c r="PUS79" s="261"/>
      <c r="PUT79" s="265"/>
      <c r="PUU79" s="266"/>
      <c r="PUV79" s="200"/>
      <c r="PUW79" s="266"/>
      <c r="PUX79" s="261"/>
      <c r="PUY79" s="265"/>
      <c r="PUZ79" s="266"/>
      <c r="PVA79" s="200"/>
      <c r="PVB79" s="266"/>
      <c r="PVC79" s="261"/>
      <c r="PVD79" s="265"/>
      <c r="PVE79" s="266"/>
      <c r="PVF79" s="200"/>
      <c r="PVG79" s="266"/>
      <c r="PVH79" s="261"/>
      <c r="PVI79" s="265"/>
      <c r="PVJ79" s="266"/>
      <c r="PVK79" s="200"/>
      <c r="PVL79" s="266"/>
      <c r="PVM79" s="261"/>
      <c r="PVN79" s="265"/>
      <c r="PVO79" s="266"/>
      <c r="PVP79" s="200"/>
      <c r="PVQ79" s="266"/>
      <c r="PVR79" s="261"/>
      <c r="PVS79" s="265"/>
      <c r="PVT79" s="266"/>
      <c r="PVU79" s="200"/>
      <c r="PVV79" s="266"/>
      <c r="PVW79" s="261"/>
      <c r="PVX79" s="265"/>
      <c r="PVY79" s="266"/>
      <c r="PVZ79" s="200"/>
      <c r="PWA79" s="266"/>
      <c r="PWB79" s="261"/>
      <c r="PWC79" s="265"/>
      <c r="PWD79" s="266"/>
      <c r="PWE79" s="200"/>
      <c r="PWF79" s="266"/>
      <c r="PWG79" s="261"/>
      <c r="PWH79" s="265"/>
      <c r="PWI79" s="266"/>
      <c r="PWJ79" s="200"/>
      <c r="PWK79" s="266"/>
      <c r="PWL79" s="261"/>
      <c r="PWM79" s="265"/>
      <c r="PWN79" s="266"/>
      <c r="PWO79" s="200"/>
      <c r="PWP79" s="266"/>
      <c r="PWQ79" s="261"/>
      <c r="PWR79" s="265"/>
      <c r="PWS79" s="266"/>
      <c r="PWT79" s="200"/>
      <c r="PWU79" s="266"/>
      <c r="PWV79" s="261"/>
      <c r="PWW79" s="265"/>
      <c r="PWX79" s="266"/>
      <c r="PWY79" s="200"/>
      <c r="PWZ79" s="266"/>
      <c r="PXA79" s="261"/>
      <c r="PXB79" s="265"/>
      <c r="PXC79" s="266"/>
      <c r="PXD79" s="200"/>
      <c r="PXE79" s="266"/>
      <c r="PXF79" s="261"/>
      <c r="PXG79" s="265"/>
      <c r="PXH79" s="266"/>
      <c r="PXI79" s="200"/>
      <c r="PXJ79" s="266"/>
      <c r="PXK79" s="261"/>
      <c r="PXL79" s="265"/>
      <c r="PXM79" s="266"/>
      <c r="PXN79" s="200"/>
      <c r="PXO79" s="266"/>
      <c r="PXP79" s="261"/>
      <c r="PXQ79" s="265"/>
      <c r="PXR79" s="266"/>
      <c r="PXS79" s="200"/>
      <c r="PXT79" s="266"/>
      <c r="PXU79" s="261"/>
      <c r="PXV79" s="265"/>
      <c r="PXW79" s="266"/>
      <c r="PXX79" s="200"/>
      <c r="PXY79" s="266"/>
      <c r="PXZ79" s="261"/>
      <c r="PYA79" s="265"/>
      <c r="PYB79" s="266"/>
      <c r="PYC79" s="200"/>
      <c r="PYD79" s="266"/>
      <c r="PYE79" s="261"/>
      <c r="PYF79" s="265"/>
      <c r="PYG79" s="266"/>
      <c r="PYH79" s="200"/>
      <c r="PYI79" s="266"/>
      <c r="PYJ79" s="261"/>
      <c r="PYK79" s="265"/>
      <c r="PYL79" s="266"/>
      <c r="PYM79" s="200"/>
      <c r="PYN79" s="266"/>
      <c r="PYO79" s="261"/>
      <c r="PYP79" s="265"/>
      <c r="PYQ79" s="266"/>
      <c r="PYR79" s="200"/>
      <c r="PYS79" s="266"/>
      <c r="PYT79" s="261"/>
      <c r="PYU79" s="265"/>
      <c r="PYV79" s="266"/>
      <c r="PYW79" s="200"/>
      <c r="PYX79" s="266"/>
      <c r="PYY79" s="261"/>
      <c r="PYZ79" s="265"/>
      <c r="PZA79" s="266"/>
      <c r="PZB79" s="200"/>
      <c r="PZC79" s="266"/>
      <c r="PZD79" s="261"/>
      <c r="PZE79" s="265"/>
      <c r="PZF79" s="266"/>
      <c r="PZG79" s="200"/>
      <c r="PZH79" s="266"/>
      <c r="PZI79" s="261"/>
      <c r="PZJ79" s="265"/>
      <c r="PZK79" s="266"/>
      <c r="PZL79" s="200"/>
      <c r="PZM79" s="266"/>
      <c r="PZN79" s="261"/>
      <c r="PZO79" s="265"/>
      <c r="PZP79" s="266"/>
      <c r="PZQ79" s="200"/>
      <c r="PZR79" s="266"/>
      <c r="PZS79" s="261"/>
      <c r="PZT79" s="265"/>
      <c r="PZU79" s="266"/>
      <c r="PZV79" s="200"/>
      <c r="PZW79" s="266"/>
      <c r="PZX79" s="261"/>
      <c r="PZY79" s="265"/>
      <c r="PZZ79" s="266"/>
      <c r="QAA79" s="200"/>
      <c r="QAB79" s="266"/>
      <c r="QAC79" s="261"/>
      <c r="QAD79" s="265"/>
      <c r="QAE79" s="266"/>
      <c r="QAF79" s="200"/>
      <c r="QAG79" s="266"/>
      <c r="QAH79" s="261"/>
      <c r="QAI79" s="265"/>
      <c r="QAJ79" s="266"/>
      <c r="QAK79" s="200"/>
      <c r="QAL79" s="266"/>
      <c r="QAM79" s="261"/>
      <c r="QAN79" s="265"/>
      <c r="QAO79" s="266"/>
      <c r="QAP79" s="200"/>
      <c r="QAQ79" s="266"/>
      <c r="QAR79" s="261"/>
      <c r="QAS79" s="265"/>
      <c r="QAT79" s="266"/>
      <c r="QAU79" s="200"/>
      <c r="QAV79" s="266"/>
      <c r="QAW79" s="261"/>
      <c r="QAX79" s="265"/>
      <c r="QAY79" s="266"/>
      <c r="QAZ79" s="200"/>
      <c r="QBA79" s="266"/>
      <c r="QBB79" s="261"/>
      <c r="QBC79" s="265"/>
      <c r="QBD79" s="266"/>
      <c r="QBE79" s="200"/>
      <c r="QBF79" s="266"/>
      <c r="QBG79" s="261"/>
      <c r="QBH79" s="265"/>
      <c r="QBI79" s="266"/>
      <c r="QBJ79" s="200"/>
      <c r="QBK79" s="266"/>
      <c r="QBL79" s="261"/>
      <c r="QBM79" s="265"/>
      <c r="QBN79" s="266"/>
      <c r="QBO79" s="200"/>
      <c r="QBP79" s="266"/>
      <c r="QBQ79" s="261"/>
      <c r="QBR79" s="265"/>
      <c r="QBS79" s="266"/>
      <c r="QBT79" s="200"/>
      <c r="QBU79" s="266"/>
      <c r="QBV79" s="261"/>
      <c r="QBW79" s="265"/>
      <c r="QBX79" s="266"/>
      <c r="QBY79" s="200"/>
      <c r="QBZ79" s="266"/>
      <c r="QCA79" s="261"/>
      <c r="QCB79" s="265"/>
      <c r="QCC79" s="266"/>
      <c r="QCD79" s="200"/>
      <c r="QCE79" s="266"/>
      <c r="QCF79" s="261"/>
      <c r="QCG79" s="265"/>
      <c r="QCH79" s="266"/>
      <c r="QCI79" s="200"/>
      <c r="QCJ79" s="266"/>
      <c r="QCK79" s="261"/>
      <c r="QCL79" s="265"/>
      <c r="QCM79" s="266"/>
      <c r="QCN79" s="200"/>
      <c r="QCO79" s="266"/>
      <c r="QCP79" s="261"/>
      <c r="QCQ79" s="265"/>
      <c r="QCR79" s="266"/>
      <c r="QCS79" s="200"/>
      <c r="QCT79" s="266"/>
      <c r="QCU79" s="261"/>
      <c r="QCV79" s="265"/>
      <c r="QCW79" s="266"/>
      <c r="QCX79" s="200"/>
      <c r="QCY79" s="266"/>
      <c r="QCZ79" s="261"/>
      <c r="QDA79" s="265"/>
      <c r="QDB79" s="266"/>
      <c r="QDC79" s="200"/>
      <c r="QDD79" s="266"/>
      <c r="QDE79" s="261"/>
      <c r="QDF79" s="265"/>
      <c r="QDG79" s="266"/>
      <c r="QDH79" s="200"/>
      <c r="QDI79" s="266"/>
      <c r="QDJ79" s="261"/>
      <c r="QDK79" s="265"/>
      <c r="QDL79" s="266"/>
      <c r="QDM79" s="200"/>
      <c r="QDN79" s="266"/>
      <c r="QDO79" s="261"/>
      <c r="QDP79" s="265"/>
      <c r="QDQ79" s="266"/>
      <c r="QDR79" s="200"/>
      <c r="QDS79" s="266"/>
      <c r="QDT79" s="261"/>
      <c r="QDU79" s="265"/>
      <c r="QDV79" s="266"/>
      <c r="QDW79" s="200"/>
      <c r="QDX79" s="266"/>
      <c r="QDY79" s="261"/>
      <c r="QDZ79" s="265"/>
      <c r="QEA79" s="266"/>
      <c r="QEB79" s="200"/>
      <c r="QEC79" s="266"/>
      <c r="QED79" s="261"/>
      <c r="QEE79" s="265"/>
      <c r="QEF79" s="266"/>
      <c r="QEG79" s="200"/>
      <c r="QEH79" s="266"/>
      <c r="QEI79" s="261"/>
      <c r="QEJ79" s="265"/>
      <c r="QEK79" s="266"/>
      <c r="QEL79" s="200"/>
      <c r="QEM79" s="266"/>
      <c r="QEN79" s="261"/>
      <c r="QEO79" s="265"/>
      <c r="QEP79" s="266"/>
      <c r="QEQ79" s="200"/>
      <c r="QER79" s="266"/>
      <c r="QES79" s="261"/>
      <c r="QET79" s="265"/>
      <c r="QEU79" s="266"/>
      <c r="QEV79" s="200"/>
      <c r="QEW79" s="266"/>
      <c r="QEX79" s="261"/>
      <c r="QEY79" s="265"/>
      <c r="QEZ79" s="266"/>
      <c r="QFA79" s="200"/>
      <c r="QFB79" s="266"/>
      <c r="QFC79" s="261"/>
      <c r="QFD79" s="265"/>
      <c r="QFE79" s="266"/>
      <c r="QFF79" s="200"/>
      <c r="QFG79" s="266"/>
      <c r="QFH79" s="261"/>
      <c r="QFI79" s="265"/>
      <c r="QFJ79" s="266"/>
      <c r="QFK79" s="200"/>
      <c r="QFL79" s="266"/>
      <c r="QFM79" s="261"/>
      <c r="QFN79" s="265"/>
      <c r="QFO79" s="266"/>
      <c r="QFP79" s="200"/>
      <c r="QFQ79" s="266"/>
      <c r="QFR79" s="261"/>
      <c r="QFS79" s="265"/>
      <c r="QFT79" s="266"/>
      <c r="QFU79" s="200"/>
      <c r="QFV79" s="266"/>
      <c r="QFW79" s="261"/>
      <c r="QFX79" s="265"/>
      <c r="QFY79" s="266"/>
      <c r="QFZ79" s="200"/>
      <c r="QGA79" s="266"/>
      <c r="QGB79" s="261"/>
      <c r="QGC79" s="265"/>
      <c r="QGD79" s="266"/>
      <c r="QGE79" s="200"/>
      <c r="QGF79" s="266"/>
      <c r="QGG79" s="261"/>
      <c r="QGH79" s="265"/>
      <c r="QGI79" s="266"/>
      <c r="QGJ79" s="200"/>
      <c r="QGK79" s="266"/>
      <c r="QGL79" s="261"/>
      <c r="QGM79" s="265"/>
      <c r="QGN79" s="266"/>
      <c r="QGO79" s="200"/>
      <c r="QGP79" s="266"/>
      <c r="QGQ79" s="261"/>
      <c r="QGR79" s="265"/>
      <c r="QGS79" s="266"/>
      <c r="QGT79" s="200"/>
      <c r="QGU79" s="266"/>
      <c r="QGV79" s="261"/>
      <c r="QGW79" s="265"/>
      <c r="QGX79" s="266"/>
      <c r="QGY79" s="200"/>
      <c r="QGZ79" s="266"/>
      <c r="QHA79" s="261"/>
      <c r="QHB79" s="265"/>
      <c r="QHC79" s="266"/>
      <c r="QHD79" s="200"/>
      <c r="QHE79" s="266"/>
      <c r="QHF79" s="261"/>
      <c r="QHG79" s="265"/>
      <c r="QHH79" s="266"/>
      <c r="QHI79" s="200"/>
      <c r="QHJ79" s="266"/>
      <c r="QHK79" s="261"/>
      <c r="QHL79" s="265"/>
      <c r="QHM79" s="266"/>
      <c r="QHN79" s="200"/>
      <c r="QHO79" s="266"/>
      <c r="QHP79" s="261"/>
      <c r="QHQ79" s="265"/>
      <c r="QHR79" s="266"/>
      <c r="QHS79" s="200"/>
      <c r="QHT79" s="266"/>
      <c r="QHU79" s="261"/>
      <c r="QHV79" s="265"/>
      <c r="QHW79" s="266"/>
      <c r="QHX79" s="200"/>
      <c r="QHY79" s="266"/>
      <c r="QHZ79" s="261"/>
      <c r="QIA79" s="265"/>
      <c r="QIB79" s="266"/>
      <c r="QIC79" s="200"/>
      <c r="QID79" s="266"/>
      <c r="QIE79" s="261"/>
      <c r="QIF79" s="265"/>
      <c r="QIG79" s="266"/>
      <c r="QIH79" s="200"/>
      <c r="QII79" s="266"/>
      <c r="QIJ79" s="261"/>
      <c r="QIK79" s="265"/>
      <c r="QIL79" s="266"/>
      <c r="QIM79" s="200"/>
      <c r="QIN79" s="266"/>
      <c r="QIO79" s="261"/>
      <c r="QIP79" s="265"/>
      <c r="QIQ79" s="266"/>
      <c r="QIR79" s="200"/>
      <c r="QIS79" s="266"/>
      <c r="QIT79" s="261"/>
      <c r="QIU79" s="265"/>
      <c r="QIV79" s="266"/>
      <c r="QIW79" s="200"/>
      <c r="QIX79" s="266"/>
      <c r="QIY79" s="261"/>
      <c r="QIZ79" s="265"/>
      <c r="QJA79" s="266"/>
      <c r="QJB79" s="200"/>
      <c r="QJC79" s="266"/>
      <c r="QJD79" s="261"/>
      <c r="QJE79" s="265"/>
      <c r="QJF79" s="266"/>
      <c r="QJG79" s="200"/>
      <c r="QJH79" s="266"/>
      <c r="QJI79" s="261"/>
      <c r="QJJ79" s="265"/>
      <c r="QJK79" s="266"/>
      <c r="QJL79" s="200"/>
      <c r="QJM79" s="266"/>
      <c r="QJN79" s="261"/>
      <c r="QJO79" s="265"/>
      <c r="QJP79" s="266"/>
      <c r="QJQ79" s="200"/>
      <c r="QJR79" s="266"/>
      <c r="QJS79" s="261"/>
      <c r="QJT79" s="265"/>
      <c r="QJU79" s="266"/>
      <c r="QJV79" s="200"/>
      <c r="QJW79" s="266"/>
      <c r="QJX79" s="261"/>
      <c r="QJY79" s="265"/>
      <c r="QJZ79" s="266"/>
      <c r="QKA79" s="200"/>
      <c r="QKB79" s="266"/>
      <c r="QKC79" s="261"/>
      <c r="QKD79" s="265"/>
      <c r="QKE79" s="266"/>
      <c r="QKF79" s="200"/>
      <c r="QKG79" s="266"/>
      <c r="QKH79" s="261"/>
      <c r="QKI79" s="265"/>
      <c r="QKJ79" s="266"/>
      <c r="QKK79" s="200"/>
      <c r="QKL79" s="266"/>
      <c r="QKM79" s="261"/>
      <c r="QKN79" s="265"/>
      <c r="QKO79" s="266"/>
      <c r="QKP79" s="200"/>
      <c r="QKQ79" s="266"/>
      <c r="QKR79" s="261"/>
      <c r="QKS79" s="265"/>
      <c r="QKT79" s="266"/>
      <c r="QKU79" s="200"/>
      <c r="QKV79" s="266"/>
      <c r="QKW79" s="261"/>
      <c r="QKX79" s="265"/>
      <c r="QKY79" s="266"/>
      <c r="QKZ79" s="200"/>
      <c r="QLA79" s="266"/>
      <c r="QLB79" s="261"/>
      <c r="QLC79" s="265"/>
      <c r="QLD79" s="266"/>
      <c r="QLE79" s="200"/>
      <c r="QLF79" s="266"/>
      <c r="QLG79" s="261"/>
      <c r="QLH79" s="265"/>
      <c r="QLI79" s="266"/>
      <c r="QLJ79" s="200"/>
      <c r="QLK79" s="266"/>
      <c r="QLL79" s="261"/>
      <c r="QLM79" s="265"/>
      <c r="QLN79" s="266"/>
      <c r="QLO79" s="200"/>
      <c r="QLP79" s="266"/>
      <c r="QLQ79" s="261"/>
      <c r="QLR79" s="265"/>
      <c r="QLS79" s="266"/>
      <c r="QLT79" s="200"/>
      <c r="QLU79" s="266"/>
      <c r="QLV79" s="261"/>
      <c r="QLW79" s="265"/>
      <c r="QLX79" s="266"/>
      <c r="QLY79" s="200"/>
      <c r="QLZ79" s="266"/>
      <c r="QMA79" s="261"/>
      <c r="QMB79" s="265"/>
      <c r="QMC79" s="266"/>
      <c r="QMD79" s="200"/>
      <c r="QME79" s="266"/>
      <c r="QMF79" s="261"/>
      <c r="QMG79" s="265"/>
      <c r="QMH79" s="266"/>
      <c r="QMI79" s="200"/>
      <c r="QMJ79" s="266"/>
      <c r="QMK79" s="261"/>
      <c r="QML79" s="265"/>
      <c r="QMM79" s="266"/>
      <c r="QMN79" s="200"/>
      <c r="QMO79" s="266"/>
      <c r="QMP79" s="261"/>
      <c r="QMQ79" s="265"/>
      <c r="QMR79" s="266"/>
      <c r="QMS79" s="200"/>
      <c r="QMT79" s="266"/>
      <c r="QMU79" s="261"/>
      <c r="QMV79" s="265"/>
      <c r="QMW79" s="266"/>
      <c r="QMX79" s="200"/>
      <c r="QMY79" s="266"/>
      <c r="QMZ79" s="261"/>
      <c r="QNA79" s="265"/>
      <c r="QNB79" s="266"/>
      <c r="QNC79" s="200"/>
      <c r="QND79" s="266"/>
      <c r="QNE79" s="261"/>
      <c r="QNF79" s="265"/>
      <c r="QNG79" s="266"/>
      <c r="QNH79" s="200"/>
      <c r="QNI79" s="266"/>
      <c r="QNJ79" s="261"/>
      <c r="QNK79" s="265"/>
      <c r="QNL79" s="266"/>
      <c r="QNM79" s="200"/>
      <c r="QNN79" s="266"/>
      <c r="QNO79" s="261"/>
      <c r="QNP79" s="265"/>
      <c r="QNQ79" s="266"/>
      <c r="QNR79" s="200"/>
      <c r="QNS79" s="266"/>
      <c r="QNT79" s="261"/>
      <c r="QNU79" s="265"/>
      <c r="QNV79" s="266"/>
      <c r="QNW79" s="200"/>
      <c r="QNX79" s="266"/>
      <c r="QNY79" s="261"/>
      <c r="QNZ79" s="265"/>
      <c r="QOA79" s="266"/>
      <c r="QOB79" s="200"/>
      <c r="QOC79" s="266"/>
      <c r="QOD79" s="261"/>
      <c r="QOE79" s="265"/>
      <c r="QOF79" s="266"/>
      <c r="QOG79" s="200"/>
      <c r="QOH79" s="266"/>
      <c r="QOI79" s="261"/>
      <c r="QOJ79" s="265"/>
      <c r="QOK79" s="266"/>
      <c r="QOL79" s="200"/>
      <c r="QOM79" s="266"/>
      <c r="QON79" s="261"/>
      <c r="QOO79" s="265"/>
      <c r="QOP79" s="266"/>
      <c r="QOQ79" s="200"/>
      <c r="QOR79" s="266"/>
      <c r="QOS79" s="261"/>
      <c r="QOT79" s="265"/>
      <c r="QOU79" s="266"/>
      <c r="QOV79" s="200"/>
      <c r="QOW79" s="266"/>
      <c r="QOX79" s="261"/>
      <c r="QOY79" s="265"/>
      <c r="QOZ79" s="266"/>
      <c r="QPA79" s="200"/>
      <c r="QPB79" s="266"/>
      <c r="QPC79" s="261"/>
      <c r="QPD79" s="265"/>
      <c r="QPE79" s="266"/>
      <c r="QPF79" s="200"/>
      <c r="QPG79" s="266"/>
      <c r="QPH79" s="261"/>
      <c r="QPI79" s="265"/>
      <c r="QPJ79" s="266"/>
      <c r="QPK79" s="200"/>
      <c r="QPL79" s="266"/>
      <c r="QPM79" s="261"/>
      <c r="QPN79" s="265"/>
      <c r="QPO79" s="266"/>
      <c r="QPP79" s="200"/>
      <c r="QPQ79" s="266"/>
      <c r="QPR79" s="261"/>
      <c r="QPS79" s="265"/>
      <c r="QPT79" s="266"/>
      <c r="QPU79" s="200"/>
      <c r="QPV79" s="266"/>
      <c r="QPW79" s="261"/>
      <c r="QPX79" s="265"/>
      <c r="QPY79" s="266"/>
      <c r="QPZ79" s="200"/>
      <c r="QQA79" s="266"/>
      <c r="QQB79" s="261"/>
      <c r="QQC79" s="265"/>
      <c r="QQD79" s="266"/>
      <c r="QQE79" s="200"/>
      <c r="QQF79" s="266"/>
      <c r="QQG79" s="261"/>
      <c r="QQH79" s="265"/>
      <c r="QQI79" s="266"/>
      <c r="QQJ79" s="200"/>
      <c r="QQK79" s="266"/>
      <c r="QQL79" s="261"/>
      <c r="QQM79" s="265"/>
      <c r="QQN79" s="266"/>
      <c r="QQO79" s="200"/>
      <c r="QQP79" s="266"/>
      <c r="QQQ79" s="261"/>
      <c r="QQR79" s="265"/>
      <c r="QQS79" s="266"/>
      <c r="QQT79" s="200"/>
      <c r="QQU79" s="266"/>
      <c r="QQV79" s="261"/>
      <c r="QQW79" s="265"/>
      <c r="QQX79" s="266"/>
      <c r="QQY79" s="200"/>
      <c r="QQZ79" s="266"/>
      <c r="QRA79" s="261"/>
      <c r="QRB79" s="265"/>
      <c r="QRC79" s="266"/>
      <c r="QRD79" s="200"/>
      <c r="QRE79" s="266"/>
      <c r="QRF79" s="261"/>
      <c r="QRG79" s="265"/>
      <c r="QRH79" s="266"/>
      <c r="QRI79" s="200"/>
      <c r="QRJ79" s="266"/>
      <c r="QRK79" s="261"/>
      <c r="QRL79" s="265"/>
      <c r="QRM79" s="266"/>
      <c r="QRN79" s="200"/>
      <c r="QRO79" s="266"/>
      <c r="QRP79" s="261"/>
      <c r="QRQ79" s="265"/>
      <c r="QRR79" s="266"/>
      <c r="QRS79" s="200"/>
      <c r="QRT79" s="266"/>
      <c r="QRU79" s="261"/>
      <c r="QRV79" s="265"/>
      <c r="QRW79" s="266"/>
      <c r="QRX79" s="200"/>
      <c r="QRY79" s="266"/>
      <c r="QRZ79" s="261"/>
      <c r="QSA79" s="265"/>
      <c r="QSB79" s="266"/>
      <c r="QSC79" s="200"/>
      <c r="QSD79" s="266"/>
      <c r="QSE79" s="261"/>
      <c r="QSF79" s="265"/>
      <c r="QSG79" s="266"/>
      <c r="QSH79" s="200"/>
      <c r="QSI79" s="266"/>
      <c r="QSJ79" s="261"/>
      <c r="QSK79" s="265"/>
      <c r="QSL79" s="266"/>
      <c r="QSM79" s="200"/>
      <c r="QSN79" s="266"/>
      <c r="QSO79" s="261"/>
      <c r="QSP79" s="265"/>
      <c r="QSQ79" s="266"/>
      <c r="QSR79" s="200"/>
      <c r="QSS79" s="266"/>
      <c r="QST79" s="261"/>
      <c r="QSU79" s="265"/>
      <c r="QSV79" s="266"/>
      <c r="QSW79" s="200"/>
      <c r="QSX79" s="266"/>
      <c r="QSY79" s="261"/>
      <c r="QSZ79" s="265"/>
      <c r="QTA79" s="266"/>
      <c r="QTB79" s="200"/>
      <c r="QTC79" s="266"/>
      <c r="QTD79" s="261"/>
      <c r="QTE79" s="265"/>
      <c r="QTF79" s="266"/>
      <c r="QTG79" s="200"/>
      <c r="QTH79" s="266"/>
      <c r="QTI79" s="261"/>
      <c r="QTJ79" s="265"/>
      <c r="QTK79" s="266"/>
      <c r="QTL79" s="200"/>
      <c r="QTM79" s="266"/>
      <c r="QTN79" s="261"/>
      <c r="QTO79" s="265"/>
      <c r="QTP79" s="266"/>
      <c r="QTQ79" s="200"/>
      <c r="QTR79" s="266"/>
      <c r="QTS79" s="261"/>
      <c r="QTT79" s="265"/>
      <c r="QTU79" s="266"/>
      <c r="QTV79" s="200"/>
      <c r="QTW79" s="266"/>
      <c r="QTX79" s="261"/>
      <c r="QTY79" s="265"/>
      <c r="QTZ79" s="266"/>
      <c r="QUA79" s="200"/>
      <c r="QUB79" s="266"/>
      <c r="QUC79" s="261"/>
      <c r="QUD79" s="265"/>
      <c r="QUE79" s="266"/>
      <c r="QUF79" s="200"/>
      <c r="QUG79" s="266"/>
      <c r="QUH79" s="261"/>
      <c r="QUI79" s="265"/>
      <c r="QUJ79" s="266"/>
      <c r="QUK79" s="200"/>
      <c r="QUL79" s="266"/>
      <c r="QUM79" s="261"/>
      <c r="QUN79" s="265"/>
      <c r="QUO79" s="266"/>
      <c r="QUP79" s="200"/>
      <c r="QUQ79" s="266"/>
      <c r="QUR79" s="261"/>
      <c r="QUS79" s="265"/>
      <c r="QUT79" s="266"/>
      <c r="QUU79" s="200"/>
      <c r="QUV79" s="266"/>
      <c r="QUW79" s="261"/>
      <c r="QUX79" s="265"/>
      <c r="QUY79" s="266"/>
      <c r="QUZ79" s="200"/>
      <c r="QVA79" s="266"/>
      <c r="QVB79" s="261"/>
      <c r="QVC79" s="265"/>
      <c r="QVD79" s="266"/>
      <c r="QVE79" s="200"/>
      <c r="QVF79" s="266"/>
      <c r="QVG79" s="261"/>
      <c r="QVH79" s="265"/>
      <c r="QVI79" s="266"/>
      <c r="QVJ79" s="200"/>
      <c r="QVK79" s="266"/>
      <c r="QVL79" s="261"/>
      <c r="QVM79" s="265"/>
      <c r="QVN79" s="266"/>
      <c r="QVO79" s="200"/>
      <c r="QVP79" s="266"/>
      <c r="QVQ79" s="261"/>
      <c r="QVR79" s="265"/>
      <c r="QVS79" s="266"/>
      <c r="QVT79" s="200"/>
      <c r="QVU79" s="266"/>
      <c r="QVV79" s="261"/>
      <c r="QVW79" s="265"/>
      <c r="QVX79" s="266"/>
      <c r="QVY79" s="200"/>
      <c r="QVZ79" s="266"/>
      <c r="QWA79" s="261"/>
      <c r="QWB79" s="265"/>
      <c r="QWC79" s="266"/>
      <c r="QWD79" s="200"/>
      <c r="QWE79" s="266"/>
      <c r="QWF79" s="261"/>
      <c r="QWG79" s="265"/>
      <c r="QWH79" s="266"/>
      <c r="QWI79" s="200"/>
      <c r="QWJ79" s="266"/>
      <c r="QWK79" s="261"/>
      <c r="QWL79" s="265"/>
      <c r="QWM79" s="266"/>
      <c r="QWN79" s="200"/>
      <c r="QWO79" s="266"/>
      <c r="QWP79" s="261"/>
      <c r="QWQ79" s="265"/>
      <c r="QWR79" s="266"/>
      <c r="QWS79" s="200"/>
      <c r="QWT79" s="266"/>
      <c r="QWU79" s="261"/>
      <c r="QWV79" s="265"/>
      <c r="QWW79" s="266"/>
      <c r="QWX79" s="200"/>
      <c r="QWY79" s="266"/>
      <c r="QWZ79" s="261"/>
      <c r="QXA79" s="265"/>
      <c r="QXB79" s="266"/>
      <c r="QXC79" s="200"/>
      <c r="QXD79" s="266"/>
      <c r="QXE79" s="261"/>
      <c r="QXF79" s="265"/>
      <c r="QXG79" s="266"/>
      <c r="QXH79" s="200"/>
      <c r="QXI79" s="266"/>
      <c r="QXJ79" s="261"/>
      <c r="QXK79" s="265"/>
      <c r="QXL79" s="266"/>
      <c r="QXM79" s="200"/>
      <c r="QXN79" s="266"/>
      <c r="QXO79" s="261"/>
      <c r="QXP79" s="265"/>
      <c r="QXQ79" s="266"/>
      <c r="QXR79" s="200"/>
      <c r="QXS79" s="266"/>
      <c r="QXT79" s="261"/>
      <c r="QXU79" s="265"/>
      <c r="QXV79" s="266"/>
      <c r="QXW79" s="200"/>
      <c r="QXX79" s="266"/>
      <c r="QXY79" s="261"/>
      <c r="QXZ79" s="265"/>
      <c r="QYA79" s="266"/>
      <c r="QYB79" s="200"/>
      <c r="QYC79" s="266"/>
      <c r="QYD79" s="261"/>
      <c r="QYE79" s="265"/>
      <c r="QYF79" s="266"/>
      <c r="QYG79" s="200"/>
      <c r="QYH79" s="266"/>
      <c r="QYI79" s="261"/>
      <c r="QYJ79" s="265"/>
      <c r="QYK79" s="266"/>
      <c r="QYL79" s="200"/>
      <c r="QYM79" s="266"/>
      <c r="QYN79" s="261"/>
      <c r="QYO79" s="265"/>
      <c r="QYP79" s="266"/>
      <c r="QYQ79" s="200"/>
      <c r="QYR79" s="266"/>
      <c r="QYS79" s="261"/>
      <c r="QYT79" s="265"/>
      <c r="QYU79" s="266"/>
      <c r="QYV79" s="200"/>
      <c r="QYW79" s="266"/>
      <c r="QYX79" s="261"/>
      <c r="QYY79" s="265"/>
      <c r="QYZ79" s="266"/>
      <c r="QZA79" s="200"/>
      <c r="QZB79" s="266"/>
      <c r="QZC79" s="261"/>
      <c r="QZD79" s="265"/>
      <c r="QZE79" s="266"/>
      <c r="QZF79" s="200"/>
      <c r="QZG79" s="266"/>
      <c r="QZH79" s="261"/>
      <c r="QZI79" s="265"/>
      <c r="QZJ79" s="266"/>
      <c r="QZK79" s="200"/>
      <c r="QZL79" s="266"/>
      <c r="QZM79" s="261"/>
      <c r="QZN79" s="265"/>
      <c r="QZO79" s="266"/>
      <c r="QZP79" s="200"/>
      <c r="QZQ79" s="266"/>
      <c r="QZR79" s="261"/>
      <c r="QZS79" s="265"/>
      <c r="QZT79" s="266"/>
      <c r="QZU79" s="200"/>
      <c r="QZV79" s="266"/>
      <c r="QZW79" s="261"/>
      <c r="QZX79" s="265"/>
      <c r="QZY79" s="266"/>
      <c r="QZZ79" s="200"/>
      <c r="RAA79" s="266"/>
      <c r="RAB79" s="261"/>
      <c r="RAC79" s="265"/>
      <c r="RAD79" s="266"/>
      <c r="RAE79" s="200"/>
      <c r="RAF79" s="266"/>
      <c r="RAG79" s="261"/>
      <c r="RAH79" s="265"/>
      <c r="RAI79" s="266"/>
      <c r="RAJ79" s="200"/>
      <c r="RAK79" s="266"/>
      <c r="RAL79" s="261"/>
      <c r="RAM79" s="265"/>
      <c r="RAN79" s="266"/>
      <c r="RAO79" s="200"/>
      <c r="RAP79" s="266"/>
      <c r="RAQ79" s="261"/>
      <c r="RAR79" s="265"/>
      <c r="RAS79" s="266"/>
      <c r="RAT79" s="200"/>
      <c r="RAU79" s="266"/>
      <c r="RAV79" s="261"/>
      <c r="RAW79" s="265"/>
      <c r="RAX79" s="266"/>
      <c r="RAY79" s="200"/>
      <c r="RAZ79" s="266"/>
      <c r="RBA79" s="261"/>
      <c r="RBB79" s="265"/>
      <c r="RBC79" s="266"/>
      <c r="RBD79" s="200"/>
      <c r="RBE79" s="266"/>
      <c r="RBF79" s="261"/>
      <c r="RBG79" s="265"/>
      <c r="RBH79" s="266"/>
      <c r="RBI79" s="200"/>
      <c r="RBJ79" s="266"/>
      <c r="RBK79" s="261"/>
      <c r="RBL79" s="265"/>
      <c r="RBM79" s="266"/>
      <c r="RBN79" s="200"/>
      <c r="RBO79" s="266"/>
      <c r="RBP79" s="261"/>
      <c r="RBQ79" s="265"/>
      <c r="RBR79" s="266"/>
      <c r="RBS79" s="200"/>
      <c r="RBT79" s="266"/>
      <c r="RBU79" s="261"/>
      <c r="RBV79" s="265"/>
      <c r="RBW79" s="266"/>
      <c r="RBX79" s="200"/>
      <c r="RBY79" s="266"/>
      <c r="RBZ79" s="261"/>
      <c r="RCA79" s="265"/>
      <c r="RCB79" s="266"/>
      <c r="RCC79" s="200"/>
      <c r="RCD79" s="266"/>
      <c r="RCE79" s="261"/>
      <c r="RCF79" s="265"/>
      <c r="RCG79" s="266"/>
      <c r="RCH79" s="200"/>
      <c r="RCI79" s="266"/>
      <c r="RCJ79" s="261"/>
      <c r="RCK79" s="265"/>
      <c r="RCL79" s="266"/>
      <c r="RCM79" s="200"/>
      <c r="RCN79" s="266"/>
      <c r="RCO79" s="261"/>
      <c r="RCP79" s="265"/>
      <c r="RCQ79" s="266"/>
      <c r="RCR79" s="200"/>
      <c r="RCS79" s="266"/>
      <c r="RCT79" s="261"/>
      <c r="RCU79" s="265"/>
      <c r="RCV79" s="266"/>
      <c r="RCW79" s="200"/>
      <c r="RCX79" s="266"/>
      <c r="RCY79" s="261"/>
      <c r="RCZ79" s="265"/>
      <c r="RDA79" s="266"/>
      <c r="RDB79" s="200"/>
      <c r="RDC79" s="266"/>
      <c r="RDD79" s="261"/>
      <c r="RDE79" s="265"/>
      <c r="RDF79" s="266"/>
      <c r="RDG79" s="200"/>
      <c r="RDH79" s="266"/>
      <c r="RDI79" s="261"/>
      <c r="RDJ79" s="265"/>
      <c r="RDK79" s="266"/>
      <c r="RDL79" s="200"/>
      <c r="RDM79" s="266"/>
      <c r="RDN79" s="261"/>
      <c r="RDO79" s="265"/>
      <c r="RDP79" s="266"/>
      <c r="RDQ79" s="200"/>
      <c r="RDR79" s="266"/>
      <c r="RDS79" s="261"/>
      <c r="RDT79" s="265"/>
      <c r="RDU79" s="266"/>
      <c r="RDV79" s="200"/>
      <c r="RDW79" s="266"/>
      <c r="RDX79" s="261"/>
      <c r="RDY79" s="265"/>
      <c r="RDZ79" s="266"/>
      <c r="REA79" s="200"/>
      <c r="REB79" s="266"/>
      <c r="REC79" s="261"/>
      <c r="RED79" s="265"/>
      <c r="REE79" s="266"/>
      <c r="REF79" s="200"/>
      <c r="REG79" s="266"/>
      <c r="REH79" s="261"/>
      <c r="REI79" s="265"/>
      <c r="REJ79" s="266"/>
      <c r="REK79" s="200"/>
      <c r="REL79" s="266"/>
      <c r="REM79" s="261"/>
      <c r="REN79" s="265"/>
      <c r="REO79" s="266"/>
      <c r="REP79" s="200"/>
      <c r="REQ79" s="266"/>
      <c r="RER79" s="261"/>
      <c r="RES79" s="265"/>
      <c r="RET79" s="266"/>
      <c r="REU79" s="200"/>
      <c r="REV79" s="266"/>
      <c r="REW79" s="261"/>
      <c r="REX79" s="265"/>
      <c r="REY79" s="266"/>
      <c r="REZ79" s="200"/>
      <c r="RFA79" s="266"/>
      <c r="RFB79" s="261"/>
      <c r="RFC79" s="265"/>
      <c r="RFD79" s="266"/>
      <c r="RFE79" s="200"/>
      <c r="RFF79" s="266"/>
      <c r="RFG79" s="261"/>
      <c r="RFH79" s="265"/>
      <c r="RFI79" s="266"/>
      <c r="RFJ79" s="200"/>
      <c r="RFK79" s="266"/>
      <c r="RFL79" s="261"/>
      <c r="RFM79" s="265"/>
      <c r="RFN79" s="266"/>
      <c r="RFO79" s="200"/>
      <c r="RFP79" s="266"/>
      <c r="RFQ79" s="261"/>
      <c r="RFR79" s="265"/>
      <c r="RFS79" s="266"/>
      <c r="RFT79" s="200"/>
      <c r="RFU79" s="266"/>
      <c r="RFV79" s="261"/>
      <c r="RFW79" s="265"/>
      <c r="RFX79" s="266"/>
      <c r="RFY79" s="200"/>
      <c r="RFZ79" s="266"/>
      <c r="RGA79" s="261"/>
      <c r="RGB79" s="265"/>
      <c r="RGC79" s="266"/>
      <c r="RGD79" s="200"/>
      <c r="RGE79" s="266"/>
      <c r="RGF79" s="261"/>
      <c r="RGG79" s="265"/>
      <c r="RGH79" s="266"/>
      <c r="RGI79" s="200"/>
      <c r="RGJ79" s="266"/>
      <c r="RGK79" s="261"/>
      <c r="RGL79" s="265"/>
      <c r="RGM79" s="266"/>
      <c r="RGN79" s="200"/>
      <c r="RGO79" s="266"/>
      <c r="RGP79" s="261"/>
      <c r="RGQ79" s="265"/>
      <c r="RGR79" s="266"/>
      <c r="RGS79" s="200"/>
      <c r="RGT79" s="266"/>
      <c r="RGU79" s="261"/>
      <c r="RGV79" s="265"/>
      <c r="RGW79" s="266"/>
      <c r="RGX79" s="200"/>
      <c r="RGY79" s="266"/>
      <c r="RGZ79" s="261"/>
      <c r="RHA79" s="265"/>
      <c r="RHB79" s="266"/>
      <c r="RHC79" s="200"/>
      <c r="RHD79" s="266"/>
      <c r="RHE79" s="261"/>
      <c r="RHF79" s="265"/>
      <c r="RHG79" s="266"/>
      <c r="RHH79" s="200"/>
      <c r="RHI79" s="266"/>
      <c r="RHJ79" s="261"/>
      <c r="RHK79" s="265"/>
      <c r="RHL79" s="266"/>
      <c r="RHM79" s="200"/>
      <c r="RHN79" s="266"/>
      <c r="RHO79" s="261"/>
      <c r="RHP79" s="265"/>
      <c r="RHQ79" s="266"/>
      <c r="RHR79" s="200"/>
      <c r="RHS79" s="266"/>
      <c r="RHT79" s="261"/>
      <c r="RHU79" s="265"/>
      <c r="RHV79" s="266"/>
      <c r="RHW79" s="200"/>
      <c r="RHX79" s="266"/>
      <c r="RHY79" s="261"/>
      <c r="RHZ79" s="265"/>
      <c r="RIA79" s="266"/>
      <c r="RIB79" s="200"/>
      <c r="RIC79" s="266"/>
      <c r="RID79" s="261"/>
      <c r="RIE79" s="265"/>
      <c r="RIF79" s="266"/>
      <c r="RIG79" s="200"/>
      <c r="RIH79" s="266"/>
      <c r="RII79" s="261"/>
      <c r="RIJ79" s="265"/>
      <c r="RIK79" s="266"/>
      <c r="RIL79" s="200"/>
      <c r="RIM79" s="266"/>
      <c r="RIN79" s="261"/>
      <c r="RIO79" s="265"/>
      <c r="RIP79" s="266"/>
      <c r="RIQ79" s="200"/>
      <c r="RIR79" s="266"/>
      <c r="RIS79" s="261"/>
      <c r="RIT79" s="265"/>
      <c r="RIU79" s="266"/>
      <c r="RIV79" s="200"/>
      <c r="RIW79" s="266"/>
      <c r="RIX79" s="261"/>
      <c r="RIY79" s="265"/>
      <c r="RIZ79" s="266"/>
      <c r="RJA79" s="200"/>
      <c r="RJB79" s="266"/>
      <c r="RJC79" s="261"/>
      <c r="RJD79" s="265"/>
      <c r="RJE79" s="266"/>
      <c r="RJF79" s="200"/>
      <c r="RJG79" s="266"/>
      <c r="RJH79" s="261"/>
      <c r="RJI79" s="265"/>
      <c r="RJJ79" s="266"/>
      <c r="RJK79" s="200"/>
      <c r="RJL79" s="266"/>
      <c r="RJM79" s="261"/>
      <c r="RJN79" s="265"/>
      <c r="RJO79" s="266"/>
      <c r="RJP79" s="200"/>
      <c r="RJQ79" s="266"/>
      <c r="RJR79" s="261"/>
      <c r="RJS79" s="265"/>
      <c r="RJT79" s="266"/>
      <c r="RJU79" s="200"/>
      <c r="RJV79" s="266"/>
      <c r="RJW79" s="261"/>
      <c r="RJX79" s="265"/>
      <c r="RJY79" s="266"/>
      <c r="RJZ79" s="200"/>
      <c r="RKA79" s="266"/>
      <c r="RKB79" s="261"/>
      <c r="RKC79" s="265"/>
      <c r="RKD79" s="266"/>
      <c r="RKE79" s="200"/>
      <c r="RKF79" s="266"/>
      <c r="RKG79" s="261"/>
      <c r="RKH79" s="265"/>
      <c r="RKI79" s="266"/>
      <c r="RKJ79" s="200"/>
      <c r="RKK79" s="266"/>
      <c r="RKL79" s="261"/>
      <c r="RKM79" s="265"/>
      <c r="RKN79" s="266"/>
      <c r="RKO79" s="200"/>
      <c r="RKP79" s="266"/>
      <c r="RKQ79" s="261"/>
      <c r="RKR79" s="265"/>
      <c r="RKS79" s="266"/>
      <c r="RKT79" s="200"/>
      <c r="RKU79" s="266"/>
      <c r="RKV79" s="261"/>
      <c r="RKW79" s="265"/>
      <c r="RKX79" s="266"/>
      <c r="RKY79" s="200"/>
      <c r="RKZ79" s="266"/>
      <c r="RLA79" s="261"/>
      <c r="RLB79" s="265"/>
      <c r="RLC79" s="266"/>
      <c r="RLD79" s="200"/>
      <c r="RLE79" s="266"/>
      <c r="RLF79" s="261"/>
      <c r="RLG79" s="265"/>
      <c r="RLH79" s="266"/>
      <c r="RLI79" s="200"/>
      <c r="RLJ79" s="266"/>
      <c r="RLK79" s="261"/>
      <c r="RLL79" s="265"/>
      <c r="RLM79" s="266"/>
      <c r="RLN79" s="200"/>
      <c r="RLO79" s="266"/>
      <c r="RLP79" s="261"/>
      <c r="RLQ79" s="265"/>
      <c r="RLR79" s="266"/>
      <c r="RLS79" s="200"/>
      <c r="RLT79" s="266"/>
      <c r="RLU79" s="261"/>
      <c r="RLV79" s="265"/>
      <c r="RLW79" s="266"/>
      <c r="RLX79" s="200"/>
      <c r="RLY79" s="266"/>
      <c r="RLZ79" s="261"/>
      <c r="RMA79" s="265"/>
      <c r="RMB79" s="266"/>
      <c r="RMC79" s="200"/>
      <c r="RMD79" s="266"/>
      <c r="RME79" s="261"/>
      <c r="RMF79" s="265"/>
      <c r="RMG79" s="266"/>
      <c r="RMH79" s="200"/>
      <c r="RMI79" s="266"/>
      <c r="RMJ79" s="261"/>
      <c r="RMK79" s="265"/>
      <c r="RML79" s="266"/>
      <c r="RMM79" s="200"/>
      <c r="RMN79" s="266"/>
      <c r="RMO79" s="261"/>
      <c r="RMP79" s="265"/>
      <c r="RMQ79" s="266"/>
      <c r="RMR79" s="200"/>
      <c r="RMS79" s="266"/>
      <c r="RMT79" s="261"/>
      <c r="RMU79" s="265"/>
      <c r="RMV79" s="266"/>
      <c r="RMW79" s="200"/>
      <c r="RMX79" s="266"/>
      <c r="RMY79" s="261"/>
      <c r="RMZ79" s="265"/>
      <c r="RNA79" s="266"/>
      <c r="RNB79" s="200"/>
      <c r="RNC79" s="266"/>
      <c r="RND79" s="261"/>
      <c r="RNE79" s="265"/>
      <c r="RNF79" s="266"/>
      <c r="RNG79" s="200"/>
      <c r="RNH79" s="266"/>
      <c r="RNI79" s="261"/>
      <c r="RNJ79" s="265"/>
      <c r="RNK79" s="266"/>
      <c r="RNL79" s="200"/>
      <c r="RNM79" s="266"/>
      <c r="RNN79" s="261"/>
      <c r="RNO79" s="265"/>
      <c r="RNP79" s="266"/>
      <c r="RNQ79" s="200"/>
      <c r="RNR79" s="266"/>
      <c r="RNS79" s="261"/>
      <c r="RNT79" s="265"/>
      <c r="RNU79" s="266"/>
      <c r="RNV79" s="200"/>
      <c r="RNW79" s="266"/>
      <c r="RNX79" s="261"/>
      <c r="RNY79" s="265"/>
      <c r="RNZ79" s="266"/>
      <c r="ROA79" s="200"/>
      <c r="ROB79" s="266"/>
      <c r="ROC79" s="261"/>
      <c r="ROD79" s="265"/>
      <c r="ROE79" s="266"/>
      <c r="ROF79" s="200"/>
      <c r="ROG79" s="266"/>
      <c r="ROH79" s="261"/>
      <c r="ROI79" s="265"/>
      <c r="ROJ79" s="266"/>
      <c r="ROK79" s="200"/>
      <c r="ROL79" s="266"/>
      <c r="ROM79" s="261"/>
      <c r="RON79" s="265"/>
      <c r="ROO79" s="266"/>
      <c r="ROP79" s="200"/>
      <c r="ROQ79" s="266"/>
      <c r="ROR79" s="261"/>
      <c r="ROS79" s="265"/>
      <c r="ROT79" s="266"/>
      <c r="ROU79" s="200"/>
      <c r="ROV79" s="266"/>
      <c r="ROW79" s="261"/>
      <c r="ROX79" s="265"/>
      <c r="ROY79" s="266"/>
      <c r="ROZ79" s="200"/>
      <c r="RPA79" s="266"/>
      <c r="RPB79" s="261"/>
      <c r="RPC79" s="265"/>
      <c r="RPD79" s="266"/>
      <c r="RPE79" s="200"/>
      <c r="RPF79" s="266"/>
      <c r="RPG79" s="261"/>
      <c r="RPH79" s="265"/>
      <c r="RPI79" s="266"/>
      <c r="RPJ79" s="200"/>
      <c r="RPK79" s="266"/>
      <c r="RPL79" s="261"/>
      <c r="RPM79" s="265"/>
      <c r="RPN79" s="266"/>
      <c r="RPO79" s="200"/>
      <c r="RPP79" s="266"/>
      <c r="RPQ79" s="261"/>
      <c r="RPR79" s="265"/>
      <c r="RPS79" s="266"/>
      <c r="RPT79" s="200"/>
      <c r="RPU79" s="266"/>
      <c r="RPV79" s="261"/>
      <c r="RPW79" s="265"/>
      <c r="RPX79" s="266"/>
      <c r="RPY79" s="200"/>
      <c r="RPZ79" s="266"/>
      <c r="RQA79" s="261"/>
      <c r="RQB79" s="265"/>
      <c r="RQC79" s="266"/>
      <c r="RQD79" s="200"/>
      <c r="RQE79" s="266"/>
      <c r="RQF79" s="261"/>
      <c r="RQG79" s="265"/>
      <c r="RQH79" s="266"/>
      <c r="RQI79" s="200"/>
      <c r="RQJ79" s="266"/>
      <c r="RQK79" s="261"/>
      <c r="RQL79" s="265"/>
      <c r="RQM79" s="266"/>
      <c r="RQN79" s="200"/>
      <c r="RQO79" s="266"/>
      <c r="RQP79" s="261"/>
      <c r="RQQ79" s="265"/>
      <c r="RQR79" s="266"/>
      <c r="RQS79" s="200"/>
      <c r="RQT79" s="266"/>
      <c r="RQU79" s="261"/>
      <c r="RQV79" s="265"/>
      <c r="RQW79" s="266"/>
      <c r="RQX79" s="200"/>
      <c r="RQY79" s="266"/>
      <c r="RQZ79" s="261"/>
      <c r="RRA79" s="265"/>
      <c r="RRB79" s="266"/>
      <c r="RRC79" s="200"/>
      <c r="RRD79" s="266"/>
      <c r="RRE79" s="261"/>
      <c r="RRF79" s="265"/>
      <c r="RRG79" s="266"/>
      <c r="RRH79" s="200"/>
      <c r="RRI79" s="266"/>
      <c r="RRJ79" s="261"/>
      <c r="RRK79" s="265"/>
      <c r="RRL79" s="266"/>
      <c r="RRM79" s="200"/>
      <c r="RRN79" s="266"/>
      <c r="RRO79" s="261"/>
      <c r="RRP79" s="265"/>
      <c r="RRQ79" s="266"/>
      <c r="RRR79" s="200"/>
      <c r="RRS79" s="266"/>
      <c r="RRT79" s="261"/>
      <c r="RRU79" s="265"/>
      <c r="RRV79" s="266"/>
      <c r="RRW79" s="200"/>
      <c r="RRX79" s="266"/>
      <c r="RRY79" s="261"/>
      <c r="RRZ79" s="265"/>
      <c r="RSA79" s="266"/>
      <c r="RSB79" s="200"/>
      <c r="RSC79" s="266"/>
      <c r="RSD79" s="261"/>
      <c r="RSE79" s="265"/>
      <c r="RSF79" s="266"/>
      <c r="RSG79" s="200"/>
      <c r="RSH79" s="266"/>
      <c r="RSI79" s="261"/>
      <c r="RSJ79" s="265"/>
      <c r="RSK79" s="266"/>
      <c r="RSL79" s="200"/>
      <c r="RSM79" s="266"/>
      <c r="RSN79" s="261"/>
      <c r="RSO79" s="265"/>
      <c r="RSP79" s="266"/>
      <c r="RSQ79" s="200"/>
      <c r="RSR79" s="266"/>
      <c r="RSS79" s="261"/>
      <c r="RST79" s="265"/>
      <c r="RSU79" s="266"/>
      <c r="RSV79" s="200"/>
      <c r="RSW79" s="266"/>
      <c r="RSX79" s="261"/>
      <c r="RSY79" s="265"/>
      <c r="RSZ79" s="266"/>
      <c r="RTA79" s="200"/>
      <c r="RTB79" s="266"/>
      <c r="RTC79" s="261"/>
      <c r="RTD79" s="265"/>
      <c r="RTE79" s="266"/>
      <c r="RTF79" s="200"/>
      <c r="RTG79" s="266"/>
      <c r="RTH79" s="261"/>
      <c r="RTI79" s="265"/>
      <c r="RTJ79" s="266"/>
      <c r="RTK79" s="200"/>
      <c r="RTL79" s="266"/>
      <c r="RTM79" s="261"/>
      <c r="RTN79" s="265"/>
      <c r="RTO79" s="266"/>
      <c r="RTP79" s="200"/>
      <c r="RTQ79" s="266"/>
      <c r="RTR79" s="261"/>
      <c r="RTS79" s="265"/>
      <c r="RTT79" s="266"/>
      <c r="RTU79" s="200"/>
      <c r="RTV79" s="266"/>
      <c r="RTW79" s="261"/>
      <c r="RTX79" s="265"/>
      <c r="RTY79" s="266"/>
      <c r="RTZ79" s="200"/>
      <c r="RUA79" s="266"/>
      <c r="RUB79" s="261"/>
      <c r="RUC79" s="265"/>
      <c r="RUD79" s="266"/>
      <c r="RUE79" s="200"/>
      <c r="RUF79" s="266"/>
      <c r="RUG79" s="261"/>
      <c r="RUH79" s="265"/>
      <c r="RUI79" s="266"/>
      <c r="RUJ79" s="200"/>
      <c r="RUK79" s="266"/>
      <c r="RUL79" s="261"/>
      <c r="RUM79" s="265"/>
      <c r="RUN79" s="266"/>
      <c r="RUO79" s="200"/>
      <c r="RUP79" s="266"/>
      <c r="RUQ79" s="261"/>
      <c r="RUR79" s="265"/>
      <c r="RUS79" s="266"/>
      <c r="RUT79" s="200"/>
      <c r="RUU79" s="266"/>
      <c r="RUV79" s="261"/>
      <c r="RUW79" s="265"/>
      <c r="RUX79" s="266"/>
      <c r="RUY79" s="200"/>
      <c r="RUZ79" s="266"/>
      <c r="RVA79" s="261"/>
      <c r="RVB79" s="265"/>
      <c r="RVC79" s="266"/>
      <c r="RVD79" s="200"/>
      <c r="RVE79" s="266"/>
      <c r="RVF79" s="261"/>
      <c r="RVG79" s="265"/>
      <c r="RVH79" s="266"/>
      <c r="RVI79" s="200"/>
      <c r="RVJ79" s="266"/>
      <c r="RVK79" s="261"/>
      <c r="RVL79" s="265"/>
      <c r="RVM79" s="266"/>
      <c r="RVN79" s="200"/>
      <c r="RVO79" s="266"/>
      <c r="RVP79" s="261"/>
      <c r="RVQ79" s="265"/>
      <c r="RVR79" s="266"/>
      <c r="RVS79" s="200"/>
      <c r="RVT79" s="266"/>
      <c r="RVU79" s="261"/>
      <c r="RVV79" s="265"/>
      <c r="RVW79" s="266"/>
      <c r="RVX79" s="200"/>
      <c r="RVY79" s="266"/>
      <c r="RVZ79" s="261"/>
      <c r="RWA79" s="265"/>
      <c r="RWB79" s="266"/>
      <c r="RWC79" s="200"/>
      <c r="RWD79" s="266"/>
      <c r="RWE79" s="261"/>
      <c r="RWF79" s="265"/>
      <c r="RWG79" s="266"/>
      <c r="RWH79" s="200"/>
      <c r="RWI79" s="266"/>
      <c r="RWJ79" s="261"/>
      <c r="RWK79" s="265"/>
      <c r="RWL79" s="266"/>
      <c r="RWM79" s="200"/>
      <c r="RWN79" s="266"/>
      <c r="RWO79" s="261"/>
      <c r="RWP79" s="265"/>
      <c r="RWQ79" s="266"/>
      <c r="RWR79" s="200"/>
      <c r="RWS79" s="266"/>
      <c r="RWT79" s="261"/>
      <c r="RWU79" s="265"/>
      <c r="RWV79" s="266"/>
      <c r="RWW79" s="200"/>
      <c r="RWX79" s="266"/>
      <c r="RWY79" s="261"/>
      <c r="RWZ79" s="265"/>
      <c r="RXA79" s="266"/>
      <c r="RXB79" s="200"/>
      <c r="RXC79" s="266"/>
      <c r="RXD79" s="261"/>
      <c r="RXE79" s="265"/>
      <c r="RXF79" s="266"/>
      <c r="RXG79" s="200"/>
      <c r="RXH79" s="266"/>
      <c r="RXI79" s="261"/>
      <c r="RXJ79" s="265"/>
      <c r="RXK79" s="266"/>
      <c r="RXL79" s="200"/>
      <c r="RXM79" s="266"/>
      <c r="RXN79" s="261"/>
      <c r="RXO79" s="265"/>
      <c r="RXP79" s="266"/>
      <c r="RXQ79" s="200"/>
      <c r="RXR79" s="266"/>
      <c r="RXS79" s="261"/>
      <c r="RXT79" s="265"/>
      <c r="RXU79" s="266"/>
      <c r="RXV79" s="200"/>
      <c r="RXW79" s="266"/>
      <c r="RXX79" s="261"/>
      <c r="RXY79" s="265"/>
      <c r="RXZ79" s="266"/>
      <c r="RYA79" s="200"/>
      <c r="RYB79" s="266"/>
      <c r="RYC79" s="261"/>
      <c r="RYD79" s="265"/>
      <c r="RYE79" s="266"/>
      <c r="RYF79" s="200"/>
      <c r="RYG79" s="266"/>
      <c r="RYH79" s="261"/>
      <c r="RYI79" s="265"/>
      <c r="RYJ79" s="266"/>
      <c r="RYK79" s="200"/>
      <c r="RYL79" s="266"/>
      <c r="RYM79" s="261"/>
      <c r="RYN79" s="265"/>
      <c r="RYO79" s="266"/>
      <c r="RYP79" s="200"/>
      <c r="RYQ79" s="266"/>
      <c r="RYR79" s="261"/>
      <c r="RYS79" s="265"/>
      <c r="RYT79" s="266"/>
      <c r="RYU79" s="200"/>
      <c r="RYV79" s="266"/>
      <c r="RYW79" s="261"/>
      <c r="RYX79" s="265"/>
      <c r="RYY79" s="266"/>
      <c r="RYZ79" s="200"/>
      <c r="RZA79" s="266"/>
      <c r="RZB79" s="261"/>
      <c r="RZC79" s="265"/>
      <c r="RZD79" s="266"/>
      <c r="RZE79" s="200"/>
      <c r="RZF79" s="266"/>
      <c r="RZG79" s="261"/>
      <c r="RZH79" s="265"/>
      <c r="RZI79" s="266"/>
      <c r="RZJ79" s="200"/>
      <c r="RZK79" s="266"/>
      <c r="RZL79" s="261"/>
      <c r="RZM79" s="265"/>
      <c r="RZN79" s="266"/>
      <c r="RZO79" s="200"/>
      <c r="RZP79" s="266"/>
      <c r="RZQ79" s="261"/>
      <c r="RZR79" s="265"/>
      <c r="RZS79" s="266"/>
      <c r="RZT79" s="200"/>
      <c r="RZU79" s="266"/>
      <c r="RZV79" s="261"/>
      <c r="RZW79" s="265"/>
      <c r="RZX79" s="266"/>
      <c r="RZY79" s="200"/>
      <c r="RZZ79" s="266"/>
      <c r="SAA79" s="261"/>
      <c r="SAB79" s="265"/>
      <c r="SAC79" s="266"/>
      <c r="SAD79" s="200"/>
      <c r="SAE79" s="266"/>
      <c r="SAF79" s="261"/>
      <c r="SAG79" s="265"/>
      <c r="SAH79" s="266"/>
      <c r="SAI79" s="200"/>
      <c r="SAJ79" s="266"/>
      <c r="SAK79" s="261"/>
      <c r="SAL79" s="265"/>
      <c r="SAM79" s="266"/>
      <c r="SAN79" s="200"/>
      <c r="SAO79" s="266"/>
      <c r="SAP79" s="261"/>
      <c r="SAQ79" s="265"/>
      <c r="SAR79" s="266"/>
      <c r="SAS79" s="200"/>
      <c r="SAT79" s="266"/>
      <c r="SAU79" s="261"/>
      <c r="SAV79" s="265"/>
      <c r="SAW79" s="266"/>
      <c r="SAX79" s="200"/>
      <c r="SAY79" s="266"/>
      <c r="SAZ79" s="261"/>
      <c r="SBA79" s="265"/>
      <c r="SBB79" s="266"/>
      <c r="SBC79" s="200"/>
      <c r="SBD79" s="266"/>
      <c r="SBE79" s="261"/>
      <c r="SBF79" s="265"/>
      <c r="SBG79" s="266"/>
      <c r="SBH79" s="200"/>
      <c r="SBI79" s="266"/>
      <c r="SBJ79" s="261"/>
      <c r="SBK79" s="265"/>
      <c r="SBL79" s="266"/>
      <c r="SBM79" s="200"/>
      <c r="SBN79" s="266"/>
      <c r="SBO79" s="261"/>
      <c r="SBP79" s="265"/>
      <c r="SBQ79" s="266"/>
      <c r="SBR79" s="200"/>
      <c r="SBS79" s="266"/>
      <c r="SBT79" s="261"/>
      <c r="SBU79" s="265"/>
      <c r="SBV79" s="266"/>
      <c r="SBW79" s="200"/>
      <c r="SBX79" s="266"/>
      <c r="SBY79" s="261"/>
      <c r="SBZ79" s="265"/>
      <c r="SCA79" s="266"/>
      <c r="SCB79" s="200"/>
      <c r="SCC79" s="266"/>
      <c r="SCD79" s="261"/>
      <c r="SCE79" s="265"/>
      <c r="SCF79" s="266"/>
      <c r="SCG79" s="200"/>
      <c r="SCH79" s="266"/>
      <c r="SCI79" s="261"/>
      <c r="SCJ79" s="265"/>
      <c r="SCK79" s="266"/>
      <c r="SCL79" s="200"/>
      <c r="SCM79" s="266"/>
      <c r="SCN79" s="261"/>
      <c r="SCO79" s="265"/>
      <c r="SCP79" s="266"/>
      <c r="SCQ79" s="200"/>
      <c r="SCR79" s="266"/>
      <c r="SCS79" s="261"/>
      <c r="SCT79" s="265"/>
      <c r="SCU79" s="266"/>
      <c r="SCV79" s="200"/>
      <c r="SCW79" s="266"/>
      <c r="SCX79" s="261"/>
      <c r="SCY79" s="265"/>
      <c r="SCZ79" s="266"/>
      <c r="SDA79" s="200"/>
      <c r="SDB79" s="266"/>
      <c r="SDC79" s="261"/>
      <c r="SDD79" s="265"/>
      <c r="SDE79" s="266"/>
      <c r="SDF79" s="200"/>
      <c r="SDG79" s="266"/>
      <c r="SDH79" s="261"/>
      <c r="SDI79" s="265"/>
      <c r="SDJ79" s="266"/>
      <c r="SDK79" s="200"/>
      <c r="SDL79" s="266"/>
      <c r="SDM79" s="261"/>
      <c r="SDN79" s="265"/>
      <c r="SDO79" s="266"/>
      <c r="SDP79" s="200"/>
      <c r="SDQ79" s="266"/>
      <c r="SDR79" s="261"/>
      <c r="SDS79" s="265"/>
      <c r="SDT79" s="266"/>
      <c r="SDU79" s="200"/>
      <c r="SDV79" s="266"/>
      <c r="SDW79" s="261"/>
      <c r="SDX79" s="265"/>
      <c r="SDY79" s="266"/>
      <c r="SDZ79" s="200"/>
      <c r="SEA79" s="266"/>
      <c r="SEB79" s="261"/>
      <c r="SEC79" s="265"/>
      <c r="SED79" s="266"/>
      <c r="SEE79" s="200"/>
      <c r="SEF79" s="266"/>
      <c r="SEG79" s="261"/>
      <c r="SEH79" s="265"/>
      <c r="SEI79" s="266"/>
      <c r="SEJ79" s="200"/>
      <c r="SEK79" s="266"/>
      <c r="SEL79" s="261"/>
      <c r="SEM79" s="265"/>
      <c r="SEN79" s="266"/>
      <c r="SEO79" s="200"/>
      <c r="SEP79" s="266"/>
      <c r="SEQ79" s="261"/>
      <c r="SER79" s="265"/>
      <c r="SES79" s="266"/>
      <c r="SET79" s="200"/>
      <c r="SEU79" s="266"/>
      <c r="SEV79" s="261"/>
      <c r="SEW79" s="265"/>
      <c r="SEX79" s="266"/>
      <c r="SEY79" s="200"/>
      <c r="SEZ79" s="266"/>
      <c r="SFA79" s="261"/>
      <c r="SFB79" s="265"/>
      <c r="SFC79" s="266"/>
      <c r="SFD79" s="200"/>
      <c r="SFE79" s="266"/>
      <c r="SFF79" s="261"/>
      <c r="SFG79" s="265"/>
      <c r="SFH79" s="266"/>
      <c r="SFI79" s="200"/>
      <c r="SFJ79" s="266"/>
      <c r="SFK79" s="261"/>
      <c r="SFL79" s="265"/>
      <c r="SFM79" s="266"/>
      <c r="SFN79" s="200"/>
      <c r="SFO79" s="266"/>
      <c r="SFP79" s="261"/>
      <c r="SFQ79" s="265"/>
      <c r="SFR79" s="266"/>
      <c r="SFS79" s="200"/>
      <c r="SFT79" s="266"/>
      <c r="SFU79" s="261"/>
      <c r="SFV79" s="265"/>
      <c r="SFW79" s="266"/>
      <c r="SFX79" s="200"/>
      <c r="SFY79" s="266"/>
      <c r="SFZ79" s="261"/>
      <c r="SGA79" s="265"/>
      <c r="SGB79" s="266"/>
      <c r="SGC79" s="200"/>
      <c r="SGD79" s="266"/>
      <c r="SGE79" s="261"/>
      <c r="SGF79" s="265"/>
      <c r="SGG79" s="266"/>
      <c r="SGH79" s="200"/>
      <c r="SGI79" s="266"/>
      <c r="SGJ79" s="261"/>
      <c r="SGK79" s="265"/>
      <c r="SGL79" s="266"/>
      <c r="SGM79" s="200"/>
      <c r="SGN79" s="266"/>
      <c r="SGO79" s="261"/>
      <c r="SGP79" s="265"/>
      <c r="SGQ79" s="266"/>
      <c r="SGR79" s="200"/>
      <c r="SGS79" s="266"/>
      <c r="SGT79" s="261"/>
      <c r="SGU79" s="265"/>
      <c r="SGV79" s="266"/>
      <c r="SGW79" s="200"/>
      <c r="SGX79" s="266"/>
      <c r="SGY79" s="261"/>
      <c r="SGZ79" s="265"/>
      <c r="SHA79" s="266"/>
      <c r="SHB79" s="200"/>
      <c r="SHC79" s="266"/>
      <c r="SHD79" s="261"/>
      <c r="SHE79" s="265"/>
      <c r="SHF79" s="266"/>
      <c r="SHG79" s="200"/>
      <c r="SHH79" s="266"/>
      <c r="SHI79" s="261"/>
      <c r="SHJ79" s="265"/>
      <c r="SHK79" s="266"/>
      <c r="SHL79" s="200"/>
      <c r="SHM79" s="266"/>
      <c r="SHN79" s="261"/>
      <c r="SHO79" s="265"/>
      <c r="SHP79" s="266"/>
      <c r="SHQ79" s="200"/>
      <c r="SHR79" s="266"/>
      <c r="SHS79" s="261"/>
      <c r="SHT79" s="265"/>
      <c r="SHU79" s="266"/>
      <c r="SHV79" s="200"/>
      <c r="SHW79" s="266"/>
      <c r="SHX79" s="261"/>
      <c r="SHY79" s="265"/>
      <c r="SHZ79" s="266"/>
      <c r="SIA79" s="200"/>
      <c r="SIB79" s="266"/>
      <c r="SIC79" s="261"/>
      <c r="SID79" s="265"/>
      <c r="SIE79" s="266"/>
      <c r="SIF79" s="200"/>
      <c r="SIG79" s="266"/>
      <c r="SIH79" s="261"/>
      <c r="SII79" s="265"/>
      <c r="SIJ79" s="266"/>
      <c r="SIK79" s="200"/>
      <c r="SIL79" s="266"/>
      <c r="SIM79" s="261"/>
      <c r="SIN79" s="265"/>
      <c r="SIO79" s="266"/>
      <c r="SIP79" s="200"/>
      <c r="SIQ79" s="266"/>
      <c r="SIR79" s="261"/>
      <c r="SIS79" s="265"/>
      <c r="SIT79" s="266"/>
      <c r="SIU79" s="200"/>
      <c r="SIV79" s="266"/>
      <c r="SIW79" s="261"/>
      <c r="SIX79" s="265"/>
      <c r="SIY79" s="266"/>
      <c r="SIZ79" s="200"/>
      <c r="SJA79" s="266"/>
      <c r="SJB79" s="261"/>
      <c r="SJC79" s="265"/>
      <c r="SJD79" s="266"/>
      <c r="SJE79" s="200"/>
      <c r="SJF79" s="266"/>
      <c r="SJG79" s="261"/>
      <c r="SJH79" s="265"/>
      <c r="SJI79" s="266"/>
      <c r="SJJ79" s="200"/>
      <c r="SJK79" s="266"/>
      <c r="SJL79" s="261"/>
      <c r="SJM79" s="265"/>
      <c r="SJN79" s="266"/>
      <c r="SJO79" s="200"/>
      <c r="SJP79" s="266"/>
      <c r="SJQ79" s="261"/>
      <c r="SJR79" s="265"/>
      <c r="SJS79" s="266"/>
      <c r="SJT79" s="200"/>
      <c r="SJU79" s="266"/>
      <c r="SJV79" s="261"/>
      <c r="SJW79" s="265"/>
      <c r="SJX79" s="266"/>
      <c r="SJY79" s="200"/>
      <c r="SJZ79" s="266"/>
      <c r="SKA79" s="261"/>
      <c r="SKB79" s="265"/>
      <c r="SKC79" s="266"/>
      <c r="SKD79" s="200"/>
      <c r="SKE79" s="266"/>
      <c r="SKF79" s="261"/>
      <c r="SKG79" s="265"/>
      <c r="SKH79" s="266"/>
      <c r="SKI79" s="200"/>
      <c r="SKJ79" s="266"/>
      <c r="SKK79" s="261"/>
      <c r="SKL79" s="265"/>
      <c r="SKM79" s="266"/>
      <c r="SKN79" s="200"/>
      <c r="SKO79" s="266"/>
      <c r="SKP79" s="261"/>
      <c r="SKQ79" s="265"/>
      <c r="SKR79" s="266"/>
      <c r="SKS79" s="200"/>
      <c r="SKT79" s="266"/>
      <c r="SKU79" s="261"/>
      <c r="SKV79" s="265"/>
      <c r="SKW79" s="266"/>
      <c r="SKX79" s="200"/>
      <c r="SKY79" s="266"/>
      <c r="SKZ79" s="261"/>
      <c r="SLA79" s="265"/>
      <c r="SLB79" s="266"/>
      <c r="SLC79" s="200"/>
      <c r="SLD79" s="266"/>
      <c r="SLE79" s="261"/>
      <c r="SLF79" s="265"/>
      <c r="SLG79" s="266"/>
      <c r="SLH79" s="200"/>
      <c r="SLI79" s="266"/>
      <c r="SLJ79" s="261"/>
      <c r="SLK79" s="265"/>
      <c r="SLL79" s="266"/>
      <c r="SLM79" s="200"/>
      <c r="SLN79" s="266"/>
      <c r="SLO79" s="261"/>
      <c r="SLP79" s="265"/>
      <c r="SLQ79" s="266"/>
      <c r="SLR79" s="200"/>
      <c r="SLS79" s="266"/>
      <c r="SLT79" s="261"/>
      <c r="SLU79" s="265"/>
      <c r="SLV79" s="266"/>
      <c r="SLW79" s="200"/>
      <c r="SLX79" s="266"/>
      <c r="SLY79" s="261"/>
      <c r="SLZ79" s="265"/>
      <c r="SMA79" s="266"/>
      <c r="SMB79" s="200"/>
      <c r="SMC79" s="266"/>
      <c r="SMD79" s="261"/>
      <c r="SME79" s="265"/>
      <c r="SMF79" s="266"/>
      <c r="SMG79" s="200"/>
      <c r="SMH79" s="266"/>
      <c r="SMI79" s="261"/>
      <c r="SMJ79" s="265"/>
      <c r="SMK79" s="266"/>
      <c r="SML79" s="200"/>
      <c r="SMM79" s="266"/>
      <c r="SMN79" s="261"/>
      <c r="SMO79" s="265"/>
      <c r="SMP79" s="266"/>
      <c r="SMQ79" s="200"/>
      <c r="SMR79" s="266"/>
      <c r="SMS79" s="261"/>
      <c r="SMT79" s="265"/>
      <c r="SMU79" s="266"/>
      <c r="SMV79" s="200"/>
      <c r="SMW79" s="266"/>
      <c r="SMX79" s="261"/>
      <c r="SMY79" s="265"/>
      <c r="SMZ79" s="266"/>
      <c r="SNA79" s="200"/>
      <c r="SNB79" s="266"/>
      <c r="SNC79" s="261"/>
      <c r="SND79" s="265"/>
      <c r="SNE79" s="266"/>
      <c r="SNF79" s="200"/>
      <c r="SNG79" s="266"/>
      <c r="SNH79" s="261"/>
      <c r="SNI79" s="265"/>
      <c r="SNJ79" s="266"/>
      <c r="SNK79" s="200"/>
      <c r="SNL79" s="266"/>
      <c r="SNM79" s="261"/>
      <c r="SNN79" s="265"/>
      <c r="SNO79" s="266"/>
      <c r="SNP79" s="200"/>
      <c r="SNQ79" s="266"/>
      <c r="SNR79" s="261"/>
      <c r="SNS79" s="265"/>
      <c r="SNT79" s="266"/>
      <c r="SNU79" s="200"/>
      <c r="SNV79" s="266"/>
      <c r="SNW79" s="261"/>
      <c r="SNX79" s="265"/>
      <c r="SNY79" s="266"/>
      <c r="SNZ79" s="200"/>
      <c r="SOA79" s="266"/>
      <c r="SOB79" s="261"/>
      <c r="SOC79" s="265"/>
      <c r="SOD79" s="266"/>
      <c r="SOE79" s="200"/>
      <c r="SOF79" s="266"/>
      <c r="SOG79" s="261"/>
      <c r="SOH79" s="265"/>
      <c r="SOI79" s="266"/>
      <c r="SOJ79" s="200"/>
      <c r="SOK79" s="266"/>
      <c r="SOL79" s="261"/>
      <c r="SOM79" s="265"/>
      <c r="SON79" s="266"/>
      <c r="SOO79" s="200"/>
      <c r="SOP79" s="266"/>
      <c r="SOQ79" s="261"/>
      <c r="SOR79" s="265"/>
      <c r="SOS79" s="266"/>
      <c r="SOT79" s="200"/>
      <c r="SOU79" s="266"/>
      <c r="SOV79" s="261"/>
      <c r="SOW79" s="265"/>
      <c r="SOX79" s="266"/>
      <c r="SOY79" s="200"/>
      <c r="SOZ79" s="266"/>
      <c r="SPA79" s="261"/>
      <c r="SPB79" s="265"/>
      <c r="SPC79" s="266"/>
      <c r="SPD79" s="200"/>
      <c r="SPE79" s="266"/>
      <c r="SPF79" s="261"/>
      <c r="SPG79" s="265"/>
      <c r="SPH79" s="266"/>
      <c r="SPI79" s="200"/>
      <c r="SPJ79" s="266"/>
      <c r="SPK79" s="261"/>
      <c r="SPL79" s="265"/>
      <c r="SPM79" s="266"/>
      <c r="SPN79" s="200"/>
      <c r="SPO79" s="266"/>
      <c r="SPP79" s="261"/>
      <c r="SPQ79" s="265"/>
      <c r="SPR79" s="266"/>
      <c r="SPS79" s="200"/>
      <c r="SPT79" s="266"/>
      <c r="SPU79" s="261"/>
      <c r="SPV79" s="265"/>
      <c r="SPW79" s="266"/>
      <c r="SPX79" s="200"/>
      <c r="SPY79" s="266"/>
      <c r="SPZ79" s="261"/>
      <c r="SQA79" s="265"/>
      <c r="SQB79" s="266"/>
      <c r="SQC79" s="200"/>
      <c r="SQD79" s="266"/>
      <c r="SQE79" s="261"/>
      <c r="SQF79" s="265"/>
      <c r="SQG79" s="266"/>
      <c r="SQH79" s="200"/>
      <c r="SQI79" s="266"/>
      <c r="SQJ79" s="261"/>
      <c r="SQK79" s="265"/>
      <c r="SQL79" s="266"/>
      <c r="SQM79" s="200"/>
      <c r="SQN79" s="266"/>
      <c r="SQO79" s="261"/>
      <c r="SQP79" s="265"/>
      <c r="SQQ79" s="266"/>
      <c r="SQR79" s="200"/>
      <c r="SQS79" s="266"/>
      <c r="SQT79" s="261"/>
      <c r="SQU79" s="265"/>
      <c r="SQV79" s="266"/>
      <c r="SQW79" s="200"/>
      <c r="SQX79" s="266"/>
      <c r="SQY79" s="261"/>
      <c r="SQZ79" s="265"/>
      <c r="SRA79" s="266"/>
      <c r="SRB79" s="200"/>
      <c r="SRC79" s="266"/>
      <c r="SRD79" s="261"/>
      <c r="SRE79" s="265"/>
      <c r="SRF79" s="266"/>
      <c r="SRG79" s="200"/>
      <c r="SRH79" s="266"/>
      <c r="SRI79" s="261"/>
      <c r="SRJ79" s="265"/>
      <c r="SRK79" s="266"/>
      <c r="SRL79" s="200"/>
      <c r="SRM79" s="266"/>
      <c r="SRN79" s="261"/>
      <c r="SRO79" s="265"/>
      <c r="SRP79" s="266"/>
      <c r="SRQ79" s="200"/>
      <c r="SRR79" s="266"/>
      <c r="SRS79" s="261"/>
      <c r="SRT79" s="265"/>
      <c r="SRU79" s="266"/>
      <c r="SRV79" s="200"/>
      <c r="SRW79" s="266"/>
      <c r="SRX79" s="261"/>
      <c r="SRY79" s="265"/>
      <c r="SRZ79" s="266"/>
      <c r="SSA79" s="200"/>
      <c r="SSB79" s="266"/>
      <c r="SSC79" s="261"/>
      <c r="SSD79" s="265"/>
      <c r="SSE79" s="266"/>
      <c r="SSF79" s="200"/>
      <c r="SSG79" s="266"/>
      <c r="SSH79" s="261"/>
      <c r="SSI79" s="265"/>
      <c r="SSJ79" s="266"/>
      <c r="SSK79" s="200"/>
      <c r="SSL79" s="266"/>
      <c r="SSM79" s="261"/>
      <c r="SSN79" s="265"/>
      <c r="SSO79" s="266"/>
      <c r="SSP79" s="200"/>
      <c r="SSQ79" s="266"/>
      <c r="SSR79" s="261"/>
      <c r="SSS79" s="265"/>
      <c r="SST79" s="266"/>
      <c r="SSU79" s="200"/>
      <c r="SSV79" s="266"/>
      <c r="SSW79" s="261"/>
      <c r="SSX79" s="265"/>
      <c r="SSY79" s="266"/>
      <c r="SSZ79" s="200"/>
      <c r="STA79" s="266"/>
      <c r="STB79" s="261"/>
      <c r="STC79" s="265"/>
      <c r="STD79" s="266"/>
      <c r="STE79" s="200"/>
      <c r="STF79" s="266"/>
      <c r="STG79" s="261"/>
      <c r="STH79" s="265"/>
      <c r="STI79" s="266"/>
      <c r="STJ79" s="200"/>
      <c r="STK79" s="266"/>
      <c r="STL79" s="261"/>
      <c r="STM79" s="265"/>
      <c r="STN79" s="266"/>
      <c r="STO79" s="200"/>
      <c r="STP79" s="266"/>
      <c r="STQ79" s="261"/>
      <c r="STR79" s="265"/>
      <c r="STS79" s="266"/>
      <c r="STT79" s="200"/>
      <c r="STU79" s="266"/>
      <c r="STV79" s="261"/>
      <c r="STW79" s="265"/>
      <c r="STX79" s="266"/>
      <c r="STY79" s="200"/>
      <c r="STZ79" s="266"/>
      <c r="SUA79" s="261"/>
      <c r="SUB79" s="265"/>
      <c r="SUC79" s="266"/>
      <c r="SUD79" s="200"/>
      <c r="SUE79" s="266"/>
      <c r="SUF79" s="261"/>
      <c r="SUG79" s="265"/>
      <c r="SUH79" s="266"/>
      <c r="SUI79" s="200"/>
      <c r="SUJ79" s="266"/>
      <c r="SUK79" s="261"/>
      <c r="SUL79" s="265"/>
      <c r="SUM79" s="266"/>
      <c r="SUN79" s="200"/>
      <c r="SUO79" s="266"/>
      <c r="SUP79" s="261"/>
      <c r="SUQ79" s="265"/>
      <c r="SUR79" s="266"/>
      <c r="SUS79" s="200"/>
      <c r="SUT79" s="266"/>
      <c r="SUU79" s="261"/>
      <c r="SUV79" s="265"/>
      <c r="SUW79" s="266"/>
      <c r="SUX79" s="200"/>
      <c r="SUY79" s="266"/>
      <c r="SUZ79" s="261"/>
      <c r="SVA79" s="265"/>
      <c r="SVB79" s="266"/>
      <c r="SVC79" s="200"/>
      <c r="SVD79" s="266"/>
      <c r="SVE79" s="261"/>
      <c r="SVF79" s="265"/>
      <c r="SVG79" s="266"/>
      <c r="SVH79" s="200"/>
      <c r="SVI79" s="266"/>
      <c r="SVJ79" s="261"/>
      <c r="SVK79" s="265"/>
      <c r="SVL79" s="266"/>
      <c r="SVM79" s="200"/>
      <c r="SVN79" s="266"/>
      <c r="SVO79" s="261"/>
      <c r="SVP79" s="265"/>
      <c r="SVQ79" s="266"/>
      <c r="SVR79" s="200"/>
      <c r="SVS79" s="266"/>
      <c r="SVT79" s="261"/>
      <c r="SVU79" s="265"/>
      <c r="SVV79" s="266"/>
      <c r="SVW79" s="200"/>
      <c r="SVX79" s="266"/>
      <c r="SVY79" s="261"/>
      <c r="SVZ79" s="265"/>
      <c r="SWA79" s="266"/>
      <c r="SWB79" s="200"/>
      <c r="SWC79" s="266"/>
      <c r="SWD79" s="261"/>
      <c r="SWE79" s="265"/>
      <c r="SWF79" s="266"/>
      <c r="SWG79" s="200"/>
      <c r="SWH79" s="266"/>
      <c r="SWI79" s="261"/>
      <c r="SWJ79" s="265"/>
      <c r="SWK79" s="266"/>
      <c r="SWL79" s="200"/>
      <c r="SWM79" s="266"/>
      <c r="SWN79" s="261"/>
      <c r="SWO79" s="265"/>
      <c r="SWP79" s="266"/>
      <c r="SWQ79" s="200"/>
      <c r="SWR79" s="266"/>
      <c r="SWS79" s="261"/>
      <c r="SWT79" s="265"/>
      <c r="SWU79" s="266"/>
      <c r="SWV79" s="200"/>
      <c r="SWW79" s="266"/>
      <c r="SWX79" s="261"/>
      <c r="SWY79" s="265"/>
      <c r="SWZ79" s="266"/>
      <c r="SXA79" s="200"/>
      <c r="SXB79" s="266"/>
      <c r="SXC79" s="261"/>
      <c r="SXD79" s="265"/>
      <c r="SXE79" s="266"/>
      <c r="SXF79" s="200"/>
      <c r="SXG79" s="266"/>
      <c r="SXH79" s="261"/>
      <c r="SXI79" s="265"/>
      <c r="SXJ79" s="266"/>
      <c r="SXK79" s="200"/>
      <c r="SXL79" s="266"/>
      <c r="SXM79" s="261"/>
      <c r="SXN79" s="265"/>
      <c r="SXO79" s="266"/>
      <c r="SXP79" s="200"/>
      <c r="SXQ79" s="266"/>
      <c r="SXR79" s="261"/>
      <c r="SXS79" s="265"/>
      <c r="SXT79" s="266"/>
      <c r="SXU79" s="200"/>
      <c r="SXV79" s="266"/>
      <c r="SXW79" s="261"/>
      <c r="SXX79" s="265"/>
      <c r="SXY79" s="266"/>
      <c r="SXZ79" s="200"/>
      <c r="SYA79" s="266"/>
      <c r="SYB79" s="261"/>
      <c r="SYC79" s="265"/>
      <c r="SYD79" s="266"/>
      <c r="SYE79" s="200"/>
      <c r="SYF79" s="266"/>
      <c r="SYG79" s="261"/>
      <c r="SYH79" s="265"/>
      <c r="SYI79" s="266"/>
      <c r="SYJ79" s="200"/>
      <c r="SYK79" s="266"/>
      <c r="SYL79" s="261"/>
      <c r="SYM79" s="265"/>
      <c r="SYN79" s="266"/>
      <c r="SYO79" s="200"/>
      <c r="SYP79" s="266"/>
      <c r="SYQ79" s="261"/>
      <c r="SYR79" s="265"/>
      <c r="SYS79" s="266"/>
      <c r="SYT79" s="200"/>
      <c r="SYU79" s="266"/>
      <c r="SYV79" s="261"/>
      <c r="SYW79" s="265"/>
      <c r="SYX79" s="266"/>
      <c r="SYY79" s="200"/>
      <c r="SYZ79" s="266"/>
      <c r="SZA79" s="261"/>
      <c r="SZB79" s="265"/>
      <c r="SZC79" s="266"/>
      <c r="SZD79" s="200"/>
      <c r="SZE79" s="266"/>
      <c r="SZF79" s="261"/>
      <c r="SZG79" s="265"/>
      <c r="SZH79" s="266"/>
      <c r="SZI79" s="200"/>
      <c r="SZJ79" s="266"/>
      <c r="SZK79" s="261"/>
      <c r="SZL79" s="265"/>
      <c r="SZM79" s="266"/>
      <c r="SZN79" s="200"/>
      <c r="SZO79" s="266"/>
      <c r="SZP79" s="261"/>
      <c r="SZQ79" s="265"/>
      <c r="SZR79" s="266"/>
      <c r="SZS79" s="200"/>
      <c r="SZT79" s="266"/>
      <c r="SZU79" s="261"/>
      <c r="SZV79" s="265"/>
      <c r="SZW79" s="266"/>
      <c r="SZX79" s="200"/>
      <c r="SZY79" s="266"/>
      <c r="SZZ79" s="261"/>
      <c r="TAA79" s="265"/>
      <c r="TAB79" s="266"/>
      <c r="TAC79" s="200"/>
      <c r="TAD79" s="266"/>
      <c r="TAE79" s="261"/>
      <c r="TAF79" s="265"/>
      <c r="TAG79" s="266"/>
      <c r="TAH79" s="200"/>
      <c r="TAI79" s="266"/>
      <c r="TAJ79" s="261"/>
      <c r="TAK79" s="265"/>
      <c r="TAL79" s="266"/>
      <c r="TAM79" s="200"/>
      <c r="TAN79" s="266"/>
      <c r="TAO79" s="261"/>
      <c r="TAP79" s="265"/>
      <c r="TAQ79" s="266"/>
      <c r="TAR79" s="200"/>
      <c r="TAS79" s="266"/>
      <c r="TAT79" s="261"/>
      <c r="TAU79" s="265"/>
      <c r="TAV79" s="266"/>
      <c r="TAW79" s="200"/>
      <c r="TAX79" s="266"/>
      <c r="TAY79" s="261"/>
      <c r="TAZ79" s="265"/>
      <c r="TBA79" s="266"/>
      <c r="TBB79" s="200"/>
      <c r="TBC79" s="266"/>
      <c r="TBD79" s="261"/>
      <c r="TBE79" s="265"/>
      <c r="TBF79" s="266"/>
      <c r="TBG79" s="200"/>
      <c r="TBH79" s="266"/>
      <c r="TBI79" s="261"/>
      <c r="TBJ79" s="265"/>
      <c r="TBK79" s="266"/>
      <c r="TBL79" s="200"/>
      <c r="TBM79" s="266"/>
      <c r="TBN79" s="261"/>
      <c r="TBO79" s="265"/>
      <c r="TBP79" s="266"/>
      <c r="TBQ79" s="200"/>
      <c r="TBR79" s="266"/>
      <c r="TBS79" s="261"/>
      <c r="TBT79" s="265"/>
      <c r="TBU79" s="266"/>
      <c r="TBV79" s="200"/>
      <c r="TBW79" s="266"/>
      <c r="TBX79" s="261"/>
      <c r="TBY79" s="265"/>
      <c r="TBZ79" s="266"/>
      <c r="TCA79" s="200"/>
      <c r="TCB79" s="266"/>
      <c r="TCC79" s="261"/>
      <c r="TCD79" s="265"/>
      <c r="TCE79" s="266"/>
      <c r="TCF79" s="200"/>
      <c r="TCG79" s="266"/>
      <c r="TCH79" s="261"/>
      <c r="TCI79" s="265"/>
      <c r="TCJ79" s="266"/>
      <c r="TCK79" s="200"/>
      <c r="TCL79" s="266"/>
      <c r="TCM79" s="261"/>
      <c r="TCN79" s="265"/>
      <c r="TCO79" s="266"/>
      <c r="TCP79" s="200"/>
      <c r="TCQ79" s="266"/>
      <c r="TCR79" s="261"/>
      <c r="TCS79" s="265"/>
      <c r="TCT79" s="266"/>
      <c r="TCU79" s="200"/>
      <c r="TCV79" s="266"/>
      <c r="TCW79" s="261"/>
      <c r="TCX79" s="265"/>
      <c r="TCY79" s="266"/>
      <c r="TCZ79" s="200"/>
      <c r="TDA79" s="266"/>
      <c r="TDB79" s="261"/>
      <c r="TDC79" s="265"/>
      <c r="TDD79" s="266"/>
      <c r="TDE79" s="200"/>
      <c r="TDF79" s="266"/>
      <c r="TDG79" s="261"/>
      <c r="TDH79" s="265"/>
      <c r="TDI79" s="266"/>
      <c r="TDJ79" s="200"/>
      <c r="TDK79" s="266"/>
      <c r="TDL79" s="261"/>
      <c r="TDM79" s="265"/>
      <c r="TDN79" s="266"/>
      <c r="TDO79" s="200"/>
      <c r="TDP79" s="266"/>
      <c r="TDQ79" s="261"/>
      <c r="TDR79" s="265"/>
      <c r="TDS79" s="266"/>
      <c r="TDT79" s="200"/>
      <c r="TDU79" s="266"/>
      <c r="TDV79" s="261"/>
      <c r="TDW79" s="265"/>
      <c r="TDX79" s="266"/>
      <c r="TDY79" s="200"/>
      <c r="TDZ79" s="266"/>
      <c r="TEA79" s="261"/>
      <c r="TEB79" s="265"/>
      <c r="TEC79" s="266"/>
      <c r="TED79" s="200"/>
      <c r="TEE79" s="266"/>
      <c r="TEF79" s="261"/>
      <c r="TEG79" s="265"/>
      <c r="TEH79" s="266"/>
      <c r="TEI79" s="200"/>
      <c r="TEJ79" s="266"/>
      <c r="TEK79" s="261"/>
      <c r="TEL79" s="265"/>
      <c r="TEM79" s="266"/>
      <c r="TEN79" s="200"/>
      <c r="TEO79" s="266"/>
      <c r="TEP79" s="261"/>
      <c r="TEQ79" s="265"/>
      <c r="TER79" s="266"/>
      <c r="TES79" s="200"/>
      <c r="TET79" s="266"/>
      <c r="TEU79" s="261"/>
      <c r="TEV79" s="265"/>
      <c r="TEW79" s="266"/>
      <c r="TEX79" s="200"/>
      <c r="TEY79" s="266"/>
      <c r="TEZ79" s="261"/>
      <c r="TFA79" s="265"/>
      <c r="TFB79" s="266"/>
      <c r="TFC79" s="200"/>
      <c r="TFD79" s="266"/>
      <c r="TFE79" s="261"/>
      <c r="TFF79" s="265"/>
      <c r="TFG79" s="266"/>
      <c r="TFH79" s="200"/>
      <c r="TFI79" s="266"/>
      <c r="TFJ79" s="261"/>
      <c r="TFK79" s="265"/>
      <c r="TFL79" s="266"/>
      <c r="TFM79" s="200"/>
      <c r="TFN79" s="266"/>
      <c r="TFO79" s="261"/>
      <c r="TFP79" s="265"/>
      <c r="TFQ79" s="266"/>
      <c r="TFR79" s="200"/>
      <c r="TFS79" s="266"/>
      <c r="TFT79" s="261"/>
      <c r="TFU79" s="265"/>
      <c r="TFV79" s="266"/>
      <c r="TFW79" s="200"/>
      <c r="TFX79" s="266"/>
      <c r="TFY79" s="261"/>
      <c r="TFZ79" s="265"/>
      <c r="TGA79" s="266"/>
      <c r="TGB79" s="200"/>
      <c r="TGC79" s="266"/>
      <c r="TGD79" s="261"/>
      <c r="TGE79" s="265"/>
      <c r="TGF79" s="266"/>
      <c r="TGG79" s="200"/>
      <c r="TGH79" s="266"/>
      <c r="TGI79" s="261"/>
      <c r="TGJ79" s="265"/>
      <c r="TGK79" s="266"/>
      <c r="TGL79" s="200"/>
      <c r="TGM79" s="266"/>
      <c r="TGN79" s="261"/>
      <c r="TGO79" s="265"/>
      <c r="TGP79" s="266"/>
      <c r="TGQ79" s="200"/>
      <c r="TGR79" s="266"/>
      <c r="TGS79" s="261"/>
      <c r="TGT79" s="265"/>
      <c r="TGU79" s="266"/>
      <c r="TGV79" s="200"/>
      <c r="TGW79" s="266"/>
      <c r="TGX79" s="261"/>
      <c r="TGY79" s="265"/>
      <c r="TGZ79" s="266"/>
      <c r="THA79" s="200"/>
      <c r="THB79" s="266"/>
      <c r="THC79" s="261"/>
      <c r="THD79" s="265"/>
      <c r="THE79" s="266"/>
      <c r="THF79" s="200"/>
      <c r="THG79" s="266"/>
      <c r="THH79" s="261"/>
      <c r="THI79" s="265"/>
      <c r="THJ79" s="266"/>
      <c r="THK79" s="200"/>
      <c r="THL79" s="266"/>
      <c r="THM79" s="261"/>
      <c r="THN79" s="265"/>
      <c r="THO79" s="266"/>
      <c r="THP79" s="200"/>
      <c r="THQ79" s="266"/>
      <c r="THR79" s="261"/>
      <c r="THS79" s="265"/>
      <c r="THT79" s="266"/>
      <c r="THU79" s="200"/>
      <c r="THV79" s="266"/>
      <c r="THW79" s="261"/>
      <c r="THX79" s="265"/>
      <c r="THY79" s="266"/>
      <c r="THZ79" s="200"/>
      <c r="TIA79" s="266"/>
      <c r="TIB79" s="261"/>
      <c r="TIC79" s="265"/>
      <c r="TID79" s="266"/>
      <c r="TIE79" s="200"/>
      <c r="TIF79" s="266"/>
      <c r="TIG79" s="261"/>
      <c r="TIH79" s="265"/>
      <c r="TII79" s="266"/>
      <c r="TIJ79" s="200"/>
      <c r="TIK79" s="266"/>
      <c r="TIL79" s="261"/>
      <c r="TIM79" s="265"/>
      <c r="TIN79" s="266"/>
      <c r="TIO79" s="200"/>
      <c r="TIP79" s="266"/>
      <c r="TIQ79" s="261"/>
      <c r="TIR79" s="265"/>
      <c r="TIS79" s="266"/>
      <c r="TIT79" s="200"/>
      <c r="TIU79" s="266"/>
      <c r="TIV79" s="261"/>
      <c r="TIW79" s="265"/>
      <c r="TIX79" s="266"/>
      <c r="TIY79" s="200"/>
      <c r="TIZ79" s="266"/>
      <c r="TJA79" s="261"/>
      <c r="TJB79" s="265"/>
      <c r="TJC79" s="266"/>
      <c r="TJD79" s="200"/>
      <c r="TJE79" s="266"/>
      <c r="TJF79" s="261"/>
      <c r="TJG79" s="265"/>
      <c r="TJH79" s="266"/>
      <c r="TJI79" s="200"/>
      <c r="TJJ79" s="266"/>
      <c r="TJK79" s="261"/>
      <c r="TJL79" s="265"/>
      <c r="TJM79" s="266"/>
      <c r="TJN79" s="200"/>
      <c r="TJO79" s="266"/>
      <c r="TJP79" s="261"/>
      <c r="TJQ79" s="265"/>
      <c r="TJR79" s="266"/>
      <c r="TJS79" s="200"/>
      <c r="TJT79" s="266"/>
      <c r="TJU79" s="261"/>
      <c r="TJV79" s="265"/>
      <c r="TJW79" s="266"/>
      <c r="TJX79" s="200"/>
      <c r="TJY79" s="266"/>
      <c r="TJZ79" s="261"/>
      <c r="TKA79" s="265"/>
      <c r="TKB79" s="266"/>
      <c r="TKC79" s="200"/>
      <c r="TKD79" s="266"/>
      <c r="TKE79" s="261"/>
      <c r="TKF79" s="265"/>
      <c r="TKG79" s="266"/>
      <c r="TKH79" s="200"/>
      <c r="TKI79" s="266"/>
      <c r="TKJ79" s="261"/>
      <c r="TKK79" s="265"/>
      <c r="TKL79" s="266"/>
      <c r="TKM79" s="200"/>
      <c r="TKN79" s="266"/>
      <c r="TKO79" s="261"/>
      <c r="TKP79" s="265"/>
      <c r="TKQ79" s="266"/>
      <c r="TKR79" s="200"/>
      <c r="TKS79" s="266"/>
      <c r="TKT79" s="261"/>
      <c r="TKU79" s="265"/>
      <c r="TKV79" s="266"/>
      <c r="TKW79" s="200"/>
      <c r="TKX79" s="266"/>
      <c r="TKY79" s="261"/>
      <c r="TKZ79" s="265"/>
      <c r="TLA79" s="266"/>
      <c r="TLB79" s="200"/>
      <c r="TLC79" s="266"/>
      <c r="TLD79" s="261"/>
      <c r="TLE79" s="265"/>
      <c r="TLF79" s="266"/>
      <c r="TLG79" s="200"/>
      <c r="TLH79" s="266"/>
      <c r="TLI79" s="261"/>
      <c r="TLJ79" s="265"/>
      <c r="TLK79" s="266"/>
      <c r="TLL79" s="200"/>
      <c r="TLM79" s="266"/>
      <c r="TLN79" s="261"/>
      <c r="TLO79" s="265"/>
      <c r="TLP79" s="266"/>
      <c r="TLQ79" s="200"/>
      <c r="TLR79" s="266"/>
      <c r="TLS79" s="261"/>
      <c r="TLT79" s="265"/>
      <c r="TLU79" s="266"/>
      <c r="TLV79" s="200"/>
      <c r="TLW79" s="266"/>
      <c r="TLX79" s="261"/>
      <c r="TLY79" s="265"/>
      <c r="TLZ79" s="266"/>
      <c r="TMA79" s="200"/>
      <c r="TMB79" s="266"/>
      <c r="TMC79" s="261"/>
      <c r="TMD79" s="265"/>
      <c r="TME79" s="266"/>
      <c r="TMF79" s="200"/>
      <c r="TMG79" s="266"/>
      <c r="TMH79" s="261"/>
      <c r="TMI79" s="265"/>
      <c r="TMJ79" s="266"/>
      <c r="TMK79" s="200"/>
      <c r="TML79" s="266"/>
      <c r="TMM79" s="261"/>
      <c r="TMN79" s="265"/>
      <c r="TMO79" s="266"/>
      <c r="TMP79" s="200"/>
      <c r="TMQ79" s="266"/>
      <c r="TMR79" s="261"/>
      <c r="TMS79" s="265"/>
      <c r="TMT79" s="266"/>
      <c r="TMU79" s="200"/>
      <c r="TMV79" s="266"/>
      <c r="TMW79" s="261"/>
      <c r="TMX79" s="265"/>
      <c r="TMY79" s="266"/>
      <c r="TMZ79" s="200"/>
      <c r="TNA79" s="266"/>
      <c r="TNB79" s="261"/>
      <c r="TNC79" s="265"/>
      <c r="TND79" s="266"/>
      <c r="TNE79" s="200"/>
      <c r="TNF79" s="266"/>
      <c r="TNG79" s="261"/>
      <c r="TNH79" s="265"/>
      <c r="TNI79" s="266"/>
      <c r="TNJ79" s="200"/>
      <c r="TNK79" s="266"/>
      <c r="TNL79" s="261"/>
      <c r="TNM79" s="265"/>
      <c r="TNN79" s="266"/>
      <c r="TNO79" s="200"/>
      <c r="TNP79" s="266"/>
      <c r="TNQ79" s="261"/>
      <c r="TNR79" s="265"/>
      <c r="TNS79" s="266"/>
      <c r="TNT79" s="200"/>
      <c r="TNU79" s="266"/>
      <c r="TNV79" s="261"/>
      <c r="TNW79" s="265"/>
      <c r="TNX79" s="266"/>
      <c r="TNY79" s="200"/>
      <c r="TNZ79" s="266"/>
      <c r="TOA79" s="261"/>
      <c r="TOB79" s="265"/>
      <c r="TOC79" s="266"/>
      <c r="TOD79" s="200"/>
      <c r="TOE79" s="266"/>
      <c r="TOF79" s="261"/>
      <c r="TOG79" s="265"/>
      <c r="TOH79" s="266"/>
      <c r="TOI79" s="200"/>
      <c r="TOJ79" s="266"/>
      <c r="TOK79" s="261"/>
      <c r="TOL79" s="265"/>
      <c r="TOM79" s="266"/>
      <c r="TON79" s="200"/>
      <c r="TOO79" s="266"/>
      <c r="TOP79" s="261"/>
      <c r="TOQ79" s="265"/>
      <c r="TOR79" s="266"/>
      <c r="TOS79" s="200"/>
      <c r="TOT79" s="266"/>
      <c r="TOU79" s="261"/>
      <c r="TOV79" s="265"/>
      <c r="TOW79" s="266"/>
      <c r="TOX79" s="200"/>
      <c r="TOY79" s="266"/>
      <c r="TOZ79" s="261"/>
      <c r="TPA79" s="265"/>
      <c r="TPB79" s="266"/>
      <c r="TPC79" s="200"/>
      <c r="TPD79" s="266"/>
      <c r="TPE79" s="261"/>
      <c r="TPF79" s="265"/>
      <c r="TPG79" s="266"/>
      <c r="TPH79" s="200"/>
      <c r="TPI79" s="266"/>
      <c r="TPJ79" s="261"/>
      <c r="TPK79" s="265"/>
      <c r="TPL79" s="266"/>
      <c r="TPM79" s="200"/>
      <c r="TPN79" s="266"/>
      <c r="TPO79" s="261"/>
      <c r="TPP79" s="265"/>
      <c r="TPQ79" s="266"/>
      <c r="TPR79" s="200"/>
      <c r="TPS79" s="266"/>
      <c r="TPT79" s="261"/>
      <c r="TPU79" s="265"/>
      <c r="TPV79" s="266"/>
      <c r="TPW79" s="200"/>
      <c r="TPX79" s="266"/>
      <c r="TPY79" s="261"/>
      <c r="TPZ79" s="265"/>
      <c r="TQA79" s="266"/>
      <c r="TQB79" s="200"/>
      <c r="TQC79" s="266"/>
      <c r="TQD79" s="261"/>
      <c r="TQE79" s="265"/>
      <c r="TQF79" s="266"/>
      <c r="TQG79" s="200"/>
      <c r="TQH79" s="266"/>
      <c r="TQI79" s="261"/>
      <c r="TQJ79" s="265"/>
      <c r="TQK79" s="266"/>
      <c r="TQL79" s="200"/>
      <c r="TQM79" s="266"/>
      <c r="TQN79" s="261"/>
      <c r="TQO79" s="265"/>
      <c r="TQP79" s="266"/>
      <c r="TQQ79" s="200"/>
      <c r="TQR79" s="266"/>
      <c r="TQS79" s="261"/>
      <c r="TQT79" s="265"/>
      <c r="TQU79" s="266"/>
      <c r="TQV79" s="200"/>
      <c r="TQW79" s="266"/>
      <c r="TQX79" s="261"/>
      <c r="TQY79" s="265"/>
      <c r="TQZ79" s="266"/>
      <c r="TRA79" s="200"/>
      <c r="TRB79" s="266"/>
      <c r="TRC79" s="261"/>
      <c r="TRD79" s="265"/>
      <c r="TRE79" s="266"/>
      <c r="TRF79" s="200"/>
      <c r="TRG79" s="266"/>
      <c r="TRH79" s="261"/>
      <c r="TRI79" s="265"/>
      <c r="TRJ79" s="266"/>
      <c r="TRK79" s="200"/>
      <c r="TRL79" s="266"/>
      <c r="TRM79" s="261"/>
      <c r="TRN79" s="265"/>
      <c r="TRO79" s="266"/>
      <c r="TRP79" s="200"/>
      <c r="TRQ79" s="266"/>
      <c r="TRR79" s="261"/>
      <c r="TRS79" s="265"/>
      <c r="TRT79" s="266"/>
      <c r="TRU79" s="200"/>
      <c r="TRV79" s="266"/>
      <c r="TRW79" s="261"/>
      <c r="TRX79" s="265"/>
      <c r="TRY79" s="266"/>
      <c r="TRZ79" s="200"/>
      <c r="TSA79" s="266"/>
      <c r="TSB79" s="261"/>
      <c r="TSC79" s="265"/>
      <c r="TSD79" s="266"/>
      <c r="TSE79" s="200"/>
      <c r="TSF79" s="266"/>
      <c r="TSG79" s="261"/>
      <c r="TSH79" s="265"/>
      <c r="TSI79" s="266"/>
      <c r="TSJ79" s="200"/>
      <c r="TSK79" s="266"/>
      <c r="TSL79" s="261"/>
      <c r="TSM79" s="265"/>
      <c r="TSN79" s="266"/>
      <c r="TSO79" s="200"/>
      <c r="TSP79" s="266"/>
      <c r="TSQ79" s="261"/>
      <c r="TSR79" s="265"/>
      <c r="TSS79" s="266"/>
      <c r="TST79" s="200"/>
      <c r="TSU79" s="266"/>
      <c r="TSV79" s="261"/>
      <c r="TSW79" s="265"/>
      <c r="TSX79" s="266"/>
      <c r="TSY79" s="200"/>
      <c r="TSZ79" s="266"/>
      <c r="TTA79" s="261"/>
      <c r="TTB79" s="265"/>
      <c r="TTC79" s="266"/>
      <c r="TTD79" s="200"/>
      <c r="TTE79" s="266"/>
      <c r="TTF79" s="261"/>
      <c r="TTG79" s="265"/>
      <c r="TTH79" s="266"/>
      <c r="TTI79" s="200"/>
      <c r="TTJ79" s="266"/>
      <c r="TTK79" s="261"/>
      <c r="TTL79" s="265"/>
      <c r="TTM79" s="266"/>
      <c r="TTN79" s="200"/>
      <c r="TTO79" s="266"/>
      <c r="TTP79" s="261"/>
      <c r="TTQ79" s="265"/>
      <c r="TTR79" s="266"/>
      <c r="TTS79" s="200"/>
      <c r="TTT79" s="266"/>
      <c r="TTU79" s="261"/>
      <c r="TTV79" s="265"/>
      <c r="TTW79" s="266"/>
      <c r="TTX79" s="200"/>
      <c r="TTY79" s="266"/>
      <c r="TTZ79" s="261"/>
      <c r="TUA79" s="265"/>
      <c r="TUB79" s="266"/>
      <c r="TUC79" s="200"/>
      <c r="TUD79" s="266"/>
      <c r="TUE79" s="261"/>
      <c r="TUF79" s="265"/>
      <c r="TUG79" s="266"/>
      <c r="TUH79" s="200"/>
      <c r="TUI79" s="266"/>
      <c r="TUJ79" s="261"/>
      <c r="TUK79" s="265"/>
      <c r="TUL79" s="266"/>
      <c r="TUM79" s="200"/>
      <c r="TUN79" s="266"/>
      <c r="TUO79" s="261"/>
      <c r="TUP79" s="265"/>
      <c r="TUQ79" s="266"/>
      <c r="TUR79" s="200"/>
      <c r="TUS79" s="266"/>
      <c r="TUT79" s="261"/>
      <c r="TUU79" s="265"/>
      <c r="TUV79" s="266"/>
      <c r="TUW79" s="200"/>
      <c r="TUX79" s="266"/>
      <c r="TUY79" s="261"/>
      <c r="TUZ79" s="265"/>
      <c r="TVA79" s="266"/>
      <c r="TVB79" s="200"/>
      <c r="TVC79" s="266"/>
      <c r="TVD79" s="261"/>
      <c r="TVE79" s="265"/>
      <c r="TVF79" s="266"/>
      <c r="TVG79" s="200"/>
      <c r="TVH79" s="266"/>
      <c r="TVI79" s="261"/>
      <c r="TVJ79" s="265"/>
      <c r="TVK79" s="266"/>
      <c r="TVL79" s="200"/>
      <c r="TVM79" s="266"/>
      <c r="TVN79" s="261"/>
      <c r="TVO79" s="265"/>
      <c r="TVP79" s="266"/>
      <c r="TVQ79" s="200"/>
      <c r="TVR79" s="266"/>
      <c r="TVS79" s="261"/>
      <c r="TVT79" s="265"/>
      <c r="TVU79" s="266"/>
      <c r="TVV79" s="200"/>
      <c r="TVW79" s="266"/>
      <c r="TVX79" s="261"/>
      <c r="TVY79" s="265"/>
      <c r="TVZ79" s="266"/>
      <c r="TWA79" s="200"/>
      <c r="TWB79" s="266"/>
      <c r="TWC79" s="261"/>
      <c r="TWD79" s="265"/>
      <c r="TWE79" s="266"/>
      <c r="TWF79" s="200"/>
      <c r="TWG79" s="266"/>
      <c r="TWH79" s="261"/>
      <c r="TWI79" s="265"/>
      <c r="TWJ79" s="266"/>
      <c r="TWK79" s="200"/>
      <c r="TWL79" s="266"/>
      <c r="TWM79" s="261"/>
      <c r="TWN79" s="265"/>
      <c r="TWO79" s="266"/>
      <c r="TWP79" s="200"/>
      <c r="TWQ79" s="266"/>
      <c r="TWR79" s="261"/>
      <c r="TWS79" s="265"/>
      <c r="TWT79" s="266"/>
      <c r="TWU79" s="200"/>
      <c r="TWV79" s="266"/>
      <c r="TWW79" s="261"/>
      <c r="TWX79" s="265"/>
      <c r="TWY79" s="266"/>
      <c r="TWZ79" s="200"/>
      <c r="TXA79" s="266"/>
      <c r="TXB79" s="261"/>
      <c r="TXC79" s="265"/>
      <c r="TXD79" s="266"/>
      <c r="TXE79" s="200"/>
      <c r="TXF79" s="266"/>
      <c r="TXG79" s="261"/>
      <c r="TXH79" s="265"/>
      <c r="TXI79" s="266"/>
      <c r="TXJ79" s="200"/>
      <c r="TXK79" s="266"/>
      <c r="TXL79" s="261"/>
      <c r="TXM79" s="265"/>
      <c r="TXN79" s="266"/>
      <c r="TXO79" s="200"/>
      <c r="TXP79" s="266"/>
      <c r="TXQ79" s="261"/>
      <c r="TXR79" s="265"/>
      <c r="TXS79" s="266"/>
      <c r="TXT79" s="200"/>
      <c r="TXU79" s="266"/>
      <c r="TXV79" s="261"/>
      <c r="TXW79" s="265"/>
      <c r="TXX79" s="266"/>
      <c r="TXY79" s="200"/>
      <c r="TXZ79" s="266"/>
      <c r="TYA79" s="261"/>
      <c r="TYB79" s="265"/>
      <c r="TYC79" s="266"/>
      <c r="TYD79" s="200"/>
      <c r="TYE79" s="266"/>
      <c r="TYF79" s="261"/>
      <c r="TYG79" s="265"/>
      <c r="TYH79" s="266"/>
      <c r="TYI79" s="200"/>
      <c r="TYJ79" s="266"/>
      <c r="TYK79" s="261"/>
      <c r="TYL79" s="265"/>
      <c r="TYM79" s="266"/>
      <c r="TYN79" s="200"/>
      <c r="TYO79" s="266"/>
      <c r="TYP79" s="261"/>
      <c r="TYQ79" s="265"/>
      <c r="TYR79" s="266"/>
      <c r="TYS79" s="200"/>
      <c r="TYT79" s="266"/>
      <c r="TYU79" s="261"/>
      <c r="TYV79" s="265"/>
      <c r="TYW79" s="266"/>
      <c r="TYX79" s="200"/>
      <c r="TYY79" s="266"/>
      <c r="TYZ79" s="261"/>
      <c r="TZA79" s="265"/>
      <c r="TZB79" s="266"/>
      <c r="TZC79" s="200"/>
      <c r="TZD79" s="266"/>
      <c r="TZE79" s="261"/>
      <c r="TZF79" s="265"/>
      <c r="TZG79" s="266"/>
      <c r="TZH79" s="200"/>
      <c r="TZI79" s="266"/>
      <c r="TZJ79" s="261"/>
      <c r="TZK79" s="265"/>
      <c r="TZL79" s="266"/>
      <c r="TZM79" s="200"/>
      <c r="TZN79" s="266"/>
      <c r="TZO79" s="261"/>
      <c r="TZP79" s="265"/>
      <c r="TZQ79" s="266"/>
      <c r="TZR79" s="200"/>
      <c r="TZS79" s="266"/>
      <c r="TZT79" s="261"/>
      <c r="TZU79" s="265"/>
      <c r="TZV79" s="266"/>
      <c r="TZW79" s="200"/>
      <c r="TZX79" s="266"/>
      <c r="TZY79" s="261"/>
      <c r="TZZ79" s="265"/>
      <c r="UAA79" s="266"/>
      <c r="UAB79" s="200"/>
      <c r="UAC79" s="266"/>
      <c r="UAD79" s="261"/>
      <c r="UAE79" s="265"/>
      <c r="UAF79" s="266"/>
      <c r="UAG79" s="200"/>
      <c r="UAH79" s="266"/>
      <c r="UAI79" s="261"/>
      <c r="UAJ79" s="265"/>
      <c r="UAK79" s="266"/>
      <c r="UAL79" s="200"/>
      <c r="UAM79" s="266"/>
      <c r="UAN79" s="261"/>
      <c r="UAO79" s="265"/>
      <c r="UAP79" s="266"/>
      <c r="UAQ79" s="200"/>
      <c r="UAR79" s="266"/>
      <c r="UAS79" s="261"/>
      <c r="UAT79" s="265"/>
      <c r="UAU79" s="266"/>
      <c r="UAV79" s="200"/>
      <c r="UAW79" s="266"/>
      <c r="UAX79" s="261"/>
      <c r="UAY79" s="265"/>
      <c r="UAZ79" s="266"/>
      <c r="UBA79" s="200"/>
      <c r="UBB79" s="266"/>
      <c r="UBC79" s="261"/>
      <c r="UBD79" s="265"/>
      <c r="UBE79" s="266"/>
      <c r="UBF79" s="200"/>
      <c r="UBG79" s="266"/>
      <c r="UBH79" s="261"/>
      <c r="UBI79" s="265"/>
      <c r="UBJ79" s="266"/>
      <c r="UBK79" s="200"/>
      <c r="UBL79" s="266"/>
      <c r="UBM79" s="261"/>
      <c r="UBN79" s="265"/>
      <c r="UBO79" s="266"/>
      <c r="UBP79" s="200"/>
      <c r="UBQ79" s="266"/>
      <c r="UBR79" s="261"/>
      <c r="UBS79" s="265"/>
      <c r="UBT79" s="266"/>
      <c r="UBU79" s="200"/>
      <c r="UBV79" s="266"/>
      <c r="UBW79" s="261"/>
      <c r="UBX79" s="265"/>
      <c r="UBY79" s="266"/>
      <c r="UBZ79" s="200"/>
      <c r="UCA79" s="266"/>
      <c r="UCB79" s="261"/>
      <c r="UCC79" s="265"/>
      <c r="UCD79" s="266"/>
      <c r="UCE79" s="200"/>
      <c r="UCF79" s="266"/>
      <c r="UCG79" s="261"/>
      <c r="UCH79" s="265"/>
      <c r="UCI79" s="266"/>
      <c r="UCJ79" s="200"/>
      <c r="UCK79" s="266"/>
      <c r="UCL79" s="261"/>
      <c r="UCM79" s="265"/>
      <c r="UCN79" s="266"/>
      <c r="UCO79" s="200"/>
      <c r="UCP79" s="266"/>
      <c r="UCQ79" s="261"/>
      <c r="UCR79" s="265"/>
      <c r="UCS79" s="266"/>
      <c r="UCT79" s="200"/>
      <c r="UCU79" s="266"/>
      <c r="UCV79" s="261"/>
      <c r="UCW79" s="265"/>
      <c r="UCX79" s="266"/>
      <c r="UCY79" s="200"/>
      <c r="UCZ79" s="266"/>
      <c r="UDA79" s="261"/>
      <c r="UDB79" s="265"/>
      <c r="UDC79" s="266"/>
      <c r="UDD79" s="200"/>
      <c r="UDE79" s="266"/>
      <c r="UDF79" s="261"/>
      <c r="UDG79" s="265"/>
      <c r="UDH79" s="266"/>
      <c r="UDI79" s="200"/>
      <c r="UDJ79" s="266"/>
      <c r="UDK79" s="261"/>
      <c r="UDL79" s="265"/>
      <c r="UDM79" s="266"/>
      <c r="UDN79" s="200"/>
      <c r="UDO79" s="266"/>
      <c r="UDP79" s="261"/>
      <c r="UDQ79" s="265"/>
      <c r="UDR79" s="266"/>
      <c r="UDS79" s="200"/>
      <c r="UDT79" s="266"/>
      <c r="UDU79" s="261"/>
      <c r="UDV79" s="265"/>
      <c r="UDW79" s="266"/>
      <c r="UDX79" s="200"/>
      <c r="UDY79" s="266"/>
      <c r="UDZ79" s="261"/>
      <c r="UEA79" s="265"/>
      <c r="UEB79" s="266"/>
      <c r="UEC79" s="200"/>
      <c r="UED79" s="266"/>
      <c r="UEE79" s="261"/>
      <c r="UEF79" s="265"/>
      <c r="UEG79" s="266"/>
      <c r="UEH79" s="200"/>
      <c r="UEI79" s="266"/>
      <c r="UEJ79" s="261"/>
      <c r="UEK79" s="265"/>
      <c r="UEL79" s="266"/>
      <c r="UEM79" s="200"/>
      <c r="UEN79" s="266"/>
      <c r="UEO79" s="261"/>
      <c r="UEP79" s="265"/>
      <c r="UEQ79" s="266"/>
      <c r="UER79" s="200"/>
      <c r="UES79" s="266"/>
      <c r="UET79" s="261"/>
      <c r="UEU79" s="265"/>
      <c r="UEV79" s="266"/>
      <c r="UEW79" s="200"/>
      <c r="UEX79" s="266"/>
      <c r="UEY79" s="261"/>
      <c r="UEZ79" s="265"/>
      <c r="UFA79" s="266"/>
      <c r="UFB79" s="200"/>
      <c r="UFC79" s="266"/>
      <c r="UFD79" s="261"/>
      <c r="UFE79" s="265"/>
      <c r="UFF79" s="266"/>
      <c r="UFG79" s="200"/>
      <c r="UFH79" s="266"/>
      <c r="UFI79" s="261"/>
      <c r="UFJ79" s="265"/>
      <c r="UFK79" s="266"/>
      <c r="UFL79" s="200"/>
      <c r="UFM79" s="266"/>
      <c r="UFN79" s="261"/>
      <c r="UFO79" s="265"/>
      <c r="UFP79" s="266"/>
      <c r="UFQ79" s="200"/>
      <c r="UFR79" s="266"/>
      <c r="UFS79" s="261"/>
      <c r="UFT79" s="265"/>
      <c r="UFU79" s="266"/>
      <c r="UFV79" s="200"/>
      <c r="UFW79" s="266"/>
      <c r="UFX79" s="261"/>
      <c r="UFY79" s="265"/>
      <c r="UFZ79" s="266"/>
      <c r="UGA79" s="200"/>
      <c r="UGB79" s="266"/>
      <c r="UGC79" s="261"/>
      <c r="UGD79" s="265"/>
      <c r="UGE79" s="266"/>
      <c r="UGF79" s="200"/>
      <c r="UGG79" s="266"/>
      <c r="UGH79" s="261"/>
      <c r="UGI79" s="265"/>
      <c r="UGJ79" s="266"/>
      <c r="UGK79" s="200"/>
      <c r="UGL79" s="266"/>
      <c r="UGM79" s="261"/>
      <c r="UGN79" s="265"/>
      <c r="UGO79" s="266"/>
      <c r="UGP79" s="200"/>
      <c r="UGQ79" s="266"/>
      <c r="UGR79" s="261"/>
      <c r="UGS79" s="265"/>
      <c r="UGT79" s="266"/>
      <c r="UGU79" s="200"/>
      <c r="UGV79" s="266"/>
      <c r="UGW79" s="261"/>
      <c r="UGX79" s="265"/>
      <c r="UGY79" s="266"/>
      <c r="UGZ79" s="200"/>
      <c r="UHA79" s="266"/>
      <c r="UHB79" s="261"/>
      <c r="UHC79" s="265"/>
      <c r="UHD79" s="266"/>
      <c r="UHE79" s="200"/>
      <c r="UHF79" s="266"/>
      <c r="UHG79" s="261"/>
      <c r="UHH79" s="265"/>
      <c r="UHI79" s="266"/>
      <c r="UHJ79" s="200"/>
      <c r="UHK79" s="266"/>
      <c r="UHL79" s="261"/>
      <c r="UHM79" s="265"/>
      <c r="UHN79" s="266"/>
      <c r="UHO79" s="200"/>
      <c r="UHP79" s="266"/>
      <c r="UHQ79" s="261"/>
      <c r="UHR79" s="265"/>
      <c r="UHS79" s="266"/>
      <c r="UHT79" s="200"/>
      <c r="UHU79" s="266"/>
      <c r="UHV79" s="261"/>
      <c r="UHW79" s="265"/>
      <c r="UHX79" s="266"/>
      <c r="UHY79" s="200"/>
      <c r="UHZ79" s="266"/>
      <c r="UIA79" s="261"/>
      <c r="UIB79" s="265"/>
      <c r="UIC79" s="266"/>
      <c r="UID79" s="200"/>
      <c r="UIE79" s="266"/>
      <c r="UIF79" s="261"/>
      <c r="UIG79" s="265"/>
      <c r="UIH79" s="266"/>
      <c r="UII79" s="200"/>
      <c r="UIJ79" s="266"/>
      <c r="UIK79" s="261"/>
      <c r="UIL79" s="265"/>
      <c r="UIM79" s="266"/>
      <c r="UIN79" s="200"/>
      <c r="UIO79" s="266"/>
      <c r="UIP79" s="261"/>
      <c r="UIQ79" s="265"/>
      <c r="UIR79" s="266"/>
      <c r="UIS79" s="200"/>
      <c r="UIT79" s="266"/>
      <c r="UIU79" s="261"/>
      <c r="UIV79" s="265"/>
      <c r="UIW79" s="266"/>
      <c r="UIX79" s="200"/>
      <c r="UIY79" s="266"/>
      <c r="UIZ79" s="261"/>
      <c r="UJA79" s="265"/>
      <c r="UJB79" s="266"/>
      <c r="UJC79" s="200"/>
      <c r="UJD79" s="266"/>
      <c r="UJE79" s="261"/>
      <c r="UJF79" s="265"/>
      <c r="UJG79" s="266"/>
      <c r="UJH79" s="200"/>
      <c r="UJI79" s="266"/>
      <c r="UJJ79" s="261"/>
      <c r="UJK79" s="265"/>
      <c r="UJL79" s="266"/>
      <c r="UJM79" s="200"/>
      <c r="UJN79" s="266"/>
      <c r="UJO79" s="261"/>
      <c r="UJP79" s="265"/>
      <c r="UJQ79" s="266"/>
      <c r="UJR79" s="200"/>
      <c r="UJS79" s="266"/>
      <c r="UJT79" s="261"/>
      <c r="UJU79" s="265"/>
      <c r="UJV79" s="266"/>
      <c r="UJW79" s="200"/>
      <c r="UJX79" s="266"/>
      <c r="UJY79" s="261"/>
      <c r="UJZ79" s="265"/>
      <c r="UKA79" s="266"/>
      <c r="UKB79" s="200"/>
      <c r="UKC79" s="266"/>
      <c r="UKD79" s="261"/>
      <c r="UKE79" s="265"/>
      <c r="UKF79" s="266"/>
      <c r="UKG79" s="200"/>
      <c r="UKH79" s="266"/>
      <c r="UKI79" s="261"/>
      <c r="UKJ79" s="265"/>
      <c r="UKK79" s="266"/>
      <c r="UKL79" s="200"/>
      <c r="UKM79" s="266"/>
      <c r="UKN79" s="261"/>
      <c r="UKO79" s="265"/>
      <c r="UKP79" s="266"/>
      <c r="UKQ79" s="200"/>
      <c r="UKR79" s="266"/>
      <c r="UKS79" s="261"/>
      <c r="UKT79" s="265"/>
      <c r="UKU79" s="266"/>
      <c r="UKV79" s="200"/>
      <c r="UKW79" s="266"/>
      <c r="UKX79" s="261"/>
      <c r="UKY79" s="265"/>
      <c r="UKZ79" s="266"/>
      <c r="ULA79" s="200"/>
      <c r="ULB79" s="266"/>
      <c r="ULC79" s="261"/>
      <c r="ULD79" s="265"/>
      <c r="ULE79" s="266"/>
      <c r="ULF79" s="200"/>
      <c r="ULG79" s="266"/>
      <c r="ULH79" s="261"/>
      <c r="ULI79" s="265"/>
      <c r="ULJ79" s="266"/>
      <c r="ULK79" s="200"/>
      <c r="ULL79" s="266"/>
      <c r="ULM79" s="261"/>
      <c r="ULN79" s="265"/>
      <c r="ULO79" s="266"/>
      <c r="ULP79" s="200"/>
      <c r="ULQ79" s="266"/>
      <c r="ULR79" s="261"/>
      <c r="ULS79" s="265"/>
      <c r="ULT79" s="266"/>
      <c r="ULU79" s="200"/>
      <c r="ULV79" s="266"/>
      <c r="ULW79" s="261"/>
      <c r="ULX79" s="265"/>
      <c r="ULY79" s="266"/>
      <c r="ULZ79" s="200"/>
      <c r="UMA79" s="266"/>
      <c r="UMB79" s="261"/>
      <c r="UMC79" s="265"/>
      <c r="UMD79" s="266"/>
      <c r="UME79" s="200"/>
      <c r="UMF79" s="266"/>
      <c r="UMG79" s="261"/>
      <c r="UMH79" s="265"/>
      <c r="UMI79" s="266"/>
      <c r="UMJ79" s="200"/>
      <c r="UMK79" s="266"/>
      <c r="UML79" s="261"/>
      <c r="UMM79" s="265"/>
      <c r="UMN79" s="266"/>
      <c r="UMO79" s="200"/>
      <c r="UMP79" s="266"/>
      <c r="UMQ79" s="261"/>
      <c r="UMR79" s="265"/>
      <c r="UMS79" s="266"/>
      <c r="UMT79" s="200"/>
      <c r="UMU79" s="266"/>
      <c r="UMV79" s="261"/>
      <c r="UMW79" s="265"/>
      <c r="UMX79" s="266"/>
      <c r="UMY79" s="200"/>
      <c r="UMZ79" s="266"/>
      <c r="UNA79" s="261"/>
      <c r="UNB79" s="265"/>
      <c r="UNC79" s="266"/>
      <c r="UND79" s="200"/>
      <c r="UNE79" s="266"/>
      <c r="UNF79" s="261"/>
      <c r="UNG79" s="265"/>
      <c r="UNH79" s="266"/>
      <c r="UNI79" s="200"/>
      <c r="UNJ79" s="266"/>
      <c r="UNK79" s="261"/>
      <c r="UNL79" s="265"/>
      <c r="UNM79" s="266"/>
      <c r="UNN79" s="200"/>
      <c r="UNO79" s="266"/>
      <c r="UNP79" s="261"/>
      <c r="UNQ79" s="265"/>
      <c r="UNR79" s="266"/>
      <c r="UNS79" s="200"/>
      <c r="UNT79" s="266"/>
      <c r="UNU79" s="261"/>
      <c r="UNV79" s="265"/>
      <c r="UNW79" s="266"/>
      <c r="UNX79" s="200"/>
      <c r="UNY79" s="266"/>
      <c r="UNZ79" s="261"/>
      <c r="UOA79" s="265"/>
      <c r="UOB79" s="266"/>
      <c r="UOC79" s="200"/>
      <c r="UOD79" s="266"/>
      <c r="UOE79" s="261"/>
      <c r="UOF79" s="265"/>
      <c r="UOG79" s="266"/>
      <c r="UOH79" s="200"/>
      <c r="UOI79" s="266"/>
      <c r="UOJ79" s="261"/>
      <c r="UOK79" s="265"/>
      <c r="UOL79" s="266"/>
      <c r="UOM79" s="200"/>
      <c r="UON79" s="266"/>
      <c r="UOO79" s="261"/>
      <c r="UOP79" s="265"/>
      <c r="UOQ79" s="266"/>
      <c r="UOR79" s="200"/>
      <c r="UOS79" s="266"/>
      <c r="UOT79" s="261"/>
      <c r="UOU79" s="265"/>
      <c r="UOV79" s="266"/>
      <c r="UOW79" s="200"/>
      <c r="UOX79" s="266"/>
      <c r="UOY79" s="261"/>
      <c r="UOZ79" s="265"/>
      <c r="UPA79" s="266"/>
      <c r="UPB79" s="200"/>
      <c r="UPC79" s="266"/>
      <c r="UPD79" s="261"/>
      <c r="UPE79" s="265"/>
      <c r="UPF79" s="266"/>
      <c r="UPG79" s="200"/>
      <c r="UPH79" s="266"/>
      <c r="UPI79" s="261"/>
      <c r="UPJ79" s="265"/>
      <c r="UPK79" s="266"/>
      <c r="UPL79" s="200"/>
      <c r="UPM79" s="266"/>
      <c r="UPN79" s="261"/>
      <c r="UPO79" s="265"/>
      <c r="UPP79" s="266"/>
      <c r="UPQ79" s="200"/>
      <c r="UPR79" s="266"/>
      <c r="UPS79" s="261"/>
      <c r="UPT79" s="265"/>
      <c r="UPU79" s="266"/>
      <c r="UPV79" s="200"/>
      <c r="UPW79" s="266"/>
      <c r="UPX79" s="261"/>
      <c r="UPY79" s="265"/>
      <c r="UPZ79" s="266"/>
      <c r="UQA79" s="200"/>
      <c r="UQB79" s="266"/>
      <c r="UQC79" s="261"/>
      <c r="UQD79" s="265"/>
      <c r="UQE79" s="266"/>
      <c r="UQF79" s="200"/>
      <c r="UQG79" s="266"/>
      <c r="UQH79" s="261"/>
      <c r="UQI79" s="265"/>
      <c r="UQJ79" s="266"/>
      <c r="UQK79" s="200"/>
      <c r="UQL79" s="266"/>
      <c r="UQM79" s="261"/>
      <c r="UQN79" s="265"/>
      <c r="UQO79" s="266"/>
      <c r="UQP79" s="200"/>
      <c r="UQQ79" s="266"/>
      <c r="UQR79" s="261"/>
      <c r="UQS79" s="265"/>
      <c r="UQT79" s="266"/>
      <c r="UQU79" s="200"/>
      <c r="UQV79" s="266"/>
      <c r="UQW79" s="261"/>
      <c r="UQX79" s="265"/>
      <c r="UQY79" s="266"/>
      <c r="UQZ79" s="200"/>
      <c r="URA79" s="266"/>
      <c r="URB79" s="261"/>
      <c r="URC79" s="265"/>
      <c r="URD79" s="266"/>
      <c r="URE79" s="200"/>
      <c r="URF79" s="266"/>
      <c r="URG79" s="261"/>
      <c r="URH79" s="265"/>
      <c r="URI79" s="266"/>
      <c r="URJ79" s="200"/>
      <c r="URK79" s="266"/>
      <c r="URL79" s="261"/>
      <c r="URM79" s="265"/>
      <c r="URN79" s="266"/>
      <c r="URO79" s="200"/>
      <c r="URP79" s="266"/>
      <c r="URQ79" s="261"/>
      <c r="URR79" s="265"/>
      <c r="URS79" s="266"/>
      <c r="URT79" s="200"/>
      <c r="URU79" s="266"/>
      <c r="URV79" s="261"/>
      <c r="URW79" s="265"/>
      <c r="URX79" s="266"/>
      <c r="URY79" s="200"/>
      <c r="URZ79" s="266"/>
      <c r="USA79" s="261"/>
      <c r="USB79" s="265"/>
      <c r="USC79" s="266"/>
      <c r="USD79" s="200"/>
      <c r="USE79" s="266"/>
      <c r="USF79" s="261"/>
      <c r="USG79" s="265"/>
      <c r="USH79" s="266"/>
      <c r="USI79" s="200"/>
      <c r="USJ79" s="266"/>
      <c r="USK79" s="261"/>
      <c r="USL79" s="265"/>
      <c r="USM79" s="266"/>
      <c r="USN79" s="200"/>
      <c r="USO79" s="266"/>
      <c r="USP79" s="261"/>
      <c r="USQ79" s="265"/>
      <c r="USR79" s="266"/>
      <c r="USS79" s="200"/>
      <c r="UST79" s="266"/>
      <c r="USU79" s="261"/>
      <c r="USV79" s="265"/>
      <c r="USW79" s="266"/>
      <c r="USX79" s="200"/>
      <c r="USY79" s="266"/>
      <c r="USZ79" s="261"/>
      <c r="UTA79" s="265"/>
      <c r="UTB79" s="266"/>
      <c r="UTC79" s="200"/>
      <c r="UTD79" s="266"/>
      <c r="UTE79" s="261"/>
      <c r="UTF79" s="265"/>
      <c r="UTG79" s="266"/>
      <c r="UTH79" s="200"/>
      <c r="UTI79" s="266"/>
      <c r="UTJ79" s="261"/>
      <c r="UTK79" s="265"/>
      <c r="UTL79" s="266"/>
      <c r="UTM79" s="200"/>
      <c r="UTN79" s="266"/>
      <c r="UTO79" s="261"/>
      <c r="UTP79" s="265"/>
      <c r="UTQ79" s="266"/>
      <c r="UTR79" s="200"/>
      <c r="UTS79" s="266"/>
      <c r="UTT79" s="261"/>
      <c r="UTU79" s="265"/>
      <c r="UTV79" s="266"/>
      <c r="UTW79" s="200"/>
      <c r="UTX79" s="266"/>
      <c r="UTY79" s="261"/>
      <c r="UTZ79" s="265"/>
      <c r="UUA79" s="266"/>
      <c r="UUB79" s="200"/>
      <c r="UUC79" s="266"/>
      <c r="UUD79" s="261"/>
      <c r="UUE79" s="265"/>
      <c r="UUF79" s="266"/>
      <c r="UUG79" s="200"/>
      <c r="UUH79" s="266"/>
      <c r="UUI79" s="261"/>
      <c r="UUJ79" s="265"/>
      <c r="UUK79" s="266"/>
      <c r="UUL79" s="200"/>
      <c r="UUM79" s="266"/>
      <c r="UUN79" s="261"/>
      <c r="UUO79" s="265"/>
      <c r="UUP79" s="266"/>
      <c r="UUQ79" s="200"/>
      <c r="UUR79" s="266"/>
      <c r="UUS79" s="261"/>
      <c r="UUT79" s="265"/>
      <c r="UUU79" s="266"/>
      <c r="UUV79" s="200"/>
      <c r="UUW79" s="266"/>
      <c r="UUX79" s="261"/>
      <c r="UUY79" s="265"/>
      <c r="UUZ79" s="266"/>
      <c r="UVA79" s="200"/>
      <c r="UVB79" s="266"/>
      <c r="UVC79" s="261"/>
      <c r="UVD79" s="265"/>
      <c r="UVE79" s="266"/>
      <c r="UVF79" s="200"/>
      <c r="UVG79" s="266"/>
      <c r="UVH79" s="261"/>
      <c r="UVI79" s="265"/>
      <c r="UVJ79" s="266"/>
      <c r="UVK79" s="200"/>
      <c r="UVL79" s="266"/>
      <c r="UVM79" s="261"/>
      <c r="UVN79" s="265"/>
      <c r="UVO79" s="266"/>
      <c r="UVP79" s="200"/>
      <c r="UVQ79" s="266"/>
      <c r="UVR79" s="261"/>
      <c r="UVS79" s="265"/>
      <c r="UVT79" s="266"/>
      <c r="UVU79" s="200"/>
      <c r="UVV79" s="266"/>
      <c r="UVW79" s="261"/>
      <c r="UVX79" s="265"/>
      <c r="UVY79" s="266"/>
      <c r="UVZ79" s="200"/>
      <c r="UWA79" s="266"/>
      <c r="UWB79" s="261"/>
      <c r="UWC79" s="265"/>
      <c r="UWD79" s="266"/>
      <c r="UWE79" s="200"/>
      <c r="UWF79" s="266"/>
      <c r="UWG79" s="261"/>
      <c r="UWH79" s="265"/>
      <c r="UWI79" s="266"/>
      <c r="UWJ79" s="200"/>
      <c r="UWK79" s="266"/>
      <c r="UWL79" s="261"/>
      <c r="UWM79" s="265"/>
      <c r="UWN79" s="266"/>
      <c r="UWO79" s="200"/>
      <c r="UWP79" s="266"/>
      <c r="UWQ79" s="261"/>
      <c r="UWR79" s="265"/>
      <c r="UWS79" s="266"/>
      <c r="UWT79" s="200"/>
      <c r="UWU79" s="266"/>
      <c r="UWV79" s="261"/>
      <c r="UWW79" s="265"/>
      <c r="UWX79" s="266"/>
      <c r="UWY79" s="200"/>
      <c r="UWZ79" s="266"/>
      <c r="UXA79" s="261"/>
      <c r="UXB79" s="265"/>
      <c r="UXC79" s="266"/>
      <c r="UXD79" s="200"/>
      <c r="UXE79" s="266"/>
      <c r="UXF79" s="261"/>
      <c r="UXG79" s="265"/>
      <c r="UXH79" s="266"/>
      <c r="UXI79" s="200"/>
      <c r="UXJ79" s="266"/>
      <c r="UXK79" s="261"/>
      <c r="UXL79" s="265"/>
      <c r="UXM79" s="266"/>
      <c r="UXN79" s="200"/>
      <c r="UXO79" s="266"/>
      <c r="UXP79" s="261"/>
      <c r="UXQ79" s="265"/>
      <c r="UXR79" s="266"/>
      <c r="UXS79" s="200"/>
      <c r="UXT79" s="266"/>
      <c r="UXU79" s="261"/>
      <c r="UXV79" s="265"/>
      <c r="UXW79" s="266"/>
      <c r="UXX79" s="200"/>
      <c r="UXY79" s="266"/>
      <c r="UXZ79" s="261"/>
      <c r="UYA79" s="265"/>
      <c r="UYB79" s="266"/>
      <c r="UYC79" s="200"/>
      <c r="UYD79" s="266"/>
      <c r="UYE79" s="261"/>
      <c r="UYF79" s="265"/>
      <c r="UYG79" s="266"/>
      <c r="UYH79" s="200"/>
      <c r="UYI79" s="266"/>
      <c r="UYJ79" s="261"/>
      <c r="UYK79" s="265"/>
      <c r="UYL79" s="266"/>
      <c r="UYM79" s="200"/>
      <c r="UYN79" s="266"/>
      <c r="UYO79" s="261"/>
      <c r="UYP79" s="265"/>
      <c r="UYQ79" s="266"/>
      <c r="UYR79" s="200"/>
      <c r="UYS79" s="266"/>
      <c r="UYT79" s="261"/>
      <c r="UYU79" s="265"/>
      <c r="UYV79" s="266"/>
      <c r="UYW79" s="200"/>
      <c r="UYX79" s="266"/>
      <c r="UYY79" s="261"/>
      <c r="UYZ79" s="265"/>
      <c r="UZA79" s="266"/>
      <c r="UZB79" s="200"/>
      <c r="UZC79" s="266"/>
      <c r="UZD79" s="261"/>
      <c r="UZE79" s="265"/>
      <c r="UZF79" s="266"/>
      <c r="UZG79" s="200"/>
      <c r="UZH79" s="266"/>
      <c r="UZI79" s="261"/>
      <c r="UZJ79" s="265"/>
      <c r="UZK79" s="266"/>
      <c r="UZL79" s="200"/>
      <c r="UZM79" s="266"/>
      <c r="UZN79" s="261"/>
      <c r="UZO79" s="265"/>
      <c r="UZP79" s="266"/>
      <c r="UZQ79" s="200"/>
      <c r="UZR79" s="266"/>
      <c r="UZS79" s="261"/>
      <c r="UZT79" s="265"/>
      <c r="UZU79" s="266"/>
      <c r="UZV79" s="200"/>
      <c r="UZW79" s="266"/>
      <c r="UZX79" s="261"/>
      <c r="UZY79" s="265"/>
      <c r="UZZ79" s="266"/>
      <c r="VAA79" s="200"/>
      <c r="VAB79" s="266"/>
      <c r="VAC79" s="261"/>
      <c r="VAD79" s="265"/>
      <c r="VAE79" s="266"/>
      <c r="VAF79" s="200"/>
      <c r="VAG79" s="266"/>
      <c r="VAH79" s="261"/>
      <c r="VAI79" s="265"/>
      <c r="VAJ79" s="266"/>
      <c r="VAK79" s="200"/>
      <c r="VAL79" s="266"/>
      <c r="VAM79" s="261"/>
      <c r="VAN79" s="265"/>
      <c r="VAO79" s="266"/>
      <c r="VAP79" s="200"/>
      <c r="VAQ79" s="266"/>
      <c r="VAR79" s="261"/>
      <c r="VAS79" s="265"/>
      <c r="VAT79" s="266"/>
      <c r="VAU79" s="200"/>
      <c r="VAV79" s="266"/>
      <c r="VAW79" s="261"/>
      <c r="VAX79" s="265"/>
      <c r="VAY79" s="266"/>
      <c r="VAZ79" s="200"/>
      <c r="VBA79" s="266"/>
      <c r="VBB79" s="261"/>
      <c r="VBC79" s="265"/>
      <c r="VBD79" s="266"/>
      <c r="VBE79" s="200"/>
      <c r="VBF79" s="266"/>
      <c r="VBG79" s="261"/>
      <c r="VBH79" s="265"/>
      <c r="VBI79" s="266"/>
      <c r="VBJ79" s="200"/>
      <c r="VBK79" s="266"/>
      <c r="VBL79" s="261"/>
      <c r="VBM79" s="265"/>
      <c r="VBN79" s="266"/>
      <c r="VBO79" s="200"/>
      <c r="VBP79" s="266"/>
      <c r="VBQ79" s="261"/>
      <c r="VBR79" s="265"/>
      <c r="VBS79" s="266"/>
      <c r="VBT79" s="200"/>
      <c r="VBU79" s="266"/>
      <c r="VBV79" s="261"/>
      <c r="VBW79" s="265"/>
      <c r="VBX79" s="266"/>
      <c r="VBY79" s="200"/>
      <c r="VBZ79" s="266"/>
      <c r="VCA79" s="261"/>
      <c r="VCB79" s="265"/>
      <c r="VCC79" s="266"/>
      <c r="VCD79" s="200"/>
      <c r="VCE79" s="266"/>
      <c r="VCF79" s="261"/>
      <c r="VCG79" s="265"/>
      <c r="VCH79" s="266"/>
      <c r="VCI79" s="200"/>
      <c r="VCJ79" s="266"/>
      <c r="VCK79" s="261"/>
      <c r="VCL79" s="265"/>
      <c r="VCM79" s="266"/>
      <c r="VCN79" s="200"/>
      <c r="VCO79" s="266"/>
      <c r="VCP79" s="261"/>
      <c r="VCQ79" s="265"/>
      <c r="VCR79" s="266"/>
      <c r="VCS79" s="200"/>
      <c r="VCT79" s="266"/>
      <c r="VCU79" s="261"/>
      <c r="VCV79" s="265"/>
      <c r="VCW79" s="266"/>
      <c r="VCX79" s="200"/>
      <c r="VCY79" s="266"/>
      <c r="VCZ79" s="261"/>
      <c r="VDA79" s="265"/>
      <c r="VDB79" s="266"/>
      <c r="VDC79" s="200"/>
      <c r="VDD79" s="266"/>
      <c r="VDE79" s="261"/>
      <c r="VDF79" s="265"/>
      <c r="VDG79" s="266"/>
      <c r="VDH79" s="200"/>
      <c r="VDI79" s="266"/>
      <c r="VDJ79" s="261"/>
      <c r="VDK79" s="265"/>
      <c r="VDL79" s="266"/>
      <c r="VDM79" s="200"/>
      <c r="VDN79" s="266"/>
      <c r="VDO79" s="261"/>
      <c r="VDP79" s="265"/>
      <c r="VDQ79" s="266"/>
      <c r="VDR79" s="200"/>
      <c r="VDS79" s="266"/>
      <c r="VDT79" s="261"/>
      <c r="VDU79" s="265"/>
      <c r="VDV79" s="266"/>
      <c r="VDW79" s="200"/>
      <c r="VDX79" s="266"/>
      <c r="VDY79" s="261"/>
      <c r="VDZ79" s="265"/>
      <c r="VEA79" s="266"/>
      <c r="VEB79" s="200"/>
      <c r="VEC79" s="266"/>
      <c r="VED79" s="261"/>
      <c r="VEE79" s="265"/>
      <c r="VEF79" s="266"/>
      <c r="VEG79" s="200"/>
      <c r="VEH79" s="266"/>
      <c r="VEI79" s="261"/>
      <c r="VEJ79" s="265"/>
      <c r="VEK79" s="266"/>
      <c r="VEL79" s="200"/>
      <c r="VEM79" s="266"/>
      <c r="VEN79" s="261"/>
      <c r="VEO79" s="265"/>
      <c r="VEP79" s="266"/>
      <c r="VEQ79" s="200"/>
      <c r="VER79" s="266"/>
      <c r="VES79" s="261"/>
      <c r="VET79" s="265"/>
      <c r="VEU79" s="266"/>
      <c r="VEV79" s="200"/>
      <c r="VEW79" s="266"/>
      <c r="VEX79" s="261"/>
      <c r="VEY79" s="265"/>
      <c r="VEZ79" s="266"/>
      <c r="VFA79" s="200"/>
      <c r="VFB79" s="266"/>
      <c r="VFC79" s="261"/>
      <c r="VFD79" s="265"/>
      <c r="VFE79" s="266"/>
      <c r="VFF79" s="200"/>
      <c r="VFG79" s="266"/>
      <c r="VFH79" s="261"/>
      <c r="VFI79" s="265"/>
      <c r="VFJ79" s="266"/>
      <c r="VFK79" s="200"/>
      <c r="VFL79" s="266"/>
      <c r="VFM79" s="261"/>
      <c r="VFN79" s="265"/>
      <c r="VFO79" s="266"/>
      <c r="VFP79" s="200"/>
      <c r="VFQ79" s="266"/>
      <c r="VFR79" s="261"/>
      <c r="VFS79" s="265"/>
      <c r="VFT79" s="266"/>
      <c r="VFU79" s="200"/>
      <c r="VFV79" s="266"/>
      <c r="VFW79" s="261"/>
      <c r="VFX79" s="265"/>
      <c r="VFY79" s="266"/>
      <c r="VFZ79" s="200"/>
      <c r="VGA79" s="266"/>
      <c r="VGB79" s="261"/>
      <c r="VGC79" s="265"/>
      <c r="VGD79" s="266"/>
      <c r="VGE79" s="200"/>
      <c r="VGF79" s="266"/>
      <c r="VGG79" s="261"/>
      <c r="VGH79" s="265"/>
      <c r="VGI79" s="266"/>
      <c r="VGJ79" s="200"/>
      <c r="VGK79" s="266"/>
      <c r="VGL79" s="261"/>
      <c r="VGM79" s="265"/>
      <c r="VGN79" s="266"/>
      <c r="VGO79" s="200"/>
      <c r="VGP79" s="266"/>
      <c r="VGQ79" s="261"/>
      <c r="VGR79" s="265"/>
      <c r="VGS79" s="266"/>
      <c r="VGT79" s="200"/>
      <c r="VGU79" s="266"/>
      <c r="VGV79" s="261"/>
      <c r="VGW79" s="265"/>
      <c r="VGX79" s="266"/>
      <c r="VGY79" s="200"/>
      <c r="VGZ79" s="266"/>
      <c r="VHA79" s="261"/>
      <c r="VHB79" s="265"/>
      <c r="VHC79" s="266"/>
      <c r="VHD79" s="200"/>
      <c r="VHE79" s="266"/>
      <c r="VHF79" s="261"/>
      <c r="VHG79" s="265"/>
      <c r="VHH79" s="266"/>
      <c r="VHI79" s="200"/>
      <c r="VHJ79" s="266"/>
      <c r="VHK79" s="261"/>
      <c r="VHL79" s="265"/>
      <c r="VHM79" s="266"/>
      <c r="VHN79" s="200"/>
      <c r="VHO79" s="266"/>
      <c r="VHP79" s="261"/>
      <c r="VHQ79" s="265"/>
      <c r="VHR79" s="266"/>
      <c r="VHS79" s="200"/>
      <c r="VHT79" s="266"/>
      <c r="VHU79" s="261"/>
      <c r="VHV79" s="265"/>
      <c r="VHW79" s="266"/>
      <c r="VHX79" s="200"/>
      <c r="VHY79" s="266"/>
      <c r="VHZ79" s="261"/>
      <c r="VIA79" s="265"/>
      <c r="VIB79" s="266"/>
      <c r="VIC79" s="200"/>
      <c r="VID79" s="266"/>
      <c r="VIE79" s="261"/>
      <c r="VIF79" s="265"/>
      <c r="VIG79" s="266"/>
      <c r="VIH79" s="200"/>
      <c r="VII79" s="266"/>
      <c r="VIJ79" s="261"/>
      <c r="VIK79" s="265"/>
      <c r="VIL79" s="266"/>
      <c r="VIM79" s="200"/>
      <c r="VIN79" s="266"/>
      <c r="VIO79" s="261"/>
      <c r="VIP79" s="265"/>
      <c r="VIQ79" s="266"/>
      <c r="VIR79" s="200"/>
      <c r="VIS79" s="266"/>
      <c r="VIT79" s="261"/>
      <c r="VIU79" s="265"/>
      <c r="VIV79" s="266"/>
      <c r="VIW79" s="200"/>
      <c r="VIX79" s="266"/>
      <c r="VIY79" s="261"/>
      <c r="VIZ79" s="265"/>
      <c r="VJA79" s="266"/>
      <c r="VJB79" s="200"/>
      <c r="VJC79" s="266"/>
      <c r="VJD79" s="261"/>
      <c r="VJE79" s="265"/>
      <c r="VJF79" s="266"/>
      <c r="VJG79" s="200"/>
      <c r="VJH79" s="266"/>
      <c r="VJI79" s="261"/>
      <c r="VJJ79" s="265"/>
      <c r="VJK79" s="266"/>
      <c r="VJL79" s="200"/>
      <c r="VJM79" s="266"/>
      <c r="VJN79" s="261"/>
      <c r="VJO79" s="265"/>
      <c r="VJP79" s="266"/>
      <c r="VJQ79" s="200"/>
      <c r="VJR79" s="266"/>
      <c r="VJS79" s="261"/>
      <c r="VJT79" s="265"/>
      <c r="VJU79" s="266"/>
      <c r="VJV79" s="200"/>
      <c r="VJW79" s="266"/>
      <c r="VJX79" s="261"/>
      <c r="VJY79" s="265"/>
      <c r="VJZ79" s="266"/>
      <c r="VKA79" s="200"/>
      <c r="VKB79" s="266"/>
      <c r="VKC79" s="261"/>
      <c r="VKD79" s="265"/>
      <c r="VKE79" s="266"/>
      <c r="VKF79" s="200"/>
      <c r="VKG79" s="266"/>
      <c r="VKH79" s="261"/>
      <c r="VKI79" s="265"/>
      <c r="VKJ79" s="266"/>
      <c r="VKK79" s="200"/>
      <c r="VKL79" s="266"/>
      <c r="VKM79" s="261"/>
      <c r="VKN79" s="265"/>
      <c r="VKO79" s="266"/>
      <c r="VKP79" s="200"/>
      <c r="VKQ79" s="266"/>
      <c r="VKR79" s="261"/>
      <c r="VKS79" s="265"/>
      <c r="VKT79" s="266"/>
      <c r="VKU79" s="200"/>
      <c r="VKV79" s="266"/>
      <c r="VKW79" s="261"/>
      <c r="VKX79" s="265"/>
      <c r="VKY79" s="266"/>
      <c r="VKZ79" s="200"/>
      <c r="VLA79" s="266"/>
      <c r="VLB79" s="261"/>
      <c r="VLC79" s="265"/>
      <c r="VLD79" s="266"/>
      <c r="VLE79" s="200"/>
      <c r="VLF79" s="266"/>
      <c r="VLG79" s="261"/>
      <c r="VLH79" s="265"/>
      <c r="VLI79" s="266"/>
      <c r="VLJ79" s="200"/>
      <c r="VLK79" s="266"/>
      <c r="VLL79" s="261"/>
      <c r="VLM79" s="265"/>
      <c r="VLN79" s="266"/>
      <c r="VLO79" s="200"/>
      <c r="VLP79" s="266"/>
      <c r="VLQ79" s="261"/>
      <c r="VLR79" s="265"/>
      <c r="VLS79" s="266"/>
      <c r="VLT79" s="200"/>
      <c r="VLU79" s="266"/>
      <c r="VLV79" s="261"/>
      <c r="VLW79" s="265"/>
      <c r="VLX79" s="266"/>
      <c r="VLY79" s="200"/>
      <c r="VLZ79" s="266"/>
      <c r="VMA79" s="261"/>
      <c r="VMB79" s="265"/>
      <c r="VMC79" s="266"/>
      <c r="VMD79" s="200"/>
      <c r="VME79" s="266"/>
      <c r="VMF79" s="261"/>
      <c r="VMG79" s="265"/>
      <c r="VMH79" s="266"/>
      <c r="VMI79" s="200"/>
      <c r="VMJ79" s="266"/>
      <c r="VMK79" s="261"/>
      <c r="VML79" s="265"/>
      <c r="VMM79" s="266"/>
      <c r="VMN79" s="200"/>
      <c r="VMO79" s="266"/>
      <c r="VMP79" s="261"/>
      <c r="VMQ79" s="265"/>
      <c r="VMR79" s="266"/>
      <c r="VMS79" s="200"/>
      <c r="VMT79" s="266"/>
      <c r="VMU79" s="261"/>
      <c r="VMV79" s="265"/>
      <c r="VMW79" s="266"/>
      <c r="VMX79" s="200"/>
      <c r="VMY79" s="266"/>
      <c r="VMZ79" s="261"/>
      <c r="VNA79" s="265"/>
      <c r="VNB79" s="266"/>
      <c r="VNC79" s="200"/>
      <c r="VND79" s="266"/>
      <c r="VNE79" s="261"/>
      <c r="VNF79" s="265"/>
      <c r="VNG79" s="266"/>
      <c r="VNH79" s="200"/>
      <c r="VNI79" s="266"/>
      <c r="VNJ79" s="261"/>
      <c r="VNK79" s="265"/>
      <c r="VNL79" s="266"/>
      <c r="VNM79" s="200"/>
      <c r="VNN79" s="266"/>
      <c r="VNO79" s="261"/>
      <c r="VNP79" s="265"/>
      <c r="VNQ79" s="266"/>
      <c r="VNR79" s="200"/>
      <c r="VNS79" s="266"/>
      <c r="VNT79" s="261"/>
      <c r="VNU79" s="265"/>
      <c r="VNV79" s="266"/>
      <c r="VNW79" s="200"/>
      <c r="VNX79" s="266"/>
      <c r="VNY79" s="261"/>
      <c r="VNZ79" s="265"/>
      <c r="VOA79" s="266"/>
      <c r="VOB79" s="200"/>
      <c r="VOC79" s="266"/>
      <c r="VOD79" s="261"/>
      <c r="VOE79" s="265"/>
      <c r="VOF79" s="266"/>
      <c r="VOG79" s="200"/>
      <c r="VOH79" s="266"/>
      <c r="VOI79" s="261"/>
      <c r="VOJ79" s="265"/>
      <c r="VOK79" s="266"/>
      <c r="VOL79" s="200"/>
      <c r="VOM79" s="266"/>
      <c r="VON79" s="261"/>
      <c r="VOO79" s="265"/>
      <c r="VOP79" s="266"/>
      <c r="VOQ79" s="200"/>
      <c r="VOR79" s="266"/>
      <c r="VOS79" s="261"/>
      <c r="VOT79" s="265"/>
      <c r="VOU79" s="266"/>
      <c r="VOV79" s="200"/>
      <c r="VOW79" s="266"/>
      <c r="VOX79" s="261"/>
      <c r="VOY79" s="265"/>
      <c r="VOZ79" s="266"/>
      <c r="VPA79" s="200"/>
      <c r="VPB79" s="266"/>
      <c r="VPC79" s="261"/>
      <c r="VPD79" s="265"/>
      <c r="VPE79" s="266"/>
      <c r="VPF79" s="200"/>
      <c r="VPG79" s="266"/>
      <c r="VPH79" s="261"/>
      <c r="VPI79" s="265"/>
      <c r="VPJ79" s="266"/>
      <c r="VPK79" s="200"/>
      <c r="VPL79" s="266"/>
      <c r="VPM79" s="261"/>
      <c r="VPN79" s="265"/>
      <c r="VPO79" s="266"/>
      <c r="VPP79" s="200"/>
      <c r="VPQ79" s="266"/>
      <c r="VPR79" s="261"/>
      <c r="VPS79" s="265"/>
      <c r="VPT79" s="266"/>
      <c r="VPU79" s="200"/>
      <c r="VPV79" s="266"/>
      <c r="VPW79" s="261"/>
      <c r="VPX79" s="265"/>
      <c r="VPY79" s="266"/>
      <c r="VPZ79" s="200"/>
      <c r="VQA79" s="266"/>
      <c r="VQB79" s="261"/>
      <c r="VQC79" s="265"/>
      <c r="VQD79" s="266"/>
      <c r="VQE79" s="200"/>
      <c r="VQF79" s="266"/>
      <c r="VQG79" s="261"/>
      <c r="VQH79" s="265"/>
      <c r="VQI79" s="266"/>
      <c r="VQJ79" s="200"/>
      <c r="VQK79" s="266"/>
      <c r="VQL79" s="261"/>
      <c r="VQM79" s="265"/>
      <c r="VQN79" s="266"/>
      <c r="VQO79" s="200"/>
      <c r="VQP79" s="266"/>
      <c r="VQQ79" s="261"/>
      <c r="VQR79" s="265"/>
      <c r="VQS79" s="266"/>
      <c r="VQT79" s="200"/>
      <c r="VQU79" s="266"/>
      <c r="VQV79" s="261"/>
      <c r="VQW79" s="265"/>
      <c r="VQX79" s="266"/>
      <c r="VQY79" s="200"/>
      <c r="VQZ79" s="266"/>
      <c r="VRA79" s="261"/>
      <c r="VRB79" s="265"/>
      <c r="VRC79" s="266"/>
      <c r="VRD79" s="200"/>
      <c r="VRE79" s="266"/>
      <c r="VRF79" s="261"/>
      <c r="VRG79" s="265"/>
      <c r="VRH79" s="266"/>
      <c r="VRI79" s="200"/>
      <c r="VRJ79" s="266"/>
      <c r="VRK79" s="261"/>
      <c r="VRL79" s="265"/>
      <c r="VRM79" s="266"/>
      <c r="VRN79" s="200"/>
      <c r="VRO79" s="266"/>
      <c r="VRP79" s="261"/>
      <c r="VRQ79" s="265"/>
      <c r="VRR79" s="266"/>
      <c r="VRS79" s="200"/>
      <c r="VRT79" s="266"/>
      <c r="VRU79" s="261"/>
      <c r="VRV79" s="265"/>
      <c r="VRW79" s="266"/>
      <c r="VRX79" s="200"/>
      <c r="VRY79" s="266"/>
      <c r="VRZ79" s="261"/>
      <c r="VSA79" s="265"/>
      <c r="VSB79" s="266"/>
      <c r="VSC79" s="200"/>
      <c r="VSD79" s="266"/>
      <c r="VSE79" s="261"/>
      <c r="VSF79" s="265"/>
      <c r="VSG79" s="266"/>
      <c r="VSH79" s="200"/>
      <c r="VSI79" s="266"/>
      <c r="VSJ79" s="261"/>
      <c r="VSK79" s="265"/>
      <c r="VSL79" s="266"/>
      <c r="VSM79" s="200"/>
      <c r="VSN79" s="266"/>
      <c r="VSO79" s="261"/>
      <c r="VSP79" s="265"/>
      <c r="VSQ79" s="266"/>
      <c r="VSR79" s="200"/>
      <c r="VSS79" s="266"/>
      <c r="VST79" s="261"/>
      <c r="VSU79" s="265"/>
      <c r="VSV79" s="266"/>
      <c r="VSW79" s="200"/>
      <c r="VSX79" s="266"/>
      <c r="VSY79" s="261"/>
      <c r="VSZ79" s="265"/>
      <c r="VTA79" s="266"/>
      <c r="VTB79" s="200"/>
      <c r="VTC79" s="266"/>
      <c r="VTD79" s="261"/>
      <c r="VTE79" s="265"/>
      <c r="VTF79" s="266"/>
      <c r="VTG79" s="200"/>
      <c r="VTH79" s="266"/>
      <c r="VTI79" s="261"/>
      <c r="VTJ79" s="265"/>
      <c r="VTK79" s="266"/>
      <c r="VTL79" s="200"/>
      <c r="VTM79" s="266"/>
      <c r="VTN79" s="261"/>
      <c r="VTO79" s="265"/>
      <c r="VTP79" s="266"/>
      <c r="VTQ79" s="200"/>
      <c r="VTR79" s="266"/>
      <c r="VTS79" s="261"/>
      <c r="VTT79" s="265"/>
      <c r="VTU79" s="266"/>
      <c r="VTV79" s="200"/>
      <c r="VTW79" s="266"/>
      <c r="VTX79" s="261"/>
      <c r="VTY79" s="265"/>
      <c r="VTZ79" s="266"/>
      <c r="VUA79" s="200"/>
      <c r="VUB79" s="266"/>
      <c r="VUC79" s="261"/>
      <c r="VUD79" s="265"/>
      <c r="VUE79" s="266"/>
      <c r="VUF79" s="200"/>
      <c r="VUG79" s="266"/>
      <c r="VUH79" s="261"/>
      <c r="VUI79" s="265"/>
      <c r="VUJ79" s="266"/>
      <c r="VUK79" s="200"/>
      <c r="VUL79" s="266"/>
      <c r="VUM79" s="261"/>
      <c r="VUN79" s="265"/>
      <c r="VUO79" s="266"/>
      <c r="VUP79" s="200"/>
      <c r="VUQ79" s="266"/>
      <c r="VUR79" s="261"/>
      <c r="VUS79" s="265"/>
      <c r="VUT79" s="266"/>
      <c r="VUU79" s="200"/>
      <c r="VUV79" s="266"/>
      <c r="VUW79" s="261"/>
      <c r="VUX79" s="265"/>
      <c r="VUY79" s="266"/>
      <c r="VUZ79" s="200"/>
      <c r="VVA79" s="266"/>
      <c r="VVB79" s="261"/>
      <c r="VVC79" s="265"/>
      <c r="VVD79" s="266"/>
      <c r="VVE79" s="200"/>
      <c r="VVF79" s="266"/>
      <c r="VVG79" s="261"/>
      <c r="VVH79" s="265"/>
      <c r="VVI79" s="266"/>
      <c r="VVJ79" s="200"/>
      <c r="VVK79" s="266"/>
      <c r="VVL79" s="261"/>
      <c r="VVM79" s="265"/>
      <c r="VVN79" s="266"/>
      <c r="VVO79" s="200"/>
      <c r="VVP79" s="266"/>
      <c r="VVQ79" s="261"/>
      <c r="VVR79" s="265"/>
      <c r="VVS79" s="266"/>
      <c r="VVT79" s="200"/>
      <c r="VVU79" s="266"/>
      <c r="VVV79" s="261"/>
      <c r="VVW79" s="265"/>
      <c r="VVX79" s="266"/>
      <c r="VVY79" s="200"/>
      <c r="VVZ79" s="266"/>
      <c r="VWA79" s="261"/>
      <c r="VWB79" s="265"/>
      <c r="VWC79" s="266"/>
      <c r="VWD79" s="200"/>
      <c r="VWE79" s="266"/>
      <c r="VWF79" s="261"/>
      <c r="VWG79" s="265"/>
      <c r="VWH79" s="266"/>
      <c r="VWI79" s="200"/>
      <c r="VWJ79" s="266"/>
      <c r="VWK79" s="261"/>
      <c r="VWL79" s="265"/>
      <c r="VWM79" s="266"/>
      <c r="VWN79" s="200"/>
      <c r="VWO79" s="266"/>
      <c r="VWP79" s="261"/>
      <c r="VWQ79" s="265"/>
      <c r="VWR79" s="266"/>
      <c r="VWS79" s="200"/>
      <c r="VWT79" s="266"/>
      <c r="VWU79" s="261"/>
      <c r="VWV79" s="265"/>
      <c r="VWW79" s="266"/>
      <c r="VWX79" s="200"/>
      <c r="VWY79" s="266"/>
      <c r="VWZ79" s="261"/>
      <c r="VXA79" s="265"/>
      <c r="VXB79" s="266"/>
      <c r="VXC79" s="200"/>
      <c r="VXD79" s="266"/>
      <c r="VXE79" s="261"/>
      <c r="VXF79" s="265"/>
      <c r="VXG79" s="266"/>
      <c r="VXH79" s="200"/>
      <c r="VXI79" s="266"/>
      <c r="VXJ79" s="261"/>
      <c r="VXK79" s="265"/>
      <c r="VXL79" s="266"/>
      <c r="VXM79" s="200"/>
      <c r="VXN79" s="266"/>
      <c r="VXO79" s="261"/>
      <c r="VXP79" s="265"/>
      <c r="VXQ79" s="266"/>
      <c r="VXR79" s="200"/>
      <c r="VXS79" s="266"/>
      <c r="VXT79" s="261"/>
      <c r="VXU79" s="265"/>
      <c r="VXV79" s="266"/>
      <c r="VXW79" s="200"/>
      <c r="VXX79" s="266"/>
      <c r="VXY79" s="261"/>
      <c r="VXZ79" s="265"/>
      <c r="VYA79" s="266"/>
      <c r="VYB79" s="200"/>
      <c r="VYC79" s="266"/>
      <c r="VYD79" s="261"/>
      <c r="VYE79" s="265"/>
      <c r="VYF79" s="266"/>
      <c r="VYG79" s="200"/>
      <c r="VYH79" s="266"/>
      <c r="VYI79" s="261"/>
      <c r="VYJ79" s="265"/>
      <c r="VYK79" s="266"/>
      <c r="VYL79" s="200"/>
      <c r="VYM79" s="266"/>
      <c r="VYN79" s="261"/>
      <c r="VYO79" s="265"/>
      <c r="VYP79" s="266"/>
      <c r="VYQ79" s="200"/>
      <c r="VYR79" s="266"/>
      <c r="VYS79" s="261"/>
      <c r="VYT79" s="265"/>
      <c r="VYU79" s="266"/>
      <c r="VYV79" s="200"/>
      <c r="VYW79" s="266"/>
      <c r="VYX79" s="261"/>
      <c r="VYY79" s="265"/>
      <c r="VYZ79" s="266"/>
      <c r="VZA79" s="200"/>
      <c r="VZB79" s="266"/>
      <c r="VZC79" s="261"/>
      <c r="VZD79" s="265"/>
      <c r="VZE79" s="266"/>
      <c r="VZF79" s="200"/>
      <c r="VZG79" s="266"/>
      <c r="VZH79" s="261"/>
      <c r="VZI79" s="265"/>
      <c r="VZJ79" s="266"/>
      <c r="VZK79" s="200"/>
      <c r="VZL79" s="266"/>
      <c r="VZM79" s="261"/>
      <c r="VZN79" s="265"/>
      <c r="VZO79" s="266"/>
      <c r="VZP79" s="200"/>
      <c r="VZQ79" s="266"/>
      <c r="VZR79" s="261"/>
      <c r="VZS79" s="265"/>
      <c r="VZT79" s="266"/>
      <c r="VZU79" s="200"/>
      <c r="VZV79" s="266"/>
      <c r="VZW79" s="261"/>
      <c r="VZX79" s="265"/>
      <c r="VZY79" s="266"/>
      <c r="VZZ79" s="200"/>
      <c r="WAA79" s="266"/>
      <c r="WAB79" s="261"/>
      <c r="WAC79" s="265"/>
      <c r="WAD79" s="266"/>
      <c r="WAE79" s="200"/>
      <c r="WAF79" s="266"/>
      <c r="WAG79" s="261"/>
      <c r="WAH79" s="265"/>
      <c r="WAI79" s="266"/>
      <c r="WAJ79" s="200"/>
      <c r="WAK79" s="266"/>
      <c r="WAL79" s="261"/>
      <c r="WAM79" s="265"/>
      <c r="WAN79" s="266"/>
      <c r="WAO79" s="200"/>
      <c r="WAP79" s="266"/>
      <c r="WAQ79" s="261"/>
      <c r="WAR79" s="265"/>
      <c r="WAS79" s="266"/>
      <c r="WAT79" s="200"/>
      <c r="WAU79" s="266"/>
      <c r="WAV79" s="261"/>
      <c r="WAW79" s="265"/>
      <c r="WAX79" s="266"/>
      <c r="WAY79" s="200"/>
      <c r="WAZ79" s="266"/>
      <c r="WBA79" s="261"/>
      <c r="WBB79" s="265"/>
      <c r="WBC79" s="266"/>
      <c r="WBD79" s="200"/>
      <c r="WBE79" s="266"/>
      <c r="WBF79" s="261"/>
      <c r="WBG79" s="265"/>
      <c r="WBH79" s="266"/>
      <c r="WBI79" s="200"/>
      <c r="WBJ79" s="266"/>
      <c r="WBK79" s="261"/>
      <c r="WBL79" s="265"/>
      <c r="WBM79" s="266"/>
      <c r="WBN79" s="200"/>
      <c r="WBO79" s="266"/>
      <c r="WBP79" s="261"/>
      <c r="WBQ79" s="265"/>
      <c r="WBR79" s="266"/>
      <c r="WBS79" s="200"/>
      <c r="WBT79" s="266"/>
      <c r="WBU79" s="261"/>
      <c r="WBV79" s="265"/>
      <c r="WBW79" s="266"/>
      <c r="WBX79" s="200"/>
      <c r="WBY79" s="266"/>
      <c r="WBZ79" s="261"/>
      <c r="WCA79" s="265"/>
      <c r="WCB79" s="266"/>
      <c r="WCC79" s="200"/>
      <c r="WCD79" s="266"/>
      <c r="WCE79" s="261"/>
      <c r="WCF79" s="265"/>
      <c r="WCG79" s="266"/>
      <c r="WCH79" s="200"/>
      <c r="WCI79" s="266"/>
      <c r="WCJ79" s="261"/>
      <c r="WCK79" s="265"/>
      <c r="WCL79" s="266"/>
      <c r="WCM79" s="200"/>
      <c r="WCN79" s="266"/>
      <c r="WCO79" s="261"/>
      <c r="WCP79" s="265"/>
      <c r="WCQ79" s="266"/>
      <c r="WCR79" s="200"/>
      <c r="WCS79" s="266"/>
      <c r="WCT79" s="261"/>
      <c r="WCU79" s="265"/>
      <c r="WCV79" s="266"/>
      <c r="WCW79" s="200"/>
      <c r="WCX79" s="266"/>
      <c r="WCY79" s="261"/>
      <c r="WCZ79" s="265"/>
      <c r="WDA79" s="266"/>
      <c r="WDB79" s="200"/>
      <c r="WDC79" s="266"/>
      <c r="WDD79" s="261"/>
      <c r="WDE79" s="265"/>
      <c r="WDF79" s="266"/>
      <c r="WDG79" s="200"/>
      <c r="WDH79" s="266"/>
      <c r="WDI79" s="261"/>
      <c r="WDJ79" s="265"/>
      <c r="WDK79" s="266"/>
      <c r="WDL79" s="200"/>
      <c r="WDM79" s="266"/>
      <c r="WDN79" s="261"/>
      <c r="WDO79" s="265"/>
      <c r="WDP79" s="266"/>
      <c r="WDQ79" s="200"/>
      <c r="WDR79" s="266"/>
      <c r="WDS79" s="261"/>
      <c r="WDT79" s="265"/>
      <c r="WDU79" s="266"/>
      <c r="WDV79" s="200"/>
      <c r="WDW79" s="266"/>
      <c r="WDX79" s="261"/>
      <c r="WDY79" s="265"/>
      <c r="WDZ79" s="266"/>
      <c r="WEA79" s="200"/>
      <c r="WEB79" s="266"/>
      <c r="WEC79" s="261"/>
      <c r="WED79" s="265"/>
      <c r="WEE79" s="266"/>
      <c r="WEF79" s="200"/>
      <c r="WEG79" s="266"/>
      <c r="WEH79" s="261"/>
      <c r="WEI79" s="265"/>
      <c r="WEJ79" s="266"/>
      <c r="WEK79" s="200"/>
      <c r="WEL79" s="266"/>
      <c r="WEM79" s="261"/>
      <c r="WEN79" s="265"/>
      <c r="WEO79" s="266"/>
      <c r="WEP79" s="200"/>
      <c r="WEQ79" s="266"/>
      <c r="WER79" s="261"/>
      <c r="WES79" s="265"/>
      <c r="WET79" s="266"/>
      <c r="WEU79" s="200"/>
      <c r="WEV79" s="266"/>
      <c r="WEW79" s="261"/>
      <c r="WEX79" s="265"/>
      <c r="WEY79" s="266"/>
      <c r="WEZ79" s="200"/>
      <c r="WFA79" s="266"/>
      <c r="WFB79" s="261"/>
      <c r="WFC79" s="265"/>
      <c r="WFD79" s="266"/>
      <c r="WFE79" s="200"/>
      <c r="WFF79" s="266"/>
      <c r="WFG79" s="261"/>
      <c r="WFH79" s="265"/>
      <c r="WFI79" s="266"/>
      <c r="WFJ79" s="200"/>
      <c r="WFK79" s="266"/>
      <c r="WFL79" s="261"/>
      <c r="WFM79" s="265"/>
      <c r="WFN79" s="266"/>
      <c r="WFO79" s="200"/>
      <c r="WFP79" s="266"/>
      <c r="WFQ79" s="261"/>
      <c r="WFR79" s="265"/>
      <c r="WFS79" s="266"/>
      <c r="WFT79" s="200"/>
      <c r="WFU79" s="266"/>
      <c r="WFV79" s="261"/>
      <c r="WFW79" s="265"/>
      <c r="WFX79" s="266"/>
      <c r="WFY79" s="200"/>
      <c r="WFZ79" s="266"/>
      <c r="WGA79" s="261"/>
      <c r="WGB79" s="265"/>
      <c r="WGC79" s="266"/>
      <c r="WGD79" s="200"/>
      <c r="WGE79" s="266"/>
      <c r="WGF79" s="261"/>
      <c r="WGG79" s="265"/>
      <c r="WGH79" s="266"/>
      <c r="WGI79" s="200"/>
      <c r="WGJ79" s="266"/>
      <c r="WGK79" s="261"/>
      <c r="WGL79" s="265"/>
      <c r="WGM79" s="266"/>
      <c r="WGN79" s="200"/>
      <c r="WGO79" s="266"/>
      <c r="WGP79" s="261"/>
      <c r="WGQ79" s="265"/>
      <c r="WGR79" s="266"/>
      <c r="WGS79" s="200"/>
      <c r="WGT79" s="266"/>
      <c r="WGU79" s="261"/>
      <c r="WGV79" s="265"/>
      <c r="WGW79" s="266"/>
      <c r="WGX79" s="200"/>
      <c r="WGY79" s="266"/>
      <c r="WGZ79" s="261"/>
      <c r="WHA79" s="265"/>
      <c r="WHB79" s="266"/>
      <c r="WHC79" s="200"/>
      <c r="WHD79" s="266"/>
      <c r="WHE79" s="261"/>
      <c r="WHF79" s="265"/>
      <c r="WHG79" s="266"/>
      <c r="WHH79" s="200"/>
      <c r="WHI79" s="266"/>
      <c r="WHJ79" s="261"/>
      <c r="WHK79" s="265"/>
      <c r="WHL79" s="266"/>
      <c r="WHM79" s="200"/>
      <c r="WHN79" s="266"/>
      <c r="WHO79" s="261"/>
      <c r="WHP79" s="265"/>
      <c r="WHQ79" s="266"/>
      <c r="WHR79" s="200"/>
      <c r="WHS79" s="266"/>
      <c r="WHT79" s="261"/>
      <c r="WHU79" s="265"/>
      <c r="WHV79" s="266"/>
      <c r="WHW79" s="200"/>
      <c r="WHX79" s="266"/>
      <c r="WHY79" s="261"/>
      <c r="WHZ79" s="265"/>
      <c r="WIA79" s="266"/>
      <c r="WIB79" s="200"/>
      <c r="WIC79" s="266"/>
      <c r="WID79" s="261"/>
      <c r="WIE79" s="265"/>
      <c r="WIF79" s="266"/>
      <c r="WIG79" s="200"/>
      <c r="WIH79" s="266"/>
      <c r="WII79" s="261"/>
      <c r="WIJ79" s="265"/>
      <c r="WIK79" s="266"/>
      <c r="WIL79" s="200"/>
      <c r="WIM79" s="266"/>
      <c r="WIN79" s="261"/>
      <c r="WIO79" s="265"/>
      <c r="WIP79" s="266"/>
      <c r="WIQ79" s="200"/>
      <c r="WIR79" s="266"/>
      <c r="WIS79" s="261"/>
      <c r="WIT79" s="265"/>
      <c r="WIU79" s="266"/>
      <c r="WIV79" s="200"/>
      <c r="WIW79" s="266"/>
      <c r="WIX79" s="261"/>
      <c r="WIY79" s="265"/>
      <c r="WIZ79" s="266"/>
      <c r="WJA79" s="200"/>
      <c r="WJB79" s="266"/>
      <c r="WJC79" s="261"/>
      <c r="WJD79" s="265"/>
      <c r="WJE79" s="266"/>
      <c r="WJF79" s="200"/>
      <c r="WJG79" s="266"/>
      <c r="WJH79" s="261"/>
      <c r="WJI79" s="265"/>
      <c r="WJJ79" s="266"/>
      <c r="WJK79" s="200"/>
      <c r="WJL79" s="266"/>
      <c r="WJM79" s="261"/>
      <c r="WJN79" s="265"/>
      <c r="WJO79" s="266"/>
      <c r="WJP79" s="200"/>
      <c r="WJQ79" s="266"/>
      <c r="WJR79" s="261"/>
      <c r="WJS79" s="265"/>
      <c r="WJT79" s="266"/>
      <c r="WJU79" s="200"/>
      <c r="WJV79" s="266"/>
      <c r="WJW79" s="261"/>
      <c r="WJX79" s="265"/>
      <c r="WJY79" s="266"/>
      <c r="WJZ79" s="200"/>
      <c r="WKA79" s="266"/>
      <c r="WKB79" s="261"/>
      <c r="WKC79" s="265"/>
      <c r="WKD79" s="266"/>
      <c r="WKE79" s="200"/>
      <c r="WKF79" s="266"/>
      <c r="WKG79" s="261"/>
      <c r="WKH79" s="265"/>
      <c r="WKI79" s="266"/>
      <c r="WKJ79" s="200"/>
      <c r="WKK79" s="266"/>
      <c r="WKL79" s="261"/>
      <c r="WKM79" s="265"/>
      <c r="WKN79" s="266"/>
      <c r="WKO79" s="200"/>
      <c r="WKP79" s="266"/>
      <c r="WKQ79" s="261"/>
      <c r="WKR79" s="265"/>
      <c r="WKS79" s="266"/>
      <c r="WKT79" s="200"/>
      <c r="WKU79" s="266"/>
      <c r="WKV79" s="261"/>
      <c r="WKW79" s="265"/>
      <c r="WKX79" s="266"/>
      <c r="WKY79" s="200"/>
      <c r="WKZ79" s="266"/>
      <c r="WLA79" s="261"/>
      <c r="WLB79" s="265"/>
      <c r="WLC79" s="266"/>
      <c r="WLD79" s="200"/>
      <c r="WLE79" s="266"/>
      <c r="WLF79" s="261"/>
      <c r="WLG79" s="265"/>
      <c r="WLH79" s="266"/>
      <c r="WLI79" s="200"/>
      <c r="WLJ79" s="266"/>
      <c r="WLK79" s="261"/>
      <c r="WLL79" s="265"/>
      <c r="WLM79" s="266"/>
      <c r="WLN79" s="200"/>
      <c r="WLO79" s="266"/>
      <c r="WLP79" s="261"/>
      <c r="WLQ79" s="265"/>
      <c r="WLR79" s="266"/>
      <c r="WLS79" s="200"/>
      <c r="WLT79" s="266"/>
      <c r="WLU79" s="261"/>
      <c r="WLV79" s="265"/>
      <c r="WLW79" s="266"/>
      <c r="WLX79" s="200"/>
      <c r="WLY79" s="266"/>
      <c r="WLZ79" s="261"/>
      <c r="WMA79" s="265"/>
      <c r="WMB79" s="266"/>
      <c r="WMC79" s="200"/>
      <c r="WMD79" s="266"/>
      <c r="WME79" s="261"/>
      <c r="WMF79" s="265"/>
      <c r="WMG79" s="266"/>
      <c r="WMH79" s="200"/>
      <c r="WMI79" s="266"/>
      <c r="WMJ79" s="261"/>
      <c r="WMK79" s="265"/>
      <c r="WML79" s="266"/>
      <c r="WMM79" s="200"/>
      <c r="WMN79" s="266"/>
      <c r="WMO79" s="261"/>
      <c r="WMP79" s="265"/>
      <c r="WMQ79" s="266"/>
      <c r="WMR79" s="200"/>
      <c r="WMS79" s="266"/>
      <c r="WMT79" s="261"/>
      <c r="WMU79" s="265"/>
      <c r="WMV79" s="266"/>
      <c r="WMW79" s="200"/>
      <c r="WMX79" s="266"/>
      <c r="WMY79" s="261"/>
      <c r="WMZ79" s="265"/>
      <c r="WNA79" s="266"/>
      <c r="WNB79" s="200"/>
      <c r="WNC79" s="266"/>
      <c r="WND79" s="261"/>
      <c r="WNE79" s="265"/>
      <c r="WNF79" s="266"/>
      <c r="WNG79" s="200"/>
      <c r="WNH79" s="266"/>
      <c r="WNI79" s="261"/>
      <c r="WNJ79" s="265"/>
      <c r="WNK79" s="266"/>
      <c r="WNL79" s="200"/>
      <c r="WNM79" s="266"/>
      <c r="WNN79" s="261"/>
      <c r="WNO79" s="265"/>
      <c r="WNP79" s="266"/>
      <c r="WNQ79" s="200"/>
      <c r="WNR79" s="266"/>
      <c r="WNS79" s="261"/>
      <c r="WNT79" s="265"/>
      <c r="WNU79" s="266"/>
      <c r="WNV79" s="200"/>
      <c r="WNW79" s="266"/>
      <c r="WNX79" s="261"/>
      <c r="WNY79" s="265"/>
      <c r="WNZ79" s="266"/>
      <c r="WOA79" s="200"/>
      <c r="WOB79" s="266"/>
      <c r="WOC79" s="261"/>
      <c r="WOD79" s="265"/>
      <c r="WOE79" s="266"/>
      <c r="WOF79" s="200"/>
      <c r="WOG79" s="266"/>
      <c r="WOH79" s="261"/>
      <c r="WOI79" s="265"/>
      <c r="WOJ79" s="266"/>
      <c r="WOK79" s="200"/>
      <c r="WOL79" s="266"/>
      <c r="WOM79" s="261"/>
      <c r="WON79" s="265"/>
      <c r="WOO79" s="266"/>
      <c r="WOP79" s="200"/>
      <c r="WOQ79" s="266"/>
      <c r="WOR79" s="261"/>
      <c r="WOS79" s="265"/>
      <c r="WOT79" s="266"/>
      <c r="WOU79" s="200"/>
      <c r="WOV79" s="266"/>
      <c r="WOW79" s="261"/>
      <c r="WOX79" s="265"/>
      <c r="WOY79" s="266"/>
      <c r="WOZ79" s="200"/>
      <c r="WPA79" s="266"/>
      <c r="WPB79" s="261"/>
      <c r="WPC79" s="265"/>
      <c r="WPD79" s="266"/>
      <c r="WPE79" s="200"/>
      <c r="WPF79" s="266"/>
      <c r="WPG79" s="261"/>
      <c r="WPH79" s="265"/>
      <c r="WPI79" s="266"/>
      <c r="WPJ79" s="200"/>
      <c r="WPK79" s="266"/>
      <c r="WPL79" s="261"/>
      <c r="WPM79" s="265"/>
      <c r="WPN79" s="266"/>
      <c r="WPO79" s="200"/>
      <c r="WPP79" s="266"/>
      <c r="WPQ79" s="261"/>
      <c r="WPR79" s="265"/>
      <c r="WPS79" s="266"/>
      <c r="WPT79" s="200"/>
      <c r="WPU79" s="266"/>
      <c r="WPV79" s="261"/>
      <c r="WPW79" s="265"/>
      <c r="WPX79" s="266"/>
      <c r="WPY79" s="200"/>
      <c r="WPZ79" s="266"/>
      <c r="WQA79" s="261"/>
      <c r="WQB79" s="265"/>
      <c r="WQC79" s="266"/>
      <c r="WQD79" s="200"/>
      <c r="WQE79" s="266"/>
      <c r="WQF79" s="261"/>
      <c r="WQG79" s="265"/>
      <c r="WQH79" s="266"/>
      <c r="WQI79" s="200"/>
      <c r="WQJ79" s="266"/>
      <c r="WQK79" s="261"/>
      <c r="WQL79" s="265"/>
      <c r="WQM79" s="266"/>
      <c r="WQN79" s="200"/>
      <c r="WQO79" s="266"/>
      <c r="WQP79" s="261"/>
      <c r="WQQ79" s="265"/>
      <c r="WQR79" s="266"/>
      <c r="WQS79" s="200"/>
      <c r="WQT79" s="266"/>
      <c r="WQU79" s="261"/>
      <c r="WQV79" s="265"/>
      <c r="WQW79" s="266"/>
      <c r="WQX79" s="200"/>
      <c r="WQY79" s="266"/>
      <c r="WQZ79" s="261"/>
      <c r="WRA79" s="265"/>
      <c r="WRB79" s="266"/>
      <c r="WRC79" s="200"/>
      <c r="WRD79" s="266"/>
      <c r="WRE79" s="261"/>
      <c r="WRF79" s="265"/>
      <c r="WRG79" s="266"/>
      <c r="WRH79" s="200"/>
      <c r="WRI79" s="266"/>
      <c r="WRJ79" s="261"/>
      <c r="WRK79" s="265"/>
      <c r="WRL79" s="266"/>
      <c r="WRM79" s="200"/>
      <c r="WRN79" s="266"/>
      <c r="WRO79" s="261"/>
      <c r="WRP79" s="265"/>
      <c r="WRQ79" s="266"/>
      <c r="WRR79" s="200"/>
      <c r="WRS79" s="266"/>
      <c r="WRT79" s="261"/>
      <c r="WRU79" s="265"/>
      <c r="WRV79" s="266"/>
      <c r="WRW79" s="200"/>
      <c r="WRX79" s="266"/>
      <c r="WRY79" s="261"/>
      <c r="WRZ79" s="265"/>
      <c r="WSA79" s="266"/>
      <c r="WSB79" s="200"/>
      <c r="WSC79" s="266"/>
      <c r="WSD79" s="261"/>
      <c r="WSE79" s="265"/>
      <c r="WSF79" s="266"/>
      <c r="WSG79" s="200"/>
      <c r="WSH79" s="266"/>
      <c r="WSI79" s="261"/>
      <c r="WSJ79" s="265"/>
      <c r="WSK79" s="266"/>
      <c r="WSL79" s="200"/>
      <c r="WSM79" s="266"/>
      <c r="WSN79" s="261"/>
      <c r="WSO79" s="265"/>
      <c r="WSP79" s="266"/>
      <c r="WSQ79" s="200"/>
      <c r="WSR79" s="266"/>
      <c r="WSS79" s="261"/>
      <c r="WST79" s="265"/>
      <c r="WSU79" s="266"/>
      <c r="WSV79" s="200"/>
      <c r="WSW79" s="266"/>
      <c r="WSX79" s="261"/>
      <c r="WSY79" s="265"/>
      <c r="WSZ79" s="266"/>
      <c r="WTA79" s="200"/>
      <c r="WTB79" s="266"/>
      <c r="WTC79" s="261"/>
      <c r="WTD79" s="265"/>
      <c r="WTE79" s="266"/>
      <c r="WTF79" s="200"/>
      <c r="WTG79" s="266"/>
      <c r="WTH79" s="261"/>
      <c r="WTI79" s="265"/>
      <c r="WTJ79" s="266"/>
      <c r="WTK79" s="200"/>
      <c r="WTL79" s="266"/>
      <c r="WTM79" s="261"/>
      <c r="WTN79" s="265"/>
      <c r="WTO79" s="266"/>
      <c r="WTP79" s="200"/>
      <c r="WTQ79" s="266"/>
      <c r="WTR79" s="261"/>
      <c r="WTS79" s="265"/>
      <c r="WTT79" s="266"/>
      <c r="WTU79" s="200"/>
      <c r="WTV79" s="266"/>
      <c r="WTW79" s="261"/>
      <c r="WTX79" s="265"/>
      <c r="WTY79" s="266"/>
      <c r="WTZ79" s="200"/>
      <c r="WUA79" s="266"/>
      <c r="WUB79" s="261"/>
      <c r="WUC79" s="265"/>
      <c r="WUD79" s="266"/>
      <c r="WUE79" s="200"/>
      <c r="WUF79" s="266"/>
      <c r="WUG79" s="261"/>
      <c r="WUH79" s="265"/>
      <c r="WUI79" s="266"/>
      <c r="WUJ79" s="200"/>
      <c r="WUK79" s="266"/>
      <c r="WUL79" s="261"/>
      <c r="WUM79" s="265"/>
      <c r="WUN79" s="266"/>
      <c r="WUO79" s="200"/>
      <c r="WUP79" s="266"/>
      <c r="WUQ79" s="261"/>
      <c r="WUR79" s="265"/>
      <c r="WUS79" s="266"/>
      <c r="WUT79" s="200"/>
      <c r="WUU79" s="266"/>
      <c r="WUV79" s="261"/>
      <c r="WUW79" s="265"/>
      <c r="WUX79" s="266"/>
      <c r="WUY79" s="200"/>
      <c r="WUZ79" s="266"/>
      <c r="WVA79" s="261"/>
      <c r="WVB79" s="265"/>
      <c r="WVC79" s="266"/>
      <c r="WVD79" s="200"/>
      <c r="WVE79" s="266"/>
      <c r="WVF79" s="261"/>
      <c r="WVG79" s="265"/>
      <c r="WVH79" s="266"/>
      <c r="WVI79" s="200"/>
      <c r="WVJ79" s="266"/>
      <c r="WVK79" s="261"/>
      <c r="WVL79" s="265"/>
      <c r="WVM79" s="266"/>
      <c r="WVN79" s="200"/>
      <c r="WVO79" s="266"/>
      <c r="WVP79" s="261"/>
      <c r="WVQ79" s="265"/>
      <c r="WVR79" s="266"/>
      <c r="WVS79" s="200"/>
      <c r="WVT79" s="266"/>
      <c r="WVU79" s="261"/>
      <c r="WVV79" s="265"/>
      <c r="WVW79" s="266"/>
      <c r="WVX79" s="200"/>
      <c r="WVY79" s="266"/>
      <c r="WVZ79" s="261"/>
      <c r="WWA79" s="265"/>
      <c r="WWB79" s="266"/>
      <c r="WWC79" s="200"/>
      <c r="WWD79" s="266"/>
      <c r="WWE79" s="261"/>
      <c r="WWF79" s="265"/>
      <c r="WWG79" s="266"/>
      <c r="WWH79" s="200"/>
      <c r="WWI79" s="266"/>
      <c r="WWJ79" s="261"/>
      <c r="WWK79" s="265"/>
      <c r="WWL79" s="266"/>
      <c r="WWM79" s="200"/>
      <c r="WWN79" s="266"/>
      <c r="WWO79" s="261"/>
      <c r="WWP79" s="265"/>
      <c r="WWQ79" s="266"/>
      <c r="WWR79" s="200"/>
      <c r="WWS79" s="266"/>
      <c r="WWT79" s="261"/>
      <c r="WWU79" s="265"/>
      <c r="WWV79" s="266"/>
      <c r="WWW79" s="200"/>
      <c r="WWX79" s="266"/>
      <c r="WWY79" s="261"/>
      <c r="WWZ79" s="265"/>
      <c r="WXA79" s="266"/>
      <c r="WXB79" s="200"/>
      <c r="WXC79" s="266"/>
      <c r="WXD79" s="261"/>
      <c r="WXE79" s="265"/>
      <c r="WXF79" s="266"/>
      <c r="WXG79" s="200"/>
      <c r="WXH79" s="266"/>
      <c r="WXI79" s="261"/>
      <c r="WXJ79" s="265"/>
      <c r="WXK79" s="266"/>
      <c r="WXL79" s="200"/>
      <c r="WXM79" s="266"/>
      <c r="WXN79" s="261"/>
      <c r="WXO79" s="265"/>
      <c r="WXP79" s="266"/>
      <c r="WXQ79" s="200"/>
      <c r="WXR79" s="266"/>
      <c r="WXS79" s="261"/>
      <c r="WXT79" s="265"/>
      <c r="WXU79" s="266"/>
      <c r="WXV79" s="200"/>
      <c r="WXW79" s="266"/>
      <c r="WXX79" s="261"/>
      <c r="WXY79" s="265"/>
      <c r="WXZ79" s="266"/>
      <c r="WYA79" s="200"/>
      <c r="WYB79" s="266"/>
      <c r="WYC79" s="261"/>
      <c r="WYD79" s="265"/>
      <c r="WYE79" s="266"/>
      <c r="WYF79" s="200"/>
      <c r="WYG79" s="266"/>
      <c r="WYH79" s="261"/>
      <c r="WYI79" s="265"/>
      <c r="WYJ79" s="266"/>
      <c r="WYK79" s="200"/>
      <c r="WYL79" s="266"/>
      <c r="WYM79" s="261"/>
      <c r="WYN79" s="265"/>
      <c r="WYO79" s="266"/>
      <c r="WYP79" s="200"/>
      <c r="WYQ79" s="266"/>
      <c r="WYR79" s="261"/>
      <c r="WYS79" s="265"/>
      <c r="WYT79" s="266"/>
      <c r="WYU79" s="200"/>
      <c r="WYV79" s="266"/>
      <c r="WYW79" s="261"/>
      <c r="WYX79" s="265"/>
      <c r="WYY79" s="266"/>
      <c r="WYZ79" s="200"/>
      <c r="WZA79" s="266"/>
      <c r="WZB79" s="261"/>
      <c r="WZC79" s="265"/>
      <c r="WZD79" s="266"/>
      <c r="WZE79" s="200"/>
      <c r="WZF79" s="266"/>
      <c r="WZG79" s="261"/>
      <c r="WZH79" s="265"/>
      <c r="WZI79" s="266"/>
      <c r="WZJ79" s="200"/>
      <c r="WZK79" s="266"/>
      <c r="WZL79" s="261"/>
      <c r="WZM79" s="265"/>
      <c r="WZN79" s="266"/>
      <c r="WZO79" s="200"/>
      <c r="WZP79" s="266"/>
      <c r="WZQ79" s="261"/>
      <c r="WZR79" s="265"/>
      <c r="WZS79" s="266"/>
      <c r="WZT79" s="200"/>
      <c r="WZU79" s="266"/>
      <c r="WZV79" s="261"/>
      <c r="WZW79" s="265"/>
      <c r="WZX79" s="266"/>
      <c r="WZY79" s="200"/>
      <c r="WZZ79" s="266"/>
      <c r="XAA79" s="261"/>
      <c r="XAB79" s="265"/>
      <c r="XAC79" s="266"/>
      <c r="XAD79" s="200"/>
      <c r="XAE79" s="266"/>
      <c r="XAF79" s="261"/>
      <c r="XAG79" s="265"/>
      <c r="XAH79" s="266"/>
      <c r="XAI79" s="200"/>
      <c r="XAJ79" s="266"/>
      <c r="XAK79" s="261"/>
      <c r="XAL79" s="265"/>
      <c r="XAM79" s="266"/>
      <c r="XAN79" s="200"/>
      <c r="XAO79" s="266"/>
      <c r="XAP79" s="261"/>
      <c r="XAQ79" s="265"/>
      <c r="XAR79" s="266"/>
      <c r="XAS79" s="200"/>
      <c r="XAT79" s="266"/>
      <c r="XAU79" s="261"/>
      <c r="XAV79" s="265"/>
      <c r="XAW79" s="266"/>
      <c r="XAX79" s="200"/>
      <c r="XAY79" s="266"/>
      <c r="XAZ79" s="261"/>
      <c r="XBA79" s="265"/>
      <c r="XBB79" s="266"/>
      <c r="XBC79" s="200"/>
      <c r="XBD79" s="266"/>
      <c r="XBE79" s="261"/>
      <c r="XBF79" s="265"/>
      <c r="XBG79" s="266"/>
      <c r="XBH79" s="200"/>
      <c r="XBI79" s="266"/>
      <c r="XBJ79" s="261"/>
      <c r="XBK79" s="265"/>
      <c r="XBL79" s="266"/>
      <c r="XBM79" s="200"/>
      <c r="XBN79" s="266"/>
      <c r="XBO79" s="261"/>
      <c r="XBP79" s="265"/>
      <c r="XBQ79" s="266"/>
      <c r="XBR79" s="200"/>
      <c r="XBS79" s="266"/>
      <c r="XBT79" s="261"/>
      <c r="XBU79" s="265"/>
      <c r="XBV79" s="266"/>
      <c r="XBW79" s="200"/>
      <c r="XBX79" s="266"/>
      <c r="XBY79" s="261"/>
      <c r="XBZ79" s="265"/>
      <c r="XCA79" s="266"/>
      <c r="XCB79" s="200"/>
      <c r="XCC79" s="266"/>
      <c r="XCD79" s="261"/>
      <c r="XCE79" s="265"/>
      <c r="XCF79" s="266"/>
      <c r="XCG79" s="200"/>
      <c r="XCH79" s="266"/>
      <c r="XCI79" s="261"/>
      <c r="XCJ79" s="265"/>
      <c r="XCK79" s="266"/>
      <c r="XCL79" s="200"/>
      <c r="XCM79" s="266"/>
      <c r="XCN79" s="261"/>
      <c r="XCO79" s="265"/>
      <c r="XCP79" s="266"/>
      <c r="XCQ79" s="200"/>
      <c r="XCR79" s="266"/>
      <c r="XCS79" s="261"/>
      <c r="XCT79" s="265"/>
      <c r="XCU79" s="266"/>
      <c r="XCV79" s="200"/>
      <c r="XCW79" s="266"/>
      <c r="XCX79" s="261"/>
      <c r="XCY79" s="265"/>
      <c r="XCZ79" s="266"/>
      <c r="XDA79" s="200"/>
      <c r="XDB79" s="266"/>
      <c r="XDC79" s="261"/>
      <c r="XDD79" s="265"/>
      <c r="XDE79" s="266"/>
      <c r="XDF79" s="200"/>
      <c r="XDG79" s="266"/>
      <c r="XDH79" s="261"/>
      <c r="XDI79" s="265"/>
      <c r="XDJ79" s="266"/>
      <c r="XDK79" s="200"/>
      <c r="XDL79" s="266"/>
      <c r="XDM79" s="261"/>
      <c r="XDN79" s="265"/>
      <c r="XDO79" s="266"/>
      <c r="XDP79" s="200"/>
      <c r="XDQ79" s="266"/>
      <c r="XDR79" s="261"/>
      <c r="XDS79" s="265"/>
      <c r="XDT79" s="266"/>
      <c r="XDU79" s="200"/>
      <c r="XDV79" s="266"/>
      <c r="XDW79" s="261"/>
      <c r="XDX79" s="265"/>
      <c r="XDY79" s="266"/>
      <c r="XDZ79" s="200"/>
      <c r="XEA79" s="266"/>
      <c r="XEB79" s="261"/>
      <c r="XEC79" s="265"/>
      <c r="XED79" s="266"/>
      <c r="XEE79" s="200"/>
      <c r="XEF79" s="266"/>
      <c r="XEG79" s="261"/>
      <c r="XEH79" s="265"/>
      <c r="XEI79" s="266"/>
      <c r="XEJ79" s="200"/>
      <c r="XEK79" s="266"/>
      <c r="XEL79" s="261"/>
      <c r="XEM79" s="265"/>
      <c r="XEN79" s="266"/>
      <c r="XEO79" s="200"/>
      <c r="XEP79" s="266"/>
      <c r="XEQ79" s="261"/>
      <c r="XER79" s="265"/>
      <c r="XES79" s="266"/>
      <c r="XET79" s="200"/>
      <c r="XEU79" s="266"/>
      <c r="XEV79" s="261"/>
      <c r="XEW79" s="265"/>
      <c r="XEX79" s="266"/>
      <c r="XEY79" s="200"/>
      <c r="XEZ79" s="266"/>
      <c r="XFA79" s="261"/>
      <c r="XFB79" s="265"/>
      <c r="XFC79" s="266"/>
      <c r="XFD79" s="200"/>
    </row>
    <row r="82" spans="1:16384" x14ac:dyDescent="0.25">
      <c r="A82" s="234"/>
      <c r="B82" s="235" t="s">
        <v>2311</v>
      </c>
      <c r="C82" s="235" t="s">
        <v>2312</v>
      </c>
      <c r="D82" s="236" t="s">
        <v>2313</v>
      </c>
      <c r="E82" s="235" t="s">
        <v>2314</v>
      </c>
    </row>
    <row r="83" spans="1:16384" x14ac:dyDescent="0.25">
      <c r="A83" s="166" t="s">
        <v>2299</v>
      </c>
      <c r="B83" s="260">
        <v>1925524082.5400007</v>
      </c>
      <c r="C83" s="212">
        <v>0.4312009543721913</v>
      </c>
      <c r="D83" s="260">
        <v>532</v>
      </c>
      <c r="E83" s="212">
        <v>0.31220657276995306</v>
      </c>
    </row>
    <row r="84" spans="1:16384" x14ac:dyDescent="0.25">
      <c r="A84" s="166" t="s">
        <v>2300</v>
      </c>
      <c r="B84" s="260">
        <v>1193538080.2300007</v>
      </c>
      <c r="C84" s="212">
        <v>0.26728035444554765</v>
      </c>
      <c r="D84" s="260">
        <v>644</v>
      </c>
      <c r="E84" s="212">
        <v>0.3779342723004695</v>
      </c>
    </row>
    <row r="85" spans="1:16384" x14ac:dyDescent="0.25">
      <c r="A85" s="166" t="s">
        <v>2301</v>
      </c>
      <c r="B85" s="260">
        <v>967580635.87999976</v>
      </c>
      <c r="C85" s="212">
        <v>0.21667955098912159</v>
      </c>
      <c r="D85" s="260">
        <v>366</v>
      </c>
      <c r="E85" s="212">
        <v>0.21478873239436619</v>
      </c>
    </row>
    <row r="86" spans="1:16384" x14ac:dyDescent="0.25">
      <c r="A86" s="166" t="s">
        <v>2302</v>
      </c>
      <c r="B86" s="260">
        <v>315537083.2700001</v>
      </c>
      <c r="C86" s="212">
        <v>7.0661225522748117E-2</v>
      </c>
      <c r="D86" s="260">
        <v>129</v>
      </c>
      <c r="E86" s="212">
        <v>7.5704225352112672E-2</v>
      </c>
    </row>
    <row r="87" spans="1:16384" s="199" customFormat="1" x14ac:dyDescent="0.25">
      <c r="A87" s="166" t="s">
        <v>2303</v>
      </c>
      <c r="B87" s="260">
        <v>63311353.699999988</v>
      </c>
      <c r="C87" s="212">
        <v>1.4177914670391164E-2</v>
      </c>
      <c r="D87" s="260">
        <v>33</v>
      </c>
      <c r="E87" s="212">
        <v>1.936619718309859E-2</v>
      </c>
      <c r="F87" s="261"/>
      <c r="G87" s="265"/>
      <c r="H87" s="266"/>
      <c r="I87" s="200"/>
      <c r="J87" s="266"/>
      <c r="K87" s="261"/>
      <c r="L87" s="265"/>
      <c r="M87" s="266"/>
      <c r="N87" s="200"/>
      <c r="O87" s="266"/>
      <c r="P87" s="261"/>
      <c r="Q87" s="265"/>
      <c r="R87" s="266"/>
      <c r="S87" s="200"/>
      <c r="T87" s="266"/>
      <c r="U87" s="261"/>
      <c r="V87" s="265"/>
      <c r="W87" s="266"/>
      <c r="X87" s="200"/>
      <c r="Y87" s="266"/>
      <c r="Z87" s="261"/>
      <c r="AA87" s="265"/>
      <c r="AB87" s="266"/>
      <c r="AC87" s="200"/>
      <c r="AD87" s="266"/>
      <c r="AE87" s="261"/>
      <c r="AF87" s="265"/>
      <c r="AG87" s="266"/>
      <c r="AH87" s="200"/>
      <c r="AI87" s="266"/>
      <c r="AJ87" s="261"/>
      <c r="AK87" s="265"/>
      <c r="AL87" s="266"/>
      <c r="AM87" s="200"/>
      <c r="AN87" s="266"/>
      <c r="AO87" s="261"/>
      <c r="AP87" s="265"/>
      <c r="AQ87" s="266"/>
      <c r="AR87" s="200"/>
      <c r="AS87" s="266"/>
      <c r="AT87" s="261"/>
      <c r="AU87" s="265"/>
      <c r="AV87" s="266"/>
      <c r="AW87" s="200"/>
      <c r="AX87" s="266"/>
      <c r="AY87" s="261"/>
      <c r="AZ87" s="265"/>
      <c r="BA87" s="266"/>
      <c r="BB87" s="200"/>
      <c r="BC87" s="266"/>
      <c r="BD87" s="261"/>
      <c r="BE87" s="265"/>
      <c r="BF87" s="266"/>
      <c r="BG87" s="200"/>
      <c r="BH87" s="266"/>
      <c r="BI87" s="261"/>
      <c r="BJ87" s="265"/>
      <c r="BK87" s="266"/>
      <c r="BL87" s="200"/>
      <c r="BM87" s="266"/>
      <c r="BN87" s="261"/>
      <c r="BO87" s="265"/>
      <c r="BP87" s="266"/>
      <c r="BQ87" s="200"/>
      <c r="BR87" s="266"/>
      <c r="BS87" s="261"/>
      <c r="BT87" s="265"/>
      <c r="BU87" s="266"/>
      <c r="BV87" s="200"/>
      <c r="BW87" s="266"/>
      <c r="BX87" s="261"/>
      <c r="BY87" s="265"/>
      <c r="BZ87" s="266"/>
      <c r="CA87" s="200"/>
      <c r="CB87" s="266"/>
      <c r="CC87" s="261"/>
      <c r="CD87" s="265"/>
      <c r="CE87" s="266"/>
      <c r="CF87" s="200"/>
      <c r="CG87" s="266"/>
      <c r="CH87" s="261"/>
      <c r="CI87" s="265"/>
      <c r="CJ87" s="266"/>
      <c r="CK87" s="200"/>
      <c r="CL87" s="266"/>
      <c r="CM87" s="261"/>
      <c r="CN87" s="265"/>
      <c r="CO87" s="266"/>
      <c r="CP87" s="200"/>
      <c r="CQ87" s="266"/>
      <c r="CR87" s="261"/>
      <c r="CS87" s="265"/>
      <c r="CT87" s="266"/>
      <c r="CU87" s="200"/>
      <c r="CV87" s="266"/>
      <c r="CW87" s="261"/>
      <c r="CX87" s="265"/>
      <c r="CY87" s="266"/>
      <c r="CZ87" s="200"/>
      <c r="DA87" s="266"/>
      <c r="DB87" s="261"/>
      <c r="DC87" s="265"/>
      <c r="DD87" s="266"/>
      <c r="DE87" s="200"/>
      <c r="DF87" s="266"/>
      <c r="DG87" s="261"/>
      <c r="DH87" s="265"/>
      <c r="DI87" s="266"/>
      <c r="DJ87" s="200"/>
      <c r="DK87" s="266"/>
      <c r="DL87" s="261"/>
      <c r="DM87" s="265"/>
      <c r="DN87" s="266"/>
      <c r="DO87" s="200"/>
      <c r="DP87" s="266"/>
      <c r="DQ87" s="261"/>
      <c r="DR87" s="265"/>
      <c r="DS87" s="266"/>
      <c r="DT87" s="200"/>
      <c r="DU87" s="266"/>
      <c r="DV87" s="261"/>
      <c r="DW87" s="265"/>
      <c r="DX87" s="266"/>
      <c r="DY87" s="200"/>
      <c r="DZ87" s="266"/>
      <c r="EA87" s="261"/>
      <c r="EB87" s="265"/>
      <c r="EC87" s="266"/>
      <c r="ED87" s="200"/>
      <c r="EE87" s="266"/>
      <c r="EF87" s="261"/>
      <c r="EG87" s="265"/>
      <c r="EH87" s="266"/>
      <c r="EI87" s="200"/>
      <c r="EJ87" s="266"/>
      <c r="EK87" s="261"/>
      <c r="EL87" s="265"/>
      <c r="EM87" s="266"/>
      <c r="EN87" s="200"/>
      <c r="EO87" s="266"/>
      <c r="EP87" s="261"/>
      <c r="EQ87" s="265"/>
      <c r="ER87" s="266"/>
      <c r="ES87" s="200"/>
      <c r="ET87" s="266"/>
      <c r="EU87" s="261"/>
      <c r="EV87" s="265"/>
      <c r="EW87" s="266"/>
      <c r="EX87" s="200"/>
      <c r="EY87" s="266"/>
      <c r="EZ87" s="261"/>
      <c r="FA87" s="265"/>
      <c r="FB87" s="266"/>
      <c r="FC87" s="200"/>
      <c r="FD87" s="266"/>
      <c r="FE87" s="261"/>
      <c r="FF87" s="265"/>
      <c r="FG87" s="266"/>
      <c r="FH87" s="200"/>
      <c r="FI87" s="266"/>
      <c r="FJ87" s="261"/>
      <c r="FK87" s="265"/>
      <c r="FL87" s="266"/>
      <c r="FM87" s="200"/>
      <c r="FN87" s="266"/>
      <c r="FO87" s="261"/>
      <c r="FP87" s="265"/>
      <c r="FQ87" s="266"/>
      <c r="FR87" s="200"/>
      <c r="FS87" s="266"/>
      <c r="FT87" s="261"/>
      <c r="FU87" s="265"/>
      <c r="FV87" s="266"/>
      <c r="FW87" s="200"/>
      <c r="FX87" s="266"/>
      <c r="FY87" s="261"/>
      <c r="FZ87" s="265"/>
      <c r="GA87" s="266"/>
      <c r="GB87" s="200"/>
      <c r="GC87" s="266"/>
      <c r="GD87" s="261"/>
      <c r="GE87" s="265"/>
      <c r="GF87" s="266"/>
      <c r="GG87" s="200"/>
      <c r="GH87" s="266"/>
      <c r="GI87" s="261"/>
      <c r="GJ87" s="265"/>
      <c r="GK87" s="266"/>
      <c r="GL87" s="200"/>
      <c r="GM87" s="266"/>
      <c r="GN87" s="261"/>
      <c r="GO87" s="265"/>
      <c r="GP87" s="266"/>
      <c r="GQ87" s="200"/>
      <c r="GR87" s="266"/>
      <c r="GS87" s="261"/>
      <c r="GT87" s="265"/>
      <c r="GU87" s="266"/>
      <c r="GV87" s="200"/>
      <c r="GW87" s="266"/>
      <c r="GX87" s="261"/>
      <c r="GY87" s="265"/>
      <c r="GZ87" s="266"/>
      <c r="HA87" s="200"/>
      <c r="HB87" s="266"/>
      <c r="HC87" s="261"/>
      <c r="HD87" s="265"/>
      <c r="HE87" s="266"/>
      <c r="HF87" s="200"/>
      <c r="HG87" s="266"/>
      <c r="HH87" s="261"/>
      <c r="HI87" s="265"/>
      <c r="HJ87" s="266"/>
      <c r="HK87" s="200"/>
      <c r="HL87" s="266"/>
      <c r="HM87" s="261"/>
      <c r="HN87" s="265"/>
      <c r="HO87" s="266"/>
      <c r="HP87" s="200"/>
      <c r="HQ87" s="266"/>
      <c r="HR87" s="261"/>
      <c r="HS87" s="265"/>
      <c r="HT87" s="266"/>
      <c r="HU87" s="200"/>
      <c r="HV87" s="266"/>
      <c r="HW87" s="261"/>
      <c r="HX87" s="265"/>
      <c r="HY87" s="266"/>
      <c r="HZ87" s="200"/>
      <c r="IA87" s="266"/>
      <c r="IB87" s="261"/>
      <c r="IC87" s="265"/>
      <c r="ID87" s="266"/>
      <c r="IE87" s="200"/>
      <c r="IF87" s="266"/>
      <c r="IG87" s="261"/>
      <c r="IH87" s="265"/>
      <c r="II87" s="266"/>
      <c r="IJ87" s="200"/>
      <c r="IK87" s="266"/>
      <c r="IL87" s="261"/>
      <c r="IM87" s="265"/>
      <c r="IN87" s="266"/>
      <c r="IO87" s="200"/>
      <c r="IP87" s="266"/>
      <c r="IQ87" s="261"/>
      <c r="IR87" s="265"/>
      <c r="IS87" s="266"/>
      <c r="IT87" s="200"/>
      <c r="IU87" s="266"/>
      <c r="IV87" s="261"/>
      <c r="IW87" s="265"/>
      <c r="IX87" s="266"/>
      <c r="IY87" s="200"/>
      <c r="IZ87" s="266"/>
      <c r="JA87" s="261"/>
      <c r="JB87" s="265"/>
      <c r="JC87" s="266"/>
      <c r="JD87" s="200"/>
      <c r="JE87" s="266"/>
      <c r="JF87" s="261"/>
      <c r="JG87" s="265"/>
      <c r="JH87" s="266"/>
      <c r="JI87" s="200"/>
      <c r="JJ87" s="266"/>
      <c r="JK87" s="261"/>
      <c r="JL87" s="265"/>
      <c r="JM87" s="266"/>
      <c r="JN87" s="200"/>
      <c r="JO87" s="266"/>
      <c r="JP87" s="261"/>
      <c r="JQ87" s="265"/>
      <c r="JR87" s="266"/>
      <c r="JS87" s="200"/>
      <c r="JT87" s="266"/>
      <c r="JU87" s="261"/>
      <c r="JV87" s="265"/>
      <c r="JW87" s="266"/>
      <c r="JX87" s="200"/>
      <c r="JY87" s="266"/>
      <c r="JZ87" s="261"/>
      <c r="KA87" s="265"/>
      <c r="KB87" s="266"/>
      <c r="KC87" s="200"/>
      <c r="KD87" s="266"/>
      <c r="KE87" s="261"/>
      <c r="KF87" s="265"/>
      <c r="KG87" s="266"/>
      <c r="KH87" s="200"/>
      <c r="KI87" s="266"/>
      <c r="KJ87" s="261"/>
      <c r="KK87" s="265"/>
      <c r="KL87" s="266"/>
      <c r="KM87" s="200"/>
      <c r="KN87" s="266"/>
      <c r="KO87" s="261"/>
      <c r="KP87" s="265"/>
      <c r="KQ87" s="266"/>
      <c r="KR87" s="200"/>
      <c r="KS87" s="266"/>
      <c r="KT87" s="261"/>
      <c r="KU87" s="265"/>
      <c r="KV87" s="266"/>
      <c r="KW87" s="200"/>
      <c r="KX87" s="266"/>
      <c r="KY87" s="261"/>
      <c r="KZ87" s="265"/>
      <c r="LA87" s="266"/>
      <c r="LB87" s="200"/>
      <c r="LC87" s="266"/>
      <c r="LD87" s="261"/>
      <c r="LE87" s="265"/>
      <c r="LF87" s="266"/>
      <c r="LG87" s="200"/>
      <c r="LH87" s="266"/>
      <c r="LI87" s="261"/>
      <c r="LJ87" s="265"/>
      <c r="LK87" s="266"/>
      <c r="LL87" s="200"/>
      <c r="LM87" s="266"/>
      <c r="LN87" s="261"/>
      <c r="LO87" s="265"/>
      <c r="LP87" s="266"/>
      <c r="LQ87" s="200"/>
      <c r="LR87" s="266"/>
      <c r="LS87" s="261"/>
      <c r="LT87" s="265"/>
      <c r="LU87" s="266"/>
      <c r="LV87" s="200"/>
      <c r="LW87" s="266"/>
      <c r="LX87" s="261"/>
      <c r="LY87" s="265"/>
      <c r="LZ87" s="266"/>
      <c r="MA87" s="200"/>
      <c r="MB87" s="266"/>
      <c r="MC87" s="261"/>
      <c r="MD87" s="265"/>
      <c r="ME87" s="266"/>
      <c r="MF87" s="200"/>
      <c r="MG87" s="266"/>
      <c r="MH87" s="261"/>
      <c r="MI87" s="265"/>
      <c r="MJ87" s="266"/>
      <c r="MK87" s="200"/>
      <c r="ML87" s="266"/>
      <c r="MM87" s="261"/>
      <c r="MN87" s="265"/>
      <c r="MO87" s="266"/>
      <c r="MP87" s="200"/>
      <c r="MQ87" s="266"/>
      <c r="MR87" s="261"/>
      <c r="MS87" s="265"/>
      <c r="MT87" s="266"/>
      <c r="MU87" s="200"/>
      <c r="MV87" s="266"/>
      <c r="MW87" s="261"/>
      <c r="MX87" s="265"/>
      <c r="MY87" s="266"/>
      <c r="MZ87" s="200"/>
      <c r="NA87" s="266"/>
      <c r="NB87" s="261"/>
      <c r="NC87" s="265"/>
      <c r="ND87" s="266"/>
      <c r="NE87" s="200"/>
      <c r="NF87" s="266"/>
      <c r="NG87" s="261"/>
      <c r="NH87" s="265"/>
      <c r="NI87" s="266"/>
      <c r="NJ87" s="200"/>
      <c r="NK87" s="266"/>
      <c r="NL87" s="261"/>
      <c r="NM87" s="265"/>
      <c r="NN87" s="266"/>
      <c r="NO87" s="200"/>
      <c r="NP87" s="266"/>
      <c r="NQ87" s="261"/>
      <c r="NR87" s="265"/>
      <c r="NS87" s="266"/>
      <c r="NT87" s="200"/>
      <c r="NU87" s="266"/>
      <c r="NV87" s="261"/>
      <c r="NW87" s="265"/>
      <c r="NX87" s="266"/>
      <c r="NY87" s="200"/>
      <c r="NZ87" s="266"/>
      <c r="OA87" s="261"/>
      <c r="OB87" s="265"/>
      <c r="OC87" s="266"/>
      <c r="OD87" s="200"/>
      <c r="OE87" s="266"/>
      <c r="OF87" s="261"/>
      <c r="OG87" s="265"/>
      <c r="OH87" s="266"/>
      <c r="OI87" s="200"/>
      <c r="OJ87" s="266"/>
      <c r="OK87" s="261"/>
      <c r="OL87" s="265"/>
      <c r="OM87" s="266"/>
      <c r="ON87" s="200"/>
      <c r="OO87" s="266"/>
      <c r="OP87" s="261"/>
      <c r="OQ87" s="265"/>
      <c r="OR87" s="266"/>
      <c r="OS87" s="200"/>
      <c r="OT87" s="266"/>
      <c r="OU87" s="261"/>
      <c r="OV87" s="265"/>
      <c r="OW87" s="266"/>
      <c r="OX87" s="200"/>
      <c r="OY87" s="266"/>
      <c r="OZ87" s="261"/>
      <c r="PA87" s="265"/>
      <c r="PB87" s="266"/>
      <c r="PC87" s="200"/>
      <c r="PD87" s="266"/>
      <c r="PE87" s="261"/>
      <c r="PF87" s="265"/>
      <c r="PG87" s="266"/>
      <c r="PH87" s="200"/>
      <c r="PI87" s="266"/>
      <c r="PJ87" s="261"/>
      <c r="PK87" s="265"/>
      <c r="PL87" s="266"/>
      <c r="PM87" s="200"/>
      <c r="PN87" s="266"/>
      <c r="PO87" s="261"/>
      <c r="PP87" s="265"/>
      <c r="PQ87" s="266"/>
      <c r="PR87" s="200"/>
      <c r="PS87" s="266"/>
      <c r="PT87" s="261"/>
      <c r="PU87" s="265"/>
      <c r="PV87" s="266"/>
      <c r="PW87" s="200"/>
      <c r="PX87" s="266"/>
      <c r="PY87" s="261"/>
      <c r="PZ87" s="265"/>
      <c r="QA87" s="266"/>
      <c r="QB87" s="200"/>
      <c r="QC87" s="266"/>
      <c r="QD87" s="261"/>
      <c r="QE87" s="265"/>
      <c r="QF87" s="266"/>
      <c r="QG87" s="200"/>
      <c r="QH87" s="266"/>
      <c r="QI87" s="261"/>
      <c r="QJ87" s="265"/>
      <c r="QK87" s="266"/>
      <c r="QL87" s="200"/>
      <c r="QM87" s="266"/>
      <c r="QN87" s="261"/>
      <c r="QO87" s="265"/>
      <c r="QP87" s="266"/>
      <c r="QQ87" s="200"/>
      <c r="QR87" s="266"/>
      <c r="QS87" s="261"/>
      <c r="QT87" s="265"/>
      <c r="QU87" s="266"/>
      <c r="QV87" s="200"/>
      <c r="QW87" s="266"/>
      <c r="QX87" s="261"/>
      <c r="QY87" s="265"/>
      <c r="QZ87" s="266"/>
      <c r="RA87" s="200"/>
      <c r="RB87" s="266"/>
      <c r="RC87" s="261"/>
      <c r="RD87" s="265"/>
      <c r="RE87" s="266"/>
      <c r="RF87" s="200"/>
      <c r="RG87" s="266"/>
      <c r="RH87" s="261"/>
      <c r="RI87" s="265"/>
      <c r="RJ87" s="266"/>
      <c r="RK87" s="200"/>
      <c r="RL87" s="266"/>
      <c r="RM87" s="261"/>
      <c r="RN87" s="265"/>
      <c r="RO87" s="266"/>
      <c r="RP87" s="200"/>
      <c r="RQ87" s="266"/>
      <c r="RR87" s="261"/>
      <c r="RS87" s="265"/>
      <c r="RT87" s="266"/>
      <c r="RU87" s="200"/>
      <c r="RV87" s="266"/>
      <c r="RW87" s="261"/>
      <c r="RX87" s="265"/>
      <c r="RY87" s="266"/>
      <c r="RZ87" s="200"/>
      <c r="SA87" s="266"/>
      <c r="SB87" s="261"/>
      <c r="SC87" s="265"/>
      <c r="SD87" s="266"/>
      <c r="SE87" s="200"/>
      <c r="SF87" s="266"/>
      <c r="SG87" s="261"/>
      <c r="SH87" s="265"/>
      <c r="SI87" s="266"/>
      <c r="SJ87" s="200"/>
      <c r="SK87" s="266"/>
      <c r="SL87" s="261"/>
      <c r="SM87" s="265"/>
      <c r="SN87" s="266"/>
      <c r="SO87" s="200"/>
      <c r="SP87" s="266"/>
      <c r="SQ87" s="261"/>
      <c r="SR87" s="265"/>
      <c r="SS87" s="266"/>
      <c r="ST87" s="200"/>
      <c r="SU87" s="266"/>
      <c r="SV87" s="261"/>
      <c r="SW87" s="265"/>
      <c r="SX87" s="266"/>
      <c r="SY87" s="200"/>
      <c r="SZ87" s="266"/>
      <c r="TA87" s="261"/>
      <c r="TB87" s="265"/>
      <c r="TC87" s="266"/>
      <c r="TD87" s="200"/>
      <c r="TE87" s="266"/>
      <c r="TF87" s="261"/>
      <c r="TG87" s="265"/>
      <c r="TH87" s="266"/>
      <c r="TI87" s="200"/>
      <c r="TJ87" s="266"/>
      <c r="TK87" s="261"/>
      <c r="TL87" s="265"/>
      <c r="TM87" s="266"/>
      <c r="TN87" s="200"/>
      <c r="TO87" s="266"/>
      <c r="TP87" s="261"/>
      <c r="TQ87" s="265"/>
      <c r="TR87" s="266"/>
      <c r="TS87" s="200"/>
      <c r="TT87" s="266"/>
      <c r="TU87" s="261"/>
      <c r="TV87" s="265"/>
      <c r="TW87" s="266"/>
      <c r="TX87" s="200"/>
      <c r="TY87" s="266"/>
      <c r="TZ87" s="261"/>
      <c r="UA87" s="265"/>
      <c r="UB87" s="266"/>
      <c r="UC87" s="200"/>
      <c r="UD87" s="266"/>
      <c r="UE87" s="261"/>
      <c r="UF87" s="265"/>
      <c r="UG87" s="266"/>
      <c r="UH87" s="200"/>
      <c r="UI87" s="266"/>
      <c r="UJ87" s="261"/>
      <c r="UK87" s="265"/>
      <c r="UL87" s="266"/>
      <c r="UM87" s="200"/>
      <c r="UN87" s="266"/>
      <c r="UO87" s="261"/>
      <c r="UP87" s="265"/>
      <c r="UQ87" s="266"/>
      <c r="UR87" s="200"/>
      <c r="US87" s="266"/>
      <c r="UT87" s="261"/>
      <c r="UU87" s="265"/>
      <c r="UV87" s="266"/>
      <c r="UW87" s="200"/>
      <c r="UX87" s="266"/>
      <c r="UY87" s="261"/>
      <c r="UZ87" s="265"/>
      <c r="VA87" s="266"/>
      <c r="VB87" s="200"/>
      <c r="VC87" s="266"/>
      <c r="VD87" s="261"/>
      <c r="VE87" s="265"/>
      <c r="VF87" s="266"/>
      <c r="VG87" s="200"/>
      <c r="VH87" s="266"/>
      <c r="VI87" s="261"/>
      <c r="VJ87" s="265"/>
      <c r="VK87" s="266"/>
      <c r="VL87" s="200"/>
      <c r="VM87" s="266"/>
      <c r="VN87" s="261"/>
      <c r="VO87" s="265"/>
      <c r="VP87" s="266"/>
      <c r="VQ87" s="200"/>
      <c r="VR87" s="266"/>
      <c r="VS87" s="261"/>
      <c r="VT87" s="265"/>
      <c r="VU87" s="266"/>
      <c r="VV87" s="200"/>
      <c r="VW87" s="266"/>
      <c r="VX87" s="261"/>
      <c r="VY87" s="265"/>
      <c r="VZ87" s="266"/>
      <c r="WA87" s="200"/>
      <c r="WB87" s="266"/>
      <c r="WC87" s="261"/>
      <c r="WD87" s="265"/>
      <c r="WE87" s="266"/>
      <c r="WF87" s="200"/>
      <c r="WG87" s="266"/>
      <c r="WH87" s="261"/>
      <c r="WI87" s="265"/>
      <c r="WJ87" s="266"/>
      <c r="WK87" s="200"/>
      <c r="WL87" s="266"/>
      <c r="WM87" s="261"/>
      <c r="WN87" s="265"/>
      <c r="WO87" s="266"/>
      <c r="WP87" s="200"/>
      <c r="WQ87" s="266"/>
      <c r="WR87" s="261"/>
      <c r="WS87" s="265"/>
      <c r="WT87" s="266"/>
      <c r="WU87" s="200"/>
      <c r="WV87" s="266"/>
      <c r="WW87" s="261"/>
      <c r="WX87" s="265"/>
      <c r="WY87" s="266"/>
      <c r="WZ87" s="200"/>
      <c r="XA87" s="266"/>
      <c r="XB87" s="261"/>
      <c r="XC87" s="265"/>
      <c r="XD87" s="266"/>
      <c r="XE87" s="200"/>
      <c r="XF87" s="266"/>
      <c r="XG87" s="261"/>
      <c r="XH87" s="265"/>
      <c r="XI87" s="266"/>
      <c r="XJ87" s="200"/>
      <c r="XK87" s="266"/>
      <c r="XL87" s="261"/>
      <c r="XM87" s="265"/>
      <c r="XN87" s="266"/>
      <c r="XO87" s="200"/>
      <c r="XP87" s="266"/>
      <c r="XQ87" s="261"/>
      <c r="XR87" s="265"/>
      <c r="XS87" s="266"/>
      <c r="XT87" s="200"/>
      <c r="XU87" s="266"/>
      <c r="XV87" s="261"/>
      <c r="XW87" s="265"/>
      <c r="XX87" s="266"/>
      <c r="XY87" s="200"/>
      <c r="XZ87" s="266"/>
      <c r="YA87" s="261"/>
      <c r="YB87" s="265"/>
      <c r="YC87" s="266"/>
      <c r="YD87" s="200"/>
      <c r="YE87" s="266"/>
      <c r="YF87" s="261"/>
      <c r="YG87" s="265"/>
      <c r="YH87" s="266"/>
      <c r="YI87" s="200"/>
      <c r="YJ87" s="266"/>
      <c r="YK87" s="261"/>
      <c r="YL87" s="265"/>
      <c r="YM87" s="266"/>
      <c r="YN87" s="200"/>
      <c r="YO87" s="266"/>
      <c r="YP87" s="261"/>
      <c r="YQ87" s="265"/>
      <c r="YR87" s="266"/>
      <c r="YS87" s="200"/>
      <c r="YT87" s="266"/>
      <c r="YU87" s="261"/>
      <c r="YV87" s="265"/>
      <c r="YW87" s="266"/>
      <c r="YX87" s="200"/>
      <c r="YY87" s="266"/>
      <c r="YZ87" s="261"/>
      <c r="ZA87" s="265"/>
      <c r="ZB87" s="266"/>
      <c r="ZC87" s="200"/>
      <c r="ZD87" s="266"/>
      <c r="ZE87" s="261"/>
      <c r="ZF87" s="265"/>
      <c r="ZG87" s="266"/>
      <c r="ZH87" s="200"/>
      <c r="ZI87" s="266"/>
      <c r="ZJ87" s="261"/>
      <c r="ZK87" s="265"/>
      <c r="ZL87" s="266"/>
      <c r="ZM87" s="200"/>
      <c r="ZN87" s="266"/>
      <c r="ZO87" s="261"/>
      <c r="ZP87" s="265"/>
      <c r="ZQ87" s="266"/>
      <c r="ZR87" s="200"/>
      <c r="ZS87" s="266"/>
      <c r="ZT87" s="261"/>
      <c r="ZU87" s="265"/>
      <c r="ZV87" s="266"/>
      <c r="ZW87" s="200"/>
      <c r="ZX87" s="266"/>
      <c r="ZY87" s="261"/>
      <c r="ZZ87" s="265"/>
      <c r="AAA87" s="266"/>
      <c r="AAB87" s="200"/>
      <c r="AAC87" s="266"/>
      <c r="AAD87" s="261"/>
      <c r="AAE87" s="265"/>
      <c r="AAF87" s="266"/>
      <c r="AAG87" s="200"/>
      <c r="AAH87" s="266"/>
      <c r="AAI87" s="261"/>
      <c r="AAJ87" s="265"/>
      <c r="AAK87" s="266"/>
      <c r="AAL87" s="200"/>
      <c r="AAM87" s="266"/>
      <c r="AAN87" s="261"/>
      <c r="AAO87" s="265"/>
      <c r="AAP87" s="266"/>
      <c r="AAQ87" s="200"/>
      <c r="AAR87" s="266"/>
      <c r="AAS87" s="261"/>
      <c r="AAT87" s="265"/>
      <c r="AAU87" s="266"/>
      <c r="AAV87" s="200"/>
      <c r="AAW87" s="266"/>
      <c r="AAX87" s="261"/>
      <c r="AAY87" s="265"/>
      <c r="AAZ87" s="266"/>
      <c r="ABA87" s="200"/>
      <c r="ABB87" s="266"/>
      <c r="ABC87" s="261"/>
      <c r="ABD87" s="265"/>
      <c r="ABE87" s="266"/>
      <c r="ABF87" s="200"/>
      <c r="ABG87" s="266"/>
      <c r="ABH87" s="261"/>
      <c r="ABI87" s="265"/>
      <c r="ABJ87" s="266"/>
      <c r="ABK87" s="200"/>
      <c r="ABL87" s="266"/>
      <c r="ABM87" s="261"/>
      <c r="ABN87" s="265"/>
      <c r="ABO87" s="266"/>
      <c r="ABP87" s="200"/>
      <c r="ABQ87" s="266"/>
      <c r="ABR87" s="261"/>
      <c r="ABS87" s="265"/>
      <c r="ABT87" s="266"/>
      <c r="ABU87" s="200"/>
      <c r="ABV87" s="266"/>
      <c r="ABW87" s="261"/>
      <c r="ABX87" s="265"/>
      <c r="ABY87" s="266"/>
      <c r="ABZ87" s="200"/>
      <c r="ACA87" s="266"/>
      <c r="ACB87" s="261"/>
      <c r="ACC87" s="265"/>
      <c r="ACD87" s="266"/>
      <c r="ACE87" s="200"/>
      <c r="ACF87" s="266"/>
      <c r="ACG87" s="261"/>
      <c r="ACH87" s="265"/>
      <c r="ACI87" s="266"/>
      <c r="ACJ87" s="200"/>
      <c r="ACK87" s="266"/>
      <c r="ACL87" s="261"/>
      <c r="ACM87" s="265"/>
      <c r="ACN87" s="266"/>
      <c r="ACO87" s="200"/>
      <c r="ACP87" s="266"/>
      <c r="ACQ87" s="261"/>
      <c r="ACR87" s="265"/>
      <c r="ACS87" s="266"/>
      <c r="ACT87" s="200"/>
      <c r="ACU87" s="266"/>
      <c r="ACV87" s="261"/>
      <c r="ACW87" s="265"/>
      <c r="ACX87" s="266"/>
      <c r="ACY87" s="200"/>
      <c r="ACZ87" s="266"/>
      <c r="ADA87" s="261"/>
      <c r="ADB87" s="265"/>
      <c r="ADC87" s="266"/>
      <c r="ADD87" s="200"/>
      <c r="ADE87" s="266"/>
      <c r="ADF87" s="261"/>
      <c r="ADG87" s="265"/>
      <c r="ADH87" s="266"/>
      <c r="ADI87" s="200"/>
      <c r="ADJ87" s="266"/>
      <c r="ADK87" s="261"/>
      <c r="ADL87" s="265"/>
      <c r="ADM87" s="266"/>
      <c r="ADN87" s="200"/>
      <c r="ADO87" s="266"/>
      <c r="ADP87" s="261"/>
      <c r="ADQ87" s="265"/>
      <c r="ADR87" s="266"/>
      <c r="ADS87" s="200"/>
      <c r="ADT87" s="266"/>
      <c r="ADU87" s="261"/>
      <c r="ADV87" s="265"/>
      <c r="ADW87" s="266"/>
      <c r="ADX87" s="200"/>
      <c r="ADY87" s="266"/>
      <c r="ADZ87" s="261"/>
      <c r="AEA87" s="265"/>
      <c r="AEB87" s="266"/>
      <c r="AEC87" s="200"/>
      <c r="AED87" s="266"/>
      <c r="AEE87" s="261"/>
      <c r="AEF87" s="265"/>
      <c r="AEG87" s="266"/>
      <c r="AEH87" s="200"/>
      <c r="AEI87" s="266"/>
      <c r="AEJ87" s="261"/>
      <c r="AEK87" s="265"/>
      <c r="AEL87" s="266"/>
      <c r="AEM87" s="200"/>
      <c r="AEN87" s="266"/>
      <c r="AEO87" s="261"/>
      <c r="AEP87" s="265"/>
      <c r="AEQ87" s="266"/>
      <c r="AER87" s="200"/>
      <c r="AES87" s="266"/>
      <c r="AET87" s="261"/>
      <c r="AEU87" s="265"/>
      <c r="AEV87" s="266"/>
      <c r="AEW87" s="200"/>
      <c r="AEX87" s="266"/>
      <c r="AEY87" s="261"/>
      <c r="AEZ87" s="265"/>
      <c r="AFA87" s="266"/>
      <c r="AFB87" s="200"/>
      <c r="AFC87" s="266"/>
      <c r="AFD87" s="261"/>
      <c r="AFE87" s="265"/>
      <c r="AFF87" s="266"/>
      <c r="AFG87" s="200"/>
      <c r="AFH87" s="266"/>
      <c r="AFI87" s="261"/>
      <c r="AFJ87" s="265"/>
      <c r="AFK87" s="266"/>
      <c r="AFL87" s="200"/>
      <c r="AFM87" s="266"/>
      <c r="AFN87" s="261"/>
      <c r="AFO87" s="265"/>
      <c r="AFP87" s="266"/>
      <c r="AFQ87" s="200"/>
      <c r="AFR87" s="266"/>
      <c r="AFS87" s="261"/>
      <c r="AFT87" s="265"/>
      <c r="AFU87" s="266"/>
      <c r="AFV87" s="200"/>
      <c r="AFW87" s="266"/>
      <c r="AFX87" s="261"/>
      <c r="AFY87" s="265"/>
      <c r="AFZ87" s="266"/>
      <c r="AGA87" s="200"/>
      <c r="AGB87" s="266"/>
      <c r="AGC87" s="261"/>
      <c r="AGD87" s="265"/>
      <c r="AGE87" s="266"/>
      <c r="AGF87" s="200"/>
      <c r="AGG87" s="266"/>
      <c r="AGH87" s="261"/>
      <c r="AGI87" s="265"/>
      <c r="AGJ87" s="266"/>
      <c r="AGK87" s="200"/>
      <c r="AGL87" s="266"/>
      <c r="AGM87" s="261"/>
      <c r="AGN87" s="265"/>
      <c r="AGO87" s="266"/>
      <c r="AGP87" s="200"/>
      <c r="AGQ87" s="266"/>
      <c r="AGR87" s="261"/>
      <c r="AGS87" s="265"/>
      <c r="AGT87" s="266"/>
      <c r="AGU87" s="200"/>
      <c r="AGV87" s="266"/>
      <c r="AGW87" s="261"/>
      <c r="AGX87" s="265"/>
      <c r="AGY87" s="266"/>
      <c r="AGZ87" s="200"/>
      <c r="AHA87" s="266"/>
      <c r="AHB87" s="261"/>
      <c r="AHC87" s="265"/>
      <c r="AHD87" s="266"/>
      <c r="AHE87" s="200"/>
      <c r="AHF87" s="266"/>
      <c r="AHG87" s="261"/>
      <c r="AHH87" s="265"/>
      <c r="AHI87" s="266"/>
      <c r="AHJ87" s="200"/>
      <c r="AHK87" s="266"/>
      <c r="AHL87" s="261"/>
      <c r="AHM87" s="265"/>
      <c r="AHN87" s="266"/>
      <c r="AHO87" s="200"/>
      <c r="AHP87" s="266"/>
      <c r="AHQ87" s="261"/>
      <c r="AHR87" s="265"/>
      <c r="AHS87" s="266"/>
      <c r="AHT87" s="200"/>
      <c r="AHU87" s="266"/>
      <c r="AHV87" s="261"/>
      <c r="AHW87" s="265"/>
      <c r="AHX87" s="266"/>
      <c r="AHY87" s="200"/>
      <c r="AHZ87" s="266"/>
      <c r="AIA87" s="261"/>
      <c r="AIB87" s="265"/>
      <c r="AIC87" s="266"/>
      <c r="AID87" s="200"/>
      <c r="AIE87" s="266"/>
      <c r="AIF87" s="261"/>
      <c r="AIG87" s="265"/>
      <c r="AIH87" s="266"/>
      <c r="AII87" s="200"/>
      <c r="AIJ87" s="266"/>
      <c r="AIK87" s="261"/>
      <c r="AIL87" s="265"/>
      <c r="AIM87" s="266"/>
      <c r="AIN87" s="200"/>
      <c r="AIO87" s="266"/>
      <c r="AIP87" s="261"/>
      <c r="AIQ87" s="265"/>
      <c r="AIR87" s="266"/>
      <c r="AIS87" s="200"/>
      <c r="AIT87" s="266"/>
      <c r="AIU87" s="261"/>
      <c r="AIV87" s="265"/>
      <c r="AIW87" s="266"/>
      <c r="AIX87" s="200"/>
      <c r="AIY87" s="266"/>
      <c r="AIZ87" s="261"/>
      <c r="AJA87" s="265"/>
      <c r="AJB87" s="266"/>
      <c r="AJC87" s="200"/>
      <c r="AJD87" s="266"/>
      <c r="AJE87" s="261"/>
      <c r="AJF87" s="265"/>
      <c r="AJG87" s="266"/>
      <c r="AJH87" s="200"/>
      <c r="AJI87" s="266"/>
      <c r="AJJ87" s="261"/>
      <c r="AJK87" s="265"/>
      <c r="AJL87" s="266"/>
      <c r="AJM87" s="200"/>
      <c r="AJN87" s="266"/>
      <c r="AJO87" s="261"/>
      <c r="AJP87" s="265"/>
      <c r="AJQ87" s="266"/>
      <c r="AJR87" s="200"/>
      <c r="AJS87" s="266"/>
      <c r="AJT87" s="261"/>
      <c r="AJU87" s="265"/>
      <c r="AJV87" s="266"/>
      <c r="AJW87" s="200"/>
      <c r="AJX87" s="266"/>
      <c r="AJY87" s="261"/>
      <c r="AJZ87" s="265"/>
      <c r="AKA87" s="266"/>
      <c r="AKB87" s="200"/>
      <c r="AKC87" s="266"/>
      <c r="AKD87" s="261"/>
      <c r="AKE87" s="265"/>
      <c r="AKF87" s="266"/>
      <c r="AKG87" s="200"/>
      <c r="AKH87" s="266"/>
      <c r="AKI87" s="261"/>
      <c r="AKJ87" s="265"/>
      <c r="AKK87" s="266"/>
      <c r="AKL87" s="200"/>
      <c r="AKM87" s="266"/>
      <c r="AKN87" s="261"/>
      <c r="AKO87" s="265"/>
      <c r="AKP87" s="266"/>
      <c r="AKQ87" s="200"/>
      <c r="AKR87" s="266"/>
      <c r="AKS87" s="261"/>
      <c r="AKT87" s="265"/>
      <c r="AKU87" s="266"/>
      <c r="AKV87" s="200"/>
      <c r="AKW87" s="266"/>
      <c r="AKX87" s="261"/>
      <c r="AKY87" s="265"/>
      <c r="AKZ87" s="266"/>
      <c r="ALA87" s="200"/>
      <c r="ALB87" s="266"/>
      <c r="ALC87" s="261"/>
      <c r="ALD87" s="265"/>
      <c r="ALE87" s="266"/>
      <c r="ALF87" s="200"/>
      <c r="ALG87" s="266"/>
      <c r="ALH87" s="261"/>
      <c r="ALI87" s="265"/>
      <c r="ALJ87" s="266"/>
      <c r="ALK87" s="200"/>
      <c r="ALL87" s="266"/>
      <c r="ALM87" s="261"/>
      <c r="ALN87" s="265"/>
      <c r="ALO87" s="266"/>
      <c r="ALP87" s="200"/>
      <c r="ALQ87" s="266"/>
      <c r="ALR87" s="261"/>
      <c r="ALS87" s="265"/>
      <c r="ALT87" s="266"/>
      <c r="ALU87" s="200"/>
      <c r="ALV87" s="266"/>
      <c r="ALW87" s="261"/>
      <c r="ALX87" s="265"/>
      <c r="ALY87" s="266"/>
      <c r="ALZ87" s="200"/>
      <c r="AMA87" s="266"/>
      <c r="AMB87" s="261"/>
      <c r="AMC87" s="265"/>
      <c r="AMD87" s="266"/>
      <c r="AME87" s="200"/>
      <c r="AMF87" s="266"/>
      <c r="AMG87" s="261"/>
      <c r="AMH87" s="265"/>
      <c r="AMI87" s="266"/>
      <c r="AMJ87" s="200"/>
      <c r="AMK87" s="266"/>
      <c r="AML87" s="261"/>
      <c r="AMM87" s="265"/>
      <c r="AMN87" s="266"/>
      <c r="AMO87" s="200"/>
      <c r="AMP87" s="266"/>
      <c r="AMQ87" s="261"/>
      <c r="AMR87" s="265"/>
      <c r="AMS87" s="266"/>
      <c r="AMT87" s="200"/>
      <c r="AMU87" s="266"/>
      <c r="AMV87" s="261"/>
      <c r="AMW87" s="265"/>
      <c r="AMX87" s="266"/>
      <c r="AMY87" s="200"/>
      <c r="AMZ87" s="266"/>
      <c r="ANA87" s="261"/>
      <c r="ANB87" s="265"/>
      <c r="ANC87" s="266"/>
      <c r="AND87" s="200"/>
      <c r="ANE87" s="266"/>
      <c r="ANF87" s="261"/>
      <c r="ANG87" s="265"/>
      <c r="ANH87" s="266"/>
      <c r="ANI87" s="200"/>
      <c r="ANJ87" s="266"/>
      <c r="ANK87" s="261"/>
      <c r="ANL87" s="265"/>
      <c r="ANM87" s="266"/>
      <c r="ANN87" s="200"/>
      <c r="ANO87" s="266"/>
      <c r="ANP87" s="261"/>
      <c r="ANQ87" s="265"/>
      <c r="ANR87" s="266"/>
      <c r="ANS87" s="200"/>
      <c r="ANT87" s="266"/>
      <c r="ANU87" s="261"/>
      <c r="ANV87" s="265"/>
      <c r="ANW87" s="266"/>
      <c r="ANX87" s="200"/>
      <c r="ANY87" s="266"/>
      <c r="ANZ87" s="261"/>
      <c r="AOA87" s="265"/>
      <c r="AOB87" s="266"/>
      <c r="AOC87" s="200"/>
      <c r="AOD87" s="266"/>
      <c r="AOE87" s="261"/>
      <c r="AOF87" s="265"/>
      <c r="AOG87" s="266"/>
      <c r="AOH87" s="200"/>
      <c r="AOI87" s="266"/>
      <c r="AOJ87" s="261"/>
      <c r="AOK87" s="265"/>
      <c r="AOL87" s="266"/>
      <c r="AOM87" s="200"/>
      <c r="AON87" s="266"/>
      <c r="AOO87" s="261"/>
      <c r="AOP87" s="265"/>
      <c r="AOQ87" s="266"/>
      <c r="AOR87" s="200"/>
      <c r="AOS87" s="266"/>
      <c r="AOT87" s="261"/>
      <c r="AOU87" s="265"/>
      <c r="AOV87" s="266"/>
      <c r="AOW87" s="200"/>
      <c r="AOX87" s="266"/>
      <c r="AOY87" s="261"/>
      <c r="AOZ87" s="265"/>
      <c r="APA87" s="266"/>
      <c r="APB87" s="200"/>
      <c r="APC87" s="266"/>
      <c r="APD87" s="261"/>
      <c r="APE87" s="265"/>
      <c r="APF87" s="266"/>
      <c r="APG87" s="200"/>
      <c r="APH87" s="266"/>
      <c r="API87" s="261"/>
      <c r="APJ87" s="265"/>
      <c r="APK87" s="266"/>
      <c r="APL87" s="200"/>
      <c r="APM87" s="266"/>
      <c r="APN87" s="261"/>
      <c r="APO87" s="265"/>
      <c r="APP87" s="266"/>
      <c r="APQ87" s="200"/>
      <c r="APR87" s="266"/>
      <c r="APS87" s="261"/>
      <c r="APT87" s="265"/>
      <c r="APU87" s="266"/>
      <c r="APV87" s="200"/>
      <c r="APW87" s="266"/>
      <c r="APX87" s="261"/>
      <c r="APY87" s="265"/>
      <c r="APZ87" s="266"/>
      <c r="AQA87" s="200"/>
      <c r="AQB87" s="266"/>
      <c r="AQC87" s="261"/>
      <c r="AQD87" s="265"/>
      <c r="AQE87" s="266"/>
      <c r="AQF87" s="200"/>
      <c r="AQG87" s="266"/>
      <c r="AQH87" s="261"/>
      <c r="AQI87" s="265"/>
      <c r="AQJ87" s="266"/>
      <c r="AQK87" s="200"/>
      <c r="AQL87" s="266"/>
      <c r="AQM87" s="261"/>
      <c r="AQN87" s="265"/>
      <c r="AQO87" s="266"/>
      <c r="AQP87" s="200"/>
      <c r="AQQ87" s="266"/>
      <c r="AQR87" s="261"/>
      <c r="AQS87" s="265"/>
      <c r="AQT87" s="266"/>
      <c r="AQU87" s="200"/>
      <c r="AQV87" s="266"/>
      <c r="AQW87" s="261"/>
      <c r="AQX87" s="265"/>
      <c r="AQY87" s="266"/>
      <c r="AQZ87" s="200"/>
      <c r="ARA87" s="266"/>
      <c r="ARB87" s="261"/>
      <c r="ARC87" s="265"/>
      <c r="ARD87" s="266"/>
      <c r="ARE87" s="200"/>
      <c r="ARF87" s="266"/>
      <c r="ARG87" s="261"/>
      <c r="ARH87" s="265"/>
      <c r="ARI87" s="266"/>
      <c r="ARJ87" s="200"/>
      <c r="ARK87" s="266"/>
      <c r="ARL87" s="261"/>
      <c r="ARM87" s="265"/>
      <c r="ARN87" s="266"/>
      <c r="ARO87" s="200"/>
      <c r="ARP87" s="266"/>
      <c r="ARQ87" s="261"/>
      <c r="ARR87" s="265"/>
      <c r="ARS87" s="266"/>
      <c r="ART87" s="200"/>
      <c r="ARU87" s="266"/>
      <c r="ARV87" s="261"/>
      <c r="ARW87" s="265"/>
      <c r="ARX87" s="266"/>
      <c r="ARY87" s="200"/>
      <c r="ARZ87" s="266"/>
      <c r="ASA87" s="261"/>
      <c r="ASB87" s="265"/>
      <c r="ASC87" s="266"/>
      <c r="ASD87" s="200"/>
      <c r="ASE87" s="266"/>
      <c r="ASF87" s="261"/>
      <c r="ASG87" s="265"/>
      <c r="ASH87" s="266"/>
      <c r="ASI87" s="200"/>
      <c r="ASJ87" s="266"/>
      <c r="ASK87" s="261"/>
      <c r="ASL87" s="265"/>
      <c r="ASM87" s="266"/>
      <c r="ASN87" s="200"/>
      <c r="ASO87" s="266"/>
      <c r="ASP87" s="261"/>
      <c r="ASQ87" s="265"/>
      <c r="ASR87" s="266"/>
      <c r="ASS87" s="200"/>
      <c r="AST87" s="266"/>
      <c r="ASU87" s="261"/>
      <c r="ASV87" s="265"/>
      <c r="ASW87" s="266"/>
      <c r="ASX87" s="200"/>
      <c r="ASY87" s="266"/>
      <c r="ASZ87" s="261"/>
      <c r="ATA87" s="265"/>
      <c r="ATB87" s="266"/>
      <c r="ATC87" s="200"/>
      <c r="ATD87" s="266"/>
      <c r="ATE87" s="261"/>
      <c r="ATF87" s="265"/>
      <c r="ATG87" s="266"/>
      <c r="ATH87" s="200"/>
      <c r="ATI87" s="266"/>
      <c r="ATJ87" s="261"/>
      <c r="ATK87" s="265"/>
      <c r="ATL87" s="266"/>
      <c r="ATM87" s="200"/>
      <c r="ATN87" s="266"/>
      <c r="ATO87" s="261"/>
      <c r="ATP87" s="265"/>
      <c r="ATQ87" s="266"/>
      <c r="ATR87" s="200"/>
      <c r="ATS87" s="266"/>
      <c r="ATT87" s="261"/>
      <c r="ATU87" s="265"/>
      <c r="ATV87" s="266"/>
      <c r="ATW87" s="200"/>
      <c r="ATX87" s="266"/>
      <c r="ATY87" s="261"/>
      <c r="ATZ87" s="265"/>
      <c r="AUA87" s="266"/>
      <c r="AUB87" s="200"/>
      <c r="AUC87" s="266"/>
      <c r="AUD87" s="261"/>
      <c r="AUE87" s="265"/>
      <c r="AUF87" s="266"/>
      <c r="AUG87" s="200"/>
      <c r="AUH87" s="266"/>
      <c r="AUI87" s="261"/>
      <c r="AUJ87" s="265"/>
      <c r="AUK87" s="266"/>
      <c r="AUL87" s="200"/>
      <c r="AUM87" s="266"/>
      <c r="AUN87" s="261"/>
      <c r="AUO87" s="265"/>
      <c r="AUP87" s="266"/>
      <c r="AUQ87" s="200"/>
      <c r="AUR87" s="266"/>
      <c r="AUS87" s="261"/>
      <c r="AUT87" s="265"/>
      <c r="AUU87" s="266"/>
      <c r="AUV87" s="200"/>
      <c r="AUW87" s="266"/>
      <c r="AUX87" s="261"/>
      <c r="AUY87" s="265"/>
      <c r="AUZ87" s="266"/>
      <c r="AVA87" s="200"/>
      <c r="AVB87" s="266"/>
      <c r="AVC87" s="261"/>
      <c r="AVD87" s="265"/>
      <c r="AVE87" s="266"/>
      <c r="AVF87" s="200"/>
      <c r="AVG87" s="266"/>
      <c r="AVH87" s="261"/>
      <c r="AVI87" s="265"/>
      <c r="AVJ87" s="266"/>
      <c r="AVK87" s="200"/>
      <c r="AVL87" s="266"/>
      <c r="AVM87" s="261"/>
      <c r="AVN87" s="265"/>
      <c r="AVO87" s="266"/>
      <c r="AVP87" s="200"/>
      <c r="AVQ87" s="266"/>
      <c r="AVR87" s="261"/>
      <c r="AVS87" s="265"/>
      <c r="AVT87" s="266"/>
      <c r="AVU87" s="200"/>
      <c r="AVV87" s="266"/>
      <c r="AVW87" s="261"/>
      <c r="AVX87" s="265"/>
      <c r="AVY87" s="266"/>
      <c r="AVZ87" s="200"/>
      <c r="AWA87" s="266"/>
      <c r="AWB87" s="261"/>
      <c r="AWC87" s="265"/>
      <c r="AWD87" s="266"/>
      <c r="AWE87" s="200"/>
      <c r="AWF87" s="266"/>
      <c r="AWG87" s="261"/>
      <c r="AWH87" s="265"/>
      <c r="AWI87" s="266"/>
      <c r="AWJ87" s="200"/>
      <c r="AWK87" s="266"/>
      <c r="AWL87" s="261"/>
      <c r="AWM87" s="265"/>
      <c r="AWN87" s="266"/>
      <c r="AWO87" s="200"/>
      <c r="AWP87" s="266"/>
      <c r="AWQ87" s="261"/>
      <c r="AWR87" s="265"/>
      <c r="AWS87" s="266"/>
      <c r="AWT87" s="200"/>
      <c r="AWU87" s="266"/>
      <c r="AWV87" s="261"/>
      <c r="AWW87" s="265"/>
      <c r="AWX87" s="266"/>
      <c r="AWY87" s="200"/>
      <c r="AWZ87" s="266"/>
      <c r="AXA87" s="261"/>
      <c r="AXB87" s="265"/>
      <c r="AXC87" s="266"/>
      <c r="AXD87" s="200"/>
      <c r="AXE87" s="266"/>
      <c r="AXF87" s="261"/>
      <c r="AXG87" s="265"/>
      <c r="AXH87" s="266"/>
      <c r="AXI87" s="200"/>
      <c r="AXJ87" s="266"/>
      <c r="AXK87" s="261"/>
      <c r="AXL87" s="265"/>
      <c r="AXM87" s="266"/>
      <c r="AXN87" s="200"/>
      <c r="AXO87" s="266"/>
      <c r="AXP87" s="261"/>
      <c r="AXQ87" s="265"/>
      <c r="AXR87" s="266"/>
      <c r="AXS87" s="200"/>
      <c r="AXT87" s="266"/>
      <c r="AXU87" s="261"/>
      <c r="AXV87" s="265"/>
      <c r="AXW87" s="266"/>
      <c r="AXX87" s="200"/>
      <c r="AXY87" s="266"/>
      <c r="AXZ87" s="261"/>
      <c r="AYA87" s="265"/>
      <c r="AYB87" s="266"/>
      <c r="AYC87" s="200"/>
      <c r="AYD87" s="266"/>
      <c r="AYE87" s="261"/>
      <c r="AYF87" s="265"/>
      <c r="AYG87" s="266"/>
      <c r="AYH87" s="200"/>
      <c r="AYI87" s="266"/>
      <c r="AYJ87" s="261"/>
      <c r="AYK87" s="265"/>
      <c r="AYL87" s="266"/>
      <c r="AYM87" s="200"/>
      <c r="AYN87" s="266"/>
      <c r="AYO87" s="261"/>
      <c r="AYP87" s="265"/>
      <c r="AYQ87" s="266"/>
      <c r="AYR87" s="200"/>
      <c r="AYS87" s="266"/>
      <c r="AYT87" s="261"/>
      <c r="AYU87" s="265"/>
      <c r="AYV87" s="266"/>
      <c r="AYW87" s="200"/>
      <c r="AYX87" s="266"/>
      <c r="AYY87" s="261"/>
      <c r="AYZ87" s="265"/>
      <c r="AZA87" s="266"/>
      <c r="AZB87" s="200"/>
      <c r="AZC87" s="266"/>
      <c r="AZD87" s="261"/>
      <c r="AZE87" s="265"/>
      <c r="AZF87" s="266"/>
      <c r="AZG87" s="200"/>
      <c r="AZH87" s="266"/>
      <c r="AZI87" s="261"/>
      <c r="AZJ87" s="265"/>
      <c r="AZK87" s="266"/>
      <c r="AZL87" s="200"/>
      <c r="AZM87" s="266"/>
      <c r="AZN87" s="261"/>
      <c r="AZO87" s="265"/>
      <c r="AZP87" s="266"/>
      <c r="AZQ87" s="200"/>
      <c r="AZR87" s="266"/>
      <c r="AZS87" s="261"/>
      <c r="AZT87" s="265"/>
      <c r="AZU87" s="266"/>
      <c r="AZV87" s="200"/>
      <c r="AZW87" s="266"/>
      <c r="AZX87" s="261"/>
      <c r="AZY87" s="265"/>
      <c r="AZZ87" s="266"/>
      <c r="BAA87" s="200"/>
      <c r="BAB87" s="266"/>
      <c r="BAC87" s="261"/>
      <c r="BAD87" s="265"/>
      <c r="BAE87" s="266"/>
      <c r="BAF87" s="200"/>
      <c r="BAG87" s="266"/>
      <c r="BAH87" s="261"/>
      <c r="BAI87" s="265"/>
      <c r="BAJ87" s="266"/>
      <c r="BAK87" s="200"/>
      <c r="BAL87" s="266"/>
      <c r="BAM87" s="261"/>
      <c r="BAN87" s="265"/>
      <c r="BAO87" s="266"/>
      <c r="BAP87" s="200"/>
      <c r="BAQ87" s="266"/>
      <c r="BAR87" s="261"/>
      <c r="BAS87" s="265"/>
      <c r="BAT87" s="266"/>
      <c r="BAU87" s="200"/>
      <c r="BAV87" s="266"/>
      <c r="BAW87" s="261"/>
      <c r="BAX87" s="265"/>
      <c r="BAY87" s="266"/>
      <c r="BAZ87" s="200"/>
      <c r="BBA87" s="266"/>
      <c r="BBB87" s="261"/>
      <c r="BBC87" s="265"/>
      <c r="BBD87" s="266"/>
      <c r="BBE87" s="200"/>
      <c r="BBF87" s="266"/>
      <c r="BBG87" s="261"/>
      <c r="BBH87" s="265"/>
      <c r="BBI87" s="266"/>
      <c r="BBJ87" s="200"/>
      <c r="BBK87" s="266"/>
      <c r="BBL87" s="261"/>
      <c r="BBM87" s="265"/>
      <c r="BBN87" s="266"/>
      <c r="BBO87" s="200"/>
      <c r="BBP87" s="266"/>
      <c r="BBQ87" s="261"/>
      <c r="BBR87" s="265"/>
      <c r="BBS87" s="266"/>
      <c r="BBT87" s="200"/>
      <c r="BBU87" s="266"/>
      <c r="BBV87" s="261"/>
      <c r="BBW87" s="265"/>
      <c r="BBX87" s="266"/>
      <c r="BBY87" s="200"/>
      <c r="BBZ87" s="266"/>
      <c r="BCA87" s="261"/>
      <c r="BCB87" s="265"/>
      <c r="BCC87" s="266"/>
      <c r="BCD87" s="200"/>
      <c r="BCE87" s="266"/>
      <c r="BCF87" s="261"/>
      <c r="BCG87" s="265"/>
      <c r="BCH87" s="266"/>
      <c r="BCI87" s="200"/>
      <c r="BCJ87" s="266"/>
      <c r="BCK87" s="261"/>
      <c r="BCL87" s="265"/>
      <c r="BCM87" s="266"/>
      <c r="BCN87" s="200"/>
      <c r="BCO87" s="266"/>
      <c r="BCP87" s="261"/>
      <c r="BCQ87" s="265"/>
      <c r="BCR87" s="266"/>
      <c r="BCS87" s="200"/>
      <c r="BCT87" s="266"/>
      <c r="BCU87" s="261"/>
      <c r="BCV87" s="265"/>
      <c r="BCW87" s="266"/>
      <c r="BCX87" s="200"/>
      <c r="BCY87" s="266"/>
      <c r="BCZ87" s="261"/>
      <c r="BDA87" s="265"/>
      <c r="BDB87" s="266"/>
      <c r="BDC87" s="200"/>
      <c r="BDD87" s="266"/>
      <c r="BDE87" s="261"/>
      <c r="BDF87" s="265"/>
      <c r="BDG87" s="266"/>
      <c r="BDH87" s="200"/>
      <c r="BDI87" s="266"/>
      <c r="BDJ87" s="261"/>
      <c r="BDK87" s="265"/>
      <c r="BDL87" s="266"/>
      <c r="BDM87" s="200"/>
      <c r="BDN87" s="266"/>
      <c r="BDO87" s="261"/>
      <c r="BDP87" s="265"/>
      <c r="BDQ87" s="266"/>
      <c r="BDR87" s="200"/>
      <c r="BDS87" s="266"/>
      <c r="BDT87" s="261"/>
      <c r="BDU87" s="265"/>
      <c r="BDV87" s="266"/>
      <c r="BDW87" s="200"/>
      <c r="BDX87" s="266"/>
      <c r="BDY87" s="261"/>
      <c r="BDZ87" s="265"/>
      <c r="BEA87" s="266"/>
      <c r="BEB87" s="200"/>
      <c r="BEC87" s="266"/>
      <c r="BED87" s="261"/>
      <c r="BEE87" s="265"/>
      <c r="BEF87" s="266"/>
      <c r="BEG87" s="200"/>
      <c r="BEH87" s="266"/>
      <c r="BEI87" s="261"/>
      <c r="BEJ87" s="265"/>
      <c r="BEK87" s="266"/>
      <c r="BEL87" s="200"/>
      <c r="BEM87" s="266"/>
      <c r="BEN87" s="261"/>
      <c r="BEO87" s="265"/>
      <c r="BEP87" s="266"/>
      <c r="BEQ87" s="200"/>
      <c r="BER87" s="266"/>
      <c r="BES87" s="261"/>
      <c r="BET87" s="265"/>
      <c r="BEU87" s="266"/>
      <c r="BEV87" s="200"/>
      <c r="BEW87" s="266"/>
      <c r="BEX87" s="261"/>
      <c r="BEY87" s="265"/>
      <c r="BEZ87" s="266"/>
      <c r="BFA87" s="200"/>
      <c r="BFB87" s="266"/>
      <c r="BFC87" s="261"/>
      <c r="BFD87" s="265"/>
      <c r="BFE87" s="266"/>
      <c r="BFF87" s="200"/>
      <c r="BFG87" s="266"/>
      <c r="BFH87" s="261"/>
      <c r="BFI87" s="265"/>
      <c r="BFJ87" s="266"/>
      <c r="BFK87" s="200"/>
      <c r="BFL87" s="266"/>
      <c r="BFM87" s="261"/>
      <c r="BFN87" s="265"/>
      <c r="BFO87" s="266"/>
      <c r="BFP87" s="200"/>
      <c r="BFQ87" s="266"/>
      <c r="BFR87" s="261"/>
      <c r="BFS87" s="265"/>
      <c r="BFT87" s="266"/>
      <c r="BFU87" s="200"/>
      <c r="BFV87" s="266"/>
      <c r="BFW87" s="261"/>
      <c r="BFX87" s="265"/>
      <c r="BFY87" s="266"/>
      <c r="BFZ87" s="200"/>
      <c r="BGA87" s="266"/>
      <c r="BGB87" s="261"/>
      <c r="BGC87" s="265"/>
      <c r="BGD87" s="266"/>
      <c r="BGE87" s="200"/>
      <c r="BGF87" s="266"/>
      <c r="BGG87" s="261"/>
      <c r="BGH87" s="265"/>
      <c r="BGI87" s="266"/>
      <c r="BGJ87" s="200"/>
      <c r="BGK87" s="266"/>
      <c r="BGL87" s="261"/>
      <c r="BGM87" s="265"/>
      <c r="BGN87" s="266"/>
      <c r="BGO87" s="200"/>
      <c r="BGP87" s="266"/>
      <c r="BGQ87" s="261"/>
      <c r="BGR87" s="265"/>
      <c r="BGS87" s="266"/>
      <c r="BGT87" s="200"/>
      <c r="BGU87" s="266"/>
      <c r="BGV87" s="261"/>
      <c r="BGW87" s="265"/>
      <c r="BGX87" s="266"/>
      <c r="BGY87" s="200"/>
      <c r="BGZ87" s="266"/>
      <c r="BHA87" s="261"/>
      <c r="BHB87" s="265"/>
      <c r="BHC87" s="266"/>
      <c r="BHD87" s="200"/>
      <c r="BHE87" s="266"/>
      <c r="BHF87" s="261"/>
      <c r="BHG87" s="265"/>
      <c r="BHH87" s="266"/>
      <c r="BHI87" s="200"/>
      <c r="BHJ87" s="266"/>
      <c r="BHK87" s="261"/>
      <c r="BHL87" s="265"/>
      <c r="BHM87" s="266"/>
      <c r="BHN87" s="200"/>
      <c r="BHO87" s="266"/>
      <c r="BHP87" s="261"/>
      <c r="BHQ87" s="265"/>
      <c r="BHR87" s="266"/>
      <c r="BHS87" s="200"/>
      <c r="BHT87" s="266"/>
      <c r="BHU87" s="261"/>
      <c r="BHV87" s="265"/>
      <c r="BHW87" s="266"/>
      <c r="BHX87" s="200"/>
      <c r="BHY87" s="266"/>
      <c r="BHZ87" s="261"/>
      <c r="BIA87" s="265"/>
      <c r="BIB87" s="266"/>
      <c r="BIC87" s="200"/>
      <c r="BID87" s="266"/>
      <c r="BIE87" s="261"/>
      <c r="BIF87" s="265"/>
      <c r="BIG87" s="266"/>
      <c r="BIH87" s="200"/>
      <c r="BII87" s="266"/>
      <c r="BIJ87" s="261"/>
      <c r="BIK87" s="265"/>
      <c r="BIL87" s="266"/>
      <c r="BIM87" s="200"/>
      <c r="BIN87" s="266"/>
      <c r="BIO87" s="261"/>
      <c r="BIP87" s="265"/>
      <c r="BIQ87" s="266"/>
      <c r="BIR87" s="200"/>
      <c r="BIS87" s="266"/>
      <c r="BIT87" s="261"/>
      <c r="BIU87" s="265"/>
      <c r="BIV87" s="266"/>
      <c r="BIW87" s="200"/>
      <c r="BIX87" s="266"/>
      <c r="BIY87" s="261"/>
      <c r="BIZ87" s="265"/>
      <c r="BJA87" s="266"/>
      <c r="BJB87" s="200"/>
      <c r="BJC87" s="266"/>
      <c r="BJD87" s="261"/>
      <c r="BJE87" s="265"/>
      <c r="BJF87" s="266"/>
      <c r="BJG87" s="200"/>
      <c r="BJH87" s="266"/>
      <c r="BJI87" s="261"/>
      <c r="BJJ87" s="265"/>
      <c r="BJK87" s="266"/>
      <c r="BJL87" s="200"/>
      <c r="BJM87" s="266"/>
      <c r="BJN87" s="261"/>
      <c r="BJO87" s="265"/>
      <c r="BJP87" s="266"/>
      <c r="BJQ87" s="200"/>
      <c r="BJR87" s="266"/>
      <c r="BJS87" s="261"/>
      <c r="BJT87" s="265"/>
      <c r="BJU87" s="266"/>
      <c r="BJV87" s="200"/>
      <c r="BJW87" s="266"/>
      <c r="BJX87" s="261"/>
      <c r="BJY87" s="265"/>
      <c r="BJZ87" s="266"/>
      <c r="BKA87" s="200"/>
      <c r="BKB87" s="266"/>
      <c r="BKC87" s="261"/>
      <c r="BKD87" s="265"/>
      <c r="BKE87" s="266"/>
      <c r="BKF87" s="200"/>
      <c r="BKG87" s="266"/>
      <c r="BKH87" s="261"/>
      <c r="BKI87" s="265"/>
      <c r="BKJ87" s="266"/>
      <c r="BKK87" s="200"/>
      <c r="BKL87" s="266"/>
      <c r="BKM87" s="261"/>
      <c r="BKN87" s="265"/>
      <c r="BKO87" s="266"/>
      <c r="BKP87" s="200"/>
      <c r="BKQ87" s="266"/>
      <c r="BKR87" s="261"/>
      <c r="BKS87" s="265"/>
      <c r="BKT87" s="266"/>
      <c r="BKU87" s="200"/>
      <c r="BKV87" s="266"/>
      <c r="BKW87" s="261"/>
      <c r="BKX87" s="265"/>
      <c r="BKY87" s="266"/>
      <c r="BKZ87" s="200"/>
      <c r="BLA87" s="266"/>
      <c r="BLB87" s="261"/>
      <c r="BLC87" s="265"/>
      <c r="BLD87" s="266"/>
      <c r="BLE87" s="200"/>
      <c r="BLF87" s="266"/>
      <c r="BLG87" s="261"/>
      <c r="BLH87" s="265"/>
      <c r="BLI87" s="266"/>
      <c r="BLJ87" s="200"/>
      <c r="BLK87" s="266"/>
      <c r="BLL87" s="261"/>
      <c r="BLM87" s="265"/>
      <c r="BLN87" s="266"/>
      <c r="BLO87" s="200"/>
      <c r="BLP87" s="266"/>
      <c r="BLQ87" s="261"/>
      <c r="BLR87" s="265"/>
      <c r="BLS87" s="266"/>
      <c r="BLT87" s="200"/>
      <c r="BLU87" s="266"/>
      <c r="BLV87" s="261"/>
      <c r="BLW87" s="265"/>
      <c r="BLX87" s="266"/>
      <c r="BLY87" s="200"/>
      <c r="BLZ87" s="266"/>
      <c r="BMA87" s="261"/>
      <c r="BMB87" s="265"/>
      <c r="BMC87" s="266"/>
      <c r="BMD87" s="200"/>
      <c r="BME87" s="266"/>
      <c r="BMF87" s="261"/>
      <c r="BMG87" s="265"/>
      <c r="BMH87" s="266"/>
      <c r="BMI87" s="200"/>
      <c r="BMJ87" s="266"/>
      <c r="BMK87" s="261"/>
      <c r="BML87" s="265"/>
      <c r="BMM87" s="266"/>
      <c r="BMN87" s="200"/>
      <c r="BMO87" s="266"/>
      <c r="BMP87" s="261"/>
      <c r="BMQ87" s="265"/>
      <c r="BMR87" s="266"/>
      <c r="BMS87" s="200"/>
      <c r="BMT87" s="266"/>
      <c r="BMU87" s="261"/>
      <c r="BMV87" s="265"/>
      <c r="BMW87" s="266"/>
      <c r="BMX87" s="200"/>
      <c r="BMY87" s="266"/>
      <c r="BMZ87" s="261"/>
      <c r="BNA87" s="265"/>
      <c r="BNB87" s="266"/>
      <c r="BNC87" s="200"/>
      <c r="BND87" s="266"/>
      <c r="BNE87" s="261"/>
      <c r="BNF87" s="265"/>
      <c r="BNG87" s="266"/>
      <c r="BNH87" s="200"/>
      <c r="BNI87" s="266"/>
      <c r="BNJ87" s="261"/>
      <c r="BNK87" s="265"/>
      <c r="BNL87" s="266"/>
      <c r="BNM87" s="200"/>
      <c r="BNN87" s="266"/>
      <c r="BNO87" s="261"/>
      <c r="BNP87" s="265"/>
      <c r="BNQ87" s="266"/>
      <c r="BNR87" s="200"/>
      <c r="BNS87" s="266"/>
      <c r="BNT87" s="261"/>
      <c r="BNU87" s="265"/>
      <c r="BNV87" s="266"/>
      <c r="BNW87" s="200"/>
      <c r="BNX87" s="266"/>
      <c r="BNY87" s="261"/>
      <c r="BNZ87" s="265"/>
      <c r="BOA87" s="266"/>
      <c r="BOB87" s="200"/>
      <c r="BOC87" s="266"/>
      <c r="BOD87" s="261"/>
      <c r="BOE87" s="265"/>
      <c r="BOF87" s="266"/>
      <c r="BOG87" s="200"/>
      <c r="BOH87" s="266"/>
      <c r="BOI87" s="261"/>
      <c r="BOJ87" s="265"/>
      <c r="BOK87" s="266"/>
      <c r="BOL87" s="200"/>
      <c r="BOM87" s="266"/>
      <c r="BON87" s="261"/>
      <c r="BOO87" s="265"/>
      <c r="BOP87" s="266"/>
      <c r="BOQ87" s="200"/>
      <c r="BOR87" s="266"/>
      <c r="BOS87" s="261"/>
      <c r="BOT87" s="265"/>
      <c r="BOU87" s="266"/>
      <c r="BOV87" s="200"/>
      <c r="BOW87" s="266"/>
      <c r="BOX87" s="261"/>
      <c r="BOY87" s="265"/>
      <c r="BOZ87" s="266"/>
      <c r="BPA87" s="200"/>
      <c r="BPB87" s="266"/>
      <c r="BPC87" s="261"/>
      <c r="BPD87" s="265"/>
      <c r="BPE87" s="266"/>
      <c r="BPF87" s="200"/>
      <c r="BPG87" s="266"/>
      <c r="BPH87" s="261"/>
      <c r="BPI87" s="265"/>
      <c r="BPJ87" s="266"/>
      <c r="BPK87" s="200"/>
      <c r="BPL87" s="266"/>
      <c r="BPM87" s="261"/>
      <c r="BPN87" s="265"/>
      <c r="BPO87" s="266"/>
      <c r="BPP87" s="200"/>
      <c r="BPQ87" s="266"/>
      <c r="BPR87" s="261"/>
      <c r="BPS87" s="265"/>
      <c r="BPT87" s="266"/>
      <c r="BPU87" s="200"/>
      <c r="BPV87" s="266"/>
      <c r="BPW87" s="261"/>
      <c r="BPX87" s="265"/>
      <c r="BPY87" s="266"/>
      <c r="BPZ87" s="200"/>
      <c r="BQA87" s="266"/>
      <c r="BQB87" s="261"/>
      <c r="BQC87" s="265"/>
      <c r="BQD87" s="266"/>
      <c r="BQE87" s="200"/>
      <c r="BQF87" s="266"/>
      <c r="BQG87" s="261"/>
      <c r="BQH87" s="265"/>
      <c r="BQI87" s="266"/>
      <c r="BQJ87" s="200"/>
      <c r="BQK87" s="266"/>
      <c r="BQL87" s="261"/>
      <c r="BQM87" s="265"/>
      <c r="BQN87" s="266"/>
      <c r="BQO87" s="200"/>
      <c r="BQP87" s="266"/>
      <c r="BQQ87" s="261"/>
      <c r="BQR87" s="265"/>
      <c r="BQS87" s="266"/>
      <c r="BQT87" s="200"/>
      <c r="BQU87" s="266"/>
      <c r="BQV87" s="261"/>
      <c r="BQW87" s="265"/>
      <c r="BQX87" s="266"/>
      <c r="BQY87" s="200"/>
      <c r="BQZ87" s="266"/>
      <c r="BRA87" s="261"/>
      <c r="BRB87" s="265"/>
      <c r="BRC87" s="266"/>
      <c r="BRD87" s="200"/>
      <c r="BRE87" s="266"/>
      <c r="BRF87" s="261"/>
      <c r="BRG87" s="265"/>
      <c r="BRH87" s="266"/>
      <c r="BRI87" s="200"/>
      <c r="BRJ87" s="266"/>
      <c r="BRK87" s="261"/>
      <c r="BRL87" s="265"/>
      <c r="BRM87" s="266"/>
      <c r="BRN87" s="200"/>
      <c r="BRO87" s="266"/>
      <c r="BRP87" s="261"/>
      <c r="BRQ87" s="265"/>
      <c r="BRR87" s="266"/>
      <c r="BRS87" s="200"/>
      <c r="BRT87" s="266"/>
      <c r="BRU87" s="261"/>
      <c r="BRV87" s="265"/>
      <c r="BRW87" s="266"/>
      <c r="BRX87" s="200"/>
      <c r="BRY87" s="266"/>
      <c r="BRZ87" s="261"/>
      <c r="BSA87" s="265"/>
      <c r="BSB87" s="266"/>
      <c r="BSC87" s="200"/>
      <c r="BSD87" s="266"/>
      <c r="BSE87" s="261"/>
      <c r="BSF87" s="265"/>
      <c r="BSG87" s="266"/>
      <c r="BSH87" s="200"/>
      <c r="BSI87" s="266"/>
      <c r="BSJ87" s="261"/>
      <c r="BSK87" s="265"/>
      <c r="BSL87" s="266"/>
      <c r="BSM87" s="200"/>
      <c r="BSN87" s="266"/>
      <c r="BSO87" s="261"/>
      <c r="BSP87" s="265"/>
      <c r="BSQ87" s="266"/>
      <c r="BSR87" s="200"/>
      <c r="BSS87" s="266"/>
      <c r="BST87" s="261"/>
      <c r="BSU87" s="265"/>
      <c r="BSV87" s="266"/>
      <c r="BSW87" s="200"/>
      <c r="BSX87" s="266"/>
      <c r="BSY87" s="261"/>
      <c r="BSZ87" s="265"/>
      <c r="BTA87" s="266"/>
      <c r="BTB87" s="200"/>
      <c r="BTC87" s="266"/>
      <c r="BTD87" s="261"/>
      <c r="BTE87" s="265"/>
      <c r="BTF87" s="266"/>
      <c r="BTG87" s="200"/>
      <c r="BTH87" s="266"/>
      <c r="BTI87" s="261"/>
      <c r="BTJ87" s="265"/>
      <c r="BTK87" s="266"/>
      <c r="BTL87" s="200"/>
      <c r="BTM87" s="266"/>
      <c r="BTN87" s="261"/>
      <c r="BTO87" s="265"/>
      <c r="BTP87" s="266"/>
      <c r="BTQ87" s="200"/>
      <c r="BTR87" s="266"/>
      <c r="BTS87" s="261"/>
      <c r="BTT87" s="265"/>
      <c r="BTU87" s="266"/>
      <c r="BTV87" s="200"/>
      <c r="BTW87" s="266"/>
      <c r="BTX87" s="261"/>
      <c r="BTY87" s="265"/>
      <c r="BTZ87" s="266"/>
      <c r="BUA87" s="200"/>
      <c r="BUB87" s="266"/>
      <c r="BUC87" s="261"/>
      <c r="BUD87" s="265"/>
      <c r="BUE87" s="266"/>
      <c r="BUF87" s="200"/>
      <c r="BUG87" s="266"/>
      <c r="BUH87" s="261"/>
      <c r="BUI87" s="265"/>
      <c r="BUJ87" s="266"/>
      <c r="BUK87" s="200"/>
      <c r="BUL87" s="266"/>
      <c r="BUM87" s="261"/>
      <c r="BUN87" s="265"/>
      <c r="BUO87" s="266"/>
      <c r="BUP87" s="200"/>
      <c r="BUQ87" s="266"/>
      <c r="BUR87" s="261"/>
      <c r="BUS87" s="265"/>
      <c r="BUT87" s="266"/>
      <c r="BUU87" s="200"/>
      <c r="BUV87" s="266"/>
      <c r="BUW87" s="261"/>
      <c r="BUX87" s="265"/>
      <c r="BUY87" s="266"/>
      <c r="BUZ87" s="200"/>
      <c r="BVA87" s="266"/>
      <c r="BVB87" s="261"/>
      <c r="BVC87" s="265"/>
      <c r="BVD87" s="266"/>
      <c r="BVE87" s="200"/>
      <c r="BVF87" s="266"/>
      <c r="BVG87" s="261"/>
      <c r="BVH87" s="265"/>
      <c r="BVI87" s="266"/>
      <c r="BVJ87" s="200"/>
      <c r="BVK87" s="266"/>
      <c r="BVL87" s="261"/>
      <c r="BVM87" s="265"/>
      <c r="BVN87" s="266"/>
      <c r="BVO87" s="200"/>
      <c r="BVP87" s="266"/>
      <c r="BVQ87" s="261"/>
      <c r="BVR87" s="265"/>
      <c r="BVS87" s="266"/>
      <c r="BVT87" s="200"/>
      <c r="BVU87" s="266"/>
      <c r="BVV87" s="261"/>
      <c r="BVW87" s="265"/>
      <c r="BVX87" s="266"/>
      <c r="BVY87" s="200"/>
      <c r="BVZ87" s="266"/>
      <c r="BWA87" s="261"/>
      <c r="BWB87" s="265"/>
      <c r="BWC87" s="266"/>
      <c r="BWD87" s="200"/>
      <c r="BWE87" s="266"/>
      <c r="BWF87" s="261"/>
      <c r="BWG87" s="265"/>
      <c r="BWH87" s="266"/>
      <c r="BWI87" s="200"/>
      <c r="BWJ87" s="266"/>
      <c r="BWK87" s="261"/>
      <c r="BWL87" s="265"/>
      <c r="BWM87" s="266"/>
      <c r="BWN87" s="200"/>
      <c r="BWO87" s="266"/>
      <c r="BWP87" s="261"/>
      <c r="BWQ87" s="265"/>
      <c r="BWR87" s="266"/>
      <c r="BWS87" s="200"/>
      <c r="BWT87" s="266"/>
      <c r="BWU87" s="261"/>
      <c r="BWV87" s="265"/>
      <c r="BWW87" s="266"/>
      <c r="BWX87" s="200"/>
      <c r="BWY87" s="266"/>
      <c r="BWZ87" s="261"/>
      <c r="BXA87" s="265"/>
      <c r="BXB87" s="266"/>
      <c r="BXC87" s="200"/>
      <c r="BXD87" s="266"/>
      <c r="BXE87" s="261"/>
      <c r="BXF87" s="265"/>
      <c r="BXG87" s="266"/>
      <c r="BXH87" s="200"/>
      <c r="BXI87" s="266"/>
      <c r="BXJ87" s="261"/>
      <c r="BXK87" s="265"/>
      <c r="BXL87" s="266"/>
      <c r="BXM87" s="200"/>
      <c r="BXN87" s="266"/>
      <c r="BXO87" s="261"/>
      <c r="BXP87" s="265"/>
      <c r="BXQ87" s="266"/>
      <c r="BXR87" s="200"/>
      <c r="BXS87" s="266"/>
      <c r="BXT87" s="261"/>
      <c r="BXU87" s="265"/>
      <c r="BXV87" s="266"/>
      <c r="BXW87" s="200"/>
      <c r="BXX87" s="266"/>
      <c r="BXY87" s="261"/>
      <c r="BXZ87" s="265"/>
      <c r="BYA87" s="266"/>
      <c r="BYB87" s="200"/>
      <c r="BYC87" s="266"/>
      <c r="BYD87" s="261"/>
      <c r="BYE87" s="265"/>
      <c r="BYF87" s="266"/>
      <c r="BYG87" s="200"/>
      <c r="BYH87" s="266"/>
      <c r="BYI87" s="261"/>
      <c r="BYJ87" s="265"/>
      <c r="BYK87" s="266"/>
      <c r="BYL87" s="200"/>
      <c r="BYM87" s="266"/>
      <c r="BYN87" s="261"/>
      <c r="BYO87" s="265"/>
      <c r="BYP87" s="266"/>
      <c r="BYQ87" s="200"/>
      <c r="BYR87" s="266"/>
      <c r="BYS87" s="261"/>
      <c r="BYT87" s="265"/>
      <c r="BYU87" s="266"/>
      <c r="BYV87" s="200"/>
      <c r="BYW87" s="266"/>
      <c r="BYX87" s="261"/>
      <c r="BYY87" s="265"/>
      <c r="BYZ87" s="266"/>
      <c r="BZA87" s="200"/>
      <c r="BZB87" s="266"/>
      <c r="BZC87" s="261"/>
      <c r="BZD87" s="265"/>
      <c r="BZE87" s="266"/>
      <c r="BZF87" s="200"/>
      <c r="BZG87" s="266"/>
      <c r="BZH87" s="261"/>
      <c r="BZI87" s="265"/>
      <c r="BZJ87" s="266"/>
      <c r="BZK87" s="200"/>
      <c r="BZL87" s="266"/>
      <c r="BZM87" s="261"/>
      <c r="BZN87" s="265"/>
      <c r="BZO87" s="266"/>
      <c r="BZP87" s="200"/>
      <c r="BZQ87" s="266"/>
      <c r="BZR87" s="261"/>
      <c r="BZS87" s="265"/>
      <c r="BZT87" s="266"/>
      <c r="BZU87" s="200"/>
      <c r="BZV87" s="266"/>
      <c r="BZW87" s="261"/>
      <c r="BZX87" s="265"/>
      <c r="BZY87" s="266"/>
      <c r="BZZ87" s="200"/>
      <c r="CAA87" s="266"/>
      <c r="CAB87" s="261"/>
      <c r="CAC87" s="265"/>
      <c r="CAD87" s="266"/>
      <c r="CAE87" s="200"/>
      <c r="CAF87" s="266"/>
      <c r="CAG87" s="261"/>
      <c r="CAH87" s="265"/>
      <c r="CAI87" s="266"/>
      <c r="CAJ87" s="200"/>
      <c r="CAK87" s="266"/>
      <c r="CAL87" s="261"/>
      <c r="CAM87" s="265"/>
      <c r="CAN87" s="266"/>
      <c r="CAO87" s="200"/>
      <c r="CAP87" s="266"/>
      <c r="CAQ87" s="261"/>
      <c r="CAR87" s="265"/>
      <c r="CAS87" s="266"/>
      <c r="CAT87" s="200"/>
      <c r="CAU87" s="266"/>
      <c r="CAV87" s="261"/>
      <c r="CAW87" s="265"/>
      <c r="CAX87" s="266"/>
      <c r="CAY87" s="200"/>
      <c r="CAZ87" s="266"/>
      <c r="CBA87" s="261"/>
      <c r="CBB87" s="265"/>
      <c r="CBC87" s="266"/>
      <c r="CBD87" s="200"/>
      <c r="CBE87" s="266"/>
      <c r="CBF87" s="261"/>
      <c r="CBG87" s="265"/>
      <c r="CBH87" s="266"/>
      <c r="CBI87" s="200"/>
      <c r="CBJ87" s="266"/>
      <c r="CBK87" s="261"/>
      <c r="CBL87" s="265"/>
      <c r="CBM87" s="266"/>
      <c r="CBN87" s="200"/>
      <c r="CBO87" s="266"/>
      <c r="CBP87" s="261"/>
      <c r="CBQ87" s="265"/>
      <c r="CBR87" s="266"/>
      <c r="CBS87" s="200"/>
      <c r="CBT87" s="266"/>
      <c r="CBU87" s="261"/>
      <c r="CBV87" s="265"/>
      <c r="CBW87" s="266"/>
      <c r="CBX87" s="200"/>
      <c r="CBY87" s="266"/>
      <c r="CBZ87" s="261"/>
      <c r="CCA87" s="265"/>
      <c r="CCB87" s="266"/>
      <c r="CCC87" s="200"/>
      <c r="CCD87" s="266"/>
      <c r="CCE87" s="261"/>
      <c r="CCF87" s="265"/>
      <c r="CCG87" s="266"/>
      <c r="CCH87" s="200"/>
      <c r="CCI87" s="266"/>
      <c r="CCJ87" s="261"/>
      <c r="CCK87" s="265"/>
      <c r="CCL87" s="266"/>
      <c r="CCM87" s="200"/>
      <c r="CCN87" s="266"/>
      <c r="CCO87" s="261"/>
      <c r="CCP87" s="265"/>
      <c r="CCQ87" s="266"/>
      <c r="CCR87" s="200"/>
      <c r="CCS87" s="266"/>
      <c r="CCT87" s="261"/>
      <c r="CCU87" s="265"/>
      <c r="CCV87" s="266"/>
      <c r="CCW87" s="200"/>
      <c r="CCX87" s="266"/>
      <c r="CCY87" s="261"/>
      <c r="CCZ87" s="265"/>
      <c r="CDA87" s="266"/>
      <c r="CDB87" s="200"/>
      <c r="CDC87" s="266"/>
      <c r="CDD87" s="261"/>
      <c r="CDE87" s="265"/>
      <c r="CDF87" s="266"/>
      <c r="CDG87" s="200"/>
      <c r="CDH87" s="266"/>
      <c r="CDI87" s="261"/>
      <c r="CDJ87" s="265"/>
      <c r="CDK87" s="266"/>
      <c r="CDL87" s="200"/>
      <c r="CDM87" s="266"/>
      <c r="CDN87" s="261"/>
      <c r="CDO87" s="265"/>
      <c r="CDP87" s="266"/>
      <c r="CDQ87" s="200"/>
      <c r="CDR87" s="266"/>
      <c r="CDS87" s="261"/>
      <c r="CDT87" s="265"/>
      <c r="CDU87" s="266"/>
      <c r="CDV87" s="200"/>
      <c r="CDW87" s="266"/>
      <c r="CDX87" s="261"/>
      <c r="CDY87" s="265"/>
      <c r="CDZ87" s="266"/>
      <c r="CEA87" s="200"/>
      <c r="CEB87" s="266"/>
      <c r="CEC87" s="261"/>
      <c r="CED87" s="265"/>
      <c r="CEE87" s="266"/>
      <c r="CEF87" s="200"/>
      <c r="CEG87" s="266"/>
      <c r="CEH87" s="261"/>
      <c r="CEI87" s="265"/>
      <c r="CEJ87" s="266"/>
      <c r="CEK87" s="200"/>
      <c r="CEL87" s="266"/>
      <c r="CEM87" s="261"/>
      <c r="CEN87" s="265"/>
      <c r="CEO87" s="266"/>
      <c r="CEP87" s="200"/>
      <c r="CEQ87" s="266"/>
      <c r="CER87" s="261"/>
      <c r="CES87" s="265"/>
      <c r="CET87" s="266"/>
      <c r="CEU87" s="200"/>
      <c r="CEV87" s="266"/>
      <c r="CEW87" s="261"/>
      <c r="CEX87" s="265"/>
      <c r="CEY87" s="266"/>
      <c r="CEZ87" s="200"/>
      <c r="CFA87" s="266"/>
      <c r="CFB87" s="261"/>
      <c r="CFC87" s="265"/>
      <c r="CFD87" s="266"/>
      <c r="CFE87" s="200"/>
      <c r="CFF87" s="266"/>
      <c r="CFG87" s="261"/>
      <c r="CFH87" s="265"/>
      <c r="CFI87" s="266"/>
      <c r="CFJ87" s="200"/>
      <c r="CFK87" s="266"/>
      <c r="CFL87" s="261"/>
      <c r="CFM87" s="265"/>
      <c r="CFN87" s="266"/>
      <c r="CFO87" s="200"/>
      <c r="CFP87" s="266"/>
      <c r="CFQ87" s="261"/>
      <c r="CFR87" s="265"/>
      <c r="CFS87" s="266"/>
      <c r="CFT87" s="200"/>
      <c r="CFU87" s="266"/>
      <c r="CFV87" s="261"/>
      <c r="CFW87" s="265"/>
      <c r="CFX87" s="266"/>
      <c r="CFY87" s="200"/>
      <c r="CFZ87" s="266"/>
      <c r="CGA87" s="261"/>
      <c r="CGB87" s="265"/>
      <c r="CGC87" s="266"/>
      <c r="CGD87" s="200"/>
      <c r="CGE87" s="266"/>
      <c r="CGF87" s="261"/>
      <c r="CGG87" s="265"/>
      <c r="CGH87" s="266"/>
      <c r="CGI87" s="200"/>
      <c r="CGJ87" s="266"/>
      <c r="CGK87" s="261"/>
      <c r="CGL87" s="265"/>
      <c r="CGM87" s="266"/>
      <c r="CGN87" s="200"/>
      <c r="CGO87" s="266"/>
      <c r="CGP87" s="261"/>
      <c r="CGQ87" s="265"/>
      <c r="CGR87" s="266"/>
      <c r="CGS87" s="200"/>
      <c r="CGT87" s="266"/>
      <c r="CGU87" s="261"/>
      <c r="CGV87" s="265"/>
      <c r="CGW87" s="266"/>
      <c r="CGX87" s="200"/>
      <c r="CGY87" s="266"/>
      <c r="CGZ87" s="261"/>
      <c r="CHA87" s="265"/>
      <c r="CHB87" s="266"/>
      <c r="CHC87" s="200"/>
      <c r="CHD87" s="266"/>
      <c r="CHE87" s="261"/>
      <c r="CHF87" s="265"/>
      <c r="CHG87" s="266"/>
      <c r="CHH87" s="200"/>
      <c r="CHI87" s="266"/>
      <c r="CHJ87" s="261"/>
      <c r="CHK87" s="265"/>
      <c r="CHL87" s="266"/>
      <c r="CHM87" s="200"/>
      <c r="CHN87" s="266"/>
      <c r="CHO87" s="261"/>
      <c r="CHP87" s="265"/>
      <c r="CHQ87" s="266"/>
      <c r="CHR87" s="200"/>
      <c r="CHS87" s="266"/>
      <c r="CHT87" s="261"/>
      <c r="CHU87" s="265"/>
      <c r="CHV87" s="266"/>
      <c r="CHW87" s="200"/>
      <c r="CHX87" s="266"/>
      <c r="CHY87" s="261"/>
      <c r="CHZ87" s="265"/>
      <c r="CIA87" s="266"/>
      <c r="CIB87" s="200"/>
      <c r="CIC87" s="266"/>
      <c r="CID87" s="261"/>
      <c r="CIE87" s="265"/>
      <c r="CIF87" s="266"/>
      <c r="CIG87" s="200"/>
      <c r="CIH87" s="266"/>
      <c r="CII87" s="261"/>
      <c r="CIJ87" s="265"/>
      <c r="CIK87" s="266"/>
      <c r="CIL87" s="200"/>
      <c r="CIM87" s="266"/>
      <c r="CIN87" s="261"/>
      <c r="CIO87" s="265"/>
      <c r="CIP87" s="266"/>
      <c r="CIQ87" s="200"/>
      <c r="CIR87" s="266"/>
      <c r="CIS87" s="261"/>
      <c r="CIT87" s="265"/>
      <c r="CIU87" s="266"/>
      <c r="CIV87" s="200"/>
      <c r="CIW87" s="266"/>
      <c r="CIX87" s="261"/>
      <c r="CIY87" s="265"/>
      <c r="CIZ87" s="266"/>
      <c r="CJA87" s="200"/>
      <c r="CJB87" s="266"/>
      <c r="CJC87" s="261"/>
      <c r="CJD87" s="265"/>
      <c r="CJE87" s="266"/>
      <c r="CJF87" s="200"/>
      <c r="CJG87" s="266"/>
      <c r="CJH87" s="261"/>
      <c r="CJI87" s="265"/>
      <c r="CJJ87" s="266"/>
      <c r="CJK87" s="200"/>
      <c r="CJL87" s="266"/>
      <c r="CJM87" s="261"/>
      <c r="CJN87" s="265"/>
      <c r="CJO87" s="266"/>
      <c r="CJP87" s="200"/>
      <c r="CJQ87" s="266"/>
      <c r="CJR87" s="261"/>
      <c r="CJS87" s="265"/>
      <c r="CJT87" s="266"/>
      <c r="CJU87" s="200"/>
      <c r="CJV87" s="266"/>
      <c r="CJW87" s="261"/>
      <c r="CJX87" s="265"/>
      <c r="CJY87" s="266"/>
      <c r="CJZ87" s="200"/>
      <c r="CKA87" s="266"/>
      <c r="CKB87" s="261"/>
      <c r="CKC87" s="265"/>
      <c r="CKD87" s="266"/>
      <c r="CKE87" s="200"/>
      <c r="CKF87" s="266"/>
      <c r="CKG87" s="261"/>
      <c r="CKH87" s="265"/>
      <c r="CKI87" s="266"/>
      <c r="CKJ87" s="200"/>
      <c r="CKK87" s="266"/>
      <c r="CKL87" s="261"/>
      <c r="CKM87" s="265"/>
      <c r="CKN87" s="266"/>
      <c r="CKO87" s="200"/>
      <c r="CKP87" s="266"/>
      <c r="CKQ87" s="261"/>
      <c r="CKR87" s="265"/>
      <c r="CKS87" s="266"/>
      <c r="CKT87" s="200"/>
      <c r="CKU87" s="266"/>
      <c r="CKV87" s="261"/>
      <c r="CKW87" s="265"/>
      <c r="CKX87" s="266"/>
      <c r="CKY87" s="200"/>
      <c r="CKZ87" s="266"/>
      <c r="CLA87" s="261"/>
      <c r="CLB87" s="265"/>
      <c r="CLC87" s="266"/>
      <c r="CLD87" s="200"/>
      <c r="CLE87" s="266"/>
      <c r="CLF87" s="261"/>
      <c r="CLG87" s="265"/>
      <c r="CLH87" s="266"/>
      <c r="CLI87" s="200"/>
      <c r="CLJ87" s="266"/>
      <c r="CLK87" s="261"/>
      <c r="CLL87" s="265"/>
      <c r="CLM87" s="266"/>
      <c r="CLN87" s="200"/>
      <c r="CLO87" s="266"/>
      <c r="CLP87" s="261"/>
      <c r="CLQ87" s="265"/>
      <c r="CLR87" s="266"/>
      <c r="CLS87" s="200"/>
      <c r="CLT87" s="266"/>
      <c r="CLU87" s="261"/>
      <c r="CLV87" s="265"/>
      <c r="CLW87" s="266"/>
      <c r="CLX87" s="200"/>
      <c r="CLY87" s="266"/>
      <c r="CLZ87" s="261"/>
      <c r="CMA87" s="265"/>
      <c r="CMB87" s="266"/>
      <c r="CMC87" s="200"/>
      <c r="CMD87" s="266"/>
      <c r="CME87" s="261"/>
      <c r="CMF87" s="265"/>
      <c r="CMG87" s="266"/>
      <c r="CMH87" s="200"/>
      <c r="CMI87" s="266"/>
      <c r="CMJ87" s="261"/>
      <c r="CMK87" s="265"/>
      <c r="CML87" s="266"/>
      <c r="CMM87" s="200"/>
      <c r="CMN87" s="266"/>
      <c r="CMO87" s="261"/>
      <c r="CMP87" s="265"/>
      <c r="CMQ87" s="266"/>
      <c r="CMR87" s="200"/>
      <c r="CMS87" s="266"/>
      <c r="CMT87" s="261"/>
      <c r="CMU87" s="265"/>
      <c r="CMV87" s="266"/>
      <c r="CMW87" s="200"/>
      <c r="CMX87" s="266"/>
      <c r="CMY87" s="261"/>
      <c r="CMZ87" s="265"/>
      <c r="CNA87" s="266"/>
      <c r="CNB87" s="200"/>
      <c r="CNC87" s="266"/>
      <c r="CND87" s="261"/>
      <c r="CNE87" s="265"/>
      <c r="CNF87" s="266"/>
      <c r="CNG87" s="200"/>
      <c r="CNH87" s="266"/>
      <c r="CNI87" s="261"/>
      <c r="CNJ87" s="265"/>
      <c r="CNK87" s="266"/>
      <c r="CNL87" s="200"/>
      <c r="CNM87" s="266"/>
      <c r="CNN87" s="261"/>
      <c r="CNO87" s="265"/>
      <c r="CNP87" s="266"/>
      <c r="CNQ87" s="200"/>
      <c r="CNR87" s="266"/>
      <c r="CNS87" s="261"/>
      <c r="CNT87" s="265"/>
      <c r="CNU87" s="266"/>
      <c r="CNV87" s="200"/>
      <c r="CNW87" s="266"/>
      <c r="CNX87" s="261"/>
      <c r="CNY87" s="265"/>
      <c r="CNZ87" s="266"/>
      <c r="COA87" s="200"/>
      <c r="COB87" s="266"/>
      <c r="COC87" s="261"/>
      <c r="COD87" s="265"/>
      <c r="COE87" s="266"/>
      <c r="COF87" s="200"/>
      <c r="COG87" s="266"/>
      <c r="COH87" s="261"/>
      <c r="COI87" s="265"/>
      <c r="COJ87" s="266"/>
      <c r="COK87" s="200"/>
      <c r="COL87" s="266"/>
      <c r="COM87" s="261"/>
      <c r="CON87" s="265"/>
      <c r="COO87" s="266"/>
      <c r="COP87" s="200"/>
      <c r="COQ87" s="266"/>
      <c r="COR87" s="261"/>
      <c r="COS87" s="265"/>
      <c r="COT87" s="266"/>
      <c r="COU87" s="200"/>
      <c r="COV87" s="266"/>
      <c r="COW87" s="261"/>
      <c r="COX87" s="265"/>
      <c r="COY87" s="266"/>
      <c r="COZ87" s="200"/>
      <c r="CPA87" s="266"/>
      <c r="CPB87" s="261"/>
      <c r="CPC87" s="265"/>
      <c r="CPD87" s="266"/>
      <c r="CPE87" s="200"/>
      <c r="CPF87" s="266"/>
      <c r="CPG87" s="261"/>
      <c r="CPH87" s="265"/>
      <c r="CPI87" s="266"/>
      <c r="CPJ87" s="200"/>
      <c r="CPK87" s="266"/>
      <c r="CPL87" s="261"/>
      <c r="CPM87" s="265"/>
      <c r="CPN87" s="266"/>
      <c r="CPO87" s="200"/>
      <c r="CPP87" s="266"/>
      <c r="CPQ87" s="261"/>
      <c r="CPR87" s="265"/>
      <c r="CPS87" s="266"/>
      <c r="CPT87" s="200"/>
      <c r="CPU87" s="266"/>
      <c r="CPV87" s="261"/>
      <c r="CPW87" s="265"/>
      <c r="CPX87" s="266"/>
      <c r="CPY87" s="200"/>
      <c r="CPZ87" s="266"/>
      <c r="CQA87" s="261"/>
      <c r="CQB87" s="265"/>
      <c r="CQC87" s="266"/>
      <c r="CQD87" s="200"/>
      <c r="CQE87" s="266"/>
      <c r="CQF87" s="261"/>
      <c r="CQG87" s="265"/>
      <c r="CQH87" s="266"/>
      <c r="CQI87" s="200"/>
      <c r="CQJ87" s="266"/>
      <c r="CQK87" s="261"/>
      <c r="CQL87" s="265"/>
      <c r="CQM87" s="266"/>
      <c r="CQN87" s="200"/>
      <c r="CQO87" s="266"/>
      <c r="CQP87" s="261"/>
      <c r="CQQ87" s="265"/>
      <c r="CQR87" s="266"/>
      <c r="CQS87" s="200"/>
      <c r="CQT87" s="266"/>
      <c r="CQU87" s="261"/>
      <c r="CQV87" s="265"/>
      <c r="CQW87" s="266"/>
      <c r="CQX87" s="200"/>
      <c r="CQY87" s="266"/>
      <c r="CQZ87" s="261"/>
      <c r="CRA87" s="265"/>
      <c r="CRB87" s="266"/>
      <c r="CRC87" s="200"/>
      <c r="CRD87" s="266"/>
      <c r="CRE87" s="261"/>
      <c r="CRF87" s="265"/>
      <c r="CRG87" s="266"/>
      <c r="CRH87" s="200"/>
      <c r="CRI87" s="266"/>
      <c r="CRJ87" s="261"/>
      <c r="CRK87" s="265"/>
      <c r="CRL87" s="266"/>
      <c r="CRM87" s="200"/>
      <c r="CRN87" s="266"/>
      <c r="CRO87" s="261"/>
      <c r="CRP87" s="265"/>
      <c r="CRQ87" s="266"/>
      <c r="CRR87" s="200"/>
      <c r="CRS87" s="266"/>
      <c r="CRT87" s="261"/>
      <c r="CRU87" s="265"/>
      <c r="CRV87" s="266"/>
      <c r="CRW87" s="200"/>
      <c r="CRX87" s="266"/>
      <c r="CRY87" s="261"/>
      <c r="CRZ87" s="265"/>
      <c r="CSA87" s="266"/>
      <c r="CSB87" s="200"/>
      <c r="CSC87" s="266"/>
      <c r="CSD87" s="261"/>
      <c r="CSE87" s="265"/>
      <c r="CSF87" s="266"/>
      <c r="CSG87" s="200"/>
      <c r="CSH87" s="266"/>
      <c r="CSI87" s="261"/>
      <c r="CSJ87" s="265"/>
      <c r="CSK87" s="266"/>
      <c r="CSL87" s="200"/>
      <c r="CSM87" s="266"/>
      <c r="CSN87" s="261"/>
      <c r="CSO87" s="265"/>
      <c r="CSP87" s="266"/>
      <c r="CSQ87" s="200"/>
      <c r="CSR87" s="266"/>
      <c r="CSS87" s="261"/>
      <c r="CST87" s="265"/>
      <c r="CSU87" s="266"/>
      <c r="CSV87" s="200"/>
      <c r="CSW87" s="266"/>
      <c r="CSX87" s="261"/>
      <c r="CSY87" s="265"/>
      <c r="CSZ87" s="266"/>
      <c r="CTA87" s="200"/>
      <c r="CTB87" s="266"/>
      <c r="CTC87" s="261"/>
      <c r="CTD87" s="265"/>
      <c r="CTE87" s="266"/>
      <c r="CTF87" s="200"/>
      <c r="CTG87" s="266"/>
      <c r="CTH87" s="261"/>
      <c r="CTI87" s="265"/>
      <c r="CTJ87" s="266"/>
      <c r="CTK87" s="200"/>
      <c r="CTL87" s="266"/>
      <c r="CTM87" s="261"/>
      <c r="CTN87" s="265"/>
      <c r="CTO87" s="266"/>
      <c r="CTP87" s="200"/>
      <c r="CTQ87" s="266"/>
      <c r="CTR87" s="261"/>
      <c r="CTS87" s="265"/>
      <c r="CTT87" s="266"/>
      <c r="CTU87" s="200"/>
      <c r="CTV87" s="266"/>
      <c r="CTW87" s="261"/>
      <c r="CTX87" s="265"/>
      <c r="CTY87" s="266"/>
      <c r="CTZ87" s="200"/>
      <c r="CUA87" s="266"/>
      <c r="CUB87" s="261"/>
      <c r="CUC87" s="265"/>
      <c r="CUD87" s="266"/>
      <c r="CUE87" s="200"/>
      <c r="CUF87" s="266"/>
      <c r="CUG87" s="261"/>
      <c r="CUH87" s="265"/>
      <c r="CUI87" s="266"/>
      <c r="CUJ87" s="200"/>
      <c r="CUK87" s="266"/>
      <c r="CUL87" s="261"/>
      <c r="CUM87" s="265"/>
      <c r="CUN87" s="266"/>
      <c r="CUO87" s="200"/>
      <c r="CUP87" s="266"/>
      <c r="CUQ87" s="261"/>
      <c r="CUR87" s="265"/>
      <c r="CUS87" s="266"/>
      <c r="CUT87" s="200"/>
      <c r="CUU87" s="266"/>
      <c r="CUV87" s="261"/>
      <c r="CUW87" s="265"/>
      <c r="CUX87" s="266"/>
      <c r="CUY87" s="200"/>
      <c r="CUZ87" s="266"/>
      <c r="CVA87" s="261"/>
      <c r="CVB87" s="265"/>
      <c r="CVC87" s="266"/>
      <c r="CVD87" s="200"/>
      <c r="CVE87" s="266"/>
      <c r="CVF87" s="261"/>
      <c r="CVG87" s="265"/>
      <c r="CVH87" s="266"/>
      <c r="CVI87" s="200"/>
      <c r="CVJ87" s="266"/>
      <c r="CVK87" s="261"/>
      <c r="CVL87" s="265"/>
      <c r="CVM87" s="266"/>
      <c r="CVN87" s="200"/>
      <c r="CVO87" s="266"/>
      <c r="CVP87" s="261"/>
      <c r="CVQ87" s="265"/>
      <c r="CVR87" s="266"/>
      <c r="CVS87" s="200"/>
      <c r="CVT87" s="266"/>
      <c r="CVU87" s="261"/>
      <c r="CVV87" s="265"/>
      <c r="CVW87" s="266"/>
      <c r="CVX87" s="200"/>
      <c r="CVY87" s="266"/>
      <c r="CVZ87" s="261"/>
      <c r="CWA87" s="265"/>
      <c r="CWB87" s="266"/>
      <c r="CWC87" s="200"/>
      <c r="CWD87" s="266"/>
      <c r="CWE87" s="261"/>
      <c r="CWF87" s="265"/>
      <c r="CWG87" s="266"/>
      <c r="CWH87" s="200"/>
      <c r="CWI87" s="266"/>
      <c r="CWJ87" s="261"/>
      <c r="CWK87" s="265"/>
      <c r="CWL87" s="266"/>
      <c r="CWM87" s="200"/>
      <c r="CWN87" s="266"/>
      <c r="CWO87" s="261"/>
      <c r="CWP87" s="265"/>
      <c r="CWQ87" s="266"/>
      <c r="CWR87" s="200"/>
      <c r="CWS87" s="266"/>
      <c r="CWT87" s="261"/>
      <c r="CWU87" s="265"/>
      <c r="CWV87" s="266"/>
      <c r="CWW87" s="200"/>
      <c r="CWX87" s="266"/>
      <c r="CWY87" s="261"/>
      <c r="CWZ87" s="265"/>
      <c r="CXA87" s="266"/>
      <c r="CXB87" s="200"/>
      <c r="CXC87" s="266"/>
      <c r="CXD87" s="261"/>
      <c r="CXE87" s="265"/>
      <c r="CXF87" s="266"/>
      <c r="CXG87" s="200"/>
      <c r="CXH87" s="266"/>
      <c r="CXI87" s="261"/>
      <c r="CXJ87" s="265"/>
      <c r="CXK87" s="266"/>
      <c r="CXL87" s="200"/>
      <c r="CXM87" s="266"/>
      <c r="CXN87" s="261"/>
      <c r="CXO87" s="265"/>
      <c r="CXP87" s="266"/>
      <c r="CXQ87" s="200"/>
      <c r="CXR87" s="266"/>
      <c r="CXS87" s="261"/>
      <c r="CXT87" s="265"/>
      <c r="CXU87" s="266"/>
      <c r="CXV87" s="200"/>
      <c r="CXW87" s="266"/>
      <c r="CXX87" s="261"/>
      <c r="CXY87" s="265"/>
      <c r="CXZ87" s="266"/>
      <c r="CYA87" s="200"/>
      <c r="CYB87" s="266"/>
      <c r="CYC87" s="261"/>
      <c r="CYD87" s="265"/>
      <c r="CYE87" s="266"/>
      <c r="CYF87" s="200"/>
      <c r="CYG87" s="266"/>
      <c r="CYH87" s="261"/>
      <c r="CYI87" s="265"/>
      <c r="CYJ87" s="266"/>
      <c r="CYK87" s="200"/>
      <c r="CYL87" s="266"/>
      <c r="CYM87" s="261"/>
      <c r="CYN87" s="265"/>
      <c r="CYO87" s="266"/>
      <c r="CYP87" s="200"/>
      <c r="CYQ87" s="266"/>
      <c r="CYR87" s="261"/>
      <c r="CYS87" s="265"/>
      <c r="CYT87" s="266"/>
      <c r="CYU87" s="200"/>
      <c r="CYV87" s="266"/>
      <c r="CYW87" s="261"/>
      <c r="CYX87" s="265"/>
      <c r="CYY87" s="266"/>
      <c r="CYZ87" s="200"/>
      <c r="CZA87" s="266"/>
      <c r="CZB87" s="261"/>
      <c r="CZC87" s="265"/>
      <c r="CZD87" s="266"/>
      <c r="CZE87" s="200"/>
      <c r="CZF87" s="266"/>
      <c r="CZG87" s="261"/>
      <c r="CZH87" s="265"/>
      <c r="CZI87" s="266"/>
      <c r="CZJ87" s="200"/>
      <c r="CZK87" s="266"/>
      <c r="CZL87" s="261"/>
      <c r="CZM87" s="265"/>
      <c r="CZN87" s="266"/>
      <c r="CZO87" s="200"/>
      <c r="CZP87" s="266"/>
      <c r="CZQ87" s="261"/>
      <c r="CZR87" s="265"/>
      <c r="CZS87" s="266"/>
      <c r="CZT87" s="200"/>
      <c r="CZU87" s="266"/>
      <c r="CZV87" s="261"/>
      <c r="CZW87" s="265"/>
      <c r="CZX87" s="266"/>
      <c r="CZY87" s="200"/>
      <c r="CZZ87" s="266"/>
      <c r="DAA87" s="261"/>
      <c r="DAB87" s="265"/>
      <c r="DAC87" s="266"/>
      <c r="DAD87" s="200"/>
      <c r="DAE87" s="266"/>
      <c r="DAF87" s="261"/>
      <c r="DAG87" s="265"/>
      <c r="DAH87" s="266"/>
      <c r="DAI87" s="200"/>
      <c r="DAJ87" s="266"/>
      <c r="DAK87" s="261"/>
      <c r="DAL87" s="265"/>
      <c r="DAM87" s="266"/>
      <c r="DAN87" s="200"/>
      <c r="DAO87" s="266"/>
      <c r="DAP87" s="261"/>
      <c r="DAQ87" s="265"/>
      <c r="DAR87" s="266"/>
      <c r="DAS87" s="200"/>
      <c r="DAT87" s="266"/>
      <c r="DAU87" s="261"/>
      <c r="DAV87" s="265"/>
      <c r="DAW87" s="266"/>
      <c r="DAX87" s="200"/>
      <c r="DAY87" s="266"/>
      <c r="DAZ87" s="261"/>
      <c r="DBA87" s="265"/>
      <c r="DBB87" s="266"/>
      <c r="DBC87" s="200"/>
      <c r="DBD87" s="266"/>
      <c r="DBE87" s="261"/>
      <c r="DBF87" s="265"/>
      <c r="DBG87" s="266"/>
      <c r="DBH87" s="200"/>
      <c r="DBI87" s="266"/>
      <c r="DBJ87" s="261"/>
      <c r="DBK87" s="265"/>
      <c r="DBL87" s="266"/>
      <c r="DBM87" s="200"/>
      <c r="DBN87" s="266"/>
      <c r="DBO87" s="261"/>
      <c r="DBP87" s="265"/>
      <c r="DBQ87" s="266"/>
      <c r="DBR87" s="200"/>
      <c r="DBS87" s="266"/>
      <c r="DBT87" s="261"/>
      <c r="DBU87" s="265"/>
      <c r="DBV87" s="266"/>
      <c r="DBW87" s="200"/>
      <c r="DBX87" s="266"/>
      <c r="DBY87" s="261"/>
      <c r="DBZ87" s="265"/>
      <c r="DCA87" s="266"/>
      <c r="DCB87" s="200"/>
      <c r="DCC87" s="266"/>
      <c r="DCD87" s="261"/>
      <c r="DCE87" s="265"/>
      <c r="DCF87" s="266"/>
      <c r="DCG87" s="200"/>
      <c r="DCH87" s="266"/>
      <c r="DCI87" s="261"/>
      <c r="DCJ87" s="265"/>
      <c r="DCK87" s="266"/>
      <c r="DCL87" s="200"/>
      <c r="DCM87" s="266"/>
      <c r="DCN87" s="261"/>
      <c r="DCO87" s="265"/>
      <c r="DCP87" s="266"/>
      <c r="DCQ87" s="200"/>
      <c r="DCR87" s="266"/>
      <c r="DCS87" s="261"/>
      <c r="DCT87" s="265"/>
      <c r="DCU87" s="266"/>
      <c r="DCV87" s="200"/>
      <c r="DCW87" s="266"/>
      <c r="DCX87" s="261"/>
      <c r="DCY87" s="265"/>
      <c r="DCZ87" s="266"/>
      <c r="DDA87" s="200"/>
      <c r="DDB87" s="266"/>
      <c r="DDC87" s="261"/>
      <c r="DDD87" s="265"/>
      <c r="DDE87" s="266"/>
      <c r="DDF87" s="200"/>
      <c r="DDG87" s="266"/>
      <c r="DDH87" s="261"/>
      <c r="DDI87" s="265"/>
      <c r="DDJ87" s="266"/>
      <c r="DDK87" s="200"/>
      <c r="DDL87" s="266"/>
      <c r="DDM87" s="261"/>
      <c r="DDN87" s="265"/>
      <c r="DDO87" s="266"/>
      <c r="DDP87" s="200"/>
      <c r="DDQ87" s="266"/>
      <c r="DDR87" s="261"/>
      <c r="DDS87" s="265"/>
      <c r="DDT87" s="266"/>
      <c r="DDU87" s="200"/>
      <c r="DDV87" s="266"/>
      <c r="DDW87" s="261"/>
      <c r="DDX87" s="265"/>
      <c r="DDY87" s="266"/>
      <c r="DDZ87" s="200"/>
      <c r="DEA87" s="266"/>
      <c r="DEB87" s="261"/>
      <c r="DEC87" s="265"/>
      <c r="DED87" s="266"/>
      <c r="DEE87" s="200"/>
      <c r="DEF87" s="266"/>
      <c r="DEG87" s="261"/>
      <c r="DEH87" s="265"/>
      <c r="DEI87" s="266"/>
      <c r="DEJ87" s="200"/>
      <c r="DEK87" s="266"/>
      <c r="DEL87" s="261"/>
      <c r="DEM87" s="265"/>
      <c r="DEN87" s="266"/>
      <c r="DEO87" s="200"/>
      <c r="DEP87" s="266"/>
      <c r="DEQ87" s="261"/>
      <c r="DER87" s="265"/>
      <c r="DES87" s="266"/>
      <c r="DET87" s="200"/>
      <c r="DEU87" s="266"/>
      <c r="DEV87" s="261"/>
      <c r="DEW87" s="265"/>
      <c r="DEX87" s="266"/>
      <c r="DEY87" s="200"/>
      <c r="DEZ87" s="266"/>
      <c r="DFA87" s="261"/>
      <c r="DFB87" s="265"/>
      <c r="DFC87" s="266"/>
      <c r="DFD87" s="200"/>
      <c r="DFE87" s="266"/>
      <c r="DFF87" s="261"/>
      <c r="DFG87" s="265"/>
      <c r="DFH87" s="266"/>
      <c r="DFI87" s="200"/>
      <c r="DFJ87" s="266"/>
      <c r="DFK87" s="261"/>
      <c r="DFL87" s="265"/>
      <c r="DFM87" s="266"/>
      <c r="DFN87" s="200"/>
      <c r="DFO87" s="266"/>
      <c r="DFP87" s="261"/>
      <c r="DFQ87" s="265"/>
      <c r="DFR87" s="266"/>
      <c r="DFS87" s="200"/>
      <c r="DFT87" s="266"/>
      <c r="DFU87" s="261"/>
      <c r="DFV87" s="265"/>
      <c r="DFW87" s="266"/>
      <c r="DFX87" s="200"/>
      <c r="DFY87" s="266"/>
      <c r="DFZ87" s="261"/>
      <c r="DGA87" s="265"/>
      <c r="DGB87" s="266"/>
      <c r="DGC87" s="200"/>
      <c r="DGD87" s="266"/>
      <c r="DGE87" s="261"/>
      <c r="DGF87" s="265"/>
      <c r="DGG87" s="266"/>
      <c r="DGH87" s="200"/>
      <c r="DGI87" s="266"/>
      <c r="DGJ87" s="261"/>
      <c r="DGK87" s="265"/>
      <c r="DGL87" s="266"/>
      <c r="DGM87" s="200"/>
      <c r="DGN87" s="266"/>
      <c r="DGO87" s="261"/>
      <c r="DGP87" s="265"/>
      <c r="DGQ87" s="266"/>
      <c r="DGR87" s="200"/>
      <c r="DGS87" s="266"/>
      <c r="DGT87" s="261"/>
      <c r="DGU87" s="265"/>
      <c r="DGV87" s="266"/>
      <c r="DGW87" s="200"/>
      <c r="DGX87" s="266"/>
      <c r="DGY87" s="261"/>
      <c r="DGZ87" s="265"/>
      <c r="DHA87" s="266"/>
      <c r="DHB87" s="200"/>
      <c r="DHC87" s="266"/>
      <c r="DHD87" s="261"/>
      <c r="DHE87" s="265"/>
      <c r="DHF87" s="266"/>
      <c r="DHG87" s="200"/>
      <c r="DHH87" s="266"/>
      <c r="DHI87" s="261"/>
      <c r="DHJ87" s="265"/>
      <c r="DHK87" s="266"/>
      <c r="DHL87" s="200"/>
      <c r="DHM87" s="266"/>
      <c r="DHN87" s="261"/>
      <c r="DHO87" s="265"/>
      <c r="DHP87" s="266"/>
      <c r="DHQ87" s="200"/>
      <c r="DHR87" s="266"/>
      <c r="DHS87" s="261"/>
      <c r="DHT87" s="265"/>
      <c r="DHU87" s="266"/>
      <c r="DHV87" s="200"/>
      <c r="DHW87" s="266"/>
      <c r="DHX87" s="261"/>
      <c r="DHY87" s="265"/>
      <c r="DHZ87" s="266"/>
      <c r="DIA87" s="200"/>
      <c r="DIB87" s="266"/>
      <c r="DIC87" s="261"/>
      <c r="DID87" s="265"/>
      <c r="DIE87" s="266"/>
      <c r="DIF87" s="200"/>
      <c r="DIG87" s="266"/>
      <c r="DIH87" s="261"/>
      <c r="DII87" s="265"/>
      <c r="DIJ87" s="266"/>
      <c r="DIK87" s="200"/>
      <c r="DIL87" s="266"/>
      <c r="DIM87" s="261"/>
      <c r="DIN87" s="265"/>
      <c r="DIO87" s="266"/>
      <c r="DIP87" s="200"/>
      <c r="DIQ87" s="266"/>
      <c r="DIR87" s="261"/>
      <c r="DIS87" s="265"/>
      <c r="DIT87" s="266"/>
      <c r="DIU87" s="200"/>
      <c r="DIV87" s="266"/>
      <c r="DIW87" s="261"/>
      <c r="DIX87" s="265"/>
      <c r="DIY87" s="266"/>
      <c r="DIZ87" s="200"/>
      <c r="DJA87" s="266"/>
      <c r="DJB87" s="261"/>
      <c r="DJC87" s="265"/>
      <c r="DJD87" s="266"/>
      <c r="DJE87" s="200"/>
      <c r="DJF87" s="266"/>
      <c r="DJG87" s="261"/>
      <c r="DJH87" s="265"/>
      <c r="DJI87" s="266"/>
      <c r="DJJ87" s="200"/>
      <c r="DJK87" s="266"/>
      <c r="DJL87" s="261"/>
      <c r="DJM87" s="265"/>
      <c r="DJN87" s="266"/>
      <c r="DJO87" s="200"/>
      <c r="DJP87" s="266"/>
      <c r="DJQ87" s="261"/>
      <c r="DJR87" s="265"/>
      <c r="DJS87" s="266"/>
      <c r="DJT87" s="200"/>
      <c r="DJU87" s="266"/>
      <c r="DJV87" s="261"/>
      <c r="DJW87" s="265"/>
      <c r="DJX87" s="266"/>
      <c r="DJY87" s="200"/>
      <c r="DJZ87" s="266"/>
      <c r="DKA87" s="261"/>
      <c r="DKB87" s="265"/>
      <c r="DKC87" s="266"/>
      <c r="DKD87" s="200"/>
      <c r="DKE87" s="266"/>
      <c r="DKF87" s="261"/>
      <c r="DKG87" s="265"/>
      <c r="DKH87" s="266"/>
      <c r="DKI87" s="200"/>
      <c r="DKJ87" s="266"/>
      <c r="DKK87" s="261"/>
      <c r="DKL87" s="265"/>
      <c r="DKM87" s="266"/>
      <c r="DKN87" s="200"/>
      <c r="DKO87" s="266"/>
      <c r="DKP87" s="261"/>
      <c r="DKQ87" s="265"/>
      <c r="DKR87" s="266"/>
      <c r="DKS87" s="200"/>
      <c r="DKT87" s="266"/>
      <c r="DKU87" s="261"/>
      <c r="DKV87" s="265"/>
      <c r="DKW87" s="266"/>
      <c r="DKX87" s="200"/>
      <c r="DKY87" s="266"/>
      <c r="DKZ87" s="261"/>
      <c r="DLA87" s="265"/>
      <c r="DLB87" s="266"/>
      <c r="DLC87" s="200"/>
      <c r="DLD87" s="266"/>
      <c r="DLE87" s="261"/>
      <c r="DLF87" s="265"/>
      <c r="DLG87" s="266"/>
      <c r="DLH87" s="200"/>
      <c r="DLI87" s="266"/>
      <c r="DLJ87" s="261"/>
      <c r="DLK87" s="265"/>
      <c r="DLL87" s="266"/>
      <c r="DLM87" s="200"/>
      <c r="DLN87" s="266"/>
      <c r="DLO87" s="261"/>
      <c r="DLP87" s="265"/>
      <c r="DLQ87" s="266"/>
      <c r="DLR87" s="200"/>
      <c r="DLS87" s="266"/>
      <c r="DLT87" s="261"/>
      <c r="DLU87" s="265"/>
      <c r="DLV87" s="266"/>
      <c r="DLW87" s="200"/>
      <c r="DLX87" s="266"/>
      <c r="DLY87" s="261"/>
      <c r="DLZ87" s="265"/>
      <c r="DMA87" s="266"/>
      <c r="DMB87" s="200"/>
      <c r="DMC87" s="266"/>
      <c r="DMD87" s="261"/>
      <c r="DME87" s="265"/>
      <c r="DMF87" s="266"/>
      <c r="DMG87" s="200"/>
      <c r="DMH87" s="266"/>
      <c r="DMI87" s="261"/>
      <c r="DMJ87" s="265"/>
      <c r="DMK87" s="266"/>
      <c r="DML87" s="200"/>
      <c r="DMM87" s="266"/>
      <c r="DMN87" s="261"/>
      <c r="DMO87" s="265"/>
      <c r="DMP87" s="266"/>
      <c r="DMQ87" s="200"/>
      <c r="DMR87" s="266"/>
      <c r="DMS87" s="261"/>
      <c r="DMT87" s="265"/>
      <c r="DMU87" s="266"/>
      <c r="DMV87" s="200"/>
      <c r="DMW87" s="266"/>
      <c r="DMX87" s="261"/>
      <c r="DMY87" s="265"/>
      <c r="DMZ87" s="266"/>
      <c r="DNA87" s="200"/>
      <c r="DNB87" s="266"/>
      <c r="DNC87" s="261"/>
      <c r="DND87" s="265"/>
      <c r="DNE87" s="266"/>
      <c r="DNF87" s="200"/>
      <c r="DNG87" s="266"/>
      <c r="DNH87" s="261"/>
      <c r="DNI87" s="265"/>
      <c r="DNJ87" s="266"/>
      <c r="DNK87" s="200"/>
      <c r="DNL87" s="266"/>
      <c r="DNM87" s="261"/>
      <c r="DNN87" s="265"/>
      <c r="DNO87" s="266"/>
      <c r="DNP87" s="200"/>
      <c r="DNQ87" s="266"/>
      <c r="DNR87" s="261"/>
      <c r="DNS87" s="265"/>
      <c r="DNT87" s="266"/>
      <c r="DNU87" s="200"/>
      <c r="DNV87" s="266"/>
      <c r="DNW87" s="261"/>
      <c r="DNX87" s="265"/>
      <c r="DNY87" s="266"/>
      <c r="DNZ87" s="200"/>
      <c r="DOA87" s="266"/>
      <c r="DOB87" s="261"/>
      <c r="DOC87" s="265"/>
      <c r="DOD87" s="266"/>
      <c r="DOE87" s="200"/>
      <c r="DOF87" s="266"/>
      <c r="DOG87" s="261"/>
      <c r="DOH87" s="265"/>
      <c r="DOI87" s="266"/>
      <c r="DOJ87" s="200"/>
      <c r="DOK87" s="266"/>
      <c r="DOL87" s="261"/>
      <c r="DOM87" s="265"/>
      <c r="DON87" s="266"/>
      <c r="DOO87" s="200"/>
      <c r="DOP87" s="266"/>
      <c r="DOQ87" s="261"/>
      <c r="DOR87" s="265"/>
      <c r="DOS87" s="266"/>
      <c r="DOT87" s="200"/>
      <c r="DOU87" s="266"/>
      <c r="DOV87" s="261"/>
      <c r="DOW87" s="265"/>
      <c r="DOX87" s="266"/>
      <c r="DOY87" s="200"/>
      <c r="DOZ87" s="266"/>
      <c r="DPA87" s="261"/>
      <c r="DPB87" s="265"/>
      <c r="DPC87" s="266"/>
      <c r="DPD87" s="200"/>
      <c r="DPE87" s="266"/>
      <c r="DPF87" s="261"/>
      <c r="DPG87" s="265"/>
      <c r="DPH87" s="266"/>
      <c r="DPI87" s="200"/>
      <c r="DPJ87" s="266"/>
      <c r="DPK87" s="261"/>
      <c r="DPL87" s="265"/>
      <c r="DPM87" s="266"/>
      <c r="DPN87" s="200"/>
      <c r="DPO87" s="266"/>
      <c r="DPP87" s="261"/>
      <c r="DPQ87" s="265"/>
      <c r="DPR87" s="266"/>
      <c r="DPS87" s="200"/>
      <c r="DPT87" s="266"/>
      <c r="DPU87" s="261"/>
      <c r="DPV87" s="265"/>
      <c r="DPW87" s="266"/>
      <c r="DPX87" s="200"/>
      <c r="DPY87" s="266"/>
      <c r="DPZ87" s="261"/>
      <c r="DQA87" s="265"/>
      <c r="DQB87" s="266"/>
      <c r="DQC87" s="200"/>
      <c r="DQD87" s="266"/>
      <c r="DQE87" s="261"/>
      <c r="DQF87" s="265"/>
      <c r="DQG87" s="266"/>
      <c r="DQH87" s="200"/>
      <c r="DQI87" s="266"/>
      <c r="DQJ87" s="261"/>
      <c r="DQK87" s="265"/>
      <c r="DQL87" s="266"/>
      <c r="DQM87" s="200"/>
      <c r="DQN87" s="266"/>
      <c r="DQO87" s="261"/>
      <c r="DQP87" s="265"/>
      <c r="DQQ87" s="266"/>
      <c r="DQR87" s="200"/>
      <c r="DQS87" s="266"/>
      <c r="DQT87" s="261"/>
      <c r="DQU87" s="265"/>
      <c r="DQV87" s="266"/>
      <c r="DQW87" s="200"/>
      <c r="DQX87" s="266"/>
      <c r="DQY87" s="261"/>
      <c r="DQZ87" s="265"/>
      <c r="DRA87" s="266"/>
      <c r="DRB87" s="200"/>
      <c r="DRC87" s="266"/>
      <c r="DRD87" s="261"/>
      <c r="DRE87" s="265"/>
      <c r="DRF87" s="266"/>
      <c r="DRG87" s="200"/>
      <c r="DRH87" s="266"/>
      <c r="DRI87" s="261"/>
      <c r="DRJ87" s="265"/>
      <c r="DRK87" s="266"/>
      <c r="DRL87" s="200"/>
      <c r="DRM87" s="266"/>
      <c r="DRN87" s="261"/>
      <c r="DRO87" s="265"/>
      <c r="DRP87" s="266"/>
      <c r="DRQ87" s="200"/>
      <c r="DRR87" s="266"/>
      <c r="DRS87" s="261"/>
      <c r="DRT87" s="265"/>
      <c r="DRU87" s="266"/>
      <c r="DRV87" s="200"/>
      <c r="DRW87" s="266"/>
      <c r="DRX87" s="261"/>
      <c r="DRY87" s="265"/>
      <c r="DRZ87" s="266"/>
      <c r="DSA87" s="200"/>
      <c r="DSB87" s="266"/>
      <c r="DSC87" s="261"/>
      <c r="DSD87" s="265"/>
      <c r="DSE87" s="266"/>
      <c r="DSF87" s="200"/>
      <c r="DSG87" s="266"/>
      <c r="DSH87" s="261"/>
      <c r="DSI87" s="265"/>
      <c r="DSJ87" s="266"/>
      <c r="DSK87" s="200"/>
      <c r="DSL87" s="266"/>
      <c r="DSM87" s="261"/>
      <c r="DSN87" s="265"/>
      <c r="DSO87" s="266"/>
      <c r="DSP87" s="200"/>
      <c r="DSQ87" s="266"/>
      <c r="DSR87" s="261"/>
      <c r="DSS87" s="265"/>
      <c r="DST87" s="266"/>
      <c r="DSU87" s="200"/>
      <c r="DSV87" s="266"/>
      <c r="DSW87" s="261"/>
      <c r="DSX87" s="265"/>
      <c r="DSY87" s="266"/>
      <c r="DSZ87" s="200"/>
      <c r="DTA87" s="266"/>
      <c r="DTB87" s="261"/>
      <c r="DTC87" s="265"/>
      <c r="DTD87" s="266"/>
      <c r="DTE87" s="200"/>
      <c r="DTF87" s="266"/>
      <c r="DTG87" s="261"/>
      <c r="DTH87" s="265"/>
      <c r="DTI87" s="266"/>
      <c r="DTJ87" s="200"/>
      <c r="DTK87" s="266"/>
      <c r="DTL87" s="261"/>
      <c r="DTM87" s="265"/>
      <c r="DTN87" s="266"/>
      <c r="DTO87" s="200"/>
      <c r="DTP87" s="266"/>
      <c r="DTQ87" s="261"/>
      <c r="DTR87" s="265"/>
      <c r="DTS87" s="266"/>
      <c r="DTT87" s="200"/>
      <c r="DTU87" s="266"/>
      <c r="DTV87" s="261"/>
      <c r="DTW87" s="265"/>
      <c r="DTX87" s="266"/>
      <c r="DTY87" s="200"/>
      <c r="DTZ87" s="266"/>
      <c r="DUA87" s="261"/>
      <c r="DUB87" s="265"/>
      <c r="DUC87" s="266"/>
      <c r="DUD87" s="200"/>
      <c r="DUE87" s="266"/>
      <c r="DUF87" s="261"/>
      <c r="DUG87" s="265"/>
      <c r="DUH87" s="266"/>
      <c r="DUI87" s="200"/>
      <c r="DUJ87" s="266"/>
      <c r="DUK87" s="261"/>
      <c r="DUL87" s="265"/>
      <c r="DUM87" s="266"/>
      <c r="DUN87" s="200"/>
      <c r="DUO87" s="266"/>
      <c r="DUP87" s="261"/>
      <c r="DUQ87" s="265"/>
      <c r="DUR87" s="266"/>
      <c r="DUS87" s="200"/>
      <c r="DUT87" s="266"/>
      <c r="DUU87" s="261"/>
      <c r="DUV87" s="265"/>
      <c r="DUW87" s="266"/>
      <c r="DUX87" s="200"/>
      <c r="DUY87" s="266"/>
      <c r="DUZ87" s="261"/>
      <c r="DVA87" s="265"/>
      <c r="DVB87" s="266"/>
      <c r="DVC87" s="200"/>
      <c r="DVD87" s="266"/>
      <c r="DVE87" s="261"/>
      <c r="DVF87" s="265"/>
      <c r="DVG87" s="266"/>
      <c r="DVH87" s="200"/>
      <c r="DVI87" s="266"/>
      <c r="DVJ87" s="261"/>
      <c r="DVK87" s="265"/>
      <c r="DVL87" s="266"/>
      <c r="DVM87" s="200"/>
      <c r="DVN87" s="266"/>
      <c r="DVO87" s="261"/>
      <c r="DVP87" s="265"/>
      <c r="DVQ87" s="266"/>
      <c r="DVR87" s="200"/>
      <c r="DVS87" s="266"/>
      <c r="DVT87" s="261"/>
      <c r="DVU87" s="265"/>
      <c r="DVV87" s="266"/>
      <c r="DVW87" s="200"/>
      <c r="DVX87" s="266"/>
      <c r="DVY87" s="261"/>
      <c r="DVZ87" s="265"/>
      <c r="DWA87" s="266"/>
      <c r="DWB87" s="200"/>
      <c r="DWC87" s="266"/>
      <c r="DWD87" s="261"/>
      <c r="DWE87" s="265"/>
      <c r="DWF87" s="266"/>
      <c r="DWG87" s="200"/>
      <c r="DWH87" s="266"/>
      <c r="DWI87" s="261"/>
      <c r="DWJ87" s="265"/>
      <c r="DWK87" s="266"/>
      <c r="DWL87" s="200"/>
      <c r="DWM87" s="266"/>
      <c r="DWN87" s="261"/>
      <c r="DWO87" s="265"/>
      <c r="DWP87" s="266"/>
      <c r="DWQ87" s="200"/>
      <c r="DWR87" s="266"/>
      <c r="DWS87" s="261"/>
      <c r="DWT87" s="265"/>
      <c r="DWU87" s="266"/>
      <c r="DWV87" s="200"/>
      <c r="DWW87" s="266"/>
      <c r="DWX87" s="261"/>
      <c r="DWY87" s="265"/>
      <c r="DWZ87" s="266"/>
      <c r="DXA87" s="200"/>
      <c r="DXB87" s="266"/>
      <c r="DXC87" s="261"/>
      <c r="DXD87" s="265"/>
      <c r="DXE87" s="266"/>
      <c r="DXF87" s="200"/>
      <c r="DXG87" s="266"/>
      <c r="DXH87" s="261"/>
      <c r="DXI87" s="265"/>
      <c r="DXJ87" s="266"/>
      <c r="DXK87" s="200"/>
      <c r="DXL87" s="266"/>
      <c r="DXM87" s="261"/>
      <c r="DXN87" s="265"/>
      <c r="DXO87" s="266"/>
      <c r="DXP87" s="200"/>
      <c r="DXQ87" s="266"/>
      <c r="DXR87" s="261"/>
      <c r="DXS87" s="265"/>
      <c r="DXT87" s="266"/>
      <c r="DXU87" s="200"/>
      <c r="DXV87" s="266"/>
      <c r="DXW87" s="261"/>
      <c r="DXX87" s="265"/>
      <c r="DXY87" s="266"/>
      <c r="DXZ87" s="200"/>
      <c r="DYA87" s="266"/>
      <c r="DYB87" s="261"/>
      <c r="DYC87" s="265"/>
      <c r="DYD87" s="266"/>
      <c r="DYE87" s="200"/>
      <c r="DYF87" s="266"/>
      <c r="DYG87" s="261"/>
      <c r="DYH87" s="265"/>
      <c r="DYI87" s="266"/>
      <c r="DYJ87" s="200"/>
      <c r="DYK87" s="266"/>
      <c r="DYL87" s="261"/>
      <c r="DYM87" s="265"/>
      <c r="DYN87" s="266"/>
      <c r="DYO87" s="200"/>
      <c r="DYP87" s="266"/>
      <c r="DYQ87" s="261"/>
      <c r="DYR87" s="265"/>
      <c r="DYS87" s="266"/>
      <c r="DYT87" s="200"/>
      <c r="DYU87" s="266"/>
      <c r="DYV87" s="261"/>
      <c r="DYW87" s="265"/>
      <c r="DYX87" s="266"/>
      <c r="DYY87" s="200"/>
      <c r="DYZ87" s="266"/>
      <c r="DZA87" s="261"/>
      <c r="DZB87" s="265"/>
      <c r="DZC87" s="266"/>
      <c r="DZD87" s="200"/>
      <c r="DZE87" s="266"/>
      <c r="DZF87" s="261"/>
      <c r="DZG87" s="265"/>
      <c r="DZH87" s="266"/>
      <c r="DZI87" s="200"/>
      <c r="DZJ87" s="266"/>
      <c r="DZK87" s="261"/>
      <c r="DZL87" s="265"/>
      <c r="DZM87" s="266"/>
      <c r="DZN87" s="200"/>
      <c r="DZO87" s="266"/>
      <c r="DZP87" s="261"/>
      <c r="DZQ87" s="265"/>
      <c r="DZR87" s="266"/>
      <c r="DZS87" s="200"/>
      <c r="DZT87" s="266"/>
      <c r="DZU87" s="261"/>
      <c r="DZV87" s="265"/>
      <c r="DZW87" s="266"/>
      <c r="DZX87" s="200"/>
      <c r="DZY87" s="266"/>
      <c r="DZZ87" s="261"/>
      <c r="EAA87" s="265"/>
      <c r="EAB87" s="266"/>
      <c r="EAC87" s="200"/>
      <c r="EAD87" s="266"/>
      <c r="EAE87" s="261"/>
      <c r="EAF87" s="265"/>
      <c r="EAG87" s="266"/>
      <c r="EAH87" s="200"/>
      <c r="EAI87" s="266"/>
      <c r="EAJ87" s="261"/>
      <c r="EAK87" s="265"/>
      <c r="EAL87" s="266"/>
      <c r="EAM87" s="200"/>
      <c r="EAN87" s="266"/>
      <c r="EAO87" s="261"/>
      <c r="EAP87" s="265"/>
      <c r="EAQ87" s="266"/>
      <c r="EAR87" s="200"/>
      <c r="EAS87" s="266"/>
      <c r="EAT87" s="261"/>
      <c r="EAU87" s="265"/>
      <c r="EAV87" s="266"/>
      <c r="EAW87" s="200"/>
      <c r="EAX87" s="266"/>
      <c r="EAY87" s="261"/>
      <c r="EAZ87" s="265"/>
      <c r="EBA87" s="266"/>
      <c r="EBB87" s="200"/>
      <c r="EBC87" s="266"/>
      <c r="EBD87" s="261"/>
      <c r="EBE87" s="265"/>
      <c r="EBF87" s="266"/>
      <c r="EBG87" s="200"/>
      <c r="EBH87" s="266"/>
      <c r="EBI87" s="261"/>
      <c r="EBJ87" s="265"/>
      <c r="EBK87" s="266"/>
      <c r="EBL87" s="200"/>
      <c r="EBM87" s="266"/>
      <c r="EBN87" s="261"/>
      <c r="EBO87" s="265"/>
      <c r="EBP87" s="266"/>
      <c r="EBQ87" s="200"/>
      <c r="EBR87" s="266"/>
      <c r="EBS87" s="261"/>
      <c r="EBT87" s="265"/>
      <c r="EBU87" s="266"/>
      <c r="EBV87" s="200"/>
      <c r="EBW87" s="266"/>
      <c r="EBX87" s="261"/>
      <c r="EBY87" s="265"/>
      <c r="EBZ87" s="266"/>
      <c r="ECA87" s="200"/>
      <c r="ECB87" s="266"/>
      <c r="ECC87" s="261"/>
      <c r="ECD87" s="265"/>
      <c r="ECE87" s="266"/>
      <c r="ECF87" s="200"/>
      <c r="ECG87" s="266"/>
      <c r="ECH87" s="261"/>
      <c r="ECI87" s="265"/>
      <c r="ECJ87" s="266"/>
      <c r="ECK87" s="200"/>
      <c r="ECL87" s="266"/>
      <c r="ECM87" s="261"/>
      <c r="ECN87" s="265"/>
      <c r="ECO87" s="266"/>
      <c r="ECP87" s="200"/>
      <c r="ECQ87" s="266"/>
      <c r="ECR87" s="261"/>
      <c r="ECS87" s="265"/>
      <c r="ECT87" s="266"/>
      <c r="ECU87" s="200"/>
      <c r="ECV87" s="266"/>
      <c r="ECW87" s="261"/>
      <c r="ECX87" s="265"/>
      <c r="ECY87" s="266"/>
      <c r="ECZ87" s="200"/>
      <c r="EDA87" s="266"/>
      <c r="EDB87" s="261"/>
      <c r="EDC87" s="265"/>
      <c r="EDD87" s="266"/>
      <c r="EDE87" s="200"/>
      <c r="EDF87" s="266"/>
      <c r="EDG87" s="261"/>
      <c r="EDH87" s="265"/>
      <c r="EDI87" s="266"/>
      <c r="EDJ87" s="200"/>
      <c r="EDK87" s="266"/>
      <c r="EDL87" s="261"/>
      <c r="EDM87" s="265"/>
      <c r="EDN87" s="266"/>
      <c r="EDO87" s="200"/>
      <c r="EDP87" s="266"/>
      <c r="EDQ87" s="261"/>
      <c r="EDR87" s="265"/>
      <c r="EDS87" s="266"/>
      <c r="EDT87" s="200"/>
      <c r="EDU87" s="266"/>
      <c r="EDV87" s="261"/>
      <c r="EDW87" s="265"/>
      <c r="EDX87" s="266"/>
      <c r="EDY87" s="200"/>
      <c r="EDZ87" s="266"/>
      <c r="EEA87" s="261"/>
      <c r="EEB87" s="265"/>
      <c r="EEC87" s="266"/>
      <c r="EED87" s="200"/>
      <c r="EEE87" s="266"/>
      <c r="EEF87" s="261"/>
      <c r="EEG87" s="265"/>
      <c r="EEH87" s="266"/>
      <c r="EEI87" s="200"/>
      <c r="EEJ87" s="266"/>
      <c r="EEK87" s="261"/>
      <c r="EEL87" s="265"/>
      <c r="EEM87" s="266"/>
      <c r="EEN87" s="200"/>
      <c r="EEO87" s="266"/>
      <c r="EEP87" s="261"/>
      <c r="EEQ87" s="265"/>
      <c r="EER87" s="266"/>
      <c r="EES87" s="200"/>
      <c r="EET87" s="266"/>
      <c r="EEU87" s="261"/>
      <c r="EEV87" s="265"/>
      <c r="EEW87" s="266"/>
      <c r="EEX87" s="200"/>
      <c r="EEY87" s="266"/>
      <c r="EEZ87" s="261"/>
      <c r="EFA87" s="265"/>
      <c r="EFB87" s="266"/>
      <c r="EFC87" s="200"/>
      <c r="EFD87" s="266"/>
      <c r="EFE87" s="261"/>
      <c r="EFF87" s="265"/>
      <c r="EFG87" s="266"/>
      <c r="EFH87" s="200"/>
      <c r="EFI87" s="266"/>
      <c r="EFJ87" s="261"/>
      <c r="EFK87" s="265"/>
      <c r="EFL87" s="266"/>
      <c r="EFM87" s="200"/>
      <c r="EFN87" s="266"/>
      <c r="EFO87" s="261"/>
      <c r="EFP87" s="265"/>
      <c r="EFQ87" s="266"/>
      <c r="EFR87" s="200"/>
      <c r="EFS87" s="266"/>
      <c r="EFT87" s="261"/>
      <c r="EFU87" s="265"/>
      <c r="EFV87" s="266"/>
      <c r="EFW87" s="200"/>
      <c r="EFX87" s="266"/>
      <c r="EFY87" s="261"/>
      <c r="EFZ87" s="265"/>
      <c r="EGA87" s="266"/>
      <c r="EGB87" s="200"/>
      <c r="EGC87" s="266"/>
      <c r="EGD87" s="261"/>
      <c r="EGE87" s="265"/>
      <c r="EGF87" s="266"/>
      <c r="EGG87" s="200"/>
      <c r="EGH87" s="266"/>
      <c r="EGI87" s="261"/>
      <c r="EGJ87" s="265"/>
      <c r="EGK87" s="266"/>
      <c r="EGL87" s="200"/>
      <c r="EGM87" s="266"/>
      <c r="EGN87" s="261"/>
      <c r="EGO87" s="265"/>
      <c r="EGP87" s="266"/>
      <c r="EGQ87" s="200"/>
      <c r="EGR87" s="266"/>
      <c r="EGS87" s="261"/>
      <c r="EGT87" s="265"/>
      <c r="EGU87" s="266"/>
      <c r="EGV87" s="200"/>
      <c r="EGW87" s="266"/>
      <c r="EGX87" s="261"/>
      <c r="EGY87" s="265"/>
      <c r="EGZ87" s="266"/>
      <c r="EHA87" s="200"/>
      <c r="EHB87" s="266"/>
      <c r="EHC87" s="261"/>
      <c r="EHD87" s="265"/>
      <c r="EHE87" s="266"/>
      <c r="EHF87" s="200"/>
      <c r="EHG87" s="266"/>
      <c r="EHH87" s="261"/>
      <c r="EHI87" s="265"/>
      <c r="EHJ87" s="266"/>
      <c r="EHK87" s="200"/>
      <c r="EHL87" s="266"/>
      <c r="EHM87" s="261"/>
      <c r="EHN87" s="265"/>
      <c r="EHO87" s="266"/>
      <c r="EHP87" s="200"/>
      <c r="EHQ87" s="266"/>
      <c r="EHR87" s="261"/>
      <c r="EHS87" s="265"/>
      <c r="EHT87" s="266"/>
      <c r="EHU87" s="200"/>
      <c r="EHV87" s="266"/>
      <c r="EHW87" s="261"/>
      <c r="EHX87" s="265"/>
      <c r="EHY87" s="266"/>
      <c r="EHZ87" s="200"/>
      <c r="EIA87" s="266"/>
      <c r="EIB87" s="261"/>
      <c r="EIC87" s="265"/>
      <c r="EID87" s="266"/>
      <c r="EIE87" s="200"/>
      <c r="EIF87" s="266"/>
      <c r="EIG87" s="261"/>
      <c r="EIH87" s="265"/>
      <c r="EII87" s="266"/>
      <c r="EIJ87" s="200"/>
      <c r="EIK87" s="266"/>
      <c r="EIL87" s="261"/>
      <c r="EIM87" s="265"/>
      <c r="EIN87" s="266"/>
      <c r="EIO87" s="200"/>
      <c r="EIP87" s="266"/>
      <c r="EIQ87" s="261"/>
      <c r="EIR87" s="265"/>
      <c r="EIS87" s="266"/>
      <c r="EIT87" s="200"/>
      <c r="EIU87" s="266"/>
      <c r="EIV87" s="261"/>
      <c r="EIW87" s="265"/>
      <c r="EIX87" s="266"/>
      <c r="EIY87" s="200"/>
      <c r="EIZ87" s="266"/>
      <c r="EJA87" s="261"/>
      <c r="EJB87" s="265"/>
      <c r="EJC87" s="266"/>
      <c r="EJD87" s="200"/>
      <c r="EJE87" s="266"/>
      <c r="EJF87" s="261"/>
      <c r="EJG87" s="265"/>
      <c r="EJH87" s="266"/>
      <c r="EJI87" s="200"/>
      <c r="EJJ87" s="266"/>
      <c r="EJK87" s="261"/>
      <c r="EJL87" s="265"/>
      <c r="EJM87" s="266"/>
      <c r="EJN87" s="200"/>
      <c r="EJO87" s="266"/>
      <c r="EJP87" s="261"/>
      <c r="EJQ87" s="265"/>
      <c r="EJR87" s="266"/>
      <c r="EJS87" s="200"/>
      <c r="EJT87" s="266"/>
      <c r="EJU87" s="261"/>
      <c r="EJV87" s="265"/>
      <c r="EJW87" s="266"/>
      <c r="EJX87" s="200"/>
      <c r="EJY87" s="266"/>
      <c r="EJZ87" s="261"/>
      <c r="EKA87" s="265"/>
      <c r="EKB87" s="266"/>
      <c r="EKC87" s="200"/>
      <c r="EKD87" s="266"/>
      <c r="EKE87" s="261"/>
      <c r="EKF87" s="265"/>
      <c r="EKG87" s="266"/>
      <c r="EKH87" s="200"/>
      <c r="EKI87" s="266"/>
      <c r="EKJ87" s="261"/>
      <c r="EKK87" s="265"/>
      <c r="EKL87" s="266"/>
      <c r="EKM87" s="200"/>
      <c r="EKN87" s="266"/>
      <c r="EKO87" s="261"/>
      <c r="EKP87" s="265"/>
      <c r="EKQ87" s="266"/>
      <c r="EKR87" s="200"/>
      <c r="EKS87" s="266"/>
      <c r="EKT87" s="261"/>
      <c r="EKU87" s="265"/>
      <c r="EKV87" s="266"/>
      <c r="EKW87" s="200"/>
      <c r="EKX87" s="266"/>
      <c r="EKY87" s="261"/>
      <c r="EKZ87" s="265"/>
      <c r="ELA87" s="266"/>
      <c r="ELB87" s="200"/>
      <c r="ELC87" s="266"/>
      <c r="ELD87" s="261"/>
      <c r="ELE87" s="265"/>
      <c r="ELF87" s="266"/>
      <c r="ELG87" s="200"/>
      <c r="ELH87" s="266"/>
      <c r="ELI87" s="261"/>
      <c r="ELJ87" s="265"/>
      <c r="ELK87" s="266"/>
      <c r="ELL87" s="200"/>
      <c r="ELM87" s="266"/>
      <c r="ELN87" s="261"/>
      <c r="ELO87" s="265"/>
      <c r="ELP87" s="266"/>
      <c r="ELQ87" s="200"/>
      <c r="ELR87" s="266"/>
      <c r="ELS87" s="261"/>
      <c r="ELT87" s="265"/>
      <c r="ELU87" s="266"/>
      <c r="ELV87" s="200"/>
      <c r="ELW87" s="266"/>
      <c r="ELX87" s="261"/>
      <c r="ELY87" s="265"/>
      <c r="ELZ87" s="266"/>
      <c r="EMA87" s="200"/>
      <c r="EMB87" s="266"/>
      <c r="EMC87" s="261"/>
      <c r="EMD87" s="265"/>
      <c r="EME87" s="266"/>
      <c r="EMF87" s="200"/>
      <c r="EMG87" s="266"/>
      <c r="EMH87" s="261"/>
      <c r="EMI87" s="265"/>
      <c r="EMJ87" s="266"/>
      <c r="EMK87" s="200"/>
      <c r="EML87" s="266"/>
      <c r="EMM87" s="261"/>
      <c r="EMN87" s="265"/>
      <c r="EMO87" s="266"/>
      <c r="EMP87" s="200"/>
      <c r="EMQ87" s="266"/>
      <c r="EMR87" s="261"/>
      <c r="EMS87" s="265"/>
      <c r="EMT87" s="266"/>
      <c r="EMU87" s="200"/>
      <c r="EMV87" s="266"/>
      <c r="EMW87" s="261"/>
      <c r="EMX87" s="265"/>
      <c r="EMY87" s="266"/>
      <c r="EMZ87" s="200"/>
      <c r="ENA87" s="266"/>
      <c r="ENB87" s="261"/>
      <c r="ENC87" s="265"/>
      <c r="END87" s="266"/>
      <c r="ENE87" s="200"/>
      <c r="ENF87" s="266"/>
      <c r="ENG87" s="261"/>
      <c r="ENH87" s="265"/>
      <c r="ENI87" s="266"/>
      <c r="ENJ87" s="200"/>
      <c r="ENK87" s="266"/>
      <c r="ENL87" s="261"/>
      <c r="ENM87" s="265"/>
      <c r="ENN87" s="266"/>
      <c r="ENO87" s="200"/>
      <c r="ENP87" s="266"/>
      <c r="ENQ87" s="261"/>
      <c r="ENR87" s="265"/>
      <c r="ENS87" s="266"/>
      <c r="ENT87" s="200"/>
      <c r="ENU87" s="266"/>
      <c r="ENV87" s="261"/>
      <c r="ENW87" s="265"/>
      <c r="ENX87" s="266"/>
      <c r="ENY87" s="200"/>
      <c r="ENZ87" s="266"/>
      <c r="EOA87" s="261"/>
      <c r="EOB87" s="265"/>
      <c r="EOC87" s="266"/>
      <c r="EOD87" s="200"/>
      <c r="EOE87" s="266"/>
      <c r="EOF87" s="261"/>
      <c r="EOG87" s="265"/>
      <c r="EOH87" s="266"/>
      <c r="EOI87" s="200"/>
      <c r="EOJ87" s="266"/>
      <c r="EOK87" s="261"/>
      <c r="EOL87" s="265"/>
      <c r="EOM87" s="266"/>
      <c r="EON87" s="200"/>
      <c r="EOO87" s="266"/>
      <c r="EOP87" s="261"/>
      <c r="EOQ87" s="265"/>
      <c r="EOR87" s="266"/>
      <c r="EOS87" s="200"/>
      <c r="EOT87" s="266"/>
      <c r="EOU87" s="261"/>
      <c r="EOV87" s="265"/>
      <c r="EOW87" s="266"/>
      <c r="EOX87" s="200"/>
      <c r="EOY87" s="266"/>
      <c r="EOZ87" s="261"/>
      <c r="EPA87" s="265"/>
      <c r="EPB87" s="266"/>
      <c r="EPC87" s="200"/>
      <c r="EPD87" s="266"/>
      <c r="EPE87" s="261"/>
      <c r="EPF87" s="265"/>
      <c r="EPG87" s="266"/>
      <c r="EPH87" s="200"/>
      <c r="EPI87" s="266"/>
      <c r="EPJ87" s="261"/>
      <c r="EPK87" s="265"/>
      <c r="EPL87" s="266"/>
      <c r="EPM87" s="200"/>
      <c r="EPN87" s="266"/>
      <c r="EPO87" s="261"/>
      <c r="EPP87" s="265"/>
      <c r="EPQ87" s="266"/>
      <c r="EPR87" s="200"/>
      <c r="EPS87" s="266"/>
      <c r="EPT87" s="261"/>
      <c r="EPU87" s="265"/>
      <c r="EPV87" s="266"/>
      <c r="EPW87" s="200"/>
      <c r="EPX87" s="266"/>
      <c r="EPY87" s="261"/>
      <c r="EPZ87" s="265"/>
      <c r="EQA87" s="266"/>
      <c r="EQB87" s="200"/>
      <c r="EQC87" s="266"/>
      <c r="EQD87" s="261"/>
      <c r="EQE87" s="265"/>
      <c r="EQF87" s="266"/>
      <c r="EQG87" s="200"/>
      <c r="EQH87" s="266"/>
      <c r="EQI87" s="261"/>
      <c r="EQJ87" s="265"/>
      <c r="EQK87" s="266"/>
      <c r="EQL87" s="200"/>
      <c r="EQM87" s="266"/>
      <c r="EQN87" s="261"/>
      <c r="EQO87" s="265"/>
      <c r="EQP87" s="266"/>
      <c r="EQQ87" s="200"/>
      <c r="EQR87" s="266"/>
      <c r="EQS87" s="261"/>
      <c r="EQT87" s="265"/>
      <c r="EQU87" s="266"/>
      <c r="EQV87" s="200"/>
      <c r="EQW87" s="266"/>
      <c r="EQX87" s="261"/>
      <c r="EQY87" s="265"/>
      <c r="EQZ87" s="266"/>
      <c r="ERA87" s="200"/>
      <c r="ERB87" s="266"/>
      <c r="ERC87" s="261"/>
      <c r="ERD87" s="265"/>
      <c r="ERE87" s="266"/>
      <c r="ERF87" s="200"/>
      <c r="ERG87" s="266"/>
      <c r="ERH87" s="261"/>
      <c r="ERI87" s="265"/>
      <c r="ERJ87" s="266"/>
      <c r="ERK87" s="200"/>
      <c r="ERL87" s="266"/>
      <c r="ERM87" s="261"/>
      <c r="ERN87" s="265"/>
      <c r="ERO87" s="266"/>
      <c r="ERP87" s="200"/>
      <c r="ERQ87" s="266"/>
      <c r="ERR87" s="261"/>
      <c r="ERS87" s="265"/>
      <c r="ERT87" s="266"/>
      <c r="ERU87" s="200"/>
      <c r="ERV87" s="266"/>
      <c r="ERW87" s="261"/>
      <c r="ERX87" s="265"/>
      <c r="ERY87" s="266"/>
      <c r="ERZ87" s="200"/>
      <c r="ESA87" s="266"/>
      <c r="ESB87" s="261"/>
      <c r="ESC87" s="265"/>
      <c r="ESD87" s="266"/>
      <c r="ESE87" s="200"/>
      <c r="ESF87" s="266"/>
      <c r="ESG87" s="261"/>
      <c r="ESH87" s="265"/>
      <c r="ESI87" s="266"/>
      <c r="ESJ87" s="200"/>
      <c r="ESK87" s="266"/>
      <c r="ESL87" s="261"/>
      <c r="ESM87" s="265"/>
      <c r="ESN87" s="266"/>
      <c r="ESO87" s="200"/>
      <c r="ESP87" s="266"/>
      <c r="ESQ87" s="261"/>
      <c r="ESR87" s="265"/>
      <c r="ESS87" s="266"/>
      <c r="EST87" s="200"/>
      <c r="ESU87" s="266"/>
      <c r="ESV87" s="261"/>
      <c r="ESW87" s="265"/>
      <c r="ESX87" s="266"/>
      <c r="ESY87" s="200"/>
      <c r="ESZ87" s="266"/>
      <c r="ETA87" s="261"/>
      <c r="ETB87" s="265"/>
      <c r="ETC87" s="266"/>
      <c r="ETD87" s="200"/>
      <c r="ETE87" s="266"/>
      <c r="ETF87" s="261"/>
      <c r="ETG87" s="265"/>
      <c r="ETH87" s="266"/>
      <c r="ETI87" s="200"/>
      <c r="ETJ87" s="266"/>
      <c r="ETK87" s="261"/>
      <c r="ETL87" s="265"/>
      <c r="ETM87" s="266"/>
      <c r="ETN87" s="200"/>
      <c r="ETO87" s="266"/>
      <c r="ETP87" s="261"/>
      <c r="ETQ87" s="265"/>
      <c r="ETR87" s="266"/>
      <c r="ETS87" s="200"/>
      <c r="ETT87" s="266"/>
      <c r="ETU87" s="261"/>
      <c r="ETV87" s="265"/>
      <c r="ETW87" s="266"/>
      <c r="ETX87" s="200"/>
      <c r="ETY87" s="266"/>
      <c r="ETZ87" s="261"/>
      <c r="EUA87" s="265"/>
      <c r="EUB87" s="266"/>
      <c r="EUC87" s="200"/>
      <c r="EUD87" s="266"/>
      <c r="EUE87" s="261"/>
      <c r="EUF87" s="265"/>
      <c r="EUG87" s="266"/>
      <c r="EUH87" s="200"/>
      <c r="EUI87" s="266"/>
      <c r="EUJ87" s="261"/>
      <c r="EUK87" s="265"/>
      <c r="EUL87" s="266"/>
      <c r="EUM87" s="200"/>
      <c r="EUN87" s="266"/>
      <c r="EUO87" s="261"/>
      <c r="EUP87" s="265"/>
      <c r="EUQ87" s="266"/>
      <c r="EUR87" s="200"/>
      <c r="EUS87" s="266"/>
      <c r="EUT87" s="261"/>
      <c r="EUU87" s="265"/>
      <c r="EUV87" s="266"/>
      <c r="EUW87" s="200"/>
      <c r="EUX87" s="266"/>
      <c r="EUY87" s="261"/>
      <c r="EUZ87" s="265"/>
      <c r="EVA87" s="266"/>
      <c r="EVB87" s="200"/>
      <c r="EVC87" s="266"/>
      <c r="EVD87" s="261"/>
      <c r="EVE87" s="265"/>
      <c r="EVF87" s="266"/>
      <c r="EVG87" s="200"/>
      <c r="EVH87" s="266"/>
      <c r="EVI87" s="261"/>
      <c r="EVJ87" s="265"/>
      <c r="EVK87" s="266"/>
      <c r="EVL87" s="200"/>
      <c r="EVM87" s="266"/>
      <c r="EVN87" s="261"/>
      <c r="EVO87" s="265"/>
      <c r="EVP87" s="266"/>
      <c r="EVQ87" s="200"/>
      <c r="EVR87" s="266"/>
      <c r="EVS87" s="261"/>
      <c r="EVT87" s="265"/>
      <c r="EVU87" s="266"/>
      <c r="EVV87" s="200"/>
      <c r="EVW87" s="266"/>
      <c r="EVX87" s="261"/>
      <c r="EVY87" s="265"/>
      <c r="EVZ87" s="266"/>
      <c r="EWA87" s="200"/>
      <c r="EWB87" s="266"/>
      <c r="EWC87" s="261"/>
      <c r="EWD87" s="265"/>
      <c r="EWE87" s="266"/>
      <c r="EWF87" s="200"/>
      <c r="EWG87" s="266"/>
      <c r="EWH87" s="261"/>
      <c r="EWI87" s="265"/>
      <c r="EWJ87" s="266"/>
      <c r="EWK87" s="200"/>
      <c r="EWL87" s="266"/>
      <c r="EWM87" s="261"/>
      <c r="EWN87" s="265"/>
      <c r="EWO87" s="266"/>
      <c r="EWP87" s="200"/>
      <c r="EWQ87" s="266"/>
      <c r="EWR87" s="261"/>
      <c r="EWS87" s="265"/>
      <c r="EWT87" s="266"/>
      <c r="EWU87" s="200"/>
      <c r="EWV87" s="266"/>
      <c r="EWW87" s="261"/>
      <c r="EWX87" s="265"/>
      <c r="EWY87" s="266"/>
      <c r="EWZ87" s="200"/>
      <c r="EXA87" s="266"/>
      <c r="EXB87" s="261"/>
      <c r="EXC87" s="265"/>
      <c r="EXD87" s="266"/>
      <c r="EXE87" s="200"/>
      <c r="EXF87" s="266"/>
      <c r="EXG87" s="261"/>
      <c r="EXH87" s="265"/>
      <c r="EXI87" s="266"/>
      <c r="EXJ87" s="200"/>
      <c r="EXK87" s="266"/>
      <c r="EXL87" s="261"/>
      <c r="EXM87" s="265"/>
      <c r="EXN87" s="266"/>
      <c r="EXO87" s="200"/>
      <c r="EXP87" s="266"/>
      <c r="EXQ87" s="261"/>
      <c r="EXR87" s="265"/>
      <c r="EXS87" s="266"/>
      <c r="EXT87" s="200"/>
      <c r="EXU87" s="266"/>
      <c r="EXV87" s="261"/>
      <c r="EXW87" s="265"/>
      <c r="EXX87" s="266"/>
      <c r="EXY87" s="200"/>
      <c r="EXZ87" s="266"/>
      <c r="EYA87" s="261"/>
      <c r="EYB87" s="265"/>
      <c r="EYC87" s="266"/>
      <c r="EYD87" s="200"/>
      <c r="EYE87" s="266"/>
      <c r="EYF87" s="261"/>
      <c r="EYG87" s="265"/>
      <c r="EYH87" s="266"/>
      <c r="EYI87" s="200"/>
      <c r="EYJ87" s="266"/>
      <c r="EYK87" s="261"/>
      <c r="EYL87" s="265"/>
      <c r="EYM87" s="266"/>
      <c r="EYN87" s="200"/>
      <c r="EYO87" s="266"/>
      <c r="EYP87" s="261"/>
      <c r="EYQ87" s="265"/>
      <c r="EYR87" s="266"/>
      <c r="EYS87" s="200"/>
      <c r="EYT87" s="266"/>
      <c r="EYU87" s="261"/>
      <c r="EYV87" s="265"/>
      <c r="EYW87" s="266"/>
      <c r="EYX87" s="200"/>
      <c r="EYY87" s="266"/>
      <c r="EYZ87" s="261"/>
      <c r="EZA87" s="265"/>
      <c r="EZB87" s="266"/>
      <c r="EZC87" s="200"/>
      <c r="EZD87" s="266"/>
      <c r="EZE87" s="261"/>
      <c r="EZF87" s="265"/>
      <c r="EZG87" s="266"/>
      <c r="EZH87" s="200"/>
      <c r="EZI87" s="266"/>
      <c r="EZJ87" s="261"/>
      <c r="EZK87" s="265"/>
      <c r="EZL87" s="266"/>
      <c r="EZM87" s="200"/>
      <c r="EZN87" s="266"/>
      <c r="EZO87" s="261"/>
      <c r="EZP87" s="265"/>
      <c r="EZQ87" s="266"/>
      <c r="EZR87" s="200"/>
      <c r="EZS87" s="266"/>
      <c r="EZT87" s="261"/>
      <c r="EZU87" s="265"/>
      <c r="EZV87" s="266"/>
      <c r="EZW87" s="200"/>
      <c r="EZX87" s="266"/>
      <c r="EZY87" s="261"/>
      <c r="EZZ87" s="265"/>
      <c r="FAA87" s="266"/>
      <c r="FAB87" s="200"/>
      <c r="FAC87" s="266"/>
      <c r="FAD87" s="261"/>
      <c r="FAE87" s="265"/>
      <c r="FAF87" s="266"/>
      <c r="FAG87" s="200"/>
      <c r="FAH87" s="266"/>
      <c r="FAI87" s="261"/>
      <c r="FAJ87" s="265"/>
      <c r="FAK87" s="266"/>
      <c r="FAL87" s="200"/>
      <c r="FAM87" s="266"/>
      <c r="FAN87" s="261"/>
      <c r="FAO87" s="265"/>
      <c r="FAP87" s="266"/>
      <c r="FAQ87" s="200"/>
      <c r="FAR87" s="266"/>
      <c r="FAS87" s="261"/>
      <c r="FAT87" s="265"/>
      <c r="FAU87" s="266"/>
      <c r="FAV87" s="200"/>
      <c r="FAW87" s="266"/>
      <c r="FAX87" s="261"/>
      <c r="FAY87" s="265"/>
      <c r="FAZ87" s="266"/>
      <c r="FBA87" s="200"/>
      <c r="FBB87" s="266"/>
      <c r="FBC87" s="261"/>
      <c r="FBD87" s="265"/>
      <c r="FBE87" s="266"/>
      <c r="FBF87" s="200"/>
      <c r="FBG87" s="266"/>
      <c r="FBH87" s="261"/>
      <c r="FBI87" s="265"/>
      <c r="FBJ87" s="266"/>
      <c r="FBK87" s="200"/>
      <c r="FBL87" s="266"/>
      <c r="FBM87" s="261"/>
      <c r="FBN87" s="265"/>
      <c r="FBO87" s="266"/>
      <c r="FBP87" s="200"/>
      <c r="FBQ87" s="266"/>
      <c r="FBR87" s="261"/>
      <c r="FBS87" s="265"/>
      <c r="FBT87" s="266"/>
      <c r="FBU87" s="200"/>
      <c r="FBV87" s="266"/>
      <c r="FBW87" s="261"/>
      <c r="FBX87" s="265"/>
      <c r="FBY87" s="266"/>
      <c r="FBZ87" s="200"/>
      <c r="FCA87" s="266"/>
      <c r="FCB87" s="261"/>
      <c r="FCC87" s="265"/>
      <c r="FCD87" s="266"/>
      <c r="FCE87" s="200"/>
      <c r="FCF87" s="266"/>
      <c r="FCG87" s="261"/>
      <c r="FCH87" s="265"/>
      <c r="FCI87" s="266"/>
      <c r="FCJ87" s="200"/>
      <c r="FCK87" s="266"/>
      <c r="FCL87" s="261"/>
      <c r="FCM87" s="265"/>
      <c r="FCN87" s="266"/>
      <c r="FCO87" s="200"/>
      <c r="FCP87" s="266"/>
      <c r="FCQ87" s="261"/>
      <c r="FCR87" s="265"/>
      <c r="FCS87" s="266"/>
      <c r="FCT87" s="200"/>
      <c r="FCU87" s="266"/>
      <c r="FCV87" s="261"/>
      <c r="FCW87" s="265"/>
      <c r="FCX87" s="266"/>
      <c r="FCY87" s="200"/>
      <c r="FCZ87" s="266"/>
      <c r="FDA87" s="261"/>
      <c r="FDB87" s="265"/>
      <c r="FDC87" s="266"/>
      <c r="FDD87" s="200"/>
      <c r="FDE87" s="266"/>
      <c r="FDF87" s="261"/>
      <c r="FDG87" s="265"/>
      <c r="FDH87" s="266"/>
      <c r="FDI87" s="200"/>
      <c r="FDJ87" s="266"/>
      <c r="FDK87" s="261"/>
      <c r="FDL87" s="265"/>
      <c r="FDM87" s="266"/>
      <c r="FDN87" s="200"/>
      <c r="FDO87" s="266"/>
      <c r="FDP87" s="261"/>
      <c r="FDQ87" s="265"/>
      <c r="FDR87" s="266"/>
      <c r="FDS87" s="200"/>
      <c r="FDT87" s="266"/>
      <c r="FDU87" s="261"/>
      <c r="FDV87" s="265"/>
      <c r="FDW87" s="266"/>
      <c r="FDX87" s="200"/>
      <c r="FDY87" s="266"/>
      <c r="FDZ87" s="261"/>
      <c r="FEA87" s="265"/>
      <c r="FEB87" s="266"/>
      <c r="FEC87" s="200"/>
      <c r="FED87" s="266"/>
      <c r="FEE87" s="261"/>
      <c r="FEF87" s="265"/>
      <c r="FEG87" s="266"/>
      <c r="FEH87" s="200"/>
      <c r="FEI87" s="266"/>
      <c r="FEJ87" s="261"/>
      <c r="FEK87" s="265"/>
      <c r="FEL87" s="266"/>
      <c r="FEM87" s="200"/>
      <c r="FEN87" s="266"/>
      <c r="FEO87" s="261"/>
      <c r="FEP87" s="265"/>
      <c r="FEQ87" s="266"/>
      <c r="FER87" s="200"/>
      <c r="FES87" s="266"/>
      <c r="FET87" s="261"/>
      <c r="FEU87" s="265"/>
      <c r="FEV87" s="266"/>
      <c r="FEW87" s="200"/>
      <c r="FEX87" s="266"/>
      <c r="FEY87" s="261"/>
      <c r="FEZ87" s="265"/>
      <c r="FFA87" s="266"/>
      <c r="FFB87" s="200"/>
      <c r="FFC87" s="266"/>
      <c r="FFD87" s="261"/>
      <c r="FFE87" s="265"/>
      <c r="FFF87" s="266"/>
      <c r="FFG87" s="200"/>
      <c r="FFH87" s="266"/>
      <c r="FFI87" s="261"/>
      <c r="FFJ87" s="265"/>
      <c r="FFK87" s="266"/>
      <c r="FFL87" s="200"/>
      <c r="FFM87" s="266"/>
      <c r="FFN87" s="261"/>
      <c r="FFO87" s="265"/>
      <c r="FFP87" s="266"/>
      <c r="FFQ87" s="200"/>
      <c r="FFR87" s="266"/>
      <c r="FFS87" s="261"/>
      <c r="FFT87" s="265"/>
      <c r="FFU87" s="266"/>
      <c r="FFV87" s="200"/>
      <c r="FFW87" s="266"/>
      <c r="FFX87" s="261"/>
      <c r="FFY87" s="265"/>
      <c r="FFZ87" s="266"/>
      <c r="FGA87" s="200"/>
      <c r="FGB87" s="266"/>
      <c r="FGC87" s="261"/>
      <c r="FGD87" s="265"/>
      <c r="FGE87" s="266"/>
      <c r="FGF87" s="200"/>
      <c r="FGG87" s="266"/>
      <c r="FGH87" s="261"/>
      <c r="FGI87" s="265"/>
      <c r="FGJ87" s="266"/>
      <c r="FGK87" s="200"/>
      <c r="FGL87" s="266"/>
      <c r="FGM87" s="261"/>
      <c r="FGN87" s="265"/>
      <c r="FGO87" s="266"/>
      <c r="FGP87" s="200"/>
      <c r="FGQ87" s="266"/>
      <c r="FGR87" s="261"/>
      <c r="FGS87" s="265"/>
      <c r="FGT87" s="266"/>
      <c r="FGU87" s="200"/>
      <c r="FGV87" s="266"/>
      <c r="FGW87" s="261"/>
      <c r="FGX87" s="265"/>
      <c r="FGY87" s="266"/>
      <c r="FGZ87" s="200"/>
      <c r="FHA87" s="266"/>
      <c r="FHB87" s="261"/>
      <c r="FHC87" s="265"/>
      <c r="FHD87" s="266"/>
      <c r="FHE87" s="200"/>
      <c r="FHF87" s="266"/>
      <c r="FHG87" s="261"/>
      <c r="FHH87" s="265"/>
      <c r="FHI87" s="266"/>
      <c r="FHJ87" s="200"/>
      <c r="FHK87" s="266"/>
      <c r="FHL87" s="261"/>
      <c r="FHM87" s="265"/>
      <c r="FHN87" s="266"/>
      <c r="FHO87" s="200"/>
      <c r="FHP87" s="266"/>
      <c r="FHQ87" s="261"/>
      <c r="FHR87" s="265"/>
      <c r="FHS87" s="266"/>
      <c r="FHT87" s="200"/>
      <c r="FHU87" s="266"/>
      <c r="FHV87" s="261"/>
      <c r="FHW87" s="265"/>
      <c r="FHX87" s="266"/>
      <c r="FHY87" s="200"/>
      <c r="FHZ87" s="266"/>
      <c r="FIA87" s="261"/>
      <c r="FIB87" s="265"/>
      <c r="FIC87" s="266"/>
      <c r="FID87" s="200"/>
      <c r="FIE87" s="266"/>
      <c r="FIF87" s="261"/>
      <c r="FIG87" s="265"/>
      <c r="FIH87" s="266"/>
      <c r="FII87" s="200"/>
      <c r="FIJ87" s="266"/>
      <c r="FIK87" s="261"/>
      <c r="FIL87" s="265"/>
      <c r="FIM87" s="266"/>
      <c r="FIN87" s="200"/>
      <c r="FIO87" s="266"/>
      <c r="FIP87" s="261"/>
      <c r="FIQ87" s="265"/>
      <c r="FIR87" s="266"/>
      <c r="FIS87" s="200"/>
      <c r="FIT87" s="266"/>
      <c r="FIU87" s="261"/>
      <c r="FIV87" s="265"/>
      <c r="FIW87" s="266"/>
      <c r="FIX87" s="200"/>
      <c r="FIY87" s="266"/>
      <c r="FIZ87" s="261"/>
      <c r="FJA87" s="265"/>
      <c r="FJB87" s="266"/>
      <c r="FJC87" s="200"/>
      <c r="FJD87" s="266"/>
      <c r="FJE87" s="261"/>
      <c r="FJF87" s="265"/>
      <c r="FJG87" s="266"/>
      <c r="FJH87" s="200"/>
      <c r="FJI87" s="266"/>
      <c r="FJJ87" s="261"/>
      <c r="FJK87" s="265"/>
      <c r="FJL87" s="266"/>
      <c r="FJM87" s="200"/>
      <c r="FJN87" s="266"/>
      <c r="FJO87" s="261"/>
      <c r="FJP87" s="265"/>
      <c r="FJQ87" s="266"/>
      <c r="FJR87" s="200"/>
      <c r="FJS87" s="266"/>
      <c r="FJT87" s="261"/>
      <c r="FJU87" s="265"/>
      <c r="FJV87" s="266"/>
      <c r="FJW87" s="200"/>
      <c r="FJX87" s="266"/>
      <c r="FJY87" s="261"/>
      <c r="FJZ87" s="265"/>
      <c r="FKA87" s="266"/>
      <c r="FKB87" s="200"/>
      <c r="FKC87" s="266"/>
      <c r="FKD87" s="261"/>
      <c r="FKE87" s="265"/>
      <c r="FKF87" s="266"/>
      <c r="FKG87" s="200"/>
      <c r="FKH87" s="266"/>
      <c r="FKI87" s="261"/>
      <c r="FKJ87" s="265"/>
      <c r="FKK87" s="266"/>
      <c r="FKL87" s="200"/>
      <c r="FKM87" s="266"/>
      <c r="FKN87" s="261"/>
      <c r="FKO87" s="265"/>
      <c r="FKP87" s="266"/>
      <c r="FKQ87" s="200"/>
      <c r="FKR87" s="266"/>
      <c r="FKS87" s="261"/>
      <c r="FKT87" s="265"/>
      <c r="FKU87" s="266"/>
      <c r="FKV87" s="200"/>
      <c r="FKW87" s="266"/>
      <c r="FKX87" s="261"/>
      <c r="FKY87" s="265"/>
      <c r="FKZ87" s="266"/>
      <c r="FLA87" s="200"/>
      <c r="FLB87" s="266"/>
      <c r="FLC87" s="261"/>
      <c r="FLD87" s="265"/>
      <c r="FLE87" s="266"/>
      <c r="FLF87" s="200"/>
      <c r="FLG87" s="266"/>
      <c r="FLH87" s="261"/>
      <c r="FLI87" s="265"/>
      <c r="FLJ87" s="266"/>
      <c r="FLK87" s="200"/>
      <c r="FLL87" s="266"/>
      <c r="FLM87" s="261"/>
      <c r="FLN87" s="265"/>
      <c r="FLO87" s="266"/>
      <c r="FLP87" s="200"/>
      <c r="FLQ87" s="266"/>
      <c r="FLR87" s="261"/>
      <c r="FLS87" s="265"/>
      <c r="FLT87" s="266"/>
      <c r="FLU87" s="200"/>
      <c r="FLV87" s="266"/>
      <c r="FLW87" s="261"/>
      <c r="FLX87" s="265"/>
      <c r="FLY87" s="266"/>
      <c r="FLZ87" s="200"/>
      <c r="FMA87" s="266"/>
      <c r="FMB87" s="261"/>
      <c r="FMC87" s="265"/>
      <c r="FMD87" s="266"/>
      <c r="FME87" s="200"/>
      <c r="FMF87" s="266"/>
      <c r="FMG87" s="261"/>
      <c r="FMH87" s="265"/>
      <c r="FMI87" s="266"/>
      <c r="FMJ87" s="200"/>
      <c r="FMK87" s="266"/>
      <c r="FML87" s="261"/>
      <c r="FMM87" s="265"/>
      <c r="FMN87" s="266"/>
      <c r="FMO87" s="200"/>
      <c r="FMP87" s="266"/>
      <c r="FMQ87" s="261"/>
      <c r="FMR87" s="265"/>
      <c r="FMS87" s="266"/>
      <c r="FMT87" s="200"/>
      <c r="FMU87" s="266"/>
      <c r="FMV87" s="261"/>
      <c r="FMW87" s="265"/>
      <c r="FMX87" s="266"/>
      <c r="FMY87" s="200"/>
      <c r="FMZ87" s="266"/>
      <c r="FNA87" s="261"/>
      <c r="FNB87" s="265"/>
      <c r="FNC87" s="266"/>
      <c r="FND87" s="200"/>
      <c r="FNE87" s="266"/>
      <c r="FNF87" s="261"/>
      <c r="FNG87" s="265"/>
      <c r="FNH87" s="266"/>
      <c r="FNI87" s="200"/>
      <c r="FNJ87" s="266"/>
      <c r="FNK87" s="261"/>
      <c r="FNL87" s="265"/>
      <c r="FNM87" s="266"/>
      <c r="FNN87" s="200"/>
      <c r="FNO87" s="266"/>
      <c r="FNP87" s="261"/>
      <c r="FNQ87" s="265"/>
      <c r="FNR87" s="266"/>
      <c r="FNS87" s="200"/>
      <c r="FNT87" s="266"/>
      <c r="FNU87" s="261"/>
      <c r="FNV87" s="265"/>
      <c r="FNW87" s="266"/>
      <c r="FNX87" s="200"/>
      <c r="FNY87" s="266"/>
      <c r="FNZ87" s="261"/>
      <c r="FOA87" s="265"/>
      <c r="FOB87" s="266"/>
      <c r="FOC87" s="200"/>
      <c r="FOD87" s="266"/>
      <c r="FOE87" s="261"/>
      <c r="FOF87" s="265"/>
      <c r="FOG87" s="266"/>
      <c r="FOH87" s="200"/>
      <c r="FOI87" s="266"/>
      <c r="FOJ87" s="261"/>
      <c r="FOK87" s="265"/>
      <c r="FOL87" s="266"/>
      <c r="FOM87" s="200"/>
      <c r="FON87" s="266"/>
      <c r="FOO87" s="261"/>
      <c r="FOP87" s="265"/>
      <c r="FOQ87" s="266"/>
      <c r="FOR87" s="200"/>
      <c r="FOS87" s="266"/>
      <c r="FOT87" s="261"/>
      <c r="FOU87" s="265"/>
      <c r="FOV87" s="266"/>
      <c r="FOW87" s="200"/>
      <c r="FOX87" s="266"/>
      <c r="FOY87" s="261"/>
      <c r="FOZ87" s="265"/>
      <c r="FPA87" s="266"/>
      <c r="FPB87" s="200"/>
      <c r="FPC87" s="266"/>
      <c r="FPD87" s="261"/>
      <c r="FPE87" s="265"/>
      <c r="FPF87" s="266"/>
      <c r="FPG87" s="200"/>
      <c r="FPH87" s="266"/>
      <c r="FPI87" s="261"/>
      <c r="FPJ87" s="265"/>
      <c r="FPK87" s="266"/>
      <c r="FPL87" s="200"/>
      <c r="FPM87" s="266"/>
      <c r="FPN87" s="261"/>
      <c r="FPO87" s="265"/>
      <c r="FPP87" s="266"/>
      <c r="FPQ87" s="200"/>
      <c r="FPR87" s="266"/>
      <c r="FPS87" s="261"/>
      <c r="FPT87" s="265"/>
      <c r="FPU87" s="266"/>
      <c r="FPV87" s="200"/>
      <c r="FPW87" s="266"/>
      <c r="FPX87" s="261"/>
      <c r="FPY87" s="265"/>
      <c r="FPZ87" s="266"/>
      <c r="FQA87" s="200"/>
      <c r="FQB87" s="266"/>
      <c r="FQC87" s="261"/>
      <c r="FQD87" s="265"/>
      <c r="FQE87" s="266"/>
      <c r="FQF87" s="200"/>
      <c r="FQG87" s="266"/>
      <c r="FQH87" s="261"/>
      <c r="FQI87" s="265"/>
      <c r="FQJ87" s="266"/>
      <c r="FQK87" s="200"/>
      <c r="FQL87" s="266"/>
      <c r="FQM87" s="261"/>
      <c r="FQN87" s="265"/>
      <c r="FQO87" s="266"/>
      <c r="FQP87" s="200"/>
      <c r="FQQ87" s="266"/>
      <c r="FQR87" s="261"/>
      <c r="FQS87" s="265"/>
      <c r="FQT87" s="266"/>
      <c r="FQU87" s="200"/>
      <c r="FQV87" s="266"/>
      <c r="FQW87" s="261"/>
      <c r="FQX87" s="265"/>
      <c r="FQY87" s="266"/>
      <c r="FQZ87" s="200"/>
      <c r="FRA87" s="266"/>
      <c r="FRB87" s="261"/>
      <c r="FRC87" s="265"/>
      <c r="FRD87" s="266"/>
      <c r="FRE87" s="200"/>
      <c r="FRF87" s="266"/>
      <c r="FRG87" s="261"/>
      <c r="FRH87" s="265"/>
      <c r="FRI87" s="266"/>
      <c r="FRJ87" s="200"/>
      <c r="FRK87" s="266"/>
      <c r="FRL87" s="261"/>
      <c r="FRM87" s="265"/>
      <c r="FRN87" s="266"/>
      <c r="FRO87" s="200"/>
      <c r="FRP87" s="266"/>
      <c r="FRQ87" s="261"/>
      <c r="FRR87" s="265"/>
      <c r="FRS87" s="266"/>
      <c r="FRT87" s="200"/>
      <c r="FRU87" s="266"/>
      <c r="FRV87" s="261"/>
      <c r="FRW87" s="265"/>
      <c r="FRX87" s="266"/>
      <c r="FRY87" s="200"/>
      <c r="FRZ87" s="266"/>
      <c r="FSA87" s="261"/>
      <c r="FSB87" s="265"/>
      <c r="FSC87" s="266"/>
      <c r="FSD87" s="200"/>
      <c r="FSE87" s="266"/>
      <c r="FSF87" s="261"/>
      <c r="FSG87" s="265"/>
      <c r="FSH87" s="266"/>
      <c r="FSI87" s="200"/>
      <c r="FSJ87" s="266"/>
      <c r="FSK87" s="261"/>
      <c r="FSL87" s="265"/>
      <c r="FSM87" s="266"/>
      <c r="FSN87" s="200"/>
      <c r="FSO87" s="266"/>
      <c r="FSP87" s="261"/>
      <c r="FSQ87" s="265"/>
      <c r="FSR87" s="266"/>
      <c r="FSS87" s="200"/>
      <c r="FST87" s="266"/>
      <c r="FSU87" s="261"/>
      <c r="FSV87" s="265"/>
      <c r="FSW87" s="266"/>
      <c r="FSX87" s="200"/>
      <c r="FSY87" s="266"/>
      <c r="FSZ87" s="261"/>
      <c r="FTA87" s="265"/>
      <c r="FTB87" s="266"/>
      <c r="FTC87" s="200"/>
      <c r="FTD87" s="266"/>
      <c r="FTE87" s="261"/>
      <c r="FTF87" s="265"/>
      <c r="FTG87" s="266"/>
      <c r="FTH87" s="200"/>
      <c r="FTI87" s="266"/>
      <c r="FTJ87" s="261"/>
      <c r="FTK87" s="265"/>
      <c r="FTL87" s="266"/>
      <c r="FTM87" s="200"/>
      <c r="FTN87" s="266"/>
      <c r="FTO87" s="261"/>
      <c r="FTP87" s="265"/>
      <c r="FTQ87" s="266"/>
      <c r="FTR87" s="200"/>
      <c r="FTS87" s="266"/>
      <c r="FTT87" s="261"/>
      <c r="FTU87" s="265"/>
      <c r="FTV87" s="266"/>
      <c r="FTW87" s="200"/>
      <c r="FTX87" s="266"/>
      <c r="FTY87" s="261"/>
      <c r="FTZ87" s="265"/>
      <c r="FUA87" s="266"/>
      <c r="FUB87" s="200"/>
      <c r="FUC87" s="266"/>
      <c r="FUD87" s="261"/>
      <c r="FUE87" s="265"/>
      <c r="FUF87" s="266"/>
      <c r="FUG87" s="200"/>
      <c r="FUH87" s="266"/>
      <c r="FUI87" s="261"/>
      <c r="FUJ87" s="265"/>
      <c r="FUK87" s="266"/>
      <c r="FUL87" s="200"/>
      <c r="FUM87" s="266"/>
      <c r="FUN87" s="261"/>
      <c r="FUO87" s="265"/>
      <c r="FUP87" s="266"/>
      <c r="FUQ87" s="200"/>
      <c r="FUR87" s="266"/>
      <c r="FUS87" s="261"/>
      <c r="FUT87" s="265"/>
      <c r="FUU87" s="266"/>
      <c r="FUV87" s="200"/>
      <c r="FUW87" s="266"/>
      <c r="FUX87" s="261"/>
      <c r="FUY87" s="265"/>
      <c r="FUZ87" s="266"/>
      <c r="FVA87" s="200"/>
      <c r="FVB87" s="266"/>
      <c r="FVC87" s="261"/>
      <c r="FVD87" s="265"/>
      <c r="FVE87" s="266"/>
      <c r="FVF87" s="200"/>
      <c r="FVG87" s="266"/>
      <c r="FVH87" s="261"/>
      <c r="FVI87" s="265"/>
      <c r="FVJ87" s="266"/>
      <c r="FVK87" s="200"/>
      <c r="FVL87" s="266"/>
      <c r="FVM87" s="261"/>
      <c r="FVN87" s="265"/>
      <c r="FVO87" s="266"/>
      <c r="FVP87" s="200"/>
      <c r="FVQ87" s="266"/>
      <c r="FVR87" s="261"/>
      <c r="FVS87" s="265"/>
      <c r="FVT87" s="266"/>
      <c r="FVU87" s="200"/>
      <c r="FVV87" s="266"/>
      <c r="FVW87" s="261"/>
      <c r="FVX87" s="265"/>
      <c r="FVY87" s="266"/>
      <c r="FVZ87" s="200"/>
      <c r="FWA87" s="266"/>
      <c r="FWB87" s="261"/>
      <c r="FWC87" s="265"/>
      <c r="FWD87" s="266"/>
      <c r="FWE87" s="200"/>
      <c r="FWF87" s="266"/>
      <c r="FWG87" s="261"/>
      <c r="FWH87" s="265"/>
      <c r="FWI87" s="266"/>
      <c r="FWJ87" s="200"/>
      <c r="FWK87" s="266"/>
      <c r="FWL87" s="261"/>
      <c r="FWM87" s="265"/>
      <c r="FWN87" s="266"/>
      <c r="FWO87" s="200"/>
      <c r="FWP87" s="266"/>
      <c r="FWQ87" s="261"/>
      <c r="FWR87" s="265"/>
      <c r="FWS87" s="266"/>
      <c r="FWT87" s="200"/>
      <c r="FWU87" s="266"/>
      <c r="FWV87" s="261"/>
      <c r="FWW87" s="265"/>
      <c r="FWX87" s="266"/>
      <c r="FWY87" s="200"/>
      <c r="FWZ87" s="266"/>
      <c r="FXA87" s="261"/>
      <c r="FXB87" s="265"/>
      <c r="FXC87" s="266"/>
      <c r="FXD87" s="200"/>
      <c r="FXE87" s="266"/>
      <c r="FXF87" s="261"/>
      <c r="FXG87" s="265"/>
      <c r="FXH87" s="266"/>
      <c r="FXI87" s="200"/>
      <c r="FXJ87" s="266"/>
      <c r="FXK87" s="261"/>
      <c r="FXL87" s="265"/>
      <c r="FXM87" s="266"/>
      <c r="FXN87" s="200"/>
      <c r="FXO87" s="266"/>
      <c r="FXP87" s="261"/>
      <c r="FXQ87" s="265"/>
      <c r="FXR87" s="266"/>
      <c r="FXS87" s="200"/>
      <c r="FXT87" s="266"/>
      <c r="FXU87" s="261"/>
      <c r="FXV87" s="265"/>
      <c r="FXW87" s="266"/>
      <c r="FXX87" s="200"/>
      <c r="FXY87" s="266"/>
      <c r="FXZ87" s="261"/>
      <c r="FYA87" s="265"/>
      <c r="FYB87" s="266"/>
      <c r="FYC87" s="200"/>
      <c r="FYD87" s="266"/>
      <c r="FYE87" s="261"/>
      <c r="FYF87" s="265"/>
      <c r="FYG87" s="266"/>
      <c r="FYH87" s="200"/>
      <c r="FYI87" s="266"/>
      <c r="FYJ87" s="261"/>
      <c r="FYK87" s="265"/>
      <c r="FYL87" s="266"/>
      <c r="FYM87" s="200"/>
      <c r="FYN87" s="266"/>
      <c r="FYO87" s="261"/>
      <c r="FYP87" s="265"/>
      <c r="FYQ87" s="266"/>
      <c r="FYR87" s="200"/>
      <c r="FYS87" s="266"/>
      <c r="FYT87" s="261"/>
      <c r="FYU87" s="265"/>
      <c r="FYV87" s="266"/>
      <c r="FYW87" s="200"/>
      <c r="FYX87" s="266"/>
      <c r="FYY87" s="261"/>
      <c r="FYZ87" s="265"/>
      <c r="FZA87" s="266"/>
      <c r="FZB87" s="200"/>
      <c r="FZC87" s="266"/>
      <c r="FZD87" s="261"/>
      <c r="FZE87" s="265"/>
      <c r="FZF87" s="266"/>
      <c r="FZG87" s="200"/>
      <c r="FZH87" s="266"/>
      <c r="FZI87" s="261"/>
      <c r="FZJ87" s="265"/>
      <c r="FZK87" s="266"/>
      <c r="FZL87" s="200"/>
      <c r="FZM87" s="266"/>
      <c r="FZN87" s="261"/>
      <c r="FZO87" s="265"/>
      <c r="FZP87" s="266"/>
      <c r="FZQ87" s="200"/>
      <c r="FZR87" s="266"/>
      <c r="FZS87" s="261"/>
      <c r="FZT87" s="265"/>
      <c r="FZU87" s="266"/>
      <c r="FZV87" s="200"/>
      <c r="FZW87" s="266"/>
      <c r="FZX87" s="261"/>
      <c r="FZY87" s="265"/>
      <c r="FZZ87" s="266"/>
      <c r="GAA87" s="200"/>
      <c r="GAB87" s="266"/>
      <c r="GAC87" s="261"/>
      <c r="GAD87" s="265"/>
      <c r="GAE87" s="266"/>
      <c r="GAF87" s="200"/>
      <c r="GAG87" s="266"/>
      <c r="GAH87" s="261"/>
      <c r="GAI87" s="265"/>
      <c r="GAJ87" s="266"/>
      <c r="GAK87" s="200"/>
      <c r="GAL87" s="266"/>
      <c r="GAM87" s="261"/>
      <c r="GAN87" s="265"/>
      <c r="GAO87" s="266"/>
      <c r="GAP87" s="200"/>
      <c r="GAQ87" s="266"/>
      <c r="GAR87" s="261"/>
      <c r="GAS87" s="265"/>
      <c r="GAT87" s="266"/>
      <c r="GAU87" s="200"/>
      <c r="GAV87" s="266"/>
      <c r="GAW87" s="261"/>
      <c r="GAX87" s="265"/>
      <c r="GAY87" s="266"/>
      <c r="GAZ87" s="200"/>
      <c r="GBA87" s="266"/>
      <c r="GBB87" s="261"/>
      <c r="GBC87" s="265"/>
      <c r="GBD87" s="266"/>
      <c r="GBE87" s="200"/>
      <c r="GBF87" s="266"/>
      <c r="GBG87" s="261"/>
      <c r="GBH87" s="265"/>
      <c r="GBI87" s="266"/>
      <c r="GBJ87" s="200"/>
      <c r="GBK87" s="266"/>
      <c r="GBL87" s="261"/>
      <c r="GBM87" s="265"/>
      <c r="GBN87" s="266"/>
      <c r="GBO87" s="200"/>
      <c r="GBP87" s="266"/>
      <c r="GBQ87" s="261"/>
      <c r="GBR87" s="265"/>
      <c r="GBS87" s="266"/>
      <c r="GBT87" s="200"/>
      <c r="GBU87" s="266"/>
      <c r="GBV87" s="261"/>
      <c r="GBW87" s="265"/>
      <c r="GBX87" s="266"/>
      <c r="GBY87" s="200"/>
      <c r="GBZ87" s="266"/>
      <c r="GCA87" s="261"/>
      <c r="GCB87" s="265"/>
      <c r="GCC87" s="266"/>
      <c r="GCD87" s="200"/>
      <c r="GCE87" s="266"/>
      <c r="GCF87" s="261"/>
      <c r="GCG87" s="265"/>
      <c r="GCH87" s="266"/>
      <c r="GCI87" s="200"/>
      <c r="GCJ87" s="266"/>
      <c r="GCK87" s="261"/>
      <c r="GCL87" s="265"/>
      <c r="GCM87" s="266"/>
      <c r="GCN87" s="200"/>
      <c r="GCO87" s="266"/>
      <c r="GCP87" s="261"/>
      <c r="GCQ87" s="265"/>
      <c r="GCR87" s="266"/>
      <c r="GCS87" s="200"/>
      <c r="GCT87" s="266"/>
      <c r="GCU87" s="261"/>
      <c r="GCV87" s="265"/>
      <c r="GCW87" s="266"/>
      <c r="GCX87" s="200"/>
      <c r="GCY87" s="266"/>
      <c r="GCZ87" s="261"/>
      <c r="GDA87" s="265"/>
      <c r="GDB87" s="266"/>
      <c r="GDC87" s="200"/>
      <c r="GDD87" s="266"/>
      <c r="GDE87" s="261"/>
      <c r="GDF87" s="265"/>
      <c r="GDG87" s="266"/>
      <c r="GDH87" s="200"/>
      <c r="GDI87" s="266"/>
      <c r="GDJ87" s="261"/>
      <c r="GDK87" s="265"/>
      <c r="GDL87" s="266"/>
      <c r="GDM87" s="200"/>
      <c r="GDN87" s="266"/>
      <c r="GDO87" s="261"/>
      <c r="GDP87" s="265"/>
      <c r="GDQ87" s="266"/>
      <c r="GDR87" s="200"/>
      <c r="GDS87" s="266"/>
      <c r="GDT87" s="261"/>
      <c r="GDU87" s="265"/>
      <c r="GDV87" s="266"/>
      <c r="GDW87" s="200"/>
      <c r="GDX87" s="266"/>
      <c r="GDY87" s="261"/>
      <c r="GDZ87" s="265"/>
      <c r="GEA87" s="266"/>
      <c r="GEB87" s="200"/>
      <c r="GEC87" s="266"/>
      <c r="GED87" s="261"/>
      <c r="GEE87" s="265"/>
      <c r="GEF87" s="266"/>
      <c r="GEG87" s="200"/>
      <c r="GEH87" s="266"/>
      <c r="GEI87" s="261"/>
      <c r="GEJ87" s="265"/>
      <c r="GEK87" s="266"/>
      <c r="GEL87" s="200"/>
      <c r="GEM87" s="266"/>
      <c r="GEN87" s="261"/>
      <c r="GEO87" s="265"/>
      <c r="GEP87" s="266"/>
      <c r="GEQ87" s="200"/>
      <c r="GER87" s="266"/>
      <c r="GES87" s="261"/>
      <c r="GET87" s="265"/>
      <c r="GEU87" s="266"/>
      <c r="GEV87" s="200"/>
      <c r="GEW87" s="266"/>
      <c r="GEX87" s="261"/>
      <c r="GEY87" s="265"/>
      <c r="GEZ87" s="266"/>
      <c r="GFA87" s="200"/>
      <c r="GFB87" s="266"/>
      <c r="GFC87" s="261"/>
      <c r="GFD87" s="265"/>
      <c r="GFE87" s="266"/>
      <c r="GFF87" s="200"/>
      <c r="GFG87" s="266"/>
      <c r="GFH87" s="261"/>
      <c r="GFI87" s="265"/>
      <c r="GFJ87" s="266"/>
      <c r="GFK87" s="200"/>
      <c r="GFL87" s="266"/>
      <c r="GFM87" s="261"/>
      <c r="GFN87" s="265"/>
      <c r="GFO87" s="266"/>
      <c r="GFP87" s="200"/>
      <c r="GFQ87" s="266"/>
      <c r="GFR87" s="261"/>
      <c r="GFS87" s="265"/>
      <c r="GFT87" s="266"/>
      <c r="GFU87" s="200"/>
      <c r="GFV87" s="266"/>
      <c r="GFW87" s="261"/>
      <c r="GFX87" s="265"/>
      <c r="GFY87" s="266"/>
      <c r="GFZ87" s="200"/>
      <c r="GGA87" s="266"/>
      <c r="GGB87" s="261"/>
      <c r="GGC87" s="265"/>
      <c r="GGD87" s="266"/>
      <c r="GGE87" s="200"/>
      <c r="GGF87" s="266"/>
      <c r="GGG87" s="261"/>
      <c r="GGH87" s="265"/>
      <c r="GGI87" s="266"/>
      <c r="GGJ87" s="200"/>
      <c r="GGK87" s="266"/>
      <c r="GGL87" s="261"/>
      <c r="GGM87" s="265"/>
      <c r="GGN87" s="266"/>
      <c r="GGO87" s="200"/>
      <c r="GGP87" s="266"/>
      <c r="GGQ87" s="261"/>
      <c r="GGR87" s="265"/>
      <c r="GGS87" s="266"/>
      <c r="GGT87" s="200"/>
      <c r="GGU87" s="266"/>
      <c r="GGV87" s="261"/>
      <c r="GGW87" s="265"/>
      <c r="GGX87" s="266"/>
      <c r="GGY87" s="200"/>
      <c r="GGZ87" s="266"/>
      <c r="GHA87" s="261"/>
      <c r="GHB87" s="265"/>
      <c r="GHC87" s="266"/>
      <c r="GHD87" s="200"/>
      <c r="GHE87" s="266"/>
      <c r="GHF87" s="261"/>
      <c r="GHG87" s="265"/>
      <c r="GHH87" s="266"/>
      <c r="GHI87" s="200"/>
      <c r="GHJ87" s="266"/>
      <c r="GHK87" s="261"/>
      <c r="GHL87" s="265"/>
      <c r="GHM87" s="266"/>
      <c r="GHN87" s="200"/>
      <c r="GHO87" s="266"/>
      <c r="GHP87" s="261"/>
      <c r="GHQ87" s="265"/>
      <c r="GHR87" s="266"/>
      <c r="GHS87" s="200"/>
      <c r="GHT87" s="266"/>
      <c r="GHU87" s="261"/>
      <c r="GHV87" s="265"/>
      <c r="GHW87" s="266"/>
      <c r="GHX87" s="200"/>
      <c r="GHY87" s="266"/>
      <c r="GHZ87" s="261"/>
      <c r="GIA87" s="265"/>
      <c r="GIB87" s="266"/>
      <c r="GIC87" s="200"/>
      <c r="GID87" s="266"/>
      <c r="GIE87" s="261"/>
      <c r="GIF87" s="265"/>
      <c r="GIG87" s="266"/>
      <c r="GIH87" s="200"/>
      <c r="GII87" s="266"/>
      <c r="GIJ87" s="261"/>
      <c r="GIK87" s="265"/>
      <c r="GIL87" s="266"/>
      <c r="GIM87" s="200"/>
      <c r="GIN87" s="266"/>
      <c r="GIO87" s="261"/>
      <c r="GIP87" s="265"/>
      <c r="GIQ87" s="266"/>
      <c r="GIR87" s="200"/>
      <c r="GIS87" s="266"/>
      <c r="GIT87" s="261"/>
      <c r="GIU87" s="265"/>
      <c r="GIV87" s="266"/>
      <c r="GIW87" s="200"/>
      <c r="GIX87" s="266"/>
      <c r="GIY87" s="261"/>
      <c r="GIZ87" s="265"/>
      <c r="GJA87" s="266"/>
      <c r="GJB87" s="200"/>
      <c r="GJC87" s="266"/>
      <c r="GJD87" s="261"/>
      <c r="GJE87" s="265"/>
      <c r="GJF87" s="266"/>
      <c r="GJG87" s="200"/>
      <c r="GJH87" s="266"/>
      <c r="GJI87" s="261"/>
      <c r="GJJ87" s="265"/>
      <c r="GJK87" s="266"/>
      <c r="GJL87" s="200"/>
      <c r="GJM87" s="266"/>
      <c r="GJN87" s="261"/>
      <c r="GJO87" s="265"/>
      <c r="GJP87" s="266"/>
      <c r="GJQ87" s="200"/>
      <c r="GJR87" s="266"/>
      <c r="GJS87" s="261"/>
      <c r="GJT87" s="265"/>
      <c r="GJU87" s="266"/>
      <c r="GJV87" s="200"/>
      <c r="GJW87" s="266"/>
      <c r="GJX87" s="261"/>
      <c r="GJY87" s="265"/>
      <c r="GJZ87" s="266"/>
      <c r="GKA87" s="200"/>
      <c r="GKB87" s="266"/>
      <c r="GKC87" s="261"/>
      <c r="GKD87" s="265"/>
      <c r="GKE87" s="266"/>
      <c r="GKF87" s="200"/>
      <c r="GKG87" s="266"/>
      <c r="GKH87" s="261"/>
      <c r="GKI87" s="265"/>
      <c r="GKJ87" s="266"/>
      <c r="GKK87" s="200"/>
      <c r="GKL87" s="266"/>
      <c r="GKM87" s="261"/>
      <c r="GKN87" s="265"/>
      <c r="GKO87" s="266"/>
      <c r="GKP87" s="200"/>
      <c r="GKQ87" s="266"/>
      <c r="GKR87" s="261"/>
      <c r="GKS87" s="265"/>
      <c r="GKT87" s="266"/>
      <c r="GKU87" s="200"/>
      <c r="GKV87" s="266"/>
      <c r="GKW87" s="261"/>
      <c r="GKX87" s="265"/>
      <c r="GKY87" s="266"/>
      <c r="GKZ87" s="200"/>
      <c r="GLA87" s="266"/>
      <c r="GLB87" s="261"/>
      <c r="GLC87" s="265"/>
      <c r="GLD87" s="266"/>
      <c r="GLE87" s="200"/>
      <c r="GLF87" s="266"/>
      <c r="GLG87" s="261"/>
      <c r="GLH87" s="265"/>
      <c r="GLI87" s="266"/>
      <c r="GLJ87" s="200"/>
      <c r="GLK87" s="266"/>
      <c r="GLL87" s="261"/>
      <c r="GLM87" s="265"/>
      <c r="GLN87" s="266"/>
      <c r="GLO87" s="200"/>
      <c r="GLP87" s="266"/>
      <c r="GLQ87" s="261"/>
      <c r="GLR87" s="265"/>
      <c r="GLS87" s="266"/>
      <c r="GLT87" s="200"/>
      <c r="GLU87" s="266"/>
      <c r="GLV87" s="261"/>
      <c r="GLW87" s="265"/>
      <c r="GLX87" s="266"/>
      <c r="GLY87" s="200"/>
      <c r="GLZ87" s="266"/>
      <c r="GMA87" s="261"/>
      <c r="GMB87" s="265"/>
      <c r="GMC87" s="266"/>
      <c r="GMD87" s="200"/>
      <c r="GME87" s="266"/>
      <c r="GMF87" s="261"/>
      <c r="GMG87" s="265"/>
      <c r="GMH87" s="266"/>
      <c r="GMI87" s="200"/>
      <c r="GMJ87" s="266"/>
      <c r="GMK87" s="261"/>
      <c r="GML87" s="265"/>
      <c r="GMM87" s="266"/>
      <c r="GMN87" s="200"/>
      <c r="GMO87" s="266"/>
      <c r="GMP87" s="261"/>
      <c r="GMQ87" s="265"/>
      <c r="GMR87" s="266"/>
      <c r="GMS87" s="200"/>
      <c r="GMT87" s="266"/>
      <c r="GMU87" s="261"/>
      <c r="GMV87" s="265"/>
      <c r="GMW87" s="266"/>
      <c r="GMX87" s="200"/>
      <c r="GMY87" s="266"/>
      <c r="GMZ87" s="261"/>
      <c r="GNA87" s="265"/>
      <c r="GNB87" s="266"/>
      <c r="GNC87" s="200"/>
      <c r="GND87" s="266"/>
      <c r="GNE87" s="261"/>
      <c r="GNF87" s="265"/>
      <c r="GNG87" s="266"/>
      <c r="GNH87" s="200"/>
      <c r="GNI87" s="266"/>
      <c r="GNJ87" s="261"/>
      <c r="GNK87" s="265"/>
      <c r="GNL87" s="266"/>
      <c r="GNM87" s="200"/>
      <c r="GNN87" s="266"/>
      <c r="GNO87" s="261"/>
      <c r="GNP87" s="265"/>
      <c r="GNQ87" s="266"/>
      <c r="GNR87" s="200"/>
      <c r="GNS87" s="266"/>
      <c r="GNT87" s="261"/>
      <c r="GNU87" s="265"/>
      <c r="GNV87" s="266"/>
      <c r="GNW87" s="200"/>
      <c r="GNX87" s="266"/>
      <c r="GNY87" s="261"/>
      <c r="GNZ87" s="265"/>
      <c r="GOA87" s="266"/>
      <c r="GOB87" s="200"/>
      <c r="GOC87" s="266"/>
      <c r="GOD87" s="261"/>
      <c r="GOE87" s="265"/>
      <c r="GOF87" s="266"/>
      <c r="GOG87" s="200"/>
      <c r="GOH87" s="266"/>
      <c r="GOI87" s="261"/>
      <c r="GOJ87" s="265"/>
      <c r="GOK87" s="266"/>
      <c r="GOL87" s="200"/>
      <c r="GOM87" s="266"/>
      <c r="GON87" s="261"/>
      <c r="GOO87" s="265"/>
      <c r="GOP87" s="266"/>
      <c r="GOQ87" s="200"/>
      <c r="GOR87" s="266"/>
      <c r="GOS87" s="261"/>
      <c r="GOT87" s="265"/>
      <c r="GOU87" s="266"/>
      <c r="GOV87" s="200"/>
      <c r="GOW87" s="266"/>
      <c r="GOX87" s="261"/>
      <c r="GOY87" s="265"/>
      <c r="GOZ87" s="266"/>
      <c r="GPA87" s="200"/>
      <c r="GPB87" s="266"/>
      <c r="GPC87" s="261"/>
      <c r="GPD87" s="265"/>
      <c r="GPE87" s="266"/>
      <c r="GPF87" s="200"/>
      <c r="GPG87" s="266"/>
      <c r="GPH87" s="261"/>
      <c r="GPI87" s="265"/>
      <c r="GPJ87" s="266"/>
      <c r="GPK87" s="200"/>
      <c r="GPL87" s="266"/>
      <c r="GPM87" s="261"/>
      <c r="GPN87" s="265"/>
      <c r="GPO87" s="266"/>
      <c r="GPP87" s="200"/>
      <c r="GPQ87" s="266"/>
      <c r="GPR87" s="261"/>
      <c r="GPS87" s="265"/>
      <c r="GPT87" s="266"/>
      <c r="GPU87" s="200"/>
      <c r="GPV87" s="266"/>
      <c r="GPW87" s="261"/>
      <c r="GPX87" s="265"/>
      <c r="GPY87" s="266"/>
      <c r="GPZ87" s="200"/>
      <c r="GQA87" s="266"/>
      <c r="GQB87" s="261"/>
      <c r="GQC87" s="265"/>
      <c r="GQD87" s="266"/>
      <c r="GQE87" s="200"/>
      <c r="GQF87" s="266"/>
      <c r="GQG87" s="261"/>
      <c r="GQH87" s="265"/>
      <c r="GQI87" s="266"/>
      <c r="GQJ87" s="200"/>
      <c r="GQK87" s="266"/>
      <c r="GQL87" s="261"/>
      <c r="GQM87" s="265"/>
      <c r="GQN87" s="266"/>
      <c r="GQO87" s="200"/>
      <c r="GQP87" s="266"/>
      <c r="GQQ87" s="261"/>
      <c r="GQR87" s="265"/>
      <c r="GQS87" s="266"/>
      <c r="GQT87" s="200"/>
      <c r="GQU87" s="266"/>
      <c r="GQV87" s="261"/>
      <c r="GQW87" s="265"/>
      <c r="GQX87" s="266"/>
      <c r="GQY87" s="200"/>
      <c r="GQZ87" s="266"/>
      <c r="GRA87" s="261"/>
      <c r="GRB87" s="265"/>
      <c r="GRC87" s="266"/>
      <c r="GRD87" s="200"/>
      <c r="GRE87" s="266"/>
      <c r="GRF87" s="261"/>
      <c r="GRG87" s="265"/>
      <c r="GRH87" s="266"/>
      <c r="GRI87" s="200"/>
      <c r="GRJ87" s="266"/>
      <c r="GRK87" s="261"/>
      <c r="GRL87" s="265"/>
      <c r="GRM87" s="266"/>
      <c r="GRN87" s="200"/>
      <c r="GRO87" s="266"/>
      <c r="GRP87" s="261"/>
      <c r="GRQ87" s="265"/>
      <c r="GRR87" s="266"/>
      <c r="GRS87" s="200"/>
      <c r="GRT87" s="266"/>
      <c r="GRU87" s="261"/>
      <c r="GRV87" s="265"/>
      <c r="GRW87" s="266"/>
      <c r="GRX87" s="200"/>
      <c r="GRY87" s="266"/>
      <c r="GRZ87" s="261"/>
      <c r="GSA87" s="265"/>
      <c r="GSB87" s="266"/>
      <c r="GSC87" s="200"/>
      <c r="GSD87" s="266"/>
      <c r="GSE87" s="261"/>
      <c r="GSF87" s="265"/>
      <c r="GSG87" s="266"/>
      <c r="GSH87" s="200"/>
      <c r="GSI87" s="266"/>
      <c r="GSJ87" s="261"/>
      <c r="GSK87" s="265"/>
      <c r="GSL87" s="266"/>
      <c r="GSM87" s="200"/>
      <c r="GSN87" s="266"/>
      <c r="GSO87" s="261"/>
      <c r="GSP87" s="265"/>
      <c r="GSQ87" s="266"/>
      <c r="GSR87" s="200"/>
      <c r="GSS87" s="266"/>
      <c r="GST87" s="261"/>
      <c r="GSU87" s="265"/>
      <c r="GSV87" s="266"/>
      <c r="GSW87" s="200"/>
      <c r="GSX87" s="266"/>
      <c r="GSY87" s="261"/>
      <c r="GSZ87" s="265"/>
      <c r="GTA87" s="266"/>
      <c r="GTB87" s="200"/>
      <c r="GTC87" s="266"/>
      <c r="GTD87" s="261"/>
      <c r="GTE87" s="265"/>
      <c r="GTF87" s="266"/>
      <c r="GTG87" s="200"/>
      <c r="GTH87" s="266"/>
      <c r="GTI87" s="261"/>
      <c r="GTJ87" s="265"/>
      <c r="GTK87" s="266"/>
      <c r="GTL87" s="200"/>
      <c r="GTM87" s="266"/>
      <c r="GTN87" s="261"/>
      <c r="GTO87" s="265"/>
      <c r="GTP87" s="266"/>
      <c r="GTQ87" s="200"/>
      <c r="GTR87" s="266"/>
      <c r="GTS87" s="261"/>
      <c r="GTT87" s="265"/>
      <c r="GTU87" s="266"/>
      <c r="GTV87" s="200"/>
      <c r="GTW87" s="266"/>
      <c r="GTX87" s="261"/>
      <c r="GTY87" s="265"/>
      <c r="GTZ87" s="266"/>
      <c r="GUA87" s="200"/>
      <c r="GUB87" s="266"/>
      <c r="GUC87" s="261"/>
      <c r="GUD87" s="265"/>
      <c r="GUE87" s="266"/>
      <c r="GUF87" s="200"/>
      <c r="GUG87" s="266"/>
      <c r="GUH87" s="261"/>
      <c r="GUI87" s="265"/>
      <c r="GUJ87" s="266"/>
      <c r="GUK87" s="200"/>
      <c r="GUL87" s="266"/>
      <c r="GUM87" s="261"/>
      <c r="GUN87" s="265"/>
      <c r="GUO87" s="266"/>
      <c r="GUP87" s="200"/>
      <c r="GUQ87" s="266"/>
      <c r="GUR87" s="261"/>
      <c r="GUS87" s="265"/>
      <c r="GUT87" s="266"/>
      <c r="GUU87" s="200"/>
      <c r="GUV87" s="266"/>
      <c r="GUW87" s="261"/>
      <c r="GUX87" s="265"/>
      <c r="GUY87" s="266"/>
      <c r="GUZ87" s="200"/>
      <c r="GVA87" s="266"/>
      <c r="GVB87" s="261"/>
      <c r="GVC87" s="265"/>
      <c r="GVD87" s="266"/>
      <c r="GVE87" s="200"/>
      <c r="GVF87" s="266"/>
      <c r="GVG87" s="261"/>
      <c r="GVH87" s="265"/>
      <c r="GVI87" s="266"/>
      <c r="GVJ87" s="200"/>
      <c r="GVK87" s="266"/>
      <c r="GVL87" s="261"/>
      <c r="GVM87" s="265"/>
      <c r="GVN87" s="266"/>
      <c r="GVO87" s="200"/>
      <c r="GVP87" s="266"/>
      <c r="GVQ87" s="261"/>
      <c r="GVR87" s="265"/>
      <c r="GVS87" s="266"/>
      <c r="GVT87" s="200"/>
      <c r="GVU87" s="266"/>
      <c r="GVV87" s="261"/>
      <c r="GVW87" s="265"/>
      <c r="GVX87" s="266"/>
      <c r="GVY87" s="200"/>
      <c r="GVZ87" s="266"/>
      <c r="GWA87" s="261"/>
      <c r="GWB87" s="265"/>
      <c r="GWC87" s="266"/>
      <c r="GWD87" s="200"/>
      <c r="GWE87" s="266"/>
      <c r="GWF87" s="261"/>
      <c r="GWG87" s="265"/>
      <c r="GWH87" s="266"/>
      <c r="GWI87" s="200"/>
      <c r="GWJ87" s="266"/>
      <c r="GWK87" s="261"/>
      <c r="GWL87" s="265"/>
      <c r="GWM87" s="266"/>
      <c r="GWN87" s="200"/>
      <c r="GWO87" s="266"/>
      <c r="GWP87" s="261"/>
      <c r="GWQ87" s="265"/>
      <c r="GWR87" s="266"/>
      <c r="GWS87" s="200"/>
      <c r="GWT87" s="266"/>
      <c r="GWU87" s="261"/>
      <c r="GWV87" s="265"/>
      <c r="GWW87" s="266"/>
      <c r="GWX87" s="200"/>
      <c r="GWY87" s="266"/>
      <c r="GWZ87" s="261"/>
      <c r="GXA87" s="265"/>
      <c r="GXB87" s="266"/>
      <c r="GXC87" s="200"/>
      <c r="GXD87" s="266"/>
      <c r="GXE87" s="261"/>
      <c r="GXF87" s="265"/>
      <c r="GXG87" s="266"/>
      <c r="GXH87" s="200"/>
      <c r="GXI87" s="266"/>
      <c r="GXJ87" s="261"/>
      <c r="GXK87" s="265"/>
      <c r="GXL87" s="266"/>
      <c r="GXM87" s="200"/>
      <c r="GXN87" s="266"/>
      <c r="GXO87" s="261"/>
      <c r="GXP87" s="265"/>
      <c r="GXQ87" s="266"/>
      <c r="GXR87" s="200"/>
      <c r="GXS87" s="266"/>
      <c r="GXT87" s="261"/>
      <c r="GXU87" s="265"/>
      <c r="GXV87" s="266"/>
      <c r="GXW87" s="200"/>
      <c r="GXX87" s="266"/>
      <c r="GXY87" s="261"/>
      <c r="GXZ87" s="265"/>
      <c r="GYA87" s="266"/>
      <c r="GYB87" s="200"/>
      <c r="GYC87" s="266"/>
      <c r="GYD87" s="261"/>
      <c r="GYE87" s="265"/>
      <c r="GYF87" s="266"/>
      <c r="GYG87" s="200"/>
      <c r="GYH87" s="266"/>
      <c r="GYI87" s="261"/>
      <c r="GYJ87" s="265"/>
      <c r="GYK87" s="266"/>
      <c r="GYL87" s="200"/>
      <c r="GYM87" s="266"/>
      <c r="GYN87" s="261"/>
      <c r="GYO87" s="265"/>
      <c r="GYP87" s="266"/>
      <c r="GYQ87" s="200"/>
      <c r="GYR87" s="266"/>
      <c r="GYS87" s="261"/>
      <c r="GYT87" s="265"/>
      <c r="GYU87" s="266"/>
      <c r="GYV87" s="200"/>
      <c r="GYW87" s="266"/>
      <c r="GYX87" s="261"/>
      <c r="GYY87" s="265"/>
      <c r="GYZ87" s="266"/>
      <c r="GZA87" s="200"/>
      <c r="GZB87" s="266"/>
      <c r="GZC87" s="261"/>
      <c r="GZD87" s="265"/>
      <c r="GZE87" s="266"/>
      <c r="GZF87" s="200"/>
      <c r="GZG87" s="266"/>
      <c r="GZH87" s="261"/>
      <c r="GZI87" s="265"/>
      <c r="GZJ87" s="266"/>
      <c r="GZK87" s="200"/>
      <c r="GZL87" s="266"/>
      <c r="GZM87" s="261"/>
      <c r="GZN87" s="265"/>
      <c r="GZO87" s="266"/>
      <c r="GZP87" s="200"/>
      <c r="GZQ87" s="266"/>
      <c r="GZR87" s="261"/>
      <c r="GZS87" s="265"/>
      <c r="GZT87" s="266"/>
      <c r="GZU87" s="200"/>
      <c r="GZV87" s="266"/>
      <c r="GZW87" s="261"/>
      <c r="GZX87" s="265"/>
      <c r="GZY87" s="266"/>
      <c r="GZZ87" s="200"/>
      <c r="HAA87" s="266"/>
      <c r="HAB87" s="261"/>
      <c r="HAC87" s="265"/>
      <c r="HAD87" s="266"/>
      <c r="HAE87" s="200"/>
      <c r="HAF87" s="266"/>
      <c r="HAG87" s="261"/>
      <c r="HAH87" s="265"/>
      <c r="HAI87" s="266"/>
      <c r="HAJ87" s="200"/>
      <c r="HAK87" s="266"/>
      <c r="HAL87" s="261"/>
      <c r="HAM87" s="265"/>
      <c r="HAN87" s="266"/>
      <c r="HAO87" s="200"/>
      <c r="HAP87" s="266"/>
      <c r="HAQ87" s="261"/>
      <c r="HAR87" s="265"/>
      <c r="HAS87" s="266"/>
      <c r="HAT87" s="200"/>
      <c r="HAU87" s="266"/>
      <c r="HAV87" s="261"/>
      <c r="HAW87" s="265"/>
      <c r="HAX87" s="266"/>
      <c r="HAY87" s="200"/>
      <c r="HAZ87" s="266"/>
      <c r="HBA87" s="261"/>
      <c r="HBB87" s="265"/>
      <c r="HBC87" s="266"/>
      <c r="HBD87" s="200"/>
      <c r="HBE87" s="266"/>
      <c r="HBF87" s="261"/>
      <c r="HBG87" s="265"/>
      <c r="HBH87" s="266"/>
      <c r="HBI87" s="200"/>
      <c r="HBJ87" s="266"/>
      <c r="HBK87" s="261"/>
      <c r="HBL87" s="265"/>
      <c r="HBM87" s="266"/>
      <c r="HBN87" s="200"/>
      <c r="HBO87" s="266"/>
      <c r="HBP87" s="261"/>
      <c r="HBQ87" s="265"/>
      <c r="HBR87" s="266"/>
      <c r="HBS87" s="200"/>
      <c r="HBT87" s="266"/>
      <c r="HBU87" s="261"/>
      <c r="HBV87" s="265"/>
      <c r="HBW87" s="266"/>
      <c r="HBX87" s="200"/>
      <c r="HBY87" s="266"/>
      <c r="HBZ87" s="261"/>
      <c r="HCA87" s="265"/>
      <c r="HCB87" s="266"/>
      <c r="HCC87" s="200"/>
      <c r="HCD87" s="266"/>
      <c r="HCE87" s="261"/>
      <c r="HCF87" s="265"/>
      <c r="HCG87" s="266"/>
      <c r="HCH87" s="200"/>
      <c r="HCI87" s="266"/>
      <c r="HCJ87" s="261"/>
      <c r="HCK87" s="265"/>
      <c r="HCL87" s="266"/>
      <c r="HCM87" s="200"/>
      <c r="HCN87" s="266"/>
      <c r="HCO87" s="261"/>
      <c r="HCP87" s="265"/>
      <c r="HCQ87" s="266"/>
      <c r="HCR87" s="200"/>
      <c r="HCS87" s="266"/>
      <c r="HCT87" s="261"/>
      <c r="HCU87" s="265"/>
      <c r="HCV87" s="266"/>
      <c r="HCW87" s="200"/>
      <c r="HCX87" s="266"/>
      <c r="HCY87" s="261"/>
      <c r="HCZ87" s="265"/>
      <c r="HDA87" s="266"/>
      <c r="HDB87" s="200"/>
      <c r="HDC87" s="266"/>
      <c r="HDD87" s="261"/>
      <c r="HDE87" s="265"/>
      <c r="HDF87" s="266"/>
      <c r="HDG87" s="200"/>
      <c r="HDH87" s="266"/>
      <c r="HDI87" s="261"/>
      <c r="HDJ87" s="265"/>
      <c r="HDK87" s="266"/>
      <c r="HDL87" s="200"/>
      <c r="HDM87" s="266"/>
      <c r="HDN87" s="261"/>
      <c r="HDO87" s="265"/>
      <c r="HDP87" s="266"/>
      <c r="HDQ87" s="200"/>
      <c r="HDR87" s="266"/>
      <c r="HDS87" s="261"/>
      <c r="HDT87" s="265"/>
      <c r="HDU87" s="266"/>
      <c r="HDV87" s="200"/>
      <c r="HDW87" s="266"/>
      <c r="HDX87" s="261"/>
      <c r="HDY87" s="265"/>
      <c r="HDZ87" s="266"/>
      <c r="HEA87" s="200"/>
      <c r="HEB87" s="266"/>
      <c r="HEC87" s="261"/>
      <c r="HED87" s="265"/>
      <c r="HEE87" s="266"/>
      <c r="HEF87" s="200"/>
      <c r="HEG87" s="266"/>
      <c r="HEH87" s="261"/>
      <c r="HEI87" s="265"/>
      <c r="HEJ87" s="266"/>
      <c r="HEK87" s="200"/>
      <c r="HEL87" s="266"/>
      <c r="HEM87" s="261"/>
      <c r="HEN87" s="265"/>
      <c r="HEO87" s="266"/>
      <c r="HEP87" s="200"/>
      <c r="HEQ87" s="266"/>
      <c r="HER87" s="261"/>
      <c r="HES87" s="265"/>
      <c r="HET87" s="266"/>
      <c r="HEU87" s="200"/>
      <c r="HEV87" s="266"/>
      <c r="HEW87" s="261"/>
      <c r="HEX87" s="265"/>
      <c r="HEY87" s="266"/>
      <c r="HEZ87" s="200"/>
      <c r="HFA87" s="266"/>
      <c r="HFB87" s="261"/>
      <c r="HFC87" s="265"/>
      <c r="HFD87" s="266"/>
      <c r="HFE87" s="200"/>
      <c r="HFF87" s="266"/>
      <c r="HFG87" s="261"/>
      <c r="HFH87" s="265"/>
      <c r="HFI87" s="266"/>
      <c r="HFJ87" s="200"/>
      <c r="HFK87" s="266"/>
      <c r="HFL87" s="261"/>
      <c r="HFM87" s="265"/>
      <c r="HFN87" s="266"/>
      <c r="HFO87" s="200"/>
      <c r="HFP87" s="266"/>
      <c r="HFQ87" s="261"/>
      <c r="HFR87" s="265"/>
      <c r="HFS87" s="266"/>
      <c r="HFT87" s="200"/>
      <c r="HFU87" s="266"/>
      <c r="HFV87" s="261"/>
      <c r="HFW87" s="265"/>
      <c r="HFX87" s="266"/>
      <c r="HFY87" s="200"/>
      <c r="HFZ87" s="266"/>
      <c r="HGA87" s="261"/>
      <c r="HGB87" s="265"/>
      <c r="HGC87" s="266"/>
      <c r="HGD87" s="200"/>
      <c r="HGE87" s="266"/>
      <c r="HGF87" s="261"/>
      <c r="HGG87" s="265"/>
      <c r="HGH87" s="266"/>
      <c r="HGI87" s="200"/>
      <c r="HGJ87" s="266"/>
      <c r="HGK87" s="261"/>
      <c r="HGL87" s="265"/>
      <c r="HGM87" s="266"/>
      <c r="HGN87" s="200"/>
      <c r="HGO87" s="266"/>
      <c r="HGP87" s="261"/>
      <c r="HGQ87" s="265"/>
      <c r="HGR87" s="266"/>
      <c r="HGS87" s="200"/>
      <c r="HGT87" s="266"/>
      <c r="HGU87" s="261"/>
      <c r="HGV87" s="265"/>
      <c r="HGW87" s="266"/>
      <c r="HGX87" s="200"/>
      <c r="HGY87" s="266"/>
      <c r="HGZ87" s="261"/>
      <c r="HHA87" s="265"/>
      <c r="HHB87" s="266"/>
      <c r="HHC87" s="200"/>
      <c r="HHD87" s="266"/>
      <c r="HHE87" s="261"/>
      <c r="HHF87" s="265"/>
      <c r="HHG87" s="266"/>
      <c r="HHH87" s="200"/>
      <c r="HHI87" s="266"/>
      <c r="HHJ87" s="261"/>
      <c r="HHK87" s="265"/>
      <c r="HHL87" s="266"/>
      <c r="HHM87" s="200"/>
      <c r="HHN87" s="266"/>
      <c r="HHO87" s="261"/>
      <c r="HHP87" s="265"/>
      <c r="HHQ87" s="266"/>
      <c r="HHR87" s="200"/>
      <c r="HHS87" s="266"/>
      <c r="HHT87" s="261"/>
      <c r="HHU87" s="265"/>
      <c r="HHV87" s="266"/>
      <c r="HHW87" s="200"/>
      <c r="HHX87" s="266"/>
      <c r="HHY87" s="261"/>
      <c r="HHZ87" s="265"/>
      <c r="HIA87" s="266"/>
      <c r="HIB87" s="200"/>
      <c r="HIC87" s="266"/>
      <c r="HID87" s="261"/>
      <c r="HIE87" s="265"/>
      <c r="HIF87" s="266"/>
      <c r="HIG87" s="200"/>
      <c r="HIH87" s="266"/>
      <c r="HII87" s="261"/>
      <c r="HIJ87" s="265"/>
      <c r="HIK87" s="266"/>
      <c r="HIL87" s="200"/>
      <c r="HIM87" s="266"/>
      <c r="HIN87" s="261"/>
      <c r="HIO87" s="265"/>
      <c r="HIP87" s="266"/>
      <c r="HIQ87" s="200"/>
      <c r="HIR87" s="266"/>
      <c r="HIS87" s="261"/>
      <c r="HIT87" s="265"/>
      <c r="HIU87" s="266"/>
      <c r="HIV87" s="200"/>
      <c r="HIW87" s="266"/>
      <c r="HIX87" s="261"/>
      <c r="HIY87" s="265"/>
      <c r="HIZ87" s="266"/>
      <c r="HJA87" s="200"/>
      <c r="HJB87" s="266"/>
      <c r="HJC87" s="261"/>
      <c r="HJD87" s="265"/>
      <c r="HJE87" s="266"/>
      <c r="HJF87" s="200"/>
      <c r="HJG87" s="266"/>
      <c r="HJH87" s="261"/>
      <c r="HJI87" s="265"/>
      <c r="HJJ87" s="266"/>
      <c r="HJK87" s="200"/>
      <c r="HJL87" s="266"/>
      <c r="HJM87" s="261"/>
      <c r="HJN87" s="265"/>
      <c r="HJO87" s="266"/>
      <c r="HJP87" s="200"/>
      <c r="HJQ87" s="266"/>
      <c r="HJR87" s="261"/>
      <c r="HJS87" s="265"/>
      <c r="HJT87" s="266"/>
      <c r="HJU87" s="200"/>
      <c r="HJV87" s="266"/>
      <c r="HJW87" s="261"/>
      <c r="HJX87" s="265"/>
      <c r="HJY87" s="266"/>
      <c r="HJZ87" s="200"/>
      <c r="HKA87" s="266"/>
      <c r="HKB87" s="261"/>
      <c r="HKC87" s="265"/>
      <c r="HKD87" s="266"/>
      <c r="HKE87" s="200"/>
      <c r="HKF87" s="266"/>
      <c r="HKG87" s="261"/>
      <c r="HKH87" s="265"/>
      <c r="HKI87" s="266"/>
      <c r="HKJ87" s="200"/>
      <c r="HKK87" s="266"/>
      <c r="HKL87" s="261"/>
      <c r="HKM87" s="265"/>
      <c r="HKN87" s="266"/>
      <c r="HKO87" s="200"/>
      <c r="HKP87" s="266"/>
      <c r="HKQ87" s="261"/>
      <c r="HKR87" s="265"/>
      <c r="HKS87" s="266"/>
      <c r="HKT87" s="200"/>
      <c r="HKU87" s="266"/>
      <c r="HKV87" s="261"/>
      <c r="HKW87" s="265"/>
      <c r="HKX87" s="266"/>
      <c r="HKY87" s="200"/>
      <c r="HKZ87" s="266"/>
      <c r="HLA87" s="261"/>
      <c r="HLB87" s="265"/>
      <c r="HLC87" s="266"/>
      <c r="HLD87" s="200"/>
      <c r="HLE87" s="266"/>
      <c r="HLF87" s="261"/>
      <c r="HLG87" s="265"/>
      <c r="HLH87" s="266"/>
      <c r="HLI87" s="200"/>
      <c r="HLJ87" s="266"/>
      <c r="HLK87" s="261"/>
      <c r="HLL87" s="265"/>
      <c r="HLM87" s="266"/>
      <c r="HLN87" s="200"/>
      <c r="HLO87" s="266"/>
      <c r="HLP87" s="261"/>
      <c r="HLQ87" s="265"/>
      <c r="HLR87" s="266"/>
      <c r="HLS87" s="200"/>
      <c r="HLT87" s="266"/>
      <c r="HLU87" s="261"/>
      <c r="HLV87" s="265"/>
      <c r="HLW87" s="266"/>
      <c r="HLX87" s="200"/>
      <c r="HLY87" s="266"/>
      <c r="HLZ87" s="261"/>
      <c r="HMA87" s="265"/>
      <c r="HMB87" s="266"/>
      <c r="HMC87" s="200"/>
      <c r="HMD87" s="266"/>
      <c r="HME87" s="261"/>
      <c r="HMF87" s="265"/>
      <c r="HMG87" s="266"/>
      <c r="HMH87" s="200"/>
      <c r="HMI87" s="266"/>
      <c r="HMJ87" s="261"/>
      <c r="HMK87" s="265"/>
      <c r="HML87" s="266"/>
      <c r="HMM87" s="200"/>
      <c r="HMN87" s="266"/>
      <c r="HMO87" s="261"/>
      <c r="HMP87" s="265"/>
      <c r="HMQ87" s="266"/>
      <c r="HMR87" s="200"/>
      <c r="HMS87" s="266"/>
      <c r="HMT87" s="261"/>
      <c r="HMU87" s="265"/>
      <c r="HMV87" s="266"/>
      <c r="HMW87" s="200"/>
      <c r="HMX87" s="266"/>
      <c r="HMY87" s="261"/>
      <c r="HMZ87" s="265"/>
      <c r="HNA87" s="266"/>
      <c r="HNB87" s="200"/>
      <c r="HNC87" s="266"/>
      <c r="HND87" s="261"/>
      <c r="HNE87" s="265"/>
      <c r="HNF87" s="266"/>
      <c r="HNG87" s="200"/>
      <c r="HNH87" s="266"/>
      <c r="HNI87" s="261"/>
      <c r="HNJ87" s="265"/>
      <c r="HNK87" s="266"/>
      <c r="HNL87" s="200"/>
      <c r="HNM87" s="266"/>
      <c r="HNN87" s="261"/>
      <c r="HNO87" s="265"/>
      <c r="HNP87" s="266"/>
      <c r="HNQ87" s="200"/>
      <c r="HNR87" s="266"/>
      <c r="HNS87" s="261"/>
      <c r="HNT87" s="265"/>
      <c r="HNU87" s="266"/>
      <c r="HNV87" s="200"/>
      <c r="HNW87" s="266"/>
      <c r="HNX87" s="261"/>
      <c r="HNY87" s="265"/>
      <c r="HNZ87" s="266"/>
      <c r="HOA87" s="200"/>
      <c r="HOB87" s="266"/>
      <c r="HOC87" s="261"/>
      <c r="HOD87" s="265"/>
      <c r="HOE87" s="266"/>
      <c r="HOF87" s="200"/>
      <c r="HOG87" s="266"/>
      <c r="HOH87" s="261"/>
      <c r="HOI87" s="265"/>
      <c r="HOJ87" s="266"/>
      <c r="HOK87" s="200"/>
      <c r="HOL87" s="266"/>
      <c r="HOM87" s="261"/>
      <c r="HON87" s="265"/>
      <c r="HOO87" s="266"/>
      <c r="HOP87" s="200"/>
      <c r="HOQ87" s="266"/>
      <c r="HOR87" s="261"/>
      <c r="HOS87" s="265"/>
      <c r="HOT87" s="266"/>
      <c r="HOU87" s="200"/>
      <c r="HOV87" s="266"/>
      <c r="HOW87" s="261"/>
      <c r="HOX87" s="265"/>
      <c r="HOY87" s="266"/>
      <c r="HOZ87" s="200"/>
      <c r="HPA87" s="266"/>
      <c r="HPB87" s="261"/>
      <c r="HPC87" s="265"/>
      <c r="HPD87" s="266"/>
      <c r="HPE87" s="200"/>
      <c r="HPF87" s="266"/>
      <c r="HPG87" s="261"/>
      <c r="HPH87" s="265"/>
      <c r="HPI87" s="266"/>
      <c r="HPJ87" s="200"/>
      <c r="HPK87" s="266"/>
      <c r="HPL87" s="261"/>
      <c r="HPM87" s="265"/>
      <c r="HPN87" s="266"/>
      <c r="HPO87" s="200"/>
      <c r="HPP87" s="266"/>
      <c r="HPQ87" s="261"/>
      <c r="HPR87" s="265"/>
      <c r="HPS87" s="266"/>
      <c r="HPT87" s="200"/>
      <c r="HPU87" s="266"/>
      <c r="HPV87" s="261"/>
      <c r="HPW87" s="265"/>
      <c r="HPX87" s="266"/>
      <c r="HPY87" s="200"/>
      <c r="HPZ87" s="266"/>
      <c r="HQA87" s="261"/>
      <c r="HQB87" s="265"/>
      <c r="HQC87" s="266"/>
      <c r="HQD87" s="200"/>
      <c r="HQE87" s="266"/>
      <c r="HQF87" s="261"/>
      <c r="HQG87" s="265"/>
      <c r="HQH87" s="266"/>
      <c r="HQI87" s="200"/>
      <c r="HQJ87" s="266"/>
      <c r="HQK87" s="261"/>
      <c r="HQL87" s="265"/>
      <c r="HQM87" s="266"/>
      <c r="HQN87" s="200"/>
      <c r="HQO87" s="266"/>
      <c r="HQP87" s="261"/>
      <c r="HQQ87" s="265"/>
      <c r="HQR87" s="266"/>
      <c r="HQS87" s="200"/>
      <c r="HQT87" s="266"/>
      <c r="HQU87" s="261"/>
      <c r="HQV87" s="265"/>
      <c r="HQW87" s="266"/>
      <c r="HQX87" s="200"/>
      <c r="HQY87" s="266"/>
      <c r="HQZ87" s="261"/>
      <c r="HRA87" s="265"/>
      <c r="HRB87" s="266"/>
      <c r="HRC87" s="200"/>
      <c r="HRD87" s="266"/>
      <c r="HRE87" s="261"/>
      <c r="HRF87" s="265"/>
      <c r="HRG87" s="266"/>
      <c r="HRH87" s="200"/>
      <c r="HRI87" s="266"/>
      <c r="HRJ87" s="261"/>
      <c r="HRK87" s="265"/>
      <c r="HRL87" s="266"/>
      <c r="HRM87" s="200"/>
      <c r="HRN87" s="266"/>
      <c r="HRO87" s="261"/>
      <c r="HRP87" s="265"/>
      <c r="HRQ87" s="266"/>
      <c r="HRR87" s="200"/>
      <c r="HRS87" s="266"/>
      <c r="HRT87" s="261"/>
      <c r="HRU87" s="265"/>
      <c r="HRV87" s="266"/>
      <c r="HRW87" s="200"/>
      <c r="HRX87" s="266"/>
      <c r="HRY87" s="261"/>
      <c r="HRZ87" s="265"/>
      <c r="HSA87" s="266"/>
      <c r="HSB87" s="200"/>
      <c r="HSC87" s="266"/>
      <c r="HSD87" s="261"/>
      <c r="HSE87" s="265"/>
      <c r="HSF87" s="266"/>
      <c r="HSG87" s="200"/>
      <c r="HSH87" s="266"/>
      <c r="HSI87" s="261"/>
      <c r="HSJ87" s="265"/>
      <c r="HSK87" s="266"/>
      <c r="HSL87" s="200"/>
      <c r="HSM87" s="266"/>
      <c r="HSN87" s="261"/>
      <c r="HSO87" s="265"/>
      <c r="HSP87" s="266"/>
      <c r="HSQ87" s="200"/>
      <c r="HSR87" s="266"/>
      <c r="HSS87" s="261"/>
      <c r="HST87" s="265"/>
      <c r="HSU87" s="266"/>
      <c r="HSV87" s="200"/>
      <c r="HSW87" s="266"/>
      <c r="HSX87" s="261"/>
      <c r="HSY87" s="265"/>
      <c r="HSZ87" s="266"/>
      <c r="HTA87" s="200"/>
      <c r="HTB87" s="266"/>
      <c r="HTC87" s="261"/>
      <c r="HTD87" s="265"/>
      <c r="HTE87" s="266"/>
      <c r="HTF87" s="200"/>
      <c r="HTG87" s="266"/>
      <c r="HTH87" s="261"/>
      <c r="HTI87" s="265"/>
      <c r="HTJ87" s="266"/>
      <c r="HTK87" s="200"/>
      <c r="HTL87" s="266"/>
      <c r="HTM87" s="261"/>
      <c r="HTN87" s="265"/>
      <c r="HTO87" s="266"/>
      <c r="HTP87" s="200"/>
      <c r="HTQ87" s="266"/>
      <c r="HTR87" s="261"/>
      <c r="HTS87" s="265"/>
      <c r="HTT87" s="266"/>
      <c r="HTU87" s="200"/>
      <c r="HTV87" s="266"/>
      <c r="HTW87" s="261"/>
      <c r="HTX87" s="265"/>
      <c r="HTY87" s="266"/>
      <c r="HTZ87" s="200"/>
      <c r="HUA87" s="266"/>
      <c r="HUB87" s="261"/>
      <c r="HUC87" s="265"/>
      <c r="HUD87" s="266"/>
      <c r="HUE87" s="200"/>
      <c r="HUF87" s="266"/>
      <c r="HUG87" s="261"/>
      <c r="HUH87" s="265"/>
      <c r="HUI87" s="266"/>
      <c r="HUJ87" s="200"/>
      <c r="HUK87" s="266"/>
      <c r="HUL87" s="261"/>
      <c r="HUM87" s="265"/>
      <c r="HUN87" s="266"/>
      <c r="HUO87" s="200"/>
      <c r="HUP87" s="266"/>
      <c r="HUQ87" s="261"/>
      <c r="HUR87" s="265"/>
      <c r="HUS87" s="266"/>
      <c r="HUT87" s="200"/>
      <c r="HUU87" s="266"/>
      <c r="HUV87" s="261"/>
      <c r="HUW87" s="265"/>
      <c r="HUX87" s="266"/>
      <c r="HUY87" s="200"/>
      <c r="HUZ87" s="266"/>
      <c r="HVA87" s="261"/>
      <c r="HVB87" s="265"/>
      <c r="HVC87" s="266"/>
      <c r="HVD87" s="200"/>
      <c r="HVE87" s="266"/>
      <c r="HVF87" s="261"/>
      <c r="HVG87" s="265"/>
      <c r="HVH87" s="266"/>
      <c r="HVI87" s="200"/>
      <c r="HVJ87" s="266"/>
      <c r="HVK87" s="261"/>
      <c r="HVL87" s="265"/>
      <c r="HVM87" s="266"/>
      <c r="HVN87" s="200"/>
      <c r="HVO87" s="266"/>
      <c r="HVP87" s="261"/>
      <c r="HVQ87" s="265"/>
      <c r="HVR87" s="266"/>
      <c r="HVS87" s="200"/>
      <c r="HVT87" s="266"/>
      <c r="HVU87" s="261"/>
      <c r="HVV87" s="265"/>
      <c r="HVW87" s="266"/>
      <c r="HVX87" s="200"/>
      <c r="HVY87" s="266"/>
      <c r="HVZ87" s="261"/>
      <c r="HWA87" s="265"/>
      <c r="HWB87" s="266"/>
      <c r="HWC87" s="200"/>
      <c r="HWD87" s="266"/>
      <c r="HWE87" s="261"/>
      <c r="HWF87" s="265"/>
      <c r="HWG87" s="266"/>
      <c r="HWH87" s="200"/>
      <c r="HWI87" s="266"/>
      <c r="HWJ87" s="261"/>
      <c r="HWK87" s="265"/>
      <c r="HWL87" s="266"/>
      <c r="HWM87" s="200"/>
      <c r="HWN87" s="266"/>
      <c r="HWO87" s="261"/>
      <c r="HWP87" s="265"/>
      <c r="HWQ87" s="266"/>
      <c r="HWR87" s="200"/>
      <c r="HWS87" s="266"/>
      <c r="HWT87" s="261"/>
      <c r="HWU87" s="265"/>
      <c r="HWV87" s="266"/>
      <c r="HWW87" s="200"/>
      <c r="HWX87" s="266"/>
      <c r="HWY87" s="261"/>
      <c r="HWZ87" s="265"/>
      <c r="HXA87" s="266"/>
      <c r="HXB87" s="200"/>
      <c r="HXC87" s="266"/>
      <c r="HXD87" s="261"/>
      <c r="HXE87" s="265"/>
      <c r="HXF87" s="266"/>
      <c r="HXG87" s="200"/>
      <c r="HXH87" s="266"/>
      <c r="HXI87" s="261"/>
      <c r="HXJ87" s="265"/>
      <c r="HXK87" s="266"/>
      <c r="HXL87" s="200"/>
      <c r="HXM87" s="266"/>
      <c r="HXN87" s="261"/>
      <c r="HXO87" s="265"/>
      <c r="HXP87" s="266"/>
      <c r="HXQ87" s="200"/>
      <c r="HXR87" s="266"/>
      <c r="HXS87" s="261"/>
      <c r="HXT87" s="265"/>
      <c r="HXU87" s="266"/>
      <c r="HXV87" s="200"/>
      <c r="HXW87" s="266"/>
      <c r="HXX87" s="261"/>
      <c r="HXY87" s="265"/>
      <c r="HXZ87" s="266"/>
      <c r="HYA87" s="200"/>
      <c r="HYB87" s="266"/>
      <c r="HYC87" s="261"/>
      <c r="HYD87" s="265"/>
      <c r="HYE87" s="266"/>
      <c r="HYF87" s="200"/>
      <c r="HYG87" s="266"/>
      <c r="HYH87" s="261"/>
      <c r="HYI87" s="265"/>
      <c r="HYJ87" s="266"/>
      <c r="HYK87" s="200"/>
      <c r="HYL87" s="266"/>
      <c r="HYM87" s="261"/>
      <c r="HYN87" s="265"/>
      <c r="HYO87" s="266"/>
      <c r="HYP87" s="200"/>
      <c r="HYQ87" s="266"/>
      <c r="HYR87" s="261"/>
      <c r="HYS87" s="265"/>
      <c r="HYT87" s="266"/>
      <c r="HYU87" s="200"/>
      <c r="HYV87" s="266"/>
      <c r="HYW87" s="261"/>
      <c r="HYX87" s="265"/>
      <c r="HYY87" s="266"/>
      <c r="HYZ87" s="200"/>
      <c r="HZA87" s="266"/>
      <c r="HZB87" s="261"/>
      <c r="HZC87" s="265"/>
      <c r="HZD87" s="266"/>
      <c r="HZE87" s="200"/>
      <c r="HZF87" s="266"/>
      <c r="HZG87" s="261"/>
      <c r="HZH87" s="265"/>
      <c r="HZI87" s="266"/>
      <c r="HZJ87" s="200"/>
      <c r="HZK87" s="266"/>
      <c r="HZL87" s="261"/>
      <c r="HZM87" s="265"/>
      <c r="HZN87" s="266"/>
      <c r="HZO87" s="200"/>
      <c r="HZP87" s="266"/>
      <c r="HZQ87" s="261"/>
      <c r="HZR87" s="265"/>
      <c r="HZS87" s="266"/>
      <c r="HZT87" s="200"/>
      <c r="HZU87" s="266"/>
      <c r="HZV87" s="261"/>
      <c r="HZW87" s="265"/>
      <c r="HZX87" s="266"/>
      <c r="HZY87" s="200"/>
      <c r="HZZ87" s="266"/>
      <c r="IAA87" s="261"/>
      <c r="IAB87" s="265"/>
      <c r="IAC87" s="266"/>
      <c r="IAD87" s="200"/>
      <c r="IAE87" s="266"/>
      <c r="IAF87" s="261"/>
      <c r="IAG87" s="265"/>
      <c r="IAH87" s="266"/>
      <c r="IAI87" s="200"/>
      <c r="IAJ87" s="266"/>
      <c r="IAK87" s="261"/>
      <c r="IAL87" s="265"/>
      <c r="IAM87" s="266"/>
      <c r="IAN87" s="200"/>
      <c r="IAO87" s="266"/>
      <c r="IAP87" s="261"/>
      <c r="IAQ87" s="265"/>
      <c r="IAR87" s="266"/>
      <c r="IAS87" s="200"/>
      <c r="IAT87" s="266"/>
      <c r="IAU87" s="261"/>
      <c r="IAV87" s="265"/>
      <c r="IAW87" s="266"/>
      <c r="IAX87" s="200"/>
      <c r="IAY87" s="266"/>
      <c r="IAZ87" s="261"/>
      <c r="IBA87" s="265"/>
      <c r="IBB87" s="266"/>
      <c r="IBC87" s="200"/>
      <c r="IBD87" s="266"/>
      <c r="IBE87" s="261"/>
      <c r="IBF87" s="265"/>
      <c r="IBG87" s="266"/>
      <c r="IBH87" s="200"/>
      <c r="IBI87" s="266"/>
      <c r="IBJ87" s="261"/>
      <c r="IBK87" s="265"/>
      <c r="IBL87" s="266"/>
      <c r="IBM87" s="200"/>
      <c r="IBN87" s="266"/>
      <c r="IBO87" s="261"/>
      <c r="IBP87" s="265"/>
      <c r="IBQ87" s="266"/>
      <c r="IBR87" s="200"/>
      <c r="IBS87" s="266"/>
      <c r="IBT87" s="261"/>
      <c r="IBU87" s="265"/>
      <c r="IBV87" s="266"/>
      <c r="IBW87" s="200"/>
      <c r="IBX87" s="266"/>
      <c r="IBY87" s="261"/>
      <c r="IBZ87" s="265"/>
      <c r="ICA87" s="266"/>
      <c r="ICB87" s="200"/>
      <c r="ICC87" s="266"/>
      <c r="ICD87" s="261"/>
      <c r="ICE87" s="265"/>
      <c r="ICF87" s="266"/>
      <c r="ICG87" s="200"/>
      <c r="ICH87" s="266"/>
      <c r="ICI87" s="261"/>
      <c r="ICJ87" s="265"/>
      <c r="ICK87" s="266"/>
      <c r="ICL87" s="200"/>
      <c r="ICM87" s="266"/>
      <c r="ICN87" s="261"/>
      <c r="ICO87" s="265"/>
      <c r="ICP87" s="266"/>
      <c r="ICQ87" s="200"/>
      <c r="ICR87" s="266"/>
      <c r="ICS87" s="261"/>
      <c r="ICT87" s="265"/>
      <c r="ICU87" s="266"/>
      <c r="ICV87" s="200"/>
      <c r="ICW87" s="266"/>
      <c r="ICX87" s="261"/>
      <c r="ICY87" s="265"/>
      <c r="ICZ87" s="266"/>
      <c r="IDA87" s="200"/>
      <c r="IDB87" s="266"/>
      <c r="IDC87" s="261"/>
      <c r="IDD87" s="265"/>
      <c r="IDE87" s="266"/>
      <c r="IDF87" s="200"/>
      <c r="IDG87" s="266"/>
      <c r="IDH87" s="261"/>
      <c r="IDI87" s="265"/>
      <c r="IDJ87" s="266"/>
      <c r="IDK87" s="200"/>
      <c r="IDL87" s="266"/>
      <c r="IDM87" s="261"/>
      <c r="IDN87" s="265"/>
      <c r="IDO87" s="266"/>
      <c r="IDP87" s="200"/>
      <c r="IDQ87" s="266"/>
      <c r="IDR87" s="261"/>
      <c r="IDS87" s="265"/>
      <c r="IDT87" s="266"/>
      <c r="IDU87" s="200"/>
      <c r="IDV87" s="266"/>
      <c r="IDW87" s="261"/>
      <c r="IDX87" s="265"/>
      <c r="IDY87" s="266"/>
      <c r="IDZ87" s="200"/>
      <c r="IEA87" s="266"/>
      <c r="IEB87" s="261"/>
      <c r="IEC87" s="265"/>
      <c r="IED87" s="266"/>
      <c r="IEE87" s="200"/>
      <c r="IEF87" s="266"/>
      <c r="IEG87" s="261"/>
      <c r="IEH87" s="265"/>
      <c r="IEI87" s="266"/>
      <c r="IEJ87" s="200"/>
      <c r="IEK87" s="266"/>
      <c r="IEL87" s="261"/>
      <c r="IEM87" s="265"/>
      <c r="IEN87" s="266"/>
      <c r="IEO87" s="200"/>
      <c r="IEP87" s="266"/>
      <c r="IEQ87" s="261"/>
      <c r="IER87" s="265"/>
      <c r="IES87" s="266"/>
      <c r="IET87" s="200"/>
      <c r="IEU87" s="266"/>
      <c r="IEV87" s="261"/>
      <c r="IEW87" s="265"/>
      <c r="IEX87" s="266"/>
      <c r="IEY87" s="200"/>
      <c r="IEZ87" s="266"/>
      <c r="IFA87" s="261"/>
      <c r="IFB87" s="265"/>
      <c r="IFC87" s="266"/>
      <c r="IFD87" s="200"/>
      <c r="IFE87" s="266"/>
      <c r="IFF87" s="261"/>
      <c r="IFG87" s="265"/>
      <c r="IFH87" s="266"/>
      <c r="IFI87" s="200"/>
      <c r="IFJ87" s="266"/>
      <c r="IFK87" s="261"/>
      <c r="IFL87" s="265"/>
      <c r="IFM87" s="266"/>
      <c r="IFN87" s="200"/>
      <c r="IFO87" s="266"/>
      <c r="IFP87" s="261"/>
      <c r="IFQ87" s="265"/>
      <c r="IFR87" s="266"/>
      <c r="IFS87" s="200"/>
      <c r="IFT87" s="266"/>
      <c r="IFU87" s="261"/>
      <c r="IFV87" s="265"/>
      <c r="IFW87" s="266"/>
      <c r="IFX87" s="200"/>
      <c r="IFY87" s="266"/>
      <c r="IFZ87" s="261"/>
      <c r="IGA87" s="265"/>
      <c r="IGB87" s="266"/>
      <c r="IGC87" s="200"/>
      <c r="IGD87" s="266"/>
      <c r="IGE87" s="261"/>
      <c r="IGF87" s="265"/>
      <c r="IGG87" s="266"/>
      <c r="IGH87" s="200"/>
      <c r="IGI87" s="266"/>
      <c r="IGJ87" s="261"/>
      <c r="IGK87" s="265"/>
      <c r="IGL87" s="266"/>
      <c r="IGM87" s="200"/>
      <c r="IGN87" s="266"/>
      <c r="IGO87" s="261"/>
      <c r="IGP87" s="265"/>
      <c r="IGQ87" s="266"/>
      <c r="IGR87" s="200"/>
      <c r="IGS87" s="266"/>
      <c r="IGT87" s="261"/>
      <c r="IGU87" s="265"/>
      <c r="IGV87" s="266"/>
      <c r="IGW87" s="200"/>
      <c r="IGX87" s="266"/>
      <c r="IGY87" s="261"/>
      <c r="IGZ87" s="265"/>
      <c r="IHA87" s="266"/>
      <c r="IHB87" s="200"/>
      <c r="IHC87" s="266"/>
      <c r="IHD87" s="261"/>
      <c r="IHE87" s="265"/>
      <c r="IHF87" s="266"/>
      <c r="IHG87" s="200"/>
      <c r="IHH87" s="266"/>
      <c r="IHI87" s="261"/>
      <c r="IHJ87" s="265"/>
      <c r="IHK87" s="266"/>
      <c r="IHL87" s="200"/>
      <c r="IHM87" s="266"/>
      <c r="IHN87" s="261"/>
      <c r="IHO87" s="265"/>
      <c r="IHP87" s="266"/>
      <c r="IHQ87" s="200"/>
      <c r="IHR87" s="266"/>
      <c r="IHS87" s="261"/>
      <c r="IHT87" s="265"/>
      <c r="IHU87" s="266"/>
      <c r="IHV87" s="200"/>
      <c r="IHW87" s="266"/>
      <c r="IHX87" s="261"/>
      <c r="IHY87" s="265"/>
      <c r="IHZ87" s="266"/>
      <c r="IIA87" s="200"/>
      <c r="IIB87" s="266"/>
      <c r="IIC87" s="261"/>
      <c r="IID87" s="265"/>
      <c r="IIE87" s="266"/>
      <c r="IIF87" s="200"/>
      <c r="IIG87" s="266"/>
      <c r="IIH87" s="261"/>
      <c r="III87" s="265"/>
      <c r="IIJ87" s="266"/>
      <c r="IIK87" s="200"/>
      <c r="IIL87" s="266"/>
      <c r="IIM87" s="261"/>
      <c r="IIN87" s="265"/>
      <c r="IIO87" s="266"/>
      <c r="IIP87" s="200"/>
      <c r="IIQ87" s="266"/>
      <c r="IIR87" s="261"/>
      <c r="IIS87" s="265"/>
      <c r="IIT87" s="266"/>
      <c r="IIU87" s="200"/>
      <c r="IIV87" s="266"/>
      <c r="IIW87" s="261"/>
      <c r="IIX87" s="265"/>
      <c r="IIY87" s="266"/>
      <c r="IIZ87" s="200"/>
      <c r="IJA87" s="266"/>
      <c r="IJB87" s="261"/>
      <c r="IJC87" s="265"/>
      <c r="IJD87" s="266"/>
      <c r="IJE87" s="200"/>
      <c r="IJF87" s="266"/>
      <c r="IJG87" s="261"/>
      <c r="IJH87" s="265"/>
      <c r="IJI87" s="266"/>
      <c r="IJJ87" s="200"/>
      <c r="IJK87" s="266"/>
      <c r="IJL87" s="261"/>
      <c r="IJM87" s="265"/>
      <c r="IJN87" s="266"/>
      <c r="IJO87" s="200"/>
      <c r="IJP87" s="266"/>
      <c r="IJQ87" s="261"/>
      <c r="IJR87" s="265"/>
      <c r="IJS87" s="266"/>
      <c r="IJT87" s="200"/>
      <c r="IJU87" s="266"/>
      <c r="IJV87" s="261"/>
      <c r="IJW87" s="265"/>
      <c r="IJX87" s="266"/>
      <c r="IJY87" s="200"/>
      <c r="IJZ87" s="266"/>
      <c r="IKA87" s="261"/>
      <c r="IKB87" s="265"/>
      <c r="IKC87" s="266"/>
      <c r="IKD87" s="200"/>
      <c r="IKE87" s="266"/>
      <c r="IKF87" s="261"/>
      <c r="IKG87" s="265"/>
      <c r="IKH87" s="266"/>
      <c r="IKI87" s="200"/>
      <c r="IKJ87" s="266"/>
      <c r="IKK87" s="261"/>
      <c r="IKL87" s="265"/>
      <c r="IKM87" s="266"/>
      <c r="IKN87" s="200"/>
      <c r="IKO87" s="266"/>
      <c r="IKP87" s="261"/>
      <c r="IKQ87" s="265"/>
      <c r="IKR87" s="266"/>
      <c r="IKS87" s="200"/>
      <c r="IKT87" s="266"/>
      <c r="IKU87" s="261"/>
      <c r="IKV87" s="265"/>
      <c r="IKW87" s="266"/>
      <c r="IKX87" s="200"/>
      <c r="IKY87" s="266"/>
      <c r="IKZ87" s="261"/>
      <c r="ILA87" s="265"/>
      <c r="ILB87" s="266"/>
      <c r="ILC87" s="200"/>
      <c r="ILD87" s="266"/>
      <c r="ILE87" s="261"/>
      <c r="ILF87" s="265"/>
      <c r="ILG87" s="266"/>
      <c r="ILH87" s="200"/>
      <c r="ILI87" s="266"/>
      <c r="ILJ87" s="261"/>
      <c r="ILK87" s="265"/>
      <c r="ILL87" s="266"/>
      <c r="ILM87" s="200"/>
      <c r="ILN87" s="266"/>
      <c r="ILO87" s="261"/>
      <c r="ILP87" s="265"/>
      <c r="ILQ87" s="266"/>
      <c r="ILR87" s="200"/>
      <c r="ILS87" s="266"/>
      <c r="ILT87" s="261"/>
      <c r="ILU87" s="265"/>
      <c r="ILV87" s="266"/>
      <c r="ILW87" s="200"/>
      <c r="ILX87" s="266"/>
      <c r="ILY87" s="261"/>
      <c r="ILZ87" s="265"/>
      <c r="IMA87" s="266"/>
      <c r="IMB87" s="200"/>
      <c r="IMC87" s="266"/>
      <c r="IMD87" s="261"/>
      <c r="IME87" s="265"/>
      <c r="IMF87" s="266"/>
      <c r="IMG87" s="200"/>
      <c r="IMH87" s="266"/>
      <c r="IMI87" s="261"/>
      <c r="IMJ87" s="265"/>
      <c r="IMK87" s="266"/>
      <c r="IML87" s="200"/>
      <c r="IMM87" s="266"/>
      <c r="IMN87" s="261"/>
      <c r="IMO87" s="265"/>
      <c r="IMP87" s="266"/>
      <c r="IMQ87" s="200"/>
      <c r="IMR87" s="266"/>
      <c r="IMS87" s="261"/>
      <c r="IMT87" s="265"/>
      <c r="IMU87" s="266"/>
      <c r="IMV87" s="200"/>
      <c r="IMW87" s="266"/>
      <c r="IMX87" s="261"/>
      <c r="IMY87" s="265"/>
      <c r="IMZ87" s="266"/>
      <c r="INA87" s="200"/>
      <c r="INB87" s="266"/>
      <c r="INC87" s="261"/>
      <c r="IND87" s="265"/>
      <c r="INE87" s="266"/>
      <c r="INF87" s="200"/>
      <c r="ING87" s="266"/>
      <c r="INH87" s="261"/>
      <c r="INI87" s="265"/>
      <c r="INJ87" s="266"/>
      <c r="INK87" s="200"/>
      <c r="INL87" s="266"/>
      <c r="INM87" s="261"/>
      <c r="INN87" s="265"/>
      <c r="INO87" s="266"/>
      <c r="INP87" s="200"/>
      <c r="INQ87" s="266"/>
      <c r="INR87" s="261"/>
      <c r="INS87" s="265"/>
      <c r="INT87" s="266"/>
      <c r="INU87" s="200"/>
      <c r="INV87" s="266"/>
      <c r="INW87" s="261"/>
      <c r="INX87" s="265"/>
      <c r="INY87" s="266"/>
      <c r="INZ87" s="200"/>
      <c r="IOA87" s="266"/>
      <c r="IOB87" s="261"/>
      <c r="IOC87" s="265"/>
      <c r="IOD87" s="266"/>
      <c r="IOE87" s="200"/>
      <c r="IOF87" s="266"/>
      <c r="IOG87" s="261"/>
      <c r="IOH87" s="265"/>
      <c r="IOI87" s="266"/>
      <c r="IOJ87" s="200"/>
      <c r="IOK87" s="266"/>
      <c r="IOL87" s="261"/>
      <c r="IOM87" s="265"/>
      <c r="ION87" s="266"/>
      <c r="IOO87" s="200"/>
      <c r="IOP87" s="266"/>
      <c r="IOQ87" s="261"/>
      <c r="IOR87" s="265"/>
      <c r="IOS87" s="266"/>
      <c r="IOT87" s="200"/>
      <c r="IOU87" s="266"/>
      <c r="IOV87" s="261"/>
      <c r="IOW87" s="265"/>
      <c r="IOX87" s="266"/>
      <c r="IOY87" s="200"/>
      <c r="IOZ87" s="266"/>
      <c r="IPA87" s="261"/>
      <c r="IPB87" s="265"/>
      <c r="IPC87" s="266"/>
      <c r="IPD87" s="200"/>
      <c r="IPE87" s="266"/>
      <c r="IPF87" s="261"/>
      <c r="IPG87" s="265"/>
      <c r="IPH87" s="266"/>
      <c r="IPI87" s="200"/>
      <c r="IPJ87" s="266"/>
      <c r="IPK87" s="261"/>
      <c r="IPL87" s="265"/>
      <c r="IPM87" s="266"/>
      <c r="IPN87" s="200"/>
      <c r="IPO87" s="266"/>
      <c r="IPP87" s="261"/>
      <c r="IPQ87" s="265"/>
      <c r="IPR87" s="266"/>
      <c r="IPS87" s="200"/>
      <c r="IPT87" s="266"/>
      <c r="IPU87" s="261"/>
      <c r="IPV87" s="265"/>
      <c r="IPW87" s="266"/>
      <c r="IPX87" s="200"/>
      <c r="IPY87" s="266"/>
      <c r="IPZ87" s="261"/>
      <c r="IQA87" s="265"/>
      <c r="IQB87" s="266"/>
      <c r="IQC87" s="200"/>
      <c r="IQD87" s="266"/>
      <c r="IQE87" s="261"/>
      <c r="IQF87" s="265"/>
      <c r="IQG87" s="266"/>
      <c r="IQH87" s="200"/>
      <c r="IQI87" s="266"/>
      <c r="IQJ87" s="261"/>
      <c r="IQK87" s="265"/>
      <c r="IQL87" s="266"/>
      <c r="IQM87" s="200"/>
      <c r="IQN87" s="266"/>
      <c r="IQO87" s="261"/>
      <c r="IQP87" s="265"/>
      <c r="IQQ87" s="266"/>
      <c r="IQR87" s="200"/>
      <c r="IQS87" s="266"/>
      <c r="IQT87" s="261"/>
      <c r="IQU87" s="265"/>
      <c r="IQV87" s="266"/>
      <c r="IQW87" s="200"/>
      <c r="IQX87" s="266"/>
      <c r="IQY87" s="261"/>
      <c r="IQZ87" s="265"/>
      <c r="IRA87" s="266"/>
      <c r="IRB87" s="200"/>
      <c r="IRC87" s="266"/>
      <c r="IRD87" s="261"/>
      <c r="IRE87" s="265"/>
      <c r="IRF87" s="266"/>
      <c r="IRG87" s="200"/>
      <c r="IRH87" s="266"/>
      <c r="IRI87" s="261"/>
      <c r="IRJ87" s="265"/>
      <c r="IRK87" s="266"/>
      <c r="IRL87" s="200"/>
      <c r="IRM87" s="266"/>
      <c r="IRN87" s="261"/>
      <c r="IRO87" s="265"/>
      <c r="IRP87" s="266"/>
      <c r="IRQ87" s="200"/>
      <c r="IRR87" s="266"/>
      <c r="IRS87" s="261"/>
      <c r="IRT87" s="265"/>
      <c r="IRU87" s="266"/>
      <c r="IRV87" s="200"/>
      <c r="IRW87" s="266"/>
      <c r="IRX87" s="261"/>
      <c r="IRY87" s="265"/>
      <c r="IRZ87" s="266"/>
      <c r="ISA87" s="200"/>
      <c r="ISB87" s="266"/>
      <c r="ISC87" s="261"/>
      <c r="ISD87" s="265"/>
      <c r="ISE87" s="266"/>
      <c r="ISF87" s="200"/>
      <c r="ISG87" s="266"/>
      <c r="ISH87" s="261"/>
      <c r="ISI87" s="265"/>
      <c r="ISJ87" s="266"/>
      <c r="ISK87" s="200"/>
      <c r="ISL87" s="266"/>
      <c r="ISM87" s="261"/>
      <c r="ISN87" s="265"/>
      <c r="ISO87" s="266"/>
      <c r="ISP87" s="200"/>
      <c r="ISQ87" s="266"/>
      <c r="ISR87" s="261"/>
      <c r="ISS87" s="265"/>
      <c r="IST87" s="266"/>
      <c r="ISU87" s="200"/>
      <c r="ISV87" s="266"/>
      <c r="ISW87" s="261"/>
      <c r="ISX87" s="265"/>
      <c r="ISY87" s="266"/>
      <c r="ISZ87" s="200"/>
      <c r="ITA87" s="266"/>
      <c r="ITB87" s="261"/>
      <c r="ITC87" s="265"/>
      <c r="ITD87" s="266"/>
      <c r="ITE87" s="200"/>
      <c r="ITF87" s="266"/>
      <c r="ITG87" s="261"/>
      <c r="ITH87" s="265"/>
      <c r="ITI87" s="266"/>
      <c r="ITJ87" s="200"/>
      <c r="ITK87" s="266"/>
      <c r="ITL87" s="261"/>
      <c r="ITM87" s="265"/>
      <c r="ITN87" s="266"/>
      <c r="ITO87" s="200"/>
      <c r="ITP87" s="266"/>
      <c r="ITQ87" s="261"/>
      <c r="ITR87" s="265"/>
      <c r="ITS87" s="266"/>
      <c r="ITT87" s="200"/>
      <c r="ITU87" s="266"/>
      <c r="ITV87" s="261"/>
      <c r="ITW87" s="265"/>
      <c r="ITX87" s="266"/>
      <c r="ITY87" s="200"/>
      <c r="ITZ87" s="266"/>
      <c r="IUA87" s="261"/>
      <c r="IUB87" s="265"/>
      <c r="IUC87" s="266"/>
      <c r="IUD87" s="200"/>
      <c r="IUE87" s="266"/>
      <c r="IUF87" s="261"/>
      <c r="IUG87" s="265"/>
      <c r="IUH87" s="266"/>
      <c r="IUI87" s="200"/>
      <c r="IUJ87" s="266"/>
      <c r="IUK87" s="261"/>
      <c r="IUL87" s="265"/>
      <c r="IUM87" s="266"/>
      <c r="IUN87" s="200"/>
      <c r="IUO87" s="266"/>
      <c r="IUP87" s="261"/>
      <c r="IUQ87" s="265"/>
      <c r="IUR87" s="266"/>
      <c r="IUS87" s="200"/>
      <c r="IUT87" s="266"/>
      <c r="IUU87" s="261"/>
      <c r="IUV87" s="265"/>
      <c r="IUW87" s="266"/>
      <c r="IUX87" s="200"/>
      <c r="IUY87" s="266"/>
      <c r="IUZ87" s="261"/>
      <c r="IVA87" s="265"/>
      <c r="IVB87" s="266"/>
      <c r="IVC87" s="200"/>
      <c r="IVD87" s="266"/>
      <c r="IVE87" s="261"/>
      <c r="IVF87" s="265"/>
      <c r="IVG87" s="266"/>
      <c r="IVH87" s="200"/>
      <c r="IVI87" s="266"/>
      <c r="IVJ87" s="261"/>
      <c r="IVK87" s="265"/>
      <c r="IVL87" s="266"/>
      <c r="IVM87" s="200"/>
      <c r="IVN87" s="266"/>
      <c r="IVO87" s="261"/>
      <c r="IVP87" s="265"/>
      <c r="IVQ87" s="266"/>
      <c r="IVR87" s="200"/>
      <c r="IVS87" s="266"/>
      <c r="IVT87" s="261"/>
      <c r="IVU87" s="265"/>
      <c r="IVV87" s="266"/>
      <c r="IVW87" s="200"/>
      <c r="IVX87" s="266"/>
      <c r="IVY87" s="261"/>
      <c r="IVZ87" s="265"/>
      <c r="IWA87" s="266"/>
      <c r="IWB87" s="200"/>
      <c r="IWC87" s="266"/>
      <c r="IWD87" s="261"/>
      <c r="IWE87" s="265"/>
      <c r="IWF87" s="266"/>
      <c r="IWG87" s="200"/>
      <c r="IWH87" s="266"/>
      <c r="IWI87" s="261"/>
      <c r="IWJ87" s="265"/>
      <c r="IWK87" s="266"/>
      <c r="IWL87" s="200"/>
      <c r="IWM87" s="266"/>
      <c r="IWN87" s="261"/>
      <c r="IWO87" s="265"/>
      <c r="IWP87" s="266"/>
      <c r="IWQ87" s="200"/>
      <c r="IWR87" s="266"/>
      <c r="IWS87" s="261"/>
      <c r="IWT87" s="265"/>
      <c r="IWU87" s="266"/>
      <c r="IWV87" s="200"/>
      <c r="IWW87" s="266"/>
      <c r="IWX87" s="261"/>
      <c r="IWY87" s="265"/>
      <c r="IWZ87" s="266"/>
      <c r="IXA87" s="200"/>
      <c r="IXB87" s="266"/>
      <c r="IXC87" s="261"/>
      <c r="IXD87" s="265"/>
      <c r="IXE87" s="266"/>
      <c r="IXF87" s="200"/>
      <c r="IXG87" s="266"/>
      <c r="IXH87" s="261"/>
      <c r="IXI87" s="265"/>
      <c r="IXJ87" s="266"/>
      <c r="IXK87" s="200"/>
      <c r="IXL87" s="266"/>
      <c r="IXM87" s="261"/>
      <c r="IXN87" s="265"/>
      <c r="IXO87" s="266"/>
      <c r="IXP87" s="200"/>
      <c r="IXQ87" s="266"/>
      <c r="IXR87" s="261"/>
      <c r="IXS87" s="265"/>
      <c r="IXT87" s="266"/>
      <c r="IXU87" s="200"/>
      <c r="IXV87" s="266"/>
      <c r="IXW87" s="261"/>
      <c r="IXX87" s="265"/>
      <c r="IXY87" s="266"/>
      <c r="IXZ87" s="200"/>
      <c r="IYA87" s="266"/>
      <c r="IYB87" s="261"/>
      <c r="IYC87" s="265"/>
      <c r="IYD87" s="266"/>
      <c r="IYE87" s="200"/>
      <c r="IYF87" s="266"/>
      <c r="IYG87" s="261"/>
      <c r="IYH87" s="265"/>
      <c r="IYI87" s="266"/>
      <c r="IYJ87" s="200"/>
      <c r="IYK87" s="266"/>
      <c r="IYL87" s="261"/>
      <c r="IYM87" s="265"/>
      <c r="IYN87" s="266"/>
      <c r="IYO87" s="200"/>
      <c r="IYP87" s="266"/>
      <c r="IYQ87" s="261"/>
      <c r="IYR87" s="265"/>
      <c r="IYS87" s="266"/>
      <c r="IYT87" s="200"/>
      <c r="IYU87" s="266"/>
      <c r="IYV87" s="261"/>
      <c r="IYW87" s="265"/>
      <c r="IYX87" s="266"/>
      <c r="IYY87" s="200"/>
      <c r="IYZ87" s="266"/>
      <c r="IZA87" s="261"/>
      <c r="IZB87" s="265"/>
      <c r="IZC87" s="266"/>
      <c r="IZD87" s="200"/>
      <c r="IZE87" s="266"/>
      <c r="IZF87" s="261"/>
      <c r="IZG87" s="265"/>
      <c r="IZH87" s="266"/>
      <c r="IZI87" s="200"/>
      <c r="IZJ87" s="266"/>
      <c r="IZK87" s="261"/>
      <c r="IZL87" s="265"/>
      <c r="IZM87" s="266"/>
      <c r="IZN87" s="200"/>
      <c r="IZO87" s="266"/>
      <c r="IZP87" s="261"/>
      <c r="IZQ87" s="265"/>
      <c r="IZR87" s="266"/>
      <c r="IZS87" s="200"/>
      <c r="IZT87" s="266"/>
      <c r="IZU87" s="261"/>
      <c r="IZV87" s="265"/>
      <c r="IZW87" s="266"/>
      <c r="IZX87" s="200"/>
      <c r="IZY87" s="266"/>
      <c r="IZZ87" s="261"/>
      <c r="JAA87" s="265"/>
      <c r="JAB87" s="266"/>
      <c r="JAC87" s="200"/>
      <c r="JAD87" s="266"/>
      <c r="JAE87" s="261"/>
      <c r="JAF87" s="265"/>
      <c r="JAG87" s="266"/>
      <c r="JAH87" s="200"/>
      <c r="JAI87" s="266"/>
      <c r="JAJ87" s="261"/>
      <c r="JAK87" s="265"/>
      <c r="JAL87" s="266"/>
      <c r="JAM87" s="200"/>
      <c r="JAN87" s="266"/>
      <c r="JAO87" s="261"/>
      <c r="JAP87" s="265"/>
      <c r="JAQ87" s="266"/>
      <c r="JAR87" s="200"/>
      <c r="JAS87" s="266"/>
      <c r="JAT87" s="261"/>
      <c r="JAU87" s="265"/>
      <c r="JAV87" s="266"/>
      <c r="JAW87" s="200"/>
      <c r="JAX87" s="266"/>
      <c r="JAY87" s="261"/>
      <c r="JAZ87" s="265"/>
      <c r="JBA87" s="266"/>
      <c r="JBB87" s="200"/>
      <c r="JBC87" s="266"/>
      <c r="JBD87" s="261"/>
      <c r="JBE87" s="265"/>
      <c r="JBF87" s="266"/>
      <c r="JBG87" s="200"/>
      <c r="JBH87" s="266"/>
      <c r="JBI87" s="261"/>
      <c r="JBJ87" s="265"/>
      <c r="JBK87" s="266"/>
      <c r="JBL87" s="200"/>
      <c r="JBM87" s="266"/>
      <c r="JBN87" s="261"/>
      <c r="JBO87" s="265"/>
      <c r="JBP87" s="266"/>
      <c r="JBQ87" s="200"/>
      <c r="JBR87" s="266"/>
      <c r="JBS87" s="261"/>
      <c r="JBT87" s="265"/>
      <c r="JBU87" s="266"/>
      <c r="JBV87" s="200"/>
      <c r="JBW87" s="266"/>
      <c r="JBX87" s="261"/>
      <c r="JBY87" s="265"/>
      <c r="JBZ87" s="266"/>
      <c r="JCA87" s="200"/>
      <c r="JCB87" s="266"/>
      <c r="JCC87" s="261"/>
      <c r="JCD87" s="265"/>
      <c r="JCE87" s="266"/>
      <c r="JCF87" s="200"/>
      <c r="JCG87" s="266"/>
      <c r="JCH87" s="261"/>
      <c r="JCI87" s="265"/>
      <c r="JCJ87" s="266"/>
      <c r="JCK87" s="200"/>
      <c r="JCL87" s="266"/>
      <c r="JCM87" s="261"/>
      <c r="JCN87" s="265"/>
      <c r="JCO87" s="266"/>
      <c r="JCP87" s="200"/>
      <c r="JCQ87" s="266"/>
      <c r="JCR87" s="261"/>
      <c r="JCS87" s="265"/>
      <c r="JCT87" s="266"/>
      <c r="JCU87" s="200"/>
      <c r="JCV87" s="266"/>
      <c r="JCW87" s="261"/>
      <c r="JCX87" s="265"/>
      <c r="JCY87" s="266"/>
      <c r="JCZ87" s="200"/>
      <c r="JDA87" s="266"/>
      <c r="JDB87" s="261"/>
      <c r="JDC87" s="265"/>
      <c r="JDD87" s="266"/>
      <c r="JDE87" s="200"/>
      <c r="JDF87" s="266"/>
      <c r="JDG87" s="261"/>
      <c r="JDH87" s="265"/>
      <c r="JDI87" s="266"/>
      <c r="JDJ87" s="200"/>
      <c r="JDK87" s="266"/>
      <c r="JDL87" s="261"/>
      <c r="JDM87" s="265"/>
      <c r="JDN87" s="266"/>
      <c r="JDO87" s="200"/>
      <c r="JDP87" s="266"/>
      <c r="JDQ87" s="261"/>
      <c r="JDR87" s="265"/>
      <c r="JDS87" s="266"/>
      <c r="JDT87" s="200"/>
      <c r="JDU87" s="266"/>
      <c r="JDV87" s="261"/>
      <c r="JDW87" s="265"/>
      <c r="JDX87" s="266"/>
      <c r="JDY87" s="200"/>
      <c r="JDZ87" s="266"/>
      <c r="JEA87" s="261"/>
      <c r="JEB87" s="265"/>
      <c r="JEC87" s="266"/>
      <c r="JED87" s="200"/>
      <c r="JEE87" s="266"/>
      <c r="JEF87" s="261"/>
      <c r="JEG87" s="265"/>
      <c r="JEH87" s="266"/>
      <c r="JEI87" s="200"/>
      <c r="JEJ87" s="266"/>
      <c r="JEK87" s="261"/>
      <c r="JEL87" s="265"/>
      <c r="JEM87" s="266"/>
      <c r="JEN87" s="200"/>
      <c r="JEO87" s="266"/>
      <c r="JEP87" s="261"/>
      <c r="JEQ87" s="265"/>
      <c r="JER87" s="266"/>
      <c r="JES87" s="200"/>
      <c r="JET87" s="266"/>
      <c r="JEU87" s="261"/>
      <c r="JEV87" s="265"/>
      <c r="JEW87" s="266"/>
      <c r="JEX87" s="200"/>
      <c r="JEY87" s="266"/>
      <c r="JEZ87" s="261"/>
      <c r="JFA87" s="265"/>
      <c r="JFB87" s="266"/>
      <c r="JFC87" s="200"/>
      <c r="JFD87" s="266"/>
      <c r="JFE87" s="261"/>
      <c r="JFF87" s="265"/>
      <c r="JFG87" s="266"/>
      <c r="JFH87" s="200"/>
      <c r="JFI87" s="266"/>
      <c r="JFJ87" s="261"/>
      <c r="JFK87" s="265"/>
      <c r="JFL87" s="266"/>
      <c r="JFM87" s="200"/>
      <c r="JFN87" s="266"/>
      <c r="JFO87" s="261"/>
      <c r="JFP87" s="265"/>
      <c r="JFQ87" s="266"/>
      <c r="JFR87" s="200"/>
      <c r="JFS87" s="266"/>
      <c r="JFT87" s="261"/>
      <c r="JFU87" s="265"/>
      <c r="JFV87" s="266"/>
      <c r="JFW87" s="200"/>
      <c r="JFX87" s="266"/>
      <c r="JFY87" s="261"/>
      <c r="JFZ87" s="265"/>
      <c r="JGA87" s="266"/>
      <c r="JGB87" s="200"/>
      <c r="JGC87" s="266"/>
      <c r="JGD87" s="261"/>
      <c r="JGE87" s="265"/>
      <c r="JGF87" s="266"/>
      <c r="JGG87" s="200"/>
      <c r="JGH87" s="266"/>
      <c r="JGI87" s="261"/>
      <c r="JGJ87" s="265"/>
      <c r="JGK87" s="266"/>
      <c r="JGL87" s="200"/>
      <c r="JGM87" s="266"/>
      <c r="JGN87" s="261"/>
      <c r="JGO87" s="265"/>
      <c r="JGP87" s="266"/>
      <c r="JGQ87" s="200"/>
      <c r="JGR87" s="266"/>
      <c r="JGS87" s="261"/>
      <c r="JGT87" s="265"/>
      <c r="JGU87" s="266"/>
      <c r="JGV87" s="200"/>
      <c r="JGW87" s="266"/>
      <c r="JGX87" s="261"/>
      <c r="JGY87" s="265"/>
      <c r="JGZ87" s="266"/>
      <c r="JHA87" s="200"/>
      <c r="JHB87" s="266"/>
      <c r="JHC87" s="261"/>
      <c r="JHD87" s="265"/>
      <c r="JHE87" s="266"/>
      <c r="JHF87" s="200"/>
      <c r="JHG87" s="266"/>
      <c r="JHH87" s="261"/>
      <c r="JHI87" s="265"/>
      <c r="JHJ87" s="266"/>
      <c r="JHK87" s="200"/>
      <c r="JHL87" s="266"/>
      <c r="JHM87" s="261"/>
      <c r="JHN87" s="265"/>
      <c r="JHO87" s="266"/>
      <c r="JHP87" s="200"/>
      <c r="JHQ87" s="266"/>
      <c r="JHR87" s="261"/>
      <c r="JHS87" s="265"/>
      <c r="JHT87" s="266"/>
      <c r="JHU87" s="200"/>
      <c r="JHV87" s="266"/>
      <c r="JHW87" s="261"/>
      <c r="JHX87" s="265"/>
      <c r="JHY87" s="266"/>
      <c r="JHZ87" s="200"/>
      <c r="JIA87" s="266"/>
      <c r="JIB87" s="261"/>
      <c r="JIC87" s="265"/>
      <c r="JID87" s="266"/>
      <c r="JIE87" s="200"/>
      <c r="JIF87" s="266"/>
      <c r="JIG87" s="261"/>
      <c r="JIH87" s="265"/>
      <c r="JII87" s="266"/>
      <c r="JIJ87" s="200"/>
      <c r="JIK87" s="266"/>
      <c r="JIL87" s="261"/>
      <c r="JIM87" s="265"/>
      <c r="JIN87" s="266"/>
      <c r="JIO87" s="200"/>
      <c r="JIP87" s="266"/>
      <c r="JIQ87" s="261"/>
      <c r="JIR87" s="265"/>
      <c r="JIS87" s="266"/>
      <c r="JIT87" s="200"/>
      <c r="JIU87" s="266"/>
      <c r="JIV87" s="261"/>
      <c r="JIW87" s="265"/>
      <c r="JIX87" s="266"/>
      <c r="JIY87" s="200"/>
      <c r="JIZ87" s="266"/>
      <c r="JJA87" s="261"/>
      <c r="JJB87" s="265"/>
      <c r="JJC87" s="266"/>
      <c r="JJD87" s="200"/>
      <c r="JJE87" s="266"/>
      <c r="JJF87" s="261"/>
      <c r="JJG87" s="265"/>
      <c r="JJH87" s="266"/>
      <c r="JJI87" s="200"/>
      <c r="JJJ87" s="266"/>
      <c r="JJK87" s="261"/>
      <c r="JJL87" s="265"/>
      <c r="JJM87" s="266"/>
      <c r="JJN87" s="200"/>
      <c r="JJO87" s="266"/>
      <c r="JJP87" s="261"/>
      <c r="JJQ87" s="265"/>
      <c r="JJR87" s="266"/>
      <c r="JJS87" s="200"/>
      <c r="JJT87" s="266"/>
      <c r="JJU87" s="261"/>
      <c r="JJV87" s="265"/>
      <c r="JJW87" s="266"/>
      <c r="JJX87" s="200"/>
      <c r="JJY87" s="266"/>
      <c r="JJZ87" s="261"/>
      <c r="JKA87" s="265"/>
      <c r="JKB87" s="266"/>
      <c r="JKC87" s="200"/>
      <c r="JKD87" s="266"/>
      <c r="JKE87" s="261"/>
      <c r="JKF87" s="265"/>
      <c r="JKG87" s="266"/>
      <c r="JKH87" s="200"/>
      <c r="JKI87" s="266"/>
      <c r="JKJ87" s="261"/>
      <c r="JKK87" s="265"/>
      <c r="JKL87" s="266"/>
      <c r="JKM87" s="200"/>
      <c r="JKN87" s="266"/>
      <c r="JKO87" s="261"/>
      <c r="JKP87" s="265"/>
      <c r="JKQ87" s="266"/>
      <c r="JKR87" s="200"/>
      <c r="JKS87" s="266"/>
      <c r="JKT87" s="261"/>
      <c r="JKU87" s="265"/>
      <c r="JKV87" s="266"/>
      <c r="JKW87" s="200"/>
      <c r="JKX87" s="266"/>
      <c r="JKY87" s="261"/>
      <c r="JKZ87" s="265"/>
      <c r="JLA87" s="266"/>
      <c r="JLB87" s="200"/>
      <c r="JLC87" s="266"/>
      <c r="JLD87" s="261"/>
      <c r="JLE87" s="265"/>
      <c r="JLF87" s="266"/>
      <c r="JLG87" s="200"/>
      <c r="JLH87" s="266"/>
      <c r="JLI87" s="261"/>
      <c r="JLJ87" s="265"/>
      <c r="JLK87" s="266"/>
      <c r="JLL87" s="200"/>
      <c r="JLM87" s="266"/>
      <c r="JLN87" s="261"/>
      <c r="JLO87" s="265"/>
      <c r="JLP87" s="266"/>
      <c r="JLQ87" s="200"/>
      <c r="JLR87" s="266"/>
      <c r="JLS87" s="261"/>
      <c r="JLT87" s="265"/>
      <c r="JLU87" s="266"/>
      <c r="JLV87" s="200"/>
      <c r="JLW87" s="266"/>
      <c r="JLX87" s="261"/>
      <c r="JLY87" s="265"/>
      <c r="JLZ87" s="266"/>
      <c r="JMA87" s="200"/>
      <c r="JMB87" s="266"/>
      <c r="JMC87" s="261"/>
      <c r="JMD87" s="265"/>
      <c r="JME87" s="266"/>
      <c r="JMF87" s="200"/>
      <c r="JMG87" s="266"/>
      <c r="JMH87" s="261"/>
      <c r="JMI87" s="265"/>
      <c r="JMJ87" s="266"/>
      <c r="JMK87" s="200"/>
      <c r="JML87" s="266"/>
      <c r="JMM87" s="261"/>
      <c r="JMN87" s="265"/>
      <c r="JMO87" s="266"/>
      <c r="JMP87" s="200"/>
      <c r="JMQ87" s="266"/>
      <c r="JMR87" s="261"/>
      <c r="JMS87" s="265"/>
      <c r="JMT87" s="266"/>
      <c r="JMU87" s="200"/>
      <c r="JMV87" s="266"/>
      <c r="JMW87" s="261"/>
      <c r="JMX87" s="265"/>
      <c r="JMY87" s="266"/>
      <c r="JMZ87" s="200"/>
      <c r="JNA87" s="266"/>
      <c r="JNB87" s="261"/>
      <c r="JNC87" s="265"/>
      <c r="JND87" s="266"/>
      <c r="JNE87" s="200"/>
      <c r="JNF87" s="266"/>
      <c r="JNG87" s="261"/>
      <c r="JNH87" s="265"/>
      <c r="JNI87" s="266"/>
      <c r="JNJ87" s="200"/>
      <c r="JNK87" s="266"/>
      <c r="JNL87" s="261"/>
      <c r="JNM87" s="265"/>
      <c r="JNN87" s="266"/>
      <c r="JNO87" s="200"/>
      <c r="JNP87" s="266"/>
      <c r="JNQ87" s="261"/>
      <c r="JNR87" s="265"/>
      <c r="JNS87" s="266"/>
      <c r="JNT87" s="200"/>
      <c r="JNU87" s="266"/>
      <c r="JNV87" s="261"/>
      <c r="JNW87" s="265"/>
      <c r="JNX87" s="266"/>
      <c r="JNY87" s="200"/>
      <c r="JNZ87" s="266"/>
      <c r="JOA87" s="261"/>
      <c r="JOB87" s="265"/>
      <c r="JOC87" s="266"/>
      <c r="JOD87" s="200"/>
      <c r="JOE87" s="266"/>
      <c r="JOF87" s="261"/>
      <c r="JOG87" s="265"/>
      <c r="JOH87" s="266"/>
      <c r="JOI87" s="200"/>
      <c r="JOJ87" s="266"/>
      <c r="JOK87" s="261"/>
      <c r="JOL87" s="265"/>
      <c r="JOM87" s="266"/>
      <c r="JON87" s="200"/>
      <c r="JOO87" s="266"/>
      <c r="JOP87" s="261"/>
      <c r="JOQ87" s="265"/>
      <c r="JOR87" s="266"/>
      <c r="JOS87" s="200"/>
      <c r="JOT87" s="266"/>
      <c r="JOU87" s="261"/>
      <c r="JOV87" s="265"/>
      <c r="JOW87" s="266"/>
      <c r="JOX87" s="200"/>
      <c r="JOY87" s="266"/>
      <c r="JOZ87" s="261"/>
      <c r="JPA87" s="265"/>
      <c r="JPB87" s="266"/>
      <c r="JPC87" s="200"/>
      <c r="JPD87" s="266"/>
      <c r="JPE87" s="261"/>
      <c r="JPF87" s="265"/>
      <c r="JPG87" s="266"/>
      <c r="JPH87" s="200"/>
      <c r="JPI87" s="266"/>
      <c r="JPJ87" s="261"/>
      <c r="JPK87" s="265"/>
      <c r="JPL87" s="266"/>
      <c r="JPM87" s="200"/>
      <c r="JPN87" s="266"/>
      <c r="JPO87" s="261"/>
      <c r="JPP87" s="265"/>
      <c r="JPQ87" s="266"/>
      <c r="JPR87" s="200"/>
      <c r="JPS87" s="266"/>
      <c r="JPT87" s="261"/>
      <c r="JPU87" s="265"/>
      <c r="JPV87" s="266"/>
      <c r="JPW87" s="200"/>
      <c r="JPX87" s="266"/>
      <c r="JPY87" s="261"/>
      <c r="JPZ87" s="265"/>
      <c r="JQA87" s="266"/>
      <c r="JQB87" s="200"/>
      <c r="JQC87" s="266"/>
      <c r="JQD87" s="261"/>
      <c r="JQE87" s="265"/>
      <c r="JQF87" s="266"/>
      <c r="JQG87" s="200"/>
      <c r="JQH87" s="266"/>
      <c r="JQI87" s="261"/>
      <c r="JQJ87" s="265"/>
      <c r="JQK87" s="266"/>
      <c r="JQL87" s="200"/>
      <c r="JQM87" s="266"/>
      <c r="JQN87" s="261"/>
      <c r="JQO87" s="265"/>
      <c r="JQP87" s="266"/>
      <c r="JQQ87" s="200"/>
      <c r="JQR87" s="266"/>
      <c r="JQS87" s="261"/>
      <c r="JQT87" s="265"/>
      <c r="JQU87" s="266"/>
      <c r="JQV87" s="200"/>
      <c r="JQW87" s="266"/>
      <c r="JQX87" s="261"/>
      <c r="JQY87" s="265"/>
      <c r="JQZ87" s="266"/>
      <c r="JRA87" s="200"/>
      <c r="JRB87" s="266"/>
      <c r="JRC87" s="261"/>
      <c r="JRD87" s="265"/>
      <c r="JRE87" s="266"/>
      <c r="JRF87" s="200"/>
      <c r="JRG87" s="266"/>
      <c r="JRH87" s="261"/>
      <c r="JRI87" s="265"/>
      <c r="JRJ87" s="266"/>
      <c r="JRK87" s="200"/>
      <c r="JRL87" s="266"/>
      <c r="JRM87" s="261"/>
      <c r="JRN87" s="265"/>
      <c r="JRO87" s="266"/>
      <c r="JRP87" s="200"/>
      <c r="JRQ87" s="266"/>
      <c r="JRR87" s="261"/>
      <c r="JRS87" s="265"/>
      <c r="JRT87" s="266"/>
      <c r="JRU87" s="200"/>
      <c r="JRV87" s="266"/>
      <c r="JRW87" s="261"/>
      <c r="JRX87" s="265"/>
      <c r="JRY87" s="266"/>
      <c r="JRZ87" s="200"/>
      <c r="JSA87" s="266"/>
      <c r="JSB87" s="261"/>
      <c r="JSC87" s="265"/>
      <c r="JSD87" s="266"/>
      <c r="JSE87" s="200"/>
      <c r="JSF87" s="266"/>
      <c r="JSG87" s="261"/>
      <c r="JSH87" s="265"/>
      <c r="JSI87" s="266"/>
      <c r="JSJ87" s="200"/>
      <c r="JSK87" s="266"/>
      <c r="JSL87" s="261"/>
      <c r="JSM87" s="265"/>
      <c r="JSN87" s="266"/>
      <c r="JSO87" s="200"/>
      <c r="JSP87" s="266"/>
      <c r="JSQ87" s="261"/>
      <c r="JSR87" s="265"/>
      <c r="JSS87" s="266"/>
      <c r="JST87" s="200"/>
      <c r="JSU87" s="266"/>
      <c r="JSV87" s="261"/>
      <c r="JSW87" s="265"/>
      <c r="JSX87" s="266"/>
      <c r="JSY87" s="200"/>
      <c r="JSZ87" s="266"/>
      <c r="JTA87" s="261"/>
      <c r="JTB87" s="265"/>
      <c r="JTC87" s="266"/>
      <c r="JTD87" s="200"/>
      <c r="JTE87" s="266"/>
      <c r="JTF87" s="261"/>
      <c r="JTG87" s="265"/>
      <c r="JTH87" s="266"/>
      <c r="JTI87" s="200"/>
      <c r="JTJ87" s="266"/>
      <c r="JTK87" s="261"/>
      <c r="JTL87" s="265"/>
      <c r="JTM87" s="266"/>
      <c r="JTN87" s="200"/>
      <c r="JTO87" s="266"/>
      <c r="JTP87" s="261"/>
      <c r="JTQ87" s="265"/>
      <c r="JTR87" s="266"/>
      <c r="JTS87" s="200"/>
      <c r="JTT87" s="266"/>
      <c r="JTU87" s="261"/>
      <c r="JTV87" s="265"/>
      <c r="JTW87" s="266"/>
      <c r="JTX87" s="200"/>
      <c r="JTY87" s="266"/>
      <c r="JTZ87" s="261"/>
      <c r="JUA87" s="265"/>
      <c r="JUB87" s="266"/>
      <c r="JUC87" s="200"/>
      <c r="JUD87" s="266"/>
      <c r="JUE87" s="261"/>
      <c r="JUF87" s="265"/>
      <c r="JUG87" s="266"/>
      <c r="JUH87" s="200"/>
      <c r="JUI87" s="266"/>
      <c r="JUJ87" s="261"/>
      <c r="JUK87" s="265"/>
      <c r="JUL87" s="266"/>
      <c r="JUM87" s="200"/>
      <c r="JUN87" s="266"/>
      <c r="JUO87" s="261"/>
      <c r="JUP87" s="265"/>
      <c r="JUQ87" s="266"/>
      <c r="JUR87" s="200"/>
      <c r="JUS87" s="266"/>
      <c r="JUT87" s="261"/>
      <c r="JUU87" s="265"/>
      <c r="JUV87" s="266"/>
      <c r="JUW87" s="200"/>
      <c r="JUX87" s="266"/>
      <c r="JUY87" s="261"/>
      <c r="JUZ87" s="265"/>
      <c r="JVA87" s="266"/>
      <c r="JVB87" s="200"/>
      <c r="JVC87" s="266"/>
      <c r="JVD87" s="261"/>
      <c r="JVE87" s="265"/>
      <c r="JVF87" s="266"/>
      <c r="JVG87" s="200"/>
      <c r="JVH87" s="266"/>
      <c r="JVI87" s="261"/>
      <c r="JVJ87" s="265"/>
      <c r="JVK87" s="266"/>
      <c r="JVL87" s="200"/>
      <c r="JVM87" s="266"/>
      <c r="JVN87" s="261"/>
      <c r="JVO87" s="265"/>
      <c r="JVP87" s="266"/>
      <c r="JVQ87" s="200"/>
      <c r="JVR87" s="266"/>
      <c r="JVS87" s="261"/>
      <c r="JVT87" s="265"/>
      <c r="JVU87" s="266"/>
      <c r="JVV87" s="200"/>
      <c r="JVW87" s="266"/>
      <c r="JVX87" s="261"/>
      <c r="JVY87" s="265"/>
      <c r="JVZ87" s="266"/>
      <c r="JWA87" s="200"/>
      <c r="JWB87" s="266"/>
      <c r="JWC87" s="261"/>
      <c r="JWD87" s="265"/>
      <c r="JWE87" s="266"/>
      <c r="JWF87" s="200"/>
      <c r="JWG87" s="266"/>
      <c r="JWH87" s="261"/>
      <c r="JWI87" s="265"/>
      <c r="JWJ87" s="266"/>
      <c r="JWK87" s="200"/>
      <c r="JWL87" s="266"/>
      <c r="JWM87" s="261"/>
      <c r="JWN87" s="265"/>
      <c r="JWO87" s="266"/>
      <c r="JWP87" s="200"/>
      <c r="JWQ87" s="266"/>
      <c r="JWR87" s="261"/>
      <c r="JWS87" s="265"/>
      <c r="JWT87" s="266"/>
      <c r="JWU87" s="200"/>
      <c r="JWV87" s="266"/>
      <c r="JWW87" s="261"/>
      <c r="JWX87" s="265"/>
      <c r="JWY87" s="266"/>
      <c r="JWZ87" s="200"/>
      <c r="JXA87" s="266"/>
      <c r="JXB87" s="261"/>
      <c r="JXC87" s="265"/>
      <c r="JXD87" s="266"/>
      <c r="JXE87" s="200"/>
      <c r="JXF87" s="266"/>
      <c r="JXG87" s="261"/>
      <c r="JXH87" s="265"/>
      <c r="JXI87" s="266"/>
      <c r="JXJ87" s="200"/>
      <c r="JXK87" s="266"/>
      <c r="JXL87" s="261"/>
      <c r="JXM87" s="265"/>
      <c r="JXN87" s="266"/>
      <c r="JXO87" s="200"/>
      <c r="JXP87" s="266"/>
      <c r="JXQ87" s="261"/>
      <c r="JXR87" s="265"/>
      <c r="JXS87" s="266"/>
      <c r="JXT87" s="200"/>
      <c r="JXU87" s="266"/>
      <c r="JXV87" s="261"/>
      <c r="JXW87" s="265"/>
      <c r="JXX87" s="266"/>
      <c r="JXY87" s="200"/>
      <c r="JXZ87" s="266"/>
      <c r="JYA87" s="261"/>
      <c r="JYB87" s="265"/>
      <c r="JYC87" s="266"/>
      <c r="JYD87" s="200"/>
      <c r="JYE87" s="266"/>
      <c r="JYF87" s="261"/>
      <c r="JYG87" s="265"/>
      <c r="JYH87" s="266"/>
      <c r="JYI87" s="200"/>
      <c r="JYJ87" s="266"/>
      <c r="JYK87" s="261"/>
      <c r="JYL87" s="265"/>
      <c r="JYM87" s="266"/>
      <c r="JYN87" s="200"/>
      <c r="JYO87" s="266"/>
      <c r="JYP87" s="261"/>
      <c r="JYQ87" s="265"/>
      <c r="JYR87" s="266"/>
      <c r="JYS87" s="200"/>
      <c r="JYT87" s="266"/>
      <c r="JYU87" s="261"/>
      <c r="JYV87" s="265"/>
      <c r="JYW87" s="266"/>
      <c r="JYX87" s="200"/>
      <c r="JYY87" s="266"/>
      <c r="JYZ87" s="261"/>
      <c r="JZA87" s="265"/>
      <c r="JZB87" s="266"/>
      <c r="JZC87" s="200"/>
      <c r="JZD87" s="266"/>
      <c r="JZE87" s="261"/>
      <c r="JZF87" s="265"/>
      <c r="JZG87" s="266"/>
      <c r="JZH87" s="200"/>
      <c r="JZI87" s="266"/>
      <c r="JZJ87" s="261"/>
      <c r="JZK87" s="265"/>
      <c r="JZL87" s="266"/>
      <c r="JZM87" s="200"/>
      <c r="JZN87" s="266"/>
      <c r="JZO87" s="261"/>
      <c r="JZP87" s="265"/>
      <c r="JZQ87" s="266"/>
      <c r="JZR87" s="200"/>
      <c r="JZS87" s="266"/>
      <c r="JZT87" s="261"/>
      <c r="JZU87" s="265"/>
      <c r="JZV87" s="266"/>
      <c r="JZW87" s="200"/>
      <c r="JZX87" s="266"/>
      <c r="JZY87" s="261"/>
      <c r="JZZ87" s="265"/>
      <c r="KAA87" s="266"/>
      <c r="KAB87" s="200"/>
      <c r="KAC87" s="266"/>
      <c r="KAD87" s="261"/>
      <c r="KAE87" s="265"/>
      <c r="KAF87" s="266"/>
      <c r="KAG87" s="200"/>
      <c r="KAH87" s="266"/>
      <c r="KAI87" s="261"/>
      <c r="KAJ87" s="265"/>
      <c r="KAK87" s="266"/>
      <c r="KAL87" s="200"/>
      <c r="KAM87" s="266"/>
      <c r="KAN87" s="261"/>
      <c r="KAO87" s="265"/>
      <c r="KAP87" s="266"/>
      <c r="KAQ87" s="200"/>
      <c r="KAR87" s="266"/>
      <c r="KAS87" s="261"/>
      <c r="KAT87" s="265"/>
      <c r="KAU87" s="266"/>
      <c r="KAV87" s="200"/>
      <c r="KAW87" s="266"/>
      <c r="KAX87" s="261"/>
      <c r="KAY87" s="265"/>
      <c r="KAZ87" s="266"/>
      <c r="KBA87" s="200"/>
      <c r="KBB87" s="266"/>
      <c r="KBC87" s="261"/>
      <c r="KBD87" s="265"/>
      <c r="KBE87" s="266"/>
      <c r="KBF87" s="200"/>
      <c r="KBG87" s="266"/>
      <c r="KBH87" s="261"/>
      <c r="KBI87" s="265"/>
      <c r="KBJ87" s="266"/>
      <c r="KBK87" s="200"/>
      <c r="KBL87" s="266"/>
      <c r="KBM87" s="261"/>
      <c r="KBN87" s="265"/>
      <c r="KBO87" s="266"/>
      <c r="KBP87" s="200"/>
      <c r="KBQ87" s="266"/>
      <c r="KBR87" s="261"/>
      <c r="KBS87" s="265"/>
      <c r="KBT87" s="266"/>
      <c r="KBU87" s="200"/>
      <c r="KBV87" s="266"/>
      <c r="KBW87" s="261"/>
      <c r="KBX87" s="265"/>
      <c r="KBY87" s="266"/>
      <c r="KBZ87" s="200"/>
      <c r="KCA87" s="266"/>
      <c r="KCB87" s="261"/>
      <c r="KCC87" s="265"/>
      <c r="KCD87" s="266"/>
      <c r="KCE87" s="200"/>
      <c r="KCF87" s="266"/>
      <c r="KCG87" s="261"/>
      <c r="KCH87" s="265"/>
      <c r="KCI87" s="266"/>
      <c r="KCJ87" s="200"/>
      <c r="KCK87" s="266"/>
      <c r="KCL87" s="261"/>
      <c r="KCM87" s="265"/>
      <c r="KCN87" s="266"/>
      <c r="KCO87" s="200"/>
      <c r="KCP87" s="266"/>
      <c r="KCQ87" s="261"/>
      <c r="KCR87" s="265"/>
      <c r="KCS87" s="266"/>
      <c r="KCT87" s="200"/>
      <c r="KCU87" s="266"/>
      <c r="KCV87" s="261"/>
      <c r="KCW87" s="265"/>
      <c r="KCX87" s="266"/>
      <c r="KCY87" s="200"/>
      <c r="KCZ87" s="266"/>
      <c r="KDA87" s="261"/>
      <c r="KDB87" s="265"/>
      <c r="KDC87" s="266"/>
      <c r="KDD87" s="200"/>
      <c r="KDE87" s="266"/>
      <c r="KDF87" s="261"/>
      <c r="KDG87" s="265"/>
      <c r="KDH87" s="266"/>
      <c r="KDI87" s="200"/>
      <c r="KDJ87" s="266"/>
      <c r="KDK87" s="261"/>
      <c r="KDL87" s="265"/>
      <c r="KDM87" s="266"/>
      <c r="KDN87" s="200"/>
      <c r="KDO87" s="266"/>
      <c r="KDP87" s="261"/>
      <c r="KDQ87" s="265"/>
      <c r="KDR87" s="266"/>
      <c r="KDS87" s="200"/>
      <c r="KDT87" s="266"/>
      <c r="KDU87" s="261"/>
      <c r="KDV87" s="265"/>
      <c r="KDW87" s="266"/>
      <c r="KDX87" s="200"/>
      <c r="KDY87" s="266"/>
      <c r="KDZ87" s="261"/>
      <c r="KEA87" s="265"/>
      <c r="KEB87" s="266"/>
      <c r="KEC87" s="200"/>
      <c r="KED87" s="266"/>
      <c r="KEE87" s="261"/>
      <c r="KEF87" s="265"/>
      <c r="KEG87" s="266"/>
      <c r="KEH87" s="200"/>
      <c r="KEI87" s="266"/>
      <c r="KEJ87" s="261"/>
      <c r="KEK87" s="265"/>
      <c r="KEL87" s="266"/>
      <c r="KEM87" s="200"/>
      <c r="KEN87" s="266"/>
      <c r="KEO87" s="261"/>
      <c r="KEP87" s="265"/>
      <c r="KEQ87" s="266"/>
      <c r="KER87" s="200"/>
      <c r="KES87" s="266"/>
      <c r="KET87" s="261"/>
      <c r="KEU87" s="265"/>
      <c r="KEV87" s="266"/>
      <c r="KEW87" s="200"/>
      <c r="KEX87" s="266"/>
      <c r="KEY87" s="261"/>
      <c r="KEZ87" s="265"/>
      <c r="KFA87" s="266"/>
      <c r="KFB87" s="200"/>
      <c r="KFC87" s="266"/>
      <c r="KFD87" s="261"/>
      <c r="KFE87" s="265"/>
      <c r="KFF87" s="266"/>
      <c r="KFG87" s="200"/>
      <c r="KFH87" s="266"/>
      <c r="KFI87" s="261"/>
      <c r="KFJ87" s="265"/>
      <c r="KFK87" s="266"/>
      <c r="KFL87" s="200"/>
      <c r="KFM87" s="266"/>
      <c r="KFN87" s="261"/>
      <c r="KFO87" s="265"/>
      <c r="KFP87" s="266"/>
      <c r="KFQ87" s="200"/>
      <c r="KFR87" s="266"/>
      <c r="KFS87" s="261"/>
      <c r="KFT87" s="265"/>
      <c r="KFU87" s="266"/>
      <c r="KFV87" s="200"/>
      <c r="KFW87" s="266"/>
      <c r="KFX87" s="261"/>
      <c r="KFY87" s="265"/>
      <c r="KFZ87" s="266"/>
      <c r="KGA87" s="200"/>
      <c r="KGB87" s="266"/>
      <c r="KGC87" s="261"/>
      <c r="KGD87" s="265"/>
      <c r="KGE87" s="266"/>
      <c r="KGF87" s="200"/>
      <c r="KGG87" s="266"/>
      <c r="KGH87" s="261"/>
      <c r="KGI87" s="265"/>
      <c r="KGJ87" s="266"/>
      <c r="KGK87" s="200"/>
      <c r="KGL87" s="266"/>
      <c r="KGM87" s="261"/>
      <c r="KGN87" s="265"/>
      <c r="KGO87" s="266"/>
      <c r="KGP87" s="200"/>
      <c r="KGQ87" s="266"/>
      <c r="KGR87" s="261"/>
      <c r="KGS87" s="265"/>
      <c r="KGT87" s="266"/>
      <c r="KGU87" s="200"/>
      <c r="KGV87" s="266"/>
      <c r="KGW87" s="261"/>
      <c r="KGX87" s="265"/>
      <c r="KGY87" s="266"/>
      <c r="KGZ87" s="200"/>
      <c r="KHA87" s="266"/>
      <c r="KHB87" s="261"/>
      <c r="KHC87" s="265"/>
      <c r="KHD87" s="266"/>
      <c r="KHE87" s="200"/>
      <c r="KHF87" s="266"/>
      <c r="KHG87" s="261"/>
      <c r="KHH87" s="265"/>
      <c r="KHI87" s="266"/>
      <c r="KHJ87" s="200"/>
      <c r="KHK87" s="266"/>
      <c r="KHL87" s="261"/>
      <c r="KHM87" s="265"/>
      <c r="KHN87" s="266"/>
      <c r="KHO87" s="200"/>
      <c r="KHP87" s="266"/>
      <c r="KHQ87" s="261"/>
      <c r="KHR87" s="265"/>
      <c r="KHS87" s="266"/>
      <c r="KHT87" s="200"/>
      <c r="KHU87" s="266"/>
      <c r="KHV87" s="261"/>
      <c r="KHW87" s="265"/>
      <c r="KHX87" s="266"/>
      <c r="KHY87" s="200"/>
      <c r="KHZ87" s="266"/>
      <c r="KIA87" s="261"/>
      <c r="KIB87" s="265"/>
      <c r="KIC87" s="266"/>
      <c r="KID87" s="200"/>
      <c r="KIE87" s="266"/>
      <c r="KIF87" s="261"/>
      <c r="KIG87" s="265"/>
      <c r="KIH87" s="266"/>
      <c r="KII87" s="200"/>
      <c r="KIJ87" s="266"/>
      <c r="KIK87" s="261"/>
      <c r="KIL87" s="265"/>
      <c r="KIM87" s="266"/>
      <c r="KIN87" s="200"/>
      <c r="KIO87" s="266"/>
      <c r="KIP87" s="261"/>
      <c r="KIQ87" s="265"/>
      <c r="KIR87" s="266"/>
      <c r="KIS87" s="200"/>
      <c r="KIT87" s="266"/>
      <c r="KIU87" s="261"/>
      <c r="KIV87" s="265"/>
      <c r="KIW87" s="266"/>
      <c r="KIX87" s="200"/>
      <c r="KIY87" s="266"/>
      <c r="KIZ87" s="261"/>
      <c r="KJA87" s="265"/>
      <c r="KJB87" s="266"/>
      <c r="KJC87" s="200"/>
      <c r="KJD87" s="266"/>
      <c r="KJE87" s="261"/>
      <c r="KJF87" s="265"/>
      <c r="KJG87" s="266"/>
      <c r="KJH87" s="200"/>
      <c r="KJI87" s="266"/>
      <c r="KJJ87" s="261"/>
      <c r="KJK87" s="265"/>
      <c r="KJL87" s="266"/>
      <c r="KJM87" s="200"/>
      <c r="KJN87" s="266"/>
      <c r="KJO87" s="261"/>
      <c r="KJP87" s="265"/>
      <c r="KJQ87" s="266"/>
      <c r="KJR87" s="200"/>
      <c r="KJS87" s="266"/>
      <c r="KJT87" s="261"/>
      <c r="KJU87" s="265"/>
      <c r="KJV87" s="266"/>
      <c r="KJW87" s="200"/>
      <c r="KJX87" s="266"/>
      <c r="KJY87" s="261"/>
      <c r="KJZ87" s="265"/>
      <c r="KKA87" s="266"/>
      <c r="KKB87" s="200"/>
      <c r="KKC87" s="266"/>
      <c r="KKD87" s="261"/>
      <c r="KKE87" s="265"/>
      <c r="KKF87" s="266"/>
      <c r="KKG87" s="200"/>
      <c r="KKH87" s="266"/>
      <c r="KKI87" s="261"/>
      <c r="KKJ87" s="265"/>
      <c r="KKK87" s="266"/>
      <c r="KKL87" s="200"/>
      <c r="KKM87" s="266"/>
      <c r="KKN87" s="261"/>
      <c r="KKO87" s="265"/>
      <c r="KKP87" s="266"/>
      <c r="KKQ87" s="200"/>
      <c r="KKR87" s="266"/>
      <c r="KKS87" s="261"/>
      <c r="KKT87" s="265"/>
      <c r="KKU87" s="266"/>
      <c r="KKV87" s="200"/>
      <c r="KKW87" s="266"/>
      <c r="KKX87" s="261"/>
      <c r="KKY87" s="265"/>
      <c r="KKZ87" s="266"/>
      <c r="KLA87" s="200"/>
      <c r="KLB87" s="266"/>
      <c r="KLC87" s="261"/>
      <c r="KLD87" s="265"/>
      <c r="KLE87" s="266"/>
      <c r="KLF87" s="200"/>
      <c r="KLG87" s="266"/>
      <c r="KLH87" s="261"/>
      <c r="KLI87" s="265"/>
      <c r="KLJ87" s="266"/>
      <c r="KLK87" s="200"/>
      <c r="KLL87" s="266"/>
      <c r="KLM87" s="261"/>
      <c r="KLN87" s="265"/>
      <c r="KLO87" s="266"/>
      <c r="KLP87" s="200"/>
      <c r="KLQ87" s="266"/>
      <c r="KLR87" s="261"/>
      <c r="KLS87" s="265"/>
      <c r="KLT87" s="266"/>
      <c r="KLU87" s="200"/>
      <c r="KLV87" s="266"/>
      <c r="KLW87" s="261"/>
      <c r="KLX87" s="265"/>
      <c r="KLY87" s="266"/>
      <c r="KLZ87" s="200"/>
      <c r="KMA87" s="266"/>
      <c r="KMB87" s="261"/>
      <c r="KMC87" s="265"/>
      <c r="KMD87" s="266"/>
      <c r="KME87" s="200"/>
      <c r="KMF87" s="266"/>
      <c r="KMG87" s="261"/>
      <c r="KMH87" s="265"/>
      <c r="KMI87" s="266"/>
      <c r="KMJ87" s="200"/>
      <c r="KMK87" s="266"/>
      <c r="KML87" s="261"/>
      <c r="KMM87" s="265"/>
      <c r="KMN87" s="266"/>
      <c r="KMO87" s="200"/>
      <c r="KMP87" s="266"/>
      <c r="KMQ87" s="261"/>
      <c r="KMR87" s="265"/>
      <c r="KMS87" s="266"/>
      <c r="KMT87" s="200"/>
      <c r="KMU87" s="266"/>
      <c r="KMV87" s="261"/>
      <c r="KMW87" s="265"/>
      <c r="KMX87" s="266"/>
      <c r="KMY87" s="200"/>
      <c r="KMZ87" s="266"/>
      <c r="KNA87" s="261"/>
      <c r="KNB87" s="265"/>
      <c r="KNC87" s="266"/>
      <c r="KND87" s="200"/>
      <c r="KNE87" s="266"/>
      <c r="KNF87" s="261"/>
      <c r="KNG87" s="265"/>
      <c r="KNH87" s="266"/>
      <c r="KNI87" s="200"/>
      <c r="KNJ87" s="266"/>
      <c r="KNK87" s="261"/>
      <c r="KNL87" s="265"/>
      <c r="KNM87" s="266"/>
      <c r="KNN87" s="200"/>
      <c r="KNO87" s="266"/>
      <c r="KNP87" s="261"/>
      <c r="KNQ87" s="265"/>
      <c r="KNR87" s="266"/>
      <c r="KNS87" s="200"/>
      <c r="KNT87" s="266"/>
      <c r="KNU87" s="261"/>
      <c r="KNV87" s="265"/>
      <c r="KNW87" s="266"/>
      <c r="KNX87" s="200"/>
      <c r="KNY87" s="266"/>
      <c r="KNZ87" s="261"/>
      <c r="KOA87" s="265"/>
      <c r="KOB87" s="266"/>
      <c r="KOC87" s="200"/>
      <c r="KOD87" s="266"/>
      <c r="KOE87" s="261"/>
      <c r="KOF87" s="265"/>
      <c r="KOG87" s="266"/>
      <c r="KOH87" s="200"/>
      <c r="KOI87" s="266"/>
      <c r="KOJ87" s="261"/>
      <c r="KOK87" s="265"/>
      <c r="KOL87" s="266"/>
      <c r="KOM87" s="200"/>
      <c r="KON87" s="266"/>
      <c r="KOO87" s="261"/>
      <c r="KOP87" s="265"/>
      <c r="KOQ87" s="266"/>
      <c r="KOR87" s="200"/>
      <c r="KOS87" s="266"/>
      <c r="KOT87" s="261"/>
      <c r="KOU87" s="265"/>
      <c r="KOV87" s="266"/>
      <c r="KOW87" s="200"/>
      <c r="KOX87" s="266"/>
      <c r="KOY87" s="261"/>
      <c r="KOZ87" s="265"/>
      <c r="KPA87" s="266"/>
      <c r="KPB87" s="200"/>
      <c r="KPC87" s="266"/>
      <c r="KPD87" s="261"/>
      <c r="KPE87" s="265"/>
      <c r="KPF87" s="266"/>
      <c r="KPG87" s="200"/>
      <c r="KPH87" s="266"/>
      <c r="KPI87" s="261"/>
      <c r="KPJ87" s="265"/>
      <c r="KPK87" s="266"/>
      <c r="KPL87" s="200"/>
      <c r="KPM87" s="266"/>
      <c r="KPN87" s="261"/>
      <c r="KPO87" s="265"/>
      <c r="KPP87" s="266"/>
      <c r="KPQ87" s="200"/>
      <c r="KPR87" s="266"/>
      <c r="KPS87" s="261"/>
      <c r="KPT87" s="265"/>
      <c r="KPU87" s="266"/>
      <c r="KPV87" s="200"/>
      <c r="KPW87" s="266"/>
      <c r="KPX87" s="261"/>
      <c r="KPY87" s="265"/>
      <c r="KPZ87" s="266"/>
      <c r="KQA87" s="200"/>
      <c r="KQB87" s="266"/>
      <c r="KQC87" s="261"/>
      <c r="KQD87" s="265"/>
      <c r="KQE87" s="266"/>
      <c r="KQF87" s="200"/>
      <c r="KQG87" s="266"/>
      <c r="KQH87" s="261"/>
      <c r="KQI87" s="265"/>
      <c r="KQJ87" s="266"/>
      <c r="KQK87" s="200"/>
      <c r="KQL87" s="266"/>
      <c r="KQM87" s="261"/>
      <c r="KQN87" s="265"/>
      <c r="KQO87" s="266"/>
      <c r="KQP87" s="200"/>
      <c r="KQQ87" s="266"/>
      <c r="KQR87" s="261"/>
      <c r="KQS87" s="265"/>
      <c r="KQT87" s="266"/>
      <c r="KQU87" s="200"/>
      <c r="KQV87" s="266"/>
      <c r="KQW87" s="261"/>
      <c r="KQX87" s="265"/>
      <c r="KQY87" s="266"/>
      <c r="KQZ87" s="200"/>
      <c r="KRA87" s="266"/>
      <c r="KRB87" s="261"/>
      <c r="KRC87" s="265"/>
      <c r="KRD87" s="266"/>
      <c r="KRE87" s="200"/>
      <c r="KRF87" s="266"/>
      <c r="KRG87" s="261"/>
      <c r="KRH87" s="265"/>
      <c r="KRI87" s="266"/>
      <c r="KRJ87" s="200"/>
      <c r="KRK87" s="266"/>
      <c r="KRL87" s="261"/>
      <c r="KRM87" s="265"/>
      <c r="KRN87" s="266"/>
      <c r="KRO87" s="200"/>
      <c r="KRP87" s="266"/>
      <c r="KRQ87" s="261"/>
      <c r="KRR87" s="265"/>
      <c r="KRS87" s="266"/>
      <c r="KRT87" s="200"/>
      <c r="KRU87" s="266"/>
      <c r="KRV87" s="261"/>
      <c r="KRW87" s="265"/>
      <c r="KRX87" s="266"/>
      <c r="KRY87" s="200"/>
      <c r="KRZ87" s="266"/>
      <c r="KSA87" s="261"/>
      <c r="KSB87" s="265"/>
      <c r="KSC87" s="266"/>
      <c r="KSD87" s="200"/>
      <c r="KSE87" s="266"/>
      <c r="KSF87" s="261"/>
      <c r="KSG87" s="265"/>
      <c r="KSH87" s="266"/>
      <c r="KSI87" s="200"/>
      <c r="KSJ87" s="266"/>
      <c r="KSK87" s="261"/>
      <c r="KSL87" s="265"/>
      <c r="KSM87" s="266"/>
      <c r="KSN87" s="200"/>
      <c r="KSO87" s="266"/>
      <c r="KSP87" s="261"/>
      <c r="KSQ87" s="265"/>
      <c r="KSR87" s="266"/>
      <c r="KSS87" s="200"/>
      <c r="KST87" s="266"/>
      <c r="KSU87" s="261"/>
      <c r="KSV87" s="265"/>
      <c r="KSW87" s="266"/>
      <c r="KSX87" s="200"/>
      <c r="KSY87" s="266"/>
      <c r="KSZ87" s="261"/>
      <c r="KTA87" s="265"/>
      <c r="KTB87" s="266"/>
      <c r="KTC87" s="200"/>
      <c r="KTD87" s="266"/>
      <c r="KTE87" s="261"/>
      <c r="KTF87" s="265"/>
      <c r="KTG87" s="266"/>
      <c r="KTH87" s="200"/>
      <c r="KTI87" s="266"/>
      <c r="KTJ87" s="261"/>
      <c r="KTK87" s="265"/>
      <c r="KTL87" s="266"/>
      <c r="KTM87" s="200"/>
      <c r="KTN87" s="266"/>
      <c r="KTO87" s="261"/>
      <c r="KTP87" s="265"/>
      <c r="KTQ87" s="266"/>
      <c r="KTR87" s="200"/>
      <c r="KTS87" s="266"/>
      <c r="KTT87" s="261"/>
      <c r="KTU87" s="265"/>
      <c r="KTV87" s="266"/>
      <c r="KTW87" s="200"/>
      <c r="KTX87" s="266"/>
      <c r="KTY87" s="261"/>
      <c r="KTZ87" s="265"/>
      <c r="KUA87" s="266"/>
      <c r="KUB87" s="200"/>
      <c r="KUC87" s="266"/>
      <c r="KUD87" s="261"/>
      <c r="KUE87" s="265"/>
      <c r="KUF87" s="266"/>
      <c r="KUG87" s="200"/>
      <c r="KUH87" s="266"/>
      <c r="KUI87" s="261"/>
      <c r="KUJ87" s="265"/>
      <c r="KUK87" s="266"/>
      <c r="KUL87" s="200"/>
      <c r="KUM87" s="266"/>
      <c r="KUN87" s="261"/>
      <c r="KUO87" s="265"/>
      <c r="KUP87" s="266"/>
      <c r="KUQ87" s="200"/>
      <c r="KUR87" s="266"/>
      <c r="KUS87" s="261"/>
      <c r="KUT87" s="265"/>
      <c r="KUU87" s="266"/>
      <c r="KUV87" s="200"/>
      <c r="KUW87" s="266"/>
      <c r="KUX87" s="261"/>
      <c r="KUY87" s="265"/>
      <c r="KUZ87" s="266"/>
      <c r="KVA87" s="200"/>
      <c r="KVB87" s="266"/>
      <c r="KVC87" s="261"/>
      <c r="KVD87" s="265"/>
      <c r="KVE87" s="266"/>
      <c r="KVF87" s="200"/>
      <c r="KVG87" s="266"/>
      <c r="KVH87" s="261"/>
      <c r="KVI87" s="265"/>
      <c r="KVJ87" s="266"/>
      <c r="KVK87" s="200"/>
      <c r="KVL87" s="266"/>
      <c r="KVM87" s="261"/>
      <c r="KVN87" s="265"/>
      <c r="KVO87" s="266"/>
      <c r="KVP87" s="200"/>
      <c r="KVQ87" s="266"/>
      <c r="KVR87" s="261"/>
      <c r="KVS87" s="265"/>
      <c r="KVT87" s="266"/>
      <c r="KVU87" s="200"/>
      <c r="KVV87" s="266"/>
      <c r="KVW87" s="261"/>
      <c r="KVX87" s="265"/>
      <c r="KVY87" s="266"/>
      <c r="KVZ87" s="200"/>
      <c r="KWA87" s="266"/>
      <c r="KWB87" s="261"/>
      <c r="KWC87" s="265"/>
      <c r="KWD87" s="266"/>
      <c r="KWE87" s="200"/>
      <c r="KWF87" s="266"/>
      <c r="KWG87" s="261"/>
      <c r="KWH87" s="265"/>
      <c r="KWI87" s="266"/>
      <c r="KWJ87" s="200"/>
      <c r="KWK87" s="266"/>
      <c r="KWL87" s="261"/>
      <c r="KWM87" s="265"/>
      <c r="KWN87" s="266"/>
      <c r="KWO87" s="200"/>
      <c r="KWP87" s="266"/>
      <c r="KWQ87" s="261"/>
      <c r="KWR87" s="265"/>
      <c r="KWS87" s="266"/>
      <c r="KWT87" s="200"/>
      <c r="KWU87" s="266"/>
      <c r="KWV87" s="261"/>
      <c r="KWW87" s="265"/>
      <c r="KWX87" s="266"/>
      <c r="KWY87" s="200"/>
      <c r="KWZ87" s="266"/>
      <c r="KXA87" s="261"/>
      <c r="KXB87" s="265"/>
      <c r="KXC87" s="266"/>
      <c r="KXD87" s="200"/>
      <c r="KXE87" s="266"/>
      <c r="KXF87" s="261"/>
      <c r="KXG87" s="265"/>
      <c r="KXH87" s="266"/>
      <c r="KXI87" s="200"/>
      <c r="KXJ87" s="266"/>
      <c r="KXK87" s="261"/>
      <c r="KXL87" s="265"/>
      <c r="KXM87" s="266"/>
      <c r="KXN87" s="200"/>
      <c r="KXO87" s="266"/>
      <c r="KXP87" s="261"/>
      <c r="KXQ87" s="265"/>
      <c r="KXR87" s="266"/>
      <c r="KXS87" s="200"/>
      <c r="KXT87" s="266"/>
      <c r="KXU87" s="261"/>
      <c r="KXV87" s="265"/>
      <c r="KXW87" s="266"/>
      <c r="KXX87" s="200"/>
      <c r="KXY87" s="266"/>
      <c r="KXZ87" s="261"/>
      <c r="KYA87" s="265"/>
      <c r="KYB87" s="266"/>
      <c r="KYC87" s="200"/>
      <c r="KYD87" s="266"/>
      <c r="KYE87" s="261"/>
      <c r="KYF87" s="265"/>
      <c r="KYG87" s="266"/>
      <c r="KYH87" s="200"/>
      <c r="KYI87" s="266"/>
      <c r="KYJ87" s="261"/>
      <c r="KYK87" s="265"/>
      <c r="KYL87" s="266"/>
      <c r="KYM87" s="200"/>
      <c r="KYN87" s="266"/>
      <c r="KYO87" s="261"/>
      <c r="KYP87" s="265"/>
      <c r="KYQ87" s="266"/>
      <c r="KYR87" s="200"/>
      <c r="KYS87" s="266"/>
      <c r="KYT87" s="261"/>
      <c r="KYU87" s="265"/>
      <c r="KYV87" s="266"/>
      <c r="KYW87" s="200"/>
      <c r="KYX87" s="266"/>
      <c r="KYY87" s="261"/>
      <c r="KYZ87" s="265"/>
      <c r="KZA87" s="266"/>
      <c r="KZB87" s="200"/>
      <c r="KZC87" s="266"/>
      <c r="KZD87" s="261"/>
      <c r="KZE87" s="265"/>
      <c r="KZF87" s="266"/>
      <c r="KZG87" s="200"/>
      <c r="KZH87" s="266"/>
      <c r="KZI87" s="261"/>
      <c r="KZJ87" s="265"/>
      <c r="KZK87" s="266"/>
      <c r="KZL87" s="200"/>
      <c r="KZM87" s="266"/>
      <c r="KZN87" s="261"/>
      <c r="KZO87" s="265"/>
      <c r="KZP87" s="266"/>
      <c r="KZQ87" s="200"/>
      <c r="KZR87" s="266"/>
      <c r="KZS87" s="261"/>
      <c r="KZT87" s="265"/>
      <c r="KZU87" s="266"/>
      <c r="KZV87" s="200"/>
      <c r="KZW87" s="266"/>
      <c r="KZX87" s="261"/>
      <c r="KZY87" s="265"/>
      <c r="KZZ87" s="266"/>
      <c r="LAA87" s="200"/>
      <c r="LAB87" s="266"/>
      <c r="LAC87" s="261"/>
      <c r="LAD87" s="265"/>
      <c r="LAE87" s="266"/>
      <c r="LAF87" s="200"/>
      <c r="LAG87" s="266"/>
      <c r="LAH87" s="261"/>
      <c r="LAI87" s="265"/>
      <c r="LAJ87" s="266"/>
      <c r="LAK87" s="200"/>
      <c r="LAL87" s="266"/>
      <c r="LAM87" s="261"/>
      <c r="LAN87" s="265"/>
      <c r="LAO87" s="266"/>
      <c r="LAP87" s="200"/>
      <c r="LAQ87" s="266"/>
      <c r="LAR87" s="261"/>
      <c r="LAS87" s="265"/>
      <c r="LAT87" s="266"/>
      <c r="LAU87" s="200"/>
      <c r="LAV87" s="266"/>
      <c r="LAW87" s="261"/>
      <c r="LAX87" s="265"/>
      <c r="LAY87" s="266"/>
      <c r="LAZ87" s="200"/>
      <c r="LBA87" s="266"/>
      <c r="LBB87" s="261"/>
      <c r="LBC87" s="265"/>
      <c r="LBD87" s="266"/>
      <c r="LBE87" s="200"/>
      <c r="LBF87" s="266"/>
      <c r="LBG87" s="261"/>
      <c r="LBH87" s="265"/>
      <c r="LBI87" s="266"/>
      <c r="LBJ87" s="200"/>
      <c r="LBK87" s="266"/>
      <c r="LBL87" s="261"/>
      <c r="LBM87" s="265"/>
      <c r="LBN87" s="266"/>
      <c r="LBO87" s="200"/>
      <c r="LBP87" s="266"/>
      <c r="LBQ87" s="261"/>
      <c r="LBR87" s="265"/>
      <c r="LBS87" s="266"/>
      <c r="LBT87" s="200"/>
      <c r="LBU87" s="266"/>
      <c r="LBV87" s="261"/>
      <c r="LBW87" s="265"/>
      <c r="LBX87" s="266"/>
      <c r="LBY87" s="200"/>
      <c r="LBZ87" s="266"/>
      <c r="LCA87" s="261"/>
      <c r="LCB87" s="265"/>
      <c r="LCC87" s="266"/>
      <c r="LCD87" s="200"/>
      <c r="LCE87" s="266"/>
      <c r="LCF87" s="261"/>
      <c r="LCG87" s="265"/>
      <c r="LCH87" s="266"/>
      <c r="LCI87" s="200"/>
      <c r="LCJ87" s="266"/>
      <c r="LCK87" s="261"/>
      <c r="LCL87" s="265"/>
      <c r="LCM87" s="266"/>
      <c r="LCN87" s="200"/>
      <c r="LCO87" s="266"/>
      <c r="LCP87" s="261"/>
      <c r="LCQ87" s="265"/>
      <c r="LCR87" s="266"/>
      <c r="LCS87" s="200"/>
      <c r="LCT87" s="266"/>
      <c r="LCU87" s="261"/>
      <c r="LCV87" s="265"/>
      <c r="LCW87" s="266"/>
      <c r="LCX87" s="200"/>
      <c r="LCY87" s="266"/>
      <c r="LCZ87" s="261"/>
      <c r="LDA87" s="265"/>
      <c r="LDB87" s="266"/>
      <c r="LDC87" s="200"/>
      <c r="LDD87" s="266"/>
      <c r="LDE87" s="261"/>
      <c r="LDF87" s="265"/>
      <c r="LDG87" s="266"/>
      <c r="LDH87" s="200"/>
      <c r="LDI87" s="266"/>
      <c r="LDJ87" s="261"/>
      <c r="LDK87" s="265"/>
      <c r="LDL87" s="266"/>
      <c r="LDM87" s="200"/>
      <c r="LDN87" s="266"/>
      <c r="LDO87" s="261"/>
      <c r="LDP87" s="265"/>
      <c r="LDQ87" s="266"/>
      <c r="LDR87" s="200"/>
      <c r="LDS87" s="266"/>
      <c r="LDT87" s="261"/>
      <c r="LDU87" s="265"/>
      <c r="LDV87" s="266"/>
      <c r="LDW87" s="200"/>
      <c r="LDX87" s="266"/>
      <c r="LDY87" s="261"/>
      <c r="LDZ87" s="265"/>
      <c r="LEA87" s="266"/>
      <c r="LEB87" s="200"/>
      <c r="LEC87" s="266"/>
      <c r="LED87" s="261"/>
      <c r="LEE87" s="265"/>
      <c r="LEF87" s="266"/>
      <c r="LEG87" s="200"/>
      <c r="LEH87" s="266"/>
      <c r="LEI87" s="261"/>
      <c r="LEJ87" s="265"/>
      <c r="LEK87" s="266"/>
      <c r="LEL87" s="200"/>
      <c r="LEM87" s="266"/>
      <c r="LEN87" s="261"/>
      <c r="LEO87" s="265"/>
      <c r="LEP87" s="266"/>
      <c r="LEQ87" s="200"/>
      <c r="LER87" s="266"/>
      <c r="LES87" s="261"/>
      <c r="LET87" s="265"/>
      <c r="LEU87" s="266"/>
      <c r="LEV87" s="200"/>
      <c r="LEW87" s="266"/>
      <c r="LEX87" s="261"/>
      <c r="LEY87" s="265"/>
      <c r="LEZ87" s="266"/>
      <c r="LFA87" s="200"/>
      <c r="LFB87" s="266"/>
      <c r="LFC87" s="261"/>
      <c r="LFD87" s="265"/>
      <c r="LFE87" s="266"/>
      <c r="LFF87" s="200"/>
      <c r="LFG87" s="266"/>
      <c r="LFH87" s="261"/>
      <c r="LFI87" s="265"/>
      <c r="LFJ87" s="266"/>
      <c r="LFK87" s="200"/>
      <c r="LFL87" s="266"/>
      <c r="LFM87" s="261"/>
      <c r="LFN87" s="265"/>
      <c r="LFO87" s="266"/>
      <c r="LFP87" s="200"/>
      <c r="LFQ87" s="266"/>
      <c r="LFR87" s="261"/>
      <c r="LFS87" s="265"/>
      <c r="LFT87" s="266"/>
      <c r="LFU87" s="200"/>
      <c r="LFV87" s="266"/>
      <c r="LFW87" s="261"/>
      <c r="LFX87" s="265"/>
      <c r="LFY87" s="266"/>
      <c r="LFZ87" s="200"/>
      <c r="LGA87" s="266"/>
      <c r="LGB87" s="261"/>
      <c r="LGC87" s="265"/>
      <c r="LGD87" s="266"/>
      <c r="LGE87" s="200"/>
      <c r="LGF87" s="266"/>
      <c r="LGG87" s="261"/>
      <c r="LGH87" s="265"/>
      <c r="LGI87" s="266"/>
      <c r="LGJ87" s="200"/>
      <c r="LGK87" s="266"/>
      <c r="LGL87" s="261"/>
      <c r="LGM87" s="265"/>
      <c r="LGN87" s="266"/>
      <c r="LGO87" s="200"/>
      <c r="LGP87" s="266"/>
      <c r="LGQ87" s="261"/>
      <c r="LGR87" s="265"/>
      <c r="LGS87" s="266"/>
      <c r="LGT87" s="200"/>
      <c r="LGU87" s="266"/>
      <c r="LGV87" s="261"/>
      <c r="LGW87" s="265"/>
      <c r="LGX87" s="266"/>
      <c r="LGY87" s="200"/>
      <c r="LGZ87" s="266"/>
      <c r="LHA87" s="261"/>
      <c r="LHB87" s="265"/>
      <c r="LHC87" s="266"/>
      <c r="LHD87" s="200"/>
      <c r="LHE87" s="266"/>
      <c r="LHF87" s="261"/>
      <c r="LHG87" s="265"/>
      <c r="LHH87" s="266"/>
      <c r="LHI87" s="200"/>
      <c r="LHJ87" s="266"/>
      <c r="LHK87" s="261"/>
      <c r="LHL87" s="265"/>
      <c r="LHM87" s="266"/>
      <c r="LHN87" s="200"/>
      <c r="LHO87" s="266"/>
      <c r="LHP87" s="261"/>
      <c r="LHQ87" s="265"/>
      <c r="LHR87" s="266"/>
      <c r="LHS87" s="200"/>
      <c r="LHT87" s="266"/>
      <c r="LHU87" s="261"/>
      <c r="LHV87" s="265"/>
      <c r="LHW87" s="266"/>
      <c r="LHX87" s="200"/>
      <c r="LHY87" s="266"/>
      <c r="LHZ87" s="261"/>
      <c r="LIA87" s="265"/>
      <c r="LIB87" s="266"/>
      <c r="LIC87" s="200"/>
      <c r="LID87" s="266"/>
      <c r="LIE87" s="261"/>
      <c r="LIF87" s="265"/>
      <c r="LIG87" s="266"/>
      <c r="LIH87" s="200"/>
      <c r="LII87" s="266"/>
      <c r="LIJ87" s="261"/>
      <c r="LIK87" s="265"/>
      <c r="LIL87" s="266"/>
      <c r="LIM87" s="200"/>
      <c r="LIN87" s="266"/>
      <c r="LIO87" s="261"/>
      <c r="LIP87" s="265"/>
      <c r="LIQ87" s="266"/>
      <c r="LIR87" s="200"/>
      <c r="LIS87" s="266"/>
      <c r="LIT87" s="261"/>
      <c r="LIU87" s="265"/>
      <c r="LIV87" s="266"/>
      <c r="LIW87" s="200"/>
      <c r="LIX87" s="266"/>
      <c r="LIY87" s="261"/>
      <c r="LIZ87" s="265"/>
      <c r="LJA87" s="266"/>
      <c r="LJB87" s="200"/>
      <c r="LJC87" s="266"/>
      <c r="LJD87" s="261"/>
      <c r="LJE87" s="265"/>
      <c r="LJF87" s="266"/>
      <c r="LJG87" s="200"/>
      <c r="LJH87" s="266"/>
      <c r="LJI87" s="261"/>
      <c r="LJJ87" s="265"/>
      <c r="LJK87" s="266"/>
      <c r="LJL87" s="200"/>
      <c r="LJM87" s="266"/>
      <c r="LJN87" s="261"/>
      <c r="LJO87" s="265"/>
      <c r="LJP87" s="266"/>
      <c r="LJQ87" s="200"/>
      <c r="LJR87" s="266"/>
      <c r="LJS87" s="261"/>
      <c r="LJT87" s="265"/>
      <c r="LJU87" s="266"/>
      <c r="LJV87" s="200"/>
      <c r="LJW87" s="266"/>
      <c r="LJX87" s="261"/>
      <c r="LJY87" s="265"/>
      <c r="LJZ87" s="266"/>
      <c r="LKA87" s="200"/>
      <c r="LKB87" s="266"/>
      <c r="LKC87" s="261"/>
      <c r="LKD87" s="265"/>
      <c r="LKE87" s="266"/>
      <c r="LKF87" s="200"/>
      <c r="LKG87" s="266"/>
      <c r="LKH87" s="261"/>
      <c r="LKI87" s="265"/>
      <c r="LKJ87" s="266"/>
      <c r="LKK87" s="200"/>
      <c r="LKL87" s="266"/>
      <c r="LKM87" s="261"/>
      <c r="LKN87" s="265"/>
      <c r="LKO87" s="266"/>
      <c r="LKP87" s="200"/>
      <c r="LKQ87" s="266"/>
      <c r="LKR87" s="261"/>
      <c r="LKS87" s="265"/>
      <c r="LKT87" s="266"/>
      <c r="LKU87" s="200"/>
      <c r="LKV87" s="266"/>
      <c r="LKW87" s="261"/>
      <c r="LKX87" s="265"/>
      <c r="LKY87" s="266"/>
      <c r="LKZ87" s="200"/>
      <c r="LLA87" s="266"/>
      <c r="LLB87" s="261"/>
      <c r="LLC87" s="265"/>
      <c r="LLD87" s="266"/>
      <c r="LLE87" s="200"/>
      <c r="LLF87" s="266"/>
      <c r="LLG87" s="261"/>
      <c r="LLH87" s="265"/>
      <c r="LLI87" s="266"/>
      <c r="LLJ87" s="200"/>
      <c r="LLK87" s="266"/>
      <c r="LLL87" s="261"/>
      <c r="LLM87" s="265"/>
      <c r="LLN87" s="266"/>
      <c r="LLO87" s="200"/>
      <c r="LLP87" s="266"/>
      <c r="LLQ87" s="261"/>
      <c r="LLR87" s="265"/>
      <c r="LLS87" s="266"/>
      <c r="LLT87" s="200"/>
      <c r="LLU87" s="266"/>
      <c r="LLV87" s="261"/>
      <c r="LLW87" s="265"/>
      <c r="LLX87" s="266"/>
      <c r="LLY87" s="200"/>
      <c r="LLZ87" s="266"/>
      <c r="LMA87" s="261"/>
      <c r="LMB87" s="265"/>
      <c r="LMC87" s="266"/>
      <c r="LMD87" s="200"/>
      <c r="LME87" s="266"/>
      <c r="LMF87" s="261"/>
      <c r="LMG87" s="265"/>
      <c r="LMH87" s="266"/>
      <c r="LMI87" s="200"/>
      <c r="LMJ87" s="266"/>
      <c r="LMK87" s="261"/>
      <c r="LML87" s="265"/>
      <c r="LMM87" s="266"/>
      <c r="LMN87" s="200"/>
      <c r="LMO87" s="266"/>
      <c r="LMP87" s="261"/>
      <c r="LMQ87" s="265"/>
      <c r="LMR87" s="266"/>
      <c r="LMS87" s="200"/>
      <c r="LMT87" s="266"/>
      <c r="LMU87" s="261"/>
      <c r="LMV87" s="265"/>
      <c r="LMW87" s="266"/>
      <c r="LMX87" s="200"/>
      <c r="LMY87" s="266"/>
      <c r="LMZ87" s="261"/>
      <c r="LNA87" s="265"/>
      <c r="LNB87" s="266"/>
      <c r="LNC87" s="200"/>
      <c r="LND87" s="266"/>
      <c r="LNE87" s="261"/>
      <c r="LNF87" s="265"/>
      <c r="LNG87" s="266"/>
      <c r="LNH87" s="200"/>
      <c r="LNI87" s="266"/>
      <c r="LNJ87" s="261"/>
      <c r="LNK87" s="265"/>
      <c r="LNL87" s="266"/>
      <c r="LNM87" s="200"/>
      <c r="LNN87" s="266"/>
      <c r="LNO87" s="261"/>
      <c r="LNP87" s="265"/>
      <c r="LNQ87" s="266"/>
      <c r="LNR87" s="200"/>
      <c r="LNS87" s="266"/>
      <c r="LNT87" s="261"/>
      <c r="LNU87" s="265"/>
      <c r="LNV87" s="266"/>
      <c r="LNW87" s="200"/>
      <c r="LNX87" s="266"/>
      <c r="LNY87" s="261"/>
      <c r="LNZ87" s="265"/>
      <c r="LOA87" s="266"/>
      <c r="LOB87" s="200"/>
      <c r="LOC87" s="266"/>
      <c r="LOD87" s="261"/>
      <c r="LOE87" s="265"/>
      <c r="LOF87" s="266"/>
      <c r="LOG87" s="200"/>
      <c r="LOH87" s="266"/>
      <c r="LOI87" s="261"/>
      <c r="LOJ87" s="265"/>
      <c r="LOK87" s="266"/>
      <c r="LOL87" s="200"/>
      <c r="LOM87" s="266"/>
      <c r="LON87" s="261"/>
      <c r="LOO87" s="265"/>
      <c r="LOP87" s="266"/>
      <c r="LOQ87" s="200"/>
      <c r="LOR87" s="266"/>
      <c r="LOS87" s="261"/>
      <c r="LOT87" s="265"/>
      <c r="LOU87" s="266"/>
      <c r="LOV87" s="200"/>
      <c r="LOW87" s="266"/>
      <c r="LOX87" s="261"/>
      <c r="LOY87" s="265"/>
      <c r="LOZ87" s="266"/>
      <c r="LPA87" s="200"/>
      <c r="LPB87" s="266"/>
      <c r="LPC87" s="261"/>
      <c r="LPD87" s="265"/>
      <c r="LPE87" s="266"/>
      <c r="LPF87" s="200"/>
      <c r="LPG87" s="266"/>
      <c r="LPH87" s="261"/>
      <c r="LPI87" s="265"/>
      <c r="LPJ87" s="266"/>
      <c r="LPK87" s="200"/>
      <c r="LPL87" s="266"/>
      <c r="LPM87" s="261"/>
      <c r="LPN87" s="265"/>
      <c r="LPO87" s="266"/>
      <c r="LPP87" s="200"/>
      <c r="LPQ87" s="266"/>
      <c r="LPR87" s="261"/>
      <c r="LPS87" s="265"/>
      <c r="LPT87" s="266"/>
      <c r="LPU87" s="200"/>
      <c r="LPV87" s="266"/>
      <c r="LPW87" s="261"/>
      <c r="LPX87" s="265"/>
      <c r="LPY87" s="266"/>
      <c r="LPZ87" s="200"/>
      <c r="LQA87" s="266"/>
      <c r="LQB87" s="261"/>
      <c r="LQC87" s="265"/>
      <c r="LQD87" s="266"/>
      <c r="LQE87" s="200"/>
      <c r="LQF87" s="266"/>
      <c r="LQG87" s="261"/>
      <c r="LQH87" s="265"/>
      <c r="LQI87" s="266"/>
      <c r="LQJ87" s="200"/>
      <c r="LQK87" s="266"/>
      <c r="LQL87" s="261"/>
      <c r="LQM87" s="265"/>
      <c r="LQN87" s="266"/>
      <c r="LQO87" s="200"/>
      <c r="LQP87" s="266"/>
      <c r="LQQ87" s="261"/>
      <c r="LQR87" s="265"/>
      <c r="LQS87" s="266"/>
      <c r="LQT87" s="200"/>
      <c r="LQU87" s="266"/>
      <c r="LQV87" s="261"/>
      <c r="LQW87" s="265"/>
      <c r="LQX87" s="266"/>
      <c r="LQY87" s="200"/>
      <c r="LQZ87" s="266"/>
      <c r="LRA87" s="261"/>
      <c r="LRB87" s="265"/>
      <c r="LRC87" s="266"/>
      <c r="LRD87" s="200"/>
      <c r="LRE87" s="266"/>
      <c r="LRF87" s="261"/>
      <c r="LRG87" s="265"/>
      <c r="LRH87" s="266"/>
      <c r="LRI87" s="200"/>
      <c r="LRJ87" s="266"/>
      <c r="LRK87" s="261"/>
      <c r="LRL87" s="265"/>
      <c r="LRM87" s="266"/>
      <c r="LRN87" s="200"/>
      <c r="LRO87" s="266"/>
      <c r="LRP87" s="261"/>
      <c r="LRQ87" s="265"/>
      <c r="LRR87" s="266"/>
      <c r="LRS87" s="200"/>
      <c r="LRT87" s="266"/>
      <c r="LRU87" s="261"/>
      <c r="LRV87" s="265"/>
      <c r="LRW87" s="266"/>
      <c r="LRX87" s="200"/>
      <c r="LRY87" s="266"/>
      <c r="LRZ87" s="261"/>
      <c r="LSA87" s="265"/>
      <c r="LSB87" s="266"/>
      <c r="LSC87" s="200"/>
      <c r="LSD87" s="266"/>
      <c r="LSE87" s="261"/>
      <c r="LSF87" s="265"/>
      <c r="LSG87" s="266"/>
      <c r="LSH87" s="200"/>
      <c r="LSI87" s="266"/>
      <c r="LSJ87" s="261"/>
      <c r="LSK87" s="265"/>
      <c r="LSL87" s="266"/>
      <c r="LSM87" s="200"/>
      <c r="LSN87" s="266"/>
      <c r="LSO87" s="261"/>
      <c r="LSP87" s="265"/>
      <c r="LSQ87" s="266"/>
      <c r="LSR87" s="200"/>
      <c r="LSS87" s="266"/>
      <c r="LST87" s="261"/>
      <c r="LSU87" s="265"/>
      <c r="LSV87" s="266"/>
      <c r="LSW87" s="200"/>
      <c r="LSX87" s="266"/>
      <c r="LSY87" s="261"/>
      <c r="LSZ87" s="265"/>
      <c r="LTA87" s="266"/>
      <c r="LTB87" s="200"/>
      <c r="LTC87" s="266"/>
      <c r="LTD87" s="261"/>
      <c r="LTE87" s="265"/>
      <c r="LTF87" s="266"/>
      <c r="LTG87" s="200"/>
      <c r="LTH87" s="266"/>
      <c r="LTI87" s="261"/>
      <c r="LTJ87" s="265"/>
      <c r="LTK87" s="266"/>
      <c r="LTL87" s="200"/>
      <c r="LTM87" s="266"/>
      <c r="LTN87" s="261"/>
      <c r="LTO87" s="265"/>
      <c r="LTP87" s="266"/>
      <c r="LTQ87" s="200"/>
      <c r="LTR87" s="266"/>
      <c r="LTS87" s="261"/>
      <c r="LTT87" s="265"/>
      <c r="LTU87" s="266"/>
      <c r="LTV87" s="200"/>
      <c r="LTW87" s="266"/>
      <c r="LTX87" s="261"/>
      <c r="LTY87" s="265"/>
      <c r="LTZ87" s="266"/>
      <c r="LUA87" s="200"/>
      <c r="LUB87" s="266"/>
      <c r="LUC87" s="261"/>
      <c r="LUD87" s="265"/>
      <c r="LUE87" s="266"/>
      <c r="LUF87" s="200"/>
      <c r="LUG87" s="266"/>
      <c r="LUH87" s="261"/>
      <c r="LUI87" s="265"/>
      <c r="LUJ87" s="266"/>
      <c r="LUK87" s="200"/>
      <c r="LUL87" s="266"/>
      <c r="LUM87" s="261"/>
      <c r="LUN87" s="265"/>
      <c r="LUO87" s="266"/>
      <c r="LUP87" s="200"/>
      <c r="LUQ87" s="266"/>
      <c r="LUR87" s="261"/>
      <c r="LUS87" s="265"/>
      <c r="LUT87" s="266"/>
      <c r="LUU87" s="200"/>
      <c r="LUV87" s="266"/>
      <c r="LUW87" s="261"/>
      <c r="LUX87" s="265"/>
      <c r="LUY87" s="266"/>
      <c r="LUZ87" s="200"/>
      <c r="LVA87" s="266"/>
      <c r="LVB87" s="261"/>
      <c r="LVC87" s="265"/>
      <c r="LVD87" s="266"/>
      <c r="LVE87" s="200"/>
      <c r="LVF87" s="266"/>
      <c r="LVG87" s="261"/>
      <c r="LVH87" s="265"/>
      <c r="LVI87" s="266"/>
      <c r="LVJ87" s="200"/>
      <c r="LVK87" s="266"/>
      <c r="LVL87" s="261"/>
      <c r="LVM87" s="265"/>
      <c r="LVN87" s="266"/>
      <c r="LVO87" s="200"/>
      <c r="LVP87" s="266"/>
      <c r="LVQ87" s="261"/>
      <c r="LVR87" s="265"/>
      <c r="LVS87" s="266"/>
      <c r="LVT87" s="200"/>
      <c r="LVU87" s="266"/>
      <c r="LVV87" s="261"/>
      <c r="LVW87" s="265"/>
      <c r="LVX87" s="266"/>
      <c r="LVY87" s="200"/>
      <c r="LVZ87" s="266"/>
      <c r="LWA87" s="261"/>
      <c r="LWB87" s="265"/>
      <c r="LWC87" s="266"/>
      <c r="LWD87" s="200"/>
      <c r="LWE87" s="266"/>
      <c r="LWF87" s="261"/>
      <c r="LWG87" s="265"/>
      <c r="LWH87" s="266"/>
      <c r="LWI87" s="200"/>
      <c r="LWJ87" s="266"/>
      <c r="LWK87" s="261"/>
      <c r="LWL87" s="265"/>
      <c r="LWM87" s="266"/>
      <c r="LWN87" s="200"/>
      <c r="LWO87" s="266"/>
      <c r="LWP87" s="261"/>
      <c r="LWQ87" s="265"/>
      <c r="LWR87" s="266"/>
      <c r="LWS87" s="200"/>
      <c r="LWT87" s="266"/>
      <c r="LWU87" s="261"/>
      <c r="LWV87" s="265"/>
      <c r="LWW87" s="266"/>
      <c r="LWX87" s="200"/>
      <c r="LWY87" s="266"/>
      <c r="LWZ87" s="261"/>
      <c r="LXA87" s="265"/>
      <c r="LXB87" s="266"/>
      <c r="LXC87" s="200"/>
      <c r="LXD87" s="266"/>
      <c r="LXE87" s="261"/>
      <c r="LXF87" s="265"/>
      <c r="LXG87" s="266"/>
      <c r="LXH87" s="200"/>
      <c r="LXI87" s="266"/>
      <c r="LXJ87" s="261"/>
      <c r="LXK87" s="265"/>
      <c r="LXL87" s="266"/>
      <c r="LXM87" s="200"/>
      <c r="LXN87" s="266"/>
      <c r="LXO87" s="261"/>
      <c r="LXP87" s="265"/>
      <c r="LXQ87" s="266"/>
      <c r="LXR87" s="200"/>
      <c r="LXS87" s="266"/>
      <c r="LXT87" s="261"/>
      <c r="LXU87" s="265"/>
      <c r="LXV87" s="266"/>
      <c r="LXW87" s="200"/>
      <c r="LXX87" s="266"/>
      <c r="LXY87" s="261"/>
      <c r="LXZ87" s="265"/>
      <c r="LYA87" s="266"/>
      <c r="LYB87" s="200"/>
      <c r="LYC87" s="266"/>
      <c r="LYD87" s="261"/>
      <c r="LYE87" s="265"/>
      <c r="LYF87" s="266"/>
      <c r="LYG87" s="200"/>
      <c r="LYH87" s="266"/>
      <c r="LYI87" s="261"/>
      <c r="LYJ87" s="265"/>
      <c r="LYK87" s="266"/>
      <c r="LYL87" s="200"/>
      <c r="LYM87" s="266"/>
      <c r="LYN87" s="261"/>
      <c r="LYO87" s="265"/>
      <c r="LYP87" s="266"/>
      <c r="LYQ87" s="200"/>
      <c r="LYR87" s="266"/>
      <c r="LYS87" s="261"/>
      <c r="LYT87" s="265"/>
      <c r="LYU87" s="266"/>
      <c r="LYV87" s="200"/>
      <c r="LYW87" s="266"/>
      <c r="LYX87" s="261"/>
      <c r="LYY87" s="265"/>
      <c r="LYZ87" s="266"/>
      <c r="LZA87" s="200"/>
      <c r="LZB87" s="266"/>
      <c r="LZC87" s="261"/>
      <c r="LZD87" s="265"/>
      <c r="LZE87" s="266"/>
      <c r="LZF87" s="200"/>
      <c r="LZG87" s="266"/>
      <c r="LZH87" s="261"/>
      <c r="LZI87" s="265"/>
      <c r="LZJ87" s="266"/>
      <c r="LZK87" s="200"/>
      <c r="LZL87" s="266"/>
      <c r="LZM87" s="261"/>
      <c r="LZN87" s="265"/>
      <c r="LZO87" s="266"/>
      <c r="LZP87" s="200"/>
      <c r="LZQ87" s="266"/>
      <c r="LZR87" s="261"/>
      <c r="LZS87" s="265"/>
      <c r="LZT87" s="266"/>
      <c r="LZU87" s="200"/>
      <c r="LZV87" s="266"/>
      <c r="LZW87" s="261"/>
      <c r="LZX87" s="265"/>
      <c r="LZY87" s="266"/>
      <c r="LZZ87" s="200"/>
      <c r="MAA87" s="266"/>
      <c r="MAB87" s="261"/>
      <c r="MAC87" s="265"/>
      <c r="MAD87" s="266"/>
      <c r="MAE87" s="200"/>
      <c r="MAF87" s="266"/>
      <c r="MAG87" s="261"/>
      <c r="MAH87" s="265"/>
      <c r="MAI87" s="266"/>
      <c r="MAJ87" s="200"/>
      <c r="MAK87" s="266"/>
      <c r="MAL87" s="261"/>
      <c r="MAM87" s="265"/>
      <c r="MAN87" s="266"/>
      <c r="MAO87" s="200"/>
      <c r="MAP87" s="266"/>
      <c r="MAQ87" s="261"/>
      <c r="MAR87" s="265"/>
      <c r="MAS87" s="266"/>
      <c r="MAT87" s="200"/>
      <c r="MAU87" s="266"/>
      <c r="MAV87" s="261"/>
      <c r="MAW87" s="265"/>
      <c r="MAX87" s="266"/>
      <c r="MAY87" s="200"/>
      <c r="MAZ87" s="266"/>
      <c r="MBA87" s="261"/>
      <c r="MBB87" s="265"/>
      <c r="MBC87" s="266"/>
      <c r="MBD87" s="200"/>
      <c r="MBE87" s="266"/>
      <c r="MBF87" s="261"/>
      <c r="MBG87" s="265"/>
      <c r="MBH87" s="266"/>
      <c r="MBI87" s="200"/>
      <c r="MBJ87" s="266"/>
      <c r="MBK87" s="261"/>
      <c r="MBL87" s="265"/>
      <c r="MBM87" s="266"/>
      <c r="MBN87" s="200"/>
      <c r="MBO87" s="266"/>
      <c r="MBP87" s="261"/>
      <c r="MBQ87" s="265"/>
      <c r="MBR87" s="266"/>
      <c r="MBS87" s="200"/>
      <c r="MBT87" s="266"/>
      <c r="MBU87" s="261"/>
      <c r="MBV87" s="265"/>
      <c r="MBW87" s="266"/>
      <c r="MBX87" s="200"/>
      <c r="MBY87" s="266"/>
      <c r="MBZ87" s="261"/>
      <c r="MCA87" s="265"/>
      <c r="MCB87" s="266"/>
      <c r="MCC87" s="200"/>
      <c r="MCD87" s="266"/>
      <c r="MCE87" s="261"/>
      <c r="MCF87" s="265"/>
      <c r="MCG87" s="266"/>
      <c r="MCH87" s="200"/>
      <c r="MCI87" s="266"/>
      <c r="MCJ87" s="261"/>
      <c r="MCK87" s="265"/>
      <c r="MCL87" s="266"/>
      <c r="MCM87" s="200"/>
      <c r="MCN87" s="266"/>
      <c r="MCO87" s="261"/>
      <c r="MCP87" s="265"/>
      <c r="MCQ87" s="266"/>
      <c r="MCR87" s="200"/>
      <c r="MCS87" s="266"/>
      <c r="MCT87" s="261"/>
      <c r="MCU87" s="265"/>
      <c r="MCV87" s="266"/>
      <c r="MCW87" s="200"/>
      <c r="MCX87" s="266"/>
      <c r="MCY87" s="261"/>
      <c r="MCZ87" s="265"/>
      <c r="MDA87" s="266"/>
      <c r="MDB87" s="200"/>
      <c r="MDC87" s="266"/>
      <c r="MDD87" s="261"/>
      <c r="MDE87" s="265"/>
      <c r="MDF87" s="266"/>
      <c r="MDG87" s="200"/>
      <c r="MDH87" s="266"/>
      <c r="MDI87" s="261"/>
      <c r="MDJ87" s="265"/>
      <c r="MDK87" s="266"/>
      <c r="MDL87" s="200"/>
      <c r="MDM87" s="266"/>
      <c r="MDN87" s="261"/>
      <c r="MDO87" s="265"/>
      <c r="MDP87" s="266"/>
      <c r="MDQ87" s="200"/>
      <c r="MDR87" s="266"/>
      <c r="MDS87" s="261"/>
      <c r="MDT87" s="265"/>
      <c r="MDU87" s="266"/>
      <c r="MDV87" s="200"/>
      <c r="MDW87" s="266"/>
      <c r="MDX87" s="261"/>
      <c r="MDY87" s="265"/>
      <c r="MDZ87" s="266"/>
      <c r="MEA87" s="200"/>
      <c r="MEB87" s="266"/>
      <c r="MEC87" s="261"/>
      <c r="MED87" s="265"/>
      <c r="MEE87" s="266"/>
      <c r="MEF87" s="200"/>
      <c r="MEG87" s="266"/>
      <c r="MEH87" s="261"/>
      <c r="MEI87" s="265"/>
      <c r="MEJ87" s="266"/>
      <c r="MEK87" s="200"/>
      <c r="MEL87" s="266"/>
      <c r="MEM87" s="261"/>
      <c r="MEN87" s="265"/>
      <c r="MEO87" s="266"/>
      <c r="MEP87" s="200"/>
      <c r="MEQ87" s="266"/>
      <c r="MER87" s="261"/>
      <c r="MES87" s="265"/>
      <c r="MET87" s="266"/>
      <c r="MEU87" s="200"/>
      <c r="MEV87" s="266"/>
      <c r="MEW87" s="261"/>
      <c r="MEX87" s="265"/>
      <c r="MEY87" s="266"/>
      <c r="MEZ87" s="200"/>
      <c r="MFA87" s="266"/>
      <c r="MFB87" s="261"/>
      <c r="MFC87" s="265"/>
      <c r="MFD87" s="266"/>
      <c r="MFE87" s="200"/>
      <c r="MFF87" s="266"/>
      <c r="MFG87" s="261"/>
      <c r="MFH87" s="265"/>
      <c r="MFI87" s="266"/>
      <c r="MFJ87" s="200"/>
      <c r="MFK87" s="266"/>
      <c r="MFL87" s="261"/>
      <c r="MFM87" s="265"/>
      <c r="MFN87" s="266"/>
      <c r="MFO87" s="200"/>
      <c r="MFP87" s="266"/>
      <c r="MFQ87" s="261"/>
      <c r="MFR87" s="265"/>
      <c r="MFS87" s="266"/>
      <c r="MFT87" s="200"/>
      <c r="MFU87" s="266"/>
      <c r="MFV87" s="261"/>
      <c r="MFW87" s="265"/>
      <c r="MFX87" s="266"/>
      <c r="MFY87" s="200"/>
      <c r="MFZ87" s="266"/>
      <c r="MGA87" s="261"/>
      <c r="MGB87" s="265"/>
      <c r="MGC87" s="266"/>
      <c r="MGD87" s="200"/>
      <c r="MGE87" s="266"/>
      <c r="MGF87" s="261"/>
      <c r="MGG87" s="265"/>
      <c r="MGH87" s="266"/>
      <c r="MGI87" s="200"/>
      <c r="MGJ87" s="266"/>
      <c r="MGK87" s="261"/>
      <c r="MGL87" s="265"/>
      <c r="MGM87" s="266"/>
      <c r="MGN87" s="200"/>
      <c r="MGO87" s="266"/>
      <c r="MGP87" s="261"/>
      <c r="MGQ87" s="265"/>
      <c r="MGR87" s="266"/>
      <c r="MGS87" s="200"/>
      <c r="MGT87" s="266"/>
      <c r="MGU87" s="261"/>
      <c r="MGV87" s="265"/>
      <c r="MGW87" s="266"/>
      <c r="MGX87" s="200"/>
      <c r="MGY87" s="266"/>
      <c r="MGZ87" s="261"/>
      <c r="MHA87" s="265"/>
      <c r="MHB87" s="266"/>
      <c r="MHC87" s="200"/>
      <c r="MHD87" s="266"/>
      <c r="MHE87" s="261"/>
      <c r="MHF87" s="265"/>
      <c r="MHG87" s="266"/>
      <c r="MHH87" s="200"/>
      <c r="MHI87" s="266"/>
      <c r="MHJ87" s="261"/>
      <c r="MHK87" s="265"/>
      <c r="MHL87" s="266"/>
      <c r="MHM87" s="200"/>
      <c r="MHN87" s="266"/>
      <c r="MHO87" s="261"/>
      <c r="MHP87" s="265"/>
      <c r="MHQ87" s="266"/>
      <c r="MHR87" s="200"/>
      <c r="MHS87" s="266"/>
      <c r="MHT87" s="261"/>
      <c r="MHU87" s="265"/>
      <c r="MHV87" s="266"/>
      <c r="MHW87" s="200"/>
      <c r="MHX87" s="266"/>
      <c r="MHY87" s="261"/>
      <c r="MHZ87" s="265"/>
      <c r="MIA87" s="266"/>
      <c r="MIB87" s="200"/>
      <c r="MIC87" s="266"/>
      <c r="MID87" s="261"/>
      <c r="MIE87" s="265"/>
      <c r="MIF87" s="266"/>
      <c r="MIG87" s="200"/>
      <c r="MIH87" s="266"/>
      <c r="MII87" s="261"/>
      <c r="MIJ87" s="265"/>
      <c r="MIK87" s="266"/>
      <c r="MIL87" s="200"/>
      <c r="MIM87" s="266"/>
      <c r="MIN87" s="261"/>
      <c r="MIO87" s="265"/>
      <c r="MIP87" s="266"/>
      <c r="MIQ87" s="200"/>
      <c r="MIR87" s="266"/>
      <c r="MIS87" s="261"/>
      <c r="MIT87" s="265"/>
      <c r="MIU87" s="266"/>
      <c r="MIV87" s="200"/>
      <c r="MIW87" s="266"/>
      <c r="MIX87" s="261"/>
      <c r="MIY87" s="265"/>
      <c r="MIZ87" s="266"/>
      <c r="MJA87" s="200"/>
      <c r="MJB87" s="266"/>
      <c r="MJC87" s="261"/>
      <c r="MJD87" s="265"/>
      <c r="MJE87" s="266"/>
      <c r="MJF87" s="200"/>
      <c r="MJG87" s="266"/>
      <c r="MJH87" s="261"/>
      <c r="MJI87" s="265"/>
      <c r="MJJ87" s="266"/>
      <c r="MJK87" s="200"/>
      <c r="MJL87" s="266"/>
      <c r="MJM87" s="261"/>
      <c r="MJN87" s="265"/>
      <c r="MJO87" s="266"/>
      <c r="MJP87" s="200"/>
      <c r="MJQ87" s="266"/>
      <c r="MJR87" s="261"/>
      <c r="MJS87" s="265"/>
      <c r="MJT87" s="266"/>
      <c r="MJU87" s="200"/>
      <c r="MJV87" s="266"/>
      <c r="MJW87" s="261"/>
      <c r="MJX87" s="265"/>
      <c r="MJY87" s="266"/>
      <c r="MJZ87" s="200"/>
      <c r="MKA87" s="266"/>
      <c r="MKB87" s="261"/>
      <c r="MKC87" s="265"/>
      <c r="MKD87" s="266"/>
      <c r="MKE87" s="200"/>
      <c r="MKF87" s="266"/>
      <c r="MKG87" s="261"/>
      <c r="MKH87" s="265"/>
      <c r="MKI87" s="266"/>
      <c r="MKJ87" s="200"/>
      <c r="MKK87" s="266"/>
      <c r="MKL87" s="261"/>
      <c r="MKM87" s="265"/>
      <c r="MKN87" s="266"/>
      <c r="MKO87" s="200"/>
      <c r="MKP87" s="266"/>
      <c r="MKQ87" s="261"/>
      <c r="MKR87" s="265"/>
      <c r="MKS87" s="266"/>
      <c r="MKT87" s="200"/>
      <c r="MKU87" s="266"/>
      <c r="MKV87" s="261"/>
      <c r="MKW87" s="265"/>
      <c r="MKX87" s="266"/>
      <c r="MKY87" s="200"/>
      <c r="MKZ87" s="266"/>
      <c r="MLA87" s="261"/>
      <c r="MLB87" s="265"/>
      <c r="MLC87" s="266"/>
      <c r="MLD87" s="200"/>
      <c r="MLE87" s="266"/>
      <c r="MLF87" s="261"/>
      <c r="MLG87" s="265"/>
      <c r="MLH87" s="266"/>
      <c r="MLI87" s="200"/>
      <c r="MLJ87" s="266"/>
      <c r="MLK87" s="261"/>
      <c r="MLL87" s="265"/>
      <c r="MLM87" s="266"/>
      <c r="MLN87" s="200"/>
      <c r="MLO87" s="266"/>
      <c r="MLP87" s="261"/>
      <c r="MLQ87" s="265"/>
      <c r="MLR87" s="266"/>
      <c r="MLS87" s="200"/>
      <c r="MLT87" s="266"/>
      <c r="MLU87" s="261"/>
      <c r="MLV87" s="265"/>
      <c r="MLW87" s="266"/>
      <c r="MLX87" s="200"/>
      <c r="MLY87" s="266"/>
      <c r="MLZ87" s="261"/>
      <c r="MMA87" s="265"/>
      <c r="MMB87" s="266"/>
      <c r="MMC87" s="200"/>
      <c r="MMD87" s="266"/>
      <c r="MME87" s="261"/>
      <c r="MMF87" s="265"/>
      <c r="MMG87" s="266"/>
      <c r="MMH87" s="200"/>
      <c r="MMI87" s="266"/>
      <c r="MMJ87" s="261"/>
      <c r="MMK87" s="265"/>
      <c r="MML87" s="266"/>
      <c r="MMM87" s="200"/>
      <c r="MMN87" s="266"/>
      <c r="MMO87" s="261"/>
      <c r="MMP87" s="265"/>
      <c r="MMQ87" s="266"/>
      <c r="MMR87" s="200"/>
      <c r="MMS87" s="266"/>
      <c r="MMT87" s="261"/>
      <c r="MMU87" s="265"/>
      <c r="MMV87" s="266"/>
      <c r="MMW87" s="200"/>
      <c r="MMX87" s="266"/>
      <c r="MMY87" s="261"/>
      <c r="MMZ87" s="265"/>
      <c r="MNA87" s="266"/>
      <c r="MNB87" s="200"/>
      <c r="MNC87" s="266"/>
      <c r="MND87" s="261"/>
      <c r="MNE87" s="265"/>
      <c r="MNF87" s="266"/>
      <c r="MNG87" s="200"/>
      <c r="MNH87" s="266"/>
      <c r="MNI87" s="261"/>
      <c r="MNJ87" s="265"/>
      <c r="MNK87" s="266"/>
      <c r="MNL87" s="200"/>
      <c r="MNM87" s="266"/>
      <c r="MNN87" s="261"/>
      <c r="MNO87" s="265"/>
      <c r="MNP87" s="266"/>
      <c r="MNQ87" s="200"/>
      <c r="MNR87" s="266"/>
      <c r="MNS87" s="261"/>
      <c r="MNT87" s="265"/>
      <c r="MNU87" s="266"/>
      <c r="MNV87" s="200"/>
      <c r="MNW87" s="266"/>
      <c r="MNX87" s="261"/>
      <c r="MNY87" s="265"/>
      <c r="MNZ87" s="266"/>
      <c r="MOA87" s="200"/>
      <c r="MOB87" s="266"/>
      <c r="MOC87" s="261"/>
      <c r="MOD87" s="265"/>
      <c r="MOE87" s="266"/>
      <c r="MOF87" s="200"/>
      <c r="MOG87" s="266"/>
      <c r="MOH87" s="261"/>
      <c r="MOI87" s="265"/>
      <c r="MOJ87" s="266"/>
      <c r="MOK87" s="200"/>
      <c r="MOL87" s="266"/>
      <c r="MOM87" s="261"/>
      <c r="MON87" s="265"/>
      <c r="MOO87" s="266"/>
      <c r="MOP87" s="200"/>
      <c r="MOQ87" s="266"/>
      <c r="MOR87" s="261"/>
      <c r="MOS87" s="265"/>
      <c r="MOT87" s="266"/>
      <c r="MOU87" s="200"/>
      <c r="MOV87" s="266"/>
      <c r="MOW87" s="261"/>
      <c r="MOX87" s="265"/>
      <c r="MOY87" s="266"/>
      <c r="MOZ87" s="200"/>
      <c r="MPA87" s="266"/>
      <c r="MPB87" s="261"/>
      <c r="MPC87" s="265"/>
      <c r="MPD87" s="266"/>
      <c r="MPE87" s="200"/>
      <c r="MPF87" s="266"/>
      <c r="MPG87" s="261"/>
      <c r="MPH87" s="265"/>
      <c r="MPI87" s="266"/>
      <c r="MPJ87" s="200"/>
      <c r="MPK87" s="266"/>
      <c r="MPL87" s="261"/>
      <c r="MPM87" s="265"/>
      <c r="MPN87" s="266"/>
      <c r="MPO87" s="200"/>
      <c r="MPP87" s="266"/>
      <c r="MPQ87" s="261"/>
      <c r="MPR87" s="265"/>
      <c r="MPS87" s="266"/>
      <c r="MPT87" s="200"/>
      <c r="MPU87" s="266"/>
      <c r="MPV87" s="261"/>
      <c r="MPW87" s="265"/>
      <c r="MPX87" s="266"/>
      <c r="MPY87" s="200"/>
      <c r="MPZ87" s="266"/>
      <c r="MQA87" s="261"/>
      <c r="MQB87" s="265"/>
      <c r="MQC87" s="266"/>
      <c r="MQD87" s="200"/>
      <c r="MQE87" s="266"/>
      <c r="MQF87" s="261"/>
      <c r="MQG87" s="265"/>
      <c r="MQH87" s="266"/>
      <c r="MQI87" s="200"/>
      <c r="MQJ87" s="266"/>
      <c r="MQK87" s="261"/>
      <c r="MQL87" s="265"/>
      <c r="MQM87" s="266"/>
      <c r="MQN87" s="200"/>
      <c r="MQO87" s="266"/>
      <c r="MQP87" s="261"/>
      <c r="MQQ87" s="265"/>
      <c r="MQR87" s="266"/>
      <c r="MQS87" s="200"/>
      <c r="MQT87" s="266"/>
      <c r="MQU87" s="261"/>
      <c r="MQV87" s="265"/>
      <c r="MQW87" s="266"/>
      <c r="MQX87" s="200"/>
      <c r="MQY87" s="266"/>
      <c r="MQZ87" s="261"/>
      <c r="MRA87" s="265"/>
      <c r="MRB87" s="266"/>
      <c r="MRC87" s="200"/>
      <c r="MRD87" s="266"/>
      <c r="MRE87" s="261"/>
      <c r="MRF87" s="265"/>
      <c r="MRG87" s="266"/>
      <c r="MRH87" s="200"/>
      <c r="MRI87" s="266"/>
      <c r="MRJ87" s="261"/>
      <c r="MRK87" s="265"/>
      <c r="MRL87" s="266"/>
      <c r="MRM87" s="200"/>
      <c r="MRN87" s="266"/>
      <c r="MRO87" s="261"/>
      <c r="MRP87" s="265"/>
      <c r="MRQ87" s="266"/>
      <c r="MRR87" s="200"/>
      <c r="MRS87" s="266"/>
      <c r="MRT87" s="261"/>
      <c r="MRU87" s="265"/>
      <c r="MRV87" s="266"/>
      <c r="MRW87" s="200"/>
      <c r="MRX87" s="266"/>
      <c r="MRY87" s="261"/>
      <c r="MRZ87" s="265"/>
      <c r="MSA87" s="266"/>
      <c r="MSB87" s="200"/>
      <c r="MSC87" s="266"/>
      <c r="MSD87" s="261"/>
      <c r="MSE87" s="265"/>
      <c r="MSF87" s="266"/>
      <c r="MSG87" s="200"/>
      <c r="MSH87" s="266"/>
      <c r="MSI87" s="261"/>
      <c r="MSJ87" s="265"/>
      <c r="MSK87" s="266"/>
      <c r="MSL87" s="200"/>
      <c r="MSM87" s="266"/>
      <c r="MSN87" s="261"/>
      <c r="MSO87" s="265"/>
      <c r="MSP87" s="266"/>
      <c r="MSQ87" s="200"/>
      <c r="MSR87" s="266"/>
      <c r="MSS87" s="261"/>
      <c r="MST87" s="265"/>
      <c r="MSU87" s="266"/>
      <c r="MSV87" s="200"/>
      <c r="MSW87" s="266"/>
      <c r="MSX87" s="261"/>
      <c r="MSY87" s="265"/>
      <c r="MSZ87" s="266"/>
      <c r="MTA87" s="200"/>
      <c r="MTB87" s="266"/>
      <c r="MTC87" s="261"/>
      <c r="MTD87" s="265"/>
      <c r="MTE87" s="266"/>
      <c r="MTF87" s="200"/>
      <c r="MTG87" s="266"/>
      <c r="MTH87" s="261"/>
      <c r="MTI87" s="265"/>
      <c r="MTJ87" s="266"/>
      <c r="MTK87" s="200"/>
      <c r="MTL87" s="266"/>
      <c r="MTM87" s="261"/>
      <c r="MTN87" s="265"/>
      <c r="MTO87" s="266"/>
      <c r="MTP87" s="200"/>
      <c r="MTQ87" s="266"/>
      <c r="MTR87" s="261"/>
      <c r="MTS87" s="265"/>
      <c r="MTT87" s="266"/>
      <c r="MTU87" s="200"/>
      <c r="MTV87" s="266"/>
      <c r="MTW87" s="261"/>
      <c r="MTX87" s="265"/>
      <c r="MTY87" s="266"/>
      <c r="MTZ87" s="200"/>
      <c r="MUA87" s="266"/>
      <c r="MUB87" s="261"/>
      <c r="MUC87" s="265"/>
      <c r="MUD87" s="266"/>
      <c r="MUE87" s="200"/>
      <c r="MUF87" s="266"/>
      <c r="MUG87" s="261"/>
      <c r="MUH87" s="265"/>
      <c r="MUI87" s="266"/>
      <c r="MUJ87" s="200"/>
      <c r="MUK87" s="266"/>
      <c r="MUL87" s="261"/>
      <c r="MUM87" s="265"/>
      <c r="MUN87" s="266"/>
      <c r="MUO87" s="200"/>
      <c r="MUP87" s="266"/>
      <c r="MUQ87" s="261"/>
      <c r="MUR87" s="265"/>
      <c r="MUS87" s="266"/>
      <c r="MUT87" s="200"/>
      <c r="MUU87" s="266"/>
      <c r="MUV87" s="261"/>
      <c r="MUW87" s="265"/>
      <c r="MUX87" s="266"/>
      <c r="MUY87" s="200"/>
      <c r="MUZ87" s="266"/>
      <c r="MVA87" s="261"/>
      <c r="MVB87" s="265"/>
      <c r="MVC87" s="266"/>
      <c r="MVD87" s="200"/>
      <c r="MVE87" s="266"/>
      <c r="MVF87" s="261"/>
      <c r="MVG87" s="265"/>
      <c r="MVH87" s="266"/>
      <c r="MVI87" s="200"/>
      <c r="MVJ87" s="266"/>
      <c r="MVK87" s="261"/>
      <c r="MVL87" s="265"/>
      <c r="MVM87" s="266"/>
      <c r="MVN87" s="200"/>
      <c r="MVO87" s="266"/>
      <c r="MVP87" s="261"/>
      <c r="MVQ87" s="265"/>
      <c r="MVR87" s="266"/>
      <c r="MVS87" s="200"/>
      <c r="MVT87" s="266"/>
      <c r="MVU87" s="261"/>
      <c r="MVV87" s="265"/>
      <c r="MVW87" s="266"/>
      <c r="MVX87" s="200"/>
      <c r="MVY87" s="266"/>
      <c r="MVZ87" s="261"/>
      <c r="MWA87" s="265"/>
      <c r="MWB87" s="266"/>
      <c r="MWC87" s="200"/>
      <c r="MWD87" s="266"/>
      <c r="MWE87" s="261"/>
      <c r="MWF87" s="265"/>
      <c r="MWG87" s="266"/>
      <c r="MWH87" s="200"/>
      <c r="MWI87" s="266"/>
      <c r="MWJ87" s="261"/>
      <c r="MWK87" s="265"/>
      <c r="MWL87" s="266"/>
      <c r="MWM87" s="200"/>
      <c r="MWN87" s="266"/>
      <c r="MWO87" s="261"/>
      <c r="MWP87" s="265"/>
      <c r="MWQ87" s="266"/>
      <c r="MWR87" s="200"/>
      <c r="MWS87" s="266"/>
      <c r="MWT87" s="261"/>
      <c r="MWU87" s="265"/>
      <c r="MWV87" s="266"/>
      <c r="MWW87" s="200"/>
      <c r="MWX87" s="266"/>
      <c r="MWY87" s="261"/>
      <c r="MWZ87" s="265"/>
      <c r="MXA87" s="266"/>
      <c r="MXB87" s="200"/>
      <c r="MXC87" s="266"/>
      <c r="MXD87" s="261"/>
      <c r="MXE87" s="265"/>
      <c r="MXF87" s="266"/>
      <c r="MXG87" s="200"/>
      <c r="MXH87" s="266"/>
      <c r="MXI87" s="261"/>
      <c r="MXJ87" s="265"/>
      <c r="MXK87" s="266"/>
      <c r="MXL87" s="200"/>
      <c r="MXM87" s="266"/>
      <c r="MXN87" s="261"/>
      <c r="MXO87" s="265"/>
      <c r="MXP87" s="266"/>
      <c r="MXQ87" s="200"/>
      <c r="MXR87" s="266"/>
      <c r="MXS87" s="261"/>
      <c r="MXT87" s="265"/>
      <c r="MXU87" s="266"/>
      <c r="MXV87" s="200"/>
      <c r="MXW87" s="266"/>
      <c r="MXX87" s="261"/>
      <c r="MXY87" s="265"/>
      <c r="MXZ87" s="266"/>
      <c r="MYA87" s="200"/>
      <c r="MYB87" s="266"/>
      <c r="MYC87" s="261"/>
      <c r="MYD87" s="265"/>
      <c r="MYE87" s="266"/>
      <c r="MYF87" s="200"/>
      <c r="MYG87" s="266"/>
      <c r="MYH87" s="261"/>
      <c r="MYI87" s="265"/>
      <c r="MYJ87" s="266"/>
      <c r="MYK87" s="200"/>
      <c r="MYL87" s="266"/>
      <c r="MYM87" s="261"/>
      <c r="MYN87" s="265"/>
      <c r="MYO87" s="266"/>
      <c r="MYP87" s="200"/>
      <c r="MYQ87" s="266"/>
      <c r="MYR87" s="261"/>
      <c r="MYS87" s="265"/>
      <c r="MYT87" s="266"/>
      <c r="MYU87" s="200"/>
      <c r="MYV87" s="266"/>
      <c r="MYW87" s="261"/>
      <c r="MYX87" s="265"/>
      <c r="MYY87" s="266"/>
      <c r="MYZ87" s="200"/>
      <c r="MZA87" s="266"/>
      <c r="MZB87" s="261"/>
      <c r="MZC87" s="265"/>
      <c r="MZD87" s="266"/>
      <c r="MZE87" s="200"/>
      <c r="MZF87" s="266"/>
      <c r="MZG87" s="261"/>
      <c r="MZH87" s="265"/>
      <c r="MZI87" s="266"/>
      <c r="MZJ87" s="200"/>
      <c r="MZK87" s="266"/>
      <c r="MZL87" s="261"/>
      <c r="MZM87" s="265"/>
      <c r="MZN87" s="266"/>
      <c r="MZO87" s="200"/>
      <c r="MZP87" s="266"/>
      <c r="MZQ87" s="261"/>
      <c r="MZR87" s="265"/>
      <c r="MZS87" s="266"/>
      <c r="MZT87" s="200"/>
      <c r="MZU87" s="266"/>
      <c r="MZV87" s="261"/>
      <c r="MZW87" s="265"/>
      <c r="MZX87" s="266"/>
      <c r="MZY87" s="200"/>
      <c r="MZZ87" s="266"/>
      <c r="NAA87" s="261"/>
      <c r="NAB87" s="265"/>
      <c r="NAC87" s="266"/>
      <c r="NAD87" s="200"/>
      <c r="NAE87" s="266"/>
      <c r="NAF87" s="261"/>
      <c r="NAG87" s="265"/>
      <c r="NAH87" s="266"/>
      <c r="NAI87" s="200"/>
      <c r="NAJ87" s="266"/>
      <c r="NAK87" s="261"/>
      <c r="NAL87" s="265"/>
      <c r="NAM87" s="266"/>
      <c r="NAN87" s="200"/>
      <c r="NAO87" s="266"/>
      <c r="NAP87" s="261"/>
      <c r="NAQ87" s="265"/>
      <c r="NAR87" s="266"/>
      <c r="NAS87" s="200"/>
      <c r="NAT87" s="266"/>
      <c r="NAU87" s="261"/>
      <c r="NAV87" s="265"/>
      <c r="NAW87" s="266"/>
      <c r="NAX87" s="200"/>
      <c r="NAY87" s="266"/>
      <c r="NAZ87" s="261"/>
      <c r="NBA87" s="265"/>
      <c r="NBB87" s="266"/>
      <c r="NBC87" s="200"/>
      <c r="NBD87" s="266"/>
      <c r="NBE87" s="261"/>
      <c r="NBF87" s="265"/>
      <c r="NBG87" s="266"/>
      <c r="NBH87" s="200"/>
      <c r="NBI87" s="266"/>
      <c r="NBJ87" s="261"/>
      <c r="NBK87" s="265"/>
      <c r="NBL87" s="266"/>
      <c r="NBM87" s="200"/>
      <c r="NBN87" s="266"/>
      <c r="NBO87" s="261"/>
      <c r="NBP87" s="265"/>
      <c r="NBQ87" s="266"/>
      <c r="NBR87" s="200"/>
      <c r="NBS87" s="266"/>
      <c r="NBT87" s="261"/>
      <c r="NBU87" s="265"/>
      <c r="NBV87" s="266"/>
      <c r="NBW87" s="200"/>
      <c r="NBX87" s="266"/>
      <c r="NBY87" s="261"/>
      <c r="NBZ87" s="265"/>
      <c r="NCA87" s="266"/>
      <c r="NCB87" s="200"/>
      <c r="NCC87" s="266"/>
      <c r="NCD87" s="261"/>
      <c r="NCE87" s="265"/>
      <c r="NCF87" s="266"/>
      <c r="NCG87" s="200"/>
      <c r="NCH87" s="266"/>
      <c r="NCI87" s="261"/>
      <c r="NCJ87" s="265"/>
      <c r="NCK87" s="266"/>
      <c r="NCL87" s="200"/>
      <c r="NCM87" s="266"/>
      <c r="NCN87" s="261"/>
      <c r="NCO87" s="265"/>
      <c r="NCP87" s="266"/>
      <c r="NCQ87" s="200"/>
      <c r="NCR87" s="266"/>
      <c r="NCS87" s="261"/>
      <c r="NCT87" s="265"/>
      <c r="NCU87" s="266"/>
      <c r="NCV87" s="200"/>
      <c r="NCW87" s="266"/>
      <c r="NCX87" s="261"/>
      <c r="NCY87" s="265"/>
      <c r="NCZ87" s="266"/>
      <c r="NDA87" s="200"/>
      <c r="NDB87" s="266"/>
      <c r="NDC87" s="261"/>
      <c r="NDD87" s="265"/>
      <c r="NDE87" s="266"/>
      <c r="NDF87" s="200"/>
      <c r="NDG87" s="266"/>
      <c r="NDH87" s="261"/>
      <c r="NDI87" s="265"/>
      <c r="NDJ87" s="266"/>
      <c r="NDK87" s="200"/>
      <c r="NDL87" s="266"/>
      <c r="NDM87" s="261"/>
      <c r="NDN87" s="265"/>
      <c r="NDO87" s="266"/>
      <c r="NDP87" s="200"/>
      <c r="NDQ87" s="266"/>
      <c r="NDR87" s="261"/>
      <c r="NDS87" s="265"/>
      <c r="NDT87" s="266"/>
      <c r="NDU87" s="200"/>
      <c r="NDV87" s="266"/>
      <c r="NDW87" s="261"/>
      <c r="NDX87" s="265"/>
      <c r="NDY87" s="266"/>
      <c r="NDZ87" s="200"/>
      <c r="NEA87" s="266"/>
      <c r="NEB87" s="261"/>
      <c r="NEC87" s="265"/>
      <c r="NED87" s="266"/>
      <c r="NEE87" s="200"/>
      <c r="NEF87" s="266"/>
      <c r="NEG87" s="261"/>
      <c r="NEH87" s="265"/>
      <c r="NEI87" s="266"/>
      <c r="NEJ87" s="200"/>
      <c r="NEK87" s="266"/>
      <c r="NEL87" s="261"/>
      <c r="NEM87" s="265"/>
      <c r="NEN87" s="266"/>
      <c r="NEO87" s="200"/>
      <c r="NEP87" s="266"/>
      <c r="NEQ87" s="261"/>
      <c r="NER87" s="265"/>
      <c r="NES87" s="266"/>
      <c r="NET87" s="200"/>
      <c r="NEU87" s="266"/>
      <c r="NEV87" s="261"/>
      <c r="NEW87" s="265"/>
      <c r="NEX87" s="266"/>
      <c r="NEY87" s="200"/>
      <c r="NEZ87" s="266"/>
      <c r="NFA87" s="261"/>
      <c r="NFB87" s="265"/>
      <c r="NFC87" s="266"/>
      <c r="NFD87" s="200"/>
      <c r="NFE87" s="266"/>
      <c r="NFF87" s="261"/>
      <c r="NFG87" s="265"/>
      <c r="NFH87" s="266"/>
      <c r="NFI87" s="200"/>
      <c r="NFJ87" s="266"/>
      <c r="NFK87" s="261"/>
      <c r="NFL87" s="265"/>
      <c r="NFM87" s="266"/>
      <c r="NFN87" s="200"/>
      <c r="NFO87" s="266"/>
      <c r="NFP87" s="261"/>
      <c r="NFQ87" s="265"/>
      <c r="NFR87" s="266"/>
      <c r="NFS87" s="200"/>
      <c r="NFT87" s="266"/>
      <c r="NFU87" s="261"/>
      <c r="NFV87" s="265"/>
      <c r="NFW87" s="266"/>
      <c r="NFX87" s="200"/>
      <c r="NFY87" s="266"/>
      <c r="NFZ87" s="261"/>
      <c r="NGA87" s="265"/>
      <c r="NGB87" s="266"/>
      <c r="NGC87" s="200"/>
      <c r="NGD87" s="266"/>
      <c r="NGE87" s="261"/>
      <c r="NGF87" s="265"/>
      <c r="NGG87" s="266"/>
      <c r="NGH87" s="200"/>
      <c r="NGI87" s="266"/>
      <c r="NGJ87" s="261"/>
      <c r="NGK87" s="265"/>
      <c r="NGL87" s="266"/>
      <c r="NGM87" s="200"/>
      <c r="NGN87" s="266"/>
      <c r="NGO87" s="261"/>
      <c r="NGP87" s="265"/>
      <c r="NGQ87" s="266"/>
      <c r="NGR87" s="200"/>
      <c r="NGS87" s="266"/>
      <c r="NGT87" s="261"/>
      <c r="NGU87" s="265"/>
      <c r="NGV87" s="266"/>
      <c r="NGW87" s="200"/>
      <c r="NGX87" s="266"/>
      <c r="NGY87" s="261"/>
      <c r="NGZ87" s="265"/>
      <c r="NHA87" s="266"/>
      <c r="NHB87" s="200"/>
      <c r="NHC87" s="266"/>
      <c r="NHD87" s="261"/>
      <c r="NHE87" s="265"/>
      <c r="NHF87" s="266"/>
      <c r="NHG87" s="200"/>
      <c r="NHH87" s="266"/>
      <c r="NHI87" s="261"/>
      <c r="NHJ87" s="265"/>
      <c r="NHK87" s="266"/>
      <c r="NHL87" s="200"/>
      <c r="NHM87" s="266"/>
      <c r="NHN87" s="261"/>
      <c r="NHO87" s="265"/>
      <c r="NHP87" s="266"/>
      <c r="NHQ87" s="200"/>
      <c r="NHR87" s="266"/>
      <c r="NHS87" s="261"/>
      <c r="NHT87" s="265"/>
      <c r="NHU87" s="266"/>
      <c r="NHV87" s="200"/>
      <c r="NHW87" s="266"/>
      <c r="NHX87" s="261"/>
      <c r="NHY87" s="265"/>
      <c r="NHZ87" s="266"/>
      <c r="NIA87" s="200"/>
      <c r="NIB87" s="266"/>
      <c r="NIC87" s="261"/>
      <c r="NID87" s="265"/>
      <c r="NIE87" s="266"/>
      <c r="NIF87" s="200"/>
      <c r="NIG87" s="266"/>
      <c r="NIH87" s="261"/>
      <c r="NII87" s="265"/>
      <c r="NIJ87" s="266"/>
      <c r="NIK87" s="200"/>
      <c r="NIL87" s="266"/>
      <c r="NIM87" s="261"/>
      <c r="NIN87" s="265"/>
      <c r="NIO87" s="266"/>
      <c r="NIP87" s="200"/>
      <c r="NIQ87" s="266"/>
      <c r="NIR87" s="261"/>
      <c r="NIS87" s="265"/>
      <c r="NIT87" s="266"/>
      <c r="NIU87" s="200"/>
      <c r="NIV87" s="266"/>
      <c r="NIW87" s="261"/>
      <c r="NIX87" s="265"/>
      <c r="NIY87" s="266"/>
      <c r="NIZ87" s="200"/>
      <c r="NJA87" s="266"/>
      <c r="NJB87" s="261"/>
      <c r="NJC87" s="265"/>
      <c r="NJD87" s="266"/>
      <c r="NJE87" s="200"/>
      <c r="NJF87" s="266"/>
      <c r="NJG87" s="261"/>
      <c r="NJH87" s="265"/>
      <c r="NJI87" s="266"/>
      <c r="NJJ87" s="200"/>
      <c r="NJK87" s="266"/>
      <c r="NJL87" s="261"/>
      <c r="NJM87" s="265"/>
      <c r="NJN87" s="266"/>
      <c r="NJO87" s="200"/>
      <c r="NJP87" s="266"/>
      <c r="NJQ87" s="261"/>
      <c r="NJR87" s="265"/>
      <c r="NJS87" s="266"/>
      <c r="NJT87" s="200"/>
      <c r="NJU87" s="266"/>
      <c r="NJV87" s="261"/>
      <c r="NJW87" s="265"/>
      <c r="NJX87" s="266"/>
      <c r="NJY87" s="200"/>
      <c r="NJZ87" s="266"/>
      <c r="NKA87" s="261"/>
      <c r="NKB87" s="265"/>
      <c r="NKC87" s="266"/>
      <c r="NKD87" s="200"/>
      <c r="NKE87" s="266"/>
      <c r="NKF87" s="261"/>
      <c r="NKG87" s="265"/>
      <c r="NKH87" s="266"/>
      <c r="NKI87" s="200"/>
      <c r="NKJ87" s="266"/>
      <c r="NKK87" s="261"/>
      <c r="NKL87" s="265"/>
      <c r="NKM87" s="266"/>
      <c r="NKN87" s="200"/>
      <c r="NKO87" s="266"/>
      <c r="NKP87" s="261"/>
      <c r="NKQ87" s="265"/>
      <c r="NKR87" s="266"/>
      <c r="NKS87" s="200"/>
      <c r="NKT87" s="266"/>
      <c r="NKU87" s="261"/>
      <c r="NKV87" s="265"/>
      <c r="NKW87" s="266"/>
      <c r="NKX87" s="200"/>
      <c r="NKY87" s="266"/>
      <c r="NKZ87" s="261"/>
      <c r="NLA87" s="265"/>
      <c r="NLB87" s="266"/>
      <c r="NLC87" s="200"/>
      <c r="NLD87" s="266"/>
      <c r="NLE87" s="261"/>
      <c r="NLF87" s="265"/>
      <c r="NLG87" s="266"/>
      <c r="NLH87" s="200"/>
      <c r="NLI87" s="266"/>
      <c r="NLJ87" s="261"/>
      <c r="NLK87" s="265"/>
      <c r="NLL87" s="266"/>
      <c r="NLM87" s="200"/>
      <c r="NLN87" s="266"/>
      <c r="NLO87" s="261"/>
      <c r="NLP87" s="265"/>
      <c r="NLQ87" s="266"/>
      <c r="NLR87" s="200"/>
      <c r="NLS87" s="266"/>
      <c r="NLT87" s="261"/>
      <c r="NLU87" s="265"/>
      <c r="NLV87" s="266"/>
      <c r="NLW87" s="200"/>
      <c r="NLX87" s="266"/>
      <c r="NLY87" s="261"/>
      <c r="NLZ87" s="265"/>
      <c r="NMA87" s="266"/>
      <c r="NMB87" s="200"/>
      <c r="NMC87" s="266"/>
      <c r="NMD87" s="261"/>
      <c r="NME87" s="265"/>
      <c r="NMF87" s="266"/>
      <c r="NMG87" s="200"/>
      <c r="NMH87" s="266"/>
      <c r="NMI87" s="261"/>
      <c r="NMJ87" s="265"/>
      <c r="NMK87" s="266"/>
      <c r="NML87" s="200"/>
      <c r="NMM87" s="266"/>
      <c r="NMN87" s="261"/>
      <c r="NMO87" s="265"/>
      <c r="NMP87" s="266"/>
      <c r="NMQ87" s="200"/>
      <c r="NMR87" s="266"/>
      <c r="NMS87" s="261"/>
      <c r="NMT87" s="265"/>
      <c r="NMU87" s="266"/>
      <c r="NMV87" s="200"/>
      <c r="NMW87" s="266"/>
      <c r="NMX87" s="261"/>
      <c r="NMY87" s="265"/>
      <c r="NMZ87" s="266"/>
      <c r="NNA87" s="200"/>
      <c r="NNB87" s="266"/>
      <c r="NNC87" s="261"/>
      <c r="NND87" s="265"/>
      <c r="NNE87" s="266"/>
      <c r="NNF87" s="200"/>
      <c r="NNG87" s="266"/>
      <c r="NNH87" s="261"/>
      <c r="NNI87" s="265"/>
      <c r="NNJ87" s="266"/>
      <c r="NNK87" s="200"/>
      <c r="NNL87" s="266"/>
      <c r="NNM87" s="261"/>
      <c r="NNN87" s="265"/>
      <c r="NNO87" s="266"/>
      <c r="NNP87" s="200"/>
      <c r="NNQ87" s="266"/>
      <c r="NNR87" s="261"/>
      <c r="NNS87" s="265"/>
      <c r="NNT87" s="266"/>
      <c r="NNU87" s="200"/>
      <c r="NNV87" s="266"/>
      <c r="NNW87" s="261"/>
      <c r="NNX87" s="265"/>
      <c r="NNY87" s="266"/>
      <c r="NNZ87" s="200"/>
      <c r="NOA87" s="266"/>
      <c r="NOB87" s="261"/>
      <c r="NOC87" s="265"/>
      <c r="NOD87" s="266"/>
      <c r="NOE87" s="200"/>
      <c r="NOF87" s="266"/>
      <c r="NOG87" s="261"/>
      <c r="NOH87" s="265"/>
      <c r="NOI87" s="266"/>
      <c r="NOJ87" s="200"/>
      <c r="NOK87" s="266"/>
      <c r="NOL87" s="261"/>
      <c r="NOM87" s="265"/>
      <c r="NON87" s="266"/>
      <c r="NOO87" s="200"/>
      <c r="NOP87" s="266"/>
      <c r="NOQ87" s="261"/>
      <c r="NOR87" s="265"/>
      <c r="NOS87" s="266"/>
      <c r="NOT87" s="200"/>
      <c r="NOU87" s="266"/>
      <c r="NOV87" s="261"/>
      <c r="NOW87" s="265"/>
      <c r="NOX87" s="266"/>
      <c r="NOY87" s="200"/>
      <c r="NOZ87" s="266"/>
      <c r="NPA87" s="261"/>
      <c r="NPB87" s="265"/>
      <c r="NPC87" s="266"/>
      <c r="NPD87" s="200"/>
      <c r="NPE87" s="266"/>
      <c r="NPF87" s="261"/>
      <c r="NPG87" s="265"/>
      <c r="NPH87" s="266"/>
      <c r="NPI87" s="200"/>
      <c r="NPJ87" s="266"/>
      <c r="NPK87" s="261"/>
      <c r="NPL87" s="265"/>
      <c r="NPM87" s="266"/>
      <c r="NPN87" s="200"/>
      <c r="NPO87" s="266"/>
      <c r="NPP87" s="261"/>
      <c r="NPQ87" s="265"/>
      <c r="NPR87" s="266"/>
      <c r="NPS87" s="200"/>
      <c r="NPT87" s="266"/>
      <c r="NPU87" s="261"/>
      <c r="NPV87" s="265"/>
      <c r="NPW87" s="266"/>
      <c r="NPX87" s="200"/>
      <c r="NPY87" s="266"/>
      <c r="NPZ87" s="261"/>
      <c r="NQA87" s="265"/>
      <c r="NQB87" s="266"/>
      <c r="NQC87" s="200"/>
      <c r="NQD87" s="266"/>
      <c r="NQE87" s="261"/>
      <c r="NQF87" s="265"/>
      <c r="NQG87" s="266"/>
      <c r="NQH87" s="200"/>
      <c r="NQI87" s="266"/>
      <c r="NQJ87" s="261"/>
      <c r="NQK87" s="265"/>
      <c r="NQL87" s="266"/>
      <c r="NQM87" s="200"/>
      <c r="NQN87" s="266"/>
      <c r="NQO87" s="261"/>
      <c r="NQP87" s="265"/>
      <c r="NQQ87" s="266"/>
      <c r="NQR87" s="200"/>
      <c r="NQS87" s="266"/>
      <c r="NQT87" s="261"/>
      <c r="NQU87" s="265"/>
      <c r="NQV87" s="266"/>
      <c r="NQW87" s="200"/>
      <c r="NQX87" s="266"/>
      <c r="NQY87" s="261"/>
      <c r="NQZ87" s="265"/>
      <c r="NRA87" s="266"/>
      <c r="NRB87" s="200"/>
      <c r="NRC87" s="266"/>
      <c r="NRD87" s="261"/>
      <c r="NRE87" s="265"/>
      <c r="NRF87" s="266"/>
      <c r="NRG87" s="200"/>
      <c r="NRH87" s="266"/>
      <c r="NRI87" s="261"/>
      <c r="NRJ87" s="265"/>
      <c r="NRK87" s="266"/>
      <c r="NRL87" s="200"/>
      <c r="NRM87" s="266"/>
      <c r="NRN87" s="261"/>
      <c r="NRO87" s="265"/>
      <c r="NRP87" s="266"/>
      <c r="NRQ87" s="200"/>
      <c r="NRR87" s="266"/>
      <c r="NRS87" s="261"/>
      <c r="NRT87" s="265"/>
      <c r="NRU87" s="266"/>
      <c r="NRV87" s="200"/>
      <c r="NRW87" s="266"/>
      <c r="NRX87" s="261"/>
      <c r="NRY87" s="265"/>
      <c r="NRZ87" s="266"/>
      <c r="NSA87" s="200"/>
      <c r="NSB87" s="266"/>
      <c r="NSC87" s="261"/>
      <c r="NSD87" s="265"/>
      <c r="NSE87" s="266"/>
      <c r="NSF87" s="200"/>
      <c r="NSG87" s="266"/>
      <c r="NSH87" s="261"/>
      <c r="NSI87" s="265"/>
      <c r="NSJ87" s="266"/>
      <c r="NSK87" s="200"/>
      <c r="NSL87" s="266"/>
      <c r="NSM87" s="261"/>
      <c r="NSN87" s="265"/>
      <c r="NSO87" s="266"/>
      <c r="NSP87" s="200"/>
      <c r="NSQ87" s="266"/>
      <c r="NSR87" s="261"/>
      <c r="NSS87" s="265"/>
      <c r="NST87" s="266"/>
      <c r="NSU87" s="200"/>
      <c r="NSV87" s="266"/>
      <c r="NSW87" s="261"/>
      <c r="NSX87" s="265"/>
      <c r="NSY87" s="266"/>
      <c r="NSZ87" s="200"/>
      <c r="NTA87" s="266"/>
      <c r="NTB87" s="261"/>
      <c r="NTC87" s="265"/>
      <c r="NTD87" s="266"/>
      <c r="NTE87" s="200"/>
      <c r="NTF87" s="266"/>
      <c r="NTG87" s="261"/>
      <c r="NTH87" s="265"/>
      <c r="NTI87" s="266"/>
      <c r="NTJ87" s="200"/>
      <c r="NTK87" s="266"/>
      <c r="NTL87" s="261"/>
      <c r="NTM87" s="265"/>
      <c r="NTN87" s="266"/>
      <c r="NTO87" s="200"/>
      <c r="NTP87" s="266"/>
      <c r="NTQ87" s="261"/>
      <c r="NTR87" s="265"/>
      <c r="NTS87" s="266"/>
      <c r="NTT87" s="200"/>
      <c r="NTU87" s="266"/>
      <c r="NTV87" s="261"/>
      <c r="NTW87" s="265"/>
      <c r="NTX87" s="266"/>
      <c r="NTY87" s="200"/>
      <c r="NTZ87" s="266"/>
      <c r="NUA87" s="261"/>
      <c r="NUB87" s="265"/>
      <c r="NUC87" s="266"/>
      <c r="NUD87" s="200"/>
      <c r="NUE87" s="266"/>
      <c r="NUF87" s="261"/>
      <c r="NUG87" s="265"/>
      <c r="NUH87" s="266"/>
      <c r="NUI87" s="200"/>
      <c r="NUJ87" s="266"/>
      <c r="NUK87" s="261"/>
      <c r="NUL87" s="265"/>
      <c r="NUM87" s="266"/>
      <c r="NUN87" s="200"/>
      <c r="NUO87" s="266"/>
      <c r="NUP87" s="261"/>
      <c r="NUQ87" s="265"/>
      <c r="NUR87" s="266"/>
      <c r="NUS87" s="200"/>
      <c r="NUT87" s="266"/>
      <c r="NUU87" s="261"/>
      <c r="NUV87" s="265"/>
      <c r="NUW87" s="266"/>
      <c r="NUX87" s="200"/>
      <c r="NUY87" s="266"/>
      <c r="NUZ87" s="261"/>
      <c r="NVA87" s="265"/>
      <c r="NVB87" s="266"/>
      <c r="NVC87" s="200"/>
      <c r="NVD87" s="266"/>
      <c r="NVE87" s="261"/>
      <c r="NVF87" s="265"/>
      <c r="NVG87" s="266"/>
      <c r="NVH87" s="200"/>
      <c r="NVI87" s="266"/>
      <c r="NVJ87" s="261"/>
      <c r="NVK87" s="265"/>
      <c r="NVL87" s="266"/>
      <c r="NVM87" s="200"/>
      <c r="NVN87" s="266"/>
      <c r="NVO87" s="261"/>
      <c r="NVP87" s="265"/>
      <c r="NVQ87" s="266"/>
      <c r="NVR87" s="200"/>
      <c r="NVS87" s="266"/>
      <c r="NVT87" s="261"/>
      <c r="NVU87" s="265"/>
      <c r="NVV87" s="266"/>
      <c r="NVW87" s="200"/>
      <c r="NVX87" s="266"/>
      <c r="NVY87" s="261"/>
      <c r="NVZ87" s="265"/>
      <c r="NWA87" s="266"/>
      <c r="NWB87" s="200"/>
      <c r="NWC87" s="266"/>
      <c r="NWD87" s="261"/>
      <c r="NWE87" s="265"/>
      <c r="NWF87" s="266"/>
      <c r="NWG87" s="200"/>
      <c r="NWH87" s="266"/>
      <c r="NWI87" s="261"/>
      <c r="NWJ87" s="265"/>
      <c r="NWK87" s="266"/>
      <c r="NWL87" s="200"/>
      <c r="NWM87" s="266"/>
      <c r="NWN87" s="261"/>
      <c r="NWO87" s="265"/>
      <c r="NWP87" s="266"/>
      <c r="NWQ87" s="200"/>
      <c r="NWR87" s="266"/>
      <c r="NWS87" s="261"/>
      <c r="NWT87" s="265"/>
      <c r="NWU87" s="266"/>
      <c r="NWV87" s="200"/>
      <c r="NWW87" s="266"/>
      <c r="NWX87" s="261"/>
      <c r="NWY87" s="265"/>
      <c r="NWZ87" s="266"/>
      <c r="NXA87" s="200"/>
      <c r="NXB87" s="266"/>
      <c r="NXC87" s="261"/>
      <c r="NXD87" s="265"/>
      <c r="NXE87" s="266"/>
      <c r="NXF87" s="200"/>
      <c r="NXG87" s="266"/>
      <c r="NXH87" s="261"/>
      <c r="NXI87" s="265"/>
      <c r="NXJ87" s="266"/>
      <c r="NXK87" s="200"/>
      <c r="NXL87" s="266"/>
      <c r="NXM87" s="261"/>
      <c r="NXN87" s="265"/>
      <c r="NXO87" s="266"/>
      <c r="NXP87" s="200"/>
      <c r="NXQ87" s="266"/>
      <c r="NXR87" s="261"/>
      <c r="NXS87" s="265"/>
      <c r="NXT87" s="266"/>
      <c r="NXU87" s="200"/>
      <c r="NXV87" s="266"/>
      <c r="NXW87" s="261"/>
      <c r="NXX87" s="265"/>
      <c r="NXY87" s="266"/>
      <c r="NXZ87" s="200"/>
      <c r="NYA87" s="266"/>
      <c r="NYB87" s="261"/>
      <c r="NYC87" s="265"/>
      <c r="NYD87" s="266"/>
      <c r="NYE87" s="200"/>
      <c r="NYF87" s="266"/>
      <c r="NYG87" s="261"/>
      <c r="NYH87" s="265"/>
      <c r="NYI87" s="266"/>
      <c r="NYJ87" s="200"/>
      <c r="NYK87" s="266"/>
      <c r="NYL87" s="261"/>
      <c r="NYM87" s="265"/>
      <c r="NYN87" s="266"/>
      <c r="NYO87" s="200"/>
      <c r="NYP87" s="266"/>
      <c r="NYQ87" s="261"/>
      <c r="NYR87" s="265"/>
      <c r="NYS87" s="266"/>
      <c r="NYT87" s="200"/>
      <c r="NYU87" s="266"/>
      <c r="NYV87" s="261"/>
      <c r="NYW87" s="265"/>
      <c r="NYX87" s="266"/>
      <c r="NYY87" s="200"/>
      <c r="NYZ87" s="266"/>
      <c r="NZA87" s="261"/>
      <c r="NZB87" s="265"/>
      <c r="NZC87" s="266"/>
      <c r="NZD87" s="200"/>
      <c r="NZE87" s="266"/>
      <c r="NZF87" s="261"/>
      <c r="NZG87" s="265"/>
      <c r="NZH87" s="266"/>
      <c r="NZI87" s="200"/>
      <c r="NZJ87" s="266"/>
      <c r="NZK87" s="261"/>
      <c r="NZL87" s="265"/>
      <c r="NZM87" s="266"/>
      <c r="NZN87" s="200"/>
      <c r="NZO87" s="266"/>
      <c r="NZP87" s="261"/>
      <c r="NZQ87" s="265"/>
      <c r="NZR87" s="266"/>
      <c r="NZS87" s="200"/>
      <c r="NZT87" s="266"/>
      <c r="NZU87" s="261"/>
      <c r="NZV87" s="265"/>
      <c r="NZW87" s="266"/>
      <c r="NZX87" s="200"/>
      <c r="NZY87" s="266"/>
      <c r="NZZ87" s="261"/>
      <c r="OAA87" s="265"/>
      <c r="OAB87" s="266"/>
      <c r="OAC87" s="200"/>
      <c r="OAD87" s="266"/>
      <c r="OAE87" s="261"/>
      <c r="OAF87" s="265"/>
      <c r="OAG87" s="266"/>
      <c r="OAH87" s="200"/>
      <c r="OAI87" s="266"/>
      <c r="OAJ87" s="261"/>
      <c r="OAK87" s="265"/>
      <c r="OAL87" s="266"/>
      <c r="OAM87" s="200"/>
      <c r="OAN87" s="266"/>
      <c r="OAO87" s="261"/>
      <c r="OAP87" s="265"/>
      <c r="OAQ87" s="266"/>
      <c r="OAR87" s="200"/>
      <c r="OAS87" s="266"/>
      <c r="OAT87" s="261"/>
      <c r="OAU87" s="265"/>
      <c r="OAV87" s="266"/>
      <c r="OAW87" s="200"/>
      <c r="OAX87" s="266"/>
      <c r="OAY87" s="261"/>
      <c r="OAZ87" s="265"/>
      <c r="OBA87" s="266"/>
      <c r="OBB87" s="200"/>
      <c r="OBC87" s="266"/>
      <c r="OBD87" s="261"/>
      <c r="OBE87" s="265"/>
      <c r="OBF87" s="266"/>
      <c r="OBG87" s="200"/>
      <c r="OBH87" s="266"/>
      <c r="OBI87" s="261"/>
      <c r="OBJ87" s="265"/>
      <c r="OBK87" s="266"/>
      <c r="OBL87" s="200"/>
      <c r="OBM87" s="266"/>
      <c r="OBN87" s="261"/>
      <c r="OBO87" s="265"/>
      <c r="OBP87" s="266"/>
      <c r="OBQ87" s="200"/>
      <c r="OBR87" s="266"/>
      <c r="OBS87" s="261"/>
      <c r="OBT87" s="265"/>
      <c r="OBU87" s="266"/>
      <c r="OBV87" s="200"/>
      <c r="OBW87" s="266"/>
      <c r="OBX87" s="261"/>
      <c r="OBY87" s="265"/>
      <c r="OBZ87" s="266"/>
      <c r="OCA87" s="200"/>
      <c r="OCB87" s="266"/>
      <c r="OCC87" s="261"/>
      <c r="OCD87" s="265"/>
      <c r="OCE87" s="266"/>
      <c r="OCF87" s="200"/>
      <c r="OCG87" s="266"/>
      <c r="OCH87" s="261"/>
      <c r="OCI87" s="265"/>
      <c r="OCJ87" s="266"/>
      <c r="OCK87" s="200"/>
      <c r="OCL87" s="266"/>
      <c r="OCM87" s="261"/>
      <c r="OCN87" s="265"/>
      <c r="OCO87" s="266"/>
      <c r="OCP87" s="200"/>
      <c r="OCQ87" s="266"/>
      <c r="OCR87" s="261"/>
      <c r="OCS87" s="265"/>
      <c r="OCT87" s="266"/>
      <c r="OCU87" s="200"/>
      <c r="OCV87" s="266"/>
      <c r="OCW87" s="261"/>
      <c r="OCX87" s="265"/>
      <c r="OCY87" s="266"/>
      <c r="OCZ87" s="200"/>
      <c r="ODA87" s="266"/>
      <c r="ODB87" s="261"/>
      <c r="ODC87" s="265"/>
      <c r="ODD87" s="266"/>
      <c r="ODE87" s="200"/>
      <c r="ODF87" s="266"/>
      <c r="ODG87" s="261"/>
      <c r="ODH87" s="265"/>
      <c r="ODI87" s="266"/>
      <c r="ODJ87" s="200"/>
      <c r="ODK87" s="266"/>
      <c r="ODL87" s="261"/>
      <c r="ODM87" s="265"/>
      <c r="ODN87" s="266"/>
      <c r="ODO87" s="200"/>
      <c r="ODP87" s="266"/>
      <c r="ODQ87" s="261"/>
      <c r="ODR87" s="265"/>
      <c r="ODS87" s="266"/>
      <c r="ODT87" s="200"/>
      <c r="ODU87" s="266"/>
      <c r="ODV87" s="261"/>
      <c r="ODW87" s="265"/>
      <c r="ODX87" s="266"/>
      <c r="ODY87" s="200"/>
      <c r="ODZ87" s="266"/>
      <c r="OEA87" s="261"/>
      <c r="OEB87" s="265"/>
      <c r="OEC87" s="266"/>
      <c r="OED87" s="200"/>
      <c r="OEE87" s="266"/>
      <c r="OEF87" s="261"/>
      <c r="OEG87" s="265"/>
      <c r="OEH87" s="266"/>
      <c r="OEI87" s="200"/>
      <c r="OEJ87" s="266"/>
      <c r="OEK87" s="261"/>
      <c r="OEL87" s="265"/>
      <c r="OEM87" s="266"/>
      <c r="OEN87" s="200"/>
      <c r="OEO87" s="266"/>
      <c r="OEP87" s="261"/>
      <c r="OEQ87" s="265"/>
      <c r="OER87" s="266"/>
      <c r="OES87" s="200"/>
      <c r="OET87" s="266"/>
      <c r="OEU87" s="261"/>
      <c r="OEV87" s="265"/>
      <c r="OEW87" s="266"/>
      <c r="OEX87" s="200"/>
      <c r="OEY87" s="266"/>
      <c r="OEZ87" s="261"/>
      <c r="OFA87" s="265"/>
      <c r="OFB87" s="266"/>
      <c r="OFC87" s="200"/>
      <c r="OFD87" s="266"/>
      <c r="OFE87" s="261"/>
      <c r="OFF87" s="265"/>
      <c r="OFG87" s="266"/>
      <c r="OFH87" s="200"/>
      <c r="OFI87" s="266"/>
      <c r="OFJ87" s="261"/>
      <c r="OFK87" s="265"/>
      <c r="OFL87" s="266"/>
      <c r="OFM87" s="200"/>
      <c r="OFN87" s="266"/>
      <c r="OFO87" s="261"/>
      <c r="OFP87" s="265"/>
      <c r="OFQ87" s="266"/>
      <c r="OFR87" s="200"/>
      <c r="OFS87" s="266"/>
      <c r="OFT87" s="261"/>
      <c r="OFU87" s="265"/>
      <c r="OFV87" s="266"/>
      <c r="OFW87" s="200"/>
      <c r="OFX87" s="266"/>
      <c r="OFY87" s="261"/>
      <c r="OFZ87" s="265"/>
      <c r="OGA87" s="266"/>
      <c r="OGB87" s="200"/>
      <c r="OGC87" s="266"/>
      <c r="OGD87" s="261"/>
      <c r="OGE87" s="265"/>
      <c r="OGF87" s="266"/>
      <c r="OGG87" s="200"/>
      <c r="OGH87" s="266"/>
      <c r="OGI87" s="261"/>
      <c r="OGJ87" s="265"/>
      <c r="OGK87" s="266"/>
      <c r="OGL87" s="200"/>
      <c r="OGM87" s="266"/>
      <c r="OGN87" s="261"/>
      <c r="OGO87" s="265"/>
      <c r="OGP87" s="266"/>
      <c r="OGQ87" s="200"/>
      <c r="OGR87" s="266"/>
      <c r="OGS87" s="261"/>
      <c r="OGT87" s="265"/>
      <c r="OGU87" s="266"/>
      <c r="OGV87" s="200"/>
      <c r="OGW87" s="266"/>
      <c r="OGX87" s="261"/>
      <c r="OGY87" s="265"/>
      <c r="OGZ87" s="266"/>
      <c r="OHA87" s="200"/>
      <c r="OHB87" s="266"/>
      <c r="OHC87" s="261"/>
      <c r="OHD87" s="265"/>
      <c r="OHE87" s="266"/>
      <c r="OHF87" s="200"/>
      <c r="OHG87" s="266"/>
      <c r="OHH87" s="261"/>
      <c r="OHI87" s="265"/>
      <c r="OHJ87" s="266"/>
      <c r="OHK87" s="200"/>
      <c r="OHL87" s="266"/>
      <c r="OHM87" s="261"/>
      <c r="OHN87" s="265"/>
      <c r="OHO87" s="266"/>
      <c r="OHP87" s="200"/>
      <c r="OHQ87" s="266"/>
      <c r="OHR87" s="261"/>
      <c r="OHS87" s="265"/>
      <c r="OHT87" s="266"/>
      <c r="OHU87" s="200"/>
      <c r="OHV87" s="266"/>
      <c r="OHW87" s="261"/>
      <c r="OHX87" s="265"/>
      <c r="OHY87" s="266"/>
      <c r="OHZ87" s="200"/>
      <c r="OIA87" s="266"/>
      <c r="OIB87" s="261"/>
      <c r="OIC87" s="265"/>
      <c r="OID87" s="266"/>
      <c r="OIE87" s="200"/>
      <c r="OIF87" s="266"/>
      <c r="OIG87" s="261"/>
      <c r="OIH87" s="265"/>
      <c r="OII87" s="266"/>
      <c r="OIJ87" s="200"/>
      <c r="OIK87" s="266"/>
      <c r="OIL87" s="261"/>
      <c r="OIM87" s="265"/>
      <c r="OIN87" s="266"/>
      <c r="OIO87" s="200"/>
      <c r="OIP87" s="266"/>
      <c r="OIQ87" s="261"/>
      <c r="OIR87" s="265"/>
      <c r="OIS87" s="266"/>
      <c r="OIT87" s="200"/>
      <c r="OIU87" s="266"/>
      <c r="OIV87" s="261"/>
      <c r="OIW87" s="265"/>
      <c r="OIX87" s="266"/>
      <c r="OIY87" s="200"/>
      <c r="OIZ87" s="266"/>
      <c r="OJA87" s="261"/>
      <c r="OJB87" s="265"/>
      <c r="OJC87" s="266"/>
      <c r="OJD87" s="200"/>
      <c r="OJE87" s="266"/>
      <c r="OJF87" s="261"/>
      <c r="OJG87" s="265"/>
      <c r="OJH87" s="266"/>
      <c r="OJI87" s="200"/>
      <c r="OJJ87" s="266"/>
      <c r="OJK87" s="261"/>
      <c r="OJL87" s="265"/>
      <c r="OJM87" s="266"/>
      <c r="OJN87" s="200"/>
      <c r="OJO87" s="266"/>
      <c r="OJP87" s="261"/>
      <c r="OJQ87" s="265"/>
      <c r="OJR87" s="266"/>
      <c r="OJS87" s="200"/>
      <c r="OJT87" s="266"/>
      <c r="OJU87" s="261"/>
      <c r="OJV87" s="265"/>
      <c r="OJW87" s="266"/>
      <c r="OJX87" s="200"/>
      <c r="OJY87" s="266"/>
      <c r="OJZ87" s="261"/>
      <c r="OKA87" s="265"/>
      <c r="OKB87" s="266"/>
      <c r="OKC87" s="200"/>
      <c r="OKD87" s="266"/>
      <c r="OKE87" s="261"/>
      <c r="OKF87" s="265"/>
      <c r="OKG87" s="266"/>
      <c r="OKH87" s="200"/>
      <c r="OKI87" s="266"/>
      <c r="OKJ87" s="261"/>
      <c r="OKK87" s="265"/>
      <c r="OKL87" s="266"/>
      <c r="OKM87" s="200"/>
      <c r="OKN87" s="266"/>
      <c r="OKO87" s="261"/>
      <c r="OKP87" s="265"/>
      <c r="OKQ87" s="266"/>
      <c r="OKR87" s="200"/>
      <c r="OKS87" s="266"/>
      <c r="OKT87" s="261"/>
      <c r="OKU87" s="265"/>
      <c r="OKV87" s="266"/>
      <c r="OKW87" s="200"/>
      <c r="OKX87" s="266"/>
      <c r="OKY87" s="261"/>
      <c r="OKZ87" s="265"/>
      <c r="OLA87" s="266"/>
      <c r="OLB87" s="200"/>
      <c r="OLC87" s="266"/>
      <c r="OLD87" s="261"/>
      <c r="OLE87" s="265"/>
      <c r="OLF87" s="266"/>
      <c r="OLG87" s="200"/>
      <c r="OLH87" s="266"/>
      <c r="OLI87" s="261"/>
      <c r="OLJ87" s="265"/>
      <c r="OLK87" s="266"/>
      <c r="OLL87" s="200"/>
      <c r="OLM87" s="266"/>
      <c r="OLN87" s="261"/>
      <c r="OLO87" s="265"/>
      <c r="OLP87" s="266"/>
      <c r="OLQ87" s="200"/>
      <c r="OLR87" s="266"/>
      <c r="OLS87" s="261"/>
      <c r="OLT87" s="265"/>
      <c r="OLU87" s="266"/>
      <c r="OLV87" s="200"/>
      <c r="OLW87" s="266"/>
      <c r="OLX87" s="261"/>
      <c r="OLY87" s="265"/>
      <c r="OLZ87" s="266"/>
      <c r="OMA87" s="200"/>
      <c r="OMB87" s="266"/>
      <c r="OMC87" s="261"/>
      <c r="OMD87" s="265"/>
      <c r="OME87" s="266"/>
      <c r="OMF87" s="200"/>
      <c r="OMG87" s="266"/>
      <c r="OMH87" s="261"/>
      <c r="OMI87" s="265"/>
      <c r="OMJ87" s="266"/>
      <c r="OMK87" s="200"/>
      <c r="OML87" s="266"/>
      <c r="OMM87" s="261"/>
      <c r="OMN87" s="265"/>
      <c r="OMO87" s="266"/>
      <c r="OMP87" s="200"/>
      <c r="OMQ87" s="266"/>
      <c r="OMR87" s="261"/>
      <c r="OMS87" s="265"/>
      <c r="OMT87" s="266"/>
      <c r="OMU87" s="200"/>
      <c r="OMV87" s="266"/>
      <c r="OMW87" s="261"/>
      <c r="OMX87" s="265"/>
      <c r="OMY87" s="266"/>
      <c r="OMZ87" s="200"/>
      <c r="ONA87" s="266"/>
      <c r="ONB87" s="261"/>
      <c r="ONC87" s="265"/>
      <c r="OND87" s="266"/>
      <c r="ONE87" s="200"/>
      <c r="ONF87" s="266"/>
      <c r="ONG87" s="261"/>
      <c r="ONH87" s="265"/>
      <c r="ONI87" s="266"/>
      <c r="ONJ87" s="200"/>
      <c r="ONK87" s="266"/>
      <c r="ONL87" s="261"/>
      <c r="ONM87" s="265"/>
      <c r="ONN87" s="266"/>
      <c r="ONO87" s="200"/>
      <c r="ONP87" s="266"/>
      <c r="ONQ87" s="261"/>
      <c r="ONR87" s="265"/>
      <c r="ONS87" s="266"/>
      <c r="ONT87" s="200"/>
      <c r="ONU87" s="266"/>
      <c r="ONV87" s="261"/>
      <c r="ONW87" s="265"/>
      <c r="ONX87" s="266"/>
      <c r="ONY87" s="200"/>
      <c r="ONZ87" s="266"/>
      <c r="OOA87" s="261"/>
      <c r="OOB87" s="265"/>
      <c r="OOC87" s="266"/>
      <c r="OOD87" s="200"/>
      <c r="OOE87" s="266"/>
      <c r="OOF87" s="261"/>
      <c r="OOG87" s="265"/>
      <c r="OOH87" s="266"/>
      <c r="OOI87" s="200"/>
      <c r="OOJ87" s="266"/>
      <c r="OOK87" s="261"/>
      <c r="OOL87" s="265"/>
      <c r="OOM87" s="266"/>
      <c r="OON87" s="200"/>
      <c r="OOO87" s="266"/>
      <c r="OOP87" s="261"/>
      <c r="OOQ87" s="265"/>
      <c r="OOR87" s="266"/>
      <c r="OOS87" s="200"/>
      <c r="OOT87" s="266"/>
      <c r="OOU87" s="261"/>
      <c r="OOV87" s="265"/>
      <c r="OOW87" s="266"/>
      <c r="OOX87" s="200"/>
      <c r="OOY87" s="266"/>
      <c r="OOZ87" s="261"/>
      <c r="OPA87" s="265"/>
      <c r="OPB87" s="266"/>
      <c r="OPC87" s="200"/>
      <c r="OPD87" s="266"/>
      <c r="OPE87" s="261"/>
      <c r="OPF87" s="265"/>
      <c r="OPG87" s="266"/>
      <c r="OPH87" s="200"/>
      <c r="OPI87" s="266"/>
      <c r="OPJ87" s="261"/>
      <c r="OPK87" s="265"/>
      <c r="OPL87" s="266"/>
      <c r="OPM87" s="200"/>
      <c r="OPN87" s="266"/>
      <c r="OPO87" s="261"/>
      <c r="OPP87" s="265"/>
      <c r="OPQ87" s="266"/>
      <c r="OPR87" s="200"/>
      <c r="OPS87" s="266"/>
      <c r="OPT87" s="261"/>
      <c r="OPU87" s="265"/>
      <c r="OPV87" s="266"/>
      <c r="OPW87" s="200"/>
      <c r="OPX87" s="266"/>
      <c r="OPY87" s="261"/>
      <c r="OPZ87" s="265"/>
      <c r="OQA87" s="266"/>
      <c r="OQB87" s="200"/>
      <c r="OQC87" s="266"/>
      <c r="OQD87" s="261"/>
      <c r="OQE87" s="265"/>
      <c r="OQF87" s="266"/>
      <c r="OQG87" s="200"/>
      <c r="OQH87" s="266"/>
      <c r="OQI87" s="261"/>
      <c r="OQJ87" s="265"/>
      <c r="OQK87" s="266"/>
      <c r="OQL87" s="200"/>
      <c r="OQM87" s="266"/>
      <c r="OQN87" s="261"/>
      <c r="OQO87" s="265"/>
      <c r="OQP87" s="266"/>
      <c r="OQQ87" s="200"/>
      <c r="OQR87" s="266"/>
      <c r="OQS87" s="261"/>
      <c r="OQT87" s="265"/>
      <c r="OQU87" s="266"/>
      <c r="OQV87" s="200"/>
      <c r="OQW87" s="266"/>
      <c r="OQX87" s="261"/>
      <c r="OQY87" s="265"/>
      <c r="OQZ87" s="266"/>
      <c r="ORA87" s="200"/>
      <c r="ORB87" s="266"/>
      <c r="ORC87" s="261"/>
      <c r="ORD87" s="265"/>
      <c r="ORE87" s="266"/>
      <c r="ORF87" s="200"/>
      <c r="ORG87" s="266"/>
      <c r="ORH87" s="261"/>
      <c r="ORI87" s="265"/>
      <c r="ORJ87" s="266"/>
      <c r="ORK87" s="200"/>
      <c r="ORL87" s="266"/>
      <c r="ORM87" s="261"/>
      <c r="ORN87" s="265"/>
      <c r="ORO87" s="266"/>
      <c r="ORP87" s="200"/>
      <c r="ORQ87" s="266"/>
      <c r="ORR87" s="261"/>
      <c r="ORS87" s="265"/>
      <c r="ORT87" s="266"/>
      <c r="ORU87" s="200"/>
      <c r="ORV87" s="266"/>
      <c r="ORW87" s="261"/>
      <c r="ORX87" s="265"/>
      <c r="ORY87" s="266"/>
      <c r="ORZ87" s="200"/>
      <c r="OSA87" s="266"/>
      <c r="OSB87" s="261"/>
      <c r="OSC87" s="265"/>
      <c r="OSD87" s="266"/>
      <c r="OSE87" s="200"/>
      <c r="OSF87" s="266"/>
      <c r="OSG87" s="261"/>
      <c r="OSH87" s="265"/>
      <c r="OSI87" s="266"/>
      <c r="OSJ87" s="200"/>
      <c r="OSK87" s="266"/>
      <c r="OSL87" s="261"/>
      <c r="OSM87" s="265"/>
      <c r="OSN87" s="266"/>
      <c r="OSO87" s="200"/>
      <c r="OSP87" s="266"/>
      <c r="OSQ87" s="261"/>
      <c r="OSR87" s="265"/>
      <c r="OSS87" s="266"/>
      <c r="OST87" s="200"/>
      <c r="OSU87" s="266"/>
      <c r="OSV87" s="261"/>
      <c r="OSW87" s="265"/>
      <c r="OSX87" s="266"/>
      <c r="OSY87" s="200"/>
      <c r="OSZ87" s="266"/>
      <c r="OTA87" s="261"/>
      <c r="OTB87" s="265"/>
      <c r="OTC87" s="266"/>
      <c r="OTD87" s="200"/>
      <c r="OTE87" s="266"/>
      <c r="OTF87" s="261"/>
      <c r="OTG87" s="265"/>
      <c r="OTH87" s="266"/>
      <c r="OTI87" s="200"/>
      <c r="OTJ87" s="266"/>
      <c r="OTK87" s="261"/>
      <c r="OTL87" s="265"/>
      <c r="OTM87" s="266"/>
      <c r="OTN87" s="200"/>
      <c r="OTO87" s="266"/>
      <c r="OTP87" s="261"/>
      <c r="OTQ87" s="265"/>
      <c r="OTR87" s="266"/>
      <c r="OTS87" s="200"/>
      <c r="OTT87" s="266"/>
      <c r="OTU87" s="261"/>
      <c r="OTV87" s="265"/>
      <c r="OTW87" s="266"/>
      <c r="OTX87" s="200"/>
      <c r="OTY87" s="266"/>
      <c r="OTZ87" s="261"/>
      <c r="OUA87" s="265"/>
      <c r="OUB87" s="266"/>
      <c r="OUC87" s="200"/>
      <c r="OUD87" s="266"/>
      <c r="OUE87" s="261"/>
      <c r="OUF87" s="265"/>
      <c r="OUG87" s="266"/>
      <c r="OUH87" s="200"/>
      <c r="OUI87" s="266"/>
      <c r="OUJ87" s="261"/>
      <c r="OUK87" s="265"/>
      <c r="OUL87" s="266"/>
      <c r="OUM87" s="200"/>
      <c r="OUN87" s="266"/>
      <c r="OUO87" s="261"/>
      <c r="OUP87" s="265"/>
      <c r="OUQ87" s="266"/>
      <c r="OUR87" s="200"/>
      <c r="OUS87" s="266"/>
      <c r="OUT87" s="261"/>
      <c r="OUU87" s="265"/>
      <c r="OUV87" s="266"/>
      <c r="OUW87" s="200"/>
      <c r="OUX87" s="266"/>
      <c r="OUY87" s="261"/>
      <c r="OUZ87" s="265"/>
      <c r="OVA87" s="266"/>
      <c r="OVB87" s="200"/>
      <c r="OVC87" s="266"/>
      <c r="OVD87" s="261"/>
      <c r="OVE87" s="265"/>
      <c r="OVF87" s="266"/>
      <c r="OVG87" s="200"/>
      <c r="OVH87" s="266"/>
      <c r="OVI87" s="261"/>
      <c r="OVJ87" s="265"/>
      <c r="OVK87" s="266"/>
      <c r="OVL87" s="200"/>
      <c r="OVM87" s="266"/>
      <c r="OVN87" s="261"/>
      <c r="OVO87" s="265"/>
      <c r="OVP87" s="266"/>
      <c r="OVQ87" s="200"/>
      <c r="OVR87" s="266"/>
      <c r="OVS87" s="261"/>
      <c r="OVT87" s="265"/>
      <c r="OVU87" s="266"/>
      <c r="OVV87" s="200"/>
      <c r="OVW87" s="266"/>
      <c r="OVX87" s="261"/>
      <c r="OVY87" s="265"/>
      <c r="OVZ87" s="266"/>
      <c r="OWA87" s="200"/>
      <c r="OWB87" s="266"/>
      <c r="OWC87" s="261"/>
      <c r="OWD87" s="265"/>
      <c r="OWE87" s="266"/>
      <c r="OWF87" s="200"/>
      <c r="OWG87" s="266"/>
      <c r="OWH87" s="261"/>
      <c r="OWI87" s="265"/>
      <c r="OWJ87" s="266"/>
      <c r="OWK87" s="200"/>
      <c r="OWL87" s="266"/>
      <c r="OWM87" s="261"/>
      <c r="OWN87" s="265"/>
      <c r="OWO87" s="266"/>
      <c r="OWP87" s="200"/>
      <c r="OWQ87" s="266"/>
      <c r="OWR87" s="261"/>
      <c r="OWS87" s="265"/>
      <c r="OWT87" s="266"/>
      <c r="OWU87" s="200"/>
      <c r="OWV87" s="266"/>
      <c r="OWW87" s="261"/>
      <c r="OWX87" s="265"/>
      <c r="OWY87" s="266"/>
      <c r="OWZ87" s="200"/>
      <c r="OXA87" s="266"/>
      <c r="OXB87" s="261"/>
      <c r="OXC87" s="265"/>
      <c r="OXD87" s="266"/>
      <c r="OXE87" s="200"/>
      <c r="OXF87" s="266"/>
      <c r="OXG87" s="261"/>
      <c r="OXH87" s="265"/>
      <c r="OXI87" s="266"/>
      <c r="OXJ87" s="200"/>
      <c r="OXK87" s="266"/>
      <c r="OXL87" s="261"/>
      <c r="OXM87" s="265"/>
      <c r="OXN87" s="266"/>
      <c r="OXO87" s="200"/>
      <c r="OXP87" s="266"/>
      <c r="OXQ87" s="261"/>
      <c r="OXR87" s="265"/>
      <c r="OXS87" s="266"/>
      <c r="OXT87" s="200"/>
      <c r="OXU87" s="266"/>
      <c r="OXV87" s="261"/>
      <c r="OXW87" s="265"/>
      <c r="OXX87" s="266"/>
      <c r="OXY87" s="200"/>
      <c r="OXZ87" s="266"/>
      <c r="OYA87" s="261"/>
      <c r="OYB87" s="265"/>
      <c r="OYC87" s="266"/>
      <c r="OYD87" s="200"/>
      <c r="OYE87" s="266"/>
      <c r="OYF87" s="261"/>
      <c r="OYG87" s="265"/>
      <c r="OYH87" s="266"/>
      <c r="OYI87" s="200"/>
      <c r="OYJ87" s="266"/>
      <c r="OYK87" s="261"/>
      <c r="OYL87" s="265"/>
      <c r="OYM87" s="266"/>
      <c r="OYN87" s="200"/>
      <c r="OYO87" s="266"/>
      <c r="OYP87" s="261"/>
      <c r="OYQ87" s="265"/>
      <c r="OYR87" s="266"/>
      <c r="OYS87" s="200"/>
      <c r="OYT87" s="266"/>
      <c r="OYU87" s="261"/>
      <c r="OYV87" s="265"/>
      <c r="OYW87" s="266"/>
      <c r="OYX87" s="200"/>
      <c r="OYY87" s="266"/>
      <c r="OYZ87" s="261"/>
      <c r="OZA87" s="265"/>
      <c r="OZB87" s="266"/>
      <c r="OZC87" s="200"/>
      <c r="OZD87" s="266"/>
      <c r="OZE87" s="261"/>
      <c r="OZF87" s="265"/>
      <c r="OZG87" s="266"/>
      <c r="OZH87" s="200"/>
      <c r="OZI87" s="266"/>
      <c r="OZJ87" s="261"/>
      <c r="OZK87" s="265"/>
      <c r="OZL87" s="266"/>
      <c r="OZM87" s="200"/>
      <c r="OZN87" s="266"/>
      <c r="OZO87" s="261"/>
      <c r="OZP87" s="265"/>
      <c r="OZQ87" s="266"/>
      <c r="OZR87" s="200"/>
      <c r="OZS87" s="266"/>
      <c r="OZT87" s="261"/>
      <c r="OZU87" s="265"/>
      <c r="OZV87" s="266"/>
      <c r="OZW87" s="200"/>
      <c r="OZX87" s="266"/>
      <c r="OZY87" s="261"/>
      <c r="OZZ87" s="265"/>
      <c r="PAA87" s="266"/>
      <c r="PAB87" s="200"/>
      <c r="PAC87" s="266"/>
      <c r="PAD87" s="261"/>
      <c r="PAE87" s="265"/>
      <c r="PAF87" s="266"/>
      <c r="PAG87" s="200"/>
      <c r="PAH87" s="266"/>
      <c r="PAI87" s="261"/>
      <c r="PAJ87" s="265"/>
      <c r="PAK87" s="266"/>
      <c r="PAL87" s="200"/>
      <c r="PAM87" s="266"/>
      <c r="PAN87" s="261"/>
      <c r="PAO87" s="265"/>
      <c r="PAP87" s="266"/>
      <c r="PAQ87" s="200"/>
      <c r="PAR87" s="266"/>
      <c r="PAS87" s="261"/>
      <c r="PAT87" s="265"/>
      <c r="PAU87" s="266"/>
      <c r="PAV87" s="200"/>
      <c r="PAW87" s="266"/>
      <c r="PAX87" s="261"/>
      <c r="PAY87" s="265"/>
      <c r="PAZ87" s="266"/>
      <c r="PBA87" s="200"/>
      <c r="PBB87" s="266"/>
      <c r="PBC87" s="261"/>
      <c r="PBD87" s="265"/>
      <c r="PBE87" s="266"/>
      <c r="PBF87" s="200"/>
      <c r="PBG87" s="266"/>
      <c r="PBH87" s="261"/>
      <c r="PBI87" s="265"/>
      <c r="PBJ87" s="266"/>
      <c r="PBK87" s="200"/>
      <c r="PBL87" s="266"/>
      <c r="PBM87" s="261"/>
      <c r="PBN87" s="265"/>
      <c r="PBO87" s="266"/>
      <c r="PBP87" s="200"/>
      <c r="PBQ87" s="266"/>
      <c r="PBR87" s="261"/>
      <c r="PBS87" s="265"/>
      <c r="PBT87" s="266"/>
      <c r="PBU87" s="200"/>
      <c r="PBV87" s="266"/>
      <c r="PBW87" s="261"/>
      <c r="PBX87" s="265"/>
      <c r="PBY87" s="266"/>
      <c r="PBZ87" s="200"/>
      <c r="PCA87" s="266"/>
      <c r="PCB87" s="261"/>
      <c r="PCC87" s="265"/>
      <c r="PCD87" s="266"/>
      <c r="PCE87" s="200"/>
      <c r="PCF87" s="266"/>
      <c r="PCG87" s="261"/>
      <c r="PCH87" s="265"/>
      <c r="PCI87" s="266"/>
      <c r="PCJ87" s="200"/>
      <c r="PCK87" s="266"/>
      <c r="PCL87" s="261"/>
      <c r="PCM87" s="265"/>
      <c r="PCN87" s="266"/>
      <c r="PCO87" s="200"/>
      <c r="PCP87" s="266"/>
      <c r="PCQ87" s="261"/>
      <c r="PCR87" s="265"/>
      <c r="PCS87" s="266"/>
      <c r="PCT87" s="200"/>
      <c r="PCU87" s="266"/>
      <c r="PCV87" s="261"/>
      <c r="PCW87" s="265"/>
      <c r="PCX87" s="266"/>
      <c r="PCY87" s="200"/>
      <c r="PCZ87" s="266"/>
      <c r="PDA87" s="261"/>
      <c r="PDB87" s="265"/>
      <c r="PDC87" s="266"/>
      <c r="PDD87" s="200"/>
      <c r="PDE87" s="266"/>
      <c r="PDF87" s="261"/>
      <c r="PDG87" s="265"/>
      <c r="PDH87" s="266"/>
      <c r="PDI87" s="200"/>
      <c r="PDJ87" s="266"/>
      <c r="PDK87" s="261"/>
      <c r="PDL87" s="265"/>
      <c r="PDM87" s="266"/>
      <c r="PDN87" s="200"/>
      <c r="PDO87" s="266"/>
      <c r="PDP87" s="261"/>
      <c r="PDQ87" s="265"/>
      <c r="PDR87" s="266"/>
      <c r="PDS87" s="200"/>
      <c r="PDT87" s="266"/>
      <c r="PDU87" s="261"/>
      <c r="PDV87" s="265"/>
      <c r="PDW87" s="266"/>
      <c r="PDX87" s="200"/>
      <c r="PDY87" s="266"/>
      <c r="PDZ87" s="261"/>
      <c r="PEA87" s="265"/>
      <c r="PEB87" s="266"/>
      <c r="PEC87" s="200"/>
      <c r="PED87" s="266"/>
      <c r="PEE87" s="261"/>
      <c r="PEF87" s="265"/>
      <c r="PEG87" s="266"/>
      <c r="PEH87" s="200"/>
      <c r="PEI87" s="266"/>
      <c r="PEJ87" s="261"/>
      <c r="PEK87" s="265"/>
      <c r="PEL87" s="266"/>
      <c r="PEM87" s="200"/>
      <c r="PEN87" s="266"/>
      <c r="PEO87" s="261"/>
      <c r="PEP87" s="265"/>
      <c r="PEQ87" s="266"/>
      <c r="PER87" s="200"/>
      <c r="PES87" s="266"/>
      <c r="PET87" s="261"/>
      <c r="PEU87" s="265"/>
      <c r="PEV87" s="266"/>
      <c r="PEW87" s="200"/>
      <c r="PEX87" s="266"/>
      <c r="PEY87" s="261"/>
      <c r="PEZ87" s="265"/>
      <c r="PFA87" s="266"/>
      <c r="PFB87" s="200"/>
      <c r="PFC87" s="266"/>
      <c r="PFD87" s="261"/>
      <c r="PFE87" s="265"/>
      <c r="PFF87" s="266"/>
      <c r="PFG87" s="200"/>
      <c r="PFH87" s="266"/>
      <c r="PFI87" s="261"/>
      <c r="PFJ87" s="265"/>
      <c r="PFK87" s="266"/>
      <c r="PFL87" s="200"/>
      <c r="PFM87" s="266"/>
      <c r="PFN87" s="261"/>
      <c r="PFO87" s="265"/>
      <c r="PFP87" s="266"/>
      <c r="PFQ87" s="200"/>
      <c r="PFR87" s="266"/>
      <c r="PFS87" s="261"/>
      <c r="PFT87" s="265"/>
      <c r="PFU87" s="266"/>
      <c r="PFV87" s="200"/>
      <c r="PFW87" s="266"/>
      <c r="PFX87" s="261"/>
      <c r="PFY87" s="265"/>
      <c r="PFZ87" s="266"/>
      <c r="PGA87" s="200"/>
      <c r="PGB87" s="266"/>
      <c r="PGC87" s="261"/>
      <c r="PGD87" s="265"/>
      <c r="PGE87" s="266"/>
      <c r="PGF87" s="200"/>
      <c r="PGG87" s="266"/>
      <c r="PGH87" s="261"/>
      <c r="PGI87" s="265"/>
      <c r="PGJ87" s="266"/>
      <c r="PGK87" s="200"/>
      <c r="PGL87" s="266"/>
      <c r="PGM87" s="261"/>
      <c r="PGN87" s="265"/>
      <c r="PGO87" s="266"/>
      <c r="PGP87" s="200"/>
      <c r="PGQ87" s="266"/>
      <c r="PGR87" s="261"/>
      <c r="PGS87" s="265"/>
      <c r="PGT87" s="266"/>
      <c r="PGU87" s="200"/>
      <c r="PGV87" s="266"/>
      <c r="PGW87" s="261"/>
      <c r="PGX87" s="265"/>
      <c r="PGY87" s="266"/>
      <c r="PGZ87" s="200"/>
      <c r="PHA87" s="266"/>
      <c r="PHB87" s="261"/>
      <c r="PHC87" s="265"/>
      <c r="PHD87" s="266"/>
      <c r="PHE87" s="200"/>
      <c r="PHF87" s="266"/>
      <c r="PHG87" s="261"/>
      <c r="PHH87" s="265"/>
      <c r="PHI87" s="266"/>
      <c r="PHJ87" s="200"/>
      <c r="PHK87" s="266"/>
      <c r="PHL87" s="261"/>
      <c r="PHM87" s="265"/>
      <c r="PHN87" s="266"/>
      <c r="PHO87" s="200"/>
      <c r="PHP87" s="266"/>
      <c r="PHQ87" s="261"/>
      <c r="PHR87" s="265"/>
      <c r="PHS87" s="266"/>
      <c r="PHT87" s="200"/>
      <c r="PHU87" s="266"/>
      <c r="PHV87" s="261"/>
      <c r="PHW87" s="265"/>
      <c r="PHX87" s="266"/>
      <c r="PHY87" s="200"/>
      <c r="PHZ87" s="266"/>
      <c r="PIA87" s="261"/>
      <c r="PIB87" s="265"/>
      <c r="PIC87" s="266"/>
      <c r="PID87" s="200"/>
      <c r="PIE87" s="266"/>
      <c r="PIF87" s="261"/>
      <c r="PIG87" s="265"/>
      <c r="PIH87" s="266"/>
      <c r="PII87" s="200"/>
      <c r="PIJ87" s="266"/>
      <c r="PIK87" s="261"/>
      <c r="PIL87" s="265"/>
      <c r="PIM87" s="266"/>
      <c r="PIN87" s="200"/>
      <c r="PIO87" s="266"/>
      <c r="PIP87" s="261"/>
      <c r="PIQ87" s="265"/>
      <c r="PIR87" s="266"/>
      <c r="PIS87" s="200"/>
      <c r="PIT87" s="266"/>
      <c r="PIU87" s="261"/>
      <c r="PIV87" s="265"/>
      <c r="PIW87" s="266"/>
      <c r="PIX87" s="200"/>
      <c r="PIY87" s="266"/>
      <c r="PIZ87" s="261"/>
      <c r="PJA87" s="265"/>
      <c r="PJB87" s="266"/>
      <c r="PJC87" s="200"/>
      <c r="PJD87" s="266"/>
      <c r="PJE87" s="261"/>
      <c r="PJF87" s="265"/>
      <c r="PJG87" s="266"/>
      <c r="PJH87" s="200"/>
      <c r="PJI87" s="266"/>
      <c r="PJJ87" s="261"/>
      <c r="PJK87" s="265"/>
      <c r="PJL87" s="266"/>
      <c r="PJM87" s="200"/>
      <c r="PJN87" s="266"/>
      <c r="PJO87" s="261"/>
      <c r="PJP87" s="265"/>
      <c r="PJQ87" s="266"/>
      <c r="PJR87" s="200"/>
      <c r="PJS87" s="266"/>
      <c r="PJT87" s="261"/>
      <c r="PJU87" s="265"/>
      <c r="PJV87" s="266"/>
      <c r="PJW87" s="200"/>
      <c r="PJX87" s="266"/>
      <c r="PJY87" s="261"/>
      <c r="PJZ87" s="265"/>
      <c r="PKA87" s="266"/>
      <c r="PKB87" s="200"/>
      <c r="PKC87" s="266"/>
      <c r="PKD87" s="261"/>
      <c r="PKE87" s="265"/>
      <c r="PKF87" s="266"/>
      <c r="PKG87" s="200"/>
      <c r="PKH87" s="266"/>
      <c r="PKI87" s="261"/>
      <c r="PKJ87" s="265"/>
      <c r="PKK87" s="266"/>
      <c r="PKL87" s="200"/>
      <c r="PKM87" s="266"/>
      <c r="PKN87" s="261"/>
      <c r="PKO87" s="265"/>
      <c r="PKP87" s="266"/>
      <c r="PKQ87" s="200"/>
      <c r="PKR87" s="266"/>
      <c r="PKS87" s="261"/>
      <c r="PKT87" s="265"/>
      <c r="PKU87" s="266"/>
      <c r="PKV87" s="200"/>
      <c r="PKW87" s="266"/>
      <c r="PKX87" s="261"/>
      <c r="PKY87" s="265"/>
      <c r="PKZ87" s="266"/>
      <c r="PLA87" s="200"/>
      <c r="PLB87" s="266"/>
      <c r="PLC87" s="261"/>
      <c r="PLD87" s="265"/>
      <c r="PLE87" s="266"/>
      <c r="PLF87" s="200"/>
      <c r="PLG87" s="266"/>
      <c r="PLH87" s="261"/>
      <c r="PLI87" s="265"/>
      <c r="PLJ87" s="266"/>
      <c r="PLK87" s="200"/>
      <c r="PLL87" s="266"/>
      <c r="PLM87" s="261"/>
      <c r="PLN87" s="265"/>
      <c r="PLO87" s="266"/>
      <c r="PLP87" s="200"/>
      <c r="PLQ87" s="266"/>
      <c r="PLR87" s="261"/>
      <c r="PLS87" s="265"/>
      <c r="PLT87" s="266"/>
      <c r="PLU87" s="200"/>
      <c r="PLV87" s="266"/>
      <c r="PLW87" s="261"/>
      <c r="PLX87" s="265"/>
      <c r="PLY87" s="266"/>
      <c r="PLZ87" s="200"/>
      <c r="PMA87" s="266"/>
      <c r="PMB87" s="261"/>
      <c r="PMC87" s="265"/>
      <c r="PMD87" s="266"/>
      <c r="PME87" s="200"/>
      <c r="PMF87" s="266"/>
      <c r="PMG87" s="261"/>
      <c r="PMH87" s="265"/>
      <c r="PMI87" s="266"/>
      <c r="PMJ87" s="200"/>
      <c r="PMK87" s="266"/>
      <c r="PML87" s="261"/>
      <c r="PMM87" s="265"/>
      <c r="PMN87" s="266"/>
      <c r="PMO87" s="200"/>
      <c r="PMP87" s="266"/>
      <c r="PMQ87" s="261"/>
      <c r="PMR87" s="265"/>
      <c r="PMS87" s="266"/>
      <c r="PMT87" s="200"/>
      <c r="PMU87" s="266"/>
      <c r="PMV87" s="261"/>
      <c r="PMW87" s="265"/>
      <c r="PMX87" s="266"/>
      <c r="PMY87" s="200"/>
      <c r="PMZ87" s="266"/>
      <c r="PNA87" s="261"/>
      <c r="PNB87" s="265"/>
      <c r="PNC87" s="266"/>
      <c r="PND87" s="200"/>
      <c r="PNE87" s="266"/>
      <c r="PNF87" s="261"/>
      <c r="PNG87" s="265"/>
      <c r="PNH87" s="266"/>
      <c r="PNI87" s="200"/>
      <c r="PNJ87" s="266"/>
      <c r="PNK87" s="261"/>
      <c r="PNL87" s="265"/>
      <c r="PNM87" s="266"/>
      <c r="PNN87" s="200"/>
      <c r="PNO87" s="266"/>
      <c r="PNP87" s="261"/>
      <c r="PNQ87" s="265"/>
      <c r="PNR87" s="266"/>
      <c r="PNS87" s="200"/>
      <c r="PNT87" s="266"/>
      <c r="PNU87" s="261"/>
      <c r="PNV87" s="265"/>
      <c r="PNW87" s="266"/>
      <c r="PNX87" s="200"/>
      <c r="PNY87" s="266"/>
      <c r="PNZ87" s="261"/>
      <c r="POA87" s="265"/>
      <c r="POB87" s="266"/>
      <c r="POC87" s="200"/>
      <c r="POD87" s="266"/>
      <c r="POE87" s="261"/>
      <c r="POF87" s="265"/>
      <c r="POG87" s="266"/>
      <c r="POH87" s="200"/>
      <c r="POI87" s="266"/>
      <c r="POJ87" s="261"/>
      <c r="POK87" s="265"/>
      <c r="POL87" s="266"/>
      <c r="POM87" s="200"/>
      <c r="PON87" s="266"/>
      <c r="POO87" s="261"/>
      <c r="POP87" s="265"/>
      <c r="POQ87" s="266"/>
      <c r="POR87" s="200"/>
      <c r="POS87" s="266"/>
      <c r="POT87" s="261"/>
      <c r="POU87" s="265"/>
      <c r="POV87" s="266"/>
      <c r="POW87" s="200"/>
      <c r="POX87" s="266"/>
      <c r="POY87" s="261"/>
      <c r="POZ87" s="265"/>
      <c r="PPA87" s="266"/>
      <c r="PPB87" s="200"/>
      <c r="PPC87" s="266"/>
      <c r="PPD87" s="261"/>
      <c r="PPE87" s="265"/>
      <c r="PPF87" s="266"/>
      <c r="PPG87" s="200"/>
      <c r="PPH87" s="266"/>
      <c r="PPI87" s="261"/>
      <c r="PPJ87" s="265"/>
      <c r="PPK87" s="266"/>
      <c r="PPL87" s="200"/>
      <c r="PPM87" s="266"/>
      <c r="PPN87" s="261"/>
      <c r="PPO87" s="265"/>
      <c r="PPP87" s="266"/>
      <c r="PPQ87" s="200"/>
      <c r="PPR87" s="266"/>
      <c r="PPS87" s="261"/>
      <c r="PPT87" s="265"/>
      <c r="PPU87" s="266"/>
      <c r="PPV87" s="200"/>
      <c r="PPW87" s="266"/>
      <c r="PPX87" s="261"/>
      <c r="PPY87" s="265"/>
      <c r="PPZ87" s="266"/>
      <c r="PQA87" s="200"/>
      <c r="PQB87" s="266"/>
      <c r="PQC87" s="261"/>
      <c r="PQD87" s="265"/>
      <c r="PQE87" s="266"/>
      <c r="PQF87" s="200"/>
      <c r="PQG87" s="266"/>
      <c r="PQH87" s="261"/>
      <c r="PQI87" s="265"/>
      <c r="PQJ87" s="266"/>
      <c r="PQK87" s="200"/>
      <c r="PQL87" s="266"/>
      <c r="PQM87" s="261"/>
      <c r="PQN87" s="265"/>
      <c r="PQO87" s="266"/>
      <c r="PQP87" s="200"/>
      <c r="PQQ87" s="266"/>
      <c r="PQR87" s="261"/>
      <c r="PQS87" s="265"/>
      <c r="PQT87" s="266"/>
      <c r="PQU87" s="200"/>
      <c r="PQV87" s="266"/>
      <c r="PQW87" s="261"/>
      <c r="PQX87" s="265"/>
      <c r="PQY87" s="266"/>
      <c r="PQZ87" s="200"/>
      <c r="PRA87" s="266"/>
      <c r="PRB87" s="261"/>
      <c r="PRC87" s="265"/>
      <c r="PRD87" s="266"/>
      <c r="PRE87" s="200"/>
      <c r="PRF87" s="266"/>
      <c r="PRG87" s="261"/>
      <c r="PRH87" s="265"/>
      <c r="PRI87" s="266"/>
      <c r="PRJ87" s="200"/>
      <c r="PRK87" s="266"/>
      <c r="PRL87" s="261"/>
      <c r="PRM87" s="265"/>
      <c r="PRN87" s="266"/>
      <c r="PRO87" s="200"/>
      <c r="PRP87" s="266"/>
      <c r="PRQ87" s="261"/>
      <c r="PRR87" s="265"/>
      <c r="PRS87" s="266"/>
      <c r="PRT87" s="200"/>
      <c r="PRU87" s="266"/>
      <c r="PRV87" s="261"/>
      <c r="PRW87" s="265"/>
      <c r="PRX87" s="266"/>
      <c r="PRY87" s="200"/>
      <c r="PRZ87" s="266"/>
      <c r="PSA87" s="261"/>
      <c r="PSB87" s="265"/>
      <c r="PSC87" s="266"/>
      <c r="PSD87" s="200"/>
      <c r="PSE87" s="266"/>
      <c r="PSF87" s="261"/>
      <c r="PSG87" s="265"/>
      <c r="PSH87" s="266"/>
      <c r="PSI87" s="200"/>
      <c r="PSJ87" s="266"/>
      <c r="PSK87" s="261"/>
      <c r="PSL87" s="265"/>
      <c r="PSM87" s="266"/>
      <c r="PSN87" s="200"/>
      <c r="PSO87" s="266"/>
      <c r="PSP87" s="261"/>
      <c r="PSQ87" s="265"/>
      <c r="PSR87" s="266"/>
      <c r="PSS87" s="200"/>
      <c r="PST87" s="266"/>
      <c r="PSU87" s="261"/>
      <c r="PSV87" s="265"/>
      <c r="PSW87" s="266"/>
      <c r="PSX87" s="200"/>
      <c r="PSY87" s="266"/>
      <c r="PSZ87" s="261"/>
      <c r="PTA87" s="265"/>
      <c r="PTB87" s="266"/>
      <c r="PTC87" s="200"/>
      <c r="PTD87" s="266"/>
      <c r="PTE87" s="261"/>
      <c r="PTF87" s="265"/>
      <c r="PTG87" s="266"/>
      <c r="PTH87" s="200"/>
      <c r="PTI87" s="266"/>
      <c r="PTJ87" s="261"/>
      <c r="PTK87" s="265"/>
      <c r="PTL87" s="266"/>
      <c r="PTM87" s="200"/>
      <c r="PTN87" s="266"/>
      <c r="PTO87" s="261"/>
      <c r="PTP87" s="265"/>
      <c r="PTQ87" s="266"/>
      <c r="PTR87" s="200"/>
      <c r="PTS87" s="266"/>
      <c r="PTT87" s="261"/>
      <c r="PTU87" s="265"/>
      <c r="PTV87" s="266"/>
      <c r="PTW87" s="200"/>
      <c r="PTX87" s="266"/>
      <c r="PTY87" s="261"/>
      <c r="PTZ87" s="265"/>
      <c r="PUA87" s="266"/>
      <c r="PUB87" s="200"/>
      <c r="PUC87" s="266"/>
      <c r="PUD87" s="261"/>
      <c r="PUE87" s="265"/>
      <c r="PUF87" s="266"/>
      <c r="PUG87" s="200"/>
      <c r="PUH87" s="266"/>
      <c r="PUI87" s="261"/>
      <c r="PUJ87" s="265"/>
      <c r="PUK87" s="266"/>
      <c r="PUL87" s="200"/>
      <c r="PUM87" s="266"/>
      <c r="PUN87" s="261"/>
      <c r="PUO87" s="265"/>
      <c r="PUP87" s="266"/>
      <c r="PUQ87" s="200"/>
      <c r="PUR87" s="266"/>
      <c r="PUS87" s="261"/>
      <c r="PUT87" s="265"/>
      <c r="PUU87" s="266"/>
      <c r="PUV87" s="200"/>
      <c r="PUW87" s="266"/>
      <c r="PUX87" s="261"/>
      <c r="PUY87" s="265"/>
      <c r="PUZ87" s="266"/>
      <c r="PVA87" s="200"/>
      <c r="PVB87" s="266"/>
      <c r="PVC87" s="261"/>
      <c r="PVD87" s="265"/>
      <c r="PVE87" s="266"/>
      <c r="PVF87" s="200"/>
      <c r="PVG87" s="266"/>
      <c r="PVH87" s="261"/>
      <c r="PVI87" s="265"/>
      <c r="PVJ87" s="266"/>
      <c r="PVK87" s="200"/>
      <c r="PVL87" s="266"/>
      <c r="PVM87" s="261"/>
      <c r="PVN87" s="265"/>
      <c r="PVO87" s="266"/>
      <c r="PVP87" s="200"/>
      <c r="PVQ87" s="266"/>
      <c r="PVR87" s="261"/>
      <c r="PVS87" s="265"/>
      <c r="PVT87" s="266"/>
      <c r="PVU87" s="200"/>
      <c r="PVV87" s="266"/>
      <c r="PVW87" s="261"/>
      <c r="PVX87" s="265"/>
      <c r="PVY87" s="266"/>
      <c r="PVZ87" s="200"/>
      <c r="PWA87" s="266"/>
      <c r="PWB87" s="261"/>
      <c r="PWC87" s="265"/>
      <c r="PWD87" s="266"/>
      <c r="PWE87" s="200"/>
      <c r="PWF87" s="266"/>
      <c r="PWG87" s="261"/>
      <c r="PWH87" s="265"/>
      <c r="PWI87" s="266"/>
      <c r="PWJ87" s="200"/>
      <c r="PWK87" s="266"/>
      <c r="PWL87" s="261"/>
      <c r="PWM87" s="265"/>
      <c r="PWN87" s="266"/>
      <c r="PWO87" s="200"/>
      <c r="PWP87" s="266"/>
      <c r="PWQ87" s="261"/>
      <c r="PWR87" s="265"/>
      <c r="PWS87" s="266"/>
      <c r="PWT87" s="200"/>
      <c r="PWU87" s="266"/>
      <c r="PWV87" s="261"/>
      <c r="PWW87" s="265"/>
      <c r="PWX87" s="266"/>
      <c r="PWY87" s="200"/>
      <c r="PWZ87" s="266"/>
      <c r="PXA87" s="261"/>
      <c r="PXB87" s="265"/>
      <c r="PXC87" s="266"/>
      <c r="PXD87" s="200"/>
      <c r="PXE87" s="266"/>
      <c r="PXF87" s="261"/>
      <c r="PXG87" s="265"/>
      <c r="PXH87" s="266"/>
      <c r="PXI87" s="200"/>
      <c r="PXJ87" s="266"/>
      <c r="PXK87" s="261"/>
      <c r="PXL87" s="265"/>
      <c r="PXM87" s="266"/>
      <c r="PXN87" s="200"/>
      <c r="PXO87" s="266"/>
      <c r="PXP87" s="261"/>
      <c r="PXQ87" s="265"/>
      <c r="PXR87" s="266"/>
      <c r="PXS87" s="200"/>
      <c r="PXT87" s="266"/>
      <c r="PXU87" s="261"/>
      <c r="PXV87" s="265"/>
      <c r="PXW87" s="266"/>
      <c r="PXX87" s="200"/>
      <c r="PXY87" s="266"/>
      <c r="PXZ87" s="261"/>
      <c r="PYA87" s="265"/>
      <c r="PYB87" s="266"/>
      <c r="PYC87" s="200"/>
      <c r="PYD87" s="266"/>
      <c r="PYE87" s="261"/>
      <c r="PYF87" s="265"/>
      <c r="PYG87" s="266"/>
      <c r="PYH87" s="200"/>
      <c r="PYI87" s="266"/>
      <c r="PYJ87" s="261"/>
      <c r="PYK87" s="265"/>
      <c r="PYL87" s="266"/>
      <c r="PYM87" s="200"/>
      <c r="PYN87" s="266"/>
      <c r="PYO87" s="261"/>
      <c r="PYP87" s="265"/>
      <c r="PYQ87" s="266"/>
      <c r="PYR87" s="200"/>
      <c r="PYS87" s="266"/>
      <c r="PYT87" s="261"/>
      <c r="PYU87" s="265"/>
      <c r="PYV87" s="266"/>
      <c r="PYW87" s="200"/>
      <c r="PYX87" s="266"/>
      <c r="PYY87" s="261"/>
      <c r="PYZ87" s="265"/>
      <c r="PZA87" s="266"/>
      <c r="PZB87" s="200"/>
      <c r="PZC87" s="266"/>
      <c r="PZD87" s="261"/>
      <c r="PZE87" s="265"/>
      <c r="PZF87" s="266"/>
      <c r="PZG87" s="200"/>
      <c r="PZH87" s="266"/>
      <c r="PZI87" s="261"/>
      <c r="PZJ87" s="265"/>
      <c r="PZK87" s="266"/>
      <c r="PZL87" s="200"/>
      <c r="PZM87" s="266"/>
      <c r="PZN87" s="261"/>
      <c r="PZO87" s="265"/>
      <c r="PZP87" s="266"/>
      <c r="PZQ87" s="200"/>
      <c r="PZR87" s="266"/>
      <c r="PZS87" s="261"/>
      <c r="PZT87" s="265"/>
      <c r="PZU87" s="266"/>
      <c r="PZV87" s="200"/>
      <c r="PZW87" s="266"/>
      <c r="PZX87" s="261"/>
      <c r="PZY87" s="265"/>
      <c r="PZZ87" s="266"/>
      <c r="QAA87" s="200"/>
      <c r="QAB87" s="266"/>
      <c r="QAC87" s="261"/>
      <c r="QAD87" s="265"/>
      <c r="QAE87" s="266"/>
      <c r="QAF87" s="200"/>
      <c r="QAG87" s="266"/>
      <c r="QAH87" s="261"/>
      <c r="QAI87" s="265"/>
      <c r="QAJ87" s="266"/>
      <c r="QAK87" s="200"/>
      <c r="QAL87" s="266"/>
      <c r="QAM87" s="261"/>
      <c r="QAN87" s="265"/>
      <c r="QAO87" s="266"/>
      <c r="QAP87" s="200"/>
      <c r="QAQ87" s="266"/>
      <c r="QAR87" s="261"/>
      <c r="QAS87" s="265"/>
      <c r="QAT87" s="266"/>
      <c r="QAU87" s="200"/>
      <c r="QAV87" s="266"/>
      <c r="QAW87" s="261"/>
      <c r="QAX87" s="265"/>
      <c r="QAY87" s="266"/>
      <c r="QAZ87" s="200"/>
      <c r="QBA87" s="266"/>
      <c r="QBB87" s="261"/>
      <c r="QBC87" s="265"/>
      <c r="QBD87" s="266"/>
      <c r="QBE87" s="200"/>
      <c r="QBF87" s="266"/>
      <c r="QBG87" s="261"/>
      <c r="QBH87" s="265"/>
      <c r="QBI87" s="266"/>
      <c r="QBJ87" s="200"/>
      <c r="QBK87" s="266"/>
      <c r="QBL87" s="261"/>
      <c r="QBM87" s="265"/>
      <c r="QBN87" s="266"/>
      <c r="QBO87" s="200"/>
      <c r="QBP87" s="266"/>
      <c r="QBQ87" s="261"/>
      <c r="QBR87" s="265"/>
      <c r="QBS87" s="266"/>
      <c r="QBT87" s="200"/>
      <c r="QBU87" s="266"/>
      <c r="QBV87" s="261"/>
      <c r="QBW87" s="265"/>
      <c r="QBX87" s="266"/>
      <c r="QBY87" s="200"/>
      <c r="QBZ87" s="266"/>
      <c r="QCA87" s="261"/>
      <c r="QCB87" s="265"/>
      <c r="QCC87" s="266"/>
      <c r="QCD87" s="200"/>
      <c r="QCE87" s="266"/>
      <c r="QCF87" s="261"/>
      <c r="QCG87" s="265"/>
      <c r="QCH87" s="266"/>
      <c r="QCI87" s="200"/>
      <c r="QCJ87" s="266"/>
      <c r="QCK87" s="261"/>
      <c r="QCL87" s="265"/>
      <c r="QCM87" s="266"/>
      <c r="QCN87" s="200"/>
      <c r="QCO87" s="266"/>
      <c r="QCP87" s="261"/>
      <c r="QCQ87" s="265"/>
      <c r="QCR87" s="266"/>
      <c r="QCS87" s="200"/>
      <c r="QCT87" s="266"/>
      <c r="QCU87" s="261"/>
      <c r="QCV87" s="265"/>
      <c r="QCW87" s="266"/>
      <c r="QCX87" s="200"/>
      <c r="QCY87" s="266"/>
      <c r="QCZ87" s="261"/>
      <c r="QDA87" s="265"/>
      <c r="QDB87" s="266"/>
      <c r="QDC87" s="200"/>
      <c r="QDD87" s="266"/>
      <c r="QDE87" s="261"/>
      <c r="QDF87" s="265"/>
      <c r="QDG87" s="266"/>
      <c r="QDH87" s="200"/>
      <c r="QDI87" s="266"/>
      <c r="QDJ87" s="261"/>
      <c r="QDK87" s="265"/>
      <c r="QDL87" s="266"/>
      <c r="QDM87" s="200"/>
      <c r="QDN87" s="266"/>
      <c r="QDO87" s="261"/>
      <c r="QDP87" s="265"/>
      <c r="QDQ87" s="266"/>
      <c r="QDR87" s="200"/>
      <c r="QDS87" s="266"/>
      <c r="QDT87" s="261"/>
      <c r="QDU87" s="265"/>
      <c r="QDV87" s="266"/>
      <c r="QDW87" s="200"/>
      <c r="QDX87" s="266"/>
      <c r="QDY87" s="261"/>
      <c r="QDZ87" s="265"/>
      <c r="QEA87" s="266"/>
      <c r="QEB87" s="200"/>
      <c r="QEC87" s="266"/>
      <c r="QED87" s="261"/>
      <c r="QEE87" s="265"/>
      <c r="QEF87" s="266"/>
      <c r="QEG87" s="200"/>
      <c r="QEH87" s="266"/>
      <c r="QEI87" s="261"/>
      <c r="QEJ87" s="265"/>
      <c r="QEK87" s="266"/>
      <c r="QEL87" s="200"/>
      <c r="QEM87" s="266"/>
      <c r="QEN87" s="261"/>
      <c r="QEO87" s="265"/>
      <c r="QEP87" s="266"/>
      <c r="QEQ87" s="200"/>
      <c r="QER87" s="266"/>
      <c r="QES87" s="261"/>
      <c r="QET87" s="265"/>
      <c r="QEU87" s="266"/>
      <c r="QEV87" s="200"/>
      <c r="QEW87" s="266"/>
      <c r="QEX87" s="261"/>
      <c r="QEY87" s="265"/>
      <c r="QEZ87" s="266"/>
      <c r="QFA87" s="200"/>
      <c r="QFB87" s="266"/>
      <c r="QFC87" s="261"/>
      <c r="QFD87" s="265"/>
      <c r="QFE87" s="266"/>
      <c r="QFF87" s="200"/>
      <c r="QFG87" s="266"/>
      <c r="QFH87" s="261"/>
      <c r="QFI87" s="265"/>
      <c r="QFJ87" s="266"/>
      <c r="QFK87" s="200"/>
      <c r="QFL87" s="266"/>
      <c r="QFM87" s="261"/>
      <c r="QFN87" s="265"/>
      <c r="QFO87" s="266"/>
      <c r="QFP87" s="200"/>
      <c r="QFQ87" s="266"/>
      <c r="QFR87" s="261"/>
      <c r="QFS87" s="265"/>
      <c r="QFT87" s="266"/>
      <c r="QFU87" s="200"/>
      <c r="QFV87" s="266"/>
      <c r="QFW87" s="261"/>
      <c r="QFX87" s="265"/>
      <c r="QFY87" s="266"/>
      <c r="QFZ87" s="200"/>
      <c r="QGA87" s="266"/>
      <c r="QGB87" s="261"/>
      <c r="QGC87" s="265"/>
      <c r="QGD87" s="266"/>
      <c r="QGE87" s="200"/>
      <c r="QGF87" s="266"/>
      <c r="QGG87" s="261"/>
      <c r="QGH87" s="265"/>
      <c r="QGI87" s="266"/>
      <c r="QGJ87" s="200"/>
      <c r="QGK87" s="266"/>
      <c r="QGL87" s="261"/>
      <c r="QGM87" s="265"/>
      <c r="QGN87" s="266"/>
      <c r="QGO87" s="200"/>
      <c r="QGP87" s="266"/>
      <c r="QGQ87" s="261"/>
      <c r="QGR87" s="265"/>
      <c r="QGS87" s="266"/>
      <c r="QGT87" s="200"/>
      <c r="QGU87" s="266"/>
      <c r="QGV87" s="261"/>
      <c r="QGW87" s="265"/>
      <c r="QGX87" s="266"/>
      <c r="QGY87" s="200"/>
      <c r="QGZ87" s="266"/>
      <c r="QHA87" s="261"/>
      <c r="QHB87" s="265"/>
      <c r="QHC87" s="266"/>
      <c r="QHD87" s="200"/>
      <c r="QHE87" s="266"/>
      <c r="QHF87" s="261"/>
      <c r="QHG87" s="265"/>
      <c r="QHH87" s="266"/>
      <c r="QHI87" s="200"/>
      <c r="QHJ87" s="266"/>
      <c r="QHK87" s="261"/>
      <c r="QHL87" s="265"/>
      <c r="QHM87" s="266"/>
      <c r="QHN87" s="200"/>
      <c r="QHO87" s="266"/>
      <c r="QHP87" s="261"/>
      <c r="QHQ87" s="265"/>
      <c r="QHR87" s="266"/>
      <c r="QHS87" s="200"/>
      <c r="QHT87" s="266"/>
      <c r="QHU87" s="261"/>
      <c r="QHV87" s="265"/>
      <c r="QHW87" s="266"/>
      <c r="QHX87" s="200"/>
      <c r="QHY87" s="266"/>
      <c r="QHZ87" s="261"/>
      <c r="QIA87" s="265"/>
      <c r="QIB87" s="266"/>
      <c r="QIC87" s="200"/>
      <c r="QID87" s="266"/>
      <c r="QIE87" s="261"/>
      <c r="QIF87" s="265"/>
      <c r="QIG87" s="266"/>
      <c r="QIH87" s="200"/>
      <c r="QII87" s="266"/>
      <c r="QIJ87" s="261"/>
      <c r="QIK87" s="265"/>
      <c r="QIL87" s="266"/>
      <c r="QIM87" s="200"/>
      <c r="QIN87" s="266"/>
      <c r="QIO87" s="261"/>
      <c r="QIP87" s="265"/>
      <c r="QIQ87" s="266"/>
      <c r="QIR87" s="200"/>
      <c r="QIS87" s="266"/>
      <c r="QIT87" s="261"/>
      <c r="QIU87" s="265"/>
      <c r="QIV87" s="266"/>
      <c r="QIW87" s="200"/>
      <c r="QIX87" s="266"/>
      <c r="QIY87" s="261"/>
      <c r="QIZ87" s="265"/>
      <c r="QJA87" s="266"/>
      <c r="QJB87" s="200"/>
      <c r="QJC87" s="266"/>
      <c r="QJD87" s="261"/>
      <c r="QJE87" s="265"/>
      <c r="QJF87" s="266"/>
      <c r="QJG87" s="200"/>
      <c r="QJH87" s="266"/>
      <c r="QJI87" s="261"/>
      <c r="QJJ87" s="265"/>
      <c r="QJK87" s="266"/>
      <c r="QJL87" s="200"/>
      <c r="QJM87" s="266"/>
      <c r="QJN87" s="261"/>
      <c r="QJO87" s="265"/>
      <c r="QJP87" s="266"/>
      <c r="QJQ87" s="200"/>
      <c r="QJR87" s="266"/>
      <c r="QJS87" s="261"/>
      <c r="QJT87" s="265"/>
      <c r="QJU87" s="266"/>
      <c r="QJV87" s="200"/>
      <c r="QJW87" s="266"/>
      <c r="QJX87" s="261"/>
      <c r="QJY87" s="265"/>
      <c r="QJZ87" s="266"/>
      <c r="QKA87" s="200"/>
      <c r="QKB87" s="266"/>
      <c r="QKC87" s="261"/>
      <c r="QKD87" s="265"/>
      <c r="QKE87" s="266"/>
      <c r="QKF87" s="200"/>
      <c r="QKG87" s="266"/>
      <c r="QKH87" s="261"/>
      <c r="QKI87" s="265"/>
      <c r="QKJ87" s="266"/>
      <c r="QKK87" s="200"/>
      <c r="QKL87" s="266"/>
      <c r="QKM87" s="261"/>
      <c r="QKN87" s="265"/>
      <c r="QKO87" s="266"/>
      <c r="QKP87" s="200"/>
      <c r="QKQ87" s="266"/>
      <c r="QKR87" s="261"/>
      <c r="QKS87" s="265"/>
      <c r="QKT87" s="266"/>
      <c r="QKU87" s="200"/>
      <c r="QKV87" s="266"/>
      <c r="QKW87" s="261"/>
      <c r="QKX87" s="265"/>
      <c r="QKY87" s="266"/>
      <c r="QKZ87" s="200"/>
      <c r="QLA87" s="266"/>
      <c r="QLB87" s="261"/>
      <c r="QLC87" s="265"/>
      <c r="QLD87" s="266"/>
      <c r="QLE87" s="200"/>
      <c r="QLF87" s="266"/>
      <c r="QLG87" s="261"/>
      <c r="QLH87" s="265"/>
      <c r="QLI87" s="266"/>
      <c r="QLJ87" s="200"/>
      <c r="QLK87" s="266"/>
      <c r="QLL87" s="261"/>
      <c r="QLM87" s="265"/>
      <c r="QLN87" s="266"/>
      <c r="QLO87" s="200"/>
      <c r="QLP87" s="266"/>
      <c r="QLQ87" s="261"/>
      <c r="QLR87" s="265"/>
      <c r="QLS87" s="266"/>
      <c r="QLT87" s="200"/>
      <c r="QLU87" s="266"/>
      <c r="QLV87" s="261"/>
      <c r="QLW87" s="265"/>
      <c r="QLX87" s="266"/>
      <c r="QLY87" s="200"/>
      <c r="QLZ87" s="266"/>
      <c r="QMA87" s="261"/>
      <c r="QMB87" s="265"/>
      <c r="QMC87" s="266"/>
      <c r="QMD87" s="200"/>
      <c r="QME87" s="266"/>
      <c r="QMF87" s="261"/>
      <c r="QMG87" s="265"/>
      <c r="QMH87" s="266"/>
      <c r="QMI87" s="200"/>
      <c r="QMJ87" s="266"/>
      <c r="QMK87" s="261"/>
      <c r="QML87" s="265"/>
      <c r="QMM87" s="266"/>
      <c r="QMN87" s="200"/>
      <c r="QMO87" s="266"/>
      <c r="QMP87" s="261"/>
      <c r="QMQ87" s="265"/>
      <c r="QMR87" s="266"/>
      <c r="QMS87" s="200"/>
      <c r="QMT87" s="266"/>
      <c r="QMU87" s="261"/>
      <c r="QMV87" s="265"/>
      <c r="QMW87" s="266"/>
      <c r="QMX87" s="200"/>
      <c r="QMY87" s="266"/>
      <c r="QMZ87" s="261"/>
      <c r="QNA87" s="265"/>
      <c r="QNB87" s="266"/>
      <c r="QNC87" s="200"/>
      <c r="QND87" s="266"/>
      <c r="QNE87" s="261"/>
      <c r="QNF87" s="265"/>
      <c r="QNG87" s="266"/>
      <c r="QNH87" s="200"/>
      <c r="QNI87" s="266"/>
      <c r="QNJ87" s="261"/>
      <c r="QNK87" s="265"/>
      <c r="QNL87" s="266"/>
      <c r="QNM87" s="200"/>
      <c r="QNN87" s="266"/>
      <c r="QNO87" s="261"/>
      <c r="QNP87" s="265"/>
      <c r="QNQ87" s="266"/>
      <c r="QNR87" s="200"/>
      <c r="QNS87" s="266"/>
      <c r="QNT87" s="261"/>
      <c r="QNU87" s="265"/>
      <c r="QNV87" s="266"/>
      <c r="QNW87" s="200"/>
      <c r="QNX87" s="266"/>
      <c r="QNY87" s="261"/>
      <c r="QNZ87" s="265"/>
      <c r="QOA87" s="266"/>
      <c r="QOB87" s="200"/>
      <c r="QOC87" s="266"/>
      <c r="QOD87" s="261"/>
      <c r="QOE87" s="265"/>
      <c r="QOF87" s="266"/>
      <c r="QOG87" s="200"/>
      <c r="QOH87" s="266"/>
      <c r="QOI87" s="261"/>
      <c r="QOJ87" s="265"/>
      <c r="QOK87" s="266"/>
      <c r="QOL87" s="200"/>
      <c r="QOM87" s="266"/>
      <c r="QON87" s="261"/>
      <c r="QOO87" s="265"/>
      <c r="QOP87" s="266"/>
      <c r="QOQ87" s="200"/>
      <c r="QOR87" s="266"/>
      <c r="QOS87" s="261"/>
      <c r="QOT87" s="265"/>
      <c r="QOU87" s="266"/>
      <c r="QOV87" s="200"/>
      <c r="QOW87" s="266"/>
      <c r="QOX87" s="261"/>
      <c r="QOY87" s="265"/>
      <c r="QOZ87" s="266"/>
      <c r="QPA87" s="200"/>
      <c r="QPB87" s="266"/>
      <c r="QPC87" s="261"/>
      <c r="QPD87" s="265"/>
      <c r="QPE87" s="266"/>
      <c r="QPF87" s="200"/>
      <c r="QPG87" s="266"/>
      <c r="QPH87" s="261"/>
      <c r="QPI87" s="265"/>
      <c r="QPJ87" s="266"/>
      <c r="QPK87" s="200"/>
      <c r="QPL87" s="266"/>
      <c r="QPM87" s="261"/>
      <c r="QPN87" s="265"/>
      <c r="QPO87" s="266"/>
      <c r="QPP87" s="200"/>
      <c r="QPQ87" s="266"/>
      <c r="QPR87" s="261"/>
      <c r="QPS87" s="265"/>
      <c r="QPT87" s="266"/>
      <c r="QPU87" s="200"/>
      <c r="QPV87" s="266"/>
      <c r="QPW87" s="261"/>
      <c r="QPX87" s="265"/>
      <c r="QPY87" s="266"/>
      <c r="QPZ87" s="200"/>
      <c r="QQA87" s="266"/>
      <c r="QQB87" s="261"/>
      <c r="QQC87" s="265"/>
      <c r="QQD87" s="266"/>
      <c r="QQE87" s="200"/>
      <c r="QQF87" s="266"/>
      <c r="QQG87" s="261"/>
      <c r="QQH87" s="265"/>
      <c r="QQI87" s="266"/>
      <c r="QQJ87" s="200"/>
      <c r="QQK87" s="266"/>
      <c r="QQL87" s="261"/>
      <c r="QQM87" s="265"/>
      <c r="QQN87" s="266"/>
      <c r="QQO87" s="200"/>
      <c r="QQP87" s="266"/>
      <c r="QQQ87" s="261"/>
      <c r="QQR87" s="265"/>
      <c r="QQS87" s="266"/>
      <c r="QQT87" s="200"/>
      <c r="QQU87" s="266"/>
      <c r="QQV87" s="261"/>
      <c r="QQW87" s="265"/>
      <c r="QQX87" s="266"/>
      <c r="QQY87" s="200"/>
      <c r="QQZ87" s="266"/>
      <c r="QRA87" s="261"/>
      <c r="QRB87" s="265"/>
      <c r="QRC87" s="266"/>
      <c r="QRD87" s="200"/>
      <c r="QRE87" s="266"/>
      <c r="QRF87" s="261"/>
      <c r="QRG87" s="265"/>
      <c r="QRH87" s="266"/>
      <c r="QRI87" s="200"/>
      <c r="QRJ87" s="266"/>
      <c r="QRK87" s="261"/>
      <c r="QRL87" s="265"/>
      <c r="QRM87" s="266"/>
      <c r="QRN87" s="200"/>
      <c r="QRO87" s="266"/>
      <c r="QRP87" s="261"/>
      <c r="QRQ87" s="265"/>
      <c r="QRR87" s="266"/>
      <c r="QRS87" s="200"/>
      <c r="QRT87" s="266"/>
      <c r="QRU87" s="261"/>
      <c r="QRV87" s="265"/>
      <c r="QRW87" s="266"/>
      <c r="QRX87" s="200"/>
      <c r="QRY87" s="266"/>
      <c r="QRZ87" s="261"/>
      <c r="QSA87" s="265"/>
      <c r="QSB87" s="266"/>
      <c r="QSC87" s="200"/>
      <c r="QSD87" s="266"/>
      <c r="QSE87" s="261"/>
      <c r="QSF87" s="265"/>
      <c r="QSG87" s="266"/>
      <c r="QSH87" s="200"/>
      <c r="QSI87" s="266"/>
      <c r="QSJ87" s="261"/>
      <c r="QSK87" s="265"/>
      <c r="QSL87" s="266"/>
      <c r="QSM87" s="200"/>
      <c r="QSN87" s="266"/>
      <c r="QSO87" s="261"/>
      <c r="QSP87" s="265"/>
      <c r="QSQ87" s="266"/>
      <c r="QSR87" s="200"/>
      <c r="QSS87" s="266"/>
      <c r="QST87" s="261"/>
      <c r="QSU87" s="265"/>
      <c r="QSV87" s="266"/>
      <c r="QSW87" s="200"/>
      <c r="QSX87" s="266"/>
      <c r="QSY87" s="261"/>
      <c r="QSZ87" s="265"/>
      <c r="QTA87" s="266"/>
      <c r="QTB87" s="200"/>
      <c r="QTC87" s="266"/>
      <c r="QTD87" s="261"/>
      <c r="QTE87" s="265"/>
      <c r="QTF87" s="266"/>
      <c r="QTG87" s="200"/>
      <c r="QTH87" s="266"/>
      <c r="QTI87" s="261"/>
      <c r="QTJ87" s="265"/>
      <c r="QTK87" s="266"/>
      <c r="QTL87" s="200"/>
      <c r="QTM87" s="266"/>
      <c r="QTN87" s="261"/>
      <c r="QTO87" s="265"/>
      <c r="QTP87" s="266"/>
      <c r="QTQ87" s="200"/>
      <c r="QTR87" s="266"/>
      <c r="QTS87" s="261"/>
      <c r="QTT87" s="265"/>
      <c r="QTU87" s="266"/>
      <c r="QTV87" s="200"/>
      <c r="QTW87" s="266"/>
      <c r="QTX87" s="261"/>
      <c r="QTY87" s="265"/>
      <c r="QTZ87" s="266"/>
      <c r="QUA87" s="200"/>
      <c r="QUB87" s="266"/>
      <c r="QUC87" s="261"/>
      <c r="QUD87" s="265"/>
      <c r="QUE87" s="266"/>
      <c r="QUF87" s="200"/>
      <c r="QUG87" s="266"/>
      <c r="QUH87" s="261"/>
      <c r="QUI87" s="265"/>
      <c r="QUJ87" s="266"/>
      <c r="QUK87" s="200"/>
      <c r="QUL87" s="266"/>
      <c r="QUM87" s="261"/>
      <c r="QUN87" s="265"/>
      <c r="QUO87" s="266"/>
      <c r="QUP87" s="200"/>
      <c r="QUQ87" s="266"/>
      <c r="QUR87" s="261"/>
      <c r="QUS87" s="265"/>
      <c r="QUT87" s="266"/>
      <c r="QUU87" s="200"/>
      <c r="QUV87" s="266"/>
      <c r="QUW87" s="261"/>
      <c r="QUX87" s="265"/>
      <c r="QUY87" s="266"/>
      <c r="QUZ87" s="200"/>
      <c r="QVA87" s="266"/>
      <c r="QVB87" s="261"/>
      <c r="QVC87" s="265"/>
      <c r="QVD87" s="266"/>
      <c r="QVE87" s="200"/>
      <c r="QVF87" s="266"/>
      <c r="QVG87" s="261"/>
      <c r="QVH87" s="265"/>
      <c r="QVI87" s="266"/>
      <c r="QVJ87" s="200"/>
      <c r="QVK87" s="266"/>
      <c r="QVL87" s="261"/>
      <c r="QVM87" s="265"/>
      <c r="QVN87" s="266"/>
      <c r="QVO87" s="200"/>
      <c r="QVP87" s="266"/>
      <c r="QVQ87" s="261"/>
      <c r="QVR87" s="265"/>
      <c r="QVS87" s="266"/>
      <c r="QVT87" s="200"/>
      <c r="QVU87" s="266"/>
      <c r="QVV87" s="261"/>
      <c r="QVW87" s="265"/>
      <c r="QVX87" s="266"/>
      <c r="QVY87" s="200"/>
      <c r="QVZ87" s="266"/>
      <c r="QWA87" s="261"/>
      <c r="QWB87" s="265"/>
      <c r="QWC87" s="266"/>
      <c r="QWD87" s="200"/>
      <c r="QWE87" s="266"/>
      <c r="QWF87" s="261"/>
      <c r="QWG87" s="265"/>
      <c r="QWH87" s="266"/>
      <c r="QWI87" s="200"/>
      <c r="QWJ87" s="266"/>
      <c r="QWK87" s="261"/>
      <c r="QWL87" s="265"/>
      <c r="QWM87" s="266"/>
      <c r="QWN87" s="200"/>
      <c r="QWO87" s="266"/>
      <c r="QWP87" s="261"/>
      <c r="QWQ87" s="265"/>
      <c r="QWR87" s="266"/>
      <c r="QWS87" s="200"/>
      <c r="QWT87" s="266"/>
      <c r="QWU87" s="261"/>
      <c r="QWV87" s="265"/>
      <c r="QWW87" s="266"/>
      <c r="QWX87" s="200"/>
      <c r="QWY87" s="266"/>
      <c r="QWZ87" s="261"/>
      <c r="QXA87" s="265"/>
      <c r="QXB87" s="266"/>
      <c r="QXC87" s="200"/>
      <c r="QXD87" s="266"/>
      <c r="QXE87" s="261"/>
      <c r="QXF87" s="265"/>
      <c r="QXG87" s="266"/>
      <c r="QXH87" s="200"/>
      <c r="QXI87" s="266"/>
      <c r="QXJ87" s="261"/>
      <c r="QXK87" s="265"/>
      <c r="QXL87" s="266"/>
      <c r="QXM87" s="200"/>
      <c r="QXN87" s="266"/>
      <c r="QXO87" s="261"/>
      <c r="QXP87" s="265"/>
      <c r="QXQ87" s="266"/>
      <c r="QXR87" s="200"/>
      <c r="QXS87" s="266"/>
      <c r="QXT87" s="261"/>
      <c r="QXU87" s="265"/>
      <c r="QXV87" s="266"/>
      <c r="QXW87" s="200"/>
      <c r="QXX87" s="266"/>
      <c r="QXY87" s="261"/>
      <c r="QXZ87" s="265"/>
      <c r="QYA87" s="266"/>
      <c r="QYB87" s="200"/>
      <c r="QYC87" s="266"/>
      <c r="QYD87" s="261"/>
      <c r="QYE87" s="265"/>
      <c r="QYF87" s="266"/>
      <c r="QYG87" s="200"/>
      <c r="QYH87" s="266"/>
      <c r="QYI87" s="261"/>
      <c r="QYJ87" s="265"/>
      <c r="QYK87" s="266"/>
      <c r="QYL87" s="200"/>
      <c r="QYM87" s="266"/>
      <c r="QYN87" s="261"/>
      <c r="QYO87" s="265"/>
      <c r="QYP87" s="266"/>
      <c r="QYQ87" s="200"/>
      <c r="QYR87" s="266"/>
      <c r="QYS87" s="261"/>
      <c r="QYT87" s="265"/>
      <c r="QYU87" s="266"/>
      <c r="QYV87" s="200"/>
      <c r="QYW87" s="266"/>
      <c r="QYX87" s="261"/>
      <c r="QYY87" s="265"/>
      <c r="QYZ87" s="266"/>
      <c r="QZA87" s="200"/>
      <c r="QZB87" s="266"/>
      <c r="QZC87" s="261"/>
      <c r="QZD87" s="265"/>
      <c r="QZE87" s="266"/>
      <c r="QZF87" s="200"/>
      <c r="QZG87" s="266"/>
      <c r="QZH87" s="261"/>
      <c r="QZI87" s="265"/>
      <c r="QZJ87" s="266"/>
      <c r="QZK87" s="200"/>
      <c r="QZL87" s="266"/>
      <c r="QZM87" s="261"/>
      <c r="QZN87" s="265"/>
      <c r="QZO87" s="266"/>
      <c r="QZP87" s="200"/>
      <c r="QZQ87" s="266"/>
      <c r="QZR87" s="261"/>
      <c r="QZS87" s="265"/>
      <c r="QZT87" s="266"/>
      <c r="QZU87" s="200"/>
      <c r="QZV87" s="266"/>
      <c r="QZW87" s="261"/>
      <c r="QZX87" s="265"/>
      <c r="QZY87" s="266"/>
      <c r="QZZ87" s="200"/>
      <c r="RAA87" s="266"/>
      <c r="RAB87" s="261"/>
      <c r="RAC87" s="265"/>
      <c r="RAD87" s="266"/>
      <c r="RAE87" s="200"/>
      <c r="RAF87" s="266"/>
      <c r="RAG87" s="261"/>
      <c r="RAH87" s="265"/>
      <c r="RAI87" s="266"/>
      <c r="RAJ87" s="200"/>
      <c r="RAK87" s="266"/>
      <c r="RAL87" s="261"/>
      <c r="RAM87" s="265"/>
      <c r="RAN87" s="266"/>
      <c r="RAO87" s="200"/>
      <c r="RAP87" s="266"/>
      <c r="RAQ87" s="261"/>
      <c r="RAR87" s="265"/>
      <c r="RAS87" s="266"/>
      <c r="RAT87" s="200"/>
      <c r="RAU87" s="266"/>
      <c r="RAV87" s="261"/>
      <c r="RAW87" s="265"/>
      <c r="RAX87" s="266"/>
      <c r="RAY87" s="200"/>
      <c r="RAZ87" s="266"/>
      <c r="RBA87" s="261"/>
      <c r="RBB87" s="265"/>
      <c r="RBC87" s="266"/>
      <c r="RBD87" s="200"/>
      <c r="RBE87" s="266"/>
      <c r="RBF87" s="261"/>
      <c r="RBG87" s="265"/>
      <c r="RBH87" s="266"/>
      <c r="RBI87" s="200"/>
      <c r="RBJ87" s="266"/>
      <c r="RBK87" s="261"/>
      <c r="RBL87" s="265"/>
      <c r="RBM87" s="266"/>
      <c r="RBN87" s="200"/>
      <c r="RBO87" s="266"/>
      <c r="RBP87" s="261"/>
      <c r="RBQ87" s="265"/>
      <c r="RBR87" s="266"/>
      <c r="RBS87" s="200"/>
      <c r="RBT87" s="266"/>
      <c r="RBU87" s="261"/>
      <c r="RBV87" s="265"/>
      <c r="RBW87" s="266"/>
      <c r="RBX87" s="200"/>
      <c r="RBY87" s="266"/>
      <c r="RBZ87" s="261"/>
      <c r="RCA87" s="265"/>
      <c r="RCB87" s="266"/>
      <c r="RCC87" s="200"/>
      <c r="RCD87" s="266"/>
      <c r="RCE87" s="261"/>
      <c r="RCF87" s="265"/>
      <c r="RCG87" s="266"/>
      <c r="RCH87" s="200"/>
      <c r="RCI87" s="266"/>
      <c r="RCJ87" s="261"/>
      <c r="RCK87" s="265"/>
      <c r="RCL87" s="266"/>
      <c r="RCM87" s="200"/>
      <c r="RCN87" s="266"/>
      <c r="RCO87" s="261"/>
      <c r="RCP87" s="265"/>
      <c r="RCQ87" s="266"/>
      <c r="RCR87" s="200"/>
      <c r="RCS87" s="266"/>
      <c r="RCT87" s="261"/>
      <c r="RCU87" s="265"/>
      <c r="RCV87" s="266"/>
      <c r="RCW87" s="200"/>
      <c r="RCX87" s="266"/>
      <c r="RCY87" s="261"/>
      <c r="RCZ87" s="265"/>
      <c r="RDA87" s="266"/>
      <c r="RDB87" s="200"/>
      <c r="RDC87" s="266"/>
      <c r="RDD87" s="261"/>
      <c r="RDE87" s="265"/>
      <c r="RDF87" s="266"/>
      <c r="RDG87" s="200"/>
      <c r="RDH87" s="266"/>
      <c r="RDI87" s="261"/>
      <c r="RDJ87" s="265"/>
      <c r="RDK87" s="266"/>
      <c r="RDL87" s="200"/>
      <c r="RDM87" s="266"/>
      <c r="RDN87" s="261"/>
      <c r="RDO87" s="265"/>
      <c r="RDP87" s="266"/>
      <c r="RDQ87" s="200"/>
      <c r="RDR87" s="266"/>
      <c r="RDS87" s="261"/>
      <c r="RDT87" s="265"/>
      <c r="RDU87" s="266"/>
      <c r="RDV87" s="200"/>
      <c r="RDW87" s="266"/>
      <c r="RDX87" s="261"/>
      <c r="RDY87" s="265"/>
      <c r="RDZ87" s="266"/>
      <c r="REA87" s="200"/>
      <c r="REB87" s="266"/>
      <c r="REC87" s="261"/>
      <c r="RED87" s="265"/>
      <c r="REE87" s="266"/>
      <c r="REF87" s="200"/>
      <c r="REG87" s="266"/>
      <c r="REH87" s="261"/>
      <c r="REI87" s="265"/>
      <c r="REJ87" s="266"/>
      <c r="REK87" s="200"/>
      <c r="REL87" s="266"/>
      <c r="REM87" s="261"/>
      <c r="REN87" s="265"/>
      <c r="REO87" s="266"/>
      <c r="REP87" s="200"/>
      <c r="REQ87" s="266"/>
      <c r="RER87" s="261"/>
      <c r="RES87" s="265"/>
      <c r="RET87" s="266"/>
      <c r="REU87" s="200"/>
      <c r="REV87" s="266"/>
      <c r="REW87" s="261"/>
      <c r="REX87" s="265"/>
      <c r="REY87" s="266"/>
      <c r="REZ87" s="200"/>
      <c r="RFA87" s="266"/>
      <c r="RFB87" s="261"/>
      <c r="RFC87" s="265"/>
      <c r="RFD87" s="266"/>
      <c r="RFE87" s="200"/>
      <c r="RFF87" s="266"/>
      <c r="RFG87" s="261"/>
      <c r="RFH87" s="265"/>
      <c r="RFI87" s="266"/>
      <c r="RFJ87" s="200"/>
      <c r="RFK87" s="266"/>
      <c r="RFL87" s="261"/>
      <c r="RFM87" s="265"/>
      <c r="RFN87" s="266"/>
      <c r="RFO87" s="200"/>
      <c r="RFP87" s="266"/>
      <c r="RFQ87" s="261"/>
      <c r="RFR87" s="265"/>
      <c r="RFS87" s="266"/>
      <c r="RFT87" s="200"/>
      <c r="RFU87" s="266"/>
      <c r="RFV87" s="261"/>
      <c r="RFW87" s="265"/>
      <c r="RFX87" s="266"/>
      <c r="RFY87" s="200"/>
      <c r="RFZ87" s="266"/>
      <c r="RGA87" s="261"/>
      <c r="RGB87" s="265"/>
      <c r="RGC87" s="266"/>
      <c r="RGD87" s="200"/>
      <c r="RGE87" s="266"/>
      <c r="RGF87" s="261"/>
      <c r="RGG87" s="265"/>
      <c r="RGH87" s="266"/>
      <c r="RGI87" s="200"/>
      <c r="RGJ87" s="266"/>
      <c r="RGK87" s="261"/>
      <c r="RGL87" s="265"/>
      <c r="RGM87" s="266"/>
      <c r="RGN87" s="200"/>
      <c r="RGO87" s="266"/>
      <c r="RGP87" s="261"/>
      <c r="RGQ87" s="265"/>
      <c r="RGR87" s="266"/>
      <c r="RGS87" s="200"/>
      <c r="RGT87" s="266"/>
      <c r="RGU87" s="261"/>
      <c r="RGV87" s="265"/>
      <c r="RGW87" s="266"/>
      <c r="RGX87" s="200"/>
      <c r="RGY87" s="266"/>
      <c r="RGZ87" s="261"/>
      <c r="RHA87" s="265"/>
      <c r="RHB87" s="266"/>
      <c r="RHC87" s="200"/>
      <c r="RHD87" s="266"/>
      <c r="RHE87" s="261"/>
      <c r="RHF87" s="265"/>
      <c r="RHG87" s="266"/>
      <c r="RHH87" s="200"/>
      <c r="RHI87" s="266"/>
      <c r="RHJ87" s="261"/>
      <c r="RHK87" s="265"/>
      <c r="RHL87" s="266"/>
      <c r="RHM87" s="200"/>
      <c r="RHN87" s="266"/>
      <c r="RHO87" s="261"/>
      <c r="RHP87" s="265"/>
      <c r="RHQ87" s="266"/>
      <c r="RHR87" s="200"/>
      <c r="RHS87" s="266"/>
      <c r="RHT87" s="261"/>
      <c r="RHU87" s="265"/>
      <c r="RHV87" s="266"/>
      <c r="RHW87" s="200"/>
      <c r="RHX87" s="266"/>
      <c r="RHY87" s="261"/>
      <c r="RHZ87" s="265"/>
      <c r="RIA87" s="266"/>
      <c r="RIB87" s="200"/>
      <c r="RIC87" s="266"/>
      <c r="RID87" s="261"/>
      <c r="RIE87" s="265"/>
      <c r="RIF87" s="266"/>
      <c r="RIG87" s="200"/>
      <c r="RIH87" s="266"/>
      <c r="RII87" s="261"/>
      <c r="RIJ87" s="265"/>
      <c r="RIK87" s="266"/>
      <c r="RIL87" s="200"/>
      <c r="RIM87" s="266"/>
      <c r="RIN87" s="261"/>
      <c r="RIO87" s="265"/>
      <c r="RIP87" s="266"/>
      <c r="RIQ87" s="200"/>
      <c r="RIR87" s="266"/>
      <c r="RIS87" s="261"/>
      <c r="RIT87" s="265"/>
      <c r="RIU87" s="266"/>
      <c r="RIV87" s="200"/>
      <c r="RIW87" s="266"/>
      <c r="RIX87" s="261"/>
      <c r="RIY87" s="265"/>
      <c r="RIZ87" s="266"/>
      <c r="RJA87" s="200"/>
      <c r="RJB87" s="266"/>
      <c r="RJC87" s="261"/>
      <c r="RJD87" s="265"/>
      <c r="RJE87" s="266"/>
      <c r="RJF87" s="200"/>
      <c r="RJG87" s="266"/>
      <c r="RJH87" s="261"/>
      <c r="RJI87" s="265"/>
      <c r="RJJ87" s="266"/>
      <c r="RJK87" s="200"/>
      <c r="RJL87" s="266"/>
      <c r="RJM87" s="261"/>
      <c r="RJN87" s="265"/>
      <c r="RJO87" s="266"/>
      <c r="RJP87" s="200"/>
      <c r="RJQ87" s="266"/>
      <c r="RJR87" s="261"/>
      <c r="RJS87" s="265"/>
      <c r="RJT87" s="266"/>
      <c r="RJU87" s="200"/>
      <c r="RJV87" s="266"/>
      <c r="RJW87" s="261"/>
      <c r="RJX87" s="265"/>
      <c r="RJY87" s="266"/>
      <c r="RJZ87" s="200"/>
      <c r="RKA87" s="266"/>
      <c r="RKB87" s="261"/>
      <c r="RKC87" s="265"/>
      <c r="RKD87" s="266"/>
      <c r="RKE87" s="200"/>
      <c r="RKF87" s="266"/>
      <c r="RKG87" s="261"/>
      <c r="RKH87" s="265"/>
      <c r="RKI87" s="266"/>
      <c r="RKJ87" s="200"/>
      <c r="RKK87" s="266"/>
      <c r="RKL87" s="261"/>
      <c r="RKM87" s="265"/>
      <c r="RKN87" s="266"/>
      <c r="RKO87" s="200"/>
      <c r="RKP87" s="266"/>
      <c r="RKQ87" s="261"/>
      <c r="RKR87" s="265"/>
      <c r="RKS87" s="266"/>
      <c r="RKT87" s="200"/>
      <c r="RKU87" s="266"/>
      <c r="RKV87" s="261"/>
      <c r="RKW87" s="265"/>
      <c r="RKX87" s="266"/>
      <c r="RKY87" s="200"/>
      <c r="RKZ87" s="266"/>
      <c r="RLA87" s="261"/>
      <c r="RLB87" s="265"/>
      <c r="RLC87" s="266"/>
      <c r="RLD87" s="200"/>
      <c r="RLE87" s="266"/>
      <c r="RLF87" s="261"/>
      <c r="RLG87" s="265"/>
      <c r="RLH87" s="266"/>
      <c r="RLI87" s="200"/>
      <c r="RLJ87" s="266"/>
      <c r="RLK87" s="261"/>
      <c r="RLL87" s="265"/>
      <c r="RLM87" s="266"/>
      <c r="RLN87" s="200"/>
      <c r="RLO87" s="266"/>
      <c r="RLP87" s="261"/>
      <c r="RLQ87" s="265"/>
      <c r="RLR87" s="266"/>
      <c r="RLS87" s="200"/>
      <c r="RLT87" s="266"/>
      <c r="RLU87" s="261"/>
      <c r="RLV87" s="265"/>
      <c r="RLW87" s="266"/>
      <c r="RLX87" s="200"/>
      <c r="RLY87" s="266"/>
      <c r="RLZ87" s="261"/>
      <c r="RMA87" s="265"/>
      <c r="RMB87" s="266"/>
      <c r="RMC87" s="200"/>
      <c r="RMD87" s="266"/>
      <c r="RME87" s="261"/>
      <c r="RMF87" s="265"/>
      <c r="RMG87" s="266"/>
      <c r="RMH87" s="200"/>
      <c r="RMI87" s="266"/>
      <c r="RMJ87" s="261"/>
      <c r="RMK87" s="265"/>
      <c r="RML87" s="266"/>
      <c r="RMM87" s="200"/>
      <c r="RMN87" s="266"/>
      <c r="RMO87" s="261"/>
      <c r="RMP87" s="265"/>
      <c r="RMQ87" s="266"/>
      <c r="RMR87" s="200"/>
      <c r="RMS87" s="266"/>
      <c r="RMT87" s="261"/>
      <c r="RMU87" s="265"/>
      <c r="RMV87" s="266"/>
      <c r="RMW87" s="200"/>
      <c r="RMX87" s="266"/>
      <c r="RMY87" s="261"/>
      <c r="RMZ87" s="265"/>
      <c r="RNA87" s="266"/>
      <c r="RNB87" s="200"/>
      <c r="RNC87" s="266"/>
      <c r="RND87" s="261"/>
      <c r="RNE87" s="265"/>
      <c r="RNF87" s="266"/>
      <c r="RNG87" s="200"/>
      <c r="RNH87" s="266"/>
      <c r="RNI87" s="261"/>
      <c r="RNJ87" s="265"/>
      <c r="RNK87" s="266"/>
      <c r="RNL87" s="200"/>
      <c r="RNM87" s="266"/>
      <c r="RNN87" s="261"/>
      <c r="RNO87" s="265"/>
      <c r="RNP87" s="266"/>
      <c r="RNQ87" s="200"/>
      <c r="RNR87" s="266"/>
      <c r="RNS87" s="261"/>
      <c r="RNT87" s="265"/>
      <c r="RNU87" s="266"/>
      <c r="RNV87" s="200"/>
      <c r="RNW87" s="266"/>
      <c r="RNX87" s="261"/>
      <c r="RNY87" s="265"/>
      <c r="RNZ87" s="266"/>
      <c r="ROA87" s="200"/>
      <c r="ROB87" s="266"/>
      <c r="ROC87" s="261"/>
      <c r="ROD87" s="265"/>
      <c r="ROE87" s="266"/>
      <c r="ROF87" s="200"/>
      <c r="ROG87" s="266"/>
      <c r="ROH87" s="261"/>
      <c r="ROI87" s="265"/>
      <c r="ROJ87" s="266"/>
      <c r="ROK87" s="200"/>
      <c r="ROL87" s="266"/>
      <c r="ROM87" s="261"/>
      <c r="RON87" s="265"/>
      <c r="ROO87" s="266"/>
      <c r="ROP87" s="200"/>
      <c r="ROQ87" s="266"/>
      <c r="ROR87" s="261"/>
      <c r="ROS87" s="265"/>
      <c r="ROT87" s="266"/>
      <c r="ROU87" s="200"/>
      <c r="ROV87" s="266"/>
      <c r="ROW87" s="261"/>
      <c r="ROX87" s="265"/>
      <c r="ROY87" s="266"/>
      <c r="ROZ87" s="200"/>
      <c r="RPA87" s="266"/>
      <c r="RPB87" s="261"/>
      <c r="RPC87" s="265"/>
      <c r="RPD87" s="266"/>
      <c r="RPE87" s="200"/>
      <c r="RPF87" s="266"/>
      <c r="RPG87" s="261"/>
      <c r="RPH87" s="265"/>
      <c r="RPI87" s="266"/>
      <c r="RPJ87" s="200"/>
      <c r="RPK87" s="266"/>
      <c r="RPL87" s="261"/>
      <c r="RPM87" s="265"/>
      <c r="RPN87" s="266"/>
      <c r="RPO87" s="200"/>
      <c r="RPP87" s="266"/>
      <c r="RPQ87" s="261"/>
      <c r="RPR87" s="265"/>
      <c r="RPS87" s="266"/>
      <c r="RPT87" s="200"/>
      <c r="RPU87" s="266"/>
      <c r="RPV87" s="261"/>
      <c r="RPW87" s="265"/>
      <c r="RPX87" s="266"/>
      <c r="RPY87" s="200"/>
      <c r="RPZ87" s="266"/>
      <c r="RQA87" s="261"/>
      <c r="RQB87" s="265"/>
      <c r="RQC87" s="266"/>
      <c r="RQD87" s="200"/>
      <c r="RQE87" s="266"/>
      <c r="RQF87" s="261"/>
      <c r="RQG87" s="265"/>
      <c r="RQH87" s="266"/>
      <c r="RQI87" s="200"/>
      <c r="RQJ87" s="266"/>
      <c r="RQK87" s="261"/>
      <c r="RQL87" s="265"/>
      <c r="RQM87" s="266"/>
      <c r="RQN87" s="200"/>
      <c r="RQO87" s="266"/>
      <c r="RQP87" s="261"/>
      <c r="RQQ87" s="265"/>
      <c r="RQR87" s="266"/>
      <c r="RQS87" s="200"/>
      <c r="RQT87" s="266"/>
      <c r="RQU87" s="261"/>
      <c r="RQV87" s="265"/>
      <c r="RQW87" s="266"/>
      <c r="RQX87" s="200"/>
      <c r="RQY87" s="266"/>
      <c r="RQZ87" s="261"/>
      <c r="RRA87" s="265"/>
      <c r="RRB87" s="266"/>
      <c r="RRC87" s="200"/>
      <c r="RRD87" s="266"/>
      <c r="RRE87" s="261"/>
      <c r="RRF87" s="265"/>
      <c r="RRG87" s="266"/>
      <c r="RRH87" s="200"/>
      <c r="RRI87" s="266"/>
      <c r="RRJ87" s="261"/>
      <c r="RRK87" s="265"/>
      <c r="RRL87" s="266"/>
      <c r="RRM87" s="200"/>
      <c r="RRN87" s="266"/>
      <c r="RRO87" s="261"/>
      <c r="RRP87" s="265"/>
      <c r="RRQ87" s="266"/>
      <c r="RRR87" s="200"/>
      <c r="RRS87" s="266"/>
      <c r="RRT87" s="261"/>
      <c r="RRU87" s="265"/>
      <c r="RRV87" s="266"/>
      <c r="RRW87" s="200"/>
      <c r="RRX87" s="266"/>
      <c r="RRY87" s="261"/>
      <c r="RRZ87" s="265"/>
      <c r="RSA87" s="266"/>
      <c r="RSB87" s="200"/>
      <c r="RSC87" s="266"/>
      <c r="RSD87" s="261"/>
      <c r="RSE87" s="265"/>
      <c r="RSF87" s="266"/>
      <c r="RSG87" s="200"/>
      <c r="RSH87" s="266"/>
      <c r="RSI87" s="261"/>
      <c r="RSJ87" s="265"/>
      <c r="RSK87" s="266"/>
      <c r="RSL87" s="200"/>
      <c r="RSM87" s="266"/>
      <c r="RSN87" s="261"/>
      <c r="RSO87" s="265"/>
      <c r="RSP87" s="266"/>
      <c r="RSQ87" s="200"/>
      <c r="RSR87" s="266"/>
      <c r="RSS87" s="261"/>
      <c r="RST87" s="265"/>
      <c r="RSU87" s="266"/>
      <c r="RSV87" s="200"/>
      <c r="RSW87" s="266"/>
      <c r="RSX87" s="261"/>
      <c r="RSY87" s="265"/>
      <c r="RSZ87" s="266"/>
      <c r="RTA87" s="200"/>
      <c r="RTB87" s="266"/>
      <c r="RTC87" s="261"/>
      <c r="RTD87" s="265"/>
      <c r="RTE87" s="266"/>
      <c r="RTF87" s="200"/>
      <c r="RTG87" s="266"/>
      <c r="RTH87" s="261"/>
      <c r="RTI87" s="265"/>
      <c r="RTJ87" s="266"/>
      <c r="RTK87" s="200"/>
      <c r="RTL87" s="266"/>
      <c r="RTM87" s="261"/>
      <c r="RTN87" s="265"/>
      <c r="RTO87" s="266"/>
      <c r="RTP87" s="200"/>
      <c r="RTQ87" s="266"/>
      <c r="RTR87" s="261"/>
      <c r="RTS87" s="265"/>
      <c r="RTT87" s="266"/>
      <c r="RTU87" s="200"/>
      <c r="RTV87" s="266"/>
      <c r="RTW87" s="261"/>
      <c r="RTX87" s="265"/>
      <c r="RTY87" s="266"/>
      <c r="RTZ87" s="200"/>
      <c r="RUA87" s="266"/>
      <c r="RUB87" s="261"/>
      <c r="RUC87" s="265"/>
      <c r="RUD87" s="266"/>
      <c r="RUE87" s="200"/>
      <c r="RUF87" s="266"/>
      <c r="RUG87" s="261"/>
      <c r="RUH87" s="265"/>
      <c r="RUI87" s="266"/>
      <c r="RUJ87" s="200"/>
      <c r="RUK87" s="266"/>
      <c r="RUL87" s="261"/>
      <c r="RUM87" s="265"/>
      <c r="RUN87" s="266"/>
      <c r="RUO87" s="200"/>
      <c r="RUP87" s="266"/>
      <c r="RUQ87" s="261"/>
      <c r="RUR87" s="265"/>
      <c r="RUS87" s="266"/>
      <c r="RUT87" s="200"/>
      <c r="RUU87" s="266"/>
      <c r="RUV87" s="261"/>
      <c r="RUW87" s="265"/>
      <c r="RUX87" s="266"/>
      <c r="RUY87" s="200"/>
      <c r="RUZ87" s="266"/>
      <c r="RVA87" s="261"/>
      <c r="RVB87" s="265"/>
      <c r="RVC87" s="266"/>
      <c r="RVD87" s="200"/>
      <c r="RVE87" s="266"/>
      <c r="RVF87" s="261"/>
      <c r="RVG87" s="265"/>
      <c r="RVH87" s="266"/>
      <c r="RVI87" s="200"/>
      <c r="RVJ87" s="266"/>
      <c r="RVK87" s="261"/>
      <c r="RVL87" s="265"/>
      <c r="RVM87" s="266"/>
      <c r="RVN87" s="200"/>
      <c r="RVO87" s="266"/>
      <c r="RVP87" s="261"/>
      <c r="RVQ87" s="265"/>
      <c r="RVR87" s="266"/>
      <c r="RVS87" s="200"/>
      <c r="RVT87" s="266"/>
      <c r="RVU87" s="261"/>
      <c r="RVV87" s="265"/>
      <c r="RVW87" s="266"/>
      <c r="RVX87" s="200"/>
      <c r="RVY87" s="266"/>
      <c r="RVZ87" s="261"/>
      <c r="RWA87" s="265"/>
      <c r="RWB87" s="266"/>
      <c r="RWC87" s="200"/>
      <c r="RWD87" s="266"/>
      <c r="RWE87" s="261"/>
      <c r="RWF87" s="265"/>
      <c r="RWG87" s="266"/>
      <c r="RWH87" s="200"/>
      <c r="RWI87" s="266"/>
      <c r="RWJ87" s="261"/>
      <c r="RWK87" s="265"/>
      <c r="RWL87" s="266"/>
      <c r="RWM87" s="200"/>
      <c r="RWN87" s="266"/>
      <c r="RWO87" s="261"/>
      <c r="RWP87" s="265"/>
      <c r="RWQ87" s="266"/>
      <c r="RWR87" s="200"/>
      <c r="RWS87" s="266"/>
      <c r="RWT87" s="261"/>
      <c r="RWU87" s="265"/>
      <c r="RWV87" s="266"/>
      <c r="RWW87" s="200"/>
      <c r="RWX87" s="266"/>
      <c r="RWY87" s="261"/>
      <c r="RWZ87" s="265"/>
      <c r="RXA87" s="266"/>
      <c r="RXB87" s="200"/>
      <c r="RXC87" s="266"/>
      <c r="RXD87" s="261"/>
      <c r="RXE87" s="265"/>
      <c r="RXF87" s="266"/>
      <c r="RXG87" s="200"/>
      <c r="RXH87" s="266"/>
      <c r="RXI87" s="261"/>
      <c r="RXJ87" s="265"/>
      <c r="RXK87" s="266"/>
      <c r="RXL87" s="200"/>
      <c r="RXM87" s="266"/>
      <c r="RXN87" s="261"/>
      <c r="RXO87" s="265"/>
      <c r="RXP87" s="266"/>
      <c r="RXQ87" s="200"/>
      <c r="RXR87" s="266"/>
      <c r="RXS87" s="261"/>
      <c r="RXT87" s="265"/>
      <c r="RXU87" s="266"/>
      <c r="RXV87" s="200"/>
      <c r="RXW87" s="266"/>
      <c r="RXX87" s="261"/>
      <c r="RXY87" s="265"/>
      <c r="RXZ87" s="266"/>
      <c r="RYA87" s="200"/>
      <c r="RYB87" s="266"/>
      <c r="RYC87" s="261"/>
      <c r="RYD87" s="265"/>
      <c r="RYE87" s="266"/>
      <c r="RYF87" s="200"/>
      <c r="RYG87" s="266"/>
      <c r="RYH87" s="261"/>
      <c r="RYI87" s="265"/>
      <c r="RYJ87" s="266"/>
      <c r="RYK87" s="200"/>
      <c r="RYL87" s="266"/>
      <c r="RYM87" s="261"/>
      <c r="RYN87" s="265"/>
      <c r="RYO87" s="266"/>
      <c r="RYP87" s="200"/>
      <c r="RYQ87" s="266"/>
      <c r="RYR87" s="261"/>
      <c r="RYS87" s="265"/>
      <c r="RYT87" s="266"/>
      <c r="RYU87" s="200"/>
      <c r="RYV87" s="266"/>
      <c r="RYW87" s="261"/>
      <c r="RYX87" s="265"/>
      <c r="RYY87" s="266"/>
      <c r="RYZ87" s="200"/>
      <c r="RZA87" s="266"/>
      <c r="RZB87" s="261"/>
      <c r="RZC87" s="265"/>
      <c r="RZD87" s="266"/>
      <c r="RZE87" s="200"/>
      <c r="RZF87" s="266"/>
      <c r="RZG87" s="261"/>
      <c r="RZH87" s="265"/>
      <c r="RZI87" s="266"/>
      <c r="RZJ87" s="200"/>
      <c r="RZK87" s="266"/>
      <c r="RZL87" s="261"/>
      <c r="RZM87" s="265"/>
      <c r="RZN87" s="266"/>
      <c r="RZO87" s="200"/>
      <c r="RZP87" s="266"/>
      <c r="RZQ87" s="261"/>
      <c r="RZR87" s="265"/>
      <c r="RZS87" s="266"/>
      <c r="RZT87" s="200"/>
      <c r="RZU87" s="266"/>
      <c r="RZV87" s="261"/>
      <c r="RZW87" s="265"/>
      <c r="RZX87" s="266"/>
      <c r="RZY87" s="200"/>
      <c r="RZZ87" s="266"/>
      <c r="SAA87" s="261"/>
      <c r="SAB87" s="265"/>
      <c r="SAC87" s="266"/>
      <c r="SAD87" s="200"/>
      <c r="SAE87" s="266"/>
      <c r="SAF87" s="261"/>
      <c r="SAG87" s="265"/>
      <c r="SAH87" s="266"/>
      <c r="SAI87" s="200"/>
      <c r="SAJ87" s="266"/>
      <c r="SAK87" s="261"/>
      <c r="SAL87" s="265"/>
      <c r="SAM87" s="266"/>
      <c r="SAN87" s="200"/>
      <c r="SAO87" s="266"/>
      <c r="SAP87" s="261"/>
      <c r="SAQ87" s="265"/>
      <c r="SAR87" s="266"/>
      <c r="SAS87" s="200"/>
      <c r="SAT87" s="266"/>
      <c r="SAU87" s="261"/>
      <c r="SAV87" s="265"/>
      <c r="SAW87" s="266"/>
      <c r="SAX87" s="200"/>
      <c r="SAY87" s="266"/>
      <c r="SAZ87" s="261"/>
      <c r="SBA87" s="265"/>
      <c r="SBB87" s="266"/>
      <c r="SBC87" s="200"/>
      <c r="SBD87" s="266"/>
      <c r="SBE87" s="261"/>
      <c r="SBF87" s="265"/>
      <c r="SBG87" s="266"/>
      <c r="SBH87" s="200"/>
      <c r="SBI87" s="266"/>
      <c r="SBJ87" s="261"/>
      <c r="SBK87" s="265"/>
      <c r="SBL87" s="266"/>
      <c r="SBM87" s="200"/>
      <c r="SBN87" s="266"/>
      <c r="SBO87" s="261"/>
      <c r="SBP87" s="265"/>
      <c r="SBQ87" s="266"/>
      <c r="SBR87" s="200"/>
      <c r="SBS87" s="266"/>
      <c r="SBT87" s="261"/>
      <c r="SBU87" s="265"/>
      <c r="SBV87" s="266"/>
      <c r="SBW87" s="200"/>
      <c r="SBX87" s="266"/>
      <c r="SBY87" s="261"/>
      <c r="SBZ87" s="265"/>
      <c r="SCA87" s="266"/>
      <c r="SCB87" s="200"/>
      <c r="SCC87" s="266"/>
      <c r="SCD87" s="261"/>
      <c r="SCE87" s="265"/>
      <c r="SCF87" s="266"/>
      <c r="SCG87" s="200"/>
      <c r="SCH87" s="266"/>
      <c r="SCI87" s="261"/>
      <c r="SCJ87" s="265"/>
      <c r="SCK87" s="266"/>
      <c r="SCL87" s="200"/>
      <c r="SCM87" s="266"/>
      <c r="SCN87" s="261"/>
      <c r="SCO87" s="265"/>
      <c r="SCP87" s="266"/>
      <c r="SCQ87" s="200"/>
      <c r="SCR87" s="266"/>
      <c r="SCS87" s="261"/>
      <c r="SCT87" s="265"/>
      <c r="SCU87" s="266"/>
      <c r="SCV87" s="200"/>
      <c r="SCW87" s="266"/>
      <c r="SCX87" s="261"/>
      <c r="SCY87" s="265"/>
      <c r="SCZ87" s="266"/>
      <c r="SDA87" s="200"/>
      <c r="SDB87" s="266"/>
      <c r="SDC87" s="261"/>
      <c r="SDD87" s="265"/>
      <c r="SDE87" s="266"/>
      <c r="SDF87" s="200"/>
      <c r="SDG87" s="266"/>
      <c r="SDH87" s="261"/>
      <c r="SDI87" s="265"/>
      <c r="SDJ87" s="266"/>
      <c r="SDK87" s="200"/>
      <c r="SDL87" s="266"/>
      <c r="SDM87" s="261"/>
      <c r="SDN87" s="265"/>
      <c r="SDO87" s="266"/>
      <c r="SDP87" s="200"/>
      <c r="SDQ87" s="266"/>
      <c r="SDR87" s="261"/>
      <c r="SDS87" s="265"/>
      <c r="SDT87" s="266"/>
      <c r="SDU87" s="200"/>
      <c r="SDV87" s="266"/>
      <c r="SDW87" s="261"/>
      <c r="SDX87" s="265"/>
      <c r="SDY87" s="266"/>
      <c r="SDZ87" s="200"/>
      <c r="SEA87" s="266"/>
      <c r="SEB87" s="261"/>
      <c r="SEC87" s="265"/>
      <c r="SED87" s="266"/>
      <c r="SEE87" s="200"/>
      <c r="SEF87" s="266"/>
      <c r="SEG87" s="261"/>
      <c r="SEH87" s="265"/>
      <c r="SEI87" s="266"/>
      <c r="SEJ87" s="200"/>
      <c r="SEK87" s="266"/>
      <c r="SEL87" s="261"/>
      <c r="SEM87" s="265"/>
      <c r="SEN87" s="266"/>
      <c r="SEO87" s="200"/>
      <c r="SEP87" s="266"/>
      <c r="SEQ87" s="261"/>
      <c r="SER87" s="265"/>
      <c r="SES87" s="266"/>
      <c r="SET87" s="200"/>
      <c r="SEU87" s="266"/>
      <c r="SEV87" s="261"/>
      <c r="SEW87" s="265"/>
      <c r="SEX87" s="266"/>
      <c r="SEY87" s="200"/>
      <c r="SEZ87" s="266"/>
      <c r="SFA87" s="261"/>
      <c r="SFB87" s="265"/>
      <c r="SFC87" s="266"/>
      <c r="SFD87" s="200"/>
      <c r="SFE87" s="266"/>
      <c r="SFF87" s="261"/>
      <c r="SFG87" s="265"/>
      <c r="SFH87" s="266"/>
      <c r="SFI87" s="200"/>
      <c r="SFJ87" s="266"/>
      <c r="SFK87" s="261"/>
      <c r="SFL87" s="265"/>
      <c r="SFM87" s="266"/>
      <c r="SFN87" s="200"/>
      <c r="SFO87" s="266"/>
      <c r="SFP87" s="261"/>
      <c r="SFQ87" s="265"/>
      <c r="SFR87" s="266"/>
      <c r="SFS87" s="200"/>
      <c r="SFT87" s="266"/>
      <c r="SFU87" s="261"/>
      <c r="SFV87" s="265"/>
      <c r="SFW87" s="266"/>
      <c r="SFX87" s="200"/>
      <c r="SFY87" s="266"/>
      <c r="SFZ87" s="261"/>
      <c r="SGA87" s="265"/>
      <c r="SGB87" s="266"/>
      <c r="SGC87" s="200"/>
      <c r="SGD87" s="266"/>
      <c r="SGE87" s="261"/>
      <c r="SGF87" s="265"/>
      <c r="SGG87" s="266"/>
      <c r="SGH87" s="200"/>
      <c r="SGI87" s="266"/>
      <c r="SGJ87" s="261"/>
      <c r="SGK87" s="265"/>
      <c r="SGL87" s="266"/>
      <c r="SGM87" s="200"/>
      <c r="SGN87" s="266"/>
      <c r="SGO87" s="261"/>
      <c r="SGP87" s="265"/>
      <c r="SGQ87" s="266"/>
      <c r="SGR87" s="200"/>
      <c r="SGS87" s="266"/>
      <c r="SGT87" s="261"/>
      <c r="SGU87" s="265"/>
      <c r="SGV87" s="266"/>
      <c r="SGW87" s="200"/>
      <c r="SGX87" s="266"/>
      <c r="SGY87" s="261"/>
      <c r="SGZ87" s="265"/>
      <c r="SHA87" s="266"/>
      <c r="SHB87" s="200"/>
      <c r="SHC87" s="266"/>
      <c r="SHD87" s="261"/>
      <c r="SHE87" s="265"/>
      <c r="SHF87" s="266"/>
      <c r="SHG87" s="200"/>
      <c r="SHH87" s="266"/>
      <c r="SHI87" s="261"/>
      <c r="SHJ87" s="265"/>
      <c r="SHK87" s="266"/>
      <c r="SHL87" s="200"/>
      <c r="SHM87" s="266"/>
      <c r="SHN87" s="261"/>
      <c r="SHO87" s="265"/>
      <c r="SHP87" s="266"/>
      <c r="SHQ87" s="200"/>
      <c r="SHR87" s="266"/>
      <c r="SHS87" s="261"/>
      <c r="SHT87" s="265"/>
      <c r="SHU87" s="266"/>
      <c r="SHV87" s="200"/>
      <c r="SHW87" s="266"/>
      <c r="SHX87" s="261"/>
      <c r="SHY87" s="265"/>
      <c r="SHZ87" s="266"/>
      <c r="SIA87" s="200"/>
      <c r="SIB87" s="266"/>
      <c r="SIC87" s="261"/>
      <c r="SID87" s="265"/>
      <c r="SIE87" s="266"/>
      <c r="SIF87" s="200"/>
      <c r="SIG87" s="266"/>
      <c r="SIH87" s="261"/>
      <c r="SII87" s="265"/>
      <c r="SIJ87" s="266"/>
      <c r="SIK87" s="200"/>
      <c r="SIL87" s="266"/>
      <c r="SIM87" s="261"/>
      <c r="SIN87" s="265"/>
      <c r="SIO87" s="266"/>
      <c r="SIP87" s="200"/>
      <c r="SIQ87" s="266"/>
      <c r="SIR87" s="261"/>
      <c r="SIS87" s="265"/>
      <c r="SIT87" s="266"/>
      <c r="SIU87" s="200"/>
      <c r="SIV87" s="266"/>
      <c r="SIW87" s="261"/>
      <c r="SIX87" s="265"/>
      <c r="SIY87" s="266"/>
      <c r="SIZ87" s="200"/>
      <c r="SJA87" s="266"/>
      <c r="SJB87" s="261"/>
      <c r="SJC87" s="265"/>
      <c r="SJD87" s="266"/>
      <c r="SJE87" s="200"/>
      <c r="SJF87" s="266"/>
      <c r="SJG87" s="261"/>
      <c r="SJH87" s="265"/>
      <c r="SJI87" s="266"/>
      <c r="SJJ87" s="200"/>
      <c r="SJK87" s="266"/>
      <c r="SJL87" s="261"/>
      <c r="SJM87" s="265"/>
      <c r="SJN87" s="266"/>
      <c r="SJO87" s="200"/>
      <c r="SJP87" s="266"/>
      <c r="SJQ87" s="261"/>
      <c r="SJR87" s="265"/>
      <c r="SJS87" s="266"/>
      <c r="SJT87" s="200"/>
      <c r="SJU87" s="266"/>
      <c r="SJV87" s="261"/>
      <c r="SJW87" s="265"/>
      <c r="SJX87" s="266"/>
      <c r="SJY87" s="200"/>
      <c r="SJZ87" s="266"/>
      <c r="SKA87" s="261"/>
      <c r="SKB87" s="265"/>
      <c r="SKC87" s="266"/>
      <c r="SKD87" s="200"/>
      <c r="SKE87" s="266"/>
      <c r="SKF87" s="261"/>
      <c r="SKG87" s="265"/>
      <c r="SKH87" s="266"/>
      <c r="SKI87" s="200"/>
      <c r="SKJ87" s="266"/>
      <c r="SKK87" s="261"/>
      <c r="SKL87" s="265"/>
      <c r="SKM87" s="266"/>
      <c r="SKN87" s="200"/>
      <c r="SKO87" s="266"/>
      <c r="SKP87" s="261"/>
      <c r="SKQ87" s="265"/>
      <c r="SKR87" s="266"/>
      <c r="SKS87" s="200"/>
      <c r="SKT87" s="266"/>
      <c r="SKU87" s="261"/>
      <c r="SKV87" s="265"/>
      <c r="SKW87" s="266"/>
      <c r="SKX87" s="200"/>
      <c r="SKY87" s="266"/>
      <c r="SKZ87" s="261"/>
      <c r="SLA87" s="265"/>
      <c r="SLB87" s="266"/>
      <c r="SLC87" s="200"/>
      <c r="SLD87" s="266"/>
      <c r="SLE87" s="261"/>
      <c r="SLF87" s="265"/>
      <c r="SLG87" s="266"/>
      <c r="SLH87" s="200"/>
      <c r="SLI87" s="266"/>
      <c r="SLJ87" s="261"/>
      <c r="SLK87" s="265"/>
      <c r="SLL87" s="266"/>
      <c r="SLM87" s="200"/>
      <c r="SLN87" s="266"/>
      <c r="SLO87" s="261"/>
      <c r="SLP87" s="265"/>
      <c r="SLQ87" s="266"/>
      <c r="SLR87" s="200"/>
      <c r="SLS87" s="266"/>
      <c r="SLT87" s="261"/>
      <c r="SLU87" s="265"/>
      <c r="SLV87" s="266"/>
      <c r="SLW87" s="200"/>
      <c r="SLX87" s="266"/>
      <c r="SLY87" s="261"/>
      <c r="SLZ87" s="265"/>
      <c r="SMA87" s="266"/>
      <c r="SMB87" s="200"/>
      <c r="SMC87" s="266"/>
      <c r="SMD87" s="261"/>
      <c r="SME87" s="265"/>
      <c r="SMF87" s="266"/>
      <c r="SMG87" s="200"/>
      <c r="SMH87" s="266"/>
      <c r="SMI87" s="261"/>
      <c r="SMJ87" s="265"/>
      <c r="SMK87" s="266"/>
      <c r="SML87" s="200"/>
      <c r="SMM87" s="266"/>
      <c r="SMN87" s="261"/>
      <c r="SMO87" s="265"/>
      <c r="SMP87" s="266"/>
      <c r="SMQ87" s="200"/>
      <c r="SMR87" s="266"/>
      <c r="SMS87" s="261"/>
      <c r="SMT87" s="265"/>
      <c r="SMU87" s="266"/>
      <c r="SMV87" s="200"/>
      <c r="SMW87" s="266"/>
      <c r="SMX87" s="261"/>
      <c r="SMY87" s="265"/>
      <c r="SMZ87" s="266"/>
      <c r="SNA87" s="200"/>
      <c r="SNB87" s="266"/>
      <c r="SNC87" s="261"/>
      <c r="SND87" s="265"/>
      <c r="SNE87" s="266"/>
      <c r="SNF87" s="200"/>
      <c r="SNG87" s="266"/>
      <c r="SNH87" s="261"/>
      <c r="SNI87" s="265"/>
      <c r="SNJ87" s="266"/>
      <c r="SNK87" s="200"/>
      <c r="SNL87" s="266"/>
      <c r="SNM87" s="261"/>
      <c r="SNN87" s="265"/>
      <c r="SNO87" s="266"/>
      <c r="SNP87" s="200"/>
      <c r="SNQ87" s="266"/>
      <c r="SNR87" s="261"/>
      <c r="SNS87" s="265"/>
      <c r="SNT87" s="266"/>
      <c r="SNU87" s="200"/>
      <c r="SNV87" s="266"/>
      <c r="SNW87" s="261"/>
      <c r="SNX87" s="265"/>
      <c r="SNY87" s="266"/>
      <c r="SNZ87" s="200"/>
      <c r="SOA87" s="266"/>
      <c r="SOB87" s="261"/>
      <c r="SOC87" s="265"/>
      <c r="SOD87" s="266"/>
      <c r="SOE87" s="200"/>
      <c r="SOF87" s="266"/>
      <c r="SOG87" s="261"/>
      <c r="SOH87" s="265"/>
      <c r="SOI87" s="266"/>
      <c r="SOJ87" s="200"/>
      <c r="SOK87" s="266"/>
      <c r="SOL87" s="261"/>
      <c r="SOM87" s="265"/>
      <c r="SON87" s="266"/>
      <c r="SOO87" s="200"/>
      <c r="SOP87" s="266"/>
      <c r="SOQ87" s="261"/>
      <c r="SOR87" s="265"/>
      <c r="SOS87" s="266"/>
      <c r="SOT87" s="200"/>
      <c r="SOU87" s="266"/>
      <c r="SOV87" s="261"/>
      <c r="SOW87" s="265"/>
      <c r="SOX87" s="266"/>
      <c r="SOY87" s="200"/>
      <c r="SOZ87" s="266"/>
      <c r="SPA87" s="261"/>
      <c r="SPB87" s="265"/>
      <c r="SPC87" s="266"/>
      <c r="SPD87" s="200"/>
      <c r="SPE87" s="266"/>
      <c r="SPF87" s="261"/>
      <c r="SPG87" s="265"/>
      <c r="SPH87" s="266"/>
      <c r="SPI87" s="200"/>
      <c r="SPJ87" s="266"/>
      <c r="SPK87" s="261"/>
      <c r="SPL87" s="265"/>
      <c r="SPM87" s="266"/>
      <c r="SPN87" s="200"/>
      <c r="SPO87" s="266"/>
      <c r="SPP87" s="261"/>
      <c r="SPQ87" s="265"/>
      <c r="SPR87" s="266"/>
      <c r="SPS87" s="200"/>
      <c r="SPT87" s="266"/>
      <c r="SPU87" s="261"/>
      <c r="SPV87" s="265"/>
      <c r="SPW87" s="266"/>
      <c r="SPX87" s="200"/>
      <c r="SPY87" s="266"/>
      <c r="SPZ87" s="261"/>
      <c r="SQA87" s="265"/>
      <c r="SQB87" s="266"/>
      <c r="SQC87" s="200"/>
      <c r="SQD87" s="266"/>
      <c r="SQE87" s="261"/>
      <c r="SQF87" s="265"/>
      <c r="SQG87" s="266"/>
      <c r="SQH87" s="200"/>
      <c r="SQI87" s="266"/>
      <c r="SQJ87" s="261"/>
      <c r="SQK87" s="265"/>
      <c r="SQL87" s="266"/>
      <c r="SQM87" s="200"/>
      <c r="SQN87" s="266"/>
      <c r="SQO87" s="261"/>
      <c r="SQP87" s="265"/>
      <c r="SQQ87" s="266"/>
      <c r="SQR87" s="200"/>
      <c r="SQS87" s="266"/>
      <c r="SQT87" s="261"/>
      <c r="SQU87" s="265"/>
      <c r="SQV87" s="266"/>
      <c r="SQW87" s="200"/>
      <c r="SQX87" s="266"/>
      <c r="SQY87" s="261"/>
      <c r="SQZ87" s="265"/>
      <c r="SRA87" s="266"/>
      <c r="SRB87" s="200"/>
      <c r="SRC87" s="266"/>
      <c r="SRD87" s="261"/>
      <c r="SRE87" s="265"/>
      <c r="SRF87" s="266"/>
      <c r="SRG87" s="200"/>
      <c r="SRH87" s="266"/>
      <c r="SRI87" s="261"/>
      <c r="SRJ87" s="265"/>
      <c r="SRK87" s="266"/>
      <c r="SRL87" s="200"/>
      <c r="SRM87" s="266"/>
      <c r="SRN87" s="261"/>
      <c r="SRO87" s="265"/>
      <c r="SRP87" s="266"/>
      <c r="SRQ87" s="200"/>
      <c r="SRR87" s="266"/>
      <c r="SRS87" s="261"/>
      <c r="SRT87" s="265"/>
      <c r="SRU87" s="266"/>
      <c r="SRV87" s="200"/>
      <c r="SRW87" s="266"/>
      <c r="SRX87" s="261"/>
      <c r="SRY87" s="265"/>
      <c r="SRZ87" s="266"/>
      <c r="SSA87" s="200"/>
      <c r="SSB87" s="266"/>
      <c r="SSC87" s="261"/>
      <c r="SSD87" s="265"/>
      <c r="SSE87" s="266"/>
      <c r="SSF87" s="200"/>
      <c r="SSG87" s="266"/>
      <c r="SSH87" s="261"/>
      <c r="SSI87" s="265"/>
      <c r="SSJ87" s="266"/>
      <c r="SSK87" s="200"/>
      <c r="SSL87" s="266"/>
      <c r="SSM87" s="261"/>
      <c r="SSN87" s="265"/>
      <c r="SSO87" s="266"/>
      <c r="SSP87" s="200"/>
      <c r="SSQ87" s="266"/>
      <c r="SSR87" s="261"/>
      <c r="SSS87" s="265"/>
      <c r="SST87" s="266"/>
      <c r="SSU87" s="200"/>
      <c r="SSV87" s="266"/>
      <c r="SSW87" s="261"/>
      <c r="SSX87" s="265"/>
      <c r="SSY87" s="266"/>
      <c r="SSZ87" s="200"/>
      <c r="STA87" s="266"/>
      <c r="STB87" s="261"/>
      <c r="STC87" s="265"/>
      <c r="STD87" s="266"/>
      <c r="STE87" s="200"/>
      <c r="STF87" s="266"/>
      <c r="STG87" s="261"/>
      <c r="STH87" s="265"/>
      <c r="STI87" s="266"/>
      <c r="STJ87" s="200"/>
      <c r="STK87" s="266"/>
      <c r="STL87" s="261"/>
      <c r="STM87" s="265"/>
      <c r="STN87" s="266"/>
      <c r="STO87" s="200"/>
      <c r="STP87" s="266"/>
      <c r="STQ87" s="261"/>
      <c r="STR87" s="265"/>
      <c r="STS87" s="266"/>
      <c r="STT87" s="200"/>
      <c r="STU87" s="266"/>
      <c r="STV87" s="261"/>
      <c r="STW87" s="265"/>
      <c r="STX87" s="266"/>
      <c r="STY87" s="200"/>
      <c r="STZ87" s="266"/>
      <c r="SUA87" s="261"/>
      <c r="SUB87" s="265"/>
      <c r="SUC87" s="266"/>
      <c r="SUD87" s="200"/>
      <c r="SUE87" s="266"/>
      <c r="SUF87" s="261"/>
      <c r="SUG87" s="265"/>
      <c r="SUH87" s="266"/>
      <c r="SUI87" s="200"/>
      <c r="SUJ87" s="266"/>
      <c r="SUK87" s="261"/>
      <c r="SUL87" s="265"/>
      <c r="SUM87" s="266"/>
      <c r="SUN87" s="200"/>
      <c r="SUO87" s="266"/>
      <c r="SUP87" s="261"/>
      <c r="SUQ87" s="265"/>
      <c r="SUR87" s="266"/>
      <c r="SUS87" s="200"/>
      <c r="SUT87" s="266"/>
      <c r="SUU87" s="261"/>
      <c r="SUV87" s="265"/>
      <c r="SUW87" s="266"/>
      <c r="SUX87" s="200"/>
      <c r="SUY87" s="266"/>
      <c r="SUZ87" s="261"/>
      <c r="SVA87" s="265"/>
      <c r="SVB87" s="266"/>
      <c r="SVC87" s="200"/>
      <c r="SVD87" s="266"/>
      <c r="SVE87" s="261"/>
      <c r="SVF87" s="265"/>
      <c r="SVG87" s="266"/>
      <c r="SVH87" s="200"/>
      <c r="SVI87" s="266"/>
      <c r="SVJ87" s="261"/>
      <c r="SVK87" s="265"/>
      <c r="SVL87" s="266"/>
      <c r="SVM87" s="200"/>
      <c r="SVN87" s="266"/>
      <c r="SVO87" s="261"/>
      <c r="SVP87" s="265"/>
      <c r="SVQ87" s="266"/>
      <c r="SVR87" s="200"/>
      <c r="SVS87" s="266"/>
      <c r="SVT87" s="261"/>
      <c r="SVU87" s="265"/>
      <c r="SVV87" s="266"/>
      <c r="SVW87" s="200"/>
      <c r="SVX87" s="266"/>
      <c r="SVY87" s="261"/>
      <c r="SVZ87" s="265"/>
      <c r="SWA87" s="266"/>
      <c r="SWB87" s="200"/>
      <c r="SWC87" s="266"/>
      <c r="SWD87" s="261"/>
      <c r="SWE87" s="265"/>
      <c r="SWF87" s="266"/>
      <c r="SWG87" s="200"/>
      <c r="SWH87" s="266"/>
      <c r="SWI87" s="261"/>
      <c r="SWJ87" s="265"/>
      <c r="SWK87" s="266"/>
      <c r="SWL87" s="200"/>
      <c r="SWM87" s="266"/>
      <c r="SWN87" s="261"/>
      <c r="SWO87" s="265"/>
      <c r="SWP87" s="266"/>
      <c r="SWQ87" s="200"/>
      <c r="SWR87" s="266"/>
      <c r="SWS87" s="261"/>
      <c r="SWT87" s="265"/>
      <c r="SWU87" s="266"/>
      <c r="SWV87" s="200"/>
      <c r="SWW87" s="266"/>
      <c r="SWX87" s="261"/>
      <c r="SWY87" s="265"/>
      <c r="SWZ87" s="266"/>
      <c r="SXA87" s="200"/>
      <c r="SXB87" s="266"/>
      <c r="SXC87" s="261"/>
      <c r="SXD87" s="265"/>
      <c r="SXE87" s="266"/>
      <c r="SXF87" s="200"/>
      <c r="SXG87" s="266"/>
      <c r="SXH87" s="261"/>
      <c r="SXI87" s="265"/>
      <c r="SXJ87" s="266"/>
      <c r="SXK87" s="200"/>
      <c r="SXL87" s="266"/>
      <c r="SXM87" s="261"/>
      <c r="SXN87" s="265"/>
      <c r="SXO87" s="266"/>
      <c r="SXP87" s="200"/>
      <c r="SXQ87" s="266"/>
      <c r="SXR87" s="261"/>
      <c r="SXS87" s="265"/>
      <c r="SXT87" s="266"/>
      <c r="SXU87" s="200"/>
      <c r="SXV87" s="266"/>
      <c r="SXW87" s="261"/>
      <c r="SXX87" s="265"/>
      <c r="SXY87" s="266"/>
      <c r="SXZ87" s="200"/>
      <c r="SYA87" s="266"/>
      <c r="SYB87" s="261"/>
      <c r="SYC87" s="265"/>
      <c r="SYD87" s="266"/>
      <c r="SYE87" s="200"/>
      <c r="SYF87" s="266"/>
      <c r="SYG87" s="261"/>
      <c r="SYH87" s="265"/>
      <c r="SYI87" s="266"/>
      <c r="SYJ87" s="200"/>
      <c r="SYK87" s="266"/>
      <c r="SYL87" s="261"/>
      <c r="SYM87" s="265"/>
      <c r="SYN87" s="266"/>
      <c r="SYO87" s="200"/>
      <c r="SYP87" s="266"/>
      <c r="SYQ87" s="261"/>
      <c r="SYR87" s="265"/>
      <c r="SYS87" s="266"/>
      <c r="SYT87" s="200"/>
      <c r="SYU87" s="266"/>
      <c r="SYV87" s="261"/>
      <c r="SYW87" s="265"/>
      <c r="SYX87" s="266"/>
      <c r="SYY87" s="200"/>
      <c r="SYZ87" s="266"/>
      <c r="SZA87" s="261"/>
      <c r="SZB87" s="265"/>
      <c r="SZC87" s="266"/>
      <c r="SZD87" s="200"/>
      <c r="SZE87" s="266"/>
      <c r="SZF87" s="261"/>
      <c r="SZG87" s="265"/>
      <c r="SZH87" s="266"/>
      <c r="SZI87" s="200"/>
      <c r="SZJ87" s="266"/>
      <c r="SZK87" s="261"/>
      <c r="SZL87" s="265"/>
      <c r="SZM87" s="266"/>
      <c r="SZN87" s="200"/>
      <c r="SZO87" s="266"/>
      <c r="SZP87" s="261"/>
      <c r="SZQ87" s="265"/>
      <c r="SZR87" s="266"/>
      <c r="SZS87" s="200"/>
      <c r="SZT87" s="266"/>
      <c r="SZU87" s="261"/>
      <c r="SZV87" s="265"/>
      <c r="SZW87" s="266"/>
      <c r="SZX87" s="200"/>
      <c r="SZY87" s="266"/>
      <c r="SZZ87" s="261"/>
      <c r="TAA87" s="265"/>
      <c r="TAB87" s="266"/>
      <c r="TAC87" s="200"/>
      <c r="TAD87" s="266"/>
      <c r="TAE87" s="261"/>
      <c r="TAF87" s="265"/>
      <c r="TAG87" s="266"/>
      <c r="TAH87" s="200"/>
      <c r="TAI87" s="266"/>
      <c r="TAJ87" s="261"/>
      <c r="TAK87" s="265"/>
      <c r="TAL87" s="266"/>
      <c r="TAM87" s="200"/>
      <c r="TAN87" s="266"/>
      <c r="TAO87" s="261"/>
      <c r="TAP87" s="265"/>
      <c r="TAQ87" s="266"/>
      <c r="TAR87" s="200"/>
      <c r="TAS87" s="266"/>
      <c r="TAT87" s="261"/>
      <c r="TAU87" s="265"/>
      <c r="TAV87" s="266"/>
      <c r="TAW87" s="200"/>
      <c r="TAX87" s="266"/>
      <c r="TAY87" s="261"/>
      <c r="TAZ87" s="265"/>
      <c r="TBA87" s="266"/>
      <c r="TBB87" s="200"/>
      <c r="TBC87" s="266"/>
      <c r="TBD87" s="261"/>
      <c r="TBE87" s="265"/>
      <c r="TBF87" s="266"/>
      <c r="TBG87" s="200"/>
      <c r="TBH87" s="266"/>
      <c r="TBI87" s="261"/>
      <c r="TBJ87" s="265"/>
      <c r="TBK87" s="266"/>
      <c r="TBL87" s="200"/>
      <c r="TBM87" s="266"/>
      <c r="TBN87" s="261"/>
      <c r="TBO87" s="265"/>
      <c r="TBP87" s="266"/>
      <c r="TBQ87" s="200"/>
      <c r="TBR87" s="266"/>
      <c r="TBS87" s="261"/>
      <c r="TBT87" s="265"/>
      <c r="TBU87" s="266"/>
      <c r="TBV87" s="200"/>
      <c r="TBW87" s="266"/>
      <c r="TBX87" s="261"/>
      <c r="TBY87" s="265"/>
      <c r="TBZ87" s="266"/>
      <c r="TCA87" s="200"/>
      <c r="TCB87" s="266"/>
      <c r="TCC87" s="261"/>
      <c r="TCD87" s="265"/>
      <c r="TCE87" s="266"/>
      <c r="TCF87" s="200"/>
      <c r="TCG87" s="266"/>
      <c r="TCH87" s="261"/>
      <c r="TCI87" s="265"/>
      <c r="TCJ87" s="266"/>
      <c r="TCK87" s="200"/>
      <c r="TCL87" s="266"/>
      <c r="TCM87" s="261"/>
      <c r="TCN87" s="265"/>
      <c r="TCO87" s="266"/>
      <c r="TCP87" s="200"/>
      <c r="TCQ87" s="266"/>
      <c r="TCR87" s="261"/>
      <c r="TCS87" s="265"/>
      <c r="TCT87" s="266"/>
      <c r="TCU87" s="200"/>
      <c r="TCV87" s="266"/>
      <c r="TCW87" s="261"/>
      <c r="TCX87" s="265"/>
      <c r="TCY87" s="266"/>
      <c r="TCZ87" s="200"/>
      <c r="TDA87" s="266"/>
      <c r="TDB87" s="261"/>
      <c r="TDC87" s="265"/>
      <c r="TDD87" s="266"/>
      <c r="TDE87" s="200"/>
      <c r="TDF87" s="266"/>
      <c r="TDG87" s="261"/>
      <c r="TDH87" s="265"/>
      <c r="TDI87" s="266"/>
      <c r="TDJ87" s="200"/>
      <c r="TDK87" s="266"/>
      <c r="TDL87" s="261"/>
      <c r="TDM87" s="265"/>
      <c r="TDN87" s="266"/>
      <c r="TDO87" s="200"/>
      <c r="TDP87" s="266"/>
      <c r="TDQ87" s="261"/>
      <c r="TDR87" s="265"/>
      <c r="TDS87" s="266"/>
      <c r="TDT87" s="200"/>
      <c r="TDU87" s="266"/>
      <c r="TDV87" s="261"/>
      <c r="TDW87" s="265"/>
      <c r="TDX87" s="266"/>
      <c r="TDY87" s="200"/>
      <c r="TDZ87" s="266"/>
      <c r="TEA87" s="261"/>
      <c r="TEB87" s="265"/>
      <c r="TEC87" s="266"/>
      <c r="TED87" s="200"/>
      <c r="TEE87" s="266"/>
      <c r="TEF87" s="261"/>
      <c r="TEG87" s="265"/>
      <c r="TEH87" s="266"/>
      <c r="TEI87" s="200"/>
      <c r="TEJ87" s="266"/>
      <c r="TEK87" s="261"/>
      <c r="TEL87" s="265"/>
      <c r="TEM87" s="266"/>
      <c r="TEN87" s="200"/>
      <c r="TEO87" s="266"/>
      <c r="TEP87" s="261"/>
      <c r="TEQ87" s="265"/>
      <c r="TER87" s="266"/>
      <c r="TES87" s="200"/>
      <c r="TET87" s="266"/>
      <c r="TEU87" s="261"/>
      <c r="TEV87" s="265"/>
      <c r="TEW87" s="266"/>
      <c r="TEX87" s="200"/>
      <c r="TEY87" s="266"/>
      <c r="TEZ87" s="261"/>
      <c r="TFA87" s="265"/>
      <c r="TFB87" s="266"/>
      <c r="TFC87" s="200"/>
      <c r="TFD87" s="266"/>
      <c r="TFE87" s="261"/>
      <c r="TFF87" s="265"/>
      <c r="TFG87" s="266"/>
      <c r="TFH87" s="200"/>
      <c r="TFI87" s="266"/>
      <c r="TFJ87" s="261"/>
      <c r="TFK87" s="265"/>
      <c r="TFL87" s="266"/>
      <c r="TFM87" s="200"/>
      <c r="TFN87" s="266"/>
      <c r="TFO87" s="261"/>
      <c r="TFP87" s="265"/>
      <c r="TFQ87" s="266"/>
      <c r="TFR87" s="200"/>
      <c r="TFS87" s="266"/>
      <c r="TFT87" s="261"/>
      <c r="TFU87" s="265"/>
      <c r="TFV87" s="266"/>
      <c r="TFW87" s="200"/>
      <c r="TFX87" s="266"/>
      <c r="TFY87" s="261"/>
      <c r="TFZ87" s="265"/>
      <c r="TGA87" s="266"/>
      <c r="TGB87" s="200"/>
      <c r="TGC87" s="266"/>
      <c r="TGD87" s="261"/>
      <c r="TGE87" s="265"/>
      <c r="TGF87" s="266"/>
      <c r="TGG87" s="200"/>
      <c r="TGH87" s="266"/>
      <c r="TGI87" s="261"/>
      <c r="TGJ87" s="265"/>
      <c r="TGK87" s="266"/>
      <c r="TGL87" s="200"/>
      <c r="TGM87" s="266"/>
      <c r="TGN87" s="261"/>
      <c r="TGO87" s="265"/>
      <c r="TGP87" s="266"/>
      <c r="TGQ87" s="200"/>
      <c r="TGR87" s="266"/>
      <c r="TGS87" s="261"/>
      <c r="TGT87" s="265"/>
      <c r="TGU87" s="266"/>
      <c r="TGV87" s="200"/>
      <c r="TGW87" s="266"/>
      <c r="TGX87" s="261"/>
      <c r="TGY87" s="265"/>
      <c r="TGZ87" s="266"/>
      <c r="THA87" s="200"/>
      <c r="THB87" s="266"/>
      <c r="THC87" s="261"/>
      <c r="THD87" s="265"/>
      <c r="THE87" s="266"/>
      <c r="THF87" s="200"/>
      <c r="THG87" s="266"/>
      <c r="THH87" s="261"/>
      <c r="THI87" s="265"/>
      <c r="THJ87" s="266"/>
      <c r="THK87" s="200"/>
      <c r="THL87" s="266"/>
      <c r="THM87" s="261"/>
      <c r="THN87" s="265"/>
      <c r="THO87" s="266"/>
      <c r="THP87" s="200"/>
      <c r="THQ87" s="266"/>
      <c r="THR87" s="261"/>
      <c r="THS87" s="265"/>
      <c r="THT87" s="266"/>
      <c r="THU87" s="200"/>
      <c r="THV87" s="266"/>
      <c r="THW87" s="261"/>
      <c r="THX87" s="265"/>
      <c r="THY87" s="266"/>
      <c r="THZ87" s="200"/>
      <c r="TIA87" s="266"/>
      <c r="TIB87" s="261"/>
      <c r="TIC87" s="265"/>
      <c r="TID87" s="266"/>
      <c r="TIE87" s="200"/>
      <c r="TIF87" s="266"/>
      <c r="TIG87" s="261"/>
      <c r="TIH87" s="265"/>
      <c r="TII87" s="266"/>
      <c r="TIJ87" s="200"/>
      <c r="TIK87" s="266"/>
      <c r="TIL87" s="261"/>
      <c r="TIM87" s="265"/>
      <c r="TIN87" s="266"/>
      <c r="TIO87" s="200"/>
      <c r="TIP87" s="266"/>
      <c r="TIQ87" s="261"/>
      <c r="TIR87" s="265"/>
      <c r="TIS87" s="266"/>
      <c r="TIT87" s="200"/>
      <c r="TIU87" s="266"/>
      <c r="TIV87" s="261"/>
      <c r="TIW87" s="265"/>
      <c r="TIX87" s="266"/>
      <c r="TIY87" s="200"/>
      <c r="TIZ87" s="266"/>
      <c r="TJA87" s="261"/>
      <c r="TJB87" s="265"/>
      <c r="TJC87" s="266"/>
      <c r="TJD87" s="200"/>
      <c r="TJE87" s="266"/>
      <c r="TJF87" s="261"/>
      <c r="TJG87" s="265"/>
      <c r="TJH87" s="266"/>
      <c r="TJI87" s="200"/>
      <c r="TJJ87" s="266"/>
      <c r="TJK87" s="261"/>
      <c r="TJL87" s="265"/>
      <c r="TJM87" s="266"/>
      <c r="TJN87" s="200"/>
      <c r="TJO87" s="266"/>
      <c r="TJP87" s="261"/>
      <c r="TJQ87" s="265"/>
      <c r="TJR87" s="266"/>
      <c r="TJS87" s="200"/>
      <c r="TJT87" s="266"/>
      <c r="TJU87" s="261"/>
      <c r="TJV87" s="265"/>
      <c r="TJW87" s="266"/>
      <c r="TJX87" s="200"/>
      <c r="TJY87" s="266"/>
      <c r="TJZ87" s="261"/>
      <c r="TKA87" s="265"/>
      <c r="TKB87" s="266"/>
      <c r="TKC87" s="200"/>
      <c r="TKD87" s="266"/>
      <c r="TKE87" s="261"/>
      <c r="TKF87" s="265"/>
      <c r="TKG87" s="266"/>
      <c r="TKH87" s="200"/>
      <c r="TKI87" s="266"/>
      <c r="TKJ87" s="261"/>
      <c r="TKK87" s="265"/>
      <c r="TKL87" s="266"/>
      <c r="TKM87" s="200"/>
      <c r="TKN87" s="266"/>
      <c r="TKO87" s="261"/>
      <c r="TKP87" s="265"/>
      <c r="TKQ87" s="266"/>
      <c r="TKR87" s="200"/>
      <c r="TKS87" s="266"/>
      <c r="TKT87" s="261"/>
      <c r="TKU87" s="265"/>
      <c r="TKV87" s="266"/>
      <c r="TKW87" s="200"/>
      <c r="TKX87" s="266"/>
      <c r="TKY87" s="261"/>
      <c r="TKZ87" s="265"/>
      <c r="TLA87" s="266"/>
      <c r="TLB87" s="200"/>
      <c r="TLC87" s="266"/>
      <c r="TLD87" s="261"/>
      <c r="TLE87" s="265"/>
      <c r="TLF87" s="266"/>
      <c r="TLG87" s="200"/>
      <c r="TLH87" s="266"/>
      <c r="TLI87" s="261"/>
      <c r="TLJ87" s="265"/>
      <c r="TLK87" s="266"/>
      <c r="TLL87" s="200"/>
      <c r="TLM87" s="266"/>
      <c r="TLN87" s="261"/>
      <c r="TLO87" s="265"/>
      <c r="TLP87" s="266"/>
      <c r="TLQ87" s="200"/>
      <c r="TLR87" s="266"/>
      <c r="TLS87" s="261"/>
      <c r="TLT87" s="265"/>
      <c r="TLU87" s="266"/>
      <c r="TLV87" s="200"/>
      <c r="TLW87" s="266"/>
      <c r="TLX87" s="261"/>
      <c r="TLY87" s="265"/>
      <c r="TLZ87" s="266"/>
      <c r="TMA87" s="200"/>
      <c r="TMB87" s="266"/>
      <c r="TMC87" s="261"/>
      <c r="TMD87" s="265"/>
      <c r="TME87" s="266"/>
      <c r="TMF87" s="200"/>
      <c r="TMG87" s="266"/>
      <c r="TMH87" s="261"/>
      <c r="TMI87" s="265"/>
      <c r="TMJ87" s="266"/>
      <c r="TMK87" s="200"/>
      <c r="TML87" s="266"/>
      <c r="TMM87" s="261"/>
      <c r="TMN87" s="265"/>
      <c r="TMO87" s="266"/>
      <c r="TMP87" s="200"/>
      <c r="TMQ87" s="266"/>
      <c r="TMR87" s="261"/>
      <c r="TMS87" s="265"/>
      <c r="TMT87" s="266"/>
      <c r="TMU87" s="200"/>
      <c r="TMV87" s="266"/>
      <c r="TMW87" s="261"/>
      <c r="TMX87" s="265"/>
      <c r="TMY87" s="266"/>
      <c r="TMZ87" s="200"/>
      <c r="TNA87" s="266"/>
      <c r="TNB87" s="261"/>
      <c r="TNC87" s="265"/>
      <c r="TND87" s="266"/>
      <c r="TNE87" s="200"/>
      <c r="TNF87" s="266"/>
      <c r="TNG87" s="261"/>
      <c r="TNH87" s="265"/>
      <c r="TNI87" s="266"/>
      <c r="TNJ87" s="200"/>
      <c r="TNK87" s="266"/>
      <c r="TNL87" s="261"/>
      <c r="TNM87" s="265"/>
      <c r="TNN87" s="266"/>
      <c r="TNO87" s="200"/>
      <c r="TNP87" s="266"/>
      <c r="TNQ87" s="261"/>
      <c r="TNR87" s="265"/>
      <c r="TNS87" s="266"/>
      <c r="TNT87" s="200"/>
      <c r="TNU87" s="266"/>
      <c r="TNV87" s="261"/>
      <c r="TNW87" s="265"/>
      <c r="TNX87" s="266"/>
      <c r="TNY87" s="200"/>
      <c r="TNZ87" s="266"/>
      <c r="TOA87" s="261"/>
      <c r="TOB87" s="265"/>
      <c r="TOC87" s="266"/>
      <c r="TOD87" s="200"/>
      <c r="TOE87" s="266"/>
      <c r="TOF87" s="261"/>
      <c r="TOG87" s="265"/>
      <c r="TOH87" s="266"/>
      <c r="TOI87" s="200"/>
      <c r="TOJ87" s="266"/>
      <c r="TOK87" s="261"/>
      <c r="TOL87" s="265"/>
      <c r="TOM87" s="266"/>
      <c r="TON87" s="200"/>
      <c r="TOO87" s="266"/>
      <c r="TOP87" s="261"/>
      <c r="TOQ87" s="265"/>
      <c r="TOR87" s="266"/>
      <c r="TOS87" s="200"/>
      <c r="TOT87" s="266"/>
      <c r="TOU87" s="261"/>
      <c r="TOV87" s="265"/>
      <c r="TOW87" s="266"/>
      <c r="TOX87" s="200"/>
      <c r="TOY87" s="266"/>
      <c r="TOZ87" s="261"/>
      <c r="TPA87" s="265"/>
      <c r="TPB87" s="266"/>
      <c r="TPC87" s="200"/>
      <c r="TPD87" s="266"/>
      <c r="TPE87" s="261"/>
      <c r="TPF87" s="265"/>
      <c r="TPG87" s="266"/>
      <c r="TPH87" s="200"/>
      <c r="TPI87" s="266"/>
      <c r="TPJ87" s="261"/>
      <c r="TPK87" s="265"/>
      <c r="TPL87" s="266"/>
      <c r="TPM87" s="200"/>
      <c r="TPN87" s="266"/>
      <c r="TPO87" s="261"/>
      <c r="TPP87" s="265"/>
      <c r="TPQ87" s="266"/>
      <c r="TPR87" s="200"/>
      <c r="TPS87" s="266"/>
      <c r="TPT87" s="261"/>
      <c r="TPU87" s="265"/>
      <c r="TPV87" s="266"/>
      <c r="TPW87" s="200"/>
      <c r="TPX87" s="266"/>
      <c r="TPY87" s="261"/>
      <c r="TPZ87" s="265"/>
      <c r="TQA87" s="266"/>
      <c r="TQB87" s="200"/>
      <c r="TQC87" s="266"/>
      <c r="TQD87" s="261"/>
      <c r="TQE87" s="265"/>
      <c r="TQF87" s="266"/>
      <c r="TQG87" s="200"/>
      <c r="TQH87" s="266"/>
      <c r="TQI87" s="261"/>
      <c r="TQJ87" s="265"/>
      <c r="TQK87" s="266"/>
      <c r="TQL87" s="200"/>
      <c r="TQM87" s="266"/>
      <c r="TQN87" s="261"/>
      <c r="TQO87" s="265"/>
      <c r="TQP87" s="266"/>
      <c r="TQQ87" s="200"/>
      <c r="TQR87" s="266"/>
      <c r="TQS87" s="261"/>
      <c r="TQT87" s="265"/>
      <c r="TQU87" s="266"/>
      <c r="TQV87" s="200"/>
      <c r="TQW87" s="266"/>
      <c r="TQX87" s="261"/>
      <c r="TQY87" s="265"/>
      <c r="TQZ87" s="266"/>
      <c r="TRA87" s="200"/>
      <c r="TRB87" s="266"/>
      <c r="TRC87" s="261"/>
      <c r="TRD87" s="265"/>
      <c r="TRE87" s="266"/>
      <c r="TRF87" s="200"/>
      <c r="TRG87" s="266"/>
      <c r="TRH87" s="261"/>
      <c r="TRI87" s="265"/>
      <c r="TRJ87" s="266"/>
      <c r="TRK87" s="200"/>
      <c r="TRL87" s="266"/>
      <c r="TRM87" s="261"/>
      <c r="TRN87" s="265"/>
      <c r="TRO87" s="266"/>
      <c r="TRP87" s="200"/>
      <c r="TRQ87" s="266"/>
      <c r="TRR87" s="261"/>
      <c r="TRS87" s="265"/>
      <c r="TRT87" s="266"/>
      <c r="TRU87" s="200"/>
      <c r="TRV87" s="266"/>
      <c r="TRW87" s="261"/>
      <c r="TRX87" s="265"/>
      <c r="TRY87" s="266"/>
      <c r="TRZ87" s="200"/>
      <c r="TSA87" s="266"/>
      <c r="TSB87" s="261"/>
      <c r="TSC87" s="265"/>
      <c r="TSD87" s="266"/>
      <c r="TSE87" s="200"/>
      <c r="TSF87" s="266"/>
      <c r="TSG87" s="261"/>
      <c r="TSH87" s="265"/>
      <c r="TSI87" s="266"/>
      <c r="TSJ87" s="200"/>
      <c r="TSK87" s="266"/>
      <c r="TSL87" s="261"/>
      <c r="TSM87" s="265"/>
      <c r="TSN87" s="266"/>
      <c r="TSO87" s="200"/>
      <c r="TSP87" s="266"/>
      <c r="TSQ87" s="261"/>
      <c r="TSR87" s="265"/>
      <c r="TSS87" s="266"/>
      <c r="TST87" s="200"/>
      <c r="TSU87" s="266"/>
      <c r="TSV87" s="261"/>
      <c r="TSW87" s="265"/>
      <c r="TSX87" s="266"/>
      <c r="TSY87" s="200"/>
      <c r="TSZ87" s="266"/>
      <c r="TTA87" s="261"/>
      <c r="TTB87" s="265"/>
      <c r="TTC87" s="266"/>
      <c r="TTD87" s="200"/>
      <c r="TTE87" s="266"/>
      <c r="TTF87" s="261"/>
      <c r="TTG87" s="265"/>
      <c r="TTH87" s="266"/>
      <c r="TTI87" s="200"/>
      <c r="TTJ87" s="266"/>
      <c r="TTK87" s="261"/>
      <c r="TTL87" s="265"/>
      <c r="TTM87" s="266"/>
      <c r="TTN87" s="200"/>
      <c r="TTO87" s="266"/>
      <c r="TTP87" s="261"/>
      <c r="TTQ87" s="265"/>
      <c r="TTR87" s="266"/>
      <c r="TTS87" s="200"/>
      <c r="TTT87" s="266"/>
      <c r="TTU87" s="261"/>
      <c r="TTV87" s="265"/>
      <c r="TTW87" s="266"/>
      <c r="TTX87" s="200"/>
      <c r="TTY87" s="266"/>
      <c r="TTZ87" s="261"/>
      <c r="TUA87" s="265"/>
      <c r="TUB87" s="266"/>
      <c r="TUC87" s="200"/>
      <c r="TUD87" s="266"/>
      <c r="TUE87" s="261"/>
      <c r="TUF87" s="265"/>
      <c r="TUG87" s="266"/>
      <c r="TUH87" s="200"/>
      <c r="TUI87" s="266"/>
      <c r="TUJ87" s="261"/>
      <c r="TUK87" s="265"/>
      <c r="TUL87" s="266"/>
      <c r="TUM87" s="200"/>
      <c r="TUN87" s="266"/>
      <c r="TUO87" s="261"/>
      <c r="TUP87" s="265"/>
      <c r="TUQ87" s="266"/>
      <c r="TUR87" s="200"/>
      <c r="TUS87" s="266"/>
      <c r="TUT87" s="261"/>
      <c r="TUU87" s="265"/>
      <c r="TUV87" s="266"/>
      <c r="TUW87" s="200"/>
      <c r="TUX87" s="266"/>
      <c r="TUY87" s="261"/>
      <c r="TUZ87" s="265"/>
      <c r="TVA87" s="266"/>
      <c r="TVB87" s="200"/>
      <c r="TVC87" s="266"/>
      <c r="TVD87" s="261"/>
      <c r="TVE87" s="265"/>
      <c r="TVF87" s="266"/>
      <c r="TVG87" s="200"/>
      <c r="TVH87" s="266"/>
      <c r="TVI87" s="261"/>
      <c r="TVJ87" s="265"/>
      <c r="TVK87" s="266"/>
      <c r="TVL87" s="200"/>
      <c r="TVM87" s="266"/>
      <c r="TVN87" s="261"/>
      <c r="TVO87" s="265"/>
      <c r="TVP87" s="266"/>
      <c r="TVQ87" s="200"/>
      <c r="TVR87" s="266"/>
      <c r="TVS87" s="261"/>
      <c r="TVT87" s="265"/>
      <c r="TVU87" s="266"/>
      <c r="TVV87" s="200"/>
      <c r="TVW87" s="266"/>
      <c r="TVX87" s="261"/>
      <c r="TVY87" s="265"/>
      <c r="TVZ87" s="266"/>
      <c r="TWA87" s="200"/>
      <c r="TWB87" s="266"/>
      <c r="TWC87" s="261"/>
      <c r="TWD87" s="265"/>
      <c r="TWE87" s="266"/>
      <c r="TWF87" s="200"/>
      <c r="TWG87" s="266"/>
      <c r="TWH87" s="261"/>
      <c r="TWI87" s="265"/>
      <c r="TWJ87" s="266"/>
      <c r="TWK87" s="200"/>
      <c r="TWL87" s="266"/>
      <c r="TWM87" s="261"/>
      <c r="TWN87" s="265"/>
      <c r="TWO87" s="266"/>
      <c r="TWP87" s="200"/>
      <c r="TWQ87" s="266"/>
      <c r="TWR87" s="261"/>
      <c r="TWS87" s="265"/>
      <c r="TWT87" s="266"/>
      <c r="TWU87" s="200"/>
      <c r="TWV87" s="266"/>
      <c r="TWW87" s="261"/>
      <c r="TWX87" s="265"/>
      <c r="TWY87" s="266"/>
      <c r="TWZ87" s="200"/>
      <c r="TXA87" s="266"/>
      <c r="TXB87" s="261"/>
      <c r="TXC87" s="265"/>
      <c r="TXD87" s="266"/>
      <c r="TXE87" s="200"/>
      <c r="TXF87" s="266"/>
      <c r="TXG87" s="261"/>
      <c r="TXH87" s="265"/>
      <c r="TXI87" s="266"/>
      <c r="TXJ87" s="200"/>
      <c r="TXK87" s="266"/>
      <c r="TXL87" s="261"/>
      <c r="TXM87" s="265"/>
      <c r="TXN87" s="266"/>
      <c r="TXO87" s="200"/>
      <c r="TXP87" s="266"/>
      <c r="TXQ87" s="261"/>
      <c r="TXR87" s="265"/>
      <c r="TXS87" s="266"/>
      <c r="TXT87" s="200"/>
      <c r="TXU87" s="266"/>
      <c r="TXV87" s="261"/>
      <c r="TXW87" s="265"/>
      <c r="TXX87" s="266"/>
      <c r="TXY87" s="200"/>
      <c r="TXZ87" s="266"/>
      <c r="TYA87" s="261"/>
      <c r="TYB87" s="265"/>
      <c r="TYC87" s="266"/>
      <c r="TYD87" s="200"/>
      <c r="TYE87" s="266"/>
      <c r="TYF87" s="261"/>
      <c r="TYG87" s="265"/>
      <c r="TYH87" s="266"/>
      <c r="TYI87" s="200"/>
      <c r="TYJ87" s="266"/>
      <c r="TYK87" s="261"/>
      <c r="TYL87" s="265"/>
      <c r="TYM87" s="266"/>
      <c r="TYN87" s="200"/>
      <c r="TYO87" s="266"/>
      <c r="TYP87" s="261"/>
      <c r="TYQ87" s="265"/>
      <c r="TYR87" s="266"/>
      <c r="TYS87" s="200"/>
      <c r="TYT87" s="266"/>
      <c r="TYU87" s="261"/>
      <c r="TYV87" s="265"/>
      <c r="TYW87" s="266"/>
      <c r="TYX87" s="200"/>
      <c r="TYY87" s="266"/>
      <c r="TYZ87" s="261"/>
      <c r="TZA87" s="265"/>
      <c r="TZB87" s="266"/>
      <c r="TZC87" s="200"/>
      <c r="TZD87" s="266"/>
      <c r="TZE87" s="261"/>
      <c r="TZF87" s="265"/>
      <c r="TZG87" s="266"/>
      <c r="TZH87" s="200"/>
      <c r="TZI87" s="266"/>
      <c r="TZJ87" s="261"/>
      <c r="TZK87" s="265"/>
      <c r="TZL87" s="266"/>
      <c r="TZM87" s="200"/>
      <c r="TZN87" s="266"/>
      <c r="TZO87" s="261"/>
      <c r="TZP87" s="265"/>
      <c r="TZQ87" s="266"/>
      <c r="TZR87" s="200"/>
      <c r="TZS87" s="266"/>
      <c r="TZT87" s="261"/>
      <c r="TZU87" s="265"/>
      <c r="TZV87" s="266"/>
      <c r="TZW87" s="200"/>
      <c r="TZX87" s="266"/>
      <c r="TZY87" s="261"/>
      <c r="TZZ87" s="265"/>
      <c r="UAA87" s="266"/>
      <c r="UAB87" s="200"/>
      <c r="UAC87" s="266"/>
      <c r="UAD87" s="261"/>
      <c r="UAE87" s="265"/>
      <c r="UAF87" s="266"/>
      <c r="UAG87" s="200"/>
      <c r="UAH87" s="266"/>
      <c r="UAI87" s="261"/>
      <c r="UAJ87" s="265"/>
      <c r="UAK87" s="266"/>
      <c r="UAL87" s="200"/>
      <c r="UAM87" s="266"/>
      <c r="UAN87" s="261"/>
      <c r="UAO87" s="265"/>
      <c r="UAP87" s="266"/>
      <c r="UAQ87" s="200"/>
      <c r="UAR87" s="266"/>
      <c r="UAS87" s="261"/>
      <c r="UAT87" s="265"/>
      <c r="UAU87" s="266"/>
      <c r="UAV87" s="200"/>
      <c r="UAW87" s="266"/>
      <c r="UAX87" s="261"/>
      <c r="UAY87" s="265"/>
      <c r="UAZ87" s="266"/>
      <c r="UBA87" s="200"/>
      <c r="UBB87" s="266"/>
      <c r="UBC87" s="261"/>
      <c r="UBD87" s="265"/>
      <c r="UBE87" s="266"/>
      <c r="UBF87" s="200"/>
      <c r="UBG87" s="266"/>
      <c r="UBH87" s="261"/>
      <c r="UBI87" s="265"/>
      <c r="UBJ87" s="266"/>
      <c r="UBK87" s="200"/>
      <c r="UBL87" s="266"/>
      <c r="UBM87" s="261"/>
      <c r="UBN87" s="265"/>
      <c r="UBO87" s="266"/>
      <c r="UBP87" s="200"/>
      <c r="UBQ87" s="266"/>
      <c r="UBR87" s="261"/>
      <c r="UBS87" s="265"/>
      <c r="UBT87" s="266"/>
      <c r="UBU87" s="200"/>
      <c r="UBV87" s="266"/>
      <c r="UBW87" s="261"/>
      <c r="UBX87" s="265"/>
      <c r="UBY87" s="266"/>
      <c r="UBZ87" s="200"/>
      <c r="UCA87" s="266"/>
      <c r="UCB87" s="261"/>
      <c r="UCC87" s="265"/>
      <c r="UCD87" s="266"/>
      <c r="UCE87" s="200"/>
      <c r="UCF87" s="266"/>
      <c r="UCG87" s="261"/>
      <c r="UCH87" s="265"/>
      <c r="UCI87" s="266"/>
      <c r="UCJ87" s="200"/>
      <c r="UCK87" s="266"/>
      <c r="UCL87" s="261"/>
      <c r="UCM87" s="265"/>
      <c r="UCN87" s="266"/>
      <c r="UCO87" s="200"/>
      <c r="UCP87" s="266"/>
      <c r="UCQ87" s="261"/>
      <c r="UCR87" s="265"/>
      <c r="UCS87" s="266"/>
      <c r="UCT87" s="200"/>
      <c r="UCU87" s="266"/>
      <c r="UCV87" s="261"/>
      <c r="UCW87" s="265"/>
      <c r="UCX87" s="266"/>
      <c r="UCY87" s="200"/>
      <c r="UCZ87" s="266"/>
      <c r="UDA87" s="261"/>
      <c r="UDB87" s="265"/>
      <c r="UDC87" s="266"/>
      <c r="UDD87" s="200"/>
      <c r="UDE87" s="266"/>
      <c r="UDF87" s="261"/>
      <c r="UDG87" s="265"/>
      <c r="UDH87" s="266"/>
      <c r="UDI87" s="200"/>
      <c r="UDJ87" s="266"/>
      <c r="UDK87" s="261"/>
      <c r="UDL87" s="265"/>
      <c r="UDM87" s="266"/>
      <c r="UDN87" s="200"/>
      <c r="UDO87" s="266"/>
      <c r="UDP87" s="261"/>
      <c r="UDQ87" s="265"/>
      <c r="UDR87" s="266"/>
      <c r="UDS87" s="200"/>
      <c r="UDT87" s="266"/>
      <c r="UDU87" s="261"/>
      <c r="UDV87" s="265"/>
      <c r="UDW87" s="266"/>
      <c r="UDX87" s="200"/>
      <c r="UDY87" s="266"/>
      <c r="UDZ87" s="261"/>
      <c r="UEA87" s="265"/>
      <c r="UEB87" s="266"/>
      <c r="UEC87" s="200"/>
      <c r="UED87" s="266"/>
      <c r="UEE87" s="261"/>
      <c r="UEF87" s="265"/>
      <c r="UEG87" s="266"/>
      <c r="UEH87" s="200"/>
      <c r="UEI87" s="266"/>
      <c r="UEJ87" s="261"/>
      <c r="UEK87" s="265"/>
      <c r="UEL87" s="266"/>
      <c r="UEM87" s="200"/>
      <c r="UEN87" s="266"/>
      <c r="UEO87" s="261"/>
      <c r="UEP87" s="265"/>
      <c r="UEQ87" s="266"/>
      <c r="UER87" s="200"/>
      <c r="UES87" s="266"/>
      <c r="UET87" s="261"/>
      <c r="UEU87" s="265"/>
      <c r="UEV87" s="266"/>
      <c r="UEW87" s="200"/>
      <c r="UEX87" s="266"/>
      <c r="UEY87" s="261"/>
      <c r="UEZ87" s="265"/>
      <c r="UFA87" s="266"/>
      <c r="UFB87" s="200"/>
      <c r="UFC87" s="266"/>
      <c r="UFD87" s="261"/>
      <c r="UFE87" s="265"/>
      <c r="UFF87" s="266"/>
      <c r="UFG87" s="200"/>
      <c r="UFH87" s="266"/>
      <c r="UFI87" s="261"/>
      <c r="UFJ87" s="265"/>
      <c r="UFK87" s="266"/>
      <c r="UFL87" s="200"/>
      <c r="UFM87" s="266"/>
      <c r="UFN87" s="261"/>
      <c r="UFO87" s="265"/>
      <c r="UFP87" s="266"/>
      <c r="UFQ87" s="200"/>
      <c r="UFR87" s="266"/>
      <c r="UFS87" s="261"/>
      <c r="UFT87" s="265"/>
      <c r="UFU87" s="266"/>
      <c r="UFV87" s="200"/>
      <c r="UFW87" s="266"/>
      <c r="UFX87" s="261"/>
      <c r="UFY87" s="265"/>
      <c r="UFZ87" s="266"/>
      <c r="UGA87" s="200"/>
      <c r="UGB87" s="266"/>
      <c r="UGC87" s="261"/>
      <c r="UGD87" s="265"/>
      <c r="UGE87" s="266"/>
      <c r="UGF87" s="200"/>
      <c r="UGG87" s="266"/>
      <c r="UGH87" s="261"/>
      <c r="UGI87" s="265"/>
      <c r="UGJ87" s="266"/>
      <c r="UGK87" s="200"/>
      <c r="UGL87" s="266"/>
      <c r="UGM87" s="261"/>
      <c r="UGN87" s="265"/>
      <c r="UGO87" s="266"/>
      <c r="UGP87" s="200"/>
      <c r="UGQ87" s="266"/>
      <c r="UGR87" s="261"/>
      <c r="UGS87" s="265"/>
      <c r="UGT87" s="266"/>
      <c r="UGU87" s="200"/>
      <c r="UGV87" s="266"/>
      <c r="UGW87" s="261"/>
      <c r="UGX87" s="265"/>
      <c r="UGY87" s="266"/>
      <c r="UGZ87" s="200"/>
      <c r="UHA87" s="266"/>
      <c r="UHB87" s="261"/>
      <c r="UHC87" s="265"/>
      <c r="UHD87" s="266"/>
      <c r="UHE87" s="200"/>
      <c r="UHF87" s="266"/>
      <c r="UHG87" s="261"/>
      <c r="UHH87" s="265"/>
      <c r="UHI87" s="266"/>
      <c r="UHJ87" s="200"/>
      <c r="UHK87" s="266"/>
      <c r="UHL87" s="261"/>
      <c r="UHM87" s="265"/>
      <c r="UHN87" s="266"/>
      <c r="UHO87" s="200"/>
      <c r="UHP87" s="266"/>
      <c r="UHQ87" s="261"/>
      <c r="UHR87" s="265"/>
      <c r="UHS87" s="266"/>
      <c r="UHT87" s="200"/>
      <c r="UHU87" s="266"/>
      <c r="UHV87" s="261"/>
      <c r="UHW87" s="265"/>
      <c r="UHX87" s="266"/>
      <c r="UHY87" s="200"/>
      <c r="UHZ87" s="266"/>
      <c r="UIA87" s="261"/>
      <c r="UIB87" s="265"/>
      <c r="UIC87" s="266"/>
      <c r="UID87" s="200"/>
      <c r="UIE87" s="266"/>
      <c r="UIF87" s="261"/>
      <c r="UIG87" s="265"/>
      <c r="UIH87" s="266"/>
      <c r="UII87" s="200"/>
      <c r="UIJ87" s="266"/>
      <c r="UIK87" s="261"/>
      <c r="UIL87" s="265"/>
      <c r="UIM87" s="266"/>
      <c r="UIN87" s="200"/>
      <c r="UIO87" s="266"/>
      <c r="UIP87" s="261"/>
      <c r="UIQ87" s="265"/>
      <c r="UIR87" s="266"/>
      <c r="UIS87" s="200"/>
      <c r="UIT87" s="266"/>
      <c r="UIU87" s="261"/>
      <c r="UIV87" s="265"/>
      <c r="UIW87" s="266"/>
      <c r="UIX87" s="200"/>
      <c r="UIY87" s="266"/>
      <c r="UIZ87" s="261"/>
      <c r="UJA87" s="265"/>
      <c r="UJB87" s="266"/>
      <c r="UJC87" s="200"/>
      <c r="UJD87" s="266"/>
      <c r="UJE87" s="261"/>
      <c r="UJF87" s="265"/>
      <c r="UJG87" s="266"/>
      <c r="UJH87" s="200"/>
      <c r="UJI87" s="266"/>
      <c r="UJJ87" s="261"/>
      <c r="UJK87" s="265"/>
      <c r="UJL87" s="266"/>
      <c r="UJM87" s="200"/>
      <c r="UJN87" s="266"/>
      <c r="UJO87" s="261"/>
      <c r="UJP87" s="265"/>
      <c r="UJQ87" s="266"/>
      <c r="UJR87" s="200"/>
      <c r="UJS87" s="266"/>
      <c r="UJT87" s="261"/>
      <c r="UJU87" s="265"/>
      <c r="UJV87" s="266"/>
      <c r="UJW87" s="200"/>
      <c r="UJX87" s="266"/>
      <c r="UJY87" s="261"/>
      <c r="UJZ87" s="265"/>
      <c r="UKA87" s="266"/>
      <c r="UKB87" s="200"/>
      <c r="UKC87" s="266"/>
      <c r="UKD87" s="261"/>
      <c r="UKE87" s="265"/>
      <c r="UKF87" s="266"/>
      <c r="UKG87" s="200"/>
      <c r="UKH87" s="266"/>
      <c r="UKI87" s="261"/>
      <c r="UKJ87" s="265"/>
      <c r="UKK87" s="266"/>
      <c r="UKL87" s="200"/>
      <c r="UKM87" s="266"/>
      <c r="UKN87" s="261"/>
      <c r="UKO87" s="265"/>
      <c r="UKP87" s="266"/>
      <c r="UKQ87" s="200"/>
      <c r="UKR87" s="266"/>
      <c r="UKS87" s="261"/>
      <c r="UKT87" s="265"/>
      <c r="UKU87" s="266"/>
      <c r="UKV87" s="200"/>
      <c r="UKW87" s="266"/>
      <c r="UKX87" s="261"/>
      <c r="UKY87" s="265"/>
      <c r="UKZ87" s="266"/>
      <c r="ULA87" s="200"/>
      <c r="ULB87" s="266"/>
      <c r="ULC87" s="261"/>
      <c r="ULD87" s="265"/>
      <c r="ULE87" s="266"/>
      <c r="ULF87" s="200"/>
      <c r="ULG87" s="266"/>
      <c r="ULH87" s="261"/>
      <c r="ULI87" s="265"/>
      <c r="ULJ87" s="266"/>
      <c r="ULK87" s="200"/>
      <c r="ULL87" s="266"/>
      <c r="ULM87" s="261"/>
      <c r="ULN87" s="265"/>
      <c r="ULO87" s="266"/>
      <c r="ULP87" s="200"/>
      <c r="ULQ87" s="266"/>
      <c r="ULR87" s="261"/>
      <c r="ULS87" s="265"/>
      <c r="ULT87" s="266"/>
      <c r="ULU87" s="200"/>
      <c r="ULV87" s="266"/>
      <c r="ULW87" s="261"/>
      <c r="ULX87" s="265"/>
      <c r="ULY87" s="266"/>
      <c r="ULZ87" s="200"/>
      <c r="UMA87" s="266"/>
      <c r="UMB87" s="261"/>
      <c r="UMC87" s="265"/>
      <c r="UMD87" s="266"/>
      <c r="UME87" s="200"/>
      <c r="UMF87" s="266"/>
      <c r="UMG87" s="261"/>
      <c r="UMH87" s="265"/>
      <c r="UMI87" s="266"/>
      <c r="UMJ87" s="200"/>
      <c r="UMK87" s="266"/>
      <c r="UML87" s="261"/>
      <c r="UMM87" s="265"/>
      <c r="UMN87" s="266"/>
      <c r="UMO87" s="200"/>
      <c r="UMP87" s="266"/>
      <c r="UMQ87" s="261"/>
      <c r="UMR87" s="265"/>
      <c r="UMS87" s="266"/>
      <c r="UMT87" s="200"/>
      <c r="UMU87" s="266"/>
      <c r="UMV87" s="261"/>
      <c r="UMW87" s="265"/>
      <c r="UMX87" s="266"/>
      <c r="UMY87" s="200"/>
      <c r="UMZ87" s="266"/>
      <c r="UNA87" s="261"/>
      <c r="UNB87" s="265"/>
      <c r="UNC87" s="266"/>
      <c r="UND87" s="200"/>
      <c r="UNE87" s="266"/>
      <c r="UNF87" s="261"/>
      <c r="UNG87" s="265"/>
      <c r="UNH87" s="266"/>
      <c r="UNI87" s="200"/>
      <c r="UNJ87" s="266"/>
      <c r="UNK87" s="261"/>
      <c r="UNL87" s="265"/>
      <c r="UNM87" s="266"/>
      <c r="UNN87" s="200"/>
      <c r="UNO87" s="266"/>
      <c r="UNP87" s="261"/>
      <c r="UNQ87" s="265"/>
      <c r="UNR87" s="266"/>
      <c r="UNS87" s="200"/>
      <c r="UNT87" s="266"/>
      <c r="UNU87" s="261"/>
      <c r="UNV87" s="265"/>
      <c r="UNW87" s="266"/>
      <c r="UNX87" s="200"/>
      <c r="UNY87" s="266"/>
      <c r="UNZ87" s="261"/>
      <c r="UOA87" s="265"/>
      <c r="UOB87" s="266"/>
      <c r="UOC87" s="200"/>
      <c r="UOD87" s="266"/>
      <c r="UOE87" s="261"/>
      <c r="UOF87" s="265"/>
      <c r="UOG87" s="266"/>
      <c r="UOH87" s="200"/>
      <c r="UOI87" s="266"/>
      <c r="UOJ87" s="261"/>
      <c r="UOK87" s="265"/>
      <c r="UOL87" s="266"/>
      <c r="UOM87" s="200"/>
      <c r="UON87" s="266"/>
      <c r="UOO87" s="261"/>
      <c r="UOP87" s="265"/>
      <c r="UOQ87" s="266"/>
      <c r="UOR87" s="200"/>
      <c r="UOS87" s="266"/>
      <c r="UOT87" s="261"/>
      <c r="UOU87" s="265"/>
      <c r="UOV87" s="266"/>
      <c r="UOW87" s="200"/>
      <c r="UOX87" s="266"/>
      <c r="UOY87" s="261"/>
      <c r="UOZ87" s="265"/>
      <c r="UPA87" s="266"/>
      <c r="UPB87" s="200"/>
      <c r="UPC87" s="266"/>
      <c r="UPD87" s="261"/>
      <c r="UPE87" s="265"/>
      <c r="UPF87" s="266"/>
      <c r="UPG87" s="200"/>
      <c r="UPH87" s="266"/>
      <c r="UPI87" s="261"/>
      <c r="UPJ87" s="265"/>
      <c r="UPK87" s="266"/>
      <c r="UPL87" s="200"/>
      <c r="UPM87" s="266"/>
      <c r="UPN87" s="261"/>
      <c r="UPO87" s="265"/>
      <c r="UPP87" s="266"/>
      <c r="UPQ87" s="200"/>
      <c r="UPR87" s="266"/>
      <c r="UPS87" s="261"/>
      <c r="UPT87" s="265"/>
      <c r="UPU87" s="266"/>
      <c r="UPV87" s="200"/>
      <c r="UPW87" s="266"/>
      <c r="UPX87" s="261"/>
      <c r="UPY87" s="265"/>
      <c r="UPZ87" s="266"/>
      <c r="UQA87" s="200"/>
      <c r="UQB87" s="266"/>
      <c r="UQC87" s="261"/>
      <c r="UQD87" s="265"/>
      <c r="UQE87" s="266"/>
      <c r="UQF87" s="200"/>
      <c r="UQG87" s="266"/>
      <c r="UQH87" s="261"/>
      <c r="UQI87" s="265"/>
      <c r="UQJ87" s="266"/>
      <c r="UQK87" s="200"/>
      <c r="UQL87" s="266"/>
      <c r="UQM87" s="261"/>
      <c r="UQN87" s="265"/>
      <c r="UQO87" s="266"/>
      <c r="UQP87" s="200"/>
      <c r="UQQ87" s="266"/>
      <c r="UQR87" s="261"/>
      <c r="UQS87" s="265"/>
      <c r="UQT87" s="266"/>
      <c r="UQU87" s="200"/>
      <c r="UQV87" s="266"/>
      <c r="UQW87" s="261"/>
      <c r="UQX87" s="265"/>
      <c r="UQY87" s="266"/>
      <c r="UQZ87" s="200"/>
      <c r="URA87" s="266"/>
      <c r="URB87" s="261"/>
      <c r="URC87" s="265"/>
      <c r="URD87" s="266"/>
      <c r="URE87" s="200"/>
      <c r="URF87" s="266"/>
      <c r="URG87" s="261"/>
      <c r="URH87" s="265"/>
      <c r="URI87" s="266"/>
      <c r="URJ87" s="200"/>
      <c r="URK87" s="266"/>
      <c r="URL87" s="261"/>
      <c r="URM87" s="265"/>
      <c r="URN87" s="266"/>
      <c r="URO87" s="200"/>
      <c r="URP87" s="266"/>
      <c r="URQ87" s="261"/>
      <c r="URR87" s="265"/>
      <c r="URS87" s="266"/>
      <c r="URT87" s="200"/>
      <c r="URU87" s="266"/>
      <c r="URV87" s="261"/>
      <c r="URW87" s="265"/>
      <c r="URX87" s="266"/>
      <c r="URY87" s="200"/>
      <c r="URZ87" s="266"/>
      <c r="USA87" s="261"/>
      <c r="USB87" s="265"/>
      <c r="USC87" s="266"/>
      <c r="USD87" s="200"/>
      <c r="USE87" s="266"/>
      <c r="USF87" s="261"/>
      <c r="USG87" s="265"/>
      <c r="USH87" s="266"/>
      <c r="USI87" s="200"/>
      <c r="USJ87" s="266"/>
      <c r="USK87" s="261"/>
      <c r="USL87" s="265"/>
      <c r="USM87" s="266"/>
      <c r="USN87" s="200"/>
      <c r="USO87" s="266"/>
      <c r="USP87" s="261"/>
      <c r="USQ87" s="265"/>
      <c r="USR87" s="266"/>
      <c r="USS87" s="200"/>
      <c r="UST87" s="266"/>
      <c r="USU87" s="261"/>
      <c r="USV87" s="265"/>
      <c r="USW87" s="266"/>
      <c r="USX87" s="200"/>
      <c r="USY87" s="266"/>
      <c r="USZ87" s="261"/>
      <c r="UTA87" s="265"/>
      <c r="UTB87" s="266"/>
      <c r="UTC87" s="200"/>
      <c r="UTD87" s="266"/>
      <c r="UTE87" s="261"/>
      <c r="UTF87" s="265"/>
      <c r="UTG87" s="266"/>
      <c r="UTH87" s="200"/>
      <c r="UTI87" s="266"/>
      <c r="UTJ87" s="261"/>
      <c r="UTK87" s="265"/>
      <c r="UTL87" s="266"/>
      <c r="UTM87" s="200"/>
      <c r="UTN87" s="266"/>
      <c r="UTO87" s="261"/>
      <c r="UTP87" s="265"/>
      <c r="UTQ87" s="266"/>
      <c r="UTR87" s="200"/>
      <c r="UTS87" s="266"/>
      <c r="UTT87" s="261"/>
      <c r="UTU87" s="265"/>
      <c r="UTV87" s="266"/>
      <c r="UTW87" s="200"/>
      <c r="UTX87" s="266"/>
      <c r="UTY87" s="261"/>
      <c r="UTZ87" s="265"/>
      <c r="UUA87" s="266"/>
      <c r="UUB87" s="200"/>
      <c r="UUC87" s="266"/>
      <c r="UUD87" s="261"/>
      <c r="UUE87" s="265"/>
      <c r="UUF87" s="266"/>
      <c r="UUG87" s="200"/>
      <c r="UUH87" s="266"/>
      <c r="UUI87" s="261"/>
      <c r="UUJ87" s="265"/>
      <c r="UUK87" s="266"/>
      <c r="UUL87" s="200"/>
      <c r="UUM87" s="266"/>
      <c r="UUN87" s="261"/>
      <c r="UUO87" s="265"/>
      <c r="UUP87" s="266"/>
      <c r="UUQ87" s="200"/>
      <c r="UUR87" s="266"/>
      <c r="UUS87" s="261"/>
      <c r="UUT87" s="265"/>
      <c r="UUU87" s="266"/>
      <c r="UUV87" s="200"/>
      <c r="UUW87" s="266"/>
      <c r="UUX87" s="261"/>
      <c r="UUY87" s="265"/>
      <c r="UUZ87" s="266"/>
      <c r="UVA87" s="200"/>
      <c r="UVB87" s="266"/>
      <c r="UVC87" s="261"/>
      <c r="UVD87" s="265"/>
      <c r="UVE87" s="266"/>
      <c r="UVF87" s="200"/>
      <c r="UVG87" s="266"/>
      <c r="UVH87" s="261"/>
      <c r="UVI87" s="265"/>
      <c r="UVJ87" s="266"/>
      <c r="UVK87" s="200"/>
      <c r="UVL87" s="266"/>
      <c r="UVM87" s="261"/>
      <c r="UVN87" s="265"/>
      <c r="UVO87" s="266"/>
      <c r="UVP87" s="200"/>
      <c r="UVQ87" s="266"/>
      <c r="UVR87" s="261"/>
      <c r="UVS87" s="265"/>
      <c r="UVT87" s="266"/>
      <c r="UVU87" s="200"/>
      <c r="UVV87" s="266"/>
      <c r="UVW87" s="261"/>
      <c r="UVX87" s="265"/>
      <c r="UVY87" s="266"/>
      <c r="UVZ87" s="200"/>
      <c r="UWA87" s="266"/>
      <c r="UWB87" s="261"/>
      <c r="UWC87" s="265"/>
      <c r="UWD87" s="266"/>
      <c r="UWE87" s="200"/>
      <c r="UWF87" s="266"/>
      <c r="UWG87" s="261"/>
      <c r="UWH87" s="265"/>
      <c r="UWI87" s="266"/>
      <c r="UWJ87" s="200"/>
      <c r="UWK87" s="266"/>
      <c r="UWL87" s="261"/>
      <c r="UWM87" s="265"/>
      <c r="UWN87" s="266"/>
      <c r="UWO87" s="200"/>
      <c r="UWP87" s="266"/>
      <c r="UWQ87" s="261"/>
      <c r="UWR87" s="265"/>
      <c r="UWS87" s="266"/>
      <c r="UWT87" s="200"/>
      <c r="UWU87" s="266"/>
      <c r="UWV87" s="261"/>
      <c r="UWW87" s="265"/>
      <c r="UWX87" s="266"/>
      <c r="UWY87" s="200"/>
      <c r="UWZ87" s="266"/>
      <c r="UXA87" s="261"/>
      <c r="UXB87" s="265"/>
      <c r="UXC87" s="266"/>
      <c r="UXD87" s="200"/>
      <c r="UXE87" s="266"/>
      <c r="UXF87" s="261"/>
      <c r="UXG87" s="265"/>
      <c r="UXH87" s="266"/>
      <c r="UXI87" s="200"/>
      <c r="UXJ87" s="266"/>
      <c r="UXK87" s="261"/>
      <c r="UXL87" s="265"/>
      <c r="UXM87" s="266"/>
      <c r="UXN87" s="200"/>
      <c r="UXO87" s="266"/>
      <c r="UXP87" s="261"/>
      <c r="UXQ87" s="265"/>
      <c r="UXR87" s="266"/>
      <c r="UXS87" s="200"/>
      <c r="UXT87" s="266"/>
      <c r="UXU87" s="261"/>
      <c r="UXV87" s="265"/>
      <c r="UXW87" s="266"/>
      <c r="UXX87" s="200"/>
      <c r="UXY87" s="266"/>
      <c r="UXZ87" s="261"/>
      <c r="UYA87" s="265"/>
      <c r="UYB87" s="266"/>
      <c r="UYC87" s="200"/>
      <c r="UYD87" s="266"/>
      <c r="UYE87" s="261"/>
      <c r="UYF87" s="265"/>
      <c r="UYG87" s="266"/>
      <c r="UYH87" s="200"/>
      <c r="UYI87" s="266"/>
      <c r="UYJ87" s="261"/>
      <c r="UYK87" s="265"/>
      <c r="UYL87" s="266"/>
      <c r="UYM87" s="200"/>
      <c r="UYN87" s="266"/>
      <c r="UYO87" s="261"/>
      <c r="UYP87" s="265"/>
      <c r="UYQ87" s="266"/>
      <c r="UYR87" s="200"/>
      <c r="UYS87" s="266"/>
      <c r="UYT87" s="261"/>
      <c r="UYU87" s="265"/>
      <c r="UYV87" s="266"/>
      <c r="UYW87" s="200"/>
      <c r="UYX87" s="266"/>
      <c r="UYY87" s="261"/>
      <c r="UYZ87" s="265"/>
      <c r="UZA87" s="266"/>
      <c r="UZB87" s="200"/>
      <c r="UZC87" s="266"/>
      <c r="UZD87" s="261"/>
      <c r="UZE87" s="265"/>
      <c r="UZF87" s="266"/>
      <c r="UZG87" s="200"/>
      <c r="UZH87" s="266"/>
      <c r="UZI87" s="261"/>
      <c r="UZJ87" s="265"/>
      <c r="UZK87" s="266"/>
      <c r="UZL87" s="200"/>
      <c r="UZM87" s="266"/>
      <c r="UZN87" s="261"/>
      <c r="UZO87" s="265"/>
      <c r="UZP87" s="266"/>
      <c r="UZQ87" s="200"/>
      <c r="UZR87" s="266"/>
      <c r="UZS87" s="261"/>
      <c r="UZT87" s="265"/>
      <c r="UZU87" s="266"/>
      <c r="UZV87" s="200"/>
      <c r="UZW87" s="266"/>
      <c r="UZX87" s="261"/>
      <c r="UZY87" s="265"/>
      <c r="UZZ87" s="266"/>
      <c r="VAA87" s="200"/>
      <c r="VAB87" s="266"/>
      <c r="VAC87" s="261"/>
      <c r="VAD87" s="265"/>
      <c r="VAE87" s="266"/>
      <c r="VAF87" s="200"/>
      <c r="VAG87" s="266"/>
      <c r="VAH87" s="261"/>
      <c r="VAI87" s="265"/>
      <c r="VAJ87" s="266"/>
      <c r="VAK87" s="200"/>
      <c r="VAL87" s="266"/>
      <c r="VAM87" s="261"/>
      <c r="VAN87" s="265"/>
      <c r="VAO87" s="266"/>
      <c r="VAP87" s="200"/>
      <c r="VAQ87" s="266"/>
      <c r="VAR87" s="261"/>
      <c r="VAS87" s="265"/>
      <c r="VAT87" s="266"/>
      <c r="VAU87" s="200"/>
      <c r="VAV87" s="266"/>
      <c r="VAW87" s="261"/>
      <c r="VAX87" s="265"/>
      <c r="VAY87" s="266"/>
      <c r="VAZ87" s="200"/>
      <c r="VBA87" s="266"/>
      <c r="VBB87" s="261"/>
      <c r="VBC87" s="265"/>
      <c r="VBD87" s="266"/>
      <c r="VBE87" s="200"/>
      <c r="VBF87" s="266"/>
      <c r="VBG87" s="261"/>
      <c r="VBH87" s="265"/>
      <c r="VBI87" s="266"/>
      <c r="VBJ87" s="200"/>
      <c r="VBK87" s="266"/>
      <c r="VBL87" s="261"/>
      <c r="VBM87" s="265"/>
      <c r="VBN87" s="266"/>
      <c r="VBO87" s="200"/>
      <c r="VBP87" s="266"/>
      <c r="VBQ87" s="261"/>
      <c r="VBR87" s="265"/>
      <c r="VBS87" s="266"/>
      <c r="VBT87" s="200"/>
      <c r="VBU87" s="266"/>
      <c r="VBV87" s="261"/>
      <c r="VBW87" s="265"/>
      <c r="VBX87" s="266"/>
      <c r="VBY87" s="200"/>
      <c r="VBZ87" s="266"/>
      <c r="VCA87" s="261"/>
      <c r="VCB87" s="265"/>
      <c r="VCC87" s="266"/>
      <c r="VCD87" s="200"/>
      <c r="VCE87" s="266"/>
      <c r="VCF87" s="261"/>
      <c r="VCG87" s="265"/>
      <c r="VCH87" s="266"/>
      <c r="VCI87" s="200"/>
      <c r="VCJ87" s="266"/>
      <c r="VCK87" s="261"/>
      <c r="VCL87" s="265"/>
      <c r="VCM87" s="266"/>
      <c r="VCN87" s="200"/>
      <c r="VCO87" s="266"/>
      <c r="VCP87" s="261"/>
      <c r="VCQ87" s="265"/>
      <c r="VCR87" s="266"/>
      <c r="VCS87" s="200"/>
      <c r="VCT87" s="266"/>
      <c r="VCU87" s="261"/>
      <c r="VCV87" s="265"/>
      <c r="VCW87" s="266"/>
      <c r="VCX87" s="200"/>
      <c r="VCY87" s="266"/>
      <c r="VCZ87" s="261"/>
      <c r="VDA87" s="265"/>
      <c r="VDB87" s="266"/>
      <c r="VDC87" s="200"/>
      <c r="VDD87" s="266"/>
      <c r="VDE87" s="261"/>
      <c r="VDF87" s="265"/>
      <c r="VDG87" s="266"/>
      <c r="VDH87" s="200"/>
      <c r="VDI87" s="266"/>
      <c r="VDJ87" s="261"/>
      <c r="VDK87" s="265"/>
      <c r="VDL87" s="266"/>
      <c r="VDM87" s="200"/>
      <c r="VDN87" s="266"/>
      <c r="VDO87" s="261"/>
      <c r="VDP87" s="265"/>
      <c r="VDQ87" s="266"/>
      <c r="VDR87" s="200"/>
      <c r="VDS87" s="266"/>
      <c r="VDT87" s="261"/>
      <c r="VDU87" s="265"/>
      <c r="VDV87" s="266"/>
      <c r="VDW87" s="200"/>
      <c r="VDX87" s="266"/>
      <c r="VDY87" s="261"/>
      <c r="VDZ87" s="265"/>
      <c r="VEA87" s="266"/>
      <c r="VEB87" s="200"/>
      <c r="VEC87" s="266"/>
      <c r="VED87" s="261"/>
      <c r="VEE87" s="265"/>
      <c r="VEF87" s="266"/>
      <c r="VEG87" s="200"/>
      <c r="VEH87" s="266"/>
      <c r="VEI87" s="261"/>
      <c r="VEJ87" s="265"/>
      <c r="VEK87" s="266"/>
      <c r="VEL87" s="200"/>
      <c r="VEM87" s="266"/>
      <c r="VEN87" s="261"/>
      <c r="VEO87" s="265"/>
      <c r="VEP87" s="266"/>
      <c r="VEQ87" s="200"/>
      <c r="VER87" s="266"/>
      <c r="VES87" s="261"/>
      <c r="VET87" s="265"/>
      <c r="VEU87" s="266"/>
      <c r="VEV87" s="200"/>
      <c r="VEW87" s="266"/>
      <c r="VEX87" s="261"/>
      <c r="VEY87" s="265"/>
      <c r="VEZ87" s="266"/>
      <c r="VFA87" s="200"/>
      <c r="VFB87" s="266"/>
      <c r="VFC87" s="261"/>
      <c r="VFD87" s="265"/>
      <c r="VFE87" s="266"/>
      <c r="VFF87" s="200"/>
      <c r="VFG87" s="266"/>
      <c r="VFH87" s="261"/>
      <c r="VFI87" s="265"/>
      <c r="VFJ87" s="266"/>
      <c r="VFK87" s="200"/>
      <c r="VFL87" s="266"/>
      <c r="VFM87" s="261"/>
      <c r="VFN87" s="265"/>
      <c r="VFO87" s="266"/>
      <c r="VFP87" s="200"/>
      <c r="VFQ87" s="266"/>
      <c r="VFR87" s="261"/>
      <c r="VFS87" s="265"/>
      <c r="VFT87" s="266"/>
      <c r="VFU87" s="200"/>
      <c r="VFV87" s="266"/>
      <c r="VFW87" s="261"/>
      <c r="VFX87" s="265"/>
      <c r="VFY87" s="266"/>
      <c r="VFZ87" s="200"/>
      <c r="VGA87" s="266"/>
      <c r="VGB87" s="261"/>
      <c r="VGC87" s="265"/>
      <c r="VGD87" s="266"/>
      <c r="VGE87" s="200"/>
      <c r="VGF87" s="266"/>
      <c r="VGG87" s="261"/>
      <c r="VGH87" s="265"/>
      <c r="VGI87" s="266"/>
      <c r="VGJ87" s="200"/>
      <c r="VGK87" s="266"/>
      <c r="VGL87" s="261"/>
      <c r="VGM87" s="265"/>
      <c r="VGN87" s="266"/>
      <c r="VGO87" s="200"/>
      <c r="VGP87" s="266"/>
      <c r="VGQ87" s="261"/>
      <c r="VGR87" s="265"/>
      <c r="VGS87" s="266"/>
      <c r="VGT87" s="200"/>
      <c r="VGU87" s="266"/>
      <c r="VGV87" s="261"/>
      <c r="VGW87" s="265"/>
      <c r="VGX87" s="266"/>
      <c r="VGY87" s="200"/>
      <c r="VGZ87" s="266"/>
      <c r="VHA87" s="261"/>
      <c r="VHB87" s="265"/>
      <c r="VHC87" s="266"/>
      <c r="VHD87" s="200"/>
      <c r="VHE87" s="266"/>
      <c r="VHF87" s="261"/>
      <c r="VHG87" s="265"/>
      <c r="VHH87" s="266"/>
      <c r="VHI87" s="200"/>
      <c r="VHJ87" s="266"/>
      <c r="VHK87" s="261"/>
      <c r="VHL87" s="265"/>
      <c r="VHM87" s="266"/>
      <c r="VHN87" s="200"/>
      <c r="VHO87" s="266"/>
      <c r="VHP87" s="261"/>
      <c r="VHQ87" s="265"/>
      <c r="VHR87" s="266"/>
      <c r="VHS87" s="200"/>
      <c r="VHT87" s="266"/>
      <c r="VHU87" s="261"/>
      <c r="VHV87" s="265"/>
      <c r="VHW87" s="266"/>
      <c r="VHX87" s="200"/>
      <c r="VHY87" s="266"/>
      <c r="VHZ87" s="261"/>
      <c r="VIA87" s="265"/>
      <c r="VIB87" s="266"/>
      <c r="VIC87" s="200"/>
      <c r="VID87" s="266"/>
      <c r="VIE87" s="261"/>
      <c r="VIF87" s="265"/>
      <c r="VIG87" s="266"/>
      <c r="VIH87" s="200"/>
      <c r="VII87" s="266"/>
      <c r="VIJ87" s="261"/>
      <c r="VIK87" s="265"/>
      <c r="VIL87" s="266"/>
      <c r="VIM87" s="200"/>
      <c r="VIN87" s="266"/>
      <c r="VIO87" s="261"/>
      <c r="VIP87" s="265"/>
      <c r="VIQ87" s="266"/>
      <c r="VIR87" s="200"/>
      <c r="VIS87" s="266"/>
      <c r="VIT87" s="261"/>
      <c r="VIU87" s="265"/>
      <c r="VIV87" s="266"/>
      <c r="VIW87" s="200"/>
      <c r="VIX87" s="266"/>
      <c r="VIY87" s="261"/>
      <c r="VIZ87" s="265"/>
      <c r="VJA87" s="266"/>
      <c r="VJB87" s="200"/>
      <c r="VJC87" s="266"/>
      <c r="VJD87" s="261"/>
      <c r="VJE87" s="265"/>
      <c r="VJF87" s="266"/>
      <c r="VJG87" s="200"/>
      <c r="VJH87" s="266"/>
      <c r="VJI87" s="261"/>
      <c r="VJJ87" s="265"/>
      <c r="VJK87" s="266"/>
      <c r="VJL87" s="200"/>
      <c r="VJM87" s="266"/>
      <c r="VJN87" s="261"/>
      <c r="VJO87" s="265"/>
      <c r="VJP87" s="266"/>
      <c r="VJQ87" s="200"/>
      <c r="VJR87" s="266"/>
      <c r="VJS87" s="261"/>
      <c r="VJT87" s="265"/>
      <c r="VJU87" s="266"/>
      <c r="VJV87" s="200"/>
      <c r="VJW87" s="266"/>
      <c r="VJX87" s="261"/>
      <c r="VJY87" s="265"/>
      <c r="VJZ87" s="266"/>
      <c r="VKA87" s="200"/>
      <c r="VKB87" s="266"/>
      <c r="VKC87" s="261"/>
      <c r="VKD87" s="265"/>
      <c r="VKE87" s="266"/>
      <c r="VKF87" s="200"/>
      <c r="VKG87" s="266"/>
      <c r="VKH87" s="261"/>
      <c r="VKI87" s="265"/>
      <c r="VKJ87" s="266"/>
      <c r="VKK87" s="200"/>
      <c r="VKL87" s="266"/>
      <c r="VKM87" s="261"/>
      <c r="VKN87" s="265"/>
      <c r="VKO87" s="266"/>
      <c r="VKP87" s="200"/>
      <c r="VKQ87" s="266"/>
      <c r="VKR87" s="261"/>
      <c r="VKS87" s="265"/>
      <c r="VKT87" s="266"/>
      <c r="VKU87" s="200"/>
      <c r="VKV87" s="266"/>
      <c r="VKW87" s="261"/>
      <c r="VKX87" s="265"/>
      <c r="VKY87" s="266"/>
      <c r="VKZ87" s="200"/>
      <c r="VLA87" s="266"/>
      <c r="VLB87" s="261"/>
      <c r="VLC87" s="265"/>
      <c r="VLD87" s="266"/>
      <c r="VLE87" s="200"/>
      <c r="VLF87" s="266"/>
      <c r="VLG87" s="261"/>
      <c r="VLH87" s="265"/>
      <c r="VLI87" s="266"/>
      <c r="VLJ87" s="200"/>
      <c r="VLK87" s="266"/>
      <c r="VLL87" s="261"/>
      <c r="VLM87" s="265"/>
      <c r="VLN87" s="266"/>
      <c r="VLO87" s="200"/>
      <c r="VLP87" s="266"/>
      <c r="VLQ87" s="261"/>
      <c r="VLR87" s="265"/>
      <c r="VLS87" s="266"/>
      <c r="VLT87" s="200"/>
      <c r="VLU87" s="266"/>
      <c r="VLV87" s="261"/>
      <c r="VLW87" s="265"/>
      <c r="VLX87" s="266"/>
      <c r="VLY87" s="200"/>
      <c r="VLZ87" s="266"/>
      <c r="VMA87" s="261"/>
      <c r="VMB87" s="265"/>
      <c r="VMC87" s="266"/>
      <c r="VMD87" s="200"/>
      <c r="VME87" s="266"/>
      <c r="VMF87" s="261"/>
      <c r="VMG87" s="265"/>
      <c r="VMH87" s="266"/>
      <c r="VMI87" s="200"/>
      <c r="VMJ87" s="266"/>
      <c r="VMK87" s="261"/>
      <c r="VML87" s="265"/>
      <c r="VMM87" s="266"/>
      <c r="VMN87" s="200"/>
      <c r="VMO87" s="266"/>
      <c r="VMP87" s="261"/>
      <c r="VMQ87" s="265"/>
      <c r="VMR87" s="266"/>
      <c r="VMS87" s="200"/>
      <c r="VMT87" s="266"/>
      <c r="VMU87" s="261"/>
      <c r="VMV87" s="265"/>
      <c r="VMW87" s="266"/>
      <c r="VMX87" s="200"/>
      <c r="VMY87" s="266"/>
      <c r="VMZ87" s="261"/>
      <c r="VNA87" s="265"/>
      <c r="VNB87" s="266"/>
      <c r="VNC87" s="200"/>
      <c r="VND87" s="266"/>
      <c r="VNE87" s="261"/>
      <c r="VNF87" s="265"/>
      <c r="VNG87" s="266"/>
      <c r="VNH87" s="200"/>
      <c r="VNI87" s="266"/>
      <c r="VNJ87" s="261"/>
      <c r="VNK87" s="265"/>
      <c r="VNL87" s="266"/>
      <c r="VNM87" s="200"/>
      <c r="VNN87" s="266"/>
      <c r="VNO87" s="261"/>
      <c r="VNP87" s="265"/>
      <c r="VNQ87" s="266"/>
      <c r="VNR87" s="200"/>
      <c r="VNS87" s="266"/>
      <c r="VNT87" s="261"/>
      <c r="VNU87" s="265"/>
      <c r="VNV87" s="266"/>
      <c r="VNW87" s="200"/>
      <c r="VNX87" s="266"/>
      <c r="VNY87" s="261"/>
      <c r="VNZ87" s="265"/>
      <c r="VOA87" s="266"/>
      <c r="VOB87" s="200"/>
      <c r="VOC87" s="266"/>
      <c r="VOD87" s="261"/>
      <c r="VOE87" s="265"/>
      <c r="VOF87" s="266"/>
      <c r="VOG87" s="200"/>
      <c r="VOH87" s="266"/>
      <c r="VOI87" s="261"/>
      <c r="VOJ87" s="265"/>
      <c r="VOK87" s="266"/>
      <c r="VOL87" s="200"/>
      <c r="VOM87" s="266"/>
      <c r="VON87" s="261"/>
      <c r="VOO87" s="265"/>
      <c r="VOP87" s="266"/>
      <c r="VOQ87" s="200"/>
      <c r="VOR87" s="266"/>
      <c r="VOS87" s="261"/>
      <c r="VOT87" s="265"/>
      <c r="VOU87" s="266"/>
      <c r="VOV87" s="200"/>
      <c r="VOW87" s="266"/>
      <c r="VOX87" s="261"/>
      <c r="VOY87" s="265"/>
      <c r="VOZ87" s="266"/>
      <c r="VPA87" s="200"/>
      <c r="VPB87" s="266"/>
      <c r="VPC87" s="261"/>
      <c r="VPD87" s="265"/>
      <c r="VPE87" s="266"/>
      <c r="VPF87" s="200"/>
      <c r="VPG87" s="266"/>
      <c r="VPH87" s="261"/>
      <c r="VPI87" s="265"/>
      <c r="VPJ87" s="266"/>
      <c r="VPK87" s="200"/>
      <c r="VPL87" s="266"/>
      <c r="VPM87" s="261"/>
      <c r="VPN87" s="265"/>
      <c r="VPO87" s="266"/>
      <c r="VPP87" s="200"/>
      <c r="VPQ87" s="266"/>
      <c r="VPR87" s="261"/>
      <c r="VPS87" s="265"/>
      <c r="VPT87" s="266"/>
      <c r="VPU87" s="200"/>
      <c r="VPV87" s="266"/>
      <c r="VPW87" s="261"/>
      <c r="VPX87" s="265"/>
      <c r="VPY87" s="266"/>
      <c r="VPZ87" s="200"/>
      <c r="VQA87" s="266"/>
      <c r="VQB87" s="261"/>
      <c r="VQC87" s="265"/>
      <c r="VQD87" s="266"/>
      <c r="VQE87" s="200"/>
      <c r="VQF87" s="266"/>
      <c r="VQG87" s="261"/>
      <c r="VQH87" s="265"/>
      <c r="VQI87" s="266"/>
      <c r="VQJ87" s="200"/>
      <c r="VQK87" s="266"/>
      <c r="VQL87" s="261"/>
      <c r="VQM87" s="265"/>
      <c r="VQN87" s="266"/>
      <c r="VQO87" s="200"/>
      <c r="VQP87" s="266"/>
      <c r="VQQ87" s="261"/>
      <c r="VQR87" s="265"/>
      <c r="VQS87" s="266"/>
      <c r="VQT87" s="200"/>
      <c r="VQU87" s="266"/>
      <c r="VQV87" s="261"/>
      <c r="VQW87" s="265"/>
      <c r="VQX87" s="266"/>
      <c r="VQY87" s="200"/>
      <c r="VQZ87" s="266"/>
      <c r="VRA87" s="261"/>
      <c r="VRB87" s="265"/>
      <c r="VRC87" s="266"/>
      <c r="VRD87" s="200"/>
      <c r="VRE87" s="266"/>
      <c r="VRF87" s="261"/>
      <c r="VRG87" s="265"/>
      <c r="VRH87" s="266"/>
      <c r="VRI87" s="200"/>
      <c r="VRJ87" s="266"/>
      <c r="VRK87" s="261"/>
      <c r="VRL87" s="265"/>
      <c r="VRM87" s="266"/>
      <c r="VRN87" s="200"/>
      <c r="VRO87" s="266"/>
      <c r="VRP87" s="261"/>
      <c r="VRQ87" s="265"/>
      <c r="VRR87" s="266"/>
      <c r="VRS87" s="200"/>
      <c r="VRT87" s="266"/>
      <c r="VRU87" s="261"/>
      <c r="VRV87" s="265"/>
      <c r="VRW87" s="266"/>
      <c r="VRX87" s="200"/>
      <c r="VRY87" s="266"/>
      <c r="VRZ87" s="261"/>
      <c r="VSA87" s="265"/>
      <c r="VSB87" s="266"/>
      <c r="VSC87" s="200"/>
      <c r="VSD87" s="266"/>
      <c r="VSE87" s="261"/>
      <c r="VSF87" s="265"/>
      <c r="VSG87" s="266"/>
      <c r="VSH87" s="200"/>
      <c r="VSI87" s="266"/>
      <c r="VSJ87" s="261"/>
      <c r="VSK87" s="265"/>
      <c r="VSL87" s="266"/>
      <c r="VSM87" s="200"/>
      <c r="VSN87" s="266"/>
      <c r="VSO87" s="261"/>
      <c r="VSP87" s="265"/>
      <c r="VSQ87" s="266"/>
      <c r="VSR87" s="200"/>
      <c r="VSS87" s="266"/>
      <c r="VST87" s="261"/>
      <c r="VSU87" s="265"/>
      <c r="VSV87" s="266"/>
      <c r="VSW87" s="200"/>
      <c r="VSX87" s="266"/>
      <c r="VSY87" s="261"/>
      <c r="VSZ87" s="265"/>
      <c r="VTA87" s="266"/>
      <c r="VTB87" s="200"/>
      <c r="VTC87" s="266"/>
      <c r="VTD87" s="261"/>
      <c r="VTE87" s="265"/>
      <c r="VTF87" s="266"/>
      <c r="VTG87" s="200"/>
      <c r="VTH87" s="266"/>
      <c r="VTI87" s="261"/>
      <c r="VTJ87" s="265"/>
      <c r="VTK87" s="266"/>
      <c r="VTL87" s="200"/>
      <c r="VTM87" s="266"/>
      <c r="VTN87" s="261"/>
      <c r="VTO87" s="265"/>
      <c r="VTP87" s="266"/>
      <c r="VTQ87" s="200"/>
      <c r="VTR87" s="266"/>
      <c r="VTS87" s="261"/>
      <c r="VTT87" s="265"/>
      <c r="VTU87" s="266"/>
      <c r="VTV87" s="200"/>
      <c r="VTW87" s="266"/>
      <c r="VTX87" s="261"/>
      <c r="VTY87" s="265"/>
      <c r="VTZ87" s="266"/>
      <c r="VUA87" s="200"/>
      <c r="VUB87" s="266"/>
      <c r="VUC87" s="261"/>
      <c r="VUD87" s="265"/>
      <c r="VUE87" s="266"/>
      <c r="VUF87" s="200"/>
      <c r="VUG87" s="266"/>
      <c r="VUH87" s="261"/>
      <c r="VUI87" s="265"/>
      <c r="VUJ87" s="266"/>
      <c r="VUK87" s="200"/>
      <c r="VUL87" s="266"/>
      <c r="VUM87" s="261"/>
      <c r="VUN87" s="265"/>
      <c r="VUO87" s="266"/>
      <c r="VUP87" s="200"/>
      <c r="VUQ87" s="266"/>
      <c r="VUR87" s="261"/>
      <c r="VUS87" s="265"/>
      <c r="VUT87" s="266"/>
      <c r="VUU87" s="200"/>
      <c r="VUV87" s="266"/>
      <c r="VUW87" s="261"/>
      <c r="VUX87" s="265"/>
      <c r="VUY87" s="266"/>
      <c r="VUZ87" s="200"/>
      <c r="VVA87" s="266"/>
      <c r="VVB87" s="261"/>
      <c r="VVC87" s="265"/>
      <c r="VVD87" s="266"/>
      <c r="VVE87" s="200"/>
      <c r="VVF87" s="266"/>
      <c r="VVG87" s="261"/>
      <c r="VVH87" s="265"/>
      <c r="VVI87" s="266"/>
      <c r="VVJ87" s="200"/>
      <c r="VVK87" s="266"/>
      <c r="VVL87" s="261"/>
      <c r="VVM87" s="265"/>
      <c r="VVN87" s="266"/>
      <c r="VVO87" s="200"/>
      <c r="VVP87" s="266"/>
      <c r="VVQ87" s="261"/>
      <c r="VVR87" s="265"/>
      <c r="VVS87" s="266"/>
      <c r="VVT87" s="200"/>
      <c r="VVU87" s="266"/>
      <c r="VVV87" s="261"/>
      <c r="VVW87" s="265"/>
      <c r="VVX87" s="266"/>
      <c r="VVY87" s="200"/>
      <c r="VVZ87" s="266"/>
      <c r="VWA87" s="261"/>
      <c r="VWB87" s="265"/>
      <c r="VWC87" s="266"/>
      <c r="VWD87" s="200"/>
      <c r="VWE87" s="266"/>
      <c r="VWF87" s="261"/>
      <c r="VWG87" s="265"/>
      <c r="VWH87" s="266"/>
      <c r="VWI87" s="200"/>
      <c r="VWJ87" s="266"/>
      <c r="VWK87" s="261"/>
      <c r="VWL87" s="265"/>
      <c r="VWM87" s="266"/>
      <c r="VWN87" s="200"/>
      <c r="VWO87" s="266"/>
      <c r="VWP87" s="261"/>
      <c r="VWQ87" s="265"/>
      <c r="VWR87" s="266"/>
      <c r="VWS87" s="200"/>
      <c r="VWT87" s="266"/>
      <c r="VWU87" s="261"/>
      <c r="VWV87" s="265"/>
      <c r="VWW87" s="266"/>
      <c r="VWX87" s="200"/>
      <c r="VWY87" s="266"/>
      <c r="VWZ87" s="261"/>
      <c r="VXA87" s="265"/>
      <c r="VXB87" s="266"/>
      <c r="VXC87" s="200"/>
      <c r="VXD87" s="266"/>
      <c r="VXE87" s="261"/>
      <c r="VXF87" s="265"/>
      <c r="VXG87" s="266"/>
      <c r="VXH87" s="200"/>
      <c r="VXI87" s="266"/>
      <c r="VXJ87" s="261"/>
      <c r="VXK87" s="265"/>
      <c r="VXL87" s="266"/>
      <c r="VXM87" s="200"/>
      <c r="VXN87" s="266"/>
      <c r="VXO87" s="261"/>
      <c r="VXP87" s="265"/>
      <c r="VXQ87" s="266"/>
      <c r="VXR87" s="200"/>
      <c r="VXS87" s="266"/>
      <c r="VXT87" s="261"/>
      <c r="VXU87" s="265"/>
      <c r="VXV87" s="266"/>
      <c r="VXW87" s="200"/>
      <c r="VXX87" s="266"/>
      <c r="VXY87" s="261"/>
      <c r="VXZ87" s="265"/>
      <c r="VYA87" s="266"/>
      <c r="VYB87" s="200"/>
      <c r="VYC87" s="266"/>
      <c r="VYD87" s="261"/>
      <c r="VYE87" s="265"/>
      <c r="VYF87" s="266"/>
      <c r="VYG87" s="200"/>
      <c r="VYH87" s="266"/>
      <c r="VYI87" s="261"/>
      <c r="VYJ87" s="265"/>
      <c r="VYK87" s="266"/>
      <c r="VYL87" s="200"/>
      <c r="VYM87" s="266"/>
      <c r="VYN87" s="261"/>
      <c r="VYO87" s="265"/>
      <c r="VYP87" s="266"/>
      <c r="VYQ87" s="200"/>
      <c r="VYR87" s="266"/>
      <c r="VYS87" s="261"/>
      <c r="VYT87" s="265"/>
      <c r="VYU87" s="266"/>
      <c r="VYV87" s="200"/>
      <c r="VYW87" s="266"/>
      <c r="VYX87" s="261"/>
      <c r="VYY87" s="265"/>
      <c r="VYZ87" s="266"/>
      <c r="VZA87" s="200"/>
      <c r="VZB87" s="266"/>
      <c r="VZC87" s="261"/>
      <c r="VZD87" s="265"/>
      <c r="VZE87" s="266"/>
      <c r="VZF87" s="200"/>
      <c r="VZG87" s="266"/>
      <c r="VZH87" s="261"/>
      <c r="VZI87" s="265"/>
      <c r="VZJ87" s="266"/>
      <c r="VZK87" s="200"/>
      <c r="VZL87" s="266"/>
      <c r="VZM87" s="261"/>
      <c r="VZN87" s="265"/>
      <c r="VZO87" s="266"/>
      <c r="VZP87" s="200"/>
      <c r="VZQ87" s="266"/>
      <c r="VZR87" s="261"/>
      <c r="VZS87" s="265"/>
      <c r="VZT87" s="266"/>
      <c r="VZU87" s="200"/>
      <c r="VZV87" s="266"/>
      <c r="VZW87" s="261"/>
      <c r="VZX87" s="265"/>
      <c r="VZY87" s="266"/>
      <c r="VZZ87" s="200"/>
      <c r="WAA87" s="266"/>
      <c r="WAB87" s="261"/>
      <c r="WAC87" s="265"/>
      <c r="WAD87" s="266"/>
      <c r="WAE87" s="200"/>
      <c r="WAF87" s="266"/>
      <c r="WAG87" s="261"/>
      <c r="WAH87" s="265"/>
      <c r="WAI87" s="266"/>
      <c r="WAJ87" s="200"/>
      <c r="WAK87" s="266"/>
      <c r="WAL87" s="261"/>
      <c r="WAM87" s="265"/>
      <c r="WAN87" s="266"/>
      <c r="WAO87" s="200"/>
      <c r="WAP87" s="266"/>
      <c r="WAQ87" s="261"/>
      <c r="WAR87" s="265"/>
      <c r="WAS87" s="266"/>
      <c r="WAT87" s="200"/>
      <c r="WAU87" s="266"/>
      <c r="WAV87" s="261"/>
      <c r="WAW87" s="265"/>
      <c r="WAX87" s="266"/>
      <c r="WAY87" s="200"/>
      <c r="WAZ87" s="266"/>
      <c r="WBA87" s="261"/>
      <c r="WBB87" s="265"/>
      <c r="WBC87" s="266"/>
      <c r="WBD87" s="200"/>
      <c r="WBE87" s="266"/>
      <c r="WBF87" s="261"/>
      <c r="WBG87" s="265"/>
      <c r="WBH87" s="266"/>
      <c r="WBI87" s="200"/>
      <c r="WBJ87" s="266"/>
      <c r="WBK87" s="261"/>
      <c r="WBL87" s="265"/>
      <c r="WBM87" s="266"/>
      <c r="WBN87" s="200"/>
      <c r="WBO87" s="266"/>
      <c r="WBP87" s="261"/>
      <c r="WBQ87" s="265"/>
      <c r="WBR87" s="266"/>
      <c r="WBS87" s="200"/>
      <c r="WBT87" s="266"/>
      <c r="WBU87" s="261"/>
      <c r="WBV87" s="265"/>
      <c r="WBW87" s="266"/>
      <c r="WBX87" s="200"/>
      <c r="WBY87" s="266"/>
      <c r="WBZ87" s="261"/>
      <c r="WCA87" s="265"/>
      <c r="WCB87" s="266"/>
      <c r="WCC87" s="200"/>
      <c r="WCD87" s="266"/>
      <c r="WCE87" s="261"/>
      <c r="WCF87" s="265"/>
      <c r="WCG87" s="266"/>
      <c r="WCH87" s="200"/>
      <c r="WCI87" s="266"/>
      <c r="WCJ87" s="261"/>
      <c r="WCK87" s="265"/>
      <c r="WCL87" s="266"/>
      <c r="WCM87" s="200"/>
      <c r="WCN87" s="266"/>
      <c r="WCO87" s="261"/>
      <c r="WCP87" s="265"/>
      <c r="WCQ87" s="266"/>
      <c r="WCR87" s="200"/>
      <c r="WCS87" s="266"/>
      <c r="WCT87" s="261"/>
      <c r="WCU87" s="265"/>
      <c r="WCV87" s="266"/>
      <c r="WCW87" s="200"/>
      <c r="WCX87" s="266"/>
      <c r="WCY87" s="261"/>
      <c r="WCZ87" s="265"/>
      <c r="WDA87" s="266"/>
      <c r="WDB87" s="200"/>
      <c r="WDC87" s="266"/>
      <c r="WDD87" s="261"/>
      <c r="WDE87" s="265"/>
      <c r="WDF87" s="266"/>
      <c r="WDG87" s="200"/>
      <c r="WDH87" s="266"/>
      <c r="WDI87" s="261"/>
      <c r="WDJ87" s="265"/>
      <c r="WDK87" s="266"/>
      <c r="WDL87" s="200"/>
      <c r="WDM87" s="266"/>
      <c r="WDN87" s="261"/>
      <c r="WDO87" s="265"/>
      <c r="WDP87" s="266"/>
      <c r="WDQ87" s="200"/>
      <c r="WDR87" s="266"/>
      <c r="WDS87" s="261"/>
      <c r="WDT87" s="265"/>
      <c r="WDU87" s="266"/>
      <c r="WDV87" s="200"/>
      <c r="WDW87" s="266"/>
      <c r="WDX87" s="261"/>
      <c r="WDY87" s="265"/>
      <c r="WDZ87" s="266"/>
      <c r="WEA87" s="200"/>
      <c r="WEB87" s="266"/>
      <c r="WEC87" s="261"/>
      <c r="WED87" s="265"/>
      <c r="WEE87" s="266"/>
      <c r="WEF87" s="200"/>
      <c r="WEG87" s="266"/>
      <c r="WEH87" s="261"/>
      <c r="WEI87" s="265"/>
      <c r="WEJ87" s="266"/>
      <c r="WEK87" s="200"/>
      <c r="WEL87" s="266"/>
      <c r="WEM87" s="261"/>
      <c r="WEN87" s="265"/>
      <c r="WEO87" s="266"/>
      <c r="WEP87" s="200"/>
      <c r="WEQ87" s="266"/>
      <c r="WER87" s="261"/>
      <c r="WES87" s="265"/>
      <c r="WET87" s="266"/>
      <c r="WEU87" s="200"/>
      <c r="WEV87" s="266"/>
      <c r="WEW87" s="261"/>
      <c r="WEX87" s="265"/>
      <c r="WEY87" s="266"/>
      <c r="WEZ87" s="200"/>
      <c r="WFA87" s="266"/>
      <c r="WFB87" s="261"/>
      <c r="WFC87" s="265"/>
      <c r="WFD87" s="266"/>
      <c r="WFE87" s="200"/>
      <c r="WFF87" s="266"/>
      <c r="WFG87" s="261"/>
      <c r="WFH87" s="265"/>
      <c r="WFI87" s="266"/>
      <c r="WFJ87" s="200"/>
      <c r="WFK87" s="266"/>
      <c r="WFL87" s="261"/>
      <c r="WFM87" s="265"/>
      <c r="WFN87" s="266"/>
      <c r="WFO87" s="200"/>
      <c r="WFP87" s="266"/>
      <c r="WFQ87" s="261"/>
      <c r="WFR87" s="265"/>
      <c r="WFS87" s="266"/>
      <c r="WFT87" s="200"/>
      <c r="WFU87" s="266"/>
      <c r="WFV87" s="261"/>
      <c r="WFW87" s="265"/>
      <c r="WFX87" s="266"/>
      <c r="WFY87" s="200"/>
      <c r="WFZ87" s="266"/>
      <c r="WGA87" s="261"/>
      <c r="WGB87" s="265"/>
      <c r="WGC87" s="266"/>
      <c r="WGD87" s="200"/>
      <c r="WGE87" s="266"/>
      <c r="WGF87" s="261"/>
      <c r="WGG87" s="265"/>
      <c r="WGH87" s="266"/>
      <c r="WGI87" s="200"/>
      <c r="WGJ87" s="266"/>
      <c r="WGK87" s="261"/>
      <c r="WGL87" s="265"/>
      <c r="WGM87" s="266"/>
      <c r="WGN87" s="200"/>
      <c r="WGO87" s="266"/>
      <c r="WGP87" s="261"/>
      <c r="WGQ87" s="265"/>
      <c r="WGR87" s="266"/>
      <c r="WGS87" s="200"/>
      <c r="WGT87" s="266"/>
      <c r="WGU87" s="261"/>
      <c r="WGV87" s="265"/>
      <c r="WGW87" s="266"/>
      <c r="WGX87" s="200"/>
      <c r="WGY87" s="266"/>
      <c r="WGZ87" s="261"/>
      <c r="WHA87" s="265"/>
      <c r="WHB87" s="266"/>
      <c r="WHC87" s="200"/>
      <c r="WHD87" s="266"/>
      <c r="WHE87" s="261"/>
      <c r="WHF87" s="265"/>
      <c r="WHG87" s="266"/>
      <c r="WHH87" s="200"/>
      <c r="WHI87" s="266"/>
      <c r="WHJ87" s="261"/>
      <c r="WHK87" s="265"/>
      <c r="WHL87" s="266"/>
      <c r="WHM87" s="200"/>
      <c r="WHN87" s="266"/>
      <c r="WHO87" s="261"/>
      <c r="WHP87" s="265"/>
      <c r="WHQ87" s="266"/>
      <c r="WHR87" s="200"/>
      <c r="WHS87" s="266"/>
      <c r="WHT87" s="261"/>
      <c r="WHU87" s="265"/>
      <c r="WHV87" s="266"/>
      <c r="WHW87" s="200"/>
      <c r="WHX87" s="266"/>
      <c r="WHY87" s="261"/>
      <c r="WHZ87" s="265"/>
      <c r="WIA87" s="266"/>
      <c r="WIB87" s="200"/>
      <c r="WIC87" s="266"/>
      <c r="WID87" s="261"/>
      <c r="WIE87" s="265"/>
      <c r="WIF87" s="266"/>
      <c r="WIG87" s="200"/>
      <c r="WIH87" s="266"/>
      <c r="WII87" s="261"/>
      <c r="WIJ87" s="265"/>
      <c r="WIK87" s="266"/>
      <c r="WIL87" s="200"/>
      <c r="WIM87" s="266"/>
      <c r="WIN87" s="261"/>
      <c r="WIO87" s="265"/>
      <c r="WIP87" s="266"/>
      <c r="WIQ87" s="200"/>
      <c r="WIR87" s="266"/>
      <c r="WIS87" s="261"/>
      <c r="WIT87" s="265"/>
      <c r="WIU87" s="266"/>
      <c r="WIV87" s="200"/>
      <c r="WIW87" s="266"/>
      <c r="WIX87" s="261"/>
      <c r="WIY87" s="265"/>
      <c r="WIZ87" s="266"/>
      <c r="WJA87" s="200"/>
      <c r="WJB87" s="266"/>
      <c r="WJC87" s="261"/>
      <c r="WJD87" s="265"/>
      <c r="WJE87" s="266"/>
      <c r="WJF87" s="200"/>
      <c r="WJG87" s="266"/>
      <c r="WJH87" s="261"/>
      <c r="WJI87" s="265"/>
      <c r="WJJ87" s="266"/>
      <c r="WJK87" s="200"/>
      <c r="WJL87" s="266"/>
      <c r="WJM87" s="261"/>
      <c r="WJN87" s="265"/>
      <c r="WJO87" s="266"/>
      <c r="WJP87" s="200"/>
      <c r="WJQ87" s="266"/>
      <c r="WJR87" s="261"/>
      <c r="WJS87" s="265"/>
      <c r="WJT87" s="266"/>
      <c r="WJU87" s="200"/>
      <c r="WJV87" s="266"/>
      <c r="WJW87" s="261"/>
      <c r="WJX87" s="265"/>
      <c r="WJY87" s="266"/>
      <c r="WJZ87" s="200"/>
      <c r="WKA87" s="266"/>
      <c r="WKB87" s="261"/>
      <c r="WKC87" s="265"/>
      <c r="WKD87" s="266"/>
      <c r="WKE87" s="200"/>
      <c r="WKF87" s="266"/>
      <c r="WKG87" s="261"/>
      <c r="WKH87" s="265"/>
      <c r="WKI87" s="266"/>
      <c r="WKJ87" s="200"/>
      <c r="WKK87" s="266"/>
      <c r="WKL87" s="261"/>
      <c r="WKM87" s="265"/>
      <c r="WKN87" s="266"/>
      <c r="WKO87" s="200"/>
      <c r="WKP87" s="266"/>
      <c r="WKQ87" s="261"/>
      <c r="WKR87" s="265"/>
      <c r="WKS87" s="266"/>
      <c r="WKT87" s="200"/>
      <c r="WKU87" s="266"/>
      <c r="WKV87" s="261"/>
      <c r="WKW87" s="265"/>
      <c r="WKX87" s="266"/>
      <c r="WKY87" s="200"/>
      <c r="WKZ87" s="266"/>
      <c r="WLA87" s="261"/>
      <c r="WLB87" s="265"/>
      <c r="WLC87" s="266"/>
      <c r="WLD87" s="200"/>
      <c r="WLE87" s="266"/>
      <c r="WLF87" s="261"/>
      <c r="WLG87" s="265"/>
      <c r="WLH87" s="266"/>
      <c r="WLI87" s="200"/>
      <c r="WLJ87" s="266"/>
      <c r="WLK87" s="261"/>
      <c r="WLL87" s="265"/>
      <c r="WLM87" s="266"/>
      <c r="WLN87" s="200"/>
      <c r="WLO87" s="266"/>
      <c r="WLP87" s="261"/>
      <c r="WLQ87" s="265"/>
      <c r="WLR87" s="266"/>
      <c r="WLS87" s="200"/>
      <c r="WLT87" s="266"/>
      <c r="WLU87" s="261"/>
      <c r="WLV87" s="265"/>
      <c r="WLW87" s="266"/>
      <c r="WLX87" s="200"/>
      <c r="WLY87" s="266"/>
      <c r="WLZ87" s="261"/>
      <c r="WMA87" s="265"/>
      <c r="WMB87" s="266"/>
      <c r="WMC87" s="200"/>
      <c r="WMD87" s="266"/>
      <c r="WME87" s="261"/>
      <c r="WMF87" s="265"/>
      <c r="WMG87" s="266"/>
      <c r="WMH87" s="200"/>
      <c r="WMI87" s="266"/>
      <c r="WMJ87" s="261"/>
      <c r="WMK87" s="265"/>
      <c r="WML87" s="266"/>
      <c r="WMM87" s="200"/>
      <c r="WMN87" s="266"/>
      <c r="WMO87" s="261"/>
      <c r="WMP87" s="265"/>
      <c r="WMQ87" s="266"/>
      <c r="WMR87" s="200"/>
      <c r="WMS87" s="266"/>
      <c r="WMT87" s="261"/>
      <c r="WMU87" s="265"/>
      <c r="WMV87" s="266"/>
      <c r="WMW87" s="200"/>
      <c r="WMX87" s="266"/>
      <c r="WMY87" s="261"/>
      <c r="WMZ87" s="265"/>
      <c r="WNA87" s="266"/>
      <c r="WNB87" s="200"/>
      <c r="WNC87" s="266"/>
      <c r="WND87" s="261"/>
      <c r="WNE87" s="265"/>
      <c r="WNF87" s="266"/>
      <c r="WNG87" s="200"/>
      <c r="WNH87" s="266"/>
      <c r="WNI87" s="261"/>
      <c r="WNJ87" s="265"/>
      <c r="WNK87" s="266"/>
      <c r="WNL87" s="200"/>
      <c r="WNM87" s="266"/>
      <c r="WNN87" s="261"/>
      <c r="WNO87" s="265"/>
      <c r="WNP87" s="266"/>
      <c r="WNQ87" s="200"/>
      <c r="WNR87" s="266"/>
      <c r="WNS87" s="261"/>
      <c r="WNT87" s="265"/>
      <c r="WNU87" s="266"/>
      <c r="WNV87" s="200"/>
      <c r="WNW87" s="266"/>
      <c r="WNX87" s="261"/>
      <c r="WNY87" s="265"/>
      <c r="WNZ87" s="266"/>
      <c r="WOA87" s="200"/>
      <c r="WOB87" s="266"/>
      <c r="WOC87" s="261"/>
      <c r="WOD87" s="265"/>
      <c r="WOE87" s="266"/>
      <c r="WOF87" s="200"/>
      <c r="WOG87" s="266"/>
      <c r="WOH87" s="261"/>
      <c r="WOI87" s="265"/>
      <c r="WOJ87" s="266"/>
      <c r="WOK87" s="200"/>
      <c r="WOL87" s="266"/>
      <c r="WOM87" s="261"/>
      <c r="WON87" s="265"/>
      <c r="WOO87" s="266"/>
      <c r="WOP87" s="200"/>
      <c r="WOQ87" s="266"/>
      <c r="WOR87" s="261"/>
      <c r="WOS87" s="265"/>
      <c r="WOT87" s="266"/>
      <c r="WOU87" s="200"/>
      <c r="WOV87" s="266"/>
      <c r="WOW87" s="261"/>
      <c r="WOX87" s="265"/>
      <c r="WOY87" s="266"/>
      <c r="WOZ87" s="200"/>
      <c r="WPA87" s="266"/>
      <c r="WPB87" s="261"/>
      <c r="WPC87" s="265"/>
      <c r="WPD87" s="266"/>
      <c r="WPE87" s="200"/>
      <c r="WPF87" s="266"/>
      <c r="WPG87" s="261"/>
      <c r="WPH87" s="265"/>
      <c r="WPI87" s="266"/>
      <c r="WPJ87" s="200"/>
      <c r="WPK87" s="266"/>
      <c r="WPL87" s="261"/>
      <c r="WPM87" s="265"/>
      <c r="WPN87" s="266"/>
      <c r="WPO87" s="200"/>
      <c r="WPP87" s="266"/>
      <c r="WPQ87" s="261"/>
      <c r="WPR87" s="265"/>
      <c r="WPS87" s="266"/>
      <c r="WPT87" s="200"/>
      <c r="WPU87" s="266"/>
      <c r="WPV87" s="261"/>
      <c r="WPW87" s="265"/>
      <c r="WPX87" s="266"/>
      <c r="WPY87" s="200"/>
      <c r="WPZ87" s="266"/>
      <c r="WQA87" s="261"/>
      <c r="WQB87" s="265"/>
      <c r="WQC87" s="266"/>
      <c r="WQD87" s="200"/>
      <c r="WQE87" s="266"/>
      <c r="WQF87" s="261"/>
      <c r="WQG87" s="265"/>
      <c r="WQH87" s="266"/>
      <c r="WQI87" s="200"/>
      <c r="WQJ87" s="266"/>
      <c r="WQK87" s="261"/>
      <c r="WQL87" s="265"/>
      <c r="WQM87" s="266"/>
      <c r="WQN87" s="200"/>
      <c r="WQO87" s="266"/>
      <c r="WQP87" s="261"/>
      <c r="WQQ87" s="265"/>
      <c r="WQR87" s="266"/>
      <c r="WQS87" s="200"/>
      <c r="WQT87" s="266"/>
      <c r="WQU87" s="261"/>
      <c r="WQV87" s="265"/>
      <c r="WQW87" s="266"/>
      <c r="WQX87" s="200"/>
      <c r="WQY87" s="266"/>
      <c r="WQZ87" s="261"/>
      <c r="WRA87" s="265"/>
      <c r="WRB87" s="266"/>
      <c r="WRC87" s="200"/>
      <c r="WRD87" s="266"/>
      <c r="WRE87" s="261"/>
      <c r="WRF87" s="265"/>
      <c r="WRG87" s="266"/>
      <c r="WRH87" s="200"/>
      <c r="WRI87" s="266"/>
      <c r="WRJ87" s="261"/>
      <c r="WRK87" s="265"/>
      <c r="WRL87" s="266"/>
      <c r="WRM87" s="200"/>
      <c r="WRN87" s="266"/>
      <c r="WRO87" s="261"/>
      <c r="WRP87" s="265"/>
      <c r="WRQ87" s="266"/>
      <c r="WRR87" s="200"/>
      <c r="WRS87" s="266"/>
      <c r="WRT87" s="261"/>
      <c r="WRU87" s="265"/>
      <c r="WRV87" s="266"/>
      <c r="WRW87" s="200"/>
      <c r="WRX87" s="266"/>
      <c r="WRY87" s="261"/>
      <c r="WRZ87" s="265"/>
      <c r="WSA87" s="266"/>
      <c r="WSB87" s="200"/>
      <c r="WSC87" s="266"/>
      <c r="WSD87" s="261"/>
      <c r="WSE87" s="265"/>
      <c r="WSF87" s="266"/>
      <c r="WSG87" s="200"/>
      <c r="WSH87" s="266"/>
      <c r="WSI87" s="261"/>
      <c r="WSJ87" s="265"/>
      <c r="WSK87" s="266"/>
      <c r="WSL87" s="200"/>
      <c r="WSM87" s="266"/>
      <c r="WSN87" s="261"/>
      <c r="WSO87" s="265"/>
      <c r="WSP87" s="266"/>
      <c r="WSQ87" s="200"/>
      <c r="WSR87" s="266"/>
      <c r="WSS87" s="261"/>
      <c r="WST87" s="265"/>
      <c r="WSU87" s="266"/>
      <c r="WSV87" s="200"/>
      <c r="WSW87" s="266"/>
      <c r="WSX87" s="261"/>
      <c r="WSY87" s="265"/>
      <c r="WSZ87" s="266"/>
      <c r="WTA87" s="200"/>
      <c r="WTB87" s="266"/>
      <c r="WTC87" s="261"/>
      <c r="WTD87" s="265"/>
      <c r="WTE87" s="266"/>
      <c r="WTF87" s="200"/>
      <c r="WTG87" s="266"/>
      <c r="WTH87" s="261"/>
      <c r="WTI87" s="265"/>
      <c r="WTJ87" s="266"/>
      <c r="WTK87" s="200"/>
      <c r="WTL87" s="266"/>
      <c r="WTM87" s="261"/>
      <c r="WTN87" s="265"/>
      <c r="WTO87" s="266"/>
      <c r="WTP87" s="200"/>
      <c r="WTQ87" s="266"/>
      <c r="WTR87" s="261"/>
      <c r="WTS87" s="265"/>
      <c r="WTT87" s="266"/>
      <c r="WTU87" s="200"/>
      <c r="WTV87" s="266"/>
      <c r="WTW87" s="261"/>
      <c r="WTX87" s="265"/>
      <c r="WTY87" s="266"/>
      <c r="WTZ87" s="200"/>
      <c r="WUA87" s="266"/>
      <c r="WUB87" s="261"/>
      <c r="WUC87" s="265"/>
      <c r="WUD87" s="266"/>
      <c r="WUE87" s="200"/>
      <c r="WUF87" s="266"/>
      <c r="WUG87" s="261"/>
      <c r="WUH87" s="265"/>
      <c r="WUI87" s="266"/>
      <c r="WUJ87" s="200"/>
      <c r="WUK87" s="266"/>
      <c r="WUL87" s="261"/>
      <c r="WUM87" s="265"/>
      <c r="WUN87" s="266"/>
      <c r="WUO87" s="200"/>
      <c r="WUP87" s="266"/>
      <c r="WUQ87" s="261"/>
      <c r="WUR87" s="265"/>
      <c r="WUS87" s="266"/>
      <c r="WUT87" s="200"/>
      <c r="WUU87" s="266"/>
      <c r="WUV87" s="261"/>
      <c r="WUW87" s="265"/>
      <c r="WUX87" s="266"/>
      <c r="WUY87" s="200"/>
      <c r="WUZ87" s="266"/>
      <c r="WVA87" s="261"/>
      <c r="WVB87" s="265"/>
      <c r="WVC87" s="266"/>
      <c r="WVD87" s="200"/>
      <c r="WVE87" s="266"/>
      <c r="WVF87" s="261"/>
      <c r="WVG87" s="265"/>
      <c r="WVH87" s="266"/>
      <c r="WVI87" s="200"/>
      <c r="WVJ87" s="266"/>
      <c r="WVK87" s="261"/>
      <c r="WVL87" s="265"/>
      <c r="WVM87" s="266"/>
      <c r="WVN87" s="200"/>
      <c r="WVO87" s="266"/>
      <c r="WVP87" s="261"/>
      <c r="WVQ87" s="265"/>
      <c r="WVR87" s="266"/>
      <c r="WVS87" s="200"/>
      <c r="WVT87" s="266"/>
      <c r="WVU87" s="261"/>
      <c r="WVV87" s="265"/>
      <c r="WVW87" s="266"/>
      <c r="WVX87" s="200"/>
      <c r="WVY87" s="266"/>
      <c r="WVZ87" s="261"/>
      <c r="WWA87" s="265"/>
      <c r="WWB87" s="266"/>
      <c r="WWC87" s="200"/>
      <c r="WWD87" s="266"/>
      <c r="WWE87" s="261"/>
      <c r="WWF87" s="265"/>
      <c r="WWG87" s="266"/>
      <c r="WWH87" s="200"/>
      <c r="WWI87" s="266"/>
      <c r="WWJ87" s="261"/>
      <c r="WWK87" s="265"/>
      <c r="WWL87" s="266"/>
      <c r="WWM87" s="200"/>
      <c r="WWN87" s="266"/>
      <c r="WWO87" s="261"/>
      <c r="WWP87" s="265"/>
      <c r="WWQ87" s="266"/>
      <c r="WWR87" s="200"/>
      <c r="WWS87" s="266"/>
      <c r="WWT87" s="261"/>
      <c r="WWU87" s="265"/>
      <c r="WWV87" s="266"/>
      <c r="WWW87" s="200"/>
      <c r="WWX87" s="266"/>
      <c r="WWY87" s="261"/>
      <c r="WWZ87" s="265"/>
      <c r="WXA87" s="266"/>
      <c r="WXB87" s="200"/>
      <c r="WXC87" s="266"/>
      <c r="WXD87" s="261"/>
      <c r="WXE87" s="265"/>
      <c r="WXF87" s="266"/>
      <c r="WXG87" s="200"/>
      <c r="WXH87" s="266"/>
      <c r="WXI87" s="261"/>
      <c r="WXJ87" s="265"/>
      <c r="WXK87" s="266"/>
      <c r="WXL87" s="200"/>
      <c r="WXM87" s="266"/>
      <c r="WXN87" s="261"/>
      <c r="WXO87" s="265"/>
      <c r="WXP87" s="266"/>
      <c r="WXQ87" s="200"/>
      <c r="WXR87" s="266"/>
      <c r="WXS87" s="261"/>
      <c r="WXT87" s="265"/>
      <c r="WXU87" s="266"/>
      <c r="WXV87" s="200"/>
      <c r="WXW87" s="266"/>
      <c r="WXX87" s="261"/>
      <c r="WXY87" s="265"/>
      <c r="WXZ87" s="266"/>
      <c r="WYA87" s="200"/>
      <c r="WYB87" s="266"/>
      <c r="WYC87" s="261"/>
      <c r="WYD87" s="265"/>
      <c r="WYE87" s="266"/>
      <c r="WYF87" s="200"/>
      <c r="WYG87" s="266"/>
      <c r="WYH87" s="261"/>
      <c r="WYI87" s="265"/>
      <c r="WYJ87" s="266"/>
      <c r="WYK87" s="200"/>
      <c r="WYL87" s="266"/>
      <c r="WYM87" s="261"/>
      <c r="WYN87" s="265"/>
      <c r="WYO87" s="266"/>
      <c r="WYP87" s="200"/>
      <c r="WYQ87" s="266"/>
      <c r="WYR87" s="261"/>
      <c r="WYS87" s="265"/>
      <c r="WYT87" s="266"/>
      <c r="WYU87" s="200"/>
      <c r="WYV87" s="266"/>
      <c r="WYW87" s="261"/>
      <c r="WYX87" s="265"/>
      <c r="WYY87" s="266"/>
      <c r="WYZ87" s="200"/>
      <c r="WZA87" s="266"/>
      <c r="WZB87" s="261"/>
      <c r="WZC87" s="265"/>
      <c r="WZD87" s="266"/>
      <c r="WZE87" s="200"/>
      <c r="WZF87" s="266"/>
      <c r="WZG87" s="261"/>
      <c r="WZH87" s="265"/>
      <c r="WZI87" s="266"/>
      <c r="WZJ87" s="200"/>
      <c r="WZK87" s="266"/>
      <c r="WZL87" s="261"/>
      <c r="WZM87" s="265"/>
      <c r="WZN87" s="266"/>
      <c r="WZO87" s="200"/>
      <c r="WZP87" s="266"/>
      <c r="WZQ87" s="261"/>
      <c r="WZR87" s="265"/>
      <c r="WZS87" s="266"/>
      <c r="WZT87" s="200"/>
      <c r="WZU87" s="266"/>
      <c r="WZV87" s="261"/>
      <c r="WZW87" s="265"/>
      <c r="WZX87" s="266"/>
      <c r="WZY87" s="200"/>
      <c r="WZZ87" s="266"/>
      <c r="XAA87" s="261"/>
      <c r="XAB87" s="265"/>
      <c r="XAC87" s="266"/>
      <c r="XAD87" s="200"/>
      <c r="XAE87" s="266"/>
      <c r="XAF87" s="261"/>
      <c r="XAG87" s="265"/>
      <c r="XAH87" s="266"/>
      <c r="XAI87" s="200"/>
      <c r="XAJ87" s="266"/>
      <c r="XAK87" s="261"/>
      <c r="XAL87" s="265"/>
      <c r="XAM87" s="266"/>
      <c r="XAN87" s="200"/>
      <c r="XAO87" s="266"/>
      <c r="XAP87" s="261"/>
      <c r="XAQ87" s="265"/>
      <c r="XAR87" s="266"/>
      <c r="XAS87" s="200"/>
      <c r="XAT87" s="266"/>
      <c r="XAU87" s="261"/>
      <c r="XAV87" s="265"/>
      <c r="XAW87" s="266"/>
      <c r="XAX87" s="200"/>
      <c r="XAY87" s="266"/>
      <c r="XAZ87" s="261"/>
      <c r="XBA87" s="265"/>
      <c r="XBB87" s="266"/>
      <c r="XBC87" s="200"/>
      <c r="XBD87" s="266"/>
      <c r="XBE87" s="261"/>
      <c r="XBF87" s="265"/>
      <c r="XBG87" s="266"/>
      <c r="XBH87" s="200"/>
      <c r="XBI87" s="266"/>
      <c r="XBJ87" s="261"/>
      <c r="XBK87" s="265"/>
      <c r="XBL87" s="266"/>
      <c r="XBM87" s="200"/>
      <c r="XBN87" s="266"/>
      <c r="XBO87" s="261"/>
      <c r="XBP87" s="265"/>
      <c r="XBQ87" s="266"/>
      <c r="XBR87" s="200"/>
      <c r="XBS87" s="266"/>
      <c r="XBT87" s="261"/>
      <c r="XBU87" s="265"/>
      <c r="XBV87" s="266"/>
      <c r="XBW87" s="200"/>
      <c r="XBX87" s="266"/>
      <c r="XBY87" s="261"/>
      <c r="XBZ87" s="265"/>
      <c r="XCA87" s="266"/>
      <c r="XCB87" s="200"/>
      <c r="XCC87" s="266"/>
      <c r="XCD87" s="261"/>
      <c r="XCE87" s="265"/>
      <c r="XCF87" s="266"/>
      <c r="XCG87" s="200"/>
      <c r="XCH87" s="266"/>
      <c r="XCI87" s="261"/>
      <c r="XCJ87" s="265"/>
      <c r="XCK87" s="266"/>
      <c r="XCL87" s="200"/>
      <c r="XCM87" s="266"/>
      <c r="XCN87" s="261"/>
      <c r="XCO87" s="265"/>
      <c r="XCP87" s="266"/>
      <c r="XCQ87" s="200"/>
      <c r="XCR87" s="266"/>
      <c r="XCS87" s="261"/>
      <c r="XCT87" s="265"/>
      <c r="XCU87" s="266"/>
      <c r="XCV87" s="200"/>
      <c r="XCW87" s="266"/>
      <c r="XCX87" s="261"/>
      <c r="XCY87" s="265"/>
      <c r="XCZ87" s="266"/>
      <c r="XDA87" s="200"/>
      <c r="XDB87" s="266"/>
      <c r="XDC87" s="261"/>
      <c r="XDD87" s="265"/>
      <c r="XDE87" s="266"/>
      <c r="XDF87" s="200"/>
      <c r="XDG87" s="266"/>
      <c r="XDH87" s="261"/>
      <c r="XDI87" s="265"/>
      <c r="XDJ87" s="266"/>
      <c r="XDK87" s="200"/>
      <c r="XDL87" s="266"/>
      <c r="XDM87" s="261"/>
      <c r="XDN87" s="265"/>
      <c r="XDO87" s="266"/>
      <c r="XDP87" s="200"/>
      <c r="XDQ87" s="266"/>
      <c r="XDR87" s="261"/>
      <c r="XDS87" s="265"/>
      <c r="XDT87" s="266"/>
      <c r="XDU87" s="200"/>
      <c r="XDV87" s="266"/>
      <c r="XDW87" s="261"/>
      <c r="XDX87" s="265"/>
      <c r="XDY87" s="266"/>
      <c r="XDZ87" s="200"/>
      <c r="XEA87" s="266"/>
      <c r="XEB87" s="261"/>
      <c r="XEC87" s="265"/>
      <c r="XED87" s="266"/>
      <c r="XEE87" s="200"/>
      <c r="XEF87" s="266"/>
      <c r="XEG87" s="261"/>
      <c r="XEH87" s="265"/>
      <c r="XEI87" s="266"/>
      <c r="XEJ87" s="200"/>
      <c r="XEK87" s="266"/>
      <c r="XEL87" s="261"/>
      <c r="XEM87" s="265"/>
      <c r="XEN87" s="266"/>
      <c r="XEO87" s="200"/>
      <c r="XEP87" s="266"/>
      <c r="XEQ87" s="261"/>
      <c r="XER87" s="265"/>
      <c r="XES87" s="266"/>
      <c r="XET87" s="200"/>
      <c r="XEU87" s="266"/>
      <c r="XEV87" s="261"/>
      <c r="XEW87" s="265"/>
      <c r="XEX87" s="266"/>
      <c r="XEY87" s="200"/>
      <c r="XEZ87" s="266"/>
      <c r="XFA87" s="261"/>
      <c r="XFB87" s="265"/>
      <c r="XFC87" s="266"/>
      <c r="XFD87" s="200"/>
    </row>
    <row r="88" spans="1:16384" s="199" customFormat="1" x14ac:dyDescent="0.25">
      <c r="A88" s="166" t="s">
        <v>88</v>
      </c>
      <c r="B88" s="260">
        <v>0</v>
      </c>
      <c r="C88" s="212">
        <v>0</v>
      </c>
      <c r="D88" s="260">
        <v>0</v>
      </c>
      <c r="E88" s="212">
        <v>0</v>
      </c>
      <c r="F88" s="261"/>
      <c r="G88" s="265"/>
      <c r="H88" s="266"/>
      <c r="I88" s="200"/>
      <c r="J88" s="266"/>
      <c r="K88" s="261"/>
      <c r="L88" s="265"/>
      <c r="M88" s="266"/>
      <c r="N88" s="200"/>
      <c r="O88" s="266"/>
      <c r="P88" s="261"/>
      <c r="Q88" s="265"/>
      <c r="R88" s="266"/>
      <c r="S88" s="200"/>
      <c r="T88" s="266"/>
      <c r="U88" s="261"/>
      <c r="V88" s="265"/>
      <c r="W88" s="266"/>
      <c r="X88" s="200"/>
      <c r="Y88" s="266"/>
      <c r="Z88" s="261"/>
      <c r="AA88" s="265"/>
      <c r="AB88" s="266"/>
      <c r="AC88" s="200"/>
      <c r="AD88" s="266"/>
      <c r="AE88" s="261"/>
      <c r="AF88" s="265"/>
      <c r="AG88" s="266"/>
      <c r="AH88" s="200"/>
      <c r="AI88" s="266"/>
      <c r="AJ88" s="261"/>
      <c r="AK88" s="265"/>
      <c r="AL88" s="266"/>
      <c r="AM88" s="200"/>
      <c r="AN88" s="266"/>
      <c r="AO88" s="261"/>
      <c r="AP88" s="265"/>
      <c r="AQ88" s="266"/>
      <c r="AR88" s="200"/>
      <c r="AS88" s="266"/>
      <c r="AT88" s="261"/>
      <c r="AU88" s="265"/>
      <c r="AV88" s="266"/>
      <c r="AW88" s="200"/>
      <c r="AX88" s="266"/>
      <c r="AY88" s="261"/>
      <c r="AZ88" s="265"/>
      <c r="BA88" s="266"/>
      <c r="BB88" s="200"/>
      <c r="BC88" s="266"/>
      <c r="BD88" s="261"/>
      <c r="BE88" s="265"/>
      <c r="BF88" s="266"/>
      <c r="BG88" s="200"/>
      <c r="BH88" s="266"/>
      <c r="BI88" s="261"/>
      <c r="BJ88" s="265"/>
      <c r="BK88" s="266"/>
      <c r="BL88" s="200"/>
      <c r="BM88" s="266"/>
      <c r="BN88" s="261"/>
      <c r="BO88" s="265"/>
      <c r="BP88" s="266"/>
      <c r="BQ88" s="200"/>
      <c r="BR88" s="266"/>
      <c r="BS88" s="261"/>
      <c r="BT88" s="265"/>
      <c r="BU88" s="266"/>
      <c r="BV88" s="200"/>
      <c r="BW88" s="266"/>
      <c r="BX88" s="261"/>
      <c r="BY88" s="265"/>
      <c r="BZ88" s="266"/>
      <c r="CA88" s="200"/>
      <c r="CB88" s="266"/>
      <c r="CC88" s="261"/>
      <c r="CD88" s="265"/>
      <c r="CE88" s="266"/>
      <c r="CF88" s="200"/>
      <c r="CG88" s="266"/>
      <c r="CH88" s="261"/>
      <c r="CI88" s="265"/>
      <c r="CJ88" s="266"/>
      <c r="CK88" s="200"/>
      <c r="CL88" s="266"/>
      <c r="CM88" s="261"/>
      <c r="CN88" s="265"/>
      <c r="CO88" s="266"/>
      <c r="CP88" s="200"/>
      <c r="CQ88" s="266"/>
      <c r="CR88" s="261"/>
      <c r="CS88" s="265"/>
      <c r="CT88" s="266"/>
      <c r="CU88" s="200"/>
      <c r="CV88" s="266"/>
      <c r="CW88" s="261"/>
      <c r="CX88" s="265"/>
      <c r="CY88" s="266"/>
      <c r="CZ88" s="200"/>
      <c r="DA88" s="266"/>
      <c r="DB88" s="261"/>
      <c r="DC88" s="265"/>
      <c r="DD88" s="266"/>
      <c r="DE88" s="200"/>
      <c r="DF88" s="266"/>
      <c r="DG88" s="261"/>
      <c r="DH88" s="265"/>
      <c r="DI88" s="266"/>
      <c r="DJ88" s="200"/>
      <c r="DK88" s="266"/>
      <c r="DL88" s="261"/>
      <c r="DM88" s="265"/>
      <c r="DN88" s="266"/>
      <c r="DO88" s="200"/>
      <c r="DP88" s="266"/>
      <c r="DQ88" s="261"/>
      <c r="DR88" s="265"/>
      <c r="DS88" s="266"/>
      <c r="DT88" s="200"/>
      <c r="DU88" s="266"/>
      <c r="DV88" s="261"/>
      <c r="DW88" s="265"/>
      <c r="DX88" s="266"/>
      <c r="DY88" s="200"/>
      <c r="DZ88" s="266"/>
      <c r="EA88" s="261"/>
      <c r="EB88" s="265"/>
      <c r="EC88" s="266"/>
      <c r="ED88" s="200"/>
      <c r="EE88" s="266"/>
      <c r="EF88" s="261"/>
      <c r="EG88" s="265"/>
      <c r="EH88" s="266"/>
      <c r="EI88" s="200"/>
      <c r="EJ88" s="266"/>
      <c r="EK88" s="261"/>
      <c r="EL88" s="265"/>
      <c r="EM88" s="266"/>
      <c r="EN88" s="200"/>
      <c r="EO88" s="266"/>
      <c r="EP88" s="261"/>
      <c r="EQ88" s="265"/>
      <c r="ER88" s="266"/>
      <c r="ES88" s="200"/>
      <c r="ET88" s="266"/>
      <c r="EU88" s="261"/>
      <c r="EV88" s="265"/>
      <c r="EW88" s="266"/>
      <c r="EX88" s="200"/>
      <c r="EY88" s="266"/>
      <c r="EZ88" s="261"/>
      <c r="FA88" s="265"/>
      <c r="FB88" s="266"/>
      <c r="FC88" s="200"/>
      <c r="FD88" s="266"/>
      <c r="FE88" s="261"/>
      <c r="FF88" s="265"/>
      <c r="FG88" s="266"/>
      <c r="FH88" s="200"/>
      <c r="FI88" s="266"/>
      <c r="FJ88" s="261"/>
      <c r="FK88" s="265"/>
      <c r="FL88" s="266"/>
      <c r="FM88" s="200"/>
      <c r="FN88" s="266"/>
      <c r="FO88" s="261"/>
      <c r="FP88" s="265"/>
      <c r="FQ88" s="266"/>
      <c r="FR88" s="200"/>
      <c r="FS88" s="266"/>
      <c r="FT88" s="261"/>
      <c r="FU88" s="265"/>
      <c r="FV88" s="266"/>
      <c r="FW88" s="200"/>
      <c r="FX88" s="266"/>
      <c r="FY88" s="261"/>
      <c r="FZ88" s="265"/>
      <c r="GA88" s="266"/>
      <c r="GB88" s="200"/>
      <c r="GC88" s="266"/>
      <c r="GD88" s="261"/>
      <c r="GE88" s="265"/>
      <c r="GF88" s="266"/>
      <c r="GG88" s="200"/>
      <c r="GH88" s="266"/>
      <c r="GI88" s="261"/>
      <c r="GJ88" s="265"/>
      <c r="GK88" s="266"/>
      <c r="GL88" s="200"/>
      <c r="GM88" s="266"/>
      <c r="GN88" s="261"/>
      <c r="GO88" s="265"/>
      <c r="GP88" s="266"/>
      <c r="GQ88" s="200"/>
      <c r="GR88" s="266"/>
      <c r="GS88" s="261"/>
      <c r="GT88" s="265"/>
      <c r="GU88" s="266"/>
      <c r="GV88" s="200"/>
      <c r="GW88" s="266"/>
      <c r="GX88" s="261"/>
      <c r="GY88" s="265"/>
      <c r="GZ88" s="266"/>
      <c r="HA88" s="200"/>
      <c r="HB88" s="266"/>
      <c r="HC88" s="261"/>
      <c r="HD88" s="265"/>
      <c r="HE88" s="266"/>
      <c r="HF88" s="200"/>
      <c r="HG88" s="266"/>
      <c r="HH88" s="261"/>
      <c r="HI88" s="265"/>
      <c r="HJ88" s="266"/>
      <c r="HK88" s="200"/>
      <c r="HL88" s="266"/>
      <c r="HM88" s="261"/>
      <c r="HN88" s="265"/>
      <c r="HO88" s="266"/>
      <c r="HP88" s="200"/>
      <c r="HQ88" s="266"/>
      <c r="HR88" s="261"/>
      <c r="HS88" s="265"/>
      <c r="HT88" s="266"/>
      <c r="HU88" s="200"/>
      <c r="HV88" s="266"/>
      <c r="HW88" s="261"/>
      <c r="HX88" s="265"/>
      <c r="HY88" s="266"/>
      <c r="HZ88" s="200"/>
      <c r="IA88" s="266"/>
      <c r="IB88" s="261"/>
      <c r="IC88" s="265"/>
      <c r="ID88" s="266"/>
      <c r="IE88" s="200"/>
      <c r="IF88" s="266"/>
      <c r="IG88" s="261"/>
      <c r="IH88" s="265"/>
      <c r="II88" s="266"/>
      <c r="IJ88" s="200"/>
      <c r="IK88" s="266"/>
      <c r="IL88" s="261"/>
      <c r="IM88" s="265"/>
      <c r="IN88" s="266"/>
      <c r="IO88" s="200"/>
      <c r="IP88" s="266"/>
      <c r="IQ88" s="261"/>
      <c r="IR88" s="265"/>
      <c r="IS88" s="266"/>
      <c r="IT88" s="200"/>
      <c r="IU88" s="266"/>
      <c r="IV88" s="261"/>
      <c r="IW88" s="265"/>
      <c r="IX88" s="266"/>
      <c r="IY88" s="200"/>
      <c r="IZ88" s="266"/>
      <c r="JA88" s="261"/>
      <c r="JB88" s="265"/>
      <c r="JC88" s="266"/>
      <c r="JD88" s="200"/>
      <c r="JE88" s="266"/>
      <c r="JF88" s="261"/>
      <c r="JG88" s="265"/>
      <c r="JH88" s="266"/>
      <c r="JI88" s="200"/>
      <c r="JJ88" s="266"/>
      <c r="JK88" s="261"/>
      <c r="JL88" s="265"/>
      <c r="JM88" s="266"/>
      <c r="JN88" s="200"/>
      <c r="JO88" s="266"/>
      <c r="JP88" s="261"/>
      <c r="JQ88" s="265"/>
      <c r="JR88" s="266"/>
      <c r="JS88" s="200"/>
      <c r="JT88" s="266"/>
      <c r="JU88" s="261"/>
      <c r="JV88" s="265"/>
      <c r="JW88" s="266"/>
      <c r="JX88" s="200"/>
      <c r="JY88" s="266"/>
      <c r="JZ88" s="261"/>
      <c r="KA88" s="265"/>
      <c r="KB88" s="266"/>
      <c r="KC88" s="200"/>
      <c r="KD88" s="266"/>
      <c r="KE88" s="261"/>
      <c r="KF88" s="265"/>
      <c r="KG88" s="266"/>
      <c r="KH88" s="200"/>
      <c r="KI88" s="266"/>
      <c r="KJ88" s="261"/>
      <c r="KK88" s="265"/>
      <c r="KL88" s="266"/>
      <c r="KM88" s="200"/>
      <c r="KN88" s="266"/>
      <c r="KO88" s="261"/>
      <c r="KP88" s="265"/>
      <c r="KQ88" s="266"/>
      <c r="KR88" s="200"/>
      <c r="KS88" s="266"/>
      <c r="KT88" s="261"/>
      <c r="KU88" s="265"/>
      <c r="KV88" s="266"/>
      <c r="KW88" s="200"/>
      <c r="KX88" s="266"/>
      <c r="KY88" s="261"/>
      <c r="KZ88" s="265"/>
      <c r="LA88" s="266"/>
      <c r="LB88" s="200"/>
      <c r="LC88" s="266"/>
      <c r="LD88" s="261"/>
      <c r="LE88" s="265"/>
      <c r="LF88" s="266"/>
      <c r="LG88" s="200"/>
      <c r="LH88" s="266"/>
      <c r="LI88" s="261"/>
      <c r="LJ88" s="265"/>
      <c r="LK88" s="266"/>
      <c r="LL88" s="200"/>
      <c r="LM88" s="266"/>
      <c r="LN88" s="261"/>
      <c r="LO88" s="265"/>
      <c r="LP88" s="266"/>
      <c r="LQ88" s="200"/>
      <c r="LR88" s="266"/>
      <c r="LS88" s="261"/>
      <c r="LT88" s="265"/>
      <c r="LU88" s="266"/>
      <c r="LV88" s="200"/>
      <c r="LW88" s="266"/>
      <c r="LX88" s="261"/>
      <c r="LY88" s="265"/>
      <c r="LZ88" s="266"/>
      <c r="MA88" s="200"/>
      <c r="MB88" s="266"/>
      <c r="MC88" s="261"/>
      <c r="MD88" s="265"/>
      <c r="ME88" s="266"/>
      <c r="MF88" s="200"/>
      <c r="MG88" s="266"/>
      <c r="MH88" s="261"/>
      <c r="MI88" s="265"/>
      <c r="MJ88" s="266"/>
      <c r="MK88" s="200"/>
      <c r="ML88" s="266"/>
      <c r="MM88" s="261"/>
      <c r="MN88" s="265"/>
      <c r="MO88" s="266"/>
      <c r="MP88" s="200"/>
      <c r="MQ88" s="266"/>
      <c r="MR88" s="261"/>
      <c r="MS88" s="265"/>
      <c r="MT88" s="266"/>
      <c r="MU88" s="200"/>
      <c r="MV88" s="266"/>
      <c r="MW88" s="261"/>
      <c r="MX88" s="265"/>
      <c r="MY88" s="266"/>
      <c r="MZ88" s="200"/>
      <c r="NA88" s="266"/>
      <c r="NB88" s="261"/>
      <c r="NC88" s="265"/>
      <c r="ND88" s="266"/>
      <c r="NE88" s="200"/>
      <c r="NF88" s="266"/>
      <c r="NG88" s="261"/>
      <c r="NH88" s="265"/>
      <c r="NI88" s="266"/>
      <c r="NJ88" s="200"/>
      <c r="NK88" s="266"/>
      <c r="NL88" s="261"/>
      <c r="NM88" s="265"/>
      <c r="NN88" s="266"/>
      <c r="NO88" s="200"/>
      <c r="NP88" s="266"/>
      <c r="NQ88" s="261"/>
      <c r="NR88" s="265"/>
      <c r="NS88" s="266"/>
      <c r="NT88" s="200"/>
      <c r="NU88" s="266"/>
      <c r="NV88" s="261"/>
      <c r="NW88" s="265"/>
      <c r="NX88" s="266"/>
      <c r="NY88" s="200"/>
      <c r="NZ88" s="266"/>
      <c r="OA88" s="261"/>
      <c r="OB88" s="265"/>
      <c r="OC88" s="266"/>
      <c r="OD88" s="200"/>
      <c r="OE88" s="266"/>
      <c r="OF88" s="261"/>
      <c r="OG88" s="265"/>
      <c r="OH88" s="266"/>
      <c r="OI88" s="200"/>
      <c r="OJ88" s="266"/>
      <c r="OK88" s="261"/>
      <c r="OL88" s="265"/>
      <c r="OM88" s="266"/>
      <c r="ON88" s="200"/>
      <c r="OO88" s="266"/>
      <c r="OP88" s="261"/>
      <c r="OQ88" s="265"/>
      <c r="OR88" s="266"/>
      <c r="OS88" s="200"/>
      <c r="OT88" s="266"/>
      <c r="OU88" s="261"/>
      <c r="OV88" s="265"/>
      <c r="OW88" s="266"/>
      <c r="OX88" s="200"/>
      <c r="OY88" s="266"/>
      <c r="OZ88" s="261"/>
      <c r="PA88" s="265"/>
      <c r="PB88" s="266"/>
      <c r="PC88" s="200"/>
      <c r="PD88" s="266"/>
      <c r="PE88" s="261"/>
      <c r="PF88" s="265"/>
      <c r="PG88" s="266"/>
      <c r="PH88" s="200"/>
      <c r="PI88" s="266"/>
      <c r="PJ88" s="261"/>
      <c r="PK88" s="265"/>
      <c r="PL88" s="266"/>
      <c r="PM88" s="200"/>
      <c r="PN88" s="266"/>
      <c r="PO88" s="261"/>
      <c r="PP88" s="265"/>
      <c r="PQ88" s="266"/>
      <c r="PR88" s="200"/>
      <c r="PS88" s="266"/>
      <c r="PT88" s="261"/>
      <c r="PU88" s="265"/>
      <c r="PV88" s="266"/>
      <c r="PW88" s="200"/>
      <c r="PX88" s="266"/>
      <c r="PY88" s="261"/>
      <c r="PZ88" s="265"/>
      <c r="QA88" s="266"/>
      <c r="QB88" s="200"/>
      <c r="QC88" s="266"/>
      <c r="QD88" s="261"/>
      <c r="QE88" s="265"/>
      <c r="QF88" s="266"/>
      <c r="QG88" s="200"/>
      <c r="QH88" s="266"/>
      <c r="QI88" s="261"/>
      <c r="QJ88" s="265"/>
      <c r="QK88" s="266"/>
      <c r="QL88" s="200"/>
      <c r="QM88" s="266"/>
      <c r="QN88" s="261"/>
      <c r="QO88" s="265"/>
      <c r="QP88" s="266"/>
      <c r="QQ88" s="200"/>
      <c r="QR88" s="266"/>
      <c r="QS88" s="261"/>
      <c r="QT88" s="265"/>
      <c r="QU88" s="266"/>
      <c r="QV88" s="200"/>
      <c r="QW88" s="266"/>
      <c r="QX88" s="261"/>
      <c r="QY88" s="265"/>
      <c r="QZ88" s="266"/>
      <c r="RA88" s="200"/>
      <c r="RB88" s="266"/>
      <c r="RC88" s="261"/>
      <c r="RD88" s="265"/>
      <c r="RE88" s="266"/>
      <c r="RF88" s="200"/>
      <c r="RG88" s="266"/>
      <c r="RH88" s="261"/>
      <c r="RI88" s="265"/>
      <c r="RJ88" s="266"/>
      <c r="RK88" s="200"/>
      <c r="RL88" s="266"/>
      <c r="RM88" s="261"/>
      <c r="RN88" s="265"/>
      <c r="RO88" s="266"/>
      <c r="RP88" s="200"/>
      <c r="RQ88" s="266"/>
      <c r="RR88" s="261"/>
      <c r="RS88" s="265"/>
      <c r="RT88" s="266"/>
      <c r="RU88" s="200"/>
      <c r="RV88" s="266"/>
      <c r="RW88" s="261"/>
      <c r="RX88" s="265"/>
      <c r="RY88" s="266"/>
      <c r="RZ88" s="200"/>
      <c r="SA88" s="266"/>
      <c r="SB88" s="261"/>
      <c r="SC88" s="265"/>
      <c r="SD88" s="266"/>
      <c r="SE88" s="200"/>
      <c r="SF88" s="266"/>
      <c r="SG88" s="261"/>
      <c r="SH88" s="265"/>
      <c r="SI88" s="266"/>
      <c r="SJ88" s="200"/>
      <c r="SK88" s="266"/>
      <c r="SL88" s="261"/>
      <c r="SM88" s="265"/>
      <c r="SN88" s="266"/>
      <c r="SO88" s="200"/>
      <c r="SP88" s="266"/>
      <c r="SQ88" s="261"/>
      <c r="SR88" s="265"/>
      <c r="SS88" s="266"/>
      <c r="ST88" s="200"/>
      <c r="SU88" s="266"/>
      <c r="SV88" s="261"/>
      <c r="SW88" s="265"/>
      <c r="SX88" s="266"/>
      <c r="SY88" s="200"/>
      <c r="SZ88" s="266"/>
      <c r="TA88" s="261"/>
      <c r="TB88" s="265"/>
      <c r="TC88" s="266"/>
      <c r="TD88" s="200"/>
      <c r="TE88" s="266"/>
      <c r="TF88" s="261"/>
      <c r="TG88" s="265"/>
      <c r="TH88" s="266"/>
      <c r="TI88" s="200"/>
      <c r="TJ88" s="266"/>
      <c r="TK88" s="261"/>
      <c r="TL88" s="265"/>
      <c r="TM88" s="266"/>
      <c r="TN88" s="200"/>
      <c r="TO88" s="266"/>
      <c r="TP88" s="261"/>
      <c r="TQ88" s="265"/>
      <c r="TR88" s="266"/>
      <c r="TS88" s="200"/>
      <c r="TT88" s="266"/>
      <c r="TU88" s="261"/>
      <c r="TV88" s="265"/>
      <c r="TW88" s="266"/>
      <c r="TX88" s="200"/>
      <c r="TY88" s="266"/>
      <c r="TZ88" s="261"/>
      <c r="UA88" s="265"/>
      <c r="UB88" s="266"/>
      <c r="UC88" s="200"/>
      <c r="UD88" s="266"/>
      <c r="UE88" s="261"/>
      <c r="UF88" s="265"/>
      <c r="UG88" s="266"/>
      <c r="UH88" s="200"/>
      <c r="UI88" s="266"/>
      <c r="UJ88" s="261"/>
      <c r="UK88" s="265"/>
      <c r="UL88" s="266"/>
      <c r="UM88" s="200"/>
      <c r="UN88" s="266"/>
      <c r="UO88" s="261"/>
      <c r="UP88" s="265"/>
      <c r="UQ88" s="266"/>
      <c r="UR88" s="200"/>
      <c r="US88" s="266"/>
      <c r="UT88" s="261"/>
      <c r="UU88" s="265"/>
      <c r="UV88" s="266"/>
      <c r="UW88" s="200"/>
      <c r="UX88" s="266"/>
      <c r="UY88" s="261"/>
      <c r="UZ88" s="265"/>
      <c r="VA88" s="266"/>
      <c r="VB88" s="200"/>
      <c r="VC88" s="266"/>
      <c r="VD88" s="261"/>
      <c r="VE88" s="265"/>
      <c r="VF88" s="266"/>
      <c r="VG88" s="200"/>
      <c r="VH88" s="266"/>
      <c r="VI88" s="261"/>
      <c r="VJ88" s="265"/>
      <c r="VK88" s="266"/>
      <c r="VL88" s="200"/>
      <c r="VM88" s="266"/>
      <c r="VN88" s="261"/>
      <c r="VO88" s="265"/>
      <c r="VP88" s="266"/>
      <c r="VQ88" s="200"/>
      <c r="VR88" s="266"/>
      <c r="VS88" s="261"/>
      <c r="VT88" s="265"/>
      <c r="VU88" s="266"/>
      <c r="VV88" s="200"/>
      <c r="VW88" s="266"/>
      <c r="VX88" s="261"/>
      <c r="VY88" s="265"/>
      <c r="VZ88" s="266"/>
      <c r="WA88" s="200"/>
      <c r="WB88" s="266"/>
      <c r="WC88" s="261"/>
      <c r="WD88" s="265"/>
      <c r="WE88" s="266"/>
      <c r="WF88" s="200"/>
      <c r="WG88" s="266"/>
      <c r="WH88" s="261"/>
      <c r="WI88" s="265"/>
      <c r="WJ88" s="266"/>
      <c r="WK88" s="200"/>
      <c r="WL88" s="266"/>
      <c r="WM88" s="261"/>
      <c r="WN88" s="265"/>
      <c r="WO88" s="266"/>
      <c r="WP88" s="200"/>
      <c r="WQ88" s="266"/>
      <c r="WR88" s="261"/>
      <c r="WS88" s="265"/>
      <c r="WT88" s="266"/>
      <c r="WU88" s="200"/>
      <c r="WV88" s="266"/>
      <c r="WW88" s="261"/>
      <c r="WX88" s="265"/>
      <c r="WY88" s="266"/>
      <c r="WZ88" s="200"/>
      <c r="XA88" s="266"/>
      <c r="XB88" s="261"/>
      <c r="XC88" s="265"/>
      <c r="XD88" s="266"/>
      <c r="XE88" s="200"/>
      <c r="XF88" s="266"/>
      <c r="XG88" s="261"/>
      <c r="XH88" s="265"/>
      <c r="XI88" s="266"/>
      <c r="XJ88" s="200"/>
      <c r="XK88" s="266"/>
      <c r="XL88" s="261"/>
      <c r="XM88" s="265"/>
      <c r="XN88" s="266"/>
      <c r="XO88" s="200"/>
      <c r="XP88" s="266"/>
      <c r="XQ88" s="261"/>
      <c r="XR88" s="265"/>
      <c r="XS88" s="266"/>
      <c r="XT88" s="200"/>
      <c r="XU88" s="266"/>
      <c r="XV88" s="261"/>
      <c r="XW88" s="265"/>
      <c r="XX88" s="266"/>
      <c r="XY88" s="200"/>
      <c r="XZ88" s="266"/>
      <c r="YA88" s="261"/>
      <c r="YB88" s="265"/>
      <c r="YC88" s="266"/>
      <c r="YD88" s="200"/>
      <c r="YE88" s="266"/>
      <c r="YF88" s="261"/>
      <c r="YG88" s="265"/>
      <c r="YH88" s="266"/>
      <c r="YI88" s="200"/>
      <c r="YJ88" s="266"/>
      <c r="YK88" s="261"/>
      <c r="YL88" s="265"/>
      <c r="YM88" s="266"/>
      <c r="YN88" s="200"/>
      <c r="YO88" s="266"/>
      <c r="YP88" s="261"/>
      <c r="YQ88" s="265"/>
      <c r="YR88" s="266"/>
      <c r="YS88" s="200"/>
      <c r="YT88" s="266"/>
      <c r="YU88" s="261"/>
      <c r="YV88" s="265"/>
      <c r="YW88" s="266"/>
      <c r="YX88" s="200"/>
      <c r="YY88" s="266"/>
      <c r="YZ88" s="261"/>
      <c r="ZA88" s="265"/>
      <c r="ZB88" s="266"/>
      <c r="ZC88" s="200"/>
      <c r="ZD88" s="266"/>
      <c r="ZE88" s="261"/>
      <c r="ZF88" s="265"/>
      <c r="ZG88" s="266"/>
      <c r="ZH88" s="200"/>
      <c r="ZI88" s="266"/>
      <c r="ZJ88" s="261"/>
      <c r="ZK88" s="265"/>
      <c r="ZL88" s="266"/>
      <c r="ZM88" s="200"/>
      <c r="ZN88" s="266"/>
      <c r="ZO88" s="261"/>
      <c r="ZP88" s="265"/>
      <c r="ZQ88" s="266"/>
      <c r="ZR88" s="200"/>
      <c r="ZS88" s="266"/>
      <c r="ZT88" s="261"/>
      <c r="ZU88" s="265"/>
      <c r="ZV88" s="266"/>
      <c r="ZW88" s="200"/>
      <c r="ZX88" s="266"/>
      <c r="ZY88" s="261"/>
      <c r="ZZ88" s="265"/>
      <c r="AAA88" s="266"/>
      <c r="AAB88" s="200"/>
      <c r="AAC88" s="266"/>
      <c r="AAD88" s="261"/>
      <c r="AAE88" s="265"/>
      <c r="AAF88" s="266"/>
      <c r="AAG88" s="200"/>
      <c r="AAH88" s="266"/>
      <c r="AAI88" s="261"/>
      <c r="AAJ88" s="265"/>
      <c r="AAK88" s="266"/>
      <c r="AAL88" s="200"/>
      <c r="AAM88" s="266"/>
      <c r="AAN88" s="261"/>
      <c r="AAO88" s="265"/>
      <c r="AAP88" s="266"/>
      <c r="AAQ88" s="200"/>
      <c r="AAR88" s="266"/>
      <c r="AAS88" s="261"/>
      <c r="AAT88" s="265"/>
      <c r="AAU88" s="266"/>
      <c r="AAV88" s="200"/>
      <c r="AAW88" s="266"/>
      <c r="AAX88" s="261"/>
      <c r="AAY88" s="265"/>
      <c r="AAZ88" s="266"/>
      <c r="ABA88" s="200"/>
      <c r="ABB88" s="266"/>
      <c r="ABC88" s="261"/>
      <c r="ABD88" s="265"/>
      <c r="ABE88" s="266"/>
      <c r="ABF88" s="200"/>
      <c r="ABG88" s="266"/>
      <c r="ABH88" s="261"/>
      <c r="ABI88" s="265"/>
      <c r="ABJ88" s="266"/>
      <c r="ABK88" s="200"/>
      <c r="ABL88" s="266"/>
      <c r="ABM88" s="261"/>
      <c r="ABN88" s="265"/>
      <c r="ABO88" s="266"/>
      <c r="ABP88" s="200"/>
      <c r="ABQ88" s="266"/>
      <c r="ABR88" s="261"/>
      <c r="ABS88" s="265"/>
      <c r="ABT88" s="266"/>
      <c r="ABU88" s="200"/>
      <c r="ABV88" s="266"/>
      <c r="ABW88" s="261"/>
      <c r="ABX88" s="265"/>
      <c r="ABY88" s="266"/>
      <c r="ABZ88" s="200"/>
      <c r="ACA88" s="266"/>
      <c r="ACB88" s="261"/>
      <c r="ACC88" s="265"/>
      <c r="ACD88" s="266"/>
      <c r="ACE88" s="200"/>
      <c r="ACF88" s="266"/>
      <c r="ACG88" s="261"/>
      <c r="ACH88" s="265"/>
      <c r="ACI88" s="266"/>
      <c r="ACJ88" s="200"/>
      <c r="ACK88" s="266"/>
      <c r="ACL88" s="261"/>
      <c r="ACM88" s="265"/>
      <c r="ACN88" s="266"/>
      <c r="ACO88" s="200"/>
      <c r="ACP88" s="266"/>
      <c r="ACQ88" s="261"/>
      <c r="ACR88" s="265"/>
      <c r="ACS88" s="266"/>
      <c r="ACT88" s="200"/>
      <c r="ACU88" s="266"/>
      <c r="ACV88" s="261"/>
      <c r="ACW88" s="265"/>
      <c r="ACX88" s="266"/>
      <c r="ACY88" s="200"/>
      <c r="ACZ88" s="266"/>
      <c r="ADA88" s="261"/>
      <c r="ADB88" s="265"/>
      <c r="ADC88" s="266"/>
      <c r="ADD88" s="200"/>
      <c r="ADE88" s="266"/>
      <c r="ADF88" s="261"/>
      <c r="ADG88" s="265"/>
      <c r="ADH88" s="266"/>
      <c r="ADI88" s="200"/>
      <c r="ADJ88" s="266"/>
      <c r="ADK88" s="261"/>
      <c r="ADL88" s="265"/>
      <c r="ADM88" s="266"/>
      <c r="ADN88" s="200"/>
      <c r="ADO88" s="266"/>
      <c r="ADP88" s="261"/>
      <c r="ADQ88" s="265"/>
      <c r="ADR88" s="266"/>
      <c r="ADS88" s="200"/>
      <c r="ADT88" s="266"/>
      <c r="ADU88" s="261"/>
      <c r="ADV88" s="265"/>
      <c r="ADW88" s="266"/>
      <c r="ADX88" s="200"/>
      <c r="ADY88" s="266"/>
      <c r="ADZ88" s="261"/>
      <c r="AEA88" s="265"/>
      <c r="AEB88" s="266"/>
      <c r="AEC88" s="200"/>
      <c r="AED88" s="266"/>
      <c r="AEE88" s="261"/>
      <c r="AEF88" s="265"/>
      <c r="AEG88" s="266"/>
      <c r="AEH88" s="200"/>
      <c r="AEI88" s="266"/>
      <c r="AEJ88" s="261"/>
      <c r="AEK88" s="265"/>
      <c r="AEL88" s="266"/>
      <c r="AEM88" s="200"/>
      <c r="AEN88" s="266"/>
      <c r="AEO88" s="261"/>
      <c r="AEP88" s="265"/>
      <c r="AEQ88" s="266"/>
      <c r="AER88" s="200"/>
      <c r="AES88" s="266"/>
      <c r="AET88" s="261"/>
      <c r="AEU88" s="265"/>
      <c r="AEV88" s="266"/>
      <c r="AEW88" s="200"/>
      <c r="AEX88" s="266"/>
      <c r="AEY88" s="261"/>
      <c r="AEZ88" s="265"/>
      <c r="AFA88" s="266"/>
      <c r="AFB88" s="200"/>
      <c r="AFC88" s="266"/>
      <c r="AFD88" s="261"/>
      <c r="AFE88" s="265"/>
      <c r="AFF88" s="266"/>
      <c r="AFG88" s="200"/>
      <c r="AFH88" s="266"/>
      <c r="AFI88" s="261"/>
      <c r="AFJ88" s="265"/>
      <c r="AFK88" s="266"/>
      <c r="AFL88" s="200"/>
      <c r="AFM88" s="266"/>
      <c r="AFN88" s="261"/>
      <c r="AFO88" s="265"/>
      <c r="AFP88" s="266"/>
      <c r="AFQ88" s="200"/>
      <c r="AFR88" s="266"/>
      <c r="AFS88" s="261"/>
      <c r="AFT88" s="265"/>
      <c r="AFU88" s="266"/>
      <c r="AFV88" s="200"/>
      <c r="AFW88" s="266"/>
      <c r="AFX88" s="261"/>
      <c r="AFY88" s="265"/>
      <c r="AFZ88" s="266"/>
      <c r="AGA88" s="200"/>
      <c r="AGB88" s="266"/>
      <c r="AGC88" s="261"/>
      <c r="AGD88" s="265"/>
      <c r="AGE88" s="266"/>
      <c r="AGF88" s="200"/>
      <c r="AGG88" s="266"/>
      <c r="AGH88" s="261"/>
      <c r="AGI88" s="265"/>
      <c r="AGJ88" s="266"/>
      <c r="AGK88" s="200"/>
      <c r="AGL88" s="266"/>
      <c r="AGM88" s="261"/>
      <c r="AGN88" s="265"/>
      <c r="AGO88" s="266"/>
      <c r="AGP88" s="200"/>
      <c r="AGQ88" s="266"/>
      <c r="AGR88" s="261"/>
      <c r="AGS88" s="265"/>
      <c r="AGT88" s="266"/>
      <c r="AGU88" s="200"/>
      <c r="AGV88" s="266"/>
      <c r="AGW88" s="261"/>
      <c r="AGX88" s="265"/>
      <c r="AGY88" s="266"/>
      <c r="AGZ88" s="200"/>
      <c r="AHA88" s="266"/>
      <c r="AHB88" s="261"/>
      <c r="AHC88" s="265"/>
      <c r="AHD88" s="266"/>
      <c r="AHE88" s="200"/>
      <c r="AHF88" s="266"/>
      <c r="AHG88" s="261"/>
      <c r="AHH88" s="265"/>
      <c r="AHI88" s="266"/>
      <c r="AHJ88" s="200"/>
      <c r="AHK88" s="266"/>
      <c r="AHL88" s="261"/>
      <c r="AHM88" s="265"/>
      <c r="AHN88" s="266"/>
      <c r="AHO88" s="200"/>
      <c r="AHP88" s="266"/>
      <c r="AHQ88" s="261"/>
      <c r="AHR88" s="265"/>
      <c r="AHS88" s="266"/>
      <c r="AHT88" s="200"/>
      <c r="AHU88" s="266"/>
      <c r="AHV88" s="261"/>
      <c r="AHW88" s="265"/>
      <c r="AHX88" s="266"/>
      <c r="AHY88" s="200"/>
      <c r="AHZ88" s="266"/>
      <c r="AIA88" s="261"/>
      <c r="AIB88" s="265"/>
      <c r="AIC88" s="266"/>
      <c r="AID88" s="200"/>
      <c r="AIE88" s="266"/>
      <c r="AIF88" s="261"/>
      <c r="AIG88" s="265"/>
      <c r="AIH88" s="266"/>
      <c r="AII88" s="200"/>
      <c r="AIJ88" s="266"/>
      <c r="AIK88" s="261"/>
      <c r="AIL88" s="265"/>
      <c r="AIM88" s="266"/>
      <c r="AIN88" s="200"/>
      <c r="AIO88" s="266"/>
      <c r="AIP88" s="261"/>
      <c r="AIQ88" s="265"/>
      <c r="AIR88" s="266"/>
      <c r="AIS88" s="200"/>
      <c r="AIT88" s="266"/>
      <c r="AIU88" s="261"/>
      <c r="AIV88" s="265"/>
      <c r="AIW88" s="266"/>
      <c r="AIX88" s="200"/>
      <c r="AIY88" s="266"/>
      <c r="AIZ88" s="261"/>
      <c r="AJA88" s="265"/>
      <c r="AJB88" s="266"/>
      <c r="AJC88" s="200"/>
      <c r="AJD88" s="266"/>
      <c r="AJE88" s="261"/>
      <c r="AJF88" s="265"/>
      <c r="AJG88" s="266"/>
      <c r="AJH88" s="200"/>
      <c r="AJI88" s="266"/>
      <c r="AJJ88" s="261"/>
      <c r="AJK88" s="265"/>
      <c r="AJL88" s="266"/>
      <c r="AJM88" s="200"/>
      <c r="AJN88" s="266"/>
      <c r="AJO88" s="261"/>
      <c r="AJP88" s="265"/>
      <c r="AJQ88" s="266"/>
      <c r="AJR88" s="200"/>
      <c r="AJS88" s="266"/>
      <c r="AJT88" s="261"/>
      <c r="AJU88" s="265"/>
      <c r="AJV88" s="266"/>
      <c r="AJW88" s="200"/>
      <c r="AJX88" s="266"/>
      <c r="AJY88" s="261"/>
      <c r="AJZ88" s="265"/>
      <c r="AKA88" s="266"/>
      <c r="AKB88" s="200"/>
      <c r="AKC88" s="266"/>
      <c r="AKD88" s="261"/>
      <c r="AKE88" s="265"/>
      <c r="AKF88" s="266"/>
      <c r="AKG88" s="200"/>
      <c r="AKH88" s="266"/>
      <c r="AKI88" s="261"/>
      <c r="AKJ88" s="265"/>
      <c r="AKK88" s="266"/>
      <c r="AKL88" s="200"/>
      <c r="AKM88" s="266"/>
      <c r="AKN88" s="261"/>
      <c r="AKO88" s="265"/>
      <c r="AKP88" s="266"/>
      <c r="AKQ88" s="200"/>
      <c r="AKR88" s="266"/>
      <c r="AKS88" s="261"/>
      <c r="AKT88" s="265"/>
      <c r="AKU88" s="266"/>
      <c r="AKV88" s="200"/>
      <c r="AKW88" s="266"/>
      <c r="AKX88" s="261"/>
      <c r="AKY88" s="265"/>
      <c r="AKZ88" s="266"/>
      <c r="ALA88" s="200"/>
      <c r="ALB88" s="266"/>
      <c r="ALC88" s="261"/>
      <c r="ALD88" s="265"/>
      <c r="ALE88" s="266"/>
      <c r="ALF88" s="200"/>
      <c r="ALG88" s="266"/>
      <c r="ALH88" s="261"/>
      <c r="ALI88" s="265"/>
      <c r="ALJ88" s="266"/>
      <c r="ALK88" s="200"/>
      <c r="ALL88" s="266"/>
      <c r="ALM88" s="261"/>
      <c r="ALN88" s="265"/>
      <c r="ALO88" s="266"/>
      <c r="ALP88" s="200"/>
      <c r="ALQ88" s="266"/>
      <c r="ALR88" s="261"/>
      <c r="ALS88" s="265"/>
      <c r="ALT88" s="266"/>
      <c r="ALU88" s="200"/>
      <c r="ALV88" s="266"/>
      <c r="ALW88" s="261"/>
      <c r="ALX88" s="265"/>
      <c r="ALY88" s="266"/>
      <c r="ALZ88" s="200"/>
      <c r="AMA88" s="266"/>
      <c r="AMB88" s="261"/>
      <c r="AMC88" s="265"/>
      <c r="AMD88" s="266"/>
      <c r="AME88" s="200"/>
      <c r="AMF88" s="266"/>
      <c r="AMG88" s="261"/>
      <c r="AMH88" s="265"/>
      <c r="AMI88" s="266"/>
      <c r="AMJ88" s="200"/>
      <c r="AMK88" s="266"/>
      <c r="AML88" s="261"/>
      <c r="AMM88" s="265"/>
      <c r="AMN88" s="266"/>
      <c r="AMO88" s="200"/>
      <c r="AMP88" s="266"/>
      <c r="AMQ88" s="261"/>
      <c r="AMR88" s="265"/>
      <c r="AMS88" s="266"/>
      <c r="AMT88" s="200"/>
      <c r="AMU88" s="266"/>
      <c r="AMV88" s="261"/>
      <c r="AMW88" s="265"/>
      <c r="AMX88" s="266"/>
      <c r="AMY88" s="200"/>
      <c r="AMZ88" s="266"/>
      <c r="ANA88" s="261"/>
      <c r="ANB88" s="265"/>
      <c r="ANC88" s="266"/>
      <c r="AND88" s="200"/>
      <c r="ANE88" s="266"/>
      <c r="ANF88" s="261"/>
      <c r="ANG88" s="265"/>
      <c r="ANH88" s="266"/>
      <c r="ANI88" s="200"/>
      <c r="ANJ88" s="266"/>
      <c r="ANK88" s="261"/>
      <c r="ANL88" s="265"/>
      <c r="ANM88" s="266"/>
      <c r="ANN88" s="200"/>
      <c r="ANO88" s="266"/>
      <c r="ANP88" s="261"/>
      <c r="ANQ88" s="265"/>
      <c r="ANR88" s="266"/>
      <c r="ANS88" s="200"/>
      <c r="ANT88" s="266"/>
      <c r="ANU88" s="261"/>
      <c r="ANV88" s="265"/>
      <c r="ANW88" s="266"/>
      <c r="ANX88" s="200"/>
      <c r="ANY88" s="266"/>
      <c r="ANZ88" s="261"/>
      <c r="AOA88" s="265"/>
      <c r="AOB88" s="266"/>
      <c r="AOC88" s="200"/>
      <c r="AOD88" s="266"/>
      <c r="AOE88" s="261"/>
      <c r="AOF88" s="265"/>
      <c r="AOG88" s="266"/>
      <c r="AOH88" s="200"/>
      <c r="AOI88" s="266"/>
      <c r="AOJ88" s="261"/>
      <c r="AOK88" s="265"/>
      <c r="AOL88" s="266"/>
      <c r="AOM88" s="200"/>
      <c r="AON88" s="266"/>
      <c r="AOO88" s="261"/>
      <c r="AOP88" s="265"/>
      <c r="AOQ88" s="266"/>
      <c r="AOR88" s="200"/>
      <c r="AOS88" s="266"/>
      <c r="AOT88" s="261"/>
      <c r="AOU88" s="265"/>
      <c r="AOV88" s="266"/>
      <c r="AOW88" s="200"/>
      <c r="AOX88" s="266"/>
      <c r="AOY88" s="261"/>
      <c r="AOZ88" s="265"/>
      <c r="APA88" s="266"/>
      <c r="APB88" s="200"/>
      <c r="APC88" s="266"/>
      <c r="APD88" s="261"/>
      <c r="APE88" s="265"/>
      <c r="APF88" s="266"/>
      <c r="APG88" s="200"/>
      <c r="APH88" s="266"/>
      <c r="API88" s="261"/>
      <c r="APJ88" s="265"/>
      <c r="APK88" s="266"/>
      <c r="APL88" s="200"/>
      <c r="APM88" s="266"/>
      <c r="APN88" s="261"/>
      <c r="APO88" s="265"/>
      <c r="APP88" s="266"/>
      <c r="APQ88" s="200"/>
      <c r="APR88" s="266"/>
      <c r="APS88" s="261"/>
      <c r="APT88" s="265"/>
      <c r="APU88" s="266"/>
      <c r="APV88" s="200"/>
      <c r="APW88" s="266"/>
      <c r="APX88" s="261"/>
      <c r="APY88" s="265"/>
      <c r="APZ88" s="266"/>
      <c r="AQA88" s="200"/>
      <c r="AQB88" s="266"/>
      <c r="AQC88" s="261"/>
      <c r="AQD88" s="265"/>
      <c r="AQE88" s="266"/>
      <c r="AQF88" s="200"/>
      <c r="AQG88" s="266"/>
      <c r="AQH88" s="261"/>
      <c r="AQI88" s="265"/>
      <c r="AQJ88" s="266"/>
      <c r="AQK88" s="200"/>
      <c r="AQL88" s="266"/>
      <c r="AQM88" s="261"/>
      <c r="AQN88" s="265"/>
      <c r="AQO88" s="266"/>
      <c r="AQP88" s="200"/>
      <c r="AQQ88" s="266"/>
      <c r="AQR88" s="261"/>
      <c r="AQS88" s="265"/>
      <c r="AQT88" s="266"/>
      <c r="AQU88" s="200"/>
      <c r="AQV88" s="266"/>
      <c r="AQW88" s="261"/>
      <c r="AQX88" s="265"/>
      <c r="AQY88" s="266"/>
      <c r="AQZ88" s="200"/>
      <c r="ARA88" s="266"/>
      <c r="ARB88" s="261"/>
      <c r="ARC88" s="265"/>
      <c r="ARD88" s="266"/>
      <c r="ARE88" s="200"/>
      <c r="ARF88" s="266"/>
      <c r="ARG88" s="261"/>
      <c r="ARH88" s="265"/>
      <c r="ARI88" s="266"/>
      <c r="ARJ88" s="200"/>
      <c r="ARK88" s="266"/>
      <c r="ARL88" s="261"/>
      <c r="ARM88" s="265"/>
      <c r="ARN88" s="266"/>
      <c r="ARO88" s="200"/>
      <c r="ARP88" s="266"/>
      <c r="ARQ88" s="261"/>
      <c r="ARR88" s="265"/>
      <c r="ARS88" s="266"/>
      <c r="ART88" s="200"/>
      <c r="ARU88" s="266"/>
      <c r="ARV88" s="261"/>
      <c r="ARW88" s="265"/>
      <c r="ARX88" s="266"/>
      <c r="ARY88" s="200"/>
      <c r="ARZ88" s="266"/>
      <c r="ASA88" s="261"/>
      <c r="ASB88" s="265"/>
      <c r="ASC88" s="266"/>
      <c r="ASD88" s="200"/>
      <c r="ASE88" s="266"/>
      <c r="ASF88" s="261"/>
      <c r="ASG88" s="265"/>
      <c r="ASH88" s="266"/>
      <c r="ASI88" s="200"/>
      <c r="ASJ88" s="266"/>
      <c r="ASK88" s="261"/>
      <c r="ASL88" s="265"/>
      <c r="ASM88" s="266"/>
      <c r="ASN88" s="200"/>
      <c r="ASO88" s="266"/>
      <c r="ASP88" s="261"/>
      <c r="ASQ88" s="265"/>
      <c r="ASR88" s="266"/>
      <c r="ASS88" s="200"/>
      <c r="AST88" s="266"/>
      <c r="ASU88" s="261"/>
      <c r="ASV88" s="265"/>
      <c r="ASW88" s="266"/>
      <c r="ASX88" s="200"/>
      <c r="ASY88" s="266"/>
      <c r="ASZ88" s="261"/>
      <c r="ATA88" s="265"/>
      <c r="ATB88" s="266"/>
      <c r="ATC88" s="200"/>
      <c r="ATD88" s="266"/>
      <c r="ATE88" s="261"/>
      <c r="ATF88" s="265"/>
      <c r="ATG88" s="266"/>
      <c r="ATH88" s="200"/>
      <c r="ATI88" s="266"/>
      <c r="ATJ88" s="261"/>
      <c r="ATK88" s="265"/>
      <c r="ATL88" s="266"/>
      <c r="ATM88" s="200"/>
      <c r="ATN88" s="266"/>
      <c r="ATO88" s="261"/>
      <c r="ATP88" s="265"/>
      <c r="ATQ88" s="266"/>
      <c r="ATR88" s="200"/>
      <c r="ATS88" s="266"/>
      <c r="ATT88" s="261"/>
      <c r="ATU88" s="265"/>
      <c r="ATV88" s="266"/>
      <c r="ATW88" s="200"/>
      <c r="ATX88" s="266"/>
      <c r="ATY88" s="261"/>
      <c r="ATZ88" s="265"/>
      <c r="AUA88" s="266"/>
      <c r="AUB88" s="200"/>
      <c r="AUC88" s="266"/>
      <c r="AUD88" s="261"/>
      <c r="AUE88" s="265"/>
      <c r="AUF88" s="266"/>
      <c r="AUG88" s="200"/>
      <c r="AUH88" s="266"/>
      <c r="AUI88" s="261"/>
      <c r="AUJ88" s="265"/>
      <c r="AUK88" s="266"/>
      <c r="AUL88" s="200"/>
      <c r="AUM88" s="266"/>
      <c r="AUN88" s="261"/>
      <c r="AUO88" s="265"/>
      <c r="AUP88" s="266"/>
      <c r="AUQ88" s="200"/>
      <c r="AUR88" s="266"/>
      <c r="AUS88" s="261"/>
      <c r="AUT88" s="265"/>
      <c r="AUU88" s="266"/>
      <c r="AUV88" s="200"/>
      <c r="AUW88" s="266"/>
      <c r="AUX88" s="261"/>
      <c r="AUY88" s="265"/>
      <c r="AUZ88" s="266"/>
      <c r="AVA88" s="200"/>
      <c r="AVB88" s="266"/>
      <c r="AVC88" s="261"/>
      <c r="AVD88" s="265"/>
      <c r="AVE88" s="266"/>
      <c r="AVF88" s="200"/>
      <c r="AVG88" s="266"/>
      <c r="AVH88" s="261"/>
      <c r="AVI88" s="265"/>
      <c r="AVJ88" s="266"/>
      <c r="AVK88" s="200"/>
      <c r="AVL88" s="266"/>
      <c r="AVM88" s="261"/>
      <c r="AVN88" s="265"/>
      <c r="AVO88" s="266"/>
      <c r="AVP88" s="200"/>
      <c r="AVQ88" s="266"/>
      <c r="AVR88" s="261"/>
      <c r="AVS88" s="265"/>
      <c r="AVT88" s="266"/>
      <c r="AVU88" s="200"/>
      <c r="AVV88" s="266"/>
      <c r="AVW88" s="261"/>
      <c r="AVX88" s="265"/>
      <c r="AVY88" s="266"/>
      <c r="AVZ88" s="200"/>
      <c r="AWA88" s="266"/>
      <c r="AWB88" s="261"/>
      <c r="AWC88" s="265"/>
      <c r="AWD88" s="266"/>
      <c r="AWE88" s="200"/>
      <c r="AWF88" s="266"/>
      <c r="AWG88" s="261"/>
      <c r="AWH88" s="265"/>
      <c r="AWI88" s="266"/>
      <c r="AWJ88" s="200"/>
      <c r="AWK88" s="266"/>
      <c r="AWL88" s="261"/>
      <c r="AWM88" s="265"/>
      <c r="AWN88" s="266"/>
      <c r="AWO88" s="200"/>
      <c r="AWP88" s="266"/>
      <c r="AWQ88" s="261"/>
      <c r="AWR88" s="265"/>
      <c r="AWS88" s="266"/>
      <c r="AWT88" s="200"/>
      <c r="AWU88" s="266"/>
      <c r="AWV88" s="261"/>
      <c r="AWW88" s="265"/>
      <c r="AWX88" s="266"/>
      <c r="AWY88" s="200"/>
      <c r="AWZ88" s="266"/>
      <c r="AXA88" s="261"/>
      <c r="AXB88" s="265"/>
      <c r="AXC88" s="266"/>
      <c r="AXD88" s="200"/>
      <c r="AXE88" s="266"/>
      <c r="AXF88" s="261"/>
      <c r="AXG88" s="265"/>
      <c r="AXH88" s="266"/>
      <c r="AXI88" s="200"/>
      <c r="AXJ88" s="266"/>
      <c r="AXK88" s="261"/>
      <c r="AXL88" s="265"/>
      <c r="AXM88" s="266"/>
      <c r="AXN88" s="200"/>
      <c r="AXO88" s="266"/>
      <c r="AXP88" s="261"/>
      <c r="AXQ88" s="265"/>
      <c r="AXR88" s="266"/>
      <c r="AXS88" s="200"/>
      <c r="AXT88" s="266"/>
      <c r="AXU88" s="261"/>
      <c r="AXV88" s="265"/>
      <c r="AXW88" s="266"/>
      <c r="AXX88" s="200"/>
      <c r="AXY88" s="266"/>
      <c r="AXZ88" s="261"/>
      <c r="AYA88" s="265"/>
      <c r="AYB88" s="266"/>
      <c r="AYC88" s="200"/>
      <c r="AYD88" s="266"/>
      <c r="AYE88" s="261"/>
      <c r="AYF88" s="265"/>
      <c r="AYG88" s="266"/>
      <c r="AYH88" s="200"/>
      <c r="AYI88" s="266"/>
      <c r="AYJ88" s="261"/>
      <c r="AYK88" s="265"/>
      <c r="AYL88" s="266"/>
      <c r="AYM88" s="200"/>
      <c r="AYN88" s="266"/>
      <c r="AYO88" s="261"/>
      <c r="AYP88" s="265"/>
      <c r="AYQ88" s="266"/>
      <c r="AYR88" s="200"/>
      <c r="AYS88" s="266"/>
      <c r="AYT88" s="261"/>
      <c r="AYU88" s="265"/>
      <c r="AYV88" s="266"/>
      <c r="AYW88" s="200"/>
      <c r="AYX88" s="266"/>
      <c r="AYY88" s="261"/>
      <c r="AYZ88" s="265"/>
      <c r="AZA88" s="266"/>
      <c r="AZB88" s="200"/>
      <c r="AZC88" s="266"/>
      <c r="AZD88" s="261"/>
      <c r="AZE88" s="265"/>
      <c r="AZF88" s="266"/>
      <c r="AZG88" s="200"/>
      <c r="AZH88" s="266"/>
      <c r="AZI88" s="261"/>
      <c r="AZJ88" s="265"/>
      <c r="AZK88" s="266"/>
      <c r="AZL88" s="200"/>
      <c r="AZM88" s="266"/>
      <c r="AZN88" s="261"/>
      <c r="AZO88" s="265"/>
      <c r="AZP88" s="266"/>
      <c r="AZQ88" s="200"/>
      <c r="AZR88" s="266"/>
      <c r="AZS88" s="261"/>
      <c r="AZT88" s="265"/>
      <c r="AZU88" s="266"/>
      <c r="AZV88" s="200"/>
      <c r="AZW88" s="266"/>
      <c r="AZX88" s="261"/>
      <c r="AZY88" s="265"/>
      <c r="AZZ88" s="266"/>
      <c r="BAA88" s="200"/>
      <c r="BAB88" s="266"/>
      <c r="BAC88" s="261"/>
      <c r="BAD88" s="265"/>
      <c r="BAE88" s="266"/>
      <c r="BAF88" s="200"/>
      <c r="BAG88" s="266"/>
      <c r="BAH88" s="261"/>
      <c r="BAI88" s="265"/>
      <c r="BAJ88" s="266"/>
      <c r="BAK88" s="200"/>
      <c r="BAL88" s="266"/>
      <c r="BAM88" s="261"/>
      <c r="BAN88" s="265"/>
      <c r="BAO88" s="266"/>
      <c r="BAP88" s="200"/>
      <c r="BAQ88" s="266"/>
      <c r="BAR88" s="261"/>
      <c r="BAS88" s="265"/>
      <c r="BAT88" s="266"/>
      <c r="BAU88" s="200"/>
      <c r="BAV88" s="266"/>
      <c r="BAW88" s="261"/>
      <c r="BAX88" s="265"/>
      <c r="BAY88" s="266"/>
      <c r="BAZ88" s="200"/>
      <c r="BBA88" s="266"/>
      <c r="BBB88" s="261"/>
      <c r="BBC88" s="265"/>
      <c r="BBD88" s="266"/>
      <c r="BBE88" s="200"/>
      <c r="BBF88" s="266"/>
      <c r="BBG88" s="261"/>
      <c r="BBH88" s="265"/>
      <c r="BBI88" s="266"/>
      <c r="BBJ88" s="200"/>
      <c r="BBK88" s="266"/>
      <c r="BBL88" s="261"/>
      <c r="BBM88" s="265"/>
      <c r="BBN88" s="266"/>
      <c r="BBO88" s="200"/>
      <c r="BBP88" s="266"/>
      <c r="BBQ88" s="261"/>
      <c r="BBR88" s="265"/>
      <c r="BBS88" s="266"/>
      <c r="BBT88" s="200"/>
      <c r="BBU88" s="266"/>
      <c r="BBV88" s="261"/>
      <c r="BBW88" s="265"/>
      <c r="BBX88" s="266"/>
      <c r="BBY88" s="200"/>
      <c r="BBZ88" s="266"/>
      <c r="BCA88" s="261"/>
      <c r="BCB88" s="265"/>
      <c r="BCC88" s="266"/>
      <c r="BCD88" s="200"/>
      <c r="BCE88" s="266"/>
      <c r="BCF88" s="261"/>
      <c r="BCG88" s="265"/>
      <c r="BCH88" s="266"/>
      <c r="BCI88" s="200"/>
      <c r="BCJ88" s="266"/>
      <c r="BCK88" s="261"/>
      <c r="BCL88" s="265"/>
      <c r="BCM88" s="266"/>
      <c r="BCN88" s="200"/>
      <c r="BCO88" s="266"/>
      <c r="BCP88" s="261"/>
      <c r="BCQ88" s="265"/>
      <c r="BCR88" s="266"/>
      <c r="BCS88" s="200"/>
      <c r="BCT88" s="266"/>
      <c r="BCU88" s="261"/>
      <c r="BCV88" s="265"/>
      <c r="BCW88" s="266"/>
      <c r="BCX88" s="200"/>
      <c r="BCY88" s="266"/>
      <c r="BCZ88" s="261"/>
      <c r="BDA88" s="265"/>
      <c r="BDB88" s="266"/>
      <c r="BDC88" s="200"/>
      <c r="BDD88" s="266"/>
      <c r="BDE88" s="261"/>
      <c r="BDF88" s="265"/>
      <c r="BDG88" s="266"/>
      <c r="BDH88" s="200"/>
      <c r="BDI88" s="266"/>
      <c r="BDJ88" s="261"/>
      <c r="BDK88" s="265"/>
      <c r="BDL88" s="266"/>
      <c r="BDM88" s="200"/>
      <c r="BDN88" s="266"/>
      <c r="BDO88" s="261"/>
      <c r="BDP88" s="265"/>
      <c r="BDQ88" s="266"/>
      <c r="BDR88" s="200"/>
      <c r="BDS88" s="266"/>
      <c r="BDT88" s="261"/>
      <c r="BDU88" s="265"/>
      <c r="BDV88" s="266"/>
      <c r="BDW88" s="200"/>
      <c r="BDX88" s="266"/>
      <c r="BDY88" s="261"/>
      <c r="BDZ88" s="265"/>
      <c r="BEA88" s="266"/>
      <c r="BEB88" s="200"/>
      <c r="BEC88" s="266"/>
      <c r="BED88" s="261"/>
      <c r="BEE88" s="265"/>
      <c r="BEF88" s="266"/>
      <c r="BEG88" s="200"/>
      <c r="BEH88" s="266"/>
      <c r="BEI88" s="261"/>
      <c r="BEJ88" s="265"/>
      <c r="BEK88" s="266"/>
      <c r="BEL88" s="200"/>
      <c r="BEM88" s="266"/>
      <c r="BEN88" s="261"/>
      <c r="BEO88" s="265"/>
      <c r="BEP88" s="266"/>
      <c r="BEQ88" s="200"/>
      <c r="BER88" s="266"/>
      <c r="BES88" s="261"/>
      <c r="BET88" s="265"/>
      <c r="BEU88" s="266"/>
      <c r="BEV88" s="200"/>
      <c r="BEW88" s="266"/>
      <c r="BEX88" s="261"/>
      <c r="BEY88" s="265"/>
      <c r="BEZ88" s="266"/>
      <c r="BFA88" s="200"/>
      <c r="BFB88" s="266"/>
      <c r="BFC88" s="261"/>
      <c r="BFD88" s="265"/>
      <c r="BFE88" s="266"/>
      <c r="BFF88" s="200"/>
      <c r="BFG88" s="266"/>
      <c r="BFH88" s="261"/>
      <c r="BFI88" s="265"/>
      <c r="BFJ88" s="266"/>
      <c r="BFK88" s="200"/>
      <c r="BFL88" s="266"/>
      <c r="BFM88" s="261"/>
      <c r="BFN88" s="265"/>
      <c r="BFO88" s="266"/>
      <c r="BFP88" s="200"/>
      <c r="BFQ88" s="266"/>
      <c r="BFR88" s="261"/>
      <c r="BFS88" s="265"/>
      <c r="BFT88" s="266"/>
      <c r="BFU88" s="200"/>
      <c r="BFV88" s="266"/>
      <c r="BFW88" s="261"/>
      <c r="BFX88" s="265"/>
      <c r="BFY88" s="266"/>
      <c r="BFZ88" s="200"/>
      <c r="BGA88" s="266"/>
      <c r="BGB88" s="261"/>
      <c r="BGC88" s="265"/>
      <c r="BGD88" s="266"/>
      <c r="BGE88" s="200"/>
      <c r="BGF88" s="266"/>
      <c r="BGG88" s="261"/>
      <c r="BGH88" s="265"/>
      <c r="BGI88" s="266"/>
      <c r="BGJ88" s="200"/>
      <c r="BGK88" s="266"/>
      <c r="BGL88" s="261"/>
      <c r="BGM88" s="265"/>
      <c r="BGN88" s="266"/>
      <c r="BGO88" s="200"/>
      <c r="BGP88" s="266"/>
      <c r="BGQ88" s="261"/>
      <c r="BGR88" s="265"/>
      <c r="BGS88" s="266"/>
      <c r="BGT88" s="200"/>
      <c r="BGU88" s="266"/>
      <c r="BGV88" s="261"/>
      <c r="BGW88" s="265"/>
      <c r="BGX88" s="266"/>
      <c r="BGY88" s="200"/>
      <c r="BGZ88" s="266"/>
      <c r="BHA88" s="261"/>
      <c r="BHB88" s="265"/>
      <c r="BHC88" s="266"/>
      <c r="BHD88" s="200"/>
      <c r="BHE88" s="266"/>
      <c r="BHF88" s="261"/>
      <c r="BHG88" s="265"/>
      <c r="BHH88" s="266"/>
      <c r="BHI88" s="200"/>
      <c r="BHJ88" s="266"/>
      <c r="BHK88" s="261"/>
      <c r="BHL88" s="265"/>
      <c r="BHM88" s="266"/>
      <c r="BHN88" s="200"/>
      <c r="BHO88" s="266"/>
      <c r="BHP88" s="261"/>
      <c r="BHQ88" s="265"/>
      <c r="BHR88" s="266"/>
      <c r="BHS88" s="200"/>
      <c r="BHT88" s="266"/>
      <c r="BHU88" s="261"/>
      <c r="BHV88" s="265"/>
      <c r="BHW88" s="266"/>
      <c r="BHX88" s="200"/>
      <c r="BHY88" s="266"/>
      <c r="BHZ88" s="261"/>
      <c r="BIA88" s="265"/>
      <c r="BIB88" s="266"/>
      <c r="BIC88" s="200"/>
      <c r="BID88" s="266"/>
      <c r="BIE88" s="261"/>
      <c r="BIF88" s="265"/>
      <c r="BIG88" s="266"/>
      <c r="BIH88" s="200"/>
      <c r="BII88" s="266"/>
      <c r="BIJ88" s="261"/>
      <c r="BIK88" s="265"/>
      <c r="BIL88" s="266"/>
      <c r="BIM88" s="200"/>
      <c r="BIN88" s="266"/>
      <c r="BIO88" s="261"/>
      <c r="BIP88" s="265"/>
      <c r="BIQ88" s="266"/>
      <c r="BIR88" s="200"/>
      <c r="BIS88" s="266"/>
      <c r="BIT88" s="261"/>
      <c r="BIU88" s="265"/>
      <c r="BIV88" s="266"/>
      <c r="BIW88" s="200"/>
      <c r="BIX88" s="266"/>
      <c r="BIY88" s="261"/>
      <c r="BIZ88" s="265"/>
      <c r="BJA88" s="266"/>
      <c r="BJB88" s="200"/>
      <c r="BJC88" s="266"/>
      <c r="BJD88" s="261"/>
      <c r="BJE88" s="265"/>
      <c r="BJF88" s="266"/>
      <c r="BJG88" s="200"/>
      <c r="BJH88" s="266"/>
      <c r="BJI88" s="261"/>
      <c r="BJJ88" s="265"/>
      <c r="BJK88" s="266"/>
      <c r="BJL88" s="200"/>
      <c r="BJM88" s="266"/>
      <c r="BJN88" s="261"/>
      <c r="BJO88" s="265"/>
      <c r="BJP88" s="266"/>
      <c r="BJQ88" s="200"/>
      <c r="BJR88" s="266"/>
      <c r="BJS88" s="261"/>
      <c r="BJT88" s="265"/>
      <c r="BJU88" s="266"/>
      <c r="BJV88" s="200"/>
      <c r="BJW88" s="266"/>
      <c r="BJX88" s="261"/>
      <c r="BJY88" s="265"/>
      <c r="BJZ88" s="266"/>
      <c r="BKA88" s="200"/>
      <c r="BKB88" s="266"/>
      <c r="BKC88" s="261"/>
      <c r="BKD88" s="265"/>
      <c r="BKE88" s="266"/>
      <c r="BKF88" s="200"/>
      <c r="BKG88" s="266"/>
      <c r="BKH88" s="261"/>
      <c r="BKI88" s="265"/>
      <c r="BKJ88" s="266"/>
      <c r="BKK88" s="200"/>
      <c r="BKL88" s="266"/>
      <c r="BKM88" s="261"/>
      <c r="BKN88" s="265"/>
      <c r="BKO88" s="266"/>
      <c r="BKP88" s="200"/>
      <c r="BKQ88" s="266"/>
      <c r="BKR88" s="261"/>
      <c r="BKS88" s="265"/>
      <c r="BKT88" s="266"/>
      <c r="BKU88" s="200"/>
      <c r="BKV88" s="266"/>
      <c r="BKW88" s="261"/>
      <c r="BKX88" s="265"/>
      <c r="BKY88" s="266"/>
      <c r="BKZ88" s="200"/>
      <c r="BLA88" s="266"/>
      <c r="BLB88" s="261"/>
      <c r="BLC88" s="265"/>
      <c r="BLD88" s="266"/>
      <c r="BLE88" s="200"/>
      <c r="BLF88" s="266"/>
      <c r="BLG88" s="261"/>
      <c r="BLH88" s="265"/>
      <c r="BLI88" s="266"/>
      <c r="BLJ88" s="200"/>
      <c r="BLK88" s="266"/>
      <c r="BLL88" s="261"/>
      <c r="BLM88" s="265"/>
      <c r="BLN88" s="266"/>
      <c r="BLO88" s="200"/>
      <c r="BLP88" s="266"/>
      <c r="BLQ88" s="261"/>
      <c r="BLR88" s="265"/>
      <c r="BLS88" s="266"/>
      <c r="BLT88" s="200"/>
      <c r="BLU88" s="266"/>
      <c r="BLV88" s="261"/>
      <c r="BLW88" s="265"/>
      <c r="BLX88" s="266"/>
      <c r="BLY88" s="200"/>
      <c r="BLZ88" s="266"/>
      <c r="BMA88" s="261"/>
      <c r="BMB88" s="265"/>
      <c r="BMC88" s="266"/>
      <c r="BMD88" s="200"/>
      <c r="BME88" s="266"/>
      <c r="BMF88" s="261"/>
      <c r="BMG88" s="265"/>
      <c r="BMH88" s="266"/>
      <c r="BMI88" s="200"/>
      <c r="BMJ88" s="266"/>
      <c r="BMK88" s="261"/>
      <c r="BML88" s="265"/>
      <c r="BMM88" s="266"/>
      <c r="BMN88" s="200"/>
      <c r="BMO88" s="266"/>
      <c r="BMP88" s="261"/>
      <c r="BMQ88" s="265"/>
      <c r="BMR88" s="266"/>
      <c r="BMS88" s="200"/>
      <c r="BMT88" s="266"/>
      <c r="BMU88" s="261"/>
      <c r="BMV88" s="265"/>
      <c r="BMW88" s="266"/>
      <c r="BMX88" s="200"/>
      <c r="BMY88" s="266"/>
      <c r="BMZ88" s="261"/>
      <c r="BNA88" s="265"/>
      <c r="BNB88" s="266"/>
      <c r="BNC88" s="200"/>
      <c r="BND88" s="266"/>
      <c r="BNE88" s="261"/>
      <c r="BNF88" s="265"/>
      <c r="BNG88" s="266"/>
      <c r="BNH88" s="200"/>
      <c r="BNI88" s="266"/>
      <c r="BNJ88" s="261"/>
      <c r="BNK88" s="265"/>
      <c r="BNL88" s="266"/>
      <c r="BNM88" s="200"/>
      <c r="BNN88" s="266"/>
      <c r="BNO88" s="261"/>
      <c r="BNP88" s="265"/>
      <c r="BNQ88" s="266"/>
      <c r="BNR88" s="200"/>
      <c r="BNS88" s="266"/>
      <c r="BNT88" s="261"/>
      <c r="BNU88" s="265"/>
      <c r="BNV88" s="266"/>
      <c r="BNW88" s="200"/>
      <c r="BNX88" s="266"/>
      <c r="BNY88" s="261"/>
      <c r="BNZ88" s="265"/>
      <c r="BOA88" s="266"/>
      <c r="BOB88" s="200"/>
      <c r="BOC88" s="266"/>
      <c r="BOD88" s="261"/>
      <c r="BOE88" s="265"/>
      <c r="BOF88" s="266"/>
      <c r="BOG88" s="200"/>
      <c r="BOH88" s="266"/>
      <c r="BOI88" s="261"/>
      <c r="BOJ88" s="265"/>
      <c r="BOK88" s="266"/>
      <c r="BOL88" s="200"/>
      <c r="BOM88" s="266"/>
      <c r="BON88" s="261"/>
      <c r="BOO88" s="265"/>
      <c r="BOP88" s="266"/>
      <c r="BOQ88" s="200"/>
      <c r="BOR88" s="266"/>
      <c r="BOS88" s="261"/>
      <c r="BOT88" s="265"/>
      <c r="BOU88" s="266"/>
      <c r="BOV88" s="200"/>
      <c r="BOW88" s="266"/>
      <c r="BOX88" s="261"/>
      <c r="BOY88" s="265"/>
      <c r="BOZ88" s="266"/>
      <c r="BPA88" s="200"/>
      <c r="BPB88" s="266"/>
      <c r="BPC88" s="261"/>
      <c r="BPD88" s="265"/>
      <c r="BPE88" s="266"/>
      <c r="BPF88" s="200"/>
      <c r="BPG88" s="266"/>
      <c r="BPH88" s="261"/>
      <c r="BPI88" s="265"/>
      <c r="BPJ88" s="266"/>
      <c r="BPK88" s="200"/>
      <c r="BPL88" s="266"/>
      <c r="BPM88" s="261"/>
      <c r="BPN88" s="265"/>
      <c r="BPO88" s="266"/>
      <c r="BPP88" s="200"/>
      <c r="BPQ88" s="266"/>
      <c r="BPR88" s="261"/>
      <c r="BPS88" s="265"/>
      <c r="BPT88" s="266"/>
      <c r="BPU88" s="200"/>
      <c r="BPV88" s="266"/>
      <c r="BPW88" s="261"/>
      <c r="BPX88" s="265"/>
      <c r="BPY88" s="266"/>
      <c r="BPZ88" s="200"/>
      <c r="BQA88" s="266"/>
      <c r="BQB88" s="261"/>
      <c r="BQC88" s="265"/>
      <c r="BQD88" s="266"/>
      <c r="BQE88" s="200"/>
      <c r="BQF88" s="266"/>
      <c r="BQG88" s="261"/>
      <c r="BQH88" s="265"/>
      <c r="BQI88" s="266"/>
      <c r="BQJ88" s="200"/>
      <c r="BQK88" s="266"/>
      <c r="BQL88" s="261"/>
      <c r="BQM88" s="265"/>
      <c r="BQN88" s="266"/>
      <c r="BQO88" s="200"/>
      <c r="BQP88" s="266"/>
      <c r="BQQ88" s="261"/>
      <c r="BQR88" s="265"/>
      <c r="BQS88" s="266"/>
      <c r="BQT88" s="200"/>
      <c r="BQU88" s="266"/>
      <c r="BQV88" s="261"/>
      <c r="BQW88" s="265"/>
      <c r="BQX88" s="266"/>
      <c r="BQY88" s="200"/>
      <c r="BQZ88" s="266"/>
      <c r="BRA88" s="261"/>
      <c r="BRB88" s="265"/>
      <c r="BRC88" s="266"/>
      <c r="BRD88" s="200"/>
      <c r="BRE88" s="266"/>
      <c r="BRF88" s="261"/>
      <c r="BRG88" s="265"/>
      <c r="BRH88" s="266"/>
      <c r="BRI88" s="200"/>
      <c r="BRJ88" s="266"/>
      <c r="BRK88" s="261"/>
      <c r="BRL88" s="265"/>
      <c r="BRM88" s="266"/>
      <c r="BRN88" s="200"/>
      <c r="BRO88" s="266"/>
      <c r="BRP88" s="261"/>
      <c r="BRQ88" s="265"/>
      <c r="BRR88" s="266"/>
      <c r="BRS88" s="200"/>
      <c r="BRT88" s="266"/>
      <c r="BRU88" s="261"/>
      <c r="BRV88" s="265"/>
      <c r="BRW88" s="266"/>
      <c r="BRX88" s="200"/>
      <c r="BRY88" s="266"/>
      <c r="BRZ88" s="261"/>
      <c r="BSA88" s="265"/>
      <c r="BSB88" s="266"/>
      <c r="BSC88" s="200"/>
      <c r="BSD88" s="266"/>
      <c r="BSE88" s="261"/>
      <c r="BSF88" s="265"/>
      <c r="BSG88" s="266"/>
      <c r="BSH88" s="200"/>
      <c r="BSI88" s="266"/>
      <c r="BSJ88" s="261"/>
      <c r="BSK88" s="265"/>
      <c r="BSL88" s="266"/>
      <c r="BSM88" s="200"/>
      <c r="BSN88" s="266"/>
      <c r="BSO88" s="261"/>
      <c r="BSP88" s="265"/>
      <c r="BSQ88" s="266"/>
      <c r="BSR88" s="200"/>
      <c r="BSS88" s="266"/>
      <c r="BST88" s="261"/>
      <c r="BSU88" s="265"/>
      <c r="BSV88" s="266"/>
      <c r="BSW88" s="200"/>
      <c r="BSX88" s="266"/>
      <c r="BSY88" s="261"/>
      <c r="BSZ88" s="265"/>
      <c r="BTA88" s="266"/>
      <c r="BTB88" s="200"/>
      <c r="BTC88" s="266"/>
      <c r="BTD88" s="261"/>
      <c r="BTE88" s="265"/>
      <c r="BTF88" s="266"/>
      <c r="BTG88" s="200"/>
      <c r="BTH88" s="266"/>
      <c r="BTI88" s="261"/>
      <c r="BTJ88" s="265"/>
      <c r="BTK88" s="266"/>
      <c r="BTL88" s="200"/>
      <c r="BTM88" s="266"/>
      <c r="BTN88" s="261"/>
      <c r="BTO88" s="265"/>
      <c r="BTP88" s="266"/>
      <c r="BTQ88" s="200"/>
      <c r="BTR88" s="266"/>
      <c r="BTS88" s="261"/>
      <c r="BTT88" s="265"/>
      <c r="BTU88" s="266"/>
      <c r="BTV88" s="200"/>
      <c r="BTW88" s="266"/>
      <c r="BTX88" s="261"/>
      <c r="BTY88" s="265"/>
      <c r="BTZ88" s="266"/>
      <c r="BUA88" s="200"/>
      <c r="BUB88" s="266"/>
      <c r="BUC88" s="261"/>
      <c r="BUD88" s="265"/>
      <c r="BUE88" s="266"/>
      <c r="BUF88" s="200"/>
      <c r="BUG88" s="266"/>
      <c r="BUH88" s="261"/>
      <c r="BUI88" s="265"/>
      <c r="BUJ88" s="266"/>
      <c r="BUK88" s="200"/>
      <c r="BUL88" s="266"/>
      <c r="BUM88" s="261"/>
      <c r="BUN88" s="265"/>
      <c r="BUO88" s="266"/>
      <c r="BUP88" s="200"/>
      <c r="BUQ88" s="266"/>
      <c r="BUR88" s="261"/>
      <c r="BUS88" s="265"/>
      <c r="BUT88" s="266"/>
      <c r="BUU88" s="200"/>
      <c r="BUV88" s="266"/>
      <c r="BUW88" s="261"/>
      <c r="BUX88" s="265"/>
      <c r="BUY88" s="266"/>
      <c r="BUZ88" s="200"/>
      <c r="BVA88" s="266"/>
      <c r="BVB88" s="261"/>
      <c r="BVC88" s="265"/>
      <c r="BVD88" s="266"/>
      <c r="BVE88" s="200"/>
      <c r="BVF88" s="266"/>
      <c r="BVG88" s="261"/>
      <c r="BVH88" s="265"/>
      <c r="BVI88" s="266"/>
      <c r="BVJ88" s="200"/>
      <c r="BVK88" s="266"/>
      <c r="BVL88" s="261"/>
      <c r="BVM88" s="265"/>
      <c r="BVN88" s="266"/>
      <c r="BVO88" s="200"/>
      <c r="BVP88" s="266"/>
      <c r="BVQ88" s="261"/>
      <c r="BVR88" s="265"/>
      <c r="BVS88" s="266"/>
      <c r="BVT88" s="200"/>
      <c r="BVU88" s="266"/>
      <c r="BVV88" s="261"/>
      <c r="BVW88" s="265"/>
      <c r="BVX88" s="266"/>
      <c r="BVY88" s="200"/>
      <c r="BVZ88" s="266"/>
      <c r="BWA88" s="261"/>
      <c r="BWB88" s="265"/>
      <c r="BWC88" s="266"/>
      <c r="BWD88" s="200"/>
      <c r="BWE88" s="266"/>
      <c r="BWF88" s="261"/>
      <c r="BWG88" s="265"/>
      <c r="BWH88" s="266"/>
      <c r="BWI88" s="200"/>
      <c r="BWJ88" s="266"/>
      <c r="BWK88" s="261"/>
      <c r="BWL88" s="265"/>
      <c r="BWM88" s="266"/>
      <c r="BWN88" s="200"/>
      <c r="BWO88" s="266"/>
      <c r="BWP88" s="261"/>
      <c r="BWQ88" s="265"/>
      <c r="BWR88" s="266"/>
      <c r="BWS88" s="200"/>
      <c r="BWT88" s="266"/>
      <c r="BWU88" s="261"/>
      <c r="BWV88" s="265"/>
      <c r="BWW88" s="266"/>
      <c r="BWX88" s="200"/>
      <c r="BWY88" s="266"/>
      <c r="BWZ88" s="261"/>
      <c r="BXA88" s="265"/>
      <c r="BXB88" s="266"/>
      <c r="BXC88" s="200"/>
      <c r="BXD88" s="266"/>
      <c r="BXE88" s="261"/>
      <c r="BXF88" s="265"/>
      <c r="BXG88" s="266"/>
      <c r="BXH88" s="200"/>
      <c r="BXI88" s="266"/>
      <c r="BXJ88" s="261"/>
      <c r="BXK88" s="265"/>
      <c r="BXL88" s="266"/>
      <c r="BXM88" s="200"/>
      <c r="BXN88" s="266"/>
      <c r="BXO88" s="261"/>
      <c r="BXP88" s="265"/>
      <c r="BXQ88" s="266"/>
      <c r="BXR88" s="200"/>
      <c r="BXS88" s="266"/>
      <c r="BXT88" s="261"/>
      <c r="BXU88" s="265"/>
      <c r="BXV88" s="266"/>
      <c r="BXW88" s="200"/>
      <c r="BXX88" s="266"/>
      <c r="BXY88" s="261"/>
      <c r="BXZ88" s="265"/>
      <c r="BYA88" s="266"/>
      <c r="BYB88" s="200"/>
      <c r="BYC88" s="266"/>
      <c r="BYD88" s="261"/>
      <c r="BYE88" s="265"/>
      <c r="BYF88" s="266"/>
      <c r="BYG88" s="200"/>
      <c r="BYH88" s="266"/>
      <c r="BYI88" s="261"/>
      <c r="BYJ88" s="265"/>
      <c r="BYK88" s="266"/>
      <c r="BYL88" s="200"/>
      <c r="BYM88" s="266"/>
      <c r="BYN88" s="261"/>
      <c r="BYO88" s="265"/>
      <c r="BYP88" s="266"/>
      <c r="BYQ88" s="200"/>
      <c r="BYR88" s="266"/>
      <c r="BYS88" s="261"/>
      <c r="BYT88" s="265"/>
      <c r="BYU88" s="266"/>
      <c r="BYV88" s="200"/>
      <c r="BYW88" s="266"/>
      <c r="BYX88" s="261"/>
      <c r="BYY88" s="265"/>
      <c r="BYZ88" s="266"/>
      <c r="BZA88" s="200"/>
      <c r="BZB88" s="266"/>
      <c r="BZC88" s="261"/>
      <c r="BZD88" s="265"/>
      <c r="BZE88" s="266"/>
      <c r="BZF88" s="200"/>
      <c r="BZG88" s="266"/>
      <c r="BZH88" s="261"/>
      <c r="BZI88" s="265"/>
      <c r="BZJ88" s="266"/>
      <c r="BZK88" s="200"/>
      <c r="BZL88" s="266"/>
      <c r="BZM88" s="261"/>
      <c r="BZN88" s="265"/>
      <c r="BZO88" s="266"/>
      <c r="BZP88" s="200"/>
      <c r="BZQ88" s="266"/>
      <c r="BZR88" s="261"/>
      <c r="BZS88" s="265"/>
      <c r="BZT88" s="266"/>
      <c r="BZU88" s="200"/>
      <c r="BZV88" s="266"/>
      <c r="BZW88" s="261"/>
      <c r="BZX88" s="265"/>
      <c r="BZY88" s="266"/>
      <c r="BZZ88" s="200"/>
      <c r="CAA88" s="266"/>
      <c r="CAB88" s="261"/>
      <c r="CAC88" s="265"/>
      <c r="CAD88" s="266"/>
      <c r="CAE88" s="200"/>
      <c r="CAF88" s="266"/>
      <c r="CAG88" s="261"/>
      <c r="CAH88" s="265"/>
      <c r="CAI88" s="266"/>
      <c r="CAJ88" s="200"/>
      <c r="CAK88" s="266"/>
      <c r="CAL88" s="261"/>
      <c r="CAM88" s="265"/>
      <c r="CAN88" s="266"/>
      <c r="CAO88" s="200"/>
      <c r="CAP88" s="266"/>
      <c r="CAQ88" s="261"/>
      <c r="CAR88" s="265"/>
      <c r="CAS88" s="266"/>
      <c r="CAT88" s="200"/>
      <c r="CAU88" s="266"/>
      <c r="CAV88" s="261"/>
      <c r="CAW88" s="265"/>
      <c r="CAX88" s="266"/>
      <c r="CAY88" s="200"/>
      <c r="CAZ88" s="266"/>
      <c r="CBA88" s="261"/>
      <c r="CBB88" s="265"/>
      <c r="CBC88" s="266"/>
      <c r="CBD88" s="200"/>
      <c r="CBE88" s="266"/>
      <c r="CBF88" s="261"/>
      <c r="CBG88" s="265"/>
      <c r="CBH88" s="266"/>
      <c r="CBI88" s="200"/>
      <c r="CBJ88" s="266"/>
      <c r="CBK88" s="261"/>
      <c r="CBL88" s="265"/>
      <c r="CBM88" s="266"/>
      <c r="CBN88" s="200"/>
      <c r="CBO88" s="266"/>
      <c r="CBP88" s="261"/>
      <c r="CBQ88" s="265"/>
      <c r="CBR88" s="266"/>
      <c r="CBS88" s="200"/>
      <c r="CBT88" s="266"/>
      <c r="CBU88" s="261"/>
      <c r="CBV88" s="265"/>
      <c r="CBW88" s="266"/>
      <c r="CBX88" s="200"/>
      <c r="CBY88" s="266"/>
      <c r="CBZ88" s="261"/>
      <c r="CCA88" s="265"/>
      <c r="CCB88" s="266"/>
      <c r="CCC88" s="200"/>
      <c r="CCD88" s="266"/>
      <c r="CCE88" s="261"/>
      <c r="CCF88" s="265"/>
      <c r="CCG88" s="266"/>
      <c r="CCH88" s="200"/>
      <c r="CCI88" s="266"/>
      <c r="CCJ88" s="261"/>
      <c r="CCK88" s="265"/>
      <c r="CCL88" s="266"/>
      <c r="CCM88" s="200"/>
      <c r="CCN88" s="266"/>
      <c r="CCO88" s="261"/>
      <c r="CCP88" s="265"/>
      <c r="CCQ88" s="266"/>
      <c r="CCR88" s="200"/>
      <c r="CCS88" s="266"/>
      <c r="CCT88" s="261"/>
      <c r="CCU88" s="265"/>
      <c r="CCV88" s="266"/>
      <c r="CCW88" s="200"/>
      <c r="CCX88" s="266"/>
      <c r="CCY88" s="261"/>
      <c r="CCZ88" s="265"/>
      <c r="CDA88" s="266"/>
      <c r="CDB88" s="200"/>
      <c r="CDC88" s="266"/>
      <c r="CDD88" s="261"/>
      <c r="CDE88" s="265"/>
      <c r="CDF88" s="266"/>
      <c r="CDG88" s="200"/>
      <c r="CDH88" s="266"/>
      <c r="CDI88" s="261"/>
      <c r="CDJ88" s="265"/>
      <c r="CDK88" s="266"/>
      <c r="CDL88" s="200"/>
      <c r="CDM88" s="266"/>
      <c r="CDN88" s="261"/>
      <c r="CDO88" s="265"/>
      <c r="CDP88" s="266"/>
      <c r="CDQ88" s="200"/>
      <c r="CDR88" s="266"/>
      <c r="CDS88" s="261"/>
      <c r="CDT88" s="265"/>
      <c r="CDU88" s="266"/>
      <c r="CDV88" s="200"/>
      <c r="CDW88" s="266"/>
      <c r="CDX88" s="261"/>
      <c r="CDY88" s="265"/>
      <c r="CDZ88" s="266"/>
      <c r="CEA88" s="200"/>
      <c r="CEB88" s="266"/>
      <c r="CEC88" s="261"/>
      <c r="CED88" s="265"/>
      <c r="CEE88" s="266"/>
      <c r="CEF88" s="200"/>
      <c r="CEG88" s="266"/>
      <c r="CEH88" s="261"/>
      <c r="CEI88" s="265"/>
      <c r="CEJ88" s="266"/>
      <c r="CEK88" s="200"/>
      <c r="CEL88" s="266"/>
      <c r="CEM88" s="261"/>
      <c r="CEN88" s="265"/>
      <c r="CEO88" s="266"/>
      <c r="CEP88" s="200"/>
      <c r="CEQ88" s="266"/>
      <c r="CER88" s="261"/>
      <c r="CES88" s="265"/>
      <c r="CET88" s="266"/>
      <c r="CEU88" s="200"/>
      <c r="CEV88" s="266"/>
      <c r="CEW88" s="261"/>
      <c r="CEX88" s="265"/>
      <c r="CEY88" s="266"/>
      <c r="CEZ88" s="200"/>
      <c r="CFA88" s="266"/>
      <c r="CFB88" s="261"/>
      <c r="CFC88" s="265"/>
      <c r="CFD88" s="266"/>
      <c r="CFE88" s="200"/>
      <c r="CFF88" s="266"/>
      <c r="CFG88" s="261"/>
      <c r="CFH88" s="265"/>
      <c r="CFI88" s="266"/>
      <c r="CFJ88" s="200"/>
      <c r="CFK88" s="266"/>
      <c r="CFL88" s="261"/>
      <c r="CFM88" s="265"/>
      <c r="CFN88" s="266"/>
      <c r="CFO88" s="200"/>
      <c r="CFP88" s="266"/>
      <c r="CFQ88" s="261"/>
      <c r="CFR88" s="265"/>
      <c r="CFS88" s="266"/>
      <c r="CFT88" s="200"/>
      <c r="CFU88" s="266"/>
      <c r="CFV88" s="261"/>
      <c r="CFW88" s="265"/>
      <c r="CFX88" s="266"/>
      <c r="CFY88" s="200"/>
      <c r="CFZ88" s="266"/>
      <c r="CGA88" s="261"/>
      <c r="CGB88" s="265"/>
      <c r="CGC88" s="266"/>
      <c r="CGD88" s="200"/>
      <c r="CGE88" s="266"/>
      <c r="CGF88" s="261"/>
      <c r="CGG88" s="265"/>
      <c r="CGH88" s="266"/>
      <c r="CGI88" s="200"/>
      <c r="CGJ88" s="266"/>
      <c r="CGK88" s="261"/>
      <c r="CGL88" s="265"/>
      <c r="CGM88" s="266"/>
      <c r="CGN88" s="200"/>
      <c r="CGO88" s="266"/>
      <c r="CGP88" s="261"/>
      <c r="CGQ88" s="265"/>
      <c r="CGR88" s="266"/>
      <c r="CGS88" s="200"/>
      <c r="CGT88" s="266"/>
      <c r="CGU88" s="261"/>
      <c r="CGV88" s="265"/>
      <c r="CGW88" s="266"/>
      <c r="CGX88" s="200"/>
      <c r="CGY88" s="266"/>
      <c r="CGZ88" s="261"/>
      <c r="CHA88" s="265"/>
      <c r="CHB88" s="266"/>
      <c r="CHC88" s="200"/>
      <c r="CHD88" s="266"/>
      <c r="CHE88" s="261"/>
      <c r="CHF88" s="265"/>
      <c r="CHG88" s="266"/>
      <c r="CHH88" s="200"/>
      <c r="CHI88" s="266"/>
      <c r="CHJ88" s="261"/>
      <c r="CHK88" s="265"/>
      <c r="CHL88" s="266"/>
      <c r="CHM88" s="200"/>
      <c r="CHN88" s="266"/>
      <c r="CHO88" s="261"/>
      <c r="CHP88" s="265"/>
      <c r="CHQ88" s="266"/>
      <c r="CHR88" s="200"/>
      <c r="CHS88" s="266"/>
      <c r="CHT88" s="261"/>
      <c r="CHU88" s="265"/>
      <c r="CHV88" s="266"/>
      <c r="CHW88" s="200"/>
      <c r="CHX88" s="266"/>
      <c r="CHY88" s="261"/>
      <c r="CHZ88" s="265"/>
      <c r="CIA88" s="266"/>
      <c r="CIB88" s="200"/>
      <c r="CIC88" s="266"/>
      <c r="CID88" s="261"/>
      <c r="CIE88" s="265"/>
      <c r="CIF88" s="266"/>
      <c r="CIG88" s="200"/>
      <c r="CIH88" s="266"/>
      <c r="CII88" s="261"/>
      <c r="CIJ88" s="265"/>
      <c r="CIK88" s="266"/>
      <c r="CIL88" s="200"/>
      <c r="CIM88" s="266"/>
      <c r="CIN88" s="261"/>
      <c r="CIO88" s="265"/>
      <c r="CIP88" s="266"/>
      <c r="CIQ88" s="200"/>
      <c r="CIR88" s="266"/>
      <c r="CIS88" s="261"/>
      <c r="CIT88" s="265"/>
      <c r="CIU88" s="266"/>
      <c r="CIV88" s="200"/>
      <c r="CIW88" s="266"/>
      <c r="CIX88" s="261"/>
      <c r="CIY88" s="265"/>
      <c r="CIZ88" s="266"/>
      <c r="CJA88" s="200"/>
      <c r="CJB88" s="266"/>
      <c r="CJC88" s="261"/>
      <c r="CJD88" s="265"/>
      <c r="CJE88" s="266"/>
      <c r="CJF88" s="200"/>
      <c r="CJG88" s="266"/>
      <c r="CJH88" s="261"/>
      <c r="CJI88" s="265"/>
      <c r="CJJ88" s="266"/>
      <c r="CJK88" s="200"/>
      <c r="CJL88" s="266"/>
      <c r="CJM88" s="261"/>
      <c r="CJN88" s="265"/>
      <c r="CJO88" s="266"/>
      <c r="CJP88" s="200"/>
      <c r="CJQ88" s="266"/>
      <c r="CJR88" s="261"/>
      <c r="CJS88" s="265"/>
      <c r="CJT88" s="266"/>
      <c r="CJU88" s="200"/>
      <c r="CJV88" s="266"/>
      <c r="CJW88" s="261"/>
      <c r="CJX88" s="265"/>
      <c r="CJY88" s="266"/>
      <c r="CJZ88" s="200"/>
      <c r="CKA88" s="266"/>
      <c r="CKB88" s="261"/>
      <c r="CKC88" s="265"/>
      <c r="CKD88" s="266"/>
      <c r="CKE88" s="200"/>
      <c r="CKF88" s="266"/>
      <c r="CKG88" s="261"/>
      <c r="CKH88" s="265"/>
      <c r="CKI88" s="266"/>
      <c r="CKJ88" s="200"/>
      <c r="CKK88" s="266"/>
      <c r="CKL88" s="261"/>
      <c r="CKM88" s="265"/>
      <c r="CKN88" s="266"/>
      <c r="CKO88" s="200"/>
      <c r="CKP88" s="266"/>
      <c r="CKQ88" s="261"/>
      <c r="CKR88" s="265"/>
      <c r="CKS88" s="266"/>
      <c r="CKT88" s="200"/>
      <c r="CKU88" s="266"/>
      <c r="CKV88" s="261"/>
      <c r="CKW88" s="265"/>
      <c r="CKX88" s="266"/>
      <c r="CKY88" s="200"/>
      <c r="CKZ88" s="266"/>
      <c r="CLA88" s="261"/>
      <c r="CLB88" s="265"/>
      <c r="CLC88" s="266"/>
      <c r="CLD88" s="200"/>
      <c r="CLE88" s="266"/>
      <c r="CLF88" s="261"/>
      <c r="CLG88" s="265"/>
      <c r="CLH88" s="266"/>
      <c r="CLI88" s="200"/>
      <c r="CLJ88" s="266"/>
      <c r="CLK88" s="261"/>
      <c r="CLL88" s="265"/>
      <c r="CLM88" s="266"/>
      <c r="CLN88" s="200"/>
      <c r="CLO88" s="266"/>
      <c r="CLP88" s="261"/>
      <c r="CLQ88" s="265"/>
      <c r="CLR88" s="266"/>
      <c r="CLS88" s="200"/>
      <c r="CLT88" s="266"/>
      <c r="CLU88" s="261"/>
      <c r="CLV88" s="265"/>
      <c r="CLW88" s="266"/>
      <c r="CLX88" s="200"/>
      <c r="CLY88" s="266"/>
      <c r="CLZ88" s="261"/>
      <c r="CMA88" s="265"/>
      <c r="CMB88" s="266"/>
      <c r="CMC88" s="200"/>
      <c r="CMD88" s="266"/>
      <c r="CME88" s="261"/>
      <c r="CMF88" s="265"/>
      <c r="CMG88" s="266"/>
      <c r="CMH88" s="200"/>
      <c r="CMI88" s="266"/>
      <c r="CMJ88" s="261"/>
      <c r="CMK88" s="265"/>
      <c r="CML88" s="266"/>
      <c r="CMM88" s="200"/>
      <c r="CMN88" s="266"/>
      <c r="CMO88" s="261"/>
      <c r="CMP88" s="265"/>
      <c r="CMQ88" s="266"/>
      <c r="CMR88" s="200"/>
      <c r="CMS88" s="266"/>
      <c r="CMT88" s="261"/>
      <c r="CMU88" s="265"/>
      <c r="CMV88" s="266"/>
      <c r="CMW88" s="200"/>
      <c r="CMX88" s="266"/>
      <c r="CMY88" s="261"/>
      <c r="CMZ88" s="265"/>
      <c r="CNA88" s="266"/>
      <c r="CNB88" s="200"/>
      <c r="CNC88" s="266"/>
      <c r="CND88" s="261"/>
      <c r="CNE88" s="265"/>
      <c r="CNF88" s="266"/>
      <c r="CNG88" s="200"/>
      <c r="CNH88" s="266"/>
      <c r="CNI88" s="261"/>
      <c r="CNJ88" s="265"/>
      <c r="CNK88" s="266"/>
      <c r="CNL88" s="200"/>
      <c r="CNM88" s="266"/>
      <c r="CNN88" s="261"/>
      <c r="CNO88" s="265"/>
      <c r="CNP88" s="266"/>
      <c r="CNQ88" s="200"/>
      <c r="CNR88" s="266"/>
      <c r="CNS88" s="261"/>
      <c r="CNT88" s="265"/>
      <c r="CNU88" s="266"/>
      <c r="CNV88" s="200"/>
      <c r="CNW88" s="266"/>
      <c r="CNX88" s="261"/>
      <c r="CNY88" s="265"/>
      <c r="CNZ88" s="266"/>
      <c r="COA88" s="200"/>
      <c r="COB88" s="266"/>
      <c r="COC88" s="261"/>
      <c r="COD88" s="265"/>
      <c r="COE88" s="266"/>
      <c r="COF88" s="200"/>
      <c r="COG88" s="266"/>
      <c r="COH88" s="261"/>
      <c r="COI88" s="265"/>
      <c r="COJ88" s="266"/>
      <c r="COK88" s="200"/>
      <c r="COL88" s="266"/>
      <c r="COM88" s="261"/>
      <c r="CON88" s="265"/>
      <c r="COO88" s="266"/>
      <c r="COP88" s="200"/>
      <c r="COQ88" s="266"/>
      <c r="COR88" s="261"/>
      <c r="COS88" s="265"/>
      <c r="COT88" s="266"/>
      <c r="COU88" s="200"/>
      <c r="COV88" s="266"/>
      <c r="COW88" s="261"/>
      <c r="COX88" s="265"/>
      <c r="COY88" s="266"/>
      <c r="COZ88" s="200"/>
      <c r="CPA88" s="266"/>
      <c r="CPB88" s="261"/>
      <c r="CPC88" s="265"/>
      <c r="CPD88" s="266"/>
      <c r="CPE88" s="200"/>
      <c r="CPF88" s="266"/>
      <c r="CPG88" s="261"/>
      <c r="CPH88" s="265"/>
      <c r="CPI88" s="266"/>
      <c r="CPJ88" s="200"/>
      <c r="CPK88" s="266"/>
      <c r="CPL88" s="261"/>
      <c r="CPM88" s="265"/>
      <c r="CPN88" s="266"/>
      <c r="CPO88" s="200"/>
      <c r="CPP88" s="266"/>
      <c r="CPQ88" s="261"/>
      <c r="CPR88" s="265"/>
      <c r="CPS88" s="266"/>
      <c r="CPT88" s="200"/>
      <c r="CPU88" s="266"/>
      <c r="CPV88" s="261"/>
      <c r="CPW88" s="265"/>
      <c r="CPX88" s="266"/>
      <c r="CPY88" s="200"/>
      <c r="CPZ88" s="266"/>
      <c r="CQA88" s="261"/>
      <c r="CQB88" s="265"/>
      <c r="CQC88" s="266"/>
      <c r="CQD88" s="200"/>
      <c r="CQE88" s="266"/>
      <c r="CQF88" s="261"/>
      <c r="CQG88" s="265"/>
      <c r="CQH88" s="266"/>
      <c r="CQI88" s="200"/>
      <c r="CQJ88" s="266"/>
      <c r="CQK88" s="261"/>
      <c r="CQL88" s="265"/>
      <c r="CQM88" s="266"/>
      <c r="CQN88" s="200"/>
      <c r="CQO88" s="266"/>
      <c r="CQP88" s="261"/>
      <c r="CQQ88" s="265"/>
      <c r="CQR88" s="266"/>
      <c r="CQS88" s="200"/>
      <c r="CQT88" s="266"/>
      <c r="CQU88" s="261"/>
      <c r="CQV88" s="265"/>
      <c r="CQW88" s="266"/>
      <c r="CQX88" s="200"/>
      <c r="CQY88" s="266"/>
      <c r="CQZ88" s="261"/>
      <c r="CRA88" s="265"/>
      <c r="CRB88" s="266"/>
      <c r="CRC88" s="200"/>
      <c r="CRD88" s="266"/>
      <c r="CRE88" s="261"/>
      <c r="CRF88" s="265"/>
      <c r="CRG88" s="266"/>
      <c r="CRH88" s="200"/>
      <c r="CRI88" s="266"/>
      <c r="CRJ88" s="261"/>
      <c r="CRK88" s="265"/>
      <c r="CRL88" s="266"/>
      <c r="CRM88" s="200"/>
      <c r="CRN88" s="266"/>
      <c r="CRO88" s="261"/>
      <c r="CRP88" s="265"/>
      <c r="CRQ88" s="266"/>
      <c r="CRR88" s="200"/>
      <c r="CRS88" s="266"/>
      <c r="CRT88" s="261"/>
      <c r="CRU88" s="265"/>
      <c r="CRV88" s="266"/>
      <c r="CRW88" s="200"/>
      <c r="CRX88" s="266"/>
      <c r="CRY88" s="261"/>
      <c r="CRZ88" s="265"/>
      <c r="CSA88" s="266"/>
      <c r="CSB88" s="200"/>
      <c r="CSC88" s="266"/>
      <c r="CSD88" s="261"/>
      <c r="CSE88" s="265"/>
      <c r="CSF88" s="266"/>
      <c r="CSG88" s="200"/>
      <c r="CSH88" s="266"/>
      <c r="CSI88" s="261"/>
      <c r="CSJ88" s="265"/>
      <c r="CSK88" s="266"/>
      <c r="CSL88" s="200"/>
      <c r="CSM88" s="266"/>
      <c r="CSN88" s="261"/>
      <c r="CSO88" s="265"/>
      <c r="CSP88" s="266"/>
      <c r="CSQ88" s="200"/>
      <c r="CSR88" s="266"/>
      <c r="CSS88" s="261"/>
      <c r="CST88" s="265"/>
      <c r="CSU88" s="266"/>
      <c r="CSV88" s="200"/>
      <c r="CSW88" s="266"/>
      <c r="CSX88" s="261"/>
      <c r="CSY88" s="265"/>
      <c r="CSZ88" s="266"/>
      <c r="CTA88" s="200"/>
      <c r="CTB88" s="266"/>
      <c r="CTC88" s="261"/>
      <c r="CTD88" s="265"/>
      <c r="CTE88" s="266"/>
      <c r="CTF88" s="200"/>
      <c r="CTG88" s="266"/>
      <c r="CTH88" s="261"/>
      <c r="CTI88" s="265"/>
      <c r="CTJ88" s="266"/>
      <c r="CTK88" s="200"/>
      <c r="CTL88" s="266"/>
      <c r="CTM88" s="261"/>
      <c r="CTN88" s="265"/>
      <c r="CTO88" s="266"/>
      <c r="CTP88" s="200"/>
      <c r="CTQ88" s="266"/>
      <c r="CTR88" s="261"/>
      <c r="CTS88" s="265"/>
      <c r="CTT88" s="266"/>
      <c r="CTU88" s="200"/>
      <c r="CTV88" s="266"/>
      <c r="CTW88" s="261"/>
      <c r="CTX88" s="265"/>
      <c r="CTY88" s="266"/>
      <c r="CTZ88" s="200"/>
      <c r="CUA88" s="266"/>
      <c r="CUB88" s="261"/>
      <c r="CUC88" s="265"/>
      <c r="CUD88" s="266"/>
      <c r="CUE88" s="200"/>
      <c r="CUF88" s="266"/>
      <c r="CUG88" s="261"/>
      <c r="CUH88" s="265"/>
      <c r="CUI88" s="266"/>
      <c r="CUJ88" s="200"/>
      <c r="CUK88" s="266"/>
      <c r="CUL88" s="261"/>
      <c r="CUM88" s="265"/>
      <c r="CUN88" s="266"/>
      <c r="CUO88" s="200"/>
      <c r="CUP88" s="266"/>
      <c r="CUQ88" s="261"/>
      <c r="CUR88" s="265"/>
      <c r="CUS88" s="266"/>
      <c r="CUT88" s="200"/>
      <c r="CUU88" s="266"/>
      <c r="CUV88" s="261"/>
      <c r="CUW88" s="265"/>
      <c r="CUX88" s="266"/>
      <c r="CUY88" s="200"/>
      <c r="CUZ88" s="266"/>
      <c r="CVA88" s="261"/>
      <c r="CVB88" s="265"/>
      <c r="CVC88" s="266"/>
      <c r="CVD88" s="200"/>
      <c r="CVE88" s="266"/>
      <c r="CVF88" s="261"/>
      <c r="CVG88" s="265"/>
      <c r="CVH88" s="266"/>
      <c r="CVI88" s="200"/>
      <c r="CVJ88" s="266"/>
      <c r="CVK88" s="261"/>
      <c r="CVL88" s="265"/>
      <c r="CVM88" s="266"/>
      <c r="CVN88" s="200"/>
      <c r="CVO88" s="266"/>
      <c r="CVP88" s="261"/>
      <c r="CVQ88" s="265"/>
      <c r="CVR88" s="266"/>
      <c r="CVS88" s="200"/>
      <c r="CVT88" s="266"/>
      <c r="CVU88" s="261"/>
      <c r="CVV88" s="265"/>
      <c r="CVW88" s="266"/>
      <c r="CVX88" s="200"/>
      <c r="CVY88" s="266"/>
      <c r="CVZ88" s="261"/>
      <c r="CWA88" s="265"/>
      <c r="CWB88" s="266"/>
      <c r="CWC88" s="200"/>
      <c r="CWD88" s="266"/>
      <c r="CWE88" s="261"/>
      <c r="CWF88" s="265"/>
      <c r="CWG88" s="266"/>
      <c r="CWH88" s="200"/>
      <c r="CWI88" s="266"/>
      <c r="CWJ88" s="261"/>
      <c r="CWK88" s="265"/>
      <c r="CWL88" s="266"/>
      <c r="CWM88" s="200"/>
      <c r="CWN88" s="266"/>
      <c r="CWO88" s="261"/>
      <c r="CWP88" s="265"/>
      <c r="CWQ88" s="266"/>
      <c r="CWR88" s="200"/>
      <c r="CWS88" s="266"/>
      <c r="CWT88" s="261"/>
      <c r="CWU88" s="265"/>
      <c r="CWV88" s="266"/>
      <c r="CWW88" s="200"/>
      <c r="CWX88" s="266"/>
      <c r="CWY88" s="261"/>
      <c r="CWZ88" s="265"/>
      <c r="CXA88" s="266"/>
      <c r="CXB88" s="200"/>
      <c r="CXC88" s="266"/>
      <c r="CXD88" s="261"/>
      <c r="CXE88" s="265"/>
      <c r="CXF88" s="266"/>
      <c r="CXG88" s="200"/>
      <c r="CXH88" s="266"/>
      <c r="CXI88" s="261"/>
      <c r="CXJ88" s="265"/>
      <c r="CXK88" s="266"/>
      <c r="CXL88" s="200"/>
      <c r="CXM88" s="266"/>
      <c r="CXN88" s="261"/>
      <c r="CXO88" s="265"/>
      <c r="CXP88" s="266"/>
      <c r="CXQ88" s="200"/>
      <c r="CXR88" s="266"/>
      <c r="CXS88" s="261"/>
      <c r="CXT88" s="265"/>
      <c r="CXU88" s="266"/>
      <c r="CXV88" s="200"/>
      <c r="CXW88" s="266"/>
      <c r="CXX88" s="261"/>
      <c r="CXY88" s="265"/>
      <c r="CXZ88" s="266"/>
      <c r="CYA88" s="200"/>
      <c r="CYB88" s="266"/>
      <c r="CYC88" s="261"/>
      <c r="CYD88" s="265"/>
      <c r="CYE88" s="266"/>
      <c r="CYF88" s="200"/>
      <c r="CYG88" s="266"/>
      <c r="CYH88" s="261"/>
      <c r="CYI88" s="265"/>
      <c r="CYJ88" s="266"/>
      <c r="CYK88" s="200"/>
      <c r="CYL88" s="266"/>
      <c r="CYM88" s="261"/>
      <c r="CYN88" s="265"/>
      <c r="CYO88" s="266"/>
      <c r="CYP88" s="200"/>
      <c r="CYQ88" s="266"/>
      <c r="CYR88" s="261"/>
      <c r="CYS88" s="265"/>
      <c r="CYT88" s="266"/>
      <c r="CYU88" s="200"/>
      <c r="CYV88" s="266"/>
      <c r="CYW88" s="261"/>
      <c r="CYX88" s="265"/>
      <c r="CYY88" s="266"/>
      <c r="CYZ88" s="200"/>
      <c r="CZA88" s="266"/>
      <c r="CZB88" s="261"/>
      <c r="CZC88" s="265"/>
      <c r="CZD88" s="266"/>
      <c r="CZE88" s="200"/>
      <c r="CZF88" s="266"/>
      <c r="CZG88" s="261"/>
      <c r="CZH88" s="265"/>
      <c r="CZI88" s="266"/>
      <c r="CZJ88" s="200"/>
      <c r="CZK88" s="266"/>
      <c r="CZL88" s="261"/>
      <c r="CZM88" s="265"/>
      <c r="CZN88" s="266"/>
      <c r="CZO88" s="200"/>
      <c r="CZP88" s="266"/>
      <c r="CZQ88" s="261"/>
      <c r="CZR88" s="265"/>
      <c r="CZS88" s="266"/>
      <c r="CZT88" s="200"/>
      <c r="CZU88" s="266"/>
      <c r="CZV88" s="261"/>
      <c r="CZW88" s="265"/>
      <c r="CZX88" s="266"/>
      <c r="CZY88" s="200"/>
      <c r="CZZ88" s="266"/>
      <c r="DAA88" s="261"/>
      <c r="DAB88" s="265"/>
      <c r="DAC88" s="266"/>
      <c r="DAD88" s="200"/>
      <c r="DAE88" s="266"/>
      <c r="DAF88" s="261"/>
      <c r="DAG88" s="265"/>
      <c r="DAH88" s="266"/>
      <c r="DAI88" s="200"/>
      <c r="DAJ88" s="266"/>
      <c r="DAK88" s="261"/>
      <c r="DAL88" s="265"/>
      <c r="DAM88" s="266"/>
      <c r="DAN88" s="200"/>
      <c r="DAO88" s="266"/>
      <c r="DAP88" s="261"/>
      <c r="DAQ88" s="265"/>
      <c r="DAR88" s="266"/>
      <c r="DAS88" s="200"/>
      <c r="DAT88" s="266"/>
      <c r="DAU88" s="261"/>
      <c r="DAV88" s="265"/>
      <c r="DAW88" s="266"/>
      <c r="DAX88" s="200"/>
      <c r="DAY88" s="266"/>
      <c r="DAZ88" s="261"/>
      <c r="DBA88" s="265"/>
      <c r="DBB88" s="266"/>
      <c r="DBC88" s="200"/>
      <c r="DBD88" s="266"/>
      <c r="DBE88" s="261"/>
      <c r="DBF88" s="265"/>
      <c r="DBG88" s="266"/>
      <c r="DBH88" s="200"/>
      <c r="DBI88" s="266"/>
      <c r="DBJ88" s="261"/>
      <c r="DBK88" s="265"/>
      <c r="DBL88" s="266"/>
      <c r="DBM88" s="200"/>
      <c r="DBN88" s="266"/>
      <c r="DBO88" s="261"/>
      <c r="DBP88" s="265"/>
      <c r="DBQ88" s="266"/>
      <c r="DBR88" s="200"/>
      <c r="DBS88" s="266"/>
      <c r="DBT88" s="261"/>
      <c r="DBU88" s="265"/>
      <c r="DBV88" s="266"/>
      <c r="DBW88" s="200"/>
      <c r="DBX88" s="266"/>
      <c r="DBY88" s="261"/>
      <c r="DBZ88" s="265"/>
      <c r="DCA88" s="266"/>
      <c r="DCB88" s="200"/>
      <c r="DCC88" s="266"/>
      <c r="DCD88" s="261"/>
      <c r="DCE88" s="265"/>
      <c r="DCF88" s="266"/>
      <c r="DCG88" s="200"/>
      <c r="DCH88" s="266"/>
      <c r="DCI88" s="261"/>
      <c r="DCJ88" s="265"/>
      <c r="DCK88" s="266"/>
      <c r="DCL88" s="200"/>
      <c r="DCM88" s="266"/>
      <c r="DCN88" s="261"/>
      <c r="DCO88" s="265"/>
      <c r="DCP88" s="266"/>
      <c r="DCQ88" s="200"/>
      <c r="DCR88" s="266"/>
      <c r="DCS88" s="261"/>
      <c r="DCT88" s="265"/>
      <c r="DCU88" s="266"/>
      <c r="DCV88" s="200"/>
      <c r="DCW88" s="266"/>
      <c r="DCX88" s="261"/>
      <c r="DCY88" s="265"/>
      <c r="DCZ88" s="266"/>
      <c r="DDA88" s="200"/>
      <c r="DDB88" s="266"/>
      <c r="DDC88" s="261"/>
      <c r="DDD88" s="265"/>
      <c r="DDE88" s="266"/>
      <c r="DDF88" s="200"/>
      <c r="DDG88" s="266"/>
      <c r="DDH88" s="261"/>
      <c r="DDI88" s="265"/>
      <c r="DDJ88" s="266"/>
      <c r="DDK88" s="200"/>
      <c r="DDL88" s="266"/>
      <c r="DDM88" s="261"/>
      <c r="DDN88" s="265"/>
      <c r="DDO88" s="266"/>
      <c r="DDP88" s="200"/>
      <c r="DDQ88" s="266"/>
      <c r="DDR88" s="261"/>
      <c r="DDS88" s="265"/>
      <c r="DDT88" s="266"/>
      <c r="DDU88" s="200"/>
      <c r="DDV88" s="266"/>
      <c r="DDW88" s="261"/>
      <c r="DDX88" s="265"/>
      <c r="DDY88" s="266"/>
      <c r="DDZ88" s="200"/>
      <c r="DEA88" s="266"/>
      <c r="DEB88" s="261"/>
      <c r="DEC88" s="265"/>
      <c r="DED88" s="266"/>
      <c r="DEE88" s="200"/>
      <c r="DEF88" s="266"/>
      <c r="DEG88" s="261"/>
      <c r="DEH88" s="265"/>
      <c r="DEI88" s="266"/>
      <c r="DEJ88" s="200"/>
      <c r="DEK88" s="266"/>
      <c r="DEL88" s="261"/>
      <c r="DEM88" s="265"/>
      <c r="DEN88" s="266"/>
      <c r="DEO88" s="200"/>
      <c r="DEP88" s="266"/>
      <c r="DEQ88" s="261"/>
      <c r="DER88" s="265"/>
      <c r="DES88" s="266"/>
      <c r="DET88" s="200"/>
      <c r="DEU88" s="266"/>
      <c r="DEV88" s="261"/>
      <c r="DEW88" s="265"/>
      <c r="DEX88" s="266"/>
      <c r="DEY88" s="200"/>
      <c r="DEZ88" s="266"/>
      <c r="DFA88" s="261"/>
      <c r="DFB88" s="265"/>
      <c r="DFC88" s="266"/>
      <c r="DFD88" s="200"/>
      <c r="DFE88" s="266"/>
      <c r="DFF88" s="261"/>
      <c r="DFG88" s="265"/>
      <c r="DFH88" s="266"/>
      <c r="DFI88" s="200"/>
      <c r="DFJ88" s="266"/>
      <c r="DFK88" s="261"/>
      <c r="DFL88" s="265"/>
      <c r="DFM88" s="266"/>
      <c r="DFN88" s="200"/>
      <c r="DFO88" s="266"/>
      <c r="DFP88" s="261"/>
      <c r="DFQ88" s="265"/>
      <c r="DFR88" s="266"/>
      <c r="DFS88" s="200"/>
      <c r="DFT88" s="266"/>
      <c r="DFU88" s="261"/>
      <c r="DFV88" s="265"/>
      <c r="DFW88" s="266"/>
      <c r="DFX88" s="200"/>
      <c r="DFY88" s="266"/>
      <c r="DFZ88" s="261"/>
      <c r="DGA88" s="265"/>
      <c r="DGB88" s="266"/>
      <c r="DGC88" s="200"/>
      <c r="DGD88" s="266"/>
      <c r="DGE88" s="261"/>
      <c r="DGF88" s="265"/>
      <c r="DGG88" s="266"/>
      <c r="DGH88" s="200"/>
      <c r="DGI88" s="266"/>
      <c r="DGJ88" s="261"/>
      <c r="DGK88" s="265"/>
      <c r="DGL88" s="266"/>
      <c r="DGM88" s="200"/>
      <c r="DGN88" s="266"/>
      <c r="DGO88" s="261"/>
      <c r="DGP88" s="265"/>
      <c r="DGQ88" s="266"/>
      <c r="DGR88" s="200"/>
      <c r="DGS88" s="266"/>
      <c r="DGT88" s="261"/>
      <c r="DGU88" s="265"/>
      <c r="DGV88" s="266"/>
      <c r="DGW88" s="200"/>
      <c r="DGX88" s="266"/>
      <c r="DGY88" s="261"/>
      <c r="DGZ88" s="265"/>
      <c r="DHA88" s="266"/>
      <c r="DHB88" s="200"/>
      <c r="DHC88" s="266"/>
      <c r="DHD88" s="261"/>
      <c r="DHE88" s="265"/>
      <c r="DHF88" s="266"/>
      <c r="DHG88" s="200"/>
      <c r="DHH88" s="266"/>
      <c r="DHI88" s="261"/>
      <c r="DHJ88" s="265"/>
      <c r="DHK88" s="266"/>
      <c r="DHL88" s="200"/>
      <c r="DHM88" s="266"/>
      <c r="DHN88" s="261"/>
      <c r="DHO88" s="265"/>
      <c r="DHP88" s="266"/>
      <c r="DHQ88" s="200"/>
      <c r="DHR88" s="266"/>
      <c r="DHS88" s="261"/>
      <c r="DHT88" s="265"/>
      <c r="DHU88" s="266"/>
      <c r="DHV88" s="200"/>
      <c r="DHW88" s="266"/>
      <c r="DHX88" s="261"/>
      <c r="DHY88" s="265"/>
      <c r="DHZ88" s="266"/>
      <c r="DIA88" s="200"/>
      <c r="DIB88" s="266"/>
      <c r="DIC88" s="261"/>
      <c r="DID88" s="265"/>
      <c r="DIE88" s="266"/>
      <c r="DIF88" s="200"/>
      <c r="DIG88" s="266"/>
      <c r="DIH88" s="261"/>
      <c r="DII88" s="265"/>
      <c r="DIJ88" s="266"/>
      <c r="DIK88" s="200"/>
      <c r="DIL88" s="266"/>
      <c r="DIM88" s="261"/>
      <c r="DIN88" s="265"/>
      <c r="DIO88" s="266"/>
      <c r="DIP88" s="200"/>
      <c r="DIQ88" s="266"/>
      <c r="DIR88" s="261"/>
      <c r="DIS88" s="265"/>
      <c r="DIT88" s="266"/>
      <c r="DIU88" s="200"/>
      <c r="DIV88" s="266"/>
      <c r="DIW88" s="261"/>
      <c r="DIX88" s="265"/>
      <c r="DIY88" s="266"/>
      <c r="DIZ88" s="200"/>
      <c r="DJA88" s="266"/>
      <c r="DJB88" s="261"/>
      <c r="DJC88" s="265"/>
      <c r="DJD88" s="266"/>
      <c r="DJE88" s="200"/>
      <c r="DJF88" s="266"/>
      <c r="DJG88" s="261"/>
      <c r="DJH88" s="265"/>
      <c r="DJI88" s="266"/>
      <c r="DJJ88" s="200"/>
      <c r="DJK88" s="266"/>
      <c r="DJL88" s="261"/>
      <c r="DJM88" s="265"/>
      <c r="DJN88" s="266"/>
      <c r="DJO88" s="200"/>
      <c r="DJP88" s="266"/>
      <c r="DJQ88" s="261"/>
      <c r="DJR88" s="265"/>
      <c r="DJS88" s="266"/>
      <c r="DJT88" s="200"/>
      <c r="DJU88" s="266"/>
      <c r="DJV88" s="261"/>
      <c r="DJW88" s="265"/>
      <c r="DJX88" s="266"/>
      <c r="DJY88" s="200"/>
      <c r="DJZ88" s="266"/>
      <c r="DKA88" s="261"/>
      <c r="DKB88" s="265"/>
      <c r="DKC88" s="266"/>
      <c r="DKD88" s="200"/>
      <c r="DKE88" s="266"/>
      <c r="DKF88" s="261"/>
      <c r="DKG88" s="265"/>
      <c r="DKH88" s="266"/>
      <c r="DKI88" s="200"/>
      <c r="DKJ88" s="266"/>
      <c r="DKK88" s="261"/>
      <c r="DKL88" s="265"/>
      <c r="DKM88" s="266"/>
      <c r="DKN88" s="200"/>
      <c r="DKO88" s="266"/>
      <c r="DKP88" s="261"/>
      <c r="DKQ88" s="265"/>
      <c r="DKR88" s="266"/>
      <c r="DKS88" s="200"/>
      <c r="DKT88" s="266"/>
      <c r="DKU88" s="261"/>
      <c r="DKV88" s="265"/>
      <c r="DKW88" s="266"/>
      <c r="DKX88" s="200"/>
      <c r="DKY88" s="266"/>
      <c r="DKZ88" s="261"/>
      <c r="DLA88" s="265"/>
      <c r="DLB88" s="266"/>
      <c r="DLC88" s="200"/>
      <c r="DLD88" s="266"/>
      <c r="DLE88" s="261"/>
      <c r="DLF88" s="265"/>
      <c r="DLG88" s="266"/>
      <c r="DLH88" s="200"/>
      <c r="DLI88" s="266"/>
      <c r="DLJ88" s="261"/>
      <c r="DLK88" s="265"/>
      <c r="DLL88" s="266"/>
      <c r="DLM88" s="200"/>
      <c r="DLN88" s="266"/>
      <c r="DLO88" s="261"/>
      <c r="DLP88" s="265"/>
      <c r="DLQ88" s="266"/>
      <c r="DLR88" s="200"/>
      <c r="DLS88" s="266"/>
      <c r="DLT88" s="261"/>
      <c r="DLU88" s="265"/>
      <c r="DLV88" s="266"/>
      <c r="DLW88" s="200"/>
      <c r="DLX88" s="266"/>
      <c r="DLY88" s="261"/>
      <c r="DLZ88" s="265"/>
      <c r="DMA88" s="266"/>
      <c r="DMB88" s="200"/>
      <c r="DMC88" s="266"/>
      <c r="DMD88" s="261"/>
      <c r="DME88" s="265"/>
      <c r="DMF88" s="266"/>
      <c r="DMG88" s="200"/>
      <c r="DMH88" s="266"/>
      <c r="DMI88" s="261"/>
      <c r="DMJ88" s="265"/>
      <c r="DMK88" s="266"/>
      <c r="DML88" s="200"/>
      <c r="DMM88" s="266"/>
      <c r="DMN88" s="261"/>
      <c r="DMO88" s="265"/>
      <c r="DMP88" s="266"/>
      <c r="DMQ88" s="200"/>
      <c r="DMR88" s="266"/>
      <c r="DMS88" s="261"/>
      <c r="DMT88" s="265"/>
      <c r="DMU88" s="266"/>
      <c r="DMV88" s="200"/>
      <c r="DMW88" s="266"/>
      <c r="DMX88" s="261"/>
      <c r="DMY88" s="265"/>
      <c r="DMZ88" s="266"/>
      <c r="DNA88" s="200"/>
      <c r="DNB88" s="266"/>
      <c r="DNC88" s="261"/>
      <c r="DND88" s="265"/>
      <c r="DNE88" s="266"/>
      <c r="DNF88" s="200"/>
      <c r="DNG88" s="266"/>
      <c r="DNH88" s="261"/>
      <c r="DNI88" s="265"/>
      <c r="DNJ88" s="266"/>
      <c r="DNK88" s="200"/>
      <c r="DNL88" s="266"/>
      <c r="DNM88" s="261"/>
      <c r="DNN88" s="265"/>
      <c r="DNO88" s="266"/>
      <c r="DNP88" s="200"/>
      <c r="DNQ88" s="266"/>
      <c r="DNR88" s="261"/>
      <c r="DNS88" s="265"/>
      <c r="DNT88" s="266"/>
      <c r="DNU88" s="200"/>
      <c r="DNV88" s="266"/>
      <c r="DNW88" s="261"/>
      <c r="DNX88" s="265"/>
      <c r="DNY88" s="266"/>
      <c r="DNZ88" s="200"/>
      <c r="DOA88" s="266"/>
      <c r="DOB88" s="261"/>
      <c r="DOC88" s="265"/>
      <c r="DOD88" s="266"/>
      <c r="DOE88" s="200"/>
      <c r="DOF88" s="266"/>
      <c r="DOG88" s="261"/>
      <c r="DOH88" s="265"/>
      <c r="DOI88" s="266"/>
      <c r="DOJ88" s="200"/>
      <c r="DOK88" s="266"/>
      <c r="DOL88" s="261"/>
      <c r="DOM88" s="265"/>
      <c r="DON88" s="266"/>
      <c r="DOO88" s="200"/>
      <c r="DOP88" s="266"/>
      <c r="DOQ88" s="261"/>
      <c r="DOR88" s="265"/>
      <c r="DOS88" s="266"/>
      <c r="DOT88" s="200"/>
      <c r="DOU88" s="266"/>
      <c r="DOV88" s="261"/>
      <c r="DOW88" s="265"/>
      <c r="DOX88" s="266"/>
      <c r="DOY88" s="200"/>
      <c r="DOZ88" s="266"/>
      <c r="DPA88" s="261"/>
      <c r="DPB88" s="265"/>
      <c r="DPC88" s="266"/>
      <c r="DPD88" s="200"/>
      <c r="DPE88" s="266"/>
      <c r="DPF88" s="261"/>
      <c r="DPG88" s="265"/>
      <c r="DPH88" s="266"/>
      <c r="DPI88" s="200"/>
      <c r="DPJ88" s="266"/>
      <c r="DPK88" s="261"/>
      <c r="DPL88" s="265"/>
      <c r="DPM88" s="266"/>
      <c r="DPN88" s="200"/>
      <c r="DPO88" s="266"/>
      <c r="DPP88" s="261"/>
      <c r="DPQ88" s="265"/>
      <c r="DPR88" s="266"/>
      <c r="DPS88" s="200"/>
      <c r="DPT88" s="266"/>
      <c r="DPU88" s="261"/>
      <c r="DPV88" s="265"/>
      <c r="DPW88" s="266"/>
      <c r="DPX88" s="200"/>
      <c r="DPY88" s="266"/>
      <c r="DPZ88" s="261"/>
      <c r="DQA88" s="265"/>
      <c r="DQB88" s="266"/>
      <c r="DQC88" s="200"/>
      <c r="DQD88" s="266"/>
      <c r="DQE88" s="261"/>
      <c r="DQF88" s="265"/>
      <c r="DQG88" s="266"/>
      <c r="DQH88" s="200"/>
      <c r="DQI88" s="266"/>
      <c r="DQJ88" s="261"/>
      <c r="DQK88" s="265"/>
      <c r="DQL88" s="266"/>
      <c r="DQM88" s="200"/>
      <c r="DQN88" s="266"/>
      <c r="DQO88" s="261"/>
      <c r="DQP88" s="265"/>
      <c r="DQQ88" s="266"/>
      <c r="DQR88" s="200"/>
      <c r="DQS88" s="266"/>
      <c r="DQT88" s="261"/>
      <c r="DQU88" s="265"/>
      <c r="DQV88" s="266"/>
      <c r="DQW88" s="200"/>
      <c r="DQX88" s="266"/>
      <c r="DQY88" s="261"/>
      <c r="DQZ88" s="265"/>
      <c r="DRA88" s="266"/>
      <c r="DRB88" s="200"/>
      <c r="DRC88" s="266"/>
      <c r="DRD88" s="261"/>
      <c r="DRE88" s="265"/>
      <c r="DRF88" s="266"/>
      <c r="DRG88" s="200"/>
      <c r="DRH88" s="266"/>
      <c r="DRI88" s="261"/>
      <c r="DRJ88" s="265"/>
      <c r="DRK88" s="266"/>
      <c r="DRL88" s="200"/>
      <c r="DRM88" s="266"/>
      <c r="DRN88" s="261"/>
      <c r="DRO88" s="265"/>
      <c r="DRP88" s="266"/>
      <c r="DRQ88" s="200"/>
      <c r="DRR88" s="266"/>
      <c r="DRS88" s="261"/>
      <c r="DRT88" s="265"/>
      <c r="DRU88" s="266"/>
      <c r="DRV88" s="200"/>
      <c r="DRW88" s="266"/>
      <c r="DRX88" s="261"/>
      <c r="DRY88" s="265"/>
      <c r="DRZ88" s="266"/>
      <c r="DSA88" s="200"/>
      <c r="DSB88" s="266"/>
      <c r="DSC88" s="261"/>
      <c r="DSD88" s="265"/>
      <c r="DSE88" s="266"/>
      <c r="DSF88" s="200"/>
      <c r="DSG88" s="266"/>
      <c r="DSH88" s="261"/>
      <c r="DSI88" s="265"/>
      <c r="DSJ88" s="266"/>
      <c r="DSK88" s="200"/>
      <c r="DSL88" s="266"/>
      <c r="DSM88" s="261"/>
      <c r="DSN88" s="265"/>
      <c r="DSO88" s="266"/>
      <c r="DSP88" s="200"/>
      <c r="DSQ88" s="266"/>
      <c r="DSR88" s="261"/>
      <c r="DSS88" s="265"/>
      <c r="DST88" s="266"/>
      <c r="DSU88" s="200"/>
      <c r="DSV88" s="266"/>
      <c r="DSW88" s="261"/>
      <c r="DSX88" s="265"/>
      <c r="DSY88" s="266"/>
      <c r="DSZ88" s="200"/>
      <c r="DTA88" s="266"/>
      <c r="DTB88" s="261"/>
      <c r="DTC88" s="265"/>
      <c r="DTD88" s="266"/>
      <c r="DTE88" s="200"/>
      <c r="DTF88" s="266"/>
      <c r="DTG88" s="261"/>
      <c r="DTH88" s="265"/>
      <c r="DTI88" s="266"/>
      <c r="DTJ88" s="200"/>
      <c r="DTK88" s="266"/>
      <c r="DTL88" s="261"/>
      <c r="DTM88" s="265"/>
      <c r="DTN88" s="266"/>
      <c r="DTO88" s="200"/>
      <c r="DTP88" s="266"/>
      <c r="DTQ88" s="261"/>
      <c r="DTR88" s="265"/>
      <c r="DTS88" s="266"/>
      <c r="DTT88" s="200"/>
      <c r="DTU88" s="266"/>
      <c r="DTV88" s="261"/>
      <c r="DTW88" s="265"/>
      <c r="DTX88" s="266"/>
      <c r="DTY88" s="200"/>
      <c r="DTZ88" s="266"/>
      <c r="DUA88" s="261"/>
      <c r="DUB88" s="265"/>
      <c r="DUC88" s="266"/>
      <c r="DUD88" s="200"/>
      <c r="DUE88" s="266"/>
      <c r="DUF88" s="261"/>
      <c r="DUG88" s="265"/>
      <c r="DUH88" s="266"/>
      <c r="DUI88" s="200"/>
      <c r="DUJ88" s="266"/>
      <c r="DUK88" s="261"/>
      <c r="DUL88" s="265"/>
      <c r="DUM88" s="266"/>
      <c r="DUN88" s="200"/>
      <c r="DUO88" s="266"/>
      <c r="DUP88" s="261"/>
      <c r="DUQ88" s="265"/>
      <c r="DUR88" s="266"/>
      <c r="DUS88" s="200"/>
      <c r="DUT88" s="266"/>
      <c r="DUU88" s="261"/>
      <c r="DUV88" s="265"/>
      <c r="DUW88" s="266"/>
      <c r="DUX88" s="200"/>
      <c r="DUY88" s="266"/>
      <c r="DUZ88" s="261"/>
      <c r="DVA88" s="265"/>
      <c r="DVB88" s="266"/>
      <c r="DVC88" s="200"/>
      <c r="DVD88" s="266"/>
      <c r="DVE88" s="261"/>
      <c r="DVF88" s="265"/>
      <c r="DVG88" s="266"/>
      <c r="DVH88" s="200"/>
      <c r="DVI88" s="266"/>
      <c r="DVJ88" s="261"/>
      <c r="DVK88" s="265"/>
      <c r="DVL88" s="266"/>
      <c r="DVM88" s="200"/>
      <c r="DVN88" s="266"/>
      <c r="DVO88" s="261"/>
      <c r="DVP88" s="265"/>
      <c r="DVQ88" s="266"/>
      <c r="DVR88" s="200"/>
      <c r="DVS88" s="266"/>
      <c r="DVT88" s="261"/>
      <c r="DVU88" s="265"/>
      <c r="DVV88" s="266"/>
      <c r="DVW88" s="200"/>
      <c r="DVX88" s="266"/>
      <c r="DVY88" s="261"/>
      <c r="DVZ88" s="265"/>
      <c r="DWA88" s="266"/>
      <c r="DWB88" s="200"/>
      <c r="DWC88" s="266"/>
      <c r="DWD88" s="261"/>
      <c r="DWE88" s="265"/>
      <c r="DWF88" s="266"/>
      <c r="DWG88" s="200"/>
      <c r="DWH88" s="266"/>
      <c r="DWI88" s="261"/>
      <c r="DWJ88" s="265"/>
      <c r="DWK88" s="266"/>
      <c r="DWL88" s="200"/>
      <c r="DWM88" s="266"/>
      <c r="DWN88" s="261"/>
      <c r="DWO88" s="265"/>
      <c r="DWP88" s="266"/>
      <c r="DWQ88" s="200"/>
      <c r="DWR88" s="266"/>
      <c r="DWS88" s="261"/>
      <c r="DWT88" s="265"/>
      <c r="DWU88" s="266"/>
      <c r="DWV88" s="200"/>
      <c r="DWW88" s="266"/>
      <c r="DWX88" s="261"/>
      <c r="DWY88" s="265"/>
      <c r="DWZ88" s="266"/>
      <c r="DXA88" s="200"/>
      <c r="DXB88" s="266"/>
      <c r="DXC88" s="261"/>
      <c r="DXD88" s="265"/>
      <c r="DXE88" s="266"/>
      <c r="DXF88" s="200"/>
      <c r="DXG88" s="266"/>
      <c r="DXH88" s="261"/>
      <c r="DXI88" s="265"/>
      <c r="DXJ88" s="266"/>
      <c r="DXK88" s="200"/>
      <c r="DXL88" s="266"/>
      <c r="DXM88" s="261"/>
      <c r="DXN88" s="265"/>
      <c r="DXO88" s="266"/>
      <c r="DXP88" s="200"/>
      <c r="DXQ88" s="266"/>
      <c r="DXR88" s="261"/>
      <c r="DXS88" s="265"/>
      <c r="DXT88" s="266"/>
      <c r="DXU88" s="200"/>
      <c r="DXV88" s="266"/>
      <c r="DXW88" s="261"/>
      <c r="DXX88" s="265"/>
      <c r="DXY88" s="266"/>
      <c r="DXZ88" s="200"/>
      <c r="DYA88" s="266"/>
      <c r="DYB88" s="261"/>
      <c r="DYC88" s="265"/>
      <c r="DYD88" s="266"/>
      <c r="DYE88" s="200"/>
      <c r="DYF88" s="266"/>
      <c r="DYG88" s="261"/>
      <c r="DYH88" s="265"/>
      <c r="DYI88" s="266"/>
      <c r="DYJ88" s="200"/>
      <c r="DYK88" s="266"/>
      <c r="DYL88" s="261"/>
      <c r="DYM88" s="265"/>
      <c r="DYN88" s="266"/>
      <c r="DYO88" s="200"/>
      <c r="DYP88" s="266"/>
      <c r="DYQ88" s="261"/>
      <c r="DYR88" s="265"/>
      <c r="DYS88" s="266"/>
      <c r="DYT88" s="200"/>
      <c r="DYU88" s="266"/>
      <c r="DYV88" s="261"/>
      <c r="DYW88" s="265"/>
      <c r="DYX88" s="266"/>
      <c r="DYY88" s="200"/>
      <c r="DYZ88" s="266"/>
      <c r="DZA88" s="261"/>
      <c r="DZB88" s="265"/>
      <c r="DZC88" s="266"/>
      <c r="DZD88" s="200"/>
      <c r="DZE88" s="266"/>
      <c r="DZF88" s="261"/>
      <c r="DZG88" s="265"/>
      <c r="DZH88" s="266"/>
      <c r="DZI88" s="200"/>
      <c r="DZJ88" s="266"/>
      <c r="DZK88" s="261"/>
      <c r="DZL88" s="265"/>
      <c r="DZM88" s="266"/>
      <c r="DZN88" s="200"/>
      <c r="DZO88" s="266"/>
      <c r="DZP88" s="261"/>
      <c r="DZQ88" s="265"/>
      <c r="DZR88" s="266"/>
      <c r="DZS88" s="200"/>
      <c r="DZT88" s="266"/>
      <c r="DZU88" s="261"/>
      <c r="DZV88" s="265"/>
      <c r="DZW88" s="266"/>
      <c r="DZX88" s="200"/>
      <c r="DZY88" s="266"/>
      <c r="DZZ88" s="261"/>
      <c r="EAA88" s="265"/>
      <c r="EAB88" s="266"/>
      <c r="EAC88" s="200"/>
      <c r="EAD88" s="266"/>
      <c r="EAE88" s="261"/>
      <c r="EAF88" s="265"/>
      <c r="EAG88" s="266"/>
      <c r="EAH88" s="200"/>
      <c r="EAI88" s="266"/>
      <c r="EAJ88" s="261"/>
      <c r="EAK88" s="265"/>
      <c r="EAL88" s="266"/>
      <c r="EAM88" s="200"/>
      <c r="EAN88" s="266"/>
      <c r="EAO88" s="261"/>
      <c r="EAP88" s="265"/>
      <c r="EAQ88" s="266"/>
      <c r="EAR88" s="200"/>
      <c r="EAS88" s="266"/>
      <c r="EAT88" s="261"/>
      <c r="EAU88" s="265"/>
      <c r="EAV88" s="266"/>
      <c r="EAW88" s="200"/>
      <c r="EAX88" s="266"/>
      <c r="EAY88" s="261"/>
      <c r="EAZ88" s="265"/>
      <c r="EBA88" s="266"/>
      <c r="EBB88" s="200"/>
      <c r="EBC88" s="266"/>
      <c r="EBD88" s="261"/>
      <c r="EBE88" s="265"/>
      <c r="EBF88" s="266"/>
      <c r="EBG88" s="200"/>
      <c r="EBH88" s="266"/>
      <c r="EBI88" s="261"/>
      <c r="EBJ88" s="265"/>
      <c r="EBK88" s="266"/>
      <c r="EBL88" s="200"/>
      <c r="EBM88" s="266"/>
      <c r="EBN88" s="261"/>
      <c r="EBO88" s="265"/>
      <c r="EBP88" s="266"/>
      <c r="EBQ88" s="200"/>
      <c r="EBR88" s="266"/>
      <c r="EBS88" s="261"/>
      <c r="EBT88" s="265"/>
      <c r="EBU88" s="266"/>
      <c r="EBV88" s="200"/>
      <c r="EBW88" s="266"/>
      <c r="EBX88" s="261"/>
      <c r="EBY88" s="265"/>
      <c r="EBZ88" s="266"/>
      <c r="ECA88" s="200"/>
      <c r="ECB88" s="266"/>
      <c r="ECC88" s="261"/>
      <c r="ECD88" s="265"/>
      <c r="ECE88" s="266"/>
      <c r="ECF88" s="200"/>
      <c r="ECG88" s="266"/>
      <c r="ECH88" s="261"/>
      <c r="ECI88" s="265"/>
      <c r="ECJ88" s="266"/>
      <c r="ECK88" s="200"/>
      <c r="ECL88" s="266"/>
      <c r="ECM88" s="261"/>
      <c r="ECN88" s="265"/>
      <c r="ECO88" s="266"/>
      <c r="ECP88" s="200"/>
      <c r="ECQ88" s="266"/>
      <c r="ECR88" s="261"/>
      <c r="ECS88" s="265"/>
      <c r="ECT88" s="266"/>
      <c r="ECU88" s="200"/>
      <c r="ECV88" s="266"/>
      <c r="ECW88" s="261"/>
      <c r="ECX88" s="265"/>
      <c r="ECY88" s="266"/>
      <c r="ECZ88" s="200"/>
      <c r="EDA88" s="266"/>
      <c r="EDB88" s="261"/>
      <c r="EDC88" s="265"/>
      <c r="EDD88" s="266"/>
      <c r="EDE88" s="200"/>
      <c r="EDF88" s="266"/>
      <c r="EDG88" s="261"/>
      <c r="EDH88" s="265"/>
      <c r="EDI88" s="266"/>
      <c r="EDJ88" s="200"/>
      <c r="EDK88" s="266"/>
      <c r="EDL88" s="261"/>
      <c r="EDM88" s="265"/>
      <c r="EDN88" s="266"/>
      <c r="EDO88" s="200"/>
      <c r="EDP88" s="266"/>
      <c r="EDQ88" s="261"/>
      <c r="EDR88" s="265"/>
      <c r="EDS88" s="266"/>
      <c r="EDT88" s="200"/>
      <c r="EDU88" s="266"/>
      <c r="EDV88" s="261"/>
      <c r="EDW88" s="265"/>
      <c r="EDX88" s="266"/>
      <c r="EDY88" s="200"/>
      <c r="EDZ88" s="266"/>
      <c r="EEA88" s="261"/>
      <c r="EEB88" s="265"/>
      <c r="EEC88" s="266"/>
      <c r="EED88" s="200"/>
      <c r="EEE88" s="266"/>
      <c r="EEF88" s="261"/>
      <c r="EEG88" s="265"/>
      <c r="EEH88" s="266"/>
      <c r="EEI88" s="200"/>
      <c r="EEJ88" s="266"/>
      <c r="EEK88" s="261"/>
      <c r="EEL88" s="265"/>
      <c r="EEM88" s="266"/>
      <c r="EEN88" s="200"/>
      <c r="EEO88" s="266"/>
      <c r="EEP88" s="261"/>
      <c r="EEQ88" s="265"/>
      <c r="EER88" s="266"/>
      <c r="EES88" s="200"/>
      <c r="EET88" s="266"/>
      <c r="EEU88" s="261"/>
      <c r="EEV88" s="265"/>
      <c r="EEW88" s="266"/>
      <c r="EEX88" s="200"/>
      <c r="EEY88" s="266"/>
      <c r="EEZ88" s="261"/>
      <c r="EFA88" s="265"/>
      <c r="EFB88" s="266"/>
      <c r="EFC88" s="200"/>
      <c r="EFD88" s="266"/>
      <c r="EFE88" s="261"/>
      <c r="EFF88" s="265"/>
      <c r="EFG88" s="266"/>
      <c r="EFH88" s="200"/>
      <c r="EFI88" s="266"/>
      <c r="EFJ88" s="261"/>
      <c r="EFK88" s="265"/>
      <c r="EFL88" s="266"/>
      <c r="EFM88" s="200"/>
      <c r="EFN88" s="266"/>
      <c r="EFO88" s="261"/>
      <c r="EFP88" s="265"/>
      <c r="EFQ88" s="266"/>
      <c r="EFR88" s="200"/>
      <c r="EFS88" s="266"/>
      <c r="EFT88" s="261"/>
      <c r="EFU88" s="265"/>
      <c r="EFV88" s="266"/>
      <c r="EFW88" s="200"/>
      <c r="EFX88" s="266"/>
      <c r="EFY88" s="261"/>
      <c r="EFZ88" s="265"/>
      <c r="EGA88" s="266"/>
      <c r="EGB88" s="200"/>
      <c r="EGC88" s="266"/>
      <c r="EGD88" s="261"/>
      <c r="EGE88" s="265"/>
      <c r="EGF88" s="266"/>
      <c r="EGG88" s="200"/>
      <c r="EGH88" s="266"/>
      <c r="EGI88" s="261"/>
      <c r="EGJ88" s="265"/>
      <c r="EGK88" s="266"/>
      <c r="EGL88" s="200"/>
      <c r="EGM88" s="266"/>
      <c r="EGN88" s="261"/>
      <c r="EGO88" s="265"/>
      <c r="EGP88" s="266"/>
      <c r="EGQ88" s="200"/>
      <c r="EGR88" s="266"/>
      <c r="EGS88" s="261"/>
      <c r="EGT88" s="265"/>
      <c r="EGU88" s="266"/>
      <c r="EGV88" s="200"/>
      <c r="EGW88" s="266"/>
      <c r="EGX88" s="261"/>
      <c r="EGY88" s="265"/>
      <c r="EGZ88" s="266"/>
      <c r="EHA88" s="200"/>
      <c r="EHB88" s="266"/>
      <c r="EHC88" s="261"/>
      <c r="EHD88" s="265"/>
      <c r="EHE88" s="266"/>
      <c r="EHF88" s="200"/>
      <c r="EHG88" s="266"/>
      <c r="EHH88" s="261"/>
      <c r="EHI88" s="265"/>
      <c r="EHJ88" s="266"/>
      <c r="EHK88" s="200"/>
      <c r="EHL88" s="266"/>
      <c r="EHM88" s="261"/>
      <c r="EHN88" s="265"/>
      <c r="EHO88" s="266"/>
      <c r="EHP88" s="200"/>
      <c r="EHQ88" s="266"/>
      <c r="EHR88" s="261"/>
      <c r="EHS88" s="265"/>
      <c r="EHT88" s="266"/>
      <c r="EHU88" s="200"/>
      <c r="EHV88" s="266"/>
      <c r="EHW88" s="261"/>
      <c r="EHX88" s="265"/>
      <c r="EHY88" s="266"/>
      <c r="EHZ88" s="200"/>
      <c r="EIA88" s="266"/>
      <c r="EIB88" s="261"/>
      <c r="EIC88" s="265"/>
      <c r="EID88" s="266"/>
      <c r="EIE88" s="200"/>
      <c r="EIF88" s="266"/>
      <c r="EIG88" s="261"/>
      <c r="EIH88" s="265"/>
      <c r="EII88" s="266"/>
      <c r="EIJ88" s="200"/>
      <c r="EIK88" s="266"/>
      <c r="EIL88" s="261"/>
      <c r="EIM88" s="265"/>
      <c r="EIN88" s="266"/>
      <c r="EIO88" s="200"/>
      <c r="EIP88" s="266"/>
      <c r="EIQ88" s="261"/>
      <c r="EIR88" s="265"/>
      <c r="EIS88" s="266"/>
      <c r="EIT88" s="200"/>
      <c r="EIU88" s="266"/>
      <c r="EIV88" s="261"/>
      <c r="EIW88" s="265"/>
      <c r="EIX88" s="266"/>
      <c r="EIY88" s="200"/>
      <c r="EIZ88" s="266"/>
      <c r="EJA88" s="261"/>
      <c r="EJB88" s="265"/>
      <c r="EJC88" s="266"/>
      <c r="EJD88" s="200"/>
      <c r="EJE88" s="266"/>
      <c r="EJF88" s="261"/>
      <c r="EJG88" s="265"/>
      <c r="EJH88" s="266"/>
      <c r="EJI88" s="200"/>
      <c r="EJJ88" s="266"/>
      <c r="EJK88" s="261"/>
      <c r="EJL88" s="265"/>
      <c r="EJM88" s="266"/>
      <c r="EJN88" s="200"/>
      <c r="EJO88" s="266"/>
      <c r="EJP88" s="261"/>
      <c r="EJQ88" s="265"/>
      <c r="EJR88" s="266"/>
      <c r="EJS88" s="200"/>
      <c r="EJT88" s="266"/>
      <c r="EJU88" s="261"/>
      <c r="EJV88" s="265"/>
      <c r="EJW88" s="266"/>
      <c r="EJX88" s="200"/>
      <c r="EJY88" s="266"/>
      <c r="EJZ88" s="261"/>
      <c r="EKA88" s="265"/>
      <c r="EKB88" s="266"/>
      <c r="EKC88" s="200"/>
      <c r="EKD88" s="266"/>
      <c r="EKE88" s="261"/>
      <c r="EKF88" s="265"/>
      <c r="EKG88" s="266"/>
      <c r="EKH88" s="200"/>
      <c r="EKI88" s="266"/>
      <c r="EKJ88" s="261"/>
      <c r="EKK88" s="265"/>
      <c r="EKL88" s="266"/>
      <c r="EKM88" s="200"/>
      <c r="EKN88" s="266"/>
      <c r="EKO88" s="261"/>
      <c r="EKP88" s="265"/>
      <c r="EKQ88" s="266"/>
      <c r="EKR88" s="200"/>
      <c r="EKS88" s="266"/>
      <c r="EKT88" s="261"/>
      <c r="EKU88" s="265"/>
      <c r="EKV88" s="266"/>
      <c r="EKW88" s="200"/>
      <c r="EKX88" s="266"/>
      <c r="EKY88" s="261"/>
      <c r="EKZ88" s="265"/>
      <c r="ELA88" s="266"/>
      <c r="ELB88" s="200"/>
      <c r="ELC88" s="266"/>
      <c r="ELD88" s="261"/>
      <c r="ELE88" s="265"/>
      <c r="ELF88" s="266"/>
      <c r="ELG88" s="200"/>
      <c r="ELH88" s="266"/>
      <c r="ELI88" s="261"/>
      <c r="ELJ88" s="265"/>
      <c r="ELK88" s="266"/>
      <c r="ELL88" s="200"/>
      <c r="ELM88" s="266"/>
      <c r="ELN88" s="261"/>
      <c r="ELO88" s="265"/>
      <c r="ELP88" s="266"/>
      <c r="ELQ88" s="200"/>
      <c r="ELR88" s="266"/>
      <c r="ELS88" s="261"/>
      <c r="ELT88" s="265"/>
      <c r="ELU88" s="266"/>
      <c r="ELV88" s="200"/>
      <c r="ELW88" s="266"/>
      <c r="ELX88" s="261"/>
      <c r="ELY88" s="265"/>
      <c r="ELZ88" s="266"/>
      <c r="EMA88" s="200"/>
      <c r="EMB88" s="266"/>
      <c r="EMC88" s="261"/>
      <c r="EMD88" s="265"/>
      <c r="EME88" s="266"/>
      <c r="EMF88" s="200"/>
      <c r="EMG88" s="266"/>
      <c r="EMH88" s="261"/>
      <c r="EMI88" s="265"/>
      <c r="EMJ88" s="266"/>
      <c r="EMK88" s="200"/>
      <c r="EML88" s="266"/>
      <c r="EMM88" s="261"/>
      <c r="EMN88" s="265"/>
      <c r="EMO88" s="266"/>
      <c r="EMP88" s="200"/>
      <c r="EMQ88" s="266"/>
      <c r="EMR88" s="261"/>
      <c r="EMS88" s="265"/>
      <c r="EMT88" s="266"/>
      <c r="EMU88" s="200"/>
      <c r="EMV88" s="266"/>
      <c r="EMW88" s="261"/>
      <c r="EMX88" s="265"/>
      <c r="EMY88" s="266"/>
      <c r="EMZ88" s="200"/>
      <c r="ENA88" s="266"/>
      <c r="ENB88" s="261"/>
      <c r="ENC88" s="265"/>
      <c r="END88" s="266"/>
      <c r="ENE88" s="200"/>
      <c r="ENF88" s="266"/>
      <c r="ENG88" s="261"/>
      <c r="ENH88" s="265"/>
      <c r="ENI88" s="266"/>
      <c r="ENJ88" s="200"/>
      <c r="ENK88" s="266"/>
      <c r="ENL88" s="261"/>
      <c r="ENM88" s="265"/>
      <c r="ENN88" s="266"/>
      <c r="ENO88" s="200"/>
      <c r="ENP88" s="266"/>
      <c r="ENQ88" s="261"/>
      <c r="ENR88" s="265"/>
      <c r="ENS88" s="266"/>
      <c r="ENT88" s="200"/>
      <c r="ENU88" s="266"/>
      <c r="ENV88" s="261"/>
      <c r="ENW88" s="265"/>
      <c r="ENX88" s="266"/>
      <c r="ENY88" s="200"/>
      <c r="ENZ88" s="266"/>
      <c r="EOA88" s="261"/>
      <c r="EOB88" s="265"/>
      <c r="EOC88" s="266"/>
      <c r="EOD88" s="200"/>
      <c r="EOE88" s="266"/>
      <c r="EOF88" s="261"/>
      <c r="EOG88" s="265"/>
      <c r="EOH88" s="266"/>
      <c r="EOI88" s="200"/>
      <c r="EOJ88" s="266"/>
      <c r="EOK88" s="261"/>
      <c r="EOL88" s="265"/>
      <c r="EOM88" s="266"/>
      <c r="EON88" s="200"/>
      <c r="EOO88" s="266"/>
      <c r="EOP88" s="261"/>
      <c r="EOQ88" s="265"/>
      <c r="EOR88" s="266"/>
      <c r="EOS88" s="200"/>
      <c r="EOT88" s="266"/>
      <c r="EOU88" s="261"/>
      <c r="EOV88" s="265"/>
      <c r="EOW88" s="266"/>
      <c r="EOX88" s="200"/>
      <c r="EOY88" s="266"/>
      <c r="EOZ88" s="261"/>
      <c r="EPA88" s="265"/>
      <c r="EPB88" s="266"/>
      <c r="EPC88" s="200"/>
      <c r="EPD88" s="266"/>
      <c r="EPE88" s="261"/>
      <c r="EPF88" s="265"/>
      <c r="EPG88" s="266"/>
      <c r="EPH88" s="200"/>
      <c r="EPI88" s="266"/>
      <c r="EPJ88" s="261"/>
      <c r="EPK88" s="265"/>
      <c r="EPL88" s="266"/>
      <c r="EPM88" s="200"/>
      <c r="EPN88" s="266"/>
      <c r="EPO88" s="261"/>
      <c r="EPP88" s="265"/>
      <c r="EPQ88" s="266"/>
      <c r="EPR88" s="200"/>
      <c r="EPS88" s="266"/>
      <c r="EPT88" s="261"/>
      <c r="EPU88" s="265"/>
      <c r="EPV88" s="266"/>
      <c r="EPW88" s="200"/>
      <c r="EPX88" s="266"/>
      <c r="EPY88" s="261"/>
      <c r="EPZ88" s="265"/>
      <c r="EQA88" s="266"/>
      <c r="EQB88" s="200"/>
      <c r="EQC88" s="266"/>
      <c r="EQD88" s="261"/>
      <c r="EQE88" s="265"/>
      <c r="EQF88" s="266"/>
      <c r="EQG88" s="200"/>
      <c r="EQH88" s="266"/>
      <c r="EQI88" s="261"/>
      <c r="EQJ88" s="265"/>
      <c r="EQK88" s="266"/>
      <c r="EQL88" s="200"/>
      <c r="EQM88" s="266"/>
      <c r="EQN88" s="261"/>
      <c r="EQO88" s="265"/>
      <c r="EQP88" s="266"/>
      <c r="EQQ88" s="200"/>
      <c r="EQR88" s="266"/>
      <c r="EQS88" s="261"/>
      <c r="EQT88" s="265"/>
      <c r="EQU88" s="266"/>
      <c r="EQV88" s="200"/>
      <c r="EQW88" s="266"/>
      <c r="EQX88" s="261"/>
      <c r="EQY88" s="265"/>
      <c r="EQZ88" s="266"/>
      <c r="ERA88" s="200"/>
      <c r="ERB88" s="266"/>
      <c r="ERC88" s="261"/>
      <c r="ERD88" s="265"/>
      <c r="ERE88" s="266"/>
      <c r="ERF88" s="200"/>
      <c r="ERG88" s="266"/>
      <c r="ERH88" s="261"/>
      <c r="ERI88" s="265"/>
      <c r="ERJ88" s="266"/>
      <c r="ERK88" s="200"/>
      <c r="ERL88" s="266"/>
      <c r="ERM88" s="261"/>
      <c r="ERN88" s="265"/>
      <c r="ERO88" s="266"/>
      <c r="ERP88" s="200"/>
      <c r="ERQ88" s="266"/>
      <c r="ERR88" s="261"/>
      <c r="ERS88" s="265"/>
      <c r="ERT88" s="266"/>
      <c r="ERU88" s="200"/>
      <c r="ERV88" s="266"/>
      <c r="ERW88" s="261"/>
      <c r="ERX88" s="265"/>
      <c r="ERY88" s="266"/>
      <c r="ERZ88" s="200"/>
      <c r="ESA88" s="266"/>
      <c r="ESB88" s="261"/>
      <c r="ESC88" s="265"/>
      <c r="ESD88" s="266"/>
      <c r="ESE88" s="200"/>
      <c r="ESF88" s="266"/>
      <c r="ESG88" s="261"/>
      <c r="ESH88" s="265"/>
      <c r="ESI88" s="266"/>
      <c r="ESJ88" s="200"/>
      <c r="ESK88" s="266"/>
      <c r="ESL88" s="261"/>
      <c r="ESM88" s="265"/>
      <c r="ESN88" s="266"/>
      <c r="ESO88" s="200"/>
      <c r="ESP88" s="266"/>
      <c r="ESQ88" s="261"/>
      <c r="ESR88" s="265"/>
      <c r="ESS88" s="266"/>
      <c r="EST88" s="200"/>
      <c r="ESU88" s="266"/>
      <c r="ESV88" s="261"/>
      <c r="ESW88" s="265"/>
      <c r="ESX88" s="266"/>
      <c r="ESY88" s="200"/>
      <c r="ESZ88" s="266"/>
      <c r="ETA88" s="261"/>
      <c r="ETB88" s="265"/>
      <c r="ETC88" s="266"/>
      <c r="ETD88" s="200"/>
      <c r="ETE88" s="266"/>
      <c r="ETF88" s="261"/>
      <c r="ETG88" s="265"/>
      <c r="ETH88" s="266"/>
      <c r="ETI88" s="200"/>
      <c r="ETJ88" s="266"/>
      <c r="ETK88" s="261"/>
      <c r="ETL88" s="265"/>
      <c r="ETM88" s="266"/>
      <c r="ETN88" s="200"/>
      <c r="ETO88" s="266"/>
      <c r="ETP88" s="261"/>
      <c r="ETQ88" s="265"/>
      <c r="ETR88" s="266"/>
      <c r="ETS88" s="200"/>
      <c r="ETT88" s="266"/>
      <c r="ETU88" s="261"/>
      <c r="ETV88" s="265"/>
      <c r="ETW88" s="266"/>
      <c r="ETX88" s="200"/>
      <c r="ETY88" s="266"/>
      <c r="ETZ88" s="261"/>
      <c r="EUA88" s="265"/>
      <c r="EUB88" s="266"/>
      <c r="EUC88" s="200"/>
      <c r="EUD88" s="266"/>
      <c r="EUE88" s="261"/>
      <c r="EUF88" s="265"/>
      <c r="EUG88" s="266"/>
      <c r="EUH88" s="200"/>
      <c r="EUI88" s="266"/>
      <c r="EUJ88" s="261"/>
      <c r="EUK88" s="265"/>
      <c r="EUL88" s="266"/>
      <c r="EUM88" s="200"/>
      <c r="EUN88" s="266"/>
      <c r="EUO88" s="261"/>
      <c r="EUP88" s="265"/>
      <c r="EUQ88" s="266"/>
      <c r="EUR88" s="200"/>
      <c r="EUS88" s="266"/>
      <c r="EUT88" s="261"/>
      <c r="EUU88" s="265"/>
      <c r="EUV88" s="266"/>
      <c r="EUW88" s="200"/>
      <c r="EUX88" s="266"/>
      <c r="EUY88" s="261"/>
      <c r="EUZ88" s="265"/>
      <c r="EVA88" s="266"/>
      <c r="EVB88" s="200"/>
      <c r="EVC88" s="266"/>
      <c r="EVD88" s="261"/>
      <c r="EVE88" s="265"/>
      <c r="EVF88" s="266"/>
      <c r="EVG88" s="200"/>
      <c r="EVH88" s="266"/>
      <c r="EVI88" s="261"/>
      <c r="EVJ88" s="265"/>
      <c r="EVK88" s="266"/>
      <c r="EVL88" s="200"/>
      <c r="EVM88" s="266"/>
      <c r="EVN88" s="261"/>
      <c r="EVO88" s="265"/>
      <c r="EVP88" s="266"/>
      <c r="EVQ88" s="200"/>
      <c r="EVR88" s="266"/>
      <c r="EVS88" s="261"/>
      <c r="EVT88" s="265"/>
      <c r="EVU88" s="266"/>
      <c r="EVV88" s="200"/>
      <c r="EVW88" s="266"/>
      <c r="EVX88" s="261"/>
      <c r="EVY88" s="265"/>
      <c r="EVZ88" s="266"/>
      <c r="EWA88" s="200"/>
      <c r="EWB88" s="266"/>
      <c r="EWC88" s="261"/>
      <c r="EWD88" s="265"/>
      <c r="EWE88" s="266"/>
      <c r="EWF88" s="200"/>
      <c r="EWG88" s="266"/>
      <c r="EWH88" s="261"/>
      <c r="EWI88" s="265"/>
      <c r="EWJ88" s="266"/>
      <c r="EWK88" s="200"/>
      <c r="EWL88" s="266"/>
      <c r="EWM88" s="261"/>
      <c r="EWN88" s="265"/>
      <c r="EWO88" s="266"/>
      <c r="EWP88" s="200"/>
      <c r="EWQ88" s="266"/>
      <c r="EWR88" s="261"/>
      <c r="EWS88" s="265"/>
      <c r="EWT88" s="266"/>
      <c r="EWU88" s="200"/>
      <c r="EWV88" s="266"/>
      <c r="EWW88" s="261"/>
      <c r="EWX88" s="265"/>
      <c r="EWY88" s="266"/>
      <c r="EWZ88" s="200"/>
      <c r="EXA88" s="266"/>
      <c r="EXB88" s="261"/>
      <c r="EXC88" s="265"/>
      <c r="EXD88" s="266"/>
      <c r="EXE88" s="200"/>
      <c r="EXF88" s="266"/>
      <c r="EXG88" s="261"/>
      <c r="EXH88" s="265"/>
      <c r="EXI88" s="266"/>
      <c r="EXJ88" s="200"/>
      <c r="EXK88" s="266"/>
      <c r="EXL88" s="261"/>
      <c r="EXM88" s="265"/>
      <c r="EXN88" s="266"/>
      <c r="EXO88" s="200"/>
      <c r="EXP88" s="266"/>
      <c r="EXQ88" s="261"/>
      <c r="EXR88" s="265"/>
      <c r="EXS88" s="266"/>
      <c r="EXT88" s="200"/>
      <c r="EXU88" s="266"/>
      <c r="EXV88" s="261"/>
      <c r="EXW88" s="265"/>
      <c r="EXX88" s="266"/>
      <c r="EXY88" s="200"/>
      <c r="EXZ88" s="266"/>
      <c r="EYA88" s="261"/>
      <c r="EYB88" s="265"/>
      <c r="EYC88" s="266"/>
      <c r="EYD88" s="200"/>
      <c r="EYE88" s="266"/>
      <c r="EYF88" s="261"/>
      <c r="EYG88" s="265"/>
      <c r="EYH88" s="266"/>
      <c r="EYI88" s="200"/>
      <c r="EYJ88" s="266"/>
      <c r="EYK88" s="261"/>
      <c r="EYL88" s="265"/>
      <c r="EYM88" s="266"/>
      <c r="EYN88" s="200"/>
      <c r="EYO88" s="266"/>
      <c r="EYP88" s="261"/>
      <c r="EYQ88" s="265"/>
      <c r="EYR88" s="266"/>
      <c r="EYS88" s="200"/>
      <c r="EYT88" s="266"/>
      <c r="EYU88" s="261"/>
      <c r="EYV88" s="265"/>
      <c r="EYW88" s="266"/>
      <c r="EYX88" s="200"/>
      <c r="EYY88" s="266"/>
      <c r="EYZ88" s="261"/>
      <c r="EZA88" s="265"/>
      <c r="EZB88" s="266"/>
      <c r="EZC88" s="200"/>
      <c r="EZD88" s="266"/>
      <c r="EZE88" s="261"/>
      <c r="EZF88" s="265"/>
      <c r="EZG88" s="266"/>
      <c r="EZH88" s="200"/>
      <c r="EZI88" s="266"/>
      <c r="EZJ88" s="261"/>
      <c r="EZK88" s="265"/>
      <c r="EZL88" s="266"/>
      <c r="EZM88" s="200"/>
      <c r="EZN88" s="266"/>
      <c r="EZO88" s="261"/>
      <c r="EZP88" s="265"/>
      <c r="EZQ88" s="266"/>
      <c r="EZR88" s="200"/>
      <c r="EZS88" s="266"/>
      <c r="EZT88" s="261"/>
      <c r="EZU88" s="265"/>
      <c r="EZV88" s="266"/>
      <c r="EZW88" s="200"/>
      <c r="EZX88" s="266"/>
      <c r="EZY88" s="261"/>
      <c r="EZZ88" s="265"/>
      <c r="FAA88" s="266"/>
      <c r="FAB88" s="200"/>
      <c r="FAC88" s="266"/>
      <c r="FAD88" s="261"/>
      <c r="FAE88" s="265"/>
      <c r="FAF88" s="266"/>
      <c r="FAG88" s="200"/>
      <c r="FAH88" s="266"/>
      <c r="FAI88" s="261"/>
      <c r="FAJ88" s="265"/>
      <c r="FAK88" s="266"/>
      <c r="FAL88" s="200"/>
      <c r="FAM88" s="266"/>
      <c r="FAN88" s="261"/>
      <c r="FAO88" s="265"/>
      <c r="FAP88" s="266"/>
      <c r="FAQ88" s="200"/>
      <c r="FAR88" s="266"/>
      <c r="FAS88" s="261"/>
      <c r="FAT88" s="265"/>
      <c r="FAU88" s="266"/>
      <c r="FAV88" s="200"/>
      <c r="FAW88" s="266"/>
      <c r="FAX88" s="261"/>
      <c r="FAY88" s="265"/>
      <c r="FAZ88" s="266"/>
      <c r="FBA88" s="200"/>
      <c r="FBB88" s="266"/>
      <c r="FBC88" s="261"/>
      <c r="FBD88" s="265"/>
      <c r="FBE88" s="266"/>
      <c r="FBF88" s="200"/>
      <c r="FBG88" s="266"/>
      <c r="FBH88" s="261"/>
      <c r="FBI88" s="265"/>
      <c r="FBJ88" s="266"/>
      <c r="FBK88" s="200"/>
      <c r="FBL88" s="266"/>
      <c r="FBM88" s="261"/>
      <c r="FBN88" s="265"/>
      <c r="FBO88" s="266"/>
      <c r="FBP88" s="200"/>
      <c r="FBQ88" s="266"/>
      <c r="FBR88" s="261"/>
      <c r="FBS88" s="265"/>
      <c r="FBT88" s="266"/>
      <c r="FBU88" s="200"/>
      <c r="FBV88" s="266"/>
      <c r="FBW88" s="261"/>
      <c r="FBX88" s="265"/>
      <c r="FBY88" s="266"/>
      <c r="FBZ88" s="200"/>
      <c r="FCA88" s="266"/>
      <c r="FCB88" s="261"/>
      <c r="FCC88" s="265"/>
      <c r="FCD88" s="266"/>
      <c r="FCE88" s="200"/>
      <c r="FCF88" s="266"/>
      <c r="FCG88" s="261"/>
      <c r="FCH88" s="265"/>
      <c r="FCI88" s="266"/>
      <c r="FCJ88" s="200"/>
      <c r="FCK88" s="266"/>
      <c r="FCL88" s="261"/>
      <c r="FCM88" s="265"/>
      <c r="FCN88" s="266"/>
      <c r="FCO88" s="200"/>
      <c r="FCP88" s="266"/>
      <c r="FCQ88" s="261"/>
      <c r="FCR88" s="265"/>
      <c r="FCS88" s="266"/>
      <c r="FCT88" s="200"/>
      <c r="FCU88" s="266"/>
      <c r="FCV88" s="261"/>
      <c r="FCW88" s="265"/>
      <c r="FCX88" s="266"/>
      <c r="FCY88" s="200"/>
      <c r="FCZ88" s="266"/>
      <c r="FDA88" s="261"/>
      <c r="FDB88" s="265"/>
      <c r="FDC88" s="266"/>
      <c r="FDD88" s="200"/>
      <c r="FDE88" s="266"/>
      <c r="FDF88" s="261"/>
      <c r="FDG88" s="265"/>
      <c r="FDH88" s="266"/>
      <c r="FDI88" s="200"/>
      <c r="FDJ88" s="266"/>
      <c r="FDK88" s="261"/>
      <c r="FDL88" s="265"/>
      <c r="FDM88" s="266"/>
      <c r="FDN88" s="200"/>
      <c r="FDO88" s="266"/>
      <c r="FDP88" s="261"/>
      <c r="FDQ88" s="265"/>
      <c r="FDR88" s="266"/>
      <c r="FDS88" s="200"/>
      <c r="FDT88" s="266"/>
      <c r="FDU88" s="261"/>
      <c r="FDV88" s="265"/>
      <c r="FDW88" s="266"/>
      <c r="FDX88" s="200"/>
      <c r="FDY88" s="266"/>
      <c r="FDZ88" s="261"/>
      <c r="FEA88" s="265"/>
      <c r="FEB88" s="266"/>
      <c r="FEC88" s="200"/>
      <c r="FED88" s="266"/>
      <c r="FEE88" s="261"/>
      <c r="FEF88" s="265"/>
      <c r="FEG88" s="266"/>
      <c r="FEH88" s="200"/>
      <c r="FEI88" s="266"/>
      <c r="FEJ88" s="261"/>
      <c r="FEK88" s="265"/>
      <c r="FEL88" s="266"/>
      <c r="FEM88" s="200"/>
      <c r="FEN88" s="266"/>
      <c r="FEO88" s="261"/>
      <c r="FEP88" s="265"/>
      <c r="FEQ88" s="266"/>
      <c r="FER88" s="200"/>
      <c r="FES88" s="266"/>
      <c r="FET88" s="261"/>
      <c r="FEU88" s="265"/>
      <c r="FEV88" s="266"/>
      <c r="FEW88" s="200"/>
      <c r="FEX88" s="266"/>
      <c r="FEY88" s="261"/>
      <c r="FEZ88" s="265"/>
      <c r="FFA88" s="266"/>
      <c r="FFB88" s="200"/>
      <c r="FFC88" s="266"/>
      <c r="FFD88" s="261"/>
      <c r="FFE88" s="265"/>
      <c r="FFF88" s="266"/>
      <c r="FFG88" s="200"/>
      <c r="FFH88" s="266"/>
      <c r="FFI88" s="261"/>
      <c r="FFJ88" s="265"/>
      <c r="FFK88" s="266"/>
      <c r="FFL88" s="200"/>
      <c r="FFM88" s="266"/>
      <c r="FFN88" s="261"/>
      <c r="FFO88" s="265"/>
      <c r="FFP88" s="266"/>
      <c r="FFQ88" s="200"/>
      <c r="FFR88" s="266"/>
      <c r="FFS88" s="261"/>
      <c r="FFT88" s="265"/>
      <c r="FFU88" s="266"/>
      <c r="FFV88" s="200"/>
      <c r="FFW88" s="266"/>
      <c r="FFX88" s="261"/>
      <c r="FFY88" s="265"/>
      <c r="FFZ88" s="266"/>
      <c r="FGA88" s="200"/>
      <c r="FGB88" s="266"/>
      <c r="FGC88" s="261"/>
      <c r="FGD88" s="265"/>
      <c r="FGE88" s="266"/>
      <c r="FGF88" s="200"/>
      <c r="FGG88" s="266"/>
      <c r="FGH88" s="261"/>
      <c r="FGI88" s="265"/>
      <c r="FGJ88" s="266"/>
      <c r="FGK88" s="200"/>
      <c r="FGL88" s="266"/>
      <c r="FGM88" s="261"/>
      <c r="FGN88" s="265"/>
      <c r="FGO88" s="266"/>
      <c r="FGP88" s="200"/>
      <c r="FGQ88" s="266"/>
      <c r="FGR88" s="261"/>
      <c r="FGS88" s="265"/>
      <c r="FGT88" s="266"/>
      <c r="FGU88" s="200"/>
      <c r="FGV88" s="266"/>
      <c r="FGW88" s="261"/>
      <c r="FGX88" s="265"/>
      <c r="FGY88" s="266"/>
      <c r="FGZ88" s="200"/>
      <c r="FHA88" s="266"/>
      <c r="FHB88" s="261"/>
      <c r="FHC88" s="265"/>
      <c r="FHD88" s="266"/>
      <c r="FHE88" s="200"/>
      <c r="FHF88" s="266"/>
      <c r="FHG88" s="261"/>
      <c r="FHH88" s="265"/>
      <c r="FHI88" s="266"/>
      <c r="FHJ88" s="200"/>
      <c r="FHK88" s="266"/>
      <c r="FHL88" s="261"/>
      <c r="FHM88" s="265"/>
      <c r="FHN88" s="266"/>
      <c r="FHO88" s="200"/>
      <c r="FHP88" s="266"/>
      <c r="FHQ88" s="261"/>
      <c r="FHR88" s="265"/>
      <c r="FHS88" s="266"/>
      <c r="FHT88" s="200"/>
      <c r="FHU88" s="266"/>
      <c r="FHV88" s="261"/>
      <c r="FHW88" s="265"/>
      <c r="FHX88" s="266"/>
      <c r="FHY88" s="200"/>
      <c r="FHZ88" s="266"/>
      <c r="FIA88" s="261"/>
      <c r="FIB88" s="265"/>
      <c r="FIC88" s="266"/>
      <c r="FID88" s="200"/>
      <c r="FIE88" s="266"/>
      <c r="FIF88" s="261"/>
      <c r="FIG88" s="265"/>
      <c r="FIH88" s="266"/>
      <c r="FII88" s="200"/>
      <c r="FIJ88" s="266"/>
      <c r="FIK88" s="261"/>
      <c r="FIL88" s="265"/>
      <c r="FIM88" s="266"/>
      <c r="FIN88" s="200"/>
      <c r="FIO88" s="266"/>
      <c r="FIP88" s="261"/>
      <c r="FIQ88" s="265"/>
      <c r="FIR88" s="266"/>
      <c r="FIS88" s="200"/>
      <c r="FIT88" s="266"/>
      <c r="FIU88" s="261"/>
      <c r="FIV88" s="265"/>
      <c r="FIW88" s="266"/>
      <c r="FIX88" s="200"/>
      <c r="FIY88" s="266"/>
      <c r="FIZ88" s="261"/>
      <c r="FJA88" s="265"/>
      <c r="FJB88" s="266"/>
      <c r="FJC88" s="200"/>
      <c r="FJD88" s="266"/>
      <c r="FJE88" s="261"/>
      <c r="FJF88" s="265"/>
      <c r="FJG88" s="266"/>
      <c r="FJH88" s="200"/>
      <c r="FJI88" s="266"/>
      <c r="FJJ88" s="261"/>
      <c r="FJK88" s="265"/>
      <c r="FJL88" s="266"/>
      <c r="FJM88" s="200"/>
      <c r="FJN88" s="266"/>
      <c r="FJO88" s="261"/>
      <c r="FJP88" s="265"/>
      <c r="FJQ88" s="266"/>
      <c r="FJR88" s="200"/>
      <c r="FJS88" s="266"/>
      <c r="FJT88" s="261"/>
      <c r="FJU88" s="265"/>
      <c r="FJV88" s="266"/>
      <c r="FJW88" s="200"/>
      <c r="FJX88" s="266"/>
      <c r="FJY88" s="261"/>
      <c r="FJZ88" s="265"/>
      <c r="FKA88" s="266"/>
      <c r="FKB88" s="200"/>
      <c r="FKC88" s="266"/>
      <c r="FKD88" s="261"/>
      <c r="FKE88" s="265"/>
      <c r="FKF88" s="266"/>
      <c r="FKG88" s="200"/>
      <c r="FKH88" s="266"/>
      <c r="FKI88" s="261"/>
      <c r="FKJ88" s="265"/>
      <c r="FKK88" s="266"/>
      <c r="FKL88" s="200"/>
      <c r="FKM88" s="266"/>
      <c r="FKN88" s="261"/>
      <c r="FKO88" s="265"/>
      <c r="FKP88" s="266"/>
      <c r="FKQ88" s="200"/>
      <c r="FKR88" s="266"/>
      <c r="FKS88" s="261"/>
      <c r="FKT88" s="265"/>
      <c r="FKU88" s="266"/>
      <c r="FKV88" s="200"/>
      <c r="FKW88" s="266"/>
      <c r="FKX88" s="261"/>
      <c r="FKY88" s="265"/>
      <c r="FKZ88" s="266"/>
      <c r="FLA88" s="200"/>
      <c r="FLB88" s="266"/>
      <c r="FLC88" s="261"/>
      <c r="FLD88" s="265"/>
      <c r="FLE88" s="266"/>
      <c r="FLF88" s="200"/>
      <c r="FLG88" s="266"/>
      <c r="FLH88" s="261"/>
      <c r="FLI88" s="265"/>
      <c r="FLJ88" s="266"/>
      <c r="FLK88" s="200"/>
      <c r="FLL88" s="266"/>
      <c r="FLM88" s="261"/>
      <c r="FLN88" s="265"/>
      <c r="FLO88" s="266"/>
      <c r="FLP88" s="200"/>
      <c r="FLQ88" s="266"/>
      <c r="FLR88" s="261"/>
      <c r="FLS88" s="265"/>
      <c r="FLT88" s="266"/>
      <c r="FLU88" s="200"/>
      <c r="FLV88" s="266"/>
      <c r="FLW88" s="261"/>
      <c r="FLX88" s="265"/>
      <c r="FLY88" s="266"/>
      <c r="FLZ88" s="200"/>
      <c r="FMA88" s="266"/>
      <c r="FMB88" s="261"/>
      <c r="FMC88" s="265"/>
      <c r="FMD88" s="266"/>
      <c r="FME88" s="200"/>
      <c r="FMF88" s="266"/>
      <c r="FMG88" s="261"/>
      <c r="FMH88" s="265"/>
      <c r="FMI88" s="266"/>
      <c r="FMJ88" s="200"/>
      <c r="FMK88" s="266"/>
      <c r="FML88" s="261"/>
      <c r="FMM88" s="265"/>
      <c r="FMN88" s="266"/>
      <c r="FMO88" s="200"/>
      <c r="FMP88" s="266"/>
      <c r="FMQ88" s="261"/>
      <c r="FMR88" s="265"/>
      <c r="FMS88" s="266"/>
      <c r="FMT88" s="200"/>
      <c r="FMU88" s="266"/>
      <c r="FMV88" s="261"/>
      <c r="FMW88" s="265"/>
      <c r="FMX88" s="266"/>
      <c r="FMY88" s="200"/>
      <c r="FMZ88" s="266"/>
      <c r="FNA88" s="261"/>
      <c r="FNB88" s="265"/>
      <c r="FNC88" s="266"/>
      <c r="FND88" s="200"/>
      <c r="FNE88" s="266"/>
      <c r="FNF88" s="261"/>
      <c r="FNG88" s="265"/>
      <c r="FNH88" s="266"/>
      <c r="FNI88" s="200"/>
      <c r="FNJ88" s="266"/>
      <c r="FNK88" s="261"/>
      <c r="FNL88" s="265"/>
      <c r="FNM88" s="266"/>
      <c r="FNN88" s="200"/>
      <c r="FNO88" s="266"/>
      <c r="FNP88" s="261"/>
      <c r="FNQ88" s="265"/>
      <c r="FNR88" s="266"/>
      <c r="FNS88" s="200"/>
      <c r="FNT88" s="266"/>
      <c r="FNU88" s="261"/>
      <c r="FNV88" s="265"/>
      <c r="FNW88" s="266"/>
      <c r="FNX88" s="200"/>
      <c r="FNY88" s="266"/>
      <c r="FNZ88" s="261"/>
      <c r="FOA88" s="265"/>
      <c r="FOB88" s="266"/>
      <c r="FOC88" s="200"/>
      <c r="FOD88" s="266"/>
      <c r="FOE88" s="261"/>
      <c r="FOF88" s="265"/>
      <c r="FOG88" s="266"/>
      <c r="FOH88" s="200"/>
      <c r="FOI88" s="266"/>
      <c r="FOJ88" s="261"/>
      <c r="FOK88" s="265"/>
      <c r="FOL88" s="266"/>
      <c r="FOM88" s="200"/>
      <c r="FON88" s="266"/>
      <c r="FOO88" s="261"/>
      <c r="FOP88" s="265"/>
      <c r="FOQ88" s="266"/>
      <c r="FOR88" s="200"/>
      <c r="FOS88" s="266"/>
      <c r="FOT88" s="261"/>
      <c r="FOU88" s="265"/>
      <c r="FOV88" s="266"/>
      <c r="FOW88" s="200"/>
      <c r="FOX88" s="266"/>
      <c r="FOY88" s="261"/>
      <c r="FOZ88" s="265"/>
      <c r="FPA88" s="266"/>
      <c r="FPB88" s="200"/>
      <c r="FPC88" s="266"/>
      <c r="FPD88" s="261"/>
      <c r="FPE88" s="265"/>
      <c r="FPF88" s="266"/>
      <c r="FPG88" s="200"/>
      <c r="FPH88" s="266"/>
      <c r="FPI88" s="261"/>
      <c r="FPJ88" s="265"/>
      <c r="FPK88" s="266"/>
      <c r="FPL88" s="200"/>
      <c r="FPM88" s="266"/>
      <c r="FPN88" s="261"/>
      <c r="FPO88" s="265"/>
      <c r="FPP88" s="266"/>
      <c r="FPQ88" s="200"/>
      <c r="FPR88" s="266"/>
      <c r="FPS88" s="261"/>
      <c r="FPT88" s="265"/>
      <c r="FPU88" s="266"/>
      <c r="FPV88" s="200"/>
      <c r="FPW88" s="266"/>
      <c r="FPX88" s="261"/>
      <c r="FPY88" s="265"/>
      <c r="FPZ88" s="266"/>
      <c r="FQA88" s="200"/>
      <c r="FQB88" s="266"/>
      <c r="FQC88" s="261"/>
      <c r="FQD88" s="265"/>
      <c r="FQE88" s="266"/>
      <c r="FQF88" s="200"/>
      <c r="FQG88" s="266"/>
      <c r="FQH88" s="261"/>
      <c r="FQI88" s="265"/>
      <c r="FQJ88" s="266"/>
      <c r="FQK88" s="200"/>
      <c r="FQL88" s="266"/>
      <c r="FQM88" s="261"/>
      <c r="FQN88" s="265"/>
      <c r="FQO88" s="266"/>
      <c r="FQP88" s="200"/>
      <c r="FQQ88" s="266"/>
      <c r="FQR88" s="261"/>
      <c r="FQS88" s="265"/>
      <c r="FQT88" s="266"/>
      <c r="FQU88" s="200"/>
      <c r="FQV88" s="266"/>
      <c r="FQW88" s="261"/>
      <c r="FQX88" s="265"/>
      <c r="FQY88" s="266"/>
      <c r="FQZ88" s="200"/>
      <c r="FRA88" s="266"/>
      <c r="FRB88" s="261"/>
      <c r="FRC88" s="265"/>
      <c r="FRD88" s="266"/>
      <c r="FRE88" s="200"/>
      <c r="FRF88" s="266"/>
      <c r="FRG88" s="261"/>
      <c r="FRH88" s="265"/>
      <c r="FRI88" s="266"/>
      <c r="FRJ88" s="200"/>
      <c r="FRK88" s="266"/>
      <c r="FRL88" s="261"/>
      <c r="FRM88" s="265"/>
      <c r="FRN88" s="266"/>
      <c r="FRO88" s="200"/>
      <c r="FRP88" s="266"/>
      <c r="FRQ88" s="261"/>
      <c r="FRR88" s="265"/>
      <c r="FRS88" s="266"/>
      <c r="FRT88" s="200"/>
      <c r="FRU88" s="266"/>
      <c r="FRV88" s="261"/>
      <c r="FRW88" s="265"/>
      <c r="FRX88" s="266"/>
      <c r="FRY88" s="200"/>
      <c r="FRZ88" s="266"/>
      <c r="FSA88" s="261"/>
      <c r="FSB88" s="265"/>
      <c r="FSC88" s="266"/>
      <c r="FSD88" s="200"/>
      <c r="FSE88" s="266"/>
      <c r="FSF88" s="261"/>
      <c r="FSG88" s="265"/>
      <c r="FSH88" s="266"/>
      <c r="FSI88" s="200"/>
      <c r="FSJ88" s="266"/>
      <c r="FSK88" s="261"/>
      <c r="FSL88" s="265"/>
      <c r="FSM88" s="266"/>
      <c r="FSN88" s="200"/>
      <c r="FSO88" s="266"/>
      <c r="FSP88" s="261"/>
      <c r="FSQ88" s="265"/>
      <c r="FSR88" s="266"/>
      <c r="FSS88" s="200"/>
      <c r="FST88" s="266"/>
      <c r="FSU88" s="261"/>
      <c r="FSV88" s="265"/>
      <c r="FSW88" s="266"/>
      <c r="FSX88" s="200"/>
      <c r="FSY88" s="266"/>
      <c r="FSZ88" s="261"/>
      <c r="FTA88" s="265"/>
      <c r="FTB88" s="266"/>
      <c r="FTC88" s="200"/>
      <c r="FTD88" s="266"/>
      <c r="FTE88" s="261"/>
      <c r="FTF88" s="265"/>
      <c r="FTG88" s="266"/>
      <c r="FTH88" s="200"/>
      <c r="FTI88" s="266"/>
      <c r="FTJ88" s="261"/>
      <c r="FTK88" s="265"/>
      <c r="FTL88" s="266"/>
      <c r="FTM88" s="200"/>
      <c r="FTN88" s="266"/>
      <c r="FTO88" s="261"/>
      <c r="FTP88" s="265"/>
      <c r="FTQ88" s="266"/>
      <c r="FTR88" s="200"/>
      <c r="FTS88" s="266"/>
      <c r="FTT88" s="261"/>
      <c r="FTU88" s="265"/>
      <c r="FTV88" s="266"/>
      <c r="FTW88" s="200"/>
      <c r="FTX88" s="266"/>
      <c r="FTY88" s="261"/>
      <c r="FTZ88" s="265"/>
      <c r="FUA88" s="266"/>
      <c r="FUB88" s="200"/>
      <c r="FUC88" s="266"/>
      <c r="FUD88" s="261"/>
      <c r="FUE88" s="265"/>
      <c r="FUF88" s="266"/>
      <c r="FUG88" s="200"/>
      <c r="FUH88" s="266"/>
      <c r="FUI88" s="261"/>
      <c r="FUJ88" s="265"/>
      <c r="FUK88" s="266"/>
      <c r="FUL88" s="200"/>
      <c r="FUM88" s="266"/>
      <c r="FUN88" s="261"/>
      <c r="FUO88" s="265"/>
      <c r="FUP88" s="266"/>
      <c r="FUQ88" s="200"/>
      <c r="FUR88" s="266"/>
      <c r="FUS88" s="261"/>
      <c r="FUT88" s="265"/>
      <c r="FUU88" s="266"/>
      <c r="FUV88" s="200"/>
      <c r="FUW88" s="266"/>
      <c r="FUX88" s="261"/>
      <c r="FUY88" s="265"/>
      <c r="FUZ88" s="266"/>
      <c r="FVA88" s="200"/>
      <c r="FVB88" s="266"/>
      <c r="FVC88" s="261"/>
      <c r="FVD88" s="265"/>
      <c r="FVE88" s="266"/>
      <c r="FVF88" s="200"/>
      <c r="FVG88" s="266"/>
      <c r="FVH88" s="261"/>
      <c r="FVI88" s="265"/>
      <c r="FVJ88" s="266"/>
      <c r="FVK88" s="200"/>
      <c r="FVL88" s="266"/>
      <c r="FVM88" s="261"/>
      <c r="FVN88" s="265"/>
      <c r="FVO88" s="266"/>
      <c r="FVP88" s="200"/>
      <c r="FVQ88" s="266"/>
      <c r="FVR88" s="261"/>
      <c r="FVS88" s="265"/>
      <c r="FVT88" s="266"/>
      <c r="FVU88" s="200"/>
      <c r="FVV88" s="266"/>
      <c r="FVW88" s="261"/>
      <c r="FVX88" s="265"/>
      <c r="FVY88" s="266"/>
      <c r="FVZ88" s="200"/>
      <c r="FWA88" s="266"/>
      <c r="FWB88" s="261"/>
      <c r="FWC88" s="265"/>
      <c r="FWD88" s="266"/>
      <c r="FWE88" s="200"/>
      <c r="FWF88" s="266"/>
      <c r="FWG88" s="261"/>
      <c r="FWH88" s="265"/>
      <c r="FWI88" s="266"/>
      <c r="FWJ88" s="200"/>
      <c r="FWK88" s="266"/>
      <c r="FWL88" s="261"/>
      <c r="FWM88" s="265"/>
      <c r="FWN88" s="266"/>
      <c r="FWO88" s="200"/>
      <c r="FWP88" s="266"/>
      <c r="FWQ88" s="261"/>
      <c r="FWR88" s="265"/>
      <c r="FWS88" s="266"/>
      <c r="FWT88" s="200"/>
      <c r="FWU88" s="266"/>
      <c r="FWV88" s="261"/>
      <c r="FWW88" s="265"/>
      <c r="FWX88" s="266"/>
      <c r="FWY88" s="200"/>
      <c r="FWZ88" s="266"/>
      <c r="FXA88" s="261"/>
      <c r="FXB88" s="265"/>
      <c r="FXC88" s="266"/>
      <c r="FXD88" s="200"/>
      <c r="FXE88" s="266"/>
      <c r="FXF88" s="261"/>
      <c r="FXG88" s="265"/>
      <c r="FXH88" s="266"/>
      <c r="FXI88" s="200"/>
      <c r="FXJ88" s="266"/>
      <c r="FXK88" s="261"/>
      <c r="FXL88" s="265"/>
      <c r="FXM88" s="266"/>
      <c r="FXN88" s="200"/>
      <c r="FXO88" s="266"/>
      <c r="FXP88" s="261"/>
      <c r="FXQ88" s="265"/>
      <c r="FXR88" s="266"/>
      <c r="FXS88" s="200"/>
      <c r="FXT88" s="266"/>
      <c r="FXU88" s="261"/>
      <c r="FXV88" s="265"/>
      <c r="FXW88" s="266"/>
      <c r="FXX88" s="200"/>
      <c r="FXY88" s="266"/>
      <c r="FXZ88" s="261"/>
      <c r="FYA88" s="265"/>
      <c r="FYB88" s="266"/>
      <c r="FYC88" s="200"/>
      <c r="FYD88" s="266"/>
      <c r="FYE88" s="261"/>
      <c r="FYF88" s="265"/>
      <c r="FYG88" s="266"/>
      <c r="FYH88" s="200"/>
      <c r="FYI88" s="266"/>
      <c r="FYJ88" s="261"/>
      <c r="FYK88" s="265"/>
      <c r="FYL88" s="266"/>
      <c r="FYM88" s="200"/>
      <c r="FYN88" s="266"/>
      <c r="FYO88" s="261"/>
      <c r="FYP88" s="265"/>
      <c r="FYQ88" s="266"/>
      <c r="FYR88" s="200"/>
      <c r="FYS88" s="266"/>
      <c r="FYT88" s="261"/>
      <c r="FYU88" s="265"/>
      <c r="FYV88" s="266"/>
      <c r="FYW88" s="200"/>
      <c r="FYX88" s="266"/>
      <c r="FYY88" s="261"/>
      <c r="FYZ88" s="265"/>
      <c r="FZA88" s="266"/>
      <c r="FZB88" s="200"/>
      <c r="FZC88" s="266"/>
      <c r="FZD88" s="261"/>
      <c r="FZE88" s="265"/>
      <c r="FZF88" s="266"/>
      <c r="FZG88" s="200"/>
      <c r="FZH88" s="266"/>
      <c r="FZI88" s="261"/>
      <c r="FZJ88" s="265"/>
      <c r="FZK88" s="266"/>
      <c r="FZL88" s="200"/>
      <c r="FZM88" s="266"/>
      <c r="FZN88" s="261"/>
      <c r="FZO88" s="265"/>
      <c r="FZP88" s="266"/>
      <c r="FZQ88" s="200"/>
      <c r="FZR88" s="266"/>
      <c r="FZS88" s="261"/>
      <c r="FZT88" s="265"/>
      <c r="FZU88" s="266"/>
      <c r="FZV88" s="200"/>
      <c r="FZW88" s="266"/>
      <c r="FZX88" s="261"/>
      <c r="FZY88" s="265"/>
      <c r="FZZ88" s="266"/>
      <c r="GAA88" s="200"/>
      <c r="GAB88" s="266"/>
      <c r="GAC88" s="261"/>
      <c r="GAD88" s="265"/>
      <c r="GAE88" s="266"/>
      <c r="GAF88" s="200"/>
      <c r="GAG88" s="266"/>
      <c r="GAH88" s="261"/>
      <c r="GAI88" s="265"/>
      <c r="GAJ88" s="266"/>
      <c r="GAK88" s="200"/>
      <c r="GAL88" s="266"/>
      <c r="GAM88" s="261"/>
      <c r="GAN88" s="265"/>
      <c r="GAO88" s="266"/>
      <c r="GAP88" s="200"/>
      <c r="GAQ88" s="266"/>
      <c r="GAR88" s="261"/>
      <c r="GAS88" s="265"/>
      <c r="GAT88" s="266"/>
      <c r="GAU88" s="200"/>
      <c r="GAV88" s="266"/>
      <c r="GAW88" s="261"/>
      <c r="GAX88" s="265"/>
      <c r="GAY88" s="266"/>
      <c r="GAZ88" s="200"/>
      <c r="GBA88" s="266"/>
      <c r="GBB88" s="261"/>
      <c r="GBC88" s="265"/>
      <c r="GBD88" s="266"/>
      <c r="GBE88" s="200"/>
      <c r="GBF88" s="266"/>
      <c r="GBG88" s="261"/>
      <c r="GBH88" s="265"/>
      <c r="GBI88" s="266"/>
      <c r="GBJ88" s="200"/>
      <c r="GBK88" s="266"/>
      <c r="GBL88" s="261"/>
      <c r="GBM88" s="265"/>
      <c r="GBN88" s="266"/>
      <c r="GBO88" s="200"/>
      <c r="GBP88" s="266"/>
      <c r="GBQ88" s="261"/>
      <c r="GBR88" s="265"/>
      <c r="GBS88" s="266"/>
      <c r="GBT88" s="200"/>
      <c r="GBU88" s="266"/>
      <c r="GBV88" s="261"/>
      <c r="GBW88" s="265"/>
      <c r="GBX88" s="266"/>
      <c r="GBY88" s="200"/>
      <c r="GBZ88" s="266"/>
      <c r="GCA88" s="261"/>
      <c r="GCB88" s="265"/>
      <c r="GCC88" s="266"/>
      <c r="GCD88" s="200"/>
      <c r="GCE88" s="266"/>
      <c r="GCF88" s="261"/>
      <c r="GCG88" s="265"/>
      <c r="GCH88" s="266"/>
      <c r="GCI88" s="200"/>
      <c r="GCJ88" s="266"/>
      <c r="GCK88" s="261"/>
      <c r="GCL88" s="265"/>
      <c r="GCM88" s="266"/>
      <c r="GCN88" s="200"/>
      <c r="GCO88" s="266"/>
      <c r="GCP88" s="261"/>
      <c r="GCQ88" s="265"/>
      <c r="GCR88" s="266"/>
      <c r="GCS88" s="200"/>
      <c r="GCT88" s="266"/>
      <c r="GCU88" s="261"/>
      <c r="GCV88" s="265"/>
      <c r="GCW88" s="266"/>
      <c r="GCX88" s="200"/>
      <c r="GCY88" s="266"/>
      <c r="GCZ88" s="261"/>
      <c r="GDA88" s="265"/>
      <c r="GDB88" s="266"/>
      <c r="GDC88" s="200"/>
      <c r="GDD88" s="266"/>
      <c r="GDE88" s="261"/>
      <c r="GDF88" s="265"/>
      <c r="GDG88" s="266"/>
      <c r="GDH88" s="200"/>
      <c r="GDI88" s="266"/>
      <c r="GDJ88" s="261"/>
      <c r="GDK88" s="265"/>
      <c r="GDL88" s="266"/>
      <c r="GDM88" s="200"/>
      <c r="GDN88" s="266"/>
      <c r="GDO88" s="261"/>
      <c r="GDP88" s="265"/>
      <c r="GDQ88" s="266"/>
      <c r="GDR88" s="200"/>
      <c r="GDS88" s="266"/>
      <c r="GDT88" s="261"/>
      <c r="GDU88" s="265"/>
      <c r="GDV88" s="266"/>
      <c r="GDW88" s="200"/>
      <c r="GDX88" s="266"/>
      <c r="GDY88" s="261"/>
      <c r="GDZ88" s="265"/>
      <c r="GEA88" s="266"/>
      <c r="GEB88" s="200"/>
      <c r="GEC88" s="266"/>
      <c r="GED88" s="261"/>
      <c r="GEE88" s="265"/>
      <c r="GEF88" s="266"/>
      <c r="GEG88" s="200"/>
      <c r="GEH88" s="266"/>
      <c r="GEI88" s="261"/>
      <c r="GEJ88" s="265"/>
      <c r="GEK88" s="266"/>
      <c r="GEL88" s="200"/>
      <c r="GEM88" s="266"/>
      <c r="GEN88" s="261"/>
      <c r="GEO88" s="265"/>
      <c r="GEP88" s="266"/>
      <c r="GEQ88" s="200"/>
      <c r="GER88" s="266"/>
      <c r="GES88" s="261"/>
      <c r="GET88" s="265"/>
      <c r="GEU88" s="266"/>
      <c r="GEV88" s="200"/>
      <c r="GEW88" s="266"/>
      <c r="GEX88" s="261"/>
      <c r="GEY88" s="265"/>
      <c r="GEZ88" s="266"/>
      <c r="GFA88" s="200"/>
      <c r="GFB88" s="266"/>
      <c r="GFC88" s="261"/>
      <c r="GFD88" s="265"/>
      <c r="GFE88" s="266"/>
      <c r="GFF88" s="200"/>
      <c r="GFG88" s="266"/>
      <c r="GFH88" s="261"/>
      <c r="GFI88" s="265"/>
      <c r="GFJ88" s="266"/>
      <c r="GFK88" s="200"/>
      <c r="GFL88" s="266"/>
      <c r="GFM88" s="261"/>
      <c r="GFN88" s="265"/>
      <c r="GFO88" s="266"/>
      <c r="GFP88" s="200"/>
      <c r="GFQ88" s="266"/>
      <c r="GFR88" s="261"/>
      <c r="GFS88" s="265"/>
      <c r="GFT88" s="266"/>
      <c r="GFU88" s="200"/>
      <c r="GFV88" s="266"/>
      <c r="GFW88" s="261"/>
      <c r="GFX88" s="265"/>
      <c r="GFY88" s="266"/>
      <c r="GFZ88" s="200"/>
      <c r="GGA88" s="266"/>
      <c r="GGB88" s="261"/>
      <c r="GGC88" s="265"/>
      <c r="GGD88" s="266"/>
      <c r="GGE88" s="200"/>
      <c r="GGF88" s="266"/>
      <c r="GGG88" s="261"/>
      <c r="GGH88" s="265"/>
      <c r="GGI88" s="266"/>
      <c r="GGJ88" s="200"/>
      <c r="GGK88" s="266"/>
      <c r="GGL88" s="261"/>
      <c r="GGM88" s="265"/>
      <c r="GGN88" s="266"/>
      <c r="GGO88" s="200"/>
      <c r="GGP88" s="266"/>
      <c r="GGQ88" s="261"/>
      <c r="GGR88" s="265"/>
      <c r="GGS88" s="266"/>
      <c r="GGT88" s="200"/>
      <c r="GGU88" s="266"/>
      <c r="GGV88" s="261"/>
      <c r="GGW88" s="265"/>
      <c r="GGX88" s="266"/>
      <c r="GGY88" s="200"/>
      <c r="GGZ88" s="266"/>
      <c r="GHA88" s="261"/>
      <c r="GHB88" s="265"/>
      <c r="GHC88" s="266"/>
      <c r="GHD88" s="200"/>
      <c r="GHE88" s="266"/>
      <c r="GHF88" s="261"/>
      <c r="GHG88" s="265"/>
      <c r="GHH88" s="266"/>
      <c r="GHI88" s="200"/>
      <c r="GHJ88" s="266"/>
      <c r="GHK88" s="261"/>
      <c r="GHL88" s="265"/>
      <c r="GHM88" s="266"/>
      <c r="GHN88" s="200"/>
      <c r="GHO88" s="266"/>
      <c r="GHP88" s="261"/>
      <c r="GHQ88" s="265"/>
      <c r="GHR88" s="266"/>
      <c r="GHS88" s="200"/>
      <c r="GHT88" s="266"/>
      <c r="GHU88" s="261"/>
      <c r="GHV88" s="265"/>
      <c r="GHW88" s="266"/>
      <c r="GHX88" s="200"/>
      <c r="GHY88" s="266"/>
      <c r="GHZ88" s="261"/>
      <c r="GIA88" s="265"/>
      <c r="GIB88" s="266"/>
      <c r="GIC88" s="200"/>
      <c r="GID88" s="266"/>
      <c r="GIE88" s="261"/>
      <c r="GIF88" s="265"/>
      <c r="GIG88" s="266"/>
      <c r="GIH88" s="200"/>
      <c r="GII88" s="266"/>
      <c r="GIJ88" s="261"/>
      <c r="GIK88" s="265"/>
      <c r="GIL88" s="266"/>
      <c r="GIM88" s="200"/>
      <c r="GIN88" s="266"/>
      <c r="GIO88" s="261"/>
      <c r="GIP88" s="265"/>
      <c r="GIQ88" s="266"/>
      <c r="GIR88" s="200"/>
      <c r="GIS88" s="266"/>
      <c r="GIT88" s="261"/>
      <c r="GIU88" s="265"/>
      <c r="GIV88" s="266"/>
      <c r="GIW88" s="200"/>
      <c r="GIX88" s="266"/>
      <c r="GIY88" s="261"/>
      <c r="GIZ88" s="265"/>
      <c r="GJA88" s="266"/>
      <c r="GJB88" s="200"/>
      <c r="GJC88" s="266"/>
      <c r="GJD88" s="261"/>
      <c r="GJE88" s="265"/>
      <c r="GJF88" s="266"/>
      <c r="GJG88" s="200"/>
      <c r="GJH88" s="266"/>
      <c r="GJI88" s="261"/>
      <c r="GJJ88" s="265"/>
      <c r="GJK88" s="266"/>
      <c r="GJL88" s="200"/>
      <c r="GJM88" s="266"/>
      <c r="GJN88" s="261"/>
      <c r="GJO88" s="265"/>
      <c r="GJP88" s="266"/>
      <c r="GJQ88" s="200"/>
      <c r="GJR88" s="266"/>
      <c r="GJS88" s="261"/>
      <c r="GJT88" s="265"/>
      <c r="GJU88" s="266"/>
      <c r="GJV88" s="200"/>
      <c r="GJW88" s="266"/>
      <c r="GJX88" s="261"/>
      <c r="GJY88" s="265"/>
      <c r="GJZ88" s="266"/>
      <c r="GKA88" s="200"/>
      <c r="GKB88" s="266"/>
      <c r="GKC88" s="261"/>
      <c r="GKD88" s="265"/>
      <c r="GKE88" s="266"/>
      <c r="GKF88" s="200"/>
      <c r="GKG88" s="266"/>
      <c r="GKH88" s="261"/>
      <c r="GKI88" s="265"/>
      <c r="GKJ88" s="266"/>
      <c r="GKK88" s="200"/>
      <c r="GKL88" s="266"/>
      <c r="GKM88" s="261"/>
      <c r="GKN88" s="265"/>
      <c r="GKO88" s="266"/>
      <c r="GKP88" s="200"/>
      <c r="GKQ88" s="266"/>
      <c r="GKR88" s="261"/>
      <c r="GKS88" s="265"/>
      <c r="GKT88" s="266"/>
      <c r="GKU88" s="200"/>
      <c r="GKV88" s="266"/>
      <c r="GKW88" s="261"/>
      <c r="GKX88" s="265"/>
      <c r="GKY88" s="266"/>
      <c r="GKZ88" s="200"/>
      <c r="GLA88" s="266"/>
      <c r="GLB88" s="261"/>
      <c r="GLC88" s="265"/>
      <c r="GLD88" s="266"/>
      <c r="GLE88" s="200"/>
      <c r="GLF88" s="266"/>
      <c r="GLG88" s="261"/>
      <c r="GLH88" s="265"/>
      <c r="GLI88" s="266"/>
      <c r="GLJ88" s="200"/>
      <c r="GLK88" s="266"/>
      <c r="GLL88" s="261"/>
      <c r="GLM88" s="265"/>
      <c r="GLN88" s="266"/>
      <c r="GLO88" s="200"/>
      <c r="GLP88" s="266"/>
      <c r="GLQ88" s="261"/>
      <c r="GLR88" s="265"/>
      <c r="GLS88" s="266"/>
      <c r="GLT88" s="200"/>
      <c r="GLU88" s="266"/>
      <c r="GLV88" s="261"/>
      <c r="GLW88" s="265"/>
      <c r="GLX88" s="266"/>
      <c r="GLY88" s="200"/>
      <c r="GLZ88" s="266"/>
      <c r="GMA88" s="261"/>
      <c r="GMB88" s="265"/>
      <c r="GMC88" s="266"/>
      <c r="GMD88" s="200"/>
      <c r="GME88" s="266"/>
      <c r="GMF88" s="261"/>
      <c r="GMG88" s="265"/>
      <c r="GMH88" s="266"/>
      <c r="GMI88" s="200"/>
      <c r="GMJ88" s="266"/>
      <c r="GMK88" s="261"/>
      <c r="GML88" s="265"/>
      <c r="GMM88" s="266"/>
      <c r="GMN88" s="200"/>
      <c r="GMO88" s="266"/>
      <c r="GMP88" s="261"/>
      <c r="GMQ88" s="265"/>
      <c r="GMR88" s="266"/>
      <c r="GMS88" s="200"/>
      <c r="GMT88" s="266"/>
      <c r="GMU88" s="261"/>
      <c r="GMV88" s="265"/>
      <c r="GMW88" s="266"/>
      <c r="GMX88" s="200"/>
      <c r="GMY88" s="266"/>
      <c r="GMZ88" s="261"/>
      <c r="GNA88" s="265"/>
      <c r="GNB88" s="266"/>
      <c r="GNC88" s="200"/>
      <c r="GND88" s="266"/>
      <c r="GNE88" s="261"/>
      <c r="GNF88" s="265"/>
      <c r="GNG88" s="266"/>
      <c r="GNH88" s="200"/>
      <c r="GNI88" s="266"/>
      <c r="GNJ88" s="261"/>
      <c r="GNK88" s="265"/>
      <c r="GNL88" s="266"/>
      <c r="GNM88" s="200"/>
      <c r="GNN88" s="266"/>
      <c r="GNO88" s="261"/>
      <c r="GNP88" s="265"/>
      <c r="GNQ88" s="266"/>
      <c r="GNR88" s="200"/>
      <c r="GNS88" s="266"/>
      <c r="GNT88" s="261"/>
      <c r="GNU88" s="265"/>
      <c r="GNV88" s="266"/>
      <c r="GNW88" s="200"/>
      <c r="GNX88" s="266"/>
      <c r="GNY88" s="261"/>
      <c r="GNZ88" s="265"/>
      <c r="GOA88" s="266"/>
      <c r="GOB88" s="200"/>
      <c r="GOC88" s="266"/>
      <c r="GOD88" s="261"/>
      <c r="GOE88" s="265"/>
      <c r="GOF88" s="266"/>
      <c r="GOG88" s="200"/>
      <c r="GOH88" s="266"/>
      <c r="GOI88" s="261"/>
      <c r="GOJ88" s="265"/>
      <c r="GOK88" s="266"/>
      <c r="GOL88" s="200"/>
      <c r="GOM88" s="266"/>
      <c r="GON88" s="261"/>
      <c r="GOO88" s="265"/>
      <c r="GOP88" s="266"/>
      <c r="GOQ88" s="200"/>
      <c r="GOR88" s="266"/>
      <c r="GOS88" s="261"/>
      <c r="GOT88" s="265"/>
      <c r="GOU88" s="266"/>
      <c r="GOV88" s="200"/>
      <c r="GOW88" s="266"/>
      <c r="GOX88" s="261"/>
      <c r="GOY88" s="265"/>
      <c r="GOZ88" s="266"/>
      <c r="GPA88" s="200"/>
      <c r="GPB88" s="266"/>
      <c r="GPC88" s="261"/>
      <c r="GPD88" s="265"/>
      <c r="GPE88" s="266"/>
      <c r="GPF88" s="200"/>
      <c r="GPG88" s="266"/>
      <c r="GPH88" s="261"/>
      <c r="GPI88" s="265"/>
      <c r="GPJ88" s="266"/>
      <c r="GPK88" s="200"/>
      <c r="GPL88" s="266"/>
      <c r="GPM88" s="261"/>
      <c r="GPN88" s="265"/>
      <c r="GPO88" s="266"/>
      <c r="GPP88" s="200"/>
      <c r="GPQ88" s="266"/>
      <c r="GPR88" s="261"/>
      <c r="GPS88" s="265"/>
      <c r="GPT88" s="266"/>
      <c r="GPU88" s="200"/>
      <c r="GPV88" s="266"/>
      <c r="GPW88" s="261"/>
      <c r="GPX88" s="265"/>
      <c r="GPY88" s="266"/>
      <c r="GPZ88" s="200"/>
      <c r="GQA88" s="266"/>
      <c r="GQB88" s="261"/>
      <c r="GQC88" s="265"/>
      <c r="GQD88" s="266"/>
      <c r="GQE88" s="200"/>
      <c r="GQF88" s="266"/>
      <c r="GQG88" s="261"/>
      <c r="GQH88" s="265"/>
      <c r="GQI88" s="266"/>
      <c r="GQJ88" s="200"/>
      <c r="GQK88" s="266"/>
      <c r="GQL88" s="261"/>
      <c r="GQM88" s="265"/>
      <c r="GQN88" s="266"/>
      <c r="GQO88" s="200"/>
      <c r="GQP88" s="266"/>
      <c r="GQQ88" s="261"/>
      <c r="GQR88" s="265"/>
      <c r="GQS88" s="266"/>
      <c r="GQT88" s="200"/>
      <c r="GQU88" s="266"/>
      <c r="GQV88" s="261"/>
      <c r="GQW88" s="265"/>
      <c r="GQX88" s="266"/>
      <c r="GQY88" s="200"/>
      <c r="GQZ88" s="266"/>
      <c r="GRA88" s="261"/>
      <c r="GRB88" s="265"/>
      <c r="GRC88" s="266"/>
      <c r="GRD88" s="200"/>
      <c r="GRE88" s="266"/>
      <c r="GRF88" s="261"/>
      <c r="GRG88" s="265"/>
      <c r="GRH88" s="266"/>
      <c r="GRI88" s="200"/>
      <c r="GRJ88" s="266"/>
      <c r="GRK88" s="261"/>
      <c r="GRL88" s="265"/>
      <c r="GRM88" s="266"/>
      <c r="GRN88" s="200"/>
      <c r="GRO88" s="266"/>
      <c r="GRP88" s="261"/>
      <c r="GRQ88" s="265"/>
      <c r="GRR88" s="266"/>
      <c r="GRS88" s="200"/>
      <c r="GRT88" s="266"/>
      <c r="GRU88" s="261"/>
      <c r="GRV88" s="265"/>
      <c r="GRW88" s="266"/>
      <c r="GRX88" s="200"/>
      <c r="GRY88" s="266"/>
      <c r="GRZ88" s="261"/>
      <c r="GSA88" s="265"/>
      <c r="GSB88" s="266"/>
      <c r="GSC88" s="200"/>
      <c r="GSD88" s="266"/>
      <c r="GSE88" s="261"/>
      <c r="GSF88" s="265"/>
      <c r="GSG88" s="266"/>
      <c r="GSH88" s="200"/>
      <c r="GSI88" s="266"/>
      <c r="GSJ88" s="261"/>
      <c r="GSK88" s="265"/>
      <c r="GSL88" s="266"/>
      <c r="GSM88" s="200"/>
      <c r="GSN88" s="266"/>
      <c r="GSO88" s="261"/>
      <c r="GSP88" s="265"/>
      <c r="GSQ88" s="266"/>
      <c r="GSR88" s="200"/>
      <c r="GSS88" s="266"/>
      <c r="GST88" s="261"/>
      <c r="GSU88" s="265"/>
      <c r="GSV88" s="266"/>
      <c r="GSW88" s="200"/>
      <c r="GSX88" s="266"/>
      <c r="GSY88" s="261"/>
      <c r="GSZ88" s="265"/>
      <c r="GTA88" s="266"/>
      <c r="GTB88" s="200"/>
      <c r="GTC88" s="266"/>
      <c r="GTD88" s="261"/>
      <c r="GTE88" s="265"/>
      <c r="GTF88" s="266"/>
      <c r="GTG88" s="200"/>
      <c r="GTH88" s="266"/>
      <c r="GTI88" s="261"/>
      <c r="GTJ88" s="265"/>
      <c r="GTK88" s="266"/>
      <c r="GTL88" s="200"/>
      <c r="GTM88" s="266"/>
      <c r="GTN88" s="261"/>
      <c r="GTO88" s="265"/>
      <c r="GTP88" s="266"/>
      <c r="GTQ88" s="200"/>
      <c r="GTR88" s="266"/>
      <c r="GTS88" s="261"/>
      <c r="GTT88" s="265"/>
      <c r="GTU88" s="266"/>
      <c r="GTV88" s="200"/>
      <c r="GTW88" s="266"/>
      <c r="GTX88" s="261"/>
      <c r="GTY88" s="265"/>
      <c r="GTZ88" s="266"/>
      <c r="GUA88" s="200"/>
      <c r="GUB88" s="266"/>
      <c r="GUC88" s="261"/>
      <c r="GUD88" s="265"/>
      <c r="GUE88" s="266"/>
      <c r="GUF88" s="200"/>
      <c r="GUG88" s="266"/>
      <c r="GUH88" s="261"/>
      <c r="GUI88" s="265"/>
      <c r="GUJ88" s="266"/>
      <c r="GUK88" s="200"/>
      <c r="GUL88" s="266"/>
      <c r="GUM88" s="261"/>
      <c r="GUN88" s="265"/>
      <c r="GUO88" s="266"/>
      <c r="GUP88" s="200"/>
      <c r="GUQ88" s="266"/>
      <c r="GUR88" s="261"/>
      <c r="GUS88" s="265"/>
      <c r="GUT88" s="266"/>
      <c r="GUU88" s="200"/>
      <c r="GUV88" s="266"/>
      <c r="GUW88" s="261"/>
      <c r="GUX88" s="265"/>
      <c r="GUY88" s="266"/>
      <c r="GUZ88" s="200"/>
      <c r="GVA88" s="266"/>
      <c r="GVB88" s="261"/>
      <c r="GVC88" s="265"/>
      <c r="GVD88" s="266"/>
      <c r="GVE88" s="200"/>
      <c r="GVF88" s="266"/>
      <c r="GVG88" s="261"/>
      <c r="GVH88" s="265"/>
      <c r="GVI88" s="266"/>
      <c r="GVJ88" s="200"/>
      <c r="GVK88" s="266"/>
      <c r="GVL88" s="261"/>
      <c r="GVM88" s="265"/>
      <c r="GVN88" s="266"/>
      <c r="GVO88" s="200"/>
      <c r="GVP88" s="266"/>
      <c r="GVQ88" s="261"/>
      <c r="GVR88" s="265"/>
      <c r="GVS88" s="266"/>
      <c r="GVT88" s="200"/>
      <c r="GVU88" s="266"/>
      <c r="GVV88" s="261"/>
      <c r="GVW88" s="265"/>
      <c r="GVX88" s="266"/>
      <c r="GVY88" s="200"/>
      <c r="GVZ88" s="266"/>
      <c r="GWA88" s="261"/>
      <c r="GWB88" s="265"/>
      <c r="GWC88" s="266"/>
      <c r="GWD88" s="200"/>
      <c r="GWE88" s="266"/>
      <c r="GWF88" s="261"/>
      <c r="GWG88" s="265"/>
      <c r="GWH88" s="266"/>
      <c r="GWI88" s="200"/>
      <c r="GWJ88" s="266"/>
      <c r="GWK88" s="261"/>
      <c r="GWL88" s="265"/>
      <c r="GWM88" s="266"/>
      <c r="GWN88" s="200"/>
      <c r="GWO88" s="266"/>
      <c r="GWP88" s="261"/>
      <c r="GWQ88" s="265"/>
      <c r="GWR88" s="266"/>
      <c r="GWS88" s="200"/>
      <c r="GWT88" s="266"/>
      <c r="GWU88" s="261"/>
      <c r="GWV88" s="265"/>
      <c r="GWW88" s="266"/>
      <c r="GWX88" s="200"/>
      <c r="GWY88" s="266"/>
      <c r="GWZ88" s="261"/>
      <c r="GXA88" s="265"/>
      <c r="GXB88" s="266"/>
      <c r="GXC88" s="200"/>
      <c r="GXD88" s="266"/>
      <c r="GXE88" s="261"/>
      <c r="GXF88" s="265"/>
      <c r="GXG88" s="266"/>
      <c r="GXH88" s="200"/>
      <c r="GXI88" s="266"/>
      <c r="GXJ88" s="261"/>
      <c r="GXK88" s="265"/>
      <c r="GXL88" s="266"/>
      <c r="GXM88" s="200"/>
      <c r="GXN88" s="266"/>
      <c r="GXO88" s="261"/>
      <c r="GXP88" s="265"/>
      <c r="GXQ88" s="266"/>
      <c r="GXR88" s="200"/>
      <c r="GXS88" s="266"/>
      <c r="GXT88" s="261"/>
      <c r="GXU88" s="265"/>
      <c r="GXV88" s="266"/>
      <c r="GXW88" s="200"/>
      <c r="GXX88" s="266"/>
      <c r="GXY88" s="261"/>
      <c r="GXZ88" s="265"/>
      <c r="GYA88" s="266"/>
      <c r="GYB88" s="200"/>
      <c r="GYC88" s="266"/>
      <c r="GYD88" s="261"/>
      <c r="GYE88" s="265"/>
      <c r="GYF88" s="266"/>
      <c r="GYG88" s="200"/>
      <c r="GYH88" s="266"/>
      <c r="GYI88" s="261"/>
      <c r="GYJ88" s="265"/>
      <c r="GYK88" s="266"/>
      <c r="GYL88" s="200"/>
      <c r="GYM88" s="266"/>
      <c r="GYN88" s="261"/>
      <c r="GYO88" s="265"/>
      <c r="GYP88" s="266"/>
      <c r="GYQ88" s="200"/>
      <c r="GYR88" s="266"/>
      <c r="GYS88" s="261"/>
      <c r="GYT88" s="265"/>
      <c r="GYU88" s="266"/>
      <c r="GYV88" s="200"/>
      <c r="GYW88" s="266"/>
      <c r="GYX88" s="261"/>
      <c r="GYY88" s="265"/>
      <c r="GYZ88" s="266"/>
      <c r="GZA88" s="200"/>
      <c r="GZB88" s="266"/>
      <c r="GZC88" s="261"/>
      <c r="GZD88" s="265"/>
      <c r="GZE88" s="266"/>
      <c r="GZF88" s="200"/>
      <c r="GZG88" s="266"/>
      <c r="GZH88" s="261"/>
      <c r="GZI88" s="265"/>
      <c r="GZJ88" s="266"/>
      <c r="GZK88" s="200"/>
      <c r="GZL88" s="266"/>
      <c r="GZM88" s="261"/>
      <c r="GZN88" s="265"/>
      <c r="GZO88" s="266"/>
      <c r="GZP88" s="200"/>
      <c r="GZQ88" s="266"/>
      <c r="GZR88" s="261"/>
      <c r="GZS88" s="265"/>
      <c r="GZT88" s="266"/>
      <c r="GZU88" s="200"/>
      <c r="GZV88" s="266"/>
      <c r="GZW88" s="261"/>
      <c r="GZX88" s="265"/>
      <c r="GZY88" s="266"/>
      <c r="GZZ88" s="200"/>
      <c r="HAA88" s="266"/>
      <c r="HAB88" s="261"/>
      <c r="HAC88" s="265"/>
      <c r="HAD88" s="266"/>
      <c r="HAE88" s="200"/>
      <c r="HAF88" s="266"/>
      <c r="HAG88" s="261"/>
      <c r="HAH88" s="265"/>
      <c r="HAI88" s="266"/>
      <c r="HAJ88" s="200"/>
      <c r="HAK88" s="266"/>
      <c r="HAL88" s="261"/>
      <c r="HAM88" s="265"/>
      <c r="HAN88" s="266"/>
      <c r="HAO88" s="200"/>
      <c r="HAP88" s="266"/>
      <c r="HAQ88" s="261"/>
      <c r="HAR88" s="265"/>
      <c r="HAS88" s="266"/>
      <c r="HAT88" s="200"/>
      <c r="HAU88" s="266"/>
      <c r="HAV88" s="261"/>
      <c r="HAW88" s="265"/>
      <c r="HAX88" s="266"/>
      <c r="HAY88" s="200"/>
      <c r="HAZ88" s="266"/>
      <c r="HBA88" s="261"/>
      <c r="HBB88" s="265"/>
      <c r="HBC88" s="266"/>
      <c r="HBD88" s="200"/>
      <c r="HBE88" s="266"/>
      <c r="HBF88" s="261"/>
      <c r="HBG88" s="265"/>
      <c r="HBH88" s="266"/>
      <c r="HBI88" s="200"/>
      <c r="HBJ88" s="266"/>
      <c r="HBK88" s="261"/>
      <c r="HBL88" s="265"/>
      <c r="HBM88" s="266"/>
      <c r="HBN88" s="200"/>
      <c r="HBO88" s="266"/>
      <c r="HBP88" s="261"/>
      <c r="HBQ88" s="265"/>
      <c r="HBR88" s="266"/>
      <c r="HBS88" s="200"/>
      <c r="HBT88" s="266"/>
      <c r="HBU88" s="261"/>
      <c r="HBV88" s="265"/>
      <c r="HBW88" s="266"/>
      <c r="HBX88" s="200"/>
      <c r="HBY88" s="266"/>
      <c r="HBZ88" s="261"/>
      <c r="HCA88" s="265"/>
      <c r="HCB88" s="266"/>
      <c r="HCC88" s="200"/>
      <c r="HCD88" s="266"/>
      <c r="HCE88" s="261"/>
      <c r="HCF88" s="265"/>
      <c r="HCG88" s="266"/>
      <c r="HCH88" s="200"/>
      <c r="HCI88" s="266"/>
      <c r="HCJ88" s="261"/>
      <c r="HCK88" s="265"/>
      <c r="HCL88" s="266"/>
      <c r="HCM88" s="200"/>
      <c r="HCN88" s="266"/>
      <c r="HCO88" s="261"/>
      <c r="HCP88" s="265"/>
      <c r="HCQ88" s="266"/>
      <c r="HCR88" s="200"/>
      <c r="HCS88" s="266"/>
      <c r="HCT88" s="261"/>
      <c r="HCU88" s="265"/>
      <c r="HCV88" s="266"/>
      <c r="HCW88" s="200"/>
      <c r="HCX88" s="266"/>
      <c r="HCY88" s="261"/>
      <c r="HCZ88" s="265"/>
      <c r="HDA88" s="266"/>
      <c r="HDB88" s="200"/>
      <c r="HDC88" s="266"/>
      <c r="HDD88" s="261"/>
      <c r="HDE88" s="265"/>
      <c r="HDF88" s="266"/>
      <c r="HDG88" s="200"/>
      <c r="HDH88" s="266"/>
      <c r="HDI88" s="261"/>
      <c r="HDJ88" s="265"/>
      <c r="HDK88" s="266"/>
      <c r="HDL88" s="200"/>
      <c r="HDM88" s="266"/>
      <c r="HDN88" s="261"/>
      <c r="HDO88" s="265"/>
      <c r="HDP88" s="266"/>
      <c r="HDQ88" s="200"/>
      <c r="HDR88" s="266"/>
      <c r="HDS88" s="261"/>
      <c r="HDT88" s="265"/>
      <c r="HDU88" s="266"/>
      <c r="HDV88" s="200"/>
      <c r="HDW88" s="266"/>
      <c r="HDX88" s="261"/>
      <c r="HDY88" s="265"/>
      <c r="HDZ88" s="266"/>
      <c r="HEA88" s="200"/>
      <c r="HEB88" s="266"/>
      <c r="HEC88" s="261"/>
      <c r="HED88" s="265"/>
      <c r="HEE88" s="266"/>
      <c r="HEF88" s="200"/>
      <c r="HEG88" s="266"/>
      <c r="HEH88" s="261"/>
      <c r="HEI88" s="265"/>
      <c r="HEJ88" s="266"/>
      <c r="HEK88" s="200"/>
      <c r="HEL88" s="266"/>
      <c r="HEM88" s="261"/>
      <c r="HEN88" s="265"/>
      <c r="HEO88" s="266"/>
      <c r="HEP88" s="200"/>
      <c r="HEQ88" s="266"/>
      <c r="HER88" s="261"/>
      <c r="HES88" s="265"/>
      <c r="HET88" s="266"/>
      <c r="HEU88" s="200"/>
      <c r="HEV88" s="266"/>
      <c r="HEW88" s="261"/>
      <c r="HEX88" s="265"/>
      <c r="HEY88" s="266"/>
      <c r="HEZ88" s="200"/>
      <c r="HFA88" s="266"/>
      <c r="HFB88" s="261"/>
      <c r="HFC88" s="265"/>
      <c r="HFD88" s="266"/>
      <c r="HFE88" s="200"/>
      <c r="HFF88" s="266"/>
      <c r="HFG88" s="261"/>
      <c r="HFH88" s="265"/>
      <c r="HFI88" s="266"/>
      <c r="HFJ88" s="200"/>
      <c r="HFK88" s="266"/>
      <c r="HFL88" s="261"/>
      <c r="HFM88" s="265"/>
      <c r="HFN88" s="266"/>
      <c r="HFO88" s="200"/>
      <c r="HFP88" s="266"/>
      <c r="HFQ88" s="261"/>
      <c r="HFR88" s="265"/>
      <c r="HFS88" s="266"/>
      <c r="HFT88" s="200"/>
      <c r="HFU88" s="266"/>
      <c r="HFV88" s="261"/>
      <c r="HFW88" s="265"/>
      <c r="HFX88" s="266"/>
      <c r="HFY88" s="200"/>
      <c r="HFZ88" s="266"/>
      <c r="HGA88" s="261"/>
      <c r="HGB88" s="265"/>
      <c r="HGC88" s="266"/>
      <c r="HGD88" s="200"/>
      <c r="HGE88" s="266"/>
      <c r="HGF88" s="261"/>
      <c r="HGG88" s="265"/>
      <c r="HGH88" s="266"/>
      <c r="HGI88" s="200"/>
      <c r="HGJ88" s="266"/>
      <c r="HGK88" s="261"/>
      <c r="HGL88" s="265"/>
      <c r="HGM88" s="266"/>
      <c r="HGN88" s="200"/>
      <c r="HGO88" s="266"/>
      <c r="HGP88" s="261"/>
      <c r="HGQ88" s="265"/>
      <c r="HGR88" s="266"/>
      <c r="HGS88" s="200"/>
      <c r="HGT88" s="266"/>
      <c r="HGU88" s="261"/>
      <c r="HGV88" s="265"/>
      <c r="HGW88" s="266"/>
      <c r="HGX88" s="200"/>
      <c r="HGY88" s="266"/>
      <c r="HGZ88" s="261"/>
      <c r="HHA88" s="265"/>
      <c r="HHB88" s="266"/>
      <c r="HHC88" s="200"/>
      <c r="HHD88" s="266"/>
      <c r="HHE88" s="261"/>
      <c r="HHF88" s="265"/>
      <c r="HHG88" s="266"/>
      <c r="HHH88" s="200"/>
      <c r="HHI88" s="266"/>
      <c r="HHJ88" s="261"/>
      <c r="HHK88" s="265"/>
      <c r="HHL88" s="266"/>
      <c r="HHM88" s="200"/>
      <c r="HHN88" s="266"/>
      <c r="HHO88" s="261"/>
      <c r="HHP88" s="265"/>
      <c r="HHQ88" s="266"/>
      <c r="HHR88" s="200"/>
      <c r="HHS88" s="266"/>
      <c r="HHT88" s="261"/>
      <c r="HHU88" s="265"/>
      <c r="HHV88" s="266"/>
      <c r="HHW88" s="200"/>
      <c r="HHX88" s="266"/>
      <c r="HHY88" s="261"/>
      <c r="HHZ88" s="265"/>
      <c r="HIA88" s="266"/>
      <c r="HIB88" s="200"/>
      <c r="HIC88" s="266"/>
      <c r="HID88" s="261"/>
      <c r="HIE88" s="265"/>
      <c r="HIF88" s="266"/>
      <c r="HIG88" s="200"/>
      <c r="HIH88" s="266"/>
      <c r="HII88" s="261"/>
      <c r="HIJ88" s="265"/>
      <c r="HIK88" s="266"/>
      <c r="HIL88" s="200"/>
      <c r="HIM88" s="266"/>
      <c r="HIN88" s="261"/>
      <c r="HIO88" s="265"/>
      <c r="HIP88" s="266"/>
      <c r="HIQ88" s="200"/>
      <c r="HIR88" s="266"/>
      <c r="HIS88" s="261"/>
      <c r="HIT88" s="265"/>
      <c r="HIU88" s="266"/>
      <c r="HIV88" s="200"/>
      <c r="HIW88" s="266"/>
      <c r="HIX88" s="261"/>
      <c r="HIY88" s="265"/>
      <c r="HIZ88" s="266"/>
      <c r="HJA88" s="200"/>
      <c r="HJB88" s="266"/>
      <c r="HJC88" s="261"/>
      <c r="HJD88" s="265"/>
      <c r="HJE88" s="266"/>
      <c r="HJF88" s="200"/>
      <c r="HJG88" s="266"/>
      <c r="HJH88" s="261"/>
      <c r="HJI88" s="265"/>
      <c r="HJJ88" s="266"/>
      <c r="HJK88" s="200"/>
      <c r="HJL88" s="266"/>
      <c r="HJM88" s="261"/>
      <c r="HJN88" s="265"/>
      <c r="HJO88" s="266"/>
      <c r="HJP88" s="200"/>
      <c r="HJQ88" s="266"/>
      <c r="HJR88" s="261"/>
      <c r="HJS88" s="265"/>
      <c r="HJT88" s="266"/>
      <c r="HJU88" s="200"/>
      <c r="HJV88" s="266"/>
      <c r="HJW88" s="261"/>
      <c r="HJX88" s="265"/>
      <c r="HJY88" s="266"/>
      <c r="HJZ88" s="200"/>
      <c r="HKA88" s="266"/>
      <c r="HKB88" s="261"/>
      <c r="HKC88" s="265"/>
      <c r="HKD88" s="266"/>
      <c r="HKE88" s="200"/>
      <c r="HKF88" s="266"/>
      <c r="HKG88" s="261"/>
      <c r="HKH88" s="265"/>
      <c r="HKI88" s="266"/>
      <c r="HKJ88" s="200"/>
      <c r="HKK88" s="266"/>
      <c r="HKL88" s="261"/>
      <c r="HKM88" s="265"/>
      <c r="HKN88" s="266"/>
      <c r="HKO88" s="200"/>
      <c r="HKP88" s="266"/>
      <c r="HKQ88" s="261"/>
      <c r="HKR88" s="265"/>
      <c r="HKS88" s="266"/>
      <c r="HKT88" s="200"/>
      <c r="HKU88" s="266"/>
      <c r="HKV88" s="261"/>
      <c r="HKW88" s="265"/>
      <c r="HKX88" s="266"/>
      <c r="HKY88" s="200"/>
      <c r="HKZ88" s="266"/>
      <c r="HLA88" s="261"/>
      <c r="HLB88" s="265"/>
      <c r="HLC88" s="266"/>
      <c r="HLD88" s="200"/>
      <c r="HLE88" s="266"/>
      <c r="HLF88" s="261"/>
      <c r="HLG88" s="265"/>
      <c r="HLH88" s="266"/>
      <c r="HLI88" s="200"/>
      <c r="HLJ88" s="266"/>
      <c r="HLK88" s="261"/>
      <c r="HLL88" s="265"/>
      <c r="HLM88" s="266"/>
      <c r="HLN88" s="200"/>
      <c r="HLO88" s="266"/>
      <c r="HLP88" s="261"/>
      <c r="HLQ88" s="265"/>
      <c r="HLR88" s="266"/>
      <c r="HLS88" s="200"/>
      <c r="HLT88" s="266"/>
      <c r="HLU88" s="261"/>
      <c r="HLV88" s="265"/>
      <c r="HLW88" s="266"/>
      <c r="HLX88" s="200"/>
      <c r="HLY88" s="266"/>
      <c r="HLZ88" s="261"/>
      <c r="HMA88" s="265"/>
      <c r="HMB88" s="266"/>
      <c r="HMC88" s="200"/>
      <c r="HMD88" s="266"/>
      <c r="HME88" s="261"/>
      <c r="HMF88" s="265"/>
      <c r="HMG88" s="266"/>
      <c r="HMH88" s="200"/>
      <c r="HMI88" s="266"/>
      <c r="HMJ88" s="261"/>
      <c r="HMK88" s="265"/>
      <c r="HML88" s="266"/>
      <c r="HMM88" s="200"/>
      <c r="HMN88" s="266"/>
      <c r="HMO88" s="261"/>
      <c r="HMP88" s="265"/>
      <c r="HMQ88" s="266"/>
      <c r="HMR88" s="200"/>
      <c r="HMS88" s="266"/>
      <c r="HMT88" s="261"/>
      <c r="HMU88" s="265"/>
      <c r="HMV88" s="266"/>
      <c r="HMW88" s="200"/>
      <c r="HMX88" s="266"/>
      <c r="HMY88" s="261"/>
      <c r="HMZ88" s="265"/>
      <c r="HNA88" s="266"/>
      <c r="HNB88" s="200"/>
      <c r="HNC88" s="266"/>
      <c r="HND88" s="261"/>
      <c r="HNE88" s="265"/>
      <c r="HNF88" s="266"/>
      <c r="HNG88" s="200"/>
      <c r="HNH88" s="266"/>
      <c r="HNI88" s="261"/>
      <c r="HNJ88" s="265"/>
      <c r="HNK88" s="266"/>
      <c r="HNL88" s="200"/>
      <c r="HNM88" s="266"/>
      <c r="HNN88" s="261"/>
      <c r="HNO88" s="265"/>
      <c r="HNP88" s="266"/>
      <c r="HNQ88" s="200"/>
      <c r="HNR88" s="266"/>
      <c r="HNS88" s="261"/>
      <c r="HNT88" s="265"/>
      <c r="HNU88" s="266"/>
      <c r="HNV88" s="200"/>
      <c r="HNW88" s="266"/>
      <c r="HNX88" s="261"/>
      <c r="HNY88" s="265"/>
      <c r="HNZ88" s="266"/>
      <c r="HOA88" s="200"/>
      <c r="HOB88" s="266"/>
      <c r="HOC88" s="261"/>
      <c r="HOD88" s="265"/>
      <c r="HOE88" s="266"/>
      <c r="HOF88" s="200"/>
      <c r="HOG88" s="266"/>
      <c r="HOH88" s="261"/>
      <c r="HOI88" s="265"/>
      <c r="HOJ88" s="266"/>
      <c r="HOK88" s="200"/>
      <c r="HOL88" s="266"/>
      <c r="HOM88" s="261"/>
      <c r="HON88" s="265"/>
      <c r="HOO88" s="266"/>
      <c r="HOP88" s="200"/>
      <c r="HOQ88" s="266"/>
      <c r="HOR88" s="261"/>
      <c r="HOS88" s="265"/>
      <c r="HOT88" s="266"/>
      <c r="HOU88" s="200"/>
      <c r="HOV88" s="266"/>
      <c r="HOW88" s="261"/>
      <c r="HOX88" s="265"/>
      <c r="HOY88" s="266"/>
      <c r="HOZ88" s="200"/>
      <c r="HPA88" s="266"/>
      <c r="HPB88" s="261"/>
      <c r="HPC88" s="265"/>
      <c r="HPD88" s="266"/>
      <c r="HPE88" s="200"/>
      <c r="HPF88" s="266"/>
      <c r="HPG88" s="261"/>
      <c r="HPH88" s="265"/>
      <c r="HPI88" s="266"/>
      <c r="HPJ88" s="200"/>
      <c r="HPK88" s="266"/>
      <c r="HPL88" s="261"/>
      <c r="HPM88" s="265"/>
      <c r="HPN88" s="266"/>
      <c r="HPO88" s="200"/>
      <c r="HPP88" s="266"/>
      <c r="HPQ88" s="261"/>
      <c r="HPR88" s="265"/>
      <c r="HPS88" s="266"/>
      <c r="HPT88" s="200"/>
      <c r="HPU88" s="266"/>
      <c r="HPV88" s="261"/>
      <c r="HPW88" s="265"/>
      <c r="HPX88" s="266"/>
      <c r="HPY88" s="200"/>
      <c r="HPZ88" s="266"/>
      <c r="HQA88" s="261"/>
      <c r="HQB88" s="265"/>
      <c r="HQC88" s="266"/>
      <c r="HQD88" s="200"/>
      <c r="HQE88" s="266"/>
      <c r="HQF88" s="261"/>
      <c r="HQG88" s="265"/>
      <c r="HQH88" s="266"/>
      <c r="HQI88" s="200"/>
      <c r="HQJ88" s="266"/>
      <c r="HQK88" s="261"/>
      <c r="HQL88" s="265"/>
      <c r="HQM88" s="266"/>
      <c r="HQN88" s="200"/>
      <c r="HQO88" s="266"/>
      <c r="HQP88" s="261"/>
      <c r="HQQ88" s="265"/>
      <c r="HQR88" s="266"/>
      <c r="HQS88" s="200"/>
      <c r="HQT88" s="266"/>
      <c r="HQU88" s="261"/>
      <c r="HQV88" s="265"/>
      <c r="HQW88" s="266"/>
      <c r="HQX88" s="200"/>
      <c r="HQY88" s="266"/>
      <c r="HQZ88" s="261"/>
      <c r="HRA88" s="265"/>
      <c r="HRB88" s="266"/>
      <c r="HRC88" s="200"/>
      <c r="HRD88" s="266"/>
      <c r="HRE88" s="261"/>
      <c r="HRF88" s="265"/>
      <c r="HRG88" s="266"/>
      <c r="HRH88" s="200"/>
      <c r="HRI88" s="266"/>
      <c r="HRJ88" s="261"/>
      <c r="HRK88" s="265"/>
      <c r="HRL88" s="266"/>
      <c r="HRM88" s="200"/>
      <c r="HRN88" s="266"/>
      <c r="HRO88" s="261"/>
      <c r="HRP88" s="265"/>
      <c r="HRQ88" s="266"/>
      <c r="HRR88" s="200"/>
      <c r="HRS88" s="266"/>
      <c r="HRT88" s="261"/>
      <c r="HRU88" s="265"/>
      <c r="HRV88" s="266"/>
      <c r="HRW88" s="200"/>
      <c r="HRX88" s="266"/>
      <c r="HRY88" s="261"/>
      <c r="HRZ88" s="265"/>
      <c r="HSA88" s="266"/>
      <c r="HSB88" s="200"/>
      <c r="HSC88" s="266"/>
      <c r="HSD88" s="261"/>
      <c r="HSE88" s="265"/>
      <c r="HSF88" s="266"/>
      <c r="HSG88" s="200"/>
      <c r="HSH88" s="266"/>
      <c r="HSI88" s="261"/>
      <c r="HSJ88" s="265"/>
      <c r="HSK88" s="266"/>
      <c r="HSL88" s="200"/>
      <c r="HSM88" s="266"/>
      <c r="HSN88" s="261"/>
      <c r="HSO88" s="265"/>
      <c r="HSP88" s="266"/>
      <c r="HSQ88" s="200"/>
      <c r="HSR88" s="266"/>
      <c r="HSS88" s="261"/>
      <c r="HST88" s="265"/>
      <c r="HSU88" s="266"/>
      <c r="HSV88" s="200"/>
      <c r="HSW88" s="266"/>
      <c r="HSX88" s="261"/>
      <c r="HSY88" s="265"/>
      <c r="HSZ88" s="266"/>
      <c r="HTA88" s="200"/>
      <c r="HTB88" s="266"/>
      <c r="HTC88" s="261"/>
      <c r="HTD88" s="265"/>
      <c r="HTE88" s="266"/>
      <c r="HTF88" s="200"/>
      <c r="HTG88" s="266"/>
      <c r="HTH88" s="261"/>
      <c r="HTI88" s="265"/>
      <c r="HTJ88" s="266"/>
      <c r="HTK88" s="200"/>
      <c r="HTL88" s="266"/>
      <c r="HTM88" s="261"/>
      <c r="HTN88" s="265"/>
      <c r="HTO88" s="266"/>
      <c r="HTP88" s="200"/>
      <c r="HTQ88" s="266"/>
      <c r="HTR88" s="261"/>
      <c r="HTS88" s="265"/>
      <c r="HTT88" s="266"/>
      <c r="HTU88" s="200"/>
      <c r="HTV88" s="266"/>
      <c r="HTW88" s="261"/>
      <c r="HTX88" s="265"/>
      <c r="HTY88" s="266"/>
      <c r="HTZ88" s="200"/>
      <c r="HUA88" s="266"/>
      <c r="HUB88" s="261"/>
      <c r="HUC88" s="265"/>
      <c r="HUD88" s="266"/>
      <c r="HUE88" s="200"/>
      <c r="HUF88" s="266"/>
      <c r="HUG88" s="261"/>
      <c r="HUH88" s="265"/>
      <c r="HUI88" s="266"/>
      <c r="HUJ88" s="200"/>
      <c r="HUK88" s="266"/>
      <c r="HUL88" s="261"/>
      <c r="HUM88" s="265"/>
      <c r="HUN88" s="266"/>
      <c r="HUO88" s="200"/>
      <c r="HUP88" s="266"/>
      <c r="HUQ88" s="261"/>
      <c r="HUR88" s="265"/>
      <c r="HUS88" s="266"/>
      <c r="HUT88" s="200"/>
      <c r="HUU88" s="266"/>
      <c r="HUV88" s="261"/>
      <c r="HUW88" s="265"/>
      <c r="HUX88" s="266"/>
      <c r="HUY88" s="200"/>
      <c r="HUZ88" s="266"/>
      <c r="HVA88" s="261"/>
      <c r="HVB88" s="265"/>
      <c r="HVC88" s="266"/>
      <c r="HVD88" s="200"/>
      <c r="HVE88" s="266"/>
      <c r="HVF88" s="261"/>
      <c r="HVG88" s="265"/>
      <c r="HVH88" s="266"/>
      <c r="HVI88" s="200"/>
      <c r="HVJ88" s="266"/>
      <c r="HVK88" s="261"/>
      <c r="HVL88" s="265"/>
      <c r="HVM88" s="266"/>
      <c r="HVN88" s="200"/>
      <c r="HVO88" s="266"/>
      <c r="HVP88" s="261"/>
      <c r="HVQ88" s="265"/>
      <c r="HVR88" s="266"/>
      <c r="HVS88" s="200"/>
      <c r="HVT88" s="266"/>
      <c r="HVU88" s="261"/>
      <c r="HVV88" s="265"/>
      <c r="HVW88" s="266"/>
      <c r="HVX88" s="200"/>
      <c r="HVY88" s="266"/>
      <c r="HVZ88" s="261"/>
      <c r="HWA88" s="265"/>
      <c r="HWB88" s="266"/>
      <c r="HWC88" s="200"/>
      <c r="HWD88" s="266"/>
      <c r="HWE88" s="261"/>
      <c r="HWF88" s="265"/>
      <c r="HWG88" s="266"/>
      <c r="HWH88" s="200"/>
      <c r="HWI88" s="266"/>
      <c r="HWJ88" s="261"/>
      <c r="HWK88" s="265"/>
      <c r="HWL88" s="266"/>
      <c r="HWM88" s="200"/>
      <c r="HWN88" s="266"/>
      <c r="HWO88" s="261"/>
      <c r="HWP88" s="265"/>
      <c r="HWQ88" s="266"/>
      <c r="HWR88" s="200"/>
      <c r="HWS88" s="266"/>
      <c r="HWT88" s="261"/>
      <c r="HWU88" s="265"/>
      <c r="HWV88" s="266"/>
      <c r="HWW88" s="200"/>
      <c r="HWX88" s="266"/>
      <c r="HWY88" s="261"/>
      <c r="HWZ88" s="265"/>
      <c r="HXA88" s="266"/>
      <c r="HXB88" s="200"/>
      <c r="HXC88" s="266"/>
      <c r="HXD88" s="261"/>
      <c r="HXE88" s="265"/>
      <c r="HXF88" s="266"/>
      <c r="HXG88" s="200"/>
      <c r="HXH88" s="266"/>
      <c r="HXI88" s="261"/>
      <c r="HXJ88" s="265"/>
      <c r="HXK88" s="266"/>
      <c r="HXL88" s="200"/>
      <c r="HXM88" s="266"/>
      <c r="HXN88" s="261"/>
      <c r="HXO88" s="265"/>
      <c r="HXP88" s="266"/>
      <c r="HXQ88" s="200"/>
      <c r="HXR88" s="266"/>
      <c r="HXS88" s="261"/>
      <c r="HXT88" s="265"/>
      <c r="HXU88" s="266"/>
      <c r="HXV88" s="200"/>
      <c r="HXW88" s="266"/>
      <c r="HXX88" s="261"/>
      <c r="HXY88" s="265"/>
      <c r="HXZ88" s="266"/>
      <c r="HYA88" s="200"/>
      <c r="HYB88" s="266"/>
      <c r="HYC88" s="261"/>
      <c r="HYD88" s="265"/>
      <c r="HYE88" s="266"/>
      <c r="HYF88" s="200"/>
      <c r="HYG88" s="266"/>
      <c r="HYH88" s="261"/>
      <c r="HYI88" s="265"/>
      <c r="HYJ88" s="266"/>
      <c r="HYK88" s="200"/>
      <c r="HYL88" s="266"/>
      <c r="HYM88" s="261"/>
      <c r="HYN88" s="265"/>
      <c r="HYO88" s="266"/>
      <c r="HYP88" s="200"/>
      <c r="HYQ88" s="266"/>
      <c r="HYR88" s="261"/>
      <c r="HYS88" s="265"/>
      <c r="HYT88" s="266"/>
      <c r="HYU88" s="200"/>
      <c r="HYV88" s="266"/>
      <c r="HYW88" s="261"/>
      <c r="HYX88" s="265"/>
      <c r="HYY88" s="266"/>
      <c r="HYZ88" s="200"/>
      <c r="HZA88" s="266"/>
      <c r="HZB88" s="261"/>
      <c r="HZC88" s="265"/>
      <c r="HZD88" s="266"/>
      <c r="HZE88" s="200"/>
      <c r="HZF88" s="266"/>
      <c r="HZG88" s="261"/>
      <c r="HZH88" s="265"/>
      <c r="HZI88" s="266"/>
      <c r="HZJ88" s="200"/>
      <c r="HZK88" s="266"/>
      <c r="HZL88" s="261"/>
      <c r="HZM88" s="265"/>
      <c r="HZN88" s="266"/>
      <c r="HZO88" s="200"/>
      <c r="HZP88" s="266"/>
      <c r="HZQ88" s="261"/>
      <c r="HZR88" s="265"/>
      <c r="HZS88" s="266"/>
      <c r="HZT88" s="200"/>
      <c r="HZU88" s="266"/>
      <c r="HZV88" s="261"/>
      <c r="HZW88" s="265"/>
      <c r="HZX88" s="266"/>
      <c r="HZY88" s="200"/>
      <c r="HZZ88" s="266"/>
      <c r="IAA88" s="261"/>
      <c r="IAB88" s="265"/>
      <c r="IAC88" s="266"/>
      <c r="IAD88" s="200"/>
      <c r="IAE88" s="266"/>
      <c r="IAF88" s="261"/>
      <c r="IAG88" s="265"/>
      <c r="IAH88" s="266"/>
      <c r="IAI88" s="200"/>
      <c r="IAJ88" s="266"/>
      <c r="IAK88" s="261"/>
      <c r="IAL88" s="265"/>
      <c r="IAM88" s="266"/>
      <c r="IAN88" s="200"/>
      <c r="IAO88" s="266"/>
      <c r="IAP88" s="261"/>
      <c r="IAQ88" s="265"/>
      <c r="IAR88" s="266"/>
      <c r="IAS88" s="200"/>
      <c r="IAT88" s="266"/>
      <c r="IAU88" s="261"/>
      <c r="IAV88" s="265"/>
      <c r="IAW88" s="266"/>
      <c r="IAX88" s="200"/>
      <c r="IAY88" s="266"/>
      <c r="IAZ88" s="261"/>
      <c r="IBA88" s="265"/>
      <c r="IBB88" s="266"/>
      <c r="IBC88" s="200"/>
      <c r="IBD88" s="266"/>
      <c r="IBE88" s="261"/>
      <c r="IBF88" s="265"/>
      <c r="IBG88" s="266"/>
      <c r="IBH88" s="200"/>
      <c r="IBI88" s="266"/>
      <c r="IBJ88" s="261"/>
      <c r="IBK88" s="265"/>
      <c r="IBL88" s="266"/>
      <c r="IBM88" s="200"/>
      <c r="IBN88" s="266"/>
      <c r="IBO88" s="261"/>
      <c r="IBP88" s="265"/>
      <c r="IBQ88" s="266"/>
      <c r="IBR88" s="200"/>
      <c r="IBS88" s="266"/>
      <c r="IBT88" s="261"/>
      <c r="IBU88" s="265"/>
      <c r="IBV88" s="266"/>
      <c r="IBW88" s="200"/>
      <c r="IBX88" s="266"/>
      <c r="IBY88" s="261"/>
      <c r="IBZ88" s="265"/>
      <c r="ICA88" s="266"/>
      <c r="ICB88" s="200"/>
      <c r="ICC88" s="266"/>
      <c r="ICD88" s="261"/>
      <c r="ICE88" s="265"/>
      <c r="ICF88" s="266"/>
      <c r="ICG88" s="200"/>
      <c r="ICH88" s="266"/>
      <c r="ICI88" s="261"/>
      <c r="ICJ88" s="265"/>
      <c r="ICK88" s="266"/>
      <c r="ICL88" s="200"/>
      <c r="ICM88" s="266"/>
      <c r="ICN88" s="261"/>
      <c r="ICO88" s="265"/>
      <c r="ICP88" s="266"/>
      <c r="ICQ88" s="200"/>
      <c r="ICR88" s="266"/>
      <c r="ICS88" s="261"/>
      <c r="ICT88" s="265"/>
      <c r="ICU88" s="266"/>
      <c r="ICV88" s="200"/>
      <c r="ICW88" s="266"/>
      <c r="ICX88" s="261"/>
      <c r="ICY88" s="265"/>
      <c r="ICZ88" s="266"/>
      <c r="IDA88" s="200"/>
      <c r="IDB88" s="266"/>
      <c r="IDC88" s="261"/>
      <c r="IDD88" s="265"/>
      <c r="IDE88" s="266"/>
      <c r="IDF88" s="200"/>
      <c r="IDG88" s="266"/>
      <c r="IDH88" s="261"/>
      <c r="IDI88" s="265"/>
      <c r="IDJ88" s="266"/>
      <c r="IDK88" s="200"/>
      <c r="IDL88" s="266"/>
      <c r="IDM88" s="261"/>
      <c r="IDN88" s="265"/>
      <c r="IDO88" s="266"/>
      <c r="IDP88" s="200"/>
      <c r="IDQ88" s="266"/>
      <c r="IDR88" s="261"/>
      <c r="IDS88" s="265"/>
      <c r="IDT88" s="266"/>
      <c r="IDU88" s="200"/>
      <c r="IDV88" s="266"/>
      <c r="IDW88" s="261"/>
      <c r="IDX88" s="265"/>
      <c r="IDY88" s="266"/>
      <c r="IDZ88" s="200"/>
      <c r="IEA88" s="266"/>
      <c r="IEB88" s="261"/>
      <c r="IEC88" s="265"/>
      <c r="IED88" s="266"/>
      <c r="IEE88" s="200"/>
      <c r="IEF88" s="266"/>
      <c r="IEG88" s="261"/>
      <c r="IEH88" s="265"/>
      <c r="IEI88" s="266"/>
      <c r="IEJ88" s="200"/>
      <c r="IEK88" s="266"/>
      <c r="IEL88" s="261"/>
      <c r="IEM88" s="265"/>
      <c r="IEN88" s="266"/>
      <c r="IEO88" s="200"/>
      <c r="IEP88" s="266"/>
      <c r="IEQ88" s="261"/>
      <c r="IER88" s="265"/>
      <c r="IES88" s="266"/>
      <c r="IET88" s="200"/>
      <c r="IEU88" s="266"/>
      <c r="IEV88" s="261"/>
      <c r="IEW88" s="265"/>
      <c r="IEX88" s="266"/>
      <c r="IEY88" s="200"/>
      <c r="IEZ88" s="266"/>
      <c r="IFA88" s="261"/>
      <c r="IFB88" s="265"/>
      <c r="IFC88" s="266"/>
      <c r="IFD88" s="200"/>
      <c r="IFE88" s="266"/>
      <c r="IFF88" s="261"/>
      <c r="IFG88" s="265"/>
      <c r="IFH88" s="266"/>
      <c r="IFI88" s="200"/>
      <c r="IFJ88" s="266"/>
      <c r="IFK88" s="261"/>
      <c r="IFL88" s="265"/>
      <c r="IFM88" s="266"/>
      <c r="IFN88" s="200"/>
      <c r="IFO88" s="266"/>
      <c r="IFP88" s="261"/>
      <c r="IFQ88" s="265"/>
      <c r="IFR88" s="266"/>
      <c r="IFS88" s="200"/>
      <c r="IFT88" s="266"/>
      <c r="IFU88" s="261"/>
      <c r="IFV88" s="265"/>
      <c r="IFW88" s="266"/>
      <c r="IFX88" s="200"/>
      <c r="IFY88" s="266"/>
      <c r="IFZ88" s="261"/>
      <c r="IGA88" s="265"/>
      <c r="IGB88" s="266"/>
      <c r="IGC88" s="200"/>
      <c r="IGD88" s="266"/>
      <c r="IGE88" s="261"/>
      <c r="IGF88" s="265"/>
      <c r="IGG88" s="266"/>
      <c r="IGH88" s="200"/>
      <c r="IGI88" s="266"/>
      <c r="IGJ88" s="261"/>
      <c r="IGK88" s="265"/>
      <c r="IGL88" s="266"/>
      <c r="IGM88" s="200"/>
      <c r="IGN88" s="266"/>
      <c r="IGO88" s="261"/>
      <c r="IGP88" s="265"/>
      <c r="IGQ88" s="266"/>
      <c r="IGR88" s="200"/>
      <c r="IGS88" s="266"/>
      <c r="IGT88" s="261"/>
      <c r="IGU88" s="265"/>
      <c r="IGV88" s="266"/>
      <c r="IGW88" s="200"/>
      <c r="IGX88" s="266"/>
      <c r="IGY88" s="261"/>
      <c r="IGZ88" s="265"/>
      <c r="IHA88" s="266"/>
      <c r="IHB88" s="200"/>
      <c r="IHC88" s="266"/>
      <c r="IHD88" s="261"/>
      <c r="IHE88" s="265"/>
      <c r="IHF88" s="266"/>
      <c r="IHG88" s="200"/>
      <c r="IHH88" s="266"/>
      <c r="IHI88" s="261"/>
      <c r="IHJ88" s="265"/>
      <c r="IHK88" s="266"/>
      <c r="IHL88" s="200"/>
      <c r="IHM88" s="266"/>
      <c r="IHN88" s="261"/>
      <c r="IHO88" s="265"/>
      <c r="IHP88" s="266"/>
      <c r="IHQ88" s="200"/>
      <c r="IHR88" s="266"/>
      <c r="IHS88" s="261"/>
      <c r="IHT88" s="265"/>
      <c r="IHU88" s="266"/>
      <c r="IHV88" s="200"/>
      <c r="IHW88" s="266"/>
      <c r="IHX88" s="261"/>
      <c r="IHY88" s="265"/>
      <c r="IHZ88" s="266"/>
      <c r="IIA88" s="200"/>
      <c r="IIB88" s="266"/>
      <c r="IIC88" s="261"/>
      <c r="IID88" s="265"/>
      <c r="IIE88" s="266"/>
      <c r="IIF88" s="200"/>
      <c r="IIG88" s="266"/>
      <c r="IIH88" s="261"/>
      <c r="III88" s="265"/>
      <c r="IIJ88" s="266"/>
      <c r="IIK88" s="200"/>
      <c r="IIL88" s="266"/>
      <c r="IIM88" s="261"/>
      <c r="IIN88" s="265"/>
      <c r="IIO88" s="266"/>
      <c r="IIP88" s="200"/>
      <c r="IIQ88" s="266"/>
      <c r="IIR88" s="261"/>
      <c r="IIS88" s="265"/>
      <c r="IIT88" s="266"/>
      <c r="IIU88" s="200"/>
      <c r="IIV88" s="266"/>
      <c r="IIW88" s="261"/>
      <c r="IIX88" s="265"/>
      <c r="IIY88" s="266"/>
      <c r="IIZ88" s="200"/>
      <c r="IJA88" s="266"/>
      <c r="IJB88" s="261"/>
      <c r="IJC88" s="265"/>
      <c r="IJD88" s="266"/>
      <c r="IJE88" s="200"/>
      <c r="IJF88" s="266"/>
      <c r="IJG88" s="261"/>
      <c r="IJH88" s="265"/>
      <c r="IJI88" s="266"/>
      <c r="IJJ88" s="200"/>
      <c r="IJK88" s="266"/>
      <c r="IJL88" s="261"/>
      <c r="IJM88" s="265"/>
      <c r="IJN88" s="266"/>
      <c r="IJO88" s="200"/>
      <c r="IJP88" s="266"/>
      <c r="IJQ88" s="261"/>
      <c r="IJR88" s="265"/>
      <c r="IJS88" s="266"/>
      <c r="IJT88" s="200"/>
      <c r="IJU88" s="266"/>
      <c r="IJV88" s="261"/>
      <c r="IJW88" s="265"/>
      <c r="IJX88" s="266"/>
      <c r="IJY88" s="200"/>
      <c r="IJZ88" s="266"/>
      <c r="IKA88" s="261"/>
      <c r="IKB88" s="265"/>
      <c r="IKC88" s="266"/>
      <c r="IKD88" s="200"/>
      <c r="IKE88" s="266"/>
      <c r="IKF88" s="261"/>
      <c r="IKG88" s="265"/>
      <c r="IKH88" s="266"/>
      <c r="IKI88" s="200"/>
      <c r="IKJ88" s="266"/>
      <c r="IKK88" s="261"/>
      <c r="IKL88" s="265"/>
      <c r="IKM88" s="266"/>
      <c r="IKN88" s="200"/>
      <c r="IKO88" s="266"/>
      <c r="IKP88" s="261"/>
      <c r="IKQ88" s="265"/>
      <c r="IKR88" s="266"/>
      <c r="IKS88" s="200"/>
      <c r="IKT88" s="266"/>
      <c r="IKU88" s="261"/>
      <c r="IKV88" s="265"/>
      <c r="IKW88" s="266"/>
      <c r="IKX88" s="200"/>
      <c r="IKY88" s="266"/>
      <c r="IKZ88" s="261"/>
      <c r="ILA88" s="265"/>
      <c r="ILB88" s="266"/>
      <c r="ILC88" s="200"/>
      <c r="ILD88" s="266"/>
      <c r="ILE88" s="261"/>
      <c r="ILF88" s="265"/>
      <c r="ILG88" s="266"/>
      <c r="ILH88" s="200"/>
      <c r="ILI88" s="266"/>
      <c r="ILJ88" s="261"/>
      <c r="ILK88" s="265"/>
      <c r="ILL88" s="266"/>
      <c r="ILM88" s="200"/>
      <c r="ILN88" s="266"/>
      <c r="ILO88" s="261"/>
      <c r="ILP88" s="265"/>
      <c r="ILQ88" s="266"/>
      <c r="ILR88" s="200"/>
      <c r="ILS88" s="266"/>
      <c r="ILT88" s="261"/>
      <c r="ILU88" s="265"/>
      <c r="ILV88" s="266"/>
      <c r="ILW88" s="200"/>
      <c r="ILX88" s="266"/>
      <c r="ILY88" s="261"/>
      <c r="ILZ88" s="265"/>
      <c r="IMA88" s="266"/>
      <c r="IMB88" s="200"/>
      <c r="IMC88" s="266"/>
      <c r="IMD88" s="261"/>
      <c r="IME88" s="265"/>
      <c r="IMF88" s="266"/>
      <c r="IMG88" s="200"/>
      <c r="IMH88" s="266"/>
      <c r="IMI88" s="261"/>
      <c r="IMJ88" s="265"/>
      <c r="IMK88" s="266"/>
      <c r="IML88" s="200"/>
      <c r="IMM88" s="266"/>
      <c r="IMN88" s="261"/>
      <c r="IMO88" s="265"/>
      <c r="IMP88" s="266"/>
      <c r="IMQ88" s="200"/>
      <c r="IMR88" s="266"/>
      <c r="IMS88" s="261"/>
      <c r="IMT88" s="265"/>
      <c r="IMU88" s="266"/>
      <c r="IMV88" s="200"/>
      <c r="IMW88" s="266"/>
      <c r="IMX88" s="261"/>
      <c r="IMY88" s="265"/>
      <c r="IMZ88" s="266"/>
      <c r="INA88" s="200"/>
      <c r="INB88" s="266"/>
      <c r="INC88" s="261"/>
      <c r="IND88" s="265"/>
      <c r="INE88" s="266"/>
      <c r="INF88" s="200"/>
      <c r="ING88" s="266"/>
      <c r="INH88" s="261"/>
      <c r="INI88" s="265"/>
      <c r="INJ88" s="266"/>
      <c r="INK88" s="200"/>
      <c r="INL88" s="266"/>
      <c r="INM88" s="261"/>
      <c r="INN88" s="265"/>
      <c r="INO88" s="266"/>
      <c r="INP88" s="200"/>
      <c r="INQ88" s="266"/>
      <c r="INR88" s="261"/>
      <c r="INS88" s="265"/>
      <c r="INT88" s="266"/>
      <c r="INU88" s="200"/>
      <c r="INV88" s="266"/>
      <c r="INW88" s="261"/>
      <c r="INX88" s="265"/>
      <c r="INY88" s="266"/>
      <c r="INZ88" s="200"/>
      <c r="IOA88" s="266"/>
      <c r="IOB88" s="261"/>
      <c r="IOC88" s="265"/>
      <c r="IOD88" s="266"/>
      <c r="IOE88" s="200"/>
      <c r="IOF88" s="266"/>
      <c r="IOG88" s="261"/>
      <c r="IOH88" s="265"/>
      <c r="IOI88" s="266"/>
      <c r="IOJ88" s="200"/>
      <c r="IOK88" s="266"/>
      <c r="IOL88" s="261"/>
      <c r="IOM88" s="265"/>
      <c r="ION88" s="266"/>
      <c r="IOO88" s="200"/>
      <c r="IOP88" s="266"/>
      <c r="IOQ88" s="261"/>
      <c r="IOR88" s="265"/>
      <c r="IOS88" s="266"/>
      <c r="IOT88" s="200"/>
      <c r="IOU88" s="266"/>
      <c r="IOV88" s="261"/>
      <c r="IOW88" s="265"/>
      <c r="IOX88" s="266"/>
      <c r="IOY88" s="200"/>
      <c r="IOZ88" s="266"/>
      <c r="IPA88" s="261"/>
      <c r="IPB88" s="265"/>
      <c r="IPC88" s="266"/>
      <c r="IPD88" s="200"/>
      <c r="IPE88" s="266"/>
      <c r="IPF88" s="261"/>
      <c r="IPG88" s="265"/>
      <c r="IPH88" s="266"/>
      <c r="IPI88" s="200"/>
      <c r="IPJ88" s="266"/>
      <c r="IPK88" s="261"/>
      <c r="IPL88" s="265"/>
      <c r="IPM88" s="266"/>
      <c r="IPN88" s="200"/>
      <c r="IPO88" s="266"/>
      <c r="IPP88" s="261"/>
      <c r="IPQ88" s="265"/>
      <c r="IPR88" s="266"/>
      <c r="IPS88" s="200"/>
      <c r="IPT88" s="266"/>
      <c r="IPU88" s="261"/>
      <c r="IPV88" s="265"/>
      <c r="IPW88" s="266"/>
      <c r="IPX88" s="200"/>
      <c r="IPY88" s="266"/>
      <c r="IPZ88" s="261"/>
      <c r="IQA88" s="265"/>
      <c r="IQB88" s="266"/>
      <c r="IQC88" s="200"/>
      <c r="IQD88" s="266"/>
      <c r="IQE88" s="261"/>
      <c r="IQF88" s="265"/>
      <c r="IQG88" s="266"/>
      <c r="IQH88" s="200"/>
      <c r="IQI88" s="266"/>
      <c r="IQJ88" s="261"/>
      <c r="IQK88" s="265"/>
      <c r="IQL88" s="266"/>
      <c r="IQM88" s="200"/>
      <c r="IQN88" s="266"/>
      <c r="IQO88" s="261"/>
      <c r="IQP88" s="265"/>
      <c r="IQQ88" s="266"/>
      <c r="IQR88" s="200"/>
      <c r="IQS88" s="266"/>
      <c r="IQT88" s="261"/>
      <c r="IQU88" s="265"/>
      <c r="IQV88" s="266"/>
      <c r="IQW88" s="200"/>
      <c r="IQX88" s="266"/>
      <c r="IQY88" s="261"/>
      <c r="IQZ88" s="265"/>
      <c r="IRA88" s="266"/>
      <c r="IRB88" s="200"/>
      <c r="IRC88" s="266"/>
      <c r="IRD88" s="261"/>
      <c r="IRE88" s="265"/>
      <c r="IRF88" s="266"/>
      <c r="IRG88" s="200"/>
      <c r="IRH88" s="266"/>
      <c r="IRI88" s="261"/>
      <c r="IRJ88" s="265"/>
      <c r="IRK88" s="266"/>
      <c r="IRL88" s="200"/>
      <c r="IRM88" s="266"/>
      <c r="IRN88" s="261"/>
      <c r="IRO88" s="265"/>
      <c r="IRP88" s="266"/>
      <c r="IRQ88" s="200"/>
      <c r="IRR88" s="266"/>
      <c r="IRS88" s="261"/>
      <c r="IRT88" s="265"/>
      <c r="IRU88" s="266"/>
      <c r="IRV88" s="200"/>
      <c r="IRW88" s="266"/>
      <c r="IRX88" s="261"/>
      <c r="IRY88" s="265"/>
      <c r="IRZ88" s="266"/>
      <c r="ISA88" s="200"/>
      <c r="ISB88" s="266"/>
      <c r="ISC88" s="261"/>
      <c r="ISD88" s="265"/>
      <c r="ISE88" s="266"/>
      <c r="ISF88" s="200"/>
      <c r="ISG88" s="266"/>
      <c r="ISH88" s="261"/>
      <c r="ISI88" s="265"/>
      <c r="ISJ88" s="266"/>
      <c r="ISK88" s="200"/>
      <c r="ISL88" s="266"/>
      <c r="ISM88" s="261"/>
      <c r="ISN88" s="265"/>
      <c r="ISO88" s="266"/>
      <c r="ISP88" s="200"/>
      <c r="ISQ88" s="266"/>
      <c r="ISR88" s="261"/>
      <c r="ISS88" s="265"/>
      <c r="IST88" s="266"/>
      <c r="ISU88" s="200"/>
      <c r="ISV88" s="266"/>
      <c r="ISW88" s="261"/>
      <c r="ISX88" s="265"/>
      <c r="ISY88" s="266"/>
      <c r="ISZ88" s="200"/>
      <c r="ITA88" s="266"/>
      <c r="ITB88" s="261"/>
      <c r="ITC88" s="265"/>
      <c r="ITD88" s="266"/>
      <c r="ITE88" s="200"/>
      <c r="ITF88" s="266"/>
      <c r="ITG88" s="261"/>
      <c r="ITH88" s="265"/>
      <c r="ITI88" s="266"/>
      <c r="ITJ88" s="200"/>
      <c r="ITK88" s="266"/>
      <c r="ITL88" s="261"/>
      <c r="ITM88" s="265"/>
      <c r="ITN88" s="266"/>
      <c r="ITO88" s="200"/>
      <c r="ITP88" s="266"/>
      <c r="ITQ88" s="261"/>
      <c r="ITR88" s="265"/>
      <c r="ITS88" s="266"/>
      <c r="ITT88" s="200"/>
      <c r="ITU88" s="266"/>
      <c r="ITV88" s="261"/>
      <c r="ITW88" s="265"/>
      <c r="ITX88" s="266"/>
      <c r="ITY88" s="200"/>
      <c r="ITZ88" s="266"/>
      <c r="IUA88" s="261"/>
      <c r="IUB88" s="265"/>
      <c r="IUC88" s="266"/>
      <c r="IUD88" s="200"/>
      <c r="IUE88" s="266"/>
      <c r="IUF88" s="261"/>
      <c r="IUG88" s="265"/>
      <c r="IUH88" s="266"/>
      <c r="IUI88" s="200"/>
      <c r="IUJ88" s="266"/>
      <c r="IUK88" s="261"/>
      <c r="IUL88" s="265"/>
      <c r="IUM88" s="266"/>
      <c r="IUN88" s="200"/>
      <c r="IUO88" s="266"/>
      <c r="IUP88" s="261"/>
      <c r="IUQ88" s="265"/>
      <c r="IUR88" s="266"/>
      <c r="IUS88" s="200"/>
      <c r="IUT88" s="266"/>
      <c r="IUU88" s="261"/>
      <c r="IUV88" s="265"/>
      <c r="IUW88" s="266"/>
      <c r="IUX88" s="200"/>
      <c r="IUY88" s="266"/>
      <c r="IUZ88" s="261"/>
      <c r="IVA88" s="265"/>
      <c r="IVB88" s="266"/>
      <c r="IVC88" s="200"/>
      <c r="IVD88" s="266"/>
      <c r="IVE88" s="261"/>
      <c r="IVF88" s="265"/>
      <c r="IVG88" s="266"/>
      <c r="IVH88" s="200"/>
      <c r="IVI88" s="266"/>
      <c r="IVJ88" s="261"/>
      <c r="IVK88" s="265"/>
      <c r="IVL88" s="266"/>
      <c r="IVM88" s="200"/>
      <c r="IVN88" s="266"/>
      <c r="IVO88" s="261"/>
      <c r="IVP88" s="265"/>
      <c r="IVQ88" s="266"/>
      <c r="IVR88" s="200"/>
      <c r="IVS88" s="266"/>
      <c r="IVT88" s="261"/>
      <c r="IVU88" s="265"/>
      <c r="IVV88" s="266"/>
      <c r="IVW88" s="200"/>
      <c r="IVX88" s="266"/>
      <c r="IVY88" s="261"/>
      <c r="IVZ88" s="265"/>
      <c r="IWA88" s="266"/>
      <c r="IWB88" s="200"/>
      <c r="IWC88" s="266"/>
      <c r="IWD88" s="261"/>
      <c r="IWE88" s="265"/>
      <c r="IWF88" s="266"/>
      <c r="IWG88" s="200"/>
      <c r="IWH88" s="266"/>
      <c r="IWI88" s="261"/>
      <c r="IWJ88" s="265"/>
      <c r="IWK88" s="266"/>
      <c r="IWL88" s="200"/>
      <c r="IWM88" s="266"/>
      <c r="IWN88" s="261"/>
      <c r="IWO88" s="265"/>
      <c r="IWP88" s="266"/>
      <c r="IWQ88" s="200"/>
      <c r="IWR88" s="266"/>
      <c r="IWS88" s="261"/>
      <c r="IWT88" s="265"/>
      <c r="IWU88" s="266"/>
      <c r="IWV88" s="200"/>
      <c r="IWW88" s="266"/>
      <c r="IWX88" s="261"/>
      <c r="IWY88" s="265"/>
      <c r="IWZ88" s="266"/>
      <c r="IXA88" s="200"/>
      <c r="IXB88" s="266"/>
      <c r="IXC88" s="261"/>
      <c r="IXD88" s="265"/>
      <c r="IXE88" s="266"/>
      <c r="IXF88" s="200"/>
      <c r="IXG88" s="266"/>
      <c r="IXH88" s="261"/>
      <c r="IXI88" s="265"/>
      <c r="IXJ88" s="266"/>
      <c r="IXK88" s="200"/>
      <c r="IXL88" s="266"/>
      <c r="IXM88" s="261"/>
      <c r="IXN88" s="265"/>
      <c r="IXO88" s="266"/>
      <c r="IXP88" s="200"/>
      <c r="IXQ88" s="266"/>
      <c r="IXR88" s="261"/>
      <c r="IXS88" s="265"/>
      <c r="IXT88" s="266"/>
      <c r="IXU88" s="200"/>
      <c r="IXV88" s="266"/>
      <c r="IXW88" s="261"/>
      <c r="IXX88" s="265"/>
      <c r="IXY88" s="266"/>
      <c r="IXZ88" s="200"/>
      <c r="IYA88" s="266"/>
      <c r="IYB88" s="261"/>
      <c r="IYC88" s="265"/>
      <c r="IYD88" s="266"/>
      <c r="IYE88" s="200"/>
      <c r="IYF88" s="266"/>
      <c r="IYG88" s="261"/>
      <c r="IYH88" s="265"/>
      <c r="IYI88" s="266"/>
      <c r="IYJ88" s="200"/>
      <c r="IYK88" s="266"/>
      <c r="IYL88" s="261"/>
      <c r="IYM88" s="265"/>
      <c r="IYN88" s="266"/>
      <c r="IYO88" s="200"/>
      <c r="IYP88" s="266"/>
      <c r="IYQ88" s="261"/>
      <c r="IYR88" s="265"/>
      <c r="IYS88" s="266"/>
      <c r="IYT88" s="200"/>
      <c r="IYU88" s="266"/>
      <c r="IYV88" s="261"/>
      <c r="IYW88" s="265"/>
      <c r="IYX88" s="266"/>
      <c r="IYY88" s="200"/>
      <c r="IYZ88" s="266"/>
      <c r="IZA88" s="261"/>
      <c r="IZB88" s="265"/>
      <c r="IZC88" s="266"/>
      <c r="IZD88" s="200"/>
      <c r="IZE88" s="266"/>
      <c r="IZF88" s="261"/>
      <c r="IZG88" s="265"/>
      <c r="IZH88" s="266"/>
      <c r="IZI88" s="200"/>
      <c r="IZJ88" s="266"/>
      <c r="IZK88" s="261"/>
      <c r="IZL88" s="265"/>
      <c r="IZM88" s="266"/>
      <c r="IZN88" s="200"/>
      <c r="IZO88" s="266"/>
      <c r="IZP88" s="261"/>
      <c r="IZQ88" s="265"/>
      <c r="IZR88" s="266"/>
      <c r="IZS88" s="200"/>
      <c r="IZT88" s="266"/>
      <c r="IZU88" s="261"/>
      <c r="IZV88" s="265"/>
      <c r="IZW88" s="266"/>
      <c r="IZX88" s="200"/>
      <c r="IZY88" s="266"/>
      <c r="IZZ88" s="261"/>
      <c r="JAA88" s="265"/>
      <c r="JAB88" s="266"/>
      <c r="JAC88" s="200"/>
      <c r="JAD88" s="266"/>
      <c r="JAE88" s="261"/>
      <c r="JAF88" s="265"/>
      <c r="JAG88" s="266"/>
      <c r="JAH88" s="200"/>
      <c r="JAI88" s="266"/>
      <c r="JAJ88" s="261"/>
      <c r="JAK88" s="265"/>
      <c r="JAL88" s="266"/>
      <c r="JAM88" s="200"/>
      <c r="JAN88" s="266"/>
      <c r="JAO88" s="261"/>
      <c r="JAP88" s="265"/>
      <c r="JAQ88" s="266"/>
      <c r="JAR88" s="200"/>
      <c r="JAS88" s="266"/>
      <c r="JAT88" s="261"/>
      <c r="JAU88" s="265"/>
      <c r="JAV88" s="266"/>
      <c r="JAW88" s="200"/>
      <c r="JAX88" s="266"/>
      <c r="JAY88" s="261"/>
      <c r="JAZ88" s="265"/>
      <c r="JBA88" s="266"/>
      <c r="JBB88" s="200"/>
      <c r="JBC88" s="266"/>
      <c r="JBD88" s="261"/>
      <c r="JBE88" s="265"/>
      <c r="JBF88" s="266"/>
      <c r="JBG88" s="200"/>
      <c r="JBH88" s="266"/>
      <c r="JBI88" s="261"/>
      <c r="JBJ88" s="265"/>
      <c r="JBK88" s="266"/>
      <c r="JBL88" s="200"/>
      <c r="JBM88" s="266"/>
      <c r="JBN88" s="261"/>
      <c r="JBO88" s="265"/>
      <c r="JBP88" s="266"/>
      <c r="JBQ88" s="200"/>
      <c r="JBR88" s="266"/>
      <c r="JBS88" s="261"/>
      <c r="JBT88" s="265"/>
      <c r="JBU88" s="266"/>
      <c r="JBV88" s="200"/>
      <c r="JBW88" s="266"/>
      <c r="JBX88" s="261"/>
      <c r="JBY88" s="265"/>
      <c r="JBZ88" s="266"/>
      <c r="JCA88" s="200"/>
      <c r="JCB88" s="266"/>
      <c r="JCC88" s="261"/>
      <c r="JCD88" s="265"/>
      <c r="JCE88" s="266"/>
      <c r="JCF88" s="200"/>
      <c r="JCG88" s="266"/>
      <c r="JCH88" s="261"/>
      <c r="JCI88" s="265"/>
      <c r="JCJ88" s="266"/>
      <c r="JCK88" s="200"/>
      <c r="JCL88" s="266"/>
      <c r="JCM88" s="261"/>
      <c r="JCN88" s="265"/>
      <c r="JCO88" s="266"/>
      <c r="JCP88" s="200"/>
      <c r="JCQ88" s="266"/>
      <c r="JCR88" s="261"/>
      <c r="JCS88" s="265"/>
      <c r="JCT88" s="266"/>
      <c r="JCU88" s="200"/>
      <c r="JCV88" s="266"/>
      <c r="JCW88" s="261"/>
      <c r="JCX88" s="265"/>
      <c r="JCY88" s="266"/>
      <c r="JCZ88" s="200"/>
      <c r="JDA88" s="266"/>
      <c r="JDB88" s="261"/>
      <c r="JDC88" s="265"/>
      <c r="JDD88" s="266"/>
      <c r="JDE88" s="200"/>
      <c r="JDF88" s="266"/>
      <c r="JDG88" s="261"/>
      <c r="JDH88" s="265"/>
      <c r="JDI88" s="266"/>
      <c r="JDJ88" s="200"/>
      <c r="JDK88" s="266"/>
      <c r="JDL88" s="261"/>
      <c r="JDM88" s="265"/>
      <c r="JDN88" s="266"/>
      <c r="JDO88" s="200"/>
      <c r="JDP88" s="266"/>
      <c r="JDQ88" s="261"/>
      <c r="JDR88" s="265"/>
      <c r="JDS88" s="266"/>
      <c r="JDT88" s="200"/>
      <c r="JDU88" s="266"/>
      <c r="JDV88" s="261"/>
      <c r="JDW88" s="265"/>
      <c r="JDX88" s="266"/>
      <c r="JDY88" s="200"/>
      <c r="JDZ88" s="266"/>
      <c r="JEA88" s="261"/>
      <c r="JEB88" s="265"/>
      <c r="JEC88" s="266"/>
      <c r="JED88" s="200"/>
      <c r="JEE88" s="266"/>
      <c r="JEF88" s="261"/>
      <c r="JEG88" s="265"/>
      <c r="JEH88" s="266"/>
      <c r="JEI88" s="200"/>
      <c r="JEJ88" s="266"/>
      <c r="JEK88" s="261"/>
      <c r="JEL88" s="265"/>
      <c r="JEM88" s="266"/>
      <c r="JEN88" s="200"/>
      <c r="JEO88" s="266"/>
      <c r="JEP88" s="261"/>
      <c r="JEQ88" s="265"/>
      <c r="JER88" s="266"/>
      <c r="JES88" s="200"/>
      <c r="JET88" s="266"/>
      <c r="JEU88" s="261"/>
      <c r="JEV88" s="265"/>
      <c r="JEW88" s="266"/>
      <c r="JEX88" s="200"/>
      <c r="JEY88" s="266"/>
      <c r="JEZ88" s="261"/>
      <c r="JFA88" s="265"/>
      <c r="JFB88" s="266"/>
      <c r="JFC88" s="200"/>
      <c r="JFD88" s="266"/>
      <c r="JFE88" s="261"/>
      <c r="JFF88" s="265"/>
      <c r="JFG88" s="266"/>
      <c r="JFH88" s="200"/>
      <c r="JFI88" s="266"/>
      <c r="JFJ88" s="261"/>
      <c r="JFK88" s="265"/>
      <c r="JFL88" s="266"/>
      <c r="JFM88" s="200"/>
      <c r="JFN88" s="266"/>
      <c r="JFO88" s="261"/>
      <c r="JFP88" s="265"/>
      <c r="JFQ88" s="266"/>
      <c r="JFR88" s="200"/>
      <c r="JFS88" s="266"/>
      <c r="JFT88" s="261"/>
      <c r="JFU88" s="265"/>
      <c r="JFV88" s="266"/>
      <c r="JFW88" s="200"/>
      <c r="JFX88" s="266"/>
      <c r="JFY88" s="261"/>
      <c r="JFZ88" s="265"/>
      <c r="JGA88" s="266"/>
      <c r="JGB88" s="200"/>
      <c r="JGC88" s="266"/>
      <c r="JGD88" s="261"/>
      <c r="JGE88" s="265"/>
      <c r="JGF88" s="266"/>
      <c r="JGG88" s="200"/>
      <c r="JGH88" s="266"/>
      <c r="JGI88" s="261"/>
      <c r="JGJ88" s="265"/>
      <c r="JGK88" s="266"/>
      <c r="JGL88" s="200"/>
      <c r="JGM88" s="266"/>
      <c r="JGN88" s="261"/>
      <c r="JGO88" s="265"/>
      <c r="JGP88" s="266"/>
      <c r="JGQ88" s="200"/>
      <c r="JGR88" s="266"/>
      <c r="JGS88" s="261"/>
      <c r="JGT88" s="265"/>
      <c r="JGU88" s="266"/>
      <c r="JGV88" s="200"/>
      <c r="JGW88" s="266"/>
      <c r="JGX88" s="261"/>
      <c r="JGY88" s="265"/>
      <c r="JGZ88" s="266"/>
      <c r="JHA88" s="200"/>
      <c r="JHB88" s="266"/>
      <c r="JHC88" s="261"/>
      <c r="JHD88" s="265"/>
      <c r="JHE88" s="266"/>
      <c r="JHF88" s="200"/>
      <c r="JHG88" s="266"/>
      <c r="JHH88" s="261"/>
      <c r="JHI88" s="265"/>
      <c r="JHJ88" s="266"/>
      <c r="JHK88" s="200"/>
      <c r="JHL88" s="266"/>
      <c r="JHM88" s="261"/>
      <c r="JHN88" s="265"/>
      <c r="JHO88" s="266"/>
      <c r="JHP88" s="200"/>
      <c r="JHQ88" s="266"/>
      <c r="JHR88" s="261"/>
      <c r="JHS88" s="265"/>
      <c r="JHT88" s="266"/>
      <c r="JHU88" s="200"/>
      <c r="JHV88" s="266"/>
      <c r="JHW88" s="261"/>
      <c r="JHX88" s="265"/>
      <c r="JHY88" s="266"/>
      <c r="JHZ88" s="200"/>
      <c r="JIA88" s="266"/>
      <c r="JIB88" s="261"/>
      <c r="JIC88" s="265"/>
      <c r="JID88" s="266"/>
      <c r="JIE88" s="200"/>
      <c r="JIF88" s="266"/>
      <c r="JIG88" s="261"/>
      <c r="JIH88" s="265"/>
      <c r="JII88" s="266"/>
      <c r="JIJ88" s="200"/>
      <c r="JIK88" s="266"/>
      <c r="JIL88" s="261"/>
      <c r="JIM88" s="265"/>
      <c r="JIN88" s="266"/>
      <c r="JIO88" s="200"/>
      <c r="JIP88" s="266"/>
      <c r="JIQ88" s="261"/>
      <c r="JIR88" s="265"/>
      <c r="JIS88" s="266"/>
      <c r="JIT88" s="200"/>
      <c r="JIU88" s="266"/>
      <c r="JIV88" s="261"/>
      <c r="JIW88" s="265"/>
      <c r="JIX88" s="266"/>
      <c r="JIY88" s="200"/>
      <c r="JIZ88" s="266"/>
      <c r="JJA88" s="261"/>
      <c r="JJB88" s="265"/>
      <c r="JJC88" s="266"/>
      <c r="JJD88" s="200"/>
      <c r="JJE88" s="266"/>
      <c r="JJF88" s="261"/>
      <c r="JJG88" s="265"/>
      <c r="JJH88" s="266"/>
      <c r="JJI88" s="200"/>
      <c r="JJJ88" s="266"/>
      <c r="JJK88" s="261"/>
      <c r="JJL88" s="265"/>
      <c r="JJM88" s="266"/>
      <c r="JJN88" s="200"/>
      <c r="JJO88" s="266"/>
      <c r="JJP88" s="261"/>
      <c r="JJQ88" s="265"/>
      <c r="JJR88" s="266"/>
      <c r="JJS88" s="200"/>
      <c r="JJT88" s="266"/>
      <c r="JJU88" s="261"/>
      <c r="JJV88" s="265"/>
      <c r="JJW88" s="266"/>
      <c r="JJX88" s="200"/>
      <c r="JJY88" s="266"/>
      <c r="JJZ88" s="261"/>
      <c r="JKA88" s="265"/>
      <c r="JKB88" s="266"/>
      <c r="JKC88" s="200"/>
      <c r="JKD88" s="266"/>
      <c r="JKE88" s="261"/>
      <c r="JKF88" s="265"/>
      <c r="JKG88" s="266"/>
      <c r="JKH88" s="200"/>
      <c r="JKI88" s="266"/>
      <c r="JKJ88" s="261"/>
      <c r="JKK88" s="265"/>
      <c r="JKL88" s="266"/>
      <c r="JKM88" s="200"/>
      <c r="JKN88" s="266"/>
      <c r="JKO88" s="261"/>
      <c r="JKP88" s="265"/>
      <c r="JKQ88" s="266"/>
      <c r="JKR88" s="200"/>
      <c r="JKS88" s="266"/>
      <c r="JKT88" s="261"/>
      <c r="JKU88" s="265"/>
      <c r="JKV88" s="266"/>
      <c r="JKW88" s="200"/>
      <c r="JKX88" s="266"/>
      <c r="JKY88" s="261"/>
      <c r="JKZ88" s="265"/>
      <c r="JLA88" s="266"/>
      <c r="JLB88" s="200"/>
      <c r="JLC88" s="266"/>
      <c r="JLD88" s="261"/>
      <c r="JLE88" s="265"/>
      <c r="JLF88" s="266"/>
      <c r="JLG88" s="200"/>
      <c r="JLH88" s="266"/>
      <c r="JLI88" s="261"/>
      <c r="JLJ88" s="265"/>
      <c r="JLK88" s="266"/>
      <c r="JLL88" s="200"/>
      <c r="JLM88" s="266"/>
      <c r="JLN88" s="261"/>
      <c r="JLO88" s="265"/>
      <c r="JLP88" s="266"/>
      <c r="JLQ88" s="200"/>
      <c r="JLR88" s="266"/>
      <c r="JLS88" s="261"/>
      <c r="JLT88" s="265"/>
      <c r="JLU88" s="266"/>
      <c r="JLV88" s="200"/>
      <c r="JLW88" s="266"/>
      <c r="JLX88" s="261"/>
      <c r="JLY88" s="265"/>
      <c r="JLZ88" s="266"/>
      <c r="JMA88" s="200"/>
      <c r="JMB88" s="266"/>
      <c r="JMC88" s="261"/>
      <c r="JMD88" s="265"/>
      <c r="JME88" s="266"/>
      <c r="JMF88" s="200"/>
      <c r="JMG88" s="266"/>
      <c r="JMH88" s="261"/>
      <c r="JMI88" s="265"/>
      <c r="JMJ88" s="266"/>
      <c r="JMK88" s="200"/>
      <c r="JML88" s="266"/>
      <c r="JMM88" s="261"/>
      <c r="JMN88" s="265"/>
      <c r="JMO88" s="266"/>
      <c r="JMP88" s="200"/>
      <c r="JMQ88" s="266"/>
      <c r="JMR88" s="261"/>
      <c r="JMS88" s="265"/>
      <c r="JMT88" s="266"/>
      <c r="JMU88" s="200"/>
      <c r="JMV88" s="266"/>
      <c r="JMW88" s="261"/>
      <c r="JMX88" s="265"/>
      <c r="JMY88" s="266"/>
      <c r="JMZ88" s="200"/>
      <c r="JNA88" s="266"/>
      <c r="JNB88" s="261"/>
      <c r="JNC88" s="265"/>
      <c r="JND88" s="266"/>
      <c r="JNE88" s="200"/>
      <c r="JNF88" s="266"/>
      <c r="JNG88" s="261"/>
      <c r="JNH88" s="265"/>
      <c r="JNI88" s="266"/>
      <c r="JNJ88" s="200"/>
      <c r="JNK88" s="266"/>
      <c r="JNL88" s="261"/>
      <c r="JNM88" s="265"/>
      <c r="JNN88" s="266"/>
      <c r="JNO88" s="200"/>
      <c r="JNP88" s="266"/>
      <c r="JNQ88" s="261"/>
      <c r="JNR88" s="265"/>
      <c r="JNS88" s="266"/>
      <c r="JNT88" s="200"/>
      <c r="JNU88" s="266"/>
      <c r="JNV88" s="261"/>
      <c r="JNW88" s="265"/>
      <c r="JNX88" s="266"/>
      <c r="JNY88" s="200"/>
      <c r="JNZ88" s="266"/>
      <c r="JOA88" s="261"/>
      <c r="JOB88" s="265"/>
      <c r="JOC88" s="266"/>
      <c r="JOD88" s="200"/>
      <c r="JOE88" s="266"/>
      <c r="JOF88" s="261"/>
      <c r="JOG88" s="265"/>
      <c r="JOH88" s="266"/>
      <c r="JOI88" s="200"/>
      <c r="JOJ88" s="266"/>
      <c r="JOK88" s="261"/>
      <c r="JOL88" s="265"/>
      <c r="JOM88" s="266"/>
      <c r="JON88" s="200"/>
      <c r="JOO88" s="266"/>
      <c r="JOP88" s="261"/>
      <c r="JOQ88" s="265"/>
      <c r="JOR88" s="266"/>
      <c r="JOS88" s="200"/>
      <c r="JOT88" s="266"/>
      <c r="JOU88" s="261"/>
      <c r="JOV88" s="265"/>
      <c r="JOW88" s="266"/>
      <c r="JOX88" s="200"/>
      <c r="JOY88" s="266"/>
      <c r="JOZ88" s="261"/>
      <c r="JPA88" s="265"/>
      <c r="JPB88" s="266"/>
      <c r="JPC88" s="200"/>
      <c r="JPD88" s="266"/>
      <c r="JPE88" s="261"/>
      <c r="JPF88" s="265"/>
      <c r="JPG88" s="266"/>
      <c r="JPH88" s="200"/>
      <c r="JPI88" s="266"/>
      <c r="JPJ88" s="261"/>
      <c r="JPK88" s="265"/>
      <c r="JPL88" s="266"/>
      <c r="JPM88" s="200"/>
      <c r="JPN88" s="266"/>
      <c r="JPO88" s="261"/>
      <c r="JPP88" s="265"/>
      <c r="JPQ88" s="266"/>
      <c r="JPR88" s="200"/>
      <c r="JPS88" s="266"/>
      <c r="JPT88" s="261"/>
      <c r="JPU88" s="265"/>
      <c r="JPV88" s="266"/>
      <c r="JPW88" s="200"/>
      <c r="JPX88" s="266"/>
      <c r="JPY88" s="261"/>
      <c r="JPZ88" s="265"/>
      <c r="JQA88" s="266"/>
      <c r="JQB88" s="200"/>
      <c r="JQC88" s="266"/>
      <c r="JQD88" s="261"/>
      <c r="JQE88" s="265"/>
      <c r="JQF88" s="266"/>
      <c r="JQG88" s="200"/>
      <c r="JQH88" s="266"/>
      <c r="JQI88" s="261"/>
      <c r="JQJ88" s="265"/>
      <c r="JQK88" s="266"/>
      <c r="JQL88" s="200"/>
      <c r="JQM88" s="266"/>
      <c r="JQN88" s="261"/>
      <c r="JQO88" s="265"/>
      <c r="JQP88" s="266"/>
      <c r="JQQ88" s="200"/>
      <c r="JQR88" s="266"/>
      <c r="JQS88" s="261"/>
      <c r="JQT88" s="265"/>
      <c r="JQU88" s="266"/>
      <c r="JQV88" s="200"/>
      <c r="JQW88" s="266"/>
      <c r="JQX88" s="261"/>
      <c r="JQY88" s="265"/>
      <c r="JQZ88" s="266"/>
      <c r="JRA88" s="200"/>
      <c r="JRB88" s="266"/>
      <c r="JRC88" s="261"/>
      <c r="JRD88" s="265"/>
      <c r="JRE88" s="266"/>
      <c r="JRF88" s="200"/>
      <c r="JRG88" s="266"/>
      <c r="JRH88" s="261"/>
      <c r="JRI88" s="265"/>
      <c r="JRJ88" s="266"/>
      <c r="JRK88" s="200"/>
      <c r="JRL88" s="266"/>
      <c r="JRM88" s="261"/>
      <c r="JRN88" s="265"/>
      <c r="JRO88" s="266"/>
      <c r="JRP88" s="200"/>
      <c r="JRQ88" s="266"/>
      <c r="JRR88" s="261"/>
      <c r="JRS88" s="265"/>
      <c r="JRT88" s="266"/>
      <c r="JRU88" s="200"/>
      <c r="JRV88" s="266"/>
      <c r="JRW88" s="261"/>
      <c r="JRX88" s="265"/>
      <c r="JRY88" s="266"/>
      <c r="JRZ88" s="200"/>
      <c r="JSA88" s="266"/>
      <c r="JSB88" s="261"/>
      <c r="JSC88" s="265"/>
      <c r="JSD88" s="266"/>
      <c r="JSE88" s="200"/>
      <c r="JSF88" s="266"/>
      <c r="JSG88" s="261"/>
      <c r="JSH88" s="265"/>
      <c r="JSI88" s="266"/>
      <c r="JSJ88" s="200"/>
      <c r="JSK88" s="266"/>
      <c r="JSL88" s="261"/>
      <c r="JSM88" s="265"/>
      <c r="JSN88" s="266"/>
      <c r="JSO88" s="200"/>
      <c r="JSP88" s="266"/>
      <c r="JSQ88" s="261"/>
      <c r="JSR88" s="265"/>
      <c r="JSS88" s="266"/>
      <c r="JST88" s="200"/>
      <c r="JSU88" s="266"/>
      <c r="JSV88" s="261"/>
      <c r="JSW88" s="265"/>
      <c r="JSX88" s="266"/>
      <c r="JSY88" s="200"/>
      <c r="JSZ88" s="266"/>
      <c r="JTA88" s="261"/>
      <c r="JTB88" s="265"/>
      <c r="JTC88" s="266"/>
      <c r="JTD88" s="200"/>
      <c r="JTE88" s="266"/>
      <c r="JTF88" s="261"/>
      <c r="JTG88" s="265"/>
      <c r="JTH88" s="266"/>
      <c r="JTI88" s="200"/>
      <c r="JTJ88" s="266"/>
      <c r="JTK88" s="261"/>
      <c r="JTL88" s="265"/>
      <c r="JTM88" s="266"/>
      <c r="JTN88" s="200"/>
      <c r="JTO88" s="266"/>
      <c r="JTP88" s="261"/>
      <c r="JTQ88" s="265"/>
      <c r="JTR88" s="266"/>
      <c r="JTS88" s="200"/>
      <c r="JTT88" s="266"/>
      <c r="JTU88" s="261"/>
      <c r="JTV88" s="265"/>
      <c r="JTW88" s="266"/>
      <c r="JTX88" s="200"/>
      <c r="JTY88" s="266"/>
      <c r="JTZ88" s="261"/>
      <c r="JUA88" s="265"/>
      <c r="JUB88" s="266"/>
      <c r="JUC88" s="200"/>
      <c r="JUD88" s="266"/>
      <c r="JUE88" s="261"/>
      <c r="JUF88" s="265"/>
      <c r="JUG88" s="266"/>
      <c r="JUH88" s="200"/>
      <c r="JUI88" s="266"/>
      <c r="JUJ88" s="261"/>
      <c r="JUK88" s="265"/>
      <c r="JUL88" s="266"/>
      <c r="JUM88" s="200"/>
      <c r="JUN88" s="266"/>
      <c r="JUO88" s="261"/>
      <c r="JUP88" s="265"/>
      <c r="JUQ88" s="266"/>
      <c r="JUR88" s="200"/>
      <c r="JUS88" s="266"/>
      <c r="JUT88" s="261"/>
      <c r="JUU88" s="265"/>
      <c r="JUV88" s="266"/>
      <c r="JUW88" s="200"/>
      <c r="JUX88" s="266"/>
      <c r="JUY88" s="261"/>
      <c r="JUZ88" s="265"/>
      <c r="JVA88" s="266"/>
      <c r="JVB88" s="200"/>
      <c r="JVC88" s="266"/>
      <c r="JVD88" s="261"/>
      <c r="JVE88" s="265"/>
      <c r="JVF88" s="266"/>
      <c r="JVG88" s="200"/>
      <c r="JVH88" s="266"/>
      <c r="JVI88" s="261"/>
      <c r="JVJ88" s="265"/>
      <c r="JVK88" s="266"/>
      <c r="JVL88" s="200"/>
      <c r="JVM88" s="266"/>
      <c r="JVN88" s="261"/>
      <c r="JVO88" s="265"/>
      <c r="JVP88" s="266"/>
      <c r="JVQ88" s="200"/>
      <c r="JVR88" s="266"/>
      <c r="JVS88" s="261"/>
      <c r="JVT88" s="265"/>
      <c r="JVU88" s="266"/>
      <c r="JVV88" s="200"/>
      <c r="JVW88" s="266"/>
      <c r="JVX88" s="261"/>
      <c r="JVY88" s="265"/>
      <c r="JVZ88" s="266"/>
      <c r="JWA88" s="200"/>
      <c r="JWB88" s="266"/>
      <c r="JWC88" s="261"/>
      <c r="JWD88" s="265"/>
      <c r="JWE88" s="266"/>
      <c r="JWF88" s="200"/>
      <c r="JWG88" s="266"/>
      <c r="JWH88" s="261"/>
      <c r="JWI88" s="265"/>
      <c r="JWJ88" s="266"/>
      <c r="JWK88" s="200"/>
      <c r="JWL88" s="266"/>
      <c r="JWM88" s="261"/>
      <c r="JWN88" s="265"/>
      <c r="JWO88" s="266"/>
      <c r="JWP88" s="200"/>
      <c r="JWQ88" s="266"/>
      <c r="JWR88" s="261"/>
      <c r="JWS88" s="265"/>
      <c r="JWT88" s="266"/>
      <c r="JWU88" s="200"/>
      <c r="JWV88" s="266"/>
      <c r="JWW88" s="261"/>
      <c r="JWX88" s="265"/>
      <c r="JWY88" s="266"/>
      <c r="JWZ88" s="200"/>
      <c r="JXA88" s="266"/>
      <c r="JXB88" s="261"/>
      <c r="JXC88" s="265"/>
      <c r="JXD88" s="266"/>
      <c r="JXE88" s="200"/>
      <c r="JXF88" s="266"/>
      <c r="JXG88" s="261"/>
      <c r="JXH88" s="265"/>
      <c r="JXI88" s="266"/>
      <c r="JXJ88" s="200"/>
      <c r="JXK88" s="266"/>
      <c r="JXL88" s="261"/>
      <c r="JXM88" s="265"/>
      <c r="JXN88" s="266"/>
      <c r="JXO88" s="200"/>
      <c r="JXP88" s="266"/>
      <c r="JXQ88" s="261"/>
      <c r="JXR88" s="265"/>
      <c r="JXS88" s="266"/>
      <c r="JXT88" s="200"/>
      <c r="JXU88" s="266"/>
      <c r="JXV88" s="261"/>
      <c r="JXW88" s="265"/>
      <c r="JXX88" s="266"/>
      <c r="JXY88" s="200"/>
      <c r="JXZ88" s="266"/>
      <c r="JYA88" s="261"/>
      <c r="JYB88" s="265"/>
      <c r="JYC88" s="266"/>
      <c r="JYD88" s="200"/>
      <c r="JYE88" s="266"/>
      <c r="JYF88" s="261"/>
      <c r="JYG88" s="265"/>
      <c r="JYH88" s="266"/>
      <c r="JYI88" s="200"/>
      <c r="JYJ88" s="266"/>
      <c r="JYK88" s="261"/>
      <c r="JYL88" s="265"/>
      <c r="JYM88" s="266"/>
      <c r="JYN88" s="200"/>
      <c r="JYO88" s="266"/>
      <c r="JYP88" s="261"/>
      <c r="JYQ88" s="265"/>
      <c r="JYR88" s="266"/>
      <c r="JYS88" s="200"/>
      <c r="JYT88" s="266"/>
      <c r="JYU88" s="261"/>
      <c r="JYV88" s="265"/>
      <c r="JYW88" s="266"/>
      <c r="JYX88" s="200"/>
      <c r="JYY88" s="266"/>
      <c r="JYZ88" s="261"/>
      <c r="JZA88" s="265"/>
      <c r="JZB88" s="266"/>
      <c r="JZC88" s="200"/>
      <c r="JZD88" s="266"/>
      <c r="JZE88" s="261"/>
      <c r="JZF88" s="265"/>
      <c r="JZG88" s="266"/>
      <c r="JZH88" s="200"/>
      <c r="JZI88" s="266"/>
      <c r="JZJ88" s="261"/>
      <c r="JZK88" s="265"/>
      <c r="JZL88" s="266"/>
      <c r="JZM88" s="200"/>
      <c r="JZN88" s="266"/>
      <c r="JZO88" s="261"/>
      <c r="JZP88" s="265"/>
      <c r="JZQ88" s="266"/>
      <c r="JZR88" s="200"/>
      <c r="JZS88" s="266"/>
      <c r="JZT88" s="261"/>
      <c r="JZU88" s="265"/>
      <c r="JZV88" s="266"/>
      <c r="JZW88" s="200"/>
      <c r="JZX88" s="266"/>
      <c r="JZY88" s="261"/>
      <c r="JZZ88" s="265"/>
      <c r="KAA88" s="266"/>
      <c r="KAB88" s="200"/>
      <c r="KAC88" s="266"/>
      <c r="KAD88" s="261"/>
      <c r="KAE88" s="265"/>
      <c r="KAF88" s="266"/>
      <c r="KAG88" s="200"/>
      <c r="KAH88" s="266"/>
      <c r="KAI88" s="261"/>
      <c r="KAJ88" s="265"/>
      <c r="KAK88" s="266"/>
      <c r="KAL88" s="200"/>
      <c r="KAM88" s="266"/>
      <c r="KAN88" s="261"/>
      <c r="KAO88" s="265"/>
      <c r="KAP88" s="266"/>
      <c r="KAQ88" s="200"/>
      <c r="KAR88" s="266"/>
      <c r="KAS88" s="261"/>
      <c r="KAT88" s="265"/>
      <c r="KAU88" s="266"/>
      <c r="KAV88" s="200"/>
      <c r="KAW88" s="266"/>
      <c r="KAX88" s="261"/>
      <c r="KAY88" s="265"/>
      <c r="KAZ88" s="266"/>
      <c r="KBA88" s="200"/>
      <c r="KBB88" s="266"/>
      <c r="KBC88" s="261"/>
      <c r="KBD88" s="265"/>
      <c r="KBE88" s="266"/>
      <c r="KBF88" s="200"/>
      <c r="KBG88" s="266"/>
      <c r="KBH88" s="261"/>
      <c r="KBI88" s="265"/>
      <c r="KBJ88" s="266"/>
      <c r="KBK88" s="200"/>
      <c r="KBL88" s="266"/>
      <c r="KBM88" s="261"/>
      <c r="KBN88" s="265"/>
      <c r="KBO88" s="266"/>
      <c r="KBP88" s="200"/>
      <c r="KBQ88" s="266"/>
      <c r="KBR88" s="261"/>
      <c r="KBS88" s="265"/>
      <c r="KBT88" s="266"/>
      <c r="KBU88" s="200"/>
      <c r="KBV88" s="266"/>
      <c r="KBW88" s="261"/>
      <c r="KBX88" s="265"/>
      <c r="KBY88" s="266"/>
      <c r="KBZ88" s="200"/>
      <c r="KCA88" s="266"/>
      <c r="KCB88" s="261"/>
      <c r="KCC88" s="265"/>
      <c r="KCD88" s="266"/>
      <c r="KCE88" s="200"/>
      <c r="KCF88" s="266"/>
      <c r="KCG88" s="261"/>
      <c r="KCH88" s="265"/>
      <c r="KCI88" s="266"/>
      <c r="KCJ88" s="200"/>
      <c r="KCK88" s="266"/>
      <c r="KCL88" s="261"/>
      <c r="KCM88" s="265"/>
      <c r="KCN88" s="266"/>
      <c r="KCO88" s="200"/>
      <c r="KCP88" s="266"/>
      <c r="KCQ88" s="261"/>
      <c r="KCR88" s="265"/>
      <c r="KCS88" s="266"/>
      <c r="KCT88" s="200"/>
      <c r="KCU88" s="266"/>
      <c r="KCV88" s="261"/>
      <c r="KCW88" s="265"/>
      <c r="KCX88" s="266"/>
      <c r="KCY88" s="200"/>
      <c r="KCZ88" s="266"/>
      <c r="KDA88" s="261"/>
      <c r="KDB88" s="265"/>
      <c r="KDC88" s="266"/>
      <c r="KDD88" s="200"/>
      <c r="KDE88" s="266"/>
      <c r="KDF88" s="261"/>
      <c r="KDG88" s="265"/>
      <c r="KDH88" s="266"/>
      <c r="KDI88" s="200"/>
      <c r="KDJ88" s="266"/>
      <c r="KDK88" s="261"/>
      <c r="KDL88" s="265"/>
      <c r="KDM88" s="266"/>
      <c r="KDN88" s="200"/>
      <c r="KDO88" s="266"/>
      <c r="KDP88" s="261"/>
      <c r="KDQ88" s="265"/>
      <c r="KDR88" s="266"/>
      <c r="KDS88" s="200"/>
      <c r="KDT88" s="266"/>
      <c r="KDU88" s="261"/>
      <c r="KDV88" s="265"/>
      <c r="KDW88" s="266"/>
      <c r="KDX88" s="200"/>
      <c r="KDY88" s="266"/>
      <c r="KDZ88" s="261"/>
      <c r="KEA88" s="265"/>
      <c r="KEB88" s="266"/>
      <c r="KEC88" s="200"/>
      <c r="KED88" s="266"/>
      <c r="KEE88" s="261"/>
      <c r="KEF88" s="265"/>
      <c r="KEG88" s="266"/>
      <c r="KEH88" s="200"/>
      <c r="KEI88" s="266"/>
      <c r="KEJ88" s="261"/>
      <c r="KEK88" s="265"/>
      <c r="KEL88" s="266"/>
      <c r="KEM88" s="200"/>
      <c r="KEN88" s="266"/>
      <c r="KEO88" s="261"/>
      <c r="KEP88" s="265"/>
      <c r="KEQ88" s="266"/>
      <c r="KER88" s="200"/>
      <c r="KES88" s="266"/>
      <c r="KET88" s="261"/>
      <c r="KEU88" s="265"/>
      <c r="KEV88" s="266"/>
      <c r="KEW88" s="200"/>
      <c r="KEX88" s="266"/>
      <c r="KEY88" s="261"/>
      <c r="KEZ88" s="265"/>
      <c r="KFA88" s="266"/>
      <c r="KFB88" s="200"/>
      <c r="KFC88" s="266"/>
      <c r="KFD88" s="261"/>
      <c r="KFE88" s="265"/>
      <c r="KFF88" s="266"/>
      <c r="KFG88" s="200"/>
      <c r="KFH88" s="266"/>
      <c r="KFI88" s="261"/>
      <c r="KFJ88" s="265"/>
      <c r="KFK88" s="266"/>
      <c r="KFL88" s="200"/>
      <c r="KFM88" s="266"/>
      <c r="KFN88" s="261"/>
      <c r="KFO88" s="265"/>
      <c r="KFP88" s="266"/>
      <c r="KFQ88" s="200"/>
      <c r="KFR88" s="266"/>
      <c r="KFS88" s="261"/>
      <c r="KFT88" s="265"/>
      <c r="KFU88" s="266"/>
      <c r="KFV88" s="200"/>
      <c r="KFW88" s="266"/>
      <c r="KFX88" s="261"/>
      <c r="KFY88" s="265"/>
      <c r="KFZ88" s="266"/>
      <c r="KGA88" s="200"/>
      <c r="KGB88" s="266"/>
      <c r="KGC88" s="261"/>
      <c r="KGD88" s="265"/>
      <c r="KGE88" s="266"/>
      <c r="KGF88" s="200"/>
      <c r="KGG88" s="266"/>
      <c r="KGH88" s="261"/>
      <c r="KGI88" s="265"/>
      <c r="KGJ88" s="266"/>
      <c r="KGK88" s="200"/>
      <c r="KGL88" s="266"/>
      <c r="KGM88" s="261"/>
      <c r="KGN88" s="265"/>
      <c r="KGO88" s="266"/>
      <c r="KGP88" s="200"/>
      <c r="KGQ88" s="266"/>
      <c r="KGR88" s="261"/>
      <c r="KGS88" s="265"/>
      <c r="KGT88" s="266"/>
      <c r="KGU88" s="200"/>
      <c r="KGV88" s="266"/>
      <c r="KGW88" s="261"/>
      <c r="KGX88" s="265"/>
      <c r="KGY88" s="266"/>
      <c r="KGZ88" s="200"/>
      <c r="KHA88" s="266"/>
      <c r="KHB88" s="261"/>
      <c r="KHC88" s="265"/>
      <c r="KHD88" s="266"/>
      <c r="KHE88" s="200"/>
      <c r="KHF88" s="266"/>
      <c r="KHG88" s="261"/>
      <c r="KHH88" s="265"/>
      <c r="KHI88" s="266"/>
      <c r="KHJ88" s="200"/>
      <c r="KHK88" s="266"/>
      <c r="KHL88" s="261"/>
      <c r="KHM88" s="265"/>
      <c r="KHN88" s="266"/>
      <c r="KHO88" s="200"/>
      <c r="KHP88" s="266"/>
      <c r="KHQ88" s="261"/>
      <c r="KHR88" s="265"/>
      <c r="KHS88" s="266"/>
      <c r="KHT88" s="200"/>
      <c r="KHU88" s="266"/>
      <c r="KHV88" s="261"/>
      <c r="KHW88" s="265"/>
      <c r="KHX88" s="266"/>
      <c r="KHY88" s="200"/>
      <c r="KHZ88" s="266"/>
      <c r="KIA88" s="261"/>
      <c r="KIB88" s="265"/>
      <c r="KIC88" s="266"/>
      <c r="KID88" s="200"/>
      <c r="KIE88" s="266"/>
      <c r="KIF88" s="261"/>
      <c r="KIG88" s="265"/>
      <c r="KIH88" s="266"/>
      <c r="KII88" s="200"/>
      <c r="KIJ88" s="266"/>
      <c r="KIK88" s="261"/>
      <c r="KIL88" s="265"/>
      <c r="KIM88" s="266"/>
      <c r="KIN88" s="200"/>
      <c r="KIO88" s="266"/>
      <c r="KIP88" s="261"/>
      <c r="KIQ88" s="265"/>
      <c r="KIR88" s="266"/>
      <c r="KIS88" s="200"/>
      <c r="KIT88" s="266"/>
      <c r="KIU88" s="261"/>
      <c r="KIV88" s="265"/>
      <c r="KIW88" s="266"/>
      <c r="KIX88" s="200"/>
      <c r="KIY88" s="266"/>
      <c r="KIZ88" s="261"/>
      <c r="KJA88" s="265"/>
      <c r="KJB88" s="266"/>
      <c r="KJC88" s="200"/>
      <c r="KJD88" s="266"/>
      <c r="KJE88" s="261"/>
      <c r="KJF88" s="265"/>
      <c r="KJG88" s="266"/>
      <c r="KJH88" s="200"/>
      <c r="KJI88" s="266"/>
      <c r="KJJ88" s="261"/>
      <c r="KJK88" s="265"/>
      <c r="KJL88" s="266"/>
      <c r="KJM88" s="200"/>
      <c r="KJN88" s="266"/>
      <c r="KJO88" s="261"/>
      <c r="KJP88" s="265"/>
      <c r="KJQ88" s="266"/>
      <c r="KJR88" s="200"/>
      <c r="KJS88" s="266"/>
      <c r="KJT88" s="261"/>
      <c r="KJU88" s="265"/>
      <c r="KJV88" s="266"/>
      <c r="KJW88" s="200"/>
      <c r="KJX88" s="266"/>
      <c r="KJY88" s="261"/>
      <c r="KJZ88" s="265"/>
      <c r="KKA88" s="266"/>
      <c r="KKB88" s="200"/>
      <c r="KKC88" s="266"/>
      <c r="KKD88" s="261"/>
      <c r="KKE88" s="265"/>
      <c r="KKF88" s="266"/>
      <c r="KKG88" s="200"/>
      <c r="KKH88" s="266"/>
      <c r="KKI88" s="261"/>
      <c r="KKJ88" s="265"/>
      <c r="KKK88" s="266"/>
      <c r="KKL88" s="200"/>
      <c r="KKM88" s="266"/>
      <c r="KKN88" s="261"/>
      <c r="KKO88" s="265"/>
      <c r="KKP88" s="266"/>
      <c r="KKQ88" s="200"/>
      <c r="KKR88" s="266"/>
      <c r="KKS88" s="261"/>
      <c r="KKT88" s="265"/>
      <c r="KKU88" s="266"/>
      <c r="KKV88" s="200"/>
      <c r="KKW88" s="266"/>
      <c r="KKX88" s="261"/>
      <c r="KKY88" s="265"/>
      <c r="KKZ88" s="266"/>
      <c r="KLA88" s="200"/>
      <c r="KLB88" s="266"/>
      <c r="KLC88" s="261"/>
      <c r="KLD88" s="265"/>
      <c r="KLE88" s="266"/>
      <c r="KLF88" s="200"/>
      <c r="KLG88" s="266"/>
      <c r="KLH88" s="261"/>
      <c r="KLI88" s="265"/>
      <c r="KLJ88" s="266"/>
      <c r="KLK88" s="200"/>
      <c r="KLL88" s="266"/>
      <c r="KLM88" s="261"/>
      <c r="KLN88" s="265"/>
      <c r="KLO88" s="266"/>
      <c r="KLP88" s="200"/>
      <c r="KLQ88" s="266"/>
      <c r="KLR88" s="261"/>
      <c r="KLS88" s="265"/>
      <c r="KLT88" s="266"/>
      <c r="KLU88" s="200"/>
      <c r="KLV88" s="266"/>
      <c r="KLW88" s="261"/>
      <c r="KLX88" s="265"/>
      <c r="KLY88" s="266"/>
      <c r="KLZ88" s="200"/>
      <c r="KMA88" s="266"/>
      <c r="KMB88" s="261"/>
      <c r="KMC88" s="265"/>
      <c r="KMD88" s="266"/>
      <c r="KME88" s="200"/>
      <c r="KMF88" s="266"/>
      <c r="KMG88" s="261"/>
      <c r="KMH88" s="265"/>
      <c r="KMI88" s="266"/>
      <c r="KMJ88" s="200"/>
      <c r="KMK88" s="266"/>
      <c r="KML88" s="261"/>
      <c r="KMM88" s="265"/>
      <c r="KMN88" s="266"/>
      <c r="KMO88" s="200"/>
      <c r="KMP88" s="266"/>
      <c r="KMQ88" s="261"/>
      <c r="KMR88" s="265"/>
      <c r="KMS88" s="266"/>
      <c r="KMT88" s="200"/>
      <c r="KMU88" s="266"/>
      <c r="KMV88" s="261"/>
      <c r="KMW88" s="265"/>
      <c r="KMX88" s="266"/>
      <c r="KMY88" s="200"/>
      <c r="KMZ88" s="266"/>
      <c r="KNA88" s="261"/>
      <c r="KNB88" s="265"/>
      <c r="KNC88" s="266"/>
      <c r="KND88" s="200"/>
      <c r="KNE88" s="266"/>
      <c r="KNF88" s="261"/>
      <c r="KNG88" s="265"/>
      <c r="KNH88" s="266"/>
      <c r="KNI88" s="200"/>
      <c r="KNJ88" s="266"/>
      <c r="KNK88" s="261"/>
      <c r="KNL88" s="265"/>
      <c r="KNM88" s="266"/>
      <c r="KNN88" s="200"/>
      <c r="KNO88" s="266"/>
      <c r="KNP88" s="261"/>
      <c r="KNQ88" s="265"/>
      <c r="KNR88" s="266"/>
      <c r="KNS88" s="200"/>
      <c r="KNT88" s="266"/>
      <c r="KNU88" s="261"/>
      <c r="KNV88" s="265"/>
      <c r="KNW88" s="266"/>
      <c r="KNX88" s="200"/>
      <c r="KNY88" s="266"/>
      <c r="KNZ88" s="261"/>
      <c r="KOA88" s="265"/>
      <c r="KOB88" s="266"/>
      <c r="KOC88" s="200"/>
      <c r="KOD88" s="266"/>
      <c r="KOE88" s="261"/>
      <c r="KOF88" s="265"/>
      <c r="KOG88" s="266"/>
      <c r="KOH88" s="200"/>
      <c r="KOI88" s="266"/>
      <c r="KOJ88" s="261"/>
      <c r="KOK88" s="265"/>
      <c r="KOL88" s="266"/>
      <c r="KOM88" s="200"/>
      <c r="KON88" s="266"/>
      <c r="KOO88" s="261"/>
      <c r="KOP88" s="265"/>
      <c r="KOQ88" s="266"/>
      <c r="KOR88" s="200"/>
      <c r="KOS88" s="266"/>
      <c r="KOT88" s="261"/>
      <c r="KOU88" s="265"/>
      <c r="KOV88" s="266"/>
      <c r="KOW88" s="200"/>
      <c r="KOX88" s="266"/>
      <c r="KOY88" s="261"/>
      <c r="KOZ88" s="265"/>
      <c r="KPA88" s="266"/>
      <c r="KPB88" s="200"/>
      <c r="KPC88" s="266"/>
      <c r="KPD88" s="261"/>
      <c r="KPE88" s="265"/>
      <c r="KPF88" s="266"/>
      <c r="KPG88" s="200"/>
      <c r="KPH88" s="266"/>
      <c r="KPI88" s="261"/>
      <c r="KPJ88" s="265"/>
      <c r="KPK88" s="266"/>
      <c r="KPL88" s="200"/>
      <c r="KPM88" s="266"/>
      <c r="KPN88" s="261"/>
      <c r="KPO88" s="265"/>
      <c r="KPP88" s="266"/>
      <c r="KPQ88" s="200"/>
      <c r="KPR88" s="266"/>
      <c r="KPS88" s="261"/>
      <c r="KPT88" s="265"/>
      <c r="KPU88" s="266"/>
      <c r="KPV88" s="200"/>
      <c r="KPW88" s="266"/>
      <c r="KPX88" s="261"/>
      <c r="KPY88" s="265"/>
      <c r="KPZ88" s="266"/>
      <c r="KQA88" s="200"/>
      <c r="KQB88" s="266"/>
      <c r="KQC88" s="261"/>
      <c r="KQD88" s="265"/>
      <c r="KQE88" s="266"/>
      <c r="KQF88" s="200"/>
      <c r="KQG88" s="266"/>
      <c r="KQH88" s="261"/>
      <c r="KQI88" s="265"/>
      <c r="KQJ88" s="266"/>
      <c r="KQK88" s="200"/>
      <c r="KQL88" s="266"/>
      <c r="KQM88" s="261"/>
      <c r="KQN88" s="265"/>
      <c r="KQO88" s="266"/>
      <c r="KQP88" s="200"/>
      <c r="KQQ88" s="266"/>
      <c r="KQR88" s="261"/>
      <c r="KQS88" s="265"/>
      <c r="KQT88" s="266"/>
      <c r="KQU88" s="200"/>
      <c r="KQV88" s="266"/>
      <c r="KQW88" s="261"/>
      <c r="KQX88" s="265"/>
      <c r="KQY88" s="266"/>
      <c r="KQZ88" s="200"/>
      <c r="KRA88" s="266"/>
      <c r="KRB88" s="261"/>
      <c r="KRC88" s="265"/>
      <c r="KRD88" s="266"/>
      <c r="KRE88" s="200"/>
      <c r="KRF88" s="266"/>
      <c r="KRG88" s="261"/>
      <c r="KRH88" s="265"/>
      <c r="KRI88" s="266"/>
      <c r="KRJ88" s="200"/>
      <c r="KRK88" s="266"/>
      <c r="KRL88" s="261"/>
      <c r="KRM88" s="265"/>
      <c r="KRN88" s="266"/>
      <c r="KRO88" s="200"/>
      <c r="KRP88" s="266"/>
      <c r="KRQ88" s="261"/>
      <c r="KRR88" s="265"/>
      <c r="KRS88" s="266"/>
      <c r="KRT88" s="200"/>
      <c r="KRU88" s="266"/>
      <c r="KRV88" s="261"/>
      <c r="KRW88" s="265"/>
      <c r="KRX88" s="266"/>
      <c r="KRY88" s="200"/>
      <c r="KRZ88" s="266"/>
      <c r="KSA88" s="261"/>
      <c r="KSB88" s="265"/>
      <c r="KSC88" s="266"/>
      <c r="KSD88" s="200"/>
      <c r="KSE88" s="266"/>
      <c r="KSF88" s="261"/>
      <c r="KSG88" s="265"/>
      <c r="KSH88" s="266"/>
      <c r="KSI88" s="200"/>
      <c r="KSJ88" s="266"/>
      <c r="KSK88" s="261"/>
      <c r="KSL88" s="265"/>
      <c r="KSM88" s="266"/>
      <c r="KSN88" s="200"/>
      <c r="KSO88" s="266"/>
      <c r="KSP88" s="261"/>
      <c r="KSQ88" s="265"/>
      <c r="KSR88" s="266"/>
      <c r="KSS88" s="200"/>
      <c r="KST88" s="266"/>
      <c r="KSU88" s="261"/>
      <c r="KSV88" s="265"/>
      <c r="KSW88" s="266"/>
      <c r="KSX88" s="200"/>
      <c r="KSY88" s="266"/>
      <c r="KSZ88" s="261"/>
      <c r="KTA88" s="265"/>
      <c r="KTB88" s="266"/>
      <c r="KTC88" s="200"/>
      <c r="KTD88" s="266"/>
      <c r="KTE88" s="261"/>
      <c r="KTF88" s="265"/>
      <c r="KTG88" s="266"/>
      <c r="KTH88" s="200"/>
      <c r="KTI88" s="266"/>
      <c r="KTJ88" s="261"/>
      <c r="KTK88" s="265"/>
      <c r="KTL88" s="266"/>
      <c r="KTM88" s="200"/>
      <c r="KTN88" s="266"/>
      <c r="KTO88" s="261"/>
      <c r="KTP88" s="265"/>
      <c r="KTQ88" s="266"/>
      <c r="KTR88" s="200"/>
      <c r="KTS88" s="266"/>
      <c r="KTT88" s="261"/>
      <c r="KTU88" s="265"/>
      <c r="KTV88" s="266"/>
      <c r="KTW88" s="200"/>
      <c r="KTX88" s="266"/>
      <c r="KTY88" s="261"/>
      <c r="KTZ88" s="265"/>
      <c r="KUA88" s="266"/>
      <c r="KUB88" s="200"/>
      <c r="KUC88" s="266"/>
      <c r="KUD88" s="261"/>
      <c r="KUE88" s="265"/>
      <c r="KUF88" s="266"/>
      <c r="KUG88" s="200"/>
      <c r="KUH88" s="266"/>
      <c r="KUI88" s="261"/>
      <c r="KUJ88" s="265"/>
      <c r="KUK88" s="266"/>
      <c r="KUL88" s="200"/>
      <c r="KUM88" s="266"/>
      <c r="KUN88" s="261"/>
      <c r="KUO88" s="265"/>
      <c r="KUP88" s="266"/>
      <c r="KUQ88" s="200"/>
      <c r="KUR88" s="266"/>
      <c r="KUS88" s="261"/>
      <c r="KUT88" s="265"/>
      <c r="KUU88" s="266"/>
      <c r="KUV88" s="200"/>
      <c r="KUW88" s="266"/>
      <c r="KUX88" s="261"/>
      <c r="KUY88" s="265"/>
      <c r="KUZ88" s="266"/>
      <c r="KVA88" s="200"/>
      <c r="KVB88" s="266"/>
      <c r="KVC88" s="261"/>
      <c r="KVD88" s="265"/>
      <c r="KVE88" s="266"/>
      <c r="KVF88" s="200"/>
      <c r="KVG88" s="266"/>
      <c r="KVH88" s="261"/>
      <c r="KVI88" s="265"/>
      <c r="KVJ88" s="266"/>
      <c r="KVK88" s="200"/>
      <c r="KVL88" s="266"/>
      <c r="KVM88" s="261"/>
      <c r="KVN88" s="265"/>
      <c r="KVO88" s="266"/>
      <c r="KVP88" s="200"/>
      <c r="KVQ88" s="266"/>
      <c r="KVR88" s="261"/>
      <c r="KVS88" s="265"/>
      <c r="KVT88" s="266"/>
      <c r="KVU88" s="200"/>
      <c r="KVV88" s="266"/>
      <c r="KVW88" s="261"/>
      <c r="KVX88" s="265"/>
      <c r="KVY88" s="266"/>
      <c r="KVZ88" s="200"/>
      <c r="KWA88" s="266"/>
      <c r="KWB88" s="261"/>
      <c r="KWC88" s="265"/>
      <c r="KWD88" s="266"/>
      <c r="KWE88" s="200"/>
      <c r="KWF88" s="266"/>
      <c r="KWG88" s="261"/>
      <c r="KWH88" s="265"/>
      <c r="KWI88" s="266"/>
      <c r="KWJ88" s="200"/>
      <c r="KWK88" s="266"/>
      <c r="KWL88" s="261"/>
      <c r="KWM88" s="265"/>
      <c r="KWN88" s="266"/>
      <c r="KWO88" s="200"/>
      <c r="KWP88" s="266"/>
      <c r="KWQ88" s="261"/>
      <c r="KWR88" s="265"/>
      <c r="KWS88" s="266"/>
      <c r="KWT88" s="200"/>
      <c r="KWU88" s="266"/>
      <c r="KWV88" s="261"/>
      <c r="KWW88" s="265"/>
      <c r="KWX88" s="266"/>
      <c r="KWY88" s="200"/>
      <c r="KWZ88" s="266"/>
      <c r="KXA88" s="261"/>
      <c r="KXB88" s="265"/>
      <c r="KXC88" s="266"/>
      <c r="KXD88" s="200"/>
      <c r="KXE88" s="266"/>
      <c r="KXF88" s="261"/>
      <c r="KXG88" s="265"/>
      <c r="KXH88" s="266"/>
      <c r="KXI88" s="200"/>
      <c r="KXJ88" s="266"/>
      <c r="KXK88" s="261"/>
      <c r="KXL88" s="265"/>
      <c r="KXM88" s="266"/>
      <c r="KXN88" s="200"/>
      <c r="KXO88" s="266"/>
      <c r="KXP88" s="261"/>
      <c r="KXQ88" s="265"/>
      <c r="KXR88" s="266"/>
      <c r="KXS88" s="200"/>
      <c r="KXT88" s="266"/>
      <c r="KXU88" s="261"/>
      <c r="KXV88" s="265"/>
      <c r="KXW88" s="266"/>
      <c r="KXX88" s="200"/>
      <c r="KXY88" s="266"/>
      <c r="KXZ88" s="261"/>
      <c r="KYA88" s="265"/>
      <c r="KYB88" s="266"/>
      <c r="KYC88" s="200"/>
      <c r="KYD88" s="266"/>
      <c r="KYE88" s="261"/>
      <c r="KYF88" s="265"/>
      <c r="KYG88" s="266"/>
      <c r="KYH88" s="200"/>
      <c r="KYI88" s="266"/>
      <c r="KYJ88" s="261"/>
      <c r="KYK88" s="265"/>
      <c r="KYL88" s="266"/>
      <c r="KYM88" s="200"/>
      <c r="KYN88" s="266"/>
      <c r="KYO88" s="261"/>
      <c r="KYP88" s="265"/>
      <c r="KYQ88" s="266"/>
      <c r="KYR88" s="200"/>
      <c r="KYS88" s="266"/>
      <c r="KYT88" s="261"/>
      <c r="KYU88" s="265"/>
      <c r="KYV88" s="266"/>
      <c r="KYW88" s="200"/>
      <c r="KYX88" s="266"/>
      <c r="KYY88" s="261"/>
      <c r="KYZ88" s="265"/>
      <c r="KZA88" s="266"/>
      <c r="KZB88" s="200"/>
      <c r="KZC88" s="266"/>
      <c r="KZD88" s="261"/>
      <c r="KZE88" s="265"/>
      <c r="KZF88" s="266"/>
      <c r="KZG88" s="200"/>
      <c r="KZH88" s="266"/>
      <c r="KZI88" s="261"/>
      <c r="KZJ88" s="265"/>
      <c r="KZK88" s="266"/>
      <c r="KZL88" s="200"/>
      <c r="KZM88" s="266"/>
      <c r="KZN88" s="261"/>
      <c r="KZO88" s="265"/>
      <c r="KZP88" s="266"/>
      <c r="KZQ88" s="200"/>
      <c r="KZR88" s="266"/>
      <c r="KZS88" s="261"/>
      <c r="KZT88" s="265"/>
      <c r="KZU88" s="266"/>
      <c r="KZV88" s="200"/>
      <c r="KZW88" s="266"/>
      <c r="KZX88" s="261"/>
      <c r="KZY88" s="265"/>
      <c r="KZZ88" s="266"/>
      <c r="LAA88" s="200"/>
      <c r="LAB88" s="266"/>
      <c r="LAC88" s="261"/>
      <c r="LAD88" s="265"/>
      <c r="LAE88" s="266"/>
      <c r="LAF88" s="200"/>
      <c r="LAG88" s="266"/>
      <c r="LAH88" s="261"/>
      <c r="LAI88" s="265"/>
      <c r="LAJ88" s="266"/>
      <c r="LAK88" s="200"/>
      <c r="LAL88" s="266"/>
      <c r="LAM88" s="261"/>
      <c r="LAN88" s="265"/>
      <c r="LAO88" s="266"/>
      <c r="LAP88" s="200"/>
      <c r="LAQ88" s="266"/>
      <c r="LAR88" s="261"/>
      <c r="LAS88" s="265"/>
      <c r="LAT88" s="266"/>
      <c r="LAU88" s="200"/>
      <c r="LAV88" s="266"/>
      <c r="LAW88" s="261"/>
      <c r="LAX88" s="265"/>
      <c r="LAY88" s="266"/>
      <c r="LAZ88" s="200"/>
      <c r="LBA88" s="266"/>
      <c r="LBB88" s="261"/>
      <c r="LBC88" s="265"/>
      <c r="LBD88" s="266"/>
      <c r="LBE88" s="200"/>
      <c r="LBF88" s="266"/>
      <c r="LBG88" s="261"/>
      <c r="LBH88" s="265"/>
      <c r="LBI88" s="266"/>
      <c r="LBJ88" s="200"/>
      <c r="LBK88" s="266"/>
      <c r="LBL88" s="261"/>
      <c r="LBM88" s="265"/>
      <c r="LBN88" s="266"/>
      <c r="LBO88" s="200"/>
      <c r="LBP88" s="266"/>
      <c r="LBQ88" s="261"/>
      <c r="LBR88" s="265"/>
      <c r="LBS88" s="266"/>
      <c r="LBT88" s="200"/>
      <c r="LBU88" s="266"/>
      <c r="LBV88" s="261"/>
      <c r="LBW88" s="265"/>
      <c r="LBX88" s="266"/>
      <c r="LBY88" s="200"/>
      <c r="LBZ88" s="266"/>
      <c r="LCA88" s="261"/>
      <c r="LCB88" s="265"/>
      <c r="LCC88" s="266"/>
      <c r="LCD88" s="200"/>
      <c r="LCE88" s="266"/>
      <c r="LCF88" s="261"/>
      <c r="LCG88" s="265"/>
      <c r="LCH88" s="266"/>
      <c r="LCI88" s="200"/>
      <c r="LCJ88" s="266"/>
      <c r="LCK88" s="261"/>
      <c r="LCL88" s="265"/>
      <c r="LCM88" s="266"/>
      <c r="LCN88" s="200"/>
      <c r="LCO88" s="266"/>
      <c r="LCP88" s="261"/>
      <c r="LCQ88" s="265"/>
      <c r="LCR88" s="266"/>
      <c r="LCS88" s="200"/>
      <c r="LCT88" s="266"/>
      <c r="LCU88" s="261"/>
      <c r="LCV88" s="265"/>
      <c r="LCW88" s="266"/>
      <c r="LCX88" s="200"/>
      <c r="LCY88" s="266"/>
      <c r="LCZ88" s="261"/>
      <c r="LDA88" s="265"/>
      <c r="LDB88" s="266"/>
      <c r="LDC88" s="200"/>
      <c r="LDD88" s="266"/>
      <c r="LDE88" s="261"/>
      <c r="LDF88" s="265"/>
      <c r="LDG88" s="266"/>
      <c r="LDH88" s="200"/>
      <c r="LDI88" s="266"/>
      <c r="LDJ88" s="261"/>
      <c r="LDK88" s="265"/>
      <c r="LDL88" s="266"/>
      <c r="LDM88" s="200"/>
      <c r="LDN88" s="266"/>
      <c r="LDO88" s="261"/>
      <c r="LDP88" s="265"/>
      <c r="LDQ88" s="266"/>
      <c r="LDR88" s="200"/>
      <c r="LDS88" s="266"/>
      <c r="LDT88" s="261"/>
      <c r="LDU88" s="265"/>
      <c r="LDV88" s="266"/>
      <c r="LDW88" s="200"/>
      <c r="LDX88" s="266"/>
      <c r="LDY88" s="261"/>
      <c r="LDZ88" s="265"/>
      <c r="LEA88" s="266"/>
      <c r="LEB88" s="200"/>
      <c r="LEC88" s="266"/>
      <c r="LED88" s="261"/>
      <c r="LEE88" s="265"/>
      <c r="LEF88" s="266"/>
      <c r="LEG88" s="200"/>
      <c r="LEH88" s="266"/>
      <c r="LEI88" s="261"/>
      <c r="LEJ88" s="265"/>
      <c r="LEK88" s="266"/>
      <c r="LEL88" s="200"/>
      <c r="LEM88" s="266"/>
      <c r="LEN88" s="261"/>
      <c r="LEO88" s="265"/>
      <c r="LEP88" s="266"/>
      <c r="LEQ88" s="200"/>
      <c r="LER88" s="266"/>
      <c r="LES88" s="261"/>
      <c r="LET88" s="265"/>
      <c r="LEU88" s="266"/>
      <c r="LEV88" s="200"/>
      <c r="LEW88" s="266"/>
      <c r="LEX88" s="261"/>
      <c r="LEY88" s="265"/>
      <c r="LEZ88" s="266"/>
      <c r="LFA88" s="200"/>
      <c r="LFB88" s="266"/>
      <c r="LFC88" s="261"/>
      <c r="LFD88" s="265"/>
      <c r="LFE88" s="266"/>
      <c r="LFF88" s="200"/>
      <c r="LFG88" s="266"/>
      <c r="LFH88" s="261"/>
      <c r="LFI88" s="265"/>
      <c r="LFJ88" s="266"/>
      <c r="LFK88" s="200"/>
      <c r="LFL88" s="266"/>
      <c r="LFM88" s="261"/>
      <c r="LFN88" s="265"/>
      <c r="LFO88" s="266"/>
      <c r="LFP88" s="200"/>
      <c r="LFQ88" s="266"/>
      <c r="LFR88" s="261"/>
      <c r="LFS88" s="265"/>
      <c r="LFT88" s="266"/>
      <c r="LFU88" s="200"/>
      <c r="LFV88" s="266"/>
      <c r="LFW88" s="261"/>
      <c r="LFX88" s="265"/>
      <c r="LFY88" s="266"/>
      <c r="LFZ88" s="200"/>
      <c r="LGA88" s="266"/>
      <c r="LGB88" s="261"/>
      <c r="LGC88" s="265"/>
      <c r="LGD88" s="266"/>
      <c r="LGE88" s="200"/>
      <c r="LGF88" s="266"/>
      <c r="LGG88" s="261"/>
      <c r="LGH88" s="265"/>
      <c r="LGI88" s="266"/>
      <c r="LGJ88" s="200"/>
      <c r="LGK88" s="266"/>
      <c r="LGL88" s="261"/>
      <c r="LGM88" s="265"/>
      <c r="LGN88" s="266"/>
      <c r="LGO88" s="200"/>
      <c r="LGP88" s="266"/>
      <c r="LGQ88" s="261"/>
      <c r="LGR88" s="265"/>
      <c r="LGS88" s="266"/>
      <c r="LGT88" s="200"/>
      <c r="LGU88" s="266"/>
      <c r="LGV88" s="261"/>
      <c r="LGW88" s="265"/>
      <c r="LGX88" s="266"/>
      <c r="LGY88" s="200"/>
      <c r="LGZ88" s="266"/>
      <c r="LHA88" s="261"/>
      <c r="LHB88" s="265"/>
      <c r="LHC88" s="266"/>
      <c r="LHD88" s="200"/>
      <c r="LHE88" s="266"/>
      <c r="LHF88" s="261"/>
      <c r="LHG88" s="265"/>
      <c r="LHH88" s="266"/>
      <c r="LHI88" s="200"/>
      <c r="LHJ88" s="266"/>
      <c r="LHK88" s="261"/>
      <c r="LHL88" s="265"/>
      <c r="LHM88" s="266"/>
      <c r="LHN88" s="200"/>
      <c r="LHO88" s="266"/>
      <c r="LHP88" s="261"/>
      <c r="LHQ88" s="265"/>
      <c r="LHR88" s="266"/>
      <c r="LHS88" s="200"/>
      <c r="LHT88" s="266"/>
      <c r="LHU88" s="261"/>
      <c r="LHV88" s="265"/>
      <c r="LHW88" s="266"/>
      <c r="LHX88" s="200"/>
      <c r="LHY88" s="266"/>
      <c r="LHZ88" s="261"/>
      <c r="LIA88" s="265"/>
      <c r="LIB88" s="266"/>
      <c r="LIC88" s="200"/>
      <c r="LID88" s="266"/>
      <c r="LIE88" s="261"/>
      <c r="LIF88" s="265"/>
      <c r="LIG88" s="266"/>
      <c r="LIH88" s="200"/>
      <c r="LII88" s="266"/>
      <c r="LIJ88" s="261"/>
      <c r="LIK88" s="265"/>
      <c r="LIL88" s="266"/>
      <c r="LIM88" s="200"/>
      <c r="LIN88" s="266"/>
      <c r="LIO88" s="261"/>
      <c r="LIP88" s="265"/>
      <c r="LIQ88" s="266"/>
      <c r="LIR88" s="200"/>
      <c r="LIS88" s="266"/>
      <c r="LIT88" s="261"/>
      <c r="LIU88" s="265"/>
      <c r="LIV88" s="266"/>
      <c r="LIW88" s="200"/>
      <c r="LIX88" s="266"/>
      <c r="LIY88" s="261"/>
      <c r="LIZ88" s="265"/>
      <c r="LJA88" s="266"/>
      <c r="LJB88" s="200"/>
      <c r="LJC88" s="266"/>
      <c r="LJD88" s="261"/>
      <c r="LJE88" s="265"/>
      <c r="LJF88" s="266"/>
      <c r="LJG88" s="200"/>
      <c r="LJH88" s="266"/>
      <c r="LJI88" s="261"/>
      <c r="LJJ88" s="265"/>
      <c r="LJK88" s="266"/>
      <c r="LJL88" s="200"/>
      <c r="LJM88" s="266"/>
      <c r="LJN88" s="261"/>
      <c r="LJO88" s="265"/>
      <c r="LJP88" s="266"/>
      <c r="LJQ88" s="200"/>
      <c r="LJR88" s="266"/>
      <c r="LJS88" s="261"/>
      <c r="LJT88" s="265"/>
      <c r="LJU88" s="266"/>
      <c r="LJV88" s="200"/>
      <c r="LJW88" s="266"/>
      <c r="LJX88" s="261"/>
      <c r="LJY88" s="265"/>
      <c r="LJZ88" s="266"/>
      <c r="LKA88" s="200"/>
      <c r="LKB88" s="266"/>
      <c r="LKC88" s="261"/>
      <c r="LKD88" s="265"/>
      <c r="LKE88" s="266"/>
      <c r="LKF88" s="200"/>
      <c r="LKG88" s="266"/>
      <c r="LKH88" s="261"/>
      <c r="LKI88" s="265"/>
      <c r="LKJ88" s="266"/>
      <c r="LKK88" s="200"/>
      <c r="LKL88" s="266"/>
      <c r="LKM88" s="261"/>
      <c r="LKN88" s="265"/>
      <c r="LKO88" s="266"/>
      <c r="LKP88" s="200"/>
      <c r="LKQ88" s="266"/>
      <c r="LKR88" s="261"/>
      <c r="LKS88" s="265"/>
      <c r="LKT88" s="266"/>
      <c r="LKU88" s="200"/>
      <c r="LKV88" s="266"/>
      <c r="LKW88" s="261"/>
      <c r="LKX88" s="265"/>
      <c r="LKY88" s="266"/>
      <c r="LKZ88" s="200"/>
      <c r="LLA88" s="266"/>
      <c r="LLB88" s="261"/>
      <c r="LLC88" s="265"/>
      <c r="LLD88" s="266"/>
      <c r="LLE88" s="200"/>
      <c r="LLF88" s="266"/>
      <c r="LLG88" s="261"/>
      <c r="LLH88" s="265"/>
      <c r="LLI88" s="266"/>
      <c r="LLJ88" s="200"/>
      <c r="LLK88" s="266"/>
      <c r="LLL88" s="261"/>
      <c r="LLM88" s="265"/>
      <c r="LLN88" s="266"/>
      <c r="LLO88" s="200"/>
      <c r="LLP88" s="266"/>
      <c r="LLQ88" s="261"/>
      <c r="LLR88" s="265"/>
      <c r="LLS88" s="266"/>
      <c r="LLT88" s="200"/>
      <c r="LLU88" s="266"/>
      <c r="LLV88" s="261"/>
      <c r="LLW88" s="265"/>
      <c r="LLX88" s="266"/>
      <c r="LLY88" s="200"/>
      <c r="LLZ88" s="266"/>
      <c r="LMA88" s="261"/>
      <c r="LMB88" s="265"/>
      <c r="LMC88" s="266"/>
      <c r="LMD88" s="200"/>
      <c r="LME88" s="266"/>
      <c r="LMF88" s="261"/>
      <c r="LMG88" s="265"/>
      <c r="LMH88" s="266"/>
      <c r="LMI88" s="200"/>
      <c r="LMJ88" s="266"/>
      <c r="LMK88" s="261"/>
      <c r="LML88" s="265"/>
      <c r="LMM88" s="266"/>
      <c r="LMN88" s="200"/>
      <c r="LMO88" s="266"/>
      <c r="LMP88" s="261"/>
      <c r="LMQ88" s="265"/>
      <c r="LMR88" s="266"/>
      <c r="LMS88" s="200"/>
      <c r="LMT88" s="266"/>
      <c r="LMU88" s="261"/>
      <c r="LMV88" s="265"/>
      <c r="LMW88" s="266"/>
      <c r="LMX88" s="200"/>
      <c r="LMY88" s="266"/>
      <c r="LMZ88" s="261"/>
      <c r="LNA88" s="265"/>
      <c r="LNB88" s="266"/>
      <c r="LNC88" s="200"/>
      <c r="LND88" s="266"/>
      <c r="LNE88" s="261"/>
      <c r="LNF88" s="265"/>
      <c r="LNG88" s="266"/>
      <c r="LNH88" s="200"/>
      <c r="LNI88" s="266"/>
      <c r="LNJ88" s="261"/>
      <c r="LNK88" s="265"/>
      <c r="LNL88" s="266"/>
      <c r="LNM88" s="200"/>
      <c r="LNN88" s="266"/>
      <c r="LNO88" s="261"/>
      <c r="LNP88" s="265"/>
      <c r="LNQ88" s="266"/>
      <c r="LNR88" s="200"/>
      <c r="LNS88" s="266"/>
      <c r="LNT88" s="261"/>
      <c r="LNU88" s="265"/>
      <c r="LNV88" s="266"/>
      <c r="LNW88" s="200"/>
      <c r="LNX88" s="266"/>
      <c r="LNY88" s="261"/>
      <c r="LNZ88" s="265"/>
      <c r="LOA88" s="266"/>
      <c r="LOB88" s="200"/>
      <c r="LOC88" s="266"/>
      <c r="LOD88" s="261"/>
      <c r="LOE88" s="265"/>
      <c r="LOF88" s="266"/>
      <c r="LOG88" s="200"/>
      <c r="LOH88" s="266"/>
      <c r="LOI88" s="261"/>
      <c r="LOJ88" s="265"/>
      <c r="LOK88" s="266"/>
      <c r="LOL88" s="200"/>
      <c r="LOM88" s="266"/>
      <c r="LON88" s="261"/>
      <c r="LOO88" s="265"/>
      <c r="LOP88" s="266"/>
      <c r="LOQ88" s="200"/>
      <c r="LOR88" s="266"/>
      <c r="LOS88" s="261"/>
      <c r="LOT88" s="265"/>
      <c r="LOU88" s="266"/>
      <c r="LOV88" s="200"/>
      <c r="LOW88" s="266"/>
      <c r="LOX88" s="261"/>
      <c r="LOY88" s="265"/>
      <c r="LOZ88" s="266"/>
      <c r="LPA88" s="200"/>
      <c r="LPB88" s="266"/>
      <c r="LPC88" s="261"/>
      <c r="LPD88" s="265"/>
      <c r="LPE88" s="266"/>
      <c r="LPF88" s="200"/>
      <c r="LPG88" s="266"/>
      <c r="LPH88" s="261"/>
      <c r="LPI88" s="265"/>
      <c r="LPJ88" s="266"/>
      <c r="LPK88" s="200"/>
      <c r="LPL88" s="266"/>
      <c r="LPM88" s="261"/>
      <c r="LPN88" s="265"/>
      <c r="LPO88" s="266"/>
      <c r="LPP88" s="200"/>
      <c r="LPQ88" s="266"/>
      <c r="LPR88" s="261"/>
      <c r="LPS88" s="265"/>
      <c r="LPT88" s="266"/>
      <c r="LPU88" s="200"/>
      <c r="LPV88" s="266"/>
      <c r="LPW88" s="261"/>
      <c r="LPX88" s="265"/>
      <c r="LPY88" s="266"/>
      <c r="LPZ88" s="200"/>
      <c r="LQA88" s="266"/>
      <c r="LQB88" s="261"/>
      <c r="LQC88" s="265"/>
      <c r="LQD88" s="266"/>
      <c r="LQE88" s="200"/>
      <c r="LQF88" s="266"/>
      <c r="LQG88" s="261"/>
      <c r="LQH88" s="265"/>
      <c r="LQI88" s="266"/>
      <c r="LQJ88" s="200"/>
      <c r="LQK88" s="266"/>
      <c r="LQL88" s="261"/>
      <c r="LQM88" s="265"/>
      <c r="LQN88" s="266"/>
      <c r="LQO88" s="200"/>
      <c r="LQP88" s="266"/>
      <c r="LQQ88" s="261"/>
      <c r="LQR88" s="265"/>
      <c r="LQS88" s="266"/>
      <c r="LQT88" s="200"/>
      <c r="LQU88" s="266"/>
      <c r="LQV88" s="261"/>
      <c r="LQW88" s="265"/>
      <c r="LQX88" s="266"/>
      <c r="LQY88" s="200"/>
      <c r="LQZ88" s="266"/>
      <c r="LRA88" s="261"/>
      <c r="LRB88" s="265"/>
      <c r="LRC88" s="266"/>
      <c r="LRD88" s="200"/>
      <c r="LRE88" s="266"/>
      <c r="LRF88" s="261"/>
      <c r="LRG88" s="265"/>
      <c r="LRH88" s="266"/>
      <c r="LRI88" s="200"/>
      <c r="LRJ88" s="266"/>
      <c r="LRK88" s="261"/>
      <c r="LRL88" s="265"/>
      <c r="LRM88" s="266"/>
      <c r="LRN88" s="200"/>
      <c r="LRO88" s="266"/>
      <c r="LRP88" s="261"/>
      <c r="LRQ88" s="265"/>
      <c r="LRR88" s="266"/>
      <c r="LRS88" s="200"/>
      <c r="LRT88" s="266"/>
      <c r="LRU88" s="261"/>
      <c r="LRV88" s="265"/>
      <c r="LRW88" s="266"/>
      <c r="LRX88" s="200"/>
      <c r="LRY88" s="266"/>
      <c r="LRZ88" s="261"/>
      <c r="LSA88" s="265"/>
      <c r="LSB88" s="266"/>
      <c r="LSC88" s="200"/>
      <c r="LSD88" s="266"/>
      <c r="LSE88" s="261"/>
      <c r="LSF88" s="265"/>
      <c r="LSG88" s="266"/>
      <c r="LSH88" s="200"/>
      <c r="LSI88" s="266"/>
      <c r="LSJ88" s="261"/>
      <c r="LSK88" s="265"/>
      <c r="LSL88" s="266"/>
      <c r="LSM88" s="200"/>
      <c r="LSN88" s="266"/>
      <c r="LSO88" s="261"/>
      <c r="LSP88" s="265"/>
      <c r="LSQ88" s="266"/>
      <c r="LSR88" s="200"/>
      <c r="LSS88" s="266"/>
      <c r="LST88" s="261"/>
      <c r="LSU88" s="265"/>
      <c r="LSV88" s="266"/>
      <c r="LSW88" s="200"/>
      <c r="LSX88" s="266"/>
      <c r="LSY88" s="261"/>
      <c r="LSZ88" s="265"/>
      <c r="LTA88" s="266"/>
      <c r="LTB88" s="200"/>
      <c r="LTC88" s="266"/>
      <c r="LTD88" s="261"/>
      <c r="LTE88" s="265"/>
      <c r="LTF88" s="266"/>
      <c r="LTG88" s="200"/>
      <c r="LTH88" s="266"/>
      <c r="LTI88" s="261"/>
      <c r="LTJ88" s="265"/>
      <c r="LTK88" s="266"/>
      <c r="LTL88" s="200"/>
      <c r="LTM88" s="266"/>
      <c r="LTN88" s="261"/>
      <c r="LTO88" s="265"/>
      <c r="LTP88" s="266"/>
      <c r="LTQ88" s="200"/>
      <c r="LTR88" s="266"/>
      <c r="LTS88" s="261"/>
      <c r="LTT88" s="265"/>
      <c r="LTU88" s="266"/>
      <c r="LTV88" s="200"/>
      <c r="LTW88" s="266"/>
      <c r="LTX88" s="261"/>
      <c r="LTY88" s="265"/>
      <c r="LTZ88" s="266"/>
      <c r="LUA88" s="200"/>
      <c r="LUB88" s="266"/>
      <c r="LUC88" s="261"/>
      <c r="LUD88" s="265"/>
      <c r="LUE88" s="266"/>
      <c r="LUF88" s="200"/>
      <c r="LUG88" s="266"/>
      <c r="LUH88" s="261"/>
      <c r="LUI88" s="265"/>
      <c r="LUJ88" s="266"/>
      <c r="LUK88" s="200"/>
      <c r="LUL88" s="266"/>
      <c r="LUM88" s="261"/>
      <c r="LUN88" s="265"/>
      <c r="LUO88" s="266"/>
      <c r="LUP88" s="200"/>
      <c r="LUQ88" s="266"/>
      <c r="LUR88" s="261"/>
      <c r="LUS88" s="265"/>
      <c r="LUT88" s="266"/>
      <c r="LUU88" s="200"/>
      <c r="LUV88" s="266"/>
      <c r="LUW88" s="261"/>
      <c r="LUX88" s="265"/>
      <c r="LUY88" s="266"/>
      <c r="LUZ88" s="200"/>
      <c r="LVA88" s="266"/>
      <c r="LVB88" s="261"/>
      <c r="LVC88" s="265"/>
      <c r="LVD88" s="266"/>
      <c r="LVE88" s="200"/>
      <c r="LVF88" s="266"/>
      <c r="LVG88" s="261"/>
      <c r="LVH88" s="265"/>
      <c r="LVI88" s="266"/>
      <c r="LVJ88" s="200"/>
      <c r="LVK88" s="266"/>
      <c r="LVL88" s="261"/>
      <c r="LVM88" s="265"/>
      <c r="LVN88" s="266"/>
      <c r="LVO88" s="200"/>
      <c r="LVP88" s="266"/>
      <c r="LVQ88" s="261"/>
      <c r="LVR88" s="265"/>
      <c r="LVS88" s="266"/>
      <c r="LVT88" s="200"/>
      <c r="LVU88" s="266"/>
      <c r="LVV88" s="261"/>
      <c r="LVW88" s="265"/>
      <c r="LVX88" s="266"/>
      <c r="LVY88" s="200"/>
      <c r="LVZ88" s="266"/>
      <c r="LWA88" s="261"/>
      <c r="LWB88" s="265"/>
      <c r="LWC88" s="266"/>
      <c r="LWD88" s="200"/>
      <c r="LWE88" s="266"/>
      <c r="LWF88" s="261"/>
      <c r="LWG88" s="265"/>
      <c r="LWH88" s="266"/>
      <c r="LWI88" s="200"/>
      <c r="LWJ88" s="266"/>
      <c r="LWK88" s="261"/>
      <c r="LWL88" s="265"/>
      <c r="LWM88" s="266"/>
      <c r="LWN88" s="200"/>
      <c r="LWO88" s="266"/>
      <c r="LWP88" s="261"/>
      <c r="LWQ88" s="265"/>
      <c r="LWR88" s="266"/>
      <c r="LWS88" s="200"/>
      <c r="LWT88" s="266"/>
      <c r="LWU88" s="261"/>
      <c r="LWV88" s="265"/>
      <c r="LWW88" s="266"/>
      <c r="LWX88" s="200"/>
      <c r="LWY88" s="266"/>
      <c r="LWZ88" s="261"/>
      <c r="LXA88" s="265"/>
      <c r="LXB88" s="266"/>
      <c r="LXC88" s="200"/>
      <c r="LXD88" s="266"/>
      <c r="LXE88" s="261"/>
      <c r="LXF88" s="265"/>
      <c r="LXG88" s="266"/>
      <c r="LXH88" s="200"/>
      <c r="LXI88" s="266"/>
      <c r="LXJ88" s="261"/>
      <c r="LXK88" s="265"/>
      <c r="LXL88" s="266"/>
      <c r="LXM88" s="200"/>
      <c r="LXN88" s="266"/>
      <c r="LXO88" s="261"/>
      <c r="LXP88" s="265"/>
      <c r="LXQ88" s="266"/>
      <c r="LXR88" s="200"/>
      <c r="LXS88" s="266"/>
      <c r="LXT88" s="261"/>
      <c r="LXU88" s="265"/>
      <c r="LXV88" s="266"/>
      <c r="LXW88" s="200"/>
      <c r="LXX88" s="266"/>
      <c r="LXY88" s="261"/>
      <c r="LXZ88" s="265"/>
      <c r="LYA88" s="266"/>
      <c r="LYB88" s="200"/>
      <c r="LYC88" s="266"/>
      <c r="LYD88" s="261"/>
      <c r="LYE88" s="265"/>
      <c r="LYF88" s="266"/>
      <c r="LYG88" s="200"/>
      <c r="LYH88" s="266"/>
      <c r="LYI88" s="261"/>
      <c r="LYJ88" s="265"/>
      <c r="LYK88" s="266"/>
      <c r="LYL88" s="200"/>
      <c r="LYM88" s="266"/>
      <c r="LYN88" s="261"/>
      <c r="LYO88" s="265"/>
      <c r="LYP88" s="266"/>
      <c r="LYQ88" s="200"/>
      <c r="LYR88" s="266"/>
      <c r="LYS88" s="261"/>
      <c r="LYT88" s="265"/>
      <c r="LYU88" s="266"/>
      <c r="LYV88" s="200"/>
      <c r="LYW88" s="266"/>
      <c r="LYX88" s="261"/>
      <c r="LYY88" s="265"/>
      <c r="LYZ88" s="266"/>
      <c r="LZA88" s="200"/>
      <c r="LZB88" s="266"/>
      <c r="LZC88" s="261"/>
      <c r="LZD88" s="265"/>
      <c r="LZE88" s="266"/>
      <c r="LZF88" s="200"/>
      <c r="LZG88" s="266"/>
      <c r="LZH88" s="261"/>
      <c r="LZI88" s="265"/>
      <c r="LZJ88" s="266"/>
      <c r="LZK88" s="200"/>
      <c r="LZL88" s="266"/>
      <c r="LZM88" s="261"/>
      <c r="LZN88" s="265"/>
      <c r="LZO88" s="266"/>
      <c r="LZP88" s="200"/>
      <c r="LZQ88" s="266"/>
      <c r="LZR88" s="261"/>
      <c r="LZS88" s="265"/>
      <c r="LZT88" s="266"/>
      <c r="LZU88" s="200"/>
      <c r="LZV88" s="266"/>
      <c r="LZW88" s="261"/>
      <c r="LZX88" s="265"/>
      <c r="LZY88" s="266"/>
      <c r="LZZ88" s="200"/>
      <c r="MAA88" s="266"/>
      <c r="MAB88" s="261"/>
      <c r="MAC88" s="265"/>
      <c r="MAD88" s="266"/>
      <c r="MAE88" s="200"/>
      <c r="MAF88" s="266"/>
      <c r="MAG88" s="261"/>
      <c r="MAH88" s="265"/>
      <c r="MAI88" s="266"/>
      <c r="MAJ88" s="200"/>
      <c r="MAK88" s="266"/>
      <c r="MAL88" s="261"/>
      <c r="MAM88" s="265"/>
      <c r="MAN88" s="266"/>
      <c r="MAO88" s="200"/>
      <c r="MAP88" s="266"/>
      <c r="MAQ88" s="261"/>
      <c r="MAR88" s="265"/>
      <c r="MAS88" s="266"/>
      <c r="MAT88" s="200"/>
      <c r="MAU88" s="266"/>
      <c r="MAV88" s="261"/>
      <c r="MAW88" s="265"/>
      <c r="MAX88" s="266"/>
      <c r="MAY88" s="200"/>
      <c r="MAZ88" s="266"/>
      <c r="MBA88" s="261"/>
      <c r="MBB88" s="265"/>
      <c r="MBC88" s="266"/>
      <c r="MBD88" s="200"/>
      <c r="MBE88" s="266"/>
      <c r="MBF88" s="261"/>
      <c r="MBG88" s="265"/>
      <c r="MBH88" s="266"/>
      <c r="MBI88" s="200"/>
      <c r="MBJ88" s="266"/>
      <c r="MBK88" s="261"/>
      <c r="MBL88" s="265"/>
      <c r="MBM88" s="266"/>
      <c r="MBN88" s="200"/>
      <c r="MBO88" s="266"/>
      <c r="MBP88" s="261"/>
      <c r="MBQ88" s="265"/>
      <c r="MBR88" s="266"/>
      <c r="MBS88" s="200"/>
      <c r="MBT88" s="266"/>
      <c r="MBU88" s="261"/>
      <c r="MBV88" s="265"/>
      <c r="MBW88" s="266"/>
      <c r="MBX88" s="200"/>
      <c r="MBY88" s="266"/>
      <c r="MBZ88" s="261"/>
      <c r="MCA88" s="265"/>
      <c r="MCB88" s="266"/>
      <c r="MCC88" s="200"/>
      <c r="MCD88" s="266"/>
      <c r="MCE88" s="261"/>
      <c r="MCF88" s="265"/>
      <c r="MCG88" s="266"/>
      <c r="MCH88" s="200"/>
      <c r="MCI88" s="266"/>
      <c r="MCJ88" s="261"/>
      <c r="MCK88" s="265"/>
      <c r="MCL88" s="266"/>
      <c r="MCM88" s="200"/>
      <c r="MCN88" s="266"/>
      <c r="MCO88" s="261"/>
      <c r="MCP88" s="265"/>
      <c r="MCQ88" s="266"/>
      <c r="MCR88" s="200"/>
      <c r="MCS88" s="266"/>
      <c r="MCT88" s="261"/>
      <c r="MCU88" s="265"/>
      <c r="MCV88" s="266"/>
      <c r="MCW88" s="200"/>
      <c r="MCX88" s="266"/>
      <c r="MCY88" s="261"/>
      <c r="MCZ88" s="265"/>
      <c r="MDA88" s="266"/>
      <c r="MDB88" s="200"/>
      <c r="MDC88" s="266"/>
      <c r="MDD88" s="261"/>
      <c r="MDE88" s="265"/>
      <c r="MDF88" s="266"/>
      <c r="MDG88" s="200"/>
      <c r="MDH88" s="266"/>
      <c r="MDI88" s="261"/>
      <c r="MDJ88" s="265"/>
      <c r="MDK88" s="266"/>
      <c r="MDL88" s="200"/>
      <c r="MDM88" s="266"/>
      <c r="MDN88" s="261"/>
      <c r="MDO88" s="265"/>
      <c r="MDP88" s="266"/>
      <c r="MDQ88" s="200"/>
      <c r="MDR88" s="266"/>
      <c r="MDS88" s="261"/>
      <c r="MDT88" s="265"/>
      <c r="MDU88" s="266"/>
      <c r="MDV88" s="200"/>
      <c r="MDW88" s="266"/>
      <c r="MDX88" s="261"/>
      <c r="MDY88" s="265"/>
      <c r="MDZ88" s="266"/>
      <c r="MEA88" s="200"/>
      <c r="MEB88" s="266"/>
      <c r="MEC88" s="261"/>
      <c r="MED88" s="265"/>
      <c r="MEE88" s="266"/>
      <c r="MEF88" s="200"/>
      <c r="MEG88" s="266"/>
      <c r="MEH88" s="261"/>
      <c r="MEI88" s="265"/>
      <c r="MEJ88" s="266"/>
      <c r="MEK88" s="200"/>
      <c r="MEL88" s="266"/>
      <c r="MEM88" s="261"/>
      <c r="MEN88" s="265"/>
      <c r="MEO88" s="266"/>
      <c r="MEP88" s="200"/>
      <c r="MEQ88" s="266"/>
      <c r="MER88" s="261"/>
      <c r="MES88" s="265"/>
      <c r="MET88" s="266"/>
      <c r="MEU88" s="200"/>
      <c r="MEV88" s="266"/>
      <c r="MEW88" s="261"/>
      <c r="MEX88" s="265"/>
      <c r="MEY88" s="266"/>
      <c r="MEZ88" s="200"/>
      <c r="MFA88" s="266"/>
      <c r="MFB88" s="261"/>
      <c r="MFC88" s="265"/>
      <c r="MFD88" s="266"/>
      <c r="MFE88" s="200"/>
      <c r="MFF88" s="266"/>
      <c r="MFG88" s="261"/>
      <c r="MFH88" s="265"/>
      <c r="MFI88" s="266"/>
      <c r="MFJ88" s="200"/>
      <c r="MFK88" s="266"/>
      <c r="MFL88" s="261"/>
      <c r="MFM88" s="265"/>
      <c r="MFN88" s="266"/>
      <c r="MFO88" s="200"/>
      <c r="MFP88" s="266"/>
      <c r="MFQ88" s="261"/>
      <c r="MFR88" s="265"/>
      <c r="MFS88" s="266"/>
      <c r="MFT88" s="200"/>
      <c r="MFU88" s="266"/>
      <c r="MFV88" s="261"/>
      <c r="MFW88" s="265"/>
      <c r="MFX88" s="266"/>
      <c r="MFY88" s="200"/>
      <c r="MFZ88" s="266"/>
      <c r="MGA88" s="261"/>
      <c r="MGB88" s="265"/>
      <c r="MGC88" s="266"/>
      <c r="MGD88" s="200"/>
      <c r="MGE88" s="266"/>
      <c r="MGF88" s="261"/>
      <c r="MGG88" s="265"/>
      <c r="MGH88" s="266"/>
      <c r="MGI88" s="200"/>
      <c r="MGJ88" s="266"/>
      <c r="MGK88" s="261"/>
      <c r="MGL88" s="265"/>
      <c r="MGM88" s="266"/>
      <c r="MGN88" s="200"/>
      <c r="MGO88" s="266"/>
      <c r="MGP88" s="261"/>
      <c r="MGQ88" s="265"/>
      <c r="MGR88" s="266"/>
      <c r="MGS88" s="200"/>
      <c r="MGT88" s="266"/>
      <c r="MGU88" s="261"/>
      <c r="MGV88" s="265"/>
      <c r="MGW88" s="266"/>
      <c r="MGX88" s="200"/>
      <c r="MGY88" s="266"/>
      <c r="MGZ88" s="261"/>
      <c r="MHA88" s="265"/>
      <c r="MHB88" s="266"/>
      <c r="MHC88" s="200"/>
      <c r="MHD88" s="266"/>
      <c r="MHE88" s="261"/>
      <c r="MHF88" s="265"/>
      <c r="MHG88" s="266"/>
      <c r="MHH88" s="200"/>
      <c r="MHI88" s="266"/>
      <c r="MHJ88" s="261"/>
      <c r="MHK88" s="265"/>
      <c r="MHL88" s="266"/>
      <c r="MHM88" s="200"/>
      <c r="MHN88" s="266"/>
      <c r="MHO88" s="261"/>
      <c r="MHP88" s="265"/>
      <c r="MHQ88" s="266"/>
      <c r="MHR88" s="200"/>
      <c r="MHS88" s="266"/>
      <c r="MHT88" s="261"/>
      <c r="MHU88" s="265"/>
      <c r="MHV88" s="266"/>
      <c r="MHW88" s="200"/>
      <c r="MHX88" s="266"/>
      <c r="MHY88" s="261"/>
      <c r="MHZ88" s="265"/>
      <c r="MIA88" s="266"/>
      <c r="MIB88" s="200"/>
      <c r="MIC88" s="266"/>
      <c r="MID88" s="261"/>
      <c r="MIE88" s="265"/>
      <c r="MIF88" s="266"/>
      <c r="MIG88" s="200"/>
      <c r="MIH88" s="266"/>
      <c r="MII88" s="261"/>
      <c r="MIJ88" s="265"/>
      <c r="MIK88" s="266"/>
      <c r="MIL88" s="200"/>
      <c r="MIM88" s="266"/>
      <c r="MIN88" s="261"/>
      <c r="MIO88" s="265"/>
      <c r="MIP88" s="266"/>
      <c r="MIQ88" s="200"/>
      <c r="MIR88" s="266"/>
      <c r="MIS88" s="261"/>
      <c r="MIT88" s="265"/>
      <c r="MIU88" s="266"/>
      <c r="MIV88" s="200"/>
      <c r="MIW88" s="266"/>
      <c r="MIX88" s="261"/>
      <c r="MIY88" s="265"/>
      <c r="MIZ88" s="266"/>
      <c r="MJA88" s="200"/>
      <c r="MJB88" s="266"/>
      <c r="MJC88" s="261"/>
      <c r="MJD88" s="265"/>
      <c r="MJE88" s="266"/>
      <c r="MJF88" s="200"/>
      <c r="MJG88" s="266"/>
      <c r="MJH88" s="261"/>
      <c r="MJI88" s="265"/>
      <c r="MJJ88" s="266"/>
      <c r="MJK88" s="200"/>
      <c r="MJL88" s="266"/>
      <c r="MJM88" s="261"/>
      <c r="MJN88" s="265"/>
      <c r="MJO88" s="266"/>
      <c r="MJP88" s="200"/>
      <c r="MJQ88" s="266"/>
      <c r="MJR88" s="261"/>
      <c r="MJS88" s="265"/>
      <c r="MJT88" s="266"/>
      <c r="MJU88" s="200"/>
      <c r="MJV88" s="266"/>
      <c r="MJW88" s="261"/>
      <c r="MJX88" s="265"/>
      <c r="MJY88" s="266"/>
      <c r="MJZ88" s="200"/>
      <c r="MKA88" s="266"/>
      <c r="MKB88" s="261"/>
      <c r="MKC88" s="265"/>
      <c r="MKD88" s="266"/>
      <c r="MKE88" s="200"/>
      <c r="MKF88" s="266"/>
      <c r="MKG88" s="261"/>
      <c r="MKH88" s="265"/>
      <c r="MKI88" s="266"/>
      <c r="MKJ88" s="200"/>
      <c r="MKK88" s="266"/>
      <c r="MKL88" s="261"/>
      <c r="MKM88" s="265"/>
      <c r="MKN88" s="266"/>
      <c r="MKO88" s="200"/>
      <c r="MKP88" s="266"/>
      <c r="MKQ88" s="261"/>
      <c r="MKR88" s="265"/>
      <c r="MKS88" s="266"/>
      <c r="MKT88" s="200"/>
      <c r="MKU88" s="266"/>
      <c r="MKV88" s="261"/>
      <c r="MKW88" s="265"/>
      <c r="MKX88" s="266"/>
      <c r="MKY88" s="200"/>
      <c r="MKZ88" s="266"/>
      <c r="MLA88" s="261"/>
      <c r="MLB88" s="265"/>
      <c r="MLC88" s="266"/>
      <c r="MLD88" s="200"/>
      <c r="MLE88" s="266"/>
      <c r="MLF88" s="261"/>
      <c r="MLG88" s="265"/>
      <c r="MLH88" s="266"/>
      <c r="MLI88" s="200"/>
      <c r="MLJ88" s="266"/>
      <c r="MLK88" s="261"/>
      <c r="MLL88" s="265"/>
      <c r="MLM88" s="266"/>
      <c r="MLN88" s="200"/>
      <c r="MLO88" s="266"/>
      <c r="MLP88" s="261"/>
      <c r="MLQ88" s="265"/>
      <c r="MLR88" s="266"/>
      <c r="MLS88" s="200"/>
      <c r="MLT88" s="266"/>
      <c r="MLU88" s="261"/>
      <c r="MLV88" s="265"/>
      <c r="MLW88" s="266"/>
      <c r="MLX88" s="200"/>
      <c r="MLY88" s="266"/>
      <c r="MLZ88" s="261"/>
      <c r="MMA88" s="265"/>
      <c r="MMB88" s="266"/>
      <c r="MMC88" s="200"/>
      <c r="MMD88" s="266"/>
      <c r="MME88" s="261"/>
      <c r="MMF88" s="265"/>
      <c r="MMG88" s="266"/>
      <c r="MMH88" s="200"/>
      <c r="MMI88" s="266"/>
      <c r="MMJ88" s="261"/>
      <c r="MMK88" s="265"/>
      <c r="MML88" s="266"/>
      <c r="MMM88" s="200"/>
      <c r="MMN88" s="266"/>
      <c r="MMO88" s="261"/>
      <c r="MMP88" s="265"/>
      <c r="MMQ88" s="266"/>
      <c r="MMR88" s="200"/>
      <c r="MMS88" s="266"/>
      <c r="MMT88" s="261"/>
      <c r="MMU88" s="265"/>
      <c r="MMV88" s="266"/>
      <c r="MMW88" s="200"/>
      <c r="MMX88" s="266"/>
      <c r="MMY88" s="261"/>
      <c r="MMZ88" s="265"/>
      <c r="MNA88" s="266"/>
      <c r="MNB88" s="200"/>
      <c r="MNC88" s="266"/>
      <c r="MND88" s="261"/>
      <c r="MNE88" s="265"/>
      <c r="MNF88" s="266"/>
      <c r="MNG88" s="200"/>
      <c r="MNH88" s="266"/>
      <c r="MNI88" s="261"/>
      <c r="MNJ88" s="265"/>
      <c r="MNK88" s="266"/>
      <c r="MNL88" s="200"/>
      <c r="MNM88" s="266"/>
      <c r="MNN88" s="261"/>
      <c r="MNO88" s="265"/>
      <c r="MNP88" s="266"/>
      <c r="MNQ88" s="200"/>
      <c r="MNR88" s="266"/>
      <c r="MNS88" s="261"/>
      <c r="MNT88" s="265"/>
      <c r="MNU88" s="266"/>
      <c r="MNV88" s="200"/>
      <c r="MNW88" s="266"/>
      <c r="MNX88" s="261"/>
      <c r="MNY88" s="265"/>
      <c r="MNZ88" s="266"/>
      <c r="MOA88" s="200"/>
      <c r="MOB88" s="266"/>
      <c r="MOC88" s="261"/>
      <c r="MOD88" s="265"/>
      <c r="MOE88" s="266"/>
      <c r="MOF88" s="200"/>
      <c r="MOG88" s="266"/>
      <c r="MOH88" s="261"/>
      <c r="MOI88" s="265"/>
      <c r="MOJ88" s="266"/>
      <c r="MOK88" s="200"/>
      <c r="MOL88" s="266"/>
      <c r="MOM88" s="261"/>
      <c r="MON88" s="265"/>
      <c r="MOO88" s="266"/>
      <c r="MOP88" s="200"/>
      <c r="MOQ88" s="266"/>
      <c r="MOR88" s="261"/>
      <c r="MOS88" s="265"/>
      <c r="MOT88" s="266"/>
      <c r="MOU88" s="200"/>
      <c r="MOV88" s="266"/>
      <c r="MOW88" s="261"/>
      <c r="MOX88" s="265"/>
      <c r="MOY88" s="266"/>
      <c r="MOZ88" s="200"/>
      <c r="MPA88" s="266"/>
      <c r="MPB88" s="261"/>
      <c r="MPC88" s="265"/>
      <c r="MPD88" s="266"/>
      <c r="MPE88" s="200"/>
      <c r="MPF88" s="266"/>
      <c r="MPG88" s="261"/>
      <c r="MPH88" s="265"/>
      <c r="MPI88" s="266"/>
      <c r="MPJ88" s="200"/>
      <c r="MPK88" s="266"/>
      <c r="MPL88" s="261"/>
      <c r="MPM88" s="265"/>
      <c r="MPN88" s="266"/>
      <c r="MPO88" s="200"/>
      <c r="MPP88" s="266"/>
      <c r="MPQ88" s="261"/>
      <c r="MPR88" s="265"/>
      <c r="MPS88" s="266"/>
      <c r="MPT88" s="200"/>
      <c r="MPU88" s="266"/>
      <c r="MPV88" s="261"/>
      <c r="MPW88" s="265"/>
      <c r="MPX88" s="266"/>
      <c r="MPY88" s="200"/>
      <c r="MPZ88" s="266"/>
      <c r="MQA88" s="261"/>
      <c r="MQB88" s="265"/>
      <c r="MQC88" s="266"/>
      <c r="MQD88" s="200"/>
      <c r="MQE88" s="266"/>
      <c r="MQF88" s="261"/>
      <c r="MQG88" s="265"/>
      <c r="MQH88" s="266"/>
      <c r="MQI88" s="200"/>
      <c r="MQJ88" s="266"/>
      <c r="MQK88" s="261"/>
      <c r="MQL88" s="265"/>
      <c r="MQM88" s="266"/>
      <c r="MQN88" s="200"/>
      <c r="MQO88" s="266"/>
      <c r="MQP88" s="261"/>
      <c r="MQQ88" s="265"/>
      <c r="MQR88" s="266"/>
      <c r="MQS88" s="200"/>
      <c r="MQT88" s="266"/>
      <c r="MQU88" s="261"/>
      <c r="MQV88" s="265"/>
      <c r="MQW88" s="266"/>
      <c r="MQX88" s="200"/>
      <c r="MQY88" s="266"/>
      <c r="MQZ88" s="261"/>
      <c r="MRA88" s="265"/>
      <c r="MRB88" s="266"/>
      <c r="MRC88" s="200"/>
      <c r="MRD88" s="266"/>
      <c r="MRE88" s="261"/>
      <c r="MRF88" s="265"/>
      <c r="MRG88" s="266"/>
      <c r="MRH88" s="200"/>
      <c r="MRI88" s="266"/>
      <c r="MRJ88" s="261"/>
      <c r="MRK88" s="265"/>
      <c r="MRL88" s="266"/>
      <c r="MRM88" s="200"/>
      <c r="MRN88" s="266"/>
      <c r="MRO88" s="261"/>
      <c r="MRP88" s="265"/>
      <c r="MRQ88" s="266"/>
      <c r="MRR88" s="200"/>
      <c r="MRS88" s="266"/>
      <c r="MRT88" s="261"/>
      <c r="MRU88" s="265"/>
      <c r="MRV88" s="266"/>
      <c r="MRW88" s="200"/>
      <c r="MRX88" s="266"/>
      <c r="MRY88" s="261"/>
      <c r="MRZ88" s="265"/>
      <c r="MSA88" s="266"/>
      <c r="MSB88" s="200"/>
      <c r="MSC88" s="266"/>
      <c r="MSD88" s="261"/>
      <c r="MSE88" s="265"/>
      <c r="MSF88" s="266"/>
      <c r="MSG88" s="200"/>
      <c r="MSH88" s="266"/>
      <c r="MSI88" s="261"/>
      <c r="MSJ88" s="265"/>
      <c r="MSK88" s="266"/>
      <c r="MSL88" s="200"/>
      <c r="MSM88" s="266"/>
      <c r="MSN88" s="261"/>
      <c r="MSO88" s="265"/>
      <c r="MSP88" s="266"/>
      <c r="MSQ88" s="200"/>
      <c r="MSR88" s="266"/>
      <c r="MSS88" s="261"/>
      <c r="MST88" s="265"/>
      <c r="MSU88" s="266"/>
      <c r="MSV88" s="200"/>
      <c r="MSW88" s="266"/>
      <c r="MSX88" s="261"/>
      <c r="MSY88" s="265"/>
      <c r="MSZ88" s="266"/>
      <c r="MTA88" s="200"/>
      <c r="MTB88" s="266"/>
      <c r="MTC88" s="261"/>
      <c r="MTD88" s="265"/>
      <c r="MTE88" s="266"/>
      <c r="MTF88" s="200"/>
      <c r="MTG88" s="266"/>
      <c r="MTH88" s="261"/>
      <c r="MTI88" s="265"/>
      <c r="MTJ88" s="266"/>
      <c r="MTK88" s="200"/>
      <c r="MTL88" s="266"/>
      <c r="MTM88" s="261"/>
      <c r="MTN88" s="265"/>
      <c r="MTO88" s="266"/>
      <c r="MTP88" s="200"/>
      <c r="MTQ88" s="266"/>
      <c r="MTR88" s="261"/>
      <c r="MTS88" s="265"/>
      <c r="MTT88" s="266"/>
      <c r="MTU88" s="200"/>
      <c r="MTV88" s="266"/>
      <c r="MTW88" s="261"/>
      <c r="MTX88" s="265"/>
      <c r="MTY88" s="266"/>
      <c r="MTZ88" s="200"/>
      <c r="MUA88" s="266"/>
      <c r="MUB88" s="261"/>
      <c r="MUC88" s="265"/>
      <c r="MUD88" s="266"/>
      <c r="MUE88" s="200"/>
      <c r="MUF88" s="266"/>
      <c r="MUG88" s="261"/>
      <c r="MUH88" s="265"/>
      <c r="MUI88" s="266"/>
      <c r="MUJ88" s="200"/>
      <c r="MUK88" s="266"/>
      <c r="MUL88" s="261"/>
      <c r="MUM88" s="265"/>
      <c r="MUN88" s="266"/>
      <c r="MUO88" s="200"/>
      <c r="MUP88" s="266"/>
      <c r="MUQ88" s="261"/>
      <c r="MUR88" s="265"/>
      <c r="MUS88" s="266"/>
      <c r="MUT88" s="200"/>
      <c r="MUU88" s="266"/>
      <c r="MUV88" s="261"/>
      <c r="MUW88" s="265"/>
      <c r="MUX88" s="266"/>
      <c r="MUY88" s="200"/>
      <c r="MUZ88" s="266"/>
      <c r="MVA88" s="261"/>
      <c r="MVB88" s="265"/>
      <c r="MVC88" s="266"/>
      <c r="MVD88" s="200"/>
      <c r="MVE88" s="266"/>
      <c r="MVF88" s="261"/>
      <c r="MVG88" s="265"/>
      <c r="MVH88" s="266"/>
      <c r="MVI88" s="200"/>
      <c r="MVJ88" s="266"/>
      <c r="MVK88" s="261"/>
      <c r="MVL88" s="265"/>
      <c r="MVM88" s="266"/>
      <c r="MVN88" s="200"/>
      <c r="MVO88" s="266"/>
      <c r="MVP88" s="261"/>
      <c r="MVQ88" s="265"/>
      <c r="MVR88" s="266"/>
      <c r="MVS88" s="200"/>
      <c r="MVT88" s="266"/>
      <c r="MVU88" s="261"/>
      <c r="MVV88" s="265"/>
      <c r="MVW88" s="266"/>
      <c r="MVX88" s="200"/>
      <c r="MVY88" s="266"/>
      <c r="MVZ88" s="261"/>
      <c r="MWA88" s="265"/>
      <c r="MWB88" s="266"/>
      <c r="MWC88" s="200"/>
      <c r="MWD88" s="266"/>
      <c r="MWE88" s="261"/>
      <c r="MWF88" s="265"/>
      <c r="MWG88" s="266"/>
      <c r="MWH88" s="200"/>
      <c r="MWI88" s="266"/>
      <c r="MWJ88" s="261"/>
      <c r="MWK88" s="265"/>
      <c r="MWL88" s="266"/>
      <c r="MWM88" s="200"/>
      <c r="MWN88" s="266"/>
      <c r="MWO88" s="261"/>
      <c r="MWP88" s="265"/>
      <c r="MWQ88" s="266"/>
      <c r="MWR88" s="200"/>
      <c r="MWS88" s="266"/>
      <c r="MWT88" s="261"/>
      <c r="MWU88" s="265"/>
      <c r="MWV88" s="266"/>
      <c r="MWW88" s="200"/>
      <c r="MWX88" s="266"/>
      <c r="MWY88" s="261"/>
      <c r="MWZ88" s="265"/>
      <c r="MXA88" s="266"/>
      <c r="MXB88" s="200"/>
      <c r="MXC88" s="266"/>
      <c r="MXD88" s="261"/>
      <c r="MXE88" s="265"/>
      <c r="MXF88" s="266"/>
      <c r="MXG88" s="200"/>
      <c r="MXH88" s="266"/>
      <c r="MXI88" s="261"/>
      <c r="MXJ88" s="265"/>
      <c r="MXK88" s="266"/>
      <c r="MXL88" s="200"/>
      <c r="MXM88" s="266"/>
      <c r="MXN88" s="261"/>
      <c r="MXO88" s="265"/>
      <c r="MXP88" s="266"/>
      <c r="MXQ88" s="200"/>
      <c r="MXR88" s="266"/>
      <c r="MXS88" s="261"/>
      <c r="MXT88" s="265"/>
      <c r="MXU88" s="266"/>
      <c r="MXV88" s="200"/>
      <c r="MXW88" s="266"/>
      <c r="MXX88" s="261"/>
      <c r="MXY88" s="265"/>
      <c r="MXZ88" s="266"/>
      <c r="MYA88" s="200"/>
      <c r="MYB88" s="266"/>
      <c r="MYC88" s="261"/>
      <c r="MYD88" s="265"/>
      <c r="MYE88" s="266"/>
      <c r="MYF88" s="200"/>
      <c r="MYG88" s="266"/>
      <c r="MYH88" s="261"/>
      <c r="MYI88" s="265"/>
      <c r="MYJ88" s="266"/>
      <c r="MYK88" s="200"/>
      <c r="MYL88" s="266"/>
      <c r="MYM88" s="261"/>
      <c r="MYN88" s="265"/>
      <c r="MYO88" s="266"/>
      <c r="MYP88" s="200"/>
      <c r="MYQ88" s="266"/>
      <c r="MYR88" s="261"/>
      <c r="MYS88" s="265"/>
      <c r="MYT88" s="266"/>
      <c r="MYU88" s="200"/>
      <c r="MYV88" s="266"/>
      <c r="MYW88" s="261"/>
      <c r="MYX88" s="265"/>
      <c r="MYY88" s="266"/>
      <c r="MYZ88" s="200"/>
      <c r="MZA88" s="266"/>
      <c r="MZB88" s="261"/>
      <c r="MZC88" s="265"/>
      <c r="MZD88" s="266"/>
      <c r="MZE88" s="200"/>
      <c r="MZF88" s="266"/>
      <c r="MZG88" s="261"/>
      <c r="MZH88" s="265"/>
      <c r="MZI88" s="266"/>
      <c r="MZJ88" s="200"/>
      <c r="MZK88" s="266"/>
      <c r="MZL88" s="261"/>
      <c r="MZM88" s="265"/>
      <c r="MZN88" s="266"/>
      <c r="MZO88" s="200"/>
      <c r="MZP88" s="266"/>
      <c r="MZQ88" s="261"/>
      <c r="MZR88" s="265"/>
      <c r="MZS88" s="266"/>
      <c r="MZT88" s="200"/>
      <c r="MZU88" s="266"/>
      <c r="MZV88" s="261"/>
      <c r="MZW88" s="265"/>
      <c r="MZX88" s="266"/>
      <c r="MZY88" s="200"/>
      <c r="MZZ88" s="266"/>
      <c r="NAA88" s="261"/>
      <c r="NAB88" s="265"/>
      <c r="NAC88" s="266"/>
      <c r="NAD88" s="200"/>
      <c r="NAE88" s="266"/>
      <c r="NAF88" s="261"/>
      <c r="NAG88" s="265"/>
      <c r="NAH88" s="266"/>
      <c r="NAI88" s="200"/>
      <c r="NAJ88" s="266"/>
      <c r="NAK88" s="261"/>
      <c r="NAL88" s="265"/>
      <c r="NAM88" s="266"/>
      <c r="NAN88" s="200"/>
      <c r="NAO88" s="266"/>
      <c r="NAP88" s="261"/>
      <c r="NAQ88" s="265"/>
      <c r="NAR88" s="266"/>
      <c r="NAS88" s="200"/>
      <c r="NAT88" s="266"/>
      <c r="NAU88" s="261"/>
      <c r="NAV88" s="265"/>
      <c r="NAW88" s="266"/>
      <c r="NAX88" s="200"/>
      <c r="NAY88" s="266"/>
      <c r="NAZ88" s="261"/>
      <c r="NBA88" s="265"/>
      <c r="NBB88" s="266"/>
      <c r="NBC88" s="200"/>
      <c r="NBD88" s="266"/>
      <c r="NBE88" s="261"/>
      <c r="NBF88" s="265"/>
      <c r="NBG88" s="266"/>
      <c r="NBH88" s="200"/>
      <c r="NBI88" s="266"/>
      <c r="NBJ88" s="261"/>
      <c r="NBK88" s="265"/>
      <c r="NBL88" s="266"/>
      <c r="NBM88" s="200"/>
      <c r="NBN88" s="266"/>
      <c r="NBO88" s="261"/>
      <c r="NBP88" s="265"/>
      <c r="NBQ88" s="266"/>
      <c r="NBR88" s="200"/>
      <c r="NBS88" s="266"/>
      <c r="NBT88" s="261"/>
      <c r="NBU88" s="265"/>
      <c r="NBV88" s="266"/>
      <c r="NBW88" s="200"/>
      <c r="NBX88" s="266"/>
      <c r="NBY88" s="261"/>
      <c r="NBZ88" s="265"/>
      <c r="NCA88" s="266"/>
      <c r="NCB88" s="200"/>
      <c r="NCC88" s="266"/>
      <c r="NCD88" s="261"/>
      <c r="NCE88" s="265"/>
      <c r="NCF88" s="266"/>
      <c r="NCG88" s="200"/>
      <c r="NCH88" s="266"/>
      <c r="NCI88" s="261"/>
      <c r="NCJ88" s="265"/>
      <c r="NCK88" s="266"/>
      <c r="NCL88" s="200"/>
      <c r="NCM88" s="266"/>
      <c r="NCN88" s="261"/>
      <c r="NCO88" s="265"/>
      <c r="NCP88" s="266"/>
      <c r="NCQ88" s="200"/>
      <c r="NCR88" s="266"/>
      <c r="NCS88" s="261"/>
      <c r="NCT88" s="265"/>
      <c r="NCU88" s="266"/>
      <c r="NCV88" s="200"/>
      <c r="NCW88" s="266"/>
      <c r="NCX88" s="261"/>
      <c r="NCY88" s="265"/>
      <c r="NCZ88" s="266"/>
      <c r="NDA88" s="200"/>
      <c r="NDB88" s="266"/>
      <c r="NDC88" s="261"/>
      <c r="NDD88" s="265"/>
      <c r="NDE88" s="266"/>
      <c r="NDF88" s="200"/>
      <c r="NDG88" s="266"/>
      <c r="NDH88" s="261"/>
      <c r="NDI88" s="265"/>
      <c r="NDJ88" s="266"/>
      <c r="NDK88" s="200"/>
      <c r="NDL88" s="266"/>
      <c r="NDM88" s="261"/>
      <c r="NDN88" s="265"/>
      <c r="NDO88" s="266"/>
      <c r="NDP88" s="200"/>
      <c r="NDQ88" s="266"/>
      <c r="NDR88" s="261"/>
      <c r="NDS88" s="265"/>
      <c r="NDT88" s="266"/>
      <c r="NDU88" s="200"/>
      <c r="NDV88" s="266"/>
      <c r="NDW88" s="261"/>
      <c r="NDX88" s="265"/>
      <c r="NDY88" s="266"/>
      <c r="NDZ88" s="200"/>
      <c r="NEA88" s="266"/>
      <c r="NEB88" s="261"/>
      <c r="NEC88" s="265"/>
      <c r="NED88" s="266"/>
      <c r="NEE88" s="200"/>
      <c r="NEF88" s="266"/>
      <c r="NEG88" s="261"/>
      <c r="NEH88" s="265"/>
      <c r="NEI88" s="266"/>
      <c r="NEJ88" s="200"/>
      <c r="NEK88" s="266"/>
      <c r="NEL88" s="261"/>
      <c r="NEM88" s="265"/>
      <c r="NEN88" s="266"/>
      <c r="NEO88" s="200"/>
      <c r="NEP88" s="266"/>
      <c r="NEQ88" s="261"/>
      <c r="NER88" s="265"/>
      <c r="NES88" s="266"/>
      <c r="NET88" s="200"/>
      <c r="NEU88" s="266"/>
      <c r="NEV88" s="261"/>
      <c r="NEW88" s="265"/>
      <c r="NEX88" s="266"/>
      <c r="NEY88" s="200"/>
      <c r="NEZ88" s="266"/>
      <c r="NFA88" s="261"/>
      <c r="NFB88" s="265"/>
      <c r="NFC88" s="266"/>
      <c r="NFD88" s="200"/>
      <c r="NFE88" s="266"/>
      <c r="NFF88" s="261"/>
      <c r="NFG88" s="265"/>
      <c r="NFH88" s="266"/>
      <c r="NFI88" s="200"/>
      <c r="NFJ88" s="266"/>
      <c r="NFK88" s="261"/>
      <c r="NFL88" s="265"/>
      <c r="NFM88" s="266"/>
      <c r="NFN88" s="200"/>
      <c r="NFO88" s="266"/>
      <c r="NFP88" s="261"/>
      <c r="NFQ88" s="265"/>
      <c r="NFR88" s="266"/>
      <c r="NFS88" s="200"/>
      <c r="NFT88" s="266"/>
      <c r="NFU88" s="261"/>
      <c r="NFV88" s="265"/>
      <c r="NFW88" s="266"/>
      <c r="NFX88" s="200"/>
      <c r="NFY88" s="266"/>
      <c r="NFZ88" s="261"/>
      <c r="NGA88" s="265"/>
      <c r="NGB88" s="266"/>
      <c r="NGC88" s="200"/>
      <c r="NGD88" s="266"/>
      <c r="NGE88" s="261"/>
      <c r="NGF88" s="265"/>
      <c r="NGG88" s="266"/>
      <c r="NGH88" s="200"/>
      <c r="NGI88" s="266"/>
      <c r="NGJ88" s="261"/>
      <c r="NGK88" s="265"/>
      <c r="NGL88" s="266"/>
      <c r="NGM88" s="200"/>
      <c r="NGN88" s="266"/>
      <c r="NGO88" s="261"/>
      <c r="NGP88" s="265"/>
      <c r="NGQ88" s="266"/>
      <c r="NGR88" s="200"/>
      <c r="NGS88" s="266"/>
      <c r="NGT88" s="261"/>
      <c r="NGU88" s="265"/>
      <c r="NGV88" s="266"/>
      <c r="NGW88" s="200"/>
      <c r="NGX88" s="266"/>
      <c r="NGY88" s="261"/>
      <c r="NGZ88" s="265"/>
      <c r="NHA88" s="266"/>
      <c r="NHB88" s="200"/>
      <c r="NHC88" s="266"/>
      <c r="NHD88" s="261"/>
      <c r="NHE88" s="265"/>
      <c r="NHF88" s="266"/>
      <c r="NHG88" s="200"/>
      <c r="NHH88" s="266"/>
      <c r="NHI88" s="261"/>
      <c r="NHJ88" s="265"/>
      <c r="NHK88" s="266"/>
      <c r="NHL88" s="200"/>
      <c r="NHM88" s="266"/>
      <c r="NHN88" s="261"/>
      <c r="NHO88" s="265"/>
      <c r="NHP88" s="266"/>
      <c r="NHQ88" s="200"/>
      <c r="NHR88" s="266"/>
      <c r="NHS88" s="261"/>
      <c r="NHT88" s="265"/>
      <c r="NHU88" s="266"/>
      <c r="NHV88" s="200"/>
      <c r="NHW88" s="266"/>
      <c r="NHX88" s="261"/>
      <c r="NHY88" s="265"/>
      <c r="NHZ88" s="266"/>
      <c r="NIA88" s="200"/>
      <c r="NIB88" s="266"/>
      <c r="NIC88" s="261"/>
      <c r="NID88" s="265"/>
      <c r="NIE88" s="266"/>
      <c r="NIF88" s="200"/>
      <c r="NIG88" s="266"/>
      <c r="NIH88" s="261"/>
      <c r="NII88" s="265"/>
      <c r="NIJ88" s="266"/>
      <c r="NIK88" s="200"/>
      <c r="NIL88" s="266"/>
      <c r="NIM88" s="261"/>
      <c r="NIN88" s="265"/>
      <c r="NIO88" s="266"/>
      <c r="NIP88" s="200"/>
      <c r="NIQ88" s="266"/>
      <c r="NIR88" s="261"/>
      <c r="NIS88" s="265"/>
      <c r="NIT88" s="266"/>
      <c r="NIU88" s="200"/>
      <c r="NIV88" s="266"/>
      <c r="NIW88" s="261"/>
      <c r="NIX88" s="265"/>
      <c r="NIY88" s="266"/>
      <c r="NIZ88" s="200"/>
      <c r="NJA88" s="266"/>
      <c r="NJB88" s="261"/>
      <c r="NJC88" s="265"/>
      <c r="NJD88" s="266"/>
      <c r="NJE88" s="200"/>
      <c r="NJF88" s="266"/>
      <c r="NJG88" s="261"/>
      <c r="NJH88" s="265"/>
      <c r="NJI88" s="266"/>
      <c r="NJJ88" s="200"/>
      <c r="NJK88" s="266"/>
      <c r="NJL88" s="261"/>
      <c r="NJM88" s="265"/>
      <c r="NJN88" s="266"/>
      <c r="NJO88" s="200"/>
      <c r="NJP88" s="266"/>
      <c r="NJQ88" s="261"/>
      <c r="NJR88" s="265"/>
      <c r="NJS88" s="266"/>
      <c r="NJT88" s="200"/>
      <c r="NJU88" s="266"/>
      <c r="NJV88" s="261"/>
      <c r="NJW88" s="265"/>
      <c r="NJX88" s="266"/>
      <c r="NJY88" s="200"/>
      <c r="NJZ88" s="266"/>
      <c r="NKA88" s="261"/>
      <c r="NKB88" s="265"/>
      <c r="NKC88" s="266"/>
      <c r="NKD88" s="200"/>
      <c r="NKE88" s="266"/>
      <c r="NKF88" s="261"/>
      <c r="NKG88" s="265"/>
      <c r="NKH88" s="266"/>
      <c r="NKI88" s="200"/>
      <c r="NKJ88" s="266"/>
      <c r="NKK88" s="261"/>
      <c r="NKL88" s="265"/>
      <c r="NKM88" s="266"/>
      <c r="NKN88" s="200"/>
      <c r="NKO88" s="266"/>
      <c r="NKP88" s="261"/>
      <c r="NKQ88" s="265"/>
      <c r="NKR88" s="266"/>
      <c r="NKS88" s="200"/>
      <c r="NKT88" s="266"/>
      <c r="NKU88" s="261"/>
      <c r="NKV88" s="265"/>
      <c r="NKW88" s="266"/>
      <c r="NKX88" s="200"/>
      <c r="NKY88" s="266"/>
      <c r="NKZ88" s="261"/>
      <c r="NLA88" s="265"/>
      <c r="NLB88" s="266"/>
      <c r="NLC88" s="200"/>
      <c r="NLD88" s="266"/>
      <c r="NLE88" s="261"/>
      <c r="NLF88" s="265"/>
      <c r="NLG88" s="266"/>
      <c r="NLH88" s="200"/>
      <c r="NLI88" s="266"/>
      <c r="NLJ88" s="261"/>
      <c r="NLK88" s="265"/>
      <c r="NLL88" s="266"/>
      <c r="NLM88" s="200"/>
      <c r="NLN88" s="266"/>
      <c r="NLO88" s="261"/>
      <c r="NLP88" s="265"/>
      <c r="NLQ88" s="266"/>
      <c r="NLR88" s="200"/>
      <c r="NLS88" s="266"/>
      <c r="NLT88" s="261"/>
      <c r="NLU88" s="265"/>
      <c r="NLV88" s="266"/>
      <c r="NLW88" s="200"/>
      <c r="NLX88" s="266"/>
      <c r="NLY88" s="261"/>
      <c r="NLZ88" s="265"/>
      <c r="NMA88" s="266"/>
      <c r="NMB88" s="200"/>
      <c r="NMC88" s="266"/>
      <c r="NMD88" s="261"/>
      <c r="NME88" s="265"/>
      <c r="NMF88" s="266"/>
      <c r="NMG88" s="200"/>
      <c r="NMH88" s="266"/>
      <c r="NMI88" s="261"/>
      <c r="NMJ88" s="265"/>
      <c r="NMK88" s="266"/>
      <c r="NML88" s="200"/>
      <c r="NMM88" s="266"/>
      <c r="NMN88" s="261"/>
      <c r="NMO88" s="265"/>
      <c r="NMP88" s="266"/>
      <c r="NMQ88" s="200"/>
      <c r="NMR88" s="266"/>
      <c r="NMS88" s="261"/>
      <c r="NMT88" s="265"/>
      <c r="NMU88" s="266"/>
      <c r="NMV88" s="200"/>
      <c r="NMW88" s="266"/>
      <c r="NMX88" s="261"/>
      <c r="NMY88" s="265"/>
      <c r="NMZ88" s="266"/>
      <c r="NNA88" s="200"/>
      <c r="NNB88" s="266"/>
      <c r="NNC88" s="261"/>
      <c r="NND88" s="265"/>
      <c r="NNE88" s="266"/>
      <c r="NNF88" s="200"/>
      <c r="NNG88" s="266"/>
      <c r="NNH88" s="261"/>
      <c r="NNI88" s="265"/>
      <c r="NNJ88" s="266"/>
      <c r="NNK88" s="200"/>
      <c r="NNL88" s="266"/>
      <c r="NNM88" s="261"/>
      <c r="NNN88" s="265"/>
      <c r="NNO88" s="266"/>
      <c r="NNP88" s="200"/>
      <c r="NNQ88" s="266"/>
      <c r="NNR88" s="261"/>
      <c r="NNS88" s="265"/>
      <c r="NNT88" s="266"/>
      <c r="NNU88" s="200"/>
      <c r="NNV88" s="266"/>
      <c r="NNW88" s="261"/>
      <c r="NNX88" s="265"/>
      <c r="NNY88" s="266"/>
      <c r="NNZ88" s="200"/>
      <c r="NOA88" s="266"/>
      <c r="NOB88" s="261"/>
      <c r="NOC88" s="265"/>
      <c r="NOD88" s="266"/>
      <c r="NOE88" s="200"/>
      <c r="NOF88" s="266"/>
      <c r="NOG88" s="261"/>
      <c r="NOH88" s="265"/>
      <c r="NOI88" s="266"/>
      <c r="NOJ88" s="200"/>
      <c r="NOK88" s="266"/>
      <c r="NOL88" s="261"/>
      <c r="NOM88" s="265"/>
      <c r="NON88" s="266"/>
      <c r="NOO88" s="200"/>
      <c r="NOP88" s="266"/>
      <c r="NOQ88" s="261"/>
      <c r="NOR88" s="265"/>
      <c r="NOS88" s="266"/>
      <c r="NOT88" s="200"/>
      <c r="NOU88" s="266"/>
      <c r="NOV88" s="261"/>
      <c r="NOW88" s="265"/>
      <c r="NOX88" s="266"/>
      <c r="NOY88" s="200"/>
      <c r="NOZ88" s="266"/>
      <c r="NPA88" s="261"/>
      <c r="NPB88" s="265"/>
      <c r="NPC88" s="266"/>
      <c r="NPD88" s="200"/>
      <c r="NPE88" s="266"/>
      <c r="NPF88" s="261"/>
      <c r="NPG88" s="265"/>
      <c r="NPH88" s="266"/>
      <c r="NPI88" s="200"/>
      <c r="NPJ88" s="266"/>
      <c r="NPK88" s="261"/>
      <c r="NPL88" s="265"/>
      <c r="NPM88" s="266"/>
      <c r="NPN88" s="200"/>
      <c r="NPO88" s="266"/>
      <c r="NPP88" s="261"/>
      <c r="NPQ88" s="265"/>
      <c r="NPR88" s="266"/>
      <c r="NPS88" s="200"/>
      <c r="NPT88" s="266"/>
      <c r="NPU88" s="261"/>
      <c r="NPV88" s="265"/>
      <c r="NPW88" s="266"/>
      <c r="NPX88" s="200"/>
      <c r="NPY88" s="266"/>
      <c r="NPZ88" s="261"/>
      <c r="NQA88" s="265"/>
      <c r="NQB88" s="266"/>
      <c r="NQC88" s="200"/>
      <c r="NQD88" s="266"/>
      <c r="NQE88" s="261"/>
      <c r="NQF88" s="265"/>
      <c r="NQG88" s="266"/>
      <c r="NQH88" s="200"/>
      <c r="NQI88" s="266"/>
      <c r="NQJ88" s="261"/>
      <c r="NQK88" s="265"/>
      <c r="NQL88" s="266"/>
      <c r="NQM88" s="200"/>
      <c r="NQN88" s="266"/>
      <c r="NQO88" s="261"/>
      <c r="NQP88" s="265"/>
      <c r="NQQ88" s="266"/>
      <c r="NQR88" s="200"/>
      <c r="NQS88" s="266"/>
      <c r="NQT88" s="261"/>
      <c r="NQU88" s="265"/>
      <c r="NQV88" s="266"/>
      <c r="NQW88" s="200"/>
      <c r="NQX88" s="266"/>
      <c r="NQY88" s="261"/>
      <c r="NQZ88" s="265"/>
      <c r="NRA88" s="266"/>
      <c r="NRB88" s="200"/>
      <c r="NRC88" s="266"/>
      <c r="NRD88" s="261"/>
      <c r="NRE88" s="265"/>
      <c r="NRF88" s="266"/>
      <c r="NRG88" s="200"/>
      <c r="NRH88" s="266"/>
      <c r="NRI88" s="261"/>
      <c r="NRJ88" s="265"/>
      <c r="NRK88" s="266"/>
      <c r="NRL88" s="200"/>
      <c r="NRM88" s="266"/>
      <c r="NRN88" s="261"/>
      <c r="NRO88" s="265"/>
      <c r="NRP88" s="266"/>
      <c r="NRQ88" s="200"/>
      <c r="NRR88" s="266"/>
      <c r="NRS88" s="261"/>
      <c r="NRT88" s="265"/>
      <c r="NRU88" s="266"/>
      <c r="NRV88" s="200"/>
      <c r="NRW88" s="266"/>
      <c r="NRX88" s="261"/>
      <c r="NRY88" s="265"/>
      <c r="NRZ88" s="266"/>
      <c r="NSA88" s="200"/>
      <c r="NSB88" s="266"/>
      <c r="NSC88" s="261"/>
      <c r="NSD88" s="265"/>
      <c r="NSE88" s="266"/>
      <c r="NSF88" s="200"/>
      <c r="NSG88" s="266"/>
      <c r="NSH88" s="261"/>
      <c r="NSI88" s="265"/>
      <c r="NSJ88" s="266"/>
      <c r="NSK88" s="200"/>
      <c r="NSL88" s="266"/>
      <c r="NSM88" s="261"/>
      <c r="NSN88" s="265"/>
      <c r="NSO88" s="266"/>
      <c r="NSP88" s="200"/>
      <c r="NSQ88" s="266"/>
      <c r="NSR88" s="261"/>
      <c r="NSS88" s="265"/>
      <c r="NST88" s="266"/>
      <c r="NSU88" s="200"/>
      <c r="NSV88" s="266"/>
      <c r="NSW88" s="261"/>
      <c r="NSX88" s="265"/>
      <c r="NSY88" s="266"/>
      <c r="NSZ88" s="200"/>
      <c r="NTA88" s="266"/>
      <c r="NTB88" s="261"/>
      <c r="NTC88" s="265"/>
      <c r="NTD88" s="266"/>
      <c r="NTE88" s="200"/>
      <c r="NTF88" s="266"/>
      <c r="NTG88" s="261"/>
      <c r="NTH88" s="265"/>
      <c r="NTI88" s="266"/>
      <c r="NTJ88" s="200"/>
      <c r="NTK88" s="266"/>
      <c r="NTL88" s="261"/>
      <c r="NTM88" s="265"/>
      <c r="NTN88" s="266"/>
      <c r="NTO88" s="200"/>
      <c r="NTP88" s="266"/>
      <c r="NTQ88" s="261"/>
      <c r="NTR88" s="265"/>
      <c r="NTS88" s="266"/>
      <c r="NTT88" s="200"/>
      <c r="NTU88" s="266"/>
      <c r="NTV88" s="261"/>
      <c r="NTW88" s="265"/>
      <c r="NTX88" s="266"/>
      <c r="NTY88" s="200"/>
      <c r="NTZ88" s="266"/>
      <c r="NUA88" s="261"/>
      <c r="NUB88" s="265"/>
      <c r="NUC88" s="266"/>
      <c r="NUD88" s="200"/>
      <c r="NUE88" s="266"/>
      <c r="NUF88" s="261"/>
      <c r="NUG88" s="265"/>
      <c r="NUH88" s="266"/>
      <c r="NUI88" s="200"/>
      <c r="NUJ88" s="266"/>
      <c r="NUK88" s="261"/>
      <c r="NUL88" s="265"/>
      <c r="NUM88" s="266"/>
      <c r="NUN88" s="200"/>
      <c r="NUO88" s="266"/>
      <c r="NUP88" s="261"/>
      <c r="NUQ88" s="265"/>
      <c r="NUR88" s="266"/>
      <c r="NUS88" s="200"/>
      <c r="NUT88" s="266"/>
      <c r="NUU88" s="261"/>
      <c r="NUV88" s="265"/>
      <c r="NUW88" s="266"/>
      <c r="NUX88" s="200"/>
      <c r="NUY88" s="266"/>
      <c r="NUZ88" s="261"/>
      <c r="NVA88" s="265"/>
      <c r="NVB88" s="266"/>
      <c r="NVC88" s="200"/>
      <c r="NVD88" s="266"/>
      <c r="NVE88" s="261"/>
      <c r="NVF88" s="265"/>
      <c r="NVG88" s="266"/>
      <c r="NVH88" s="200"/>
      <c r="NVI88" s="266"/>
      <c r="NVJ88" s="261"/>
      <c r="NVK88" s="265"/>
      <c r="NVL88" s="266"/>
      <c r="NVM88" s="200"/>
      <c r="NVN88" s="266"/>
      <c r="NVO88" s="261"/>
      <c r="NVP88" s="265"/>
      <c r="NVQ88" s="266"/>
      <c r="NVR88" s="200"/>
      <c r="NVS88" s="266"/>
      <c r="NVT88" s="261"/>
      <c r="NVU88" s="265"/>
      <c r="NVV88" s="266"/>
      <c r="NVW88" s="200"/>
      <c r="NVX88" s="266"/>
      <c r="NVY88" s="261"/>
      <c r="NVZ88" s="265"/>
      <c r="NWA88" s="266"/>
      <c r="NWB88" s="200"/>
      <c r="NWC88" s="266"/>
      <c r="NWD88" s="261"/>
      <c r="NWE88" s="265"/>
      <c r="NWF88" s="266"/>
      <c r="NWG88" s="200"/>
      <c r="NWH88" s="266"/>
      <c r="NWI88" s="261"/>
      <c r="NWJ88" s="265"/>
      <c r="NWK88" s="266"/>
      <c r="NWL88" s="200"/>
      <c r="NWM88" s="266"/>
      <c r="NWN88" s="261"/>
      <c r="NWO88" s="265"/>
      <c r="NWP88" s="266"/>
      <c r="NWQ88" s="200"/>
      <c r="NWR88" s="266"/>
      <c r="NWS88" s="261"/>
      <c r="NWT88" s="265"/>
      <c r="NWU88" s="266"/>
      <c r="NWV88" s="200"/>
      <c r="NWW88" s="266"/>
      <c r="NWX88" s="261"/>
      <c r="NWY88" s="265"/>
      <c r="NWZ88" s="266"/>
      <c r="NXA88" s="200"/>
      <c r="NXB88" s="266"/>
      <c r="NXC88" s="261"/>
      <c r="NXD88" s="265"/>
      <c r="NXE88" s="266"/>
      <c r="NXF88" s="200"/>
      <c r="NXG88" s="266"/>
      <c r="NXH88" s="261"/>
      <c r="NXI88" s="265"/>
      <c r="NXJ88" s="266"/>
      <c r="NXK88" s="200"/>
      <c r="NXL88" s="266"/>
      <c r="NXM88" s="261"/>
      <c r="NXN88" s="265"/>
      <c r="NXO88" s="266"/>
      <c r="NXP88" s="200"/>
      <c r="NXQ88" s="266"/>
      <c r="NXR88" s="261"/>
      <c r="NXS88" s="265"/>
      <c r="NXT88" s="266"/>
      <c r="NXU88" s="200"/>
      <c r="NXV88" s="266"/>
      <c r="NXW88" s="261"/>
      <c r="NXX88" s="265"/>
      <c r="NXY88" s="266"/>
      <c r="NXZ88" s="200"/>
      <c r="NYA88" s="266"/>
      <c r="NYB88" s="261"/>
      <c r="NYC88" s="265"/>
      <c r="NYD88" s="266"/>
      <c r="NYE88" s="200"/>
      <c r="NYF88" s="266"/>
      <c r="NYG88" s="261"/>
      <c r="NYH88" s="265"/>
      <c r="NYI88" s="266"/>
      <c r="NYJ88" s="200"/>
      <c r="NYK88" s="266"/>
      <c r="NYL88" s="261"/>
      <c r="NYM88" s="265"/>
      <c r="NYN88" s="266"/>
      <c r="NYO88" s="200"/>
      <c r="NYP88" s="266"/>
      <c r="NYQ88" s="261"/>
      <c r="NYR88" s="265"/>
      <c r="NYS88" s="266"/>
      <c r="NYT88" s="200"/>
      <c r="NYU88" s="266"/>
      <c r="NYV88" s="261"/>
      <c r="NYW88" s="265"/>
      <c r="NYX88" s="266"/>
      <c r="NYY88" s="200"/>
      <c r="NYZ88" s="266"/>
      <c r="NZA88" s="261"/>
      <c r="NZB88" s="265"/>
      <c r="NZC88" s="266"/>
      <c r="NZD88" s="200"/>
      <c r="NZE88" s="266"/>
      <c r="NZF88" s="261"/>
      <c r="NZG88" s="265"/>
      <c r="NZH88" s="266"/>
      <c r="NZI88" s="200"/>
      <c r="NZJ88" s="266"/>
      <c r="NZK88" s="261"/>
      <c r="NZL88" s="265"/>
      <c r="NZM88" s="266"/>
      <c r="NZN88" s="200"/>
      <c r="NZO88" s="266"/>
      <c r="NZP88" s="261"/>
      <c r="NZQ88" s="265"/>
      <c r="NZR88" s="266"/>
      <c r="NZS88" s="200"/>
      <c r="NZT88" s="266"/>
      <c r="NZU88" s="261"/>
      <c r="NZV88" s="265"/>
      <c r="NZW88" s="266"/>
      <c r="NZX88" s="200"/>
      <c r="NZY88" s="266"/>
      <c r="NZZ88" s="261"/>
      <c r="OAA88" s="265"/>
      <c r="OAB88" s="266"/>
      <c r="OAC88" s="200"/>
      <c r="OAD88" s="266"/>
      <c r="OAE88" s="261"/>
      <c r="OAF88" s="265"/>
      <c r="OAG88" s="266"/>
      <c r="OAH88" s="200"/>
      <c r="OAI88" s="266"/>
      <c r="OAJ88" s="261"/>
      <c r="OAK88" s="265"/>
      <c r="OAL88" s="266"/>
      <c r="OAM88" s="200"/>
      <c r="OAN88" s="266"/>
      <c r="OAO88" s="261"/>
      <c r="OAP88" s="265"/>
      <c r="OAQ88" s="266"/>
      <c r="OAR88" s="200"/>
      <c r="OAS88" s="266"/>
      <c r="OAT88" s="261"/>
      <c r="OAU88" s="265"/>
      <c r="OAV88" s="266"/>
      <c r="OAW88" s="200"/>
      <c r="OAX88" s="266"/>
      <c r="OAY88" s="261"/>
      <c r="OAZ88" s="265"/>
      <c r="OBA88" s="266"/>
      <c r="OBB88" s="200"/>
      <c r="OBC88" s="266"/>
      <c r="OBD88" s="261"/>
      <c r="OBE88" s="265"/>
      <c r="OBF88" s="266"/>
      <c r="OBG88" s="200"/>
      <c r="OBH88" s="266"/>
      <c r="OBI88" s="261"/>
      <c r="OBJ88" s="265"/>
      <c r="OBK88" s="266"/>
      <c r="OBL88" s="200"/>
      <c r="OBM88" s="266"/>
      <c r="OBN88" s="261"/>
      <c r="OBO88" s="265"/>
      <c r="OBP88" s="266"/>
      <c r="OBQ88" s="200"/>
      <c r="OBR88" s="266"/>
      <c r="OBS88" s="261"/>
      <c r="OBT88" s="265"/>
      <c r="OBU88" s="266"/>
      <c r="OBV88" s="200"/>
      <c r="OBW88" s="266"/>
      <c r="OBX88" s="261"/>
      <c r="OBY88" s="265"/>
      <c r="OBZ88" s="266"/>
      <c r="OCA88" s="200"/>
      <c r="OCB88" s="266"/>
      <c r="OCC88" s="261"/>
      <c r="OCD88" s="265"/>
      <c r="OCE88" s="266"/>
      <c r="OCF88" s="200"/>
      <c r="OCG88" s="266"/>
      <c r="OCH88" s="261"/>
      <c r="OCI88" s="265"/>
      <c r="OCJ88" s="266"/>
      <c r="OCK88" s="200"/>
      <c r="OCL88" s="266"/>
      <c r="OCM88" s="261"/>
      <c r="OCN88" s="265"/>
      <c r="OCO88" s="266"/>
      <c r="OCP88" s="200"/>
      <c r="OCQ88" s="266"/>
      <c r="OCR88" s="261"/>
      <c r="OCS88" s="265"/>
      <c r="OCT88" s="266"/>
      <c r="OCU88" s="200"/>
      <c r="OCV88" s="266"/>
      <c r="OCW88" s="261"/>
      <c r="OCX88" s="265"/>
      <c r="OCY88" s="266"/>
      <c r="OCZ88" s="200"/>
      <c r="ODA88" s="266"/>
      <c r="ODB88" s="261"/>
      <c r="ODC88" s="265"/>
      <c r="ODD88" s="266"/>
      <c r="ODE88" s="200"/>
      <c r="ODF88" s="266"/>
      <c r="ODG88" s="261"/>
      <c r="ODH88" s="265"/>
      <c r="ODI88" s="266"/>
      <c r="ODJ88" s="200"/>
      <c r="ODK88" s="266"/>
      <c r="ODL88" s="261"/>
      <c r="ODM88" s="265"/>
      <c r="ODN88" s="266"/>
      <c r="ODO88" s="200"/>
      <c r="ODP88" s="266"/>
      <c r="ODQ88" s="261"/>
      <c r="ODR88" s="265"/>
      <c r="ODS88" s="266"/>
      <c r="ODT88" s="200"/>
      <c r="ODU88" s="266"/>
      <c r="ODV88" s="261"/>
      <c r="ODW88" s="265"/>
      <c r="ODX88" s="266"/>
      <c r="ODY88" s="200"/>
      <c r="ODZ88" s="266"/>
      <c r="OEA88" s="261"/>
      <c r="OEB88" s="265"/>
      <c r="OEC88" s="266"/>
      <c r="OED88" s="200"/>
      <c r="OEE88" s="266"/>
      <c r="OEF88" s="261"/>
      <c r="OEG88" s="265"/>
      <c r="OEH88" s="266"/>
      <c r="OEI88" s="200"/>
      <c r="OEJ88" s="266"/>
      <c r="OEK88" s="261"/>
      <c r="OEL88" s="265"/>
      <c r="OEM88" s="266"/>
      <c r="OEN88" s="200"/>
      <c r="OEO88" s="266"/>
      <c r="OEP88" s="261"/>
      <c r="OEQ88" s="265"/>
      <c r="OER88" s="266"/>
      <c r="OES88" s="200"/>
      <c r="OET88" s="266"/>
      <c r="OEU88" s="261"/>
      <c r="OEV88" s="265"/>
      <c r="OEW88" s="266"/>
      <c r="OEX88" s="200"/>
      <c r="OEY88" s="266"/>
      <c r="OEZ88" s="261"/>
      <c r="OFA88" s="265"/>
      <c r="OFB88" s="266"/>
      <c r="OFC88" s="200"/>
      <c r="OFD88" s="266"/>
      <c r="OFE88" s="261"/>
      <c r="OFF88" s="265"/>
      <c r="OFG88" s="266"/>
      <c r="OFH88" s="200"/>
      <c r="OFI88" s="266"/>
      <c r="OFJ88" s="261"/>
      <c r="OFK88" s="265"/>
      <c r="OFL88" s="266"/>
      <c r="OFM88" s="200"/>
      <c r="OFN88" s="266"/>
      <c r="OFO88" s="261"/>
      <c r="OFP88" s="265"/>
      <c r="OFQ88" s="266"/>
      <c r="OFR88" s="200"/>
      <c r="OFS88" s="266"/>
      <c r="OFT88" s="261"/>
      <c r="OFU88" s="265"/>
      <c r="OFV88" s="266"/>
      <c r="OFW88" s="200"/>
      <c r="OFX88" s="266"/>
      <c r="OFY88" s="261"/>
      <c r="OFZ88" s="265"/>
      <c r="OGA88" s="266"/>
      <c r="OGB88" s="200"/>
      <c r="OGC88" s="266"/>
      <c r="OGD88" s="261"/>
      <c r="OGE88" s="265"/>
      <c r="OGF88" s="266"/>
      <c r="OGG88" s="200"/>
      <c r="OGH88" s="266"/>
      <c r="OGI88" s="261"/>
      <c r="OGJ88" s="265"/>
      <c r="OGK88" s="266"/>
      <c r="OGL88" s="200"/>
      <c r="OGM88" s="266"/>
      <c r="OGN88" s="261"/>
      <c r="OGO88" s="265"/>
      <c r="OGP88" s="266"/>
      <c r="OGQ88" s="200"/>
      <c r="OGR88" s="266"/>
      <c r="OGS88" s="261"/>
      <c r="OGT88" s="265"/>
      <c r="OGU88" s="266"/>
      <c r="OGV88" s="200"/>
      <c r="OGW88" s="266"/>
      <c r="OGX88" s="261"/>
      <c r="OGY88" s="265"/>
      <c r="OGZ88" s="266"/>
      <c r="OHA88" s="200"/>
      <c r="OHB88" s="266"/>
      <c r="OHC88" s="261"/>
      <c r="OHD88" s="265"/>
      <c r="OHE88" s="266"/>
      <c r="OHF88" s="200"/>
      <c r="OHG88" s="266"/>
      <c r="OHH88" s="261"/>
      <c r="OHI88" s="265"/>
      <c r="OHJ88" s="266"/>
      <c r="OHK88" s="200"/>
      <c r="OHL88" s="266"/>
      <c r="OHM88" s="261"/>
      <c r="OHN88" s="265"/>
      <c r="OHO88" s="266"/>
      <c r="OHP88" s="200"/>
      <c r="OHQ88" s="266"/>
      <c r="OHR88" s="261"/>
      <c r="OHS88" s="265"/>
      <c r="OHT88" s="266"/>
      <c r="OHU88" s="200"/>
      <c r="OHV88" s="266"/>
      <c r="OHW88" s="261"/>
      <c r="OHX88" s="265"/>
      <c r="OHY88" s="266"/>
      <c r="OHZ88" s="200"/>
      <c r="OIA88" s="266"/>
      <c r="OIB88" s="261"/>
      <c r="OIC88" s="265"/>
      <c r="OID88" s="266"/>
      <c r="OIE88" s="200"/>
      <c r="OIF88" s="266"/>
      <c r="OIG88" s="261"/>
      <c r="OIH88" s="265"/>
      <c r="OII88" s="266"/>
      <c r="OIJ88" s="200"/>
      <c r="OIK88" s="266"/>
      <c r="OIL88" s="261"/>
      <c r="OIM88" s="265"/>
      <c r="OIN88" s="266"/>
      <c r="OIO88" s="200"/>
      <c r="OIP88" s="266"/>
      <c r="OIQ88" s="261"/>
      <c r="OIR88" s="265"/>
      <c r="OIS88" s="266"/>
      <c r="OIT88" s="200"/>
      <c r="OIU88" s="266"/>
      <c r="OIV88" s="261"/>
      <c r="OIW88" s="265"/>
      <c r="OIX88" s="266"/>
      <c r="OIY88" s="200"/>
      <c r="OIZ88" s="266"/>
      <c r="OJA88" s="261"/>
      <c r="OJB88" s="265"/>
      <c r="OJC88" s="266"/>
      <c r="OJD88" s="200"/>
      <c r="OJE88" s="266"/>
      <c r="OJF88" s="261"/>
      <c r="OJG88" s="265"/>
      <c r="OJH88" s="266"/>
      <c r="OJI88" s="200"/>
      <c r="OJJ88" s="266"/>
      <c r="OJK88" s="261"/>
      <c r="OJL88" s="265"/>
      <c r="OJM88" s="266"/>
      <c r="OJN88" s="200"/>
      <c r="OJO88" s="266"/>
      <c r="OJP88" s="261"/>
      <c r="OJQ88" s="265"/>
      <c r="OJR88" s="266"/>
      <c r="OJS88" s="200"/>
      <c r="OJT88" s="266"/>
      <c r="OJU88" s="261"/>
      <c r="OJV88" s="265"/>
      <c r="OJW88" s="266"/>
      <c r="OJX88" s="200"/>
      <c r="OJY88" s="266"/>
      <c r="OJZ88" s="261"/>
      <c r="OKA88" s="265"/>
      <c r="OKB88" s="266"/>
      <c r="OKC88" s="200"/>
      <c r="OKD88" s="266"/>
      <c r="OKE88" s="261"/>
      <c r="OKF88" s="265"/>
      <c r="OKG88" s="266"/>
      <c r="OKH88" s="200"/>
      <c r="OKI88" s="266"/>
      <c r="OKJ88" s="261"/>
      <c r="OKK88" s="265"/>
      <c r="OKL88" s="266"/>
      <c r="OKM88" s="200"/>
      <c r="OKN88" s="266"/>
      <c r="OKO88" s="261"/>
      <c r="OKP88" s="265"/>
      <c r="OKQ88" s="266"/>
      <c r="OKR88" s="200"/>
      <c r="OKS88" s="266"/>
      <c r="OKT88" s="261"/>
      <c r="OKU88" s="265"/>
      <c r="OKV88" s="266"/>
      <c r="OKW88" s="200"/>
      <c r="OKX88" s="266"/>
      <c r="OKY88" s="261"/>
      <c r="OKZ88" s="265"/>
      <c r="OLA88" s="266"/>
      <c r="OLB88" s="200"/>
      <c r="OLC88" s="266"/>
      <c r="OLD88" s="261"/>
      <c r="OLE88" s="265"/>
      <c r="OLF88" s="266"/>
      <c r="OLG88" s="200"/>
      <c r="OLH88" s="266"/>
      <c r="OLI88" s="261"/>
      <c r="OLJ88" s="265"/>
      <c r="OLK88" s="266"/>
      <c r="OLL88" s="200"/>
      <c r="OLM88" s="266"/>
      <c r="OLN88" s="261"/>
      <c r="OLO88" s="265"/>
      <c r="OLP88" s="266"/>
      <c r="OLQ88" s="200"/>
      <c r="OLR88" s="266"/>
      <c r="OLS88" s="261"/>
      <c r="OLT88" s="265"/>
      <c r="OLU88" s="266"/>
      <c r="OLV88" s="200"/>
      <c r="OLW88" s="266"/>
      <c r="OLX88" s="261"/>
      <c r="OLY88" s="265"/>
      <c r="OLZ88" s="266"/>
      <c r="OMA88" s="200"/>
      <c r="OMB88" s="266"/>
      <c r="OMC88" s="261"/>
      <c r="OMD88" s="265"/>
      <c r="OME88" s="266"/>
      <c r="OMF88" s="200"/>
      <c r="OMG88" s="266"/>
      <c r="OMH88" s="261"/>
      <c r="OMI88" s="265"/>
      <c r="OMJ88" s="266"/>
      <c r="OMK88" s="200"/>
      <c r="OML88" s="266"/>
      <c r="OMM88" s="261"/>
      <c r="OMN88" s="265"/>
      <c r="OMO88" s="266"/>
      <c r="OMP88" s="200"/>
      <c r="OMQ88" s="266"/>
      <c r="OMR88" s="261"/>
      <c r="OMS88" s="265"/>
      <c r="OMT88" s="266"/>
      <c r="OMU88" s="200"/>
      <c r="OMV88" s="266"/>
      <c r="OMW88" s="261"/>
      <c r="OMX88" s="265"/>
      <c r="OMY88" s="266"/>
      <c r="OMZ88" s="200"/>
      <c r="ONA88" s="266"/>
      <c r="ONB88" s="261"/>
      <c r="ONC88" s="265"/>
      <c r="OND88" s="266"/>
      <c r="ONE88" s="200"/>
      <c r="ONF88" s="266"/>
      <c r="ONG88" s="261"/>
      <c r="ONH88" s="265"/>
      <c r="ONI88" s="266"/>
      <c r="ONJ88" s="200"/>
      <c r="ONK88" s="266"/>
      <c r="ONL88" s="261"/>
      <c r="ONM88" s="265"/>
      <c r="ONN88" s="266"/>
      <c r="ONO88" s="200"/>
      <c r="ONP88" s="266"/>
      <c r="ONQ88" s="261"/>
      <c r="ONR88" s="265"/>
      <c r="ONS88" s="266"/>
      <c r="ONT88" s="200"/>
      <c r="ONU88" s="266"/>
      <c r="ONV88" s="261"/>
      <c r="ONW88" s="265"/>
      <c r="ONX88" s="266"/>
      <c r="ONY88" s="200"/>
      <c r="ONZ88" s="266"/>
      <c r="OOA88" s="261"/>
      <c r="OOB88" s="265"/>
      <c r="OOC88" s="266"/>
      <c r="OOD88" s="200"/>
      <c r="OOE88" s="266"/>
      <c r="OOF88" s="261"/>
      <c r="OOG88" s="265"/>
      <c r="OOH88" s="266"/>
      <c r="OOI88" s="200"/>
      <c r="OOJ88" s="266"/>
      <c r="OOK88" s="261"/>
      <c r="OOL88" s="265"/>
      <c r="OOM88" s="266"/>
      <c r="OON88" s="200"/>
      <c r="OOO88" s="266"/>
      <c r="OOP88" s="261"/>
      <c r="OOQ88" s="265"/>
      <c r="OOR88" s="266"/>
      <c r="OOS88" s="200"/>
      <c r="OOT88" s="266"/>
      <c r="OOU88" s="261"/>
      <c r="OOV88" s="265"/>
      <c r="OOW88" s="266"/>
      <c r="OOX88" s="200"/>
      <c r="OOY88" s="266"/>
      <c r="OOZ88" s="261"/>
      <c r="OPA88" s="265"/>
      <c r="OPB88" s="266"/>
      <c r="OPC88" s="200"/>
      <c r="OPD88" s="266"/>
      <c r="OPE88" s="261"/>
      <c r="OPF88" s="265"/>
      <c r="OPG88" s="266"/>
      <c r="OPH88" s="200"/>
      <c r="OPI88" s="266"/>
      <c r="OPJ88" s="261"/>
      <c r="OPK88" s="265"/>
      <c r="OPL88" s="266"/>
      <c r="OPM88" s="200"/>
      <c r="OPN88" s="266"/>
      <c r="OPO88" s="261"/>
      <c r="OPP88" s="265"/>
      <c r="OPQ88" s="266"/>
      <c r="OPR88" s="200"/>
      <c r="OPS88" s="266"/>
      <c r="OPT88" s="261"/>
      <c r="OPU88" s="265"/>
      <c r="OPV88" s="266"/>
      <c r="OPW88" s="200"/>
      <c r="OPX88" s="266"/>
      <c r="OPY88" s="261"/>
      <c r="OPZ88" s="265"/>
      <c r="OQA88" s="266"/>
      <c r="OQB88" s="200"/>
      <c r="OQC88" s="266"/>
      <c r="OQD88" s="261"/>
      <c r="OQE88" s="265"/>
      <c r="OQF88" s="266"/>
      <c r="OQG88" s="200"/>
      <c r="OQH88" s="266"/>
      <c r="OQI88" s="261"/>
      <c r="OQJ88" s="265"/>
      <c r="OQK88" s="266"/>
      <c r="OQL88" s="200"/>
      <c r="OQM88" s="266"/>
      <c r="OQN88" s="261"/>
      <c r="OQO88" s="265"/>
      <c r="OQP88" s="266"/>
      <c r="OQQ88" s="200"/>
      <c r="OQR88" s="266"/>
      <c r="OQS88" s="261"/>
      <c r="OQT88" s="265"/>
      <c r="OQU88" s="266"/>
      <c r="OQV88" s="200"/>
      <c r="OQW88" s="266"/>
      <c r="OQX88" s="261"/>
      <c r="OQY88" s="265"/>
      <c r="OQZ88" s="266"/>
      <c r="ORA88" s="200"/>
      <c r="ORB88" s="266"/>
      <c r="ORC88" s="261"/>
      <c r="ORD88" s="265"/>
      <c r="ORE88" s="266"/>
      <c r="ORF88" s="200"/>
      <c r="ORG88" s="266"/>
      <c r="ORH88" s="261"/>
      <c r="ORI88" s="265"/>
      <c r="ORJ88" s="266"/>
      <c r="ORK88" s="200"/>
      <c r="ORL88" s="266"/>
      <c r="ORM88" s="261"/>
      <c r="ORN88" s="265"/>
      <c r="ORO88" s="266"/>
      <c r="ORP88" s="200"/>
      <c r="ORQ88" s="266"/>
      <c r="ORR88" s="261"/>
      <c r="ORS88" s="265"/>
      <c r="ORT88" s="266"/>
      <c r="ORU88" s="200"/>
      <c r="ORV88" s="266"/>
      <c r="ORW88" s="261"/>
      <c r="ORX88" s="265"/>
      <c r="ORY88" s="266"/>
      <c r="ORZ88" s="200"/>
      <c r="OSA88" s="266"/>
      <c r="OSB88" s="261"/>
      <c r="OSC88" s="265"/>
      <c r="OSD88" s="266"/>
      <c r="OSE88" s="200"/>
      <c r="OSF88" s="266"/>
      <c r="OSG88" s="261"/>
      <c r="OSH88" s="265"/>
      <c r="OSI88" s="266"/>
      <c r="OSJ88" s="200"/>
      <c r="OSK88" s="266"/>
      <c r="OSL88" s="261"/>
      <c r="OSM88" s="265"/>
      <c r="OSN88" s="266"/>
      <c r="OSO88" s="200"/>
      <c r="OSP88" s="266"/>
      <c r="OSQ88" s="261"/>
      <c r="OSR88" s="265"/>
      <c r="OSS88" s="266"/>
      <c r="OST88" s="200"/>
      <c r="OSU88" s="266"/>
      <c r="OSV88" s="261"/>
      <c r="OSW88" s="265"/>
      <c r="OSX88" s="266"/>
      <c r="OSY88" s="200"/>
      <c r="OSZ88" s="266"/>
      <c r="OTA88" s="261"/>
      <c r="OTB88" s="265"/>
      <c r="OTC88" s="266"/>
      <c r="OTD88" s="200"/>
      <c r="OTE88" s="266"/>
      <c r="OTF88" s="261"/>
      <c r="OTG88" s="265"/>
      <c r="OTH88" s="266"/>
      <c r="OTI88" s="200"/>
      <c r="OTJ88" s="266"/>
      <c r="OTK88" s="261"/>
      <c r="OTL88" s="265"/>
      <c r="OTM88" s="266"/>
      <c r="OTN88" s="200"/>
      <c r="OTO88" s="266"/>
      <c r="OTP88" s="261"/>
      <c r="OTQ88" s="265"/>
      <c r="OTR88" s="266"/>
      <c r="OTS88" s="200"/>
      <c r="OTT88" s="266"/>
      <c r="OTU88" s="261"/>
      <c r="OTV88" s="265"/>
      <c r="OTW88" s="266"/>
      <c r="OTX88" s="200"/>
      <c r="OTY88" s="266"/>
      <c r="OTZ88" s="261"/>
      <c r="OUA88" s="265"/>
      <c r="OUB88" s="266"/>
      <c r="OUC88" s="200"/>
      <c r="OUD88" s="266"/>
      <c r="OUE88" s="261"/>
      <c r="OUF88" s="265"/>
      <c r="OUG88" s="266"/>
      <c r="OUH88" s="200"/>
      <c r="OUI88" s="266"/>
      <c r="OUJ88" s="261"/>
      <c r="OUK88" s="265"/>
      <c r="OUL88" s="266"/>
      <c r="OUM88" s="200"/>
      <c r="OUN88" s="266"/>
      <c r="OUO88" s="261"/>
      <c r="OUP88" s="265"/>
      <c r="OUQ88" s="266"/>
      <c r="OUR88" s="200"/>
      <c r="OUS88" s="266"/>
      <c r="OUT88" s="261"/>
      <c r="OUU88" s="265"/>
      <c r="OUV88" s="266"/>
      <c r="OUW88" s="200"/>
      <c r="OUX88" s="266"/>
      <c r="OUY88" s="261"/>
      <c r="OUZ88" s="265"/>
      <c r="OVA88" s="266"/>
      <c r="OVB88" s="200"/>
      <c r="OVC88" s="266"/>
      <c r="OVD88" s="261"/>
      <c r="OVE88" s="265"/>
      <c r="OVF88" s="266"/>
      <c r="OVG88" s="200"/>
      <c r="OVH88" s="266"/>
      <c r="OVI88" s="261"/>
      <c r="OVJ88" s="265"/>
      <c r="OVK88" s="266"/>
      <c r="OVL88" s="200"/>
      <c r="OVM88" s="266"/>
      <c r="OVN88" s="261"/>
      <c r="OVO88" s="265"/>
      <c r="OVP88" s="266"/>
      <c r="OVQ88" s="200"/>
      <c r="OVR88" s="266"/>
      <c r="OVS88" s="261"/>
      <c r="OVT88" s="265"/>
      <c r="OVU88" s="266"/>
      <c r="OVV88" s="200"/>
      <c r="OVW88" s="266"/>
      <c r="OVX88" s="261"/>
      <c r="OVY88" s="265"/>
      <c r="OVZ88" s="266"/>
      <c r="OWA88" s="200"/>
      <c r="OWB88" s="266"/>
      <c r="OWC88" s="261"/>
      <c r="OWD88" s="265"/>
      <c r="OWE88" s="266"/>
      <c r="OWF88" s="200"/>
      <c r="OWG88" s="266"/>
      <c r="OWH88" s="261"/>
      <c r="OWI88" s="265"/>
      <c r="OWJ88" s="266"/>
      <c r="OWK88" s="200"/>
      <c r="OWL88" s="266"/>
      <c r="OWM88" s="261"/>
      <c r="OWN88" s="265"/>
      <c r="OWO88" s="266"/>
      <c r="OWP88" s="200"/>
      <c r="OWQ88" s="266"/>
      <c r="OWR88" s="261"/>
      <c r="OWS88" s="265"/>
      <c r="OWT88" s="266"/>
      <c r="OWU88" s="200"/>
      <c r="OWV88" s="266"/>
      <c r="OWW88" s="261"/>
      <c r="OWX88" s="265"/>
      <c r="OWY88" s="266"/>
      <c r="OWZ88" s="200"/>
      <c r="OXA88" s="266"/>
      <c r="OXB88" s="261"/>
      <c r="OXC88" s="265"/>
      <c r="OXD88" s="266"/>
      <c r="OXE88" s="200"/>
      <c r="OXF88" s="266"/>
      <c r="OXG88" s="261"/>
      <c r="OXH88" s="265"/>
      <c r="OXI88" s="266"/>
      <c r="OXJ88" s="200"/>
      <c r="OXK88" s="266"/>
      <c r="OXL88" s="261"/>
      <c r="OXM88" s="265"/>
      <c r="OXN88" s="266"/>
      <c r="OXO88" s="200"/>
      <c r="OXP88" s="266"/>
      <c r="OXQ88" s="261"/>
      <c r="OXR88" s="265"/>
      <c r="OXS88" s="266"/>
      <c r="OXT88" s="200"/>
      <c r="OXU88" s="266"/>
      <c r="OXV88" s="261"/>
      <c r="OXW88" s="265"/>
      <c r="OXX88" s="266"/>
      <c r="OXY88" s="200"/>
      <c r="OXZ88" s="266"/>
      <c r="OYA88" s="261"/>
      <c r="OYB88" s="265"/>
      <c r="OYC88" s="266"/>
      <c r="OYD88" s="200"/>
      <c r="OYE88" s="266"/>
      <c r="OYF88" s="261"/>
      <c r="OYG88" s="265"/>
      <c r="OYH88" s="266"/>
      <c r="OYI88" s="200"/>
      <c r="OYJ88" s="266"/>
      <c r="OYK88" s="261"/>
      <c r="OYL88" s="265"/>
      <c r="OYM88" s="266"/>
      <c r="OYN88" s="200"/>
      <c r="OYO88" s="266"/>
      <c r="OYP88" s="261"/>
      <c r="OYQ88" s="265"/>
      <c r="OYR88" s="266"/>
      <c r="OYS88" s="200"/>
      <c r="OYT88" s="266"/>
      <c r="OYU88" s="261"/>
      <c r="OYV88" s="265"/>
      <c r="OYW88" s="266"/>
      <c r="OYX88" s="200"/>
      <c r="OYY88" s="266"/>
      <c r="OYZ88" s="261"/>
      <c r="OZA88" s="265"/>
      <c r="OZB88" s="266"/>
      <c r="OZC88" s="200"/>
      <c r="OZD88" s="266"/>
      <c r="OZE88" s="261"/>
      <c r="OZF88" s="265"/>
      <c r="OZG88" s="266"/>
      <c r="OZH88" s="200"/>
      <c r="OZI88" s="266"/>
      <c r="OZJ88" s="261"/>
      <c r="OZK88" s="265"/>
      <c r="OZL88" s="266"/>
      <c r="OZM88" s="200"/>
      <c r="OZN88" s="266"/>
      <c r="OZO88" s="261"/>
      <c r="OZP88" s="265"/>
      <c r="OZQ88" s="266"/>
      <c r="OZR88" s="200"/>
      <c r="OZS88" s="266"/>
      <c r="OZT88" s="261"/>
      <c r="OZU88" s="265"/>
      <c r="OZV88" s="266"/>
      <c r="OZW88" s="200"/>
      <c r="OZX88" s="266"/>
      <c r="OZY88" s="261"/>
      <c r="OZZ88" s="265"/>
      <c r="PAA88" s="266"/>
      <c r="PAB88" s="200"/>
      <c r="PAC88" s="266"/>
      <c r="PAD88" s="261"/>
      <c r="PAE88" s="265"/>
      <c r="PAF88" s="266"/>
      <c r="PAG88" s="200"/>
      <c r="PAH88" s="266"/>
      <c r="PAI88" s="261"/>
      <c r="PAJ88" s="265"/>
      <c r="PAK88" s="266"/>
      <c r="PAL88" s="200"/>
      <c r="PAM88" s="266"/>
      <c r="PAN88" s="261"/>
      <c r="PAO88" s="265"/>
      <c r="PAP88" s="266"/>
      <c r="PAQ88" s="200"/>
      <c r="PAR88" s="266"/>
      <c r="PAS88" s="261"/>
      <c r="PAT88" s="265"/>
      <c r="PAU88" s="266"/>
      <c r="PAV88" s="200"/>
      <c r="PAW88" s="266"/>
      <c r="PAX88" s="261"/>
      <c r="PAY88" s="265"/>
      <c r="PAZ88" s="266"/>
      <c r="PBA88" s="200"/>
      <c r="PBB88" s="266"/>
      <c r="PBC88" s="261"/>
      <c r="PBD88" s="265"/>
      <c r="PBE88" s="266"/>
      <c r="PBF88" s="200"/>
      <c r="PBG88" s="266"/>
      <c r="PBH88" s="261"/>
      <c r="PBI88" s="265"/>
      <c r="PBJ88" s="266"/>
      <c r="PBK88" s="200"/>
      <c r="PBL88" s="266"/>
      <c r="PBM88" s="261"/>
      <c r="PBN88" s="265"/>
      <c r="PBO88" s="266"/>
      <c r="PBP88" s="200"/>
      <c r="PBQ88" s="266"/>
      <c r="PBR88" s="261"/>
      <c r="PBS88" s="265"/>
      <c r="PBT88" s="266"/>
      <c r="PBU88" s="200"/>
      <c r="PBV88" s="266"/>
      <c r="PBW88" s="261"/>
      <c r="PBX88" s="265"/>
      <c r="PBY88" s="266"/>
      <c r="PBZ88" s="200"/>
      <c r="PCA88" s="266"/>
      <c r="PCB88" s="261"/>
      <c r="PCC88" s="265"/>
      <c r="PCD88" s="266"/>
      <c r="PCE88" s="200"/>
      <c r="PCF88" s="266"/>
      <c r="PCG88" s="261"/>
      <c r="PCH88" s="265"/>
      <c r="PCI88" s="266"/>
      <c r="PCJ88" s="200"/>
      <c r="PCK88" s="266"/>
      <c r="PCL88" s="261"/>
      <c r="PCM88" s="265"/>
      <c r="PCN88" s="266"/>
      <c r="PCO88" s="200"/>
      <c r="PCP88" s="266"/>
      <c r="PCQ88" s="261"/>
      <c r="PCR88" s="265"/>
      <c r="PCS88" s="266"/>
      <c r="PCT88" s="200"/>
      <c r="PCU88" s="266"/>
      <c r="PCV88" s="261"/>
      <c r="PCW88" s="265"/>
      <c r="PCX88" s="266"/>
      <c r="PCY88" s="200"/>
      <c r="PCZ88" s="266"/>
      <c r="PDA88" s="261"/>
      <c r="PDB88" s="265"/>
      <c r="PDC88" s="266"/>
      <c r="PDD88" s="200"/>
      <c r="PDE88" s="266"/>
      <c r="PDF88" s="261"/>
      <c r="PDG88" s="265"/>
      <c r="PDH88" s="266"/>
      <c r="PDI88" s="200"/>
      <c r="PDJ88" s="266"/>
      <c r="PDK88" s="261"/>
      <c r="PDL88" s="265"/>
      <c r="PDM88" s="266"/>
      <c r="PDN88" s="200"/>
      <c r="PDO88" s="266"/>
      <c r="PDP88" s="261"/>
      <c r="PDQ88" s="265"/>
      <c r="PDR88" s="266"/>
      <c r="PDS88" s="200"/>
      <c r="PDT88" s="266"/>
      <c r="PDU88" s="261"/>
      <c r="PDV88" s="265"/>
      <c r="PDW88" s="266"/>
      <c r="PDX88" s="200"/>
      <c r="PDY88" s="266"/>
      <c r="PDZ88" s="261"/>
      <c r="PEA88" s="265"/>
      <c r="PEB88" s="266"/>
      <c r="PEC88" s="200"/>
      <c r="PED88" s="266"/>
      <c r="PEE88" s="261"/>
      <c r="PEF88" s="265"/>
      <c r="PEG88" s="266"/>
      <c r="PEH88" s="200"/>
      <c r="PEI88" s="266"/>
      <c r="PEJ88" s="261"/>
      <c r="PEK88" s="265"/>
      <c r="PEL88" s="266"/>
      <c r="PEM88" s="200"/>
      <c r="PEN88" s="266"/>
      <c r="PEO88" s="261"/>
      <c r="PEP88" s="265"/>
      <c r="PEQ88" s="266"/>
      <c r="PER88" s="200"/>
      <c r="PES88" s="266"/>
      <c r="PET88" s="261"/>
      <c r="PEU88" s="265"/>
      <c r="PEV88" s="266"/>
      <c r="PEW88" s="200"/>
      <c r="PEX88" s="266"/>
      <c r="PEY88" s="261"/>
      <c r="PEZ88" s="265"/>
      <c r="PFA88" s="266"/>
      <c r="PFB88" s="200"/>
      <c r="PFC88" s="266"/>
      <c r="PFD88" s="261"/>
      <c r="PFE88" s="265"/>
      <c r="PFF88" s="266"/>
      <c r="PFG88" s="200"/>
      <c r="PFH88" s="266"/>
      <c r="PFI88" s="261"/>
      <c r="PFJ88" s="265"/>
      <c r="PFK88" s="266"/>
      <c r="PFL88" s="200"/>
      <c r="PFM88" s="266"/>
      <c r="PFN88" s="261"/>
      <c r="PFO88" s="265"/>
      <c r="PFP88" s="266"/>
      <c r="PFQ88" s="200"/>
      <c r="PFR88" s="266"/>
      <c r="PFS88" s="261"/>
      <c r="PFT88" s="265"/>
      <c r="PFU88" s="266"/>
      <c r="PFV88" s="200"/>
      <c r="PFW88" s="266"/>
      <c r="PFX88" s="261"/>
      <c r="PFY88" s="265"/>
      <c r="PFZ88" s="266"/>
      <c r="PGA88" s="200"/>
      <c r="PGB88" s="266"/>
      <c r="PGC88" s="261"/>
      <c r="PGD88" s="265"/>
      <c r="PGE88" s="266"/>
      <c r="PGF88" s="200"/>
      <c r="PGG88" s="266"/>
      <c r="PGH88" s="261"/>
      <c r="PGI88" s="265"/>
      <c r="PGJ88" s="266"/>
      <c r="PGK88" s="200"/>
      <c r="PGL88" s="266"/>
      <c r="PGM88" s="261"/>
      <c r="PGN88" s="265"/>
      <c r="PGO88" s="266"/>
      <c r="PGP88" s="200"/>
      <c r="PGQ88" s="266"/>
      <c r="PGR88" s="261"/>
      <c r="PGS88" s="265"/>
      <c r="PGT88" s="266"/>
      <c r="PGU88" s="200"/>
      <c r="PGV88" s="266"/>
      <c r="PGW88" s="261"/>
      <c r="PGX88" s="265"/>
      <c r="PGY88" s="266"/>
      <c r="PGZ88" s="200"/>
      <c r="PHA88" s="266"/>
      <c r="PHB88" s="261"/>
      <c r="PHC88" s="265"/>
      <c r="PHD88" s="266"/>
      <c r="PHE88" s="200"/>
      <c r="PHF88" s="266"/>
      <c r="PHG88" s="261"/>
      <c r="PHH88" s="265"/>
      <c r="PHI88" s="266"/>
      <c r="PHJ88" s="200"/>
      <c r="PHK88" s="266"/>
      <c r="PHL88" s="261"/>
      <c r="PHM88" s="265"/>
      <c r="PHN88" s="266"/>
      <c r="PHO88" s="200"/>
      <c r="PHP88" s="266"/>
      <c r="PHQ88" s="261"/>
      <c r="PHR88" s="265"/>
      <c r="PHS88" s="266"/>
      <c r="PHT88" s="200"/>
      <c r="PHU88" s="266"/>
      <c r="PHV88" s="261"/>
      <c r="PHW88" s="265"/>
      <c r="PHX88" s="266"/>
      <c r="PHY88" s="200"/>
      <c r="PHZ88" s="266"/>
      <c r="PIA88" s="261"/>
      <c r="PIB88" s="265"/>
      <c r="PIC88" s="266"/>
      <c r="PID88" s="200"/>
      <c r="PIE88" s="266"/>
      <c r="PIF88" s="261"/>
      <c r="PIG88" s="265"/>
      <c r="PIH88" s="266"/>
      <c r="PII88" s="200"/>
      <c r="PIJ88" s="266"/>
      <c r="PIK88" s="261"/>
      <c r="PIL88" s="265"/>
      <c r="PIM88" s="266"/>
      <c r="PIN88" s="200"/>
      <c r="PIO88" s="266"/>
      <c r="PIP88" s="261"/>
      <c r="PIQ88" s="265"/>
      <c r="PIR88" s="266"/>
      <c r="PIS88" s="200"/>
      <c r="PIT88" s="266"/>
      <c r="PIU88" s="261"/>
      <c r="PIV88" s="265"/>
      <c r="PIW88" s="266"/>
      <c r="PIX88" s="200"/>
      <c r="PIY88" s="266"/>
      <c r="PIZ88" s="261"/>
      <c r="PJA88" s="265"/>
      <c r="PJB88" s="266"/>
      <c r="PJC88" s="200"/>
      <c r="PJD88" s="266"/>
      <c r="PJE88" s="261"/>
      <c r="PJF88" s="265"/>
      <c r="PJG88" s="266"/>
      <c r="PJH88" s="200"/>
      <c r="PJI88" s="266"/>
      <c r="PJJ88" s="261"/>
      <c r="PJK88" s="265"/>
      <c r="PJL88" s="266"/>
      <c r="PJM88" s="200"/>
      <c r="PJN88" s="266"/>
      <c r="PJO88" s="261"/>
      <c r="PJP88" s="265"/>
      <c r="PJQ88" s="266"/>
      <c r="PJR88" s="200"/>
      <c r="PJS88" s="266"/>
      <c r="PJT88" s="261"/>
      <c r="PJU88" s="265"/>
      <c r="PJV88" s="266"/>
      <c r="PJW88" s="200"/>
      <c r="PJX88" s="266"/>
      <c r="PJY88" s="261"/>
      <c r="PJZ88" s="265"/>
      <c r="PKA88" s="266"/>
      <c r="PKB88" s="200"/>
      <c r="PKC88" s="266"/>
      <c r="PKD88" s="261"/>
      <c r="PKE88" s="265"/>
      <c r="PKF88" s="266"/>
      <c r="PKG88" s="200"/>
      <c r="PKH88" s="266"/>
      <c r="PKI88" s="261"/>
      <c r="PKJ88" s="265"/>
      <c r="PKK88" s="266"/>
      <c r="PKL88" s="200"/>
      <c r="PKM88" s="266"/>
      <c r="PKN88" s="261"/>
      <c r="PKO88" s="265"/>
      <c r="PKP88" s="266"/>
      <c r="PKQ88" s="200"/>
      <c r="PKR88" s="266"/>
      <c r="PKS88" s="261"/>
      <c r="PKT88" s="265"/>
      <c r="PKU88" s="266"/>
      <c r="PKV88" s="200"/>
      <c r="PKW88" s="266"/>
      <c r="PKX88" s="261"/>
      <c r="PKY88" s="265"/>
      <c r="PKZ88" s="266"/>
      <c r="PLA88" s="200"/>
      <c r="PLB88" s="266"/>
      <c r="PLC88" s="261"/>
      <c r="PLD88" s="265"/>
      <c r="PLE88" s="266"/>
      <c r="PLF88" s="200"/>
      <c r="PLG88" s="266"/>
      <c r="PLH88" s="261"/>
      <c r="PLI88" s="265"/>
      <c r="PLJ88" s="266"/>
      <c r="PLK88" s="200"/>
      <c r="PLL88" s="266"/>
      <c r="PLM88" s="261"/>
      <c r="PLN88" s="265"/>
      <c r="PLO88" s="266"/>
      <c r="PLP88" s="200"/>
      <c r="PLQ88" s="266"/>
      <c r="PLR88" s="261"/>
      <c r="PLS88" s="265"/>
      <c r="PLT88" s="266"/>
      <c r="PLU88" s="200"/>
      <c r="PLV88" s="266"/>
      <c r="PLW88" s="261"/>
      <c r="PLX88" s="265"/>
      <c r="PLY88" s="266"/>
      <c r="PLZ88" s="200"/>
      <c r="PMA88" s="266"/>
      <c r="PMB88" s="261"/>
      <c r="PMC88" s="265"/>
      <c r="PMD88" s="266"/>
      <c r="PME88" s="200"/>
      <c r="PMF88" s="266"/>
      <c r="PMG88" s="261"/>
      <c r="PMH88" s="265"/>
      <c r="PMI88" s="266"/>
      <c r="PMJ88" s="200"/>
      <c r="PMK88" s="266"/>
      <c r="PML88" s="261"/>
      <c r="PMM88" s="265"/>
      <c r="PMN88" s="266"/>
      <c r="PMO88" s="200"/>
      <c r="PMP88" s="266"/>
      <c r="PMQ88" s="261"/>
      <c r="PMR88" s="265"/>
      <c r="PMS88" s="266"/>
      <c r="PMT88" s="200"/>
      <c r="PMU88" s="266"/>
      <c r="PMV88" s="261"/>
      <c r="PMW88" s="265"/>
      <c r="PMX88" s="266"/>
      <c r="PMY88" s="200"/>
      <c r="PMZ88" s="266"/>
      <c r="PNA88" s="261"/>
      <c r="PNB88" s="265"/>
      <c r="PNC88" s="266"/>
      <c r="PND88" s="200"/>
      <c r="PNE88" s="266"/>
      <c r="PNF88" s="261"/>
      <c r="PNG88" s="265"/>
      <c r="PNH88" s="266"/>
      <c r="PNI88" s="200"/>
      <c r="PNJ88" s="266"/>
      <c r="PNK88" s="261"/>
      <c r="PNL88" s="265"/>
      <c r="PNM88" s="266"/>
      <c r="PNN88" s="200"/>
      <c r="PNO88" s="266"/>
      <c r="PNP88" s="261"/>
      <c r="PNQ88" s="265"/>
      <c r="PNR88" s="266"/>
      <c r="PNS88" s="200"/>
      <c r="PNT88" s="266"/>
      <c r="PNU88" s="261"/>
      <c r="PNV88" s="265"/>
      <c r="PNW88" s="266"/>
      <c r="PNX88" s="200"/>
      <c r="PNY88" s="266"/>
      <c r="PNZ88" s="261"/>
      <c r="POA88" s="265"/>
      <c r="POB88" s="266"/>
      <c r="POC88" s="200"/>
      <c r="POD88" s="266"/>
      <c r="POE88" s="261"/>
      <c r="POF88" s="265"/>
      <c r="POG88" s="266"/>
      <c r="POH88" s="200"/>
      <c r="POI88" s="266"/>
      <c r="POJ88" s="261"/>
      <c r="POK88" s="265"/>
      <c r="POL88" s="266"/>
      <c r="POM88" s="200"/>
      <c r="PON88" s="266"/>
      <c r="POO88" s="261"/>
      <c r="POP88" s="265"/>
      <c r="POQ88" s="266"/>
      <c r="POR88" s="200"/>
      <c r="POS88" s="266"/>
      <c r="POT88" s="261"/>
      <c r="POU88" s="265"/>
      <c r="POV88" s="266"/>
      <c r="POW88" s="200"/>
      <c r="POX88" s="266"/>
      <c r="POY88" s="261"/>
      <c r="POZ88" s="265"/>
      <c r="PPA88" s="266"/>
      <c r="PPB88" s="200"/>
      <c r="PPC88" s="266"/>
      <c r="PPD88" s="261"/>
      <c r="PPE88" s="265"/>
      <c r="PPF88" s="266"/>
      <c r="PPG88" s="200"/>
      <c r="PPH88" s="266"/>
      <c r="PPI88" s="261"/>
      <c r="PPJ88" s="265"/>
      <c r="PPK88" s="266"/>
      <c r="PPL88" s="200"/>
      <c r="PPM88" s="266"/>
      <c r="PPN88" s="261"/>
      <c r="PPO88" s="265"/>
      <c r="PPP88" s="266"/>
      <c r="PPQ88" s="200"/>
      <c r="PPR88" s="266"/>
      <c r="PPS88" s="261"/>
      <c r="PPT88" s="265"/>
      <c r="PPU88" s="266"/>
      <c r="PPV88" s="200"/>
      <c r="PPW88" s="266"/>
      <c r="PPX88" s="261"/>
      <c r="PPY88" s="265"/>
      <c r="PPZ88" s="266"/>
      <c r="PQA88" s="200"/>
      <c r="PQB88" s="266"/>
      <c r="PQC88" s="261"/>
      <c r="PQD88" s="265"/>
      <c r="PQE88" s="266"/>
      <c r="PQF88" s="200"/>
      <c r="PQG88" s="266"/>
      <c r="PQH88" s="261"/>
      <c r="PQI88" s="265"/>
      <c r="PQJ88" s="266"/>
      <c r="PQK88" s="200"/>
      <c r="PQL88" s="266"/>
      <c r="PQM88" s="261"/>
      <c r="PQN88" s="265"/>
      <c r="PQO88" s="266"/>
      <c r="PQP88" s="200"/>
      <c r="PQQ88" s="266"/>
      <c r="PQR88" s="261"/>
      <c r="PQS88" s="265"/>
      <c r="PQT88" s="266"/>
      <c r="PQU88" s="200"/>
      <c r="PQV88" s="266"/>
      <c r="PQW88" s="261"/>
      <c r="PQX88" s="265"/>
      <c r="PQY88" s="266"/>
      <c r="PQZ88" s="200"/>
      <c r="PRA88" s="266"/>
      <c r="PRB88" s="261"/>
      <c r="PRC88" s="265"/>
      <c r="PRD88" s="266"/>
      <c r="PRE88" s="200"/>
      <c r="PRF88" s="266"/>
      <c r="PRG88" s="261"/>
      <c r="PRH88" s="265"/>
      <c r="PRI88" s="266"/>
      <c r="PRJ88" s="200"/>
      <c r="PRK88" s="266"/>
      <c r="PRL88" s="261"/>
      <c r="PRM88" s="265"/>
      <c r="PRN88" s="266"/>
      <c r="PRO88" s="200"/>
      <c r="PRP88" s="266"/>
      <c r="PRQ88" s="261"/>
      <c r="PRR88" s="265"/>
      <c r="PRS88" s="266"/>
      <c r="PRT88" s="200"/>
      <c r="PRU88" s="266"/>
      <c r="PRV88" s="261"/>
      <c r="PRW88" s="265"/>
      <c r="PRX88" s="266"/>
      <c r="PRY88" s="200"/>
      <c r="PRZ88" s="266"/>
      <c r="PSA88" s="261"/>
      <c r="PSB88" s="265"/>
      <c r="PSC88" s="266"/>
      <c r="PSD88" s="200"/>
      <c r="PSE88" s="266"/>
      <c r="PSF88" s="261"/>
      <c r="PSG88" s="265"/>
      <c r="PSH88" s="266"/>
      <c r="PSI88" s="200"/>
      <c r="PSJ88" s="266"/>
      <c r="PSK88" s="261"/>
      <c r="PSL88" s="265"/>
      <c r="PSM88" s="266"/>
      <c r="PSN88" s="200"/>
      <c r="PSO88" s="266"/>
      <c r="PSP88" s="261"/>
      <c r="PSQ88" s="265"/>
      <c r="PSR88" s="266"/>
      <c r="PSS88" s="200"/>
      <c r="PST88" s="266"/>
      <c r="PSU88" s="261"/>
      <c r="PSV88" s="265"/>
      <c r="PSW88" s="266"/>
      <c r="PSX88" s="200"/>
      <c r="PSY88" s="266"/>
      <c r="PSZ88" s="261"/>
      <c r="PTA88" s="265"/>
      <c r="PTB88" s="266"/>
      <c r="PTC88" s="200"/>
      <c r="PTD88" s="266"/>
      <c r="PTE88" s="261"/>
      <c r="PTF88" s="265"/>
      <c r="PTG88" s="266"/>
      <c r="PTH88" s="200"/>
      <c r="PTI88" s="266"/>
      <c r="PTJ88" s="261"/>
      <c r="PTK88" s="265"/>
      <c r="PTL88" s="266"/>
      <c r="PTM88" s="200"/>
      <c r="PTN88" s="266"/>
      <c r="PTO88" s="261"/>
      <c r="PTP88" s="265"/>
      <c r="PTQ88" s="266"/>
      <c r="PTR88" s="200"/>
      <c r="PTS88" s="266"/>
      <c r="PTT88" s="261"/>
      <c r="PTU88" s="265"/>
      <c r="PTV88" s="266"/>
      <c r="PTW88" s="200"/>
      <c r="PTX88" s="266"/>
      <c r="PTY88" s="261"/>
      <c r="PTZ88" s="265"/>
      <c r="PUA88" s="266"/>
      <c r="PUB88" s="200"/>
      <c r="PUC88" s="266"/>
      <c r="PUD88" s="261"/>
      <c r="PUE88" s="265"/>
      <c r="PUF88" s="266"/>
      <c r="PUG88" s="200"/>
      <c r="PUH88" s="266"/>
      <c r="PUI88" s="261"/>
      <c r="PUJ88" s="265"/>
      <c r="PUK88" s="266"/>
      <c r="PUL88" s="200"/>
      <c r="PUM88" s="266"/>
      <c r="PUN88" s="261"/>
      <c r="PUO88" s="265"/>
      <c r="PUP88" s="266"/>
      <c r="PUQ88" s="200"/>
      <c r="PUR88" s="266"/>
      <c r="PUS88" s="261"/>
      <c r="PUT88" s="265"/>
      <c r="PUU88" s="266"/>
      <c r="PUV88" s="200"/>
      <c r="PUW88" s="266"/>
      <c r="PUX88" s="261"/>
      <c r="PUY88" s="265"/>
      <c r="PUZ88" s="266"/>
      <c r="PVA88" s="200"/>
      <c r="PVB88" s="266"/>
      <c r="PVC88" s="261"/>
      <c r="PVD88" s="265"/>
      <c r="PVE88" s="266"/>
      <c r="PVF88" s="200"/>
      <c r="PVG88" s="266"/>
      <c r="PVH88" s="261"/>
      <c r="PVI88" s="265"/>
      <c r="PVJ88" s="266"/>
      <c r="PVK88" s="200"/>
      <c r="PVL88" s="266"/>
      <c r="PVM88" s="261"/>
      <c r="PVN88" s="265"/>
      <c r="PVO88" s="266"/>
      <c r="PVP88" s="200"/>
      <c r="PVQ88" s="266"/>
      <c r="PVR88" s="261"/>
      <c r="PVS88" s="265"/>
      <c r="PVT88" s="266"/>
      <c r="PVU88" s="200"/>
      <c r="PVV88" s="266"/>
      <c r="PVW88" s="261"/>
      <c r="PVX88" s="265"/>
      <c r="PVY88" s="266"/>
      <c r="PVZ88" s="200"/>
      <c r="PWA88" s="266"/>
      <c r="PWB88" s="261"/>
      <c r="PWC88" s="265"/>
      <c r="PWD88" s="266"/>
      <c r="PWE88" s="200"/>
      <c r="PWF88" s="266"/>
      <c r="PWG88" s="261"/>
      <c r="PWH88" s="265"/>
      <c r="PWI88" s="266"/>
      <c r="PWJ88" s="200"/>
      <c r="PWK88" s="266"/>
      <c r="PWL88" s="261"/>
      <c r="PWM88" s="265"/>
      <c r="PWN88" s="266"/>
      <c r="PWO88" s="200"/>
      <c r="PWP88" s="266"/>
      <c r="PWQ88" s="261"/>
      <c r="PWR88" s="265"/>
      <c r="PWS88" s="266"/>
      <c r="PWT88" s="200"/>
      <c r="PWU88" s="266"/>
      <c r="PWV88" s="261"/>
      <c r="PWW88" s="265"/>
      <c r="PWX88" s="266"/>
      <c r="PWY88" s="200"/>
      <c r="PWZ88" s="266"/>
      <c r="PXA88" s="261"/>
      <c r="PXB88" s="265"/>
      <c r="PXC88" s="266"/>
      <c r="PXD88" s="200"/>
      <c r="PXE88" s="266"/>
      <c r="PXF88" s="261"/>
      <c r="PXG88" s="265"/>
      <c r="PXH88" s="266"/>
      <c r="PXI88" s="200"/>
      <c r="PXJ88" s="266"/>
      <c r="PXK88" s="261"/>
      <c r="PXL88" s="265"/>
      <c r="PXM88" s="266"/>
      <c r="PXN88" s="200"/>
      <c r="PXO88" s="266"/>
      <c r="PXP88" s="261"/>
      <c r="PXQ88" s="265"/>
      <c r="PXR88" s="266"/>
      <c r="PXS88" s="200"/>
      <c r="PXT88" s="266"/>
      <c r="PXU88" s="261"/>
      <c r="PXV88" s="265"/>
      <c r="PXW88" s="266"/>
      <c r="PXX88" s="200"/>
      <c r="PXY88" s="266"/>
      <c r="PXZ88" s="261"/>
      <c r="PYA88" s="265"/>
      <c r="PYB88" s="266"/>
      <c r="PYC88" s="200"/>
      <c r="PYD88" s="266"/>
      <c r="PYE88" s="261"/>
      <c r="PYF88" s="265"/>
      <c r="PYG88" s="266"/>
      <c r="PYH88" s="200"/>
      <c r="PYI88" s="266"/>
      <c r="PYJ88" s="261"/>
      <c r="PYK88" s="265"/>
      <c r="PYL88" s="266"/>
      <c r="PYM88" s="200"/>
      <c r="PYN88" s="266"/>
      <c r="PYO88" s="261"/>
      <c r="PYP88" s="265"/>
      <c r="PYQ88" s="266"/>
      <c r="PYR88" s="200"/>
      <c r="PYS88" s="266"/>
      <c r="PYT88" s="261"/>
      <c r="PYU88" s="265"/>
      <c r="PYV88" s="266"/>
      <c r="PYW88" s="200"/>
      <c r="PYX88" s="266"/>
      <c r="PYY88" s="261"/>
      <c r="PYZ88" s="265"/>
      <c r="PZA88" s="266"/>
      <c r="PZB88" s="200"/>
      <c r="PZC88" s="266"/>
      <c r="PZD88" s="261"/>
      <c r="PZE88" s="265"/>
      <c r="PZF88" s="266"/>
      <c r="PZG88" s="200"/>
      <c r="PZH88" s="266"/>
      <c r="PZI88" s="261"/>
      <c r="PZJ88" s="265"/>
      <c r="PZK88" s="266"/>
      <c r="PZL88" s="200"/>
      <c r="PZM88" s="266"/>
      <c r="PZN88" s="261"/>
      <c r="PZO88" s="265"/>
      <c r="PZP88" s="266"/>
      <c r="PZQ88" s="200"/>
      <c r="PZR88" s="266"/>
      <c r="PZS88" s="261"/>
      <c r="PZT88" s="265"/>
      <c r="PZU88" s="266"/>
      <c r="PZV88" s="200"/>
      <c r="PZW88" s="266"/>
      <c r="PZX88" s="261"/>
      <c r="PZY88" s="265"/>
      <c r="PZZ88" s="266"/>
      <c r="QAA88" s="200"/>
      <c r="QAB88" s="266"/>
      <c r="QAC88" s="261"/>
      <c r="QAD88" s="265"/>
      <c r="QAE88" s="266"/>
      <c r="QAF88" s="200"/>
      <c r="QAG88" s="266"/>
      <c r="QAH88" s="261"/>
      <c r="QAI88" s="265"/>
      <c r="QAJ88" s="266"/>
      <c r="QAK88" s="200"/>
      <c r="QAL88" s="266"/>
      <c r="QAM88" s="261"/>
      <c r="QAN88" s="265"/>
      <c r="QAO88" s="266"/>
      <c r="QAP88" s="200"/>
      <c r="QAQ88" s="266"/>
      <c r="QAR88" s="261"/>
      <c r="QAS88" s="265"/>
      <c r="QAT88" s="266"/>
      <c r="QAU88" s="200"/>
      <c r="QAV88" s="266"/>
      <c r="QAW88" s="261"/>
      <c r="QAX88" s="265"/>
      <c r="QAY88" s="266"/>
      <c r="QAZ88" s="200"/>
      <c r="QBA88" s="266"/>
      <c r="QBB88" s="261"/>
      <c r="QBC88" s="265"/>
      <c r="QBD88" s="266"/>
      <c r="QBE88" s="200"/>
      <c r="QBF88" s="266"/>
      <c r="QBG88" s="261"/>
      <c r="QBH88" s="265"/>
      <c r="QBI88" s="266"/>
      <c r="QBJ88" s="200"/>
      <c r="QBK88" s="266"/>
      <c r="QBL88" s="261"/>
      <c r="QBM88" s="265"/>
      <c r="QBN88" s="266"/>
      <c r="QBO88" s="200"/>
      <c r="QBP88" s="266"/>
      <c r="QBQ88" s="261"/>
      <c r="QBR88" s="265"/>
      <c r="QBS88" s="266"/>
      <c r="QBT88" s="200"/>
      <c r="QBU88" s="266"/>
      <c r="QBV88" s="261"/>
      <c r="QBW88" s="265"/>
      <c r="QBX88" s="266"/>
      <c r="QBY88" s="200"/>
      <c r="QBZ88" s="266"/>
      <c r="QCA88" s="261"/>
      <c r="QCB88" s="265"/>
      <c r="QCC88" s="266"/>
      <c r="QCD88" s="200"/>
      <c r="QCE88" s="266"/>
      <c r="QCF88" s="261"/>
      <c r="QCG88" s="265"/>
      <c r="QCH88" s="266"/>
      <c r="QCI88" s="200"/>
      <c r="QCJ88" s="266"/>
      <c r="QCK88" s="261"/>
      <c r="QCL88" s="265"/>
      <c r="QCM88" s="266"/>
      <c r="QCN88" s="200"/>
      <c r="QCO88" s="266"/>
      <c r="QCP88" s="261"/>
      <c r="QCQ88" s="265"/>
      <c r="QCR88" s="266"/>
      <c r="QCS88" s="200"/>
      <c r="QCT88" s="266"/>
      <c r="QCU88" s="261"/>
      <c r="QCV88" s="265"/>
      <c r="QCW88" s="266"/>
      <c r="QCX88" s="200"/>
      <c r="QCY88" s="266"/>
      <c r="QCZ88" s="261"/>
      <c r="QDA88" s="265"/>
      <c r="QDB88" s="266"/>
      <c r="QDC88" s="200"/>
      <c r="QDD88" s="266"/>
      <c r="QDE88" s="261"/>
      <c r="QDF88" s="265"/>
      <c r="QDG88" s="266"/>
      <c r="QDH88" s="200"/>
      <c r="QDI88" s="266"/>
      <c r="QDJ88" s="261"/>
      <c r="QDK88" s="265"/>
      <c r="QDL88" s="266"/>
      <c r="QDM88" s="200"/>
      <c r="QDN88" s="266"/>
      <c r="QDO88" s="261"/>
      <c r="QDP88" s="265"/>
      <c r="QDQ88" s="266"/>
      <c r="QDR88" s="200"/>
      <c r="QDS88" s="266"/>
      <c r="QDT88" s="261"/>
      <c r="QDU88" s="265"/>
      <c r="QDV88" s="266"/>
      <c r="QDW88" s="200"/>
      <c r="QDX88" s="266"/>
      <c r="QDY88" s="261"/>
      <c r="QDZ88" s="265"/>
      <c r="QEA88" s="266"/>
      <c r="QEB88" s="200"/>
      <c r="QEC88" s="266"/>
      <c r="QED88" s="261"/>
      <c r="QEE88" s="265"/>
      <c r="QEF88" s="266"/>
      <c r="QEG88" s="200"/>
      <c r="QEH88" s="266"/>
      <c r="QEI88" s="261"/>
      <c r="QEJ88" s="265"/>
      <c r="QEK88" s="266"/>
      <c r="QEL88" s="200"/>
      <c r="QEM88" s="266"/>
      <c r="QEN88" s="261"/>
      <c r="QEO88" s="265"/>
      <c r="QEP88" s="266"/>
      <c r="QEQ88" s="200"/>
      <c r="QER88" s="266"/>
      <c r="QES88" s="261"/>
      <c r="QET88" s="265"/>
      <c r="QEU88" s="266"/>
      <c r="QEV88" s="200"/>
      <c r="QEW88" s="266"/>
      <c r="QEX88" s="261"/>
      <c r="QEY88" s="265"/>
      <c r="QEZ88" s="266"/>
      <c r="QFA88" s="200"/>
      <c r="QFB88" s="266"/>
      <c r="QFC88" s="261"/>
      <c r="QFD88" s="265"/>
      <c r="QFE88" s="266"/>
      <c r="QFF88" s="200"/>
      <c r="QFG88" s="266"/>
      <c r="QFH88" s="261"/>
      <c r="QFI88" s="265"/>
      <c r="QFJ88" s="266"/>
      <c r="QFK88" s="200"/>
      <c r="QFL88" s="266"/>
      <c r="QFM88" s="261"/>
      <c r="QFN88" s="265"/>
      <c r="QFO88" s="266"/>
      <c r="QFP88" s="200"/>
      <c r="QFQ88" s="266"/>
      <c r="QFR88" s="261"/>
      <c r="QFS88" s="265"/>
      <c r="QFT88" s="266"/>
      <c r="QFU88" s="200"/>
      <c r="QFV88" s="266"/>
      <c r="QFW88" s="261"/>
      <c r="QFX88" s="265"/>
      <c r="QFY88" s="266"/>
      <c r="QFZ88" s="200"/>
      <c r="QGA88" s="266"/>
      <c r="QGB88" s="261"/>
      <c r="QGC88" s="265"/>
      <c r="QGD88" s="266"/>
      <c r="QGE88" s="200"/>
      <c r="QGF88" s="266"/>
      <c r="QGG88" s="261"/>
      <c r="QGH88" s="265"/>
      <c r="QGI88" s="266"/>
      <c r="QGJ88" s="200"/>
      <c r="QGK88" s="266"/>
      <c r="QGL88" s="261"/>
      <c r="QGM88" s="265"/>
      <c r="QGN88" s="266"/>
      <c r="QGO88" s="200"/>
      <c r="QGP88" s="266"/>
      <c r="QGQ88" s="261"/>
      <c r="QGR88" s="265"/>
      <c r="QGS88" s="266"/>
      <c r="QGT88" s="200"/>
      <c r="QGU88" s="266"/>
      <c r="QGV88" s="261"/>
      <c r="QGW88" s="265"/>
      <c r="QGX88" s="266"/>
      <c r="QGY88" s="200"/>
      <c r="QGZ88" s="266"/>
      <c r="QHA88" s="261"/>
      <c r="QHB88" s="265"/>
      <c r="QHC88" s="266"/>
      <c r="QHD88" s="200"/>
      <c r="QHE88" s="266"/>
      <c r="QHF88" s="261"/>
      <c r="QHG88" s="265"/>
      <c r="QHH88" s="266"/>
      <c r="QHI88" s="200"/>
      <c r="QHJ88" s="266"/>
      <c r="QHK88" s="261"/>
      <c r="QHL88" s="265"/>
      <c r="QHM88" s="266"/>
      <c r="QHN88" s="200"/>
      <c r="QHO88" s="266"/>
      <c r="QHP88" s="261"/>
      <c r="QHQ88" s="265"/>
      <c r="QHR88" s="266"/>
      <c r="QHS88" s="200"/>
      <c r="QHT88" s="266"/>
      <c r="QHU88" s="261"/>
      <c r="QHV88" s="265"/>
      <c r="QHW88" s="266"/>
      <c r="QHX88" s="200"/>
      <c r="QHY88" s="266"/>
      <c r="QHZ88" s="261"/>
      <c r="QIA88" s="265"/>
      <c r="QIB88" s="266"/>
      <c r="QIC88" s="200"/>
      <c r="QID88" s="266"/>
      <c r="QIE88" s="261"/>
      <c r="QIF88" s="265"/>
      <c r="QIG88" s="266"/>
      <c r="QIH88" s="200"/>
      <c r="QII88" s="266"/>
      <c r="QIJ88" s="261"/>
      <c r="QIK88" s="265"/>
      <c r="QIL88" s="266"/>
      <c r="QIM88" s="200"/>
      <c r="QIN88" s="266"/>
      <c r="QIO88" s="261"/>
      <c r="QIP88" s="265"/>
      <c r="QIQ88" s="266"/>
      <c r="QIR88" s="200"/>
      <c r="QIS88" s="266"/>
      <c r="QIT88" s="261"/>
      <c r="QIU88" s="265"/>
      <c r="QIV88" s="266"/>
      <c r="QIW88" s="200"/>
      <c r="QIX88" s="266"/>
      <c r="QIY88" s="261"/>
      <c r="QIZ88" s="265"/>
      <c r="QJA88" s="266"/>
      <c r="QJB88" s="200"/>
      <c r="QJC88" s="266"/>
      <c r="QJD88" s="261"/>
      <c r="QJE88" s="265"/>
      <c r="QJF88" s="266"/>
      <c r="QJG88" s="200"/>
      <c r="QJH88" s="266"/>
      <c r="QJI88" s="261"/>
      <c r="QJJ88" s="265"/>
      <c r="QJK88" s="266"/>
      <c r="QJL88" s="200"/>
      <c r="QJM88" s="266"/>
      <c r="QJN88" s="261"/>
      <c r="QJO88" s="265"/>
      <c r="QJP88" s="266"/>
      <c r="QJQ88" s="200"/>
      <c r="QJR88" s="266"/>
      <c r="QJS88" s="261"/>
      <c r="QJT88" s="265"/>
      <c r="QJU88" s="266"/>
      <c r="QJV88" s="200"/>
      <c r="QJW88" s="266"/>
      <c r="QJX88" s="261"/>
      <c r="QJY88" s="265"/>
      <c r="QJZ88" s="266"/>
      <c r="QKA88" s="200"/>
      <c r="QKB88" s="266"/>
      <c r="QKC88" s="261"/>
      <c r="QKD88" s="265"/>
      <c r="QKE88" s="266"/>
      <c r="QKF88" s="200"/>
      <c r="QKG88" s="266"/>
      <c r="QKH88" s="261"/>
      <c r="QKI88" s="265"/>
      <c r="QKJ88" s="266"/>
      <c r="QKK88" s="200"/>
      <c r="QKL88" s="266"/>
      <c r="QKM88" s="261"/>
      <c r="QKN88" s="265"/>
      <c r="QKO88" s="266"/>
      <c r="QKP88" s="200"/>
      <c r="QKQ88" s="266"/>
      <c r="QKR88" s="261"/>
      <c r="QKS88" s="265"/>
      <c r="QKT88" s="266"/>
      <c r="QKU88" s="200"/>
      <c r="QKV88" s="266"/>
      <c r="QKW88" s="261"/>
      <c r="QKX88" s="265"/>
      <c r="QKY88" s="266"/>
      <c r="QKZ88" s="200"/>
      <c r="QLA88" s="266"/>
      <c r="QLB88" s="261"/>
      <c r="QLC88" s="265"/>
      <c r="QLD88" s="266"/>
      <c r="QLE88" s="200"/>
      <c r="QLF88" s="266"/>
      <c r="QLG88" s="261"/>
      <c r="QLH88" s="265"/>
      <c r="QLI88" s="266"/>
      <c r="QLJ88" s="200"/>
      <c r="QLK88" s="266"/>
      <c r="QLL88" s="261"/>
      <c r="QLM88" s="265"/>
      <c r="QLN88" s="266"/>
      <c r="QLO88" s="200"/>
      <c r="QLP88" s="266"/>
      <c r="QLQ88" s="261"/>
      <c r="QLR88" s="265"/>
      <c r="QLS88" s="266"/>
      <c r="QLT88" s="200"/>
      <c r="QLU88" s="266"/>
      <c r="QLV88" s="261"/>
      <c r="QLW88" s="265"/>
      <c r="QLX88" s="266"/>
      <c r="QLY88" s="200"/>
      <c r="QLZ88" s="266"/>
      <c r="QMA88" s="261"/>
      <c r="QMB88" s="265"/>
      <c r="QMC88" s="266"/>
      <c r="QMD88" s="200"/>
      <c r="QME88" s="266"/>
      <c r="QMF88" s="261"/>
      <c r="QMG88" s="265"/>
      <c r="QMH88" s="266"/>
      <c r="QMI88" s="200"/>
      <c r="QMJ88" s="266"/>
      <c r="QMK88" s="261"/>
      <c r="QML88" s="265"/>
      <c r="QMM88" s="266"/>
      <c r="QMN88" s="200"/>
      <c r="QMO88" s="266"/>
      <c r="QMP88" s="261"/>
      <c r="QMQ88" s="265"/>
      <c r="QMR88" s="266"/>
      <c r="QMS88" s="200"/>
      <c r="QMT88" s="266"/>
      <c r="QMU88" s="261"/>
      <c r="QMV88" s="265"/>
      <c r="QMW88" s="266"/>
      <c r="QMX88" s="200"/>
      <c r="QMY88" s="266"/>
      <c r="QMZ88" s="261"/>
      <c r="QNA88" s="265"/>
      <c r="QNB88" s="266"/>
      <c r="QNC88" s="200"/>
      <c r="QND88" s="266"/>
      <c r="QNE88" s="261"/>
      <c r="QNF88" s="265"/>
      <c r="QNG88" s="266"/>
      <c r="QNH88" s="200"/>
      <c r="QNI88" s="266"/>
      <c r="QNJ88" s="261"/>
      <c r="QNK88" s="265"/>
      <c r="QNL88" s="266"/>
      <c r="QNM88" s="200"/>
      <c r="QNN88" s="266"/>
      <c r="QNO88" s="261"/>
      <c r="QNP88" s="265"/>
      <c r="QNQ88" s="266"/>
      <c r="QNR88" s="200"/>
      <c r="QNS88" s="266"/>
      <c r="QNT88" s="261"/>
      <c r="QNU88" s="265"/>
      <c r="QNV88" s="266"/>
      <c r="QNW88" s="200"/>
      <c r="QNX88" s="266"/>
      <c r="QNY88" s="261"/>
      <c r="QNZ88" s="265"/>
      <c r="QOA88" s="266"/>
      <c r="QOB88" s="200"/>
      <c r="QOC88" s="266"/>
      <c r="QOD88" s="261"/>
      <c r="QOE88" s="265"/>
      <c r="QOF88" s="266"/>
      <c r="QOG88" s="200"/>
      <c r="QOH88" s="266"/>
      <c r="QOI88" s="261"/>
      <c r="QOJ88" s="265"/>
      <c r="QOK88" s="266"/>
      <c r="QOL88" s="200"/>
      <c r="QOM88" s="266"/>
      <c r="QON88" s="261"/>
      <c r="QOO88" s="265"/>
      <c r="QOP88" s="266"/>
      <c r="QOQ88" s="200"/>
      <c r="QOR88" s="266"/>
      <c r="QOS88" s="261"/>
      <c r="QOT88" s="265"/>
      <c r="QOU88" s="266"/>
      <c r="QOV88" s="200"/>
      <c r="QOW88" s="266"/>
      <c r="QOX88" s="261"/>
      <c r="QOY88" s="265"/>
      <c r="QOZ88" s="266"/>
      <c r="QPA88" s="200"/>
      <c r="QPB88" s="266"/>
      <c r="QPC88" s="261"/>
      <c r="QPD88" s="265"/>
      <c r="QPE88" s="266"/>
      <c r="QPF88" s="200"/>
      <c r="QPG88" s="266"/>
      <c r="QPH88" s="261"/>
      <c r="QPI88" s="265"/>
      <c r="QPJ88" s="266"/>
      <c r="QPK88" s="200"/>
      <c r="QPL88" s="266"/>
      <c r="QPM88" s="261"/>
      <c r="QPN88" s="265"/>
      <c r="QPO88" s="266"/>
      <c r="QPP88" s="200"/>
      <c r="QPQ88" s="266"/>
      <c r="QPR88" s="261"/>
      <c r="QPS88" s="265"/>
      <c r="QPT88" s="266"/>
      <c r="QPU88" s="200"/>
      <c r="QPV88" s="266"/>
      <c r="QPW88" s="261"/>
      <c r="QPX88" s="265"/>
      <c r="QPY88" s="266"/>
      <c r="QPZ88" s="200"/>
      <c r="QQA88" s="266"/>
      <c r="QQB88" s="261"/>
      <c r="QQC88" s="265"/>
      <c r="QQD88" s="266"/>
      <c r="QQE88" s="200"/>
      <c r="QQF88" s="266"/>
      <c r="QQG88" s="261"/>
      <c r="QQH88" s="265"/>
      <c r="QQI88" s="266"/>
      <c r="QQJ88" s="200"/>
      <c r="QQK88" s="266"/>
      <c r="QQL88" s="261"/>
      <c r="QQM88" s="265"/>
      <c r="QQN88" s="266"/>
      <c r="QQO88" s="200"/>
      <c r="QQP88" s="266"/>
      <c r="QQQ88" s="261"/>
      <c r="QQR88" s="265"/>
      <c r="QQS88" s="266"/>
      <c r="QQT88" s="200"/>
      <c r="QQU88" s="266"/>
      <c r="QQV88" s="261"/>
      <c r="QQW88" s="265"/>
      <c r="QQX88" s="266"/>
      <c r="QQY88" s="200"/>
      <c r="QQZ88" s="266"/>
      <c r="QRA88" s="261"/>
      <c r="QRB88" s="265"/>
      <c r="QRC88" s="266"/>
      <c r="QRD88" s="200"/>
      <c r="QRE88" s="266"/>
      <c r="QRF88" s="261"/>
      <c r="QRG88" s="265"/>
      <c r="QRH88" s="266"/>
      <c r="QRI88" s="200"/>
      <c r="QRJ88" s="266"/>
      <c r="QRK88" s="261"/>
      <c r="QRL88" s="265"/>
      <c r="QRM88" s="266"/>
      <c r="QRN88" s="200"/>
      <c r="QRO88" s="266"/>
      <c r="QRP88" s="261"/>
      <c r="QRQ88" s="265"/>
      <c r="QRR88" s="266"/>
      <c r="QRS88" s="200"/>
      <c r="QRT88" s="266"/>
      <c r="QRU88" s="261"/>
      <c r="QRV88" s="265"/>
      <c r="QRW88" s="266"/>
      <c r="QRX88" s="200"/>
      <c r="QRY88" s="266"/>
      <c r="QRZ88" s="261"/>
      <c r="QSA88" s="265"/>
      <c r="QSB88" s="266"/>
      <c r="QSC88" s="200"/>
      <c r="QSD88" s="266"/>
      <c r="QSE88" s="261"/>
      <c r="QSF88" s="265"/>
      <c r="QSG88" s="266"/>
      <c r="QSH88" s="200"/>
      <c r="QSI88" s="266"/>
      <c r="QSJ88" s="261"/>
      <c r="QSK88" s="265"/>
      <c r="QSL88" s="266"/>
      <c r="QSM88" s="200"/>
      <c r="QSN88" s="266"/>
      <c r="QSO88" s="261"/>
      <c r="QSP88" s="265"/>
      <c r="QSQ88" s="266"/>
      <c r="QSR88" s="200"/>
      <c r="QSS88" s="266"/>
      <c r="QST88" s="261"/>
      <c r="QSU88" s="265"/>
      <c r="QSV88" s="266"/>
      <c r="QSW88" s="200"/>
      <c r="QSX88" s="266"/>
      <c r="QSY88" s="261"/>
      <c r="QSZ88" s="265"/>
      <c r="QTA88" s="266"/>
      <c r="QTB88" s="200"/>
      <c r="QTC88" s="266"/>
      <c r="QTD88" s="261"/>
      <c r="QTE88" s="265"/>
      <c r="QTF88" s="266"/>
      <c r="QTG88" s="200"/>
      <c r="QTH88" s="266"/>
      <c r="QTI88" s="261"/>
      <c r="QTJ88" s="265"/>
      <c r="QTK88" s="266"/>
      <c r="QTL88" s="200"/>
      <c r="QTM88" s="266"/>
      <c r="QTN88" s="261"/>
      <c r="QTO88" s="265"/>
      <c r="QTP88" s="266"/>
      <c r="QTQ88" s="200"/>
      <c r="QTR88" s="266"/>
      <c r="QTS88" s="261"/>
      <c r="QTT88" s="265"/>
      <c r="QTU88" s="266"/>
      <c r="QTV88" s="200"/>
      <c r="QTW88" s="266"/>
      <c r="QTX88" s="261"/>
      <c r="QTY88" s="265"/>
      <c r="QTZ88" s="266"/>
      <c r="QUA88" s="200"/>
      <c r="QUB88" s="266"/>
      <c r="QUC88" s="261"/>
      <c r="QUD88" s="265"/>
      <c r="QUE88" s="266"/>
      <c r="QUF88" s="200"/>
      <c r="QUG88" s="266"/>
      <c r="QUH88" s="261"/>
      <c r="QUI88" s="265"/>
      <c r="QUJ88" s="266"/>
      <c r="QUK88" s="200"/>
      <c r="QUL88" s="266"/>
      <c r="QUM88" s="261"/>
      <c r="QUN88" s="265"/>
      <c r="QUO88" s="266"/>
      <c r="QUP88" s="200"/>
      <c r="QUQ88" s="266"/>
      <c r="QUR88" s="261"/>
      <c r="QUS88" s="265"/>
      <c r="QUT88" s="266"/>
      <c r="QUU88" s="200"/>
      <c r="QUV88" s="266"/>
      <c r="QUW88" s="261"/>
      <c r="QUX88" s="265"/>
      <c r="QUY88" s="266"/>
      <c r="QUZ88" s="200"/>
      <c r="QVA88" s="266"/>
      <c r="QVB88" s="261"/>
      <c r="QVC88" s="265"/>
      <c r="QVD88" s="266"/>
      <c r="QVE88" s="200"/>
      <c r="QVF88" s="266"/>
      <c r="QVG88" s="261"/>
      <c r="QVH88" s="265"/>
      <c r="QVI88" s="266"/>
      <c r="QVJ88" s="200"/>
      <c r="QVK88" s="266"/>
      <c r="QVL88" s="261"/>
      <c r="QVM88" s="265"/>
      <c r="QVN88" s="266"/>
      <c r="QVO88" s="200"/>
      <c r="QVP88" s="266"/>
      <c r="QVQ88" s="261"/>
      <c r="QVR88" s="265"/>
      <c r="QVS88" s="266"/>
      <c r="QVT88" s="200"/>
      <c r="QVU88" s="266"/>
      <c r="QVV88" s="261"/>
      <c r="QVW88" s="265"/>
      <c r="QVX88" s="266"/>
      <c r="QVY88" s="200"/>
      <c r="QVZ88" s="266"/>
      <c r="QWA88" s="261"/>
      <c r="QWB88" s="265"/>
      <c r="QWC88" s="266"/>
      <c r="QWD88" s="200"/>
      <c r="QWE88" s="266"/>
      <c r="QWF88" s="261"/>
      <c r="QWG88" s="265"/>
      <c r="QWH88" s="266"/>
      <c r="QWI88" s="200"/>
      <c r="QWJ88" s="266"/>
      <c r="QWK88" s="261"/>
      <c r="QWL88" s="265"/>
      <c r="QWM88" s="266"/>
      <c r="QWN88" s="200"/>
      <c r="QWO88" s="266"/>
      <c r="QWP88" s="261"/>
      <c r="QWQ88" s="265"/>
      <c r="QWR88" s="266"/>
      <c r="QWS88" s="200"/>
      <c r="QWT88" s="266"/>
      <c r="QWU88" s="261"/>
      <c r="QWV88" s="265"/>
      <c r="QWW88" s="266"/>
      <c r="QWX88" s="200"/>
      <c r="QWY88" s="266"/>
      <c r="QWZ88" s="261"/>
      <c r="QXA88" s="265"/>
      <c r="QXB88" s="266"/>
      <c r="QXC88" s="200"/>
      <c r="QXD88" s="266"/>
      <c r="QXE88" s="261"/>
      <c r="QXF88" s="265"/>
      <c r="QXG88" s="266"/>
      <c r="QXH88" s="200"/>
      <c r="QXI88" s="266"/>
      <c r="QXJ88" s="261"/>
      <c r="QXK88" s="265"/>
      <c r="QXL88" s="266"/>
      <c r="QXM88" s="200"/>
      <c r="QXN88" s="266"/>
      <c r="QXO88" s="261"/>
      <c r="QXP88" s="265"/>
      <c r="QXQ88" s="266"/>
      <c r="QXR88" s="200"/>
      <c r="QXS88" s="266"/>
      <c r="QXT88" s="261"/>
      <c r="QXU88" s="265"/>
      <c r="QXV88" s="266"/>
      <c r="QXW88" s="200"/>
      <c r="QXX88" s="266"/>
      <c r="QXY88" s="261"/>
      <c r="QXZ88" s="265"/>
      <c r="QYA88" s="266"/>
      <c r="QYB88" s="200"/>
      <c r="QYC88" s="266"/>
      <c r="QYD88" s="261"/>
      <c r="QYE88" s="265"/>
      <c r="QYF88" s="266"/>
      <c r="QYG88" s="200"/>
      <c r="QYH88" s="266"/>
      <c r="QYI88" s="261"/>
      <c r="QYJ88" s="265"/>
      <c r="QYK88" s="266"/>
      <c r="QYL88" s="200"/>
      <c r="QYM88" s="266"/>
      <c r="QYN88" s="261"/>
      <c r="QYO88" s="265"/>
      <c r="QYP88" s="266"/>
      <c r="QYQ88" s="200"/>
      <c r="QYR88" s="266"/>
      <c r="QYS88" s="261"/>
      <c r="QYT88" s="265"/>
      <c r="QYU88" s="266"/>
      <c r="QYV88" s="200"/>
      <c r="QYW88" s="266"/>
      <c r="QYX88" s="261"/>
      <c r="QYY88" s="265"/>
      <c r="QYZ88" s="266"/>
      <c r="QZA88" s="200"/>
      <c r="QZB88" s="266"/>
      <c r="QZC88" s="261"/>
      <c r="QZD88" s="265"/>
      <c r="QZE88" s="266"/>
      <c r="QZF88" s="200"/>
      <c r="QZG88" s="266"/>
      <c r="QZH88" s="261"/>
      <c r="QZI88" s="265"/>
      <c r="QZJ88" s="266"/>
      <c r="QZK88" s="200"/>
      <c r="QZL88" s="266"/>
      <c r="QZM88" s="261"/>
      <c r="QZN88" s="265"/>
      <c r="QZO88" s="266"/>
      <c r="QZP88" s="200"/>
      <c r="QZQ88" s="266"/>
      <c r="QZR88" s="261"/>
      <c r="QZS88" s="265"/>
      <c r="QZT88" s="266"/>
      <c r="QZU88" s="200"/>
      <c r="QZV88" s="266"/>
      <c r="QZW88" s="261"/>
      <c r="QZX88" s="265"/>
      <c r="QZY88" s="266"/>
      <c r="QZZ88" s="200"/>
      <c r="RAA88" s="266"/>
      <c r="RAB88" s="261"/>
      <c r="RAC88" s="265"/>
      <c r="RAD88" s="266"/>
      <c r="RAE88" s="200"/>
      <c r="RAF88" s="266"/>
      <c r="RAG88" s="261"/>
      <c r="RAH88" s="265"/>
      <c r="RAI88" s="266"/>
      <c r="RAJ88" s="200"/>
      <c r="RAK88" s="266"/>
      <c r="RAL88" s="261"/>
      <c r="RAM88" s="265"/>
      <c r="RAN88" s="266"/>
      <c r="RAO88" s="200"/>
      <c r="RAP88" s="266"/>
      <c r="RAQ88" s="261"/>
      <c r="RAR88" s="265"/>
      <c r="RAS88" s="266"/>
      <c r="RAT88" s="200"/>
      <c r="RAU88" s="266"/>
      <c r="RAV88" s="261"/>
      <c r="RAW88" s="265"/>
      <c r="RAX88" s="266"/>
      <c r="RAY88" s="200"/>
      <c r="RAZ88" s="266"/>
      <c r="RBA88" s="261"/>
      <c r="RBB88" s="265"/>
      <c r="RBC88" s="266"/>
      <c r="RBD88" s="200"/>
      <c r="RBE88" s="266"/>
      <c r="RBF88" s="261"/>
      <c r="RBG88" s="265"/>
      <c r="RBH88" s="266"/>
      <c r="RBI88" s="200"/>
      <c r="RBJ88" s="266"/>
      <c r="RBK88" s="261"/>
      <c r="RBL88" s="265"/>
      <c r="RBM88" s="266"/>
      <c r="RBN88" s="200"/>
      <c r="RBO88" s="266"/>
      <c r="RBP88" s="261"/>
      <c r="RBQ88" s="265"/>
      <c r="RBR88" s="266"/>
      <c r="RBS88" s="200"/>
      <c r="RBT88" s="266"/>
      <c r="RBU88" s="261"/>
      <c r="RBV88" s="265"/>
      <c r="RBW88" s="266"/>
      <c r="RBX88" s="200"/>
      <c r="RBY88" s="266"/>
      <c r="RBZ88" s="261"/>
      <c r="RCA88" s="265"/>
      <c r="RCB88" s="266"/>
      <c r="RCC88" s="200"/>
      <c r="RCD88" s="266"/>
      <c r="RCE88" s="261"/>
      <c r="RCF88" s="265"/>
      <c r="RCG88" s="266"/>
      <c r="RCH88" s="200"/>
      <c r="RCI88" s="266"/>
      <c r="RCJ88" s="261"/>
      <c r="RCK88" s="265"/>
      <c r="RCL88" s="266"/>
      <c r="RCM88" s="200"/>
      <c r="RCN88" s="266"/>
      <c r="RCO88" s="261"/>
      <c r="RCP88" s="265"/>
      <c r="RCQ88" s="266"/>
      <c r="RCR88" s="200"/>
      <c r="RCS88" s="266"/>
      <c r="RCT88" s="261"/>
      <c r="RCU88" s="265"/>
      <c r="RCV88" s="266"/>
      <c r="RCW88" s="200"/>
      <c r="RCX88" s="266"/>
      <c r="RCY88" s="261"/>
      <c r="RCZ88" s="265"/>
      <c r="RDA88" s="266"/>
      <c r="RDB88" s="200"/>
      <c r="RDC88" s="266"/>
      <c r="RDD88" s="261"/>
      <c r="RDE88" s="265"/>
      <c r="RDF88" s="266"/>
      <c r="RDG88" s="200"/>
      <c r="RDH88" s="266"/>
      <c r="RDI88" s="261"/>
      <c r="RDJ88" s="265"/>
      <c r="RDK88" s="266"/>
      <c r="RDL88" s="200"/>
      <c r="RDM88" s="266"/>
      <c r="RDN88" s="261"/>
      <c r="RDO88" s="265"/>
      <c r="RDP88" s="266"/>
      <c r="RDQ88" s="200"/>
      <c r="RDR88" s="266"/>
      <c r="RDS88" s="261"/>
      <c r="RDT88" s="265"/>
      <c r="RDU88" s="266"/>
      <c r="RDV88" s="200"/>
      <c r="RDW88" s="266"/>
      <c r="RDX88" s="261"/>
      <c r="RDY88" s="265"/>
      <c r="RDZ88" s="266"/>
      <c r="REA88" s="200"/>
      <c r="REB88" s="266"/>
      <c r="REC88" s="261"/>
      <c r="RED88" s="265"/>
      <c r="REE88" s="266"/>
      <c r="REF88" s="200"/>
      <c r="REG88" s="266"/>
      <c r="REH88" s="261"/>
      <c r="REI88" s="265"/>
      <c r="REJ88" s="266"/>
      <c r="REK88" s="200"/>
      <c r="REL88" s="266"/>
      <c r="REM88" s="261"/>
      <c r="REN88" s="265"/>
      <c r="REO88" s="266"/>
      <c r="REP88" s="200"/>
      <c r="REQ88" s="266"/>
      <c r="RER88" s="261"/>
      <c r="RES88" s="265"/>
      <c r="RET88" s="266"/>
      <c r="REU88" s="200"/>
      <c r="REV88" s="266"/>
      <c r="REW88" s="261"/>
      <c r="REX88" s="265"/>
      <c r="REY88" s="266"/>
      <c r="REZ88" s="200"/>
      <c r="RFA88" s="266"/>
      <c r="RFB88" s="261"/>
      <c r="RFC88" s="265"/>
      <c r="RFD88" s="266"/>
      <c r="RFE88" s="200"/>
      <c r="RFF88" s="266"/>
      <c r="RFG88" s="261"/>
      <c r="RFH88" s="265"/>
      <c r="RFI88" s="266"/>
      <c r="RFJ88" s="200"/>
      <c r="RFK88" s="266"/>
      <c r="RFL88" s="261"/>
      <c r="RFM88" s="265"/>
      <c r="RFN88" s="266"/>
      <c r="RFO88" s="200"/>
      <c r="RFP88" s="266"/>
      <c r="RFQ88" s="261"/>
      <c r="RFR88" s="265"/>
      <c r="RFS88" s="266"/>
      <c r="RFT88" s="200"/>
      <c r="RFU88" s="266"/>
      <c r="RFV88" s="261"/>
      <c r="RFW88" s="265"/>
      <c r="RFX88" s="266"/>
      <c r="RFY88" s="200"/>
      <c r="RFZ88" s="266"/>
      <c r="RGA88" s="261"/>
      <c r="RGB88" s="265"/>
      <c r="RGC88" s="266"/>
      <c r="RGD88" s="200"/>
      <c r="RGE88" s="266"/>
      <c r="RGF88" s="261"/>
      <c r="RGG88" s="265"/>
      <c r="RGH88" s="266"/>
      <c r="RGI88" s="200"/>
      <c r="RGJ88" s="266"/>
      <c r="RGK88" s="261"/>
      <c r="RGL88" s="265"/>
      <c r="RGM88" s="266"/>
      <c r="RGN88" s="200"/>
      <c r="RGO88" s="266"/>
      <c r="RGP88" s="261"/>
      <c r="RGQ88" s="265"/>
      <c r="RGR88" s="266"/>
      <c r="RGS88" s="200"/>
      <c r="RGT88" s="266"/>
      <c r="RGU88" s="261"/>
      <c r="RGV88" s="265"/>
      <c r="RGW88" s="266"/>
      <c r="RGX88" s="200"/>
      <c r="RGY88" s="266"/>
      <c r="RGZ88" s="261"/>
      <c r="RHA88" s="265"/>
      <c r="RHB88" s="266"/>
      <c r="RHC88" s="200"/>
      <c r="RHD88" s="266"/>
      <c r="RHE88" s="261"/>
      <c r="RHF88" s="265"/>
      <c r="RHG88" s="266"/>
      <c r="RHH88" s="200"/>
      <c r="RHI88" s="266"/>
      <c r="RHJ88" s="261"/>
      <c r="RHK88" s="265"/>
      <c r="RHL88" s="266"/>
      <c r="RHM88" s="200"/>
      <c r="RHN88" s="266"/>
      <c r="RHO88" s="261"/>
      <c r="RHP88" s="265"/>
      <c r="RHQ88" s="266"/>
      <c r="RHR88" s="200"/>
      <c r="RHS88" s="266"/>
      <c r="RHT88" s="261"/>
      <c r="RHU88" s="265"/>
      <c r="RHV88" s="266"/>
      <c r="RHW88" s="200"/>
      <c r="RHX88" s="266"/>
      <c r="RHY88" s="261"/>
      <c r="RHZ88" s="265"/>
      <c r="RIA88" s="266"/>
      <c r="RIB88" s="200"/>
      <c r="RIC88" s="266"/>
      <c r="RID88" s="261"/>
      <c r="RIE88" s="265"/>
      <c r="RIF88" s="266"/>
      <c r="RIG88" s="200"/>
      <c r="RIH88" s="266"/>
      <c r="RII88" s="261"/>
      <c r="RIJ88" s="265"/>
      <c r="RIK88" s="266"/>
      <c r="RIL88" s="200"/>
      <c r="RIM88" s="266"/>
      <c r="RIN88" s="261"/>
      <c r="RIO88" s="265"/>
      <c r="RIP88" s="266"/>
      <c r="RIQ88" s="200"/>
      <c r="RIR88" s="266"/>
      <c r="RIS88" s="261"/>
      <c r="RIT88" s="265"/>
      <c r="RIU88" s="266"/>
      <c r="RIV88" s="200"/>
      <c r="RIW88" s="266"/>
      <c r="RIX88" s="261"/>
      <c r="RIY88" s="265"/>
      <c r="RIZ88" s="266"/>
      <c r="RJA88" s="200"/>
      <c r="RJB88" s="266"/>
      <c r="RJC88" s="261"/>
      <c r="RJD88" s="265"/>
      <c r="RJE88" s="266"/>
      <c r="RJF88" s="200"/>
      <c r="RJG88" s="266"/>
      <c r="RJH88" s="261"/>
      <c r="RJI88" s="265"/>
      <c r="RJJ88" s="266"/>
      <c r="RJK88" s="200"/>
      <c r="RJL88" s="266"/>
      <c r="RJM88" s="261"/>
      <c r="RJN88" s="265"/>
      <c r="RJO88" s="266"/>
      <c r="RJP88" s="200"/>
      <c r="RJQ88" s="266"/>
      <c r="RJR88" s="261"/>
      <c r="RJS88" s="265"/>
      <c r="RJT88" s="266"/>
      <c r="RJU88" s="200"/>
      <c r="RJV88" s="266"/>
      <c r="RJW88" s="261"/>
      <c r="RJX88" s="265"/>
      <c r="RJY88" s="266"/>
      <c r="RJZ88" s="200"/>
      <c r="RKA88" s="266"/>
      <c r="RKB88" s="261"/>
      <c r="RKC88" s="265"/>
      <c r="RKD88" s="266"/>
      <c r="RKE88" s="200"/>
      <c r="RKF88" s="266"/>
      <c r="RKG88" s="261"/>
      <c r="RKH88" s="265"/>
      <c r="RKI88" s="266"/>
      <c r="RKJ88" s="200"/>
      <c r="RKK88" s="266"/>
      <c r="RKL88" s="261"/>
      <c r="RKM88" s="265"/>
      <c r="RKN88" s="266"/>
      <c r="RKO88" s="200"/>
      <c r="RKP88" s="266"/>
      <c r="RKQ88" s="261"/>
      <c r="RKR88" s="265"/>
      <c r="RKS88" s="266"/>
      <c r="RKT88" s="200"/>
      <c r="RKU88" s="266"/>
      <c r="RKV88" s="261"/>
      <c r="RKW88" s="265"/>
      <c r="RKX88" s="266"/>
      <c r="RKY88" s="200"/>
      <c r="RKZ88" s="266"/>
      <c r="RLA88" s="261"/>
      <c r="RLB88" s="265"/>
      <c r="RLC88" s="266"/>
      <c r="RLD88" s="200"/>
      <c r="RLE88" s="266"/>
      <c r="RLF88" s="261"/>
      <c r="RLG88" s="265"/>
      <c r="RLH88" s="266"/>
      <c r="RLI88" s="200"/>
      <c r="RLJ88" s="266"/>
      <c r="RLK88" s="261"/>
      <c r="RLL88" s="265"/>
      <c r="RLM88" s="266"/>
      <c r="RLN88" s="200"/>
      <c r="RLO88" s="266"/>
      <c r="RLP88" s="261"/>
      <c r="RLQ88" s="265"/>
      <c r="RLR88" s="266"/>
      <c r="RLS88" s="200"/>
      <c r="RLT88" s="266"/>
      <c r="RLU88" s="261"/>
      <c r="RLV88" s="265"/>
      <c r="RLW88" s="266"/>
      <c r="RLX88" s="200"/>
      <c r="RLY88" s="266"/>
      <c r="RLZ88" s="261"/>
      <c r="RMA88" s="265"/>
      <c r="RMB88" s="266"/>
      <c r="RMC88" s="200"/>
      <c r="RMD88" s="266"/>
      <c r="RME88" s="261"/>
      <c r="RMF88" s="265"/>
      <c r="RMG88" s="266"/>
      <c r="RMH88" s="200"/>
      <c r="RMI88" s="266"/>
      <c r="RMJ88" s="261"/>
      <c r="RMK88" s="265"/>
      <c r="RML88" s="266"/>
      <c r="RMM88" s="200"/>
      <c r="RMN88" s="266"/>
      <c r="RMO88" s="261"/>
      <c r="RMP88" s="265"/>
      <c r="RMQ88" s="266"/>
      <c r="RMR88" s="200"/>
      <c r="RMS88" s="266"/>
      <c r="RMT88" s="261"/>
      <c r="RMU88" s="265"/>
      <c r="RMV88" s="266"/>
      <c r="RMW88" s="200"/>
      <c r="RMX88" s="266"/>
      <c r="RMY88" s="261"/>
      <c r="RMZ88" s="265"/>
      <c r="RNA88" s="266"/>
      <c r="RNB88" s="200"/>
      <c r="RNC88" s="266"/>
      <c r="RND88" s="261"/>
      <c r="RNE88" s="265"/>
      <c r="RNF88" s="266"/>
      <c r="RNG88" s="200"/>
      <c r="RNH88" s="266"/>
      <c r="RNI88" s="261"/>
      <c r="RNJ88" s="265"/>
      <c r="RNK88" s="266"/>
      <c r="RNL88" s="200"/>
      <c r="RNM88" s="266"/>
      <c r="RNN88" s="261"/>
      <c r="RNO88" s="265"/>
      <c r="RNP88" s="266"/>
      <c r="RNQ88" s="200"/>
      <c r="RNR88" s="266"/>
      <c r="RNS88" s="261"/>
      <c r="RNT88" s="265"/>
      <c r="RNU88" s="266"/>
      <c r="RNV88" s="200"/>
      <c r="RNW88" s="266"/>
      <c r="RNX88" s="261"/>
      <c r="RNY88" s="265"/>
      <c r="RNZ88" s="266"/>
      <c r="ROA88" s="200"/>
      <c r="ROB88" s="266"/>
      <c r="ROC88" s="261"/>
      <c r="ROD88" s="265"/>
      <c r="ROE88" s="266"/>
      <c r="ROF88" s="200"/>
      <c r="ROG88" s="266"/>
      <c r="ROH88" s="261"/>
      <c r="ROI88" s="265"/>
      <c r="ROJ88" s="266"/>
      <c r="ROK88" s="200"/>
      <c r="ROL88" s="266"/>
      <c r="ROM88" s="261"/>
      <c r="RON88" s="265"/>
      <c r="ROO88" s="266"/>
      <c r="ROP88" s="200"/>
      <c r="ROQ88" s="266"/>
      <c r="ROR88" s="261"/>
      <c r="ROS88" s="265"/>
      <c r="ROT88" s="266"/>
      <c r="ROU88" s="200"/>
      <c r="ROV88" s="266"/>
      <c r="ROW88" s="261"/>
      <c r="ROX88" s="265"/>
      <c r="ROY88" s="266"/>
      <c r="ROZ88" s="200"/>
      <c r="RPA88" s="266"/>
      <c r="RPB88" s="261"/>
      <c r="RPC88" s="265"/>
      <c r="RPD88" s="266"/>
      <c r="RPE88" s="200"/>
      <c r="RPF88" s="266"/>
      <c r="RPG88" s="261"/>
      <c r="RPH88" s="265"/>
      <c r="RPI88" s="266"/>
      <c r="RPJ88" s="200"/>
      <c r="RPK88" s="266"/>
      <c r="RPL88" s="261"/>
      <c r="RPM88" s="265"/>
      <c r="RPN88" s="266"/>
      <c r="RPO88" s="200"/>
      <c r="RPP88" s="266"/>
      <c r="RPQ88" s="261"/>
      <c r="RPR88" s="265"/>
      <c r="RPS88" s="266"/>
      <c r="RPT88" s="200"/>
      <c r="RPU88" s="266"/>
      <c r="RPV88" s="261"/>
      <c r="RPW88" s="265"/>
      <c r="RPX88" s="266"/>
      <c r="RPY88" s="200"/>
      <c r="RPZ88" s="266"/>
      <c r="RQA88" s="261"/>
      <c r="RQB88" s="265"/>
      <c r="RQC88" s="266"/>
      <c r="RQD88" s="200"/>
      <c r="RQE88" s="266"/>
      <c r="RQF88" s="261"/>
      <c r="RQG88" s="265"/>
      <c r="RQH88" s="266"/>
      <c r="RQI88" s="200"/>
      <c r="RQJ88" s="266"/>
      <c r="RQK88" s="261"/>
      <c r="RQL88" s="265"/>
      <c r="RQM88" s="266"/>
      <c r="RQN88" s="200"/>
      <c r="RQO88" s="266"/>
      <c r="RQP88" s="261"/>
      <c r="RQQ88" s="265"/>
      <c r="RQR88" s="266"/>
      <c r="RQS88" s="200"/>
      <c r="RQT88" s="266"/>
      <c r="RQU88" s="261"/>
      <c r="RQV88" s="265"/>
      <c r="RQW88" s="266"/>
      <c r="RQX88" s="200"/>
      <c r="RQY88" s="266"/>
      <c r="RQZ88" s="261"/>
      <c r="RRA88" s="265"/>
      <c r="RRB88" s="266"/>
      <c r="RRC88" s="200"/>
      <c r="RRD88" s="266"/>
      <c r="RRE88" s="261"/>
      <c r="RRF88" s="265"/>
      <c r="RRG88" s="266"/>
      <c r="RRH88" s="200"/>
      <c r="RRI88" s="266"/>
      <c r="RRJ88" s="261"/>
      <c r="RRK88" s="265"/>
      <c r="RRL88" s="266"/>
      <c r="RRM88" s="200"/>
      <c r="RRN88" s="266"/>
      <c r="RRO88" s="261"/>
      <c r="RRP88" s="265"/>
      <c r="RRQ88" s="266"/>
      <c r="RRR88" s="200"/>
      <c r="RRS88" s="266"/>
      <c r="RRT88" s="261"/>
      <c r="RRU88" s="265"/>
      <c r="RRV88" s="266"/>
      <c r="RRW88" s="200"/>
      <c r="RRX88" s="266"/>
      <c r="RRY88" s="261"/>
      <c r="RRZ88" s="265"/>
      <c r="RSA88" s="266"/>
      <c r="RSB88" s="200"/>
      <c r="RSC88" s="266"/>
      <c r="RSD88" s="261"/>
      <c r="RSE88" s="265"/>
      <c r="RSF88" s="266"/>
      <c r="RSG88" s="200"/>
      <c r="RSH88" s="266"/>
      <c r="RSI88" s="261"/>
      <c r="RSJ88" s="265"/>
      <c r="RSK88" s="266"/>
      <c r="RSL88" s="200"/>
      <c r="RSM88" s="266"/>
      <c r="RSN88" s="261"/>
      <c r="RSO88" s="265"/>
      <c r="RSP88" s="266"/>
      <c r="RSQ88" s="200"/>
      <c r="RSR88" s="266"/>
      <c r="RSS88" s="261"/>
      <c r="RST88" s="265"/>
      <c r="RSU88" s="266"/>
      <c r="RSV88" s="200"/>
      <c r="RSW88" s="266"/>
      <c r="RSX88" s="261"/>
      <c r="RSY88" s="265"/>
      <c r="RSZ88" s="266"/>
      <c r="RTA88" s="200"/>
      <c r="RTB88" s="266"/>
      <c r="RTC88" s="261"/>
      <c r="RTD88" s="265"/>
      <c r="RTE88" s="266"/>
      <c r="RTF88" s="200"/>
      <c r="RTG88" s="266"/>
      <c r="RTH88" s="261"/>
      <c r="RTI88" s="265"/>
      <c r="RTJ88" s="266"/>
      <c r="RTK88" s="200"/>
      <c r="RTL88" s="266"/>
      <c r="RTM88" s="261"/>
      <c r="RTN88" s="265"/>
      <c r="RTO88" s="266"/>
      <c r="RTP88" s="200"/>
      <c r="RTQ88" s="266"/>
      <c r="RTR88" s="261"/>
      <c r="RTS88" s="265"/>
      <c r="RTT88" s="266"/>
      <c r="RTU88" s="200"/>
      <c r="RTV88" s="266"/>
      <c r="RTW88" s="261"/>
      <c r="RTX88" s="265"/>
      <c r="RTY88" s="266"/>
      <c r="RTZ88" s="200"/>
      <c r="RUA88" s="266"/>
      <c r="RUB88" s="261"/>
      <c r="RUC88" s="265"/>
      <c r="RUD88" s="266"/>
      <c r="RUE88" s="200"/>
      <c r="RUF88" s="266"/>
      <c r="RUG88" s="261"/>
      <c r="RUH88" s="265"/>
      <c r="RUI88" s="266"/>
      <c r="RUJ88" s="200"/>
      <c r="RUK88" s="266"/>
      <c r="RUL88" s="261"/>
      <c r="RUM88" s="265"/>
      <c r="RUN88" s="266"/>
      <c r="RUO88" s="200"/>
      <c r="RUP88" s="266"/>
      <c r="RUQ88" s="261"/>
      <c r="RUR88" s="265"/>
      <c r="RUS88" s="266"/>
      <c r="RUT88" s="200"/>
      <c r="RUU88" s="266"/>
      <c r="RUV88" s="261"/>
      <c r="RUW88" s="265"/>
      <c r="RUX88" s="266"/>
      <c r="RUY88" s="200"/>
      <c r="RUZ88" s="266"/>
      <c r="RVA88" s="261"/>
      <c r="RVB88" s="265"/>
      <c r="RVC88" s="266"/>
      <c r="RVD88" s="200"/>
      <c r="RVE88" s="266"/>
      <c r="RVF88" s="261"/>
      <c r="RVG88" s="265"/>
      <c r="RVH88" s="266"/>
      <c r="RVI88" s="200"/>
      <c r="RVJ88" s="266"/>
      <c r="RVK88" s="261"/>
      <c r="RVL88" s="265"/>
      <c r="RVM88" s="266"/>
      <c r="RVN88" s="200"/>
      <c r="RVO88" s="266"/>
      <c r="RVP88" s="261"/>
      <c r="RVQ88" s="265"/>
      <c r="RVR88" s="266"/>
      <c r="RVS88" s="200"/>
      <c r="RVT88" s="266"/>
      <c r="RVU88" s="261"/>
      <c r="RVV88" s="265"/>
      <c r="RVW88" s="266"/>
      <c r="RVX88" s="200"/>
      <c r="RVY88" s="266"/>
      <c r="RVZ88" s="261"/>
      <c r="RWA88" s="265"/>
      <c r="RWB88" s="266"/>
      <c r="RWC88" s="200"/>
      <c r="RWD88" s="266"/>
      <c r="RWE88" s="261"/>
      <c r="RWF88" s="265"/>
      <c r="RWG88" s="266"/>
      <c r="RWH88" s="200"/>
      <c r="RWI88" s="266"/>
      <c r="RWJ88" s="261"/>
      <c r="RWK88" s="265"/>
      <c r="RWL88" s="266"/>
      <c r="RWM88" s="200"/>
      <c r="RWN88" s="266"/>
      <c r="RWO88" s="261"/>
      <c r="RWP88" s="265"/>
      <c r="RWQ88" s="266"/>
      <c r="RWR88" s="200"/>
      <c r="RWS88" s="266"/>
      <c r="RWT88" s="261"/>
      <c r="RWU88" s="265"/>
      <c r="RWV88" s="266"/>
      <c r="RWW88" s="200"/>
      <c r="RWX88" s="266"/>
      <c r="RWY88" s="261"/>
      <c r="RWZ88" s="265"/>
      <c r="RXA88" s="266"/>
      <c r="RXB88" s="200"/>
      <c r="RXC88" s="266"/>
      <c r="RXD88" s="261"/>
      <c r="RXE88" s="265"/>
      <c r="RXF88" s="266"/>
      <c r="RXG88" s="200"/>
      <c r="RXH88" s="266"/>
      <c r="RXI88" s="261"/>
      <c r="RXJ88" s="265"/>
      <c r="RXK88" s="266"/>
      <c r="RXL88" s="200"/>
      <c r="RXM88" s="266"/>
      <c r="RXN88" s="261"/>
      <c r="RXO88" s="265"/>
      <c r="RXP88" s="266"/>
      <c r="RXQ88" s="200"/>
      <c r="RXR88" s="266"/>
      <c r="RXS88" s="261"/>
      <c r="RXT88" s="265"/>
      <c r="RXU88" s="266"/>
      <c r="RXV88" s="200"/>
      <c r="RXW88" s="266"/>
      <c r="RXX88" s="261"/>
      <c r="RXY88" s="265"/>
      <c r="RXZ88" s="266"/>
      <c r="RYA88" s="200"/>
      <c r="RYB88" s="266"/>
      <c r="RYC88" s="261"/>
      <c r="RYD88" s="265"/>
      <c r="RYE88" s="266"/>
      <c r="RYF88" s="200"/>
      <c r="RYG88" s="266"/>
      <c r="RYH88" s="261"/>
      <c r="RYI88" s="265"/>
      <c r="RYJ88" s="266"/>
      <c r="RYK88" s="200"/>
      <c r="RYL88" s="266"/>
      <c r="RYM88" s="261"/>
      <c r="RYN88" s="265"/>
      <c r="RYO88" s="266"/>
      <c r="RYP88" s="200"/>
      <c r="RYQ88" s="266"/>
      <c r="RYR88" s="261"/>
      <c r="RYS88" s="265"/>
      <c r="RYT88" s="266"/>
      <c r="RYU88" s="200"/>
      <c r="RYV88" s="266"/>
      <c r="RYW88" s="261"/>
      <c r="RYX88" s="265"/>
      <c r="RYY88" s="266"/>
      <c r="RYZ88" s="200"/>
      <c r="RZA88" s="266"/>
      <c r="RZB88" s="261"/>
      <c r="RZC88" s="265"/>
      <c r="RZD88" s="266"/>
      <c r="RZE88" s="200"/>
      <c r="RZF88" s="266"/>
      <c r="RZG88" s="261"/>
      <c r="RZH88" s="265"/>
      <c r="RZI88" s="266"/>
      <c r="RZJ88" s="200"/>
      <c r="RZK88" s="266"/>
      <c r="RZL88" s="261"/>
      <c r="RZM88" s="265"/>
      <c r="RZN88" s="266"/>
      <c r="RZO88" s="200"/>
      <c r="RZP88" s="266"/>
      <c r="RZQ88" s="261"/>
      <c r="RZR88" s="265"/>
      <c r="RZS88" s="266"/>
      <c r="RZT88" s="200"/>
      <c r="RZU88" s="266"/>
      <c r="RZV88" s="261"/>
      <c r="RZW88" s="265"/>
      <c r="RZX88" s="266"/>
      <c r="RZY88" s="200"/>
      <c r="RZZ88" s="266"/>
      <c r="SAA88" s="261"/>
      <c r="SAB88" s="265"/>
      <c r="SAC88" s="266"/>
      <c r="SAD88" s="200"/>
      <c r="SAE88" s="266"/>
      <c r="SAF88" s="261"/>
      <c r="SAG88" s="265"/>
      <c r="SAH88" s="266"/>
      <c r="SAI88" s="200"/>
      <c r="SAJ88" s="266"/>
      <c r="SAK88" s="261"/>
      <c r="SAL88" s="265"/>
      <c r="SAM88" s="266"/>
      <c r="SAN88" s="200"/>
      <c r="SAO88" s="266"/>
      <c r="SAP88" s="261"/>
      <c r="SAQ88" s="265"/>
      <c r="SAR88" s="266"/>
      <c r="SAS88" s="200"/>
      <c r="SAT88" s="266"/>
      <c r="SAU88" s="261"/>
      <c r="SAV88" s="265"/>
      <c r="SAW88" s="266"/>
      <c r="SAX88" s="200"/>
      <c r="SAY88" s="266"/>
      <c r="SAZ88" s="261"/>
      <c r="SBA88" s="265"/>
      <c r="SBB88" s="266"/>
      <c r="SBC88" s="200"/>
      <c r="SBD88" s="266"/>
      <c r="SBE88" s="261"/>
      <c r="SBF88" s="265"/>
      <c r="SBG88" s="266"/>
      <c r="SBH88" s="200"/>
      <c r="SBI88" s="266"/>
      <c r="SBJ88" s="261"/>
      <c r="SBK88" s="265"/>
      <c r="SBL88" s="266"/>
      <c r="SBM88" s="200"/>
      <c r="SBN88" s="266"/>
      <c r="SBO88" s="261"/>
      <c r="SBP88" s="265"/>
      <c r="SBQ88" s="266"/>
      <c r="SBR88" s="200"/>
      <c r="SBS88" s="266"/>
      <c r="SBT88" s="261"/>
      <c r="SBU88" s="265"/>
      <c r="SBV88" s="266"/>
      <c r="SBW88" s="200"/>
      <c r="SBX88" s="266"/>
      <c r="SBY88" s="261"/>
      <c r="SBZ88" s="265"/>
      <c r="SCA88" s="266"/>
      <c r="SCB88" s="200"/>
      <c r="SCC88" s="266"/>
      <c r="SCD88" s="261"/>
      <c r="SCE88" s="265"/>
      <c r="SCF88" s="266"/>
      <c r="SCG88" s="200"/>
      <c r="SCH88" s="266"/>
      <c r="SCI88" s="261"/>
      <c r="SCJ88" s="265"/>
      <c r="SCK88" s="266"/>
      <c r="SCL88" s="200"/>
      <c r="SCM88" s="266"/>
      <c r="SCN88" s="261"/>
      <c r="SCO88" s="265"/>
      <c r="SCP88" s="266"/>
      <c r="SCQ88" s="200"/>
      <c r="SCR88" s="266"/>
      <c r="SCS88" s="261"/>
      <c r="SCT88" s="265"/>
      <c r="SCU88" s="266"/>
      <c r="SCV88" s="200"/>
      <c r="SCW88" s="266"/>
      <c r="SCX88" s="261"/>
      <c r="SCY88" s="265"/>
      <c r="SCZ88" s="266"/>
      <c r="SDA88" s="200"/>
      <c r="SDB88" s="266"/>
      <c r="SDC88" s="261"/>
      <c r="SDD88" s="265"/>
      <c r="SDE88" s="266"/>
      <c r="SDF88" s="200"/>
      <c r="SDG88" s="266"/>
      <c r="SDH88" s="261"/>
      <c r="SDI88" s="265"/>
      <c r="SDJ88" s="266"/>
      <c r="SDK88" s="200"/>
      <c r="SDL88" s="266"/>
      <c r="SDM88" s="261"/>
      <c r="SDN88" s="265"/>
      <c r="SDO88" s="266"/>
      <c r="SDP88" s="200"/>
      <c r="SDQ88" s="266"/>
      <c r="SDR88" s="261"/>
      <c r="SDS88" s="265"/>
      <c r="SDT88" s="266"/>
      <c r="SDU88" s="200"/>
      <c r="SDV88" s="266"/>
      <c r="SDW88" s="261"/>
      <c r="SDX88" s="265"/>
      <c r="SDY88" s="266"/>
      <c r="SDZ88" s="200"/>
      <c r="SEA88" s="266"/>
      <c r="SEB88" s="261"/>
      <c r="SEC88" s="265"/>
      <c r="SED88" s="266"/>
      <c r="SEE88" s="200"/>
      <c r="SEF88" s="266"/>
      <c r="SEG88" s="261"/>
      <c r="SEH88" s="265"/>
      <c r="SEI88" s="266"/>
      <c r="SEJ88" s="200"/>
      <c r="SEK88" s="266"/>
      <c r="SEL88" s="261"/>
      <c r="SEM88" s="265"/>
      <c r="SEN88" s="266"/>
      <c r="SEO88" s="200"/>
      <c r="SEP88" s="266"/>
      <c r="SEQ88" s="261"/>
      <c r="SER88" s="265"/>
      <c r="SES88" s="266"/>
      <c r="SET88" s="200"/>
      <c r="SEU88" s="266"/>
      <c r="SEV88" s="261"/>
      <c r="SEW88" s="265"/>
      <c r="SEX88" s="266"/>
      <c r="SEY88" s="200"/>
      <c r="SEZ88" s="266"/>
      <c r="SFA88" s="261"/>
      <c r="SFB88" s="265"/>
      <c r="SFC88" s="266"/>
      <c r="SFD88" s="200"/>
      <c r="SFE88" s="266"/>
      <c r="SFF88" s="261"/>
      <c r="SFG88" s="265"/>
      <c r="SFH88" s="266"/>
      <c r="SFI88" s="200"/>
      <c r="SFJ88" s="266"/>
      <c r="SFK88" s="261"/>
      <c r="SFL88" s="265"/>
      <c r="SFM88" s="266"/>
      <c r="SFN88" s="200"/>
      <c r="SFO88" s="266"/>
      <c r="SFP88" s="261"/>
      <c r="SFQ88" s="265"/>
      <c r="SFR88" s="266"/>
      <c r="SFS88" s="200"/>
      <c r="SFT88" s="266"/>
      <c r="SFU88" s="261"/>
      <c r="SFV88" s="265"/>
      <c r="SFW88" s="266"/>
      <c r="SFX88" s="200"/>
      <c r="SFY88" s="266"/>
      <c r="SFZ88" s="261"/>
      <c r="SGA88" s="265"/>
      <c r="SGB88" s="266"/>
      <c r="SGC88" s="200"/>
      <c r="SGD88" s="266"/>
      <c r="SGE88" s="261"/>
      <c r="SGF88" s="265"/>
      <c r="SGG88" s="266"/>
      <c r="SGH88" s="200"/>
      <c r="SGI88" s="266"/>
      <c r="SGJ88" s="261"/>
      <c r="SGK88" s="265"/>
      <c r="SGL88" s="266"/>
      <c r="SGM88" s="200"/>
      <c r="SGN88" s="266"/>
      <c r="SGO88" s="261"/>
      <c r="SGP88" s="265"/>
      <c r="SGQ88" s="266"/>
      <c r="SGR88" s="200"/>
      <c r="SGS88" s="266"/>
      <c r="SGT88" s="261"/>
      <c r="SGU88" s="265"/>
      <c r="SGV88" s="266"/>
      <c r="SGW88" s="200"/>
      <c r="SGX88" s="266"/>
      <c r="SGY88" s="261"/>
      <c r="SGZ88" s="265"/>
      <c r="SHA88" s="266"/>
      <c r="SHB88" s="200"/>
      <c r="SHC88" s="266"/>
      <c r="SHD88" s="261"/>
      <c r="SHE88" s="265"/>
      <c r="SHF88" s="266"/>
      <c r="SHG88" s="200"/>
      <c r="SHH88" s="266"/>
      <c r="SHI88" s="261"/>
      <c r="SHJ88" s="265"/>
      <c r="SHK88" s="266"/>
      <c r="SHL88" s="200"/>
      <c r="SHM88" s="266"/>
      <c r="SHN88" s="261"/>
      <c r="SHO88" s="265"/>
      <c r="SHP88" s="266"/>
      <c r="SHQ88" s="200"/>
      <c r="SHR88" s="266"/>
      <c r="SHS88" s="261"/>
      <c r="SHT88" s="265"/>
      <c r="SHU88" s="266"/>
      <c r="SHV88" s="200"/>
      <c r="SHW88" s="266"/>
      <c r="SHX88" s="261"/>
      <c r="SHY88" s="265"/>
      <c r="SHZ88" s="266"/>
      <c r="SIA88" s="200"/>
      <c r="SIB88" s="266"/>
      <c r="SIC88" s="261"/>
      <c r="SID88" s="265"/>
      <c r="SIE88" s="266"/>
      <c r="SIF88" s="200"/>
      <c r="SIG88" s="266"/>
      <c r="SIH88" s="261"/>
      <c r="SII88" s="265"/>
      <c r="SIJ88" s="266"/>
      <c r="SIK88" s="200"/>
      <c r="SIL88" s="266"/>
      <c r="SIM88" s="261"/>
      <c r="SIN88" s="265"/>
      <c r="SIO88" s="266"/>
      <c r="SIP88" s="200"/>
      <c r="SIQ88" s="266"/>
      <c r="SIR88" s="261"/>
      <c r="SIS88" s="265"/>
      <c r="SIT88" s="266"/>
      <c r="SIU88" s="200"/>
      <c r="SIV88" s="266"/>
      <c r="SIW88" s="261"/>
      <c r="SIX88" s="265"/>
      <c r="SIY88" s="266"/>
      <c r="SIZ88" s="200"/>
      <c r="SJA88" s="266"/>
      <c r="SJB88" s="261"/>
      <c r="SJC88" s="265"/>
      <c r="SJD88" s="266"/>
      <c r="SJE88" s="200"/>
      <c r="SJF88" s="266"/>
      <c r="SJG88" s="261"/>
      <c r="SJH88" s="265"/>
      <c r="SJI88" s="266"/>
      <c r="SJJ88" s="200"/>
      <c r="SJK88" s="266"/>
      <c r="SJL88" s="261"/>
      <c r="SJM88" s="265"/>
      <c r="SJN88" s="266"/>
      <c r="SJO88" s="200"/>
      <c r="SJP88" s="266"/>
      <c r="SJQ88" s="261"/>
      <c r="SJR88" s="265"/>
      <c r="SJS88" s="266"/>
      <c r="SJT88" s="200"/>
      <c r="SJU88" s="266"/>
      <c r="SJV88" s="261"/>
      <c r="SJW88" s="265"/>
      <c r="SJX88" s="266"/>
      <c r="SJY88" s="200"/>
      <c r="SJZ88" s="266"/>
      <c r="SKA88" s="261"/>
      <c r="SKB88" s="265"/>
      <c r="SKC88" s="266"/>
      <c r="SKD88" s="200"/>
      <c r="SKE88" s="266"/>
      <c r="SKF88" s="261"/>
      <c r="SKG88" s="265"/>
      <c r="SKH88" s="266"/>
      <c r="SKI88" s="200"/>
      <c r="SKJ88" s="266"/>
      <c r="SKK88" s="261"/>
      <c r="SKL88" s="265"/>
      <c r="SKM88" s="266"/>
      <c r="SKN88" s="200"/>
      <c r="SKO88" s="266"/>
      <c r="SKP88" s="261"/>
      <c r="SKQ88" s="265"/>
      <c r="SKR88" s="266"/>
      <c r="SKS88" s="200"/>
      <c r="SKT88" s="266"/>
      <c r="SKU88" s="261"/>
      <c r="SKV88" s="265"/>
      <c r="SKW88" s="266"/>
      <c r="SKX88" s="200"/>
      <c r="SKY88" s="266"/>
      <c r="SKZ88" s="261"/>
      <c r="SLA88" s="265"/>
      <c r="SLB88" s="266"/>
      <c r="SLC88" s="200"/>
      <c r="SLD88" s="266"/>
      <c r="SLE88" s="261"/>
      <c r="SLF88" s="265"/>
      <c r="SLG88" s="266"/>
      <c r="SLH88" s="200"/>
      <c r="SLI88" s="266"/>
      <c r="SLJ88" s="261"/>
      <c r="SLK88" s="265"/>
      <c r="SLL88" s="266"/>
      <c r="SLM88" s="200"/>
      <c r="SLN88" s="266"/>
      <c r="SLO88" s="261"/>
      <c r="SLP88" s="265"/>
      <c r="SLQ88" s="266"/>
      <c r="SLR88" s="200"/>
      <c r="SLS88" s="266"/>
      <c r="SLT88" s="261"/>
      <c r="SLU88" s="265"/>
      <c r="SLV88" s="266"/>
      <c r="SLW88" s="200"/>
      <c r="SLX88" s="266"/>
      <c r="SLY88" s="261"/>
      <c r="SLZ88" s="265"/>
      <c r="SMA88" s="266"/>
      <c r="SMB88" s="200"/>
      <c r="SMC88" s="266"/>
      <c r="SMD88" s="261"/>
      <c r="SME88" s="265"/>
      <c r="SMF88" s="266"/>
      <c r="SMG88" s="200"/>
      <c r="SMH88" s="266"/>
      <c r="SMI88" s="261"/>
      <c r="SMJ88" s="265"/>
      <c r="SMK88" s="266"/>
      <c r="SML88" s="200"/>
      <c r="SMM88" s="266"/>
      <c r="SMN88" s="261"/>
      <c r="SMO88" s="265"/>
      <c r="SMP88" s="266"/>
      <c r="SMQ88" s="200"/>
      <c r="SMR88" s="266"/>
      <c r="SMS88" s="261"/>
      <c r="SMT88" s="265"/>
      <c r="SMU88" s="266"/>
      <c r="SMV88" s="200"/>
      <c r="SMW88" s="266"/>
      <c r="SMX88" s="261"/>
      <c r="SMY88" s="265"/>
      <c r="SMZ88" s="266"/>
      <c r="SNA88" s="200"/>
      <c r="SNB88" s="266"/>
      <c r="SNC88" s="261"/>
      <c r="SND88" s="265"/>
      <c r="SNE88" s="266"/>
      <c r="SNF88" s="200"/>
      <c r="SNG88" s="266"/>
      <c r="SNH88" s="261"/>
      <c r="SNI88" s="265"/>
      <c r="SNJ88" s="266"/>
      <c r="SNK88" s="200"/>
      <c r="SNL88" s="266"/>
      <c r="SNM88" s="261"/>
      <c r="SNN88" s="265"/>
      <c r="SNO88" s="266"/>
      <c r="SNP88" s="200"/>
      <c r="SNQ88" s="266"/>
      <c r="SNR88" s="261"/>
      <c r="SNS88" s="265"/>
      <c r="SNT88" s="266"/>
      <c r="SNU88" s="200"/>
      <c r="SNV88" s="266"/>
      <c r="SNW88" s="261"/>
      <c r="SNX88" s="265"/>
      <c r="SNY88" s="266"/>
      <c r="SNZ88" s="200"/>
      <c r="SOA88" s="266"/>
      <c r="SOB88" s="261"/>
      <c r="SOC88" s="265"/>
      <c r="SOD88" s="266"/>
      <c r="SOE88" s="200"/>
      <c r="SOF88" s="266"/>
      <c r="SOG88" s="261"/>
      <c r="SOH88" s="265"/>
      <c r="SOI88" s="266"/>
      <c r="SOJ88" s="200"/>
      <c r="SOK88" s="266"/>
      <c r="SOL88" s="261"/>
      <c r="SOM88" s="265"/>
      <c r="SON88" s="266"/>
      <c r="SOO88" s="200"/>
      <c r="SOP88" s="266"/>
      <c r="SOQ88" s="261"/>
      <c r="SOR88" s="265"/>
      <c r="SOS88" s="266"/>
      <c r="SOT88" s="200"/>
      <c r="SOU88" s="266"/>
      <c r="SOV88" s="261"/>
      <c r="SOW88" s="265"/>
      <c r="SOX88" s="266"/>
      <c r="SOY88" s="200"/>
      <c r="SOZ88" s="266"/>
      <c r="SPA88" s="261"/>
      <c r="SPB88" s="265"/>
      <c r="SPC88" s="266"/>
      <c r="SPD88" s="200"/>
      <c r="SPE88" s="266"/>
      <c r="SPF88" s="261"/>
      <c r="SPG88" s="265"/>
      <c r="SPH88" s="266"/>
      <c r="SPI88" s="200"/>
      <c r="SPJ88" s="266"/>
      <c r="SPK88" s="261"/>
      <c r="SPL88" s="265"/>
      <c r="SPM88" s="266"/>
      <c r="SPN88" s="200"/>
      <c r="SPO88" s="266"/>
      <c r="SPP88" s="261"/>
      <c r="SPQ88" s="265"/>
      <c r="SPR88" s="266"/>
      <c r="SPS88" s="200"/>
      <c r="SPT88" s="266"/>
      <c r="SPU88" s="261"/>
      <c r="SPV88" s="265"/>
      <c r="SPW88" s="266"/>
      <c r="SPX88" s="200"/>
      <c r="SPY88" s="266"/>
      <c r="SPZ88" s="261"/>
      <c r="SQA88" s="265"/>
      <c r="SQB88" s="266"/>
      <c r="SQC88" s="200"/>
      <c r="SQD88" s="266"/>
      <c r="SQE88" s="261"/>
      <c r="SQF88" s="265"/>
      <c r="SQG88" s="266"/>
      <c r="SQH88" s="200"/>
      <c r="SQI88" s="266"/>
      <c r="SQJ88" s="261"/>
      <c r="SQK88" s="265"/>
      <c r="SQL88" s="266"/>
      <c r="SQM88" s="200"/>
      <c r="SQN88" s="266"/>
      <c r="SQO88" s="261"/>
      <c r="SQP88" s="265"/>
      <c r="SQQ88" s="266"/>
      <c r="SQR88" s="200"/>
      <c r="SQS88" s="266"/>
      <c r="SQT88" s="261"/>
      <c r="SQU88" s="265"/>
      <c r="SQV88" s="266"/>
      <c r="SQW88" s="200"/>
      <c r="SQX88" s="266"/>
      <c r="SQY88" s="261"/>
      <c r="SQZ88" s="265"/>
      <c r="SRA88" s="266"/>
      <c r="SRB88" s="200"/>
      <c r="SRC88" s="266"/>
      <c r="SRD88" s="261"/>
      <c r="SRE88" s="265"/>
      <c r="SRF88" s="266"/>
      <c r="SRG88" s="200"/>
      <c r="SRH88" s="266"/>
      <c r="SRI88" s="261"/>
      <c r="SRJ88" s="265"/>
      <c r="SRK88" s="266"/>
      <c r="SRL88" s="200"/>
      <c r="SRM88" s="266"/>
      <c r="SRN88" s="261"/>
      <c r="SRO88" s="265"/>
      <c r="SRP88" s="266"/>
      <c r="SRQ88" s="200"/>
      <c r="SRR88" s="266"/>
      <c r="SRS88" s="261"/>
      <c r="SRT88" s="265"/>
      <c r="SRU88" s="266"/>
      <c r="SRV88" s="200"/>
      <c r="SRW88" s="266"/>
      <c r="SRX88" s="261"/>
      <c r="SRY88" s="265"/>
      <c r="SRZ88" s="266"/>
      <c r="SSA88" s="200"/>
      <c r="SSB88" s="266"/>
      <c r="SSC88" s="261"/>
      <c r="SSD88" s="265"/>
      <c r="SSE88" s="266"/>
      <c r="SSF88" s="200"/>
      <c r="SSG88" s="266"/>
      <c r="SSH88" s="261"/>
      <c r="SSI88" s="265"/>
      <c r="SSJ88" s="266"/>
      <c r="SSK88" s="200"/>
      <c r="SSL88" s="266"/>
      <c r="SSM88" s="261"/>
      <c r="SSN88" s="265"/>
      <c r="SSO88" s="266"/>
      <c r="SSP88" s="200"/>
      <c r="SSQ88" s="266"/>
      <c r="SSR88" s="261"/>
      <c r="SSS88" s="265"/>
      <c r="SST88" s="266"/>
      <c r="SSU88" s="200"/>
      <c r="SSV88" s="266"/>
      <c r="SSW88" s="261"/>
      <c r="SSX88" s="265"/>
      <c r="SSY88" s="266"/>
      <c r="SSZ88" s="200"/>
      <c r="STA88" s="266"/>
      <c r="STB88" s="261"/>
      <c r="STC88" s="265"/>
      <c r="STD88" s="266"/>
      <c r="STE88" s="200"/>
      <c r="STF88" s="266"/>
      <c r="STG88" s="261"/>
      <c r="STH88" s="265"/>
      <c r="STI88" s="266"/>
      <c r="STJ88" s="200"/>
      <c r="STK88" s="266"/>
      <c r="STL88" s="261"/>
      <c r="STM88" s="265"/>
      <c r="STN88" s="266"/>
      <c r="STO88" s="200"/>
      <c r="STP88" s="266"/>
      <c r="STQ88" s="261"/>
      <c r="STR88" s="265"/>
      <c r="STS88" s="266"/>
      <c r="STT88" s="200"/>
      <c r="STU88" s="266"/>
      <c r="STV88" s="261"/>
      <c r="STW88" s="265"/>
      <c r="STX88" s="266"/>
      <c r="STY88" s="200"/>
      <c r="STZ88" s="266"/>
      <c r="SUA88" s="261"/>
      <c r="SUB88" s="265"/>
      <c r="SUC88" s="266"/>
      <c r="SUD88" s="200"/>
      <c r="SUE88" s="266"/>
      <c r="SUF88" s="261"/>
      <c r="SUG88" s="265"/>
      <c r="SUH88" s="266"/>
      <c r="SUI88" s="200"/>
      <c r="SUJ88" s="266"/>
      <c r="SUK88" s="261"/>
      <c r="SUL88" s="265"/>
      <c r="SUM88" s="266"/>
      <c r="SUN88" s="200"/>
      <c r="SUO88" s="266"/>
      <c r="SUP88" s="261"/>
      <c r="SUQ88" s="265"/>
      <c r="SUR88" s="266"/>
      <c r="SUS88" s="200"/>
      <c r="SUT88" s="266"/>
      <c r="SUU88" s="261"/>
      <c r="SUV88" s="265"/>
      <c r="SUW88" s="266"/>
      <c r="SUX88" s="200"/>
      <c r="SUY88" s="266"/>
      <c r="SUZ88" s="261"/>
      <c r="SVA88" s="265"/>
      <c r="SVB88" s="266"/>
      <c r="SVC88" s="200"/>
      <c r="SVD88" s="266"/>
      <c r="SVE88" s="261"/>
      <c r="SVF88" s="265"/>
      <c r="SVG88" s="266"/>
      <c r="SVH88" s="200"/>
      <c r="SVI88" s="266"/>
      <c r="SVJ88" s="261"/>
      <c r="SVK88" s="265"/>
      <c r="SVL88" s="266"/>
      <c r="SVM88" s="200"/>
      <c r="SVN88" s="266"/>
      <c r="SVO88" s="261"/>
      <c r="SVP88" s="265"/>
      <c r="SVQ88" s="266"/>
      <c r="SVR88" s="200"/>
      <c r="SVS88" s="266"/>
      <c r="SVT88" s="261"/>
      <c r="SVU88" s="265"/>
      <c r="SVV88" s="266"/>
      <c r="SVW88" s="200"/>
      <c r="SVX88" s="266"/>
      <c r="SVY88" s="261"/>
      <c r="SVZ88" s="265"/>
      <c r="SWA88" s="266"/>
      <c r="SWB88" s="200"/>
      <c r="SWC88" s="266"/>
      <c r="SWD88" s="261"/>
      <c r="SWE88" s="265"/>
      <c r="SWF88" s="266"/>
      <c r="SWG88" s="200"/>
      <c r="SWH88" s="266"/>
      <c r="SWI88" s="261"/>
      <c r="SWJ88" s="265"/>
      <c r="SWK88" s="266"/>
      <c r="SWL88" s="200"/>
      <c r="SWM88" s="266"/>
      <c r="SWN88" s="261"/>
      <c r="SWO88" s="265"/>
      <c r="SWP88" s="266"/>
      <c r="SWQ88" s="200"/>
      <c r="SWR88" s="266"/>
      <c r="SWS88" s="261"/>
      <c r="SWT88" s="265"/>
      <c r="SWU88" s="266"/>
      <c r="SWV88" s="200"/>
      <c r="SWW88" s="266"/>
      <c r="SWX88" s="261"/>
      <c r="SWY88" s="265"/>
      <c r="SWZ88" s="266"/>
      <c r="SXA88" s="200"/>
      <c r="SXB88" s="266"/>
      <c r="SXC88" s="261"/>
      <c r="SXD88" s="265"/>
      <c r="SXE88" s="266"/>
      <c r="SXF88" s="200"/>
      <c r="SXG88" s="266"/>
      <c r="SXH88" s="261"/>
      <c r="SXI88" s="265"/>
      <c r="SXJ88" s="266"/>
      <c r="SXK88" s="200"/>
      <c r="SXL88" s="266"/>
      <c r="SXM88" s="261"/>
      <c r="SXN88" s="265"/>
      <c r="SXO88" s="266"/>
      <c r="SXP88" s="200"/>
      <c r="SXQ88" s="266"/>
      <c r="SXR88" s="261"/>
      <c r="SXS88" s="265"/>
      <c r="SXT88" s="266"/>
      <c r="SXU88" s="200"/>
      <c r="SXV88" s="266"/>
      <c r="SXW88" s="261"/>
      <c r="SXX88" s="265"/>
      <c r="SXY88" s="266"/>
      <c r="SXZ88" s="200"/>
      <c r="SYA88" s="266"/>
      <c r="SYB88" s="261"/>
      <c r="SYC88" s="265"/>
      <c r="SYD88" s="266"/>
      <c r="SYE88" s="200"/>
      <c r="SYF88" s="266"/>
      <c r="SYG88" s="261"/>
      <c r="SYH88" s="265"/>
      <c r="SYI88" s="266"/>
      <c r="SYJ88" s="200"/>
      <c r="SYK88" s="266"/>
      <c r="SYL88" s="261"/>
      <c r="SYM88" s="265"/>
      <c r="SYN88" s="266"/>
      <c r="SYO88" s="200"/>
      <c r="SYP88" s="266"/>
      <c r="SYQ88" s="261"/>
      <c r="SYR88" s="265"/>
      <c r="SYS88" s="266"/>
      <c r="SYT88" s="200"/>
      <c r="SYU88" s="266"/>
      <c r="SYV88" s="261"/>
      <c r="SYW88" s="265"/>
      <c r="SYX88" s="266"/>
      <c r="SYY88" s="200"/>
      <c r="SYZ88" s="266"/>
      <c r="SZA88" s="261"/>
      <c r="SZB88" s="265"/>
      <c r="SZC88" s="266"/>
      <c r="SZD88" s="200"/>
      <c r="SZE88" s="266"/>
      <c r="SZF88" s="261"/>
      <c r="SZG88" s="265"/>
      <c r="SZH88" s="266"/>
      <c r="SZI88" s="200"/>
      <c r="SZJ88" s="266"/>
      <c r="SZK88" s="261"/>
      <c r="SZL88" s="265"/>
      <c r="SZM88" s="266"/>
      <c r="SZN88" s="200"/>
      <c r="SZO88" s="266"/>
      <c r="SZP88" s="261"/>
      <c r="SZQ88" s="265"/>
      <c r="SZR88" s="266"/>
      <c r="SZS88" s="200"/>
      <c r="SZT88" s="266"/>
      <c r="SZU88" s="261"/>
      <c r="SZV88" s="265"/>
      <c r="SZW88" s="266"/>
      <c r="SZX88" s="200"/>
      <c r="SZY88" s="266"/>
      <c r="SZZ88" s="261"/>
      <c r="TAA88" s="265"/>
      <c r="TAB88" s="266"/>
      <c r="TAC88" s="200"/>
      <c r="TAD88" s="266"/>
      <c r="TAE88" s="261"/>
      <c r="TAF88" s="265"/>
      <c r="TAG88" s="266"/>
      <c r="TAH88" s="200"/>
      <c r="TAI88" s="266"/>
      <c r="TAJ88" s="261"/>
      <c r="TAK88" s="265"/>
      <c r="TAL88" s="266"/>
      <c r="TAM88" s="200"/>
      <c r="TAN88" s="266"/>
      <c r="TAO88" s="261"/>
      <c r="TAP88" s="265"/>
      <c r="TAQ88" s="266"/>
      <c r="TAR88" s="200"/>
      <c r="TAS88" s="266"/>
      <c r="TAT88" s="261"/>
      <c r="TAU88" s="265"/>
      <c r="TAV88" s="266"/>
      <c r="TAW88" s="200"/>
      <c r="TAX88" s="266"/>
      <c r="TAY88" s="261"/>
      <c r="TAZ88" s="265"/>
      <c r="TBA88" s="266"/>
      <c r="TBB88" s="200"/>
      <c r="TBC88" s="266"/>
      <c r="TBD88" s="261"/>
      <c r="TBE88" s="265"/>
      <c r="TBF88" s="266"/>
      <c r="TBG88" s="200"/>
      <c r="TBH88" s="266"/>
      <c r="TBI88" s="261"/>
      <c r="TBJ88" s="265"/>
      <c r="TBK88" s="266"/>
      <c r="TBL88" s="200"/>
      <c r="TBM88" s="266"/>
      <c r="TBN88" s="261"/>
      <c r="TBO88" s="265"/>
      <c r="TBP88" s="266"/>
      <c r="TBQ88" s="200"/>
      <c r="TBR88" s="266"/>
      <c r="TBS88" s="261"/>
      <c r="TBT88" s="265"/>
      <c r="TBU88" s="266"/>
      <c r="TBV88" s="200"/>
      <c r="TBW88" s="266"/>
      <c r="TBX88" s="261"/>
      <c r="TBY88" s="265"/>
      <c r="TBZ88" s="266"/>
      <c r="TCA88" s="200"/>
      <c r="TCB88" s="266"/>
      <c r="TCC88" s="261"/>
      <c r="TCD88" s="265"/>
      <c r="TCE88" s="266"/>
      <c r="TCF88" s="200"/>
      <c r="TCG88" s="266"/>
      <c r="TCH88" s="261"/>
      <c r="TCI88" s="265"/>
      <c r="TCJ88" s="266"/>
      <c r="TCK88" s="200"/>
      <c r="TCL88" s="266"/>
      <c r="TCM88" s="261"/>
      <c r="TCN88" s="265"/>
      <c r="TCO88" s="266"/>
      <c r="TCP88" s="200"/>
      <c r="TCQ88" s="266"/>
      <c r="TCR88" s="261"/>
      <c r="TCS88" s="265"/>
      <c r="TCT88" s="266"/>
      <c r="TCU88" s="200"/>
      <c r="TCV88" s="266"/>
      <c r="TCW88" s="261"/>
      <c r="TCX88" s="265"/>
      <c r="TCY88" s="266"/>
      <c r="TCZ88" s="200"/>
      <c r="TDA88" s="266"/>
      <c r="TDB88" s="261"/>
      <c r="TDC88" s="265"/>
      <c r="TDD88" s="266"/>
      <c r="TDE88" s="200"/>
      <c r="TDF88" s="266"/>
      <c r="TDG88" s="261"/>
      <c r="TDH88" s="265"/>
      <c r="TDI88" s="266"/>
      <c r="TDJ88" s="200"/>
      <c r="TDK88" s="266"/>
      <c r="TDL88" s="261"/>
      <c r="TDM88" s="265"/>
      <c r="TDN88" s="266"/>
      <c r="TDO88" s="200"/>
      <c r="TDP88" s="266"/>
      <c r="TDQ88" s="261"/>
      <c r="TDR88" s="265"/>
      <c r="TDS88" s="266"/>
      <c r="TDT88" s="200"/>
      <c r="TDU88" s="266"/>
      <c r="TDV88" s="261"/>
      <c r="TDW88" s="265"/>
      <c r="TDX88" s="266"/>
      <c r="TDY88" s="200"/>
      <c r="TDZ88" s="266"/>
      <c r="TEA88" s="261"/>
      <c r="TEB88" s="265"/>
      <c r="TEC88" s="266"/>
      <c r="TED88" s="200"/>
      <c r="TEE88" s="266"/>
      <c r="TEF88" s="261"/>
      <c r="TEG88" s="265"/>
      <c r="TEH88" s="266"/>
      <c r="TEI88" s="200"/>
      <c r="TEJ88" s="266"/>
      <c r="TEK88" s="261"/>
      <c r="TEL88" s="265"/>
      <c r="TEM88" s="266"/>
      <c r="TEN88" s="200"/>
      <c r="TEO88" s="266"/>
      <c r="TEP88" s="261"/>
      <c r="TEQ88" s="265"/>
      <c r="TER88" s="266"/>
      <c r="TES88" s="200"/>
      <c r="TET88" s="266"/>
      <c r="TEU88" s="261"/>
      <c r="TEV88" s="265"/>
      <c r="TEW88" s="266"/>
      <c r="TEX88" s="200"/>
      <c r="TEY88" s="266"/>
      <c r="TEZ88" s="261"/>
      <c r="TFA88" s="265"/>
      <c r="TFB88" s="266"/>
      <c r="TFC88" s="200"/>
      <c r="TFD88" s="266"/>
      <c r="TFE88" s="261"/>
      <c r="TFF88" s="265"/>
      <c r="TFG88" s="266"/>
      <c r="TFH88" s="200"/>
      <c r="TFI88" s="266"/>
      <c r="TFJ88" s="261"/>
      <c r="TFK88" s="265"/>
      <c r="TFL88" s="266"/>
      <c r="TFM88" s="200"/>
      <c r="TFN88" s="266"/>
      <c r="TFO88" s="261"/>
      <c r="TFP88" s="265"/>
      <c r="TFQ88" s="266"/>
      <c r="TFR88" s="200"/>
      <c r="TFS88" s="266"/>
      <c r="TFT88" s="261"/>
      <c r="TFU88" s="265"/>
      <c r="TFV88" s="266"/>
      <c r="TFW88" s="200"/>
      <c r="TFX88" s="266"/>
      <c r="TFY88" s="261"/>
      <c r="TFZ88" s="265"/>
      <c r="TGA88" s="266"/>
      <c r="TGB88" s="200"/>
      <c r="TGC88" s="266"/>
      <c r="TGD88" s="261"/>
      <c r="TGE88" s="265"/>
      <c r="TGF88" s="266"/>
      <c r="TGG88" s="200"/>
      <c r="TGH88" s="266"/>
      <c r="TGI88" s="261"/>
      <c r="TGJ88" s="265"/>
      <c r="TGK88" s="266"/>
      <c r="TGL88" s="200"/>
      <c r="TGM88" s="266"/>
      <c r="TGN88" s="261"/>
      <c r="TGO88" s="265"/>
      <c r="TGP88" s="266"/>
      <c r="TGQ88" s="200"/>
      <c r="TGR88" s="266"/>
      <c r="TGS88" s="261"/>
      <c r="TGT88" s="265"/>
      <c r="TGU88" s="266"/>
      <c r="TGV88" s="200"/>
      <c r="TGW88" s="266"/>
      <c r="TGX88" s="261"/>
      <c r="TGY88" s="265"/>
      <c r="TGZ88" s="266"/>
      <c r="THA88" s="200"/>
      <c r="THB88" s="266"/>
      <c r="THC88" s="261"/>
      <c r="THD88" s="265"/>
      <c r="THE88" s="266"/>
      <c r="THF88" s="200"/>
      <c r="THG88" s="266"/>
      <c r="THH88" s="261"/>
      <c r="THI88" s="265"/>
      <c r="THJ88" s="266"/>
      <c r="THK88" s="200"/>
      <c r="THL88" s="266"/>
      <c r="THM88" s="261"/>
      <c r="THN88" s="265"/>
      <c r="THO88" s="266"/>
      <c r="THP88" s="200"/>
      <c r="THQ88" s="266"/>
      <c r="THR88" s="261"/>
      <c r="THS88" s="265"/>
      <c r="THT88" s="266"/>
      <c r="THU88" s="200"/>
      <c r="THV88" s="266"/>
      <c r="THW88" s="261"/>
      <c r="THX88" s="265"/>
      <c r="THY88" s="266"/>
      <c r="THZ88" s="200"/>
      <c r="TIA88" s="266"/>
      <c r="TIB88" s="261"/>
      <c r="TIC88" s="265"/>
      <c r="TID88" s="266"/>
      <c r="TIE88" s="200"/>
      <c r="TIF88" s="266"/>
      <c r="TIG88" s="261"/>
      <c r="TIH88" s="265"/>
      <c r="TII88" s="266"/>
      <c r="TIJ88" s="200"/>
      <c r="TIK88" s="266"/>
      <c r="TIL88" s="261"/>
      <c r="TIM88" s="265"/>
      <c r="TIN88" s="266"/>
      <c r="TIO88" s="200"/>
      <c r="TIP88" s="266"/>
      <c r="TIQ88" s="261"/>
      <c r="TIR88" s="265"/>
      <c r="TIS88" s="266"/>
      <c r="TIT88" s="200"/>
      <c r="TIU88" s="266"/>
      <c r="TIV88" s="261"/>
      <c r="TIW88" s="265"/>
      <c r="TIX88" s="266"/>
      <c r="TIY88" s="200"/>
      <c r="TIZ88" s="266"/>
      <c r="TJA88" s="261"/>
      <c r="TJB88" s="265"/>
      <c r="TJC88" s="266"/>
      <c r="TJD88" s="200"/>
      <c r="TJE88" s="266"/>
      <c r="TJF88" s="261"/>
      <c r="TJG88" s="265"/>
      <c r="TJH88" s="266"/>
      <c r="TJI88" s="200"/>
      <c r="TJJ88" s="266"/>
      <c r="TJK88" s="261"/>
      <c r="TJL88" s="265"/>
      <c r="TJM88" s="266"/>
      <c r="TJN88" s="200"/>
      <c r="TJO88" s="266"/>
      <c r="TJP88" s="261"/>
      <c r="TJQ88" s="265"/>
      <c r="TJR88" s="266"/>
      <c r="TJS88" s="200"/>
      <c r="TJT88" s="266"/>
      <c r="TJU88" s="261"/>
      <c r="TJV88" s="265"/>
      <c r="TJW88" s="266"/>
      <c r="TJX88" s="200"/>
      <c r="TJY88" s="266"/>
      <c r="TJZ88" s="261"/>
      <c r="TKA88" s="265"/>
      <c r="TKB88" s="266"/>
      <c r="TKC88" s="200"/>
      <c r="TKD88" s="266"/>
      <c r="TKE88" s="261"/>
      <c r="TKF88" s="265"/>
      <c r="TKG88" s="266"/>
      <c r="TKH88" s="200"/>
      <c r="TKI88" s="266"/>
      <c r="TKJ88" s="261"/>
      <c r="TKK88" s="265"/>
      <c r="TKL88" s="266"/>
      <c r="TKM88" s="200"/>
      <c r="TKN88" s="266"/>
      <c r="TKO88" s="261"/>
      <c r="TKP88" s="265"/>
      <c r="TKQ88" s="266"/>
      <c r="TKR88" s="200"/>
      <c r="TKS88" s="266"/>
      <c r="TKT88" s="261"/>
      <c r="TKU88" s="265"/>
      <c r="TKV88" s="266"/>
      <c r="TKW88" s="200"/>
      <c r="TKX88" s="266"/>
      <c r="TKY88" s="261"/>
      <c r="TKZ88" s="265"/>
      <c r="TLA88" s="266"/>
      <c r="TLB88" s="200"/>
      <c r="TLC88" s="266"/>
      <c r="TLD88" s="261"/>
      <c r="TLE88" s="265"/>
      <c r="TLF88" s="266"/>
      <c r="TLG88" s="200"/>
      <c r="TLH88" s="266"/>
      <c r="TLI88" s="261"/>
      <c r="TLJ88" s="265"/>
      <c r="TLK88" s="266"/>
      <c r="TLL88" s="200"/>
      <c r="TLM88" s="266"/>
      <c r="TLN88" s="261"/>
      <c r="TLO88" s="265"/>
      <c r="TLP88" s="266"/>
      <c r="TLQ88" s="200"/>
      <c r="TLR88" s="266"/>
      <c r="TLS88" s="261"/>
      <c r="TLT88" s="265"/>
      <c r="TLU88" s="266"/>
      <c r="TLV88" s="200"/>
      <c r="TLW88" s="266"/>
      <c r="TLX88" s="261"/>
      <c r="TLY88" s="265"/>
      <c r="TLZ88" s="266"/>
      <c r="TMA88" s="200"/>
      <c r="TMB88" s="266"/>
      <c r="TMC88" s="261"/>
      <c r="TMD88" s="265"/>
      <c r="TME88" s="266"/>
      <c r="TMF88" s="200"/>
      <c r="TMG88" s="266"/>
      <c r="TMH88" s="261"/>
      <c r="TMI88" s="265"/>
      <c r="TMJ88" s="266"/>
      <c r="TMK88" s="200"/>
      <c r="TML88" s="266"/>
      <c r="TMM88" s="261"/>
      <c r="TMN88" s="265"/>
      <c r="TMO88" s="266"/>
      <c r="TMP88" s="200"/>
      <c r="TMQ88" s="266"/>
      <c r="TMR88" s="261"/>
      <c r="TMS88" s="265"/>
      <c r="TMT88" s="266"/>
      <c r="TMU88" s="200"/>
      <c r="TMV88" s="266"/>
      <c r="TMW88" s="261"/>
      <c r="TMX88" s="265"/>
      <c r="TMY88" s="266"/>
      <c r="TMZ88" s="200"/>
      <c r="TNA88" s="266"/>
      <c r="TNB88" s="261"/>
      <c r="TNC88" s="265"/>
      <c r="TND88" s="266"/>
      <c r="TNE88" s="200"/>
      <c r="TNF88" s="266"/>
      <c r="TNG88" s="261"/>
      <c r="TNH88" s="265"/>
      <c r="TNI88" s="266"/>
      <c r="TNJ88" s="200"/>
      <c r="TNK88" s="266"/>
      <c r="TNL88" s="261"/>
      <c r="TNM88" s="265"/>
      <c r="TNN88" s="266"/>
      <c r="TNO88" s="200"/>
      <c r="TNP88" s="266"/>
      <c r="TNQ88" s="261"/>
      <c r="TNR88" s="265"/>
      <c r="TNS88" s="266"/>
      <c r="TNT88" s="200"/>
      <c r="TNU88" s="266"/>
      <c r="TNV88" s="261"/>
      <c r="TNW88" s="265"/>
      <c r="TNX88" s="266"/>
      <c r="TNY88" s="200"/>
      <c r="TNZ88" s="266"/>
      <c r="TOA88" s="261"/>
      <c r="TOB88" s="265"/>
      <c r="TOC88" s="266"/>
      <c r="TOD88" s="200"/>
      <c r="TOE88" s="266"/>
      <c r="TOF88" s="261"/>
      <c r="TOG88" s="265"/>
      <c r="TOH88" s="266"/>
      <c r="TOI88" s="200"/>
      <c r="TOJ88" s="266"/>
      <c r="TOK88" s="261"/>
      <c r="TOL88" s="265"/>
      <c r="TOM88" s="266"/>
      <c r="TON88" s="200"/>
      <c r="TOO88" s="266"/>
      <c r="TOP88" s="261"/>
      <c r="TOQ88" s="265"/>
      <c r="TOR88" s="266"/>
      <c r="TOS88" s="200"/>
      <c r="TOT88" s="266"/>
      <c r="TOU88" s="261"/>
      <c r="TOV88" s="265"/>
      <c r="TOW88" s="266"/>
      <c r="TOX88" s="200"/>
      <c r="TOY88" s="266"/>
      <c r="TOZ88" s="261"/>
      <c r="TPA88" s="265"/>
      <c r="TPB88" s="266"/>
      <c r="TPC88" s="200"/>
      <c r="TPD88" s="266"/>
      <c r="TPE88" s="261"/>
      <c r="TPF88" s="265"/>
      <c r="TPG88" s="266"/>
      <c r="TPH88" s="200"/>
      <c r="TPI88" s="266"/>
      <c r="TPJ88" s="261"/>
      <c r="TPK88" s="265"/>
      <c r="TPL88" s="266"/>
      <c r="TPM88" s="200"/>
      <c r="TPN88" s="266"/>
      <c r="TPO88" s="261"/>
      <c r="TPP88" s="265"/>
      <c r="TPQ88" s="266"/>
      <c r="TPR88" s="200"/>
      <c r="TPS88" s="266"/>
      <c r="TPT88" s="261"/>
      <c r="TPU88" s="265"/>
      <c r="TPV88" s="266"/>
      <c r="TPW88" s="200"/>
      <c r="TPX88" s="266"/>
      <c r="TPY88" s="261"/>
      <c r="TPZ88" s="265"/>
      <c r="TQA88" s="266"/>
      <c r="TQB88" s="200"/>
      <c r="TQC88" s="266"/>
      <c r="TQD88" s="261"/>
      <c r="TQE88" s="265"/>
      <c r="TQF88" s="266"/>
      <c r="TQG88" s="200"/>
      <c r="TQH88" s="266"/>
      <c r="TQI88" s="261"/>
      <c r="TQJ88" s="265"/>
      <c r="TQK88" s="266"/>
      <c r="TQL88" s="200"/>
      <c r="TQM88" s="266"/>
      <c r="TQN88" s="261"/>
      <c r="TQO88" s="265"/>
      <c r="TQP88" s="266"/>
      <c r="TQQ88" s="200"/>
      <c r="TQR88" s="266"/>
      <c r="TQS88" s="261"/>
      <c r="TQT88" s="265"/>
      <c r="TQU88" s="266"/>
      <c r="TQV88" s="200"/>
      <c r="TQW88" s="266"/>
      <c r="TQX88" s="261"/>
      <c r="TQY88" s="265"/>
      <c r="TQZ88" s="266"/>
      <c r="TRA88" s="200"/>
      <c r="TRB88" s="266"/>
      <c r="TRC88" s="261"/>
      <c r="TRD88" s="265"/>
      <c r="TRE88" s="266"/>
      <c r="TRF88" s="200"/>
      <c r="TRG88" s="266"/>
      <c r="TRH88" s="261"/>
      <c r="TRI88" s="265"/>
      <c r="TRJ88" s="266"/>
      <c r="TRK88" s="200"/>
      <c r="TRL88" s="266"/>
      <c r="TRM88" s="261"/>
      <c r="TRN88" s="265"/>
      <c r="TRO88" s="266"/>
      <c r="TRP88" s="200"/>
      <c r="TRQ88" s="266"/>
      <c r="TRR88" s="261"/>
      <c r="TRS88" s="265"/>
      <c r="TRT88" s="266"/>
      <c r="TRU88" s="200"/>
      <c r="TRV88" s="266"/>
      <c r="TRW88" s="261"/>
      <c r="TRX88" s="265"/>
      <c r="TRY88" s="266"/>
      <c r="TRZ88" s="200"/>
      <c r="TSA88" s="266"/>
      <c r="TSB88" s="261"/>
      <c r="TSC88" s="265"/>
      <c r="TSD88" s="266"/>
      <c r="TSE88" s="200"/>
      <c r="TSF88" s="266"/>
      <c r="TSG88" s="261"/>
      <c r="TSH88" s="265"/>
      <c r="TSI88" s="266"/>
      <c r="TSJ88" s="200"/>
      <c r="TSK88" s="266"/>
      <c r="TSL88" s="261"/>
      <c r="TSM88" s="265"/>
      <c r="TSN88" s="266"/>
      <c r="TSO88" s="200"/>
      <c r="TSP88" s="266"/>
      <c r="TSQ88" s="261"/>
      <c r="TSR88" s="265"/>
      <c r="TSS88" s="266"/>
      <c r="TST88" s="200"/>
      <c r="TSU88" s="266"/>
      <c r="TSV88" s="261"/>
      <c r="TSW88" s="265"/>
      <c r="TSX88" s="266"/>
      <c r="TSY88" s="200"/>
      <c r="TSZ88" s="266"/>
      <c r="TTA88" s="261"/>
      <c r="TTB88" s="265"/>
      <c r="TTC88" s="266"/>
      <c r="TTD88" s="200"/>
      <c r="TTE88" s="266"/>
      <c r="TTF88" s="261"/>
      <c r="TTG88" s="265"/>
      <c r="TTH88" s="266"/>
      <c r="TTI88" s="200"/>
      <c r="TTJ88" s="266"/>
      <c r="TTK88" s="261"/>
      <c r="TTL88" s="265"/>
      <c r="TTM88" s="266"/>
      <c r="TTN88" s="200"/>
      <c r="TTO88" s="266"/>
      <c r="TTP88" s="261"/>
      <c r="TTQ88" s="265"/>
      <c r="TTR88" s="266"/>
      <c r="TTS88" s="200"/>
      <c r="TTT88" s="266"/>
      <c r="TTU88" s="261"/>
      <c r="TTV88" s="265"/>
      <c r="TTW88" s="266"/>
      <c r="TTX88" s="200"/>
      <c r="TTY88" s="266"/>
      <c r="TTZ88" s="261"/>
      <c r="TUA88" s="265"/>
      <c r="TUB88" s="266"/>
      <c r="TUC88" s="200"/>
      <c r="TUD88" s="266"/>
      <c r="TUE88" s="261"/>
      <c r="TUF88" s="265"/>
      <c r="TUG88" s="266"/>
      <c r="TUH88" s="200"/>
      <c r="TUI88" s="266"/>
      <c r="TUJ88" s="261"/>
      <c r="TUK88" s="265"/>
      <c r="TUL88" s="266"/>
      <c r="TUM88" s="200"/>
      <c r="TUN88" s="266"/>
      <c r="TUO88" s="261"/>
      <c r="TUP88" s="265"/>
      <c r="TUQ88" s="266"/>
      <c r="TUR88" s="200"/>
      <c r="TUS88" s="266"/>
      <c r="TUT88" s="261"/>
      <c r="TUU88" s="265"/>
      <c r="TUV88" s="266"/>
      <c r="TUW88" s="200"/>
      <c r="TUX88" s="266"/>
      <c r="TUY88" s="261"/>
      <c r="TUZ88" s="265"/>
      <c r="TVA88" s="266"/>
      <c r="TVB88" s="200"/>
      <c r="TVC88" s="266"/>
      <c r="TVD88" s="261"/>
      <c r="TVE88" s="265"/>
      <c r="TVF88" s="266"/>
      <c r="TVG88" s="200"/>
      <c r="TVH88" s="266"/>
      <c r="TVI88" s="261"/>
      <c r="TVJ88" s="265"/>
      <c r="TVK88" s="266"/>
      <c r="TVL88" s="200"/>
      <c r="TVM88" s="266"/>
      <c r="TVN88" s="261"/>
      <c r="TVO88" s="265"/>
      <c r="TVP88" s="266"/>
      <c r="TVQ88" s="200"/>
      <c r="TVR88" s="266"/>
      <c r="TVS88" s="261"/>
      <c r="TVT88" s="265"/>
      <c r="TVU88" s="266"/>
      <c r="TVV88" s="200"/>
      <c r="TVW88" s="266"/>
      <c r="TVX88" s="261"/>
      <c r="TVY88" s="265"/>
      <c r="TVZ88" s="266"/>
      <c r="TWA88" s="200"/>
      <c r="TWB88" s="266"/>
      <c r="TWC88" s="261"/>
      <c r="TWD88" s="265"/>
      <c r="TWE88" s="266"/>
      <c r="TWF88" s="200"/>
      <c r="TWG88" s="266"/>
      <c r="TWH88" s="261"/>
      <c r="TWI88" s="265"/>
      <c r="TWJ88" s="266"/>
      <c r="TWK88" s="200"/>
      <c r="TWL88" s="266"/>
      <c r="TWM88" s="261"/>
      <c r="TWN88" s="265"/>
      <c r="TWO88" s="266"/>
      <c r="TWP88" s="200"/>
      <c r="TWQ88" s="266"/>
      <c r="TWR88" s="261"/>
      <c r="TWS88" s="265"/>
      <c r="TWT88" s="266"/>
      <c r="TWU88" s="200"/>
      <c r="TWV88" s="266"/>
      <c r="TWW88" s="261"/>
      <c r="TWX88" s="265"/>
      <c r="TWY88" s="266"/>
      <c r="TWZ88" s="200"/>
      <c r="TXA88" s="266"/>
      <c r="TXB88" s="261"/>
      <c r="TXC88" s="265"/>
      <c r="TXD88" s="266"/>
      <c r="TXE88" s="200"/>
      <c r="TXF88" s="266"/>
      <c r="TXG88" s="261"/>
      <c r="TXH88" s="265"/>
      <c r="TXI88" s="266"/>
      <c r="TXJ88" s="200"/>
      <c r="TXK88" s="266"/>
      <c r="TXL88" s="261"/>
      <c r="TXM88" s="265"/>
      <c r="TXN88" s="266"/>
      <c r="TXO88" s="200"/>
      <c r="TXP88" s="266"/>
      <c r="TXQ88" s="261"/>
      <c r="TXR88" s="265"/>
      <c r="TXS88" s="266"/>
      <c r="TXT88" s="200"/>
      <c r="TXU88" s="266"/>
      <c r="TXV88" s="261"/>
      <c r="TXW88" s="265"/>
      <c r="TXX88" s="266"/>
      <c r="TXY88" s="200"/>
      <c r="TXZ88" s="266"/>
      <c r="TYA88" s="261"/>
      <c r="TYB88" s="265"/>
      <c r="TYC88" s="266"/>
      <c r="TYD88" s="200"/>
      <c r="TYE88" s="266"/>
      <c r="TYF88" s="261"/>
      <c r="TYG88" s="265"/>
      <c r="TYH88" s="266"/>
      <c r="TYI88" s="200"/>
      <c r="TYJ88" s="266"/>
      <c r="TYK88" s="261"/>
      <c r="TYL88" s="265"/>
      <c r="TYM88" s="266"/>
      <c r="TYN88" s="200"/>
      <c r="TYO88" s="266"/>
      <c r="TYP88" s="261"/>
      <c r="TYQ88" s="265"/>
      <c r="TYR88" s="266"/>
      <c r="TYS88" s="200"/>
      <c r="TYT88" s="266"/>
      <c r="TYU88" s="261"/>
      <c r="TYV88" s="265"/>
      <c r="TYW88" s="266"/>
      <c r="TYX88" s="200"/>
      <c r="TYY88" s="266"/>
      <c r="TYZ88" s="261"/>
      <c r="TZA88" s="265"/>
      <c r="TZB88" s="266"/>
      <c r="TZC88" s="200"/>
      <c r="TZD88" s="266"/>
      <c r="TZE88" s="261"/>
      <c r="TZF88" s="265"/>
      <c r="TZG88" s="266"/>
      <c r="TZH88" s="200"/>
      <c r="TZI88" s="266"/>
      <c r="TZJ88" s="261"/>
      <c r="TZK88" s="265"/>
      <c r="TZL88" s="266"/>
      <c r="TZM88" s="200"/>
      <c r="TZN88" s="266"/>
      <c r="TZO88" s="261"/>
      <c r="TZP88" s="265"/>
      <c r="TZQ88" s="266"/>
      <c r="TZR88" s="200"/>
      <c r="TZS88" s="266"/>
      <c r="TZT88" s="261"/>
      <c r="TZU88" s="265"/>
      <c r="TZV88" s="266"/>
      <c r="TZW88" s="200"/>
      <c r="TZX88" s="266"/>
      <c r="TZY88" s="261"/>
      <c r="TZZ88" s="265"/>
      <c r="UAA88" s="266"/>
      <c r="UAB88" s="200"/>
      <c r="UAC88" s="266"/>
      <c r="UAD88" s="261"/>
      <c r="UAE88" s="265"/>
      <c r="UAF88" s="266"/>
      <c r="UAG88" s="200"/>
      <c r="UAH88" s="266"/>
      <c r="UAI88" s="261"/>
      <c r="UAJ88" s="265"/>
      <c r="UAK88" s="266"/>
      <c r="UAL88" s="200"/>
      <c r="UAM88" s="266"/>
      <c r="UAN88" s="261"/>
      <c r="UAO88" s="265"/>
      <c r="UAP88" s="266"/>
      <c r="UAQ88" s="200"/>
      <c r="UAR88" s="266"/>
      <c r="UAS88" s="261"/>
      <c r="UAT88" s="265"/>
      <c r="UAU88" s="266"/>
      <c r="UAV88" s="200"/>
      <c r="UAW88" s="266"/>
      <c r="UAX88" s="261"/>
      <c r="UAY88" s="265"/>
      <c r="UAZ88" s="266"/>
      <c r="UBA88" s="200"/>
      <c r="UBB88" s="266"/>
      <c r="UBC88" s="261"/>
      <c r="UBD88" s="265"/>
      <c r="UBE88" s="266"/>
      <c r="UBF88" s="200"/>
      <c r="UBG88" s="266"/>
      <c r="UBH88" s="261"/>
      <c r="UBI88" s="265"/>
      <c r="UBJ88" s="266"/>
      <c r="UBK88" s="200"/>
      <c r="UBL88" s="266"/>
      <c r="UBM88" s="261"/>
      <c r="UBN88" s="265"/>
      <c r="UBO88" s="266"/>
      <c r="UBP88" s="200"/>
      <c r="UBQ88" s="266"/>
      <c r="UBR88" s="261"/>
      <c r="UBS88" s="265"/>
      <c r="UBT88" s="266"/>
      <c r="UBU88" s="200"/>
      <c r="UBV88" s="266"/>
      <c r="UBW88" s="261"/>
      <c r="UBX88" s="265"/>
      <c r="UBY88" s="266"/>
      <c r="UBZ88" s="200"/>
      <c r="UCA88" s="266"/>
      <c r="UCB88" s="261"/>
      <c r="UCC88" s="265"/>
      <c r="UCD88" s="266"/>
      <c r="UCE88" s="200"/>
      <c r="UCF88" s="266"/>
      <c r="UCG88" s="261"/>
      <c r="UCH88" s="265"/>
      <c r="UCI88" s="266"/>
      <c r="UCJ88" s="200"/>
      <c r="UCK88" s="266"/>
      <c r="UCL88" s="261"/>
      <c r="UCM88" s="265"/>
      <c r="UCN88" s="266"/>
      <c r="UCO88" s="200"/>
      <c r="UCP88" s="266"/>
      <c r="UCQ88" s="261"/>
      <c r="UCR88" s="265"/>
      <c r="UCS88" s="266"/>
      <c r="UCT88" s="200"/>
      <c r="UCU88" s="266"/>
      <c r="UCV88" s="261"/>
      <c r="UCW88" s="265"/>
      <c r="UCX88" s="266"/>
      <c r="UCY88" s="200"/>
      <c r="UCZ88" s="266"/>
      <c r="UDA88" s="261"/>
      <c r="UDB88" s="265"/>
      <c r="UDC88" s="266"/>
      <c r="UDD88" s="200"/>
      <c r="UDE88" s="266"/>
      <c r="UDF88" s="261"/>
      <c r="UDG88" s="265"/>
      <c r="UDH88" s="266"/>
      <c r="UDI88" s="200"/>
      <c r="UDJ88" s="266"/>
      <c r="UDK88" s="261"/>
      <c r="UDL88" s="265"/>
      <c r="UDM88" s="266"/>
      <c r="UDN88" s="200"/>
      <c r="UDO88" s="266"/>
      <c r="UDP88" s="261"/>
      <c r="UDQ88" s="265"/>
      <c r="UDR88" s="266"/>
      <c r="UDS88" s="200"/>
      <c r="UDT88" s="266"/>
      <c r="UDU88" s="261"/>
      <c r="UDV88" s="265"/>
      <c r="UDW88" s="266"/>
      <c r="UDX88" s="200"/>
      <c r="UDY88" s="266"/>
      <c r="UDZ88" s="261"/>
      <c r="UEA88" s="265"/>
      <c r="UEB88" s="266"/>
      <c r="UEC88" s="200"/>
      <c r="UED88" s="266"/>
      <c r="UEE88" s="261"/>
      <c r="UEF88" s="265"/>
      <c r="UEG88" s="266"/>
      <c r="UEH88" s="200"/>
      <c r="UEI88" s="266"/>
      <c r="UEJ88" s="261"/>
      <c r="UEK88" s="265"/>
      <c r="UEL88" s="266"/>
      <c r="UEM88" s="200"/>
      <c r="UEN88" s="266"/>
      <c r="UEO88" s="261"/>
      <c r="UEP88" s="265"/>
      <c r="UEQ88" s="266"/>
      <c r="UER88" s="200"/>
      <c r="UES88" s="266"/>
      <c r="UET88" s="261"/>
      <c r="UEU88" s="265"/>
      <c r="UEV88" s="266"/>
      <c r="UEW88" s="200"/>
      <c r="UEX88" s="266"/>
      <c r="UEY88" s="261"/>
      <c r="UEZ88" s="265"/>
      <c r="UFA88" s="266"/>
      <c r="UFB88" s="200"/>
      <c r="UFC88" s="266"/>
      <c r="UFD88" s="261"/>
      <c r="UFE88" s="265"/>
      <c r="UFF88" s="266"/>
      <c r="UFG88" s="200"/>
      <c r="UFH88" s="266"/>
      <c r="UFI88" s="261"/>
      <c r="UFJ88" s="265"/>
      <c r="UFK88" s="266"/>
      <c r="UFL88" s="200"/>
      <c r="UFM88" s="266"/>
      <c r="UFN88" s="261"/>
      <c r="UFO88" s="265"/>
      <c r="UFP88" s="266"/>
      <c r="UFQ88" s="200"/>
      <c r="UFR88" s="266"/>
      <c r="UFS88" s="261"/>
      <c r="UFT88" s="265"/>
      <c r="UFU88" s="266"/>
      <c r="UFV88" s="200"/>
      <c r="UFW88" s="266"/>
      <c r="UFX88" s="261"/>
      <c r="UFY88" s="265"/>
      <c r="UFZ88" s="266"/>
      <c r="UGA88" s="200"/>
      <c r="UGB88" s="266"/>
      <c r="UGC88" s="261"/>
      <c r="UGD88" s="265"/>
      <c r="UGE88" s="266"/>
      <c r="UGF88" s="200"/>
      <c r="UGG88" s="266"/>
      <c r="UGH88" s="261"/>
      <c r="UGI88" s="265"/>
      <c r="UGJ88" s="266"/>
      <c r="UGK88" s="200"/>
      <c r="UGL88" s="266"/>
      <c r="UGM88" s="261"/>
      <c r="UGN88" s="265"/>
      <c r="UGO88" s="266"/>
      <c r="UGP88" s="200"/>
      <c r="UGQ88" s="266"/>
      <c r="UGR88" s="261"/>
      <c r="UGS88" s="265"/>
      <c r="UGT88" s="266"/>
      <c r="UGU88" s="200"/>
      <c r="UGV88" s="266"/>
      <c r="UGW88" s="261"/>
      <c r="UGX88" s="265"/>
      <c r="UGY88" s="266"/>
      <c r="UGZ88" s="200"/>
      <c r="UHA88" s="266"/>
      <c r="UHB88" s="261"/>
      <c r="UHC88" s="265"/>
      <c r="UHD88" s="266"/>
      <c r="UHE88" s="200"/>
      <c r="UHF88" s="266"/>
      <c r="UHG88" s="261"/>
      <c r="UHH88" s="265"/>
      <c r="UHI88" s="266"/>
      <c r="UHJ88" s="200"/>
      <c r="UHK88" s="266"/>
      <c r="UHL88" s="261"/>
      <c r="UHM88" s="265"/>
      <c r="UHN88" s="266"/>
      <c r="UHO88" s="200"/>
      <c r="UHP88" s="266"/>
      <c r="UHQ88" s="261"/>
      <c r="UHR88" s="265"/>
      <c r="UHS88" s="266"/>
      <c r="UHT88" s="200"/>
      <c r="UHU88" s="266"/>
      <c r="UHV88" s="261"/>
      <c r="UHW88" s="265"/>
      <c r="UHX88" s="266"/>
      <c r="UHY88" s="200"/>
      <c r="UHZ88" s="266"/>
      <c r="UIA88" s="261"/>
      <c r="UIB88" s="265"/>
      <c r="UIC88" s="266"/>
      <c r="UID88" s="200"/>
      <c r="UIE88" s="266"/>
      <c r="UIF88" s="261"/>
      <c r="UIG88" s="265"/>
      <c r="UIH88" s="266"/>
      <c r="UII88" s="200"/>
      <c r="UIJ88" s="266"/>
      <c r="UIK88" s="261"/>
      <c r="UIL88" s="265"/>
      <c r="UIM88" s="266"/>
      <c r="UIN88" s="200"/>
      <c r="UIO88" s="266"/>
      <c r="UIP88" s="261"/>
      <c r="UIQ88" s="265"/>
      <c r="UIR88" s="266"/>
      <c r="UIS88" s="200"/>
      <c r="UIT88" s="266"/>
      <c r="UIU88" s="261"/>
      <c r="UIV88" s="265"/>
      <c r="UIW88" s="266"/>
      <c r="UIX88" s="200"/>
      <c r="UIY88" s="266"/>
      <c r="UIZ88" s="261"/>
      <c r="UJA88" s="265"/>
      <c r="UJB88" s="266"/>
      <c r="UJC88" s="200"/>
      <c r="UJD88" s="266"/>
      <c r="UJE88" s="261"/>
      <c r="UJF88" s="265"/>
      <c r="UJG88" s="266"/>
      <c r="UJH88" s="200"/>
      <c r="UJI88" s="266"/>
      <c r="UJJ88" s="261"/>
      <c r="UJK88" s="265"/>
      <c r="UJL88" s="266"/>
      <c r="UJM88" s="200"/>
      <c r="UJN88" s="266"/>
      <c r="UJO88" s="261"/>
      <c r="UJP88" s="265"/>
      <c r="UJQ88" s="266"/>
      <c r="UJR88" s="200"/>
      <c r="UJS88" s="266"/>
      <c r="UJT88" s="261"/>
      <c r="UJU88" s="265"/>
      <c r="UJV88" s="266"/>
      <c r="UJW88" s="200"/>
      <c r="UJX88" s="266"/>
      <c r="UJY88" s="261"/>
      <c r="UJZ88" s="265"/>
      <c r="UKA88" s="266"/>
      <c r="UKB88" s="200"/>
      <c r="UKC88" s="266"/>
      <c r="UKD88" s="261"/>
      <c r="UKE88" s="265"/>
      <c r="UKF88" s="266"/>
      <c r="UKG88" s="200"/>
      <c r="UKH88" s="266"/>
      <c r="UKI88" s="261"/>
      <c r="UKJ88" s="265"/>
      <c r="UKK88" s="266"/>
      <c r="UKL88" s="200"/>
      <c r="UKM88" s="266"/>
      <c r="UKN88" s="261"/>
      <c r="UKO88" s="265"/>
      <c r="UKP88" s="266"/>
      <c r="UKQ88" s="200"/>
      <c r="UKR88" s="266"/>
      <c r="UKS88" s="261"/>
      <c r="UKT88" s="265"/>
      <c r="UKU88" s="266"/>
      <c r="UKV88" s="200"/>
      <c r="UKW88" s="266"/>
      <c r="UKX88" s="261"/>
      <c r="UKY88" s="265"/>
      <c r="UKZ88" s="266"/>
      <c r="ULA88" s="200"/>
      <c r="ULB88" s="266"/>
      <c r="ULC88" s="261"/>
      <c r="ULD88" s="265"/>
      <c r="ULE88" s="266"/>
      <c r="ULF88" s="200"/>
      <c r="ULG88" s="266"/>
      <c r="ULH88" s="261"/>
      <c r="ULI88" s="265"/>
      <c r="ULJ88" s="266"/>
      <c r="ULK88" s="200"/>
      <c r="ULL88" s="266"/>
      <c r="ULM88" s="261"/>
      <c r="ULN88" s="265"/>
      <c r="ULO88" s="266"/>
      <c r="ULP88" s="200"/>
      <c r="ULQ88" s="266"/>
      <c r="ULR88" s="261"/>
      <c r="ULS88" s="265"/>
      <c r="ULT88" s="266"/>
      <c r="ULU88" s="200"/>
      <c r="ULV88" s="266"/>
      <c r="ULW88" s="261"/>
      <c r="ULX88" s="265"/>
      <c r="ULY88" s="266"/>
      <c r="ULZ88" s="200"/>
      <c r="UMA88" s="266"/>
      <c r="UMB88" s="261"/>
      <c r="UMC88" s="265"/>
      <c r="UMD88" s="266"/>
      <c r="UME88" s="200"/>
      <c r="UMF88" s="266"/>
      <c r="UMG88" s="261"/>
      <c r="UMH88" s="265"/>
      <c r="UMI88" s="266"/>
      <c r="UMJ88" s="200"/>
      <c r="UMK88" s="266"/>
      <c r="UML88" s="261"/>
      <c r="UMM88" s="265"/>
      <c r="UMN88" s="266"/>
      <c r="UMO88" s="200"/>
      <c r="UMP88" s="266"/>
      <c r="UMQ88" s="261"/>
      <c r="UMR88" s="265"/>
      <c r="UMS88" s="266"/>
      <c r="UMT88" s="200"/>
      <c r="UMU88" s="266"/>
      <c r="UMV88" s="261"/>
      <c r="UMW88" s="265"/>
      <c r="UMX88" s="266"/>
      <c r="UMY88" s="200"/>
      <c r="UMZ88" s="266"/>
      <c r="UNA88" s="261"/>
      <c r="UNB88" s="265"/>
      <c r="UNC88" s="266"/>
      <c r="UND88" s="200"/>
      <c r="UNE88" s="266"/>
      <c r="UNF88" s="261"/>
      <c r="UNG88" s="265"/>
      <c r="UNH88" s="266"/>
      <c r="UNI88" s="200"/>
      <c r="UNJ88" s="266"/>
      <c r="UNK88" s="261"/>
      <c r="UNL88" s="265"/>
      <c r="UNM88" s="266"/>
      <c r="UNN88" s="200"/>
      <c r="UNO88" s="266"/>
      <c r="UNP88" s="261"/>
      <c r="UNQ88" s="265"/>
      <c r="UNR88" s="266"/>
      <c r="UNS88" s="200"/>
      <c r="UNT88" s="266"/>
      <c r="UNU88" s="261"/>
      <c r="UNV88" s="265"/>
      <c r="UNW88" s="266"/>
      <c r="UNX88" s="200"/>
      <c r="UNY88" s="266"/>
      <c r="UNZ88" s="261"/>
      <c r="UOA88" s="265"/>
      <c r="UOB88" s="266"/>
      <c r="UOC88" s="200"/>
      <c r="UOD88" s="266"/>
      <c r="UOE88" s="261"/>
      <c r="UOF88" s="265"/>
      <c r="UOG88" s="266"/>
      <c r="UOH88" s="200"/>
      <c r="UOI88" s="266"/>
      <c r="UOJ88" s="261"/>
      <c r="UOK88" s="265"/>
      <c r="UOL88" s="266"/>
      <c r="UOM88" s="200"/>
      <c r="UON88" s="266"/>
      <c r="UOO88" s="261"/>
      <c r="UOP88" s="265"/>
      <c r="UOQ88" s="266"/>
      <c r="UOR88" s="200"/>
      <c r="UOS88" s="266"/>
      <c r="UOT88" s="261"/>
      <c r="UOU88" s="265"/>
      <c r="UOV88" s="266"/>
      <c r="UOW88" s="200"/>
      <c r="UOX88" s="266"/>
      <c r="UOY88" s="261"/>
      <c r="UOZ88" s="265"/>
      <c r="UPA88" s="266"/>
      <c r="UPB88" s="200"/>
      <c r="UPC88" s="266"/>
      <c r="UPD88" s="261"/>
      <c r="UPE88" s="265"/>
      <c r="UPF88" s="266"/>
      <c r="UPG88" s="200"/>
      <c r="UPH88" s="266"/>
      <c r="UPI88" s="261"/>
      <c r="UPJ88" s="265"/>
      <c r="UPK88" s="266"/>
      <c r="UPL88" s="200"/>
      <c r="UPM88" s="266"/>
      <c r="UPN88" s="261"/>
      <c r="UPO88" s="265"/>
      <c r="UPP88" s="266"/>
      <c r="UPQ88" s="200"/>
      <c r="UPR88" s="266"/>
      <c r="UPS88" s="261"/>
      <c r="UPT88" s="265"/>
      <c r="UPU88" s="266"/>
      <c r="UPV88" s="200"/>
      <c r="UPW88" s="266"/>
      <c r="UPX88" s="261"/>
      <c r="UPY88" s="265"/>
      <c r="UPZ88" s="266"/>
      <c r="UQA88" s="200"/>
      <c r="UQB88" s="266"/>
      <c r="UQC88" s="261"/>
      <c r="UQD88" s="265"/>
      <c r="UQE88" s="266"/>
      <c r="UQF88" s="200"/>
      <c r="UQG88" s="266"/>
      <c r="UQH88" s="261"/>
      <c r="UQI88" s="265"/>
      <c r="UQJ88" s="266"/>
      <c r="UQK88" s="200"/>
      <c r="UQL88" s="266"/>
      <c r="UQM88" s="261"/>
      <c r="UQN88" s="265"/>
      <c r="UQO88" s="266"/>
      <c r="UQP88" s="200"/>
      <c r="UQQ88" s="266"/>
      <c r="UQR88" s="261"/>
      <c r="UQS88" s="265"/>
      <c r="UQT88" s="266"/>
      <c r="UQU88" s="200"/>
      <c r="UQV88" s="266"/>
      <c r="UQW88" s="261"/>
      <c r="UQX88" s="265"/>
      <c r="UQY88" s="266"/>
      <c r="UQZ88" s="200"/>
      <c r="URA88" s="266"/>
      <c r="URB88" s="261"/>
      <c r="URC88" s="265"/>
      <c r="URD88" s="266"/>
      <c r="URE88" s="200"/>
      <c r="URF88" s="266"/>
      <c r="URG88" s="261"/>
      <c r="URH88" s="265"/>
      <c r="URI88" s="266"/>
      <c r="URJ88" s="200"/>
      <c r="URK88" s="266"/>
      <c r="URL88" s="261"/>
      <c r="URM88" s="265"/>
      <c r="URN88" s="266"/>
      <c r="URO88" s="200"/>
      <c r="URP88" s="266"/>
      <c r="URQ88" s="261"/>
      <c r="URR88" s="265"/>
      <c r="URS88" s="266"/>
      <c r="URT88" s="200"/>
      <c r="URU88" s="266"/>
      <c r="URV88" s="261"/>
      <c r="URW88" s="265"/>
      <c r="URX88" s="266"/>
      <c r="URY88" s="200"/>
      <c r="URZ88" s="266"/>
      <c r="USA88" s="261"/>
      <c r="USB88" s="265"/>
      <c r="USC88" s="266"/>
      <c r="USD88" s="200"/>
      <c r="USE88" s="266"/>
      <c r="USF88" s="261"/>
      <c r="USG88" s="265"/>
      <c r="USH88" s="266"/>
      <c r="USI88" s="200"/>
      <c r="USJ88" s="266"/>
      <c r="USK88" s="261"/>
      <c r="USL88" s="265"/>
      <c r="USM88" s="266"/>
      <c r="USN88" s="200"/>
      <c r="USO88" s="266"/>
      <c r="USP88" s="261"/>
      <c r="USQ88" s="265"/>
      <c r="USR88" s="266"/>
      <c r="USS88" s="200"/>
      <c r="UST88" s="266"/>
      <c r="USU88" s="261"/>
      <c r="USV88" s="265"/>
      <c r="USW88" s="266"/>
      <c r="USX88" s="200"/>
      <c r="USY88" s="266"/>
      <c r="USZ88" s="261"/>
      <c r="UTA88" s="265"/>
      <c r="UTB88" s="266"/>
      <c r="UTC88" s="200"/>
      <c r="UTD88" s="266"/>
      <c r="UTE88" s="261"/>
      <c r="UTF88" s="265"/>
      <c r="UTG88" s="266"/>
      <c r="UTH88" s="200"/>
      <c r="UTI88" s="266"/>
      <c r="UTJ88" s="261"/>
      <c r="UTK88" s="265"/>
      <c r="UTL88" s="266"/>
      <c r="UTM88" s="200"/>
      <c r="UTN88" s="266"/>
      <c r="UTO88" s="261"/>
      <c r="UTP88" s="265"/>
      <c r="UTQ88" s="266"/>
      <c r="UTR88" s="200"/>
      <c r="UTS88" s="266"/>
      <c r="UTT88" s="261"/>
      <c r="UTU88" s="265"/>
      <c r="UTV88" s="266"/>
      <c r="UTW88" s="200"/>
      <c r="UTX88" s="266"/>
      <c r="UTY88" s="261"/>
      <c r="UTZ88" s="265"/>
      <c r="UUA88" s="266"/>
      <c r="UUB88" s="200"/>
      <c r="UUC88" s="266"/>
      <c r="UUD88" s="261"/>
      <c r="UUE88" s="265"/>
      <c r="UUF88" s="266"/>
      <c r="UUG88" s="200"/>
      <c r="UUH88" s="266"/>
      <c r="UUI88" s="261"/>
      <c r="UUJ88" s="265"/>
      <c r="UUK88" s="266"/>
      <c r="UUL88" s="200"/>
      <c r="UUM88" s="266"/>
      <c r="UUN88" s="261"/>
      <c r="UUO88" s="265"/>
      <c r="UUP88" s="266"/>
      <c r="UUQ88" s="200"/>
      <c r="UUR88" s="266"/>
      <c r="UUS88" s="261"/>
      <c r="UUT88" s="265"/>
      <c r="UUU88" s="266"/>
      <c r="UUV88" s="200"/>
      <c r="UUW88" s="266"/>
      <c r="UUX88" s="261"/>
      <c r="UUY88" s="265"/>
      <c r="UUZ88" s="266"/>
      <c r="UVA88" s="200"/>
      <c r="UVB88" s="266"/>
      <c r="UVC88" s="261"/>
      <c r="UVD88" s="265"/>
      <c r="UVE88" s="266"/>
      <c r="UVF88" s="200"/>
      <c r="UVG88" s="266"/>
      <c r="UVH88" s="261"/>
      <c r="UVI88" s="265"/>
      <c r="UVJ88" s="266"/>
      <c r="UVK88" s="200"/>
      <c r="UVL88" s="266"/>
      <c r="UVM88" s="261"/>
      <c r="UVN88" s="265"/>
      <c r="UVO88" s="266"/>
      <c r="UVP88" s="200"/>
      <c r="UVQ88" s="266"/>
      <c r="UVR88" s="261"/>
      <c r="UVS88" s="265"/>
      <c r="UVT88" s="266"/>
      <c r="UVU88" s="200"/>
      <c r="UVV88" s="266"/>
      <c r="UVW88" s="261"/>
      <c r="UVX88" s="265"/>
      <c r="UVY88" s="266"/>
      <c r="UVZ88" s="200"/>
      <c r="UWA88" s="266"/>
      <c r="UWB88" s="261"/>
      <c r="UWC88" s="265"/>
      <c r="UWD88" s="266"/>
      <c r="UWE88" s="200"/>
      <c r="UWF88" s="266"/>
      <c r="UWG88" s="261"/>
      <c r="UWH88" s="265"/>
      <c r="UWI88" s="266"/>
      <c r="UWJ88" s="200"/>
      <c r="UWK88" s="266"/>
      <c r="UWL88" s="261"/>
      <c r="UWM88" s="265"/>
      <c r="UWN88" s="266"/>
      <c r="UWO88" s="200"/>
      <c r="UWP88" s="266"/>
      <c r="UWQ88" s="261"/>
      <c r="UWR88" s="265"/>
      <c r="UWS88" s="266"/>
      <c r="UWT88" s="200"/>
      <c r="UWU88" s="266"/>
      <c r="UWV88" s="261"/>
      <c r="UWW88" s="265"/>
      <c r="UWX88" s="266"/>
      <c r="UWY88" s="200"/>
      <c r="UWZ88" s="266"/>
      <c r="UXA88" s="261"/>
      <c r="UXB88" s="265"/>
      <c r="UXC88" s="266"/>
      <c r="UXD88" s="200"/>
      <c r="UXE88" s="266"/>
      <c r="UXF88" s="261"/>
      <c r="UXG88" s="265"/>
      <c r="UXH88" s="266"/>
      <c r="UXI88" s="200"/>
      <c r="UXJ88" s="266"/>
      <c r="UXK88" s="261"/>
      <c r="UXL88" s="265"/>
      <c r="UXM88" s="266"/>
      <c r="UXN88" s="200"/>
      <c r="UXO88" s="266"/>
      <c r="UXP88" s="261"/>
      <c r="UXQ88" s="265"/>
      <c r="UXR88" s="266"/>
      <c r="UXS88" s="200"/>
      <c r="UXT88" s="266"/>
      <c r="UXU88" s="261"/>
      <c r="UXV88" s="265"/>
      <c r="UXW88" s="266"/>
      <c r="UXX88" s="200"/>
      <c r="UXY88" s="266"/>
      <c r="UXZ88" s="261"/>
      <c r="UYA88" s="265"/>
      <c r="UYB88" s="266"/>
      <c r="UYC88" s="200"/>
      <c r="UYD88" s="266"/>
      <c r="UYE88" s="261"/>
      <c r="UYF88" s="265"/>
      <c r="UYG88" s="266"/>
      <c r="UYH88" s="200"/>
      <c r="UYI88" s="266"/>
      <c r="UYJ88" s="261"/>
      <c r="UYK88" s="265"/>
      <c r="UYL88" s="266"/>
      <c r="UYM88" s="200"/>
      <c r="UYN88" s="266"/>
      <c r="UYO88" s="261"/>
      <c r="UYP88" s="265"/>
      <c r="UYQ88" s="266"/>
      <c r="UYR88" s="200"/>
      <c r="UYS88" s="266"/>
      <c r="UYT88" s="261"/>
      <c r="UYU88" s="265"/>
      <c r="UYV88" s="266"/>
      <c r="UYW88" s="200"/>
      <c r="UYX88" s="266"/>
      <c r="UYY88" s="261"/>
      <c r="UYZ88" s="265"/>
      <c r="UZA88" s="266"/>
      <c r="UZB88" s="200"/>
      <c r="UZC88" s="266"/>
      <c r="UZD88" s="261"/>
      <c r="UZE88" s="265"/>
      <c r="UZF88" s="266"/>
      <c r="UZG88" s="200"/>
      <c r="UZH88" s="266"/>
      <c r="UZI88" s="261"/>
      <c r="UZJ88" s="265"/>
      <c r="UZK88" s="266"/>
      <c r="UZL88" s="200"/>
      <c r="UZM88" s="266"/>
      <c r="UZN88" s="261"/>
      <c r="UZO88" s="265"/>
      <c r="UZP88" s="266"/>
      <c r="UZQ88" s="200"/>
      <c r="UZR88" s="266"/>
      <c r="UZS88" s="261"/>
      <c r="UZT88" s="265"/>
      <c r="UZU88" s="266"/>
      <c r="UZV88" s="200"/>
      <c r="UZW88" s="266"/>
      <c r="UZX88" s="261"/>
      <c r="UZY88" s="265"/>
      <c r="UZZ88" s="266"/>
      <c r="VAA88" s="200"/>
      <c r="VAB88" s="266"/>
      <c r="VAC88" s="261"/>
      <c r="VAD88" s="265"/>
      <c r="VAE88" s="266"/>
      <c r="VAF88" s="200"/>
      <c r="VAG88" s="266"/>
      <c r="VAH88" s="261"/>
      <c r="VAI88" s="265"/>
      <c r="VAJ88" s="266"/>
      <c r="VAK88" s="200"/>
      <c r="VAL88" s="266"/>
      <c r="VAM88" s="261"/>
      <c r="VAN88" s="265"/>
      <c r="VAO88" s="266"/>
      <c r="VAP88" s="200"/>
      <c r="VAQ88" s="266"/>
      <c r="VAR88" s="261"/>
      <c r="VAS88" s="265"/>
      <c r="VAT88" s="266"/>
      <c r="VAU88" s="200"/>
      <c r="VAV88" s="266"/>
      <c r="VAW88" s="261"/>
      <c r="VAX88" s="265"/>
      <c r="VAY88" s="266"/>
      <c r="VAZ88" s="200"/>
      <c r="VBA88" s="266"/>
      <c r="VBB88" s="261"/>
      <c r="VBC88" s="265"/>
      <c r="VBD88" s="266"/>
      <c r="VBE88" s="200"/>
      <c r="VBF88" s="266"/>
      <c r="VBG88" s="261"/>
      <c r="VBH88" s="265"/>
      <c r="VBI88" s="266"/>
      <c r="VBJ88" s="200"/>
      <c r="VBK88" s="266"/>
      <c r="VBL88" s="261"/>
      <c r="VBM88" s="265"/>
      <c r="VBN88" s="266"/>
      <c r="VBO88" s="200"/>
      <c r="VBP88" s="266"/>
      <c r="VBQ88" s="261"/>
      <c r="VBR88" s="265"/>
      <c r="VBS88" s="266"/>
      <c r="VBT88" s="200"/>
      <c r="VBU88" s="266"/>
      <c r="VBV88" s="261"/>
      <c r="VBW88" s="265"/>
      <c r="VBX88" s="266"/>
      <c r="VBY88" s="200"/>
      <c r="VBZ88" s="266"/>
      <c r="VCA88" s="261"/>
      <c r="VCB88" s="265"/>
      <c r="VCC88" s="266"/>
      <c r="VCD88" s="200"/>
      <c r="VCE88" s="266"/>
      <c r="VCF88" s="261"/>
      <c r="VCG88" s="265"/>
      <c r="VCH88" s="266"/>
      <c r="VCI88" s="200"/>
      <c r="VCJ88" s="266"/>
      <c r="VCK88" s="261"/>
      <c r="VCL88" s="265"/>
      <c r="VCM88" s="266"/>
      <c r="VCN88" s="200"/>
      <c r="VCO88" s="266"/>
      <c r="VCP88" s="261"/>
      <c r="VCQ88" s="265"/>
      <c r="VCR88" s="266"/>
      <c r="VCS88" s="200"/>
      <c r="VCT88" s="266"/>
      <c r="VCU88" s="261"/>
      <c r="VCV88" s="265"/>
      <c r="VCW88" s="266"/>
      <c r="VCX88" s="200"/>
      <c r="VCY88" s="266"/>
      <c r="VCZ88" s="261"/>
      <c r="VDA88" s="265"/>
      <c r="VDB88" s="266"/>
      <c r="VDC88" s="200"/>
      <c r="VDD88" s="266"/>
      <c r="VDE88" s="261"/>
      <c r="VDF88" s="265"/>
      <c r="VDG88" s="266"/>
      <c r="VDH88" s="200"/>
      <c r="VDI88" s="266"/>
      <c r="VDJ88" s="261"/>
      <c r="VDK88" s="265"/>
      <c r="VDL88" s="266"/>
      <c r="VDM88" s="200"/>
      <c r="VDN88" s="266"/>
      <c r="VDO88" s="261"/>
      <c r="VDP88" s="265"/>
      <c r="VDQ88" s="266"/>
      <c r="VDR88" s="200"/>
      <c r="VDS88" s="266"/>
      <c r="VDT88" s="261"/>
      <c r="VDU88" s="265"/>
      <c r="VDV88" s="266"/>
      <c r="VDW88" s="200"/>
      <c r="VDX88" s="266"/>
      <c r="VDY88" s="261"/>
      <c r="VDZ88" s="265"/>
      <c r="VEA88" s="266"/>
      <c r="VEB88" s="200"/>
      <c r="VEC88" s="266"/>
      <c r="VED88" s="261"/>
      <c r="VEE88" s="265"/>
      <c r="VEF88" s="266"/>
      <c r="VEG88" s="200"/>
      <c r="VEH88" s="266"/>
      <c r="VEI88" s="261"/>
      <c r="VEJ88" s="265"/>
      <c r="VEK88" s="266"/>
      <c r="VEL88" s="200"/>
      <c r="VEM88" s="266"/>
      <c r="VEN88" s="261"/>
      <c r="VEO88" s="265"/>
      <c r="VEP88" s="266"/>
      <c r="VEQ88" s="200"/>
      <c r="VER88" s="266"/>
      <c r="VES88" s="261"/>
      <c r="VET88" s="265"/>
      <c r="VEU88" s="266"/>
      <c r="VEV88" s="200"/>
      <c r="VEW88" s="266"/>
      <c r="VEX88" s="261"/>
      <c r="VEY88" s="265"/>
      <c r="VEZ88" s="266"/>
      <c r="VFA88" s="200"/>
      <c r="VFB88" s="266"/>
      <c r="VFC88" s="261"/>
      <c r="VFD88" s="265"/>
      <c r="VFE88" s="266"/>
      <c r="VFF88" s="200"/>
      <c r="VFG88" s="266"/>
      <c r="VFH88" s="261"/>
      <c r="VFI88" s="265"/>
      <c r="VFJ88" s="266"/>
      <c r="VFK88" s="200"/>
      <c r="VFL88" s="266"/>
      <c r="VFM88" s="261"/>
      <c r="VFN88" s="265"/>
      <c r="VFO88" s="266"/>
      <c r="VFP88" s="200"/>
      <c r="VFQ88" s="266"/>
      <c r="VFR88" s="261"/>
      <c r="VFS88" s="265"/>
      <c r="VFT88" s="266"/>
      <c r="VFU88" s="200"/>
      <c r="VFV88" s="266"/>
      <c r="VFW88" s="261"/>
      <c r="VFX88" s="265"/>
      <c r="VFY88" s="266"/>
      <c r="VFZ88" s="200"/>
      <c r="VGA88" s="266"/>
      <c r="VGB88" s="261"/>
      <c r="VGC88" s="265"/>
      <c r="VGD88" s="266"/>
      <c r="VGE88" s="200"/>
      <c r="VGF88" s="266"/>
      <c r="VGG88" s="261"/>
      <c r="VGH88" s="265"/>
      <c r="VGI88" s="266"/>
      <c r="VGJ88" s="200"/>
      <c r="VGK88" s="266"/>
      <c r="VGL88" s="261"/>
      <c r="VGM88" s="265"/>
      <c r="VGN88" s="266"/>
      <c r="VGO88" s="200"/>
      <c r="VGP88" s="266"/>
      <c r="VGQ88" s="261"/>
      <c r="VGR88" s="265"/>
      <c r="VGS88" s="266"/>
      <c r="VGT88" s="200"/>
      <c r="VGU88" s="266"/>
      <c r="VGV88" s="261"/>
      <c r="VGW88" s="265"/>
      <c r="VGX88" s="266"/>
      <c r="VGY88" s="200"/>
      <c r="VGZ88" s="266"/>
      <c r="VHA88" s="261"/>
      <c r="VHB88" s="265"/>
      <c r="VHC88" s="266"/>
      <c r="VHD88" s="200"/>
      <c r="VHE88" s="266"/>
      <c r="VHF88" s="261"/>
      <c r="VHG88" s="265"/>
      <c r="VHH88" s="266"/>
      <c r="VHI88" s="200"/>
      <c r="VHJ88" s="266"/>
      <c r="VHK88" s="261"/>
      <c r="VHL88" s="265"/>
      <c r="VHM88" s="266"/>
      <c r="VHN88" s="200"/>
      <c r="VHO88" s="266"/>
      <c r="VHP88" s="261"/>
      <c r="VHQ88" s="265"/>
      <c r="VHR88" s="266"/>
      <c r="VHS88" s="200"/>
      <c r="VHT88" s="266"/>
      <c r="VHU88" s="261"/>
      <c r="VHV88" s="265"/>
      <c r="VHW88" s="266"/>
      <c r="VHX88" s="200"/>
      <c r="VHY88" s="266"/>
      <c r="VHZ88" s="261"/>
      <c r="VIA88" s="265"/>
      <c r="VIB88" s="266"/>
      <c r="VIC88" s="200"/>
      <c r="VID88" s="266"/>
      <c r="VIE88" s="261"/>
      <c r="VIF88" s="265"/>
      <c r="VIG88" s="266"/>
      <c r="VIH88" s="200"/>
      <c r="VII88" s="266"/>
      <c r="VIJ88" s="261"/>
      <c r="VIK88" s="265"/>
      <c r="VIL88" s="266"/>
      <c r="VIM88" s="200"/>
      <c r="VIN88" s="266"/>
      <c r="VIO88" s="261"/>
      <c r="VIP88" s="265"/>
      <c r="VIQ88" s="266"/>
      <c r="VIR88" s="200"/>
      <c r="VIS88" s="266"/>
      <c r="VIT88" s="261"/>
      <c r="VIU88" s="265"/>
      <c r="VIV88" s="266"/>
      <c r="VIW88" s="200"/>
      <c r="VIX88" s="266"/>
      <c r="VIY88" s="261"/>
      <c r="VIZ88" s="265"/>
      <c r="VJA88" s="266"/>
      <c r="VJB88" s="200"/>
      <c r="VJC88" s="266"/>
      <c r="VJD88" s="261"/>
      <c r="VJE88" s="265"/>
      <c r="VJF88" s="266"/>
      <c r="VJG88" s="200"/>
      <c r="VJH88" s="266"/>
      <c r="VJI88" s="261"/>
      <c r="VJJ88" s="265"/>
      <c r="VJK88" s="266"/>
      <c r="VJL88" s="200"/>
      <c r="VJM88" s="266"/>
      <c r="VJN88" s="261"/>
      <c r="VJO88" s="265"/>
      <c r="VJP88" s="266"/>
      <c r="VJQ88" s="200"/>
      <c r="VJR88" s="266"/>
      <c r="VJS88" s="261"/>
      <c r="VJT88" s="265"/>
      <c r="VJU88" s="266"/>
      <c r="VJV88" s="200"/>
      <c r="VJW88" s="266"/>
      <c r="VJX88" s="261"/>
      <c r="VJY88" s="265"/>
      <c r="VJZ88" s="266"/>
      <c r="VKA88" s="200"/>
      <c r="VKB88" s="266"/>
      <c r="VKC88" s="261"/>
      <c r="VKD88" s="265"/>
      <c r="VKE88" s="266"/>
      <c r="VKF88" s="200"/>
      <c r="VKG88" s="266"/>
      <c r="VKH88" s="261"/>
      <c r="VKI88" s="265"/>
      <c r="VKJ88" s="266"/>
      <c r="VKK88" s="200"/>
      <c r="VKL88" s="266"/>
      <c r="VKM88" s="261"/>
      <c r="VKN88" s="265"/>
      <c r="VKO88" s="266"/>
      <c r="VKP88" s="200"/>
      <c r="VKQ88" s="266"/>
      <c r="VKR88" s="261"/>
      <c r="VKS88" s="265"/>
      <c r="VKT88" s="266"/>
      <c r="VKU88" s="200"/>
      <c r="VKV88" s="266"/>
      <c r="VKW88" s="261"/>
      <c r="VKX88" s="265"/>
      <c r="VKY88" s="266"/>
      <c r="VKZ88" s="200"/>
      <c r="VLA88" s="266"/>
      <c r="VLB88" s="261"/>
      <c r="VLC88" s="265"/>
      <c r="VLD88" s="266"/>
      <c r="VLE88" s="200"/>
      <c r="VLF88" s="266"/>
      <c r="VLG88" s="261"/>
      <c r="VLH88" s="265"/>
      <c r="VLI88" s="266"/>
      <c r="VLJ88" s="200"/>
      <c r="VLK88" s="266"/>
      <c r="VLL88" s="261"/>
      <c r="VLM88" s="265"/>
      <c r="VLN88" s="266"/>
      <c r="VLO88" s="200"/>
      <c r="VLP88" s="266"/>
      <c r="VLQ88" s="261"/>
      <c r="VLR88" s="265"/>
      <c r="VLS88" s="266"/>
      <c r="VLT88" s="200"/>
      <c r="VLU88" s="266"/>
      <c r="VLV88" s="261"/>
      <c r="VLW88" s="265"/>
      <c r="VLX88" s="266"/>
      <c r="VLY88" s="200"/>
      <c r="VLZ88" s="266"/>
      <c r="VMA88" s="261"/>
      <c r="VMB88" s="265"/>
      <c r="VMC88" s="266"/>
      <c r="VMD88" s="200"/>
      <c r="VME88" s="266"/>
      <c r="VMF88" s="261"/>
      <c r="VMG88" s="265"/>
      <c r="VMH88" s="266"/>
      <c r="VMI88" s="200"/>
      <c r="VMJ88" s="266"/>
      <c r="VMK88" s="261"/>
      <c r="VML88" s="265"/>
      <c r="VMM88" s="266"/>
      <c r="VMN88" s="200"/>
      <c r="VMO88" s="266"/>
      <c r="VMP88" s="261"/>
      <c r="VMQ88" s="265"/>
      <c r="VMR88" s="266"/>
      <c r="VMS88" s="200"/>
      <c r="VMT88" s="266"/>
      <c r="VMU88" s="261"/>
      <c r="VMV88" s="265"/>
      <c r="VMW88" s="266"/>
      <c r="VMX88" s="200"/>
      <c r="VMY88" s="266"/>
      <c r="VMZ88" s="261"/>
      <c r="VNA88" s="265"/>
      <c r="VNB88" s="266"/>
      <c r="VNC88" s="200"/>
      <c r="VND88" s="266"/>
      <c r="VNE88" s="261"/>
      <c r="VNF88" s="265"/>
      <c r="VNG88" s="266"/>
      <c r="VNH88" s="200"/>
      <c r="VNI88" s="266"/>
      <c r="VNJ88" s="261"/>
      <c r="VNK88" s="265"/>
      <c r="VNL88" s="266"/>
      <c r="VNM88" s="200"/>
      <c r="VNN88" s="266"/>
      <c r="VNO88" s="261"/>
      <c r="VNP88" s="265"/>
      <c r="VNQ88" s="266"/>
      <c r="VNR88" s="200"/>
      <c r="VNS88" s="266"/>
      <c r="VNT88" s="261"/>
      <c r="VNU88" s="265"/>
      <c r="VNV88" s="266"/>
      <c r="VNW88" s="200"/>
      <c r="VNX88" s="266"/>
      <c r="VNY88" s="261"/>
      <c r="VNZ88" s="265"/>
      <c r="VOA88" s="266"/>
      <c r="VOB88" s="200"/>
      <c r="VOC88" s="266"/>
      <c r="VOD88" s="261"/>
      <c r="VOE88" s="265"/>
      <c r="VOF88" s="266"/>
      <c r="VOG88" s="200"/>
      <c r="VOH88" s="266"/>
      <c r="VOI88" s="261"/>
      <c r="VOJ88" s="265"/>
      <c r="VOK88" s="266"/>
      <c r="VOL88" s="200"/>
      <c r="VOM88" s="266"/>
      <c r="VON88" s="261"/>
      <c r="VOO88" s="265"/>
      <c r="VOP88" s="266"/>
      <c r="VOQ88" s="200"/>
      <c r="VOR88" s="266"/>
      <c r="VOS88" s="261"/>
      <c r="VOT88" s="265"/>
      <c r="VOU88" s="266"/>
      <c r="VOV88" s="200"/>
      <c r="VOW88" s="266"/>
      <c r="VOX88" s="261"/>
      <c r="VOY88" s="265"/>
      <c r="VOZ88" s="266"/>
      <c r="VPA88" s="200"/>
      <c r="VPB88" s="266"/>
      <c r="VPC88" s="261"/>
      <c r="VPD88" s="265"/>
      <c r="VPE88" s="266"/>
      <c r="VPF88" s="200"/>
      <c r="VPG88" s="266"/>
      <c r="VPH88" s="261"/>
      <c r="VPI88" s="265"/>
      <c r="VPJ88" s="266"/>
      <c r="VPK88" s="200"/>
      <c r="VPL88" s="266"/>
      <c r="VPM88" s="261"/>
      <c r="VPN88" s="265"/>
      <c r="VPO88" s="266"/>
      <c r="VPP88" s="200"/>
      <c r="VPQ88" s="266"/>
      <c r="VPR88" s="261"/>
      <c r="VPS88" s="265"/>
      <c r="VPT88" s="266"/>
      <c r="VPU88" s="200"/>
      <c r="VPV88" s="266"/>
      <c r="VPW88" s="261"/>
      <c r="VPX88" s="265"/>
      <c r="VPY88" s="266"/>
      <c r="VPZ88" s="200"/>
      <c r="VQA88" s="266"/>
      <c r="VQB88" s="261"/>
      <c r="VQC88" s="265"/>
      <c r="VQD88" s="266"/>
      <c r="VQE88" s="200"/>
      <c r="VQF88" s="266"/>
      <c r="VQG88" s="261"/>
      <c r="VQH88" s="265"/>
      <c r="VQI88" s="266"/>
      <c r="VQJ88" s="200"/>
      <c r="VQK88" s="266"/>
      <c r="VQL88" s="261"/>
      <c r="VQM88" s="265"/>
      <c r="VQN88" s="266"/>
      <c r="VQO88" s="200"/>
      <c r="VQP88" s="266"/>
      <c r="VQQ88" s="261"/>
      <c r="VQR88" s="265"/>
      <c r="VQS88" s="266"/>
      <c r="VQT88" s="200"/>
      <c r="VQU88" s="266"/>
      <c r="VQV88" s="261"/>
      <c r="VQW88" s="265"/>
      <c r="VQX88" s="266"/>
      <c r="VQY88" s="200"/>
      <c r="VQZ88" s="266"/>
      <c r="VRA88" s="261"/>
      <c r="VRB88" s="265"/>
      <c r="VRC88" s="266"/>
      <c r="VRD88" s="200"/>
      <c r="VRE88" s="266"/>
      <c r="VRF88" s="261"/>
      <c r="VRG88" s="265"/>
      <c r="VRH88" s="266"/>
      <c r="VRI88" s="200"/>
      <c r="VRJ88" s="266"/>
      <c r="VRK88" s="261"/>
      <c r="VRL88" s="265"/>
      <c r="VRM88" s="266"/>
      <c r="VRN88" s="200"/>
      <c r="VRO88" s="266"/>
      <c r="VRP88" s="261"/>
      <c r="VRQ88" s="265"/>
      <c r="VRR88" s="266"/>
      <c r="VRS88" s="200"/>
      <c r="VRT88" s="266"/>
      <c r="VRU88" s="261"/>
      <c r="VRV88" s="265"/>
      <c r="VRW88" s="266"/>
      <c r="VRX88" s="200"/>
      <c r="VRY88" s="266"/>
      <c r="VRZ88" s="261"/>
      <c r="VSA88" s="265"/>
      <c r="VSB88" s="266"/>
      <c r="VSC88" s="200"/>
      <c r="VSD88" s="266"/>
      <c r="VSE88" s="261"/>
      <c r="VSF88" s="265"/>
      <c r="VSG88" s="266"/>
      <c r="VSH88" s="200"/>
      <c r="VSI88" s="266"/>
      <c r="VSJ88" s="261"/>
      <c r="VSK88" s="265"/>
      <c r="VSL88" s="266"/>
      <c r="VSM88" s="200"/>
      <c r="VSN88" s="266"/>
      <c r="VSO88" s="261"/>
      <c r="VSP88" s="265"/>
      <c r="VSQ88" s="266"/>
      <c r="VSR88" s="200"/>
      <c r="VSS88" s="266"/>
      <c r="VST88" s="261"/>
      <c r="VSU88" s="265"/>
      <c r="VSV88" s="266"/>
      <c r="VSW88" s="200"/>
      <c r="VSX88" s="266"/>
      <c r="VSY88" s="261"/>
      <c r="VSZ88" s="265"/>
      <c r="VTA88" s="266"/>
      <c r="VTB88" s="200"/>
      <c r="VTC88" s="266"/>
      <c r="VTD88" s="261"/>
      <c r="VTE88" s="265"/>
      <c r="VTF88" s="266"/>
      <c r="VTG88" s="200"/>
      <c r="VTH88" s="266"/>
      <c r="VTI88" s="261"/>
      <c r="VTJ88" s="265"/>
      <c r="VTK88" s="266"/>
      <c r="VTL88" s="200"/>
      <c r="VTM88" s="266"/>
      <c r="VTN88" s="261"/>
      <c r="VTO88" s="265"/>
      <c r="VTP88" s="266"/>
      <c r="VTQ88" s="200"/>
      <c r="VTR88" s="266"/>
      <c r="VTS88" s="261"/>
      <c r="VTT88" s="265"/>
      <c r="VTU88" s="266"/>
      <c r="VTV88" s="200"/>
      <c r="VTW88" s="266"/>
      <c r="VTX88" s="261"/>
      <c r="VTY88" s="265"/>
      <c r="VTZ88" s="266"/>
      <c r="VUA88" s="200"/>
      <c r="VUB88" s="266"/>
      <c r="VUC88" s="261"/>
      <c r="VUD88" s="265"/>
      <c r="VUE88" s="266"/>
      <c r="VUF88" s="200"/>
      <c r="VUG88" s="266"/>
      <c r="VUH88" s="261"/>
      <c r="VUI88" s="265"/>
      <c r="VUJ88" s="266"/>
      <c r="VUK88" s="200"/>
      <c r="VUL88" s="266"/>
      <c r="VUM88" s="261"/>
      <c r="VUN88" s="265"/>
      <c r="VUO88" s="266"/>
      <c r="VUP88" s="200"/>
      <c r="VUQ88" s="266"/>
      <c r="VUR88" s="261"/>
      <c r="VUS88" s="265"/>
      <c r="VUT88" s="266"/>
      <c r="VUU88" s="200"/>
      <c r="VUV88" s="266"/>
      <c r="VUW88" s="261"/>
      <c r="VUX88" s="265"/>
      <c r="VUY88" s="266"/>
      <c r="VUZ88" s="200"/>
      <c r="VVA88" s="266"/>
      <c r="VVB88" s="261"/>
      <c r="VVC88" s="265"/>
      <c r="VVD88" s="266"/>
      <c r="VVE88" s="200"/>
      <c r="VVF88" s="266"/>
      <c r="VVG88" s="261"/>
      <c r="VVH88" s="265"/>
      <c r="VVI88" s="266"/>
      <c r="VVJ88" s="200"/>
      <c r="VVK88" s="266"/>
      <c r="VVL88" s="261"/>
      <c r="VVM88" s="265"/>
      <c r="VVN88" s="266"/>
      <c r="VVO88" s="200"/>
      <c r="VVP88" s="266"/>
      <c r="VVQ88" s="261"/>
      <c r="VVR88" s="265"/>
      <c r="VVS88" s="266"/>
      <c r="VVT88" s="200"/>
      <c r="VVU88" s="266"/>
      <c r="VVV88" s="261"/>
      <c r="VVW88" s="265"/>
      <c r="VVX88" s="266"/>
      <c r="VVY88" s="200"/>
      <c r="VVZ88" s="266"/>
      <c r="VWA88" s="261"/>
      <c r="VWB88" s="265"/>
      <c r="VWC88" s="266"/>
      <c r="VWD88" s="200"/>
      <c r="VWE88" s="266"/>
      <c r="VWF88" s="261"/>
      <c r="VWG88" s="265"/>
      <c r="VWH88" s="266"/>
      <c r="VWI88" s="200"/>
      <c r="VWJ88" s="266"/>
      <c r="VWK88" s="261"/>
      <c r="VWL88" s="265"/>
      <c r="VWM88" s="266"/>
      <c r="VWN88" s="200"/>
      <c r="VWO88" s="266"/>
      <c r="VWP88" s="261"/>
      <c r="VWQ88" s="265"/>
      <c r="VWR88" s="266"/>
      <c r="VWS88" s="200"/>
      <c r="VWT88" s="266"/>
      <c r="VWU88" s="261"/>
      <c r="VWV88" s="265"/>
      <c r="VWW88" s="266"/>
      <c r="VWX88" s="200"/>
      <c r="VWY88" s="266"/>
      <c r="VWZ88" s="261"/>
      <c r="VXA88" s="265"/>
      <c r="VXB88" s="266"/>
      <c r="VXC88" s="200"/>
      <c r="VXD88" s="266"/>
      <c r="VXE88" s="261"/>
      <c r="VXF88" s="265"/>
      <c r="VXG88" s="266"/>
      <c r="VXH88" s="200"/>
      <c r="VXI88" s="266"/>
      <c r="VXJ88" s="261"/>
      <c r="VXK88" s="265"/>
      <c r="VXL88" s="266"/>
      <c r="VXM88" s="200"/>
      <c r="VXN88" s="266"/>
      <c r="VXO88" s="261"/>
      <c r="VXP88" s="265"/>
      <c r="VXQ88" s="266"/>
      <c r="VXR88" s="200"/>
      <c r="VXS88" s="266"/>
      <c r="VXT88" s="261"/>
      <c r="VXU88" s="265"/>
      <c r="VXV88" s="266"/>
      <c r="VXW88" s="200"/>
      <c r="VXX88" s="266"/>
      <c r="VXY88" s="261"/>
      <c r="VXZ88" s="265"/>
      <c r="VYA88" s="266"/>
      <c r="VYB88" s="200"/>
      <c r="VYC88" s="266"/>
      <c r="VYD88" s="261"/>
      <c r="VYE88" s="265"/>
      <c r="VYF88" s="266"/>
      <c r="VYG88" s="200"/>
      <c r="VYH88" s="266"/>
      <c r="VYI88" s="261"/>
      <c r="VYJ88" s="265"/>
      <c r="VYK88" s="266"/>
      <c r="VYL88" s="200"/>
      <c r="VYM88" s="266"/>
      <c r="VYN88" s="261"/>
      <c r="VYO88" s="265"/>
      <c r="VYP88" s="266"/>
      <c r="VYQ88" s="200"/>
      <c r="VYR88" s="266"/>
      <c r="VYS88" s="261"/>
      <c r="VYT88" s="265"/>
      <c r="VYU88" s="266"/>
      <c r="VYV88" s="200"/>
      <c r="VYW88" s="266"/>
      <c r="VYX88" s="261"/>
      <c r="VYY88" s="265"/>
      <c r="VYZ88" s="266"/>
      <c r="VZA88" s="200"/>
      <c r="VZB88" s="266"/>
      <c r="VZC88" s="261"/>
      <c r="VZD88" s="265"/>
      <c r="VZE88" s="266"/>
      <c r="VZF88" s="200"/>
      <c r="VZG88" s="266"/>
      <c r="VZH88" s="261"/>
      <c r="VZI88" s="265"/>
      <c r="VZJ88" s="266"/>
      <c r="VZK88" s="200"/>
      <c r="VZL88" s="266"/>
      <c r="VZM88" s="261"/>
      <c r="VZN88" s="265"/>
      <c r="VZO88" s="266"/>
      <c r="VZP88" s="200"/>
      <c r="VZQ88" s="266"/>
      <c r="VZR88" s="261"/>
      <c r="VZS88" s="265"/>
      <c r="VZT88" s="266"/>
      <c r="VZU88" s="200"/>
      <c r="VZV88" s="266"/>
      <c r="VZW88" s="261"/>
      <c r="VZX88" s="265"/>
      <c r="VZY88" s="266"/>
      <c r="VZZ88" s="200"/>
      <c r="WAA88" s="266"/>
      <c r="WAB88" s="261"/>
      <c r="WAC88" s="265"/>
      <c r="WAD88" s="266"/>
      <c r="WAE88" s="200"/>
      <c r="WAF88" s="266"/>
      <c r="WAG88" s="261"/>
      <c r="WAH88" s="265"/>
      <c r="WAI88" s="266"/>
      <c r="WAJ88" s="200"/>
      <c r="WAK88" s="266"/>
      <c r="WAL88" s="261"/>
      <c r="WAM88" s="265"/>
      <c r="WAN88" s="266"/>
      <c r="WAO88" s="200"/>
      <c r="WAP88" s="266"/>
      <c r="WAQ88" s="261"/>
      <c r="WAR88" s="265"/>
      <c r="WAS88" s="266"/>
      <c r="WAT88" s="200"/>
      <c r="WAU88" s="266"/>
      <c r="WAV88" s="261"/>
      <c r="WAW88" s="265"/>
      <c r="WAX88" s="266"/>
      <c r="WAY88" s="200"/>
      <c r="WAZ88" s="266"/>
      <c r="WBA88" s="261"/>
      <c r="WBB88" s="265"/>
      <c r="WBC88" s="266"/>
      <c r="WBD88" s="200"/>
      <c r="WBE88" s="266"/>
      <c r="WBF88" s="261"/>
      <c r="WBG88" s="265"/>
      <c r="WBH88" s="266"/>
      <c r="WBI88" s="200"/>
      <c r="WBJ88" s="266"/>
      <c r="WBK88" s="261"/>
      <c r="WBL88" s="265"/>
      <c r="WBM88" s="266"/>
      <c r="WBN88" s="200"/>
      <c r="WBO88" s="266"/>
      <c r="WBP88" s="261"/>
      <c r="WBQ88" s="265"/>
      <c r="WBR88" s="266"/>
      <c r="WBS88" s="200"/>
      <c r="WBT88" s="266"/>
      <c r="WBU88" s="261"/>
      <c r="WBV88" s="265"/>
      <c r="WBW88" s="266"/>
      <c r="WBX88" s="200"/>
      <c r="WBY88" s="266"/>
      <c r="WBZ88" s="261"/>
      <c r="WCA88" s="265"/>
      <c r="WCB88" s="266"/>
      <c r="WCC88" s="200"/>
      <c r="WCD88" s="266"/>
      <c r="WCE88" s="261"/>
      <c r="WCF88" s="265"/>
      <c r="WCG88" s="266"/>
      <c r="WCH88" s="200"/>
      <c r="WCI88" s="266"/>
      <c r="WCJ88" s="261"/>
      <c r="WCK88" s="265"/>
      <c r="WCL88" s="266"/>
      <c r="WCM88" s="200"/>
      <c r="WCN88" s="266"/>
      <c r="WCO88" s="261"/>
      <c r="WCP88" s="265"/>
      <c r="WCQ88" s="266"/>
      <c r="WCR88" s="200"/>
      <c r="WCS88" s="266"/>
      <c r="WCT88" s="261"/>
      <c r="WCU88" s="265"/>
      <c r="WCV88" s="266"/>
      <c r="WCW88" s="200"/>
      <c r="WCX88" s="266"/>
      <c r="WCY88" s="261"/>
      <c r="WCZ88" s="265"/>
      <c r="WDA88" s="266"/>
      <c r="WDB88" s="200"/>
      <c r="WDC88" s="266"/>
      <c r="WDD88" s="261"/>
      <c r="WDE88" s="265"/>
      <c r="WDF88" s="266"/>
      <c r="WDG88" s="200"/>
      <c r="WDH88" s="266"/>
      <c r="WDI88" s="261"/>
      <c r="WDJ88" s="265"/>
      <c r="WDK88" s="266"/>
      <c r="WDL88" s="200"/>
      <c r="WDM88" s="266"/>
      <c r="WDN88" s="261"/>
      <c r="WDO88" s="265"/>
      <c r="WDP88" s="266"/>
      <c r="WDQ88" s="200"/>
      <c r="WDR88" s="266"/>
      <c r="WDS88" s="261"/>
      <c r="WDT88" s="265"/>
      <c r="WDU88" s="266"/>
      <c r="WDV88" s="200"/>
      <c r="WDW88" s="266"/>
      <c r="WDX88" s="261"/>
      <c r="WDY88" s="265"/>
      <c r="WDZ88" s="266"/>
      <c r="WEA88" s="200"/>
      <c r="WEB88" s="266"/>
      <c r="WEC88" s="261"/>
      <c r="WED88" s="265"/>
      <c r="WEE88" s="266"/>
      <c r="WEF88" s="200"/>
      <c r="WEG88" s="266"/>
      <c r="WEH88" s="261"/>
      <c r="WEI88" s="265"/>
      <c r="WEJ88" s="266"/>
      <c r="WEK88" s="200"/>
      <c r="WEL88" s="266"/>
      <c r="WEM88" s="261"/>
      <c r="WEN88" s="265"/>
      <c r="WEO88" s="266"/>
      <c r="WEP88" s="200"/>
      <c r="WEQ88" s="266"/>
      <c r="WER88" s="261"/>
      <c r="WES88" s="265"/>
      <c r="WET88" s="266"/>
      <c r="WEU88" s="200"/>
      <c r="WEV88" s="266"/>
      <c r="WEW88" s="261"/>
      <c r="WEX88" s="265"/>
      <c r="WEY88" s="266"/>
      <c r="WEZ88" s="200"/>
      <c r="WFA88" s="266"/>
      <c r="WFB88" s="261"/>
      <c r="WFC88" s="265"/>
      <c r="WFD88" s="266"/>
      <c r="WFE88" s="200"/>
      <c r="WFF88" s="266"/>
      <c r="WFG88" s="261"/>
      <c r="WFH88" s="265"/>
      <c r="WFI88" s="266"/>
      <c r="WFJ88" s="200"/>
      <c r="WFK88" s="266"/>
      <c r="WFL88" s="261"/>
      <c r="WFM88" s="265"/>
      <c r="WFN88" s="266"/>
      <c r="WFO88" s="200"/>
      <c r="WFP88" s="266"/>
      <c r="WFQ88" s="261"/>
      <c r="WFR88" s="265"/>
      <c r="WFS88" s="266"/>
      <c r="WFT88" s="200"/>
      <c r="WFU88" s="266"/>
      <c r="WFV88" s="261"/>
      <c r="WFW88" s="265"/>
      <c r="WFX88" s="266"/>
      <c r="WFY88" s="200"/>
      <c r="WFZ88" s="266"/>
      <c r="WGA88" s="261"/>
      <c r="WGB88" s="265"/>
      <c r="WGC88" s="266"/>
      <c r="WGD88" s="200"/>
      <c r="WGE88" s="266"/>
      <c r="WGF88" s="261"/>
      <c r="WGG88" s="265"/>
      <c r="WGH88" s="266"/>
      <c r="WGI88" s="200"/>
      <c r="WGJ88" s="266"/>
      <c r="WGK88" s="261"/>
      <c r="WGL88" s="265"/>
      <c r="WGM88" s="266"/>
      <c r="WGN88" s="200"/>
      <c r="WGO88" s="266"/>
      <c r="WGP88" s="261"/>
      <c r="WGQ88" s="265"/>
      <c r="WGR88" s="266"/>
      <c r="WGS88" s="200"/>
      <c r="WGT88" s="266"/>
      <c r="WGU88" s="261"/>
      <c r="WGV88" s="265"/>
      <c r="WGW88" s="266"/>
      <c r="WGX88" s="200"/>
      <c r="WGY88" s="266"/>
      <c r="WGZ88" s="261"/>
      <c r="WHA88" s="265"/>
      <c r="WHB88" s="266"/>
      <c r="WHC88" s="200"/>
      <c r="WHD88" s="266"/>
      <c r="WHE88" s="261"/>
      <c r="WHF88" s="265"/>
      <c r="WHG88" s="266"/>
      <c r="WHH88" s="200"/>
      <c r="WHI88" s="266"/>
      <c r="WHJ88" s="261"/>
      <c r="WHK88" s="265"/>
      <c r="WHL88" s="266"/>
      <c r="WHM88" s="200"/>
      <c r="WHN88" s="266"/>
      <c r="WHO88" s="261"/>
      <c r="WHP88" s="265"/>
      <c r="WHQ88" s="266"/>
      <c r="WHR88" s="200"/>
      <c r="WHS88" s="266"/>
      <c r="WHT88" s="261"/>
      <c r="WHU88" s="265"/>
      <c r="WHV88" s="266"/>
      <c r="WHW88" s="200"/>
      <c r="WHX88" s="266"/>
      <c r="WHY88" s="261"/>
      <c r="WHZ88" s="265"/>
      <c r="WIA88" s="266"/>
      <c r="WIB88" s="200"/>
      <c r="WIC88" s="266"/>
      <c r="WID88" s="261"/>
      <c r="WIE88" s="265"/>
      <c r="WIF88" s="266"/>
      <c r="WIG88" s="200"/>
      <c r="WIH88" s="266"/>
      <c r="WII88" s="261"/>
      <c r="WIJ88" s="265"/>
      <c r="WIK88" s="266"/>
      <c r="WIL88" s="200"/>
      <c r="WIM88" s="266"/>
      <c r="WIN88" s="261"/>
      <c r="WIO88" s="265"/>
      <c r="WIP88" s="266"/>
      <c r="WIQ88" s="200"/>
      <c r="WIR88" s="266"/>
      <c r="WIS88" s="261"/>
      <c r="WIT88" s="265"/>
      <c r="WIU88" s="266"/>
      <c r="WIV88" s="200"/>
      <c r="WIW88" s="266"/>
      <c r="WIX88" s="261"/>
      <c r="WIY88" s="265"/>
      <c r="WIZ88" s="266"/>
      <c r="WJA88" s="200"/>
      <c r="WJB88" s="266"/>
      <c r="WJC88" s="261"/>
      <c r="WJD88" s="265"/>
      <c r="WJE88" s="266"/>
      <c r="WJF88" s="200"/>
      <c r="WJG88" s="266"/>
      <c r="WJH88" s="261"/>
      <c r="WJI88" s="265"/>
      <c r="WJJ88" s="266"/>
      <c r="WJK88" s="200"/>
      <c r="WJL88" s="266"/>
      <c r="WJM88" s="261"/>
      <c r="WJN88" s="265"/>
      <c r="WJO88" s="266"/>
      <c r="WJP88" s="200"/>
      <c r="WJQ88" s="266"/>
      <c r="WJR88" s="261"/>
      <c r="WJS88" s="265"/>
      <c r="WJT88" s="266"/>
      <c r="WJU88" s="200"/>
      <c r="WJV88" s="266"/>
      <c r="WJW88" s="261"/>
      <c r="WJX88" s="265"/>
      <c r="WJY88" s="266"/>
      <c r="WJZ88" s="200"/>
      <c r="WKA88" s="266"/>
      <c r="WKB88" s="261"/>
      <c r="WKC88" s="265"/>
      <c r="WKD88" s="266"/>
      <c r="WKE88" s="200"/>
      <c r="WKF88" s="266"/>
      <c r="WKG88" s="261"/>
      <c r="WKH88" s="265"/>
      <c r="WKI88" s="266"/>
      <c r="WKJ88" s="200"/>
      <c r="WKK88" s="266"/>
      <c r="WKL88" s="261"/>
      <c r="WKM88" s="265"/>
      <c r="WKN88" s="266"/>
      <c r="WKO88" s="200"/>
      <c r="WKP88" s="266"/>
      <c r="WKQ88" s="261"/>
      <c r="WKR88" s="265"/>
      <c r="WKS88" s="266"/>
      <c r="WKT88" s="200"/>
      <c r="WKU88" s="266"/>
      <c r="WKV88" s="261"/>
      <c r="WKW88" s="265"/>
      <c r="WKX88" s="266"/>
      <c r="WKY88" s="200"/>
      <c r="WKZ88" s="266"/>
      <c r="WLA88" s="261"/>
      <c r="WLB88" s="265"/>
      <c r="WLC88" s="266"/>
      <c r="WLD88" s="200"/>
      <c r="WLE88" s="266"/>
      <c r="WLF88" s="261"/>
      <c r="WLG88" s="265"/>
      <c r="WLH88" s="266"/>
      <c r="WLI88" s="200"/>
      <c r="WLJ88" s="266"/>
      <c r="WLK88" s="261"/>
      <c r="WLL88" s="265"/>
      <c r="WLM88" s="266"/>
      <c r="WLN88" s="200"/>
      <c r="WLO88" s="266"/>
      <c r="WLP88" s="261"/>
      <c r="WLQ88" s="265"/>
      <c r="WLR88" s="266"/>
      <c r="WLS88" s="200"/>
      <c r="WLT88" s="266"/>
      <c r="WLU88" s="261"/>
      <c r="WLV88" s="265"/>
      <c r="WLW88" s="266"/>
      <c r="WLX88" s="200"/>
      <c r="WLY88" s="266"/>
      <c r="WLZ88" s="261"/>
      <c r="WMA88" s="265"/>
      <c r="WMB88" s="266"/>
      <c r="WMC88" s="200"/>
      <c r="WMD88" s="266"/>
      <c r="WME88" s="261"/>
      <c r="WMF88" s="265"/>
      <c r="WMG88" s="266"/>
      <c r="WMH88" s="200"/>
      <c r="WMI88" s="266"/>
      <c r="WMJ88" s="261"/>
      <c r="WMK88" s="265"/>
      <c r="WML88" s="266"/>
      <c r="WMM88" s="200"/>
      <c r="WMN88" s="266"/>
      <c r="WMO88" s="261"/>
      <c r="WMP88" s="265"/>
      <c r="WMQ88" s="266"/>
      <c r="WMR88" s="200"/>
      <c r="WMS88" s="266"/>
      <c r="WMT88" s="261"/>
      <c r="WMU88" s="265"/>
      <c r="WMV88" s="266"/>
      <c r="WMW88" s="200"/>
      <c r="WMX88" s="266"/>
      <c r="WMY88" s="261"/>
      <c r="WMZ88" s="265"/>
      <c r="WNA88" s="266"/>
      <c r="WNB88" s="200"/>
      <c r="WNC88" s="266"/>
      <c r="WND88" s="261"/>
      <c r="WNE88" s="265"/>
      <c r="WNF88" s="266"/>
      <c r="WNG88" s="200"/>
      <c r="WNH88" s="266"/>
      <c r="WNI88" s="261"/>
      <c r="WNJ88" s="265"/>
      <c r="WNK88" s="266"/>
      <c r="WNL88" s="200"/>
      <c r="WNM88" s="266"/>
      <c r="WNN88" s="261"/>
      <c r="WNO88" s="265"/>
      <c r="WNP88" s="266"/>
      <c r="WNQ88" s="200"/>
      <c r="WNR88" s="266"/>
      <c r="WNS88" s="261"/>
      <c r="WNT88" s="265"/>
      <c r="WNU88" s="266"/>
      <c r="WNV88" s="200"/>
      <c r="WNW88" s="266"/>
      <c r="WNX88" s="261"/>
      <c r="WNY88" s="265"/>
      <c r="WNZ88" s="266"/>
      <c r="WOA88" s="200"/>
      <c r="WOB88" s="266"/>
      <c r="WOC88" s="261"/>
      <c r="WOD88" s="265"/>
      <c r="WOE88" s="266"/>
      <c r="WOF88" s="200"/>
      <c r="WOG88" s="266"/>
      <c r="WOH88" s="261"/>
      <c r="WOI88" s="265"/>
      <c r="WOJ88" s="266"/>
      <c r="WOK88" s="200"/>
      <c r="WOL88" s="266"/>
      <c r="WOM88" s="261"/>
      <c r="WON88" s="265"/>
      <c r="WOO88" s="266"/>
      <c r="WOP88" s="200"/>
      <c r="WOQ88" s="266"/>
      <c r="WOR88" s="261"/>
      <c r="WOS88" s="265"/>
      <c r="WOT88" s="266"/>
      <c r="WOU88" s="200"/>
      <c r="WOV88" s="266"/>
      <c r="WOW88" s="261"/>
      <c r="WOX88" s="265"/>
      <c r="WOY88" s="266"/>
      <c r="WOZ88" s="200"/>
      <c r="WPA88" s="266"/>
      <c r="WPB88" s="261"/>
      <c r="WPC88" s="265"/>
      <c r="WPD88" s="266"/>
      <c r="WPE88" s="200"/>
      <c r="WPF88" s="266"/>
      <c r="WPG88" s="261"/>
      <c r="WPH88" s="265"/>
      <c r="WPI88" s="266"/>
      <c r="WPJ88" s="200"/>
      <c r="WPK88" s="266"/>
      <c r="WPL88" s="261"/>
      <c r="WPM88" s="265"/>
      <c r="WPN88" s="266"/>
      <c r="WPO88" s="200"/>
      <c r="WPP88" s="266"/>
      <c r="WPQ88" s="261"/>
      <c r="WPR88" s="265"/>
      <c r="WPS88" s="266"/>
      <c r="WPT88" s="200"/>
      <c r="WPU88" s="266"/>
      <c r="WPV88" s="261"/>
      <c r="WPW88" s="265"/>
      <c r="WPX88" s="266"/>
      <c r="WPY88" s="200"/>
      <c r="WPZ88" s="266"/>
      <c r="WQA88" s="261"/>
      <c r="WQB88" s="265"/>
      <c r="WQC88" s="266"/>
      <c r="WQD88" s="200"/>
      <c r="WQE88" s="266"/>
      <c r="WQF88" s="261"/>
      <c r="WQG88" s="265"/>
      <c r="WQH88" s="266"/>
      <c r="WQI88" s="200"/>
      <c r="WQJ88" s="266"/>
      <c r="WQK88" s="261"/>
      <c r="WQL88" s="265"/>
      <c r="WQM88" s="266"/>
      <c r="WQN88" s="200"/>
      <c r="WQO88" s="266"/>
      <c r="WQP88" s="261"/>
      <c r="WQQ88" s="265"/>
      <c r="WQR88" s="266"/>
      <c r="WQS88" s="200"/>
      <c r="WQT88" s="266"/>
      <c r="WQU88" s="261"/>
      <c r="WQV88" s="265"/>
      <c r="WQW88" s="266"/>
      <c r="WQX88" s="200"/>
      <c r="WQY88" s="266"/>
      <c r="WQZ88" s="261"/>
      <c r="WRA88" s="265"/>
      <c r="WRB88" s="266"/>
      <c r="WRC88" s="200"/>
      <c r="WRD88" s="266"/>
      <c r="WRE88" s="261"/>
      <c r="WRF88" s="265"/>
      <c r="WRG88" s="266"/>
      <c r="WRH88" s="200"/>
      <c r="WRI88" s="266"/>
      <c r="WRJ88" s="261"/>
      <c r="WRK88" s="265"/>
      <c r="WRL88" s="266"/>
      <c r="WRM88" s="200"/>
      <c r="WRN88" s="266"/>
      <c r="WRO88" s="261"/>
      <c r="WRP88" s="265"/>
      <c r="WRQ88" s="266"/>
      <c r="WRR88" s="200"/>
      <c r="WRS88" s="266"/>
      <c r="WRT88" s="261"/>
      <c r="WRU88" s="265"/>
      <c r="WRV88" s="266"/>
      <c r="WRW88" s="200"/>
      <c r="WRX88" s="266"/>
      <c r="WRY88" s="261"/>
      <c r="WRZ88" s="265"/>
      <c r="WSA88" s="266"/>
      <c r="WSB88" s="200"/>
      <c r="WSC88" s="266"/>
      <c r="WSD88" s="261"/>
      <c r="WSE88" s="265"/>
      <c r="WSF88" s="266"/>
      <c r="WSG88" s="200"/>
      <c r="WSH88" s="266"/>
      <c r="WSI88" s="261"/>
      <c r="WSJ88" s="265"/>
      <c r="WSK88" s="266"/>
      <c r="WSL88" s="200"/>
      <c r="WSM88" s="266"/>
      <c r="WSN88" s="261"/>
      <c r="WSO88" s="265"/>
      <c r="WSP88" s="266"/>
      <c r="WSQ88" s="200"/>
      <c r="WSR88" s="266"/>
      <c r="WSS88" s="261"/>
      <c r="WST88" s="265"/>
      <c r="WSU88" s="266"/>
      <c r="WSV88" s="200"/>
      <c r="WSW88" s="266"/>
      <c r="WSX88" s="261"/>
      <c r="WSY88" s="265"/>
      <c r="WSZ88" s="266"/>
      <c r="WTA88" s="200"/>
      <c r="WTB88" s="266"/>
      <c r="WTC88" s="261"/>
      <c r="WTD88" s="265"/>
      <c r="WTE88" s="266"/>
      <c r="WTF88" s="200"/>
      <c r="WTG88" s="266"/>
      <c r="WTH88" s="261"/>
      <c r="WTI88" s="265"/>
      <c r="WTJ88" s="266"/>
      <c r="WTK88" s="200"/>
      <c r="WTL88" s="266"/>
      <c r="WTM88" s="261"/>
      <c r="WTN88" s="265"/>
      <c r="WTO88" s="266"/>
      <c r="WTP88" s="200"/>
      <c r="WTQ88" s="266"/>
      <c r="WTR88" s="261"/>
      <c r="WTS88" s="265"/>
      <c r="WTT88" s="266"/>
      <c r="WTU88" s="200"/>
      <c r="WTV88" s="266"/>
      <c r="WTW88" s="261"/>
      <c r="WTX88" s="265"/>
      <c r="WTY88" s="266"/>
      <c r="WTZ88" s="200"/>
      <c r="WUA88" s="266"/>
      <c r="WUB88" s="261"/>
      <c r="WUC88" s="265"/>
      <c r="WUD88" s="266"/>
      <c r="WUE88" s="200"/>
      <c r="WUF88" s="266"/>
      <c r="WUG88" s="261"/>
      <c r="WUH88" s="265"/>
      <c r="WUI88" s="266"/>
      <c r="WUJ88" s="200"/>
      <c r="WUK88" s="266"/>
      <c r="WUL88" s="261"/>
      <c r="WUM88" s="265"/>
      <c r="WUN88" s="266"/>
      <c r="WUO88" s="200"/>
      <c r="WUP88" s="266"/>
      <c r="WUQ88" s="261"/>
      <c r="WUR88" s="265"/>
      <c r="WUS88" s="266"/>
      <c r="WUT88" s="200"/>
      <c r="WUU88" s="266"/>
      <c r="WUV88" s="261"/>
      <c r="WUW88" s="265"/>
      <c r="WUX88" s="266"/>
      <c r="WUY88" s="200"/>
      <c r="WUZ88" s="266"/>
      <c r="WVA88" s="261"/>
      <c r="WVB88" s="265"/>
      <c r="WVC88" s="266"/>
      <c r="WVD88" s="200"/>
      <c r="WVE88" s="266"/>
      <c r="WVF88" s="261"/>
      <c r="WVG88" s="265"/>
      <c r="WVH88" s="266"/>
      <c r="WVI88" s="200"/>
      <c r="WVJ88" s="266"/>
      <c r="WVK88" s="261"/>
      <c r="WVL88" s="265"/>
      <c r="WVM88" s="266"/>
      <c r="WVN88" s="200"/>
      <c r="WVO88" s="266"/>
      <c r="WVP88" s="261"/>
      <c r="WVQ88" s="265"/>
      <c r="WVR88" s="266"/>
      <c r="WVS88" s="200"/>
      <c r="WVT88" s="266"/>
      <c r="WVU88" s="261"/>
      <c r="WVV88" s="265"/>
      <c r="WVW88" s="266"/>
      <c r="WVX88" s="200"/>
      <c r="WVY88" s="266"/>
      <c r="WVZ88" s="261"/>
      <c r="WWA88" s="265"/>
      <c r="WWB88" s="266"/>
      <c r="WWC88" s="200"/>
      <c r="WWD88" s="266"/>
      <c r="WWE88" s="261"/>
      <c r="WWF88" s="265"/>
      <c r="WWG88" s="266"/>
      <c r="WWH88" s="200"/>
      <c r="WWI88" s="266"/>
      <c r="WWJ88" s="261"/>
      <c r="WWK88" s="265"/>
      <c r="WWL88" s="266"/>
      <c r="WWM88" s="200"/>
      <c r="WWN88" s="266"/>
      <c r="WWO88" s="261"/>
      <c r="WWP88" s="265"/>
      <c r="WWQ88" s="266"/>
      <c r="WWR88" s="200"/>
      <c r="WWS88" s="266"/>
      <c r="WWT88" s="261"/>
      <c r="WWU88" s="265"/>
      <c r="WWV88" s="266"/>
      <c r="WWW88" s="200"/>
      <c r="WWX88" s="266"/>
      <c r="WWY88" s="261"/>
      <c r="WWZ88" s="265"/>
      <c r="WXA88" s="266"/>
      <c r="WXB88" s="200"/>
      <c r="WXC88" s="266"/>
      <c r="WXD88" s="261"/>
      <c r="WXE88" s="265"/>
      <c r="WXF88" s="266"/>
      <c r="WXG88" s="200"/>
      <c r="WXH88" s="266"/>
      <c r="WXI88" s="261"/>
      <c r="WXJ88" s="265"/>
      <c r="WXK88" s="266"/>
      <c r="WXL88" s="200"/>
      <c r="WXM88" s="266"/>
      <c r="WXN88" s="261"/>
      <c r="WXO88" s="265"/>
      <c r="WXP88" s="266"/>
      <c r="WXQ88" s="200"/>
      <c r="WXR88" s="266"/>
      <c r="WXS88" s="261"/>
      <c r="WXT88" s="265"/>
      <c r="WXU88" s="266"/>
      <c r="WXV88" s="200"/>
      <c r="WXW88" s="266"/>
      <c r="WXX88" s="261"/>
      <c r="WXY88" s="265"/>
      <c r="WXZ88" s="266"/>
      <c r="WYA88" s="200"/>
      <c r="WYB88" s="266"/>
      <c r="WYC88" s="261"/>
      <c r="WYD88" s="265"/>
      <c r="WYE88" s="266"/>
      <c r="WYF88" s="200"/>
      <c r="WYG88" s="266"/>
      <c r="WYH88" s="261"/>
      <c r="WYI88" s="265"/>
      <c r="WYJ88" s="266"/>
      <c r="WYK88" s="200"/>
      <c r="WYL88" s="266"/>
      <c r="WYM88" s="261"/>
      <c r="WYN88" s="265"/>
      <c r="WYO88" s="266"/>
      <c r="WYP88" s="200"/>
      <c r="WYQ88" s="266"/>
      <c r="WYR88" s="261"/>
      <c r="WYS88" s="265"/>
      <c r="WYT88" s="266"/>
      <c r="WYU88" s="200"/>
      <c r="WYV88" s="266"/>
      <c r="WYW88" s="261"/>
      <c r="WYX88" s="265"/>
      <c r="WYY88" s="266"/>
      <c r="WYZ88" s="200"/>
      <c r="WZA88" s="266"/>
      <c r="WZB88" s="261"/>
      <c r="WZC88" s="265"/>
      <c r="WZD88" s="266"/>
      <c r="WZE88" s="200"/>
      <c r="WZF88" s="266"/>
      <c r="WZG88" s="261"/>
      <c r="WZH88" s="265"/>
      <c r="WZI88" s="266"/>
      <c r="WZJ88" s="200"/>
      <c r="WZK88" s="266"/>
      <c r="WZL88" s="261"/>
      <c r="WZM88" s="265"/>
      <c r="WZN88" s="266"/>
      <c r="WZO88" s="200"/>
      <c r="WZP88" s="266"/>
      <c r="WZQ88" s="261"/>
      <c r="WZR88" s="265"/>
      <c r="WZS88" s="266"/>
      <c r="WZT88" s="200"/>
      <c r="WZU88" s="266"/>
      <c r="WZV88" s="261"/>
      <c r="WZW88" s="265"/>
      <c r="WZX88" s="266"/>
      <c r="WZY88" s="200"/>
      <c r="WZZ88" s="266"/>
      <c r="XAA88" s="261"/>
      <c r="XAB88" s="265"/>
      <c r="XAC88" s="266"/>
      <c r="XAD88" s="200"/>
      <c r="XAE88" s="266"/>
      <c r="XAF88" s="261"/>
      <c r="XAG88" s="265"/>
      <c r="XAH88" s="266"/>
      <c r="XAI88" s="200"/>
      <c r="XAJ88" s="266"/>
      <c r="XAK88" s="261"/>
      <c r="XAL88" s="265"/>
      <c r="XAM88" s="266"/>
      <c r="XAN88" s="200"/>
      <c r="XAO88" s="266"/>
      <c r="XAP88" s="261"/>
      <c r="XAQ88" s="265"/>
      <c r="XAR88" s="266"/>
      <c r="XAS88" s="200"/>
      <c r="XAT88" s="266"/>
      <c r="XAU88" s="261"/>
      <c r="XAV88" s="265"/>
      <c r="XAW88" s="266"/>
      <c r="XAX88" s="200"/>
      <c r="XAY88" s="266"/>
      <c r="XAZ88" s="261"/>
      <c r="XBA88" s="265"/>
      <c r="XBB88" s="266"/>
      <c r="XBC88" s="200"/>
      <c r="XBD88" s="266"/>
      <c r="XBE88" s="261"/>
      <c r="XBF88" s="265"/>
      <c r="XBG88" s="266"/>
      <c r="XBH88" s="200"/>
      <c r="XBI88" s="266"/>
      <c r="XBJ88" s="261"/>
      <c r="XBK88" s="265"/>
      <c r="XBL88" s="266"/>
      <c r="XBM88" s="200"/>
      <c r="XBN88" s="266"/>
      <c r="XBO88" s="261"/>
      <c r="XBP88" s="265"/>
      <c r="XBQ88" s="266"/>
      <c r="XBR88" s="200"/>
      <c r="XBS88" s="266"/>
      <c r="XBT88" s="261"/>
      <c r="XBU88" s="265"/>
      <c r="XBV88" s="266"/>
      <c r="XBW88" s="200"/>
      <c r="XBX88" s="266"/>
      <c r="XBY88" s="261"/>
      <c r="XBZ88" s="265"/>
      <c r="XCA88" s="266"/>
      <c r="XCB88" s="200"/>
      <c r="XCC88" s="266"/>
      <c r="XCD88" s="261"/>
      <c r="XCE88" s="265"/>
      <c r="XCF88" s="266"/>
      <c r="XCG88" s="200"/>
      <c r="XCH88" s="266"/>
      <c r="XCI88" s="261"/>
      <c r="XCJ88" s="265"/>
      <c r="XCK88" s="266"/>
      <c r="XCL88" s="200"/>
      <c r="XCM88" s="266"/>
      <c r="XCN88" s="261"/>
      <c r="XCO88" s="265"/>
      <c r="XCP88" s="266"/>
      <c r="XCQ88" s="200"/>
      <c r="XCR88" s="266"/>
      <c r="XCS88" s="261"/>
      <c r="XCT88" s="265"/>
      <c r="XCU88" s="266"/>
      <c r="XCV88" s="200"/>
      <c r="XCW88" s="266"/>
      <c r="XCX88" s="261"/>
      <c r="XCY88" s="265"/>
      <c r="XCZ88" s="266"/>
      <c r="XDA88" s="200"/>
      <c r="XDB88" s="266"/>
      <c r="XDC88" s="261"/>
      <c r="XDD88" s="265"/>
      <c r="XDE88" s="266"/>
      <c r="XDF88" s="200"/>
      <c r="XDG88" s="266"/>
      <c r="XDH88" s="261"/>
      <c r="XDI88" s="265"/>
      <c r="XDJ88" s="266"/>
      <c r="XDK88" s="200"/>
      <c r="XDL88" s="266"/>
      <c r="XDM88" s="261"/>
      <c r="XDN88" s="265"/>
      <c r="XDO88" s="266"/>
      <c r="XDP88" s="200"/>
      <c r="XDQ88" s="266"/>
      <c r="XDR88" s="261"/>
      <c r="XDS88" s="265"/>
      <c r="XDT88" s="266"/>
      <c r="XDU88" s="200"/>
      <c r="XDV88" s="266"/>
      <c r="XDW88" s="261"/>
      <c r="XDX88" s="265"/>
      <c r="XDY88" s="266"/>
      <c r="XDZ88" s="200"/>
      <c r="XEA88" s="266"/>
      <c r="XEB88" s="261"/>
      <c r="XEC88" s="265"/>
      <c r="XED88" s="266"/>
      <c r="XEE88" s="200"/>
      <c r="XEF88" s="266"/>
      <c r="XEG88" s="261"/>
      <c r="XEH88" s="265"/>
      <c r="XEI88" s="266"/>
      <c r="XEJ88" s="200"/>
      <c r="XEK88" s="266"/>
      <c r="XEL88" s="261"/>
      <c r="XEM88" s="265"/>
      <c r="XEN88" s="266"/>
      <c r="XEO88" s="200"/>
      <c r="XEP88" s="266"/>
      <c r="XEQ88" s="261"/>
      <c r="XER88" s="265"/>
      <c r="XES88" s="266"/>
      <c r="XET88" s="200"/>
      <c r="XEU88" s="266"/>
      <c r="XEV88" s="261"/>
      <c r="XEW88" s="265"/>
      <c r="XEX88" s="266"/>
      <c r="XEY88" s="200"/>
      <c r="XEZ88" s="266"/>
      <c r="XFA88" s="261"/>
      <c r="XFB88" s="265"/>
      <c r="XFC88" s="266"/>
      <c r="XFD88" s="200"/>
    </row>
    <row r="89" spans="1:16384" s="199" customFormat="1" ht="15" thickBot="1" x14ac:dyDescent="0.3">
      <c r="A89" s="262" t="s">
        <v>2323</v>
      </c>
      <c r="B89" s="263">
        <f>SUM(B83:B88)</f>
        <v>4465491235.6200008</v>
      </c>
      <c r="C89" s="264">
        <f>SUM(C83:C88)</f>
        <v>0.99999999999999989</v>
      </c>
      <c r="D89" s="263">
        <f>SUM(D83:D88)</f>
        <v>1704</v>
      </c>
      <c r="E89" s="264">
        <f>SUM(E83:E88)</f>
        <v>1</v>
      </c>
    </row>
    <row r="92" spans="1:16384" s="199" customFormat="1" x14ac:dyDescent="0.25">
      <c r="A92" s="234"/>
      <c r="B92" s="235" t="s">
        <v>2311</v>
      </c>
      <c r="C92" s="235" t="s">
        <v>2312</v>
      </c>
      <c r="D92" s="236" t="s">
        <v>2313</v>
      </c>
      <c r="E92" s="235" t="s">
        <v>2314</v>
      </c>
    </row>
    <row r="93" spans="1:16384" s="199" customFormat="1" x14ac:dyDescent="0.25">
      <c r="A93" s="166" t="s">
        <v>2355</v>
      </c>
      <c r="B93" s="260">
        <v>4014553454.6100001</v>
      </c>
      <c r="C93" s="212">
        <v>0.89901720612214098</v>
      </c>
      <c r="D93" s="260">
        <v>1545</v>
      </c>
      <c r="E93" s="212">
        <v>0.90669014084507038</v>
      </c>
    </row>
    <row r="94" spans="1:16384" s="199" customFormat="1" x14ac:dyDescent="0.25">
      <c r="A94" s="166" t="s">
        <v>88</v>
      </c>
      <c r="B94" s="260">
        <v>173884541.46000001</v>
      </c>
      <c r="C94" s="212">
        <v>3.8939622156901943E-2</v>
      </c>
      <c r="D94" s="260">
        <v>74</v>
      </c>
      <c r="E94" s="212">
        <v>4.3427230046948359E-2</v>
      </c>
    </row>
    <row r="95" spans="1:16384" s="199" customFormat="1" x14ac:dyDescent="0.25">
      <c r="A95" s="166" t="s">
        <v>2356</v>
      </c>
      <c r="B95" s="260">
        <v>139825817.96000001</v>
      </c>
      <c r="C95" s="212">
        <v>3.1312527688924285E-2</v>
      </c>
      <c r="D95" s="260">
        <v>37</v>
      </c>
      <c r="E95" s="212">
        <v>2.171361502347418E-2</v>
      </c>
    </row>
    <row r="96" spans="1:16384" s="199" customFormat="1" x14ac:dyDescent="0.25">
      <c r="A96" s="166" t="s">
        <v>2357</v>
      </c>
      <c r="B96" s="260">
        <v>95196123.219999984</v>
      </c>
      <c r="C96" s="212">
        <v>2.1318174909995696E-2</v>
      </c>
      <c r="D96" s="260">
        <v>36</v>
      </c>
      <c r="E96" s="212">
        <v>2.1126760563380281E-2</v>
      </c>
    </row>
    <row r="97" spans="1:16384" s="199" customFormat="1" x14ac:dyDescent="0.25">
      <c r="A97" s="166" t="s">
        <v>2358</v>
      </c>
      <c r="B97" s="260">
        <v>42031298.369999997</v>
      </c>
      <c r="C97" s="212">
        <v>9.4124691220369757E-3</v>
      </c>
      <c r="D97" s="260">
        <v>12</v>
      </c>
      <c r="E97" s="212">
        <v>7.0422535211267607E-3</v>
      </c>
    </row>
    <row r="98" spans="1:16384" s="199" customFormat="1" x14ac:dyDescent="0.25">
      <c r="A98" s="166"/>
      <c r="B98" s="260"/>
      <c r="C98" s="212"/>
      <c r="D98" s="260"/>
      <c r="E98" s="212"/>
    </row>
    <row r="99" spans="1:16384" s="199" customFormat="1" ht="15" thickBot="1" x14ac:dyDescent="0.3">
      <c r="A99" s="262" t="s">
        <v>2323</v>
      </c>
      <c r="B99" s="263">
        <f>SUM(B93:B98)</f>
        <v>4465491235.6199999</v>
      </c>
      <c r="C99" s="264">
        <f>SUM(C93:C98)</f>
        <v>0.99999999999999989</v>
      </c>
      <c r="D99" s="263">
        <f>SUM(D93:D98)</f>
        <v>1704</v>
      </c>
      <c r="E99" s="264">
        <f>SUM(E93:E98)</f>
        <v>0.99999999999999989</v>
      </c>
      <c r="F99" s="261"/>
      <c r="G99" s="265"/>
      <c r="H99" s="266"/>
      <c r="I99" s="200"/>
      <c r="J99" s="266"/>
      <c r="K99" s="261"/>
      <c r="L99" s="265"/>
      <c r="M99" s="266"/>
      <c r="N99" s="200"/>
      <c r="O99" s="266"/>
      <c r="P99" s="261"/>
      <c r="Q99" s="265"/>
      <c r="R99" s="266"/>
      <c r="S99" s="200"/>
      <c r="T99" s="266"/>
      <c r="U99" s="261"/>
      <c r="V99" s="265"/>
      <c r="W99" s="266"/>
      <c r="X99" s="200"/>
      <c r="Y99" s="266"/>
      <c r="Z99" s="261"/>
      <c r="AA99" s="265"/>
      <c r="AB99" s="266"/>
      <c r="AC99" s="200"/>
      <c r="AD99" s="266"/>
      <c r="AE99" s="261"/>
      <c r="AF99" s="265"/>
      <c r="AG99" s="266"/>
      <c r="AH99" s="200"/>
      <c r="AI99" s="266"/>
      <c r="AJ99" s="261"/>
      <c r="AK99" s="265"/>
      <c r="AL99" s="266"/>
      <c r="AM99" s="200"/>
      <c r="AN99" s="266"/>
      <c r="AO99" s="261"/>
      <c r="AP99" s="265"/>
      <c r="AQ99" s="266"/>
      <c r="AR99" s="200"/>
      <c r="AS99" s="266"/>
      <c r="AT99" s="261"/>
      <c r="AU99" s="265"/>
      <c r="AV99" s="266"/>
      <c r="AW99" s="200"/>
      <c r="AX99" s="266"/>
      <c r="AY99" s="261"/>
      <c r="AZ99" s="265"/>
      <c r="BA99" s="266"/>
      <c r="BB99" s="200"/>
      <c r="BC99" s="266"/>
      <c r="BD99" s="261"/>
      <c r="BE99" s="265"/>
      <c r="BF99" s="266"/>
      <c r="BG99" s="200"/>
      <c r="BH99" s="266"/>
      <c r="BI99" s="261"/>
      <c r="BJ99" s="265"/>
      <c r="BK99" s="266"/>
      <c r="BL99" s="200"/>
      <c r="BM99" s="266"/>
      <c r="BN99" s="261"/>
      <c r="BO99" s="265"/>
      <c r="BP99" s="266"/>
      <c r="BQ99" s="200"/>
      <c r="BR99" s="266"/>
      <c r="BS99" s="261"/>
      <c r="BT99" s="265"/>
      <c r="BU99" s="266"/>
      <c r="BV99" s="200"/>
      <c r="BW99" s="266"/>
      <c r="BX99" s="261"/>
      <c r="BY99" s="265"/>
      <c r="BZ99" s="266"/>
      <c r="CA99" s="200"/>
      <c r="CB99" s="266"/>
      <c r="CC99" s="261"/>
      <c r="CD99" s="265"/>
      <c r="CE99" s="266"/>
      <c r="CF99" s="200"/>
      <c r="CG99" s="266"/>
      <c r="CH99" s="261"/>
      <c r="CI99" s="265"/>
      <c r="CJ99" s="266"/>
      <c r="CK99" s="200"/>
      <c r="CL99" s="266"/>
      <c r="CM99" s="261"/>
      <c r="CN99" s="265"/>
      <c r="CO99" s="266"/>
      <c r="CP99" s="200"/>
      <c r="CQ99" s="266"/>
      <c r="CR99" s="261"/>
      <c r="CS99" s="265"/>
      <c r="CT99" s="266"/>
      <c r="CU99" s="200"/>
      <c r="CV99" s="266"/>
      <c r="CW99" s="261"/>
      <c r="CX99" s="265"/>
      <c r="CY99" s="266"/>
      <c r="CZ99" s="200"/>
      <c r="DA99" s="266"/>
      <c r="DB99" s="261"/>
      <c r="DC99" s="265"/>
      <c r="DD99" s="266"/>
      <c r="DE99" s="200"/>
      <c r="DF99" s="266"/>
      <c r="DG99" s="261"/>
      <c r="DH99" s="265"/>
      <c r="DI99" s="266"/>
      <c r="DJ99" s="200"/>
      <c r="DK99" s="266"/>
      <c r="DL99" s="261"/>
      <c r="DM99" s="265"/>
      <c r="DN99" s="266"/>
      <c r="DO99" s="200"/>
      <c r="DP99" s="266"/>
      <c r="DQ99" s="261"/>
      <c r="DR99" s="265"/>
      <c r="DS99" s="266"/>
      <c r="DT99" s="200"/>
      <c r="DU99" s="266"/>
      <c r="DV99" s="261"/>
      <c r="DW99" s="265"/>
      <c r="DX99" s="266"/>
      <c r="DY99" s="200"/>
      <c r="DZ99" s="266"/>
      <c r="EA99" s="261"/>
      <c r="EB99" s="265"/>
      <c r="EC99" s="266"/>
      <c r="ED99" s="200"/>
      <c r="EE99" s="266"/>
      <c r="EF99" s="261"/>
      <c r="EG99" s="265"/>
      <c r="EH99" s="266"/>
      <c r="EI99" s="200"/>
      <c r="EJ99" s="266"/>
      <c r="EK99" s="261"/>
      <c r="EL99" s="265"/>
      <c r="EM99" s="266"/>
      <c r="EN99" s="200"/>
      <c r="EO99" s="266"/>
      <c r="EP99" s="261"/>
      <c r="EQ99" s="265"/>
      <c r="ER99" s="266"/>
      <c r="ES99" s="200"/>
      <c r="ET99" s="266"/>
      <c r="EU99" s="261"/>
      <c r="EV99" s="265"/>
      <c r="EW99" s="266"/>
      <c r="EX99" s="200"/>
      <c r="EY99" s="266"/>
      <c r="EZ99" s="261"/>
      <c r="FA99" s="265"/>
      <c r="FB99" s="266"/>
      <c r="FC99" s="200"/>
      <c r="FD99" s="266"/>
      <c r="FE99" s="261"/>
      <c r="FF99" s="265"/>
      <c r="FG99" s="266"/>
      <c r="FH99" s="200"/>
      <c r="FI99" s="266"/>
      <c r="FJ99" s="261"/>
      <c r="FK99" s="265"/>
      <c r="FL99" s="266"/>
      <c r="FM99" s="200"/>
      <c r="FN99" s="266"/>
      <c r="FO99" s="261"/>
      <c r="FP99" s="265"/>
      <c r="FQ99" s="266"/>
      <c r="FR99" s="200"/>
      <c r="FS99" s="266"/>
      <c r="FT99" s="261"/>
      <c r="FU99" s="265"/>
      <c r="FV99" s="266"/>
      <c r="FW99" s="200"/>
      <c r="FX99" s="266"/>
      <c r="FY99" s="261"/>
      <c r="FZ99" s="265"/>
      <c r="GA99" s="266"/>
      <c r="GB99" s="200"/>
      <c r="GC99" s="266"/>
      <c r="GD99" s="261"/>
      <c r="GE99" s="265"/>
      <c r="GF99" s="266"/>
      <c r="GG99" s="200"/>
      <c r="GH99" s="266"/>
      <c r="GI99" s="261"/>
      <c r="GJ99" s="265"/>
      <c r="GK99" s="266"/>
      <c r="GL99" s="200"/>
      <c r="GM99" s="266"/>
      <c r="GN99" s="261"/>
      <c r="GO99" s="265"/>
      <c r="GP99" s="266"/>
      <c r="GQ99" s="200"/>
      <c r="GR99" s="266"/>
      <c r="GS99" s="261"/>
      <c r="GT99" s="265"/>
      <c r="GU99" s="266"/>
      <c r="GV99" s="200"/>
      <c r="GW99" s="266"/>
      <c r="GX99" s="261"/>
      <c r="GY99" s="265"/>
      <c r="GZ99" s="266"/>
      <c r="HA99" s="200"/>
      <c r="HB99" s="266"/>
      <c r="HC99" s="261"/>
      <c r="HD99" s="265"/>
      <c r="HE99" s="266"/>
      <c r="HF99" s="200"/>
      <c r="HG99" s="266"/>
      <c r="HH99" s="261"/>
      <c r="HI99" s="265"/>
      <c r="HJ99" s="266"/>
      <c r="HK99" s="200"/>
      <c r="HL99" s="266"/>
      <c r="HM99" s="261"/>
      <c r="HN99" s="265"/>
      <c r="HO99" s="266"/>
      <c r="HP99" s="200"/>
      <c r="HQ99" s="266"/>
      <c r="HR99" s="261"/>
      <c r="HS99" s="265"/>
      <c r="HT99" s="266"/>
      <c r="HU99" s="200"/>
      <c r="HV99" s="266"/>
      <c r="HW99" s="261"/>
      <c r="HX99" s="265"/>
      <c r="HY99" s="266"/>
      <c r="HZ99" s="200"/>
      <c r="IA99" s="266"/>
      <c r="IB99" s="261"/>
      <c r="IC99" s="265"/>
      <c r="ID99" s="266"/>
      <c r="IE99" s="200"/>
      <c r="IF99" s="266"/>
      <c r="IG99" s="261"/>
      <c r="IH99" s="265"/>
      <c r="II99" s="266"/>
      <c r="IJ99" s="200"/>
      <c r="IK99" s="266"/>
      <c r="IL99" s="261"/>
      <c r="IM99" s="265"/>
      <c r="IN99" s="266"/>
      <c r="IO99" s="200"/>
      <c r="IP99" s="266"/>
      <c r="IQ99" s="261"/>
      <c r="IR99" s="265"/>
      <c r="IS99" s="266"/>
      <c r="IT99" s="200"/>
      <c r="IU99" s="266"/>
      <c r="IV99" s="261"/>
      <c r="IW99" s="265"/>
      <c r="IX99" s="266"/>
      <c r="IY99" s="200"/>
      <c r="IZ99" s="266"/>
      <c r="JA99" s="261"/>
      <c r="JB99" s="265"/>
      <c r="JC99" s="266"/>
      <c r="JD99" s="200"/>
      <c r="JE99" s="266"/>
      <c r="JF99" s="261"/>
      <c r="JG99" s="265"/>
      <c r="JH99" s="266"/>
      <c r="JI99" s="200"/>
      <c r="JJ99" s="266"/>
      <c r="JK99" s="261"/>
      <c r="JL99" s="265"/>
      <c r="JM99" s="266"/>
      <c r="JN99" s="200"/>
      <c r="JO99" s="266"/>
      <c r="JP99" s="261"/>
      <c r="JQ99" s="265"/>
      <c r="JR99" s="266"/>
      <c r="JS99" s="200"/>
      <c r="JT99" s="266"/>
      <c r="JU99" s="261"/>
      <c r="JV99" s="265"/>
      <c r="JW99" s="266"/>
      <c r="JX99" s="200"/>
      <c r="JY99" s="266"/>
      <c r="JZ99" s="261"/>
      <c r="KA99" s="265"/>
      <c r="KB99" s="266"/>
      <c r="KC99" s="200"/>
      <c r="KD99" s="266"/>
      <c r="KE99" s="261"/>
      <c r="KF99" s="265"/>
      <c r="KG99" s="266"/>
      <c r="KH99" s="200"/>
      <c r="KI99" s="266"/>
      <c r="KJ99" s="261"/>
      <c r="KK99" s="265"/>
      <c r="KL99" s="266"/>
      <c r="KM99" s="200"/>
      <c r="KN99" s="266"/>
      <c r="KO99" s="261"/>
      <c r="KP99" s="265"/>
      <c r="KQ99" s="266"/>
      <c r="KR99" s="200"/>
      <c r="KS99" s="266"/>
      <c r="KT99" s="261"/>
      <c r="KU99" s="265"/>
      <c r="KV99" s="266"/>
      <c r="KW99" s="200"/>
      <c r="KX99" s="266"/>
      <c r="KY99" s="261"/>
      <c r="KZ99" s="265"/>
      <c r="LA99" s="266"/>
      <c r="LB99" s="200"/>
      <c r="LC99" s="266"/>
      <c r="LD99" s="261"/>
      <c r="LE99" s="265"/>
      <c r="LF99" s="266"/>
      <c r="LG99" s="200"/>
      <c r="LH99" s="266"/>
      <c r="LI99" s="261"/>
      <c r="LJ99" s="265"/>
      <c r="LK99" s="266"/>
      <c r="LL99" s="200"/>
      <c r="LM99" s="266"/>
      <c r="LN99" s="261"/>
      <c r="LO99" s="265"/>
      <c r="LP99" s="266"/>
      <c r="LQ99" s="200"/>
      <c r="LR99" s="266"/>
      <c r="LS99" s="261"/>
      <c r="LT99" s="265"/>
      <c r="LU99" s="266"/>
      <c r="LV99" s="200"/>
      <c r="LW99" s="266"/>
      <c r="LX99" s="261"/>
      <c r="LY99" s="265"/>
      <c r="LZ99" s="266"/>
      <c r="MA99" s="200"/>
      <c r="MB99" s="266"/>
      <c r="MC99" s="261"/>
      <c r="MD99" s="265"/>
      <c r="ME99" s="266"/>
      <c r="MF99" s="200"/>
      <c r="MG99" s="266"/>
      <c r="MH99" s="261"/>
      <c r="MI99" s="265"/>
      <c r="MJ99" s="266"/>
      <c r="MK99" s="200"/>
      <c r="ML99" s="266"/>
      <c r="MM99" s="261"/>
      <c r="MN99" s="265"/>
      <c r="MO99" s="266"/>
      <c r="MP99" s="200"/>
      <c r="MQ99" s="266"/>
      <c r="MR99" s="261"/>
      <c r="MS99" s="265"/>
      <c r="MT99" s="266"/>
      <c r="MU99" s="200"/>
      <c r="MV99" s="266"/>
      <c r="MW99" s="261"/>
      <c r="MX99" s="265"/>
      <c r="MY99" s="266"/>
      <c r="MZ99" s="200"/>
      <c r="NA99" s="266"/>
      <c r="NB99" s="261"/>
      <c r="NC99" s="265"/>
      <c r="ND99" s="266"/>
      <c r="NE99" s="200"/>
      <c r="NF99" s="266"/>
      <c r="NG99" s="261"/>
      <c r="NH99" s="265"/>
      <c r="NI99" s="266"/>
      <c r="NJ99" s="200"/>
      <c r="NK99" s="266"/>
      <c r="NL99" s="261"/>
      <c r="NM99" s="265"/>
      <c r="NN99" s="266"/>
      <c r="NO99" s="200"/>
      <c r="NP99" s="266"/>
      <c r="NQ99" s="261"/>
      <c r="NR99" s="265"/>
      <c r="NS99" s="266"/>
      <c r="NT99" s="200"/>
      <c r="NU99" s="266"/>
      <c r="NV99" s="261"/>
      <c r="NW99" s="265"/>
      <c r="NX99" s="266"/>
      <c r="NY99" s="200"/>
      <c r="NZ99" s="266"/>
      <c r="OA99" s="261"/>
      <c r="OB99" s="265"/>
      <c r="OC99" s="266"/>
      <c r="OD99" s="200"/>
      <c r="OE99" s="266"/>
      <c r="OF99" s="261"/>
      <c r="OG99" s="265"/>
      <c r="OH99" s="266"/>
      <c r="OI99" s="200"/>
      <c r="OJ99" s="266"/>
      <c r="OK99" s="261"/>
      <c r="OL99" s="265"/>
      <c r="OM99" s="266"/>
      <c r="ON99" s="200"/>
      <c r="OO99" s="266"/>
      <c r="OP99" s="261"/>
      <c r="OQ99" s="265"/>
      <c r="OR99" s="266"/>
      <c r="OS99" s="200"/>
      <c r="OT99" s="266"/>
      <c r="OU99" s="261"/>
      <c r="OV99" s="265"/>
      <c r="OW99" s="266"/>
      <c r="OX99" s="200"/>
      <c r="OY99" s="266"/>
      <c r="OZ99" s="261"/>
      <c r="PA99" s="265"/>
      <c r="PB99" s="266"/>
      <c r="PC99" s="200"/>
      <c r="PD99" s="266"/>
      <c r="PE99" s="261"/>
      <c r="PF99" s="265"/>
      <c r="PG99" s="266"/>
      <c r="PH99" s="200"/>
      <c r="PI99" s="266"/>
      <c r="PJ99" s="261"/>
      <c r="PK99" s="265"/>
      <c r="PL99" s="266"/>
      <c r="PM99" s="200"/>
      <c r="PN99" s="266"/>
      <c r="PO99" s="261"/>
      <c r="PP99" s="265"/>
      <c r="PQ99" s="266"/>
      <c r="PR99" s="200"/>
      <c r="PS99" s="266"/>
      <c r="PT99" s="261"/>
      <c r="PU99" s="265"/>
      <c r="PV99" s="266"/>
      <c r="PW99" s="200"/>
      <c r="PX99" s="266"/>
      <c r="PY99" s="261"/>
      <c r="PZ99" s="265"/>
      <c r="QA99" s="266"/>
      <c r="QB99" s="200"/>
      <c r="QC99" s="266"/>
      <c r="QD99" s="261"/>
      <c r="QE99" s="265"/>
      <c r="QF99" s="266"/>
      <c r="QG99" s="200"/>
      <c r="QH99" s="266"/>
      <c r="QI99" s="261"/>
      <c r="QJ99" s="265"/>
      <c r="QK99" s="266"/>
      <c r="QL99" s="200"/>
      <c r="QM99" s="266"/>
      <c r="QN99" s="261"/>
      <c r="QO99" s="265"/>
      <c r="QP99" s="266"/>
      <c r="QQ99" s="200"/>
      <c r="QR99" s="266"/>
      <c r="QS99" s="261"/>
      <c r="QT99" s="265"/>
      <c r="QU99" s="266"/>
      <c r="QV99" s="200"/>
      <c r="QW99" s="266"/>
      <c r="QX99" s="261"/>
      <c r="QY99" s="265"/>
      <c r="QZ99" s="266"/>
      <c r="RA99" s="200"/>
      <c r="RB99" s="266"/>
      <c r="RC99" s="261"/>
      <c r="RD99" s="265"/>
      <c r="RE99" s="266"/>
      <c r="RF99" s="200"/>
      <c r="RG99" s="266"/>
      <c r="RH99" s="261"/>
      <c r="RI99" s="265"/>
      <c r="RJ99" s="266"/>
      <c r="RK99" s="200"/>
      <c r="RL99" s="266"/>
      <c r="RM99" s="261"/>
      <c r="RN99" s="265"/>
      <c r="RO99" s="266"/>
      <c r="RP99" s="200"/>
      <c r="RQ99" s="266"/>
      <c r="RR99" s="261"/>
      <c r="RS99" s="265"/>
      <c r="RT99" s="266"/>
      <c r="RU99" s="200"/>
      <c r="RV99" s="266"/>
      <c r="RW99" s="261"/>
      <c r="RX99" s="265"/>
      <c r="RY99" s="266"/>
      <c r="RZ99" s="200"/>
      <c r="SA99" s="266"/>
      <c r="SB99" s="261"/>
      <c r="SC99" s="265"/>
      <c r="SD99" s="266"/>
      <c r="SE99" s="200"/>
      <c r="SF99" s="266"/>
      <c r="SG99" s="261"/>
      <c r="SH99" s="265"/>
      <c r="SI99" s="266"/>
      <c r="SJ99" s="200"/>
      <c r="SK99" s="266"/>
      <c r="SL99" s="261"/>
      <c r="SM99" s="265"/>
      <c r="SN99" s="266"/>
      <c r="SO99" s="200"/>
      <c r="SP99" s="266"/>
      <c r="SQ99" s="261"/>
      <c r="SR99" s="265"/>
      <c r="SS99" s="266"/>
      <c r="ST99" s="200"/>
      <c r="SU99" s="266"/>
      <c r="SV99" s="261"/>
      <c r="SW99" s="265"/>
      <c r="SX99" s="266"/>
      <c r="SY99" s="200"/>
      <c r="SZ99" s="266"/>
      <c r="TA99" s="261"/>
      <c r="TB99" s="265"/>
      <c r="TC99" s="266"/>
      <c r="TD99" s="200"/>
      <c r="TE99" s="266"/>
      <c r="TF99" s="261"/>
      <c r="TG99" s="265"/>
      <c r="TH99" s="266"/>
      <c r="TI99" s="200"/>
      <c r="TJ99" s="266"/>
      <c r="TK99" s="261"/>
      <c r="TL99" s="265"/>
      <c r="TM99" s="266"/>
      <c r="TN99" s="200"/>
      <c r="TO99" s="266"/>
      <c r="TP99" s="261"/>
      <c r="TQ99" s="265"/>
      <c r="TR99" s="266"/>
      <c r="TS99" s="200"/>
      <c r="TT99" s="266"/>
      <c r="TU99" s="261"/>
      <c r="TV99" s="265"/>
      <c r="TW99" s="266"/>
      <c r="TX99" s="200"/>
      <c r="TY99" s="266"/>
      <c r="TZ99" s="261"/>
      <c r="UA99" s="265"/>
      <c r="UB99" s="266"/>
      <c r="UC99" s="200"/>
      <c r="UD99" s="266"/>
      <c r="UE99" s="261"/>
      <c r="UF99" s="265"/>
      <c r="UG99" s="266"/>
      <c r="UH99" s="200"/>
      <c r="UI99" s="266"/>
      <c r="UJ99" s="261"/>
      <c r="UK99" s="265"/>
      <c r="UL99" s="266"/>
      <c r="UM99" s="200"/>
      <c r="UN99" s="266"/>
      <c r="UO99" s="261"/>
      <c r="UP99" s="265"/>
      <c r="UQ99" s="266"/>
      <c r="UR99" s="200"/>
      <c r="US99" s="266"/>
      <c r="UT99" s="261"/>
      <c r="UU99" s="265"/>
      <c r="UV99" s="266"/>
      <c r="UW99" s="200"/>
      <c r="UX99" s="266"/>
      <c r="UY99" s="261"/>
      <c r="UZ99" s="265"/>
      <c r="VA99" s="266"/>
      <c r="VB99" s="200"/>
      <c r="VC99" s="266"/>
      <c r="VD99" s="261"/>
      <c r="VE99" s="265"/>
      <c r="VF99" s="266"/>
      <c r="VG99" s="200"/>
      <c r="VH99" s="266"/>
      <c r="VI99" s="261"/>
      <c r="VJ99" s="265"/>
      <c r="VK99" s="266"/>
      <c r="VL99" s="200"/>
      <c r="VM99" s="266"/>
      <c r="VN99" s="261"/>
      <c r="VO99" s="265"/>
      <c r="VP99" s="266"/>
      <c r="VQ99" s="200"/>
      <c r="VR99" s="266"/>
      <c r="VS99" s="261"/>
      <c r="VT99" s="265"/>
      <c r="VU99" s="266"/>
      <c r="VV99" s="200"/>
      <c r="VW99" s="266"/>
      <c r="VX99" s="261"/>
      <c r="VY99" s="265"/>
      <c r="VZ99" s="266"/>
      <c r="WA99" s="200"/>
      <c r="WB99" s="266"/>
      <c r="WC99" s="261"/>
      <c r="WD99" s="265"/>
      <c r="WE99" s="266"/>
      <c r="WF99" s="200"/>
      <c r="WG99" s="266"/>
      <c r="WH99" s="261"/>
      <c r="WI99" s="265"/>
      <c r="WJ99" s="266"/>
      <c r="WK99" s="200"/>
      <c r="WL99" s="266"/>
      <c r="WM99" s="261"/>
      <c r="WN99" s="265"/>
      <c r="WO99" s="266"/>
      <c r="WP99" s="200"/>
      <c r="WQ99" s="266"/>
      <c r="WR99" s="261"/>
      <c r="WS99" s="265"/>
      <c r="WT99" s="266"/>
      <c r="WU99" s="200"/>
      <c r="WV99" s="266"/>
      <c r="WW99" s="261"/>
      <c r="WX99" s="265"/>
      <c r="WY99" s="266"/>
      <c r="WZ99" s="200"/>
      <c r="XA99" s="266"/>
      <c r="XB99" s="261"/>
      <c r="XC99" s="265"/>
      <c r="XD99" s="266"/>
      <c r="XE99" s="200"/>
      <c r="XF99" s="266"/>
      <c r="XG99" s="261"/>
      <c r="XH99" s="265"/>
      <c r="XI99" s="266"/>
      <c r="XJ99" s="200"/>
      <c r="XK99" s="266"/>
      <c r="XL99" s="261"/>
      <c r="XM99" s="265"/>
      <c r="XN99" s="266"/>
      <c r="XO99" s="200"/>
      <c r="XP99" s="266"/>
      <c r="XQ99" s="261"/>
      <c r="XR99" s="265"/>
      <c r="XS99" s="266"/>
      <c r="XT99" s="200"/>
      <c r="XU99" s="266"/>
      <c r="XV99" s="261"/>
      <c r="XW99" s="265"/>
      <c r="XX99" s="266"/>
      <c r="XY99" s="200"/>
      <c r="XZ99" s="266"/>
      <c r="YA99" s="261"/>
      <c r="YB99" s="265"/>
      <c r="YC99" s="266"/>
      <c r="YD99" s="200"/>
      <c r="YE99" s="266"/>
      <c r="YF99" s="261"/>
      <c r="YG99" s="265"/>
      <c r="YH99" s="266"/>
      <c r="YI99" s="200"/>
      <c r="YJ99" s="266"/>
      <c r="YK99" s="261"/>
      <c r="YL99" s="265"/>
      <c r="YM99" s="266"/>
      <c r="YN99" s="200"/>
      <c r="YO99" s="266"/>
      <c r="YP99" s="261"/>
      <c r="YQ99" s="265"/>
      <c r="YR99" s="266"/>
      <c r="YS99" s="200"/>
      <c r="YT99" s="266"/>
      <c r="YU99" s="261"/>
      <c r="YV99" s="265"/>
      <c r="YW99" s="266"/>
      <c r="YX99" s="200"/>
      <c r="YY99" s="266"/>
      <c r="YZ99" s="261"/>
      <c r="ZA99" s="265"/>
      <c r="ZB99" s="266"/>
      <c r="ZC99" s="200"/>
      <c r="ZD99" s="266"/>
      <c r="ZE99" s="261"/>
      <c r="ZF99" s="265"/>
      <c r="ZG99" s="266"/>
      <c r="ZH99" s="200"/>
      <c r="ZI99" s="266"/>
      <c r="ZJ99" s="261"/>
      <c r="ZK99" s="265"/>
      <c r="ZL99" s="266"/>
      <c r="ZM99" s="200"/>
      <c r="ZN99" s="266"/>
      <c r="ZO99" s="261"/>
      <c r="ZP99" s="265"/>
      <c r="ZQ99" s="266"/>
      <c r="ZR99" s="200"/>
      <c r="ZS99" s="266"/>
      <c r="ZT99" s="261"/>
      <c r="ZU99" s="265"/>
      <c r="ZV99" s="266"/>
      <c r="ZW99" s="200"/>
      <c r="ZX99" s="266"/>
      <c r="ZY99" s="261"/>
      <c r="ZZ99" s="265"/>
      <c r="AAA99" s="266"/>
      <c r="AAB99" s="200"/>
      <c r="AAC99" s="266"/>
      <c r="AAD99" s="261"/>
      <c r="AAE99" s="265"/>
      <c r="AAF99" s="266"/>
      <c r="AAG99" s="200"/>
      <c r="AAH99" s="266"/>
      <c r="AAI99" s="261"/>
      <c r="AAJ99" s="265"/>
      <c r="AAK99" s="266"/>
      <c r="AAL99" s="200"/>
      <c r="AAM99" s="266"/>
      <c r="AAN99" s="261"/>
      <c r="AAO99" s="265"/>
      <c r="AAP99" s="266"/>
      <c r="AAQ99" s="200"/>
      <c r="AAR99" s="266"/>
      <c r="AAS99" s="261"/>
      <c r="AAT99" s="265"/>
      <c r="AAU99" s="266"/>
      <c r="AAV99" s="200"/>
      <c r="AAW99" s="266"/>
      <c r="AAX99" s="261"/>
      <c r="AAY99" s="265"/>
      <c r="AAZ99" s="266"/>
      <c r="ABA99" s="200"/>
      <c r="ABB99" s="266"/>
      <c r="ABC99" s="261"/>
      <c r="ABD99" s="265"/>
      <c r="ABE99" s="266"/>
      <c r="ABF99" s="200"/>
      <c r="ABG99" s="266"/>
      <c r="ABH99" s="261"/>
      <c r="ABI99" s="265"/>
      <c r="ABJ99" s="266"/>
      <c r="ABK99" s="200"/>
      <c r="ABL99" s="266"/>
      <c r="ABM99" s="261"/>
      <c r="ABN99" s="265"/>
      <c r="ABO99" s="266"/>
      <c r="ABP99" s="200"/>
      <c r="ABQ99" s="266"/>
      <c r="ABR99" s="261"/>
      <c r="ABS99" s="265"/>
      <c r="ABT99" s="266"/>
      <c r="ABU99" s="200"/>
      <c r="ABV99" s="266"/>
      <c r="ABW99" s="261"/>
      <c r="ABX99" s="265"/>
      <c r="ABY99" s="266"/>
      <c r="ABZ99" s="200"/>
      <c r="ACA99" s="266"/>
      <c r="ACB99" s="261"/>
      <c r="ACC99" s="265"/>
      <c r="ACD99" s="266"/>
      <c r="ACE99" s="200"/>
      <c r="ACF99" s="266"/>
      <c r="ACG99" s="261"/>
      <c r="ACH99" s="265"/>
      <c r="ACI99" s="266"/>
      <c r="ACJ99" s="200"/>
      <c r="ACK99" s="266"/>
      <c r="ACL99" s="261"/>
      <c r="ACM99" s="265"/>
      <c r="ACN99" s="266"/>
      <c r="ACO99" s="200"/>
      <c r="ACP99" s="266"/>
      <c r="ACQ99" s="261"/>
      <c r="ACR99" s="265"/>
      <c r="ACS99" s="266"/>
      <c r="ACT99" s="200"/>
      <c r="ACU99" s="266"/>
      <c r="ACV99" s="261"/>
      <c r="ACW99" s="265"/>
      <c r="ACX99" s="266"/>
      <c r="ACY99" s="200"/>
      <c r="ACZ99" s="266"/>
      <c r="ADA99" s="261"/>
      <c r="ADB99" s="265"/>
      <c r="ADC99" s="266"/>
      <c r="ADD99" s="200"/>
      <c r="ADE99" s="266"/>
      <c r="ADF99" s="261"/>
      <c r="ADG99" s="265"/>
      <c r="ADH99" s="266"/>
      <c r="ADI99" s="200"/>
      <c r="ADJ99" s="266"/>
      <c r="ADK99" s="261"/>
      <c r="ADL99" s="265"/>
      <c r="ADM99" s="266"/>
      <c r="ADN99" s="200"/>
      <c r="ADO99" s="266"/>
      <c r="ADP99" s="261"/>
      <c r="ADQ99" s="265"/>
      <c r="ADR99" s="266"/>
      <c r="ADS99" s="200"/>
      <c r="ADT99" s="266"/>
      <c r="ADU99" s="261"/>
      <c r="ADV99" s="265"/>
      <c r="ADW99" s="266"/>
      <c r="ADX99" s="200"/>
      <c r="ADY99" s="266"/>
      <c r="ADZ99" s="261"/>
      <c r="AEA99" s="265"/>
      <c r="AEB99" s="266"/>
      <c r="AEC99" s="200"/>
      <c r="AED99" s="266"/>
      <c r="AEE99" s="261"/>
      <c r="AEF99" s="265"/>
      <c r="AEG99" s="266"/>
      <c r="AEH99" s="200"/>
      <c r="AEI99" s="266"/>
      <c r="AEJ99" s="261"/>
      <c r="AEK99" s="265"/>
      <c r="AEL99" s="266"/>
      <c r="AEM99" s="200"/>
      <c r="AEN99" s="266"/>
      <c r="AEO99" s="261"/>
      <c r="AEP99" s="265"/>
      <c r="AEQ99" s="266"/>
      <c r="AER99" s="200"/>
      <c r="AES99" s="266"/>
      <c r="AET99" s="261"/>
      <c r="AEU99" s="265"/>
      <c r="AEV99" s="266"/>
      <c r="AEW99" s="200"/>
      <c r="AEX99" s="266"/>
      <c r="AEY99" s="261"/>
      <c r="AEZ99" s="265"/>
      <c r="AFA99" s="266"/>
      <c r="AFB99" s="200"/>
      <c r="AFC99" s="266"/>
      <c r="AFD99" s="261"/>
      <c r="AFE99" s="265"/>
      <c r="AFF99" s="266"/>
      <c r="AFG99" s="200"/>
      <c r="AFH99" s="266"/>
      <c r="AFI99" s="261"/>
      <c r="AFJ99" s="265"/>
      <c r="AFK99" s="266"/>
      <c r="AFL99" s="200"/>
      <c r="AFM99" s="266"/>
      <c r="AFN99" s="261"/>
      <c r="AFO99" s="265"/>
      <c r="AFP99" s="266"/>
      <c r="AFQ99" s="200"/>
      <c r="AFR99" s="266"/>
      <c r="AFS99" s="261"/>
      <c r="AFT99" s="265"/>
      <c r="AFU99" s="266"/>
      <c r="AFV99" s="200"/>
      <c r="AFW99" s="266"/>
      <c r="AFX99" s="261"/>
      <c r="AFY99" s="265"/>
      <c r="AFZ99" s="266"/>
      <c r="AGA99" s="200"/>
      <c r="AGB99" s="266"/>
      <c r="AGC99" s="261"/>
      <c r="AGD99" s="265"/>
      <c r="AGE99" s="266"/>
      <c r="AGF99" s="200"/>
      <c r="AGG99" s="266"/>
      <c r="AGH99" s="261"/>
      <c r="AGI99" s="265"/>
      <c r="AGJ99" s="266"/>
      <c r="AGK99" s="200"/>
      <c r="AGL99" s="266"/>
      <c r="AGM99" s="261"/>
      <c r="AGN99" s="265"/>
      <c r="AGO99" s="266"/>
      <c r="AGP99" s="200"/>
      <c r="AGQ99" s="266"/>
      <c r="AGR99" s="261"/>
      <c r="AGS99" s="265"/>
      <c r="AGT99" s="266"/>
      <c r="AGU99" s="200"/>
      <c r="AGV99" s="266"/>
      <c r="AGW99" s="261"/>
      <c r="AGX99" s="265"/>
      <c r="AGY99" s="266"/>
      <c r="AGZ99" s="200"/>
      <c r="AHA99" s="266"/>
      <c r="AHB99" s="261"/>
      <c r="AHC99" s="265"/>
      <c r="AHD99" s="266"/>
      <c r="AHE99" s="200"/>
      <c r="AHF99" s="266"/>
      <c r="AHG99" s="261"/>
      <c r="AHH99" s="265"/>
      <c r="AHI99" s="266"/>
      <c r="AHJ99" s="200"/>
      <c r="AHK99" s="266"/>
      <c r="AHL99" s="261"/>
      <c r="AHM99" s="265"/>
      <c r="AHN99" s="266"/>
      <c r="AHO99" s="200"/>
      <c r="AHP99" s="266"/>
      <c r="AHQ99" s="261"/>
      <c r="AHR99" s="265"/>
      <c r="AHS99" s="266"/>
      <c r="AHT99" s="200"/>
      <c r="AHU99" s="266"/>
      <c r="AHV99" s="261"/>
      <c r="AHW99" s="265"/>
      <c r="AHX99" s="266"/>
      <c r="AHY99" s="200"/>
      <c r="AHZ99" s="266"/>
      <c r="AIA99" s="261"/>
      <c r="AIB99" s="265"/>
      <c r="AIC99" s="266"/>
      <c r="AID99" s="200"/>
      <c r="AIE99" s="266"/>
      <c r="AIF99" s="261"/>
      <c r="AIG99" s="265"/>
      <c r="AIH99" s="266"/>
      <c r="AII99" s="200"/>
      <c r="AIJ99" s="266"/>
      <c r="AIK99" s="261"/>
      <c r="AIL99" s="265"/>
      <c r="AIM99" s="266"/>
      <c r="AIN99" s="200"/>
      <c r="AIO99" s="266"/>
      <c r="AIP99" s="261"/>
      <c r="AIQ99" s="265"/>
      <c r="AIR99" s="266"/>
      <c r="AIS99" s="200"/>
      <c r="AIT99" s="266"/>
      <c r="AIU99" s="261"/>
      <c r="AIV99" s="265"/>
      <c r="AIW99" s="266"/>
      <c r="AIX99" s="200"/>
      <c r="AIY99" s="266"/>
      <c r="AIZ99" s="261"/>
      <c r="AJA99" s="265"/>
      <c r="AJB99" s="266"/>
      <c r="AJC99" s="200"/>
      <c r="AJD99" s="266"/>
      <c r="AJE99" s="261"/>
      <c r="AJF99" s="265"/>
      <c r="AJG99" s="266"/>
      <c r="AJH99" s="200"/>
      <c r="AJI99" s="266"/>
      <c r="AJJ99" s="261"/>
      <c r="AJK99" s="265"/>
      <c r="AJL99" s="266"/>
      <c r="AJM99" s="200"/>
      <c r="AJN99" s="266"/>
      <c r="AJO99" s="261"/>
      <c r="AJP99" s="265"/>
      <c r="AJQ99" s="266"/>
      <c r="AJR99" s="200"/>
      <c r="AJS99" s="266"/>
      <c r="AJT99" s="261"/>
      <c r="AJU99" s="265"/>
      <c r="AJV99" s="266"/>
      <c r="AJW99" s="200"/>
      <c r="AJX99" s="266"/>
      <c r="AJY99" s="261"/>
      <c r="AJZ99" s="265"/>
      <c r="AKA99" s="266"/>
      <c r="AKB99" s="200"/>
      <c r="AKC99" s="266"/>
      <c r="AKD99" s="261"/>
      <c r="AKE99" s="265"/>
      <c r="AKF99" s="266"/>
      <c r="AKG99" s="200"/>
      <c r="AKH99" s="266"/>
      <c r="AKI99" s="261"/>
      <c r="AKJ99" s="265"/>
      <c r="AKK99" s="266"/>
      <c r="AKL99" s="200"/>
      <c r="AKM99" s="266"/>
      <c r="AKN99" s="261"/>
      <c r="AKO99" s="265"/>
      <c r="AKP99" s="266"/>
      <c r="AKQ99" s="200"/>
      <c r="AKR99" s="266"/>
      <c r="AKS99" s="261"/>
      <c r="AKT99" s="265"/>
      <c r="AKU99" s="266"/>
      <c r="AKV99" s="200"/>
      <c r="AKW99" s="266"/>
      <c r="AKX99" s="261"/>
      <c r="AKY99" s="265"/>
      <c r="AKZ99" s="266"/>
      <c r="ALA99" s="200"/>
      <c r="ALB99" s="266"/>
      <c r="ALC99" s="261"/>
      <c r="ALD99" s="265"/>
      <c r="ALE99" s="266"/>
      <c r="ALF99" s="200"/>
      <c r="ALG99" s="266"/>
      <c r="ALH99" s="261"/>
      <c r="ALI99" s="265"/>
      <c r="ALJ99" s="266"/>
      <c r="ALK99" s="200"/>
      <c r="ALL99" s="266"/>
      <c r="ALM99" s="261"/>
      <c r="ALN99" s="265"/>
      <c r="ALO99" s="266"/>
      <c r="ALP99" s="200"/>
      <c r="ALQ99" s="266"/>
      <c r="ALR99" s="261"/>
      <c r="ALS99" s="265"/>
      <c r="ALT99" s="266"/>
      <c r="ALU99" s="200"/>
      <c r="ALV99" s="266"/>
      <c r="ALW99" s="261"/>
      <c r="ALX99" s="265"/>
      <c r="ALY99" s="266"/>
      <c r="ALZ99" s="200"/>
      <c r="AMA99" s="266"/>
      <c r="AMB99" s="261"/>
      <c r="AMC99" s="265"/>
      <c r="AMD99" s="266"/>
      <c r="AME99" s="200"/>
      <c r="AMF99" s="266"/>
      <c r="AMG99" s="261"/>
      <c r="AMH99" s="265"/>
      <c r="AMI99" s="266"/>
      <c r="AMJ99" s="200"/>
      <c r="AMK99" s="266"/>
      <c r="AML99" s="261"/>
      <c r="AMM99" s="265"/>
      <c r="AMN99" s="266"/>
      <c r="AMO99" s="200"/>
      <c r="AMP99" s="266"/>
      <c r="AMQ99" s="261"/>
      <c r="AMR99" s="265"/>
      <c r="AMS99" s="266"/>
      <c r="AMT99" s="200"/>
      <c r="AMU99" s="266"/>
      <c r="AMV99" s="261"/>
      <c r="AMW99" s="265"/>
      <c r="AMX99" s="266"/>
      <c r="AMY99" s="200"/>
      <c r="AMZ99" s="266"/>
      <c r="ANA99" s="261"/>
      <c r="ANB99" s="265"/>
      <c r="ANC99" s="266"/>
      <c r="AND99" s="200"/>
      <c r="ANE99" s="266"/>
      <c r="ANF99" s="261"/>
      <c r="ANG99" s="265"/>
      <c r="ANH99" s="266"/>
      <c r="ANI99" s="200"/>
      <c r="ANJ99" s="266"/>
      <c r="ANK99" s="261"/>
      <c r="ANL99" s="265"/>
      <c r="ANM99" s="266"/>
      <c r="ANN99" s="200"/>
      <c r="ANO99" s="266"/>
      <c r="ANP99" s="261"/>
      <c r="ANQ99" s="265"/>
      <c r="ANR99" s="266"/>
      <c r="ANS99" s="200"/>
      <c r="ANT99" s="266"/>
      <c r="ANU99" s="261"/>
      <c r="ANV99" s="265"/>
      <c r="ANW99" s="266"/>
      <c r="ANX99" s="200"/>
      <c r="ANY99" s="266"/>
      <c r="ANZ99" s="261"/>
      <c r="AOA99" s="265"/>
      <c r="AOB99" s="266"/>
      <c r="AOC99" s="200"/>
      <c r="AOD99" s="266"/>
      <c r="AOE99" s="261"/>
      <c r="AOF99" s="265"/>
      <c r="AOG99" s="266"/>
      <c r="AOH99" s="200"/>
      <c r="AOI99" s="266"/>
      <c r="AOJ99" s="261"/>
      <c r="AOK99" s="265"/>
      <c r="AOL99" s="266"/>
      <c r="AOM99" s="200"/>
      <c r="AON99" s="266"/>
      <c r="AOO99" s="261"/>
      <c r="AOP99" s="265"/>
      <c r="AOQ99" s="266"/>
      <c r="AOR99" s="200"/>
      <c r="AOS99" s="266"/>
      <c r="AOT99" s="261"/>
      <c r="AOU99" s="265"/>
      <c r="AOV99" s="266"/>
      <c r="AOW99" s="200"/>
      <c r="AOX99" s="266"/>
      <c r="AOY99" s="261"/>
      <c r="AOZ99" s="265"/>
      <c r="APA99" s="266"/>
      <c r="APB99" s="200"/>
      <c r="APC99" s="266"/>
      <c r="APD99" s="261"/>
      <c r="APE99" s="265"/>
      <c r="APF99" s="266"/>
      <c r="APG99" s="200"/>
      <c r="APH99" s="266"/>
      <c r="API99" s="261"/>
      <c r="APJ99" s="265"/>
      <c r="APK99" s="266"/>
      <c r="APL99" s="200"/>
      <c r="APM99" s="266"/>
      <c r="APN99" s="261"/>
      <c r="APO99" s="265"/>
      <c r="APP99" s="266"/>
      <c r="APQ99" s="200"/>
      <c r="APR99" s="266"/>
      <c r="APS99" s="261"/>
      <c r="APT99" s="265"/>
      <c r="APU99" s="266"/>
      <c r="APV99" s="200"/>
      <c r="APW99" s="266"/>
      <c r="APX99" s="261"/>
      <c r="APY99" s="265"/>
      <c r="APZ99" s="266"/>
      <c r="AQA99" s="200"/>
      <c r="AQB99" s="266"/>
      <c r="AQC99" s="261"/>
      <c r="AQD99" s="265"/>
      <c r="AQE99" s="266"/>
      <c r="AQF99" s="200"/>
      <c r="AQG99" s="266"/>
      <c r="AQH99" s="261"/>
      <c r="AQI99" s="265"/>
      <c r="AQJ99" s="266"/>
      <c r="AQK99" s="200"/>
      <c r="AQL99" s="266"/>
      <c r="AQM99" s="261"/>
      <c r="AQN99" s="265"/>
      <c r="AQO99" s="266"/>
      <c r="AQP99" s="200"/>
      <c r="AQQ99" s="266"/>
      <c r="AQR99" s="261"/>
      <c r="AQS99" s="265"/>
      <c r="AQT99" s="266"/>
      <c r="AQU99" s="200"/>
      <c r="AQV99" s="266"/>
      <c r="AQW99" s="261"/>
      <c r="AQX99" s="265"/>
      <c r="AQY99" s="266"/>
      <c r="AQZ99" s="200"/>
      <c r="ARA99" s="266"/>
      <c r="ARB99" s="261"/>
      <c r="ARC99" s="265"/>
      <c r="ARD99" s="266"/>
      <c r="ARE99" s="200"/>
      <c r="ARF99" s="266"/>
      <c r="ARG99" s="261"/>
      <c r="ARH99" s="265"/>
      <c r="ARI99" s="266"/>
      <c r="ARJ99" s="200"/>
      <c r="ARK99" s="266"/>
      <c r="ARL99" s="261"/>
      <c r="ARM99" s="265"/>
      <c r="ARN99" s="266"/>
      <c r="ARO99" s="200"/>
      <c r="ARP99" s="266"/>
      <c r="ARQ99" s="261"/>
      <c r="ARR99" s="265"/>
      <c r="ARS99" s="266"/>
      <c r="ART99" s="200"/>
      <c r="ARU99" s="266"/>
      <c r="ARV99" s="261"/>
      <c r="ARW99" s="265"/>
      <c r="ARX99" s="266"/>
      <c r="ARY99" s="200"/>
      <c r="ARZ99" s="266"/>
      <c r="ASA99" s="261"/>
      <c r="ASB99" s="265"/>
      <c r="ASC99" s="266"/>
      <c r="ASD99" s="200"/>
      <c r="ASE99" s="266"/>
      <c r="ASF99" s="261"/>
      <c r="ASG99" s="265"/>
      <c r="ASH99" s="266"/>
      <c r="ASI99" s="200"/>
      <c r="ASJ99" s="266"/>
      <c r="ASK99" s="261"/>
      <c r="ASL99" s="265"/>
      <c r="ASM99" s="266"/>
      <c r="ASN99" s="200"/>
      <c r="ASO99" s="266"/>
      <c r="ASP99" s="261"/>
      <c r="ASQ99" s="265"/>
      <c r="ASR99" s="266"/>
      <c r="ASS99" s="200"/>
      <c r="AST99" s="266"/>
      <c r="ASU99" s="261"/>
      <c r="ASV99" s="265"/>
      <c r="ASW99" s="266"/>
      <c r="ASX99" s="200"/>
      <c r="ASY99" s="266"/>
      <c r="ASZ99" s="261"/>
      <c r="ATA99" s="265"/>
      <c r="ATB99" s="266"/>
      <c r="ATC99" s="200"/>
      <c r="ATD99" s="266"/>
      <c r="ATE99" s="261"/>
      <c r="ATF99" s="265"/>
      <c r="ATG99" s="266"/>
      <c r="ATH99" s="200"/>
      <c r="ATI99" s="266"/>
      <c r="ATJ99" s="261"/>
      <c r="ATK99" s="265"/>
      <c r="ATL99" s="266"/>
      <c r="ATM99" s="200"/>
      <c r="ATN99" s="266"/>
      <c r="ATO99" s="261"/>
      <c r="ATP99" s="265"/>
      <c r="ATQ99" s="266"/>
      <c r="ATR99" s="200"/>
      <c r="ATS99" s="266"/>
      <c r="ATT99" s="261"/>
      <c r="ATU99" s="265"/>
      <c r="ATV99" s="266"/>
      <c r="ATW99" s="200"/>
      <c r="ATX99" s="266"/>
      <c r="ATY99" s="261"/>
      <c r="ATZ99" s="265"/>
      <c r="AUA99" s="266"/>
      <c r="AUB99" s="200"/>
      <c r="AUC99" s="266"/>
      <c r="AUD99" s="261"/>
      <c r="AUE99" s="265"/>
      <c r="AUF99" s="266"/>
      <c r="AUG99" s="200"/>
      <c r="AUH99" s="266"/>
      <c r="AUI99" s="261"/>
      <c r="AUJ99" s="265"/>
      <c r="AUK99" s="266"/>
      <c r="AUL99" s="200"/>
      <c r="AUM99" s="266"/>
      <c r="AUN99" s="261"/>
      <c r="AUO99" s="265"/>
      <c r="AUP99" s="266"/>
      <c r="AUQ99" s="200"/>
      <c r="AUR99" s="266"/>
      <c r="AUS99" s="261"/>
      <c r="AUT99" s="265"/>
      <c r="AUU99" s="266"/>
      <c r="AUV99" s="200"/>
      <c r="AUW99" s="266"/>
      <c r="AUX99" s="261"/>
      <c r="AUY99" s="265"/>
      <c r="AUZ99" s="266"/>
      <c r="AVA99" s="200"/>
      <c r="AVB99" s="266"/>
      <c r="AVC99" s="261"/>
      <c r="AVD99" s="265"/>
      <c r="AVE99" s="266"/>
      <c r="AVF99" s="200"/>
      <c r="AVG99" s="266"/>
      <c r="AVH99" s="261"/>
      <c r="AVI99" s="265"/>
      <c r="AVJ99" s="266"/>
      <c r="AVK99" s="200"/>
      <c r="AVL99" s="266"/>
      <c r="AVM99" s="261"/>
      <c r="AVN99" s="265"/>
      <c r="AVO99" s="266"/>
      <c r="AVP99" s="200"/>
      <c r="AVQ99" s="266"/>
      <c r="AVR99" s="261"/>
      <c r="AVS99" s="265"/>
      <c r="AVT99" s="266"/>
      <c r="AVU99" s="200"/>
      <c r="AVV99" s="266"/>
      <c r="AVW99" s="261"/>
      <c r="AVX99" s="265"/>
      <c r="AVY99" s="266"/>
      <c r="AVZ99" s="200"/>
      <c r="AWA99" s="266"/>
      <c r="AWB99" s="261"/>
      <c r="AWC99" s="265"/>
      <c r="AWD99" s="266"/>
      <c r="AWE99" s="200"/>
      <c r="AWF99" s="266"/>
      <c r="AWG99" s="261"/>
      <c r="AWH99" s="265"/>
      <c r="AWI99" s="266"/>
      <c r="AWJ99" s="200"/>
      <c r="AWK99" s="266"/>
      <c r="AWL99" s="261"/>
      <c r="AWM99" s="265"/>
      <c r="AWN99" s="266"/>
      <c r="AWO99" s="200"/>
      <c r="AWP99" s="266"/>
      <c r="AWQ99" s="261"/>
      <c r="AWR99" s="265"/>
      <c r="AWS99" s="266"/>
      <c r="AWT99" s="200"/>
      <c r="AWU99" s="266"/>
      <c r="AWV99" s="261"/>
      <c r="AWW99" s="265"/>
      <c r="AWX99" s="266"/>
      <c r="AWY99" s="200"/>
      <c r="AWZ99" s="266"/>
      <c r="AXA99" s="261"/>
      <c r="AXB99" s="265"/>
      <c r="AXC99" s="266"/>
      <c r="AXD99" s="200"/>
      <c r="AXE99" s="266"/>
      <c r="AXF99" s="261"/>
      <c r="AXG99" s="265"/>
      <c r="AXH99" s="266"/>
      <c r="AXI99" s="200"/>
      <c r="AXJ99" s="266"/>
      <c r="AXK99" s="261"/>
      <c r="AXL99" s="265"/>
      <c r="AXM99" s="266"/>
      <c r="AXN99" s="200"/>
      <c r="AXO99" s="266"/>
      <c r="AXP99" s="261"/>
      <c r="AXQ99" s="265"/>
      <c r="AXR99" s="266"/>
      <c r="AXS99" s="200"/>
      <c r="AXT99" s="266"/>
      <c r="AXU99" s="261"/>
      <c r="AXV99" s="265"/>
      <c r="AXW99" s="266"/>
      <c r="AXX99" s="200"/>
      <c r="AXY99" s="266"/>
      <c r="AXZ99" s="261"/>
      <c r="AYA99" s="265"/>
      <c r="AYB99" s="266"/>
      <c r="AYC99" s="200"/>
      <c r="AYD99" s="266"/>
      <c r="AYE99" s="261"/>
      <c r="AYF99" s="265"/>
      <c r="AYG99" s="266"/>
      <c r="AYH99" s="200"/>
      <c r="AYI99" s="266"/>
      <c r="AYJ99" s="261"/>
      <c r="AYK99" s="265"/>
      <c r="AYL99" s="266"/>
      <c r="AYM99" s="200"/>
      <c r="AYN99" s="266"/>
      <c r="AYO99" s="261"/>
      <c r="AYP99" s="265"/>
      <c r="AYQ99" s="266"/>
      <c r="AYR99" s="200"/>
      <c r="AYS99" s="266"/>
      <c r="AYT99" s="261"/>
      <c r="AYU99" s="265"/>
      <c r="AYV99" s="266"/>
      <c r="AYW99" s="200"/>
      <c r="AYX99" s="266"/>
      <c r="AYY99" s="261"/>
      <c r="AYZ99" s="265"/>
      <c r="AZA99" s="266"/>
      <c r="AZB99" s="200"/>
      <c r="AZC99" s="266"/>
      <c r="AZD99" s="261"/>
      <c r="AZE99" s="265"/>
      <c r="AZF99" s="266"/>
      <c r="AZG99" s="200"/>
      <c r="AZH99" s="266"/>
      <c r="AZI99" s="261"/>
      <c r="AZJ99" s="265"/>
      <c r="AZK99" s="266"/>
      <c r="AZL99" s="200"/>
      <c r="AZM99" s="266"/>
      <c r="AZN99" s="261"/>
      <c r="AZO99" s="265"/>
      <c r="AZP99" s="266"/>
      <c r="AZQ99" s="200"/>
      <c r="AZR99" s="266"/>
      <c r="AZS99" s="261"/>
      <c r="AZT99" s="265"/>
      <c r="AZU99" s="266"/>
      <c r="AZV99" s="200"/>
      <c r="AZW99" s="266"/>
      <c r="AZX99" s="261"/>
      <c r="AZY99" s="265"/>
      <c r="AZZ99" s="266"/>
      <c r="BAA99" s="200"/>
      <c r="BAB99" s="266"/>
      <c r="BAC99" s="261"/>
      <c r="BAD99" s="265"/>
      <c r="BAE99" s="266"/>
      <c r="BAF99" s="200"/>
      <c r="BAG99" s="266"/>
      <c r="BAH99" s="261"/>
      <c r="BAI99" s="265"/>
      <c r="BAJ99" s="266"/>
      <c r="BAK99" s="200"/>
      <c r="BAL99" s="266"/>
      <c r="BAM99" s="261"/>
      <c r="BAN99" s="265"/>
      <c r="BAO99" s="266"/>
      <c r="BAP99" s="200"/>
      <c r="BAQ99" s="266"/>
      <c r="BAR99" s="261"/>
      <c r="BAS99" s="265"/>
      <c r="BAT99" s="266"/>
      <c r="BAU99" s="200"/>
      <c r="BAV99" s="266"/>
      <c r="BAW99" s="261"/>
      <c r="BAX99" s="265"/>
      <c r="BAY99" s="266"/>
      <c r="BAZ99" s="200"/>
      <c r="BBA99" s="266"/>
      <c r="BBB99" s="261"/>
      <c r="BBC99" s="265"/>
      <c r="BBD99" s="266"/>
      <c r="BBE99" s="200"/>
      <c r="BBF99" s="266"/>
      <c r="BBG99" s="261"/>
      <c r="BBH99" s="265"/>
      <c r="BBI99" s="266"/>
      <c r="BBJ99" s="200"/>
      <c r="BBK99" s="266"/>
      <c r="BBL99" s="261"/>
      <c r="BBM99" s="265"/>
      <c r="BBN99" s="266"/>
      <c r="BBO99" s="200"/>
      <c r="BBP99" s="266"/>
      <c r="BBQ99" s="261"/>
      <c r="BBR99" s="265"/>
      <c r="BBS99" s="266"/>
      <c r="BBT99" s="200"/>
      <c r="BBU99" s="266"/>
      <c r="BBV99" s="261"/>
      <c r="BBW99" s="265"/>
      <c r="BBX99" s="266"/>
      <c r="BBY99" s="200"/>
      <c r="BBZ99" s="266"/>
      <c r="BCA99" s="261"/>
      <c r="BCB99" s="265"/>
      <c r="BCC99" s="266"/>
      <c r="BCD99" s="200"/>
      <c r="BCE99" s="266"/>
      <c r="BCF99" s="261"/>
      <c r="BCG99" s="265"/>
      <c r="BCH99" s="266"/>
      <c r="BCI99" s="200"/>
      <c r="BCJ99" s="266"/>
      <c r="BCK99" s="261"/>
      <c r="BCL99" s="265"/>
      <c r="BCM99" s="266"/>
      <c r="BCN99" s="200"/>
      <c r="BCO99" s="266"/>
      <c r="BCP99" s="261"/>
      <c r="BCQ99" s="265"/>
      <c r="BCR99" s="266"/>
      <c r="BCS99" s="200"/>
      <c r="BCT99" s="266"/>
      <c r="BCU99" s="261"/>
      <c r="BCV99" s="265"/>
      <c r="BCW99" s="266"/>
      <c r="BCX99" s="200"/>
      <c r="BCY99" s="266"/>
      <c r="BCZ99" s="261"/>
      <c r="BDA99" s="265"/>
      <c r="BDB99" s="266"/>
      <c r="BDC99" s="200"/>
      <c r="BDD99" s="266"/>
      <c r="BDE99" s="261"/>
      <c r="BDF99" s="265"/>
      <c r="BDG99" s="266"/>
      <c r="BDH99" s="200"/>
      <c r="BDI99" s="266"/>
      <c r="BDJ99" s="261"/>
      <c r="BDK99" s="265"/>
      <c r="BDL99" s="266"/>
      <c r="BDM99" s="200"/>
      <c r="BDN99" s="266"/>
      <c r="BDO99" s="261"/>
      <c r="BDP99" s="265"/>
      <c r="BDQ99" s="266"/>
      <c r="BDR99" s="200"/>
      <c r="BDS99" s="266"/>
      <c r="BDT99" s="261"/>
      <c r="BDU99" s="265"/>
      <c r="BDV99" s="266"/>
      <c r="BDW99" s="200"/>
      <c r="BDX99" s="266"/>
      <c r="BDY99" s="261"/>
      <c r="BDZ99" s="265"/>
      <c r="BEA99" s="266"/>
      <c r="BEB99" s="200"/>
      <c r="BEC99" s="266"/>
      <c r="BED99" s="261"/>
      <c r="BEE99" s="265"/>
      <c r="BEF99" s="266"/>
      <c r="BEG99" s="200"/>
      <c r="BEH99" s="266"/>
      <c r="BEI99" s="261"/>
      <c r="BEJ99" s="265"/>
      <c r="BEK99" s="266"/>
      <c r="BEL99" s="200"/>
      <c r="BEM99" s="266"/>
      <c r="BEN99" s="261"/>
      <c r="BEO99" s="265"/>
      <c r="BEP99" s="266"/>
      <c r="BEQ99" s="200"/>
      <c r="BER99" s="266"/>
      <c r="BES99" s="261"/>
      <c r="BET99" s="265"/>
      <c r="BEU99" s="266"/>
      <c r="BEV99" s="200"/>
      <c r="BEW99" s="266"/>
      <c r="BEX99" s="261"/>
      <c r="BEY99" s="265"/>
      <c r="BEZ99" s="266"/>
      <c r="BFA99" s="200"/>
      <c r="BFB99" s="266"/>
      <c r="BFC99" s="261"/>
      <c r="BFD99" s="265"/>
      <c r="BFE99" s="266"/>
      <c r="BFF99" s="200"/>
      <c r="BFG99" s="266"/>
      <c r="BFH99" s="261"/>
      <c r="BFI99" s="265"/>
      <c r="BFJ99" s="266"/>
      <c r="BFK99" s="200"/>
      <c r="BFL99" s="266"/>
      <c r="BFM99" s="261"/>
      <c r="BFN99" s="265"/>
      <c r="BFO99" s="266"/>
      <c r="BFP99" s="200"/>
      <c r="BFQ99" s="266"/>
      <c r="BFR99" s="261"/>
      <c r="BFS99" s="265"/>
      <c r="BFT99" s="266"/>
      <c r="BFU99" s="200"/>
      <c r="BFV99" s="266"/>
      <c r="BFW99" s="261"/>
      <c r="BFX99" s="265"/>
      <c r="BFY99" s="266"/>
      <c r="BFZ99" s="200"/>
      <c r="BGA99" s="266"/>
      <c r="BGB99" s="261"/>
      <c r="BGC99" s="265"/>
      <c r="BGD99" s="266"/>
      <c r="BGE99" s="200"/>
      <c r="BGF99" s="266"/>
      <c r="BGG99" s="261"/>
      <c r="BGH99" s="265"/>
      <c r="BGI99" s="266"/>
      <c r="BGJ99" s="200"/>
      <c r="BGK99" s="266"/>
      <c r="BGL99" s="261"/>
      <c r="BGM99" s="265"/>
      <c r="BGN99" s="266"/>
      <c r="BGO99" s="200"/>
      <c r="BGP99" s="266"/>
      <c r="BGQ99" s="261"/>
      <c r="BGR99" s="265"/>
      <c r="BGS99" s="266"/>
      <c r="BGT99" s="200"/>
      <c r="BGU99" s="266"/>
      <c r="BGV99" s="261"/>
      <c r="BGW99" s="265"/>
      <c r="BGX99" s="266"/>
      <c r="BGY99" s="200"/>
      <c r="BGZ99" s="266"/>
      <c r="BHA99" s="261"/>
      <c r="BHB99" s="265"/>
      <c r="BHC99" s="266"/>
      <c r="BHD99" s="200"/>
      <c r="BHE99" s="266"/>
      <c r="BHF99" s="261"/>
      <c r="BHG99" s="265"/>
      <c r="BHH99" s="266"/>
      <c r="BHI99" s="200"/>
      <c r="BHJ99" s="266"/>
      <c r="BHK99" s="261"/>
      <c r="BHL99" s="265"/>
      <c r="BHM99" s="266"/>
      <c r="BHN99" s="200"/>
      <c r="BHO99" s="266"/>
      <c r="BHP99" s="261"/>
      <c r="BHQ99" s="265"/>
      <c r="BHR99" s="266"/>
      <c r="BHS99" s="200"/>
      <c r="BHT99" s="266"/>
      <c r="BHU99" s="261"/>
      <c r="BHV99" s="265"/>
      <c r="BHW99" s="266"/>
      <c r="BHX99" s="200"/>
      <c r="BHY99" s="266"/>
      <c r="BHZ99" s="261"/>
      <c r="BIA99" s="265"/>
      <c r="BIB99" s="266"/>
      <c r="BIC99" s="200"/>
      <c r="BID99" s="266"/>
      <c r="BIE99" s="261"/>
      <c r="BIF99" s="265"/>
      <c r="BIG99" s="266"/>
      <c r="BIH99" s="200"/>
      <c r="BII99" s="266"/>
      <c r="BIJ99" s="261"/>
      <c r="BIK99" s="265"/>
      <c r="BIL99" s="266"/>
      <c r="BIM99" s="200"/>
      <c r="BIN99" s="266"/>
      <c r="BIO99" s="261"/>
      <c r="BIP99" s="265"/>
      <c r="BIQ99" s="266"/>
      <c r="BIR99" s="200"/>
      <c r="BIS99" s="266"/>
      <c r="BIT99" s="261"/>
      <c r="BIU99" s="265"/>
      <c r="BIV99" s="266"/>
      <c r="BIW99" s="200"/>
      <c r="BIX99" s="266"/>
      <c r="BIY99" s="261"/>
      <c r="BIZ99" s="265"/>
      <c r="BJA99" s="266"/>
      <c r="BJB99" s="200"/>
      <c r="BJC99" s="266"/>
      <c r="BJD99" s="261"/>
      <c r="BJE99" s="265"/>
      <c r="BJF99" s="266"/>
      <c r="BJG99" s="200"/>
      <c r="BJH99" s="266"/>
      <c r="BJI99" s="261"/>
      <c r="BJJ99" s="265"/>
      <c r="BJK99" s="266"/>
      <c r="BJL99" s="200"/>
      <c r="BJM99" s="266"/>
      <c r="BJN99" s="261"/>
      <c r="BJO99" s="265"/>
      <c r="BJP99" s="266"/>
      <c r="BJQ99" s="200"/>
      <c r="BJR99" s="266"/>
      <c r="BJS99" s="261"/>
      <c r="BJT99" s="265"/>
      <c r="BJU99" s="266"/>
      <c r="BJV99" s="200"/>
      <c r="BJW99" s="266"/>
      <c r="BJX99" s="261"/>
      <c r="BJY99" s="265"/>
      <c r="BJZ99" s="266"/>
      <c r="BKA99" s="200"/>
      <c r="BKB99" s="266"/>
      <c r="BKC99" s="261"/>
      <c r="BKD99" s="265"/>
      <c r="BKE99" s="266"/>
      <c r="BKF99" s="200"/>
      <c r="BKG99" s="266"/>
      <c r="BKH99" s="261"/>
      <c r="BKI99" s="265"/>
      <c r="BKJ99" s="266"/>
      <c r="BKK99" s="200"/>
      <c r="BKL99" s="266"/>
      <c r="BKM99" s="261"/>
      <c r="BKN99" s="265"/>
      <c r="BKO99" s="266"/>
      <c r="BKP99" s="200"/>
      <c r="BKQ99" s="266"/>
      <c r="BKR99" s="261"/>
      <c r="BKS99" s="265"/>
      <c r="BKT99" s="266"/>
      <c r="BKU99" s="200"/>
      <c r="BKV99" s="266"/>
      <c r="BKW99" s="261"/>
      <c r="BKX99" s="265"/>
      <c r="BKY99" s="266"/>
      <c r="BKZ99" s="200"/>
      <c r="BLA99" s="266"/>
      <c r="BLB99" s="261"/>
      <c r="BLC99" s="265"/>
      <c r="BLD99" s="266"/>
      <c r="BLE99" s="200"/>
      <c r="BLF99" s="266"/>
      <c r="BLG99" s="261"/>
      <c r="BLH99" s="265"/>
      <c r="BLI99" s="266"/>
      <c r="BLJ99" s="200"/>
      <c r="BLK99" s="266"/>
      <c r="BLL99" s="261"/>
      <c r="BLM99" s="265"/>
      <c r="BLN99" s="266"/>
      <c r="BLO99" s="200"/>
      <c r="BLP99" s="266"/>
      <c r="BLQ99" s="261"/>
      <c r="BLR99" s="265"/>
      <c r="BLS99" s="266"/>
      <c r="BLT99" s="200"/>
      <c r="BLU99" s="266"/>
      <c r="BLV99" s="261"/>
      <c r="BLW99" s="265"/>
      <c r="BLX99" s="266"/>
      <c r="BLY99" s="200"/>
      <c r="BLZ99" s="266"/>
      <c r="BMA99" s="261"/>
      <c r="BMB99" s="265"/>
      <c r="BMC99" s="266"/>
      <c r="BMD99" s="200"/>
      <c r="BME99" s="266"/>
      <c r="BMF99" s="261"/>
      <c r="BMG99" s="265"/>
      <c r="BMH99" s="266"/>
      <c r="BMI99" s="200"/>
      <c r="BMJ99" s="266"/>
      <c r="BMK99" s="261"/>
      <c r="BML99" s="265"/>
      <c r="BMM99" s="266"/>
      <c r="BMN99" s="200"/>
      <c r="BMO99" s="266"/>
      <c r="BMP99" s="261"/>
      <c r="BMQ99" s="265"/>
      <c r="BMR99" s="266"/>
      <c r="BMS99" s="200"/>
      <c r="BMT99" s="266"/>
      <c r="BMU99" s="261"/>
      <c r="BMV99" s="265"/>
      <c r="BMW99" s="266"/>
      <c r="BMX99" s="200"/>
      <c r="BMY99" s="266"/>
      <c r="BMZ99" s="261"/>
      <c r="BNA99" s="265"/>
      <c r="BNB99" s="266"/>
      <c r="BNC99" s="200"/>
      <c r="BND99" s="266"/>
      <c r="BNE99" s="261"/>
      <c r="BNF99" s="265"/>
      <c r="BNG99" s="266"/>
      <c r="BNH99" s="200"/>
      <c r="BNI99" s="266"/>
      <c r="BNJ99" s="261"/>
      <c r="BNK99" s="265"/>
      <c r="BNL99" s="266"/>
      <c r="BNM99" s="200"/>
      <c r="BNN99" s="266"/>
      <c r="BNO99" s="261"/>
      <c r="BNP99" s="265"/>
      <c r="BNQ99" s="266"/>
      <c r="BNR99" s="200"/>
      <c r="BNS99" s="266"/>
      <c r="BNT99" s="261"/>
      <c r="BNU99" s="265"/>
      <c r="BNV99" s="266"/>
      <c r="BNW99" s="200"/>
      <c r="BNX99" s="266"/>
      <c r="BNY99" s="261"/>
      <c r="BNZ99" s="265"/>
      <c r="BOA99" s="266"/>
      <c r="BOB99" s="200"/>
      <c r="BOC99" s="266"/>
      <c r="BOD99" s="261"/>
      <c r="BOE99" s="265"/>
      <c r="BOF99" s="266"/>
      <c r="BOG99" s="200"/>
      <c r="BOH99" s="266"/>
      <c r="BOI99" s="261"/>
      <c r="BOJ99" s="265"/>
      <c r="BOK99" s="266"/>
      <c r="BOL99" s="200"/>
      <c r="BOM99" s="266"/>
      <c r="BON99" s="261"/>
      <c r="BOO99" s="265"/>
      <c r="BOP99" s="266"/>
      <c r="BOQ99" s="200"/>
      <c r="BOR99" s="266"/>
      <c r="BOS99" s="261"/>
      <c r="BOT99" s="265"/>
      <c r="BOU99" s="266"/>
      <c r="BOV99" s="200"/>
      <c r="BOW99" s="266"/>
      <c r="BOX99" s="261"/>
      <c r="BOY99" s="265"/>
      <c r="BOZ99" s="266"/>
      <c r="BPA99" s="200"/>
      <c r="BPB99" s="266"/>
      <c r="BPC99" s="261"/>
      <c r="BPD99" s="265"/>
      <c r="BPE99" s="266"/>
      <c r="BPF99" s="200"/>
      <c r="BPG99" s="266"/>
      <c r="BPH99" s="261"/>
      <c r="BPI99" s="265"/>
      <c r="BPJ99" s="266"/>
      <c r="BPK99" s="200"/>
      <c r="BPL99" s="266"/>
      <c r="BPM99" s="261"/>
      <c r="BPN99" s="265"/>
      <c r="BPO99" s="266"/>
      <c r="BPP99" s="200"/>
      <c r="BPQ99" s="266"/>
      <c r="BPR99" s="261"/>
      <c r="BPS99" s="265"/>
      <c r="BPT99" s="266"/>
      <c r="BPU99" s="200"/>
      <c r="BPV99" s="266"/>
      <c r="BPW99" s="261"/>
      <c r="BPX99" s="265"/>
      <c r="BPY99" s="266"/>
      <c r="BPZ99" s="200"/>
      <c r="BQA99" s="266"/>
      <c r="BQB99" s="261"/>
      <c r="BQC99" s="265"/>
      <c r="BQD99" s="266"/>
      <c r="BQE99" s="200"/>
      <c r="BQF99" s="266"/>
      <c r="BQG99" s="261"/>
      <c r="BQH99" s="265"/>
      <c r="BQI99" s="266"/>
      <c r="BQJ99" s="200"/>
      <c r="BQK99" s="266"/>
      <c r="BQL99" s="261"/>
      <c r="BQM99" s="265"/>
      <c r="BQN99" s="266"/>
      <c r="BQO99" s="200"/>
      <c r="BQP99" s="266"/>
      <c r="BQQ99" s="261"/>
      <c r="BQR99" s="265"/>
      <c r="BQS99" s="266"/>
      <c r="BQT99" s="200"/>
      <c r="BQU99" s="266"/>
      <c r="BQV99" s="261"/>
      <c r="BQW99" s="265"/>
      <c r="BQX99" s="266"/>
      <c r="BQY99" s="200"/>
      <c r="BQZ99" s="266"/>
      <c r="BRA99" s="261"/>
      <c r="BRB99" s="265"/>
      <c r="BRC99" s="266"/>
      <c r="BRD99" s="200"/>
      <c r="BRE99" s="266"/>
      <c r="BRF99" s="261"/>
      <c r="BRG99" s="265"/>
      <c r="BRH99" s="266"/>
      <c r="BRI99" s="200"/>
      <c r="BRJ99" s="266"/>
      <c r="BRK99" s="261"/>
      <c r="BRL99" s="265"/>
      <c r="BRM99" s="266"/>
      <c r="BRN99" s="200"/>
      <c r="BRO99" s="266"/>
      <c r="BRP99" s="261"/>
      <c r="BRQ99" s="265"/>
      <c r="BRR99" s="266"/>
      <c r="BRS99" s="200"/>
      <c r="BRT99" s="266"/>
      <c r="BRU99" s="261"/>
      <c r="BRV99" s="265"/>
      <c r="BRW99" s="266"/>
      <c r="BRX99" s="200"/>
      <c r="BRY99" s="266"/>
      <c r="BRZ99" s="261"/>
      <c r="BSA99" s="265"/>
      <c r="BSB99" s="266"/>
      <c r="BSC99" s="200"/>
      <c r="BSD99" s="266"/>
      <c r="BSE99" s="261"/>
      <c r="BSF99" s="265"/>
      <c r="BSG99" s="266"/>
      <c r="BSH99" s="200"/>
      <c r="BSI99" s="266"/>
      <c r="BSJ99" s="261"/>
      <c r="BSK99" s="265"/>
      <c r="BSL99" s="266"/>
      <c r="BSM99" s="200"/>
      <c r="BSN99" s="266"/>
      <c r="BSO99" s="261"/>
      <c r="BSP99" s="265"/>
      <c r="BSQ99" s="266"/>
      <c r="BSR99" s="200"/>
      <c r="BSS99" s="266"/>
      <c r="BST99" s="261"/>
      <c r="BSU99" s="265"/>
      <c r="BSV99" s="266"/>
      <c r="BSW99" s="200"/>
      <c r="BSX99" s="266"/>
      <c r="BSY99" s="261"/>
      <c r="BSZ99" s="265"/>
      <c r="BTA99" s="266"/>
      <c r="BTB99" s="200"/>
      <c r="BTC99" s="266"/>
      <c r="BTD99" s="261"/>
      <c r="BTE99" s="265"/>
      <c r="BTF99" s="266"/>
      <c r="BTG99" s="200"/>
      <c r="BTH99" s="266"/>
      <c r="BTI99" s="261"/>
      <c r="BTJ99" s="265"/>
      <c r="BTK99" s="266"/>
      <c r="BTL99" s="200"/>
      <c r="BTM99" s="266"/>
      <c r="BTN99" s="261"/>
      <c r="BTO99" s="265"/>
      <c r="BTP99" s="266"/>
      <c r="BTQ99" s="200"/>
      <c r="BTR99" s="266"/>
      <c r="BTS99" s="261"/>
      <c r="BTT99" s="265"/>
      <c r="BTU99" s="266"/>
      <c r="BTV99" s="200"/>
      <c r="BTW99" s="266"/>
      <c r="BTX99" s="261"/>
      <c r="BTY99" s="265"/>
      <c r="BTZ99" s="266"/>
      <c r="BUA99" s="200"/>
      <c r="BUB99" s="266"/>
      <c r="BUC99" s="261"/>
      <c r="BUD99" s="265"/>
      <c r="BUE99" s="266"/>
      <c r="BUF99" s="200"/>
      <c r="BUG99" s="266"/>
      <c r="BUH99" s="261"/>
      <c r="BUI99" s="265"/>
      <c r="BUJ99" s="266"/>
      <c r="BUK99" s="200"/>
      <c r="BUL99" s="266"/>
      <c r="BUM99" s="261"/>
      <c r="BUN99" s="265"/>
      <c r="BUO99" s="266"/>
      <c r="BUP99" s="200"/>
      <c r="BUQ99" s="266"/>
      <c r="BUR99" s="261"/>
      <c r="BUS99" s="265"/>
      <c r="BUT99" s="266"/>
      <c r="BUU99" s="200"/>
      <c r="BUV99" s="266"/>
      <c r="BUW99" s="261"/>
      <c r="BUX99" s="265"/>
      <c r="BUY99" s="266"/>
      <c r="BUZ99" s="200"/>
      <c r="BVA99" s="266"/>
      <c r="BVB99" s="261"/>
      <c r="BVC99" s="265"/>
      <c r="BVD99" s="266"/>
      <c r="BVE99" s="200"/>
      <c r="BVF99" s="266"/>
      <c r="BVG99" s="261"/>
      <c r="BVH99" s="265"/>
      <c r="BVI99" s="266"/>
      <c r="BVJ99" s="200"/>
      <c r="BVK99" s="266"/>
      <c r="BVL99" s="261"/>
      <c r="BVM99" s="265"/>
      <c r="BVN99" s="266"/>
      <c r="BVO99" s="200"/>
      <c r="BVP99" s="266"/>
      <c r="BVQ99" s="261"/>
      <c r="BVR99" s="265"/>
      <c r="BVS99" s="266"/>
      <c r="BVT99" s="200"/>
      <c r="BVU99" s="266"/>
      <c r="BVV99" s="261"/>
      <c r="BVW99" s="265"/>
      <c r="BVX99" s="266"/>
      <c r="BVY99" s="200"/>
      <c r="BVZ99" s="266"/>
      <c r="BWA99" s="261"/>
      <c r="BWB99" s="265"/>
      <c r="BWC99" s="266"/>
      <c r="BWD99" s="200"/>
      <c r="BWE99" s="266"/>
      <c r="BWF99" s="261"/>
      <c r="BWG99" s="265"/>
      <c r="BWH99" s="266"/>
      <c r="BWI99" s="200"/>
      <c r="BWJ99" s="266"/>
      <c r="BWK99" s="261"/>
      <c r="BWL99" s="265"/>
      <c r="BWM99" s="266"/>
      <c r="BWN99" s="200"/>
      <c r="BWO99" s="266"/>
      <c r="BWP99" s="261"/>
      <c r="BWQ99" s="265"/>
      <c r="BWR99" s="266"/>
      <c r="BWS99" s="200"/>
      <c r="BWT99" s="266"/>
      <c r="BWU99" s="261"/>
      <c r="BWV99" s="265"/>
      <c r="BWW99" s="266"/>
      <c r="BWX99" s="200"/>
      <c r="BWY99" s="266"/>
      <c r="BWZ99" s="261"/>
      <c r="BXA99" s="265"/>
      <c r="BXB99" s="266"/>
      <c r="BXC99" s="200"/>
      <c r="BXD99" s="266"/>
      <c r="BXE99" s="261"/>
      <c r="BXF99" s="265"/>
      <c r="BXG99" s="266"/>
      <c r="BXH99" s="200"/>
      <c r="BXI99" s="266"/>
      <c r="BXJ99" s="261"/>
      <c r="BXK99" s="265"/>
      <c r="BXL99" s="266"/>
      <c r="BXM99" s="200"/>
      <c r="BXN99" s="266"/>
      <c r="BXO99" s="261"/>
      <c r="BXP99" s="265"/>
      <c r="BXQ99" s="266"/>
      <c r="BXR99" s="200"/>
      <c r="BXS99" s="266"/>
      <c r="BXT99" s="261"/>
      <c r="BXU99" s="265"/>
      <c r="BXV99" s="266"/>
      <c r="BXW99" s="200"/>
      <c r="BXX99" s="266"/>
      <c r="BXY99" s="261"/>
      <c r="BXZ99" s="265"/>
      <c r="BYA99" s="266"/>
      <c r="BYB99" s="200"/>
      <c r="BYC99" s="266"/>
      <c r="BYD99" s="261"/>
      <c r="BYE99" s="265"/>
      <c r="BYF99" s="266"/>
      <c r="BYG99" s="200"/>
      <c r="BYH99" s="266"/>
      <c r="BYI99" s="261"/>
      <c r="BYJ99" s="265"/>
      <c r="BYK99" s="266"/>
      <c r="BYL99" s="200"/>
      <c r="BYM99" s="266"/>
      <c r="BYN99" s="261"/>
      <c r="BYO99" s="265"/>
      <c r="BYP99" s="266"/>
      <c r="BYQ99" s="200"/>
      <c r="BYR99" s="266"/>
      <c r="BYS99" s="261"/>
      <c r="BYT99" s="265"/>
      <c r="BYU99" s="266"/>
      <c r="BYV99" s="200"/>
      <c r="BYW99" s="266"/>
      <c r="BYX99" s="261"/>
      <c r="BYY99" s="265"/>
      <c r="BYZ99" s="266"/>
      <c r="BZA99" s="200"/>
      <c r="BZB99" s="266"/>
      <c r="BZC99" s="261"/>
      <c r="BZD99" s="265"/>
      <c r="BZE99" s="266"/>
      <c r="BZF99" s="200"/>
      <c r="BZG99" s="266"/>
      <c r="BZH99" s="261"/>
      <c r="BZI99" s="265"/>
      <c r="BZJ99" s="266"/>
      <c r="BZK99" s="200"/>
      <c r="BZL99" s="266"/>
      <c r="BZM99" s="261"/>
      <c r="BZN99" s="265"/>
      <c r="BZO99" s="266"/>
      <c r="BZP99" s="200"/>
      <c r="BZQ99" s="266"/>
      <c r="BZR99" s="261"/>
      <c r="BZS99" s="265"/>
      <c r="BZT99" s="266"/>
      <c r="BZU99" s="200"/>
      <c r="BZV99" s="266"/>
      <c r="BZW99" s="261"/>
      <c r="BZX99" s="265"/>
      <c r="BZY99" s="266"/>
      <c r="BZZ99" s="200"/>
      <c r="CAA99" s="266"/>
      <c r="CAB99" s="261"/>
      <c r="CAC99" s="265"/>
      <c r="CAD99" s="266"/>
      <c r="CAE99" s="200"/>
      <c r="CAF99" s="266"/>
      <c r="CAG99" s="261"/>
      <c r="CAH99" s="265"/>
      <c r="CAI99" s="266"/>
      <c r="CAJ99" s="200"/>
      <c r="CAK99" s="266"/>
      <c r="CAL99" s="261"/>
      <c r="CAM99" s="265"/>
      <c r="CAN99" s="266"/>
      <c r="CAO99" s="200"/>
      <c r="CAP99" s="266"/>
      <c r="CAQ99" s="261"/>
      <c r="CAR99" s="265"/>
      <c r="CAS99" s="266"/>
      <c r="CAT99" s="200"/>
      <c r="CAU99" s="266"/>
      <c r="CAV99" s="261"/>
      <c r="CAW99" s="265"/>
      <c r="CAX99" s="266"/>
      <c r="CAY99" s="200"/>
      <c r="CAZ99" s="266"/>
      <c r="CBA99" s="261"/>
      <c r="CBB99" s="265"/>
      <c r="CBC99" s="266"/>
      <c r="CBD99" s="200"/>
      <c r="CBE99" s="266"/>
      <c r="CBF99" s="261"/>
      <c r="CBG99" s="265"/>
      <c r="CBH99" s="266"/>
      <c r="CBI99" s="200"/>
      <c r="CBJ99" s="266"/>
      <c r="CBK99" s="261"/>
      <c r="CBL99" s="265"/>
      <c r="CBM99" s="266"/>
      <c r="CBN99" s="200"/>
      <c r="CBO99" s="266"/>
      <c r="CBP99" s="261"/>
      <c r="CBQ99" s="265"/>
      <c r="CBR99" s="266"/>
      <c r="CBS99" s="200"/>
      <c r="CBT99" s="266"/>
      <c r="CBU99" s="261"/>
      <c r="CBV99" s="265"/>
      <c r="CBW99" s="266"/>
      <c r="CBX99" s="200"/>
      <c r="CBY99" s="266"/>
      <c r="CBZ99" s="261"/>
      <c r="CCA99" s="265"/>
      <c r="CCB99" s="266"/>
      <c r="CCC99" s="200"/>
      <c r="CCD99" s="266"/>
      <c r="CCE99" s="261"/>
      <c r="CCF99" s="265"/>
      <c r="CCG99" s="266"/>
      <c r="CCH99" s="200"/>
      <c r="CCI99" s="266"/>
      <c r="CCJ99" s="261"/>
      <c r="CCK99" s="265"/>
      <c r="CCL99" s="266"/>
      <c r="CCM99" s="200"/>
      <c r="CCN99" s="266"/>
      <c r="CCO99" s="261"/>
      <c r="CCP99" s="265"/>
      <c r="CCQ99" s="266"/>
      <c r="CCR99" s="200"/>
      <c r="CCS99" s="266"/>
      <c r="CCT99" s="261"/>
      <c r="CCU99" s="265"/>
      <c r="CCV99" s="266"/>
      <c r="CCW99" s="200"/>
      <c r="CCX99" s="266"/>
      <c r="CCY99" s="261"/>
      <c r="CCZ99" s="265"/>
      <c r="CDA99" s="266"/>
      <c r="CDB99" s="200"/>
      <c r="CDC99" s="266"/>
      <c r="CDD99" s="261"/>
      <c r="CDE99" s="265"/>
      <c r="CDF99" s="266"/>
      <c r="CDG99" s="200"/>
      <c r="CDH99" s="266"/>
      <c r="CDI99" s="261"/>
      <c r="CDJ99" s="265"/>
      <c r="CDK99" s="266"/>
      <c r="CDL99" s="200"/>
      <c r="CDM99" s="266"/>
      <c r="CDN99" s="261"/>
      <c r="CDO99" s="265"/>
      <c r="CDP99" s="266"/>
      <c r="CDQ99" s="200"/>
      <c r="CDR99" s="266"/>
      <c r="CDS99" s="261"/>
      <c r="CDT99" s="265"/>
      <c r="CDU99" s="266"/>
      <c r="CDV99" s="200"/>
      <c r="CDW99" s="266"/>
      <c r="CDX99" s="261"/>
      <c r="CDY99" s="265"/>
      <c r="CDZ99" s="266"/>
      <c r="CEA99" s="200"/>
      <c r="CEB99" s="266"/>
      <c r="CEC99" s="261"/>
      <c r="CED99" s="265"/>
      <c r="CEE99" s="266"/>
      <c r="CEF99" s="200"/>
      <c r="CEG99" s="266"/>
      <c r="CEH99" s="261"/>
      <c r="CEI99" s="265"/>
      <c r="CEJ99" s="266"/>
      <c r="CEK99" s="200"/>
      <c r="CEL99" s="266"/>
      <c r="CEM99" s="261"/>
      <c r="CEN99" s="265"/>
      <c r="CEO99" s="266"/>
      <c r="CEP99" s="200"/>
      <c r="CEQ99" s="266"/>
      <c r="CER99" s="261"/>
      <c r="CES99" s="265"/>
      <c r="CET99" s="266"/>
      <c r="CEU99" s="200"/>
      <c r="CEV99" s="266"/>
      <c r="CEW99" s="261"/>
      <c r="CEX99" s="265"/>
      <c r="CEY99" s="266"/>
      <c r="CEZ99" s="200"/>
      <c r="CFA99" s="266"/>
      <c r="CFB99" s="261"/>
      <c r="CFC99" s="265"/>
      <c r="CFD99" s="266"/>
      <c r="CFE99" s="200"/>
      <c r="CFF99" s="266"/>
      <c r="CFG99" s="261"/>
      <c r="CFH99" s="265"/>
      <c r="CFI99" s="266"/>
      <c r="CFJ99" s="200"/>
      <c r="CFK99" s="266"/>
      <c r="CFL99" s="261"/>
      <c r="CFM99" s="265"/>
      <c r="CFN99" s="266"/>
      <c r="CFO99" s="200"/>
      <c r="CFP99" s="266"/>
      <c r="CFQ99" s="261"/>
      <c r="CFR99" s="265"/>
      <c r="CFS99" s="266"/>
      <c r="CFT99" s="200"/>
      <c r="CFU99" s="266"/>
      <c r="CFV99" s="261"/>
      <c r="CFW99" s="265"/>
      <c r="CFX99" s="266"/>
      <c r="CFY99" s="200"/>
      <c r="CFZ99" s="266"/>
      <c r="CGA99" s="261"/>
      <c r="CGB99" s="265"/>
      <c r="CGC99" s="266"/>
      <c r="CGD99" s="200"/>
      <c r="CGE99" s="266"/>
      <c r="CGF99" s="261"/>
      <c r="CGG99" s="265"/>
      <c r="CGH99" s="266"/>
      <c r="CGI99" s="200"/>
      <c r="CGJ99" s="266"/>
      <c r="CGK99" s="261"/>
      <c r="CGL99" s="265"/>
      <c r="CGM99" s="266"/>
      <c r="CGN99" s="200"/>
      <c r="CGO99" s="266"/>
      <c r="CGP99" s="261"/>
      <c r="CGQ99" s="265"/>
      <c r="CGR99" s="266"/>
      <c r="CGS99" s="200"/>
      <c r="CGT99" s="266"/>
      <c r="CGU99" s="261"/>
      <c r="CGV99" s="265"/>
      <c r="CGW99" s="266"/>
      <c r="CGX99" s="200"/>
      <c r="CGY99" s="266"/>
      <c r="CGZ99" s="261"/>
      <c r="CHA99" s="265"/>
      <c r="CHB99" s="266"/>
      <c r="CHC99" s="200"/>
      <c r="CHD99" s="266"/>
      <c r="CHE99" s="261"/>
      <c r="CHF99" s="265"/>
      <c r="CHG99" s="266"/>
      <c r="CHH99" s="200"/>
      <c r="CHI99" s="266"/>
      <c r="CHJ99" s="261"/>
      <c r="CHK99" s="265"/>
      <c r="CHL99" s="266"/>
      <c r="CHM99" s="200"/>
      <c r="CHN99" s="266"/>
      <c r="CHO99" s="261"/>
      <c r="CHP99" s="265"/>
      <c r="CHQ99" s="266"/>
      <c r="CHR99" s="200"/>
      <c r="CHS99" s="266"/>
      <c r="CHT99" s="261"/>
      <c r="CHU99" s="265"/>
      <c r="CHV99" s="266"/>
      <c r="CHW99" s="200"/>
      <c r="CHX99" s="266"/>
      <c r="CHY99" s="261"/>
      <c r="CHZ99" s="265"/>
      <c r="CIA99" s="266"/>
      <c r="CIB99" s="200"/>
      <c r="CIC99" s="266"/>
      <c r="CID99" s="261"/>
      <c r="CIE99" s="265"/>
      <c r="CIF99" s="266"/>
      <c r="CIG99" s="200"/>
      <c r="CIH99" s="266"/>
      <c r="CII99" s="261"/>
      <c r="CIJ99" s="265"/>
      <c r="CIK99" s="266"/>
      <c r="CIL99" s="200"/>
      <c r="CIM99" s="266"/>
      <c r="CIN99" s="261"/>
      <c r="CIO99" s="265"/>
      <c r="CIP99" s="266"/>
      <c r="CIQ99" s="200"/>
      <c r="CIR99" s="266"/>
      <c r="CIS99" s="261"/>
      <c r="CIT99" s="265"/>
      <c r="CIU99" s="266"/>
      <c r="CIV99" s="200"/>
      <c r="CIW99" s="266"/>
      <c r="CIX99" s="261"/>
      <c r="CIY99" s="265"/>
      <c r="CIZ99" s="266"/>
      <c r="CJA99" s="200"/>
      <c r="CJB99" s="266"/>
      <c r="CJC99" s="261"/>
      <c r="CJD99" s="265"/>
      <c r="CJE99" s="266"/>
      <c r="CJF99" s="200"/>
      <c r="CJG99" s="266"/>
      <c r="CJH99" s="261"/>
      <c r="CJI99" s="265"/>
      <c r="CJJ99" s="266"/>
      <c r="CJK99" s="200"/>
      <c r="CJL99" s="266"/>
      <c r="CJM99" s="261"/>
      <c r="CJN99" s="265"/>
      <c r="CJO99" s="266"/>
      <c r="CJP99" s="200"/>
      <c r="CJQ99" s="266"/>
      <c r="CJR99" s="261"/>
      <c r="CJS99" s="265"/>
      <c r="CJT99" s="266"/>
      <c r="CJU99" s="200"/>
      <c r="CJV99" s="266"/>
      <c r="CJW99" s="261"/>
      <c r="CJX99" s="265"/>
      <c r="CJY99" s="266"/>
      <c r="CJZ99" s="200"/>
      <c r="CKA99" s="266"/>
      <c r="CKB99" s="261"/>
      <c r="CKC99" s="265"/>
      <c r="CKD99" s="266"/>
      <c r="CKE99" s="200"/>
      <c r="CKF99" s="266"/>
      <c r="CKG99" s="261"/>
      <c r="CKH99" s="265"/>
      <c r="CKI99" s="266"/>
      <c r="CKJ99" s="200"/>
      <c r="CKK99" s="266"/>
      <c r="CKL99" s="261"/>
      <c r="CKM99" s="265"/>
      <c r="CKN99" s="266"/>
      <c r="CKO99" s="200"/>
      <c r="CKP99" s="266"/>
      <c r="CKQ99" s="261"/>
      <c r="CKR99" s="265"/>
      <c r="CKS99" s="266"/>
      <c r="CKT99" s="200"/>
      <c r="CKU99" s="266"/>
      <c r="CKV99" s="261"/>
      <c r="CKW99" s="265"/>
      <c r="CKX99" s="266"/>
      <c r="CKY99" s="200"/>
      <c r="CKZ99" s="266"/>
      <c r="CLA99" s="261"/>
      <c r="CLB99" s="265"/>
      <c r="CLC99" s="266"/>
      <c r="CLD99" s="200"/>
      <c r="CLE99" s="266"/>
      <c r="CLF99" s="261"/>
      <c r="CLG99" s="265"/>
      <c r="CLH99" s="266"/>
      <c r="CLI99" s="200"/>
      <c r="CLJ99" s="266"/>
      <c r="CLK99" s="261"/>
      <c r="CLL99" s="265"/>
      <c r="CLM99" s="266"/>
      <c r="CLN99" s="200"/>
      <c r="CLO99" s="266"/>
      <c r="CLP99" s="261"/>
      <c r="CLQ99" s="265"/>
      <c r="CLR99" s="266"/>
      <c r="CLS99" s="200"/>
      <c r="CLT99" s="266"/>
      <c r="CLU99" s="261"/>
      <c r="CLV99" s="265"/>
      <c r="CLW99" s="266"/>
      <c r="CLX99" s="200"/>
      <c r="CLY99" s="266"/>
      <c r="CLZ99" s="261"/>
      <c r="CMA99" s="265"/>
      <c r="CMB99" s="266"/>
      <c r="CMC99" s="200"/>
      <c r="CMD99" s="266"/>
      <c r="CME99" s="261"/>
      <c r="CMF99" s="265"/>
      <c r="CMG99" s="266"/>
      <c r="CMH99" s="200"/>
      <c r="CMI99" s="266"/>
      <c r="CMJ99" s="261"/>
      <c r="CMK99" s="265"/>
      <c r="CML99" s="266"/>
      <c r="CMM99" s="200"/>
      <c r="CMN99" s="266"/>
      <c r="CMO99" s="261"/>
      <c r="CMP99" s="265"/>
      <c r="CMQ99" s="266"/>
      <c r="CMR99" s="200"/>
      <c r="CMS99" s="266"/>
      <c r="CMT99" s="261"/>
      <c r="CMU99" s="265"/>
      <c r="CMV99" s="266"/>
      <c r="CMW99" s="200"/>
      <c r="CMX99" s="266"/>
      <c r="CMY99" s="261"/>
      <c r="CMZ99" s="265"/>
      <c r="CNA99" s="266"/>
      <c r="CNB99" s="200"/>
      <c r="CNC99" s="266"/>
      <c r="CND99" s="261"/>
      <c r="CNE99" s="265"/>
      <c r="CNF99" s="266"/>
      <c r="CNG99" s="200"/>
      <c r="CNH99" s="266"/>
      <c r="CNI99" s="261"/>
      <c r="CNJ99" s="265"/>
      <c r="CNK99" s="266"/>
      <c r="CNL99" s="200"/>
      <c r="CNM99" s="266"/>
      <c r="CNN99" s="261"/>
      <c r="CNO99" s="265"/>
      <c r="CNP99" s="266"/>
      <c r="CNQ99" s="200"/>
      <c r="CNR99" s="266"/>
      <c r="CNS99" s="261"/>
      <c r="CNT99" s="265"/>
      <c r="CNU99" s="266"/>
      <c r="CNV99" s="200"/>
      <c r="CNW99" s="266"/>
      <c r="CNX99" s="261"/>
      <c r="CNY99" s="265"/>
      <c r="CNZ99" s="266"/>
      <c r="COA99" s="200"/>
      <c r="COB99" s="266"/>
      <c r="COC99" s="261"/>
      <c r="COD99" s="265"/>
      <c r="COE99" s="266"/>
      <c r="COF99" s="200"/>
      <c r="COG99" s="266"/>
      <c r="COH99" s="261"/>
      <c r="COI99" s="265"/>
      <c r="COJ99" s="266"/>
      <c r="COK99" s="200"/>
      <c r="COL99" s="266"/>
      <c r="COM99" s="261"/>
      <c r="CON99" s="265"/>
      <c r="COO99" s="266"/>
      <c r="COP99" s="200"/>
      <c r="COQ99" s="266"/>
      <c r="COR99" s="261"/>
      <c r="COS99" s="265"/>
      <c r="COT99" s="266"/>
      <c r="COU99" s="200"/>
      <c r="COV99" s="266"/>
      <c r="COW99" s="261"/>
      <c r="COX99" s="265"/>
      <c r="COY99" s="266"/>
      <c r="COZ99" s="200"/>
      <c r="CPA99" s="266"/>
      <c r="CPB99" s="261"/>
      <c r="CPC99" s="265"/>
      <c r="CPD99" s="266"/>
      <c r="CPE99" s="200"/>
      <c r="CPF99" s="266"/>
      <c r="CPG99" s="261"/>
      <c r="CPH99" s="265"/>
      <c r="CPI99" s="266"/>
      <c r="CPJ99" s="200"/>
      <c r="CPK99" s="266"/>
      <c r="CPL99" s="261"/>
      <c r="CPM99" s="265"/>
      <c r="CPN99" s="266"/>
      <c r="CPO99" s="200"/>
      <c r="CPP99" s="266"/>
      <c r="CPQ99" s="261"/>
      <c r="CPR99" s="265"/>
      <c r="CPS99" s="266"/>
      <c r="CPT99" s="200"/>
      <c r="CPU99" s="266"/>
      <c r="CPV99" s="261"/>
      <c r="CPW99" s="265"/>
      <c r="CPX99" s="266"/>
      <c r="CPY99" s="200"/>
      <c r="CPZ99" s="266"/>
      <c r="CQA99" s="261"/>
      <c r="CQB99" s="265"/>
      <c r="CQC99" s="266"/>
      <c r="CQD99" s="200"/>
      <c r="CQE99" s="266"/>
      <c r="CQF99" s="261"/>
      <c r="CQG99" s="265"/>
      <c r="CQH99" s="266"/>
      <c r="CQI99" s="200"/>
      <c r="CQJ99" s="266"/>
      <c r="CQK99" s="261"/>
      <c r="CQL99" s="265"/>
      <c r="CQM99" s="266"/>
      <c r="CQN99" s="200"/>
      <c r="CQO99" s="266"/>
      <c r="CQP99" s="261"/>
      <c r="CQQ99" s="265"/>
      <c r="CQR99" s="266"/>
      <c r="CQS99" s="200"/>
      <c r="CQT99" s="266"/>
      <c r="CQU99" s="261"/>
      <c r="CQV99" s="265"/>
      <c r="CQW99" s="266"/>
      <c r="CQX99" s="200"/>
      <c r="CQY99" s="266"/>
      <c r="CQZ99" s="261"/>
      <c r="CRA99" s="265"/>
      <c r="CRB99" s="266"/>
      <c r="CRC99" s="200"/>
      <c r="CRD99" s="266"/>
      <c r="CRE99" s="261"/>
      <c r="CRF99" s="265"/>
      <c r="CRG99" s="266"/>
      <c r="CRH99" s="200"/>
      <c r="CRI99" s="266"/>
      <c r="CRJ99" s="261"/>
      <c r="CRK99" s="265"/>
      <c r="CRL99" s="266"/>
      <c r="CRM99" s="200"/>
      <c r="CRN99" s="266"/>
      <c r="CRO99" s="261"/>
      <c r="CRP99" s="265"/>
      <c r="CRQ99" s="266"/>
      <c r="CRR99" s="200"/>
      <c r="CRS99" s="266"/>
      <c r="CRT99" s="261"/>
      <c r="CRU99" s="265"/>
      <c r="CRV99" s="266"/>
      <c r="CRW99" s="200"/>
      <c r="CRX99" s="266"/>
      <c r="CRY99" s="261"/>
      <c r="CRZ99" s="265"/>
      <c r="CSA99" s="266"/>
      <c r="CSB99" s="200"/>
      <c r="CSC99" s="266"/>
      <c r="CSD99" s="261"/>
      <c r="CSE99" s="265"/>
      <c r="CSF99" s="266"/>
      <c r="CSG99" s="200"/>
      <c r="CSH99" s="266"/>
      <c r="CSI99" s="261"/>
      <c r="CSJ99" s="265"/>
      <c r="CSK99" s="266"/>
      <c r="CSL99" s="200"/>
      <c r="CSM99" s="266"/>
      <c r="CSN99" s="261"/>
      <c r="CSO99" s="265"/>
      <c r="CSP99" s="266"/>
      <c r="CSQ99" s="200"/>
      <c r="CSR99" s="266"/>
      <c r="CSS99" s="261"/>
      <c r="CST99" s="265"/>
      <c r="CSU99" s="266"/>
      <c r="CSV99" s="200"/>
      <c r="CSW99" s="266"/>
      <c r="CSX99" s="261"/>
      <c r="CSY99" s="265"/>
      <c r="CSZ99" s="266"/>
      <c r="CTA99" s="200"/>
      <c r="CTB99" s="266"/>
      <c r="CTC99" s="261"/>
      <c r="CTD99" s="265"/>
      <c r="CTE99" s="266"/>
      <c r="CTF99" s="200"/>
      <c r="CTG99" s="266"/>
      <c r="CTH99" s="261"/>
      <c r="CTI99" s="265"/>
      <c r="CTJ99" s="266"/>
      <c r="CTK99" s="200"/>
      <c r="CTL99" s="266"/>
      <c r="CTM99" s="261"/>
      <c r="CTN99" s="265"/>
      <c r="CTO99" s="266"/>
      <c r="CTP99" s="200"/>
      <c r="CTQ99" s="266"/>
      <c r="CTR99" s="261"/>
      <c r="CTS99" s="265"/>
      <c r="CTT99" s="266"/>
      <c r="CTU99" s="200"/>
      <c r="CTV99" s="266"/>
      <c r="CTW99" s="261"/>
      <c r="CTX99" s="265"/>
      <c r="CTY99" s="266"/>
      <c r="CTZ99" s="200"/>
      <c r="CUA99" s="266"/>
      <c r="CUB99" s="261"/>
      <c r="CUC99" s="265"/>
      <c r="CUD99" s="266"/>
      <c r="CUE99" s="200"/>
      <c r="CUF99" s="266"/>
      <c r="CUG99" s="261"/>
      <c r="CUH99" s="265"/>
      <c r="CUI99" s="266"/>
      <c r="CUJ99" s="200"/>
      <c r="CUK99" s="266"/>
      <c r="CUL99" s="261"/>
      <c r="CUM99" s="265"/>
      <c r="CUN99" s="266"/>
      <c r="CUO99" s="200"/>
      <c r="CUP99" s="266"/>
      <c r="CUQ99" s="261"/>
      <c r="CUR99" s="265"/>
      <c r="CUS99" s="266"/>
      <c r="CUT99" s="200"/>
      <c r="CUU99" s="266"/>
      <c r="CUV99" s="261"/>
      <c r="CUW99" s="265"/>
      <c r="CUX99" s="266"/>
      <c r="CUY99" s="200"/>
      <c r="CUZ99" s="266"/>
      <c r="CVA99" s="261"/>
      <c r="CVB99" s="265"/>
      <c r="CVC99" s="266"/>
      <c r="CVD99" s="200"/>
      <c r="CVE99" s="266"/>
      <c r="CVF99" s="261"/>
      <c r="CVG99" s="265"/>
      <c r="CVH99" s="266"/>
      <c r="CVI99" s="200"/>
      <c r="CVJ99" s="266"/>
      <c r="CVK99" s="261"/>
      <c r="CVL99" s="265"/>
      <c r="CVM99" s="266"/>
      <c r="CVN99" s="200"/>
      <c r="CVO99" s="266"/>
      <c r="CVP99" s="261"/>
      <c r="CVQ99" s="265"/>
      <c r="CVR99" s="266"/>
      <c r="CVS99" s="200"/>
      <c r="CVT99" s="266"/>
      <c r="CVU99" s="261"/>
      <c r="CVV99" s="265"/>
      <c r="CVW99" s="266"/>
      <c r="CVX99" s="200"/>
      <c r="CVY99" s="266"/>
      <c r="CVZ99" s="261"/>
      <c r="CWA99" s="265"/>
      <c r="CWB99" s="266"/>
      <c r="CWC99" s="200"/>
      <c r="CWD99" s="266"/>
      <c r="CWE99" s="261"/>
      <c r="CWF99" s="265"/>
      <c r="CWG99" s="266"/>
      <c r="CWH99" s="200"/>
      <c r="CWI99" s="266"/>
      <c r="CWJ99" s="261"/>
      <c r="CWK99" s="265"/>
      <c r="CWL99" s="266"/>
      <c r="CWM99" s="200"/>
      <c r="CWN99" s="266"/>
      <c r="CWO99" s="261"/>
      <c r="CWP99" s="265"/>
      <c r="CWQ99" s="266"/>
      <c r="CWR99" s="200"/>
      <c r="CWS99" s="266"/>
      <c r="CWT99" s="261"/>
      <c r="CWU99" s="265"/>
      <c r="CWV99" s="266"/>
      <c r="CWW99" s="200"/>
      <c r="CWX99" s="266"/>
      <c r="CWY99" s="261"/>
      <c r="CWZ99" s="265"/>
      <c r="CXA99" s="266"/>
      <c r="CXB99" s="200"/>
      <c r="CXC99" s="266"/>
      <c r="CXD99" s="261"/>
      <c r="CXE99" s="265"/>
      <c r="CXF99" s="266"/>
      <c r="CXG99" s="200"/>
      <c r="CXH99" s="266"/>
      <c r="CXI99" s="261"/>
      <c r="CXJ99" s="265"/>
      <c r="CXK99" s="266"/>
      <c r="CXL99" s="200"/>
      <c r="CXM99" s="266"/>
      <c r="CXN99" s="261"/>
      <c r="CXO99" s="265"/>
      <c r="CXP99" s="266"/>
      <c r="CXQ99" s="200"/>
      <c r="CXR99" s="266"/>
      <c r="CXS99" s="261"/>
      <c r="CXT99" s="265"/>
      <c r="CXU99" s="266"/>
      <c r="CXV99" s="200"/>
      <c r="CXW99" s="266"/>
      <c r="CXX99" s="261"/>
      <c r="CXY99" s="265"/>
      <c r="CXZ99" s="266"/>
      <c r="CYA99" s="200"/>
      <c r="CYB99" s="266"/>
      <c r="CYC99" s="261"/>
      <c r="CYD99" s="265"/>
      <c r="CYE99" s="266"/>
      <c r="CYF99" s="200"/>
      <c r="CYG99" s="266"/>
      <c r="CYH99" s="261"/>
      <c r="CYI99" s="265"/>
      <c r="CYJ99" s="266"/>
      <c r="CYK99" s="200"/>
      <c r="CYL99" s="266"/>
      <c r="CYM99" s="261"/>
      <c r="CYN99" s="265"/>
      <c r="CYO99" s="266"/>
      <c r="CYP99" s="200"/>
      <c r="CYQ99" s="266"/>
      <c r="CYR99" s="261"/>
      <c r="CYS99" s="265"/>
      <c r="CYT99" s="266"/>
      <c r="CYU99" s="200"/>
      <c r="CYV99" s="266"/>
      <c r="CYW99" s="261"/>
      <c r="CYX99" s="265"/>
      <c r="CYY99" s="266"/>
      <c r="CYZ99" s="200"/>
      <c r="CZA99" s="266"/>
      <c r="CZB99" s="261"/>
      <c r="CZC99" s="265"/>
      <c r="CZD99" s="266"/>
      <c r="CZE99" s="200"/>
      <c r="CZF99" s="266"/>
      <c r="CZG99" s="261"/>
      <c r="CZH99" s="265"/>
      <c r="CZI99" s="266"/>
      <c r="CZJ99" s="200"/>
      <c r="CZK99" s="266"/>
      <c r="CZL99" s="261"/>
      <c r="CZM99" s="265"/>
      <c r="CZN99" s="266"/>
      <c r="CZO99" s="200"/>
      <c r="CZP99" s="266"/>
      <c r="CZQ99" s="261"/>
      <c r="CZR99" s="265"/>
      <c r="CZS99" s="266"/>
      <c r="CZT99" s="200"/>
      <c r="CZU99" s="266"/>
      <c r="CZV99" s="261"/>
      <c r="CZW99" s="265"/>
      <c r="CZX99" s="266"/>
      <c r="CZY99" s="200"/>
      <c r="CZZ99" s="266"/>
      <c r="DAA99" s="261"/>
      <c r="DAB99" s="265"/>
      <c r="DAC99" s="266"/>
      <c r="DAD99" s="200"/>
      <c r="DAE99" s="266"/>
      <c r="DAF99" s="261"/>
      <c r="DAG99" s="265"/>
      <c r="DAH99" s="266"/>
      <c r="DAI99" s="200"/>
      <c r="DAJ99" s="266"/>
      <c r="DAK99" s="261"/>
      <c r="DAL99" s="265"/>
      <c r="DAM99" s="266"/>
      <c r="DAN99" s="200"/>
      <c r="DAO99" s="266"/>
      <c r="DAP99" s="261"/>
      <c r="DAQ99" s="265"/>
      <c r="DAR99" s="266"/>
      <c r="DAS99" s="200"/>
      <c r="DAT99" s="266"/>
      <c r="DAU99" s="261"/>
      <c r="DAV99" s="265"/>
      <c r="DAW99" s="266"/>
      <c r="DAX99" s="200"/>
      <c r="DAY99" s="266"/>
      <c r="DAZ99" s="261"/>
      <c r="DBA99" s="265"/>
      <c r="DBB99" s="266"/>
      <c r="DBC99" s="200"/>
      <c r="DBD99" s="266"/>
      <c r="DBE99" s="261"/>
      <c r="DBF99" s="265"/>
      <c r="DBG99" s="266"/>
      <c r="DBH99" s="200"/>
      <c r="DBI99" s="266"/>
      <c r="DBJ99" s="261"/>
      <c r="DBK99" s="265"/>
      <c r="DBL99" s="266"/>
      <c r="DBM99" s="200"/>
      <c r="DBN99" s="266"/>
      <c r="DBO99" s="261"/>
      <c r="DBP99" s="265"/>
      <c r="DBQ99" s="266"/>
      <c r="DBR99" s="200"/>
      <c r="DBS99" s="266"/>
      <c r="DBT99" s="261"/>
      <c r="DBU99" s="265"/>
      <c r="DBV99" s="266"/>
      <c r="DBW99" s="200"/>
      <c r="DBX99" s="266"/>
      <c r="DBY99" s="261"/>
      <c r="DBZ99" s="265"/>
      <c r="DCA99" s="266"/>
      <c r="DCB99" s="200"/>
      <c r="DCC99" s="266"/>
      <c r="DCD99" s="261"/>
      <c r="DCE99" s="265"/>
      <c r="DCF99" s="266"/>
      <c r="DCG99" s="200"/>
      <c r="DCH99" s="266"/>
      <c r="DCI99" s="261"/>
      <c r="DCJ99" s="265"/>
      <c r="DCK99" s="266"/>
      <c r="DCL99" s="200"/>
      <c r="DCM99" s="266"/>
      <c r="DCN99" s="261"/>
      <c r="DCO99" s="265"/>
      <c r="DCP99" s="266"/>
      <c r="DCQ99" s="200"/>
      <c r="DCR99" s="266"/>
      <c r="DCS99" s="261"/>
      <c r="DCT99" s="265"/>
      <c r="DCU99" s="266"/>
      <c r="DCV99" s="200"/>
      <c r="DCW99" s="266"/>
      <c r="DCX99" s="261"/>
      <c r="DCY99" s="265"/>
      <c r="DCZ99" s="266"/>
      <c r="DDA99" s="200"/>
      <c r="DDB99" s="266"/>
      <c r="DDC99" s="261"/>
      <c r="DDD99" s="265"/>
      <c r="DDE99" s="266"/>
      <c r="DDF99" s="200"/>
      <c r="DDG99" s="266"/>
      <c r="DDH99" s="261"/>
      <c r="DDI99" s="265"/>
      <c r="DDJ99" s="266"/>
      <c r="DDK99" s="200"/>
      <c r="DDL99" s="266"/>
      <c r="DDM99" s="261"/>
      <c r="DDN99" s="265"/>
      <c r="DDO99" s="266"/>
      <c r="DDP99" s="200"/>
      <c r="DDQ99" s="266"/>
      <c r="DDR99" s="261"/>
      <c r="DDS99" s="265"/>
      <c r="DDT99" s="266"/>
      <c r="DDU99" s="200"/>
      <c r="DDV99" s="266"/>
      <c r="DDW99" s="261"/>
      <c r="DDX99" s="265"/>
      <c r="DDY99" s="266"/>
      <c r="DDZ99" s="200"/>
      <c r="DEA99" s="266"/>
      <c r="DEB99" s="261"/>
      <c r="DEC99" s="265"/>
      <c r="DED99" s="266"/>
      <c r="DEE99" s="200"/>
      <c r="DEF99" s="266"/>
      <c r="DEG99" s="261"/>
      <c r="DEH99" s="265"/>
      <c r="DEI99" s="266"/>
      <c r="DEJ99" s="200"/>
      <c r="DEK99" s="266"/>
      <c r="DEL99" s="261"/>
      <c r="DEM99" s="265"/>
      <c r="DEN99" s="266"/>
      <c r="DEO99" s="200"/>
      <c r="DEP99" s="266"/>
      <c r="DEQ99" s="261"/>
      <c r="DER99" s="265"/>
      <c r="DES99" s="266"/>
      <c r="DET99" s="200"/>
      <c r="DEU99" s="266"/>
      <c r="DEV99" s="261"/>
      <c r="DEW99" s="265"/>
      <c r="DEX99" s="266"/>
      <c r="DEY99" s="200"/>
      <c r="DEZ99" s="266"/>
      <c r="DFA99" s="261"/>
      <c r="DFB99" s="265"/>
      <c r="DFC99" s="266"/>
      <c r="DFD99" s="200"/>
      <c r="DFE99" s="266"/>
      <c r="DFF99" s="261"/>
      <c r="DFG99" s="265"/>
      <c r="DFH99" s="266"/>
      <c r="DFI99" s="200"/>
      <c r="DFJ99" s="266"/>
      <c r="DFK99" s="261"/>
      <c r="DFL99" s="265"/>
      <c r="DFM99" s="266"/>
      <c r="DFN99" s="200"/>
      <c r="DFO99" s="266"/>
      <c r="DFP99" s="261"/>
      <c r="DFQ99" s="265"/>
      <c r="DFR99" s="266"/>
      <c r="DFS99" s="200"/>
      <c r="DFT99" s="266"/>
      <c r="DFU99" s="261"/>
      <c r="DFV99" s="265"/>
      <c r="DFW99" s="266"/>
      <c r="DFX99" s="200"/>
      <c r="DFY99" s="266"/>
      <c r="DFZ99" s="261"/>
      <c r="DGA99" s="265"/>
      <c r="DGB99" s="266"/>
      <c r="DGC99" s="200"/>
      <c r="DGD99" s="266"/>
      <c r="DGE99" s="261"/>
      <c r="DGF99" s="265"/>
      <c r="DGG99" s="266"/>
      <c r="DGH99" s="200"/>
      <c r="DGI99" s="266"/>
      <c r="DGJ99" s="261"/>
      <c r="DGK99" s="265"/>
      <c r="DGL99" s="266"/>
      <c r="DGM99" s="200"/>
      <c r="DGN99" s="266"/>
      <c r="DGO99" s="261"/>
      <c r="DGP99" s="265"/>
      <c r="DGQ99" s="266"/>
      <c r="DGR99" s="200"/>
      <c r="DGS99" s="266"/>
      <c r="DGT99" s="261"/>
      <c r="DGU99" s="265"/>
      <c r="DGV99" s="266"/>
      <c r="DGW99" s="200"/>
      <c r="DGX99" s="266"/>
      <c r="DGY99" s="261"/>
      <c r="DGZ99" s="265"/>
      <c r="DHA99" s="266"/>
      <c r="DHB99" s="200"/>
      <c r="DHC99" s="266"/>
      <c r="DHD99" s="261"/>
      <c r="DHE99" s="265"/>
      <c r="DHF99" s="266"/>
      <c r="DHG99" s="200"/>
      <c r="DHH99" s="266"/>
      <c r="DHI99" s="261"/>
      <c r="DHJ99" s="265"/>
      <c r="DHK99" s="266"/>
      <c r="DHL99" s="200"/>
      <c r="DHM99" s="266"/>
      <c r="DHN99" s="261"/>
      <c r="DHO99" s="265"/>
      <c r="DHP99" s="266"/>
      <c r="DHQ99" s="200"/>
      <c r="DHR99" s="266"/>
      <c r="DHS99" s="261"/>
      <c r="DHT99" s="265"/>
      <c r="DHU99" s="266"/>
      <c r="DHV99" s="200"/>
      <c r="DHW99" s="266"/>
      <c r="DHX99" s="261"/>
      <c r="DHY99" s="265"/>
      <c r="DHZ99" s="266"/>
      <c r="DIA99" s="200"/>
      <c r="DIB99" s="266"/>
      <c r="DIC99" s="261"/>
      <c r="DID99" s="265"/>
      <c r="DIE99" s="266"/>
      <c r="DIF99" s="200"/>
      <c r="DIG99" s="266"/>
      <c r="DIH99" s="261"/>
      <c r="DII99" s="265"/>
      <c r="DIJ99" s="266"/>
      <c r="DIK99" s="200"/>
      <c r="DIL99" s="266"/>
      <c r="DIM99" s="261"/>
      <c r="DIN99" s="265"/>
      <c r="DIO99" s="266"/>
      <c r="DIP99" s="200"/>
      <c r="DIQ99" s="266"/>
      <c r="DIR99" s="261"/>
      <c r="DIS99" s="265"/>
      <c r="DIT99" s="266"/>
      <c r="DIU99" s="200"/>
      <c r="DIV99" s="266"/>
      <c r="DIW99" s="261"/>
      <c r="DIX99" s="265"/>
      <c r="DIY99" s="266"/>
      <c r="DIZ99" s="200"/>
      <c r="DJA99" s="266"/>
      <c r="DJB99" s="261"/>
      <c r="DJC99" s="265"/>
      <c r="DJD99" s="266"/>
      <c r="DJE99" s="200"/>
      <c r="DJF99" s="266"/>
      <c r="DJG99" s="261"/>
      <c r="DJH99" s="265"/>
      <c r="DJI99" s="266"/>
      <c r="DJJ99" s="200"/>
      <c r="DJK99" s="266"/>
      <c r="DJL99" s="261"/>
      <c r="DJM99" s="265"/>
      <c r="DJN99" s="266"/>
      <c r="DJO99" s="200"/>
      <c r="DJP99" s="266"/>
      <c r="DJQ99" s="261"/>
      <c r="DJR99" s="265"/>
      <c r="DJS99" s="266"/>
      <c r="DJT99" s="200"/>
      <c r="DJU99" s="266"/>
      <c r="DJV99" s="261"/>
      <c r="DJW99" s="265"/>
      <c r="DJX99" s="266"/>
      <c r="DJY99" s="200"/>
      <c r="DJZ99" s="266"/>
      <c r="DKA99" s="261"/>
      <c r="DKB99" s="265"/>
      <c r="DKC99" s="266"/>
      <c r="DKD99" s="200"/>
      <c r="DKE99" s="266"/>
      <c r="DKF99" s="261"/>
      <c r="DKG99" s="265"/>
      <c r="DKH99" s="266"/>
      <c r="DKI99" s="200"/>
      <c r="DKJ99" s="266"/>
      <c r="DKK99" s="261"/>
      <c r="DKL99" s="265"/>
      <c r="DKM99" s="266"/>
      <c r="DKN99" s="200"/>
      <c r="DKO99" s="266"/>
      <c r="DKP99" s="261"/>
      <c r="DKQ99" s="265"/>
      <c r="DKR99" s="266"/>
      <c r="DKS99" s="200"/>
      <c r="DKT99" s="266"/>
      <c r="DKU99" s="261"/>
      <c r="DKV99" s="265"/>
      <c r="DKW99" s="266"/>
      <c r="DKX99" s="200"/>
      <c r="DKY99" s="266"/>
      <c r="DKZ99" s="261"/>
      <c r="DLA99" s="265"/>
      <c r="DLB99" s="266"/>
      <c r="DLC99" s="200"/>
      <c r="DLD99" s="266"/>
      <c r="DLE99" s="261"/>
      <c r="DLF99" s="265"/>
      <c r="DLG99" s="266"/>
      <c r="DLH99" s="200"/>
      <c r="DLI99" s="266"/>
      <c r="DLJ99" s="261"/>
      <c r="DLK99" s="265"/>
      <c r="DLL99" s="266"/>
      <c r="DLM99" s="200"/>
      <c r="DLN99" s="266"/>
      <c r="DLO99" s="261"/>
      <c r="DLP99" s="265"/>
      <c r="DLQ99" s="266"/>
      <c r="DLR99" s="200"/>
      <c r="DLS99" s="266"/>
      <c r="DLT99" s="261"/>
      <c r="DLU99" s="265"/>
      <c r="DLV99" s="266"/>
      <c r="DLW99" s="200"/>
      <c r="DLX99" s="266"/>
      <c r="DLY99" s="261"/>
      <c r="DLZ99" s="265"/>
      <c r="DMA99" s="266"/>
      <c r="DMB99" s="200"/>
      <c r="DMC99" s="266"/>
      <c r="DMD99" s="261"/>
      <c r="DME99" s="265"/>
      <c r="DMF99" s="266"/>
      <c r="DMG99" s="200"/>
      <c r="DMH99" s="266"/>
      <c r="DMI99" s="261"/>
      <c r="DMJ99" s="265"/>
      <c r="DMK99" s="266"/>
      <c r="DML99" s="200"/>
      <c r="DMM99" s="266"/>
      <c r="DMN99" s="261"/>
      <c r="DMO99" s="265"/>
      <c r="DMP99" s="266"/>
      <c r="DMQ99" s="200"/>
      <c r="DMR99" s="266"/>
      <c r="DMS99" s="261"/>
      <c r="DMT99" s="265"/>
      <c r="DMU99" s="266"/>
      <c r="DMV99" s="200"/>
      <c r="DMW99" s="266"/>
      <c r="DMX99" s="261"/>
      <c r="DMY99" s="265"/>
      <c r="DMZ99" s="266"/>
      <c r="DNA99" s="200"/>
      <c r="DNB99" s="266"/>
      <c r="DNC99" s="261"/>
      <c r="DND99" s="265"/>
      <c r="DNE99" s="266"/>
      <c r="DNF99" s="200"/>
      <c r="DNG99" s="266"/>
      <c r="DNH99" s="261"/>
      <c r="DNI99" s="265"/>
      <c r="DNJ99" s="266"/>
      <c r="DNK99" s="200"/>
      <c r="DNL99" s="266"/>
      <c r="DNM99" s="261"/>
      <c r="DNN99" s="265"/>
      <c r="DNO99" s="266"/>
      <c r="DNP99" s="200"/>
      <c r="DNQ99" s="266"/>
      <c r="DNR99" s="261"/>
      <c r="DNS99" s="265"/>
      <c r="DNT99" s="266"/>
      <c r="DNU99" s="200"/>
      <c r="DNV99" s="266"/>
      <c r="DNW99" s="261"/>
      <c r="DNX99" s="265"/>
      <c r="DNY99" s="266"/>
      <c r="DNZ99" s="200"/>
      <c r="DOA99" s="266"/>
      <c r="DOB99" s="261"/>
      <c r="DOC99" s="265"/>
      <c r="DOD99" s="266"/>
      <c r="DOE99" s="200"/>
      <c r="DOF99" s="266"/>
      <c r="DOG99" s="261"/>
      <c r="DOH99" s="265"/>
      <c r="DOI99" s="266"/>
      <c r="DOJ99" s="200"/>
      <c r="DOK99" s="266"/>
      <c r="DOL99" s="261"/>
      <c r="DOM99" s="265"/>
      <c r="DON99" s="266"/>
      <c r="DOO99" s="200"/>
      <c r="DOP99" s="266"/>
      <c r="DOQ99" s="261"/>
      <c r="DOR99" s="265"/>
      <c r="DOS99" s="266"/>
      <c r="DOT99" s="200"/>
      <c r="DOU99" s="266"/>
      <c r="DOV99" s="261"/>
      <c r="DOW99" s="265"/>
      <c r="DOX99" s="266"/>
      <c r="DOY99" s="200"/>
      <c r="DOZ99" s="266"/>
      <c r="DPA99" s="261"/>
      <c r="DPB99" s="265"/>
      <c r="DPC99" s="266"/>
      <c r="DPD99" s="200"/>
      <c r="DPE99" s="266"/>
      <c r="DPF99" s="261"/>
      <c r="DPG99" s="265"/>
      <c r="DPH99" s="266"/>
      <c r="DPI99" s="200"/>
      <c r="DPJ99" s="266"/>
      <c r="DPK99" s="261"/>
      <c r="DPL99" s="265"/>
      <c r="DPM99" s="266"/>
      <c r="DPN99" s="200"/>
      <c r="DPO99" s="266"/>
      <c r="DPP99" s="261"/>
      <c r="DPQ99" s="265"/>
      <c r="DPR99" s="266"/>
      <c r="DPS99" s="200"/>
      <c r="DPT99" s="266"/>
      <c r="DPU99" s="261"/>
      <c r="DPV99" s="265"/>
      <c r="DPW99" s="266"/>
      <c r="DPX99" s="200"/>
      <c r="DPY99" s="266"/>
      <c r="DPZ99" s="261"/>
      <c r="DQA99" s="265"/>
      <c r="DQB99" s="266"/>
      <c r="DQC99" s="200"/>
      <c r="DQD99" s="266"/>
      <c r="DQE99" s="261"/>
      <c r="DQF99" s="265"/>
      <c r="DQG99" s="266"/>
      <c r="DQH99" s="200"/>
      <c r="DQI99" s="266"/>
      <c r="DQJ99" s="261"/>
      <c r="DQK99" s="265"/>
      <c r="DQL99" s="266"/>
      <c r="DQM99" s="200"/>
      <c r="DQN99" s="266"/>
      <c r="DQO99" s="261"/>
      <c r="DQP99" s="265"/>
      <c r="DQQ99" s="266"/>
      <c r="DQR99" s="200"/>
      <c r="DQS99" s="266"/>
      <c r="DQT99" s="261"/>
      <c r="DQU99" s="265"/>
      <c r="DQV99" s="266"/>
      <c r="DQW99" s="200"/>
      <c r="DQX99" s="266"/>
      <c r="DQY99" s="261"/>
      <c r="DQZ99" s="265"/>
      <c r="DRA99" s="266"/>
      <c r="DRB99" s="200"/>
      <c r="DRC99" s="266"/>
      <c r="DRD99" s="261"/>
      <c r="DRE99" s="265"/>
      <c r="DRF99" s="266"/>
      <c r="DRG99" s="200"/>
      <c r="DRH99" s="266"/>
      <c r="DRI99" s="261"/>
      <c r="DRJ99" s="265"/>
      <c r="DRK99" s="266"/>
      <c r="DRL99" s="200"/>
      <c r="DRM99" s="266"/>
      <c r="DRN99" s="261"/>
      <c r="DRO99" s="265"/>
      <c r="DRP99" s="266"/>
      <c r="DRQ99" s="200"/>
      <c r="DRR99" s="266"/>
      <c r="DRS99" s="261"/>
      <c r="DRT99" s="265"/>
      <c r="DRU99" s="266"/>
      <c r="DRV99" s="200"/>
      <c r="DRW99" s="266"/>
      <c r="DRX99" s="261"/>
      <c r="DRY99" s="265"/>
      <c r="DRZ99" s="266"/>
      <c r="DSA99" s="200"/>
      <c r="DSB99" s="266"/>
      <c r="DSC99" s="261"/>
      <c r="DSD99" s="265"/>
      <c r="DSE99" s="266"/>
      <c r="DSF99" s="200"/>
      <c r="DSG99" s="266"/>
      <c r="DSH99" s="261"/>
      <c r="DSI99" s="265"/>
      <c r="DSJ99" s="266"/>
      <c r="DSK99" s="200"/>
      <c r="DSL99" s="266"/>
      <c r="DSM99" s="261"/>
      <c r="DSN99" s="265"/>
      <c r="DSO99" s="266"/>
      <c r="DSP99" s="200"/>
      <c r="DSQ99" s="266"/>
      <c r="DSR99" s="261"/>
      <c r="DSS99" s="265"/>
      <c r="DST99" s="266"/>
      <c r="DSU99" s="200"/>
      <c r="DSV99" s="266"/>
      <c r="DSW99" s="261"/>
      <c r="DSX99" s="265"/>
      <c r="DSY99" s="266"/>
      <c r="DSZ99" s="200"/>
      <c r="DTA99" s="266"/>
      <c r="DTB99" s="261"/>
      <c r="DTC99" s="265"/>
      <c r="DTD99" s="266"/>
      <c r="DTE99" s="200"/>
      <c r="DTF99" s="266"/>
      <c r="DTG99" s="261"/>
      <c r="DTH99" s="265"/>
      <c r="DTI99" s="266"/>
      <c r="DTJ99" s="200"/>
      <c r="DTK99" s="266"/>
      <c r="DTL99" s="261"/>
      <c r="DTM99" s="265"/>
      <c r="DTN99" s="266"/>
      <c r="DTO99" s="200"/>
      <c r="DTP99" s="266"/>
      <c r="DTQ99" s="261"/>
      <c r="DTR99" s="265"/>
      <c r="DTS99" s="266"/>
      <c r="DTT99" s="200"/>
      <c r="DTU99" s="266"/>
      <c r="DTV99" s="261"/>
      <c r="DTW99" s="265"/>
      <c r="DTX99" s="266"/>
      <c r="DTY99" s="200"/>
      <c r="DTZ99" s="266"/>
      <c r="DUA99" s="261"/>
      <c r="DUB99" s="265"/>
      <c r="DUC99" s="266"/>
      <c r="DUD99" s="200"/>
      <c r="DUE99" s="266"/>
      <c r="DUF99" s="261"/>
      <c r="DUG99" s="265"/>
      <c r="DUH99" s="266"/>
      <c r="DUI99" s="200"/>
      <c r="DUJ99" s="266"/>
      <c r="DUK99" s="261"/>
      <c r="DUL99" s="265"/>
      <c r="DUM99" s="266"/>
      <c r="DUN99" s="200"/>
      <c r="DUO99" s="266"/>
      <c r="DUP99" s="261"/>
      <c r="DUQ99" s="265"/>
      <c r="DUR99" s="266"/>
      <c r="DUS99" s="200"/>
      <c r="DUT99" s="266"/>
      <c r="DUU99" s="261"/>
      <c r="DUV99" s="265"/>
      <c r="DUW99" s="266"/>
      <c r="DUX99" s="200"/>
      <c r="DUY99" s="266"/>
      <c r="DUZ99" s="261"/>
      <c r="DVA99" s="265"/>
      <c r="DVB99" s="266"/>
      <c r="DVC99" s="200"/>
      <c r="DVD99" s="266"/>
      <c r="DVE99" s="261"/>
      <c r="DVF99" s="265"/>
      <c r="DVG99" s="266"/>
      <c r="DVH99" s="200"/>
      <c r="DVI99" s="266"/>
      <c r="DVJ99" s="261"/>
      <c r="DVK99" s="265"/>
      <c r="DVL99" s="266"/>
      <c r="DVM99" s="200"/>
      <c r="DVN99" s="266"/>
      <c r="DVO99" s="261"/>
      <c r="DVP99" s="265"/>
      <c r="DVQ99" s="266"/>
      <c r="DVR99" s="200"/>
      <c r="DVS99" s="266"/>
      <c r="DVT99" s="261"/>
      <c r="DVU99" s="265"/>
      <c r="DVV99" s="266"/>
      <c r="DVW99" s="200"/>
      <c r="DVX99" s="266"/>
      <c r="DVY99" s="261"/>
      <c r="DVZ99" s="265"/>
      <c r="DWA99" s="266"/>
      <c r="DWB99" s="200"/>
      <c r="DWC99" s="266"/>
      <c r="DWD99" s="261"/>
      <c r="DWE99" s="265"/>
      <c r="DWF99" s="266"/>
      <c r="DWG99" s="200"/>
      <c r="DWH99" s="266"/>
      <c r="DWI99" s="261"/>
      <c r="DWJ99" s="265"/>
      <c r="DWK99" s="266"/>
      <c r="DWL99" s="200"/>
      <c r="DWM99" s="266"/>
      <c r="DWN99" s="261"/>
      <c r="DWO99" s="265"/>
      <c r="DWP99" s="266"/>
      <c r="DWQ99" s="200"/>
      <c r="DWR99" s="266"/>
      <c r="DWS99" s="261"/>
      <c r="DWT99" s="265"/>
      <c r="DWU99" s="266"/>
      <c r="DWV99" s="200"/>
      <c r="DWW99" s="266"/>
      <c r="DWX99" s="261"/>
      <c r="DWY99" s="265"/>
      <c r="DWZ99" s="266"/>
      <c r="DXA99" s="200"/>
      <c r="DXB99" s="266"/>
      <c r="DXC99" s="261"/>
      <c r="DXD99" s="265"/>
      <c r="DXE99" s="266"/>
      <c r="DXF99" s="200"/>
      <c r="DXG99" s="266"/>
      <c r="DXH99" s="261"/>
      <c r="DXI99" s="265"/>
      <c r="DXJ99" s="266"/>
      <c r="DXK99" s="200"/>
      <c r="DXL99" s="266"/>
      <c r="DXM99" s="261"/>
      <c r="DXN99" s="265"/>
      <c r="DXO99" s="266"/>
      <c r="DXP99" s="200"/>
      <c r="DXQ99" s="266"/>
      <c r="DXR99" s="261"/>
      <c r="DXS99" s="265"/>
      <c r="DXT99" s="266"/>
      <c r="DXU99" s="200"/>
      <c r="DXV99" s="266"/>
      <c r="DXW99" s="261"/>
      <c r="DXX99" s="265"/>
      <c r="DXY99" s="266"/>
      <c r="DXZ99" s="200"/>
      <c r="DYA99" s="266"/>
      <c r="DYB99" s="261"/>
      <c r="DYC99" s="265"/>
      <c r="DYD99" s="266"/>
      <c r="DYE99" s="200"/>
      <c r="DYF99" s="266"/>
      <c r="DYG99" s="261"/>
      <c r="DYH99" s="265"/>
      <c r="DYI99" s="266"/>
      <c r="DYJ99" s="200"/>
      <c r="DYK99" s="266"/>
      <c r="DYL99" s="261"/>
      <c r="DYM99" s="265"/>
      <c r="DYN99" s="266"/>
      <c r="DYO99" s="200"/>
      <c r="DYP99" s="266"/>
      <c r="DYQ99" s="261"/>
      <c r="DYR99" s="265"/>
      <c r="DYS99" s="266"/>
      <c r="DYT99" s="200"/>
      <c r="DYU99" s="266"/>
      <c r="DYV99" s="261"/>
      <c r="DYW99" s="265"/>
      <c r="DYX99" s="266"/>
      <c r="DYY99" s="200"/>
      <c r="DYZ99" s="266"/>
      <c r="DZA99" s="261"/>
      <c r="DZB99" s="265"/>
      <c r="DZC99" s="266"/>
      <c r="DZD99" s="200"/>
      <c r="DZE99" s="266"/>
      <c r="DZF99" s="261"/>
      <c r="DZG99" s="265"/>
      <c r="DZH99" s="266"/>
      <c r="DZI99" s="200"/>
      <c r="DZJ99" s="266"/>
      <c r="DZK99" s="261"/>
      <c r="DZL99" s="265"/>
      <c r="DZM99" s="266"/>
      <c r="DZN99" s="200"/>
      <c r="DZO99" s="266"/>
      <c r="DZP99" s="261"/>
      <c r="DZQ99" s="265"/>
      <c r="DZR99" s="266"/>
      <c r="DZS99" s="200"/>
      <c r="DZT99" s="266"/>
      <c r="DZU99" s="261"/>
      <c r="DZV99" s="265"/>
      <c r="DZW99" s="266"/>
      <c r="DZX99" s="200"/>
      <c r="DZY99" s="266"/>
      <c r="DZZ99" s="261"/>
      <c r="EAA99" s="265"/>
      <c r="EAB99" s="266"/>
      <c r="EAC99" s="200"/>
      <c r="EAD99" s="266"/>
      <c r="EAE99" s="261"/>
      <c r="EAF99" s="265"/>
      <c r="EAG99" s="266"/>
      <c r="EAH99" s="200"/>
      <c r="EAI99" s="266"/>
      <c r="EAJ99" s="261"/>
      <c r="EAK99" s="265"/>
      <c r="EAL99" s="266"/>
      <c r="EAM99" s="200"/>
      <c r="EAN99" s="266"/>
      <c r="EAO99" s="261"/>
      <c r="EAP99" s="265"/>
      <c r="EAQ99" s="266"/>
      <c r="EAR99" s="200"/>
      <c r="EAS99" s="266"/>
      <c r="EAT99" s="261"/>
      <c r="EAU99" s="265"/>
      <c r="EAV99" s="266"/>
      <c r="EAW99" s="200"/>
      <c r="EAX99" s="266"/>
      <c r="EAY99" s="261"/>
      <c r="EAZ99" s="265"/>
      <c r="EBA99" s="266"/>
      <c r="EBB99" s="200"/>
      <c r="EBC99" s="266"/>
      <c r="EBD99" s="261"/>
      <c r="EBE99" s="265"/>
      <c r="EBF99" s="266"/>
      <c r="EBG99" s="200"/>
      <c r="EBH99" s="266"/>
      <c r="EBI99" s="261"/>
      <c r="EBJ99" s="265"/>
      <c r="EBK99" s="266"/>
      <c r="EBL99" s="200"/>
      <c r="EBM99" s="266"/>
      <c r="EBN99" s="261"/>
      <c r="EBO99" s="265"/>
      <c r="EBP99" s="266"/>
      <c r="EBQ99" s="200"/>
      <c r="EBR99" s="266"/>
      <c r="EBS99" s="261"/>
      <c r="EBT99" s="265"/>
      <c r="EBU99" s="266"/>
      <c r="EBV99" s="200"/>
      <c r="EBW99" s="266"/>
      <c r="EBX99" s="261"/>
      <c r="EBY99" s="265"/>
      <c r="EBZ99" s="266"/>
      <c r="ECA99" s="200"/>
      <c r="ECB99" s="266"/>
      <c r="ECC99" s="261"/>
      <c r="ECD99" s="265"/>
      <c r="ECE99" s="266"/>
      <c r="ECF99" s="200"/>
      <c r="ECG99" s="266"/>
      <c r="ECH99" s="261"/>
      <c r="ECI99" s="265"/>
      <c r="ECJ99" s="266"/>
      <c r="ECK99" s="200"/>
      <c r="ECL99" s="266"/>
      <c r="ECM99" s="261"/>
      <c r="ECN99" s="265"/>
      <c r="ECO99" s="266"/>
      <c r="ECP99" s="200"/>
      <c r="ECQ99" s="266"/>
      <c r="ECR99" s="261"/>
      <c r="ECS99" s="265"/>
      <c r="ECT99" s="266"/>
      <c r="ECU99" s="200"/>
      <c r="ECV99" s="266"/>
      <c r="ECW99" s="261"/>
      <c r="ECX99" s="265"/>
      <c r="ECY99" s="266"/>
      <c r="ECZ99" s="200"/>
      <c r="EDA99" s="266"/>
      <c r="EDB99" s="261"/>
      <c r="EDC99" s="265"/>
      <c r="EDD99" s="266"/>
      <c r="EDE99" s="200"/>
      <c r="EDF99" s="266"/>
      <c r="EDG99" s="261"/>
      <c r="EDH99" s="265"/>
      <c r="EDI99" s="266"/>
      <c r="EDJ99" s="200"/>
      <c r="EDK99" s="266"/>
      <c r="EDL99" s="261"/>
      <c r="EDM99" s="265"/>
      <c r="EDN99" s="266"/>
      <c r="EDO99" s="200"/>
      <c r="EDP99" s="266"/>
      <c r="EDQ99" s="261"/>
      <c r="EDR99" s="265"/>
      <c r="EDS99" s="266"/>
      <c r="EDT99" s="200"/>
      <c r="EDU99" s="266"/>
      <c r="EDV99" s="261"/>
      <c r="EDW99" s="265"/>
      <c r="EDX99" s="266"/>
      <c r="EDY99" s="200"/>
      <c r="EDZ99" s="266"/>
      <c r="EEA99" s="261"/>
      <c r="EEB99" s="265"/>
      <c r="EEC99" s="266"/>
      <c r="EED99" s="200"/>
      <c r="EEE99" s="266"/>
      <c r="EEF99" s="261"/>
      <c r="EEG99" s="265"/>
      <c r="EEH99" s="266"/>
      <c r="EEI99" s="200"/>
      <c r="EEJ99" s="266"/>
      <c r="EEK99" s="261"/>
      <c r="EEL99" s="265"/>
      <c r="EEM99" s="266"/>
      <c r="EEN99" s="200"/>
      <c r="EEO99" s="266"/>
      <c r="EEP99" s="261"/>
      <c r="EEQ99" s="265"/>
      <c r="EER99" s="266"/>
      <c r="EES99" s="200"/>
      <c r="EET99" s="266"/>
      <c r="EEU99" s="261"/>
      <c r="EEV99" s="265"/>
      <c r="EEW99" s="266"/>
      <c r="EEX99" s="200"/>
      <c r="EEY99" s="266"/>
      <c r="EEZ99" s="261"/>
      <c r="EFA99" s="265"/>
      <c r="EFB99" s="266"/>
      <c r="EFC99" s="200"/>
      <c r="EFD99" s="266"/>
      <c r="EFE99" s="261"/>
      <c r="EFF99" s="265"/>
      <c r="EFG99" s="266"/>
      <c r="EFH99" s="200"/>
      <c r="EFI99" s="266"/>
      <c r="EFJ99" s="261"/>
      <c r="EFK99" s="265"/>
      <c r="EFL99" s="266"/>
      <c r="EFM99" s="200"/>
      <c r="EFN99" s="266"/>
      <c r="EFO99" s="261"/>
      <c r="EFP99" s="265"/>
      <c r="EFQ99" s="266"/>
      <c r="EFR99" s="200"/>
      <c r="EFS99" s="266"/>
      <c r="EFT99" s="261"/>
      <c r="EFU99" s="265"/>
      <c r="EFV99" s="266"/>
      <c r="EFW99" s="200"/>
      <c r="EFX99" s="266"/>
      <c r="EFY99" s="261"/>
      <c r="EFZ99" s="265"/>
      <c r="EGA99" s="266"/>
      <c r="EGB99" s="200"/>
      <c r="EGC99" s="266"/>
      <c r="EGD99" s="261"/>
      <c r="EGE99" s="265"/>
      <c r="EGF99" s="266"/>
      <c r="EGG99" s="200"/>
      <c r="EGH99" s="266"/>
      <c r="EGI99" s="261"/>
      <c r="EGJ99" s="265"/>
      <c r="EGK99" s="266"/>
      <c r="EGL99" s="200"/>
      <c r="EGM99" s="266"/>
      <c r="EGN99" s="261"/>
      <c r="EGO99" s="265"/>
      <c r="EGP99" s="266"/>
      <c r="EGQ99" s="200"/>
      <c r="EGR99" s="266"/>
      <c r="EGS99" s="261"/>
      <c r="EGT99" s="265"/>
      <c r="EGU99" s="266"/>
      <c r="EGV99" s="200"/>
      <c r="EGW99" s="266"/>
      <c r="EGX99" s="261"/>
      <c r="EGY99" s="265"/>
      <c r="EGZ99" s="266"/>
      <c r="EHA99" s="200"/>
      <c r="EHB99" s="266"/>
      <c r="EHC99" s="261"/>
      <c r="EHD99" s="265"/>
      <c r="EHE99" s="266"/>
      <c r="EHF99" s="200"/>
      <c r="EHG99" s="266"/>
      <c r="EHH99" s="261"/>
      <c r="EHI99" s="265"/>
      <c r="EHJ99" s="266"/>
      <c r="EHK99" s="200"/>
      <c r="EHL99" s="266"/>
      <c r="EHM99" s="261"/>
      <c r="EHN99" s="265"/>
      <c r="EHO99" s="266"/>
      <c r="EHP99" s="200"/>
      <c r="EHQ99" s="266"/>
      <c r="EHR99" s="261"/>
      <c r="EHS99" s="265"/>
      <c r="EHT99" s="266"/>
      <c r="EHU99" s="200"/>
      <c r="EHV99" s="266"/>
      <c r="EHW99" s="261"/>
      <c r="EHX99" s="265"/>
      <c r="EHY99" s="266"/>
      <c r="EHZ99" s="200"/>
      <c r="EIA99" s="266"/>
      <c r="EIB99" s="261"/>
      <c r="EIC99" s="265"/>
      <c r="EID99" s="266"/>
      <c r="EIE99" s="200"/>
      <c r="EIF99" s="266"/>
      <c r="EIG99" s="261"/>
      <c r="EIH99" s="265"/>
      <c r="EII99" s="266"/>
      <c r="EIJ99" s="200"/>
      <c r="EIK99" s="266"/>
      <c r="EIL99" s="261"/>
      <c r="EIM99" s="265"/>
      <c r="EIN99" s="266"/>
      <c r="EIO99" s="200"/>
      <c r="EIP99" s="266"/>
      <c r="EIQ99" s="261"/>
      <c r="EIR99" s="265"/>
      <c r="EIS99" s="266"/>
      <c r="EIT99" s="200"/>
      <c r="EIU99" s="266"/>
      <c r="EIV99" s="261"/>
      <c r="EIW99" s="265"/>
      <c r="EIX99" s="266"/>
      <c r="EIY99" s="200"/>
      <c r="EIZ99" s="266"/>
      <c r="EJA99" s="261"/>
      <c r="EJB99" s="265"/>
      <c r="EJC99" s="266"/>
      <c r="EJD99" s="200"/>
      <c r="EJE99" s="266"/>
      <c r="EJF99" s="261"/>
      <c r="EJG99" s="265"/>
      <c r="EJH99" s="266"/>
      <c r="EJI99" s="200"/>
      <c r="EJJ99" s="266"/>
      <c r="EJK99" s="261"/>
      <c r="EJL99" s="265"/>
      <c r="EJM99" s="266"/>
      <c r="EJN99" s="200"/>
      <c r="EJO99" s="266"/>
      <c r="EJP99" s="261"/>
      <c r="EJQ99" s="265"/>
      <c r="EJR99" s="266"/>
      <c r="EJS99" s="200"/>
      <c r="EJT99" s="266"/>
      <c r="EJU99" s="261"/>
      <c r="EJV99" s="265"/>
      <c r="EJW99" s="266"/>
      <c r="EJX99" s="200"/>
      <c r="EJY99" s="266"/>
      <c r="EJZ99" s="261"/>
      <c r="EKA99" s="265"/>
      <c r="EKB99" s="266"/>
      <c r="EKC99" s="200"/>
      <c r="EKD99" s="266"/>
      <c r="EKE99" s="261"/>
      <c r="EKF99" s="265"/>
      <c r="EKG99" s="266"/>
      <c r="EKH99" s="200"/>
      <c r="EKI99" s="266"/>
      <c r="EKJ99" s="261"/>
      <c r="EKK99" s="265"/>
      <c r="EKL99" s="266"/>
      <c r="EKM99" s="200"/>
      <c r="EKN99" s="266"/>
      <c r="EKO99" s="261"/>
      <c r="EKP99" s="265"/>
      <c r="EKQ99" s="266"/>
      <c r="EKR99" s="200"/>
      <c r="EKS99" s="266"/>
      <c r="EKT99" s="261"/>
      <c r="EKU99" s="265"/>
      <c r="EKV99" s="266"/>
      <c r="EKW99" s="200"/>
      <c r="EKX99" s="266"/>
      <c r="EKY99" s="261"/>
      <c r="EKZ99" s="265"/>
      <c r="ELA99" s="266"/>
      <c r="ELB99" s="200"/>
      <c r="ELC99" s="266"/>
      <c r="ELD99" s="261"/>
      <c r="ELE99" s="265"/>
      <c r="ELF99" s="266"/>
      <c r="ELG99" s="200"/>
      <c r="ELH99" s="266"/>
      <c r="ELI99" s="261"/>
      <c r="ELJ99" s="265"/>
      <c r="ELK99" s="266"/>
      <c r="ELL99" s="200"/>
      <c r="ELM99" s="266"/>
      <c r="ELN99" s="261"/>
      <c r="ELO99" s="265"/>
      <c r="ELP99" s="266"/>
      <c r="ELQ99" s="200"/>
      <c r="ELR99" s="266"/>
      <c r="ELS99" s="261"/>
      <c r="ELT99" s="265"/>
      <c r="ELU99" s="266"/>
      <c r="ELV99" s="200"/>
      <c r="ELW99" s="266"/>
      <c r="ELX99" s="261"/>
      <c r="ELY99" s="265"/>
      <c r="ELZ99" s="266"/>
      <c r="EMA99" s="200"/>
      <c r="EMB99" s="266"/>
      <c r="EMC99" s="261"/>
      <c r="EMD99" s="265"/>
      <c r="EME99" s="266"/>
      <c r="EMF99" s="200"/>
      <c r="EMG99" s="266"/>
      <c r="EMH99" s="261"/>
      <c r="EMI99" s="265"/>
      <c r="EMJ99" s="266"/>
      <c r="EMK99" s="200"/>
      <c r="EML99" s="266"/>
      <c r="EMM99" s="261"/>
      <c r="EMN99" s="265"/>
      <c r="EMO99" s="266"/>
      <c r="EMP99" s="200"/>
      <c r="EMQ99" s="266"/>
      <c r="EMR99" s="261"/>
      <c r="EMS99" s="265"/>
      <c r="EMT99" s="266"/>
      <c r="EMU99" s="200"/>
      <c r="EMV99" s="266"/>
      <c r="EMW99" s="261"/>
      <c r="EMX99" s="265"/>
      <c r="EMY99" s="266"/>
      <c r="EMZ99" s="200"/>
      <c r="ENA99" s="266"/>
      <c r="ENB99" s="261"/>
      <c r="ENC99" s="265"/>
      <c r="END99" s="266"/>
      <c r="ENE99" s="200"/>
      <c r="ENF99" s="266"/>
      <c r="ENG99" s="261"/>
      <c r="ENH99" s="265"/>
      <c r="ENI99" s="266"/>
      <c r="ENJ99" s="200"/>
      <c r="ENK99" s="266"/>
      <c r="ENL99" s="261"/>
      <c r="ENM99" s="265"/>
      <c r="ENN99" s="266"/>
      <c r="ENO99" s="200"/>
      <c r="ENP99" s="266"/>
      <c r="ENQ99" s="261"/>
      <c r="ENR99" s="265"/>
      <c r="ENS99" s="266"/>
      <c r="ENT99" s="200"/>
      <c r="ENU99" s="266"/>
      <c r="ENV99" s="261"/>
      <c r="ENW99" s="265"/>
      <c r="ENX99" s="266"/>
      <c r="ENY99" s="200"/>
      <c r="ENZ99" s="266"/>
      <c r="EOA99" s="261"/>
      <c r="EOB99" s="265"/>
      <c r="EOC99" s="266"/>
      <c r="EOD99" s="200"/>
      <c r="EOE99" s="266"/>
      <c r="EOF99" s="261"/>
      <c r="EOG99" s="265"/>
      <c r="EOH99" s="266"/>
      <c r="EOI99" s="200"/>
      <c r="EOJ99" s="266"/>
      <c r="EOK99" s="261"/>
      <c r="EOL99" s="265"/>
      <c r="EOM99" s="266"/>
      <c r="EON99" s="200"/>
      <c r="EOO99" s="266"/>
      <c r="EOP99" s="261"/>
      <c r="EOQ99" s="265"/>
      <c r="EOR99" s="266"/>
      <c r="EOS99" s="200"/>
      <c r="EOT99" s="266"/>
      <c r="EOU99" s="261"/>
      <c r="EOV99" s="265"/>
      <c r="EOW99" s="266"/>
      <c r="EOX99" s="200"/>
      <c r="EOY99" s="266"/>
      <c r="EOZ99" s="261"/>
      <c r="EPA99" s="265"/>
      <c r="EPB99" s="266"/>
      <c r="EPC99" s="200"/>
      <c r="EPD99" s="266"/>
      <c r="EPE99" s="261"/>
      <c r="EPF99" s="265"/>
      <c r="EPG99" s="266"/>
      <c r="EPH99" s="200"/>
      <c r="EPI99" s="266"/>
      <c r="EPJ99" s="261"/>
      <c r="EPK99" s="265"/>
      <c r="EPL99" s="266"/>
      <c r="EPM99" s="200"/>
      <c r="EPN99" s="266"/>
      <c r="EPO99" s="261"/>
      <c r="EPP99" s="265"/>
      <c r="EPQ99" s="266"/>
      <c r="EPR99" s="200"/>
      <c r="EPS99" s="266"/>
      <c r="EPT99" s="261"/>
      <c r="EPU99" s="265"/>
      <c r="EPV99" s="266"/>
      <c r="EPW99" s="200"/>
      <c r="EPX99" s="266"/>
      <c r="EPY99" s="261"/>
      <c r="EPZ99" s="265"/>
      <c r="EQA99" s="266"/>
      <c r="EQB99" s="200"/>
      <c r="EQC99" s="266"/>
      <c r="EQD99" s="261"/>
      <c r="EQE99" s="265"/>
      <c r="EQF99" s="266"/>
      <c r="EQG99" s="200"/>
      <c r="EQH99" s="266"/>
      <c r="EQI99" s="261"/>
      <c r="EQJ99" s="265"/>
      <c r="EQK99" s="266"/>
      <c r="EQL99" s="200"/>
      <c r="EQM99" s="266"/>
      <c r="EQN99" s="261"/>
      <c r="EQO99" s="265"/>
      <c r="EQP99" s="266"/>
      <c r="EQQ99" s="200"/>
      <c r="EQR99" s="266"/>
      <c r="EQS99" s="261"/>
      <c r="EQT99" s="265"/>
      <c r="EQU99" s="266"/>
      <c r="EQV99" s="200"/>
      <c r="EQW99" s="266"/>
      <c r="EQX99" s="261"/>
      <c r="EQY99" s="265"/>
      <c r="EQZ99" s="266"/>
      <c r="ERA99" s="200"/>
      <c r="ERB99" s="266"/>
      <c r="ERC99" s="261"/>
      <c r="ERD99" s="265"/>
      <c r="ERE99" s="266"/>
      <c r="ERF99" s="200"/>
      <c r="ERG99" s="266"/>
      <c r="ERH99" s="261"/>
      <c r="ERI99" s="265"/>
      <c r="ERJ99" s="266"/>
      <c r="ERK99" s="200"/>
      <c r="ERL99" s="266"/>
      <c r="ERM99" s="261"/>
      <c r="ERN99" s="265"/>
      <c r="ERO99" s="266"/>
      <c r="ERP99" s="200"/>
      <c r="ERQ99" s="266"/>
      <c r="ERR99" s="261"/>
      <c r="ERS99" s="265"/>
      <c r="ERT99" s="266"/>
      <c r="ERU99" s="200"/>
      <c r="ERV99" s="266"/>
      <c r="ERW99" s="261"/>
      <c r="ERX99" s="265"/>
      <c r="ERY99" s="266"/>
      <c r="ERZ99" s="200"/>
      <c r="ESA99" s="266"/>
      <c r="ESB99" s="261"/>
      <c r="ESC99" s="265"/>
      <c r="ESD99" s="266"/>
      <c r="ESE99" s="200"/>
      <c r="ESF99" s="266"/>
      <c r="ESG99" s="261"/>
      <c r="ESH99" s="265"/>
      <c r="ESI99" s="266"/>
      <c r="ESJ99" s="200"/>
      <c r="ESK99" s="266"/>
      <c r="ESL99" s="261"/>
      <c r="ESM99" s="265"/>
      <c r="ESN99" s="266"/>
      <c r="ESO99" s="200"/>
      <c r="ESP99" s="266"/>
      <c r="ESQ99" s="261"/>
      <c r="ESR99" s="265"/>
      <c r="ESS99" s="266"/>
      <c r="EST99" s="200"/>
      <c r="ESU99" s="266"/>
      <c r="ESV99" s="261"/>
      <c r="ESW99" s="265"/>
      <c r="ESX99" s="266"/>
      <c r="ESY99" s="200"/>
      <c r="ESZ99" s="266"/>
      <c r="ETA99" s="261"/>
      <c r="ETB99" s="265"/>
      <c r="ETC99" s="266"/>
      <c r="ETD99" s="200"/>
      <c r="ETE99" s="266"/>
      <c r="ETF99" s="261"/>
      <c r="ETG99" s="265"/>
      <c r="ETH99" s="266"/>
      <c r="ETI99" s="200"/>
      <c r="ETJ99" s="266"/>
      <c r="ETK99" s="261"/>
      <c r="ETL99" s="265"/>
      <c r="ETM99" s="266"/>
      <c r="ETN99" s="200"/>
      <c r="ETO99" s="266"/>
      <c r="ETP99" s="261"/>
      <c r="ETQ99" s="265"/>
      <c r="ETR99" s="266"/>
      <c r="ETS99" s="200"/>
      <c r="ETT99" s="266"/>
      <c r="ETU99" s="261"/>
      <c r="ETV99" s="265"/>
      <c r="ETW99" s="266"/>
      <c r="ETX99" s="200"/>
      <c r="ETY99" s="266"/>
      <c r="ETZ99" s="261"/>
      <c r="EUA99" s="265"/>
      <c r="EUB99" s="266"/>
      <c r="EUC99" s="200"/>
      <c r="EUD99" s="266"/>
      <c r="EUE99" s="261"/>
      <c r="EUF99" s="265"/>
      <c r="EUG99" s="266"/>
      <c r="EUH99" s="200"/>
      <c r="EUI99" s="266"/>
      <c r="EUJ99" s="261"/>
      <c r="EUK99" s="265"/>
      <c r="EUL99" s="266"/>
      <c r="EUM99" s="200"/>
      <c r="EUN99" s="266"/>
      <c r="EUO99" s="261"/>
      <c r="EUP99" s="265"/>
      <c r="EUQ99" s="266"/>
      <c r="EUR99" s="200"/>
      <c r="EUS99" s="266"/>
      <c r="EUT99" s="261"/>
      <c r="EUU99" s="265"/>
      <c r="EUV99" s="266"/>
      <c r="EUW99" s="200"/>
      <c r="EUX99" s="266"/>
      <c r="EUY99" s="261"/>
      <c r="EUZ99" s="265"/>
      <c r="EVA99" s="266"/>
      <c r="EVB99" s="200"/>
      <c r="EVC99" s="266"/>
      <c r="EVD99" s="261"/>
      <c r="EVE99" s="265"/>
      <c r="EVF99" s="266"/>
      <c r="EVG99" s="200"/>
      <c r="EVH99" s="266"/>
      <c r="EVI99" s="261"/>
      <c r="EVJ99" s="265"/>
      <c r="EVK99" s="266"/>
      <c r="EVL99" s="200"/>
      <c r="EVM99" s="266"/>
      <c r="EVN99" s="261"/>
      <c r="EVO99" s="265"/>
      <c r="EVP99" s="266"/>
      <c r="EVQ99" s="200"/>
      <c r="EVR99" s="266"/>
      <c r="EVS99" s="261"/>
      <c r="EVT99" s="265"/>
      <c r="EVU99" s="266"/>
      <c r="EVV99" s="200"/>
      <c r="EVW99" s="266"/>
      <c r="EVX99" s="261"/>
      <c r="EVY99" s="265"/>
      <c r="EVZ99" s="266"/>
      <c r="EWA99" s="200"/>
      <c r="EWB99" s="266"/>
      <c r="EWC99" s="261"/>
      <c r="EWD99" s="265"/>
      <c r="EWE99" s="266"/>
      <c r="EWF99" s="200"/>
      <c r="EWG99" s="266"/>
      <c r="EWH99" s="261"/>
      <c r="EWI99" s="265"/>
      <c r="EWJ99" s="266"/>
      <c r="EWK99" s="200"/>
      <c r="EWL99" s="266"/>
      <c r="EWM99" s="261"/>
      <c r="EWN99" s="265"/>
      <c r="EWO99" s="266"/>
      <c r="EWP99" s="200"/>
      <c r="EWQ99" s="266"/>
      <c r="EWR99" s="261"/>
      <c r="EWS99" s="265"/>
      <c r="EWT99" s="266"/>
      <c r="EWU99" s="200"/>
      <c r="EWV99" s="266"/>
      <c r="EWW99" s="261"/>
      <c r="EWX99" s="265"/>
      <c r="EWY99" s="266"/>
      <c r="EWZ99" s="200"/>
      <c r="EXA99" s="266"/>
      <c r="EXB99" s="261"/>
      <c r="EXC99" s="265"/>
      <c r="EXD99" s="266"/>
      <c r="EXE99" s="200"/>
      <c r="EXF99" s="266"/>
      <c r="EXG99" s="261"/>
      <c r="EXH99" s="265"/>
      <c r="EXI99" s="266"/>
      <c r="EXJ99" s="200"/>
      <c r="EXK99" s="266"/>
      <c r="EXL99" s="261"/>
      <c r="EXM99" s="265"/>
      <c r="EXN99" s="266"/>
      <c r="EXO99" s="200"/>
      <c r="EXP99" s="266"/>
      <c r="EXQ99" s="261"/>
      <c r="EXR99" s="265"/>
      <c r="EXS99" s="266"/>
      <c r="EXT99" s="200"/>
      <c r="EXU99" s="266"/>
      <c r="EXV99" s="261"/>
      <c r="EXW99" s="265"/>
      <c r="EXX99" s="266"/>
      <c r="EXY99" s="200"/>
      <c r="EXZ99" s="266"/>
      <c r="EYA99" s="261"/>
      <c r="EYB99" s="265"/>
      <c r="EYC99" s="266"/>
      <c r="EYD99" s="200"/>
      <c r="EYE99" s="266"/>
      <c r="EYF99" s="261"/>
      <c r="EYG99" s="265"/>
      <c r="EYH99" s="266"/>
      <c r="EYI99" s="200"/>
      <c r="EYJ99" s="266"/>
      <c r="EYK99" s="261"/>
      <c r="EYL99" s="265"/>
      <c r="EYM99" s="266"/>
      <c r="EYN99" s="200"/>
      <c r="EYO99" s="266"/>
      <c r="EYP99" s="261"/>
      <c r="EYQ99" s="265"/>
      <c r="EYR99" s="266"/>
      <c r="EYS99" s="200"/>
      <c r="EYT99" s="266"/>
      <c r="EYU99" s="261"/>
      <c r="EYV99" s="265"/>
      <c r="EYW99" s="266"/>
      <c r="EYX99" s="200"/>
      <c r="EYY99" s="266"/>
      <c r="EYZ99" s="261"/>
      <c r="EZA99" s="265"/>
      <c r="EZB99" s="266"/>
      <c r="EZC99" s="200"/>
      <c r="EZD99" s="266"/>
      <c r="EZE99" s="261"/>
      <c r="EZF99" s="265"/>
      <c r="EZG99" s="266"/>
      <c r="EZH99" s="200"/>
      <c r="EZI99" s="266"/>
      <c r="EZJ99" s="261"/>
      <c r="EZK99" s="265"/>
      <c r="EZL99" s="266"/>
      <c r="EZM99" s="200"/>
      <c r="EZN99" s="266"/>
      <c r="EZO99" s="261"/>
      <c r="EZP99" s="265"/>
      <c r="EZQ99" s="266"/>
      <c r="EZR99" s="200"/>
      <c r="EZS99" s="266"/>
      <c r="EZT99" s="261"/>
      <c r="EZU99" s="265"/>
      <c r="EZV99" s="266"/>
      <c r="EZW99" s="200"/>
      <c r="EZX99" s="266"/>
      <c r="EZY99" s="261"/>
      <c r="EZZ99" s="265"/>
      <c r="FAA99" s="266"/>
      <c r="FAB99" s="200"/>
      <c r="FAC99" s="266"/>
      <c r="FAD99" s="261"/>
      <c r="FAE99" s="265"/>
      <c r="FAF99" s="266"/>
      <c r="FAG99" s="200"/>
      <c r="FAH99" s="266"/>
      <c r="FAI99" s="261"/>
      <c r="FAJ99" s="265"/>
      <c r="FAK99" s="266"/>
      <c r="FAL99" s="200"/>
      <c r="FAM99" s="266"/>
      <c r="FAN99" s="261"/>
      <c r="FAO99" s="265"/>
      <c r="FAP99" s="266"/>
      <c r="FAQ99" s="200"/>
      <c r="FAR99" s="266"/>
      <c r="FAS99" s="261"/>
      <c r="FAT99" s="265"/>
      <c r="FAU99" s="266"/>
      <c r="FAV99" s="200"/>
      <c r="FAW99" s="266"/>
      <c r="FAX99" s="261"/>
      <c r="FAY99" s="265"/>
      <c r="FAZ99" s="266"/>
      <c r="FBA99" s="200"/>
      <c r="FBB99" s="266"/>
      <c r="FBC99" s="261"/>
      <c r="FBD99" s="265"/>
      <c r="FBE99" s="266"/>
      <c r="FBF99" s="200"/>
      <c r="FBG99" s="266"/>
      <c r="FBH99" s="261"/>
      <c r="FBI99" s="265"/>
      <c r="FBJ99" s="266"/>
      <c r="FBK99" s="200"/>
      <c r="FBL99" s="266"/>
      <c r="FBM99" s="261"/>
      <c r="FBN99" s="265"/>
      <c r="FBO99" s="266"/>
      <c r="FBP99" s="200"/>
      <c r="FBQ99" s="266"/>
      <c r="FBR99" s="261"/>
      <c r="FBS99" s="265"/>
      <c r="FBT99" s="266"/>
      <c r="FBU99" s="200"/>
      <c r="FBV99" s="266"/>
      <c r="FBW99" s="261"/>
      <c r="FBX99" s="265"/>
      <c r="FBY99" s="266"/>
      <c r="FBZ99" s="200"/>
      <c r="FCA99" s="266"/>
      <c r="FCB99" s="261"/>
      <c r="FCC99" s="265"/>
      <c r="FCD99" s="266"/>
      <c r="FCE99" s="200"/>
      <c r="FCF99" s="266"/>
      <c r="FCG99" s="261"/>
      <c r="FCH99" s="265"/>
      <c r="FCI99" s="266"/>
      <c r="FCJ99" s="200"/>
      <c r="FCK99" s="266"/>
      <c r="FCL99" s="261"/>
      <c r="FCM99" s="265"/>
      <c r="FCN99" s="266"/>
      <c r="FCO99" s="200"/>
      <c r="FCP99" s="266"/>
      <c r="FCQ99" s="261"/>
      <c r="FCR99" s="265"/>
      <c r="FCS99" s="266"/>
      <c r="FCT99" s="200"/>
      <c r="FCU99" s="266"/>
      <c r="FCV99" s="261"/>
      <c r="FCW99" s="265"/>
      <c r="FCX99" s="266"/>
      <c r="FCY99" s="200"/>
      <c r="FCZ99" s="266"/>
      <c r="FDA99" s="261"/>
      <c r="FDB99" s="265"/>
      <c r="FDC99" s="266"/>
      <c r="FDD99" s="200"/>
      <c r="FDE99" s="266"/>
      <c r="FDF99" s="261"/>
      <c r="FDG99" s="265"/>
      <c r="FDH99" s="266"/>
      <c r="FDI99" s="200"/>
      <c r="FDJ99" s="266"/>
      <c r="FDK99" s="261"/>
      <c r="FDL99" s="265"/>
      <c r="FDM99" s="266"/>
      <c r="FDN99" s="200"/>
      <c r="FDO99" s="266"/>
      <c r="FDP99" s="261"/>
      <c r="FDQ99" s="265"/>
      <c r="FDR99" s="266"/>
      <c r="FDS99" s="200"/>
      <c r="FDT99" s="266"/>
      <c r="FDU99" s="261"/>
      <c r="FDV99" s="265"/>
      <c r="FDW99" s="266"/>
      <c r="FDX99" s="200"/>
      <c r="FDY99" s="266"/>
      <c r="FDZ99" s="261"/>
      <c r="FEA99" s="265"/>
      <c r="FEB99" s="266"/>
      <c r="FEC99" s="200"/>
      <c r="FED99" s="266"/>
      <c r="FEE99" s="261"/>
      <c r="FEF99" s="265"/>
      <c r="FEG99" s="266"/>
      <c r="FEH99" s="200"/>
      <c r="FEI99" s="266"/>
      <c r="FEJ99" s="261"/>
      <c r="FEK99" s="265"/>
      <c r="FEL99" s="266"/>
      <c r="FEM99" s="200"/>
      <c r="FEN99" s="266"/>
      <c r="FEO99" s="261"/>
      <c r="FEP99" s="265"/>
      <c r="FEQ99" s="266"/>
      <c r="FER99" s="200"/>
      <c r="FES99" s="266"/>
      <c r="FET99" s="261"/>
      <c r="FEU99" s="265"/>
      <c r="FEV99" s="266"/>
      <c r="FEW99" s="200"/>
      <c r="FEX99" s="266"/>
      <c r="FEY99" s="261"/>
      <c r="FEZ99" s="265"/>
      <c r="FFA99" s="266"/>
      <c r="FFB99" s="200"/>
      <c r="FFC99" s="266"/>
      <c r="FFD99" s="261"/>
      <c r="FFE99" s="265"/>
      <c r="FFF99" s="266"/>
      <c r="FFG99" s="200"/>
      <c r="FFH99" s="266"/>
      <c r="FFI99" s="261"/>
      <c r="FFJ99" s="265"/>
      <c r="FFK99" s="266"/>
      <c r="FFL99" s="200"/>
      <c r="FFM99" s="266"/>
      <c r="FFN99" s="261"/>
      <c r="FFO99" s="265"/>
      <c r="FFP99" s="266"/>
      <c r="FFQ99" s="200"/>
      <c r="FFR99" s="266"/>
      <c r="FFS99" s="261"/>
      <c r="FFT99" s="265"/>
      <c r="FFU99" s="266"/>
      <c r="FFV99" s="200"/>
      <c r="FFW99" s="266"/>
      <c r="FFX99" s="261"/>
      <c r="FFY99" s="265"/>
      <c r="FFZ99" s="266"/>
      <c r="FGA99" s="200"/>
      <c r="FGB99" s="266"/>
      <c r="FGC99" s="261"/>
      <c r="FGD99" s="265"/>
      <c r="FGE99" s="266"/>
      <c r="FGF99" s="200"/>
      <c r="FGG99" s="266"/>
      <c r="FGH99" s="261"/>
      <c r="FGI99" s="265"/>
      <c r="FGJ99" s="266"/>
      <c r="FGK99" s="200"/>
      <c r="FGL99" s="266"/>
      <c r="FGM99" s="261"/>
      <c r="FGN99" s="265"/>
      <c r="FGO99" s="266"/>
      <c r="FGP99" s="200"/>
      <c r="FGQ99" s="266"/>
      <c r="FGR99" s="261"/>
      <c r="FGS99" s="265"/>
      <c r="FGT99" s="266"/>
      <c r="FGU99" s="200"/>
      <c r="FGV99" s="266"/>
      <c r="FGW99" s="261"/>
      <c r="FGX99" s="265"/>
      <c r="FGY99" s="266"/>
      <c r="FGZ99" s="200"/>
      <c r="FHA99" s="266"/>
      <c r="FHB99" s="261"/>
      <c r="FHC99" s="265"/>
      <c r="FHD99" s="266"/>
      <c r="FHE99" s="200"/>
      <c r="FHF99" s="266"/>
      <c r="FHG99" s="261"/>
      <c r="FHH99" s="265"/>
      <c r="FHI99" s="266"/>
      <c r="FHJ99" s="200"/>
      <c r="FHK99" s="266"/>
      <c r="FHL99" s="261"/>
      <c r="FHM99" s="265"/>
      <c r="FHN99" s="266"/>
      <c r="FHO99" s="200"/>
      <c r="FHP99" s="266"/>
      <c r="FHQ99" s="261"/>
      <c r="FHR99" s="265"/>
      <c r="FHS99" s="266"/>
      <c r="FHT99" s="200"/>
      <c r="FHU99" s="266"/>
      <c r="FHV99" s="261"/>
      <c r="FHW99" s="265"/>
      <c r="FHX99" s="266"/>
      <c r="FHY99" s="200"/>
      <c r="FHZ99" s="266"/>
      <c r="FIA99" s="261"/>
      <c r="FIB99" s="265"/>
      <c r="FIC99" s="266"/>
      <c r="FID99" s="200"/>
      <c r="FIE99" s="266"/>
      <c r="FIF99" s="261"/>
      <c r="FIG99" s="265"/>
      <c r="FIH99" s="266"/>
      <c r="FII99" s="200"/>
      <c r="FIJ99" s="266"/>
      <c r="FIK99" s="261"/>
      <c r="FIL99" s="265"/>
      <c r="FIM99" s="266"/>
      <c r="FIN99" s="200"/>
      <c r="FIO99" s="266"/>
      <c r="FIP99" s="261"/>
      <c r="FIQ99" s="265"/>
      <c r="FIR99" s="266"/>
      <c r="FIS99" s="200"/>
      <c r="FIT99" s="266"/>
      <c r="FIU99" s="261"/>
      <c r="FIV99" s="265"/>
      <c r="FIW99" s="266"/>
      <c r="FIX99" s="200"/>
      <c r="FIY99" s="266"/>
      <c r="FIZ99" s="261"/>
      <c r="FJA99" s="265"/>
      <c r="FJB99" s="266"/>
      <c r="FJC99" s="200"/>
      <c r="FJD99" s="266"/>
      <c r="FJE99" s="261"/>
      <c r="FJF99" s="265"/>
      <c r="FJG99" s="266"/>
      <c r="FJH99" s="200"/>
      <c r="FJI99" s="266"/>
      <c r="FJJ99" s="261"/>
      <c r="FJK99" s="265"/>
      <c r="FJL99" s="266"/>
      <c r="FJM99" s="200"/>
      <c r="FJN99" s="266"/>
      <c r="FJO99" s="261"/>
      <c r="FJP99" s="265"/>
      <c r="FJQ99" s="266"/>
      <c r="FJR99" s="200"/>
      <c r="FJS99" s="266"/>
      <c r="FJT99" s="261"/>
      <c r="FJU99" s="265"/>
      <c r="FJV99" s="266"/>
      <c r="FJW99" s="200"/>
      <c r="FJX99" s="266"/>
      <c r="FJY99" s="261"/>
      <c r="FJZ99" s="265"/>
      <c r="FKA99" s="266"/>
      <c r="FKB99" s="200"/>
      <c r="FKC99" s="266"/>
      <c r="FKD99" s="261"/>
      <c r="FKE99" s="265"/>
      <c r="FKF99" s="266"/>
      <c r="FKG99" s="200"/>
      <c r="FKH99" s="266"/>
      <c r="FKI99" s="261"/>
      <c r="FKJ99" s="265"/>
      <c r="FKK99" s="266"/>
      <c r="FKL99" s="200"/>
      <c r="FKM99" s="266"/>
      <c r="FKN99" s="261"/>
      <c r="FKO99" s="265"/>
      <c r="FKP99" s="266"/>
      <c r="FKQ99" s="200"/>
      <c r="FKR99" s="266"/>
      <c r="FKS99" s="261"/>
      <c r="FKT99" s="265"/>
      <c r="FKU99" s="266"/>
      <c r="FKV99" s="200"/>
      <c r="FKW99" s="266"/>
      <c r="FKX99" s="261"/>
      <c r="FKY99" s="265"/>
      <c r="FKZ99" s="266"/>
      <c r="FLA99" s="200"/>
      <c r="FLB99" s="266"/>
      <c r="FLC99" s="261"/>
      <c r="FLD99" s="265"/>
      <c r="FLE99" s="266"/>
      <c r="FLF99" s="200"/>
      <c r="FLG99" s="266"/>
      <c r="FLH99" s="261"/>
      <c r="FLI99" s="265"/>
      <c r="FLJ99" s="266"/>
      <c r="FLK99" s="200"/>
      <c r="FLL99" s="266"/>
      <c r="FLM99" s="261"/>
      <c r="FLN99" s="265"/>
      <c r="FLO99" s="266"/>
      <c r="FLP99" s="200"/>
      <c r="FLQ99" s="266"/>
      <c r="FLR99" s="261"/>
      <c r="FLS99" s="265"/>
      <c r="FLT99" s="266"/>
      <c r="FLU99" s="200"/>
      <c r="FLV99" s="266"/>
      <c r="FLW99" s="261"/>
      <c r="FLX99" s="265"/>
      <c r="FLY99" s="266"/>
      <c r="FLZ99" s="200"/>
      <c r="FMA99" s="266"/>
      <c r="FMB99" s="261"/>
      <c r="FMC99" s="265"/>
      <c r="FMD99" s="266"/>
      <c r="FME99" s="200"/>
      <c r="FMF99" s="266"/>
      <c r="FMG99" s="261"/>
      <c r="FMH99" s="265"/>
      <c r="FMI99" s="266"/>
      <c r="FMJ99" s="200"/>
      <c r="FMK99" s="266"/>
      <c r="FML99" s="261"/>
      <c r="FMM99" s="265"/>
      <c r="FMN99" s="266"/>
      <c r="FMO99" s="200"/>
      <c r="FMP99" s="266"/>
      <c r="FMQ99" s="261"/>
      <c r="FMR99" s="265"/>
      <c r="FMS99" s="266"/>
      <c r="FMT99" s="200"/>
      <c r="FMU99" s="266"/>
      <c r="FMV99" s="261"/>
      <c r="FMW99" s="265"/>
      <c r="FMX99" s="266"/>
      <c r="FMY99" s="200"/>
      <c r="FMZ99" s="266"/>
      <c r="FNA99" s="261"/>
      <c r="FNB99" s="265"/>
      <c r="FNC99" s="266"/>
      <c r="FND99" s="200"/>
      <c r="FNE99" s="266"/>
      <c r="FNF99" s="261"/>
      <c r="FNG99" s="265"/>
      <c r="FNH99" s="266"/>
      <c r="FNI99" s="200"/>
      <c r="FNJ99" s="266"/>
      <c r="FNK99" s="261"/>
      <c r="FNL99" s="265"/>
      <c r="FNM99" s="266"/>
      <c r="FNN99" s="200"/>
      <c r="FNO99" s="266"/>
      <c r="FNP99" s="261"/>
      <c r="FNQ99" s="265"/>
      <c r="FNR99" s="266"/>
      <c r="FNS99" s="200"/>
      <c r="FNT99" s="266"/>
      <c r="FNU99" s="261"/>
      <c r="FNV99" s="265"/>
      <c r="FNW99" s="266"/>
      <c r="FNX99" s="200"/>
      <c r="FNY99" s="266"/>
      <c r="FNZ99" s="261"/>
      <c r="FOA99" s="265"/>
      <c r="FOB99" s="266"/>
      <c r="FOC99" s="200"/>
      <c r="FOD99" s="266"/>
      <c r="FOE99" s="261"/>
      <c r="FOF99" s="265"/>
      <c r="FOG99" s="266"/>
      <c r="FOH99" s="200"/>
      <c r="FOI99" s="266"/>
      <c r="FOJ99" s="261"/>
      <c r="FOK99" s="265"/>
      <c r="FOL99" s="266"/>
      <c r="FOM99" s="200"/>
      <c r="FON99" s="266"/>
      <c r="FOO99" s="261"/>
      <c r="FOP99" s="265"/>
      <c r="FOQ99" s="266"/>
      <c r="FOR99" s="200"/>
      <c r="FOS99" s="266"/>
      <c r="FOT99" s="261"/>
      <c r="FOU99" s="265"/>
      <c r="FOV99" s="266"/>
      <c r="FOW99" s="200"/>
      <c r="FOX99" s="266"/>
      <c r="FOY99" s="261"/>
      <c r="FOZ99" s="265"/>
      <c r="FPA99" s="266"/>
      <c r="FPB99" s="200"/>
      <c r="FPC99" s="266"/>
      <c r="FPD99" s="261"/>
      <c r="FPE99" s="265"/>
      <c r="FPF99" s="266"/>
      <c r="FPG99" s="200"/>
      <c r="FPH99" s="266"/>
      <c r="FPI99" s="261"/>
      <c r="FPJ99" s="265"/>
      <c r="FPK99" s="266"/>
      <c r="FPL99" s="200"/>
      <c r="FPM99" s="266"/>
      <c r="FPN99" s="261"/>
      <c r="FPO99" s="265"/>
      <c r="FPP99" s="266"/>
      <c r="FPQ99" s="200"/>
      <c r="FPR99" s="266"/>
      <c r="FPS99" s="261"/>
      <c r="FPT99" s="265"/>
      <c r="FPU99" s="266"/>
      <c r="FPV99" s="200"/>
      <c r="FPW99" s="266"/>
      <c r="FPX99" s="261"/>
      <c r="FPY99" s="265"/>
      <c r="FPZ99" s="266"/>
      <c r="FQA99" s="200"/>
      <c r="FQB99" s="266"/>
      <c r="FQC99" s="261"/>
      <c r="FQD99" s="265"/>
      <c r="FQE99" s="266"/>
      <c r="FQF99" s="200"/>
      <c r="FQG99" s="266"/>
      <c r="FQH99" s="261"/>
      <c r="FQI99" s="265"/>
      <c r="FQJ99" s="266"/>
      <c r="FQK99" s="200"/>
      <c r="FQL99" s="266"/>
      <c r="FQM99" s="261"/>
      <c r="FQN99" s="265"/>
      <c r="FQO99" s="266"/>
      <c r="FQP99" s="200"/>
      <c r="FQQ99" s="266"/>
      <c r="FQR99" s="261"/>
      <c r="FQS99" s="265"/>
      <c r="FQT99" s="266"/>
      <c r="FQU99" s="200"/>
      <c r="FQV99" s="266"/>
      <c r="FQW99" s="261"/>
      <c r="FQX99" s="265"/>
      <c r="FQY99" s="266"/>
      <c r="FQZ99" s="200"/>
      <c r="FRA99" s="266"/>
      <c r="FRB99" s="261"/>
      <c r="FRC99" s="265"/>
      <c r="FRD99" s="266"/>
      <c r="FRE99" s="200"/>
      <c r="FRF99" s="266"/>
      <c r="FRG99" s="261"/>
      <c r="FRH99" s="265"/>
      <c r="FRI99" s="266"/>
      <c r="FRJ99" s="200"/>
      <c r="FRK99" s="266"/>
      <c r="FRL99" s="261"/>
      <c r="FRM99" s="265"/>
      <c r="FRN99" s="266"/>
      <c r="FRO99" s="200"/>
      <c r="FRP99" s="266"/>
      <c r="FRQ99" s="261"/>
      <c r="FRR99" s="265"/>
      <c r="FRS99" s="266"/>
      <c r="FRT99" s="200"/>
      <c r="FRU99" s="266"/>
      <c r="FRV99" s="261"/>
      <c r="FRW99" s="265"/>
      <c r="FRX99" s="266"/>
      <c r="FRY99" s="200"/>
      <c r="FRZ99" s="266"/>
      <c r="FSA99" s="261"/>
      <c r="FSB99" s="265"/>
      <c r="FSC99" s="266"/>
      <c r="FSD99" s="200"/>
      <c r="FSE99" s="266"/>
      <c r="FSF99" s="261"/>
      <c r="FSG99" s="265"/>
      <c r="FSH99" s="266"/>
      <c r="FSI99" s="200"/>
      <c r="FSJ99" s="266"/>
      <c r="FSK99" s="261"/>
      <c r="FSL99" s="265"/>
      <c r="FSM99" s="266"/>
      <c r="FSN99" s="200"/>
      <c r="FSO99" s="266"/>
      <c r="FSP99" s="261"/>
      <c r="FSQ99" s="265"/>
      <c r="FSR99" s="266"/>
      <c r="FSS99" s="200"/>
      <c r="FST99" s="266"/>
      <c r="FSU99" s="261"/>
      <c r="FSV99" s="265"/>
      <c r="FSW99" s="266"/>
      <c r="FSX99" s="200"/>
      <c r="FSY99" s="266"/>
      <c r="FSZ99" s="261"/>
      <c r="FTA99" s="265"/>
      <c r="FTB99" s="266"/>
      <c r="FTC99" s="200"/>
      <c r="FTD99" s="266"/>
      <c r="FTE99" s="261"/>
      <c r="FTF99" s="265"/>
      <c r="FTG99" s="266"/>
      <c r="FTH99" s="200"/>
      <c r="FTI99" s="266"/>
      <c r="FTJ99" s="261"/>
      <c r="FTK99" s="265"/>
      <c r="FTL99" s="266"/>
      <c r="FTM99" s="200"/>
      <c r="FTN99" s="266"/>
      <c r="FTO99" s="261"/>
      <c r="FTP99" s="265"/>
      <c r="FTQ99" s="266"/>
      <c r="FTR99" s="200"/>
      <c r="FTS99" s="266"/>
      <c r="FTT99" s="261"/>
      <c r="FTU99" s="265"/>
      <c r="FTV99" s="266"/>
      <c r="FTW99" s="200"/>
      <c r="FTX99" s="266"/>
      <c r="FTY99" s="261"/>
      <c r="FTZ99" s="265"/>
      <c r="FUA99" s="266"/>
      <c r="FUB99" s="200"/>
      <c r="FUC99" s="266"/>
      <c r="FUD99" s="261"/>
      <c r="FUE99" s="265"/>
      <c r="FUF99" s="266"/>
      <c r="FUG99" s="200"/>
      <c r="FUH99" s="266"/>
      <c r="FUI99" s="261"/>
      <c r="FUJ99" s="265"/>
      <c r="FUK99" s="266"/>
      <c r="FUL99" s="200"/>
      <c r="FUM99" s="266"/>
      <c r="FUN99" s="261"/>
      <c r="FUO99" s="265"/>
      <c r="FUP99" s="266"/>
      <c r="FUQ99" s="200"/>
      <c r="FUR99" s="266"/>
      <c r="FUS99" s="261"/>
      <c r="FUT99" s="265"/>
      <c r="FUU99" s="266"/>
      <c r="FUV99" s="200"/>
      <c r="FUW99" s="266"/>
      <c r="FUX99" s="261"/>
      <c r="FUY99" s="265"/>
      <c r="FUZ99" s="266"/>
      <c r="FVA99" s="200"/>
      <c r="FVB99" s="266"/>
      <c r="FVC99" s="261"/>
      <c r="FVD99" s="265"/>
      <c r="FVE99" s="266"/>
      <c r="FVF99" s="200"/>
      <c r="FVG99" s="266"/>
      <c r="FVH99" s="261"/>
      <c r="FVI99" s="265"/>
      <c r="FVJ99" s="266"/>
      <c r="FVK99" s="200"/>
      <c r="FVL99" s="266"/>
      <c r="FVM99" s="261"/>
      <c r="FVN99" s="265"/>
      <c r="FVO99" s="266"/>
      <c r="FVP99" s="200"/>
      <c r="FVQ99" s="266"/>
      <c r="FVR99" s="261"/>
      <c r="FVS99" s="265"/>
      <c r="FVT99" s="266"/>
      <c r="FVU99" s="200"/>
      <c r="FVV99" s="266"/>
      <c r="FVW99" s="261"/>
      <c r="FVX99" s="265"/>
      <c r="FVY99" s="266"/>
      <c r="FVZ99" s="200"/>
      <c r="FWA99" s="266"/>
      <c r="FWB99" s="261"/>
      <c r="FWC99" s="265"/>
      <c r="FWD99" s="266"/>
      <c r="FWE99" s="200"/>
      <c r="FWF99" s="266"/>
      <c r="FWG99" s="261"/>
      <c r="FWH99" s="265"/>
      <c r="FWI99" s="266"/>
      <c r="FWJ99" s="200"/>
      <c r="FWK99" s="266"/>
      <c r="FWL99" s="261"/>
      <c r="FWM99" s="265"/>
      <c r="FWN99" s="266"/>
      <c r="FWO99" s="200"/>
      <c r="FWP99" s="266"/>
      <c r="FWQ99" s="261"/>
      <c r="FWR99" s="265"/>
      <c r="FWS99" s="266"/>
      <c r="FWT99" s="200"/>
      <c r="FWU99" s="266"/>
      <c r="FWV99" s="261"/>
      <c r="FWW99" s="265"/>
      <c r="FWX99" s="266"/>
      <c r="FWY99" s="200"/>
      <c r="FWZ99" s="266"/>
      <c r="FXA99" s="261"/>
      <c r="FXB99" s="265"/>
      <c r="FXC99" s="266"/>
      <c r="FXD99" s="200"/>
      <c r="FXE99" s="266"/>
      <c r="FXF99" s="261"/>
      <c r="FXG99" s="265"/>
      <c r="FXH99" s="266"/>
      <c r="FXI99" s="200"/>
      <c r="FXJ99" s="266"/>
      <c r="FXK99" s="261"/>
      <c r="FXL99" s="265"/>
      <c r="FXM99" s="266"/>
      <c r="FXN99" s="200"/>
      <c r="FXO99" s="266"/>
      <c r="FXP99" s="261"/>
      <c r="FXQ99" s="265"/>
      <c r="FXR99" s="266"/>
      <c r="FXS99" s="200"/>
      <c r="FXT99" s="266"/>
      <c r="FXU99" s="261"/>
      <c r="FXV99" s="265"/>
      <c r="FXW99" s="266"/>
      <c r="FXX99" s="200"/>
      <c r="FXY99" s="266"/>
      <c r="FXZ99" s="261"/>
      <c r="FYA99" s="265"/>
      <c r="FYB99" s="266"/>
      <c r="FYC99" s="200"/>
      <c r="FYD99" s="266"/>
      <c r="FYE99" s="261"/>
      <c r="FYF99" s="265"/>
      <c r="FYG99" s="266"/>
      <c r="FYH99" s="200"/>
      <c r="FYI99" s="266"/>
      <c r="FYJ99" s="261"/>
      <c r="FYK99" s="265"/>
      <c r="FYL99" s="266"/>
      <c r="FYM99" s="200"/>
      <c r="FYN99" s="266"/>
      <c r="FYO99" s="261"/>
      <c r="FYP99" s="265"/>
      <c r="FYQ99" s="266"/>
      <c r="FYR99" s="200"/>
      <c r="FYS99" s="266"/>
      <c r="FYT99" s="261"/>
      <c r="FYU99" s="265"/>
      <c r="FYV99" s="266"/>
      <c r="FYW99" s="200"/>
      <c r="FYX99" s="266"/>
      <c r="FYY99" s="261"/>
      <c r="FYZ99" s="265"/>
      <c r="FZA99" s="266"/>
      <c r="FZB99" s="200"/>
      <c r="FZC99" s="266"/>
      <c r="FZD99" s="261"/>
      <c r="FZE99" s="265"/>
      <c r="FZF99" s="266"/>
      <c r="FZG99" s="200"/>
      <c r="FZH99" s="266"/>
      <c r="FZI99" s="261"/>
      <c r="FZJ99" s="265"/>
      <c r="FZK99" s="266"/>
      <c r="FZL99" s="200"/>
      <c r="FZM99" s="266"/>
      <c r="FZN99" s="261"/>
      <c r="FZO99" s="265"/>
      <c r="FZP99" s="266"/>
      <c r="FZQ99" s="200"/>
      <c r="FZR99" s="266"/>
      <c r="FZS99" s="261"/>
      <c r="FZT99" s="265"/>
      <c r="FZU99" s="266"/>
      <c r="FZV99" s="200"/>
      <c r="FZW99" s="266"/>
      <c r="FZX99" s="261"/>
      <c r="FZY99" s="265"/>
      <c r="FZZ99" s="266"/>
      <c r="GAA99" s="200"/>
      <c r="GAB99" s="266"/>
      <c r="GAC99" s="261"/>
      <c r="GAD99" s="265"/>
      <c r="GAE99" s="266"/>
      <c r="GAF99" s="200"/>
      <c r="GAG99" s="266"/>
      <c r="GAH99" s="261"/>
      <c r="GAI99" s="265"/>
      <c r="GAJ99" s="266"/>
      <c r="GAK99" s="200"/>
      <c r="GAL99" s="266"/>
      <c r="GAM99" s="261"/>
      <c r="GAN99" s="265"/>
      <c r="GAO99" s="266"/>
      <c r="GAP99" s="200"/>
      <c r="GAQ99" s="266"/>
      <c r="GAR99" s="261"/>
      <c r="GAS99" s="265"/>
      <c r="GAT99" s="266"/>
      <c r="GAU99" s="200"/>
      <c r="GAV99" s="266"/>
      <c r="GAW99" s="261"/>
      <c r="GAX99" s="265"/>
      <c r="GAY99" s="266"/>
      <c r="GAZ99" s="200"/>
      <c r="GBA99" s="266"/>
      <c r="GBB99" s="261"/>
      <c r="GBC99" s="265"/>
      <c r="GBD99" s="266"/>
      <c r="GBE99" s="200"/>
      <c r="GBF99" s="266"/>
      <c r="GBG99" s="261"/>
      <c r="GBH99" s="265"/>
      <c r="GBI99" s="266"/>
      <c r="GBJ99" s="200"/>
      <c r="GBK99" s="266"/>
      <c r="GBL99" s="261"/>
      <c r="GBM99" s="265"/>
      <c r="GBN99" s="266"/>
      <c r="GBO99" s="200"/>
      <c r="GBP99" s="266"/>
      <c r="GBQ99" s="261"/>
      <c r="GBR99" s="265"/>
      <c r="GBS99" s="266"/>
      <c r="GBT99" s="200"/>
      <c r="GBU99" s="266"/>
      <c r="GBV99" s="261"/>
      <c r="GBW99" s="265"/>
      <c r="GBX99" s="266"/>
      <c r="GBY99" s="200"/>
      <c r="GBZ99" s="266"/>
      <c r="GCA99" s="261"/>
      <c r="GCB99" s="265"/>
      <c r="GCC99" s="266"/>
      <c r="GCD99" s="200"/>
      <c r="GCE99" s="266"/>
      <c r="GCF99" s="261"/>
      <c r="GCG99" s="265"/>
      <c r="GCH99" s="266"/>
      <c r="GCI99" s="200"/>
      <c r="GCJ99" s="266"/>
      <c r="GCK99" s="261"/>
      <c r="GCL99" s="265"/>
      <c r="GCM99" s="266"/>
      <c r="GCN99" s="200"/>
      <c r="GCO99" s="266"/>
      <c r="GCP99" s="261"/>
      <c r="GCQ99" s="265"/>
      <c r="GCR99" s="266"/>
      <c r="GCS99" s="200"/>
      <c r="GCT99" s="266"/>
      <c r="GCU99" s="261"/>
      <c r="GCV99" s="265"/>
      <c r="GCW99" s="266"/>
      <c r="GCX99" s="200"/>
      <c r="GCY99" s="266"/>
      <c r="GCZ99" s="261"/>
      <c r="GDA99" s="265"/>
      <c r="GDB99" s="266"/>
      <c r="GDC99" s="200"/>
      <c r="GDD99" s="266"/>
      <c r="GDE99" s="261"/>
      <c r="GDF99" s="265"/>
      <c r="GDG99" s="266"/>
      <c r="GDH99" s="200"/>
      <c r="GDI99" s="266"/>
      <c r="GDJ99" s="261"/>
      <c r="GDK99" s="265"/>
      <c r="GDL99" s="266"/>
      <c r="GDM99" s="200"/>
      <c r="GDN99" s="266"/>
      <c r="GDO99" s="261"/>
      <c r="GDP99" s="265"/>
      <c r="GDQ99" s="266"/>
      <c r="GDR99" s="200"/>
      <c r="GDS99" s="266"/>
      <c r="GDT99" s="261"/>
      <c r="GDU99" s="265"/>
      <c r="GDV99" s="266"/>
      <c r="GDW99" s="200"/>
      <c r="GDX99" s="266"/>
      <c r="GDY99" s="261"/>
      <c r="GDZ99" s="265"/>
      <c r="GEA99" s="266"/>
      <c r="GEB99" s="200"/>
      <c r="GEC99" s="266"/>
      <c r="GED99" s="261"/>
      <c r="GEE99" s="265"/>
      <c r="GEF99" s="266"/>
      <c r="GEG99" s="200"/>
      <c r="GEH99" s="266"/>
      <c r="GEI99" s="261"/>
      <c r="GEJ99" s="265"/>
      <c r="GEK99" s="266"/>
      <c r="GEL99" s="200"/>
      <c r="GEM99" s="266"/>
      <c r="GEN99" s="261"/>
      <c r="GEO99" s="265"/>
      <c r="GEP99" s="266"/>
      <c r="GEQ99" s="200"/>
      <c r="GER99" s="266"/>
      <c r="GES99" s="261"/>
      <c r="GET99" s="265"/>
      <c r="GEU99" s="266"/>
      <c r="GEV99" s="200"/>
      <c r="GEW99" s="266"/>
      <c r="GEX99" s="261"/>
      <c r="GEY99" s="265"/>
      <c r="GEZ99" s="266"/>
      <c r="GFA99" s="200"/>
      <c r="GFB99" s="266"/>
      <c r="GFC99" s="261"/>
      <c r="GFD99" s="265"/>
      <c r="GFE99" s="266"/>
      <c r="GFF99" s="200"/>
      <c r="GFG99" s="266"/>
      <c r="GFH99" s="261"/>
      <c r="GFI99" s="265"/>
      <c r="GFJ99" s="266"/>
      <c r="GFK99" s="200"/>
      <c r="GFL99" s="266"/>
      <c r="GFM99" s="261"/>
      <c r="GFN99" s="265"/>
      <c r="GFO99" s="266"/>
      <c r="GFP99" s="200"/>
      <c r="GFQ99" s="266"/>
      <c r="GFR99" s="261"/>
      <c r="GFS99" s="265"/>
      <c r="GFT99" s="266"/>
      <c r="GFU99" s="200"/>
      <c r="GFV99" s="266"/>
      <c r="GFW99" s="261"/>
      <c r="GFX99" s="265"/>
      <c r="GFY99" s="266"/>
      <c r="GFZ99" s="200"/>
      <c r="GGA99" s="266"/>
      <c r="GGB99" s="261"/>
      <c r="GGC99" s="265"/>
      <c r="GGD99" s="266"/>
      <c r="GGE99" s="200"/>
      <c r="GGF99" s="266"/>
      <c r="GGG99" s="261"/>
      <c r="GGH99" s="265"/>
      <c r="GGI99" s="266"/>
      <c r="GGJ99" s="200"/>
      <c r="GGK99" s="266"/>
      <c r="GGL99" s="261"/>
      <c r="GGM99" s="265"/>
      <c r="GGN99" s="266"/>
      <c r="GGO99" s="200"/>
      <c r="GGP99" s="266"/>
      <c r="GGQ99" s="261"/>
      <c r="GGR99" s="265"/>
      <c r="GGS99" s="266"/>
      <c r="GGT99" s="200"/>
      <c r="GGU99" s="266"/>
      <c r="GGV99" s="261"/>
      <c r="GGW99" s="265"/>
      <c r="GGX99" s="266"/>
      <c r="GGY99" s="200"/>
      <c r="GGZ99" s="266"/>
      <c r="GHA99" s="261"/>
      <c r="GHB99" s="265"/>
      <c r="GHC99" s="266"/>
      <c r="GHD99" s="200"/>
      <c r="GHE99" s="266"/>
      <c r="GHF99" s="261"/>
      <c r="GHG99" s="265"/>
      <c r="GHH99" s="266"/>
      <c r="GHI99" s="200"/>
      <c r="GHJ99" s="266"/>
      <c r="GHK99" s="261"/>
      <c r="GHL99" s="265"/>
      <c r="GHM99" s="266"/>
      <c r="GHN99" s="200"/>
      <c r="GHO99" s="266"/>
      <c r="GHP99" s="261"/>
      <c r="GHQ99" s="265"/>
      <c r="GHR99" s="266"/>
      <c r="GHS99" s="200"/>
      <c r="GHT99" s="266"/>
      <c r="GHU99" s="261"/>
      <c r="GHV99" s="265"/>
      <c r="GHW99" s="266"/>
      <c r="GHX99" s="200"/>
      <c r="GHY99" s="266"/>
      <c r="GHZ99" s="261"/>
      <c r="GIA99" s="265"/>
      <c r="GIB99" s="266"/>
      <c r="GIC99" s="200"/>
      <c r="GID99" s="266"/>
      <c r="GIE99" s="261"/>
      <c r="GIF99" s="265"/>
      <c r="GIG99" s="266"/>
      <c r="GIH99" s="200"/>
      <c r="GII99" s="266"/>
      <c r="GIJ99" s="261"/>
      <c r="GIK99" s="265"/>
      <c r="GIL99" s="266"/>
      <c r="GIM99" s="200"/>
      <c r="GIN99" s="266"/>
      <c r="GIO99" s="261"/>
      <c r="GIP99" s="265"/>
      <c r="GIQ99" s="266"/>
      <c r="GIR99" s="200"/>
      <c r="GIS99" s="266"/>
      <c r="GIT99" s="261"/>
      <c r="GIU99" s="265"/>
      <c r="GIV99" s="266"/>
      <c r="GIW99" s="200"/>
      <c r="GIX99" s="266"/>
      <c r="GIY99" s="261"/>
      <c r="GIZ99" s="265"/>
      <c r="GJA99" s="266"/>
      <c r="GJB99" s="200"/>
      <c r="GJC99" s="266"/>
      <c r="GJD99" s="261"/>
      <c r="GJE99" s="265"/>
      <c r="GJF99" s="266"/>
      <c r="GJG99" s="200"/>
      <c r="GJH99" s="266"/>
      <c r="GJI99" s="261"/>
      <c r="GJJ99" s="265"/>
      <c r="GJK99" s="266"/>
      <c r="GJL99" s="200"/>
      <c r="GJM99" s="266"/>
      <c r="GJN99" s="261"/>
      <c r="GJO99" s="265"/>
      <c r="GJP99" s="266"/>
      <c r="GJQ99" s="200"/>
      <c r="GJR99" s="266"/>
      <c r="GJS99" s="261"/>
      <c r="GJT99" s="265"/>
      <c r="GJU99" s="266"/>
      <c r="GJV99" s="200"/>
      <c r="GJW99" s="266"/>
      <c r="GJX99" s="261"/>
      <c r="GJY99" s="265"/>
      <c r="GJZ99" s="266"/>
      <c r="GKA99" s="200"/>
      <c r="GKB99" s="266"/>
      <c r="GKC99" s="261"/>
      <c r="GKD99" s="265"/>
      <c r="GKE99" s="266"/>
      <c r="GKF99" s="200"/>
      <c r="GKG99" s="266"/>
      <c r="GKH99" s="261"/>
      <c r="GKI99" s="265"/>
      <c r="GKJ99" s="266"/>
      <c r="GKK99" s="200"/>
      <c r="GKL99" s="266"/>
      <c r="GKM99" s="261"/>
      <c r="GKN99" s="265"/>
      <c r="GKO99" s="266"/>
      <c r="GKP99" s="200"/>
      <c r="GKQ99" s="266"/>
      <c r="GKR99" s="261"/>
      <c r="GKS99" s="265"/>
      <c r="GKT99" s="266"/>
      <c r="GKU99" s="200"/>
      <c r="GKV99" s="266"/>
      <c r="GKW99" s="261"/>
      <c r="GKX99" s="265"/>
      <c r="GKY99" s="266"/>
      <c r="GKZ99" s="200"/>
      <c r="GLA99" s="266"/>
      <c r="GLB99" s="261"/>
      <c r="GLC99" s="265"/>
      <c r="GLD99" s="266"/>
      <c r="GLE99" s="200"/>
      <c r="GLF99" s="266"/>
      <c r="GLG99" s="261"/>
      <c r="GLH99" s="265"/>
      <c r="GLI99" s="266"/>
      <c r="GLJ99" s="200"/>
      <c r="GLK99" s="266"/>
      <c r="GLL99" s="261"/>
      <c r="GLM99" s="265"/>
      <c r="GLN99" s="266"/>
      <c r="GLO99" s="200"/>
      <c r="GLP99" s="266"/>
      <c r="GLQ99" s="261"/>
      <c r="GLR99" s="265"/>
      <c r="GLS99" s="266"/>
      <c r="GLT99" s="200"/>
      <c r="GLU99" s="266"/>
      <c r="GLV99" s="261"/>
      <c r="GLW99" s="265"/>
      <c r="GLX99" s="266"/>
      <c r="GLY99" s="200"/>
      <c r="GLZ99" s="266"/>
      <c r="GMA99" s="261"/>
      <c r="GMB99" s="265"/>
      <c r="GMC99" s="266"/>
      <c r="GMD99" s="200"/>
      <c r="GME99" s="266"/>
      <c r="GMF99" s="261"/>
      <c r="GMG99" s="265"/>
      <c r="GMH99" s="266"/>
      <c r="GMI99" s="200"/>
      <c r="GMJ99" s="266"/>
      <c r="GMK99" s="261"/>
      <c r="GML99" s="265"/>
      <c r="GMM99" s="266"/>
      <c r="GMN99" s="200"/>
      <c r="GMO99" s="266"/>
      <c r="GMP99" s="261"/>
      <c r="GMQ99" s="265"/>
      <c r="GMR99" s="266"/>
      <c r="GMS99" s="200"/>
      <c r="GMT99" s="266"/>
      <c r="GMU99" s="261"/>
      <c r="GMV99" s="265"/>
      <c r="GMW99" s="266"/>
      <c r="GMX99" s="200"/>
      <c r="GMY99" s="266"/>
      <c r="GMZ99" s="261"/>
      <c r="GNA99" s="265"/>
      <c r="GNB99" s="266"/>
      <c r="GNC99" s="200"/>
      <c r="GND99" s="266"/>
      <c r="GNE99" s="261"/>
      <c r="GNF99" s="265"/>
      <c r="GNG99" s="266"/>
      <c r="GNH99" s="200"/>
      <c r="GNI99" s="266"/>
      <c r="GNJ99" s="261"/>
      <c r="GNK99" s="265"/>
      <c r="GNL99" s="266"/>
      <c r="GNM99" s="200"/>
      <c r="GNN99" s="266"/>
      <c r="GNO99" s="261"/>
      <c r="GNP99" s="265"/>
      <c r="GNQ99" s="266"/>
      <c r="GNR99" s="200"/>
      <c r="GNS99" s="266"/>
      <c r="GNT99" s="261"/>
      <c r="GNU99" s="265"/>
      <c r="GNV99" s="266"/>
      <c r="GNW99" s="200"/>
      <c r="GNX99" s="266"/>
      <c r="GNY99" s="261"/>
      <c r="GNZ99" s="265"/>
      <c r="GOA99" s="266"/>
      <c r="GOB99" s="200"/>
      <c r="GOC99" s="266"/>
      <c r="GOD99" s="261"/>
      <c r="GOE99" s="265"/>
      <c r="GOF99" s="266"/>
      <c r="GOG99" s="200"/>
      <c r="GOH99" s="266"/>
      <c r="GOI99" s="261"/>
      <c r="GOJ99" s="265"/>
      <c r="GOK99" s="266"/>
      <c r="GOL99" s="200"/>
      <c r="GOM99" s="266"/>
      <c r="GON99" s="261"/>
      <c r="GOO99" s="265"/>
      <c r="GOP99" s="266"/>
      <c r="GOQ99" s="200"/>
      <c r="GOR99" s="266"/>
      <c r="GOS99" s="261"/>
      <c r="GOT99" s="265"/>
      <c r="GOU99" s="266"/>
      <c r="GOV99" s="200"/>
      <c r="GOW99" s="266"/>
      <c r="GOX99" s="261"/>
      <c r="GOY99" s="265"/>
      <c r="GOZ99" s="266"/>
      <c r="GPA99" s="200"/>
      <c r="GPB99" s="266"/>
      <c r="GPC99" s="261"/>
      <c r="GPD99" s="265"/>
      <c r="GPE99" s="266"/>
      <c r="GPF99" s="200"/>
      <c r="GPG99" s="266"/>
      <c r="GPH99" s="261"/>
      <c r="GPI99" s="265"/>
      <c r="GPJ99" s="266"/>
      <c r="GPK99" s="200"/>
      <c r="GPL99" s="266"/>
      <c r="GPM99" s="261"/>
      <c r="GPN99" s="265"/>
      <c r="GPO99" s="266"/>
      <c r="GPP99" s="200"/>
      <c r="GPQ99" s="266"/>
      <c r="GPR99" s="261"/>
      <c r="GPS99" s="265"/>
      <c r="GPT99" s="266"/>
      <c r="GPU99" s="200"/>
      <c r="GPV99" s="266"/>
      <c r="GPW99" s="261"/>
      <c r="GPX99" s="265"/>
      <c r="GPY99" s="266"/>
      <c r="GPZ99" s="200"/>
      <c r="GQA99" s="266"/>
      <c r="GQB99" s="261"/>
      <c r="GQC99" s="265"/>
      <c r="GQD99" s="266"/>
      <c r="GQE99" s="200"/>
      <c r="GQF99" s="266"/>
      <c r="GQG99" s="261"/>
      <c r="GQH99" s="265"/>
      <c r="GQI99" s="266"/>
      <c r="GQJ99" s="200"/>
      <c r="GQK99" s="266"/>
      <c r="GQL99" s="261"/>
      <c r="GQM99" s="265"/>
      <c r="GQN99" s="266"/>
      <c r="GQO99" s="200"/>
      <c r="GQP99" s="266"/>
      <c r="GQQ99" s="261"/>
      <c r="GQR99" s="265"/>
      <c r="GQS99" s="266"/>
      <c r="GQT99" s="200"/>
      <c r="GQU99" s="266"/>
      <c r="GQV99" s="261"/>
      <c r="GQW99" s="265"/>
      <c r="GQX99" s="266"/>
      <c r="GQY99" s="200"/>
      <c r="GQZ99" s="266"/>
      <c r="GRA99" s="261"/>
      <c r="GRB99" s="265"/>
      <c r="GRC99" s="266"/>
      <c r="GRD99" s="200"/>
      <c r="GRE99" s="266"/>
      <c r="GRF99" s="261"/>
      <c r="GRG99" s="265"/>
      <c r="GRH99" s="266"/>
      <c r="GRI99" s="200"/>
      <c r="GRJ99" s="266"/>
      <c r="GRK99" s="261"/>
      <c r="GRL99" s="265"/>
      <c r="GRM99" s="266"/>
      <c r="GRN99" s="200"/>
      <c r="GRO99" s="266"/>
      <c r="GRP99" s="261"/>
      <c r="GRQ99" s="265"/>
      <c r="GRR99" s="266"/>
      <c r="GRS99" s="200"/>
      <c r="GRT99" s="266"/>
      <c r="GRU99" s="261"/>
      <c r="GRV99" s="265"/>
      <c r="GRW99" s="266"/>
      <c r="GRX99" s="200"/>
      <c r="GRY99" s="266"/>
      <c r="GRZ99" s="261"/>
      <c r="GSA99" s="265"/>
      <c r="GSB99" s="266"/>
      <c r="GSC99" s="200"/>
      <c r="GSD99" s="266"/>
      <c r="GSE99" s="261"/>
      <c r="GSF99" s="265"/>
      <c r="GSG99" s="266"/>
      <c r="GSH99" s="200"/>
      <c r="GSI99" s="266"/>
      <c r="GSJ99" s="261"/>
      <c r="GSK99" s="265"/>
      <c r="GSL99" s="266"/>
      <c r="GSM99" s="200"/>
      <c r="GSN99" s="266"/>
      <c r="GSO99" s="261"/>
      <c r="GSP99" s="265"/>
      <c r="GSQ99" s="266"/>
      <c r="GSR99" s="200"/>
      <c r="GSS99" s="266"/>
      <c r="GST99" s="261"/>
      <c r="GSU99" s="265"/>
      <c r="GSV99" s="266"/>
      <c r="GSW99" s="200"/>
      <c r="GSX99" s="266"/>
      <c r="GSY99" s="261"/>
      <c r="GSZ99" s="265"/>
      <c r="GTA99" s="266"/>
      <c r="GTB99" s="200"/>
      <c r="GTC99" s="266"/>
      <c r="GTD99" s="261"/>
      <c r="GTE99" s="265"/>
      <c r="GTF99" s="266"/>
      <c r="GTG99" s="200"/>
      <c r="GTH99" s="266"/>
      <c r="GTI99" s="261"/>
      <c r="GTJ99" s="265"/>
      <c r="GTK99" s="266"/>
      <c r="GTL99" s="200"/>
      <c r="GTM99" s="266"/>
      <c r="GTN99" s="261"/>
      <c r="GTO99" s="265"/>
      <c r="GTP99" s="266"/>
      <c r="GTQ99" s="200"/>
      <c r="GTR99" s="266"/>
      <c r="GTS99" s="261"/>
      <c r="GTT99" s="265"/>
      <c r="GTU99" s="266"/>
      <c r="GTV99" s="200"/>
      <c r="GTW99" s="266"/>
      <c r="GTX99" s="261"/>
      <c r="GTY99" s="265"/>
      <c r="GTZ99" s="266"/>
      <c r="GUA99" s="200"/>
      <c r="GUB99" s="266"/>
      <c r="GUC99" s="261"/>
      <c r="GUD99" s="265"/>
      <c r="GUE99" s="266"/>
      <c r="GUF99" s="200"/>
      <c r="GUG99" s="266"/>
      <c r="GUH99" s="261"/>
      <c r="GUI99" s="265"/>
      <c r="GUJ99" s="266"/>
      <c r="GUK99" s="200"/>
      <c r="GUL99" s="266"/>
      <c r="GUM99" s="261"/>
      <c r="GUN99" s="265"/>
      <c r="GUO99" s="266"/>
      <c r="GUP99" s="200"/>
      <c r="GUQ99" s="266"/>
      <c r="GUR99" s="261"/>
      <c r="GUS99" s="265"/>
      <c r="GUT99" s="266"/>
      <c r="GUU99" s="200"/>
      <c r="GUV99" s="266"/>
      <c r="GUW99" s="261"/>
      <c r="GUX99" s="265"/>
      <c r="GUY99" s="266"/>
      <c r="GUZ99" s="200"/>
      <c r="GVA99" s="266"/>
      <c r="GVB99" s="261"/>
      <c r="GVC99" s="265"/>
      <c r="GVD99" s="266"/>
      <c r="GVE99" s="200"/>
      <c r="GVF99" s="266"/>
      <c r="GVG99" s="261"/>
      <c r="GVH99" s="265"/>
      <c r="GVI99" s="266"/>
      <c r="GVJ99" s="200"/>
      <c r="GVK99" s="266"/>
      <c r="GVL99" s="261"/>
      <c r="GVM99" s="265"/>
      <c r="GVN99" s="266"/>
      <c r="GVO99" s="200"/>
      <c r="GVP99" s="266"/>
      <c r="GVQ99" s="261"/>
      <c r="GVR99" s="265"/>
      <c r="GVS99" s="266"/>
      <c r="GVT99" s="200"/>
      <c r="GVU99" s="266"/>
      <c r="GVV99" s="261"/>
      <c r="GVW99" s="265"/>
      <c r="GVX99" s="266"/>
      <c r="GVY99" s="200"/>
      <c r="GVZ99" s="266"/>
      <c r="GWA99" s="261"/>
      <c r="GWB99" s="265"/>
      <c r="GWC99" s="266"/>
      <c r="GWD99" s="200"/>
      <c r="GWE99" s="266"/>
      <c r="GWF99" s="261"/>
      <c r="GWG99" s="265"/>
      <c r="GWH99" s="266"/>
      <c r="GWI99" s="200"/>
      <c r="GWJ99" s="266"/>
      <c r="GWK99" s="261"/>
      <c r="GWL99" s="265"/>
      <c r="GWM99" s="266"/>
      <c r="GWN99" s="200"/>
      <c r="GWO99" s="266"/>
      <c r="GWP99" s="261"/>
      <c r="GWQ99" s="265"/>
      <c r="GWR99" s="266"/>
      <c r="GWS99" s="200"/>
      <c r="GWT99" s="266"/>
      <c r="GWU99" s="261"/>
      <c r="GWV99" s="265"/>
      <c r="GWW99" s="266"/>
      <c r="GWX99" s="200"/>
      <c r="GWY99" s="266"/>
      <c r="GWZ99" s="261"/>
      <c r="GXA99" s="265"/>
      <c r="GXB99" s="266"/>
      <c r="GXC99" s="200"/>
      <c r="GXD99" s="266"/>
      <c r="GXE99" s="261"/>
      <c r="GXF99" s="265"/>
      <c r="GXG99" s="266"/>
      <c r="GXH99" s="200"/>
      <c r="GXI99" s="266"/>
      <c r="GXJ99" s="261"/>
      <c r="GXK99" s="265"/>
      <c r="GXL99" s="266"/>
      <c r="GXM99" s="200"/>
      <c r="GXN99" s="266"/>
      <c r="GXO99" s="261"/>
      <c r="GXP99" s="265"/>
      <c r="GXQ99" s="266"/>
      <c r="GXR99" s="200"/>
      <c r="GXS99" s="266"/>
      <c r="GXT99" s="261"/>
      <c r="GXU99" s="265"/>
      <c r="GXV99" s="266"/>
      <c r="GXW99" s="200"/>
      <c r="GXX99" s="266"/>
      <c r="GXY99" s="261"/>
      <c r="GXZ99" s="265"/>
      <c r="GYA99" s="266"/>
      <c r="GYB99" s="200"/>
      <c r="GYC99" s="266"/>
      <c r="GYD99" s="261"/>
      <c r="GYE99" s="265"/>
      <c r="GYF99" s="266"/>
      <c r="GYG99" s="200"/>
      <c r="GYH99" s="266"/>
      <c r="GYI99" s="261"/>
      <c r="GYJ99" s="265"/>
      <c r="GYK99" s="266"/>
      <c r="GYL99" s="200"/>
      <c r="GYM99" s="266"/>
      <c r="GYN99" s="261"/>
      <c r="GYO99" s="265"/>
      <c r="GYP99" s="266"/>
      <c r="GYQ99" s="200"/>
      <c r="GYR99" s="266"/>
      <c r="GYS99" s="261"/>
      <c r="GYT99" s="265"/>
      <c r="GYU99" s="266"/>
      <c r="GYV99" s="200"/>
      <c r="GYW99" s="266"/>
      <c r="GYX99" s="261"/>
      <c r="GYY99" s="265"/>
      <c r="GYZ99" s="266"/>
      <c r="GZA99" s="200"/>
      <c r="GZB99" s="266"/>
      <c r="GZC99" s="261"/>
      <c r="GZD99" s="265"/>
      <c r="GZE99" s="266"/>
      <c r="GZF99" s="200"/>
      <c r="GZG99" s="266"/>
      <c r="GZH99" s="261"/>
      <c r="GZI99" s="265"/>
      <c r="GZJ99" s="266"/>
      <c r="GZK99" s="200"/>
      <c r="GZL99" s="266"/>
      <c r="GZM99" s="261"/>
      <c r="GZN99" s="265"/>
      <c r="GZO99" s="266"/>
      <c r="GZP99" s="200"/>
      <c r="GZQ99" s="266"/>
      <c r="GZR99" s="261"/>
      <c r="GZS99" s="265"/>
      <c r="GZT99" s="266"/>
      <c r="GZU99" s="200"/>
      <c r="GZV99" s="266"/>
      <c r="GZW99" s="261"/>
      <c r="GZX99" s="265"/>
      <c r="GZY99" s="266"/>
      <c r="GZZ99" s="200"/>
      <c r="HAA99" s="266"/>
      <c r="HAB99" s="261"/>
      <c r="HAC99" s="265"/>
      <c r="HAD99" s="266"/>
      <c r="HAE99" s="200"/>
      <c r="HAF99" s="266"/>
      <c r="HAG99" s="261"/>
      <c r="HAH99" s="265"/>
      <c r="HAI99" s="266"/>
      <c r="HAJ99" s="200"/>
      <c r="HAK99" s="266"/>
      <c r="HAL99" s="261"/>
      <c r="HAM99" s="265"/>
      <c r="HAN99" s="266"/>
      <c r="HAO99" s="200"/>
      <c r="HAP99" s="266"/>
      <c r="HAQ99" s="261"/>
      <c r="HAR99" s="265"/>
      <c r="HAS99" s="266"/>
      <c r="HAT99" s="200"/>
      <c r="HAU99" s="266"/>
      <c r="HAV99" s="261"/>
      <c r="HAW99" s="265"/>
      <c r="HAX99" s="266"/>
      <c r="HAY99" s="200"/>
      <c r="HAZ99" s="266"/>
      <c r="HBA99" s="261"/>
      <c r="HBB99" s="265"/>
      <c r="HBC99" s="266"/>
      <c r="HBD99" s="200"/>
      <c r="HBE99" s="266"/>
      <c r="HBF99" s="261"/>
      <c r="HBG99" s="265"/>
      <c r="HBH99" s="266"/>
      <c r="HBI99" s="200"/>
      <c r="HBJ99" s="266"/>
      <c r="HBK99" s="261"/>
      <c r="HBL99" s="265"/>
      <c r="HBM99" s="266"/>
      <c r="HBN99" s="200"/>
      <c r="HBO99" s="266"/>
      <c r="HBP99" s="261"/>
      <c r="HBQ99" s="265"/>
      <c r="HBR99" s="266"/>
      <c r="HBS99" s="200"/>
      <c r="HBT99" s="266"/>
      <c r="HBU99" s="261"/>
      <c r="HBV99" s="265"/>
      <c r="HBW99" s="266"/>
      <c r="HBX99" s="200"/>
      <c r="HBY99" s="266"/>
      <c r="HBZ99" s="261"/>
      <c r="HCA99" s="265"/>
      <c r="HCB99" s="266"/>
      <c r="HCC99" s="200"/>
      <c r="HCD99" s="266"/>
      <c r="HCE99" s="261"/>
      <c r="HCF99" s="265"/>
      <c r="HCG99" s="266"/>
      <c r="HCH99" s="200"/>
      <c r="HCI99" s="266"/>
      <c r="HCJ99" s="261"/>
      <c r="HCK99" s="265"/>
      <c r="HCL99" s="266"/>
      <c r="HCM99" s="200"/>
      <c r="HCN99" s="266"/>
      <c r="HCO99" s="261"/>
      <c r="HCP99" s="265"/>
      <c r="HCQ99" s="266"/>
      <c r="HCR99" s="200"/>
      <c r="HCS99" s="266"/>
      <c r="HCT99" s="261"/>
      <c r="HCU99" s="265"/>
      <c r="HCV99" s="266"/>
      <c r="HCW99" s="200"/>
      <c r="HCX99" s="266"/>
      <c r="HCY99" s="261"/>
      <c r="HCZ99" s="265"/>
      <c r="HDA99" s="266"/>
      <c r="HDB99" s="200"/>
      <c r="HDC99" s="266"/>
      <c r="HDD99" s="261"/>
      <c r="HDE99" s="265"/>
      <c r="HDF99" s="266"/>
      <c r="HDG99" s="200"/>
      <c r="HDH99" s="266"/>
      <c r="HDI99" s="261"/>
      <c r="HDJ99" s="265"/>
      <c r="HDK99" s="266"/>
      <c r="HDL99" s="200"/>
      <c r="HDM99" s="266"/>
      <c r="HDN99" s="261"/>
      <c r="HDO99" s="265"/>
      <c r="HDP99" s="266"/>
      <c r="HDQ99" s="200"/>
      <c r="HDR99" s="266"/>
      <c r="HDS99" s="261"/>
      <c r="HDT99" s="265"/>
      <c r="HDU99" s="266"/>
      <c r="HDV99" s="200"/>
      <c r="HDW99" s="266"/>
      <c r="HDX99" s="261"/>
      <c r="HDY99" s="265"/>
      <c r="HDZ99" s="266"/>
      <c r="HEA99" s="200"/>
      <c r="HEB99" s="266"/>
      <c r="HEC99" s="261"/>
      <c r="HED99" s="265"/>
      <c r="HEE99" s="266"/>
      <c r="HEF99" s="200"/>
      <c r="HEG99" s="266"/>
      <c r="HEH99" s="261"/>
      <c r="HEI99" s="265"/>
      <c r="HEJ99" s="266"/>
      <c r="HEK99" s="200"/>
      <c r="HEL99" s="266"/>
      <c r="HEM99" s="261"/>
      <c r="HEN99" s="265"/>
      <c r="HEO99" s="266"/>
      <c r="HEP99" s="200"/>
      <c r="HEQ99" s="266"/>
      <c r="HER99" s="261"/>
      <c r="HES99" s="265"/>
      <c r="HET99" s="266"/>
      <c r="HEU99" s="200"/>
      <c r="HEV99" s="266"/>
      <c r="HEW99" s="261"/>
      <c r="HEX99" s="265"/>
      <c r="HEY99" s="266"/>
      <c r="HEZ99" s="200"/>
      <c r="HFA99" s="266"/>
      <c r="HFB99" s="261"/>
      <c r="HFC99" s="265"/>
      <c r="HFD99" s="266"/>
      <c r="HFE99" s="200"/>
      <c r="HFF99" s="266"/>
      <c r="HFG99" s="261"/>
      <c r="HFH99" s="265"/>
      <c r="HFI99" s="266"/>
      <c r="HFJ99" s="200"/>
      <c r="HFK99" s="266"/>
      <c r="HFL99" s="261"/>
      <c r="HFM99" s="265"/>
      <c r="HFN99" s="266"/>
      <c r="HFO99" s="200"/>
      <c r="HFP99" s="266"/>
      <c r="HFQ99" s="261"/>
      <c r="HFR99" s="265"/>
      <c r="HFS99" s="266"/>
      <c r="HFT99" s="200"/>
      <c r="HFU99" s="266"/>
      <c r="HFV99" s="261"/>
      <c r="HFW99" s="265"/>
      <c r="HFX99" s="266"/>
      <c r="HFY99" s="200"/>
      <c r="HFZ99" s="266"/>
      <c r="HGA99" s="261"/>
      <c r="HGB99" s="265"/>
      <c r="HGC99" s="266"/>
      <c r="HGD99" s="200"/>
      <c r="HGE99" s="266"/>
      <c r="HGF99" s="261"/>
      <c r="HGG99" s="265"/>
      <c r="HGH99" s="266"/>
      <c r="HGI99" s="200"/>
      <c r="HGJ99" s="266"/>
      <c r="HGK99" s="261"/>
      <c r="HGL99" s="265"/>
      <c r="HGM99" s="266"/>
      <c r="HGN99" s="200"/>
      <c r="HGO99" s="266"/>
      <c r="HGP99" s="261"/>
      <c r="HGQ99" s="265"/>
      <c r="HGR99" s="266"/>
      <c r="HGS99" s="200"/>
      <c r="HGT99" s="266"/>
      <c r="HGU99" s="261"/>
      <c r="HGV99" s="265"/>
      <c r="HGW99" s="266"/>
      <c r="HGX99" s="200"/>
      <c r="HGY99" s="266"/>
      <c r="HGZ99" s="261"/>
      <c r="HHA99" s="265"/>
      <c r="HHB99" s="266"/>
      <c r="HHC99" s="200"/>
      <c r="HHD99" s="266"/>
      <c r="HHE99" s="261"/>
      <c r="HHF99" s="265"/>
      <c r="HHG99" s="266"/>
      <c r="HHH99" s="200"/>
      <c r="HHI99" s="266"/>
      <c r="HHJ99" s="261"/>
      <c r="HHK99" s="265"/>
      <c r="HHL99" s="266"/>
      <c r="HHM99" s="200"/>
      <c r="HHN99" s="266"/>
      <c r="HHO99" s="261"/>
      <c r="HHP99" s="265"/>
      <c r="HHQ99" s="266"/>
      <c r="HHR99" s="200"/>
      <c r="HHS99" s="266"/>
      <c r="HHT99" s="261"/>
      <c r="HHU99" s="265"/>
      <c r="HHV99" s="266"/>
      <c r="HHW99" s="200"/>
      <c r="HHX99" s="266"/>
      <c r="HHY99" s="261"/>
      <c r="HHZ99" s="265"/>
      <c r="HIA99" s="266"/>
      <c r="HIB99" s="200"/>
      <c r="HIC99" s="266"/>
      <c r="HID99" s="261"/>
      <c r="HIE99" s="265"/>
      <c r="HIF99" s="266"/>
      <c r="HIG99" s="200"/>
      <c r="HIH99" s="266"/>
      <c r="HII99" s="261"/>
      <c r="HIJ99" s="265"/>
      <c r="HIK99" s="266"/>
      <c r="HIL99" s="200"/>
      <c r="HIM99" s="266"/>
      <c r="HIN99" s="261"/>
      <c r="HIO99" s="265"/>
      <c r="HIP99" s="266"/>
      <c r="HIQ99" s="200"/>
      <c r="HIR99" s="266"/>
      <c r="HIS99" s="261"/>
      <c r="HIT99" s="265"/>
      <c r="HIU99" s="266"/>
      <c r="HIV99" s="200"/>
      <c r="HIW99" s="266"/>
      <c r="HIX99" s="261"/>
      <c r="HIY99" s="265"/>
      <c r="HIZ99" s="266"/>
      <c r="HJA99" s="200"/>
      <c r="HJB99" s="266"/>
      <c r="HJC99" s="261"/>
      <c r="HJD99" s="265"/>
      <c r="HJE99" s="266"/>
      <c r="HJF99" s="200"/>
      <c r="HJG99" s="266"/>
      <c r="HJH99" s="261"/>
      <c r="HJI99" s="265"/>
      <c r="HJJ99" s="266"/>
      <c r="HJK99" s="200"/>
      <c r="HJL99" s="266"/>
      <c r="HJM99" s="261"/>
      <c r="HJN99" s="265"/>
      <c r="HJO99" s="266"/>
      <c r="HJP99" s="200"/>
      <c r="HJQ99" s="266"/>
      <c r="HJR99" s="261"/>
      <c r="HJS99" s="265"/>
      <c r="HJT99" s="266"/>
      <c r="HJU99" s="200"/>
      <c r="HJV99" s="266"/>
      <c r="HJW99" s="261"/>
      <c r="HJX99" s="265"/>
      <c r="HJY99" s="266"/>
      <c r="HJZ99" s="200"/>
      <c r="HKA99" s="266"/>
      <c r="HKB99" s="261"/>
      <c r="HKC99" s="265"/>
      <c r="HKD99" s="266"/>
      <c r="HKE99" s="200"/>
      <c r="HKF99" s="266"/>
      <c r="HKG99" s="261"/>
      <c r="HKH99" s="265"/>
      <c r="HKI99" s="266"/>
      <c r="HKJ99" s="200"/>
      <c r="HKK99" s="266"/>
      <c r="HKL99" s="261"/>
      <c r="HKM99" s="265"/>
      <c r="HKN99" s="266"/>
      <c r="HKO99" s="200"/>
      <c r="HKP99" s="266"/>
      <c r="HKQ99" s="261"/>
      <c r="HKR99" s="265"/>
      <c r="HKS99" s="266"/>
      <c r="HKT99" s="200"/>
      <c r="HKU99" s="266"/>
      <c r="HKV99" s="261"/>
      <c r="HKW99" s="265"/>
      <c r="HKX99" s="266"/>
      <c r="HKY99" s="200"/>
      <c r="HKZ99" s="266"/>
      <c r="HLA99" s="261"/>
      <c r="HLB99" s="265"/>
      <c r="HLC99" s="266"/>
      <c r="HLD99" s="200"/>
      <c r="HLE99" s="266"/>
      <c r="HLF99" s="261"/>
      <c r="HLG99" s="265"/>
      <c r="HLH99" s="266"/>
      <c r="HLI99" s="200"/>
      <c r="HLJ99" s="266"/>
      <c r="HLK99" s="261"/>
      <c r="HLL99" s="265"/>
      <c r="HLM99" s="266"/>
      <c r="HLN99" s="200"/>
      <c r="HLO99" s="266"/>
      <c r="HLP99" s="261"/>
      <c r="HLQ99" s="265"/>
      <c r="HLR99" s="266"/>
      <c r="HLS99" s="200"/>
      <c r="HLT99" s="266"/>
      <c r="HLU99" s="261"/>
      <c r="HLV99" s="265"/>
      <c r="HLW99" s="266"/>
      <c r="HLX99" s="200"/>
      <c r="HLY99" s="266"/>
      <c r="HLZ99" s="261"/>
      <c r="HMA99" s="265"/>
      <c r="HMB99" s="266"/>
      <c r="HMC99" s="200"/>
      <c r="HMD99" s="266"/>
      <c r="HME99" s="261"/>
      <c r="HMF99" s="265"/>
      <c r="HMG99" s="266"/>
      <c r="HMH99" s="200"/>
      <c r="HMI99" s="266"/>
      <c r="HMJ99" s="261"/>
      <c r="HMK99" s="265"/>
      <c r="HML99" s="266"/>
      <c r="HMM99" s="200"/>
      <c r="HMN99" s="266"/>
      <c r="HMO99" s="261"/>
      <c r="HMP99" s="265"/>
      <c r="HMQ99" s="266"/>
      <c r="HMR99" s="200"/>
      <c r="HMS99" s="266"/>
      <c r="HMT99" s="261"/>
      <c r="HMU99" s="265"/>
      <c r="HMV99" s="266"/>
      <c r="HMW99" s="200"/>
      <c r="HMX99" s="266"/>
      <c r="HMY99" s="261"/>
      <c r="HMZ99" s="265"/>
      <c r="HNA99" s="266"/>
      <c r="HNB99" s="200"/>
      <c r="HNC99" s="266"/>
      <c r="HND99" s="261"/>
      <c r="HNE99" s="265"/>
      <c r="HNF99" s="266"/>
      <c r="HNG99" s="200"/>
      <c r="HNH99" s="266"/>
      <c r="HNI99" s="261"/>
      <c r="HNJ99" s="265"/>
      <c r="HNK99" s="266"/>
      <c r="HNL99" s="200"/>
      <c r="HNM99" s="266"/>
      <c r="HNN99" s="261"/>
      <c r="HNO99" s="265"/>
      <c r="HNP99" s="266"/>
      <c r="HNQ99" s="200"/>
      <c r="HNR99" s="266"/>
      <c r="HNS99" s="261"/>
      <c r="HNT99" s="265"/>
      <c r="HNU99" s="266"/>
      <c r="HNV99" s="200"/>
      <c r="HNW99" s="266"/>
      <c r="HNX99" s="261"/>
      <c r="HNY99" s="265"/>
      <c r="HNZ99" s="266"/>
      <c r="HOA99" s="200"/>
      <c r="HOB99" s="266"/>
      <c r="HOC99" s="261"/>
      <c r="HOD99" s="265"/>
      <c r="HOE99" s="266"/>
      <c r="HOF99" s="200"/>
      <c r="HOG99" s="266"/>
      <c r="HOH99" s="261"/>
      <c r="HOI99" s="265"/>
      <c r="HOJ99" s="266"/>
      <c r="HOK99" s="200"/>
      <c r="HOL99" s="266"/>
      <c r="HOM99" s="261"/>
      <c r="HON99" s="265"/>
      <c r="HOO99" s="266"/>
      <c r="HOP99" s="200"/>
      <c r="HOQ99" s="266"/>
      <c r="HOR99" s="261"/>
      <c r="HOS99" s="265"/>
      <c r="HOT99" s="266"/>
      <c r="HOU99" s="200"/>
      <c r="HOV99" s="266"/>
      <c r="HOW99" s="261"/>
      <c r="HOX99" s="265"/>
      <c r="HOY99" s="266"/>
      <c r="HOZ99" s="200"/>
      <c r="HPA99" s="266"/>
      <c r="HPB99" s="261"/>
      <c r="HPC99" s="265"/>
      <c r="HPD99" s="266"/>
      <c r="HPE99" s="200"/>
      <c r="HPF99" s="266"/>
      <c r="HPG99" s="261"/>
      <c r="HPH99" s="265"/>
      <c r="HPI99" s="266"/>
      <c r="HPJ99" s="200"/>
      <c r="HPK99" s="266"/>
      <c r="HPL99" s="261"/>
      <c r="HPM99" s="265"/>
      <c r="HPN99" s="266"/>
      <c r="HPO99" s="200"/>
      <c r="HPP99" s="266"/>
      <c r="HPQ99" s="261"/>
      <c r="HPR99" s="265"/>
      <c r="HPS99" s="266"/>
      <c r="HPT99" s="200"/>
      <c r="HPU99" s="266"/>
      <c r="HPV99" s="261"/>
      <c r="HPW99" s="265"/>
      <c r="HPX99" s="266"/>
      <c r="HPY99" s="200"/>
      <c r="HPZ99" s="266"/>
      <c r="HQA99" s="261"/>
      <c r="HQB99" s="265"/>
      <c r="HQC99" s="266"/>
      <c r="HQD99" s="200"/>
      <c r="HQE99" s="266"/>
      <c r="HQF99" s="261"/>
      <c r="HQG99" s="265"/>
      <c r="HQH99" s="266"/>
      <c r="HQI99" s="200"/>
      <c r="HQJ99" s="266"/>
      <c r="HQK99" s="261"/>
      <c r="HQL99" s="265"/>
      <c r="HQM99" s="266"/>
      <c r="HQN99" s="200"/>
      <c r="HQO99" s="266"/>
      <c r="HQP99" s="261"/>
      <c r="HQQ99" s="265"/>
      <c r="HQR99" s="266"/>
      <c r="HQS99" s="200"/>
      <c r="HQT99" s="266"/>
      <c r="HQU99" s="261"/>
      <c r="HQV99" s="265"/>
      <c r="HQW99" s="266"/>
      <c r="HQX99" s="200"/>
      <c r="HQY99" s="266"/>
      <c r="HQZ99" s="261"/>
      <c r="HRA99" s="265"/>
      <c r="HRB99" s="266"/>
      <c r="HRC99" s="200"/>
      <c r="HRD99" s="266"/>
      <c r="HRE99" s="261"/>
      <c r="HRF99" s="265"/>
      <c r="HRG99" s="266"/>
      <c r="HRH99" s="200"/>
      <c r="HRI99" s="266"/>
      <c r="HRJ99" s="261"/>
      <c r="HRK99" s="265"/>
      <c r="HRL99" s="266"/>
      <c r="HRM99" s="200"/>
      <c r="HRN99" s="266"/>
      <c r="HRO99" s="261"/>
      <c r="HRP99" s="265"/>
      <c r="HRQ99" s="266"/>
      <c r="HRR99" s="200"/>
      <c r="HRS99" s="266"/>
      <c r="HRT99" s="261"/>
      <c r="HRU99" s="265"/>
      <c r="HRV99" s="266"/>
      <c r="HRW99" s="200"/>
      <c r="HRX99" s="266"/>
      <c r="HRY99" s="261"/>
      <c r="HRZ99" s="265"/>
      <c r="HSA99" s="266"/>
      <c r="HSB99" s="200"/>
      <c r="HSC99" s="266"/>
      <c r="HSD99" s="261"/>
      <c r="HSE99" s="265"/>
      <c r="HSF99" s="266"/>
      <c r="HSG99" s="200"/>
      <c r="HSH99" s="266"/>
      <c r="HSI99" s="261"/>
      <c r="HSJ99" s="265"/>
      <c r="HSK99" s="266"/>
      <c r="HSL99" s="200"/>
      <c r="HSM99" s="266"/>
      <c r="HSN99" s="261"/>
      <c r="HSO99" s="265"/>
      <c r="HSP99" s="266"/>
      <c r="HSQ99" s="200"/>
      <c r="HSR99" s="266"/>
      <c r="HSS99" s="261"/>
      <c r="HST99" s="265"/>
      <c r="HSU99" s="266"/>
      <c r="HSV99" s="200"/>
      <c r="HSW99" s="266"/>
      <c r="HSX99" s="261"/>
      <c r="HSY99" s="265"/>
      <c r="HSZ99" s="266"/>
      <c r="HTA99" s="200"/>
      <c r="HTB99" s="266"/>
      <c r="HTC99" s="261"/>
      <c r="HTD99" s="265"/>
      <c r="HTE99" s="266"/>
      <c r="HTF99" s="200"/>
      <c r="HTG99" s="266"/>
      <c r="HTH99" s="261"/>
      <c r="HTI99" s="265"/>
      <c r="HTJ99" s="266"/>
      <c r="HTK99" s="200"/>
      <c r="HTL99" s="266"/>
      <c r="HTM99" s="261"/>
      <c r="HTN99" s="265"/>
      <c r="HTO99" s="266"/>
      <c r="HTP99" s="200"/>
      <c r="HTQ99" s="266"/>
      <c r="HTR99" s="261"/>
      <c r="HTS99" s="265"/>
      <c r="HTT99" s="266"/>
      <c r="HTU99" s="200"/>
      <c r="HTV99" s="266"/>
      <c r="HTW99" s="261"/>
      <c r="HTX99" s="265"/>
      <c r="HTY99" s="266"/>
      <c r="HTZ99" s="200"/>
      <c r="HUA99" s="266"/>
      <c r="HUB99" s="261"/>
      <c r="HUC99" s="265"/>
      <c r="HUD99" s="266"/>
      <c r="HUE99" s="200"/>
      <c r="HUF99" s="266"/>
      <c r="HUG99" s="261"/>
      <c r="HUH99" s="265"/>
      <c r="HUI99" s="266"/>
      <c r="HUJ99" s="200"/>
      <c r="HUK99" s="266"/>
      <c r="HUL99" s="261"/>
      <c r="HUM99" s="265"/>
      <c r="HUN99" s="266"/>
      <c r="HUO99" s="200"/>
      <c r="HUP99" s="266"/>
      <c r="HUQ99" s="261"/>
      <c r="HUR99" s="265"/>
      <c r="HUS99" s="266"/>
      <c r="HUT99" s="200"/>
      <c r="HUU99" s="266"/>
      <c r="HUV99" s="261"/>
      <c r="HUW99" s="265"/>
      <c r="HUX99" s="266"/>
      <c r="HUY99" s="200"/>
      <c r="HUZ99" s="266"/>
      <c r="HVA99" s="261"/>
      <c r="HVB99" s="265"/>
      <c r="HVC99" s="266"/>
      <c r="HVD99" s="200"/>
      <c r="HVE99" s="266"/>
      <c r="HVF99" s="261"/>
      <c r="HVG99" s="265"/>
      <c r="HVH99" s="266"/>
      <c r="HVI99" s="200"/>
      <c r="HVJ99" s="266"/>
      <c r="HVK99" s="261"/>
      <c r="HVL99" s="265"/>
      <c r="HVM99" s="266"/>
      <c r="HVN99" s="200"/>
      <c r="HVO99" s="266"/>
      <c r="HVP99" s="261"/>
      <c r="HVQ99" s="265"/>
      <c r="HVR99" s="266"/>
      <c r="HVS99" s="200"/>
      <c r="HVT99" s="266"/>
      <c r="HVU99" s="261"/>
      <c r="HVV99" s="265"/>
      <c r="HVW99" s="266"/>
      <c r="HVX99" s="200"/>
      <c r="HVY99" s="266"/>
      <c r="HVZ99" s="261"/>
      <c r="HWA99" s="265"/>
      <c r="HWB99" s="266"/>
      <c r="HWC99" s="200"/>
      <c r="HWD99" s="266"/>
      <c r="HWE99" s="261"/>
      <c r="HWF99" s="265"/>
      <c r="HWG99" s="266"/>
      <c r="HWH99" s="200"/>
      <c r="HWI99" s="266"/>
      <c r="HWJ99" s="261"/>
      <c r="HWK99" s="265"/>
      <c r="HWL99" s="266"/>
      <c r="HWM99" s="200"/>
      <c r="HWN99" s="266"/>
      <c r="HWO99" s="261"/>
      <c r="HWP99" s="265"/>
      <c r="HWQ99" s="266"/>
      <c r="HWR99" s="200"/>
      <c r="HWS99" s="266"/>
      <c r="HWT99" s="261"/>
      <c r="HWU99" s="265"/>
      <c r="HWV99" s="266"/>
      <c r="HWW99" s="200"/>
      <c r="HWX99" s="266"/>
      <c r="HWY99" s="261"/>
      <c r="HWZ99" s="265"/>
      <c r="HXA99" s="266"/>
      <c r="HXB99" s="200"/>
      <c r="HXC99" s="266"/>
      <c r="HXD99" s="261"/>
      <c r="HXE99" s="265"/>
      <c r="HXF99" s="266"/>
      <c r="HXG99" s="200"/>
      <c r="HXH99" s="266"/>
      <c r="HXI99" s="261"/>
      <c r="HXJ99" s="265"/>
      <c r="HXK99" s="266"/>
      <c r="HXL99" s="200"/>
      <c r="HXM99" s="266"/>
      <c r="HXN99" s="261"/>
      <c r="HXO99" s="265"/>
      <c r="HXP99" s="266"/>
      <c r="HXQ99" s="200"/>
      <c r="HXR99" s="266"/>
      <c r="HXS99" s="261"/>
      <c r="HXT99" s="265"/>
      <c r="HXU99" s="266"/>
      <c r="HXV99" s="200"/>
      <c r="HXW99" s="266"/>
      <c r="HXX99" s="261"/>
      <c r="HXY99" s="265"/>
      <c r="HXZ99" s="266"/>
      <c r="HYA99" s="200"/>
      <c r="HYB99" s="266"/>
      <c r="HYC99" s="261"/>
      <c r="HYD99" s="265"/>
      <c r="HYE99" s="266"/>
      <c r="HYF99" s="200"/>
      <c r="HYG99" s="266"/>
      <c r="HYH99" s="261"/>
      <c r="HYI99" s="265"/>
      <c r="HYJ99" s="266"/>
      <c r="HYK99" s="200"/>
      <c r="HYL99" s="266"/>
      <c r="HYM99" s="261"/>
      <c r="HYN99" s="265"/>
      <c r="HYO99" s="266"/>
      <c r="HYP99" s="200"/>
      <c r="HYQ99" s="266"/>
      <c r="HYR99" s="261"/>
      <c r="HYS99" s="265"/>
      <c r="HYT99" s="266"/>
      <c r="HYU99" s="200"/>
      <c r="HYV99" s="266"/>
      <c r="HYW99" s="261"/>
      <c r="HYX99" s="265"/>
      <c r="HYY99" s="266"/>
      <c r="HYZ99" s="200"/>
      <c r="HZA99" s="266"/>
      <c r="HZB99" s="261"/>
      <c r="HZC99" s="265"/>
      <c r="HZD99" s="266"/>
      <c r="HZE99" s="200"/>
      <c r="HZF99" s="266"/>
      <c r="HZG99" s="261"/>
      <c r="HZH99" s="265"/>
      <c r="HZI99" s="266"/>
      <c r="HZJ99" s="200"/>
      <c r="HZK99" s="266"/>
      <c r="HZL99" s="261"/>
      <c r="HZM99" s="265"/>
      <c r="HZN99" s="266"/>
      <c r="HZO99" s="200"/>
      <c r="HZP99" s="266"/>
      <c r="HZQ99" s="261"/>
      <c r="HZR99" s="265"/>
      <c r="HZS99" s="266"/>
      <c r="HZT99" s="200"/>
      <c r="HZU99" s="266"/>
      <c r="HZV99" s="261"/>
      <c r="HZW99" s="265"/>
      <c r="HZX99" s="266"/>
      <c r="HZY99" s="200"/>
      <c r="HZZ99" s="266"/>
      <c r="IAA99" s="261"/>
      <c r="IAB99" s="265"/>
      <c r="IAC99" s="266"/>
      <c r="IAD99" s="200"/>
      <c r="IAE99" s="266"/>
      <c r="IAF99" s="261"/>
      <c r="IAG99" s="265"/>
      <c r="IAH99" s="266"/>
      <c r="IAI99" s="200"/>
      <c r="IAJ99" s="266"/>
      <c r="IAK99" s="261"/>
      <c r="IAL99" s="265"/>
      <c r="IAM99" s="266"/>
      <c r="IAN99" s="200"/>
      <c r="IAO99" s="266"/>
      <c r="IAP99" s="261"/>
      <c r="IAQ99" s="265"/>
      <c r="IAR99" s="266"/>
      <c r="IAS99" s="200"/>
      <c r="IAT99" s="266"/>
      <c r="IAU99" s="261"/>
      <c r="IAV99" s="265"/>
      <c r="IAW99" s="266"/>
      <c r="IAX99" s="200"/>
      <c r="IAY99" s="266"/>
      <c r="IAZ99" s="261"/>
      <c r="IBA99" s="265"/>
      <c r="IBB99" s="266"/>
      <c r="IBC99" s="200"/>
      <c r="IBD99" s="266"/>
      <c r="IBE99" s="261"/>
      <c r="IBF99" s="265"/>
      <c r="IBG99" s="266"/>
      <c r="IBH99" s="200"/>
      <c r="IBI99" s="266"/>
      <c r="IBJ99" s="261"/>
      <c r="IBK99" s="265"/>
      <c r="IBL99" s="266"/>
      <c r="IBM99" s="200"/>
      <c r="IBN99" s="266"/>
      <c r="IBO99" s="261"/>
      <c r="IBP99" s="265"/>
      <c r="IBQ99" s="266"/>
      <c r="IBR99" s="200"/>
      <c r="IBS99" s="266"/>
      <c r="IBT99" s="261"/>
      <c r="IBU99" s="265"/>
      <c r="IBV99" s="266"/>
      <c r="IBW99" s="200"/>
      <c r="IBX99" s="266"/>
      <c r="IBY99" s="261"/>
      <c r="IBZ99" s="265"/>
      <c r="ICA99" s="266"/>
      <c r="ICB99" s="200"/>
      <c r="ICC99" s="266"/>
      <c r="ICD99" s="261"/>
      <c r="ICE99" s="265"/>
      <c r="ICF99" s="266"/>
      <c r="ICG99" s="200"/>
      <c r="ICH99" s="266"/>
      <c r="ICI99" s="261"/>
      <c r="ICJ99" s="265"/>
      <c r="ICK99" s="266"/>
      <c r="ICL99" s="200"/>
      <c r="ICM99" s="266"/>
      <c r="ICN99" s="261"/>
      <c r="ICO99" s="265"/>
      <c r="ICP99" s="266"/>
      <c r="ICQ99" s="200"/>
      <c r="ICR99" s="266"/>
      <c r="ICS99" s="261"/>
      <c r="ICT99" s="265"/>
      <c r="ICU99" s="266"/>
      <c r="ICV99" s="200"/>
      <c r="ICW99" s="266"/>
      <c r="ICX99" s="261"/>
      <c r="ICY99" s="265"/>
      <c r="ICZ99" s="266"/>
      <c r="IDA99" s="200"/>
      <c r="IDB99" s="266"/>
      <c r="IDC99" s="261"/>
      <c r="IDD99" s="265"/>
      <c r="IDE99" s="266"/>
      <c r="IDF99" s="200"/>
      <c r="IDG99" s="266"/>
      <c r="IDH99" s="261"/>
      <c r="IDI99" s="265"/>
      <c r="IDJ99" s="266"/>
      <c r="IDK99" s="200"/>
      <c r="IDL99" s="266"/>
      <c r="IDM99" s="261"/>
      <c r="IDN99" s="265"/>
      <c r="IDO99" s="266"/>
      <c r="IDP99" s="200"/>
      <c r="IDQ99" s="266"/>
      <c r="IDR99" s="261"/>
      <c r="IDS99" s="265"/>
      <c r="IDT99" s="266"/>
      <c r="IDU99" s="200"/>
      <c r="IDV99" s="266"/>
      <c r="IDW99" s="261"/>
      <c r="IDX99" s="265"/>
      <c r="IDY99" s="266"/>
      <c r="IDZ99" s="200"/>
      <c r="IEA99" s="266"/>
      <c r="IEB99" s="261"/>
      <c r="IEC99" s="265"/>
      <c r="IED99" s="266"/>
      <c r="IEE99" s="200"/>
      <c r="IEF99" s="266"/>
      <c r="IEG99" s="261"/>
      <c r="IEH99" s="265"/>
      <c r="IEI99" s="266"/>
      <c r="IEJ99" s="200"/>
      <c r="IEK99" s="266"/>
      <c r="IEL99" s="261"/>
      <c r="IEM99" s="265"/>
      <c r="IEN99" s="266"/>
      <c r="IEO99" s="200"/>
      <c r="IEP99" s="266"/>
      <c r="IEQ99" s="261"/>
      <c r="IER99" s="265"/>
      <c r="IES99" s="266"/>
      <c r="IET99" s="200"/>
      <c r="IEU99" s="266"/>
      <c r="IEV99" s="261"/>
      <c r="IEW99" s="265"/>
      <c r="IEX99" s="266"/>
      <c r="IEY99" s="200"/>
      <c r="IEZ99" s="266"/>
      <c r="IFA99" s="261"/>
      <c r="IFB99" s="265"/>
      <c r="IFC99" s="266"/>
      <c r="IFD99" s="200"/>
      <c r="IFE99" s="266"/>
      <c r="IFF99" s="261"/>
      <c r="IFG99" s="265"/>
      <c r="IFH99" s="266"/>
      <c r="IFI99" s="200"/>
      <c r="IFJ99" s="266"/>
      <c r="IFK99" s="261"/>
      <c r="IFL99" s="265"/>
      <c r="IFM99" s="266"/>
      <c r="IFN99" s="200"/>
      <c r="IFO99" s="266"/>
      <c r="IFP99" s="261"/>
      <c r="IFQ99" s="265"/>
      <c r="IFR99" s="266"/>
      <c r="IFS99" s="200"/>
      <c r="IFT99" s="266"/>
      <c r="IFU99" s="261"/>
      <c r="IFV99" s="265"/>
      <c r="IFW99" s="266"/>
      <c r="IFX99" s="200"/>
      <c r="IFY99" s="266"/>
      <c r="IFZ99" s="261"/>
      <c r="IGA99" s="265"/>
      <c r="IGB99" s="266"/>
      <c r="IGC99" s="200"/>
      <c r="IGD99" s="266"/>
      <c r="IGE99" s="261"/>
      <c r="IGF99" s="265"/>
      <c r="IGG99" s="266"/>
      <c r="IGH99" s="200"/>
      <c r="IGI99" s="266"/>
      <c r="IGJ99" s="261"/>
      <c r="IGK99" s="265"/>
      <c r="IGL99" s="266"/>
      <c r="IGM99" s="200"/>
      <c r="IGN99" s="266"/>
      <c r="IGO99" s="261"/>
      <c r="IGP99" s="265"/>
      <c r="IGQ99" s="266"/>
      <c r="IGR99" s="200"/>
      <c r="IGS99" s="266"/>
      <c r="IGT99" s="261"/>
      <c r="IGU99" s="265"/>
      <c r="IGV99" s="266"/>
      <c r="IGW99" s="200"/>
      <c r="IGX99" s="266"/>
      <c r="IGY99" s="261"/>
      <c r="IGZ99" s="265"/>
      <c r="IHA99" s="266"/>
      <c r="IHB99" s="200"/>
      <c r="IHC99" s="266"/>
      <c r="IHD99" s="261"/>
      <c r="IHE99" s="265"/>
      <c r="IHF99" s="266"/>
      <c r="IHG99" s="200"/>
      <c r="IHH99" s="266"/>
      <c r="IHI99" s="261"/>
      <c r="IHJ99" s="265"/>
      <c r="IHK99" s="266"/>
      <c r="IHL99" s="200"/>
      <c r="IHM99" s="266"/>
      <c r="IHN99" s="261"/>
      <c r="IHO99" s="265"/>
      <c r="IHP99" s="266"/>
      <c r="IHQ99" s="200"/>
      <c r="IHR99" s="266"/>
      <c r="IHS99" s="261"/>
      <c r="IHT99" s="265"/>
      <c r="IHU99" s="266"/>
      <c r="IHV99" s="200"/>
      <c r="IHW99" s="266"/>
      <c r="IHX99" s="261"/>
      <c r="IHY99" s="265"/>
      <c r="IHZ99" s="266"/>
      <c r="IIA99" s="200"/>
      <c r="IIB99" s="266"/>
      <c r="IIC99" s="261"/>
      <c r="IID99" s="265"/>
      <c r="IIE99" s="266"/>
      <c r="IIF99" s="200"/>
      <c r="IIG99" s="266"/>
      <c r="IIH99" s="261"/>
      <c r="III99" s="265"/>
      <c r="IIJ99" s="266"/>
      <c r="IIK99" s="200"/>
      <c r="IIL99" s="266"/>
      <c r="IIM99" s="261"/>
      <c r="IIN99" s="265"/>
      <c r="IIO99" s="266"/>
      <c r="IIP99" s="200"/>
      <c r="IIQ99" s="266"/>
      <c r="IIR99" s="261"/>
      <c r="IIS99" s="265"/>
      <c r="IIT99" s="266"/>
      <c r="IIU99" s="200"/>
      <c r="IIV99" s="266"/>
      <c r="IIW99" s="261"/>
      <c r="IIX99" s="265"/>
      <c r="IIY99" s="266"/>
      <c r="IIZ99" s="200"/>
      <c r="IJA99" s="266"/>
      <c r="IJB99" s="261"/>
      <c r="IJC99" s="265"/>
      <c r="IJD99" s="266"/>
      <c r="IJE99" s="200"/>
      <c r="IJF99" s="266"/>
      <c r="IJG99" s="261"/>
      <c r="IJH99" s="265"/>
      <c r="IJI99" s="266"/>
      <c r="IJJ99" s="200"/>
      <c r="IJK99" s="266"/>
      <c r="IJL99" s="261"/>
      <c r="IJM99" s="265"/>
      <c r="IJN99" s="266"/>
      <c r="IJO99" s="200"/>
      <c r="IJP99" s="266"/>
      <c r="IJQ99" s="261"/>
      <c r="IJR99" s="265"/>
      <c r="IJS99" s="266"/>
      <c r="IJT99" s="200"/>
      <c r="IJU99" s="266"/>
      <c r="IJV99" s="261"/>
      <c r="IJW99" s="265"/>
      <c r="IJX99" s="266"/>
      <c r="IJY99" s="200"/>
      <c r="IJZ99" s="266"/>
      <c r="IKA99" s="261"/>
      <c r="IKB99" s="265"/>
      <c r="IKC99" s="266"/>
      <c r="IKD99" s="200"/>
      <c r="IKE99" s="266"/>
      <c r="IKF99" s="261"/>
      <c r="IKG99" s="265"/>
      <c r="IKH99" s="266"/>
      <c r="IKI99" s="200"/>
      <c r="IKJ99" s="266"/>
      <c r="IKK99" s="261"/>
      <c r="IKL99" s="265"/>
      <c r="IKM99" s="266"/>
      <c r="IKN99" s="200"/>
      <c r="IKO99" s="266"/>
      <c r="IKP99" s="261"/>
      <c r="IKQ99" s="265"/>
      <c r="IKR99" s="266"/>
      <c r="IKS99" s="200"/>
      <c r="IKT99" s="266"/>
      <c r="IKU99" s="261"/>
      <c r="IKV99" s="265"/>
      <c r="IKW99" s="266"/>
      <c r="IKX99" s="200"/>
      <c r="IKY99" s="266"/>
      <c r="IKZ99" s="261"/>
      <c r="ILA99" s="265"/>
      <c r="ILB99" s="266"/>
      <c r="ILC99" s="200"/>
      <c r="ILD99" s="266"/>
      <c r="ILE99" s="261"/>
      <c r="ILF99" s="265"/>
      <c r="ILG99" s="266"/>
      <c r="ILH99" s="200"/>
      <c r="ILI99" s="266"/>
      <c r="ILJ99" s="261"/>
      <c r="ILK99" s="265"/>
      <c r="ILL99" s="266"/>
      <c r="ILM99" s="200"/>
      <c r="ILN99" s="266"/>
      <c r="ILO99" s="261"/>
      <c r="ILP99" s="265"/>
      <c r="ILQ99" s="266"/>
      <c r="ILR99" s="200"/>
      <c r="ILS99" s="266"/>
      <c r="ILT99" s="261"/>
      <c r="ILU99" s="265"/>
      <c r="ILV99" s="266"/>
      <c r="ILW99" s="200"/>
      <c r="ILX99" s="266"/>
      <c r="ILY99" s="261"/>
      <c r="ILZ99" s="265"/>
      <c r="IMA99" s="266"/>
      <c r="IMB99" s="200"/>
      <c r="IMC99" s="266"/>
      <c r="IMD99" s="261"/>
      <c r="IME99" s="265"/>
      <c r="IMF99" s="266"/>
      <c r="IMG99" s="200"/>
      <c r="IMH99" s="266"/>
      <c r="IMI99" s="261"/>
      <c r="IMJ99" s="265"/>
      <c r="IMK99" s="266"/>
      <c r="IML99" s="200"/>
      <c r="IMM99" s="266"/>
      <c r="IMN99" s="261"/>
      <c r="IMO99" s="265"/>
      <c r="IMP99" s="266"/>
      <c r="IMQ99" s="200"/>
      <c r="IMR99" s="266"/>
      <c r="IMS99" s="261"/>
      <c r="IMT99" s="265"/>
      <c r="IMU99" s="266"/>
      <c r="IMV99" s="200"/>
      <c r="IMW99" s="266"/>
      <c r="IMX99" s="261"/>
      <c r="IMY99" s="265"/>
      <c r="IMZ99" s="266"/>
      <c r="INA99" s="200"/>
      <c r="INB99" s="266"/>
      <c r="INC99" s="261"/>
      <c r="IND99" s="265"/>
      <c r="INE99" s="266"/>
      <c r="INF99" s="200"/>
      <c r="ING99" s="266"/>
      <c r="INH99" s="261"/>
      <c r="INI99" s="265"/>
      <c r="INJ99" s="266"/>
      <c r="INK99" s="200"/>
      <c r="INL99" s="266"/>
      <c r="INM99" s="261"/>
      <c r="INN99" s="265"/>
      <c r="INO99" s="266"/>
      <c r="INP99" s="200"/>
      <c r="INQ99" s="266"/>
      <c r="INR99" s="261"/>
      <c r="INS99" s="265"/>
      <c r="INT99" s="266"/>
      <c r="INU99" s="200"/>
      <c r="INV99" s="266"/>
      <c r="INW99" s="261"/>
      <c r="INX99" s="265"/>
      <c r="INY99" s="266"/>
      <c r="INZ99" s="200"/>
      <c r="IOA99" s="266"/>
      <c r="IOB99" s="261"/>
      <c r="IOC99" s="265"/>
      <c r="IOD99" s="266"/>
      <c r="IOE99" s="200"/>
      <c r="IOF99" s="266"/>
      <c r="IOG99" s="261"/>
      <c r="IOH99" s="265"/>
      <c r="IOI99" s="266"/>
      <c r="IOJ99" s="200"/>
      <c r="IOK99" s="266"/>
      <c r="IOL99" s="261"/>
      <c r="IOM99" s="265"/>
      <c r="ION99" s="266"/>
      <c r="IOO99" s="200"/>
      <c r="IOP99" s="266"/>
      <c r="IOQ99" s="261"/>
      <c r="IOR99" s="265"/>
      <c r="IOS99" s="266"/>
      <c r="IOT99" s="200"/>
      <c r="IOU99" s="266"/>
      <c r="IOV99" s="261"/>
      <c r="IOW99" s="265"/>
      <c r="IOX99" s="266"/>
      <c r="IOY99" s="200"/>
      <c r="IOZ99" s="266"/>
      <c r="IPA99" s="261"/>
      <c r="IPB99" s="265"/>
      <c r="IPC99" s="266"/>
      <c r="IPD99" s="200"/>
      <c r="IPE99" s="266"/>
      <c r="IPF99" s="261"/>
      <c r="IPG99" s="265"/>
      <c r="IPH99" s="266"/>
      <c r="IPI99" s="200"/>
      <c r="IPJ99" s="266"/>
      <c r="IPK99" s="261"/>
      <c r="IPL99" s="265"/>
      <c r="IPM99" s="266"/>
      <c r="IPN99" s="200"/>
      <c r="IPO99" s="266"/>
      <c r="IPP99" s="261"/>
      <c r="IPQ99" s="265"/>
      <c r="IPR99" s="266"/>
      <c r="IPS99" s="200"/>
      <c r="IPT99" s="266"/>
      <c r="IPU99" s="261"/>
      <c r="IPV99" s="265"/>
      <c r="IPW99" s="266"/>
      <c r="IPX99" s="200"/>
      <c r="IPY99" s="266"/>
      <c r="IPZ99" s="261"/>
      <c r="IQA99" s="265"/>
      <c r="IQB99" s="266"/>
      <c r="IQC99" s="200"/>
      <c r="IQD99" s="266"/>
      <c r="IQE99" s="261"/>
      <c r="IQF99" s="265"/>
      <c r="IQG99" s="266"/>
      <c r="IQH99" s="200"/>
      <c r="IQI99" s="266"/>
      <c r="IQJ99" s="261"/>
      <c r="IQK99" s="265"/>
      <c r="IQL99" s="266"/>
      <c r="IQM99" s="200"/>
      <c r="IQN99" s="266"/>
      <c r="IQO99" s="261"/>
      <c r="IQP99" s="265"/>
      <c r="IQQ99" s="266"/>
      <c r="IQR99" s="200"/>
      <c r="IQS99" s="266"/>
      <c r="IQT99" s="261"/>
      <c r="IQU99" s="265"/>
      <c r="IQV99" s="266"/>
      <c r="IQW99" s="200"/>
      <c r="IQX99" s="266"/>
      <c r="IQY99" s="261"/>
      <c r="IQZ99" s="265"/>
      <c r="IRA99" s="266"/>
      <c r="IRB99" s="200"/>
      <c r="IRC99" s="266"/>
      <c r="IRD99" s="261"/>
      <c r="IRE99" s="265"/>
      <c r="IRF99" s="266"/>
      <c r="IRG99" s="200"/>
      <c r="IRH99" s="266"/>
      <c r="IRI99" s="261"/>
      <c r="IRJ99" s="265"/>
      <c r="IRK99" s="266"/>
      <c r="IRL99" s="200"/>
      <c r="IRM99" s="266"/>
      <c r="IRN99" s="261"/>
      <c r="IRO99" s="265"/>
      <c r="IRP99" s="266"/>
      <c r="IRQ99" s="200"/>
      <c r="IRR99" s="266"/>
      <c r="IRS99" s="261"/>
      <c r="IRT99" s="265"/>
      <c r="IRU99" s="266"/>
      <c r="IRV99" s="200"/>
      <c r="IRW99" s="266"/>
      <c r="IRX99" s="261"/>
      <c r="IRY99" s="265"/>
      <c r="IRZ99" s="266"/>
      <c r="ISA99" s="200"/>
      <c r="ISB99" s="266"/>
      <c r="ISC99" s="261"/>
      <c r="ISD99" s="265"/>
      <c r="ISE99" s="266"/>
      <c r="ISF99" s="200"/>
      <c r="ISG99" s="266"/>
      <c r="ISH99" s="261"/>
      <c r="ISI99" s="265"/>
      <c r="ISJ99" s="266"/>
      <c r="ISK99" s="200"/>
      <c r="ISL99" s="266"/>
      <c r="ISM99" s="261"/>
      <c r="ISN99" s="265"/>
      <c r="ISO99" s="266"/>
      <c r="ISP99" s="200"/>
      <c r="ISQ99" s="266"/>
      <c r="ISR99" s="261"/>
      <c r="ISS99" s="265"/>
      <c r="IST99" s="266"/>
      <c r="ISU99" s="200"/>
      <c r="ISV99" s="266"/>
      <c r="ISW99" s="261"/>
      <c r="ISX99" s="265"/>
      <c r="ISY99" s="266"/>
      <c r="ISZ99" s="200"/>
      <c r="ITA99" s="266"/>
      <c r="ITB99" s="261"/>
      <c r="ITC99" s="265"/>
      <c r="ITD99" s="266"/>
      <c r="ITE99" s="200"/>
      <c r="ITF99" s="266"/>
      <c r="ITG99" s="261"/>
      <c r="ITH99" s="265"/>
      <c r="ITI99" s="266"/>
      <c r="ITJ99" s="200"/>
      <c r="ITK99" s="266"/>
      <c r="ITL99" s="261"/>
      <c r="ITM99" s="265"/>
      <c r="ITN99" s="266"/>
      <c r="ITO99" s="200"/>
      <c r="ITP99" s="266"/>
      <c r="ITQ99" s="261"/>
      <c r="ITR99" s="265"/>
      <c r="ITS99" s="266"/>
      <c r="ITT99" s="200"/>
      <c r="ITU99" s="266"/>
      <c r="ITV99" s="261"/>
      <c r="ITW99" s="265"/>
      <c r="ITX99" s="266"/>
      <c r="ITY99" s="200"/>
      <c r="ITZ99" s="266"/>
      <c r="IUA99" s="261"/>
      <c r="IUB99" s="265"/>
      <c r="IUC99" s="266"/>
      <c r="IUD99" s="200"/>
      <c r="IUE99" s="266"/>
      <c r="IUF99" s="261"/>
      <c r="IUG99" s="265"/>
      <c r="IUH99" s="266"/>
      <c r="IUI99" s="200"/>
      <c r="IUJ99" s="266"/>
      <c r="IUK99" s="261"/>
      <c r="IUL99" s="265"/>
      <c r="IUM99" s="266"/>
      <c r="IUN99" s="200"/>
      <c r="IUO99" s="266"/>
      <c r="IUP99" s="261"/>
      <c r="IUQ99" s="265"/>
      <c r="IUR99" s="266"/>
      <c r="IUS99" s="200"/>
      <c r="IUT99" s="266"/>
      <c r="IUU99" s="261"/>
      <c r="IUV99" s="265"/>
      <c r="IUW99" s="266"/>
      <c r="IUX99" s="200"/>
      <c r="IUY99" s="266"/>
      <c r="IUZ99" s="261"/>
      <c r="IVA99" s="265"/>
      <c r="IVB99" s="266"/>
      <c r="IVC99" s="200"/>
      <c r="IVD99" s="266"/>
      <c r="IVE99" s="261"/>
      <c r="IVF99" s="265"/>
      <c r="IVG99" s="266"/>
      <c r="IVH99" s="200"/>
      <c r="IVI99" s="266"/>
      <c r="IVJ99" s="261"/>
      <c r="IVK99" s="265"/>
      <c r="IVL99" s="266"/>
      <c r="IVM99" s="200"/>
      <c r="IVN99" s="266"/>
      <c r="IVO99" s="261"/>
      <c r="IVP99" s="265"/>
      <c r="IVQ99" s="266"/>
      <c r="IVR99" s="200"/>
      <c r="IVS99" s="266"/>
      <c r="IVT99" s="261"/>
      <c r="IVU99" s="265"/>
      <c r="IVV99" s="266"/>
      <c r="IVW99" s="200"/>
      <c r="IVX99" s="266"/>
      <c r="IVY99" s="261"/>
      <c r="IVZ99" s="265"/>
      <c r="IWA99" s="266"/>
      <c r="IWB99" s="200"/>
      <c r="IWC99" s="266"/>
      <c r="IWD99" s="261"/>
      <c r="IWE99" s="265"/>
      <c r="IWF99" s="266"/>
      <c r="IWG99" s="200"/>
      <c r="IWH99" s="266"/>
      <c r="IWI99" s="261"/>
      <c r="IWJ99" s="265"/>
      <c r="IWK99" s="266"/>
      <c r="IWL99" s="200"/>
      <c r="IWM99" s="266"/>
      <c r="IWN99" s="261"/>
      <c r="IWO99" s="265"/>
      <c r="IWP99" s="266"/>
      <c r="IWQ99" s="200"/>
      <c r="IWR99" s="266"/>
      <c r="IWS99" s="261"/>
      <c r="IWT99" s="265"/>
      <c r="IWU99" s="266"/>
      <c r="IWV99" s="200"/>
      <c r="IWW99" s="266"/>
      <c r="IWX99" s="261"/>
      <c r="IWY99" s="265"/>
      <c r="IWZ99" s="266"/>
      <c r="IXA99" s="200"/>
      <c r="IXB99" s="266"/>
      <c r="IXC99" s="261"/>
      <c r="IXD99" s="265"/>
      <c r="IXE99" s="266"/>
      <c r="IXF99" s="200"/>
      <c r="IXG99" s="266"/>
      <c r="IXH99" s="261"/>
      <c r="IXI99" s="265"/>
      <c r="IXJ99" s="266"/>
      <c r="IXK99" s="200"/>
      <c r="IXL99" s="266"/>
      <c r="IXM99" s="261"/>
      <c r="IXN99" s="265"/>
      <c r="IXO99" s="266"/>
      <c r="IXP99" s="200"/>
      <c r="IXQ99" s="266"/>
      <c r="IXR99" s="261"/>
      <c r="IXS99" s="265"/>
      <c r="IXT99" s="266"/>
      <c r="IXU99" s="200"/>
      <c r="IXV99" s="266"/>
      <c r="IXW99" s="261"/>
      <c r="IXX99" s="265"/>
      <c r="IXY99" s="266"/>
      <c r="IXZ99" s="200"/>
      <c r="IYA99" s="266"/>
      <c r="IYB99" s="261"/>
      <c r="IYC99" s="265"/>
      <c r="IYD99" s="266"/>
      <c r="IYE99" s="200"/>
      <c r="IYF99" s="266"/>
      <c r="IYG99" s="261"/>
      <c r="IYH99" s="265"/>
      <c r="IYI99" s="266"/>
      <c r="IYJ99" s="200"/>
      <c r="IYK99" s="266"/>
      <c r="IYL99" s="261"/>
      <c r="IYM99" s="265"/>
      <c r="IYN99" s="266"/>
      <c r="IYO99" s="200"/>
      <c r="IYP99" s="266"/>
      <c r="IYQ99" s="261"/>
      <c r="IYR99" s="265"/>
      <c r="IYS99" s="266"/>
      <c r="IYT99" s="200"/>
      <c r="IYU99" s="266"/>
      <c r="IYV99" s="261"/>
      <c r="IYW99" s="265"/>
      <c r="IYX99" s="266"/>
      <c r="IYY99" s="200"/>
      <c r="IYZ99" s="266"/>
      <c r="IZA99" s="261"/>
      <c r="IZB99" s="265"/>
      <c r="IZC99" s="266"/>
      <c r="IZD99" s="200"/>
      <c r="IZE99" s="266"/>
      <c r="IZF99" s="261"/>
      <c r="IZG99" s="265"/>
      <c r="IZH99" s="266"/>
      <c r="IZI99" s="200"/>
      <c r="IZJ99" s="266"/>
      <c r="IZK99" s="261"/>
      <c r="IZL99" s="265"/>
      <c r="IZM99" s="266"/>
      <c r="IZN99" s="200"/>
      <c r="IZO99" s="266"/>
      <c r="IZP99" s="261"/>
      <c r="IZQ99" s="265"/>
      <c r="IZR99" s="266"/>
      <c r="IZS99" s="200"/>
      <c r="IZT99" s="266"/>
      <c r="IZU99" s="261"/>
      <c r="IZV99" s="265"/>
      <c r="IZW99" s="266"/>
      <c r="IZX99" s="200"/>
      <c r="IZY99" s="266"/>
      <c r="IZZ99" s="261"/>
      <c r="JAA99" s="265"/>
      <c r="JAB99" s="266"/>
      <c r="JAC99" s="200"/>
      <c r="JAD99" s="266"/>
      <c r="JAE99" s="261"/>
      <c r="JAF99" s="265"/>
      <c r="JAG99" s="266"/>
      <c r="JAH99" s="200"/>
      <c r="JAI99" s="266"/>
      <c r="JAJ99" s="261"/>
      <c r="JAK99" s="265"/>
      <c r="JAL99" s="266"/>
      <c r="JAM99" s="200"/>
      <c r="JAN99" s="266"/>
      <c r="JAO99" s="261"/>
      <c r="JAP99" s="265"/>
      <c r="JAQ99" s="266"/>
      <c r="JAR99" s="200"/>
      <c r="JAS99" s="266"/>
      <c r="JAT99" s="261"/>
      <c r="JAU99" s="265"/>
      <c r="JAV99" s="266"/>
      <c r="JAW99" s="200"/>
      <c r="JAX99" s="266"/>
      <c r="JAY99" s="261"/>
      <c r="JAZ99" s="265"/>
      <c r="JBA99" s="266"/>
      <c r="JBB99" s="200"/>
      <c r="JBC99" s="266"/>
      <c r="JBD99" s="261"/>
      <c r="JBE99" s="265"/>
      <c r="JBF99" s="266"/>
      <c r="JBG99" s="200"/>
      <c r="JBH99" s="266"/>
      <c r="JBI99" s="261"/>
      <c r="JBJ99" s="265"/>
      <c r="JBK99" s="266"/>
      <c r="JBL99" s="200"/>
      <c r="JBM99" s="266"/>
      <c r="JBN99" s="261"/>
      <c r="JBO99" s="265"/>
      <c r="JBP99" s="266"/>
      <c r="JBQ99" s="200"/>
      <c r="JBR99" s="266"/>
      <c r="JBS99" s="261"/>
      <c r="JBT99" s="265"/>
      <c r="JBU99" s="266"/>
      <c r="JBV99" s="200"/>
      <c r="JBW99" s="266"/>
      <c r="JBX99" s="261"/>
      <c r="JBY99" s="265"/>
      <c r="JBZ99" s="266"/>
      <c r="JCA99" s="200"/>
      <c r="JCB99" s="266"/>
      <c r="JCC99" s="261"/>
      <c r="JCD99" s="265"/>
      <c r="JCE99" s="266"/>
      <c r="JCF99" s="200"/>
      <c r="JCG99" s="266"/>
      <c r="JCH99" s="261"/>
      <c r="JCI99" s="265"/>
      <c r="JCJ99" s="266"/>
      <c r="JCK99" s="200"/>
      <c r="JCL99" s="266"/>
      <c r="JCM99" s="261"/>
      <c r="JCN99" s="265"/>
      <c r="JCO99" s="266"/>
      <c r="JCP99" s="200"/>
      <c r="JCQ99" s="266"/>
      <c r="JCR99" s="261"/>
      <c r="JCS99" s="265"/>
      <c r="JCT99" s="266"/>
      <c r="JCU99" s="200"/>
      <c r="JCV99" s="266"/>
      <c r="JCW99" s="261"/>
      <c r="JCX99" s="265"/>
      <c r="JCY99" s="266"/>
      <c r="JCZ99" s="200"/>
      <c r="JDA99" s="266"/>
      <c r="JDB99" s="261"/>
      <c r="JDC99" s="265"/>
      <c r="JDD99" s="266"/>
      <c r="JDE99" s="200"/>
      <c r="JDF99" s="266"/>
      <c r="JDG99" s="261"/>
      <c r="JDH99" s="265"/>
      <c r="JDI99" s="266"/>
      <c r="JDJ99" s="200"/>
      <c r="JDK99" s="266"/>
      <c r="JDL99" s="261"/>
      <c r="JDM99" s="265"/>
      <c r="JDN99" s="266"/>
      <c r="JDO99" s="200"/>
      <c r="JDP99" s="266"/>
      <c r="JDQ99" s="261"/>
      <c r="JDR99" s="265"/>
      <c r="JDS99" s="266"/>
      <c r="JDT99" s="200"/>
      <c r="JDU99" s="266"/>
      <c r="JDV99" s="261"/>
      <c r="JDW99" s="265"/>
      <c r="JDX99" s="266"/>
      <c r="JDY99" s="200"/>
      <c r="JDZ99" s="266"/>
      <c r="JEA99" s="261"/>
      <c r="JEB99" s="265"/>
      <c r="JEC99" s="266"/>
      <c r="JED99" s="200"/>
      <c r="JEE99" s="266"/>
      <c r="JEF99" s="261"/>
      <c r="JEG99" s="265"/>
      <c r="JEH99" s="266"/>
      <c r="JEI99" s="200"/>
      <c r="JEJ99" s="266"/>
      <c r="JEK99" s="261"/>
      <c r="JEL99" s="265"/>
      <c r="JEM99" s="266"/>
      <c r="JEN99" s="200"/>
      <c r="JEO99" s="266"/>
      <c r="JEP99" s="261"/>
      <c r="JEQ99" s="265"/>
      <c r="JER99" s="266"/>
      <c r="JES99" s="200"/>
      <c r="JET99" s="266"/>
      <c r="JEU99" s="261"/>
      <c r="JEV99" s="265"/>
      <c r="JEW99" s="266"/>
      <c r="JEX99" s="200"/>
      <c r="JEY99" s="266"/>
      <c r="JEZ99" s="261"/>
      <c r="JFA99" s="265"/>
      <c r="JFB99" s="266"/>
      <c r="JFC99" s="200"/>
      <c r="JFD99" s="266"/>
      <c r="JFE99" s="261"/>
      <c r="JFF99" s="265"/>
      <c r="JFG99" s="266"/>
      <c r="JFH99" s="200"/>
      <c r="JFI99" s="266"/>
      <c r="JFJ99" s="261"/>
      <c r="JFK99" s="265"/>
      <c r="JFL99" s="266"/>
      <c r="JFM99" s="200"/>
      <c r="JFN99" s="266"/>
      <c r="JFO99" s="261"/>
      <c r="JFP99" s="265"/>
      <c r="JFQ99" s="266"/>
      <c r="JFR99" s="200"/>
      <c r="JFS99" s="266"/>
      <c r="JFT99" s="261"/>
      <c r="JFU99" s="265"/>
      <c r="JFV99" s="266"/>
      <c r="JFW99" s="200"/>
      <c r="JFX99" s="266"/>
      <c r="JFY99" s="261"/>
      <c r="JFZ99" s="265"/>
      <c r="JGA99" s="266"/>
      <c r="JGB99" s="200"/>
      <c r="JGC99" s="266"/>
      <c r="JGD99" s="261"/>
      <c r="JGE99" s="265"/>
      <c r="JGF99" s="266"/>
      <c r="JGG99" s="200"/>
      <c r="JGH99" s="266"/>
      <c r="JGI99" s="261"/>
      <c r="JGJ99" s="265"/>
      <c r="JGK99" s="266"/>
      <c r="JGL99" s="200"/>
      <c r="JGM99" s="266"/>
      <c r="JGN99" s="261"/>
      <c r="JGO99" s="265"/>
      <c r="JGP99" s="266"/>
      <c r="JGQ99" s="200"/>
      <c r="JGR99" s="266"/>
      <c r="JGS99" s="261"/>
      <c r="JGT99" s="265"/>
      <c r="JGU99" s="266"/>
      <c r="JGV99" s="200"/>
      <c r="JGW99" s="266"/>
      <c r="JGX99" s="261"/>
      <c r="JGY99" s="265"/>
      <c r="JGZ99" s="266"/>
      <c r="JHA99" s="200"/>
      <c r="JHB99" s="266"/>
      <c r="JHC99" s="261"/>
      <c r="JHD99" s="265"/>
      <c r="JHE99" s="266"/>
      <c r="JHF99" s="200"/>
      <c r="JHG99" s="266"/>
      <c r="JHH99" s="261"/>
      <c r="JHI99" s="265"/>
      <c r="JHJ99" s="266"/>
      <c r="JHK99" s="200"/>
      <c r="JHL99" s="266"/>
      <c r="JHM99" s="261"/>
      <c r="JHN99" s="265"/>
      <c r="JHO99" s="266"/>
      <c r="JHP99" s="200"/>
      <c r="JHQ99" s="266"/>
      <c r="JHR99" s="261"/>
      <c r="JHS99" s="265"/>
      <c r="JHT99" s="266"/>
      <c r="JHU99" s="200"/>
      <c r="JHV99" s="266"/>
      <c r="JHW99" s="261"/>
      <c r="JHX99" s="265"/>
      <c r="JHY99" s="266"/>
      <c r="JHZ99" s="200"/>
      <c r="JIA99" s="266"/>
      <c r="JIB99" s="261"/>
      <c r="JIC99" s="265"/>
      <c r="JID99" s="266"/>
      <c r="JIE99" s="200"/>
      <c r="JIF99" s="266"/>
      <c r="JIG99" s="261"/>
      <c r="JIH99" s="265"/>
      <c r="JII99" s="266"/>
      <c r="JIJ99" s="200"/>
      <c r="JIK99" s="266"/>
      <c r="JIL99" s="261"/>
      <c r="JIM99" s="265"/>
      <c r="JIN99" s="266"/>
      <c r="JIO99" s="200"/>
      <c r="JIP99" s="266"/>
      <c r="JIQ99" s="261"/>
      <c r="JIR99" s="265"/>
      <c r="JIS99" s="266"/>
      <c r="JIT99" s="200"/>
      <c r="JIU99" s="266"/>
      <c r="JIV99" s="261"/>
      <c r="JIW99" s="265"/>
      <c r="JIX99" s="266"/>
      <c r="JIY99" s="200"/>
      <c r="JIZ99" s="266"/>
      <c r="JJA99" s="261"/>
      <c r="JJB99" s="265"/>
      <c r="JJC99" s="266"/>
      <c r="JJD99" s="200"/>
      <c r="JJE99" s="266"/>
      <c r="JJF99" s="261"/>
      <c r="JJG99" s="265"/>
      <c r="JJH99" s="266"/>
      <c r="JJI99" s="200"/>
      <c r="JJJ99" s="266"/>
      <c r="JJK99" s="261"/>
      <c r="JJL99" s="265"/>
      <c r="JJM99" s="266"/>
      <c r="JJN99" s="200"/>
      <c r="JJO99" s="266"/>
      <c r="JJP99" s="261"/>
      <c r="JJQ99" s="265"/>
      <c r="JJR99" s="266"/>
      <c r="JJS99" s="200"/>
      <c r="JJT99" s="266"/>
      <c r="JJU99" s="261"/>
      <c r="JJV99" s="265"/>
      <c r="JJW99" s="266"/>
      <c r="JJX99" s="200"/>
      <c r="JJY99" s="266"/>
      <c r="JJZ99" s="261"/>
      <c r="JKA99" s="265"/>
      <c r="JKB99" s="266"/>
      <c r="JKC99" s="200"/>
      <c r="JKD99" s="266"/>
      <c r="JKE99" s="261"/>
      <c r="JKF99" s="265"/>
      <c r="JKG99" s="266"/>
      <c r="JKH99" s="200"/>
      <c r="JKI99" s="266"/>
      <c r="JKJ99" s="261"/>
      <c r="JKK99" s="265"/>
      <c r="JKL99" s="266"/>
      <c r="JKM99" s="200"/>
      <c r="JKN99" s="266"/>
      <c r="JKO99" s="261"/>
      <c r="JKP99" s="265"/>
      <c r="JKQ99" s="266"/>
      <c r="JKR99" s="200"/>
      <c r="JKS99" s="266"/>
      <c r="JKT99" s="261"/>
      <c r="JKU99" s="265"/>
      <c r="JKV99" s="266"/>
      <c r="JKW99" s="200"/>
      <c r="JKX99" s="266"/>
      <c r="JKY99" s="261"/>
      <c r="JKZ99" s="265"/>
      <c r="JLA99" s="266"/>
      <c r="JLB99" s="200"/>
      <c r="JLC99" s="266"/>
      <c r="JLD99" s="261"/>
      <c r="JLE99" s="265"/>
      <c r="JLF99" s="266"/>
      <c r="JLG99" s="200"/>
      <c r="JLH99" s="266"/>
      <c r="JLI99" s="261"/>
      <c r="JLJ99" s="265"/>
      <c r="JLK99" s="266"/>
      <c r="JLL99" s="200"/>
      <c r="JLM99" s="266"/>
      <c r="JLN99" s="261"/>
      <c r="JLO99" s="265"/>
      <c r="JLP99" s="266"/>
      <c r="JLQ99" s="200"/>
      <c r="JLR99" s="266"/>
      <c r="JLS99" s="261"/>
      <c r="JLT99" s="265"/>
      <c r="JLU99" s="266"/>
      <c r="JLV99" s="200"/>
      <c r="JLW99" s="266"/>
      <c r="JLX99" s="261"/>
      <c r="JLY99" s="265"/>
      <c r="JLZ99" s="266"/>
      <c r="JMA99" s="200"/>
      <c r="JMB99" s="266"/>
      <c r="JMC99" s="261"/>
      <c r="JMD99" s="265"/>
      <c r="JME99" s="266"/>
      <c r="JMF99" s="200"/>
      <c r="JMG99" s="266"/>
      <c r="JMH99" s="261"/>
      <c r="JMI99" s="265"/>
      <c r="JMJ99" s="266"/>
      <c r="JMK99" s="200"/>
      <c r="JML99" s="266"/>
      <c r="JMM99" s="261"/>
      <c r="JMN99" s="265"/>
      <c r="JMO99" s="266"/>
      <c r="JMP99" s="200"/>
      <c r="JMQ99" s="266"/>
      <c r="JMR99" s="261"/>
      <c r="JMS99" s="265"/>
      <c r="JMT99" s="266"/>
      <c r="JMU99" s="200"/>
      <c r="JMV99" s="266"/>
      <c r="JMW99" s="261"/>
      <c r="JMX99" s="265"/>
      <c r="JMY99" s="266"/>
      <c r="JMZ99" s="200"/>
      <c r="JNA99" s="266"/>
      <c r="JNB99" s="261"/>
      <c r="JNC99" s="265"/>
      <c r="JND99" s="266"/>
      <c r="JNE99" s="200"/>
      <c r="JNF99" s="266"/>
      <c r="JNG99" s="261"/>
      <c r="JNH99" s="265"/>
      <c r="JNI99" s="266"/>
      <c r="JNJ99" s="200"/>
      <c r="JNK99" s="266"/>
      <c r="JNL99" s="261"/>
      <c r="JNM99" s="265"/>
      <c r="JNN99" s="266"/>
      <c r="JNO99" s="200"/>
      <c r="JNP99" s="266"/>
      <c r="JNQ99" s="261"/>
      <c r="JNR99" s="265"/>
      <c r="JNS99" s="266"/>
      <c r="JNT99" s="200"/>
      <c r="JNU99" s="266"/>
      <c r="JNV99" s="261"/>
      <c r="JNW99" s="265"/>
      <c r="JNX99" s="266"/>
      <c r="JNY99" s="200"/>
      <c r="JNZ99" s="266"/>
      <c r="JOA99" s="261"/>
      <c r="JOB99" s="265"/>
      <c r="JOC99" s="266"/>
      <c r="JOD99" s="200"/>
      <c r="JOE99" s="266"/>
      <c r="JOF99" s="261"/>
      <c r="JOG99" s="265"/>
      <c r="JOH99" s="266"/>
      <c r="JOI99" s="200"/>
      <c r="JOJ99" s="266"/>
      <c r="JOK99" s="261"/>
      <c r="JOL99" s="265"/>
      <c r="JOM99" s="266"/>
      <c r="JON99" s="200"/>
      <c r="JOO99" s="266"/>
      <c r="JOP99" s="261"/>
      <c r="JOQ99" s="265"/>
      <c r="JOR99" s="266"/>
      <c r="JOS99" s="200"/>
      <c r="JOT99" s="266"/>
      <c r="JOU99" s="261"/>
      <c r="JOV99" s="265"/>
      <c r="JOW99" s="266"/>
      <c r="JOX99" s="200"/>
      <c r="JOY99" s="266"/>
      <c r="JOZ99" s="261"/>
      <c r="JPA99" s="265"/>
      <c r="JPB99" s="266"/>
      <c r="JPC99" s="200"/>
      <c r="JPD99" s="266"/>
      <c r="JPE99" s="261"/>
      <c r="JPF99" s="265"/>
      <c r="JPG99" s="266"/>
      <c r="JPH99" s="200"/>
      <c r="JPI99" s="266"/>
      <c r="JPJ99" s="261"/>
      <c r="JPK99" s="265"/>
      <c r="JPL99" s="266"/>
      <c r="JPM99" s="200"/>
      <c r="JPN99" s="266"/>
      <c r="JPO99" s="261"/>
      <c r="JPP99" s="265"/>
      <c r="JPQ99" s="266"/>
      <c r="JPR99" s="200"/>
      <c r="JPS99" s="266"/>
      <c r="JPT99" s="261"/>
      <c r="JPU99" s="265"/>
      <c r="JPV99" s="266"/>
      <c r="JPW99" s="200"/>
      <c r="JPX99" s="266"/>
      <c r="JPY99" s="261"/>
      <c r="JPZ99" s="265"/>
      <c r="JQA99" s="266"/>
      <c r="JQB99" s="200"/>
      <c r="JQC99" s="266"/>
      <c r="JQD99" s="261"/>
      <c r="JQE99" s="265"/>
      <c r="JQF99" s="266"/>
      <c r="JQG99" s="200"/>
      <c r="JQH99" s="266"/>
      <c r="JQI99" s="261"/>
      <c r="JQJ99" s="265"/>
      <c r="JQK99" s="266"/>
      <c r="JQL99" s="200"/>
      <c r="JQM99" s="266"/>
      <c r="JQN99" s="261"/>
      <c r="JQO99" s="265"/>
      <c r="JQP99" s="266"/>
      <c r="JQQ99" s="200"/>
      <c r="JQR99" s="266"/>
      <c r="JQS99" s="261"/>
      <c r="JQT99" s="265"/>
      <c r="JQU99" s="266"/>
      <c r="JQV99" s="200"/>
      <c r="JQW99" s="266"/>
      <c r="JQX99" s="261"/>
      <c r="JQY99" s="265"/>
      <c r="JQZ99" s="266"/>
      <c r="JRA99" s="200"/>
      <c r="JRB99" s="266"/>
      <c r="JRC99" s="261"/>
      <c r="JRD99" s="265"/>
      <c r="JRE99" s="266"/>
      <c r="JRF99" s="200"/>
      <c r="JRG99" s="266"/>
      <c r="JRH99" s="261"/>
      <c r="JRI99" s="265"/>
      <c r="JRJ99" s="266"/>
      <c r="JRK99" s="200"/>
      <c r="JRL99" s="266"/>
      <c r="JRM99" s="261"/>
      <c r="JRN99" s="265"/>
      <c r="JRO99" s="266"/>
      <c r="JRP99" s="200"/>
      <c r="JRQ99" s="266"/>
      <c r="JRR99" s="261"/>
      <c r="JRS99" s="265"/>
      <c r="JRT99" s="266"/>
      <c r="JRU99" s="200"/>
      <c r="JRV99" s="266"/>
      <c r="JRW99" s="261"/>
      <c r="JRX99" s="265"/>
      <c r="JRY99" s="266"/>
      <c r="JRZ99" s="200"/>
      <c r="JSA99" s="266"/>
      <c r="JSB99" s="261"/>
      <c r="JSC99" s="265"/>
      <c r="JSD99" s="266"/>
      <c r="JSE99" s="200"/>
      <c r="JSF99" s="266"/>
      <c r="JSG99" s="261"/>
      <c r="JSH99" s="265"/>
      <c r="JSI99" s="266"/>
      <c r="JSJ99" s="200"/>
      <c r="JSK99" s="266"/>
      <c r="JSL99" s="261"/>
      <c r="JSM99" s="265"/>
      <c r="JSN99" s="266"/>
      <c r="JSO99" s="200"/>
      <c r="JSP99" s="266"/>
      <c r="JSQ99" s="261"/>
      <c r="JSR99" s="265"/>
      <c r="JSS99" s="266"/>
      <c r="JST99" s="200"/>
      <c r="JSU99" s="266"/>
      <c r="JSV99" s="261"/>
      <c r="JSW99" s="265"/>
      <c r="JSX99" s="266"/>
      <c r="JSY99" s="200"/>
      <c r="JSZ99" s="266"/>
      <c r="JTA99" s="261"/>
      <c r="JTB99" s="265"/>
      <c r="JTC99" s="266"/>
      <c r="JTD99" s="200"/>
      <c r="JTE99" s="266"/>
      <c r="JTF99" s="261"/>
      <c r="JTG99" s="265"/>
      <c r="JTH99" s="266"/>
      <c r="JTI99" s="200"/>
      <c r="JTJ99" s="266"/>
      <c r="JTK99" s="261"/>
      <c r="JTL99" s="265"/>
      <c r="JTM99" s="266"/>
      <c r="JTN99" s="200"/>
      <c r="JTO99" s="266"/>
      <c r="JTP99" s="261"/>
      <c r="JTQ99" s="265"/>
      <c r="JTR99" s="266"/>
      <c r="JTS99" s="200"/>
      <c r="JTT99" s="266"/>
      <c r="JTU99" s="261"/>
      <c r="JTV99" s="265"/>
      <c r="JTW99" s="266"/>
      <c r="JTX99" s="200"/>
      <c r="JTY99" s="266"/>
      <c r="JTZ99" s="261"/>
      <c r="JUA99" s="265"/>
      <c r="JUB99" s="266"/>
      <c r="JUC99" s="200"/>
      <c r="JUD99" s="266"/>
      <c r="JUE99" s="261"/>
      <c r="JUF99" s="265"/>
      <c r="JUG99" s="266"/>
      <c r="JUH99" s="200"/>
      <c r="JUI99" s="266"/>
      <c r="JUJ99" s="261"/>
      <c r="JUK99" s="265"/>
      <c r="JUL99" s="266"/>
      <c r="JUM99" s="200"/>
      <c r="JUN99" s="266"/>
      <c r="JUO99" s="261"/>
      <c r="JUP99" s="265"/>
      <c r="JUQ99" s="266"/>
      <c r="JUR99" s="200"/>
      <c r="JUS99" s="266"/>
      <c r="JUT99" s="261"/>
      <c r="JUU99" s="265"/>
      <c r="JUV99" s="266"/>
      <c r="JUW99" s="200"/>
      <c r="JUX99" s="266"/>
      <c r="JUY99" s="261"/>
      <c r="JUZ99" s="265"/>
      <c r="JVA99" s="266"/>
      <c r="JVB99" s="200"/>
      <c r="JVC99" s="266"/>
      <c r="JVD99" s="261"/>
      <c r="JVE99" s="265"/>
      <c r="JVF99" s="266"/>
      <c r="JVG99" s="200"/>
      <c r="JVH99" s="266"/>
      <c r="JVI99" s="261"/>
      <c r="JVJ99" s="265"/>
      <c r="JVK99" s="266"/>
      <c r="JVL99" s="200"/>
      <c r="JVM99" s="266"/>
      <c r="JVN99" s="261"/>
      <c r="JVO99" s="265"/>
      <c r="JVP99" s="266"/>
      <c r="JVQ99" s="200"/>
      <c r="JVR99" s="266"/>
      <c r="JVS99" s="261"/>
      <c r="JVT99" s="265"/>
      <c r="JVU99" s="266"/>
      <c r="JVV99" s="200"/>
      <c r="JVW99" s="266"/>
      <c r="JVX99" s="261"/>
      <c r="JVY99" s="265"/>
      <c r="JVZ99" s="266"/>
      <c r="JWA99" s="200"/>
      <c r="JWB99" s="266"/>
      <c r="JWC99" s="261"/>
      <c r="JWD99" s="265"/>
      <c r="JWE99" s="266"/>
      <c r="JWF99" s="200"/>
      <c r="JWG99" s="266"/>
      <c r="JWH99" s="261"/>
      <c r="JWI99" s="265"/>
      <c r="JWJ99" s="266"/>
      <c r="JWK99" s="200"/>
      <c r="JWL99" s="266"/>
      <c r="JWM99" s="261"/>
      <c r="JWN99" s="265"/>
      <c r="JWO99" s="266"/>
      <c r="JWP99" s="200"/>
      <c r="JWQ99" s="266"/>
      <c r="JWR99" s="261"/>
      <c r="JWS99" s="265"/>
      <c r="JWT99" s="266"/>
      <c r="JWU99" s="200"/>
      <c r="JWV99" s="266"/>
      <c r="JWW99" s="261"/>
      <c r="JWX99" s="265"/>
      <c r="JWY99" s="266"/>
      <c r="JWZ99" s="200"/>
      <c r="JXA99" s="266"/>
      <c r="JXB99" s="261"/>
      <c r="JXC99" s="265"/>
      <c r="JXD99" s="266"/>
      <c r="JXE99" s="200"/>
      <c r="JXF99" s="266"/>
      <c r="JXG99" s="261"/>
      <c r="JXH99" s="265"/>
      <c r="JXI99" s="266"/>
      <c r="JXJ99" s="200"/>
      <c r="JXK99" s="266"/>
      <c r="JXL99" s="261"/>
      <c r="JXM99" s="265"/>
      <c r="JXN99" s="266"/>
      <c r="JXO99" s="200"/>
      <c r="JXP99" s="266"/>
      <c r="JXQ99" s="261"/>
      <c r="JXR99" s="265"/>
      <c r="JXS99" s="266"/>
      <c r="JXT99" s="200"/>
      <c r="JXU99" s="266"/>
      <c r="JXV99" s="261"/>
      <c r="JXW99" s="265"/>
      <c r="JXX99" s="266"/>
      <c r="JXY99" s="200"/>
      <c r="JXZ99" s="266"/>
      <c r="JYA99" s="261"/>
      <c r="JYB99" s="265"/>
      <c r="JYC99" s="266"/>
      <c r="JYD99" s="200"/>
      <c r="JYE99" s="266"/>
      <c r="JYF99" s="261"/>
      <c r="JYG99" s="265"/>
      <c r="JYH99" s="266"/>
      <c r="JYI99" s="200"/>
      <c r="JYJ99" s="266"/>
      <c r="JYK99" s="261"/>
      <c r="JYL99" s="265"/>
      <c r="JYM99" s="266"/>
      <c r="JYN99" s="200"/>
      <c r="JYO99" s="266"/>
      <c r="JYP99" s="261"/>
      <c r="JYQ99" s="265"/>
      <c r="JYR99" s="266"/>
      <c r="JYS99" s="200"/>
      <c r="JYT99" s="266"/>
      <c r="JYU99" s="261"/>
      <c r="JYV99" s="265"/>
      <c r="JYW99" s="266"/>
      <c r="JYX99" s="200"/>
      <c r="JYY99" s="266"/>
      <c r="JYZ99" s="261"/>
      <c r="JZA99" s="265"/>
      <c r="JZB99" s="266"/>
      <c r="JZC99" s="200"/>
      <c r="JZD99" s="266"/>
      <c r="JZE99" s="261"/>
      <c r="JZF99" s="265"/>
      <c r="JZG99" s="266"/>
      <c r="JZH99" s="200"/>
      <c r="JZI99" s="266"/>
      <c r="JZJ99" s="261"/>
      <c r="JZK99" s="265"/>
      <c r="JZL99" s="266"/>
      <c r="JZM99" s="200"/>
      <c r="JZN99" s="266"/>
      <c r="JZO99" s="261"/>
      <c r="JZP99" s="265"/>
      <c r="JZQ99" s="266"/>
      <c r="JZR99" s="200"/>
      <c r="JZS99" s="266"/>
      <c r="JZT99" s="261"/>
      <c r="JZU99" s="265"/>
      <c r="JZV99" s="266"/>
      <c r="JZW99" s="200"/>
      <c r="JZX99" s="266"/>
      <c r="JZY99" s="261"/>
      <c r="JZZ99" s="265"/>
      <c r="KAA99" s="266"/>
      <c r="KAB99" s="200"/>
      <c r="KAC99" s="266"/>
      <c r="KAD99" s="261"/>
      <c r="KAE99" s="265"/>
      <c r="KAF99" s="266"/>
      <c r="KAG99" s="200"/>
      <c r="KAH99" s="266"/>
      <c r="KAI99" s="261"/>
      <c r="KAJ99" s="265"/>
      <c r="KAK99" s="266"/>
      <c r="KAL99" s="200"/>
      <c r="KAM99" s="266"/>
      <c r="KAN99" s="261"/>
      <c r="KAO99" s="265"/>
      <c r="KAP99" s="266"/>
      <c r="KAQ99" s="200"/>
      <c r="KAR99" s="266"/>
      <c r="KAS99" s="261"/>
      <c r="KAT99" s="265"/>
      <c r="KAU99" s="266"/>
      <c r="KAV99" s="200"/>
      <c r="KAW99" s="266"/>
      <c r="KAX99" s="261"/>
      <c r="KAY99" s="265"/>
      <c r="KAZ99" s="266"/>
      <c r="KBA99" s="200"/>
      <c r="KBB99" s="266"/>
      <c r="KBC99" s="261"/>
      <c r="KBD99" s="265"/>
      <c r="KBE99" s="266"/>
      <c r="KBF99" s="200"/>
      <c r="KBG99" s="266"/>
      <c r="KBH99" s="261"/>
      <c r="KBI99" s="265"/>
      <c r="KBJ99" s="266"/>
      <c r="KBK99" s="200"/>
      <c r="KBL99" s="266"/>
      <c r="KBM99" s="261"/>
      <c r="KBN99" s="265"/>
      <c r="KBO99" s="266"/>
      <c r="KBP99" s="200"/>
      <c r="KBQ99" s="266"/>
      <c r="KBR99" s="261"/>
      <c r="KBS99" s="265"/>
      <c r="KBT99" s="266"/>
      <c r="KBU99" s="200"/>
      <c r="KBV99" s="266"/>
      <c r="KBW99" s="261"/>
      <c r="KBX99" s="265"/>
      <c r="KBY99" s="266"/>
      <c r="KBZ99" s="200"/>
      <c r="KCA99" s="266"/>
      <c r="KCB99" s="261"/>
      <c r="KCC99" s="265"/>
      <c r="KCD99" s="266"/>
      <c r="KCE99" s="200"/>
      <c r="KCF99" s="266"/>
      <c r="KCG99" s="261"/>
      <c r="KCH99" s="265"/>
      <c r="KCI99" s="266"/>
      <c r="KCJ99" s="200"/>
      <c r="KCK99" s="266"/>
      <c r="KCL99" s="261"/>
      <c r="KCM99" s="265"/>
      <c r="KCN99" s="266"/>
      <c r="KCO99" s="200"/>
      <c r="KCP99" s="266"/>
      <c r="KCQ99" s="261"/>
      <c r="KCR99" s="265"/>
      <c r="KCS99" s="266"/>
      <c r="KCT99" s="200"/>
      <c r="KCU99" s="266"/>
      <c r="KCV99" s="261"/>
      <c r="KCW99" s="265"/>
      <c r="KCX99" s="266"/>
      <c r="KCY99" s="200"/>
      <c r="KCZ99" s="266"/>
      <c r="KDA99" s="261"/>
      <c r="KDB99" s="265"/>
      <c r="KDC99" s="266"/>
      <c r="KDD99" s="200"/>
      <c r="KDE99" s="266"/>
      <c r="KDF99" s="261"/>
      <c r="KDG99" s="265"/>
      <c r="KDH99" s="266"/>
      <c r="KDI99" s="200"/>
      <c r="KDJ99" s="266"/>
      <c r="KDK99" s="261"/>
      <c r="KDL99" s="265"/>
      <c r="KDM99" s="266"/>
      <c r="KDN99" s="200"/>
      <c r="KDO99" s="266"/>
      <c r="KDP99" s="261"/>
      <c r="KDQ99" s="265"/>
      <c r="KDR99" s="266"/>
      <c r="KDS99" s="200"/>
      <c r="KDT99" s="266"/>
      <c r="KDU99" s="261"/>
      <c r="KDV99" s="265"/>
      <c r="KDW99" s="266"/>
      <c r="KDX99" s="200"/>
      <c r="KDY99" s="266"/>
      <c r="KDZ99" s="261"/>
      <c r="KEA99" s="265"/>
      <c r="KEB99" s="266"/>
      <c r="KEC99" s="200"/>
      <c r="KED99" s="266"/>
      <c r="KEE99" s="261"/>
      <c r="KEF99" s="265"/>
      <c r="KEG99" s="266"/>
      <c r="KEH99" s="200"/>
      <c r="KEI99" s="266"/>
      <c r="KEJ99" s="261"/>
      <c r="KEK99" s="265"/>
      <c r="KEL99" s="266"/>
      <c r="KEM99" s="200"/>
      <c r="KEN99" s="266"/>
      <c r="KEO99" s="261"/>
      <c r="KEP99" s="265"/>
      <c r="KEQ99" s="266"/>
      <c r="KER99" s="200"/>
      <c r="KES99" s="266"/>
      <c r="KET99" s="261"/>
      <c r="KEU99" s="265"/>
      <c r="KEV99" s="266"/>
      <c r="KEW99" s="200"/>
      <c r="KEX99" s="266"/>
      <c r="KEY99" s="261"/>
      <c r="KEZ99" s="265"/>
      <c r="KFA99" s="266"/>
      <c r="KFB99" s="200"/>
      <c r="KFC99" s="266"/>
      <c r="KFD99" s="261"/>
      <c r="KFE99" s="265"/>
      <c r="KFF99" s="266"/>
      <c r="KFG99" s="200"/>
      <c r="KFH99" s="266"/>
      <c r="KFI99" s="261"/>
      <c r="KFJ99" s="265"/>
      <c r="KFK99" s="266"/>
      <c r="KFL99" s="200"/>
      <c r="KFM99" s="266"/>
      <c r="KFN99" s="261"/>
      <c r="KFO99" s="265"/>
      <c r="KFP99" s="266"/>
      <c r="KFQ99" s="200"/>
      <c r="KFR99" s="266"/>
      <c r="KFS99" s="261"/>
      <c r="KFT99" s="265"/>
      <c r="KFU99" s="266"/>
      <c r="KFV99" s="200"/>
      <c r="KFW99" s="266"/>
      <c r="KFX99" s="261"/>
      <c r="KFY99" s="265"/>
      <c r="KFZ99" s="266"/>
      <c r="KGA99" s="200"/>
      <c r="KGB99" s="266"/>
      <c r="KGC99" s="261"/>
      <c r="KGD99" s="265"/>
      <c r="KGE99" s="266"/>
      <c r="KGF99" s="200"/>
      <c r="KGG99" s="266"/>
      <c r="KGH99" s="261"/>
      <c r="KGI99" s="265"/>
      <c r="KGJ99" s="266"/>
      <c r="KGK99" s="200"/>
      <c r="KGL99" s="266"/>
      <c r="KGM99" s="261"/>
      <c r="KGN99" s="265"/>
      <c r="KGO99" s="266"/>
      <c r="KGP99" s="200"/>
      <c r="KGQ99" s="266"/>
      <c r="KGR99" s="261"/>
      <c r="KGS99" s="265"/>
      <c r="KGT99" s="266"/>
      <c r="KGU99" s="200"/>
      <c r="KGV99" s="266"/>
      <c r="KGW99" s="261"/>
      <c r="KGX99" s="265"/>
      <c r="KGY99" s="266"/>
      <c r="KGZ99" s="200"/>
      <c r="KHA99" s="266"/>
      <c r="KHB99" s="261"/>
      <c r="KHC99" s="265"/>
      <c r="KHD99" s="266"/>
      <c r="KHE99" s="200"/>
      <c r="KHF99" s="266"/>
      <c r="KHG99" s="261"/>
      <c r="KHH99" s="265"/>
      <c r="KHI99" s="266"/>
      <c r="KHJ99" s="200"/>
      <c r="KHK99" s="266"/>
      <c r="KHL99" s="261"/>
      <c r="KHM99" s="265"/>
      <c r="KHN99" s="266"/>
      <c r="KHO99" s="200"/>
      <c r="KHP99" s="266"/>
      <c r="KHQ99" s="261"/>
      <c r="KHR99" s="265"/>
      <c r="KHS99" s="266"/>
      <c r="KHT99" s="200"/>
      <c r="KHU99" s="266"/>
      <c r="KHV99" s="261"/>
      <c r="KHW99" s="265"/>
      <c r="KHX99" s="266"/>
      <c r="KHY99" s="200"/>
      <c r="KHZ99" s="266"/>
      <c r="KIA99" s="261"/>
      <c r="KIB99" s="265"/>
      <c r="KIC99" s="266"/>
      <c r="KID99" s="200"/>
      <c r="KIE99" s="266"/>
      <c r="KIF99" s="261"/>
      <c r="KIG99" s="265"/>
      <c r="KIH99" s="266"/>
      <c r="KII99" s="200"/>
      <c r="KIJ99" s="266"/>
      <c r="KIK99" s="261"/>
      <c r="KIL99" s="265"/>
      <c r="KIM99" s="266"/>
      <c r="KIN99" s="200"/>
      <c r="KIO99" s="266"/>
      <c r="KIP99" s="261"/>
      <c r="KIQ99" s="265"/>
      <c r="KIR99" s="266"/>
      <c r="KIS99" s="200"/>
      <c r="KIT99" s="266"/>
      <c r="KIU99" s="261"/>
      <c r="KIV99" s="265"/>
      <c r="KIW99" s="266"/>
      <c r="KIX99" s="200"/>
      <c r="KIY99" s="266"/>
      <c r="KIZ99" s="261"/>
      <c r="KJA99" s="265"/>
      <c r="KJB99" s="266"/>
      <c r="KJC99" s="200"/>
      <c r="KJD99" s="266"/>
      <c r="KJE99" s="261"/>
      <c r="KJF99" s="265"/>
      <c r="KJG99" s="266"/>
      <c r="KJH99" s="200"/>
      <c r="KJI99" s="266"/>
      <c r="KJJ99" s="261"/>
      <c r="KJK99" s="265"/>
      <c r="KJL99" s="266"/>
      <c r="KJM99" s="200"/>
      <c r="KJN99" s="266"/>
      <c r="KJO99" s="261"/>
      <c r="KJP99" s="265"/>
      <c r="KJQ99" s="266"/>
      <c r="KJR99" s="200"/>
      <c r="KJS99" s="266"/>
      <c r="KJT99" s="261"/>
      <c r="KJU99" s="265"/>
      <c r="KJV99" s="266"/>
      <c r="KJW99" s="200"/>
      <c r="KJX99" s="266"/>
      <c r="KJY99" s="261"/>
      <c r="KJZ99" s="265"/>
      <c r="KKA99" s="266"/>
      <c r="KKB99" s="200"/>
      <c r="KKC99" s="266"/>
      <c r="KKD99" s="261"/>
      <c r="KKE99" s="265"/>
      <c r="KKF99" s="266"/>
      <c r="KKG99" s="200"/>
      <c r="KKH99" s="266"/>
      <c r="KKI99" s="261"/>
      <c r="KKJ99" s="265"/>
      <c r="KKK99" s="266"/>
      <c r="KKL99" s="200"/>
      <c r="KKM99" s="266"/>
      <c r="KKN99" s="261"/>
      <c r="KKO99" s="265"/>
      <c r="KKP99" s="266"/>
      <c r="KKQ99" s="200"/>
      <c r="KKR99" s="266"/>
      <c r="KKS99" s="261"/>
      <c r="KKT99" s="265"/>
      <c r="KKU99" s="266"/>
      <c r="KKV99" s="200"/>
      <c r="KKW99" s="266"/>
      <c r="KKX99" s="261"/>
      <c r="KKY99" s="265"/>
      <c r="KKZ99" s="266"/>
      <c r="KLA99" s="200"/>
      <c r="KLB99" s="266"/>
      <c r="KLC99" s="261"/>
      <c r="KLD99" s="265"/>
      <c r="KLE99" s="266"/>
      <c r="KLF99" s="200"/>
      <c r="KLG99" s="266"/>
      <c r="KLH99" s="261"/>
      <c r="KLI99" s="265"/>
      <c r="KLJ99" s="266"/>
      <c r="KLK99" s="200"/>
      <c r="KLL99" s="266"/>
      <c r="KLM99" s="261"/>
      <c r="KLN99" s="265"/>
      <c r="KLO99" s="266"/>
      <c r="KLP99" s="200"/>
      <c r="KLQ99" s="266"/>
      <c r="KLR99" s="261"/>
      <c r="KLS99" s="265"/>
      <c r="KLT99" s="266"/>
      <c r="KLU99" s="200"/>
      <c r="KLV99" s="266"/>
      <c r="KLW99" s="261"/>
      <c r="KLX99" s="265"/>
      <c r="KLY99" s="266"/>
      <c r="KLZ99" s="200"/>
      <c r="KMA99" s="266"/>
      <c r="KMB99" s="261"/>
      <c r="KMC99" s="265"/>
      <c r="KMD99" s="266"/>
      <c r="KME99" s="200"/>
      <c r="KMF99" s="266"/>
      <c r="KMG99" s="261"/>
      <c r="KMH99" s="265"/>
      <c r="KMI99" s="266"/>
      <c r="KMJ99" s="200"/>
      <c r="KMK99" s="266"/>
      <c r="KML99" s="261"/>
      <c r="KMM99" s="265"/>
      <c r="KMN99" s="266"/>
      <c r="KMO99" s="200"/>
      <c r="KMP99" s="266"/>
      <c r="KMQ99" s="261"/>
      <c r="KMR99" s="265"/>
      <c r="KMS99" s="266"/>
      <c r="KMT99" s="200"/>
      <c r="KMU99" s="266"/>
      <c r="KMV99" s="261"/>
      <c r="KMW99" s="265"/>
      <c r="KMX99" s="266"/>
      <c r="KMY99" s="200"/>
      <c r="KMZ99" s="266"/>
      <c r="KNA99" s="261"/>
      <c r="KNB99" s="265"/>
      <c r="KNC99" s="266"/>
      <c r="KND99" s="200"/>
      <c r="KNE99" s="266"/>
      <c r="KNF99" s="261"/>
      <c r="KNG99" s="265"/>
      <c r="KNH99" s="266"/>
      <c r="KNI99" s="200"/>
      <c r="KNJ99" s="266"/>
      <c r="KNK99" s="261"/>
      <c r="KNL99" s="265"/>
      <c r="KNM99" s="266"/>
      <c r="KNN99" s="200"/>
      <c r="KNO99" s="266"/>
      <c r="KNP99" s="261"/>
      <c r="KNQ99" s="265"/>
      <c r="KNR99" s="266"/>
      <c r="KNS99" s="200"/>
      <c r="KNT99" s="266"/>
      <c r="KNU99" s="261"/>
      <c r="KNV99" s="265"/>
      <c r="KNW99" s="266"/>
      <c r="KNX99" s="200"/>
      <c r="KNY99" s="266"/>
      <c r="KNZ99" s="261"/>
      <c r="KOA99" s="265"/>
      <c r="KOB99" s="266"/>
      <c r="KOC99" s="200"/>
      <c r="KOD99" s="266"/>
      <c r="KOE99" s="261"/>
      <c r="KOF99" s="265"/>
      <c r="KOG99" s="266"/>
      <c r="KOH99" s="200"/>
      <c r="KOI99" s="266"/>
      <c r="KOJ99" s="261"/>
      <c r="KOK99" s="265"/>
      <c r="KOL99" s="266"/>
      <c r="KOM99" s="200"/>
      <c r="KON99" s="266"/>
      <c r="KOO99" s="261"/>
      <c r="KOP99" s="265"/>
      <c r="KOQ99" s="266"/>
      <c r="KOR99" s="200"/>
      <c r="KOS99" s="266"/>
      <c r="KOT99" s="261"/>
      <c r="KOU99" s="265"/>
      <c r="KOV99" s="266"/>
      <c r="KOW99" s="200"/>
      <c r="KOX99" s="266"/>
      <c r="KOY99" s="261"/>
      <c r="KOZ99" s="265"/>
      <c r="KPA99" s="266"/>
      <c r="KPB99" s="200"/>
      <c r="KPC99" s="266"/>
      <c r="KPD99" s="261"/>
      <c r="KPE99" s="265"/>
      <c r="KPF99" s="266"/>
      <c r="KPG99" s="200"/>
      <c r="KPH99" s="266"/>
      <c r="KPI99" s="261"/>
      <c r="KPJ99" s="265"/>
      <c r="KPK99" s="266"/>
      <c r="KPL99" s="200"/>
      <c r="KPM99" s="266"/>
      <c r="KPN99" s="261"/>
      <c r="KPO99" s="265"/>
      <c r="KPP99" s="266"/>
      <c r="KPQ99" s="200"/>
      <c r="KPR99" s="266"/>
      <c r="KPS99" s="261"/>
      <c r="KPT99" s="265"/>
      <c r="KPU99" s="266"/>
      <c r="KPV99" s="200"/>
      <c r="KPW99" s="266"/>
      <c r="KPX99" s="261"/>
      <c r="KPY99" s="265"/>
      <c r="KPZ99" s="266"/>
      <c r="KQA99" s="200"/>
      <c r="KQB99" s="266"/>
      <c r="KQC99" s="261"/>
      <c r="KQD99" s="265"/>
      <c r="KQE99" s="266"/>
      <c r="KQF99" s="200"/>
      <c r="KQG99" s="266"/>
      <c r="KQH99" s="261"/>
      <c r="KQI99" s="265"/>
      <c r="KQJ99" s="266"/>
      <c r="KQK99" s="200"/>
      <c r="KQL99" s="266"/>
      <c r="KQM99" s="261"/>
      <c r="KQN99" s="265"/>
      <c r="KQO99" s="266"/>
      <c r="KQP99" s="200"/>
      <c r="KQQ99" s="266"/>
      <c r="KQR99" s="261"/>
      <c r="KQS99" s="265"/>
      <c r="KQT99" s="266"/>
      <c r="KQU99" s="200"/>
      <c r="KQV99" s="266"/>
      <c r="KQW99" s="261"/>
      <c r="KQX99" s="265"/>
      <c r="KQY99" s="266"/>
      <c r="KQZ99" s="200"/>
      <c r="KRA99" s="266"/>
      <c r="KRB99" s="261"/>
      <c r="KRC99" s="265"/>
      <c r="KRD99" s="266"/>
      <c r="KRE99" s="200"/>
      <c r="KRF99" s="266"/>
      <c r="KRG99" s="261"/>
      <c r="KRH99" s="265"/>
      <c r="KRI99" s="266"/>
      <c r="KRJ99" s="200"/>
      <c r="KRK99" s="266"/>
      <c r="KRL99" s="261"/>
      <c r="KRM99" s="265"/>
      <c r="KRN99" s="266"/>
      <c r="KRO99" s="200"/>
      <c r="KRP99" s="266"/>
      <c r="KRQ99" s="261"/>
      <c r="KRR99" s="265"/>
      <c r="KRS99" s="266"/>
      <c r="KRT99" s="200"/>
      <c r="KRU99" s="266"/>
      <c r="KRV99" s="261"/>
      <c r="KRW99" s="265"/>
      <c r="KRX99" s="266"/>
      <c r="KRY99" s="200"/>
      <c r="KRZ99" s="266"/>
      <c r="KSA99" s="261"/>
      <c r="KSB99" s="265"/>
      <c r="KSC99" s="266"/>
      <c r="KSD99" s="200"/>
      <c r="KSE99" s="266"/>
      <c r="KSF99" s="261"/>
      <c r="KSG99" s="265"/>
      <c r="KSH99" s="266"/>
      <c r="KSI99" s="200"/>
      <c r="KSJ99" s="266"/>
      <c r="KSK99" s="261"/>
      <c r="KSL99" s="265"/>
      <c r="KSM99" s="266"/>
      <c r="KSN99" s="200"/>
      <c r="KSO99" s="266"/>
      <c r="KSP99" s="261"/>
      <c r="KSQ99" s="265"/>
      <c r="KSR99" s="266"/>
      <c r="KSS99" s="200"/>
      <c r="KST99" s="266"/>
      <c r="KSU99" s="261"/>
      <c r="KSV99" s="265"/>
      <c r="KSW99" s="266"/>
      <c r="KSX99" s="200"/>
      <c r="KSY99" s="266"/>
      <c r="KSZ99" s="261"/>
      <c r="KTA99" s="265"/>
      <c r="KTB99" s="266"/>
      <c r="KTC99" s="200"/>
      <c r="KTD99" s="266"/>
      <c r="KTE99" s="261"/>
      <c r="KTF99" s="265"/>
      <c r="KTG99" s="266"/>
      <c r="KTH99" s="200"/>
      <c r="KTI99" s="266"/>
      <c r="KTJ99" s="261"/>
      <c r="KTK99" s="265"/>
      <c r="KTL99" s="266"/>
      <c r="KTM99" s="200"/>
      <c r="KTN99" s="266"/>
      <c r="KTO99" s="261"/>
      <c r="KTP99" s="265"/>
      <c r="KTQ99" s="266"/>
      <c r="KTR99" s="200"/>
      <c r="KTS99" s="266"/>
      <c r="KTT99" s="261"/>
      <c r="KTU99" s="265"/>
      <c r="KTV99" s="266"/>
      <c r="KTW99" s="200"/>
      <c r="KTX99" s="266"/>
      <c r="KTY99" s="261"/>
      <c r="KTZ99" s="265"/>
      <c r="KUA99" s="266"/>
      <c r="KUB99" s="200"/>
      <c r="KUC99" s="266"/>
      <c r="KUD99" s="261"/>
      <c r="KUE99" s="265"/>
      <c r="KUF99" s="266"/>
      <c r="KUG99" s="200"/>
      <c r="KUH99" s="266"/>
      <c r="KUI99" s="261"/>
      <c r="KUJ99" s="265"/>
      <c r="KUK99" s="266"/>
      <c r="KUL99" s="200"/>
      <c r="KUM99" s="266"/>
      <c r="KUN99" s="261"/>
      <c r="KUO99" s="265"/>
      <c r="KUP99" s="266"/>
      <c r="KUQ99" s="200"/>
      <c r="KUR99" s="266"/>
      <c r="KUS99" s="261"/>
      <c r="KUT99" s="265"/>
      <c r="KUU99" s="266"/>
      <c r="KUV99" s="200"/>
      <c r="KUW99" s="266"/>
      <c r="KUX99" s="261"/>
      <c r="KUY99" s="265"/>
      <c r="KUZ99" s="266"/>
      <c r="KVA99" s="200"/>
      <c r="KVB99" s="266"/>
      <c r="KVC99" s="261"/>
      <c r="KVD99" s="265"/>
      <c r="KVE99" s="266"/>
      <c r="KVF99" s="200"/>
      <c r="KVG99" s="266"/>
      <c r="KVH99" s="261"/>
      <c r="KVI99" s="265"/>
      <c r="KVJ99" s="266"/>
      <c r="KVK99" s="200"/>
      <c r="KVL99" s="266"/>
      <c r="KVM99" s="261"/>
      <c r="KVN99" s="265"/>
      <c r="KVO99" s="266"/>
      <c r="KVP99" s="200"/>
      <c r="KVQ99" s="266"/>
      <c r="KVR99" s="261"/>
      <c r="KVS99" s="265"/>
      <c r="KVT99" s="266"/>
      <c r="KVU99" s="200"/>
      <c r="KVV99" s="266"/>
      <c r="KVW99" s="261"/>
      <c r="KVX99" s="265"/>
      <c r="KVY99" s="266"/>
      <c r="KVZ99" s="200"/>
      <c r="KWA99" s="266"/>
      <c r="KWB99" s="261"/>
      <c r="KWC99" s="265"/>
      <c r="KWD99" s="266"/>
      <c r="KWE99" s="200"/>
      <c r="KWF99" s="266"/>
      <c r="KWG99" s="261"/>
      <c r="KWH99" s="265"/>
      <c r="KWI99" s="266"/>
      <c r="KWJ99" s="200"/>
      <c r="KWK99" s="266"/>
      <c r="KWL99" s="261"/>
      <c r="KWM99" s="265"/>
      <c r="KWN99" s="266"/>
      <c r="KWO99" s="200"/>
      <c r="KWP99" s="266"/>
      <c r="KWQ99" s="261"/>
      <c r="KWR99" s="265"/>
      <c r="KWS99" s="266"/>
      <c r="KWT99" s="200"/>
      <c r="KWU99" s="266"/>
      <c r="KWV99" s="261"/>
      <c r="KWW99" s="265"/>
      <c r="KWX99" s="266"/>
      <c r="KWY99" s="200"/>
      <c r="KWZ99" s="266"/>
      <c r="KXA99" s="261"/>
      <c r="KXB99" s="265"/>
      <c r="KXC99" s="266"/>
      <c r="KXD99" s="200"/>
      <c r="KXE99" s="266"/>
      <c r="KXF99" s="261"/>
      <c r="KXG99" s="265"/>
      <c r="KXH99" s="266"/>
      <c r="KXI99" s="200"/>
      <c r="KXJ99" s="266"/>
      <c r="KXK99" s="261"/>
      <c r="KXL99" s="265"/>
      <c r="KXM99" s="266"/>
      <c r="KXN99" s="200"/>
      <c r="KXO99" s="266"/>
      <c r="KXP99" s="261"/>
      <c r="KXQ99" s="265"/>
      <c r="KXR99" s="266"/>
      <c r="KXS99" s="200"/>
      <c r="KXT99" s="266"/>
      <c r="KXU99" s="261"/>
      <c r="KXV99" s="265"/>
      <c r="KXW99" s="266"/>
      <c r="KXX99" s="200"/>
      <c r="KXY99" s="266"/>
      <c r="KXZ99" s="261"/>
      <c r="KYA99" s="265"/>
      <c r="KYB99" s="266"/>
      <c r="KYC99" s="200"/>
      <c r="KYD99" s="266"/>
      <c r="KYE99" s="261"/>
      <c r="KYF99" s="265"/>
      <c r="KYG99" s="266"/>
      <c r="KYH99" s="200"/>
      <c r="KYI99" s="266"/>
      <c r="KYJ99" s="261"/>
      <c r="KYK99" s="265"/>
      <c r="KYL99" s="266"/>
      <c r="KYM99" s="200"/>
      <c r="KYN99" s="266"/>
      <c r="KYO99" s="261"/>
      <c r="KYP99" s="265"/>
      <c r="KYQ99" s="266"/>
      <c r="KYR99" s="200"/>
      <c r="KYS99" s="266"/>
      <c r="KYT99" s="261"/>
      <c r="KYU99" s="265"/>
      <c r="KYV99" s="266"/>
      <c r="KYW99" s="200"/>
      <c r="KYX99" s="266"/>
      <c r="KYY99" s="261"/>
      <c r="KYZ99" s="265"/>
      <c r="KZA99" s="266"/>
      <c r="KZB99" s="200"/>
      <c r="KZC99" s="266"/>
      <c r="KZD99" s="261"/>
      <c r="KZE99" s="265"/>
      <c r="KZF99" s="266"/>
      <c r="KZG99" s="200"/>
      <c r="KZH99" s="266"/>
      <c r="KZI99" s="261"/>
      <c r="KZJ99" s="265"/>
      <c r="KZK99" s="266"/>
      <c r="KZL99" s="200"/>
      <c r="KZM99" s="266"/>
      <c r="KZN99" s="261"/>
      <c r="KZO99" s="265"/>
      <c r="KZP99" s="266"/>
      <c r="KZQ99" s="200"/>
      <c r="KZR99" s="266"/>
      <c r="KZS99" s="261"/>
      <c r="KZT99" s="265"/>
      <c r="KZU99" s="266"/>
      <c r="KZV99" s="200"/>
      <c r="KZW99" s="266"/>
      <c r="KZX99" s="261"/>
      <c r="KZY99" s="265"/>
      <c r="KZZ99" s="266"/>
      <c r="LAA99" s="200"/>
      <c r="LAB99" s="266"/>
      <c r="LAC99" s="261"/>
      <c r="LAD99" s="265"/>
      <c r="LAE99" s="266"/>
      <c r="LAF99" s="200"/>
      <c r="LAG99" s="266"/>
      <c r="LAH99" s="261"/>
      <c r="LAI99" s="265"/>
      <c r="LAJ99" s="266"/>
      <c r="LAK99" s="200"/>
      <c r="LAL99" s="266"/>
      <c r="LAM99" s="261"/>
      <c r="LAN99" s="265"/>
      <c r="LAO99" s="266"/>
      <c r="LAP99" s="200"/>
      <c r="LAQ99" s="266"/>
      <c r="LAR99" s="261"/>
      <c r="LAS99" s="265"/>
      <c r="LAT99" s="266"/>
      <c r="LAU99" s="200"/>
      <c r="LAV99" s="266"/>
      <c r="LAW99" s="261"/>
      <c r="LAX99" s="265"/>
      <c r="LAY99" s="266"/>
      <c r="LAZ99" s="200"/>
      <c r="LBA99" s="266"/>
      <c r="LBB99" s="261"/>
      <c r="LBC99" s="265"/>
      <c r="LBD99" s="266"/>
      <c r="LBE99" s="200"/>
      <c r="LBF99" s="266"/>
      <c r="LBG99" s="261"/>
      <c r="LBH99" s="265"/>
      <c r="LBI99" s="266"/>
      <c r="LBJ99" s="200"/>
      <c r="LBK99" s="266"/>
      <c r="LBL99" s="261"/>
      <c r="LBM99" s="265"/>
      <c r="LBN99" s="266"/>
      <c r="LBO99" s="200"/>
      <c r="LBP99" s="266"/>
      <c r="LBQ99" s="261"/>
      <c r="LBR99" s="265"/>
      <c r="LBS99" s="266"/>
      <c r="LBT99" s="200"/>
      <c r="LBU99" s="266"/>
      <c r="LBV99" s="261"/>
      <c r="LBW99" s="265"/>
      <c r="LBX99" s="266"/>
      <c r="LBY99" s="200"/>
      <c r="LBZ99" s="266"/>
      <c r="LCA99" s="261"/>
      <c r="LCB99" s="265"/>
      <c r="LCC99" s="266"/>
      <c r="LCD99" s="200"/>
      <c r="LCE99" s="266"/>
      <c r="LCF99" s="261"/>
      <c r="LCG99" s="265"/>
      <c r="LCH99" s="266"/>
      <c r="LCI99" s="200"/>
      <c r="LCJ99" s="266"/>
      <c r="LCK99" s="261"/>
      <c r="LCL99" s="265"/>
      <c r="LCM99" s="266"/>
      <c r="LCN99" s="200"/>
      <c r="LCO99" s="266"/>
      <c r="LCP99" s="261"/>
      <c r="LCQ99" s="265"/>
      <c r="LCR99" s="266"/>
      <c r="LCS99" s="200"/>
      <c r="LCT99" s="266"/>
      <c r="LCU99" s="261"/>
      <c r="LCV99" s="265"/>
      <c r="LCW99" s="266"/>
      <c r="LCX99" s="200"/>
      <c r="LCY99" s="266"/>
      <c r="LCZ99" s="261"/>
      <c r="LDA99" s="265"/>
      <c r="LDB99" s="266"/>
      <c r="LDC99" s="200"/>
      <c r="LDD99" s="266"/>
      <c r="LDE99" s="261"/>
      <c r="LDF99" s="265"/>
      <c r="LDG99" s="266"/>
      <c r="LDH99" s="200"/>
      <c r="LDI99" s="266"/>
      <c r="LDJ99" s="261"/>
      <c r="LDK99" s="265"/>
      <c r="LDL99" s="266"/>
      <c r="LDM99" s="200"/>
      <c r="LDN99" s="266"/>
      <c r="LDO99" s="261"/>
      <c r="LDP99" s="265"/>
      <c r="LDQ99" s="266"/>
      <c r="LDR99" s="200"/>
      <c r="LDS99" s="266"/>
      <c r="LDT99" s="261"/>
      <c r="LDU99" s="265"/>
      <c r="LDV99" s="266"/>
      <c r="LDW99" s="200"/>
      <c r="LDX99" s="266"/>
      <c r="LDY99" s="261"/>
      <c r="LDZ99" s="265"/>
      <c r="LEA99" s="266"/>
      <c r="LEB99" s="200"/>
      <c r="LEC99" s="266"/>
      <c r="LED99" s="261"/>
      <c r="LEE99" s="265"/>
      <c r="LEF99" s="266"/>
      <c r="LEG99" s="200"/>
      <c r="LEH99" s="266"/>
      <c r="LEI99" s="261"/>
      <c r="LEJ99" s="265"/>
      <c r="LEK99" s="266"/>
      <c r="LEL99" s="200"/>
      <c r="LEM99" s="266"/>
      <c r="LEN99" s="261"/>
      <c r="LEO99" s="265"/>
      <c r="LEP99" s="266"/>
      <c r="LEQ99" s="200"/>
      <c r="LER99" s="266"/>
      <c r="LES99" s="261"/>
      <c r="LET99" s="265"/>
      <c r="LEU99" s="266"/>
      <c r="LEV99" s="200"/>
      <c r="LEW99" s="266"/>
      <c r="LEX99" s="261"/>
      <c r="LEY99" s="265"/>
      <c r="LEZ99" s="266"/>
      <c r="LFA99" s="200"/>
      <c r="LFB99" s="266"/>
      <c r="LFC99" s="261"/>
      <c r="LFD99" s="265"/>
      <c r="LFE99" s="266"/>
      <c r="LFF99" s="200"/>
      <c r="LFG99" s="266"/>
      <c r="LFH99" s="261"/>
      <c r="LFI99" s="265"/>
      <c r="LFJ99" s="266"/>
      <c r="LFK99" s="200"/>
      <c r="LFL99" s="266"/>
      <c r="LFM99" s="261"/>
      <c r="LFN99" s="265"/>
      <c r="LFO99" s="266"/>
      <c r="LFP99" s="200"/>
      <c r="LFQ99" s="266"/>
      <c r="LFR99" s="261"/>
      <c r="LFS99" s="265"/>
      <c r="LFT99" s="266"/>
      <c r="LFU99" s="200"/>
      <c r="LFV99" s="266"/>
      <c r="LFW99" s="261"/>
      <c r="LFX99" s="265"/>
      <c r="LFY99" s="266"/>
      <c r="LFZ99" s="200"/>
      <c r="LGA99" s="266"/>
      <c r="LGB99" s="261"/>
      <c r="LGC99" s="265"/>
      <c r="LGD99" s="266"/>
      <c r="LGE99" s="200"/>
      <c r="LGF99" s="266"/>
      <c r="LGG99" s="261"/>
      <c r="LGH99" s="265"/>
      <c r="LGI99" s="266"/>
      <c r="LGJ99" s="200"/>
      <c r="LGK99" s="266"/>
      <c r="LGL99" s="261"/>
      <c r="LGM99" s="265"/>
      <c r="LGN99" s="266"/>
      <c r="LGO99" s="200"/>
      <c r="LGP99" s="266"/>
      <c r="LGQ99" s="261"/>
      <c r="LGR99" s="265"/>
      <c r="LGS99" s="266"/>
      <c r="LGT99" s="200"/>
      <c r="LGU99" s="266"/>
      <c r="LGV99" s="261"/>
      <c r="LGW99" s="265"/>
      <c r="LGX99" s="266"/>
      <c r="LGY99" s="200"/>
      <c r="LGZ99" s="266"/>
      <c r="LHA99" s="261"/>
      <c r="LHB99" s="265"/>
      <c r="LHC99" s="266"/>
      <c r="LHD99" s="200"/>
      <c r="LHE99" s="266"/>
      <c r="LHF99" s="261"/>
      <c r="LHG99" s="265"/>
      <c r="LHH99" s="266"/>
      <c r="LHI99" s="200"/>
      <c r="LHJ99" s="266"/>
      <c r="LHK99" s="261"/>
      <c r="LHL99" s="265"/>
      <c r="LHM99" s="266"/>
      <c r="LHN99" s="200"/>
      <c r="LHO99" s="266"/>
      <c r="LHP99" s="261"/>
      <c r="LHQ99" s="265"/>
      <c r="LHR99" s="266"/>
      <c r="LHS99" s="200"/>
      <c r="LHT99" s="266"/>
      <c r="LHU99" s="261"/>
      <c r="LHV99" s="265"/>
      <c r="LHW99" s="266"/>
      <c r="LHX99" s="200"/>
      <c r="LHY99" s="266"/>
      <c r="LHZ99" s="261"/>
      <c r="LIA99" s="265"/>
      <c r="LIB99" s="266"/>
      <c r="LIC99" s="200"/>
      <c r="LID99" s="266"/>
      <c r="LIE99" s="261"/>
      <c r="LIF99" s="265"/>
      <c r="LIG99" s="266"/>
      <c r="LIH99" s="200"/>
      <c r="LII99" s="266"/>
      <c r="LIJ99" s="261"/>
      <c r="LIK99" s="265"/>
      <c r="LIL99" s="266"/>
      <c r="LIM99" s="200"/>
      <c r="LIN99" s="266"/>
      <c r="LIO99" s="261"/>
      <c r="LIP99" s="265"/>
      <c r="LIQ99" s="266"/>
      <c r="LIR99" s="200"/>
      <c r="LIS99" s="266"/>
      <c r="LIT99" s="261"/>
      <c r="LIU99" s="265"/>
      <c r="LIV99" s="266"/>
      <c r="LIW99" s="200"/>
      <c r="LIX99" s="266"/>
      <c r="LIY99" s="261"/>
      <c r="LIZ99" s="265"/>
      <c r="LJA99" s="266"/>
      <c r="LJB99" s="200"/>
      <c r="LJC99" s="266"/>
      <c r="LJD99" s="261"/>
      <c r="LJE99" s="265"/>
      <c r="LJF99" s="266"/>
      <c r="LJG99" s="200"/>
      <c r="LJH99" s="266"/>
      <c r="LJI99" s="261"/>
      <c r="LJJ99" s="265"/>
      <c r="LJK99" s="266"/>
      <c r="LJL99" s="200"/>
      <c r="LJM99" s="266"/>
      <c r="LJN99" s="261"/>
      <c r="LJO99" s="265"/>
      <c r="LJP99" s="266"/>
      <c r="LJQ99" s="200"/>
      <c r="LJR99" s="266"/>
      <c r="LJS99" s="261"/>
      <c r="LJT99" s="265"/>
      <c r="LJU99" s="266"/>
      <c r="LJV99" s="200"/>
      <c r="LJW99" s="266"/>
      <c r="LJX99" s="261"/>
      <c r="LJY99" s="265"/>
      <c r="LJZ99" s="266"/>
      <c r="LKA99" s="200"/>
      <c r="LKB99" s="266"/>
      <c r="LKC99" s="261"/>
      <c r="LKD99" s="265"/>
      <c r="LKE99" s="266"/>
      <c r="LKF99" s="200"/>
      <c r="LKG99" s="266"/>
      <c r="LKH99" s="261"/>
      <c r="LKI99" s="265"/>
      <c r="LKJ99" s="266"/>
      <c r="LKK99" s="200"/>
      <c r="LKL99" s="266"/>
      <c r="LKM99" s="261"/>
      <c r="LKN99" s="265"/>
      <c r="LKO99" s="266"/>
      <c r="LKP99" s="200"/>
      <c r="LKQ99" s="266"/>
      <c r="LKR99" s="261"/>
      <c r="LKS99" s="265"/>
      <c r="LKT99" s="266"/>
      <c r="LKU99" s="200"/>
      <c r="LKV99" s="266"/>
      <c r="LKW99" s="261"/>
      <c r="LKX99" s="265"/>
      <c r="LKY99" s="266"/>
      <c r="LKZ99" s="200"/>
      <c r="LLA99" s="266"/>
      <c r="LLB99" s="261"/>
      <c r="LLC99" s="265"/>
      <c r="LLD99" s="266"/>
      <c r="LLE99" s="200"/>
      <c r="LLF99" s="266"/>
      <c r="LLG99" s="261"/>
      <c r="LLH99" s="265"/>
      <c r="LLI99" s="266"/>
      <c r="LLJ99" s="200"/>
      <c r="LLK99" s="266"/>
      <c r="LLL99" s="261"/>
      <c r="LLM99" s="265"/>
      <c r="LLN99" s="266"/>
      <c r="LLO99" s="200"/>
      <c r="LLP99" s="266"/>
      <c r="LLQ99" s="261"/>
      <c r="LLR99" s="265"/>
      <c r="LLS99" s="266"/>
      <c r="LLT99" s="200"/>
      <c r="LLU99" s="266"/>
      <c r="LLV99" s="261"/>
      <c r="LLW99" s="265"/>
      <c r="LLX99" s="266"/>
      <c r="LLY99" s="200"/>
      <c r="LLZ99" s="266"/>
      <c r="LMA99" s="261"/>
      <c r="LMB99" s="265"/>
      <c r="LMC99" s="266"/>
      <c r="LMD99" s="200"/>
      <c r="LME99" s="266"/>
      <c r="LMF99" s="261"/>
      <c r="LMG99" s="265"/>
      <c r="LMH99" s="266"/>
      <c r="LMI99" s="200"/>
      <c r="LMJ99" s="266"/>
      <c r="LMK99" s="261"/>
      <c r="LML99" s="265"/>
      <c r="LMM99" s="266"/>
      <c r="LMN99" s="200"/>
      <c r="LMO99" s="266"/>
      <c r="LMP99" s="261"/>
      <c r="LMQ99" s="265"/>
      <c r="LMR99" s="266"/>
      <c r="LMS99" s="200"/>
      <c r="LMT99" s="266"/>
      <c r="LMU99" s="261"/>
      <c r="LMV99" s="265"/>
      <c r="LMW99" s="266"/>
      <c r="LMX99" s="200"/>
      <c r="LMY99" s="266"/>
      <c r="LMZ99" s="261"/>
      <c r="LNA99" s="265"/>
      <c r="LNB99" s="266"/>
      <c r="LNC99" s="200"/>
      <c r="LND99" s="266"/>
      <c r="LNE99" s="261"/>
      <c r="LNF99" s="265"/>
      <c r="LNG99" s="266"/>
      <c r="LNH99" s="200"/>
      <c r="LNI99" s="266"/>
      <c r="LNJ99" s="261"/>
      <c r="LNK99" s="265"/>
      <c r="LNL99" s="266"/>
      <c r="LNM99" s="200"/>
      <c r="LNN99" s="266"/>
      <c r="LNO99" s="261"/>
      <c r="LNP99" s="265"/>
      <c r="LNQ99" s="266"/>
      <c r="LNR99" s="200"/>
      <c r="LNS99" s="266"/>
      <c r="LNT99" s="261"/>
      <c r="LNU99" s="265"/>
      <c r="LNV99" s="266"/>
      <c r="LNW99" s="200"/>
      <c r="LNX99" s="266"/>
      <c r="LNY99" s="261"/>
      <c r="LNZ99" s="265"/>
      <c r="LOA99" s="266"/>
      <c r="LOB99" s="200"/>
      <c r="LOC99" s="266"/>
      <c r="LOD99" s="261"/>
      <c r="LOE99" s="265"/>
      <c r="LOF99" s="266"/>
      <c r="LOG99" s="200"/>
      <c r="LOH99" s="266"/>
      <c r="LOI99" s="261"/>
      <c r="LOJ99" s="265"/>
      <c r="LOK99" s="266"/>
      <c r="LOL99" s="200"/>
      <c r="LOM99" s="266"/>
      <c r="LON99" s="261"/>
      <c r="LOO99" s="265"/>
      <c r="LOP99" s="266"/>
      <c r="LOQ99" s="200"/>
      <c r="LOR99" s="266"/>
      <c r="LOS99" s="261"/>
      <c r="LOT99" s="265"/>
      <c r="LOU99" s="266"/>
      <c r="LOV99" s="200"/>
      <c r="LOW99" s="266"/>
      <c r="LOX99" s="261"/>
      <c r="LOY99" s="265"/>
      <c r="LOZ99" s="266"/>
      <c r="LPA99" s="200"/>
      <c r="LPB99" s="266"/>
      <c r="LPC99" s="261"/>
      <c r="LPD99" s="265"/>
      <c r="LPE99" s="266"/>
      <c r="LPF99" s="200"/>
      <c r="LPG99" s="266"/>
      <c r="LPH99" s="261"/>
      <c r="LPI99" s="265"/>
      <c r="LPJ99" s="266"/>
      <c r="LPK99" s="200"/>
      <c r="LPL99" s="266"/>
      <c r="LPM99" s="261"/>
      <c r="LPN99" s="265"/>
      <c r="LPO99" s="266"/>
      <c r="LPP99" s="200"/>
      <c r="LPQ99" s="266"/>
      <c r="LPR99" s="261"/>
      <c r="LPS99" s="265"/>
      <c r="LPT99" s="266"/>
      <c r="LPU99" s="200"/>
      <c r="LPV99" s="266"/>
      <c r="LPW99" s="261"/>
      <c r="LPX99" s="265"/>
      <c r="LPY99" s="266"/>
      <c r="LPZ99" s="200"/>
      <c r="LQA99" s="266"/>
      <c r="LQB99" s="261"/>
      <c r="LQC99" s="265"/>
      <c r="LQD99" s="266"/>
      <c r="LQE99" s="200"/>
      <c r="LQF99" s="266"/>
      <c r="LQG99" s="261"/>
      <c r="LQH99" s="265"/>
      <c r="LQI99" s="266"/>
      <c r="LQJ99" s="200"/>
      <c r="LQK99" s="266"/>
      <c r="LQL99" s="261"/>
      <c r="LQM99" s="265"/>
      <c r="LQN99" s="266"/>
      <c r="LQO99" s="200"/>
      <c r="LQP99" s="266"/>
      <c r="LQQ99" s="261"/>
      <c r="LQR99" s="265"/>
      <c r="LQS99" s="266"/>
      <c r="LQT99" s="200"/>
      <c r="LQU99" s="266"/>
      <c r="LQV99" s="261"/>
      <c r="LQW99" s="265"/>
      <c r="LQX99" s="266"/>
      <c r="LQY99" s="200"/>
      <c r="LQZ99" s="266"/>
      <c r="LRA99" s="261"/>
      <c r="LRB99" s="265"/>
      <c r="LRC99" s="266"/>
      <c r="LRD99" s="200"/>
      <c r="LRE99" s="266"/>
      <c r="LRF99" s="261"/>
      <c r="LRG99" s="265"/>
      <c r="LRH99" s="266"/>
      <c r="LRI99" s="200"/>
      <c r="LRJ99" s="266"/>
      <c r="LRK99" s="261"/>
      <c r="LRL99" s="265"/>
      <c r="LRM99" s="266"/>
      <c r="LRN99" s="200"/>
      <c r="LRO99" s="266"/>
      <c r="LRP99" s="261"/>
      <c r="LRQ99" s="265"/>
      <c r="LRR99" s="266"/>
      <c r="LRS99" s="200"/>
      <c r="LRT99" s="266"/>
      <c r="LRU99" s="261"/>
      <c r="LRV99" s="265"/>
      <c r="LRW99" s="266"/>
      <c r="LRX99" s="200"/>
      <c r="LRY99" s="266"/>
      <c r="LRZ99" s="261"/>
      <c r="LSA99" s="265"/>
      <c r="LSB99" s="266"/>
      <c r="LSC99" s="200"/>
      <c r="LSD99" s="266"/>
      <c r="LSE99" s="261"/>
      <c r="LSF99" s="265"/>
      <c r="LSG99" s="266"/>
      <c r="LSH99" s="200"/>
      <c r="LSI99" s="266"/>
      <c r="LSJ99" s="261"/>
      <c r="LSK99" s="265"/>
      <c r="LSL99" s="266"/>
      <c r="LSM99" s="200"/>
      <c r="LSN99" s="266"/>
      <c r="LSO99" s="261"/>
      <c r="LSP99" s="265"/>
      <c r="LSQ99" s="266"/>
      <c r="LSR99" s="200"/>
      <c r="LSS99" s="266"/>
      <c r="LST99" s="261"/>
      <c r="LSU99" s="265"/>
      <c r="LSV99" s="266"/>
      <c r="LSW99" s="200"/>
      <c r="LSX99" s="266"/>
      <c r="LSY99" s="261"/>
      <c r="LSZ99" s="265"/>
      <c r="LTA99" s="266"/>
      <c r="LTB99" s="200"/>
      <c r="LTC99" s="266"/>
      <c r="LTD99" s="261"/>
      <c r="LTE99" s="265"/>
      <c r="LTF99" s="266"/>
      <c r="LTG99" s="200"/>
      <c r="LTH99" s="266"/>
      <c r="LTI99" s="261"/>
      <c r="LTJ99" s="265"/>
      <c r="LTK99" s="266"/>
      <c r="LTL99" s="200"/>
      <c r="LTM99" s="266"/>
      <c r="LTN99" s="261"/>
      <c r="LTO99" s="265"/>
      <c r="LTP99" s="266"/>
      <c r="LTQ99" s="200"/>
      <c r="LTR99" s="266"/>
      <c r="LTS99" s="261"/>
      <c r="LTT99" s="265"/>
      <c r="LTU99" s="266"/>
      <c r="LTV99" s="200"/>
      <c r="LTW99" s="266"/>
      <c r="LTX99" s="261"/>
      <c r="LTY99" s="265"/>
      <c r="LTZ99" s="266"/>
      <c r="LUA99" s="200"/>
      <c r="LUB99" s="266"/>
      <c r="LUC99" s="261"/>
      <c r="LUD99" s="265"/>
      <c r="LUE99" s="266"/>
      <c r="LUF99" s="200"/>
      <c r="LUG99" s="266"/>
      <c r="LUH99" s="261"/>
      <c r="LUI99" s="265"/>
      <c r="LUJ99" s="266"/>
      <c r="LUK99" s="200"/>
      <c r="LUL99" s="266"/>
      <c r="LUM99" s="261"/>
      <c r="LUN99" s="265"/>
      <c r="LUO99" s="266"/>
      <c r="LUP99" s="200"/>
      <c r="LUQ99" s="266"/>
      <c r="LUR99" s="261"/>
      <c r="LUS99" s="265"/>
      <c r="LUT99" s="266"/>
      <c r="LUU99" s="200"/>
      <c r="LUV99" s="266"/>
      <c r="LUW99" s="261"/>
      <c r="LUX99" s="265"/>
      <c r="LUY99" s="266"/>
      <c r="LUZ99" s="200"/>
      <c r="LVA99" s="266"/>
      <c r="LVB99" s="261"/>
      <c r="LVC99" s="265"/>
      <c r="LVD99" s="266"/>
      <c r="LVE99" s="200"/>
      <c r="LVF99" s="266"/>
      <c r="LVG99" s="261"/>
      <c r="LVH99" s="265"/>
      <c r="LVI99" s="266"/>
      <c r="LVJ99" s="200"/>
      <c r="LVK99" s="266"/>
      <c r="LVL99" s="261"/>
      <c r="LVM99" s="265"/>
      <c r="LVN99" s="266"/>
      <c r="LVO99" s="200"/>
      <c r="LVP99" s="266"/>
      <c r="LVQ99" s="261"/>
      <c r="LVR99" s="265"/>
      <c r="LVS99" s="266"/>
      <c r="LVT99" s="200"/>
      <c r="LVU99" s="266"/>
      <c r="LVV99" s="261"/>
      <c r="LVW99" s="265"/>
      <c r="LVX99" s="266"/>
      <c r="LVY99" s="200"/>
      <c r="LVZ99" s="266"/>
      <c r="LWA99" s="261"/>
      <c r="LWB99" s="265"/>
      <c r="LWC99" s="266"/>
      <c r="LWD99" s="200"/>
      <c r="LWE99" s="266"/>
      <c r="LWF99" s="261"/>
      <c r="LWG99" s="265"/>
      <c r="LWH99" s="266"/>
      <c r="LWI99" s="200"/>
      <c r="LWJ99" s="266"/>
      <c r="LWK99" s="261"/>
      <c r="LWL99" s="265"/>
      <c r="LWM99" s="266"/>
      <c r="LWN99" s="200"/>
      <c r="LWO99" s="266"/>
      <c r="LWP99" s="261"/>
      <c r="LWQ99" s="265"/>
      <c r="LWR99" s="266"/>
      <c r="LWS99" s="200"/>
      <c r="LWT99" s="266"/>
      <c r="LWU99" s="261"/>
      <c r="LWV99" s="265"/>
      <c r="LWW99" s="266"/>
      <c r="LWX99" s="200"/>
      <c r="LWY99" s="266"/>
      <c r="LWZ99" s="261"/>
      <c r="LXA99" s="265"/>
      <c r="LXB99" s="266"/>
      <c r="LXC99" s="200"/>
      <c r="LXD99" s="266"/>
      <c r="LXE99" s="261"/>
      <c r="LXF99" s="265"/>
      <c r="LXG99" s="266"/>
      <c r="LXH99" s="200"/>
      <c r="LXI99" s="266"/>
      <c r="LXJ99" s="261"/>
      <c r="LXK99" s="265"/>
      <c r="LXL99" s="266"/>
      <c r="LXM99" s="200"/>
      <c r="LXN99" s="266"/>
      <c r="LXO99" s="261"/>
      <c r="LXP99" s="265"/>
      <c r="LXQ99" s="266"/>
      <c r="LXR99" s="200"/>
      <c r="LXS99" s="266"/>
      <c r="LXT99" s="261"/>
      <c r="LXU99" s="265"/>
      <c r="LXV99" s="266"/>
      <c r="LXW99" s="200"/>
      <c r="LXX99" s="266"/>
      <c r="LXY99" s="261"/>
      <c r="LXZ99" s="265"/>
      <c r="LYA99" s="266"/>
      <c r="LYB99" s="200"/>
      <c r="LYC99" s="266"/>
      <c r="LYD99" s="261"/>
      <c r="LYE99" s="265"/>
      <c r="LYF99" s="266"/>
      <c r="LYG99" s="200"/>
      <c r="LYH99" s="266"/>
      <c r="LYI99" s="261"/>
      <c r="LYJ99" s="265"/>
      <c r="LYK99" s="266"/>
      <c r="LYL99" s="200"/>
      <c r="LYM99" s="266"/>
      <c r="LYN99" s="261"/>
      <c r="LYO99" s="265"/>
      <c r="LYP99" s="266"/>
      <c r="LYQ99" s="200"/>
      <c r="LYR99" s="266"/>
      <c r="LYS99" s="261"/>
      <c r="LYT99" s="265"/>
      <c r="LYU99" s="266"/>
      <c r="LYV99" s="200"/>
      <c r="LYW99" s="266"/>
      <c r="LYX99" s="261"/>
      <c r="LYY99" s="265"/>
      <c r="LYZ99" s="266"/>
      <c r="LZA99" s="200"/>
      <c r="LZB99" s="266"/>
      <c r="LZC99" s="261"/>
      <c r="LZD99" s="265"/>
      <c r="LZE99" s="266"/>
      <c r="LZF99" s="200"/>
      <c r="LZG99" s="266"/>
      <c r="LZH99" s="261"/>
      <c r="LZI99" s="265"/>
      <c r="LZJ99" s="266"/>
      <c r="LZK99" s="200"/>
      <c r="LZL99" s="266"/>
      <c r="LZM99" s="261"/>
      <c r="LZN99" s="265"/>
      <c r="LZO99" s="266"/>
      <c r="LZP99" s="200"/>
      <c r="LZQ99" s="266"/>
      <c r="LZR99" s="261"/>
      <c r="LZS99" s="265"/>
      <c r="LZT99" s="266"/>
      <c r="LZU99" s="200"/>
      <c r="LZV99" s="266"/>
      <c r="LZW99" s="261"/>
      <c r="LZX99" s="265"/>
      <c r="LZY99" s="266"/>
      <c r="LZZ99" s="200"/>
      <c r="MAA99" s="266"/>
      <c r="MAB99" s="261"/>
      <c r="MAC99" s="265"/>
      <c r="MAD99" s="266"/>
      <c r="MAE99" s="200"/>
      <c r="MAF99" s="266"/>
      <c r="MAG99" s="261"/>
      <c r="MAH99" s="265"/>
      <c r="MAI99" s="266"/>
      <c r="MAJ99" s="200"/>
      <c r="MAK99" s="266"/>
      <c r="MAL99" s="261"/>
      <c r="MAM99" s="265"/>
      <c r="MAN99" s="266"/>
      <c r="MAO99" s="200"/>
      <c r="MAP99" s="266"/>
      <c r="MAQ99" s="261"/>
      <c r="MAR99" s="265"/>
      <c r="MAS99" s="266"/>
      <c r="MAT99" s="200"/>
      <c r="MAU99" s="266"/>
      <c r="MAV99" s="261"/>
      <c r="MAW99" s="265"/>
      <c r="MAX99" s="266"/>
      <c r="MAY99" s="200"/>
      <c r="MAZ99" s="266"/>
      <c r="MBA99" s="261"/>
      <c r="MBB99" s="265"/>
      <c r="MBC99" s="266"/>
      <c r="MBD99" s="200"/>
      <c r="MBE99" s="266"/>
      <c r="MBF99" s="261"/>
      <c r="MBG99" s="265"/>
      <c r="MBH99" s="266"/>
      <c r="MBI99" s="200"/>
      <c r="MBJ99" s="266"/>
      <c r="MBK99" s="261"/>
      <c r="MBL99" s="265"/>
      <c r="MBM99" s="266"/>
      <c r="MBN99" s="200"/>
      <c r="MBO99" s="266"/>
      <c r="MBP99" s="261"/>
      <c r="MBQ99" s="265"/>
      <c r="MBR99" s="266"/>
      <c r="MBS99" s="200"/>
      <c r="MBT99" s="266"/>
      <c r="MBU99" s="261"/>
      <c r="MBV99" s="265"/>
      <c r="MBW99" s="266"/>
      <c r="MBX99" s="200"/>
      <c r="MBY99" s="266"/>
      <c r="MBZ99" s="261"/>
      <c r="MCA99" s="265"/>
      <c r="MCB99" s="266"/>
      <c r="MCC99" s="200"/>
      <c r="MCD99" s="266"/>
      <c r="MCE99" s="261"/>
      <c r="MCF99" s="265"/>
      <c r="MCG99" s="266"/>
      <c r="MCH99" s="200"/>
      <c r="MCI99" s="266"/>
      <c r="MCJ99" s="261"/>
      <c r="MCK99" s="265"/>
      <c r="MCL99" s="266"/>
      <c r="MCM99" s="200"/>
      <c r="MCN99" s="266"/>
      <c r="MCO99" s="261"/>
      <c r="MCP99" s="265"/>
      <c r="MCQ99" s="266"/>
      <c r="MCR99" s="200"/>
      <c r="MCS99" s="266"/>
      <c r="MCT99" s="261"/>
      <c r="MCU99" s="265"/>
      <c r="MCV99" s="266"/>
      <c r="MCW99" s="200"/>
      <c r="MCX99" s="266"/>
      <c r="MCY99" s="261"/>
      <c r="MCZ99" s="265"/>
      <c r="MDA99" s="266"/>
      <c r="MDB99" s="200"/>
      <c r="MDC99" s="266"/>
      <c r="MDD99" s="261"/>
      <c r="MDE99" s="265"/>
      <c r="MDF99" s="266"/>
      <c r="MDG99" s="200"/>
      <c r="MDH99" s="266"/>
      <c r="MDI99" s="261"/>
      <c r="MDJ99" s="265"/>
      <c r="MDK99" s="266"/>
      <c r="MDL99" s="200"/>
      <c r="MDM99" s="266"/>
      <c r="MDN99" s="261"/>
      <c r="MDO99" s="265"/>
      <c r="MDP99" s="266"/>
      <c r="MDQ99" s="200"/>
      <c r="MDR99" s="266"/>
      <c r="MDS99" s="261"/>
      <c r="MDT99" s="265"/>
      <c r="MDU99" s="266"/>
      <c r="MDV99" s="200"/>
      <c r="MDW99" s="266"/>
      <c r="MDX99" s="261"/>
      <c r="MDY99" s="265"/>
      <c r="MDZ99" s="266"/>
      <c r="MEA99" s="200"/>
      <c r="MEB99" s="266"/>
      <c r="MEC99" s="261"/>
      <c r="MED99" s="265"/>
      <c r="MEE99" s="266"/>
      <c r="MEF99" s="200"/>
      <c r="MEG99" s="266"/>
      <c r="MEH99" s="261"/>
      <c r="MEI99" s="265"/>
      <c r="MEJ99" s="266"/>
      <c r="MEK99" s="200"/>
      <c r="MEL99" s="266"/>
      <c r="MEM99" s="261"/>
      <c r="MEN99" s="265"/>
      <c r="MEO99" s="266"/>
      <c r="MEP99" s="200"/>
      <c r="MEQ99" s="266"/>
      <c r="MER99" s="261"/>
      <c r="MES99" s="265"/>
      <c r="MET99" s="266"/>
      <c r="MEU99" s="200"/>
      <c r="MEV99" s="266"/>
      <c r="MEW99" s="261"/>
      <c r="MEX99" s="265"/>
      <c r="MEY99" s="266"/>
      <c r="MEZ99" s="200"/>
      <c r="MFA99" s="266"/>
      <c r="MFB99" s="261"/>
      <c r="MFC99" s="265"/>
      <c r="MFD99" s="266"/>
      <c r="MFE99" s="200"/>
      <c r="MFF99" s="266"/>
      <c r="MFG99" s="261"/>
      <c r="MFH99" s="265"/>
      <c r="MFI99" s="266"/>
      <c r="MFJ99" s="200"/>
      <c r="MFK99" s="266"/>
      <c r="MFL99" s="261"/>
      <c r="MFM99" s="265"/>
      <c r="MFN99" s="266"/>
      <c r="MFO99" s="200"/>
      <c r="MFP99" s="266"/>
      <c r="MFQ99" s="261"/>
      <c r="MFR99" s="265"/>
      <c r="MFS99" s="266"/>
      <c r="MFT99" s="200"/>
      <c r="MFU99" s="266"/>
      <c r="MFV99" s="261"/>
      <c r="MFW99" s="265"/>
      <c r="MFX99" s="266"/>
      <c r="MFY99" s="200"/>
      <c r="MFZ99" s="266"/>
      <c r="MGA99" s="261"/>
      <c r="MGB99" s="265"/>
      <c r="MGC99" s="266"/>
      <c r="MGD99" s="200"/>
      <c r="MGE99" s="266"/>
      <c r="MGF99" s="261"/>
      <c r="MGG99" s="265"/>
      <c r="MGH99" s="266"/>
      <c r="MGI99" s="200"/>
      <c r="MGJ99" s="266"/>
      <c r="MGK99" s="261"/>
      <c r="MGL99" s="265"/>
      <c r="MGM99" s="266"/>
      <c r="MGN99" s="200"/>
      <c r="MGO99" s="266"/>
      <c r="MGP99" s="261"/>
      <c r="MGQ99" s="265"/>
      <c r="MGR99" s="266"/>
      <c r="MGS99" s="200"/>
      <c r="MGT99" s="266"/>
      <c r="MGU99" s="261"/>
      <c r="MGV99" s="265"/>
      <c r="MGW99" s="266"/>
      <c r="MGX99" s="200"/>
      <c r="MGY99" s="266"/>
      <c r="MGZ99" s="261"/>
      <c r="MHA99" s="265"/>
      <c r="MHB99" s="266"/>
      <c r="MHC99" s="200"/>
      <c r="MHD99" s="266"/>
      <c r="MHE99" s="261"/>
      <c r="MHF99" s="265"/>
      <c r="MHG99" s="266"/>
      <c r="MHH99" s="200"/>
      <c r="MHI99" s="266"/>
      <c r="MHJ99" s="261"/>
      <c r="MHK99" s="265"/>
      <c r="MHL99" s="266"/>
      <c r="MHM99" s="200"/>
      <c r="MHN99" s="266"/>
      <c r="MHO99" s="261"/>
      <c r="MHP99" s="265"/>
      <c r="MHQ99" s="266"/>
      <c r="MHR99" s="200"/>
      <c r="MHS99" s="266"/>
      <c r="MHT99" s="261"/>
      <c r="MHU99" s="265"/>
      <c r="MHV99" s="266"/>
      <c r="MHW99" s="200"/>
      <c r="MHX99" s="266"/>
      <c r="MHY99" s="261"/>
      <c r="MHZ99" s="265"/>
      <c r="MIA99" s="266"/>
      <c r="MIB99" s="200"/>
      <c r="MIC99" s="266"/>
      <c r="MID99" s="261"/>
      <c r="MIE99" s="265"/>
      <c r="MIF99" s="266"/>
      <c r="MIG99" s="200"/>
      <c r="MIH99" s="266"/>
      <c r="MII99" s="261"/>
      <c r="MIJ99" s="265"/>
      <c r="MIK99" s="266"/>
      <c r="MIL99" s="200"/>
      <c r="MIM99" s="266"/>
      <c r="MIN99" s="261"/>
      <c r="MIO99" s="265"/>
      <c r="MIP99" s="266"/>
      <c r="MIQ99" s="200"/>
      <c r="MIR99" s="266"/>
      <c r="MIS99" s="261"/>
      <c r="MIT99" s="265"/>
      <c r="MIU99" s="266"/>
      <c r="MIV99" s="200"/>
      <c r="MIW99" s="266"/>
      <c r="MIX99" s="261"/>
      <c r="MIY99" s="265"/>
      <c r="MIZ99" s="266"/>
      <c r="MJA99" s="200"/>
      <c r="MJB99" s="266"/>
      <c r="MJC99" s="261"/>
      <c r="MJD99" s="265"/>
      <c r="MJE99" s="266"/>
      <c r="MJF99" s="200"/>
      <c r="MJG99" s="266"/>
      <c r="MJH99" s="261"/>
      <c r="MJI99" s="265"/>
      <c r="MJJ99" s="266"/>
      <c r="MJK99" s="200"/>
      <c r="MJL99" s="266"/>
      <c r="MJM99" s="261"/>
      <c r="MJN99" s="265"/>
      <c r="MJO99" s="266"/>
      <c r="MJP99" s="200"/>
      <c r="MJQ99" s="266"/>
      <c r="MJR99" s="261"/>
      <c r="MJS99" s="265"/>
      <c r="MJT99" s="266"/>
      <c r="MJU99" s="200"/>
      <c r="MJV99" s="266"/>
      <c r="MJW99" s="261"/>
      <c r="MJX99" s="265"/>
      <c r="MJY99" s="266"/>
      <c r="MJZ99" s="200"/>
      <c r="MKA99" s="266"/>
      <c r="MKB99" s="261"/>
      <c r="MKC99" s="265"/>
      <c r="MKD99" s="266"/>
      <c r="MKE99" s="200"/>
      <c r="MKF99" s="266"/>
      <c r="MKG99" s="261"/>
      <c r="MKH99" s="265"/>
      <c r="MKI99" s="266"/>
      <c r="MKJ99" s="200"/>
      <c r="MKK99" s="266"/>
      <c r="MKL99" s="261"/>
      <c r="MKM99" s="265"/>
      <c r="MKN99" s="266"/>
      <c r="MKO99" s="200"/>
      <c r="MKP99" s="266"/>
      <c r="MKQ99" s="261"/>
      <c r="MKR99" s="265"/>
      <c r="MKS99" s="266"/>
      <c r="MKT99" s="200"/>
      <c r="MKU99" s="266"/>
      <c r="MKV99" s="261"/>
      <c r="MKW99" s="265"/>
      <c r="MKX99" s="266"/>
      <c r="MKY99" s="200"/>
      <c r="MKZ99" s="266"/>
      <c r="MLA99" s="261"/>
      <c r="MLB99" s="265"/>
      <c r="MLC99" s="266"/>
      <c r="MLD99" s="200"/>
      <c r="MLE99" s="266"/>
      <c r="MLF99" s="261"/>
      <c r="MLG99" s="265"/>
      <c r="MLH99" s="266"/>
      <c r="MLI99" s="200"/>
      <c r="MLJ99" s="266"/>
      <c r="MLK99" s="261"/>
      <c r="MLL99" s="265"/>
      <c r="MLM99" s="266"/>
      <c r="MLN99" s="200"/>
      <c r="MLO99" s="266"/>
      <c r="MLP99" s="261"/>
      <c r="MLQ99" s="265"/>
      <c r="MLR99" s="266"/>
      <c r="MLS99" s="200"/>
      <c r="MLT99" s="266"/>
      <c r="MLU99" s="261"/>
      <c r="MLV99" s="265"/>
      <c r="MLW99" s="266"/>
      <c r="MLX99" s="200"/>
      <c r="MLY99" s="266"/>
      <c r="MLZ99" s="261"/>
      <c r="MMA99" s="265"/>
      <c r="MMB99" s="266"/>
      <c r="MMC99" s="200"/>
      <c r="MMD99" s="266"/>
      <c r="MME99" s="261"/>
      <c r="MMF99" s="265"/>
      <c r="MMG99" s="266"/>
      <c r="MMH99" s="200"/>
      <c r="MMI99" s="266"/>
      <c r="MMJ99" s="261"/>
      <c r="MMK99" s="265"/>
      <c r="MML99" s="266"/>
      <c r="MMM99" s="200"/>
      <c r="MMN99" s="266"/>
      <c r="MMO99" s="261"/>
      <c r="MMP99" s="265"/>
      <c r="MMQ99" s="266"/>
      <c r="MMR99" s="200"/>
      <c r="MMS99" s="266"/>
      <c r="MMT99" s="261"/>
      <c r="MMU99" s="265"/>
      <c r="MMV99" s="266"/>
      <c r="MMW99" s="200"/>
      <c r="MMX99" s="266"/>
      <c r="MMY99" s="261"/>
      <c r="MMZ99" s="265"/>
      <c r="MNA99" s="266"/>
      <c r="MNB99" s="200"/>
      <c r="MNC99" s="266"/>
      <c r="MND99" s="261"/>
      <c r="MNE99" s="265"/>
      <c r="MNF99" s="266"/>
      <c r="MNG99" s="200"/>
      <c r="MNH99" s="266"/>
      <c r="MNI99" s="261"/>
      <c r="MNJ99" s="265"/>
      <c r="MNK99" s="266"/>
      <c r="MNL99" s="200"/>
      <c r="MNM99" s="266"/>
      <c r="MNN99" s="261"/>
      <c r="MNO99" s="265"/>
      <c r="MNP99" s="266"/>
      <c r="MNQ99" s="200"/>
      <c r="MNR99" s="266"/>
      <c r="MNS99" s="261"/>
      <c r="MNT99" s="265"/>
      <c r="MNU99" s="266"/>
      <c r="MNV99" s="200"/>
      <c r="MNW99" s="266"/>
      <c r="MNX99" s="261"/>
      <c r="MNY99" s="265"/>
      <c r="MNZ99" s="266"/>
      <c r="MOA99" s="200"/>
      <c r="MOB99" s="266"/>
      <c r="MOC99" s="261"/>
      <c r="MOD99" s="265"/>
      <c r="MOE99" s="266"/>
      <c r="MOF99" s="200"/>
      <c r="MOG99" s="266"/>
      <c r="MOH99" s="261"/>
      <c r="MOI99" s="265"/>
      <c r="MOJ99" s="266"/>
      <c r="MOK99" s="200"/>
      <c r="MOL99" s="266"/>
      <c r="MOM99" s="261"/>
      <c r="MON99" s="265"/>
      <c r="MOO99" s="266"/>
      <c r="MOP99" s="200"/>
      <c r="MOQ99" s="266"/>
      <c r="MOR99" s="261"/>
      <c r="MOS99" s="265"/>
      <c r="MOT99" s="266"/>
      <c r="MOU99" s="200"/>
      <c r="MOV99" s="266"/>
      <c r="MOW99" s="261"/>
      <c r="MOX99" s="265"/>
      <c r="MOY99" s="266"/>
      <c r="MOZ99" s="200"/>
      <c r="MPA99" s="266"/>
      <c r="MPB99" s="261"/>
      <c r="MPC99" s="265"/>
      <c r="MPD99" s="266"/>
      <c r="MPE99" s="200"/>
      <c r="MPF99" s="266"/>
      <c r="MPG99" s="261"/>
      <c r="MPH99" s="265"/>
      <c r="MPI99" s="266"/>
      <c r="MPJ99" s="200"/>
      <c r="MPK99" s="266"/>
      <c r="MPL99" s="261"/>
      <c r="MPM99" s="265"/>
      <c r="MPN99" s="266"/>
      <c r="MPO99" s="200"/>
      <c r="MPP99" s="266"/>
      <c r="MPQ99" s="261"/>
      <c r="MPR99" s="265"/>
      <c r="MPS99" s="266"/>
      <c r="MPT99" s="200"/>
      <c r="MPU99" s="266"/>
      <c r="MPV99" s="261"/>
      <c r="MPW99" s="265"/>
      <c r="MPX99" s="266"/>
      <c r="MPY99" s="200"/>
      <c r="MPZ99" s="266"/>
      <c r="MQA99" s="261"/>
      <c r="MQB99" s="265"/>
      <c r="MQC99" s="266"/>
      <c r="MQD99" s="200"/>
      <c r="MQE99" s="266"/>
      <c r="MQF99" s="261"/>
      <c r="MQG99" s="265"/>
      <c r="MQH99" s="266"/>
      <c r="MQI99" s="200"/>
      <c r="MQJ99" s="266"/>
      <c r="MQK99" s="261"/>
      <c r="MQL99" s="265"/>
      <c r="MQM99" s="266"/>
      <c r="MQN99" s="200"/>
      <c r="MQO99" s="266"/>
      <c r="MQP99" s="261"/>
      <c r="MQQ99" s="265"/>
      <c r="MQR99" s="266"/>
      <c r="MQS99" s="200"/>
      <c r="MQT99" s="266"/>
      <c r="MQU99" s="261"/>
      <c r="MQV99" s="265"/>
      <c r="MQW99" s="266"/>
      <c r="MQX99" s="200"/>
      <c r="MQY99" s="266"/>
      <c r="MQZ99" s="261"/>
      <c r="MRA99" s="265"/>
      <c r="MRB99" s="266"/>
      <c r="MRC99" s="200"/>
      <c r="MRD99" s="266"/>
      <c r="MRE99" s="261"/>
      <c r="MRF99" s="265"/>
      <c r="MRG99" s="266"/>
      <c r="MRH99" s="200"/>
      <c r="MRI99" s="266"/>
      <c r="MRJ99" s="261"/>
      <c r="MRK99" s="265"/>
      <c r="MRL99" s="266"/>
      <c r="MRM99" s="200"/>
      <c r="MRN99" s="266"/>
      <c r="MRO99" s="261"/>
      <c r="MRP99" s="265"/>
      <c r="MRQ99" s="266"/>
      <c r="MRR99" s="200"/>
      <c r="MRS99" s="266"/>
      <c r="MRT99" s="261"/>
      <c r="MRU99" s="265"/>
      <c r="MRV99" s="266"/>
      <c r="MRW99" s="200"/>
      <c r="MRX99" s="266"/>
      <c r="MRY99" s="261"/>
      <c r="MRZ99" s="265"/>
      <c r="MSA99" s="266"/>
      <c r="MSB99" s="200"/>
      <c r="MSC99" s="266"/>
      <c r="MSD99" s="261"/>
      <c r="MSE99" s="265"/>
      <c r="MSF99" s="266"/>
      <c r="MSG99" s="200"/>
      <c r="MSH99" s="266"/>
      <c r="MSI99" s="261"/>
      <c r="MSJ99" s="265"/>
      <c r="MSK99" s="266"/>
      <c r="MSL99" s="200"/>
      <c r="MSM99" s="266"/>
      <c r="MSN99" s="261"/>
      <c r="MSO99" s="265"/>
      <c r="MSP99" s="266"/>
      <c r="MSQ99" s="200"/>
      <c r="MSR99" s="266"/>
      <c r="MSS99" s="261"/>
      <c r="MST99" s="265"/>
      <c r="MSU99" s="266"/>
      <c r="MSV99" s="200"/>
      <c r="MSW99" s="266"/>
      <c r="MSX99" s="261"/>
      <c r="MSY99" s="265"/>
      <c r="MSZ99" s="266"/>
      <c r="MTA99" s="200"/>
      <c r="MTB99" s="266"/>
      <c r="MTC99" s="261"/>
      <c r="MTD99" s="265"/>
      <c r="MTE99" s="266"/>
      <c r="MTF99" s="200"/>
      <c r="MTG99" s="266"/>
      <c r="MTH99" s="261"/>
      <c r="MTI99" s="265"/>
      <c r="MTJ99" s="266"/>
      <c r="MTK99" s="200"/>
      <c r="MTL99" s="266"/>
      <c r="MTM99" s="261"/>
      <c r="MTN99" s="265"/>
      <c r="MTO99" s="266"/>
      <c r="MTP99" s="200"/>
      <c r="MTQ99" s="266"/>
      <c r="MTR99" s="261"/>
      <c r="MTS99" s="265"/>
      <c r="MTT99" s="266"/>
      <c r="MTU99" s="200"/>
      <c r="MTV99" s="266"/>
      <c r="MTW99" s="261"/>
      <c r="MTX99" s="265"/>
      <c r="MTY99" s="266"/>
      <c r="MTZ99" s="200"/>
      <c r="MUA99" s="266"/>
      <c r="MUB99" s="261"/>
      <c r="MUC99" s="265"/>
      <c r="MUD99" s="266"/>
      <c r="MUE99" s="200"/>
      <c r="MUF99" s="266"/>
      <c r="MUG99" s="261"/>
      <c r="MUH99" s="265"/>
      <c r="MUI99" s="266"/>
      <c r="MUJ99" s="200"/>
      <c r="MUK99" s="266"/>
      <c r="MUL99" s="261"/>
      <c r="MUM99" s="265"/>
      <c r="MUN99" s="266"/>
      <c r="MUO99" s="200"/>
      <c r="MUP99" s="266"/>
      <c r="MUQ99" s="261"/>
      <c r="MUR99" s="265"/>
      <c r="MUS99" s="266"/>
      <c r="MUT99" s="200"/>
      <c r="MUU99" s="266"/>
      <c r="MUV99" s="261"/>
      <c r="MUW99" s="265"/>
      <c r="MUX99" s="266"/>
      <c r="MUY99" s="200"/>
      <c r="MUZ99" s="266"/>
      <c r="MVA99" s="261"/>
      <c r="MVB99" s="265"/>
      <c r="MVC99" s="266"/>
      <c r="MVD99" s="200"/>
      <c r="MVE99" s="266"/>
      <c r="MVF99" s="261"/>
      <c r="MVG99" s="265"/>
      <c r="MVH99" s="266"/>
      <c r="MVI99" s="200"/>
      <c r="MVJ99" s="266"/>
      <c r="MVK99" s="261"/>
      <c r="MVL99" s="265"/>
      <c r="MVM99" s="266"/>
      <c r="MVN99" s="200"/>
      <c r="MVO99" s="266"/>
      <c r="MVP99" s="261"/>
      <c r="MVQ99" s="265"/>
      <c r="MVR99" s="266"/>
      <c r="MVS99" s="200"/>
      <c r="MVT99" s="266"/>
      <c r="MVU99" s="261"/>
      <c r="MVV99" s="265"/>
      <c r="MVW99" s="266"/>
      <c r="MVX99" s="200"/>
      <c r="MVY99" s="266"/>
      <c r="MVZ99" s="261"/>
      <c r="MWA99" s="265"/>
      <c r="MWB99" s="266"/>
      <c r="MWC99" s="200"/>
      <c r="MWD99" s="266"/>
      <c r="MWE99" s="261"/>
      <c r="MWF99" s="265"/>
      <c r="MWG99" s="266"/>
      <c r="MWH99" s="200"/>
      <c r="MWI99" s="266"/>
      <c r="MWJ99" s="261"/>
      <c r="MWK99" s="265"/>
      <c r="MWL99" s="266"/>
      <c r="MWM99" s="200"/>
      <c r="MWN99" s="266"/>
      <c r="MWO99" s="261"/>
      <c r="MWP99" s="265"/>
      <c r="MWQ99" s="266"/>
      <c r="MWR99" s="200"/>
      <c r="MWS99" s="266"/>
      <c r="MWT99" s="261"/>
      <c r="MWU99" s="265"/>
      <c r="MWV99" s="266"/>
      <c r="MWW99" s="200"/>
      <c r="MWX99" s="266"/>
      <c r="MWY99" s="261"/>
      <c r="MWZ99" s="265"/>
      <c r="MXA99" s="266"/>
      <c r="MXB99" s="200"/>
      <c r="MXC99" s="266"/>
      <c r="MXD99" s="261"/>
      <c r="MXE99" s="265"/>
      <c r="MXF99" s="266"/>
      <c r="MXG99" s="200"/>
      <c r="MXH99" s="266"/>
      <c r="MXI99" s="261"/>
      <c r="MXJ99" s="265"/>
      <c r="MXK99" s="266"/>
      <c r="MXL99" s="200"/>
      <c r="MXM99" s="266"/>
      <c r="MXN99" s="261"/>
      <c r="MXO99" s="265"/>
      <c r="MXP99" s="266"/>
      <c r="MXQ99" s="200"/>
      <c r="MXR99" s="266"/>
      <c r="MXS99" s="261"/>
      <c r="MXT99" s="265"/>
      <c r="MXU99" s="266"/>
      <c r="MXV99" s="200"/>
      <c r="MXW99" s="266"/>
      <c r="MXX99" s="261"/>
      <c r="MXY99" s="265"/>
      <c r="MXZ99" s="266"/>
      <c r="MYA99" s="200"/>
      <c r="MYB99" s="266"/>
      <c r="MYC99" s="261"/>
      <c r="MYD99" s="265"/>
      <c r="MYE99" s="266"/>
      <c r="MYF99" s="200"/>
      <c r="MYG99" s="266"/>
      <c r="MYH99" s="261"/>
      <c r="MYI99" s="265"/>
      <c r="MYJ99" s="266"/>
      <c r="MYK99" s="200"/>
      <c r="MYL99" s="266"/>
      <c r="MYM99" s="261"/>
      <c r="MYN99" s="265"/>
      <c r="MYO99" s="266"/>
      <c r="MYP99" s="200"/>
      <c r="MYQ99" s="266"/>
      <c r="MYR99" s="261"/>
      <c r="MYS99" s="265"/>
      <c r="MYT99" s="266"/>
      <c r="MYU99" s="200"/>
      <c r="MYV99" s="266"/>
      <c r="MYW99" s="261"/>
      <c r="MYX99" s="265"/>
      <c r="MYY99" s="266"/>
      <c r="MYZ99" s="200"/>
      <c r="MZA99" s="266"/>
      <c r="MZB99" s="261"/>
      <c r="MZC99" s="265"/>
      <c r="MZD99" s="266"/>
      <c r="MZE99" s="200"/>
      <c r="MZF99" s="266"/>
      <c r="MZG99" s="261"/>
      <c r="MZH99" s="265"/>
      <c r="MZI99" s="266"/>
      <c r="MZJ99" s="200"/>
      <c r="MZK99" s="266"/>
      <c r="MZL99" s="261"/>
      <c r="MZM99" s="265"/>
      <c r="MZN99" s="266"/>
      <c r="MZO99" s="200"/>
      <c r="MZP99" s="266"/>
      <c r="MZQ99" s="261"/>
      <c r="MZR99" s="265"/>
      <c r="MZS99" s="266"/>
      <c r="MZT99" s="200"/>
      <c r="MZU99" s="266"/>
      <c r="MZV99" s="261"/>
      <c r="MZW99" s="265"/>
      <c r="MZX99" s="266"/>
      <c r="MZY99" s="200"/>
      <c r="MZZ99" s="266"/>
      <c r="NAA99" s="261"/>
      <c r="NAB99" s="265"/>
      <c r="NAC99" s="266"/>
      <c r="NAD99" s="200"/>
      <c r="NAE99" s="266"/>
      <c r="NAF99" s="261"/>
      <c r="NAG99" s="265"/>
      <c r="NAH99" s="266"/>
      <c r="NAI99" s="200"/>
      <c r="NAJ99" s="266"/>
      <c r="NAK99" s="261"/>
      <c r="NAL99" s="265"/>
      <c r="NAM99" s="266"/>
      <c r="NAN99" s="200"/>
      <c r="NAO99" s="266"/>
      <c r="NAP99" s="261"/>
      <c r="NAQ99" s="265"/>
      <c r="NAR99" s="266"/>
      <c r="NAS99" s="200"/>
      <c r="NAT99" s="266"/>
      <c r="NAU99" s="261"/>
      <c r="NAV99" s="265"/>
      <c r="NAW99" s="266"/>
      <c r="NAX99" s="200"/>
      <c r="NAY99" s="266"/>
      <c r="NAZ99" s="261"/>
      <c r="NBA99" s="265"/>
      <c r="NBB99" s="266"/>
      <c r="NBC99" s="200"/>
      <c r="NBD99" s="266"/>
      <c r="NBE99" s="261"/>
      <c r="NBF99" s="265"/>
      <c r="NBG99" s="266"/>
      <c r="NBH99" s="200"/>
      <c r="NBI99" s="266"/>
      <c r="NBJ99" s="261"/>
      <c r="NBK99" s="265"/>
      <c r="NBL99" s="266"/>
      <c r="NBM99" s="200"/>
      <c r="NBN99" s="266"/>
      <c r="NBO99" s="261"/>
      <c r="NBP99" s="265"/>
      <c r="NBQ99" s="266"/>
      <c r="NBR99" s="200"/>
      <c r="NBS99" s="266"/>
      <c r="NBT99" s="261"/>
      <c r="NBU99" s="265"/>
      <c r="NBV99" s="266"/>
      <c r="NBW99" s="200"/>
      <c r="NBX99" s="266"/>
      <c r="NBY99" s="261"/>
      <c r="NBZ99" s="265"/>
      <c r="NCA99" s="266"/>
      <c r="NCB99" s="200"/>
      <c r="NCC99" s="266"/>
      <c r="NCD99" s="261"/>
      <c r="NCE99" s="265"/>
      <c r="NCF99" s="266"/>
      <c r="NCG99" s="200"/>
      <c r="NCH99" s="266"/>
      <c r="NCI99" s="261"/>
      <c r="NCJ99" s="265"/>
      <c r="NCK99" s="266"/>
      <c r="NCL99" s="200"/>
      <c r="NCM99" s="266"/>
      <c r="NCN99" s="261"/>
      <c r="NCO99" s="265"/>
      <c r="NCP99" s="266"/>
      <c r="NCQ99" s="200"/>
      <c r="NCR99" s="266"/>
      <c r="NCS99" s="261"/>
      <c r="NCT99" s="265"/>
      <c r="NCU99" s="266"/>
      <c r="NCV99" s="200"/>
      <c r="NCW99" s="266"/>
      <c r="NCX99" s="261"/>
      <c r="NCY99" s="265"/>
      <c r="NCZ99" s="266"/>
      <c r="NDA99" s="200"/>
      <c r="NDB99" s="266"/>
      <c r="NDC99" s="261"/>
      <c r="NDD99" s="265"/>
      <c r="NDE99" s="266"/>
      <c r="NDF99" s="200"/>
      <c r="NDG99" s="266"/>
      <c r="NDH99" s="261"/>
      <c r="NDI99" s="265"/>
      <c r="NDJ99" s="266"/>
      <c r="NDK99" s="200"/>
      <c r="NDL99" s="266"/>
      <c r="NDM99" s="261"/>
      <c r="NDN99" s="265"/>
      <c r="NDO99" s="266"/>
      <c r="NDP99" s="200"/>
      <c r="NDQ99" s="266"/>
      <c r="NDR99" s="261"/>
      <c r="NDS99" s="265"/>
      <c r="NDT99" s="266"/>
      <c r="NDU99" s="200"/>
      <c r="NDV99" s="266"/>
      <c r="NDW99" s="261"/>
      <c r="NDX99" s="265"/>
      <c r="NDY99" s="266"/>
      <c r="NDZ99" s="200"/>
      <c r="NEA99" s="266"/>
      <c r="NEB99" s="261"/>
      <c r="NEC99" s="265"/>
      <c r="NED99" s="266"/>
      <c r="NEE99" s="200"/>
      <c r="NEF99" s="266"/>
      <c r="NEG99" s="261"/>
      <c r="NEH99" s="265"/>
      <c r="NEI99" s="266"/>
      <c r="NEJ99" s="200"/>
      <c r="NEK99" s="266"/>
      <c r="NEL99" s="261"/>
      <c r="NEM99" s="265"/>
      <c r="NEN99" s="266"/>
      <c r="NEO99" s="200"/>
      <c r="NEP99" s="266"/>
      <c r="NEQ99" s="261"/>
      <c r="NER99" s="265"/>
      <c r="NES99" s="266"/>
      <c r="NET99" s="200"/>
      <c r="NEU99" s="266"/>
      <c r="NEV99" s="261"/>
      <c r="NEW99" s="265"/>
      <c r="NEX99" s="266"/>
      <c r="NEY99" s="200"/>
      <c r="NEZ99" s="266"/>
      <c r="NFA99" s="261"/>
      <c r="NFB99" s="265"/>
      <c r="NFC99" s="266"/>
      <c r="NFD99" s="200"/>
      <c r="NFE99" s="266"/>
      <c r="NFF99" s="261"/>
      <c r="NFG99" s="265"/>
      <c r="NFH99" s="266"/>
      <c r="NFI99" s="200"/>
      <c r="NFJ99" s="266"/>
      <c r="NFK99" s="261"/>
      <c r="NFL99" s="265"/>
      <c r="NFM99" s="266"/>
      <c r="NFN99" s="200"/>
      <c r="NFO99" s="266"/>
      <c r="NFP99" s="261"/>
      <c r="NFQ99" s="265"/>
      <c r="NFR99" s="266"/>
      <c r="NFS99" s="200"/>
      <c r="NFT99" s="266"/>
      <c r="NFU99" s="261"/>
      <c r="NFV99" s="265"/>
      <c r="NFW99" s="266"/>
      <c r="NFX99" s="200"/>
      <c r="NFY99" s="266"/>
      <c r="NFZ99" s="261"/>
      <c r="NGA99" s="265"/>
      <c r="NGB99" s="266"/>
      <c r="NGC99" s="200"/>
      <c r="NGD99" s="266"/>
      <c r="NGE99" s="261"/>
      <c r="NGF99" s="265"/>
      <c r="NGG99" s="266"/>
      <c r="NGH99" s="200"/>
      <c r="NGI99" s="266"/>
      <c r="NGJ99" s="261"/>
      <c r="NGK99" s="265"/>
      <c r="NGL99" s="266"/>
      <c r="NGM99" s="200"/>
      <c r="NGN99" s="266"/>
      <c r="NGO99" s="261"/>
      <c r="NGP99" s="265"/>
      <c r="NGQ99" s="266"/>
      <c r="NGR99" s="200"/>
      <c r="NGS99" s="266"/>
      <c r="NGT99" s="261"/>
      <c r="NGU99" s="265"/>
      <c r="NGV99" s="266"/>
      <c r="NGW99" s="200"/>
      <c r="NGX99" s="266"/>
      <c r="NGY99" s="261"/>
      <c r="NGZ99" s="265"/>
      <c r="NHA99" s="266"/>
      <c r="NHB99" s="200"/>
      <c r="NHC99" s="266"/>
      <c r="NHD99" s="261"/>
      <c r="NHE99" s="265"/>
      <c r="NHF99" s="266"/>
      <c r="NHG99" s="200"/>
      <c r="NHH99" s="266"/>
      <c r="NHI99" s="261"/>
      <c r="NHJ99" s="265"/>
      <c r="NHK99" s="266"/>
      <c r="NHL99" s="200"/>
      <c r="NHM99" s="266"/>
      <c r="NHN99" s="261"/>
      <c r="NHO99" s="265"/>
      <c r="NHP99" s="266"/>
      <c r="NHQ99" s="200"/>
      <c r="NHR99" s="266"/>
      <c r="NHS99" s="261"/>
      <c r="NHT99" s="265"/>
      <c r="NHU99" s="266"/>
      <c r="NHV99" s="200"/>
      <c r="NHW99" s="266"/>
      <c r="NHX99" s="261"/>
      <c r="NHY99" s="265"/>
      <c r="NHZ99" s="266"/>
      <c r="NIA99" s="200"/>
      <c r="NIB99" s="266"/>
      <c r="NIC99" s="261"/>
      <c r="NID99" s="265"/>
      <c r="NIE99" s="266"/>
      <c r="NIF99" s="200"/>
      <c r="NIG99" s="266"/>
      <c r="NIH99" s="261"/>
      <c r="NII99" s="265"/>
      <c r="NIJ99" s="266"/>
      <c r="NIK99" s="200"/>
      <c r="NIL99" s="266"/>
      <c r="NIM99" s="261"/>
      <c r="NIN99" s="265"/>
      <c r="NIO99" s="266"/>
      <c r="NIP99" s="200"/>
      <c r="NIQ99" s="266"/>
      <c r="NIR99" s="261"/>
      <c r="NIS99" s="265"/>
      <c r="NIT99" s="266"/>
      <c r="NIU99" s="200"/>
      <c r="NIV99" s="266"/>
      <c r="NIW99" s="261"/>
      <c r="NIX99" s="265"/>
      <c r="NIY99" s="266"/>
      <c r="NIZ99" s="200"/>
      <c r="NJA99" s="266"/>
      <c r="NJB99" s="261"/>
      <c r="NJC99" s="265"/>
      <c r="NJD99" s="266"/>
      <c r="NJE99" s="200"/>
      <c r="NJF99" s="266"/>
      <c r="NJG99" s="261"/>
      <c r="NJH99" s="265"/>
      <c r="NJI99" s="266"/>
      <c r="NJJ99" s="200"/>
      <c r="NJK99" s="266"/>
      <c r="NJL99" s="261"/>
      <c r="NJM99" s="265"/>
      <c r="NJN99" s="266"/>
      <c r="NJO99" s="200"/>
      <c r="NJP99" s="266"/>
      <c r="NJQ99" s="261"/>
      <c r="NJR99" s="265"/>
      <c r="NJS99" s="266"/>
      <c r="NJT99" s="200"/>
      <c r="NJU99" s="266"/>
      <c r="NJV99" s="261"/>
      <c r="NJW99" s="265"/>
      <c r="NJX99" s="266"/>
      <c r="NJY99" s="200"/>
      <c r="NJZ99" s="266"/>
      <c r="NKA99" s="261"/>
      <c r="NKB99" s="265"/>
      <c r="NKC99" s="266"/>
      <c r="NKD99" s="200"/>
      <c r="NKE99" s="266"/>
      <c r="NKF99" s="261"/>
      <c r="NKG99" s="265"/>
      <c r="NKH99" s="266"/>
      <c r="NKI99" s="200"/>
      <c r="NKJ99" s="266"/>
      <c r="NKK99" s="261"/>
      <c r="NKL99" s="265"/>
      <c r="NKM99" s="266"/>
      <c r="NKN99" s="200"/>
      <c r="NKO99" s="266"/>
      <c r="NKP99" s="261"/>
      <c r="NKQ99" s="265"/>
      <c r="NKR99" s="266"/>
      <c r="NKS99" s="200"/>
      <c r="NKT99" s="266"/>
      <c r="NKU99" s="261"/>
      <c r="NKV99" s="265"/>
      <c r="NKW99" s="266"/>
      <c r="NKX99" s="200"/>
      <c r="NKY99" s="266"/>
      <c r="NKZ99" s="261"/>
      <c r="NLA99" s="265"/>
      <c r="NLB99" s="266"/>
      <c r="NLC99" s="200"/>
      <c r="NLD99" s="266"/>
      <c r="NLE99" s="261"/>
      <c r="NLF99" s="265"/>
      <c r="NLG99" s="266"/>
      <c r="NLH99" s="200"/>
      <c r="NLI99" s="266"/>
      <c r="NLJ99" s="261"/>
      <c r="NLK99" s="265"/>
      <c r="NLL99" s="266"/>
      <c r="NLM99" s="200"/>
      <c r="NLN99" s="266"/>
      <c r="NLO99" s="261"/>
      <c r="NLP99" s="265"/>
      <c r="NLQ99" s="266"/>
      <c r="NLR99" s="200"/>
      <c r="NLS99" s="266"/>
      <c r="NLT99" s="261"/>
      <c r="NLU99" s="265"/>
      <c r="NLV99" s="266"/>
      <c r="NLW99" s="200"/>
      <c r="NLX99" s="266"/>
      <c r="NLY99" s="261"/>
      <c r="NLZ99" s="265"/>
      <c r="NMA99" s="266"/>
      <c r="NMB99" s="200"/>
      <c r="NMC99" s="266"/>
      <c r="NMD99" s="261"/>
      <c r="NME99" s="265"/>
      <c r="NMF99" s="266"/>
      <c r="NMG99" s="200"/>
      <c r="NMH99" s="266"/>
      <c r="NMI99" s="261"/>
      <c r="NMJ99" s="265"/>
      <c r="NMK99" s="266"/>
      <c r="NML99" s="200"/>
      <c r="NMM99" s="266"/>
      <c r="NMN99" s="261"/>
      <c r="NMO99" s="265"/>
      <c r="NMP99" s="266"/>
      <c r="NMQ99" s="200"/>
      <c r="NMR99" s="266"/>
      <c r="NMS99" s="261"/>
      <c r="NMT99" s="265"/>
      <c r="NMU99" s="266"/>
      <c r="NMV99" s="200"/>
      <c r="NMW99" s="266"/>
      <c r="NMX99" s="261"/>
      <c r="NMY99" s="265"/>
      <c r="NMZ99" s="266"/>
      <c r="NNA99" s="200"/>
      <c r="NNB99" s="266"/>
      <c r="NNC99" s="261"/>
      <c r="NND99" s="265"/>
      <c r="NNE99" s="266"/>
      <c r="NNF99" s="200"/>
      <c r="NNG99" s="266"/>
      <c r="NNH99" s="261"/>
      <c r="NNI99" s="265"/>
      <c r="NNJ99" s="266"/>
      <c r="NNK99" s="200"/>
      <c r="NNL99" s="266"/>
      <c r="NNM99" s="261"/>
      <c r="NNN99" s="265"/>
      <c r="NNO99" s="266"/>
      <c r="NNP99" s="200"/>
      <c r="NNQ99" s="266"/>
      <c r="NNR99" s="261"/>
      <c r="NNS99" s="265"/>
      <c r="NNT99" s="266"/>
      <c r="NNU99" s="200"/>
      <c r="NNV99" s="266"/>
      <c r="NNW99" s="261"/>
      <c r="NNX99" s="265"/>
      <c r="NNY99" s="266"/>
      <c r="NNZ99" s="200"/>
      <c r="NOA99" s="266"/>
      <c r="NOB99" s="261"/>
      <c r="NOC99" s="265"/>
      <c r="NOD99" s="266"/>
      <c r="NOE99" s="200"/>
      <c r="NOF99" s="266"/>
      <c r="NOG99" s="261"/>
      <c r="NOH99" s="265"/>
      <c r="NOI99" s="266"/>
      <c r="NOJ99" s="200"/>
      <c r="NOK99" s="266"/>
      <c r="NOL99" s="261"/>
      <c r="NOM99" s="265"/>
      <c r="NON99" s="266"/>
      <c r="NOO99" s="200"/>
      <c r="NOP99" s="266"/>
      <c r="NOQ99" s="261"/>
      <c r="NOR99" s="265"/>
      <c r="NOS99" s="266"/>
      <c r="NOT99" s="200"/>
      <c r="NOU99" s="266"/>
      <c r="NOV99" s="261"/>
      <c r="NOW99" s="265"/>
      <c r="NOX99" s="266"/>
      <c r="NOY99" s="200"/>
      <c r="NOZ99" s="266"/>
      <c r="NPA99" s="261"/>
      <c r="NPB99" s="265"/>
      <c r="NPC99" s="266"/>
      <c r="NPD99" s="200"/>
      <c r="NPE99" s="266"/>
      <c r="NPF99" s="261"/>
      <c r="NPG99" s="265"/>
      <c r="NPH99" s="266"/>
      <c r="NPI99" s="200"/>
      <c r="NPJ99" s="266"/>
      <c r="NPK99" s="261"/>
      <c r="NPL99" s="265"/>
      <c r="NPM99" s="266"/>
      <c r="NPN99" s="200"/>
      <c r="NPO99" s="266"/>
      <c r="NPP99" s="261"/>
      <c r="NPQ99" s="265"/>
      <c r="NPR99" s="266"/>
      <c r="NPS99" s="200"/>
      <c r="NPT99" s="266"/>
      <c r="NPU99" s="261"/>
      <c r="NPV99" s="265"/>
      <c r="NPW99" s="266"/>
      <c r="NPX99" s="200"/>
      <c r="NPY99" s="266"/>
      <c r="NPZ99" s="261"/>
      <c r="NQA99" s="265"/>
      <c r="NQB99" s="266"/>
      <c r="NQC99" s="200"/>
      <c r="NQD99" s="266"/>
      <c r="NQE99" s="261"/>
      <c r="NQF99" s="265"/>
      <c r="NQG99" s="266"/>
      <c r="NQH99" s="200"/>
      <c r="NQI99" s="266"/>
      <c r="NQJ99" s="261"/>
      <c r="NQK99" s="265"/>
      <c r="NQL99" s="266"/>
      <c r="NQM99" s="200"/>
      <c r="NQN99" s="266"/>
      <c r="NQO99" s="261"/>
      <c r="NQP99" s="265"/>
      <c r="NQQ99" s="266"/>
      <c r="NQR99" s="200"/>
      <c r="NQS99" s="266"/>
      <c r="NQT99" s="261"/>
      <c r="NQU99" s="265"/>
      <c r="NQV99" s="266"/>
      <c r="NQW99" s="200"/>
      <c r="NQX99" s="266"/>
      <c r="NQY99" s="261"/>
      <c r="NQZ99" s="265"/>
      <c r="NRA99" s="266"/>
      <c r="NRB99" s="200"/>
      <c r="NRC99" s="266"/>
      <c r="NRD99" s="261"/>
      <c r="NRE99" s="265"/>
      <c r="NRF99" s="266"/>
      <c r="NRG99" s="200"/>
      <c r="NRH99" s="266"/>
      <c r="NRI99" s="261"/>
      <c r="NRJ99" s="265"/>
      <c r="NRK99" s="266"/>
      <c r="NRL99" s="200"/>
      <c r="NRM99" s="266"/>
      <c r="NRN99" s="261"/>
      <c r="NRO99" s="265"/>
      <c r="NRP99" s="266"/>
      <c r="NRQ99" s="200"/>
      <c r="NRR99" s="266"/>
      <c r="NRS99" s="261"/>
      <c r="NRT99" s="265"/>
      <c r="NRU99" s="266"/>
      <c r="NRV99" s="200"/>
      <c r="NRW99" s="266"/>
      <c r="NRX99" s="261"/>
      <c r="NRY99" s="265"/>
      <c r="NRZ99" s="266"/>
      <c r="NSA99" s="200"/>
      <c r="NSB99" s="266"/>
      <c r="NSC99" s="261"/>
      <c r="NSD99" s="265"/>
      <c r="NSE99" s="266"/>
      <c r="NSF99" s="200"/>
      <c r="NSG99" s="266"/>
      <c r="NSH99" s="261"/>
      <c r="NSI99" s="265"/>
      <c r="NSJ99" s="266"/>
      <c r="NSK99" s="200"/>
      <c r="NSL99" s="266"/>
      <c r="NSM99" s="261"/>
      <c r="NSN99" s="265"/>
      <c r="NSO99" s="266"/>
      <c r="NSP99" s="200"/>
      <c r="NSQ99" s="266"/>
      <c r="NSR99" s="261"/>
      <c r="NSS99" s="265"/>
      <c r="NST99" s="266"/>
      <c r="NSU99" s="200"/>
      <c r="NSV99" s="266"/>
      <c r="NSW99" s="261"/>
      <c r="NSX99" s="265"/>
      <c r="NSY99" s="266"/>
      <c r="NSZ99" s="200"/>
      <c r="NTA99" s="266"/>
      <c r="NTB99" s="261"/>
      <c r="NTC99" s="265"/>
      <c r="NTD99" s="266"/>
      <c r="NTE99" s="200"/>
      <c r="NTF99" s="266"/>
      <c r="NTG99" s="261"/>
      <c r="NTH99" s="265"/>
      <c r="NTI99" s="266"/>
      <c r="NTJ99" s="200"/>
      <c r="NTK99" s="266"/>
      <c r="NTL99" s="261"/>
      <c r="NTM99" s="265"/>
      <c r="NTN99" s="266"/>
      <c r="NTO99" s="200"/>
      <c r="NTP99" s="266"/>
      <c r="NTQ99" s="261"/>
      <c r="NTR99" s="265"/>
      <c r="NTS99" s="266"/>
      <c r="NTT99" s="200"/>
      <c r="NTU99" s="266"/>
      <c r="NTV99" s="261"/>
      <c r="NTW99" s="265"/>
      <c r="NTX99" s="266"/>
      <c r="NTY99" s="200"/>
      <c r="NTZ99" s="266"/>
      <c r="NUA99" s="261"/>
      <c r="NUB99" s="265"/>
      <c r="NUC99" s="266"/>
      <c r="NUD99" s="200"/>
      <c r="NUE99" s="266"/>
      <c r="NUF99" s="261"/>
      <c r="NUG99" s="265"/>
      <c r="NUH99" s="266"/>
      <c r="NUI99" s="200"/>
      <c r="NUJ99" s="266"/>
      <c r="NUK99" s="261"/>
      <c r="NUL99" s="265"/>
      <c r="NUM99" s="266"/>
      <c r="NUN99" s="200"/>
      <c r="NUO99" s="266"/>
      <c r="NUP99" s="261"/>
      <c r="NUQ99" s="265"/>
      <c r="NUR99" s="266"/>
      <c r="NUS99" s="200"/>
      <c r="NUT99" s="266"/>
      <c r="NUU99" s="261"/>
      <c r="NUV99" s="265"/>
      <c r="NUW99" s="266"/>
      <c r="NUX99" s="200"/>
      <c r="NUY99" s="266"/>
      <c r="NUZ99" s="261"/>
      <c r="NVA99" s="265"/>
      <c r="NVB99" s="266"/>
      <c r="NVC99" s="200"/>
      <c r="NVD99" s="266"/>
      <c r="NVE99" s="261"/>
      <c r="NVF99" s="265"/>
      <c r="NVG99" s="266"/>
      <c r="NVH99" s="200"/>
      <c r="NVI99" s="266"/>
      <c r="NVJ99" s="261"/>
      <c r="NVK99" s="265"/>
      <c r="NVL99" s="266"/>
      <c r="NVM99" s="200"/>
      <c r="NVN99" s="266"/>
      <c r="NVO99" s="261"/>
      <c r="NVP99" s="265"/>
      <c r="NVQ99" s="266"/>
      <c r="NVR99" s="200"/>
      <c r="NVS99" s="266"/>
      <c r="NVT99" s="261"/>
      <c r="NVU99" s="265"/>
      <c r="NVV99" s="266"/>
      <c r="NVW99" s="200"/>
      <c r="NVX99" s="266"/>
      <c r="NVY99" s="261"/>
      <c r="NVZ99" s="265"/>
      <c r="NWA99" s="266"/>
      <c r="NWB99" s="200"/>
      <c r="NWC99" s="266"/>
      <c r="NWD99" s="261"/>
      <c r="NWE99" s="265"/>
      <c r="NWF99" s="266"/>
      <c r="NWG99" s="200"/>
      <c r="NWH99" s="266"/>
      <c r="NWI99" s="261"/>
      <c r="NWJ99" s="265"/>
      <c r="NWK99" s="266"/>
      <c r="NWL99" s="200"/>
      <c r="NWM99" s="266"/>
      <c r="NWN99" s="261"/>
      <c r="NWO99" s="265"/>
      <c r="NWP99" s="266"/>
      <c r="NWQ99" s="200"/>
      <c r="NWR99" s="266"/>
      <c r="NWS99" s="261"/>
      <c r="NWT99" s="265"/>
      <c r="NWU99" s="266"/>
      <c r="NWV99" s="200"/>
      <c r="NWW99" s="266"/>
      <c r="NWX99" s="261"/>
      <c r="NWY99" s="265"/>
      <c r="NWZ99" s="266"/>
      <c r="NXA99" s="200"/>
      <c r="NXB99" s="266"/>
      <c r="NXC99" s="261"/>
      <c r="NXD99" s="265"/>
      <c r="NXE99" s="266"/>
      <c r="NXF99" s="200"/>
      <c r="NXG99" s="266"/>
      <c r="NXH99" s="261"/>
      <c r="NXI99" s="265"/>
      <c r="NXJ99" s="266"/>
      <c r="NXK99" s="200"/>
      <c r="NXL99" s="266"/>
      <c r="NXM99" s="261"/>
      <c r="NXN99" s="265"/>
      <c r="NXO99" s="266"/>
      <c r="NXP99" s="200"/>
      <c r="NXQ99" s="266"/>
      <c r="NXR99" s="261"/>
      <c r="NXS99" s="265"/>
      <c r="NXT99" s="266"/>
      <c r="NXU99" s="200"/>
      <c r="NXV99" s="266"/>
      <c r="NXW99" s="261"/>
      <c r="NXX99" s="265"/>
      <c r="NXY99" s="266"/>
      <c r="NXZ99" s="200"/>
      <c r="NYA99" s="266"/>
      <c r="NYB99" s="261"/>
      <c r="NYC99" s="265"/>
      <c r="NYD99" s="266"/>
      <c r="NYE99" s="200"/>
      <c r="NYF99" s="266"/>
      <c r="NYG99" s="261"/>
      <c r="NYH99" s="265"/>
      <c r="NYI99" s="266"/>
      <c r="NYJ99" s="200"/>
      <c r="NYK99" s="266"/>
      <c r="NYL99" s="261"/>
      <c r="NYM99" s="265"/>
      <c r="NYN99" s="266"/>
      <c r="NYO99" s="200"/>
      <c r="NYP99" s="266"/>
      <c r="NYQ99" s="261"/>
      <c r="NYR99" s="265"/>
      <c r="NYS99" s="266"/>
      <c r="NYT99" s="200"/>
      <c r="NYU99" s="266"/>
      <c r="NYV99" s="261"/>
      <c r="NYW99" s="265"/>
      <c r="NYX99" s="266"/>
      <c r="NYY99" s="200"/>
      <c r="NYZ99" s="266"/>
      <c r="NZA99" s="261"/>
      <c r="NZB99" s="265"/>
      <c r="NZC99" s="266"/>
      <c r="NZD99" s="200"/>
      <c r="NZE99" s="266"/>
      <c r="NZF99" s="261"/>
      <c r="NZG99" s="265"/>
      <c r="NZH99" s="266"/>
      <c r="NZI99" s="200"/>
      <c r="NZJ99" s="266"/>
      <c r="NZK99" s="261"/>
      <c r="NZL99" s="265"/>
      <c r="NZM99" s="266"/>
      <c r="NZN99" s="200"/>
      <c r="NZO99" s="266"/>
      <c r="NZP99" s="261"/>
      <c r="NZQ99" s="265"/>
      <c r="NZR99" s="266"/>
      <c r="NZS99" s="200"/>
      <c r="NZT99" s="266"/>
      <c r="NZU99" s="261"/>
      <c r="NZV99" s="265"/>
      <c r="NZW99" s="266"/>
      <c r="NZX99" s="200"/>
      <c r="NZY99" s="266"/>
      <c r="NZZ99" s="261"/>
      <c r="OAA99" s="265"/>
      <c r="OAB99" s="266"/>
      <c r="OAC99" s="200"/>
      <c r="OAD99" s="266"/>
      <c r="OAE99" s="261"/>
      <c r="OAF99" s="265"/>
      <c r="OAG99" s="266"/>
      <c r="OAH99" s="200"/>
      <c r="OAI99" s="266"/>
      <c r="OAJ99" s="261"/>
      <c r="OAK99" s="265"/>
      <c r="OAL99" s="266"/>
      <c r="OAM99" s="200"/>
      <c r="OAN99" s="266"/>
      <c r="OAO99" s="261"/>
      <c r="OAP99" s="265"/>
      <c r="OAQ99" s="266"/>
      <c r="OAR99" s="200"/>
      <c r="OAS99" s="266"/>
      <c r="OAT99" s="261"/>
      <c r="OAU99" s="265"/>
      <c r="OAV99" s="266"/>
      <c r="OAW99" s="200"/>
      <c r="OAX99" s="266"/>
      <c r="OAY99" s="261"/>
      <c r="OAZ99" s="265"/>
      <c r="OBA99" s="266"/>
      <c r="OBB99" s="200"/>
      <c r="OBC99" s="266"/>
      <c r="OBD99" s="261"/>
      <c r="OBE99" s="265"/>
      <c r="OBF99" s="266"/>
      <c r="OBG99" s="200"/>
      <c r="OBH99" s="266"/>
      <c r="OBI99" s="261"/>
      <c r="OBJ99" s="265"/>
      <c r="OBK99" s="266"/>
      <c r="OBL99" s="200"/>
      <c r="OBM99" s="266"/>
      <c r="OBN99" s="261"/>
      <c r="OBO99" s="265"/>
      <c r="OBP99" s="266"/>
      <c r="OBQ99" s="200"/>
      <c r="OBR99" s="266"/>
      <c r="OBS99" s="261"/>
      <c r="OBT99" s="265"/>
      <c r="OBU99" s="266"/>
      <c r="OBV99" s="200"/>
      <c r="OBW99" s="266"/>
      <c r="OBX99" s="261"/>
      <c r="OBY99" s="265"/>
      <c r="OBZ99" s="266"/>
      <c r="OCA99" s="200"/>
      <c r="OCB99" s="266"/>
      <c r="OCC99" s="261"/>
      <c r="OCD99" s="265"/>
      <c r="OCE99" s="266"/>
      <c r="OCF99" s="200"/>
      <c r="OCG99" s="266"/>
      <c r="OCH99" s="261"/>
      <c r="OCI99" s="265"/>
      <c r="OCJ99" s="266"/>
      <c r="OCK99" s="200"/>
      <c r="OCL99" s="266"/>
      <c r="OCM99" s="261"/>
      <c r="OCN99" s="265"/>
      <c r="OCO99" s="266"/>
      <c r="OCP99" s="200"/>
      <c r="OCQ99" s="266"/>
      <c r="OCR99" s="261"/>
      <c r="OCS99" s="265"/>
      <c r="OCT99" s="266"/>
      <c r="OCU99" s="200"/>
      <c r="OCV99" s="266"/>
      <c r="OCW99" s="261"/>
      <c r="OCX99" s="265"/>
      <c r="OCY99" s="266"/>
      <c r="OCZ99" s="200"/>
      <c r="ODA99" s="266"/>
      <c r="ODB99" s="261"/>
      <c r="ODC99" s="265"/>
      <c r="ODD99" s="266"/>
      <c r="ODE99" s="200"/>
      <c r="ODF99" s="266"/>
      <c r="ODG99" s="261"/>
      <c r="ODH99" s="265"/>
      <c r="ODI99" s="266"/>
      <c r="ODJ99" s="200"/>
      <c r="ODK99" s="266"/>
      <c r="ODL99" s="261"/>
      <c r="ODM99" s="265"/>
      <c r="ODN99" s="266"/>
      <c r="ODO99" s="200"/>
      <c r="ODP99" s="266"/>
      <c r="ODQ99" s="261"/>
      <c r="ODR99" s="265"/>
      <c r="ODS99" s="266"/>
      <c r="ODT99" s="200"/>
      <c r="ODU99" s="266"/>
      <c r="ODV99" s="261"/>
      <c r="ODW99" s="265"/>
      <c r="ODX99" s="266"/>
      <c r="ODY99" s="200"/>
      <c r="ODZ99" s="266"/>
      <c r="OEA99" s="261"/>
      <c r="OEB99" s="265"/>
      <c r="OEC99" s="266"/>
      <c r="OED99" s="200"/>
      <c r="OEE99" s="266"/>
      <c r="OEF99" s="261"/>
      <c r="OEG99" s="265"/>
      <c r="OEH99" s="266"/>
      <c r="OEI99" s="200"/>
      <c r="OEJ99" s="266"/>
      <c r="OEK99" s="261"/>
      <c r="OEL99" s="265"/>
      <c r="OEM99" s="266"/>
      <c r="OEN99" s="200"/>
      <c r="OEO99" s="266"/>
      <c r="OEP99" s="261"/>
      <c r="OEQ99" s="265"/>
      <c r="OER99" s="266"/>
      <c r="OES99" s="200"/>
      <c r="OET99" s="266"/>
      <c r="OEU99" s="261"/>
      <c r="OEV99" s="265"/>
      <c r="OEW99" s="266"/>
      <c r="OEX99" s="200"/>
      <c r="OEY99" s="266"/>
      <c r="OEZ99" s="261"/>
      <c r="OFA99" s="265"/>
      <c r="OFB99" s="266"/>
      <c r="OFC99" s="200"/>
      <c r="OFD99" s="266"/>
      <c r="OFE99" s="261"/>
      <c r="OFF99" s="265"/>
      <c r="OFG99" s="266"/>
      <c r="OFH99" s="200"/>
      <c r="OFI99" s="266"/>
      <c r="OFJ99" s="261"/>
      <c r="OFK99" s="265"/>
      <c r="OFL99" s="266"/>
      <c r="OFM99" s="200"/>
      <c r="OFN99" s="266"/>
      <c r="OFO99" s="261"/>
      <c r="OFP99" s="265"/>
      <c r="OFQ99" s="266"/>
      <c r="OFR99" s="200"/>
      <c r="OFS99" s="266"/>
      <c r="OFT99" s="261"/>
      <c r="OFU99" s="265"/>
      <c r="OFV99" s="266"/>
      <c r="OFW99" s="200"/>
      <c r="OFX99" s="266"/>
      <c r="OFY99" s="261"/>
      <c r="OFZ99" s="265"/>
      <c r="OGA99" s="266"/>
      <c r="OGB99" s="200"/>
      <c r="OGC99" s="266"/>
      <c r="OGD99" s="261"/>
      <c r="OGE99" s="265"/>
      <c r="OGF99" s="266"/>
      <c r="OGG99" s="200"/>
      <c r="OGH99" s="266"/>
      <c r="OGI99" s="261"/>
      <c r="OGJ99" s="265"/>
      <c r="OGK99" s="266"/>
      <c r="OGL99" s="200"/>
      <c r="OGM99" s="266"/>
      <c r="OGN99" s="261"/>
      <c r="OGO99" s="265"/>
      <c r="OGP99" s="266"/>
      <c r="OGQ99" s="200"/>
      <c r="OGR99" s="266"/>
      <c r="OGS99" s="261"/>
      <c r="OGT99" s="265"/>
      <c r="OGU99" s="266"/>
      <c r="OGV99" s="200"/>
      <c r="OGW99" s="266"/>
      <c r="OGX99" s="261"/>
      <c r="OGY99" s="265"/>
      <c r="OGZ99" s="266"/>
      <c r="OHA99" s="200"/>
      <c r="OHB99" s="266"/>
      <c r="OHC99" s="261"/>
      <c r="OHD99" s="265"/>
      <c r="OHE99" s="266"/>
      <c r="OHF99" s="200"/>
      <c r="OHG99" s="266"/>
      <c r="OHH99" s="261"/>
      <c r="OHI99" s="265"/>
      <c r="OHJ99" s="266"/>
      <c r="OHK99" s="200"/>
      <c r="OHL99" s="266"/>
      <c r="OHM99" s="261"/>
      <c r="OHN99" s="265"/>
      <c r="OHO99" s="266"/>
      <c r="OHP99" s="200"/>
      <c r="OHQ99" s="266"/>
      <c r="OHR99" s="261"/>
      <c r="OHS99" s="265"/>
      <c r="OHT99" s="266"/>
      <c r="OHU99" s="200"/>
      <c r="OHV99" s="266"/>
      <c r="OHW99" s="261"/>
      <c r="OHX99" s="265"/>
      <c r="OHY99" s="266"/>
      <c r="OHZ99" s="200"/>
      <c r="OIA99" s="266"/>
      <c r="OIB99" s="261"/>
      <c r="OIC99" s="265"/>
      <c r="OID99" s="266"/>
      <c r="OIE99" s="200"/>
      <c r="OIF99" s="266"/>
      <c r="OIG99" s="261"/>
      <c r="OIH99" s="265"/>
      <c r="OII99" s="266"/>
      <c r="OIJ99" s="200"/>
      <c r="OIK99" s="266"/>
      <c r="OIL99" s="261"/>
      <c r="OIM99" s="265"/>
      <c r="OIN99" s="266"/>
      <c r="OIO99" s="200"/>
      <c r="OIP99" s="266"/>
      <c r="OIQ99" s="261"/>
      <c r="OIR99" s="265"/>
      <c r="OIS99" s="266"/>
      <c r="OIT99" s="200"/>
      <c r="OIU99" s="266"/>
      <c r="OIV99" s="261"/>
      <c r="OIW99" s="265"/>
      <c r="OIX99" s="266"/>
      <c r="OIY99" s="200"/>
      <c r="OIZ99" s="266"/>
      <c r="OJA99" s="261"/>
      <c r="OJB99" s="265"/>
      <c r="OJC99" s="266"/>
      <c r="OJD99" s="200"/>
      <c r="OJE99" s="266"/>
      <c r="OJF99" s="261"/>
      <c r="OJG99" s="265"/>
      <c r="OJH99" s="266"/>
      <c r="OJI99" s="200"/>
      <c r="OJJ99" s="266"/>
      <c r="OJK99" s="261"/>
      <c r="OJL99" s="265"/>
      <c r="OJM99" s="266"/>
      <c r="OJN99" s="200"/>
      <c r="OJO99" s="266"/>
      <c r="OJP99" s="261"/>
      <c r="OJQ99" s="265"/>
      <c r="OJR99" s="266"/>
      <c r="OJS99" s="200"/>
      <c r="OJT99" s="266"/>
      <c r="OJU99" s="261"/>
      <c r="OJV99" s="265"/>
      <c r="OJW99" s="266"/>
      <c r="OJX99" s="200"/>
      <c r="OJY99" s="266"/>
      <c r="OJZ99" s="261"/>
      <c r="OKA99" s="265"/>
      <c r="OKB99" s="266"/>
      <c r="OKC99" s="200"/>
      <c r="OKD99" s="266"/>
      <c r="OKE99" s="261"/>
      <c r="OKF99" s="265"/>
      <c r="OKG99" s="266"/>
      <c r="OKH99" s="200"/>
      <c r="OKI99" s="266"/>
      <c r="OKJ99" s="261"/>
      <c r="OKK99" s="265"/>
      <c r="OKL99" s="266"/>
      <c r="OKM99" s="200"/>
      <c r="OKN99" s="266"/>
      <c r="OKO99" s="261"/>
      <c r="OKP99" s="265"/>
      <c r="OKQ99" s="266"/>
      <c r="OKR99" s="200"/>
      <c r="OKS99" s="266"/>
      <c r="OKT99" s="261"/>
      <c r="OKU99" s="265"/>
      <c r="OKV99" s="266"/>
      <c r="OKW99" s="200"/>
      <c r="OKX99" s="266"/>
      <c r="OKY99" s="261"/>
      <c r="OKZ99" s="265"/>
      <c r="OLA99" s="266"/>
      <c r="OLB99" s="200"/>
      <c r="OLC99" s="266"/>
      <c r="OLD99" s="261"/>
      <c r="OLE99" s="265"/>
      <c r="OLF99" s="266"/>
      <c r="OLG99" s="200"/>
      <c r="OLH99" s="266"/>
      <c r="OLI99" s="261"/>
      <c r="OLJ99" s="265"/>
      <c r="OLK99" s="266"/>
      <c r="OLL99" s="200"/>
      <c r="OLM99" s="266"/>
      <c r="OLN99" s="261"/>
      <c r="OLO99" s="265"/>
      <c r="OLP99" s="266"/>
      <c r="OLQ99" s="200"/>
      <c r="OLR99" s="266"/>
      <c r="OLS99" s="261"/>
      <c r="OLT99" s="265"/>
      <c r="OLU99" s="266"/>
      <c r="OLV99" s="200"/>
      <c r="OLW99" s="266"/>
      <c r="OLX99" s="261"/>
      <c r="OLY99" s="265"/>
      <c r="OLZ99" s="266"/>
      <c r="OMA99" s="200"/>
      <c r="OMB99" s="266"/>
      <c r="OMC99" s="261"/>
      <c r="OMD99" s="265"/>
      <c r="OME99" s="266"/>
      <c r="OMF99" s="200"/>
      <c r="OMG99" s="266"/>
      <c r="OMH99" s="261"/>
      <c r="OMI99" s="265"/>
      <c r="OMJ99" s="266"/>
      <c r="OMK99" s="200"/>
      <c r="OML99" s="266"/>
      <c r="OMM99" s="261"/>
      <c r="OMN99" s="265"/>
      <c r="OMO99" s="266"/>
      <c r="OMP99" s="200"/>
      <c r="OMQ99" s="266"/>
      <c r="OMR99" s="261"/>
      <c r="OMS99" s="265"/>
      <c r="OMT99" s="266"/>
      <c r="OMU99" s="200"/>
      <c r="OMV99" s="266"/>
      <c r="OMW99" s="261"/>
      <c r="OMX99" s="265"/>
      <c r="OMY99" s="266"/>
      <c r="OMZ99" s="200"/>
      <c r="ONA99" s="266"/>
      <c r="ONB99" s="261"/>
      <c r="ONC99" s="265"/>
      <c r="OND99" s="266"/>
      <c r="ONE99" s="200"/>
      <c r="ONF99" s="266"/>
      <c r="ONG99" s="261"/>
      <c r="ONH99" s="265"/>
      <c r="ONI99" s="266"/>
      <c r="ONJ99" s="200"/>
      <c r="ONK99" s="266"/>
      <c r="ONL99" s="261"/>
      <c r="ONM99" s="265"/>
      <c r="ONN99" s="266"/>
      <c r="ONO99" s="200"/>
      <c r="ONP99" s="266"/>
      <c r="ONQ99" s="261"/>
      <c r="ONR99" s="265"/>
      <c r="ONS99" s="266"/>
      <c r="ONT99" s="200"/>
      <c r="ONU99" s="266"/>
      <c r="ONV99" s="261"/>
      <c r="ONW99" s="265"/>
      <c r="ONX99" s="266"/>
      <c r="ONY99" s="200"/>
      <c r="ONZ99" s="266"/>
      <c r="OOA99" s="261"/>
      <c r="OOB99" s="265"/>
      <c r="OOC99" s="266"/>
      <c r="OOD99" s="200"/>
      <c r="OOE99" s="266"/>
      <c r="OOF99" s="261"/>
      <c r="OOG99" s="265"/>
      <c r="OOH99" s="266"/>
      <c r="OOI99" s="200"/>
      <c r="OOJ99" s="266"/>
      <c r="OOK99" s="261"/>
      <c r="OOL99" s="265"/>
      <c r="OOM99" s="266"/>
      <c r="OON99" s="200"/>
      <c r="OOO99" s="266"/>
      <c r="OOP99" s="261"/>
      <c r="OOQ99" s="265"/>
      <c r="OOR99" s="266"/>
      <c r="OOS99" s="200"/>
      <c r="OOT99" s="266"/>
      <c r="OOU99" s="261"/>
      <c r="OOV99" s="265"/>
      <c r="OOW99" s="266"/>
      <c r="OOX99" s="200"/>
      <c r="OOY99" s="266"/>
      <c r="OOZ99" s="261"/>
      <c r="OPA99" s="265"/>
      <c r="OPB99" s="266"/>
      <c r="OPC99" s="200"/>
      <c r="OPD99" s="266"/>
      <c r="OPE99" s="261"/>
      <c r="OPF99" s="265"/>
      <c r="OPG99" s="266"/>
      <c r="OPH99" s="200"/>
      <c r="OPI99" s="266"/>
      <c r="OPJ99" s="261"/>
      <c r="OPK99" s="265"/>
      <c r="OPL99" s="266"/>
      <c r="OPM99" s="200"/>
      <c r="OPN99" s="266"/>
      <c r="OPO99" s="261"/>
      <c r="OPP99" s="265"/>
      <c r="OPQ99" s="266"/>
      <c r="OPR99" s="200"/>
      <c r="OPS99" s="266"/>
      <c r="OPT99" s="261"/>
      <c r="OPU99" s="265"/>
      <c r="OPV99" s="266"/>
      <c r="OPW99" s="200"/>
      <c r="OPX99" s="266"/>
      <c r="OPY99" s="261"/>
      <c r="OPZ99" s="265"/>
      <c r="OQA99" s="266"/>
      <c r="OQB99" s="200"/>
      <c r="OQC99" s="266"/>
      <c r="OQD99" s="261"/>
      <c r="OQE99" s="265"/>
      <c r="OQF99" s="266"/>
      <c r="OQG99" s="200"/>
      <c r="OQH99" s="266"/>
      <c r="OQI99" s="261"/>
      <c r="OQJ99" s="265"/>
      <c r="OQK99" s="266"/>
      <c r="OQL99" s="200"/>
      <c r="OQM99" s="266"/>
      <c r="OQN99" s="261"/>
      <c r="OQO99" s="265"/>
      <c r="OQP99" s="266"/>
      <c r="OQQ99" s="200"/>
      <c r="OQR99" s="266"/>
      <c r="OQS99" s="261"/>
      <c r="OQT99" s="265"/>
      <c r="OQU99" s="266"/>
      <c r="OQV99" s="200"/>
      <c r="OQW99" s="266"/>
      <c r="OQX99" s="261"/>
      <c r="OQY99" s="265"/>
      <c r="OQZ99" s="266"/>
      <c r="ORA99" s="200"/>
      <c r="ORB99" s="266"/>
      <c r="ORC99" s="261"/>
      <c r="ORD99" s="265"/>
      <c r="ORE99" s="266"/>
      <c r="ORF99" s="200"/>
      <c r="ORG99" s="266"/>
      <c r="ORH99" s="261"/>
      <c r="ORI99" s="265"/>
      <c r="ORJ99" s="266"/>
      <c r="ORK99" s="200"/>
      <c r="ORL99" s="266"/>
      <c r="ORM99" s="261"/>
      <c r="ORN99" s="265"/>
      <c r="ORO99" s="266"/>
      <c r="ORP99" s="200"/>
      <c r="ORQ99" s="266"/>
      <c r="ORR99" s="261"/>
      <c r="ORS99" s="265"/>
      <c r="ORT99" s="266"/>
      <c r="ORU99" s="200"/>
      <c r="ORV99" s="266"/>
      <c r="ORW99" s="261"/>
      <c r="ORX99" s="265"/>
      <c r="ORY99" s="266"/>
      <c r="ORZ99" s="200"/>
      <c r="OSA99" s="266"/>
      <c r="OSB99" s="261"/>
      <c r="OSC99" s="265"/>
      <c r="OSD99" s="266"/>
      <c r="OSE99" s="200"/>
      <c r="OSF99" s="266"/>
      <c r="OSG99" s="261"/>
      <c r="OSH99" s="265"/>
      <c r="OSI99" s="266"/>
      <c r="OSJ99" s="200"/>
      <c r="OSK99" s="266"/>
      <c r="OSL99" s="261"/>
      <c r="OSM99" s="265"/>
      <c r="OSN99" s="266"/>
      <c r="OSO99" s="200"/>
      <c r="OSP99" s="266"/>
      <c r="OSQ99" s="261"/>
      <c r="OSR99" s="265"/>
      <c r="OSS99" s="266"/>
      <c r="OST99" s="200"/>
      <c r="OSU99" s="266"/>
      <c r="OSV99" s="261"/>
      <c r="OSW99" s="265"/>
      <c r="OSX99" s="266"/>
      <c r="OSY99" s="200"/>
      <c r="OSZ99" s="266"/>
      <c r="OTA99" s="261"/>
      <c r="OTB99" s="265"/>
      <c r="OTC99" s="266"/>
      <c r="OTD99" s="200"/>
      <c r="OTE99" s="266"/>
      <c r="OTF99" s="261"/>
      <c r="OTG99" s="265"/>
      <c r="OTH99" s="266"/>
      <c r="OTI99" s="200"/>
      <c r="OTJ99" s="266"/>
      <c r="OTK99" s="261"/>
      <c r="OTL99" s="265"/>
      <c r="OTM99" s="266"/>
      <c r="OTN99" s="200"/>
      <c r="OTO99" s="266"/>
      <c r="OTP99" s="261"/>
      <c r="OTQ99" s="265"/>
      <c r="OTR99" s="266"/>
      <c r="OTS99" s="200"/>
      <c r="OTT99" s="266"/>
      <c r="OTU99" s="261"/>
      <c r="OTV99" s="265"/>
      <c r="OTW99" s="266"/>
      <c r="OTX99" s="200"/>
      <c r="OTY99" s="266"/>
      <c r="OTZ99" s="261"/>
      <c r="OUA99" s="265"/>
      <c r="OUB99" s="266"/>
      <c r="OUC99" s="200"/>
      <c r="OUD99" s="266"/>
      <c r="OUE99" s="261"/>
      <c r="OUF99" s="265"/>
      <c r="OUG99" s="266"/>
      <c r="OUH99" s="200"/>
      <c r="OUI99" s="266"/>
      <c r="OUJ99" s="261"/>
      <c r="OUK99" s="265"/>
      <c r="OUL99" s="266"/>
      <c r="OUM99" s="200"/>
      <c r="OUN99" s="266"/>
      <c r="OUO99" s="261"/>
      <c r="OUP99" s="265"/>
      <c r="OUQ99" s="266"/>
      <c r="OUR99" s="200"/>
      <c r="OUS99" s="266"/>
      <c r="OUT99" s="261"/>
      <c r="OUU99" s="265"/>
      <c r="OUV99" s="266"/>
      <c r="OUW99" s="200"/>
      <c r="OUX99" s="266"/>
      <c r="OUY99" s="261"/>
      <c r="OUZ99" s="265"/>
      <c r="OVA99" s="266"/>
      <c r="OVB99" s="200"/>
      <c r="OVC99" s="266"/>
      <c r="OVD99" s="261"/>
      <c r="OVE99" s="265"/>
      <c r="OVF99" s="266"/>
      <c r="OVG99" s="200"/>
      <c r="OVH99" s="266"/>
      <c r="OVI99" s="261"/>
      <c r="OVJ99" s="265"/>
      <c r="OVK99" s="266"/>
      <c r="OVL99" s="200"/>
      <c r="OVM99" s="266"/>
      <c r="OVN99" s="261"/>
      <c r="OVO99" s="265"/>
      <c r="OVP99" s="266"/>
      <c r="OVQ99" s="200"/>
      <c r="OVR99" s="266"/>
      <c r="OVS99" s="261"/>
      <c r="OVT99" s="265"/>
      <c r="OVU99" s="266"/>
      <c r="OVV99" s="200"/>
      <c r="OVW99" s="266"/>
      <c r="OVX99" s="261"/>
      <c r="OVY99" s="265"/>
      <c r="OVZ99" s="266"/>
      <c r="OWA99" s="200"/>
      <c r="OWB99" s="266"/>
      <c r="OWC99" s="261"/>
      <c r="OWD99" s="265"/>
      <c r="OWE99" s="266"/>
      <c r="OWF99" s="200"/>
      <c r="OWG99" s="266"/>
      <c r="OWH99" s="261"/>
      <c r="OWI99" s="265"/>
      <c r="OWJ99" s="266"/>
      <c r="OWK99" s="200"/>
      <c r="OWL99" s="266"/>
      <c r="OWM99" s="261"/>
      <c r="OWN99" s="265"/>
      <c r="OWO99" s="266"/>
      <c r="OWP99" s="200"/>
      <c r="OWQ99" s="266"/>
      <c r="OWR99" s="261"/>
      <c r="OWS99" s="265"/>
      <c r="OWT99" s="266"/>
      <c r="OWU99" s="200"/>
      <c r="OWV99" s="266"/>
      <c r="OWW99" s="261"/>
      <c r="OWX99" s="265"/>
      <c r="OWY99" s="266"/>
      <c r="OWZ99" s="200"/>
      <c r="OXA99" s="266"/>
      <c r="OXB99" s="261"/>
      <c r="OXC99" s="265"/>
      <c r="OXD99" s="266"/>
      <c r="OXE99" s="200"/>
      <c r="OXF99" s="266"/>
      <c r="OXG99" s="261"/>
      <c r="OXH99" s="265"/>
      <c r="OXI99" s="266"/>
      <c r="OXJ99" s="200"/>
      <c r="OXK99" s="266"/>
      <c r="OXL99" s="261"/>
      <c r="OXM99" s="265"/>
      <c r="OXN99" s="266"/>
      <c r="OXO99" s="200"/>
      <c r="OXP99" s="266"/>
      <c r="OXQ99" s="261"/>
      <c r="OXR99" s="265"/>
      <c r="OXS99" s="266"/>
      <c r="OXT99" s="200"/>
      <c r="OXU99" s="266"/>
      <c r="OXV99" s="261"/>
      <c r="OXW99" s="265"/>
      <c r="OXX99" s="266"/>
      <c r="OXY99" s="200"/>
      <c r="OXZ99" s="266"/>
      <c r="OYA99" s="261"/>
      <c r="OYB99" s="265"/>
      <c r="OYC99" s="266"/>
      <c r="OYD99" s="200"/>
      <c r="OYE99" s="266"/>
      <c r="OYF99" s="261"/>
      <c r="OYG99" s="265"/>
      <c r="OYH99" s="266"/>
      <c r="OYI99" s="200"/>
      <c r="OYJ99" s="266"/>
      <c r="OYK99" s="261"/>
      <c r="OYL99" s="265"/>
      <c r="OYM99" s="266"/>
      <c r="OYN99" s="200"/>
      <c r="OYO99" s="266"/>
      <c r="OYP99" s="261"/>
      <c r="OYQ99" s="265"/>
      <c r="OYR99" s="266"/>
      <c r="OYS99" s="200"/>
      <c r="OYT99" s="266"/>
      <c r="OYU99" s="261"/>
      <c r="OYV99" s="265"/>
      <c r="OYW99" s="266"/>
      <c r="OYX99" s="200"/>
      <c r="OYY99" s="266"/>
      <c r="OYZ99" s="261"/>
      <c r="OZA99" s="265"/>
      <c r="OZB99" s="266"/>
      <c r="OZC99" s="200"/>
      <c r="OZD99" s="266"/>
      <c r="OZE99" s="261"/>
      <c r="OZF99" s="265"/>
      <c r="OZG99" s="266"/>
      <c r="OZH99" s="200"/>
      <c r="OZI99" s="266"/>
      <c r="OZJ99" s="261"/>
      <c r="OZK99" s="265"/>
      <c r="OZL99" s="266"/>
      <c r="OZM99" s="200"/>
      <c r="OZN99" s="266"/>
      <c r="OZO99" s="261"/>
      <c r="OZP99" s="265"/>
      <c r="OZQ99" s="266"/>
      <c r="OZR99" s="200"/>
      <c r="OZS99" s="266"/>
      <c r="OZT99" s="261"/>
      <c r="OZU99" s="265"/>
      <c r="OZV99" s="266"/>
      <c r="OZW99" s="200"/>
      <c r="OZX99" s="266"/>
      <c r="OZY99" s="261"/>
      <c r="OZZ99" s="265"/>
      <c r="PAA99" s="266"/>
      <c r="PAB99" s="200"/>
      <c r="PAC99" s="266"/>
      <c r="PAD99" s="261"/>
      <c r="PAE99" s="265"/>
      <c r="PAF99" s="266"/>
      <c r="PAG99" s="200"/>
      <c r="PAH99" s="266"/>
      <c r="PAI99" s="261"/>
      <c r="PAJ99" s="265"/>
      <c r="PAK99" s="266"/>
      <c r="PAL99" s="200"/>
      <c r="PAM99" s="266"/>
      <c r="PAN99" s="261"/>
      <c r="PAO99" s="265"/>
      <c r="PAP99" s="266"/>
      <c r="PAQ99" s="200"/>
      <c r="PAR99" s="266"/>
      <c r="PAS99" s="261"/>
      <c r="PAT99" s="265"/>
      <c r="PAU99" s="266"/>
      <c r="PAV99" s="200"/>
      <c r="PAW99" s="266"/>
      <c r="PAX99" s="261"/>
      <c r="PAY99" s="265"/>
      <c r="PAZ99" s="266"/>
      <c r="PBA99" s="200"/>
      <c r="PBB99" s="266"/>
      <c r="PBC99" s="261"/>
      <c r="PBD99" s="265"/>
      <c r="PBE99" s="266"/>
      <c r="PBF99" s="200"/>
      <c r="PBG99" s="266"/>
      <c r="PBH99" s="261"/>
      <c r="PBI99" s="265"/>
      <c r="PBJ99" s="266"/>
      <c r="PBK99" s="200"/>
      <c r="PBL99" s="266"/>
      <c r="PBM99" s="261"/>
      <c r="PBN99" s="265"/>
      <c r="PBO99" s="266"/>
      <c r="PBP99" s="200"/>
      <c r="PBQ99" s="266"/>
      <c r="PBR99" s="261"/>
      <c r="PBS99" s="265"/>
      <c r="PBT99" s="266"/>
      <c r="PBU99" s="200"/>
      <c r="PBV99" s="266"/>
      <c r="PBW99" s="261"/>
      <c r="PBX99" s="265"/>
      <c r="PBY99" s="266"/>
      <c r="PBZ99" s="200"/>
      <c r="PCA99" s="266"/>
      <c r="PCB99" s="261"/>
      <c r="PCC99" s="265"/>
      <c r="PCD99" s="266"/>
      <c r="PCE99" s="200"/>
      <c r="PCF99" s="266"/>
      <c r="PCG99" s="261"/>
      <c r="PCH99" s="265"/>
      <c r="PCI99" s="266"/>
      <c r="PCJ99" s="200"/>
      <c r="PCK99" s="266"/>
      <c r="PCL99" s="261"/>
      <c r="PCM99" s="265"/>
      <c r="PCN99" s="266"/>
      <c r="PCO99" s="200"/>
      <c r="PCP99" s="266"/>
      <c r="PCQ99" s="261"/>
      <c r="PCR99" s="265"/>
      <c r="PCS99" s="266"/>
      <c r="PCT99" s="200"/>
      <c r="PCU99" s="266"/>
      <c r="PCV99" s="261"/>
      <c r="PCW99" s="265"/>
      <c r="PCX99" s="266"/>
      <c r="PCY99" s="200"/>
      <c r="PCZ99" s="266"/>
      <c r="PDA99" s="261"/>
      <c r="PDB99" s="265"/>
      <c r="PDC99" s="266"/>
      <c r="PDD99" s="200"/>
      <c r="PDE99" s="266"/>
      <c r="PDF99" s="261"/>
      <c r="PDG99" s="265"/>
      <c r="PDH99" s="266"/>
      <c r="PDI99" s="200"/>
      <c r="PDJ99" s="266"/>
      <c r="PDK99" s="261"/>
      <c r="PDL99" s="265"/>
      <c r="PDM99" s="266"/>
      <c r="PDN99" s="200"/>
      <c r="PDO99" s="266"/>
      <c r="PDP99" s="261"/>
      <c r="PDQ99" s="265"/>
      <c r="PDR99" s="266"/>
      <c r="PDS99" s="200"/>
      <c r="PDT99" s="266"/>
      <c r="PDU99" s="261"/>
      <c r="PDV99" s="265"/>
      <c r="PDW99" s="266"/>
      <c r="PDX99" s="200"/>
      <c r="PDY99" s="266"/>
      <c r="PDZ99" s="261"/>
      <c r="PEA99" s="265"/>
      <c r="PEB99" s="266"/>
      <c r="PEC99" s="200"/>
      <c r="PED99" s="266"/>
      <c r="PEE99" s="261"/>
      <c r="PEF99" s="265"/>
      <c r="PEG99" s="266"/>
      <c r="PEH99" s="200"/>
      <c r="PEI99" s="266"/>
      <c r="PEJ99" s="261"/>
      <c r="PEK99" s="265"/>
      <c r="PEL99" s="266"/>
      <c r="PEM99" s="200"/>
      <c r="PEN99" s="266"/>
      <c r="PEO99" s="261"/>
      <c r="PEP99" s="265"/>
      <c r="PEQ99" s="266"/>
      <c r="PER99" s="200"/>
      <c r="PES99" s="266"/>
      <c r="PET99" s="261"/>
      <c r="PEU99" s="265"/>
      <c r="PEV99" s="266"/>
      <c r="PEW99" s="200"/>
      <c r="PEX99" s="266"/>
      <c r="PEY99" s="261"/>
      <c r="PEZ99" s="265"/>
      <c r="PFA99" s="266"/>
      <c r="PFB99" s="200"/>
      <c r="PFC99" s="266"/>
      <c r="PFD99" s="261"/>
      <c r="PFE99" s="265"/>
      <c r="PFF99" s="266"/>
      <c r="PFG99" s="200"/>
      <c r="PFH99" s="266"/>
      <c r="PFI99" s="261"/>
      <c r="PFJ99" s="265"/>
      <c r="PFK99" s="266"/>
      <c r="PFL99" s="200"/>
      <c r="PFM99" s="266"/>
      <c r="PFN99" s="261"/>
      <c r="PFO99" s="265"/>
      <c r="PFP99" s="266"/>
      <c r="PFQ99" s="200"/>
      <c r="PFR99" s="266"/>
      <c r="PFS99" s="261"/>
      <c r="PFT99" s="265"/>
      <c r="PFU99" s="266"/>
      <c r="PFV99" s="200"/>
      <c r="PFW99" s="266"/>
      <c r="PFX99" s="261"/>
      <c r="PFY99" s="265"/>
      <c r="PFZ99" s="266"/>
      <c r="PGA99" s="200"/>
      <c r="PGB99" s="266"/>
      <c r="PGC99" s="261"/>
      <c r="PGD99" s="265"/>
      <c r="PGE99" s="266"/>
      <c r="PGF99" s="200"/>
      <c r="PGG99" s="266"/>
      <c r="PGH99" s="261"/>
      <c r="PGI99" s="265"/>
      <c r="PGJ99" s="266"/>
      <c r="PGK99" s="200"/>
      <c r="PGL99" s="266"/>
      <c r="PGM99" s="261"/>
      <c r="PGN99" s="265"/>
      <c r="PGO99" s="266"/>
      <c r="PGP99" s="200"/>
      <c r="PGQ99" s="266"/>
      <c r="PGR99" s="261"/>
      <c r="PGS99" s="265"/>
      <c r="PGT99" s="266"/>
      <c r="PGU99" s="200"/>
      <c r="PGV99" s="266"/>
      <c r="PGW99" s="261"/>
      <c r="PGX99" s="265"/>
      <c r="PGY99" s="266"/>
      <c r="PGZ99" s="200"/>
      <c r="PHA99" s="266"/>
      <c r="PHB99" s="261"/>
      <c r="PHC99" s="265"/>
      <c r="PHD99" s="266"/>
      <c r="PHE99" s="200"/>
      <c r="PHF99" s="266"/>
      <c r="PHG99" s="261"/>
      <c r="PHH99" s="265"/>
      <c r="PHI99" s="266"/>
      <c r="PHJ99" s="200"/>
      <c r="PHK99" s="266"/>
      <c r="PHL99" s="261"/>
      <c r="PHM99" s="265"/>
      <c r="PHN99" s="266"/>
      <c r="PHO99" s="200"/>
      <c r="PHP99" s="266"/>
      <c r="PHQ99" s="261"/>
      <c r="PHR99" s="265"/>
      <c r="PHS99" s="266"/>
      <c r="PHT99" s="200"/>
      <c r="PHU99" s="266"/>
      <c r="PHV99" s="261"/>
      <c r="PHW99" s="265"/>
      <c r="PHX99" s="266"/>
      <c r="PHY99" s="200"/>
      <c r="PHZ99" s="266"/>
      <c r="PIA99" s="261"/>
      <c r="PIB99" s="265"/>
      <c r="PIC99" s="266"/>
      <c r="PID99" s="200"/>
      <c r="PIE99" s="266"/>
      <c r="PIF99" s="261"/>
      <c r="PIG99" s="265"/>
      <c r="PIH99" s="266"/>
      <c r="PII99" s="200"/>
      <c r="PIJ99" s="266"/>
      <c r="PIK99" s="261"/>
      <c r="PIL99" s="265"/>
      <c r="PIM99" s="266"/>
      <c r="PIN99" s="200"/>
      <c r="PIO99" s="266"/>
      <c r="PIP99" s="261"/>
      <c r="PIQ99" s="265"/>
      <c r="PIR99" s="266"/>
      <c r="PIS99" s="200"/>
      <c r="PIT99" s="266"/>
      <c r="PIU99" s="261"/>
      <c r="PIV99" s="265"/>
      <c r="PIW99" s="266"/>
      <c r="PIX99" s="200"/>
      <c r="PIY99" s="266"/>
      <c r="PIZ99" s="261"/>
      <c r="PJA99" s="265"/>
      <c r="PJB99" s="266"/>
      <c r="PJC99" s="200"/>
      <c r="PJD99" s="266"/>
      <c r="PJE99" s="261"/>
      <c r="PJF99" s="265"/>
      <c r="PJG99" s="266"/>
      <c r="PJH99" s="200"/>
      <c r="PJI99" s="266"/>
      <c r="PJJ99" s="261"/>
      <c r="PJK99" s="265"/>
      <c r="PJL99" s="266"/>
      <c r="PJM99" s="200"/>
      <c r="PJN99" s="266"/>
      <c r="PJO99" s="261"/>
      <c r="PJP99" s="265"/>
      <c r="PJQ99" s="266"/>
      <c r="PJR99" s="200"/>
      <c r="PJS99" s="266"/>
      <c r="PJT99" s="261"/>
      <c r="PJU99" s="265"/>
      <c r="PJV99" s="266"/>
      <c r="PJW99" s="200"/>
      <c r="PJX99" s="266"/>
      <c r="PJY99" s="261"/>
      <c r="PJZ99" s="265"/>
      <c r="PKA99" s="266"/>
      <c r="PKB99" s="200"/>
      <c r="PKC99" s="266"/>
      <c r="PKD99" s="261"/>
      <c r="PKE99" s="265"/>
      <c r="PKF99" s="266"/>
      <c r="PKG99" s="200"/>
      <c r="PKH99" s="266"/>
      <c r="PKI99" s="261"/>
      <c r="PKJ99" s="265"/>
      <c r="PKK99" s="266"/>
      <c r="PKL99" s="200"/>
      <c r="PKM99" s="266"/>
      <c r="PKN99" s="261"/>
      <c r="PKO99" s="265"/>
      <c r="PKP99" s="266"/>
      <c r="PKQ99" s="200"/>
      <c r="PKR99" s="266"/>
      <c r="PKS99" s="261"/>
      <c r="PKT99" s="265"/>
      <c r="PKU99" s="266"/>
      <c r="PKV99" s="200"/>
      <c r="PKW99" s="266"/>
      <c r="PKX99" s="261"/>
      <c r="PKY99" s="265"/>
      <c r="PKZ99" s="266"/>
      <c r="PLA99" s="200"/>
      <c r="PLB99" s="266"/>
      <c r="PLC99" s="261"/>
      <c r="PLD99" s="265"/>
      <c r="PLE99" s="266"/>
      <c r="PLF99" s="200"/>
      <c r="PLG99" s="266"/>
      <c r="PLH99" s="261"/>
      <c r="PLI99" s="265"/>
      <c r="PLJ99" s="266"/>
      <c r="PLK99" s="200"/>
      <c r="PLL99" s="266"/>
      <c r="PLM99" s="261"/>
      <c r="PLN99" s="265"/>
      <c r="PLO99" s="266"/>
      <c r="PLP99" s="200"/>
      <c r="PLQ99" s="266"/>
      <c r="PLR99" s="261"/>
      <c r="PLS99" s="265"/>
      <c r="PLT99" s="266"/>
      <c r="PLU99" s="200"/>
      <c r="PLV99" s="266"/>
      <c r="PLW99" s="261"/>
      <c r="PLX99" s="265"/>
      <c r="PLY99" s="266"/>
      <c r="PLZ99" s="200"/>
      <c r="PMA99" s="266"/>
      <c r="PMB99" s="261"/>
      <c r="PMC99" s="265"/>
      <c r="PMD99" s="266"/>
      <c r="PME99" s="200"/>
      <c r="PMF99" s="266"/>
      <c r="PMG99" s="261"/>
      <c r="PMH99" s="265"/>
      <c r="PMI99" s="266"/>
      <c r="PMJ99" s="200"/>
      <c r="PMK99" s="266"/>
      <c r="PML99" s="261"/>
      <c r="PMM99" s="265"/>
      <c r="PMN99" s="266"/>
      <c r="PMO99" s="200"/>
      <c r="PMP99" s="266"/>
      <c r="PMQ99" s="261"/>
      <c r="PMR99" s="265"/>
      <c r="PMS99" s="266"/>
      <c r="PMT99" s="200"/>
      <c r="PMU99" s="266"/>
      <c r="PMV99" s="261"/>
      <c r="PMW99" s="265"/>
      <c r="PMX99" s="266"/>
      <c r="PMY99" s="200"/>
      <c r="PMZ99" s="266"/>
      <c r="PNA99" s="261"/>
      <c r="PNB99" s="265"/>
      <c r="PNC99" s="266"/>
      <c r="PND99" s="200"/>
      <c r="PNE99" s="266"/>
      <c r="PNF99" s="261"/>
      <c r="PNG99" s="265"/>
      <c r="PNH99" s="266"/>
      <c r="PNI99" s="200"/>
      <c r="PNJ99" s="266"/>
      <c r="PNK99" s="261"/>
      <c r="PNL99" s="265"/>
      <c r="PNM99" s="266"/>
      <c r="PNN99" s="200"/>
      <c r="PNO99" s="266"/>
      <c r="PNP99" s="261"/>
      <c r="PNQ99" s="265"/>
      <c r="PNR99" s="266"/>
      <c r="PNS99" s="200"/>
      <c r="PNT99" s="266"/>
      <c r="PNU99" s="261"/>
      <c r="PNV99" s="265"/>
      <c r="PNW99" s="266"/>
      <c r="PNX99" s="200"/>
      <c r="PNY99" s="266"/>
      <c r="PNZ99" s="261"/>
      <c r="POA99" s="265"/>
      <c r="POB99" s="266"/>
      <c r="POC99" s="200"/>
      <c r="POD99" s="266"/>
      <c r="POE99" s="261"/>
      <c r="POF99" s="265"/>
      <c r="POG99" s="266"/>
      <c r="POH99" s="200"/>
      <c r="POI99" s="266"/>
      <c r="POJ99" s="261"/>
      <c r="POK99" s="265"/>
      <c r="POL99" s="266"/>
      <c r="POM99" s="200"/>
      <c r="PON99" s="266"/>
      <c r="POO99" s="261"/>
      <c r="POP99" s="265"/>
      <c r="POQ99" s="266"/>
      <c r="POR99" s="200"/>
      <c r="POS99" s="266"/>
      <c r="POT99" s="261"/>
      <c r="POU99" s="265"/>
      <c r="POV99" s="266"/>
      <c r="POW99" s="200"/>
      <c r="POX99" s="266"/>
      <c r="POY99" s="261"/>
      <c r="POZ99" s="265"/>
      <c r="PPA99" s="266"/>
      <c r="PPB99" s="200"/>
      <c r="PPC99" s="266"/>
      <c r="PPD99" s="261"/>
      <c r="PPE99" s="265"/>
      <c r="PPF99" s="266"/>
      <c r="PPG99" s="200"/>
      <c r="PPH99" s="266"/>
      <c r="PPI99" s="261"/>
      <c r="PPJ99" s="265"/>
      <c r="PPK99" s="266"/>
      <c r="PPL99" s="200"/>
      <c r="PPM99" s="266"/>
      <c r="PPN99" s="261"/>
      <c r="PPO99" s="265"/>
      <c r="PPP99" s="266"/>
      <c r="PPQ99" s="200"/>
      <c r="PPR99" s="266"/>
      <c r="PPS99" s="261"/>
      <c r="PPT99" s="265"/>
      <c r="PPU99" s="266"/>
      <c r="PPV99" s="200"/>
      <c r="PPW99" s="266"/>
      <c r="PPX99" s="261"/>
      <c r="PPY99" s="265"/>
      <c r="PPZ99" s="266"/>
      <c r="PQA99" s="200"/>
      <c r="PQB99" s="266"/>
      <c r="PQC99" s="261"/>
      <c r="PQD99" s="265"/>
      <c r="PQE99" s="266"/>
      <c r="PQF99" s="200"/>
      <c r="PQG99" s="266"/>
      <c r="PQH99" s="261"/>
      <c r="PQI99" s="265"/>
      <c r="PQJ99" s="266"/>
      <c r="PQK99" s="200"/>
      <c r="PQL99" s="266"/>
      <c r="PQM99" s="261"/>
      <c r="PQN99" s="265"/>
      <c r="PQO99" s="266"/>
      <c r="PQP99" s="200"/>
      <c r="PQQ99" s="266"/>
      <c r="PQR99" s="261"/>
      <c r="PQS99" s="265"/>
      <c r="PQT99" s="266"/>
      <c r="PQU99" s="200"/>
      <c r="PQV99" s="266"/>
      <c r="PQW99" s="261"/>
      <c r="PQX99" s="265"/>
      <c r="PQY99" s="266"/>
      <c r="PQZ99" s="200"/>
      <c r="PRA99" s="266"/>
      <c r="PRB99" s="261"/>
      <c r="PRC99" s="265"/>
      <c r="PRD99" s="266"/>
      <c r="PRE99" s="200"/>
      <c r="PRF99" s="266"/>
      <c r="PRG99" s="261"/>
      <c r="PRH99" s="265"/>
      <c r="PRI99" s="266"/>
      <c r="PRJ99" s="200"/>
      <c r="PRK99" s="266"/>
      <c r="PRL99" s="261"/>
      <c r="PRM99" s="265"/>
      <c r="PRN99" s="266"/>
      <c r="PRO99" s="200"/>
      <c r="PRP99" s="266"/>
      <c r="PRQ99" s="261"/>
      <c r="PRR99" s="265"/>
      <c r="PRS99" s="266"/>
      <c r="PRT99" s="200"/>
      <c r="PRU99" s="266"/>
      <c r="PRV99" s="261"/>
      <c r="PRW99" s="265"/>
      <c r="PRX99" s="266"/>
      <c r="PRY99" s="200"/>
      <c r="PRZ99" s="266"/>
      <c r="PSA99" s="261"/>
      <c r="PSB99" s="265"/>
      <c r="PSC99" s="266"/>
      <c r="PSD99" s="200"/>
      <c r="PSE99" s="266"/>
      <c r="PSF99" s="261"/>
      <c r="PSG99" s="265"/>
      <c r="PSH99" s="266"/>
      <c r="PSI99" s="200"/>
      <c r="PSJ99" s="266"/>
      <c r="PSK99" s="261"/>
      <c r="PSL99" s="265"/>
      <c r="PSM99" s="266"/>
      <c r="PSN99" s="200"/>
      <c r="PSO99" s="266"/>
      <c r="PSP99" s="261"/>
      <c r="PSQ99" s="265"/>
      <c r="PSR99" s="266"/>
      <c r="PSS99" s="200"/>
      <c r="PST99" s="266"/>
      <c r="PSU99" s="261"/>
      <c r="PSV99" s="265"/>
      <c r="PSW99" s="266"/>
      <c r="PSX99" s="200"/>
      <c r="PSY99" s="266"/>
      <c r="PSZ99" s="261"/>
      <c r="PTA99" s="265"/>
      <c r="PTB99" s="266"/>
      <c r="PTC99" s="200"/>
      <c r="PTD99" s="266"/>
      <c r="PTE99" s="261"/>
      <c r="PTF99" s="265"/>
      <c r="PTG99" s="266"/>
      <c r="PTH99" s="200"/>
      <c r="PTI99" s="266"/>
      <c r="PTJ99" s="261"/>
      <c r="PTK99" s="265"/>
      <c r="PTL99" s="266"/>
      <c r="PTM99" s="200"/>
      <c r="PTN99" s="266"/>
      <c r="PTO99" s="261"/>
      <c r="PTP99" s="265"/>
      <c r="PTQ99" s="266"/>
      <c r="PTR99" s="200"/>
      <c r="PTS99" s="266"/>
      <c r="PTT99" s="261"/>
      <c r="PTU99" s="265"/>
      <c r="PTV99" s="266"/>
      <c r="PTW99" s="200"/>
      <c r="PTX99" s="266"/>
      <c r="PTY99" s="261"/>
      <c r="PTZ99" s="265"/>
      <c r="PUA99" s="266"/>
      <c r="PUB99" s="200"/>
      <c r="PUC99" s="266"/>
      <c r="PUD99" s="261"/>
      <c r="PUE99" s="265"/>
      <c r="PUF99" s="266"/>
      <c r="PUG99" s="200"/>
      <c r="PUH99" s="266"/>
      <c r="PUI99" s="261"/>
      <c r="PUJ99" s="265"/>
      <c r="PUK99" s="266"/>
      <c r="PUL99" s="200"/>
      <c r="PUM99" s="266"/>
      <c r="PUN99" s="261"/>
      <c r="PUO99" s="265"/>
      <c r="PUP99" s="266"/>
      <c r="PUQ99" s="200"/>
      <c r="PUR99" s="266"/>
      <c r="PUS99" s="261"/>
      <c r="PUT99" s="265"/>
      <c r="PUU99" s="266"/>
      <c r="PUV99" s="200"/>
      <c r="PUW99" s="266"/>
      <c r="PUX99" s="261"/>
      <c r="PUY99" s="265"/>
      <c r="PUZ99" s="266"/>
      <c r="PVA99" s="200"/>
      <c r="PVB99" s="266"/>
      <c r="PVC99" s="261"/>
      <c r="PVD99" s="265"/>
      <c r="PVE99" s="266"/>
      <c r="PVF99" s="200"/>
      <c r="PVG99" s="266"/>
      <c r="PVH99" s="261"/>
      <c r="PVI99" s="265"/>
      <c r="PVJ99" s="266"/>
      <c r="PVK99" s="200"/>
      <c r="PVL99" s="266"/>
      <c r="PVM99" s="261"/>
      <c r="PVN99" s="265"/>
      <c r="PVO99" s="266"/>
      <c r="PVP99" s="200"/>
      <c r="PVQ99" s="266"/>
      <c r="PVR99" s="261"/>
      <c r="PVS99" s="265"/>
      <c r="PVT99" s="266"/>
      <c r="PVU99" s="200"/>
      <c r="PVV99" s="266"/>
      <c r="PVW99" s="261"/>
      <c r="PVX99" s="265"/>
      <c r="PVY99" s="266"/>
      <c r="PVZ99" s="200"/>
      <c r="PWA99" s="266"/>
      <c r="PWB99" s="261"/>
      <c r="PWC99" s="265"/>
      <c r="PWD99" s="266"/>
      <c r="PWE99" s="200"/>
      <c r="PWF99" s="266"/>
      <c r="PWG99" s="261"/>
      <c r="PWH99" s="265"/>
      <c r="PWI99" s="266"/>
      <c r="PWJ99" s="200"/>
      <c r="PWK99" s="266"/>
      <c r="PWL99" s="261"/>
      <c r="PWM99" s="265"/>
      <c r="PWN99" s="266"/>
      <c r="PWO99" s="200"/>
      <c r="PWP99" s="266"/>
      <c r="PWQ99" s="261"/>
      <c r="PWR99" s="265"/>
      <c r="PWS99" s="266"/>
      <c r="PWT99" s="200"/>
      <c r="PWU99" s="266"/>
      <c r="PWV99" s="261"/>
      <c r="PWW99" s="265"/>
      <c r="PWX99" s="266"/>
      <c r="PWY99" s="200"/>
      <c r="PWZ99" s="266"/>
      <c r="PXA99" s="261"/>
      <c r="PXB99" s="265"/>
      <c r="PXC99" s="266"/>
      <c r="PXD99" s="200"/>
      <c r="PXE99" s="266"/>
      <c r="PXF99" s="261"/>
      <c r="PXG99" s="265"/>
      <c r="PXH99" s="266"/>
      <c r="PXI99" s="200"/>
      <c r="PXJ99" s="266"/>
      <c r="PXK99" s="261"/>
      <c r="PXL99" s="265"/>
      <c r="PXM99" s="266"/>
      <c r="PXN99" s="200"/>
      <c r="PXO99" s="266"/>
      <c r="PXP99" s="261"/>
      <c r="PXQ99" s="265"/>
      <c r="PXR99" s="266"/>
      <c r="PXS99" s="200"/>
      <c r="PXT99" s="266"/>
      <c r="PXU99" s="261"/>
      <c r="PXV99" s="265"/>
      <c r="PXW99" s="266"/>
      <c r="PXX99" s="200"/>
      <c r="PXY99" s="266"/>
      <c r="PXZ99" s="261"/>
      <c r="PYA99" s="265"/>
      <c r="PYB99" s="266"/>
      <c r="PYC99" s="200"/>
      <c r="PYD99" s="266"/>
      <c r="PYE99" s="261"/>
      <c r="PYF99" s="265"/>
      <c r="PYG99" s="266"/>
      <c r="PYH99" s="200"/>
      <c r="PYI99" s="266"/>
      <c r="PYJ99" s="261"/>
      <c r="PYK99" s="265"/>
      <c r="PYL99" s="266"/>
      <c r="PYM99" s="200"/>
      <c r="PYN99" s="266"/>
      <c r="PYO99" s="261"/>
      <c r="PYP99" s="265"/>
      <c r="PYQ99" s="266"/>
      <c r="PYR99" s="200"/>
      <c r="PYS99" s="266"/>
      <c r="PYT99" s="261"/>
      <c r="PYU99" s="265"/>
      <c r="PYV99" s="266"/>
      <c r="PYW99" s="200"/>
      <c r="PYX99" s="266"/>
      <c r="PYY99" s="261"/>
      <c r="PYZ99" s="265"/>
      <c r="PZA99" s="266"/>
      <c r="PZB99" s="200"/>
      <c r="PZC99" s="266"/>
      <c r="PZD99" s="261"/>
      <c r="PZE99" s="265"/>
      <c r="PZF99" s="266"/>
      <c r="PZG99" s="200"/>
      <c r="PZH99" s="266"/>
      <c r="PZI99" s="261"/>
      <c r="PZJ99" s="265"/>
      <c r="PZK99" s="266"/>
      <c r="PZL99" s="200"/>
      <c r="PZM99" s="266"/>
      <c r="PZN99" s="261"/>
      <c r="PZO99" s="265"/>
      <c r="PZP99" s="266"/>
      <c r="PZQ99" s="200"/>
      <c r="PZR99" s="266"/>
      <c r="PZS99" s="261"/>
      <c r="PZT99" s="265"/>
      <c r="PZU99" s="266"/>
      <c r="PZV99" s="200"/>
      <c r="PZW99" s="266"/>
      <c r="PZX99" s="261"/>
      <c r="PZY99" s="265"/>
      <c r="PZZ99" s="266"/>
      <c r="QAA99" s="200"/>
      <c r="QAB99" s="266"/>
      <c r="QAC99" s="261"/>
      <c r="QAD99" s="265"/>
      <c r="QAE99" s="266"/>
      <c r="QAF99" s="200"/>
      <c r="QAG99" s="266"/>
      <c r="QAH99" s="261"/>
      <c r="QAI99" s="265"/>
      <c r="QAJ99" s="266"/>
      <c r="QAK99" s="200"/>
      <c r="QAL99" s="266"/>
      <c r="QAM99" s="261"/>
      <c r="QAN99" s="265"/>
      <c r="QAO99" s="266"/>
      <c r="QAP99" s="200"/>
      <c r="QAQ99" s="266"/>
      <c r="QAR99" s="261"/>
      <c r="QAS99" s="265"/>
      <c r="QAT99" s="266"/>
      <c r="QAU99" s="200"/>
      <c r="QAV99" s="266"/>
      <c r="QAW99" s="261"/>
      <c r="QAX99" s="265"/>
      <c r="QAY99" s="266"/>
      <c r="QAZ99" s="200"/>
      <c r="QBA99" s="266"/>
      <c r="QBB99" s="261"/>
      <c r="QBC99" s="265"/>
      <c r="QBD99" s="266"/>
      <c r="QBE99" s="200"/>
      <c r="QBF99" s="266"/>
      <c r="QBG99" s="261"/>
      <c r="QBH99" s="265"/>
      <c r="QBI99" s="266"/>
      <c r="QBJ99" s="200"/>
      <c r="QBK99" s="266"/>
      <c r="QBL99" s="261"/>
      <c r="QBM99" s="265"/>
      <c r="QBN99" s="266"/>
      <c r="QBO99" s="200"/>
      <c r="QBP99" s="266"/>
      <c r="QBQ99" s="261"/>
      <c r="QBR99" s="265"/>
      <c r="QBS99" s="266"/>
      <c r="QBT99" s="200"/>
      <c r="QBU99" s="266"/>
      <c r="QBV99" s="261"/>
      <c r="QBW99" s="265"/>
      <c r="QBX99" s="266"/>
      <c r="QBY99" s="200"/>
      <c r="QBZ99" s="266"/>
      <c r="QCA99" s="261"/>
      <c r="QCB99" s="265"/>
      <c r="QCC99" s="266"/>
      <c r="QCD99" s="200"/>
      <c r="QCE99" s="266"/>
      <c r="QCF99" s="261"/>
      <c r="QCG99" s="265"/>
      <c r="QCH99" s="266"/>
      <c r="QCI99" s="200"/>
      <c r="QCJ99" s="266"/>
      <c r="QCK99" s="261"/>
      <c r="QCL99" s="265"/>
      <c r="QCM99" s="266"/>
      <c r="QCN99" s="200"/>
      <c r="QCO99" s="266"/>
      <c r="QCP99" s="261"/>
      <c r="QCQ99" s="265"/>
      <c r="QCR99" s="266"/>
      <c r="QCS99" s="200"/>
      <c r="QCT99" s="266"/>
      <c r="QCU99" s="261"/>
      <c r="QCV99" s="265"/>
      <c r="QCW99" s="266"/>
      <c r="QCX99" s="200"/>
      <c r="QCY99" s="266"/>
      <c r="QCZ99" s="261"/>
      <c r="QDA99" s="265"/>
      <c r="QDB99" s="266"/>
      <c r="QDC99" s="200"/>
      <c r="QDD99" s="266"/>
      <c r="QDE99" s="261"/>
      <c r="QDF99" s="265"/>
      <c r="QDG99" s="266"/>
      <c r="QDH99" s="200"/>
      <c r="QDI99" s="266"/>
      <c r="QDJ99" s="261"/>
      <c r="QDK99" s="265"/>
      <c r="QDL99" s="266"/>
      <c r="QDM99" s="200"/>
      <c r="QDN99" s="266"/>
      <c r="QDO99" s="261"/>
      <c r="QDP99" s="265"/>
      <c r="QDQ99" s="266"/>
      <c r="QDR99" s="200"/>
      <c r="QDS99" s="266"/>
      <c r="QDT99" s="261"/>
      <c r="QDU99" s="265"/>
      <c r="QDV99" s="266"/>
      <c r="QDW99" s="200"/>
      <c r="QDX99" s="266"/>
      <c r="QDY99" s="261"/>
      <c r="QDZ99" s="265"/>
      <c r="QEA99" s="266"/>
      <c r="QEB99" s="200"/>
      <c r="QEC99" s="266"/>
      <c r="QED99" s="261"/>
      <c r="QEE99" s="265"/>
      <c r="QEF99" s="266"/>
      <c r="QEG99" s="200"/>
      <c r="QEH99" s="266"/>
      <c r="QEI99" s="261"/>
      <c r="QEJ99" s="265"/>
      <c r="QEK99" s="266"/>
      <c r="QEL99" s="200"/>
      <c r="QEM99" s="266"/>
      <c r="QEN99" s="261"/>
      <c r="QEO99" s="265"/>
      <c r="QEP99" s="266"/>
      <c r="QEQ99" s="200"/>
      <c r="QER99" s="266"/>
      <c r="QES99" s="261"/>
      <c r="QET99" s="265"/>
      <c r="QEU99" s="266"/>
      <c r="QEV99" s="200"/>
      <c r="QEW99" s="266"/>
      <c r="QEX99" s="261"/>
      <c r="QEY99" s="265"/>
      <c r="QEZ99" s="266"/>
      <c r="QFA99" s="200"/>
      <c r="QFB99" s="266"/>
      <c r="QFC99" s="261"/>
      <c r="QFD99" s="265"/>
      <c r="QFE99" s="266"/>
      <c r="QFF99" s="200"/>
      <c r="QFG99" s="266"/>
      <c r="QFH99" s="261"/>
      <c r="QFI99" s="265"/>
      <c r="QFJ99" s="266"/>
      <c r="QFK99" s="200"/>
      <c r="QFL99" s="266"/>
      <c r="QFM99" s="261"/>
      <c r="QFN99" s="265"/>
      <c r="QFO99" s="266"/>
      <c r="QFP99" s="200"/>
      <c r="QFQ99" s="266"/>
      <c r="QFR99" s="261"/>
      <c r="QFS99" s="265"/>
      <c r="QFT99" s="266"/>
      <c r="QFU99" s="200"/>
      <c r="QFV99" s="266"/>
      <c r="QFW99" s="261"/>
      <c r="QFX99" s="265"/>
      <c r="QFY99" s="266"/>
      <c r="QFZ99" s="200"/>
      <c r="QGA99" s="266"/>
      <c r="QGB99" s="261"/>
      <c r="QGC99" s="265"/>
      <c r="QGD99" s="266"/>
      <c r="QGE99" s="200"/>
      <c r="QGF99" s="266"/>
      <c r="QGG99" s="261"/>
      <c r="QGH99" s="265"/>
      <c r="QGI99" s="266"/>
      <c r="QGJ99" s="200"/>
      <c r="QGK99" s="266"/>
      <c r="QGL99" s="261"/>
      <c r="QGM99" s="265"/>
      <c r="QGN99" s="266"/>
      <c r="QGO99" s="200"/>
      <c r="QGP99" s="266"/>
      <c r="QGQ99" s="261"/>
      <c r="QGR99" s="265"/>
      <c r="QGS99" s="266"/>
      <c r="QGT99" s="200"/>
      <c r="QGU99" s="266"/>
      <c r="QGV99" s="261"/>
      <c r="QGW99" s="265"/>
      <c r="QGX99" s="266"/>
      <c r="QGY99" s="200"/>
      <c r="QGZ99" s="266"/>
      <c r="QHA99" s="261"/>
      <c r="QHB99" s="265"/>
      <c r="QHC99" s="266"/>
      <c r="QHD99" s="200"/>
      <c r="QHE99" s="266"/>
      <c r="QHF99" s="261"/>
      <c r="QHG99" s="265"/>
      <c r="QHH99" s="266"/>
      <c r="QHI99" s="200"/>
      <c r="QHJ99" s="266"/>
      <c r="QHK99" s="261"/>
      <c r="QHL99" s="265"/>
      <c r="QHM99" s="266"/>
      <c r="QHN99" s="200"/>
      <c r="QHO99" s="266"/>
      <c r="QHP99" s="261"/>
      <c r="QHQ99" s="265"/>
      <c r="QHR99" s="266"/>
      <c r="QHS99" s="200"/>
      <c r="QHT99" s="266"/>
      <c r="QHU99" s="261"/>
      <c r="QHV99" s="265"/>
      <c r="QHW99" s="266"/>
      <c r="QHX99" s="200"/>
      <c r="QHY99" s="266"/>
      <c r="QHZ99" s="261"/>
      <c r="QIA99" s="265"/>
      <c r="QIB99" s="266"/>
      <c r="QIC99" s="200"/>
      <c r="QID99" s="266"/>
      <c r="QIE99" s="261"/>
      <c r="QIF99" s="265"/>
      <c r="QIG99" s="266"/>
      <c r="QIH99" s="200"/>
      <c r="QII99" s="266"/>
      <c r="QIJ99" s="261"/>
      <c r="QIK99" s="265"/>
      <c r="QIL99" s="266"/>
      <c r="QIM99" s="200"/>
      <c r="QIN99" s="266"/>
      <c r="QIO99" s="261"/>
      <c r="QIP99" s="265"/>
      <c r="QIQ99" s="266"/>
      <c r="QIR99" s="200"/>
      <c r="QIS99" s="266"/>
      <c r="QIT99" s="261"/>
      <c r="QIU99" s="265"/>
      <c r="QIV99" s="266"/>
      <c r="QIW99" s="200"/>
      <c r="QIX99" s="266"/>
      <c r="QIY99" s="261"/>
      <c r="QIZ99" s="265"/>
      <c r="QJA99" s="266"/>
      <c r="QJB99" s="200"/>
      <c r="QJC99" s="266"/>
      <c r="QJD99" s="261"/>
      <c r="QJE99" s="265"/>
      <c r="QJF99" s="266"/>
      <c r="QJG99" s="200"/>
      <c r="QJH99" s="266"/>
      <c r="QJI99" s="261"/>
      <c r="QJJ99" s="265"/>
      <c r="QJK99" s="266"/>
      <c r="QJL99" s="200"/>
      <c r="QJM99" s="266"/>
      <c r="QJN99" s="261"/>
      <c r="QJO99" s="265"/>
      <c r="QJP99" s="266"/>
      <c r="QJQ99" s="200"/>
      <c r="QJR99" s="266"/>
      <c r="QJS99" s="261"/>
      <c r="QJT99" s="265"/>
      <c r="QJU99" s="266"/>
      <c r="QJV99" s="200"/>
      <c r="QJW99" s="266"/>
      <c r="QJX99" s="261"/>
      <c r="QJY99" s="265"/>
      <c r="QJZ99" s="266"/>
      <c r="QKA99" s="200"/>
      <c r="QKB99" s="266"/>
      <c r="QKC99" s="261"/>
      <c r="QKD99" s="265"/>
      <c r="QKE99" s="266"/>
      <c r="QKF99" s="200"/>
      <c r="QKG99" s="266"/>
      <c r="QKH99" s="261"/>
      <c r="QKI99" s="265"/>
      <c r="QKJ99" s="266"/>
      <c r="QKK99" s="200"/>
      <c r="QKL99" s="266"/>
      <c r="QKM99" s="261"/>
      <c r="QKN99" s="265"/>
      <c r="QKO99" s="266"/>
      <c r="QKP99" s="200"/>
      <c r="QKQ99" s="266"/>
      <c r="QKR99" s="261"/>
      <c r="QKS99" s="265"/>
      <c r="QKT99" s="266"/>
      <c r="QKU99" s="200"/>
      <c r="QKV99" s="266"/>
      <c r="QKW99" s="261"/>
      <c r="QKX99" s="265"/>
      <c r="QKY99" s="266"/>
      <c r="QKZ99" s="200"/>
      <c r="QLA99" s="266"/>
      <c r="QLB99" s="261"/>
      <c r="QLC99" s="265"/>
      <c r="QLD99" s="266"/>
      <c r="QLE99" s="200"/>
      <c r="QLF99" s="266"/>
      <c r="QLG99" s="261"/>
      <c r="QLH99" s="265"/>
      <c r="QLI99" s="266"/>
      <c r="QLJ99" s="200"/>
      <c r="QLK99" s="266"/>
      <c r="QLL99" s="261"/>
      <c r="QLM99" s="265"/>
      <c r="QLN99" s="266"/>
      <c r="QLO99" s="200"/>
      <c r="QLP99" s="266"/>
      <c r="QLQ99" s="261"/>
      <c r="QLR99" s="265"/>
      <c r="QLS99" s="266"/>
      <c r="QLT99" s="200"/>
      <c r="QLU99" s="266"/>
      <c r="QLV99" s="261"/>
      <c r="QLW99" s="265"/>
      <c r="QLX99" s="266"/>
      <c r="QLY99" s="200"/>
      <c r="QLZ99" s="266"/>
      <c r="QMA99" s="261"/>
      <c r="QMB99" s="265"/>
      <c r="QMC99" s="266"/>
      <c r="QMD99" s="200"/>
      <c r="QME99" s="266"/>
      <c r="QMF99" s="261"/>
      <c r="QMG99" s="265"/>
      <c r="QMH99" s="266"/>
      <c r="QMI99" s="200"/>
      <c r="QMJ99" s="266"/>
      <c r="QMK99" s="261"/>
      <c r="QML99" s="265"/>
      <c r="QMM99" s="266"/>
      <c r="QMN99" s="200"/>
      <c r="QMO99" s="266"/>
      <c r="QMP99" s="261"/>
      <c r="QMQ99" s="265"/>
      <c r="QMR99" s="266"/>
      <c r="QMS99" s="200"/>
      <c r="QMT99" s="266"/>
      <c r="QMU99" s="261"/>
      <c r="QMV99" s="265"/>
      <c r="QMW99" s="266"/>
      <c r="QMX99" s="200"/>
      <c r="QMY99" s="266"/>
      <c r="QMZ99" s="261"/>
      <c r="QNA99" s="265"/>
      <c r="QNB99" s="266"/>
      <c r="QNC99" s="200"/>
      <c r="QND99" s="266"/>
      <c r="QNE99" s="261"/>
      <c r="QNF99" s="265"/>
      <c r="QNG99" s="266"/>
      <c r="QNH99" s="200"/>
      <c r="QNI99" s="266"/>
      <c r="QNJ99" s="261"/>
      <c r="QNK99" s="265"/>
      <c r="QNL99" s="266"/>
      <c r="QNM99" s="200"/>
      <c r="QNN99" s="266"/>
      <c r="QNO99" s="261"/>
      <c r="QNP99" s="265"/>
      <c r="QNQ99" s="266"/>
      <c r="QNR99" s="200"/>
      <c r="QNS99" s="266"/>
      <c r="QNT99" s="261"/>
      <c r="QNU99" s="265"/>
      <c r="QNV99" s="266"/>
      <c r="QNW99" s="200"/>
      <c r="QNX99" s="266"/>
      <c r="QNY99" s="261"/>
      <c r="QNZ99" s="265"/>
      <c r="QOA99" s="266"/>
      <c r="QOB99" s="200"/>
      <c r="QOC99" s="266"/>
      <c r="QOD99" s="261"/>
      <c r="QOE99" s="265"/>
      <c r="QOF99" s="266"/>
      <c r="QOG99" s="200"/>
      <c r="QOH99" s="266"/>
      <c r="QOI99" s="261"/>
      <c r="QOJ99" s="265"/>
      <c r="QOK99" s="266"/>
      <c r="QOL99" s="200"/>
      <c r="QOM99" s="266"/>
      <c r="QON99" s="261"/>
      <c r="QOO99" s="265"/>
      <c r="QOP99" s="266"/>
      <c r="QOQ99" s="200"/>
      <c r="QOR99" s="266"/>
      <c r="QOS99" s="261"/>
      <c r="QOT99" s="265"/>
      <c r="QOU99" s="266"/>
      <c r="QOV99" s="200"/>
      <c r="QOW99" s="266"/>
      <c r="QOX99" s="261"/>
      <c r="QOY99" s="265"/>
      <c r="QOZ99" s="266"/>
      <c r="QPA99" s="200"/>
      <c r="QPB99" s="266"/>
      <c r="QPC99" s="261"/>
      <c r="QPD99" s="265"/>
      <c r="QPE99" s="266"/>
      <c r="QPF99" s="200"/>
      <c r="QPG99" s="266"/>
      <c r="QPH99" s="261"/>
      <c r="QPI99" s="265"/>
      <c r="QPJ99" s="266"/>
      <c r="QPK99" s="200"/>
      <c r="QPL99" s="266"/>
      <c r="QPM99" s="261"/>
      <c r="QPN99" s="265"/>
      <c r="QPO99" s="266"/>
      <c r="QPP99" s="200"/>
      <c r="QPQ99" s="266"/>
      <c r="QPR99" s="261"/>
      <c r="QPS99" s="265"/>
      <c r="QPT99" s="266"/>
      <c r="QPU99" s="200"/>
      <c r="QPV99" s="266"/>
      <c r="QPW99" s="261"/>
      <c r="QPX99" s="265"/>
      <c r="QPY99" s="266"/>
      <c r="QPZ99" s="200"/>
      <c r="QQA99" s="266"/>
      <c r="QQB99" s="261"/>
      <c r="QQC99" s="265"/>
      <c r="QQD99" s="266"/>
      <c r="QQE99" s="200"/>
      <c r="QQF99" s="266"/>
      <c r="QQG99" s="261"/>
      <c r="QQH99" s="265"/>
      <c r="QQI99" s="266"/>
      <c r="QQJ99" s="200"/>
      <c r="QQK99" s="266"/>
      <c r="QQL99" s="261"/>
      <c r="QQM99" s="265"/>
      <c r="QQN99" s="266"/>
      <c r="QQO99" s="200"/>
      <c r="QQP99" s="266"/>
      <c r="QQQ99" s="261"/>
      <c r="QQR99" s="265"/>
      <c r="QQS99" s="266"/>
      <c r="QQT99" s="200"/>
      <c r="QQU99" s="266"/>
      <c r="QQV99" s="261"/>
      <c r="QQW99" s="265"/>
      <c r="QQX99" s="266"/>
      <c r="QQY99" s="200"/>
      <c r="QQZ99" s="266"/>
      <c r="QRA99" s="261"/>
      <c r="QRB99" s="265"/>
      <c r="QRC99" s="266"/>
      <c r="QRD99" s="200"/>
      <c r="QRE99" s="266"/>
      <c r="QRF99" s="261"/>
      <c r="QRG99" s="265"/>
      <c r="QRH99" s="266"/>
      <c r="QRI99" s="200"/>
      <c r="QRJ99" s="266"/>
      <c r="QRK99" s="261"/>
      <c r="QRL99" s="265"/>
      <c r="QRM99" s="266"/>
      <c r="QRN99" s="200"/>
      <c r="QRO99" s="266"/>
      <c r="QRP99" s="261"/>
      <c r="QRQ99" s="265"/>
      <c r="QRR99" s="266"/>
      <c r="QRS99" s="200"/>
      <c r="QRT99" s="266"/>
      <c r="QRU99" s="261"/>
      <c r="QRV99" s="265"/>
      <c r="QRW99" s="266"/>
      <c r="QRX99" s="200"/>
      <c r="QRY99" s="266"/>
      <c r="QRZ99" s="261"/>
      <c r="QSA99" s="265"/>
      <c r="QSB99" s="266"/>
      <c r="QSC99" s="200"/>
      <c r="QSD99" s="266"/>
      <c r="QSE99" s="261"/>
      <c r="QSF99" s="265"/>
      <c r="QSG99" s="266"/>
      <c r="QSH99" s="200"/>
      <c r="QSI99" s="266"/>
      <c r="QSJ99" s="261"/>
      <c r="QSK99" s="265"/>
      <c r="QSL99" s="266"/>
      <c r="QSM99" s="200"/>
      <c r="QSN99" s="266"/>
      <c r="QSO99" s="261"/>
      <c r="QSP99" s="265"/>
      <c r="QSQ99" s="266"/>
      <c r="QSR99" s="200"/>
      <c r="QSS99" s="266"/>
      <c r="QST99" s="261"/>
      <c r="QSU99" s="265"/>
      <c r="QSV99" s="266"/>
      <c r="QSW99" s="200"/>
      <c r="QSX99" s="266"/>
      <c r="QSY99" s="261"/>
      <c r="QSZ99" s="265"/>
      <c r="QTA99" s="266"/>
      <c r="QTB99" s="200"/>
      <c r="QTC99" s="266"/>
      <c r="QTD99" s="261"/>
      <c r="QTE99" s="265"/>
      <c r="QTF99" s="266"/>
      <c r="QTG99" s="200"/>
      <c r="QTH99" s="266"/>
      <c r="QTI99" s="261"/>
      <c r="QTJ99" s="265"/>
      <c r="QTK99" s="266"/>
      <c r="QTL99" s="200"/>
      <c r="QTM99" s="266"/>
      <c r="QTN99" s="261"/>
      <c r="QTO99" s="265"/>
      <c r="QTP99" s="266"/>
      <c r="QTQ99" s="200"/>
      <c r="QTR99" s="266"/>
      <c r="QTS99" s="261"/>
      <c r="QTT99" s="265"/>
      <c r="QTU99" s="266"/>
      <c r="QTV99" s="200"/>
      <c r="QTW99" s="266"/>
      <c r="QTX99" s="261"/>
      <c r="QTY99" s="265"/>
      <c r="QTZ99" s="266"/>
      <c r="QUA99" s="200"/>
      <c r="QUB99" s="266"/>
      <c r="QUC99" s="261"/>
      <c r="QUD99" s="265"/>
      <c r="QUE99" s="266"/>
      <c r="QUF99" s="200"/>
      <c r="QUG99" s="266"/>
      <c r="QUH99" s="261"/>
      <c r="QUI99" s="265"/>
      <c r="QUJ99" s="266"/>
      <c r="QUK99" s="200"/>
      <c r="QUL99" s="266"/>
      <c r="QUM99" s="261"/>
      <c r="QUN99" s="265"/>
      <c r="QUO99" s="266"/>
      <c r="QUP99" s="200"/>
      <c r="QUQ99" s="266"/>
      <c r="QUR99" s="261"/>
      <c r="QUS99" s="265"/>
      <c r="QUT99" s="266"/>
      <c r="QUU99" s="200"/>
      <c r="QUV99" s="266"/>
      <c r="QUW99" s="261"/>
      <c r="QUX99" s="265"/>
      <c r="QUY99" s="266"/>
      <c r="QUZ99" s="200"/>
      <c r="QVA99" s="266"/>
      <c r="QVB99" s="261"/>
      <c r="QVC99" s="265"/>
      <c r="QVD99" s="266"/>
      <c r="QVE99" s="200"/>
      <c r="QVF99" s="266"/>
      <c r="QVG99" s="261"/>
      <c r="QVH99" s="265"/>
      <c r="QVI99" s="266"/>
      <c r="QVJ99" s="200"/>
      <c r="QVK99" s="266"/>
      <c r="QVL99" s="261"/>
      <c r="QVM99" s="265"/>
      <c r="QVN99" s="266"/>
      <c r="QVO99" s="200"/>
      <c r="QVP99" s="266"/>
      <c r="QVQ99" s="261"/>
      <c r="QVR99" s="265"/>
      <c r="QVS99" s="266"/>
      <c r="QVT99" s="200"/>
      <c r="QVU99" s="266"/>
      <c r="QVV99" s="261"/>
      <c r="QVW99" s="265"/>
      <c r="QVX99" s="266"/>
      <c r="QVY99" s="200"/>
      <c r="QVZ99" s="266"/>
      <c r="QWA99" s="261"/>
      <c r="QWB99" s="265"/>
      <c r="QWC99" s="266"/>
      <c r="QWD99" s="200"/>
      <c r="QWE99" s="266"/>
      <c r="QWF99" s="261"/>
      <c r="QWG99" s="265"/>
      <c r="QWH99" s="266"/>
      <c r="QWI99" s="200"/>
      <c r="QWJ99" s="266"/>
      <c r="QWK99" s="261"/>
      <c r="QWL99" s="265"/>
      <c r="QWM99" s="266"/>
      <c r="QWN99" s="200"/>
      <c r="QWO99" s="266"/>
      <c r="QWP99" s="261"/>
      <c r="QWQ99" s="265"/>
      <c r="QWR99" s="266"/>
      <c r="QWS99" s="200"/>
      <c r="QWT99" s="266"/>
      <c r="QWU99" s="261"/>
      <c r="QWV99" s="265"/>
      <c r="QWW99" s="266"/>
      <c r="QWX99" s="200"/>
      <c r="QWY99" s="266"/>
      <c r="QWZ99" s="261"/>
      <c r="QXA99" s="265"/>
      <c r="QXB99" s="266"/>
      <c r="QXC99" s="200"/>
      <c r="QXD99" s="266"/>
      <c r="QXE99" s="261"/>
      <c r="QXF99" s="265"/>
      <c r="QXG99" s="266"/>
      <c r="QXH99" s="200"/>
      <c r="QXI99" s="266"/>
      <c r="QXJ99" s="261"/>
      <c r="QXK99" s="265"/>
      <c r="QXL99" s="266"/>
      <c r="QXM99" s="200"/>
      <c r="QXN99" s="266"/>
      <c r="QXO99" s="261"/>
      <c r="QXP99" s="265"/>
      <c r="QXQ99" s="266"/>
      <c r="QXR99" s="200"/>
      <c r="QXS99" s="266"/>
      <c r="QXT99" s="261"/>
      <c r="QXU99" s="265"/>
      <c r="QXV99" s="266"/>
      <c r="QXW99" s="200"/>
      <c r="QXX99" s="266"/>
      <c r="QXY99" s="261"/>
      <c r="QXZ99" s="265"/>
      <c r="QYA99" s="266"/>
      <c r="QYB99" s="200"/>
      <c r="QYC99" s="266"/>
      <c r="QYD99" s="261"/>
      <c r="QYE99" s="265"/>
      <c r="QYF99" s="266"/>
      <c r="QYG99" s="200"/>
      <c r="QYH99" s="266"/>
      <c r="QYI99" s="261"/>
      <c r="QYJ99" s="265"/>
      <c r="QYK99" s="266"/>
      <c r="QYL99" s="200"/>
      <c r="QYM99" s="266"/>
      <c r="QYN99" s="261"/>
      <c r="QYO99" s="265"/>
      <c r="QYP99" s="266"/>
      <c r="QYQ99" s="200"/>
      <c r="QYR99" s="266"/>
      <c r="QYS99" s="261"/>
      <c r="QYT99" s="265"/>
      <c r="QYU99" s="266"/>
      <c r="QYV99" s="200"/>
      <c r="QYW99" s="266"/>
      <c r="QYX99" s="261"/>
      <c r="QYY99" s="265"/>
      <c r="QYZ99" s="266"/>
      <c r="QZA99" s="200"/>
      <c r="QZB99" s="266"/>
      <c r="QZC99" s="261"/>
      <c r="QZD99" s="265"/>
      <c r="QZE99" s="266"/>
      <c r="QZF99" s="200"/>
      <c r="QZG99" s="266"/>
      <c r="QZH99" s="261"/>
      <c r="QZI99" s="265"/>
      <c r="QZJ99" s="266"/>
      <c r="QZK99" s="200"/>
      <c r="QZL99" s="266"/>
      <c r="QZM99" s="261"/>
      <c r="QZN99" s="265"/>
      <c r="QZO99" s="266"/>
      <c r="QZP99" s="200"/>
      <c r="QZQ99" s="266"/>
      <c r="QZR99" s="261"/>
      <c r="QZS99" s="265"/>
      <c r="QZT99" s="266"/>
      <c r="QZU99" s="200"/>
      <c r="QZV99" s="266"/>
      <c r="QZW99" s="261"/>
      <c r="QZX99" s="265"/>
      <c r="QZY99" s="266"/>
      <c r="QZZ99" s="200"/>
      <c r="RAA99" s="266"/>
      <c r="RAB99" s="261"/>
      <c r="RAC99" s="265"/>
      <c r="RAD99" s="266"/>
      <c r="RAE99" s="200"/>
      <c r="RAF99" s="266"/>
      <c r="RAG99" s="261"/>
      <c r="RAH99" s="265"/>
      <c r="RAI99" s="266"/>
      <c r="RAJ99" s="200"/>
      <c r="RAK99" s="266"/>
      <c r="RAL99" s="261"/>
      <c r="RAM99" s="265"/>
      <c r="RAN99" s="266"/>
      <c r="RAO99" s="200"/>
      <c r="RAP99" s="266"/>
      <c r="RAQ99" s="261"/>
      <c r="RAR99" s="265"/>
      <c r="RAS99" s="266"/>
      <c r="RAT99" s="200"/>
      <c r="RAU99" s="266"/>
      <c r="RAV99" s="261"/>
      <c r="RAW99" s="265"/>
      <c r="RAX99" s="266"/>
      <c r="RAY99" s="200"/>
      <c r="RAZ99" s="266"/>
      <c r="RBA99" s="261"/>
      <c r="RBB99" s="265"/>
      <c r="RBC99" s="266"/>
      <c r="RBD99" s="200"/>
      <c r="RBE99" s="266"/>
      <c r="RBF99" s="261"/>
      <c r="RBG99" s="265"/>
      <c r="RBH99" s="266"/>
      <c r="RBI99" s="200"/>
      <c r="RBJ99" s="266"/>
      <c r="RBK99" s="261"/>
      <c r="RBL99" s="265"/>
      <c r="RBM99" s="266"/>
      <c r="RBN99" s="200"/>
      <c r="RBO99" s="266"/>
      <c r="RBP99" s="261"/>
      <c r="RBQ99" s="265"/>
      <c r="RBR99" s="266"/>
      <c r="RBS99" s="200"/>
      <c r="RBT99" s="266"/>
      <c r="RBU99" s="261"/>
      <c r="RBV99" s="265"/>
      <c r="RBW99" s="266"/>
      <c r="RBX99" s="200"/>
      <c r="RBY99" s="266"/>
      <c r="RBZ99" s="261"/>
      <c r="RCA99" s="265"/>
      <c r="RCB99" s="266"/>
      <c r="RCC99" s="200"/>
      <c r="RCD99" s="266"/>
      <c r="RCE99" s="261"/>
      <c r="RCF99" s="265"/>
      <c r="RCG99" s="266"/>
      <c r="RCH99" s="200"/>
      <c r="RCI99" s="266"/>
      <c r="RCJ99" s="261"/>
      <c r="RCK99" s="265"/>
      <c r="RCL99" s="266"/>
      <c r="RCM99" s="200"/>
      <c r="RCN99" s="266"/>
      <c r="RCO99" s="261"/>
      <c r="RCP99" s="265"/>
      <c r="RCQ99" s="266"/>
      <c r="RCR99" s="200"/>
      <c r="RCS99" s="266"/>
      <c r="RCT99" s="261"/>
      <c r="RCU99" s="265"/>
      <c r="RCV99" s="266"/>
      <c r="RCW99" s="200"/>
      <c r="RCX99" s="266"/>
      <c r="RCY99" s="261"/>
      <c r="RCZ99" s="265"/>
      <c r="RDA99" s="266"/>
      <c r="RDB99" s="200"/>
      <c r="RDC99" s="266"/>
      <c r="RDD99" s="261"/>
      <c r="RDE99" s="265"/>
      <c r="RDF99" s="266"/>
      <c r="RDG99" s="200"/>
      <c r="RDH99" s="266"/>
      <c r="RDI99" s="261"/>
      <c r="RDJ99" s="265"/>
      <c r="RDK99" s="266"/>
      <c r="RDL99" s="200"/>
      <c r="RDM99" s="266"/>
      <c r="RDN99" s="261"/>
      <c r="RDO99" s="265"/>
      <c r="RDP99" s="266"/>
      <c r="RDQ99" s="200"/>
      <c r="RDR99" s="266"/>
      <c r="RDS99" s="261"/>
      <c r="RDT99" s="265"/>
      <c r="RDU99" s="266"/>
      <c r="RDV99" s="200"/>
      <c r="RDW99" s="266"/>
      <c r="RDX99" s="261"/>
      <c r="RDY99" s="265"/>
      <c r="RDZ99" s="266"/>
      <c r="REA99" s="200"/>
      <c r="REB99" s="266"/>
      <c r="REC99" s="261"/>
      <c r="RED99" s="265"/>
      <c r="REE99" s="266"/>
      <c r="REF99" s="200"/>
      <c r="REG99" s="266"/>
      <c r="REH99" s="261"/>
      <c r="REI99" s="265"/>
      <c r="REJ99" s="266"/>
      <c r="REK99" s="200"/>
      <c r="REL99" s="266"/>
      <c r="REM99" s="261"/>
      <c r="REN99" s="265"/>
      <c r="REO99" s="266"/>
      <c r="REP99" s="200"/>
      <c r="REQ99" s="266"/>
      <c r="RER99" s="261"/>
      <c r="RES99" s="265"/>
      <c r="RET99" s="266"/>
      <c r="REU99" s="200"/>
      <c r="REV99" s="266"/>
      <c r="REW99" s="261"/>
      <c r="REX99" s="265"/>
      <c r="REY99" s="266"/>
      <c r="REZ99" s="200"/>
      <c r="RFA99" s="266"/>
      <c r="RFB99" s="261"/>
      <c r="RFC99" s="265"/>
      <c r="RFD99" s="266"/>
      <c r="RFE99" s="200"/>
      <c r="RFF99" s="266"/>
      <c r="RFG99" s="261"/>
      <c r="RFH99" s="265"/>
      <c r="RFI99" s="266"/>
      <c r="RFJ99" s="200"/>
      <c r="RFK99" s="266"/>
      <c r="RFL99" s="261"/>
      <c r="RFM99" s="265"/>
      <c r="RFN99" s="266"/>
      <c r="RFO99" s="200"/>
      <c r="RFP99" s="266"/>
      <c r="RFQ99" s="261"/>
      <c r="RFR99" s="265"/>
      <c r="RFS99" s="266"/>
      <c r="RFT99" s="200"/>
      <c r="RFU99" s="266"/>
      <c r="RFV99" s="261"/>
      <c r="RFW99" s="265"/>
      <c r="RFX99" s="266"/>
      <c r="RFY99" s="200"/>
      <c r="RFZ99" s="266"/>
      <c r="RGA99" s="261"/>
      <c r="RGB99" s="265"/>
      <c r="RGC99" s="266"/>
      <c r="RGD99" s="200"/>
      <c r="RGE99" s="266"/>
      <c r="RGF99" s="261"/>
      <c r="RGG99" s="265"/>
      <c r="RGH99" s="266"/>
      <c r="RGI99" s="200"/>
      <c r="RGJ99" s="266"/>
      <c r="RGK99" s="261"/>
      <c r="RGL99" s="265"/>
      <c r="RGM99" s="266"/>
      <c r="RGN99" s="200"/>
      <c r="RGO99" s="266"/>
      <c r="RGP99" s="261"/>
      <c r="RGQ99" s="265"/>
      <c r="RGR99" s="266"/>
      <c r="RGS99" s="200"/>
      <c r="RGT99" s="266"/>
      <c r="RGU99" s="261"/>
      <c r="RGV99" s="265"/>
      <c r="RGW99" s="266"/>
      <c r="RGX99" s="200"/>
      <c r="RGY99" s="266"/>
      <c r="RGZ99" s="261"/>
      <c r="RHA99" s="265"/>
      <c r="RHB99" s="266"/>
      <c r="RHC99" s="200"/>
      <c r="RHD99" s="266"/>
      <c r="RHE99" s="261"/>
      <c r="RHF99" s="265"/>
      <c r="RHG99" s="266"/>
      <c r="RHH99" s="200"/>
      <c r="RHI99" s="266"/>
      <c r="RHJ99" s="261"/>
      <c r="RHK99" s="265"/>
      <c r="RHL99" s="266"/>
      <c r="RHM99" s="200"/>
      <c r="RHN99" s="266"/>
      <c r="RHO99" s="261"/>
      <c r="RHP99" s="265"/>
      <c r="RHQ99" s="266"/>
      <c r="RHR99" s="200"/>
      <c r="RHS99" s="266"/>
      <c r="RHT99" s="261"/>
      <c r="RHU99" s="265"/>
      <c r="RHV99" s="266"/>
      <c r="RHW99" s="200"/>
      <c r="RHX99" s="266"/>
      <c r="RHY99" s="261"/>
      <c r="RHZ99" s="265"/>
      <c r="RIA99" s="266"/>
      <c r="RIB99" s="200"/>
      <c r="RIC99" s="266"/>
      <c r="RID99" s="261"/>
      <c r="RIE99" s="265"/>
      <c r="RIF99" s="266"/>
      <c r="RIG99" s="200"/>
      <c r="RIH99" s="266"/>
      <c r="RII99" s="261"/>
      <c r="RIJ99" s="265"/>
      <c r="RIK99" s="266"/>
      <c r="RIL99" s="200"/>
      <c r="RIM99" s="266"/>
      <c r="RIN99" s="261"/>
      <c r="RIO99" s="265"/>
      <c r="RIP99" s="266"/>
      <c r="RIQ99" s="200"/>
      <c r="RIR99" s="266"/>
      <c r="RIS99" s="261"/>
      <c r="RIT99" s="265"/>
      <c r="RIU99" s="266"/>
      <c r="RIV99" s="200"/>
      <c r="RIW99" s="266"/>
      <c r="RIX99" s="261"/>
      <c r="RIY99" s="265"/>
      <c r="RIZ99" s="266"/>
      <c r="RJA99" s="200"/>
      <c r="RJB99" s="266"/>
      <c r="RJC99" s="261"/>
      <c r="RJD99" s="265"/>
      <c r="RJE99" s="266"/>
      <c r="RJF99" s="200"/>
      <c r="RJG99" s="266"/>
      <c r="RJH99" s="261"/>
      <c r="RJI99" s="265"/>
      <c r="RJJ99" s="266"/>
      <c r="RJK99" s="200"/>
      <c r="RJL99" s="266"/>
      <c r="RJM99" s="261"/>
      <c r="RJN99" s="265"/>
      <c r="RJO99" s="266"/>
      <c r="RJP99" s="200"/>
      <c r="RJQ99" s="266"/>
      <c r="RJR99" s="261"/>
      <c r="RJS99" s="265"/>
      <c r="RJT99" s="266"/>
      <c r="RJU99" s="200"/>
      <c r="RJV99" s="266"/>
      <c r="RJW99" s="261"/>
      <c r="RJX99" s="265"/>
      <c r="RJY99" s="266"/>
      <c r="RJZ99" s="200"/>
      <c r="RKA99" s="266"/>
      <c r="RKB99" s="261"/>
      <c r="RKC99" s="265"/>
      <c r="RKD99" s="266"/>
      <c r="RKE99" s="200"/>
      <c r="RKF99" s="266"/>
      <c r="RKG99" s="261"/>
      <c r="RKH99" s="265"/>
      <c r="RKI99" s="266"/>
      <c r="RKJ99" s="200"/>
      <c r="RKK99" s="266"/>
      <c r="RKL99" s="261"/>
      <c r="RKM99" s="265"/>
      <c r="RKN99" s="266"/>
      <c r="RKO99" s="200"/>
      <c r="RKP99" s="266"/>
      <c r="RKQ99" s="261"/>
      <c r="RKR99" s="265"/>
      <c r="RKS99" s="266"/>
      <c r="RKT99" s="200"/>
      <c r="RKU99" s="266"/>
      <c r="RKV99" s="261"/>
      <c r="RKW99" s="265"/>
      <c r="RKX99" s="266"/>
      <c r="RKY99" s="200"/>
      <c r="RKZ99" s="266"/>
      <c r="RLA99" s="261"/>
      <c r="RLB99" s="265"/>
      <c r="RLC99" s="266"/>
      <c r="RLD99" s="200"/>
      <c r="RLE99" s="266"/>
      <c r="RLF99" s="261"/>
      <c r="RLG99" s="265"/>
      <c r="RLH99" s="266"/>
      <c r="RLI99" s="200"/>
      <c r="RLJ99" s="266"/>
      <c r="RLK99" s="261"/>
      <c r="RLL99" s="265"/>
      <c r="RLM99" s="266"/>
      <c r="RLN99" s="200"/>
      <c r="RLO99" s="266"/>
      <c r="RLP99" s="261"/>
      <c r="RLQ99" s="265"/>
      <c r="RLR99" s="266"/>
      <c r="RLS99" s="200"/>
      <c r="RLT99" s="266"/>
      <c r="RLU99" s="261"/>
      <c r="RLV99" s="265"/>
      <c r="RLW99" s="266"/>
      <c r="RLX99" s="200"/>
      <c r="RLY99" s="266"/>
      <c r="RLZ99" s="261"/>
      <c r="RMA99" s="265"/>
      <c r="RMB99" s="266"/>
      <c r="RMC99" s="200"/>
      <c r="RMD99" s="266"/>
      <c r="RME99" s="261"/>
      <c r="RMF99" s="265"/>
      <c r="RMG99" s="266"/>
      <c r="RMH99" s="200"/>
      <c r="RMI99" s="266"/>
      <c r="RMJ99" s="261"/>
      <c r="RMK99" s="265"/>
      <c r="RML99" s="266"/>
      <c r="RMM99" s="200"/>
      <c r="RMN99" s="266"/>
      <c r="RMO99" s="261"/>
      <c r="RMP99" s="265"/>
      <c r="RMQ99" s="266"/>
      <c r="RMR99" s="200"/>
      <c r="RMS99" s="266"/>
      <c r="RMT99" s="261"/>
      <c r="RMU99" s="265"/>
      <c r="RMV99" s="266"/>
      <c r="RMW99" s="200"/>
      <c r="RMX99" s="266"/>
      <c r="RMY99" s="261"/>
      <c r="RMZ99" s="265"/>
      <c r="RNA99" s="266"/>
      <c r="RNB99" s="200"/>
      <c r="RNC99" s="266"/>
      <c r="RND99" s="261"/>
      <c r="RNE99" s="265"/>
      <c r="RNF99" s="266"/>
      <c r="RNG99" s="200"/>
      <c r="RNH99" s="266"/>
      <c r="RNI99" s="261"/>
      <c r="RNJ99" s="265"/>
      <c r="RNK99" s="266"/>
      <c r="RNL99" s="200"/>
      <c r="RNM99" s="266"/>
      <c r="RNN99" s="261"/>
      <c r="RNO99" s="265"/>
      <c r="RNP99" s="266"/>
      <c r="RNQ99" s="200"/>
      <c r="RNR99" s="266"/>
      <c r="RNS99" s="261"/>
      <c r="RNT99" s="265"/>
      <c r="RNU99" s="266"/>
      <c r="RNV99" s="200"/>
      <c r="RNW99" s="266"/>
      <c r="RNX99" s="261"/>
      <c r="RNY99" s="265"/>
      <c r="RNZ99" s="266"/>
      <c r="ROA99" s="200"/>
      <c r="ROB99" s="266"/>
      <c r="ROC99" s="261"/>
      <c r="ROD99" s="265"/>
      <c r="ROE99" s="266"/>
      <c r="ROF99" s="200"/>
      <c r="ROG99" s="266"/>
      <c r="ROH99" s="261"/>
      <c r="ROI99" s="265"/>
      <c r="ROJ99" s="266"/>
      <c r="ROK99" s="200"/>
      <c r="ROL99" s="266"/>
      <c r="ROM99" s="261"/>
      <c r="RON99" s="265"/>
      <c r="ROO99" s="266"/>
      <c r="ROP99" s="200"/>
      <c r="ROQ99" s="266"/>
      <c r="ROR99" s="261"/>
      <c r="ROS99" s="265"/>
      <c r="ROT99" s="266"/>
      <c r="ROU99" s="200"/>
      <c r="ROV99" s="266"/>
      <c r="ROW99" s="261"/>
      <c r="ROX99" s="265"/>
      <c r="ROY99" s="266"/>
      <c r="ROZ99" s="200"/>
      <c r="RPA99" s="266"/>
      <c r="RPB99" s="261"/>
      <c r="RPC99" s="265"/>
      <c r="RPD99" s="266"/>
      <c r="RPE99" s="200"/>
      <c r="RPF99" s="266"/>
      <c r="RPG99" s="261"/>
      <c r="RPH99" s="265"/>
      <c r="RPI99" s="266"/>
      <c r="RPJ99" s="200"/>
      <c r="RPK99" s="266"/>
      <c r="RPL99" s="261"/>
      <c r="RPM99" s="265"/>
      <c r="RPN99" s="266"/>
      <c r="RPO99" s="200"/>
      <c r="RPP99" s="266"/>
      <c r="RPQ99" s="261"/>
      <c r="RPR99" s="265"/>
      <c r="RPS99" s="266"/>
      <c r="RPT99" s="200"/>
      <c r="RPU99" s="266"/>
      <c r="RPV99" s="261"/>
      <c r="RPW99" s="265"/>
      <c r="RPX99" s="266"/>
      <c r="RPY99" s="200"/>
      <c r="RPZ99" s="266"/>
      <c r="RQA99" s="261"/>
      <c r="RQB99" s="265"/>
      <c r="RQC99" s="266"/>
      <c r="RQD99" s="200"/>
      <c r="RQE99" s="266"/>
      <c r="RQF99" s="261"/>
      <c r="RQG99" s="265"/>
      <c r="RQH99" s="266"/>
      <c r="RQI99" s="200"/>
      <c r="RQJ99" s="266"/>
      <c r="RQK99" s="261"/>
      <c r="RQL99" s="265"/>
      <c r="RQM99" s="266"/>
      <c r="RQN99" s="200"/>
      <c r="RQO99" s="266"/>
      <c r="RQP99" s="261"/>
      <c r="RQQ99" s="265"/>
      <c r="RQR99" s="266"/>
      <c r="RQS99" s="200"/>
      <c r="RQT99" s="266"/>
      <c r="RQU99" s="261"/>
      <c r="RQV99" s="265"/>
      <c r="RQW99" s="266"/>
      <c r="RQX99" s="200"/>
      <c r="RQY99" s="266"/>
      <c r="RQZ99" s="261"/>
      <c r="RRA99" s="265"/>
      <c r="RRB99" s="266"/>
      <c r="RRC99" s="200"/>
      <c r="RRD99" s="266"/>
      <c r="RRE99" s="261"/>
      <c r="RRF99" s="265"/>
      <c r="RRG99" s="266"/>
      <c r="RRH99" s="200"/>
      <c r="RRI99" s="266"/>
      <c r="RRJ99" s="261"/>
      <c r="RRK99" s="265"/>
      <c r="RRL99" s="266"/>
      <c r="RRM99" s="200"/>
      <c r="RRN99" s="266"/>
      <c r="RRO99" s="261"/>
      <c r="RRP99" s="265"/>
      <c r="RRQ99" s="266"/>
      <c r="RRR99" s="200"/>
      <c r="RRS99" s="266"/>
      <c r="RRT99" s="261"/>
      <c r="RRU99" s="265"/>
      <c r="RRV99" s="266"/>
      <c r="RRW99" s="200"/>
      <c r="RRX99" s="266"/>
      <c r="RRY99" s="261"/>
      <c r="RRZ99" s="265"/>
      <c r="RSA99" s="266"/>
      <c r="RSB99" s="200"/>
      <c r="RSC99" s="266"/>
      <c r="RSD99" s="261"/>
      <c r="RSE99" s="265"/>
      <c r="RSF99" s="266"/>
      <c r="RSG99" s="200"/>
      <c r="RSH99" s="266"/>
      <c r="RSI99" s="261"/>
      <c r="RSJ99" s="265"/>
      <c r="RSK99" s="266"/>
      <c r="RSL99" s="200"/>
      <c r="RSM99" s="266"/>
      <c r="RSN99" s="261"/>
      <c r="RSO99" s="265"/>
      <c r="RSP99" s="266"/>
      <c r="RSQ99" s="200"/>
      <c r="RSR99" s="266"/>
      <c r="RSS99" s="261"/>
      <c r="RST99" s="265"/>
      <c r="RSU99" s="266"/>
      <c r="RSV99" s="200"/>
      <c r="RSW99" s="266"/>
      <c r="RSX99" s="261"/>
      <c r="RSY99" s="265"/>
      <c r="RSZ99" s="266"/>
      <c r="RTA99" s="200"/>
      <c r="RTB99" s="266"/>
      <c r="RTC99" s="261"/>
      <c r="RTD99" s="265"/>
      <c r="RTE99" s="266"/>
      <c r="RTF99" s="200"/>
      <c r="RTG99" s="266"/>
      <c r="RTH99" s="261"/>
      <c r="RTI99" s="265"/>
      <c r="RTJ99" s="266"/>
      <c r="RTK99" s="200"/>
      <c r="RTL99" s="266"/>
      <c r="RTM99" s="261"/>
      <c r="RTN99" s="265"/>
      <c r="RTO99" s="266"/>
      <c r="RTP99" s="200"/>
      <c r="RTQ99" s="266"/>
      <c r="RTR99" s="261"/>
      <c r="RTS99" s="265"/>
      <c r="RTT99" s="266"/>
      <c r="RTU99" s="200"/>
      <c r="RTV99" s="266"/>
      <c r="RTW99" s="261"/>
      <c r="RTX99" s="265"/>
      <c r="RTY99" s="266"/>
      <c r="RTZ99" s="200"/>
      <c r="RUA99" s="266"/>
      <c r="RUB99" s="261"/>
      <c r="RUC99" s="265"/>
      <c r="RUD99" s="266"/>
      <c r="RUE99" s="200"/>
      <c r="RUF99" s="266"/>
      <c r="RUG99" s="261"/>
      <c r="RUH99" s="265"/>
      <c r="RUI99" s="266"/>
      <c r="RUJ99" s="200"/>
      <c r="RUK99" s="266"/>
      <c r="RUL99" s="261"/>
      <c r="RUM99" s="265"/>
      <c r="RUN99" s="266"/>
      <c r="RUO99" s="200"/>
      <c r="RUP99" s="266"/>
      <c r="RUQ99" s="261"/>
      <c r="RUR99" s="265"/>
      <c r="RUS99" s="266"/>
      <c r="RUT99" s="200"/>
      <c r="RUU99" s="266"/>
      <c r="RUV99" s="261"/>
      <c r="RUW99" s="265"/>
      <c r="RUX99" s="266"/>
      <c r="RUY99" s="200"/>
      <c r="RUZ99" s="266"/>
      <c r="RVA99" s="261"/>
      <c r="RVB99" s="265"/>
      <c r="RVC99" s="266"/>
      <c r="RVD99" s="200"/>
      <c r="RVE99" s="266"/>
      <c r="RVF99" s="261"/>
      <c r="RVG99" s="265"/>
      <c r="RVH99" s="266"/>
      <c r="RVI99" s="200"/>
      <c r="RVJ99" s="266"/>
      <c r="RVK99" s="261"/>
      <c r="RVL99" s="265"/>
      <c r="RVM99" s="266"/>
      <c r="RVN99" s="200"/>
      <c r="RVO99" s="266"/>
      <c r="RVP99" s="261"/>
      <c r="RVQ99" s="265"/>
      <c r="RVR99" s="266"/>
      <c r="RVS99" s="200"/>
      <c r="RVT99" s="266"/>
      <c r="RVU99" s="261"/>
      <c r="RVV99" s="265"/>
      <c r="RVW99" s="266"/>
      <c r="RVX99" s="200"/>
      <c r="RVY99" s="266"/>
      <c r="RVZ99" s="261"/>
      <c r="RWA99" s="265"/>
      <c r="RWB99" s="266"/>
      <c r="RWC99" s="200"/>
      <c r="RWD99" s="266"/>
      <c r="RWE99" s="261"/>
      <c r="RWF99" s="265"/>
      <c r="RWG99" s="266"/>
      <c r="RWH99" s="200"/>
      <c r="RWI99" s="266"/>
      <c r="RWJ99" s="261"/>
      <c r="RWK99" s="265"/>
      <c r="RWL99" s="266"/>
      <c r="RWM99" s="200"/>
      <c r="RWN99" s="266"/>
      <c r="RWO99" s="261"/>
      <c r="RWP99" s="265"/>
      <c r="RWQ99" s="266"/>
      <c r="RWR99" s="200"/>
      <c r="RWS99" s="266"/>
      <c r="RWT99" s="261"/>
      <c r="RWU99" s="265"/>
      <c r="RWV99" s="266"/>
      <c r="RWW99" s="200"/>
      <c r="RWX99" s="266"/>
      <c r="RWY99" s="261"/>
      <c r="RWZ99" s="265"/>
      <c r="RXA99" s="266"/>
      <c r="RXB99" s="200"/>
      <c r="RXC99" s="266"/>
      <c r="RXD99" s="261"/>
      <c r="RXE99" s="265"/>
      <c r="RXF99" s="266"/>
      <c r="RXG99" s="200"/>
      <c r="RXH99" s="266"/>
      <c r="RXI99" s="261"/>
      <c r="RXJ99" s="265"/>
      <c r="RXK99" s="266"/>
      <c r="RXL99" s="200"/>
      <c r="RXM99" s="266"/>
      <c r="RXN99" s="261"/>
      <c r="RXO99" s="265"/>
      <c r="RXP99" s="266"/>
      <c r="RXQ99" s="200"/>
      <c r="RXR99" s="266"/>
      <c r="RXS99" s="261"/>
      <c r="RXT99" s="265"/>
      <c r="RXU99" s="266"/>
      <c r="RXV99" s="200"/>
      <c r="RXW99" s="266"/>
      <c r="RXX99" s="261"/>
      <c r="RXY99" s="265"/>
      <c r="RXZ99" s="266"/>
      <c r="RYA99" s="200"/>
      <c r="RYB99" s="266"/>
      <c r="RYC99" s="261"/>
      <c r="RYD99" s="265"/>
      <c r="RYE99" s="266"/>
      <c r="RYF99" s="200"/>
      <c r="RYG99" s="266"/>
      <c r="RYH99" s="261"/>
      <c r="RYI99" s="265"/>
      <c r="RYJ99" s="266"/>
      <c r="RYK99" s="200"/>
      <c r="RYL99" s="266"/>
      <c r="RYM99" s="261"/>
      <c r="RYN99" s="265"/>
      <c r="RYO99" s="266"/>
      <c r="RYP99" s="200"/>
      <c r="RYQ99" s="266"/>
      <c r="RYR99" s="261"/>
      <c r="RYS99" s="265"/>
      <c r="RYT99" s="266"/>
      <c r="RYU99" s="200"/>
      <c r="RYV99" s="266"/>
      <c r="RYW99" s="261"/>
      <c r="RYX99" s="265"/>
      <c r="RYY99" s="266"/>
      <c r="RYZ99" s="200"/>
      <c r="RZA99" s="266"/>
      <c r="RZB99" s="261"/>
      <c r="RZC99" s="265"/>
      <c r="RZD99" s="266"/>
      <c r="RZE99" s="200"/>
      <c r="RZF99" s="266"/>
      <c r="RZG99" s="261"/>
      <c r="RZH99" s="265"/>
      <c r="RZI99" s="266"/>
      <c r="RZJ99" s="200"/>
      <c r="RZK99" s="266"/>
      <c r="RZL99" s="261"/>
      <c r="RZM99" s="265"/>
      <c r="RZN99" s="266"/>
      <c r="RZO99" s="200"/>
      <c r="RZP99" s="266"/>
      <c r="RZQ99" s="261"/>
      <c r="RZR99" s="265"/>
      <c r="RZS99" s="266"/>
      <c r="RZT99" s="200"/>
      <c r="RZU99" s="266"/>
      <c r="RZV99" s="261"/>
      <c r="RZW99" s="265"/>
      <c r="RZX99" s="266"/>
      <c r="RZY99" s="200"/>
      <c r="RZZ99" s="266"/>
      <c r="SAA99" s="261"/>
      <c r="SAB99" s="265"/>
      <c r="SAC99" s="266"/>
      <c r="SAD99" s="200"/>
      <c r="SAE99" s="266"/>
      <c r="SAF99" s="261"/>
      <c r="SAG99" s="265"/>
      <c r="SAH99" s="266"/>
      <c r="SAI99" s="200"/>
      <c r="SAJ99" s="266"/>
      <c r="SAK99" s="261"/>
      <c r="SAL99" s="265"/>
      <c r="SAM99" s="266"/>
      <c r="SAN99" s="200"/>
      <c r="SAO99" s="266"/>
      <c r="SAP99" s="261"/>
      <c r="SAQ99" s="265"/>
      <c r="SAR99" s="266"/>
      <c r="SAS99" s="200"/>
      <c r="SAT99" s="266"/>
      <c r="SAU99" s="261"/>
      <c r="SAV99" s="265"/>
      <c r="SAW99" s="266"/>
      <c r="SAX99" s="200"/>
      <c r="SAY99" s="266"/>
      <c r="SAZ99" s="261"/>
      <c r="SBA99" s="265"/>
      <c r="SBB99" s="266"/>
      <c r="SBC99" s="200"/>
      <c r="SBD99" s="266"/>
      <c r="SBE99" s="261"/>
      <c r="SBF99" s="265"/>
      <c r="SBG99" s="266"/>
      <c r="SBH99" s="200"/>
      <c r="SBI99" s="266"/>
      <c r="SBJ99" s="261"/>
      <c r="SBK99" s="265"/>
      <c r="SBL99" s="266"/>
      <c r="SBM99" s="200"/>
      <c r="SBN99" s="266"/>
      <c r="SBO99" s="261"/>
      <c r="SBP99" s="265"/>
      <c r="SBQ99" s="266"/>
      <c r="SBR99" s="200"/>
      <c r="SBS99" s="266"/>
      <c r="SBT99" s="261"/>
      <c r="SBU99" s="265"/>
      <c r="SBV99" s="266"/>
      <c r="SBW99" s="200"/>
      <c r="SBX99" s="266"/>
      <c r="SBY99" s="261"/>
      <c r="SBZ99" s="265"/>
      <c r="SCA99" s="266"/>
      <c r="SCB99" s="200"/>
      <c r="SCC99" s="266"/>
      <c r="SCD99" s="261"/>
      <c r="SCE99" s="265"/>
      <c r="SCF99" s="266"/>
      <c r="SCG99" s="200"/>
      <c r="SCH99" s="266"/>
      <c r="SCI99" s="261"/>
      <c r="SCJ99" s="265"/>
      <c r="SCK99" s="266"/>
      <c r="SCL99" s="200"/>
      <c r="SCM99" s="266"/>
      <c r="SCN99" s="261"/>
      <c r="SCO99" s="265"/>
      <c r="SCP99" s="266"/>
      <c r="SCQ99" s="200"/>
      <c r="SCR99" s="266"/>
      <c r="SCS99" s="261"/>
      <c r="SCT99" s="265"/>
      <c r="SCU99" s="266"/>
      <c r="SCV99" s="200"/>
      <c r="SCW99" s="266"/>
      <c r="SCX99" s="261"/>
      <c r="SCY99" s="265"/>
      <c r="SCZ99" s="266"/>
      <c r="SDA99" s="200"/>
      <c r="SDB99" s="266"/>
      <c r="SDC99" s="261"/>
      <c r="SDD99" s="265"/>
      <c r="SDE99" s="266"/>
      <c r="SDF99" s="200"/>
      <c r="SDG99" s="266"/>
      <c r="SDH99" s="261"/>
      <c r="SDI99" s="265"/>
      <c r="SDJ99" s="266"/>
      <c r="SDK99" s="200"/>
      <c r="SDL99" s="266"/>
      <c r="SDM99" s="261"/>
      <c r="SDN99" s="265"/>
      <c r="SDO99" s="266"/>
      <c r="SDP99" s="200"/>
      <c r="SDQ99" s="266"/>
      <c r="SDR99" s="261"/>
      <c r="SDS99" s="265"/>
      <c r="SDT99" s="266"/>
      <c r="SDU99" s="200"/>
      <c r="SDV99" s="266"/>
      <c r="SDW99" s="261"/>
      <c r="SDX99" s="265"/>
      <c r="SDY99" s="266"/>
      <c r="SDZ99" s="200"/>
      <c r="SEA99" s="266"/>
      <c r="SEB99" s="261"/>
      <c r="SEC99" s="265"/>
      <c r="SED99" s="266"/>
      <c r="SEE99" s="200"/>
      <c r="SEF99" s="266"/>
      <c r="SEG99" s="261"/>
      <c r="SEH99" s="265"/>
      <c r="SEI99" s="266"/>
      <c r="SEJ99" s="200"/>
      <c r="SEK99" s="266"/>
      <c r="SEL99" s="261"/>
      <c r="SEM99" s="265"/>
      <c r="SEN99" s="266"/>
      <c r="SEO99" s="200"/>
      <c r="SEP99" s="266"/>
      <c r="SEQ99" s="261"/>
      <c r="SER99" s="265"/>
      <c r="SES99" s="266"/>
      <c r="SET99" s="200"/>
      <c r="SEU99" s="266"/>
      <c r="SEV99" s="261"/>
      <c r="SEW99" s="265"/>
      <c r="SEX99" s="266"/>
      <c r="SEY99" s="200"/>
      <c r="SEZ99" s="266"/>
      <c r="SFA99" s="261"/>
      <c r="SFB99" s="265"/>
      <c r="SFC99" s="266"/>
      <c r="SFD99" s="200"/>
      <c r="SFE99" s="266"/>
      <c r="SFF99" s="261"/>
      <c r="SFG99" s="265"/>
      <c r="SFH99" s="266"/>
      <c r="SFI99" s="200"/>
      <c r="SFJ99" s="266"/>
      <c r="SFK99" s="261"/>
      <c r="SFL99" s="265"/>
      <c r="SFM99" s="266"/>
      <c r="SFN99" s="200"/>
      <c r="SFO99" s="266"/>
      <c r="SFP99" s="261"/>
      <c r="SFQ99" s="265"/>
      <c r="SFR99" s="266"/>
      <c r="SFS99" s="200"/>
      <c r="SFT99" s="266"/>
      <c r="SFU99" s="261"/>
      <c r="SFV99" s="265"/>
      <c r="SFW99" s="266"/>
      <c r="SFX99" s="200"/>
      <c r="SFY99" s="266"/>
      <c r="SFZ99" s="261"/>
      <c r="SGA99" s="265"/>
      <c r="SGB99" s="266"/>
      <c r="SGC99" s="200"/>
      <c r="SGD99" s="266"/>
      <c r="SGE99" s="261"/>
      <c r="SGF99" s="265"/>
      <c r="SGG99" s="266"/>
      <c r="SGH99" s="200"/>
      <c r="SGI99" s="266"/>
      <c r="SGJ99" s="261"/>
      <c r="SGK99" s="265"/>
      <c r="SGL99" s="266"/>
      <c r="SGM99" s="200"/>
      <c r="SGN99" s="266"/>
      <c r="SGO99" s="261"/>
      <c r="SGP99" s="265"/>
      <c r="SGQ99" s="266"/>
      <c r="SGR99" s="200"/>
      <c r="SGS99" s="266"/>
      <c r="SGT99" s="261"/>
      <c r="SGU99" s="265"/>
      <c r="SGV99" s="266"/>
      <c r="SGW99" s="200"/>
      <c r="SGX99" s="266"/>
      <c r="SGY99" s="261"/>
      <c r="SGZ99" s="265"/>
      <c r="SHA99" s="266"/>
      <c r="SHB99" s="200"/>
      <c r="SHC99" s="266"/>
      <c r="SHD99" s="261"/>
      <c r="SHE99" s="265"/>
      <c r="SHF99" s="266"/>
      <c r="SHG99" s="200"/>
      <c r="SHH99" s="266"/>
      <c r="SHI99" s="261"/>
      <c r="SHJ99" s="265"/>
      <c r="SHK99" s="266"/>
      <c r="SHL99" s="200"/>
      <c r="SHM99" s="266"/>
      <c r="SHN99" s="261"/>
      <c r="SHO99" s="265"/>
      <c r="SHP99" s="266"/>
      <c r="SHQ99" s="200"/>
      <c r="SHR99" s="266"/>
      <c r="SHS99" s="261"/>
      <c r="SHT99" s="265"/>
      <c r="SHU99" s="266"/>
      <c r="SHV99" s="200"/>
      <c r="SHW99" s="266"/>
      <c r="SHX99" s="261"/>
      <c r="SHY99" s="265"/>
      <c r="SHZ99" s="266"/>
      <c r="SIA99" s="200"/>
      <c r="SIB99" s="266"/>
      <c r="SIC99" s="261"/>
      <c r="SID99" s="265"/>
      <c r="SIE99" s="266"/>
      <c r="SIF99" s="200"/>
      <c r="SIG99" s="266"/>
      <c r="SIH99" s="261"/>
      <c r="SII99" s="265"/>
      <c r="SIJ99" s="266"/>
      <c r="SIK99" s="200"/>
      <c r="SIL99" s="266"/>
      <c r="SIM99" s="261"/>
      <c r="SIN99" s="265"/>
      <c r="SIO99" s="266"/>
      <c r="SIP99" s="200"/>
      <c r="SIQ99" s="266"/>
      <c r="SIR99" s="261"/>
      <c r="SIS99" s="265"/>
      <c r="SIT99" s="266"/>
      <c r="SIU99" s="200"/>
      <c r="SIV99" s="266"/>
      <c r="SIW99" s="261"/>
      <c r="SIX99" s="265"/>
      <c r="SIY99" s="266"/>
      <c r="SIZ99" s="200"/>
      <c r="SJA99" s="266"/>
      <c r="SJB99" s="261"/>
      <c r="SJC99" s="265"/>
      <c r="SJD99" s="266"/>
      <c r="SJE99" s="200"/>
      <c r="SJF99" s="266"/>
      <c r="SJG99" s="261"/>
      <c r="SJH99" s="265"/>
      <c r="SJI99" s="266"/>
      <c r="SJJ99" s="200"/>
      <c r="SJK99" s="266"/>
      <c r="SJL99" s="261"/>
      <c r="SJM99" s="265"/>
      <c r="SJN99" s="266"/>
      <c r="SJO99" s="200"/>
      <c r="SJP99" s="266"/>
      <c r="SJQ99" s="261"/>
      <c r="SJR99" s="265"/>
      <c r="SJS99" s="266"/>
      <c r="SJT99" s="200"/>
      <c r="SJU99" s="266"/>
      <c r="SJV99" s="261"/>
      <c r="SJW99" s="265"/>
      <c r="SJX99" s="266"/>
      <c r="SJY99" s="200"/>
      <c r="SJZ99" s="266"/>
      <c r="SKA99" s="261"/>
      <c r="SKB99" s="265"/>
      <c r="SKC99" s="266"/>
      <c r="SKD99" s="200"/>
      <c r="SKE99" s="266"/>
      <c r="SKF99" s="261"/>
      <c r="SKG99" s="265"/>
      <c r="SKH99" s="266"/>
      <c r="SKI99" s="200"/>
      <c r="SKJ99" s="266"/>
      <c r="SKK99" s="261"/>
      <c r="SKL99" s="265"/>
      <c r="SKM99" s="266"/>
      <c r="SKN99" s="200"/>
      <c r="SKO99" s="266"/>
      <c r="SKP99" s="261"/>
      <c r="SKQ99" s="265"/>
      <c r="SKR99" s="266"/>
      <c r="SKS99" s="200"/>
      <c r="SKT99" s="266"/>
      <c r="SKU99" s="261"/>
      <c r="SKV99" s="265"/>
      <c r="SKW99" s="266"/>
      <c r="SKX99" s="200"/>
      <c r="SKY99" s="266"/>
      <c r="SKZ99" s="261"/>
      <c r="SLA99" s="265"/>
      <c r="SLB99" s="266"/>
      <c r="SLC99" s="200"/>
      <c r="SLD99" s="266"/>
      <c r="SLE99" s="261"/>
      <c r="SLF99" s="265"/>
      <c r="SLG99" s="266"/>
      <c r="SLH99" s="200"/>
      <c r="SLI99" s="266"/>
      <c r="SLJ99" s="261"/>
      <c r="SLK99" s="265"/>
      <c r="SLL99" s="266"/>
      <c r="SLM99" s="200"/>
      <c r="SLN99" s="266"/>
      <c r="SLO99" s="261"/>
      <c r="SLP99" s="265"/>
      <c r="SLQ99" s="266"/>
      <c r="SLR99" s="200"/>
      <c r="SLS99" s="266"/>
      <c r="SLT99" s="261"/>
      <c r="SLU99" s="265"/>
      <c r="SLV99" s="266"/>
      <c r="SLW99" s="200"/>
      <c r="SLX99" s="266"/>
      <c r="SLY99" s="261"/>
      <c r="SLZ99" s="265"/>
      <c r="SMA99" s="266"/>
      <c r="SMB99" s="200"/>
      <c r="SMC99" s="266"/>
      <c r="SMD99" s="261"/>
      <c r="SME99" s="265"/>
      <c r="SMF99" s="266"/>
      <c r="SMG99" s="200"/>
      <c r="SMH99" s="266"/>
      <c r="SMI99" s="261"/>
      <c r="SMJ99" s="265"/>
      <c r="SMK99" s="266"/>
      <c r="SML99" s="200"/>
      <c r="SMM99" s="266"/>
      <c r="SMN99" s="261"/>
      <c r="SMO99" s="265"/>
      <c r="SMP99" s="266"/>
      <c r="SMQ99" s="200"/>
      <c r="SMR99" s="266"/>
      <c r="SMS99" s="261"/>
      <c r="SMT99" s="265"/>
      <c r="SMU99" s="266"/>
      <c r="SMV99" s="200"/>
      <c r="SMW99" s="266"/>
      <c r="SMX99" s="261"/>
      <c r="SMY99" s="265"/>
      <c r="SMZ99" s="266"/>
      <c r="SNA99" s="200"/>
      <c r="SNB99" s="266"/>
      <c r="SNC99" s="261"/>
      <c r="SND99" s="265"/>
      <c r="SNE99" s="266"/>
      <c r="SNF99" s="200"/>
      <c r="SNG99" s="266"/>
      <c r="SNH99" s="261"/>
      <c r="SNI99" s="265"/>
      <c r="SNJ99" s="266"/>
      <c r="SNK99" s="200"/>
      <c r="SNL99" s="266"/>
      <c r="SNM99" s="261"/>
      <c r="SNN99" s="265"/>
      <c r="SNO99" s="266"/>
      <c r="SNP99" s="200"/>
      <c r="SNQ99" s="266"/>
      <c r="SNR99" s="261"/>
      <c r="SNS99" s="265"/>
      <c r="SNT99" s="266"/>
      <c r="SNU99" s="200"/>
      <c r="SNV99" s="266"/>
      <c r="SNW99" s="261"/>
      <c r="SNX99" s="265"/>
      <c r="SNY99" s="266"/>
      <c r="SNZ99" s="200"/>
      <c r="SOA99" s="266"/>
      <c r="SOB99" s="261"/>
      <c r="SOC99" s="265"/>
      <c r="SOD99" s="266"/>
      <c r="SOE99" s="200"/>
      <c r="SOF99" s="266"/>
      <c r="SOG99" s="261"/>
      <c r="SOH99" s="265"/>
      <c r="SOI99" s="266"/>
      <c r="SOJ99" s="200"/>
      <c r="SOK99" s="266"/>
      <c r="SOL99" s="261"/>
      <c r="SOM99" s="265"/>
      <c r="SON99" s="266"/>
      <c r="SOO99" s="200"/>
      <c r="SOP99" s="266"/>
      <c r="SOQ99" s="261"/>
      <c r="SOR99" s="265"/>
      <c r="SOS99" s="266"/>
      <c r="SOT99" s="200"/>
      <c r="SOU99" s="266"/>
      <c r="SOV99" s="261"/>
      <c r="SOW99" s="265"/>
      <c r="SOX99" s="266"/>
      <c r="SOY99" s="200"/>
      <c r="SOZ99" s="266"/>
      <c r="SPA99" s="261"/>
      <c r="SPB99" s="265"/>
      <c r="SPC99" s="266"/>
      <c r="SPD99" s="200"/>
      <c r="SPE99" s="266"/>
      <c r="SPF99" s="261"/>
      <c r="SPG99" s="265"/>
      <c r="SPH99" s="266"/>
      <c r="SPI99" s="200"/>
      <c r="SPJ99" s="266"/>
      <c r="SPK99" s="261"/>
      <c r="SPL99" s="265"/>
      <c r="SPM99" s="266"/>
      <c r="SPN99" s="200"/>
      <c r="SPO99" s="266"/>
      <c r="SPP99" s="261"/>
      <c r="SPQ99" s="265"/>
      <c r="SPR99" s="266"/>
      <c r="SPS99" s="200"/>
      <c r="SPT99" s="266"/>
      <c r="SPU99" s="261"/>
      <c r="SPV99" s="265"/>
      <c r="SPW99" s="266"/>
      <c r="SPX99" s="200"/>
      <c r="SPY99" s="266"/>
      <c r="SPZ99" s="261"/>
      <c r="SQA99" s="265"/>
      <c r="SQB99" s="266"/>
      <c r="SQC99" s="200"/>
      <c r="SQD99" s="266"/>
      <c r="SQE99" s="261"/>
      <c r="SQF99" s="265"/>
      <c r="SQG99" s="266"/>
      <c r="SQH99" s="200"/>
      <c r="SQI99" s="266"/>
      <c r="SQJ99" s="261"/>
      <c r="SQK99" s="265"/>
      <c r="SQL99" s="266"/>
      <c r="SQM99" s="200"/>
      <c r="SQN99" s="266"/>
      <c r="SQO99" s="261"/>
      <c r="SQP99" s="265"/>
      <c r="SQQ99" s="266"/>
      <c r="SQR99" s="200"/>
      <c r="SQS99" s="266"/>
      <c r="SQT99" s="261"/>
      <c r="SQU99" s="265"/>
      <c r="SQV99" s="266"/>
      <c r="SQW99" s="200"/>
      <c r="SQX99" s="266"/>
      <c r="SQY99" s="261"/>
      <c r="SQZ99" s="265"/>
      <c r="SRA99" s="266"/>
      <c r="SRB99" s="200"/>
      <c r="SRC99" s="266"/>
      <c r="SRD99" s="261"/>
      <c r="SRE99" s="265"/>
      <c r="SRF99" s="266"/>
      <c r="SRG99" s="200"/>
      <c r="SRH99" s="266"/>
      <c r="SRI99" s="261"/>
      <c r="SRJ99" s="265"/>
      <c r="SRK99" s="266"/>
      <c r="SRL99" s="200"/>
      <c r="SRM99" s="266"/>
      <c r="SRN99" s="261"/>
      <c r="SRO99" s="265"/>
      <c r="SRP99" s="266"/>
      <c r="SRQ99" s="200"/>
      <c r="SRR99" s="266"/>
      <c r="SRS99" s="261"/>
      <c r="SRT99" s="265"/>
      <c r="SRU99" s="266"/>
      <c r="SRV99" s="200"/>
      <c r="SRW99" s="266"/>
      <c r="SRX99" s="261"/>
      <c r="SRY99" s="265"/>
      <c r="SRZ99" s="266"/>
      <c r="SSA99" s="200"/>
      <c r="SSB99" s="266"/>
      <c r="SSC99" s="261"/>
      <c r="SSD99" s="265"/>
      <c r="SSE99" s="266"/>
      <c r="SSF99" s="200"/>
      <c r="SSG99" s="266"/>
      <c r="SSH99" s="261"/>
      <c r="SSI99" s="265"/>
      <c r="SSJ99" s="266"/>
      <c r="SSK99" s="200"/>
      <c r="SSL99" s="266"/>
      <c r="SSM99" s="261"/>
      <c r="SSN99" s="265"/>
      <c r="SSO99" s="266"/>
      <c r="SSP99" s="200"/>
      <c r="SSQ99" s="266"/>
      <c r="SSR99" s="261"/>
      <c r="SSS99" s="265"/>
      <c r="SST99" s="266"/>
      <c r="SSU99" s="200"/>
      <c r="SSV99" s="266"/>
      <c r="SSW99" s="261"/>
      <c r="SSX99" s="265"/>
      <c r="SSY99" s="266"/>
      <c r="SSZ99" s="200"/>
      <c r="STA99" s="266"/>
      <c r="STB99" s="261"/>
      <c r="STC99" s="265"/>
      <c r="STD99" s="266"/>
      <c r="STE99" s="200"/>
      <c r="STF99" s="266"/>
      <c r="STG99" s="261"/>
      <c r="STH99" s="265"/>
      <c r="STI99" s="266"/>
      <c r="STJ99" s="200"/>
      <c r="STK99" s="266"/>
      <c r="STL99" s="261"/>
      <c r="STM99" s="265"/>
      <c r="STN99" s="266"/>
      <c r="STO99" s="200"/>
      <c r="STP99" s="266"/>
      <c r="STQ99" s="261"/>
      <c r="STR99" s="265"/>
      <c r="STS99" s="266"/>
      <c r="STT99" s="200"/>
      <c r="STU99" s="266"/>
      <c r="STV99" s="261"/>
      <c r="STW99" s="265"/>
      <c r="STX99" s="266"/>
      <c r="STY99" s="200"/>
      <c r="STZ99" s="266"/>
      <c r="SUA99" s="261"/>
      <c r="SUB99" s="265"/>
      <c r="SUC99" s="266"/>
      <c r="SUD99" s="200"/>
      <c r="SUE99" s="266"/>
      <c r="SUF99" s="261"/>
      <c r="SUG99" s="265"/>
      <c r="SUH99" s="266"/>
      <c r="SUI99" s="200"/>
      <c r="SUJ99" s="266"/>
      <c r="SUK99" s="261"/>
      <c r="SUL99" s="265"/>
      <c r="SUM99" s="266"/>
      <c r="SUN99" s="200"/>
      <c r="SUO99" s="266"/>
      <c r="SUP99" s="261"/>
      <c r="SUQ99" s="265"/>
      <c r="SUR99" s="266"/>
      <c r="SUS99" s="200"/>
      <c r="SUT99" s="266"/>
      <c r="SUU99" s="261"/>
      <c r="SUV99" s="265"/>
      <c r="SUW99" s="266"/>
      <c r="SUX99" s="200"/>
      <c r="SUY99" s="266"/>
      <c r="SUZ99" s="261"/>
      <c r="SVA99" s="265"/>
      <c r="SVB99" s="266"/>
      <c r="SVC99" s="200"/>
      <c r="SVD99" s="266"/>
      <c r="SVE99" s="261"/>
      <c r="SVF99" s="265"/>
      <c r="SVG99" s="266"/>
      <c r="SVH99" s="200"/>
      <c r="SVI99" s="266"/>
      <c r="SVJ99" s="261"/>
      <c r="SVK99" s="265"/>
      <c r="SVL99" s="266"/>
      <c r="SVM99" s="200"/>
      <c r="SVN99" s="266"/>
      <c r="SVO99" s="261"/>
      <c r="SVP99" s="265"/>
      <c r="SVQ99" s="266"/>
      <c r="SVR99" s="200"/>
      <c r="SVS99" s="266"/>
      <c r="SVT99" s="261"/>
      <c r="SVU99" s="265"/>
      <c r="SVV99" s="266"/>
      <c r="SVW99" s="200"/>
      <c r="SVX99" s="266"/>
      <c r="SVY99" s="261"/>
      <c r="SVZ99" s="265"/>
      <c r="SWA99" s="266"/>
      <c r="SWB99" s="200"/>
      <c r="SWC99" s="266"/>
      <c r="SWD99" s="261"/>
      <c r="SWE99" s="265"/>
      <c r="SWF99" s="266"/>
      <c r="SWG99" s="200"/>
      <c r="SWH99" s="266"/>
      <c r="SWI99" s="261"/>
      <c r="SWJ99" s="265"/>
      <c r="SWK99" s="266"/>
      <c r="SWL99" s="200"/>
      <c r="SWM99" s="266"/>
      <c r="SWN99" s="261"/>
      <c r="SWO99" s="265"/>
      <c r="SWP99" s="266"/>
      <c r="SWQ99" s="200"/>
      <c r="SWR99" s="266"/>
      <c r="SWS99" s="261"/>
      <c r="SWT99" s="265"/>
      <c r="SWU99" s="266"/>
      <c r="SWV99" s="200"/>
      <c r="SWW99" s="266"/>
      <c r="SWX99" s="261"/>
      <c r="SWY99" s="265"/>
      <c r="SWZ99" s="266"/>
      <c r="SXA99" s="200"/>
      <c r="SXB99" s="266"/>
      <c r="SXC99" s="261"/>
      <c r="SXD99" s="265"/>
      <c r="SXE99" s="266"/>
      <c r="SXF99" s="200"/>
      <c r="SXG99" s="266"/>
      <c r="SXH99" s="261"/>
      <c r="SXI99" s="265"/>
      <c r="SXJ99" s="266"/>
      <c r="SXK99" s="200"/>
      <c r="SXL99" s="266"/>
      <c r="SXM99" s="261"/>
      <c r="SXN99" s="265"/>
      <c r="SXO99" s="266"/>
      <c r="SXP99" s="200"/>
      <c r="SXQ99" s="266"/>
      <c r="SXR99" s="261"/>
      <c r="SXS99" s="265"/>
      <c r="SXT99" s="266"/>
      <c r="SXU99" s="200"/>
      <c r="SXV99" s="266"/>
      <c r="SXW99" s="261"/>
      <c r="SXX99" s="265"/>
      <c r="SXY99" s="266"/>
      <c r="SXZ99" s="200"/>
      <c r="SYA99" s="266"/>
      <c r="SYB99" s="261"/>
      <c r="SYC99" s="265"/>
      <c r="SYD99" s="266"/>
      <c r="SYE99" s="200"/>
      <c r="SYF99" s="266"/>
      <c r="SYG99" s="261"/>
      <c r="SYH99" s="265"/>
      <c r="SYI99" s="266"/>
      <c r="SYJ99" s="200"/>
      <c r="SYK99" s="266"/>
      <c r="SYL99" s="261"/>
      <c r="SYM99" s="265"/>
      <c r="SYN99" s="266"/>
      <c r="SYO99" s="200"/>
      <c r="SYP99" s="266"/>
      <c r="SYQ99" s="261"/>
      <c r="SYR99" s="265"/>
      <c r="SYS99" s="266"/>
      <c r="SYT99" s="200"/>
      <c r="SYU99" s="266"/>
      <c r="SYV99" s="261"/>
      <c r="SYW99" s="265"/>
      <c r="SYX99" s="266"/>
      <c r="SYY99" s="200"/>
      <c r="SYZ99" s="266"/>
      <c r="SZA99" s="261"/>
      <c r="SZB99" s="265"/>
      <c r="SZC99" s="266"/>
      <c r="SZD99" s="200"/>
      <c r="SZE99" s="266"/>
      <c r="SZF99" s="261"/>
      <c r="SZG99" s="265"/>
      <c r="SZH99" s="266"/>
      <c r="SZI99" s="200"/>
      <c r="SZJ99" s="266"/>
      <c r="SZK99" s="261"/>
      <c r="SZL99" s="265"/>
      <c r="SZM99" s="266"/>
      <c r="SZN99" s="200"/>
      <c r="SZO99" s="266"/>
      <c r="SZP99" s="261"/>
      <c r="SZQ99" s="265"/>
      <c r="SZR99" s="266"/>
      <c r="SZS99" s="200"/>
      <c r="SZT99" s="266"/>
      <c r="SZU99" s="261"/>
      <c r="SZV99" s="265"/>
      <c r="SZW99" s="266"/>
      <c r="SZX99" s="200"/>
      <c r="SZY99" s="266"/>
      <c r="SZZ99" s="261"/>
      <c r="TAA99" s="265"/>
      <c r="TAB99" s="266"/>
      <c r="TAC99" s="200"/>
      <c r="TAD99" s="266"/>
      <c r="TAE99" s="261"/>
      <c r="TAF99" s="265"/>
      <c r="TAG99" s="266"/>
      <c r="TAH99" s="200"/>
      <c r="TAI99" s="266"/>
      <c r="TAJ99" s="261"/>
      <c r="TAK99" s="265"/>
      <c r="TAL99" s="266"/>
      <c r="TAM99" s="200"/>
      <c r="TAN99" s="266"/>
      <c r="TAO99" s="261"/>
      <c r="TAP99" s="265"/>
      <c r="TAQ99" s="266"/>
      <c r="TAR99" s="200"/>
      <c r="TAS99" s="266"/>
      <c r="TAT99" s="261"/>
      <c r="TAU99" s="265"/>
      <c r="TAV99" s="266"/>
      <c r="TAW99" s="200"/>
      <c r="TAX99" s="266"/>
      <c r="TAY99" s="261"/>
      <c r="TAZ99" s="265"/>
      <c r="TBA99" s="266"/>
      <c r="TBB99" s="200"/>
      <c r="TBC99" s="266"/>
      <c r="TBD99" s="261"/>
      <c r="TBE99" s="265"/>
      <c r="TBF99" s="266"/>
      <c r="TBG99" s="200"/>
      <c r="TBH99" s="266"/>
      <c r="TBI99" s="261"/>
      <c r="TBJ99" s="265"/>
      <c r="TBK99" s="266"/>
      <c r="TBL99" s="200"/>
      <c r="TBM99" s="266"/>
      <c r="TBN99" s="261"/>
      <c r="TBO99" s="265"/>
      <c r="TBP99" s="266"/>
      <c r="TBQ99" s="200"/>
      <c r="TBR99" s="266"/>
      <c r="TBS99" s="261"/>
      <c r="TBT99" s="265"/>
      <c r="TBU99" s="266"/>
      <c r="TBV99" s="200"/>
      <c r="TBW99" s="266"/>
      <c r="TBX99" s="261"/>
      <c r="TBY99" s="265"/>
      <c r="TBZ99" s="266"/>
      <c r="TCA99" s="200"/>
      <c r="TCB99" s="266"/>
      <c r="TCC99" s="261"/>
      <c r="TCD99" s="265"/>
      <c r="TCE99" s="266"/>
      <c r="TCF99" s="200"/>
      <c r="TCG99" s="266"/>
      <c r="TCH99" s="261"/>
      <c r="TCI99" s="265"/>
      <c r="TCJ99" s="266"/>
      <c r="TCK99" s="200"/>
      <c r="TCL99" s="266"/>
      <c r="TCM99" s="261"/>
      <c r="TCN99" s="265"/>
      <c r="TCO99" s="266"/>
      <c r="TCP99" s="200"/>
      <c r="TCQ99" s="266"/>
      <c r="TCR99" s="261"/>
      <c r="TCS99" s="265"/>
      <c r="TCT99" s="266"/>
      <c r="TCU99" s="200"/>
      <c r="TCV99" s="266"/>
      <c r="TCW99" s="261"/>
      <c r="TCX99" s="265"/>
      <c r="TCY99" s="266"/>
      <c r="TCZ99" s="200"/>
      <c r="TDA99" s="266"/>
      <c r="TDB99" s="261"/>
      <c r="TDC99" s="265"/>
      <c r="TDD99" s="266"/>
      <c r="TDE99" s="200"/>
      <c r="TDF99" s="266"/>
      <c r="TDG99" s="261"/>
      <c r="TDH99" s="265"/>
      <c r="TDI99" s="266"/>
      <c r="TDJ99" s="200"/>
      <c r="TDK99" s="266"/>
      <c r="TDL99" s="261"/>
      <c r="TDM99" s="265"/>
      <c r="TDN99" s="266"/>
      <c r="TDO99" s="200"/>
      <c r="TDP99" s="266"/>
      <c r="TDQ99" s="261"/>
      <c r="TDR99" s="265"/>
      <c r="TDS99" s="266"/>
      <c r="TDT99" s="200"/>
      <c r="TDU99" s="266"/>
      <c r="TDV99" s="261"/>
      <c r="TDW99" s="265"/>
      <c r="TDX99" s="266"/>
      <c r="TDY99" s="200"/>
      <c r="TDZ99" s="266"/>
      <c r="TEA99" s="261"/>
      <c r="TEB99" s="265"/>
      <c r="TEC99" s="266"/>
      <c r="TED99" s="200"/>
      <c r="TEE99" s="266"/>
      <c r="TEF99" s="261"/>
      <c r="TEG99" s="265"/>
      <c r="TEH99" s="266"/>
      <c r="TEI99" s="200"/>
      <c r="TEJ99" s="266"/>
      <c r="TEK99" s="261"/>
      <c r="TEL99" s="265"/>
      <c r="TEM99" s="266"/>
      <c r="TEN99" s="200"/>
      <c r="TEO99" s="266"/>
      <c r="TEP99" s="261"/>
      <c r="TEQ99" s="265"/>
      <c r="TER99" s="266"/>
      <c r="TES99" s="200"/>
      <c r="TET99" s="266"/>
      <c r="TEU99" s="261"/>
      <c r="TEV99" s="265"/>
      <c r="TEW99" s="266"/>
      <c r="TEX99" s="200"/>
      <c r="TEY99" s="266"/>
      <c r="TEZ99" s="261"/>
      <c r="TFA99" s="265"/>
      <c r="TFB99" s="266"/>
      <c r="TFC99" s="200"/>
      <c r="TFD99" s="266"/>
      <c r="TFE99" s="261"/>
      <c r="TFF99" s="265"/>
      <c r="TFG99" s="266"/>
      <c r="TFH99" s="200"/>
      <c r="TFI99" s="266"/>
      <c r="TFJ99" s="261"/>
      <c r="TFK99" s="265"/>
      <c r="TFL99" s="266"/>
      <c r="TFM99" s="200"/>
      <c r="TFN99" s="266"/>
      <c r="TFO99" s="261"/>
      <c r="TFP99" s="265"/>
      <c r="TFQ99" s="266"/>
      <c r="TFR99" s="200"/>
      <c r="TFS99" s="266"/>
      <c r="TFT99" s="261"/>
      <c r="TFU99" s="265"/>
      <c r="TFV99" s="266"/>
      <c r="TFW99" s="200"/>
      <c r="TFX99" s="266"/>
      <c r="TFY99" s="261"/>
      <c r="TFZ99" s="265"/>
      <c r="TGA99" s="266"/>
      <c r="TGB99" s="200"/>
      <c r="TGC99" s="266"/>
      <c r="TGD99" s="261"/>
      <c r="TGE99" s="265"/>
      <c r="TGF99" s="266"/>
      <c r="TGG99" s="200"/>
      <c r="TGH99" s="266"/>
      <c r="TGI99" s="261"/>
      <c r="TGJ99" s="265"/>
      <c r="TGK99" s="266"/>
      <c r="TGL99" s="200"/>
      <c r="TGM99" s="266"/>
      <c r="TGN99" s="261"/>
      <c r="TGO99" s="265"/>
      <c r="TGP99" s="266"/>
      <c r="TGQ99" s="200"/>
      <c r="TGR99" s="266"/>
      <c r="TGS99" s="261"/>
      <c r="TGT99" s="265"/>
      <c r="TGU99" s="266"/>
      <c r="TGV99" s="200"/>
      <c r="TGW99" s="266"/>
      <c r="TGX99" s="261"/>
      <c r="TGY99" s="265"/>
      <c r="TGZ99" s="266"/>
      <c r="THA99" s="200"/>
      <c r="THB99" s="266"/>
      <c r="THC99" s="261"/>
      <c r="THD99" s="265"/>
      <c r="THE99" s="266"/>
      <c r="THF99" s="200"/>
      <c r="THG99" s="266"/>
      <c r="THH99" s="261"/>
      <c r="THI99" s="265"/>
      <c r="THJ99" s="266"/>
      <c r="THK99" s="200"/>
      <c r="THL99" s="266"/>
      <c r="THM99" s="261"/>
      <c r="THN99" s="265"/>
      <c r="THO99" s="266"/>
      <c r="THP99" s="200"/>
      <c r="THQ99" s="266"/>
      <c r="THR99" s="261"/>
      <c r="THS99" s="265"/>
      <c r="THT99" s="266"/>
      <c r="THU99" s="200"/>
      <c r="THV99" s="266"/>
      <c r="THW99" s="261"/>
      <c r="THX99" s="265"/>
      <c r="THY99" s="266"/>
      <c r="THZ99" s="200"/>
      <c r="TIA99" s="266"/>
      <c r="TIB99" s="261"/>
      <c r="TIC99" s="265"/>
      <c r="TID99" s="266"/>
      <c r="TIE99" s="200"/>
      <c r="TIF99" s="266"/>
      <c r="TIG99" s="261"/>
      <c r="TIH99" s="265"/>
      <c r="TII99" s="266"/>
      <c r="TIJ99" s="200"/>
      <c r="TIK99" s="266"/>
      <c r="TIL99" s="261"/>
      <c r="TIM99" s="265"/>
      <c r="TIN99" s="266"/>
      <c r="TIO99" s="200"/>
      <c r="TIP99" s="266"/>
      <c r="TIQ99" s="261"/>
      <c r="TIR99" s="265"/>
      <c r="TIS99" s="266"/>
      <c r="TIT99" s="200"/>
      <c r="TIU99" s="266"/>
      <c r="TIV99" s="261"/>
      <c r="TIW99" s="265"/>
      <c r="TIX99" s="266"/>
      <c r="TIY99" s="200"/>
      <c r="TIZ99" s="266"/>
      <c r="TJA99" s="261"/>
      <c r="TJB99" s="265"/>
      <c r="TJC99" s="266"/>
      <c r="TJD99" s="200"/>
      <c r="TJE99" s="266"/>
      <c r="TJF99" s="261"/>
      <c r="TJG99" s="265"/>
      <c r="TJH99" s="266"/>
      <c r="TJI99" s="200"/>
      <c r="TJJ99" s="266"/>
      <c r="TJK99" s="261"/>
      <c r="TJL99" s="265"/>
      <c r="TJM99" s="266"/>
      <c r="TJN99" s="200"/>
      <c r="TJO99" s="266"/>
      <c r="TJP99" s="261"/>
      <c r="TJQ99" s="265"/>
      <c r="TJR99" s="266"/>
      <c r="TJS99" s="200"/>
      <c r="TJT99" s="266"/>
      <c r="TJU99" s="261"/>
      <c r="TJV99" s="265"/>
      <c r="TJW99" s="266"/>
      <c r="TJX99" s="200"/>
      <c r="TJY99" s="266"/>
      <c r="TJZ99" s="261"/>
      <c r="TKA99" s="265"/>
      <c r="TKB99" s="266"/>
      <c r="TKC99" s="200"/>
      <c r="TKD99" s="266"/>
      <c r="TKE99" s="261"/>
      <c r="TKF99" s="265"/>
      <c r="TKG99" s="266"/>
      <c r="TKH99" s="200"/>
      <c r="TKI99" s="266"/>
      <c r="TKJ99" s="261"/>
      <c r="TKK99" s="265"/>
      <c r="TKL99" s="266"/>
      <c r="TKM99" s="200"/>
      <c r="TKN99" s="266"/>
      <c r="TKO99" s="261"/>
      <c r="TKP99" s="265"/>
      <c r="TKQ99" s="266"/>
      <c r="TKR99" s="200"/>
      <c r="TKS99" s="266"/>
      <c r="TKT99" s="261"/>
      <c r="TKU99" s="265"/>
      <c r="TKV99" s="266"/>
      <c r="TKW99" s="200"/>
      <c r="TKX99" s="266"/>
      <c r="TKY99" s="261"/>
      <c r="TKZ99" s="265"/>
      <c r="TLA99" s="266"/>
      <c r="TLB99" s="200"/>
      <c r="TLC99" s="266"/>
      <c r="TLD99" s="261"/>
      <c r="TLE99" s="265"/>
      <c r="TLF99" s="266"/>
      <c r="TLG99" s="200"/>
      <c r="TLH99" s="266"/>
      <c r="TLI99" s="261"/>
      <c r="TLJ99" s="265"/>
      <c r="TLK99" s="266"/>
      <c r="TLL99" s="200"/>
      <c r="TLM99" s="266"/>
      <c r="TLN99" s="261"/>
      <c r="TLO99" s="265"/>
      <c r="TLP99" s="266"/>
      <c r="TLQ99" s="200"/>
      <c r="TLR99" s="266"/>
      <c r="TLS99" s="261"/>
      <c r="TLT99" s="265"/>
      <c r="TLU99" s="266"/>
      <c r="TLV99" s="200"/>
      <c r="TLW99" s="266"/>
      <c r="TLX99" s="261"/>
      <c r="TLY99" s="265"/>
      <c r="TLZ99" s="266"/>
      <c r="TMA99" s="200"/>
      <c r="TMB99" s="266"/>
      <c r="TMC99" s="261"/>
      <c r="TMD99" s="265"/>
      <c r="TME99" s="266"/>
      <c r="TMF99" s="200"/>
      <c r="TMG99" s="266"/>
      <c r="TMH99" s="261"/>
      <c r="TMI99" s="265"/>
      <c r="TMJ99" s="266"/>
      <c r="TMK99" s="200"/>
      <c r="TML99" s="266"/>
      <c r="TMM99" s="261"/>
      <c r="TMN99" s="265"/>
      <c r="TMO99" s="266"/>
      <c r="TMP99" s="200"/>
      <c r="TMQ99" s="266"/>
      <c r="TMR99" s="261"/>
      <c r="TMS99" s="265"/>
      <c r="TMT99" s="266"/>
      <c r="TMU99" s="200"/>
      <c r="TMV99" s="266"/>
      <c r="TMW99" s="261"/>
      <c r="TMX99" s="265"/>
      <c r="TMY99" s="266"/>
      <c r="TMZ99" s="200"/>
      <c r="TNA99" s="266"/>
      <c r="TNB99" s="261"/>
      <c r="TNC99" s="265"/>
      <c r="TND99" s="266"/>
      <c r="TNE99" s="200"/>
      <c r="TNF99" s="266"/>
      <c r="TNG99" s="261"/>
      <c r="TNH99" s="265"/>
      <c r="TNI99" s="266"/>
      <c r="TNJ99" s="200"/>
      <c r="TNK99" s="266"/>
      <c r="TNL99" s="261"/>
      <c r="TNM99" s="265"/>
      <c r="TNN99" s="266"/>
      <c r="TNO99" s="200"/>
      <c r="TNP99" s="266"/>
      <c r="TNQ99" s="261"/>
      <c r="TNR99" s="265"/>
      <c r="TNS99" s="266"/>
      <c r="TNT99" s="200"/>
      <c r="TNU99" s="266"/>
      <c r="TNV99" s="261"/>
      <c r="TNW99" s="265"/>
      <c r="TNX99" s="266"/>
      <c r="TNY99" s="200"/>
      <c r="TNZ99" s="266"/>
      <c r="TOA99" s="261"/>
      <c r="TOB99" s="265"/>
      <c r="TOC99" s="266"/>
      <c r="TOD99" s="200"/>
      <c r="TOE99" s="266"/>
      <c r="TOF99" s="261"/>
      <c r="TOG99" s="265"/>
      <c r="TOH99" s="266"/>
      <c r="TOI99" s="200"/>
      <c r="TOJ99" s="266"/>
      <c r="TOK99" s="261"/>
      <c r="TOL99" s="265"/>
      <c r="TOM99" s="266"/>
      <c r="TON99" s="200"/>
      <c r="TOO99" s="266"/>
      <c r="TOP99" s="261"/>
      <c r="TOQ99" s="265"/>
      <c r="TOR99" s="266"/>
      <c r="TOS99" s="200"/>
      <c r="TOT99" s="266"/>
      <c r="TOU99" s="261"/>
      <c r="TOV99" s="265"/>
      <c r="TOW99" s="266"/>
      <c r="TOX99" s="200"/>
      <c r="TOY99" s="266"/>
      <c r="TOZ99" s="261"/>
      <c r="TPA99" s="265"/>
      <c r="TPB99" s="266"/>
      <c r="TPC99" s="200"/>
      <c r="TPD99" s="266"/>
      <c r="TPE99" s="261"/>
      <c r="TPF99" s="265"/>
      <c r="TPG99" s="266"/>
      <c r="TPH99" s="200"/>
      <c r="TPI99" s="266"/>
      <c r="TPJ99" s="261"/>
      <c r="TPK99" s="265"/>
      <c r="TPL99" s="266"/>
      <c r="TPM99" s="200"/>
      <c r="TPN99" s="266"/>
      <c r="TPO99" s="261"/>
      <c r="TPP99" s="265"/>
      <c r="TPQ99" s="266"/>
      <c r="TPR99" s="200"/>
      <c r="TPS99" s="266"/>
      <c r="TPT99" s="261"/>
      <c r="TPU99" s="265"/>
      <c r="TPV99" s="266"/>
      <c r="TPW99" s="200"/>
      <c r="TPX99" s="266"/>
      <c r="TPY99" s="261"/>
      <c r="TPZ99" s="265"/>
      <c r="TQA99" s="266"/>
      <c r="TQB99" s="200"/>
      <c r="TQC99" s="266"/>
      <c r="TQD99" s="261"/>
      <c r="TQE99" s="265"/>
      <c r="TQF99" s="266"/>
      <c r="TQG99" s="200"/>
      <c r="TQH99" s="266"/>
      <c r="TQI99" s="261"/>
      <c r="TQJ99" s="265"/>
      <c r="TQK99" s="266"/>
      <c r="TQL99" s="200"/>
      <c r="TQM99" s="266"/>
      <c r="TQN99" s="261"/>
      <c r="TQO99" s="265"/>
      <c r="TQP99" s="266"/>
      <c r="TQQ99" s="200"/>
      <c r="TQR99" s="266"/>
      <c r="TQS99" s="261"/>
      <c r="TQT99" s="265"/>
      <c r="TQU99" s="266"/>
      <c r="TQV99" s="200"/>
      <c r="TQW99" s="266"/>
      <c r="TQX99" s="261"/>
      <c r="TQY99" s="265"/>
      <c r="TQZ99" s="266"/>
      <c r="TRA99" s="200"/>
      <c r="TRB99" s="266"/>
      <c r="TRC99" s="261"/>
      <c r="TRD99" s="265"/>
      <c r="TRE99" s="266"/>
      <c r="TRF99" s="200"/>
      <c r="TRG99" s="266"/>
      <c r="TRH99" s="261"/>
      <c r="TRI99" s="265"/>
      <c r="TRJ99" s="266"/>
      <c r="TRK99" s="200"/>
      <c r="TRL99" s="266"/>
      <c r="TRM99" s="261"/>
      <c r="TRN99" s="265"/>
      <c r="TRO99" s="266"/>
      <c r="TRP99" s="200"/>
      <c r="TRQ99" s="266"/>
      <c r="TRR99" s="261"/>
      <c r="TRS99" s="265"/>
      <c r="TRT99" s="266"/>
      <c r="TRU99" s="200"/>
      <c r="TRV99" s="266"/>
      <c r="TRW99" s="261"/>
      <c r="TRX99" s="265"/>
      <c r="TRY99" s="266"/>
      <c r="TRZ99" s="200"/>
      <c r="TSA99" s="266"/>
      <c r="TSB99" s="261"/>
      <c r="TSC99" s="265"/>
      <c r="TSD99" s="266"/>
      <c r="TSE99" s="200"/>
      <c r="TSF99" s="266"/>
      <c r="TSG99" s="261"/>
      <c r="TSH99" s="265"/>
      <c r="TSI99" s="266"/>
      <c r="TSJ99" s="200"/>
      <c r="TSK99" s="266"/>
      <c r="TSL99" s="261"/>
      <c r="TSM99" s="265"/>
      <c r="TSN99" s="266"/>
      <c r="TSO99" s="200"/>
      <c r="TSP99" s="266"/>
      <c r="TSQ99" s="261"/>
      <c r="TSR99" s="265"/>
      <c r="TSS99" s="266"/>
      <c r="TST99" s="200"/>
      <c r="TSU99" s="266"/>
      <c r="TSV99" s="261"/>
      <c r="TSW99" s="265"/>
      <c r="TSX99" s="266"/>
      <c r="TSY99" s="200"/>
      <c r="TSZ99" s="266"/>
      <c r="TTA99" s="261"/>
      <c r="TTB99" s="265"/>
      <c r="TTC99" s="266"/>
      <c r="TTD99" s="200"/>
      <c r="TTE99" s="266"/>
      <c r="TTF99" s="261"/>
      <c r="TTG99" s="265"/>
      <c r="TTH99" s="266"/>
      <c r="TTI99" s="200"/>
      <c r="TTJ99" s="266"/>
      <c r="TTK99" s="261"/>
      <c r="TTL99" s="265"/>
      <c r="TTM99" s="266"/>
      <c r="TTN99" s="200"/>
      <c r="TTO99" s="266"/>
      <c r="TTP99" s="261"/>
      <c r="TTQ99" s="265"/>
      <c r="TTR99" s="266"/>
      <c r="TTS99" s="200"/>
      <c r="TTT99" s="266"/>
      <c r="TTU99" s="261"/>
      <c r="TTV99" s="265"/>
      <c r="TTW99" s="266"/>
      <c r="TTX99" s="200"/>
      <c r="TTY99" s="266"/>
      <c r="TTZ99" s="261"/>
      <c r="TUA99" s="265"/>
      <c r="TUB99" s="266"/>
      <c r="TUC99" s="200"/>
      <c r="TUD99" s="266"/>
      <c r="TUE99" s="261"/>
      <c r="TUF99" s="265"/>
      <c r="TUG99" s="266"/>
      <c r="TUH99" s="200"/>
      <c r="TUI99" s="266"/>
      <c r="TUJ99" s="261"/>
      <c r="TUK99" s="265"/>
      <c r="TUL99" s="266"/>
      <c r="TUM99" s="200"/>
      <c r="TUN99" s="266"/>
      <c r="TUO99" s="261"/>
      <c r="TUP99" s="265"/>
      <c r="TUQ99" s="266"/>
      <c r="TUR99" s="200"/>
      <c r="TUS99" s="266"/>
      <c r="TUT99" s="261"/>
      <c r="TUU99" s="265"/>
      <c r="TUV99" s="266"/>
      <c r="TUW99" s="200"/>
      <c r="TUX99" s="266"/>
      <c r="TUY99" s="261"/>
      <c r="TUZ99" s="265"/>
      <c r="TVA99" s="266"/>
      <c r="TVB99" s="200"/>
      <c r="TVC99" s="266"/>
      <c r="TVD99" s="261"/>
      <c r="TVE99" s="265"/>
      <c r="TVF99" s="266"/>
      <c r="TVG99" s="200"/>
      <c r="TVH99" s="266"/>
      <c r="TVI99" s="261"/>
      <c r="TVJ99" s="265"/>
      <c r="TVK99" s="266"/>
      <c r="TVL99" s="200"/>
      <c r="TVM99" s="266"/>
      <c r="TVN99" s="261"/>
      <c r="TVO99" s="265"/>
      <c r="TVP99" s="266"/>
      <c r="TVQ99" s="200"/>
      <c r="TVR99" s="266"/>
      <c r="TVS99" s="261"/>
      <c r="TVT99" s="265"/>
      <c r="TVU99" s="266"/>
      <c r="TVV99" s="200"/>
      <c r="TVW99" s="266"/>
      <c r="TVX99" s="261"/>
      <c r="TVY99" s="265"/>
      <c r="TVZ99" s="266"/>
      <c r="TWA99" s="200"/>
      <c r="TWB99" s="266"/>
      <c r="TWC99" s="261"/>
      <c r="TWD99" s="265"/>
      <c r="TWE99" s="266"/>
      <c r="TWF99" s="200"/>
      <c r="TWG99" s="266"/>
      <c r="TWH99" s="261"/>
      <c r="TWI99" s="265"/>
      <c r="TWJ99" s="266"/>
      <c r="TWK99" s="200"/>
      <c r="TWL99" s="266"/>
      <c r="TWM99" s="261"/>
      <c r="TWN99" s="265"/>
      <c r="TWO99" s="266"/>
      <c r="TWP99" s="200"/>
      <c r="TWQ99" s="266"/>
      <c r="TWR99" s="261"/>
      <c r="TWS99" s="265"/>
      <c r="TWT99" s="266"/>
      <c r="TWU99" s="200"/>
      <c r="TWV99" s="266"/>
      <c r="TWW99" s="261"/>
      <c r="TWX99" s="265"/>
      <c r="TWY99" s="266"/>
      <c r="TWZ99" s="200"/>
      <c r="TXA99" s="266"/>
      <c r="TXB99" s="261"/>
      <c r="TXC99" s="265"/>
      <c r="TXD99" s="266"/>
      <c r="TXE99" s="200"/>
      <c r="TXF99" s="266"/>
      <c r="TXG99" s="261"/>
      <c r="TXH99" s="265"/>
      <c r="TXI99" s="266"/>
      <c r="TXJ99" s="200"/>
      <c r="TXK99" s="266"/>
      <c r="TXL99" s="261"/>
      <c r="TXM99" s="265"/>
      <c r="TXN99" s="266"/>
      <c r="TXO99" s="200"/>
      <c r="TXP99" s="266"/>
      <c r="TXQ99" s="261"/>
      <c r="TXR99" s="265"/>
      <c r="TXS99" s="266"/>
      <c r="TXT99" s="200"/>
      <c r="TXU99" s="266"/>
      <c r="TXV99" s="261"/>
      <c r="TXW99" s="265"/>
      <c r="TXX99" s="266"/>
      <c r="TXY99" s="200"/>
      <c r="TXZ99" s="266"/>
      <c r="TYA99" s="261"/>
      <c r="TYB99" s="265"/>
      <c r="TYC99" s="266"/>
      <c r="TYD99" s="200"/>
      <c r="TYE99" s="266"/>
      <c r="TYF99" s="261"/>
      <c r="TYG99" s="265"/>
      <c r="TYH99" s="266"/>
      <c r="TYI99" s="200"/>
      <c r="TYJ99" s="266"/>
      <c r="TYK99" s="261"/>
      <c r="TYL99" s="265"/>
      <c r="TYM99" s="266"/>
      <c r="TYN99" s="200"/>
      <c r="TYO99" s="266"/>
      <c r="TYP99" s="261"/>
      <c r="TYQ99" s="265"/>
      <c r="TYR99" s="266"/>
      <c r="TYS99" s="200"/>
      <c r="TYT99" s="266"/>
      <c r="TYU99" s="261"/>
      <c r="TYV99" s="265"/>
      <c r="TYW99" s="266"/>
      <c r="TYX99" s="200"/>
      <c r="TYY99" s="266"/>
      <c r="TYZ99" s="261"/>
      <c r="TZA99" s="265"/>
      <c r="TZB99" s="266"/>
      <c r="TZC99" s="200"/>
      <c r="TZD99" s="266"/>
      <c r="TZE99" s="261"/>
      <c r="TZF99" s="265"/>
      <c r="TZG99" s="266"/>
      <c r="TZH99" s="200"/>
      <c r="TZI99" s="266"/>
      <c r="TZJ99" s="261"/>
      <c r="TZK99" s="265"/>
      <c r="TZL99" s="266"/>
      <c r="TZM99" s="200"/>
      <c r="TZN99" s="266"/>
      <c r="TZO99" s="261"/>
      <c r="TZP99" s="265"/>
      <c r="TZQ99" s="266"/>
      <c r="TZR99" s="200"/>
      <c r="TZS99" s="266"/>
      <c r="TZT99" s="261"/>
      <c r="TZU99" s="265"/>
      <c r="TZV99" s="266"/>
      <c r="TZW99" s="200"/>
      <c r="TZX99" s="266"/>
      <c r="TZY99" s="261"/>
      <c r="TZZ99" s="265"/>
      <c r="UAA99" s="266"/>
      <c r="UAB99" s="200"/>
      <c r="UAC99" s="266"/>
      <c r="UAD99" s="261"/>
      <c r="UAE99" s="265"/>
      <c r="UAF99" s="266"/>
      <c r="UAG99" s="200"/>
      <c r="UAH99" s="266"/>
      <c r="UAI99" s="261"/>
      <c r="UAJ99" s="265"/>
      <c r="UAK99" s="266"/>
      <c r="UAL99" s="200"/>
      <c r="UAM99" s="266"/>
      <c r="UAN99" s="261"/>
      <c r="UAO99" s="265"/>
      <c r="UAP99" s="266"/>
      <c r="UAQ99" s="200"/>
      <c r="UAR99" s="266"/>
      <c r="UAS99" s="261"/>
      <c r="UAT99" s="265"/>
      <c r="UAU99" s="266"/>
      <c r="UAV99" s="200"/>
      <c r="UAW99" s="266"/>
      <c r="UAX99" s="261"/>
      <c r="UAY99" s="265"/>
      <c r="UAZ99" s="266"/>
      <c r="UBA99" s="200"/>
      <c r="UBB99" s="266"/>
      <c r="UBC99" s="261"/>
      <c r="UBD99" s="265"/>
      <c r="UBE99" s="266"/>
      <c r="UBF99" s="200"/>
      <c r="UBG99" s="266"/>
      <c r="UBH99" s="261"/>
      <c r="UBI99" s="265"/>
      <c r="UBJ99" s="266"/>
      <c r="UBK99" s="200"/>
      <c r="UBL99" s="266"/>
      <c r="UBM99" s="261"/>
      <c r="UBN99" s="265"/>
      <c r="UBO99" s="266"/>
      <c r="UBP99" s="200"/>
      <c r="UBQ99" s="266"/>
      <c r="UBR99" s="261"/>
      <c r="UBS99" s="265"/>
      <c r="UBT99" s="266"/>
      <c r="UBU99" s="200"/>
      <c r="UBV99" s="266"/>
      <c r="UBW99" s="261"/>
      <c r="UBX99" s="265"/>
      <c r="UBY99" s="266"/>
      <c r="UBZ99" s="200"/>
      <c r="UCA99" s="266"/>
      <c r="UCB99" s="261"/>
      <c r="UCC99" s="265"/>
      <c r="UCD99" s="266"/>
      <c r="UCE99" s="200"/>
      <c r="UCF99" s="266"/>
      <c r="UCG99" s="261"/>
      <c r="UCH99" s="265"/>
      <c r="UCI99" s="266"/>
      <c r="UCJ99" s="200"/>
      <c r="UCK99" s="266"/>
      <c r="UCL99" s="261"/>
      <c r="UCM99" s="265"/>
      <c r="UCN99" s="266"/>
      <c r="UCO99" s="200"/>
      <c r="UCP99" s="266"/>
      <c r="UCQ99" s="261"/>
      <c r="UCR99" s="265"/>
      <c r="UCS99" s="266"/>
      <c r="UCT99" s="200"/>
      <c r="UCU99" s="266"/>
      <c r="UCV99" s="261"/>
      <c r="UCW99" s="265"/>
      <c r="UCX99" s="266"/>
      <c r="UCY99" s="200"/>
      <c r="UCZ99" s="266"/>
      <c r="UDA99" s="261"/>
      <c r="UDB99" s="265"/>
      <c r="UDC99" s="266"/>
      <c r="UDD99" s="200"/>
      <c r="UDE99" s="266"/>
      <c r="UDF99" s="261"/>
      <c r="UDG99" s="265"/>
      <c r="UDH99" s="266"/>
      <c r="UDI99" s="200"/>
      <c r="UDJ99" s="266"/>
      <c r="UDK99" s="261"/>
      <c r="UDL99" s="265"/>
      <c r="UDM99" s="266"/>
      <c r="UDN99" s="200"/>
      <c r="UDO99" s="266"/>
      <c r="UDP99" s="261"/>
      <c r="UDQ99" s="265"/>
      <c r="UDR99" s="266"/>
      <c r="UDS99" s="200"/>
      <c r="UDT99" s="266"/>
      <c r="UDU99" s="261"/>
      <c r="UDV99" s="265"/>
      <c r="UDW99" s="266"/>
      <c r="UDX99" s="200"/>
      <c r="UDY99" s="266"/>
      <c r="UDZ99" s="261"/>
      <c r="UEA99" s="265"/>
      <c r="UEB99" s="266"/>
      <c r="UEC99" s="200"/>
      <c r="UED99" s="266"/>
      <c r="UEE99" s="261"/>
      <c r="UEF99" s="265"/>
      <c r="UEG99" s="266"/>
      <c r="UEH99" s="200"/>
      <c r="UEI99" s="266"/>
      <c r="UEJ99" s="261"/>
      <c r="UEK99" s="265"/>
      <c r="UEL99" s="266"/>
      <c r="UEM99" s="200"/>
      <c r="UEN99" s="266"/>
      <c r="UEO99" s="261"/>
      <c r="UEP99" s="265"/>
      <c r="UEQ99" s="266"/>
      <c r="UER99" s="200"/>
      <c r="UES99" s="266"/>
      <c r="UET99" s="261"/>
      <c r="UEU99" s="265"/>
      <c r="UEV99" s="266"/>
      <c r="UEW99" s="200"/>
      <c r="UEX99" s="266"/>
      <c r="UEY99" s="261"/>
      <c r="UEZ99" s="265"/>
      <c r="UFA99" s="266"/>
      <c r="UFB99" s="200"/>
      <c r="UFC99" s="266"/>
      <c r="UFD99" s="261"/>
      <c r="UFE99" s="265"/>
      <c r="UFF99" s="266"/>
      <c r="UFG99" s="200"/>
      <c r="UFH99" s="266"/>
      <c r="UFI99" s="261"/>
      <c r="UFJ99" s="265"/>
      <c r="UFK99" s="266"/>
      <c r="UFL99" s="200"/>
      <c r="UFM99" s="266"/>
      <c r="UFN99" s="261"/>
      <c r="UFO99" s="265"/>
      <c r="UFP99" s="266"/>
      <c r="UFQ99" s="200"/>
      <c r="UFR99" s="266"/>
      <c r="UFS99" s="261"/>
      <c r="UFT99" s="265"/>
      <c r="UFU99" s="266"/>
      <c r="UFV99" s="200"/>
      <c r="UFW99" s="266"/>
      <c r="UFX99" s="261"/>
      <c r="UFY99" s="265"/>
      <c r="UFZ99" s="266"/>
      <c r="UGA99" s="200"/>
      <c r="UGB99" s="266"/>
      <c r="UGC99" s="261"/>
      <c r="UGD99" s="265"/>
      <c r="UGE99" s="266"/>
      <c r="UGF99" s="200"/>
      <c r="UGG99" s="266"/>
      <c r="UGH99" s="261"/>
      <c r="UGI99" s="265"/>
      <c r="UGJ99" s="266"/>
      <c r="UGK99" s="200"/>
      <c r="UGL99" s="266"/>
      <c r="UGM99" s="261"/>
      <c r="UGN99" s="265"/>
      <c r="UGO99" s="266"/>
      <c r="UGP99" s="200"/>
      <c r="UGQ99" s="266"/>
      <c r="UGR99" s="261"/>
      <c r="UGS99" s="265"/>
      <c r="UGT99" s="266"/>
      <c r="UGU99" s="200"/>
      <c r="UGV99" s="266"/>
      <c r="UGW99" s="261"/>
      <c r="UGX99" s="265"/>
      <c r="UGY99" s="266"/>
      <c r="UGZ99" s="200"/>
      <c r="UHA99" s="266"/>
      <c r="UHB99" s="261"/>
      <c r="UHC99" s="265"/>
      <c r="UHD99" s="266"/>
      <c r="UHE99" s="200"/>
      <c r="UHF99" s="266"/>
      <c r="UHG99" s="261"/>
      <c r="UHH99" s="265"/>
      <c r="UHI99" s="266"/>
      <c r="UHJ99" s="200"/>
      <c r="UHK99" s="266"/>
      <c r="UHL99" s="261"/>
      <c r="UHM99" s="265"/>
      <c r="UHN99" s="266"/>
      <c r="UHO99" s="200"/>
      <c r="UHP99" s="266"/>
      <c r="UHQ99" s="261"/>
      <c r="UHR99" s="265"/>
      <c r="UHS99" s="266"/>
      <c r="UHT99" s="200"/>
      <c r="UHU99" s="266"/>
      <c r="UHV99" s="261"/>
      <c r="UHW99" s="265"/>
      <c r="UHX99" s="266"/>
      <c r="UHY99" s="200"/>
      <c r="UHZ99" s="266"/>
      <c r="UIA99" s="261"/>
      <c r="UIB99" s="265"/>
      <c r="UIC99" s="266"/>
      <c r="UID99" s="200"/>
      <c r="UIE99" s="266"/>
      <c r="UIF99" s="261"/>
      <c r="UIG99" s="265"/>
      <c r="UIH99" s="266"/>
      <c r="UII99" s="200"/>
      <c r="UIJ99" s="266"/>
      <c r="UIK99" s="261"/>
      <c r="UIL99" s="265"/>
      <c r="UIM99" s="266"/>
      <c r="UIN99" s="200"/>
      <c r="UIO99" s="266"/>
      <c r="UIP99" s="261"/>
      <c r="UIQ99" s="265"/>
      <c r="UIR99" s="266"/>
      <c r="UIS99" s="200"/>
      <c r="UIT99" s="266"/>
      <c r="UIU99" s="261"/>
      <c r="UIV99" s="265"/>
      <c r="UIW99" s="266"/>
      <c r="UIX99" s="200"/>
      <c r="UIY99" s="266"/>
      <c r="UIZ99" s="261"/>
      <c r="UJA99" s="265"/>
      <c r="UJB99" s="266"/>
      <c r="UJC99" s="200"/>
      <c r="UJD99" s="266"/>
      <c r="UJE99" s="261"/>
      <c r="UJF99" s="265"/>
      <c r="UJG99" s="266"/>
      <c r="UJH99" s="200"/>
      <c r="UJI99" s="266"/>
      <c r="UJJ99" s="261"/>
      <c r="UJK99" s="265"/>
      <c r="UJL99" s="266"/>
      <c r="UJM99" s="200"/>
      <c r="UJN99" s="266"/>
      <c r="UJO99" s="261"/>
      <c r="UJP99" s="265"/>
      <c r="UJQ99" s="266"/>
      <c r="UJR99" s="200"/>
      <c r="UJS99" s="266"/>
      <c r="UJT99" s="261"/>
      <c r="UJU99" s="265"/>
      <c r="UJV99" s="266"/>
      <c r="UJW99" s="200"/>
      <c r="UJX99" s="266"/>
      <c r="UJY99" s="261"/>
      <c r="UJZ99" s="265"/>
      <c r="UKA99" s="266"/>
      <c r="UKB99" s="200"/>
      <c r="UKC99" s="266"/>
      <c r="UKD99" s="261"/>
      <c r="UKE99" s="265"/>
      <c r="UKF99" s="266"/>
      <c r="UKG99" s="200"/>
      <c r="UKH99" s="266"/>
      <c r="UKI99" s="261"/>
      <c r="UKJ99" s="265"/>
      <c r="UKK99" s="266"/>
      <c r="UKL99" s="200"/>
      <c r="UKM99" s="266"/>
      <c r="UKN99" s="261"/>
      <c r="UKO99" s="265"/>
      <c r="UKP99" s="266"/>
      <c r="UKQ99" s="200"/>
      <c r="UKR99" s="266"/>
      <c r="UKS99" s="261"/>
      <c r="UKT99" s="265"/>
      <c r="UKU99" s="266"/>
      <c r="UKV99" s="200"/>
      <c r="UKW99" s="266"/>
      <c r="UKX99" s="261"/>
      <c r="UKY99" s="265"/>
      <c r="UKZ99" s="266"/>
      <c r="ULA99" s="200"/>
      <c r="ULB99" s="266"/>
      <c r="ULC99" s="261"/>
      <c r="ULD99" s="265"/>
      <c r="ULE99" s="266"/>
      <c r="ULF99" s="200"/>
      <c r="ULG99" s="266"/>
      <c r="ULH99" s="261"/>
      <c r="ULI99" s="265"/>
      <c r="ULJ99" s="266"/>
      <c r="ULK99" s="200"/>
      <c r="ULL99" s="266"/>
      <c r="ULM99" s="261"/>
      <c r="ULN99" s="265"/>
      <c r="ULO99" s="266"/>
      <c r="ULP99" s="200"/>
      <c r="ULQ99" s="266"/>
      <c r="ULR99" s="261"/>
      <c r="ULS99" s="265"/>
      <c r="ULT99" s="266"/>
      <c r="ULU99" s="200"/>
      <c r="ULV99" s="266"/>
      <c r="ULW99" s="261"/>
      <c r="ULX99" s="265"/>
      <c r="ULY99" s="266"/>
      <c r="ULZ99" s="200"/>
      <c r="UMA99" s="266"/>
      <c r="UMB99" s="261"/>
      <c r="UMC99" s="265"/>
      <c r="UMD99" s="266"/>
      <c r="UME99" s="200"/>
      <c r="UMF99" s="266"/>
      <c r="UMG99" s="261"/>
      <c r="UMH99" s="265"/>
      <c r="UMI99" s="266"/>
      <c r="UMJ99" s="200"/>
      <c r="UMK99" s="266"/>
      <c r="UML99" s="261"/>
      <c r="UMM99" s="265"/>
      <c r="UMN99" s="266"/>
      <c r="UMO99" s="200"/>
      <c r="UMP99" s="266"/>
      <c r="UMQ99" s="261"/>
      <c r="UMR99" s="265"/>
      <c r="UMS99" s="266"/>
      <c r="UMT99" s="200"/>
      <c r="UMU99" s="266"/>
      <c r="UMV99" s="261"/>
      <c r="UMW99" s="265"/>
      <c r="UMX99" s="266"/>
      <c r="UMY99" s="200"/>
      <c r="UMZ99" s="266"/>
      <c r="UNA99" s="261"/>
      <c r="UNB99" s="265"/>
      <c r="UNC99" s="266"/>
      <c r="UND99" s="200"/>
      <c r="UNE99" s="266"/>
      <c r="UNF99" s="261"/>
      <c r="UNG99" s="265"/>
      <c r="UNH99" s="266"/>
      <c r="UNI99" s="200"/>
      <c r="UNJ99" s="266"/>
      <c r="UNK99" s="261"/>
      <c r="UNL99" s="265"/>
      <c r="UNM99" s="266"/>
      <c r="UNN99" s="200"/>
      <c r="UNO99" s="266"/>
      <c r="UNP99" s="261"/>
      <c r="UNQ99" s="265"/>
      <c r="UNR99" s="266"/>
      <c r="UNS99" s="200"/>
      <c r="UNT99" s="266"/>
      <c r="UNU99" s="261"/>
      <c r="UNV99" s="265"/>
      <c r="UNW99" s="266"/>
      <c r="UNX99" s="200"/>
      <c r="UNY99" s="266"/>
      <c r="UNZ99" s="261"/>
      <c r="UOA99" s="265"/>
      <c r="UOB99" s="266"/>
      <c r="UOC99" s="200"/>
      <c r="UOD99" s="266"/>
      <c r="UOE99" s="261"/>
      <c r="UOF99" s="265"/>
      <c r="UOG99" s="266"/>
      <c r="UOH99" s="200"/>
      <c r="UOI99" s="266"/>
      <c r="UOJ99" s="261"/>
      <c r="UOK99" s="265"/>
      <c r="UOL99" s="266"/>
      <c r="UOM99" s="200"/>
      <c r="UON99" s="266"/>
      <c r="UOO99" s="261"/>
      <c r="UOP99" s="265"/>
      <c r="UOQ99" s="266"/>
      <c r="UOR99" s="200"/>
      <c r="UOS99" s="266"/>
      <c r="UOT99" s="261"/>
      <c r="UOU99" s="265"/>
      <c r="UOV99" s="266"/>
      <c r="UOW99" s="200"/>
      <c r="UOX99" s="266"/>
      <c r="UOY99" s="261"/>
      <c r="UOZ99" s="265"/>
      <c r="UPA99" s="266"/>
      <c r="UPB99" s="200"/>
      <c r="UPC99" s="266"/>
      <c r="UPD99" s="261"/>
      <c r="UPE99" s="265"/>
      <c r="UPF99" s="266"/>
      <c r="UPG99" s="200"/>
      <c r="UPH99" s="266"/>
      <c r="UPI99" s="261"/>
      <c r="UPJ99" s="265"/>
      <c r="UPK99" s="266"/>
      <c r="UPL99" s="200"/>
      <c r="UPM99" s="266"/>
      <c r="UPN99" s="261"/>
      <c r="UPO99" s="265"/>
      <c r="UPP99" s="266"/>
      <c r="UPQ99" s="200"/>
      <c r="UPR99" s="266"/>
      <c r="UPS99" s="261"/>
      <c r="UPT99" s="265"/>
      <c r="UPU99" s="266"/>
      <c r="UPV99" s="200"/>
      <c r="UPW99" s="266"/>
      <c r="UPX99" s="261"/>
      <c r="UPY99" s="265"/>
      <c r="UPZ99" s="266"/>
      <c r="UQA99" s="200"/>
      <c r="UQB99" s="266"/>
      <c r="UQC99" s="261"/>
      <c r="UQD99" s="265"/>
      <c r="UQE99" s="266"/>
      <c r="UQF99" s="200"/>
      <c r="UQG99" s="266"/>
      <c r="UQH99" s="261"/>
      <c r="UQI99" s="265"/>
      <c r="UQJ99" s="266"/>
      <c r="UQK99" s="200"/>
      <c r="UQL99" s="266"/>
      <c r="UQM99" s="261"/>
      <c r="UQN99" s="265"/>
      <c r="UQO99" s="266"/>
      <c r="UQP99" s="200"/>
      <c r="UQQ99" s="266"/>
      <c r="UQR99" s="261"/>
      <c r="UQS99" s="265"/>
      <c r="UQT99" s="266"/>
      <c r="UQU99" s="200"/>
      <c r="UQV99" s="266"/>
      <c r="UQW99" s="261"/>
      <c r="UQX99" s="265"/>
      <c r="UQY99" s="266"/>
      <c r="UQZ99" s="200"/>
      <c r="URA99" s="266"/>
      <c r="URB99" s="261"/>
      <c r="URC99" s="265"/>
      <c r="URD99" s="266"/>
      <c r="URE99" s="200"/>
      <c r="URF99" s="266"/>
      <c r="URG99" s="261"/>
      <c r="URH99" s="265"/>
      <c r="URI99" s="266"/>
      <c r="URJ99" s="200"/>
      <c r="URK99" s="266"/>
      <c r="URL99" s="261"/>
      <c r="URM99" s="265"/>
      <c r="URN99" s="266"/>
      <c r="URO99" s="200"/>
      <c r="URP99" s="266"/>
      <c r="URQ99" s="261"/>
      <c r="URR99" s="265"/>
      <c r="URS99" s="266"/>
      <c r="URT99" s="200"/>
      <c r="URU99" s="266"/>
      <c r="URV99" s="261"/>
      <c r="URW99" s="265"/>
      <c r="URX99" s="266"/>
      <c r="URY99" s="200"/>
      <c r="URZ99" s="266"/>
      <c r="USA99" s="261"/>
      <c r="USB99" s="265"/>
      <c r="USC99" s="266"/>
      <c r="USD99" s="200"/>
      <c r="USE99" s="266"/>
      <c r="USF99" s="261"/>
      <c r="USG99" s="265"/>
      <c r="USH99" s="266"/>
      <c r="USI99" s="200"/>
      <c r="USJ99" s="266"/>
      <c r="USK99" s="261"/>
      <c r="USL99" s="265"/>
      <c r="USM99" s="266"/>
      <c r="USN99" s="200"/>
      <c r="USO99" s="266"/>
      <c r="USP99" s="261"/>
      <c r="USQ99" s="265"/>
      <c r="USR99" s="266"/>
      <c r="USS99" s="200"/>
      <c r="UST99" s="266"/>
      <c r="USU99" s="261"/>
      <c r="USV99" s="265"/>
      <c r="USW99" s="266"/>
      <c r="USX99" s="200"/>
      <c r="USY99" s="266"/>
      <c r="USZ99" s="261"/>
      <c r="UTA99" s="265"/>
      <c r="UTB99" s="266"/>
      <c r="UTC99" s="200"/>
      <c r="UTD99" s="266"/>
      <c r="UTE99" s="261"/>
      <c r="UTF99" s="265"/>
      <c r="UTG99" s="266"/>
      <c r="UTH99" s="200"/>
      <c r="UTI99" s="266"/>
      <c r="UTJ99" s="261"/>
      <c r="UTK99" s="265"/>
      <c r="UTL99" s="266"/>
      <c r="UTM99" s="200"/>
      <c r="UTN99" s="266"/>
      <c r="UTO99" s="261"/>
      <c r="UTP99" s="265"/>
      <c r="UTQ99" s="266"/>
      <c r="UTR99" s="200"/>
      <c r="UTS99" s="266"/>
      <c r="UTT99" s="261"/>
      <c r="UTU99" s="265"/>
      <c r="UTV99" s="266"/>
      <c r="UTW99" s="200"/>
      <c r="UTX99" s="266"/>
      <c r="UTY99" s="261"/>
      <c r="UTZ99" s="265"/>
      <c r="UUA99" s="266"/>
      <c r="UUB99" s="200"/>
      <c r="UUC99" s="266"/>
      <c r="UUD99" s="261"/>
      <c r="UUE99" s="265"/>
      <c r="UUF99" s="266"/>
      <c r="UUG99" s="200"/>
      <c r="UUH99" s="266"/>
      <c r="UUI99" s="261"/>
      <c r="UUJ99" s="265"/>
      <c r="UUK99" s="266"/>
      <c r="UUL99" s="200"/>
      <c r="UUM99" s="266"/>
      <c r="UUN99" s="261"/>
      <c r="UUO99" s="265"/>
      <c r="UUP99" s="266"/>
      <c r="UUQ99" s="200"/>
      <c r="UUR99" s="266"/>
      <c r="UUS99" s="261"/>
      <c r="UUT99" s="265"/>
      <c r="UUU99" s="266"/>
      <c r="UUV99" s="200"/>
      <c r="UUW99" s="266"/>
      <c r="UUX99" s="261"/>
      <c r="UUY99" s="265"/>
      <c r="UUZ99" s="266"/>
      <c r="UVA99" s="200"/>
      <c r="UVB99" s="266"/>
      <c r="UVC99" s="261"/>
      <c r="UVD99" s="265"/>
      <c r="UVE99" s="266"/>
      <c r="UVF99" s="200"/>
      <c r="UVG99" s="266"/>
      <c r="UVH99" s="261"/>
      <c r="UVI99" s="265"/>
      <c r="UVJ99" s="266"/>
      <c r="UVK99" s="200"/>
      <c r="UVL99" s="266"/>
      <c r="UVM99" s="261"/>
      <c r="UVN99" s="265"/>
      <c r="UVO99" s="266"/>
      <c r="UVP99" s="200"/>
      <c r="UVQ99" s="266"/>
      <c r="UVR99" s="261"/>
      <c r="UVS99" s="265"/>
      <c r="UVT99" s="266"/>
      <c r="UVU99" s="200"/>
      <c r="UVV99" s="266"/>
      <c r="UVW99" s="261"/>
      <c r="UVX99" s="265"/>
      <c r="UVY99" s="266"/>
      <c r="UVZ99" s="200"/>
      <c r="UWA99" s="266"/>
      <c r="UWB99" s="261"/>
      <c r="UWC99" s="265"/>
      <c r="UWD99" s="266"/>
      <c r="UWE99" s="200"/>
      <c r="UWF99" s="266"/>
      <c r="UWG99" s="261"/>
      <c r="UWH99" s="265"/>
      <c r="UWI99" s="266"/>
      <c r="UWJ99" s="200"/>
      <c r="UWK99" s="266"/>
      <c r="UWL99" s="261"/>
      <c r="UWM99" s="265"/>
      <c r="UWN99" s="266"/>
      <c r="UWO99" s="200"/>
      <c r="UWP99" s="266"/>
      <c r="UWQ99" s="261"/>
      <c r="UWR99" s="265"/>
      <c r="UWS99" s="266"/>
      <c r="UWT99" s="200"/>
      <c r="UWU99" s="266"/>
      <c r="UWV99" s="261"/>
      <c r="UWW99" s="265"/>
      <c r="UWX99" s="266"/>
      <c r="UWY99" s="200"/>
      <c r="UWZ99" s="266"/>
      <c r="UXA99" s="261"/>
      <c r="UXB99" s="265"/>
      <c r="UXC99" s="266"/>
      <c r="UXD99" s="200"/>
      <c r="UXE99" s="266"/>
      <c r="UXF99" s="261"/>
      <c r="UXG99" s="265"/>
      <c r="UXH99" s="266"/>
      <c r="UXI99" s="200"/>
      <c r="UXJ99" s="266"/>
      <c r="UXK99" s="261"/>
      <c r="UXL99" s="265"/>
      <c r="UXM99" s="266"/>
      <c r="UXN99" s="200"/>
      <c r="UXO99" s="266"/>
      <c r="UXP99" s="261"/>
      <c r="UXQ99" s="265"/>
      <c r="UXR99" s="266"/>
      <c r="UXS99" s="200"/>
      <c r="UXT99" s="266"/>
      <c r="UXU99" s="261"/>
      <c r="UXV99" s="265"/>
      <c r="UXW99" s="266"/>
      <c r="UXX99" s="200"/>
      <c r="UXY99" s="266"/>
      <c r="UXZ99" s="261"/>
      <c r="UYA99" s="265"/>
      <c r="UYB99" s="266"/>
      <c r="UYC99" s="200"/>
      <c r="UYD99" s="266"/>
      <c r="UYE99" s="261"/>
      <c r="UYF99" s="265"/>
      <c r="UYG99" s="266"/>
      <c r="UYH99" s="200"/>
      <c r="UYI99" s="266"/>
      <c r="UYJ99" s="261"/>
      <c r="UYK99" s="265"/>
      <c r="UYL99" s="266"/>
      <c r="UYM99" s="200"/>
      <c r="UYN99" s="266"/>
      <c r="UYO99" s="261"/>
      <c r="UYP99" s="265"/>
      <c r="UYQ99" s="266"/>
      <c r="UYR99" s="200"/>
      <c r="UYS99" s="266"/>
      <c r="UYT99" s="261"/>
      <c r="UYU99" s="265"/>
      <c r="UYV99" s="266"/>
      <c r="UYW99" s="200"/>
      <c r="UYX99" s="266"/>
      <c r="UYY99" s="261"/>
      <c r="UYZ99" s="265"/>
      <c r="UZA99" s="266"/>
      <c r="UZB99" s="200"/>
      <c r="UZC99" s="266"/>
      <c r="UZD99" s="261"/>
      <c r="UZE99" s="265"/>
      <c r="UZF99" s="266"/>
      <c r="UZG99" s="200"/>
      <c r="UZH99" s="266"/>
      <c r="UZI99" s="261"/>
      <c r="UZJ99" s="265"/>
      <c r="UZK99" s="266"/>
      <c r="UZL99" s="200"/>
      <c r="UZM99" s="266"/>
      <c r="UZN99" s="261"/>
      <c r="UZO99" s="265"/>
      <c r="UZP99" s="266"/>
      <c r="UZQ99" s="200"/>
      <c r="UZR99" s="266"/>
      <c r="UZS99" s="261"/>
      <c r="UZT99" s="265"/>
      <c r="UZU99" s="266"/>
      <c r="UZV99" s="200"/>
      <c r="UZW99" s="266"/>
      <c r="UZX99" s="261"/>
      <c r="UZY99" s="265"/>
      <c r="UZZ99" s="266"/>
      <c r="VAA99" s="200"/>
      <c r="VAB99" s="266"/>
      <c r="VAC99" s="261"/>
      <c r="VAD99" s="265"/>
      <c r="VAE99" s="266"/>
      <c r="VAF99" s="200"/>
      <c r="VAG99" s="266"/>
      <c r="VAH99" s="261"/>
      <c r="VAI99" s="265"/>
      <c r="VAJ99" s="266"/>
      <c r="VAK99" s="200"/>
      <c r="VAL99" s="266"/>
      <c r="VAM99" s="261"/>
      <c r="VAN99" s="265"/>
      <c r="VAO99" s="266"/>
      <c r="VAP99" s="200"/>
      <c r="VAQ99" s="266"/>
      <c r="VAR99" s="261"/>
      <c r="VAS99" s="265"/>
      <c r="VAT99" s="266"/>
      <c r="VAU99" s="200"/>
      <c r="VAV99" s="266"/>
      <c r="VAW99" s="261"/>
      <c r="VAX99" s="265"/>
      <c r="VAY99" s="266"/>
      <c r="VAZ99" s="200"/>
      <c r="VBA99" s="266"/>
      <c r="VBB99" s="261"/>
      <c r="VBC99" s="265"/>
      <c r="VBD99" s="266"/>
      <c r="VBE99" s="200"/>
      <c r="VBF99" s="266"/>
      <c r="VBG99" s="261"/>
      <c r="VBH99" s="265"/>
      <c r="VBI99" s="266"/>
      <c r="VBJ99" s="200"/>
      <c r="VBK99" s="266"/>
      <c r="VBL99" s="261"/>
      <c r="VBM99" s="265"/>
      <c r="VBN99" s="266"/>
      <c r="VBO99" s="200"/>
      <c r="VBP99" s="266"/>
      <c r="VBQ99" s="261"/>
      <c r="VBR99" s="265"/>
      <c r="VBS99" s="266"/>
      <c r="VBT99" s="200"/>
      <c r="VBU99" s="266"/>
      <c r="VBV99" s="261"/>
      <c r="VBW99" s="265"/>
      <c r="VBX99" s="266"/>
      <c r="VBY99" s="200"/>
      <c r="VBZ99" s="266"/>
      <c r="VCA99" s="261"/>
      <c r="VCB99" s="265"/>
      <c r="VCC99" s="266"/>
      <c r="VCD99" s="200"/>
      <c r="VCE99" s="266"/>
      <c r="VCF99" s="261"/>
      <c r="VCG99" s="265"/>
      <c r="VCH99" s="266"/>
      <c r="VCI99" s="200"/>
      <c r="VCJ99" s="266"/>
      <c r="VCK99" s="261"/>
      <c r="VCL99" s="265"/>
      <c r="VCM99" s="266"/>
      <c r="VCN99" s="200"/>
      <c r="VCO99" s="266"/>
      <c r="VCP99" s="261"/>
      <c r="VCQ99" s="265"/>
      <c r="VCR99" s="266"/>
      <c r="VCS99" s="200"/>
      <c r="VCT99" s="266"/>
      <c r="VCU99" s="261"/>
      <c r="VCV99" s="265"/>
      <c r="VCW99" s="266"/>
      <c r="VCX99" s="200"/>
      <c r="VCY99" s="266"/>
      <c r="VCZ99" s="261"/>
      <c r="VDA99" s="265"/>
      <c r="VDB99" s="266"/>
      <c r="VDC99" s="200"/>
      <c r="VDD99" s="266"/>
      <c r="VDE99" s="261"/>
      <c r="VDF99" s="265"/>
      <c r="VDG99" s="266"/>
      <c r="VDH99" s="200"/>
      <c r="VDI99" s="266"/>
      <c r="VDJ99" s="261"/>
      <c r="VDK99" s="265"/>
      <c r="VDL99" s="266"/>
      <c r="VDM99" s="200"/>
      <c r="VDN99" s="266"/>
      <c r="VDO99" s="261"/>
      <c r="VDP99" s="265"/>
      <c r="VDQ99" s="266"/>
      <c r="VDR99" s="200"/>
      <c r="VDS99" s="266"/>
      <c r="VDT99" s="261"/>
      <c r="VDU99" s="265"/>
      <c r="VDV99" s="266"/>
      <c r="VDW99" s="200"/>
      <c r="VDX99" s="266"/>
      <c r="VDY99" s="261"/>
      <c r="VDZ99" s="265"/>
      <c r="VEA99" s="266"/>
      <c r="VEB99" s="200"/>
      <c r="VEC99" s="266"/>
      <c r="VED99" s="261"/>
      <c r="VEE99" s="265"/>
      <c r="VEF99" s="266"/>
      <c r="VEG99" s="200"/>
      <c r="VEH99" s="266"/>
      <c r="VEI99" s="261"/>
      <c r="VEJ99" s="265"/>
      <c r="VEK99" s="266"/>
      <c r="VEL99" s="200"/>
      <c r="VEM99" s="266"/>
      <c r="VEN99" s="261"/>
      <c r="VEO99" s="265"/>
      <c r="VEP99" s="266"/>
      <c r="VEQ99" s="200"/>
      <c r="VER99" s="266"/>
      <c r="VES99" s="261"/>
      <c r="VET99" s="265"/>
      <c r="VEU99" s="266"/>
      <c r="VEV99" s="200"/>
      <c r="VEW99" s="266"/>
      <c r="VEX99" s="261"/>
      <c r="VEY99" s="265"/>
      <c r="VEZ99" s="266"/>
      <c r="VFA99" s="200"/>
      <c r="VFB99" s="266"/>
      <c r="VFC99" s="261"/>
      <c r="VFD99" s="265"/>
      <c r="VFE99" s="266"/>
      <c r="VFF99" s="200"/>
      <c r="VFG99" s="266"/>
      <c r="VFH99" s="261"/>
      <c r="VFI99" s="265"/>
      <c r="VFJ99" s="266"/>
      <c r="VFK99" s="200"/>
      <c r="VFL99" s="266"/>
      <c r="VFM99" s="261"/>
      <c r="VFN99" s="265"/>
      <c r="VFO99" s="266"/>
      <c r="VFP99" s="200"/>
      <c r="VFQ99" s="266"/>
      <c r="VFR99" s="261"/>
      <c r="VFS99" s="265"/>
      <c r="VFT99" s="266"/>
      <c r="VFU99" s="200"/>
      <c r="VFV99" s="266"/>
      <c r="VFW99" s="261"/>
      <c r="VFX99" s="265"/>
      <c r="VFY99" s="266"/>
      <c r="VFZ99" s="200"/>
      <c r="VGA99" s="266"/>
      <c r="VGB99" s="261"/>
      <c r="VGC99" s="265"/>
      <c r="VGD99" s="266"/>
      <c r="VGE99" s="200"/>
      <c r="VGF99" s="266"/>
      <c r="VGG99" s="261"/>
      <c r="VGH99" s="265"/>
      <c r="VGI99" s="266"/>
      <c r="VGJ99" s="200"/>
      <c r="VGK99" s="266"/>
      <c r="VGL99" s="261"/>
      <c r="VGM99" s="265"/>
      <c r="VGN99" s="266"/>
      <c r="VGO99" s="200"/>
      <c r="VGP99" s="266"/>
      <c r="VGQ99" s="261"/>
      <c r="VGR99" s="265"/>
      <c r="VGS99" s="266"/>
      <c r="VGT99" s="200"/>
      <c r="VGU99" s="266"/>
      <c r="VGV99" s="261"/>
      <c r="VGW99" s="265"/>
      <c r="VGX99" s="266"/>
      <c r="VGY99" s="200"/>
      <c r="VGZ99" s="266"/>
      <c r="VHA99" s="261"/>
      <c r="VHB99" s="265"/>
      <c r="VHC99" s="266"/>
      <c r="VHD99" s="200"/>
      <c r="VHE99" s="266"/>
      <c r="VHF99" s="261"/>
      <c r="VHG99" s="265"/>
      <c r="VHH99" s="266"/>
      <c r="VHI99" s="200"/>
      <c r="VHJ99" s="266"/>
      <c r="VHK99" s="261"/>
      <c r="VHL99" s="265"/>
      <c r="VHM99" s="266"/>
      <c r="VHN99" s="200"/>
      <c r="VHO99" s="266"/>
      <c r="VHP99" s="261"/>
      <c r="VHQ99" s="265"/>
      <c r="VHR99" s="266"/>
      <c r="VHS99" s="200"/>
      <c r="VHT99" s="266"/>
      <c r="VHU99" s="261"/>
      <c r="VHV99" s="265"/>
      <c r="VHW99" s="266"/>
      <c r="VHX99" s="200"/>
      <c r="VHY99" s="266"/>
      <c r="VHZ99" s="261"/>
      <c r="VIA99" s="265"/>
      <c r="VIB99" s="266"/>
      <c r="VIC99" s="200"/>
      <c r="VID99" s="266"/>
      <c r="VIE99" s="261"/>
      <c r="VIF99" s="265"/>
      <c r="VIG99" s="266"/>
      <c r="VIH99" s="200"/>
      <c r="VII99" s="266"/>
      <c r="VIJ99" s="261"/>
      <c r="VIK99" s="265"/>
      <c r="VIL99" s="266"/>
      <c r="VIM99" s="200"/>
      <c r="VIN99" s="266"/>
      <c r="VIO99" s="261"/>
      <c r="VIP99" s="265"/>
      <c r="VIQ99" s="266"/>
      <c r="VIR99" s="200"/>
      <c r="VIS99" s="266"/>
      <c r="VIT99" s="261"/>
      <c r="VIU99" s="265"/>
      <c r="VIV99" s="266"/>
      <c r="VIW99" s="200"/>
      <c r="VIX99" s="266"/>
      <c r="VIY99" s="261"/>
      <c r="VIZ99" s="265"/>
      <c r="VJA99" s="266"/>
      <c r="VJB99" s="200"/>
      <c r="VJC99" s="266"/>
      <c r="VJD99" s="261"/>
      <c r="VJE99" s="265"/>
      <c r="VJF99" s="266"/>
      <c r="VJG99" s="200"/>
      <c r="VJH99" s="266"/>
      <c r="VJI99" s="261"/>
      <c r="VJJ99" s="265"/>
      <c r="VJK99" s="266"/>
      <c r="VJL99" s="200"/>
      <c r="VJM99" s="266"/>
      <c r="VJN99" s="261"/>
      <c r="VJO99" s="265"/>
      <c r="VJP99" s="266"/>
      <c r="VJQ99" s="200"/>
      <c r="VJR99" s="266"/>
      <c r="VJS99" s="261"/>
      <c r="VJT99" s="265"/>
      <c r="VJU99" s="266"/>
      <c r="VJV99" s="200"/>
      <c r="VJW99" s="266"/>
      <c r="VJX99" s="261"/>
      <c r="VJY99" s="265"/>
      <c r="VJZ99" s="266"/>
      <c r="VKA99" s="200"/>
      <c r="VKB99" s="266"/>
      <c r="VKC99" s="261"/>
      <c r="VKD99" s="265"/>
      <c r="VKE99" s="266"/>
      <c r="VKF99" s="200"/>
      <c r="VKG99" s="266"/>
      <c r="VKH99" s="261"/>
      <c r="VKI99" s="265"/>
      <c r="VKJ99" s="266"/>
      <c r="VKK99" s="200"/>
      <c r="VKL99" s="266"/>
      <c r="VKM99" s="261"/>
      <c r="VKN99" s="265"/>
      <c r="VKO99" s="266"/>
      <c r="VKP99" s="200"/>
      <c r="VKQ99" s="266"/>
      <c r="VKR99" s="261"/>
      <c r="VKS99" s="265"/>
      <c r="VKT99" s="266"/>
      <c r="VKU99" s="200"/>
      <c r="VKV99" s="266"/>
      <c r="VKW99" s="261"/>
      <c r="VKX99" s="265"/>
      <c r="VKY99" s="266"/>
      <c r="VKZ99" s="200"/>
      <c r="VLA99" s="266"/>
      <c r="VLB99" s="261"/>
      <c r="VLC99" s="265"/>
      <c r="VLD99" s="266"/>
      <c r="VLE99" s="200"/>
      <c r="VLF99" s="266"/>
      <c r="VLG99" s="261"/>
      <c r="VLH99" s="265"/>
      <c r="VLI99" s="266"/>
      <c r="VLJ99" s="200"/>
      <c r="VLK99" s="266"/>
      <c r="VLL99" s="261"/>
      <c r="VLM99" s="265"/>
      <c r="VLN99" s="266"/>
      <c r="VLO99" s="200"/>
      <c r="VLP99" s="266"/>
      <c r="VLQ99" s="261"/>
      <c r="VLR99" s="265"/>
      <c r="VLS99" s="266"/>
      <c r="VLT99" s="200"/>
      <c r="VLU99" s="266"/>
      <c r="VLV99" s="261"/>
      <c r="VLW99" s="265"/>
      <c r="VLX99" s="266"/>
      <c r="VLY99" s="200"/>
      <c r="VLZ99" s="266"/>
      <c r="VMA99" s="261"/>
      <c r="VMB99" s="265"/>
      <c r="VMC99" s="266"/>
      <c r="VMD99" s="200"/>
      <c r="VME99" s="266"/>
      <c r="VMF99" s="261"/>
      <c r="VMG99" s="265"/>
      <c r="VMH99" s="266"/>
      <c r="VMI99" s="200"/>
      <c r="VMJ99" s="266"/>
      <c r="VMK99" s="261"/>
      <c r="VML99" s="265"/>
      <c r="VMM99" s="266"/>
      <c r="VMN99" s="200"/>
      <c r="VMO99" s="266"/>
      <c r="VMP99" s="261"/>
      <c r="VMQ99" s="265"/>
      <c r="VMR99" s="266"/>
      <c r="VMS99" s="200"/>
      <c r="VMT99" s="266"/>
      <c r="VMU99" s="261"/>
      <c r="VMV99" s="265"/>
      <c r="VMW99" s="266"/>
      <c r="VMX99" s="200"/>
      <c r="VMY99" s="266"/>
      <c r="VMZ99" s="261"/>
      <c r="VNA99" s="265"/>
      <c r="VNB99" s="266"/>
      <c r="VNC99" s="200"/>
      <c r="VND99" s="266"/>
      <c r="VNE99" s="261"/>
      <c r="VNF99" s="265"/>
      <c r="VNG99" s="266"/>
      <c r="VNH99" s="200"/>
      <c r="VNI99" s="266"/>
      <c r="VNJ99" s="261"/>
      <c r="VNK99" s="265"/>
      <c r="VNL99" s="266"/>
      <c r="VNM99" s="200"/>
      <c r="VNN99" s="266"/>
      <c r="VNO99" s="261"/>
      <c r="VNP99" s="265"/>
      <c r="VNQ99" s="266"/>
      <c r="VNR99" s="200"/>
      <c r="VNS99" s="266"/>
      <c r="VNT99" s="261"/>
      <c r="VNU99" s="265"/>
      <c r="VNV99" s="266"/>
      <c r="VNW99" s="200"/>
      <c r="VNX99" s="266"/>
      <c r="VNY99" s="261"/>
      <c r="VNZ99" s="265"/>
      <c r="VOA99" s="266"/>
      <c r="VOB99" s="200"/>
      <c r="VOC99" s="266"/>
      <c r="VOD99" s="261"/>
      <c r="VOE99" s="265"/>
      <c r="VOF99" s="266"/>
      <c r="VOG99" s="200"/>
      <c r="VOH99" s="266"/>
      <c r="VOI99" s="261"/>
      <c r="VOJ99" s="265"/>
      <c r="VOK99" s="266"/>
      <c r="VOL99" s="200"/>
      <c r="VOM99" s="266"/>
      <c r="VON99" s="261"/>
      <c r="VOO99" s="265"/>
      <c r="VOP99" s="266"/>
      <c r="VOQ99" s="200"/>
      <c r="VOR99" s="266"/>
      <c r="VOS99" s="261"/>
      <c r="VOT99" s="265"/>
      <c r="VOU99" s="266"/>
      <c r="VOV99" s="200"/>
      <c r="VOW99" s="266"/>
      <c r="VOX99" s="261"/>
      <c r="VOY99" s="265"/>
      <c r="VOZ99" s="266"/>
      <c r="VPA99" s="200"/>
      <c r="VPB99" s="266"/>
      <c r="VPC99" s="261"/>
      <c r="VPD99" s="265"/>
      <c r="VPE99" s="266"/>
      <c r="VPF99" s="200"/>
      <c r="VPG99" s="266"/>
      <c r="VPH99" s="261"/>
      <c r="VPI99" s="265"/>
      <c r="VPJ99" s="266"/>
      <c r="VPK99" s="200"/>
      <c r="VPL99" s="266"/>
      <c r="VPM99" s="261"/>
      <c r="VPN99" s="265"/>
      <c r="VPO99" s="266"/>
      <c r="VPP99" s="200"/>
      <c r="VPQ99" s="266"/>
      <c r="VPR99" s="261"/>
      <c r="VPS99" s="265"/>
      <c r="VPT99" s="266"/>
      <c r="VPU99" s="200"/>
      <c r="VPV99" s="266"/>
      <c r="VPW99" s="261"/>
      <c r="VPX99" s="265"/>
      <c r="VPY99" s="266"/>
      <c r="VPZ99" s="200"/>
      <c r="VQA99" s="266"/>
      <c r="VQB99" s="261"/>
      <c r="VQC99" s="265"/>
      <c r="VQD99" s="266"/>
      <c r="VQE99" s="200"/>
      <c r="VQF99" s="266"/>
      <c r="VQG99" s="261"/>
      <c r="VQH99" s="265"/>
      <c r="VQI99" s="266"/>
      <c r="VQJ99" s="200"/>
      <c r="VQK99" s="266"/>
      <c r="VQL99" s="261"/>
      <c r="VQM99" s="265"/>
      <c r="VQN99" s="266"/>
      <c r="VQO99" s="200"/>
      <c r="VQP99" s="266"/>
      <c r="VQQ99" s="261"/>
      <c r="VQR99" s="265"/>
      <c r="VQS99" s="266"/>
      <c r="VQT99" s="200"/>
      <c r="VQU99" s="266"/>
      <c r="VQV99" s="261"/>
      <c r="VQW99" s="265"/>
      <c r="VQX99" s="266"/>
      <c r="VQY99" s="200"/>
      <c r="VQZ99" s="266"/>
      <c r="VRA99" s="261"/>
      <c r="VRB99" s="265"/>
      <c r="VRC99" s="266"/>
      <c r="VRD99" s="200"/>
      <c r="VRE99" s="266"/>
      <c r="VRF99" s="261"/>
      <c r="VRG99" s="265"/>
      <c r="VRH99" s="266"/>
      <c r="VRI99" s="200"/>
      <c r="VRJ99" s="266"/>
      <c r="VRK99" s="261"/>
      <c r="VRL99" s="265"/>
      <c r="VRM99" s="266"/>
      <c r="VRN99" s="200"/>
      <c r="VRO99" s="266"/>
      <c r="VRP99" s="261"/>
      <c r="VRQ99" s="265"/>
      <c r="VRR99" s="266"/>
      <c r="VRS99" s="200"/>
      <c r="VRT99" s="266"/>
      <c r="VRU99" s="261"/>
      <c r="VRV99" s="265"/>
      <c r="VRW99" s="266"/>
      <c r="VRX99" s="200"/>
      <c r="VRY99" s="266"/>
      <c r="VRZ99" s="261"/>
      <c r="VSA99" s="265"/>
      <c r="VSB99" s="266"/>
      <c r="VSC99" s="200"/>
      <c r="VSD99" s="266"/>
      <c r="VSE99" s="261"/>
      <c r="VSF99" s="265"/>
      <c r="VSG99" s="266"/>
      <c r="VSH99" s="200"/>
      <c r="VSI99" s="266"/>
      <c r="VSJ99" s="261"/>
      <c r="VSK99" s="265"/>
      <c r="VSL99" s="266"/>
      <c r="VSM99" s="200"/>
      <c r="VSN99" s="266"/>
      <c r="VSO99" s="261"/>
      <c r="VSP99" s="265"/>
      <c r="VSQ99" s="266"/>
      <c r="VSR99" s="200"/>
      <c r="VSS99" s="266"/>
      <c r="VST99" s="261"/>
      <c r="VSU99" s="265"/>
      <c r="VSV99" s="266"/>
      <c r="VSW99" s="200"/>
      <c r="VSX99" s="266"/>
      <c r="VSY99" s="261"/>
      <c r="VSZ99" s="265"/>
      <c r="VTA99" s="266"/>
      <c r="VTB99" s="200"/>
      <c r="VTC99" s="266"/>
      <c r="VTD99" s="261"/>
      <c r="VTE99" s="265"/>
      <c r="VTF99" s="266"/>
      <c r="VTG99" s="200"/>
      <c r="VTH99" s="266"/>
      <c r="VTI99" s="261"/>
      <c r="VTJ99" s="265"/>
      <c r="VTK99" s="266"/>
      <c r="VTL99" s="200"/>
      <c r="VTM99" s="266"/>
      <c r="VTN99" s="261"/>
      <c r="VTO99" s="265"/>
      <c r="VTP99" s="266"/>
      <c r="VTQ99" s="200"/>
      <c r="VTR99" s="266"/>
      <c r="VTS99" s="261"/>
      <c r="VTT99" s="265"/>
      <c r="VTU99" s="266"/>
      <c r="VTV99" s="200"/>
      <c r="VTW99" s="266"/>
      <c r="VTX99" s="261"/>
      <c r="VTY99" s="265"/>
      <c r="VTZ99" s="266"/>
      <c r="VUA99" s="200"/>
      <c r="VUB99" s="266"/>
      <c r="VUC99" s="261"/>
      <c r="VUD99" s="265"/>
      <c r="VUE99" s="266"/>
      <c r="VUF99" s="200"/>
      <c r="VUG99" s="266"/>
      <c r="VUH99" s="261"/>
      <c r="VUI99" s="265"/>
      <c r="VUJ99" s="266"/>
      <c r="VUK99" s="200"/>
      <c r="VUL99" s="266"/>
      <c r="VUM99" s="261"/>
      <c r="VUN99" s="265"/>
      <c r="VUO99" s="266"/>
      <c r="VUP99" s="200"/>
      <c r="VUQ99" s="266"/>
      <c r="VUR99" s="261"/>
      <c r="VUS99" s="265"/>
      <c r="VUT99" s="266"/>
      <c r="VUU99" s="200"/>
      <c r="VUV99" s="266"/>
      <c r="VUW99" s="261"/>
      <c r="VUX99" s="265"/>
      <c r="VUY99" s="266"/>
      <c r="VUZ99" s="200"/>
      <c r="VVA99" s="266"/>
      <c r="VVB99" s="261"/>
      <c r="VVC99" s="265"/>
      <c r="VVD99" s="266"/>
      <c r="VVE99" s="200"/>
      <c r="VVF99" s="266"/>
      <c r="VVG99" s="261"/>
      <c r="VVH99" s="265"/>
      <c r="VVI99" s="266"/>
      <c r="VVJ99" s="200"/>
      <c r="VVK99" s="266"/>
      <c r="VVL99" s="261"/>
      <c r="VVM99" s="265"/>
      <c r="VVN99" s="266"/>
      <c r="VVO99" s="200"/>
      <c r="VVP99" s="266"/>
      <c r="VVQ99" s="261"/>
      <c r="VVR99" s="265"/>
      <c r="VVS99" s="266"/>
      <c r="VVT99" s="200"/>
      <c r="VVU99" s="266"/>
      <c r="VVV99" s="261"/>
      <c r="VVW99" s="265"/>
      <c r="VVX99" s="266"/>
      <c r="VVY99" s="200"/>
      <c r="VVZ99" s="266"/>
      <c r="VWA99" s="261"/>
      <c r="VWB99" s="265"/>
      <c r="VWC99" s="266"/>
      <c r="VWD99" s="200"/>
      <c r="VWE99" s="266"/>
      <c r="VWF99" s="261"/>
      <c r="VWG99" s="265"/>
      <c r="VWH99" s="266"/>
      <c r="VWI99" s="200"/>
      <c r="VWJ99" s="266"/>
      <c r="VWK99" s="261"/>
      <c r="VWL99" s="265"/>
      <c r="VWM99" s="266"/>
      <c r="VWN99" s="200"/>
      <c r="VWO99" s="266"/>
      <c r="VWP99" s="261"/>
      <c r="VWQ99" s="265"/>
      <c r="VWR99" s="266"/>
      <c r="VWS99" s="200"/>
      <c r="VWT99" s="266"/>
      <c r="VWU99" s="261"/>
      <c r="VWV99" s="265"/>
      <c r="VWW99" s="266"/>
      <c r="VWX99" s="200"/>
      <c r="VWY99" s="266"/>
      <c r="VWZ99" s="261"/>
      <c r="VXA99" s="265"/>
      <c r="VXB99" s="266"/>
      <c r="VXC99" s="200"/>
      <c r="VXD99" s="266"/>
      <c r="VXE99" s="261"/>
      <c r="VXF99" s="265"/>
      <c r="VXG99" s="266"/>
      <c r="VXH99" s="200"/>
      <c r="VXI99" s="266"/>
      <c r="VXJ99" s="261"/>
      <c r="VXK99" s="265"/>
      <c r="VXL99" s="266"/>
      <c r="VXM99" s="200"/>
      <c r="VXN99" s="266"/>
      <c r="VXO99" s="261"/>
      <c r="VXP99" s="265"/>
      <c r="VXQ99" s="266"/>
      <c r="VXR99" s="200"/>
      <c r="VXS99" s="266"/>
      <c r="VXT99" s="261"/>
      <c r="VXU99" s="265"/>
      <c r="VXV99" s="266"/>
      <c r="VXW99" s="200"/>
      <c r="VXX99" s="266"/>
      <c r="VXY99" s="261"/>
      <c r="VXZ99" s="265"/>
      <c r="VYA99" s="266"/>
      <c r="VYB99" s="200"/>
      <c r="VYC99" s="266"/>
      <c r="VYD99" s="261"/>
      <c r="VYE99" s="265"/>
      <c r="VYF99" s="266"/>
      <c r="VYG99" s="200"/>
      <c r="VYH99" s="266"/>
      <c r="VYI99" s="261"/>
      <c r="VYJ99" s="265"/>
      <c r="VYK99" s="266"/>
      <c r="VYL99" s="200"/>
      <c r="VYM99" s="266"/>
      <c r="VYN99" s="261"/>
      <c r="VYO99" s="265"/>
      <c r="VYP99" s="266"/>
      <c r="VYQ99" s="200"/>
      <c r="VYR99" s="266"/>
      <c r="VYS99" s="261"/>
      <c r="VYT99" s="265"/>
      <c r="VYU99" s="266"/>
      <c r="VYV99" s="200"/>
      <c r="VYW99" s="266"/>
      <c r="VYX99" s="261"/>
      <c r="VYY99" s="265"/>
      <c r="VYZ99" s="266"/>
      <c r="VZA99" s="200"/>
      <c r="VZB99" s="266"/>
      <c r="VZC99" s="261"/>
      <c r="VZD99" s="265"/>
      <c r="VZE99" s="266"/>
      <c r="VZF99" s="200"/>
      <c r="VZG99" s="266"/>
      <c r="VZH99" s="261"/>
      <c r="VZI99" s="265"/>
      <c r="VZJ99" s="266"/>
      <c r="VZK99" s="200"/>
      <c r="VZL99" s="266"/>
      <c r="VZM99" s="261"/>
      <c r="VZN99" s="265"/>
      <c r="VZO99" s="266"/>
      <c r="VZP99" s="200"/>
      <c r="VZQ99" s="266"/>
      <c r="VZR99" s="261"/>
      <c r="VZS99" s="265"/>
      <c r="VZT99" s="266"/>
      <c r="VZU99" s="200"/>
      <c r="VZV99" s="266"/>
      <c r="VZW99" s="261"/>
      <c r="VZX99" s="265"/>
      <c r="VZY99" s="266"/>
      <c r="VZZ99" s="200"/>
      <c r="WAA99" s="266"/>
      <c r="WAB99" s="261"/>
      <c r="WAC99" s="265"/>
      <c r="WAD99" s="266"/>
      <c r="WAE99" s="200"/>
      <c r="WAF99" s="266"/>
      <c r="WAG99" s="261"/>
      <c r="WAH99" s="265"/>
      <c r="WAI99" s="266"/>
      <c r="WAJ99" s="200"/>
      <c r="WAK99" s="266"/>
      <c r="WAL99" s="261"/>
      <c r="WAM99" s="265"/>
      <c r="WAN99" s="266"/>
      <c r="WAO99" s="200"/>
      <c r="WAP99" s="266"/>
      <c r="WAQ99" s="261"/>
      <c r="WAR99" s="265"/>
      <c r="WAS99" s="266"/>
      <c r="WAT99" s="200"/>
      <c r="WAU99" s="266"/>
      <c r="WAV99" s="261"/>
      <c r="WAW99" s="265"/>
      <c r="WAX99" s="266"/>
      <c r="WAY99" s="200"/>
      <c r="WAZ99" s="266"/>
      <c r="WBA99" s="261"/>
      <c r="WBB99" s="265"/>
      <c r="WBC99" s="266"/>
      <c r="WBD99" s="200"/>
      <c r="WBE99" s="266"/>
      <c r="WBF99" s="261"/>
      <c r="WBG99" s="265"/>
      <c r="WBH99" s="266"/>
      <c r="WBI99" s="200"/>
      <c r="WBJ99" s="266"/>
      <c r="WBK99" s="261"/>
      <c r="WBL99" s="265"/>
      <c r="WBM99" s="266"/>
      <c r="WBN99" s="200"/>
      <c r="WBO99" s="266"/>
      <c r="WBP99" s="261"/>
      <c r="WBQ99" s="265"/>
      <c r="WBR99" s="266"/>
      <c r="WBS99" s="200"/>
      <c r="WBT99" s="266"/>
      <c r="WBU99" s="261"/>
      <c r="WBV99" s="265"/>
      <c r="WBW99" s="266"/>
      <c r="WBX99" s="200"/>
      <c r="WBY99" s="266"/>
      <c r="WBZ99" s="261"/>
      <c r="WCA99" s="265"/>
      <c r="WCB99" s="266"/>
      <c r="WCC99" s="200"/>
      <c r="WCD99" s="266"/>
      <c r="WCE99" s="261"/>
      <c r="WCF99" s="265"/>
      <c r="WCG99" s="266"/>
      <c r="WCH99" s="200"/>
      <c r="WCI99" s="266"/>
      <c r="WCJ99" s="261"/>
      <c r="WCK99" s="265"/>
      <c r="WCL99" s="266"/>
      <c r="WCM99" s="200"/>
      <c r="WCN99" s="266"/>
      <c r="WCO99" s="261"/>
      <c r="WCP99" s="265"/>
      <c r="WCQ99" s="266"/>
      <c r="WCR99" s="200"/>
      <c r="WCS99" s="266"/>
      <c r="WCT99" s="261"/>
      <c r="WCU99" s="265"/>
      <c r="WCV99" s="266"/>
      <c r="WCW99" s="200"/>
      <c r="WCX99" s="266"/>
      <c r="WCY99" s="261"/>
      <c r="WCZ99" s="265"/>
      <c r="WDA99" s="266"/>
      <c r="WDB99" s="200"/>
      <c r="WDC99" s="266"/>
      <c r="WDD99" s="261"/>
      <c r="WDE99" s="265"/>
      <c r="WDF99" s="266"/>
      <c r="WDG99" s="200"/>
      <c r="WDH99" s="266"/>
      <c r="WDI99" s="261"/>
      <c r="WDJ99" s="265"/>
      <c r="WDK99" s="266"/>
      <c r="WDL99" s="200"/>
      <c r="WDM99" s="266"/>
      <c r="WDN99" s="261"/>
      <c r="WDO99" s="265"/>
      <c r="WDP99" s="266"/>
      <c r="WDQ99" s="200"/>
      <c r="WDR99" s="266"/>
      <c r="WDS99" s="261"/>
      <c r="WDT99" s="265"/>
      <c r="WDU99" s="266"/>
      <c r="WDV99" s="200"/>
      <c r="WDW99" s="266"/>
      <c r="WDX99" s="261"/>
      <c r="WDY99" s="265"/>
      <c r="WDZ99" s="266"/>
      <c r="WEA99" s="200"/>
      <c r="WEB99" s="266"/>
      <c r="WEC99" s="261"/>
      <c r="WED99" s="265"/>
      <c r="WEE99" s="266"/>
      <c r="WEF99" s="200"/>
      <c r="WEG99" s="266"/>
      <c r="WEH99" s="261"/>
      <c r="WEI99" s="265"/>
      <c r="WEJ99" s="266"/>
      <c r="WEK99" s="200"/>
      <c r="WEL99" s="266"/>
      <c r="WEM99" s="261"/>
      <c r="WEN99" s="265"/>
      <c r="WEO99" s="266"/>
      <c r="WEP99" s="200"/>
      <c r="WEQ99" s="266"/>
      <c r="WER99" s="261"/>
      <c r="WES99" s="265"/>
      <c r="WET99" s="266"/>
      <c r="WEU99" s="200"/>
      <c r="WEV99" s="266"/>
      <c r="WEW99" s="261"/>
      <c r="WEX99" s="265"/>
      <c r="WEY99" s="266"/>
      <c r="WEZ99" s="200"/>
      <c r="WFA99" s="266"/>
      <c r="WFB99" s="261"/>
      <c r="WFC99" s="265"/>
      <c r="WFD99" s="266"/>
      <c r="WFE99" s="200"/>
      <c r="WFF99" s="266"/>
      <c r="WFG99" s="261"/>
      <c r="WFH99" s="265"/>
      <c r="WFI99" s="266"/>
      <c r="WFJ99" s="200"/>
      <c r="WFK99" s="266"/>
      <c r="WFL99" s="261"/>
      <c r="WFM99" s="265"/>
      <c r="WFN99" s="266"/>
      <c r="WFO99" s="200"/>
      <c r="WFP99" s="266"/>
      <c r="WFQ99" s="261"/>
      <c r="WFR99" s="265"/>
      <c r="WFS99" s="266"/>
      <c r="WFT99" s="200"/>
      <c r="WFU99" s="266"/>
      <c r="WFV99" s="261"/>
      <c r="WFW99" s="265"/>
      <c r="WFX99" s="266"/>
      <c r="WFY99" s="200"/>
      <c r="WFZ99" s="266"/>
      <c r="WGA99" s="261"/>
      <c r="WGB99" s="265"/>
      <c r="WGC99" s="266"/>
      <c r="WGD99" s="200"/>
      <c r="WGE99" s="266"/>
      <c r="WGF99" s="261"/>
      <c r="WGG99" s="265"/>
      <c r="WGH99" s="266"/>
      <c r="WGI99" s="200"/>
      <c r="WGJ99" s="266"/>
      <c r="WGK99" s="261"/>
      <c r="WGL99" s="265"/>
      <c r="WGM99" s="266"/>
      <c r="WGN99" s="200"/>
      <c r="WGO99" s="266"/>
      <c r="WGP99" s="261"/>
      <c r="WGQ99" s="265"/>
      <c r="WGR99" s="266"/>
      <c r="WGS99" s="200"/>
      <c r="WGT99" s="266"/>
      <c r="WGU99" s="261"/>
      <c r="WGV99" s="265"/>
      <c r="WGW99" s="266"/>
      <c r="WGX99" s="200"/>
      <c r="WGY99" s="266"/>
      <c r="WGZ99" s="261"/>
      <c r="WHA99" s="265"/>
      <c r="WHB99" s="266"/>
      <c r="WHC99" s="200"/>
      <c r="WHD99" s="266"/>
      <c r="WHE99" s="261"/>
      <c r="WHF99" s="265"/>
      <c r="WHG99" s="266"/>
      <c r="WHH99" s="200"/>
      <c r="WHI99" s="266"/>
      <c r="WHJ99" s="261"/>
      <c r="WHK99" s="265"/>
      <c r="WHL99" s="266"/>
      <c r="WHM99" s="200"/>
      <c r="WHN99" s="266"/>
      <c r="WHO99" s="261"/>
      <c r="WHP99" s="265"/>
      <c r="WHQ99" s="266"/>
      <c r="WHR99" s="200"/>
      <c r="WHS99" s="266"/>
      <c r="WHT99" s="261"/>
      <c r="WHU99" s="265"/>
      <c r="WHV99" s="266"/>
      <c r="WHW99" s="200"/>
      <c r="WHX99" s="266"/>
      <c r="WHY99" s="261"/>
      <c r="WHZ99" s="265"/>
      <c r="WIA99" s="266"/>
      <c r="WIB99" s="200"/>
      <c r="WIC99" s="266"/>
      <c r="WID99" s="261"/>
      <c r="WIE99" s="265"/>
      <c r="WIF99" s="266"/>
      <c r="WIG99" s="200"/>
      <c r="WIH99" s="266"/>
      <c r="WII99" s="261"/>
      <c r="WIJ99" s="265"/>
      <c r="WIK99" s="266"/>
      <c r="WIL99" s="200"/>
      <c r="WIM99" s="266"/>
      <c r="WIN99" s="261"/>
      <c r="WIO99" s="265"/>
      <c r="WIP99" s="266"/>
      <c r="WIQ99" s="200"/>
      <c r="WIR99" s="266"/>
      <c r="WIS99" s="261"/>
      <c r="WIT99" s="265"/>
      <c r="WIU99" s="266"/>
      <c r="WIV99" s="200"/>
      <c r="WIW99" s="266"/>
      <c r="WIX99" s="261"/>
      <c r="WIY99" s="265"/>
      <c r="WIZ99" s="266"/>
      <c r="WJA99" s="200"/>
      <c r="WJB99" s="266"/>
      <c r="WJC99" s="261"/>
      <c r="WJD99" s="265"/>
      <c r="WJE99" s="266"/>
      <c r="WJF99" s="200"/>
      <c r="WJG99" s="266"/>
      <c r="WJH99" s="261"/>
      <c r="WJI99" s="265"/>
      <c r="WJJ99" s="266"/>
      <c r="WJK99" s="200"/>
      <c r="WJL99" s="266"/>
      <c r="WJM99" s="261"/>
      <c r="WJN99" s="265"/>
      <c r="WJO99" s="266"/>
      <c r="WJP99" s="200"/>
      <c r="WJQ99" s="266"/>
      <c r="WJR99" s="261"/>
      <c r="WJS99" s="265"/>
      <c r="WJT99" s="266"/>
      <c r="WJU99" s="200"/>
      <c r="WJV99" s="266"/>
      <c r="WJW99" s="261"/>
      <c r="WJX99" s="265"/>
      <c r="WJY99" s="266"/>
      <c r="WJZ99" s="200"/>
      <c r="WKA99" s="266"/>
      <c r="WKB99" s="261"/>
      <c r="WKC99" s="265"/>
      <c r="WKD99" s="266"/>
      <c r="WKE99" s="200"/>
      <c r="WKF99" s="266"/>
      <c r="WKG99" s="261"/>
      <c r="WKH99" s="265"/>
      <c r="WKI99" s="266"/>
      <c r="WKJ99" s="200"/>
      <c r="WKK99" s="266"/>
      <c r="WKL99" s="261"/>
      <c r="WKM99" s="265"/>
      <c r="WKN99" s="266"/>
      <c r="WKO99" s="200"/>
      <c r="WKP99" s="266"/>
      <c r="WKQ99" s="261"/>
      <c r="WKR99" s="265"/>
      <c r="WKS99" s="266"/>
      <c r="WKT99" s="200"/>
      <c r="WKU99" s="266"/>
      <c r="WKV99" s="261"/>
      <c r="WKW99" s="265"/>
      <c r="WKX99" s="266"/>
      <c r="WKY99" s="200"/>
      <c r="WKZ99" s="266"/>
      <c r="WLA99" s="261"/>
      <c r="WLB99" s="265"/>
      <c r="WLC99" s="266"/>
      <c r="WLD99" s="200"/>
      <c r="WLE99" s="266"/>
      <c r="WLF99" s="261"/>
      <c r="WLG99" s="265"/>
      <c r="WLH99" s="266"/>
      <c r="WLI99" s="200"/>
      <c r="WLJ99" s="266"/>
      <c r="WLK99" s="261"/>
      <c r="WLL99" s="265"/>
      <c r="WLM99" s="266"/>
      <c r="WLN99" s="200"/>
      <c r="WLO99" s="266"/>
      <c r="WLP99" s="261"/>
      <c r="WLQ99" s="265"/>
      <c r="WLR99" s="266"/>
      <c r="WLS99" s="200"/>
      <c r="WLT99" s="266"/>
      <c r="WLU99" s="261"/>
      <c r="WLV99" s="265"/>
      <c r="WLW99" s="266"/>
      <c r="WLX99" s="200"/>
      <c r="WLY99" s="266"/>
      <c r="WLZ99" s="261"/>
      <c r="WMA99" s="265"/>
      <c r="WMB99" s="266"/>
      <c r="WMC99" s="200"/>
      <c r="WMD99" s="266"/>
      <c r="WME99" s="261"/>
      <c r="WMF99" s="265"/>
      <c r="WMG99" s="266"/>
      <c r="WMH99" s="200"/>
      <c r="WMI99" s="266"/>
      <c r="WMJ99" s="261"/>
      <c r="WMK99" s="265"/>
      <c r="WML99" s="266"/>
      <c r="WMM99" s="200"/>
      <c r="WMN99" s="266"/>
      <c r="WMO99" s="261"/>
      <c r="WMP99" s="265"/>
      <c r="WMQ99" s="266"/>
      <c r="WMR99" s="200"/>
      <c r="WMS99" s="266"/>
      <c r="WMT99" s="261"/>
      <c r="WMU99" s="265"/>
      <c r="WMV99" s="266"/>
      <c r="WMW99" s="200"/>
      <c r="WMX99" s="266"/>
      <c r="WMY99" s="261"/>
      <c r="WMZ99" s="265"/>
      <c r="WNA99" s="266"/>
      <c r="WNB99" s="200"/>
      <c r="WNC99" s="266"/>
      <c r="WND99" s="261"/>
      <c r="WNE99" s="265"/>
      <c r="WNF99" s="266"/>
      <c r="WNG99" s="200"/>
      <c r="WNH99" s="266"/>
      <c r="WNI99" s="261"/>
      <c r="WNJ99" s="265"/>
      <c r="WNK99" s="266"/>
      <c r="WNL99" s="200"/>
      <c r="WNM99" s="266"/>
      <c r="WNN99" s="261"/>
      <c r="WNO99" s="265"/>
      <c r="WNP99" s="266"/>
      <c r="WNQ99" s="200"/>
      <c r="WNR99" s="266"/>
      <c r="WNS99" s="261"/>
      <c r="WNT99" s="265"/>
      <c r="WNU99" s="266"/>
      <c r="WNV99" s="200"/>
      <c r="WNW99" s="266"/>
      <c r="WNX99" s="261"/>
      <c r="WNY99" s="265"/>
      <c r="WNZ99" s="266"/>
      <c r="WOA99" s="200"/>
      <c r="WOB99" s="266"/>
      <c r="WOC99" s="261"/>
      <c r="WOD99" s="265"/>
      <c r="WOE99" s="266"/>
      <c r="WOF99" s="200"/>
      <c r="WOG99" s="266"/>
      <c r="WOH99" s="261"/>
      <c r="WOI99" s="265"/>
      <c r="WOJ99" s="266"/>
      <c r="WOK99" s="200"/>
      <c r="WOL99" s="266"/>
      <c r="WOM99" s="261"/>
      <c r="WON99" s="265"/>
      <c r="WOO99" s="266"/>
      <c r="WOP99" s="200"/>
      <c r="WOQ99" s="266"/>
      <c r="WOR99" s="261"/>
      <c r="WOS99" s="265"/>
      <c r="WOT99" s="266"/>
      <c r="WOU99" s="200"/>
      <c r="WOV99" s="266"/>
      <c r="WOW99" s="261"/>
      <c r="WOX99" s="265"/>
      <c r="WOY99" s="266"/>
      <c r="WOZ99" s="200"/>
      <c r="WPA99" s="266"/>
      <c r="WPB99" s="261"/>
      <c r="WPC99" s="265"/>
      <c r="WPD99" s="266"/>
      <c r="WPE99" s="200"/>
      <c r="WPF99" s="266"/>
      <c r="WPG99" s="261"/>
      <c r="WPH99" s="265"/>
      <c r="WPI99" s="266"/>
      <c r="WPJ99" s="200"/>
      <c r="WPK99" s="266"/>
      <c r="WPL99" s="261"/>
      <c r="WPM99" s="265"/>
      <c r="WPN99" s="266"/>
      <c r="WPO99" s="200"/>
      <c r="WPP99" s="266"/>
      <c r="WPQ99" s="261"/>
      <c r="WPR99" s="265"/>
      <c r="WPS99" s="266"/>
      <c r="WPT99" s="200"/>
      <c r="WPU99" s="266"/>
      <c r="WPV99" s="261"/>
      <c r="WPW99" s="265"/>
      <c r="WPX99" s="266"/>
      <c r="WPY99" s="200"/>
      <c r="WPZ99" s="266"/>
      <c r="WQA99" s="261"/>
      <c r="WQB99" s="265"/>
      <c r="WQC99" s="266"/>
      <c r="WQD99" s="200"/>
      <c r="WQE99" s="266"/>
      <c r="WQF99" s="261"/>
      <c r="WQG99" s="265"/>
      <c r="WQH99" s="266"/>
      <c r="WQI99" s="200"/>
      <c r="WQJ99" s="266"/>
      <c r="WQK99" s="261"/>
      <c r="WQL99" s="265"/>
      <c r="WQM99" s="266"/>
      <c r="WQN99" s="200"/>
      <c r="WQO99" s="266"/>
      <c r="WQP99" s="261"/>
      <c r="WQQ99" s="265"/>
      <c r="WQR99" s="266"/>
      <c r="WQS99" s="200"/>
      <c r="WQT99" s="266"/>
      <c r="WQU99" s="261"/>
      <c r="WQV99" s="265"/>
      <c r="WQW99" s="266"/>
      <c r="WQX99" s="200"/>
      <c r="WQY99" s="266"/>
      <c r="WQZ99" s="261"/>
      <c r="WRA99" s="265"/>
      <c r="WRB99" s="266"/>
      <c r="WRC99" s="200"/>
      <c r="WRD99" s="266"/>
      <c r="WRE99" s="261"/>
      <c r="WRF99" s="265"/>
      <c r="WRG99" s="266"/>
      <c r="WRH99" s="200"/>
      <c r="WRI99" s="266"/>
      <c r="WRJ99" s="261"/>
      <c r="WRK99" s="265"/>
      <c r="WRL99" s="266"/>
      <c r="WRM99" s="200"/>
      <c r="WRN99" s="266"/>
      <c r="WRO99" s="261"/>
      <c r="WRP99" s="265"/>
      <c r="WRQ99" s="266"/>
      <c r="WRR99" s="200"/>
      <c r="WRS99" s="266"/>
      <c r="WRT99" s="261"/>
      <c r="WRU99" s="265"/>
      <c r="WRV99" s="266"/>
      <c r="WRW99" s="200"/>
      <c r="WRX99" s="266"/>
      <c r="WRY99" s="261"/>
      <c r="WRZ99" s="265"/>
      <c r="WSA99" s="266"/>
      <c r="WSB99" s="200"/>
      <c r="WSC99" s="266"/>
      <c r="WSD99" s="261"/>
      <c r="WSE99" s="265"/>
      <c r="WSF99" s="266"/>
      <c r="WSG99" s="200"/>
      <c r="WSH99" s="266"/>
      <c r="WSI99" s="261"/>
      <c r="WSJ99" s="265"/>
      <c r="WSK99" s="266"/>
      <c r="WSL99" s="200"/>
      <c r="WSM99" s="266"/>
      <c r="WSN99" s="261"/>
      <c r="WSO99" s="265"/>
      <c r="WSP99" s="266"/>
      <c r="WSQ99" s="200"/>
      <c r="WSR99" s="266"/>
      <c r="WSS99" s="261"/>
      <c r="WST99" s="265"/>
      <c r="WSU99" s="266"/>
      <c r="WSV99" s="200"/>
      <c r="WSW99" s="266"/>
      <c r="WSX99" s="261"/>
      <c r="WSY99" s="265"/>
      <c r="WSZ99" s="266"/>
      <c r="WTA99" s="200"/>
      <c r="WTB99" s="266"/>
      <c r="WTC99" s="261"/>
      <c r="WTD99" s="265"/>
      <c r="WTE99" s="266"/>
      <c r="WTF99" s="200"/>
      <c r="WTG99" s="266"/>
      <c r="WTH99" s="261"/>
      <c r="WTI99" s="265"/>
      <c r="WTJ99" s="266"/>
      <c r="WTK99" s="200"/>
      <c r="WTL99" s="266"/>
      <c r="WTM99" s="261"/>
      <c r="WTN99" s="265"/>
      <c r="WTO99" s="266"/>
      <c r="WTP99" s="200"/>
      <c r="WTQ99" s="266"/>
      <c r="WTR99" s="261"/>
      <c r="WTS99" s="265"/>
      <c r="WTT99" s="266"/>
      <c r="WTU99" s="200"/>
      <c r="WTV99" s="266"/>
      <c r="WTW99" s="261"/>
      <c r="WTX99" s="265"/>
      <c r="WTY99" s="266"/>
      <c r="WTZ99" s="200"/>
      <c r="WUA99" s="266"/>
      <c r="WUB99" s="261"/>
      <c r="WUC99" s="265"/>
      <c r="WUD99" s="266"/>
      <c r="WUE99" s="200"/>
      <c r="WUF99" s="266"/>
      <c r="WUG99" s="261"/>
      <c r="WUH99" s="265"/>
      <c r="WUI99" s="266"/>
      <c r="WUJ99" s="200"/>
      <c r="WUK99" s="266"/>
      <c r="WUL99" s="261"/>
      <c r="WUM99" s="265"/>
      <c r="WUN99" s="266"/>
      <c r="WUO99" s="200"/>
      <c r="WUP99" s="266"/>
      <c r="WUQ99" s="261"/>
      <c r="WUR99" s="265"/>
      <c r="WUS99" s="266"/>
      <c r="WUT99" s="200"/>
      <c r="WUU99" s="266"/>
      <c r="WUV99" s="261"/>
      <c r="WUW99" s="265"/>
      <c r="WUX99" s="266"/>
      <c r="WUY99" s="200"/>
      <c r="WUZ99" s="266"/>
      <c r="WVA99" s="261"/>
      <c r="WVB99" s="265"/>
      <c r="WVC99" s="266"/>
      <c r="WVD99" s="200"/>
      <c r="WVE99" s="266"/>
      <c r="WVF99" s="261"/>
      <c r="WVG99" s="265"/>
      <c r="WVH99" s="266"/>
      <c r="WVI99" s="200"/>
      <c r="WVJ99" s="266"/>
      <c r="WVK99" s="261"/>
      <c r="WVL99" s="265"/>
      <c r="WVM99" s="266"/>
      <c r="WVN99" s="200"/>
      <c r="WVO99" s="266"/>
      <c r="WVP99" s="261"/>
      <c r="WVQ99" s="265"/>
      <c r="WVR99" s="266"/>
      <c r="WVS99" s="200"/>
      <c r="WVT99" s="266"/>
      <c r="WVU99" s="261"/>
      <c r="WVV99" s="265"/>
      <c r="WVW99" s="266"/>
      <c r="WVX99" s="200"/>
      <c r="WVY99" s="266"/>
      <c r="WVZ99" s="261"/>
      <c r="WWA99" s="265"/>
      <c r="WWB99" s="266"/>
      <c r="WWC99" s="200"/>
      <c r="WWD99" s="266"/>
      <c r="WWE99" s="261"/>
      <c r="WWF99" s="265"/>
      <c r="WWG99" s="266"/>
      <c r="WWH99" s="200"/>
      <c r="WWI99" s="266"/>
      <c r="WWJ99" s="261"/>
      <c r="WWK99" s="265"/>
      <c r="WWL99" s="266"/>
      <c r="WWM99" s="200"/>
      <c r="WWN99" s="266"/>
      <c r="WWO99" s="261"/>
      <c r="WWP99" s="265"/>
      <c r="WWQ99" s="266"/>
      <c r="WWR99" s="200"/>
      <c r="WWS99" s="266"/>
      <c r="WWT99" s="261"/>
      <c r="WWU99" s="265"/>
      <c r="WWV99" s="266"/>
      <c r="WWW99" s="200"/>
      <c r="WWX99" s="266"/>
      <c r="WWY99" s="261"/>
      <c r="WWZ99" s="265"/>
      <c r="WXA99" s="266"/>
      <c r="WXB99" s="200"/>
      <c r="WXC99" s="266"/>
      <c r="WXD99" s="261"/>
      <c r="WXE99" s="265"/>
      <c r="WXF99" s="266"/>
      <c r="WXG99" s="200"/>
      <c r="WXH99" s="266"/>
      <c r="WXI99" s="261"/>
      <c r="WXJ99" s="265"/>
      <c r="WXK99" s="266"/>
      <c r="WXL99" s="200"/>
      <c r="WXM99" s="266"/>
      <c r="WXN99" s="261"/>
      <c r="WXO99" s="265"/>
      <c r="WXP99" s="266"/>
      <c r="WXQ99" s="200"/>
      <c r="WXR99" s="266"/>
      <c r="WXS99" s="261"/>
      <c r="WXT99" s="265"/>
      <c r="WXU99" s="266"/>
      <c r="WXV99" s="200"/>
      <c r="WXW99" s="266"/>
      <c r="WXX99" s="261"/>
      <c r="WXY99" s="265"/>
      <c r="WXZ99" s="266"/>
      <c r="WYA99" s="200"/>
      <c r="WYB99" s="266"/>
      <c r="WYC99" s="261"/>
      <c r="WYD99" s="265"/>
      <c r="WYE99" s="266"/>
      <c r="WYF99" s="200"/>
      <c r="WYG99" s="266"/>
      <c r="WYH99" s="261"/>
      <c r="WYI99" s="265"/>
      <c r="WYJ99" s="266"/>
      <c r="WYK99" s="200"/>
      <c r="WYL99" s="266"/>
      <c r="WYM99" s="261"/>
      <c r="WYN99" s="265"/>
      <c r="WYO99" s="266"/>
      <c r="WYP99" s="200"/>
      <c r="WYQ99" s="266"/>
      <c r="WYR99" s="261"/>
      <c r="WYS99" s="265"/>
      <c r="WYT99" s="266"/>
      <c r="WYU99" s="200"/>
      <c r="WYV99" s="266"/>
      <c r="WYW99" s="261"/>
      <c r="WYX99" s="265"/>
      <c r="WYY99" s="266"/>
      <c r="WYZ99" s="200"/>
      <c r="WZA99" s="266"/>
      <c r="WZB99" s="261"/>
      <c r="WZC99" s="265"/>
      <c r="WZD99" s="266"/>
      <c r="WZE99" s="200"/>
      <c r="WZF99" s="266"/>
      <c r="WZG99" s="261"/>
      <c r="WZH99" s="265"/>
      <c r="WZI99" s="266"/>
      <c r="WZJ99" s="200"/>
      <c r="WZK99" s="266"/>
      <c r="WZL99" s="261"/>
      <c r="WZM99" s="265"/>
      <c r="WZN99" s="266"/>
      <c r="WZO99" s="200"/>
      <c r="WZP99" s="266"/>
      <c r="WZQ99" s="261"/>
      <c r="WZR99" s="265"/>
      <c r="WZS99" s="266"/>
      <c r="WZT99" s="200"/>
      <c r="WZU99" s="266"/>
      <c r="WZV99" s="261"/>
      <c r="WZW99" s="265"/>
      <c r="WZX99" s="266"/>
      <c r="WZY99" s="200"/>
      <c r="WZZ99" s="266"/>
      <c r="XAA99" s="261"/>
      <c r="XAB99" s="265"/>
      <c r="XAC99" s="266"/>
      <c r="XAD99" s="200"/>
      <c r="XAE99" s="266"/>
      <c r="XAF99" s="261"/>
      <c r="XAG99" s="265"/>
      <c r="XAH99" s="266"/>
      <c r="XAI99" s="200"/>
      <c r="XAJ99" s="266"/>
      <c r="XAK99" s="261"/>
      <c r="XAL99" s="265"/>
      <c r="XAM99" s="266"/>
      <c r="XAN99" s="200"/>
      <c r="XAO99" s="266"/>
      <c r="XAP99" s="261"/>
      <c r="XAQ99" s="265"/>
      <c r="XAR99" s="266"/>
      <c r="XAS99" s="200"/>
      <c r="XAT99" s="266"/>
      <c r="XAU99" s="261"/>
      <c r="XAV99" s="265"/>
      <c r="XAW99" s="266"/>
      <c r="XAX99" s="200"/>
      <c r="XAY99" s="266"/>
      <c r="XAZ99" s="261"/>
      <c r="XBA99" s="265"/>
      <c r="XBB99" s="266"/>
      <c r="XBC99" s="200"/>
      <c r="XBD99" s="266"/>
      <c r="XBE99" s="261"/>
      <c r="XBF99" s="265"/>
      <c r="XBG99" s="266"/>
      <c r="XBH99" s="200"/>
      <c r="XBI99" s="266"/>
      <c r="XBJ99" s="261"/>
      <c r="XBK99" s="265"/>
      <c r="XBL99" s="266"/>
      <c r="XBM99" s="200"/>
      <c r="XBN99" s="266"/>
      <c r="XBO99" s="261"/>
      <c r="XBP99" s="265"/>
      <c r="XBQ99" s="266"/>
      <c r="XBR99" s="200"/>
      <c r="XBS99" s="266"/>
      <c r="XBT99" s="261"/>
      <c r="XBU99" s="265"/>
      <c r="XBV99" s="266"/>
      <c r="XBW99" s="200"/>
      <c r="XBX99" s="266"/>
      <c r="XBY99" s="261"/>
      <c r="XBZ99" s="265"/>
      <c r="XCA99" s="266"/>
      <c r="XCB99" s="200"/>
      <c r="XCC99" s="266"/>
      <c r="XCD99" s="261"/>
      <c r="XCE99" s="265"/>
      <c r="XCF99" s="266"/>
      <c r="XCG99" s="200"/>
      <c r="XCH99" s="266"/>
      <c r="XCI99" s="261"/>
      <c r="XCJ99" s="265"/>
      <c r="XCK99" s="266"/>
      <c r="XCL99" s="200"/>
      <c r="XCM99" s="266"/>
      <c r="XCN99" s="261"/>
      <c r="XCO99" s="265"/>
      <c r="XCP99" s="266"/>
      <c r="XCQ99" s="200"/>
      <c r="XCR99" s="266"/>
      <c r="XCS99" s="261"/>
      <c r="XCT99" s="265"/>
      <c r="XCU99" s="266"/>
      <c r="XCV99" s="200"/>
      <c r="XCW99" s="266"/>
      <c r="XCX99" s="261"/>
      <c r="XCY99" s="265"/>
      <c r="XCZ99" s="266"/>
      <c r="XDA99" s="200"/>
      <c r="XDB99" s="266"/>
      <c r="XDC99" s="261"/>
      <c r="XDD99" s="265"/>
      <c r="XDE99" s="266"/>
      <c r="XDF99" s="200"/>
      <c r="XDG99" s="266"/>
      <c r="XDH99" s="261"/>
      <c r="XDI99" s="265"/>
      <c r="XDJ99" s="266"/>
      <c r="XDK99" s="200"/>
      <c r="XDL99" s="266"/>
      <c r="XDM99" s="261"/>
      <c r="XDN99" s="265"/>
      <c r="XDO99" s="266"/>
      <c r="XDP99" s="200"/>
      <c r="XDQ99" s="266"/>
      <c r="XDR99" s="261"/>
      <c r="XDS99" s="265"/>
      <c r="XDT99" s="266"/>
      <c r="XDU99" s="200"/>
      <c r="XDV99" s="266"/>
      <c r="XDW99" s="261"/>
      <c r="XDX99" s="265"/>
      <c r="XDY99" s="266"/>
      <c r="XDZ99" s="200"/>
      <c r="XEA99" s="266"/>
      <c r="XEB99" s="261"/>
      <c r="XEC99" s="265"/>
      <c r="XED99" s="266"/>
      <c r="XEE99" s="200"/>
      <c r="XEF99" s="266"/>
      <c r="XEG99" s="261"/>
      <c r="XEH99" s="265"/>
      <c r="XEI99" s="266"/>
      <c r="XEJ99" s="200"/>
      <c r="XEK99" s="266"/>
      <c r="XEL99" s="261"/>
      <c r="XEM99" s="265"/>
      <c r="XEN99" s="266"/>
      <c r="XEO99" s="200"/>
      <c r="XEP99" s="266"/>
      <c r="XEQ99" s="261"/>
      <c r="XER99" s="265"/>
      <c r="XES99" s="266"/>
      <c r="XET99" s="200"/>
      <c r="XEU99" s="266"/>
      <c r="XEV99" s="261"/>
      <c r="XEW99" s="265"/>
      <c r="XEX99" s="266"/>
      <c r="XEY99" s="200"/>
      <c r="XEZ99" s="266"/>
      <c r="XFA99" s="261"/>
      <c r="XFB99" s="265"/>
      <c r="XFC99" s="266"/>
      <c r="XFD99" s="200"/>
    </row>
    <row r="100" spans="1:16384" s="199" customFormat="1" x14ac:dyDescent="0.25">
      <c r="A100" s="261"/>
      <c r="B100" s="258"/>
      <c r="C100" s="259"/>
      <c r="D100" s="258"/>
      <c r="E100" s="259"/>
    </row>
    <row r="101" spans="1:16384" s="199" customFormat="1" x14ac:dyDescent="0.25">
      <c r="A101" s="274"/>
      <c r="B101" s="260"/>
      <c r="C101" s="212"/>
      <c r="D101" s="260"/>
      <c r="E101" s="212"/>
    </row>
    <row r="102" spans="1:16384" s="199" customFormat="1" x14ac:dyDescent="0.25">
      <c r="A102" s="234"/>
      <c r="B102" s="235" t="s">
        <v>2311</v>
      </c>
      <c r="C102" s="235" t="s">
        <v>2312</v>
      </c>
      <c r="D102" s="236" t="s">
        <v>2313</v>
      </c>
      <c r="E102" s="235" t="s">
        <v>2314</v>
      </c>
    </row>
    <row r="103" spans="1:16384" s="199" customFormat="1" x14ac:dyDescent="0.25">
      <c r="A103" s="166" t="s">
        <v>2355</v>
      </c>
      <c r="B103" s="260">
        <v>4014553454.6100001</v>
      </c>
      <c r="C103" s="212">
        <v>0.89901720612214076</v>
      </c>
      <c r="D103" s="260">
        <v>1545</v>
      </c>
      <c r="E103" s="212">
        <v>0.90669014084507038</v>
      </c>
    </row>
    <row r="104" spans="1:16384" s="199" customFormat="1" x14ac:dyDescent="0.25">
      <c r="A104" s="166" t="s">
        <v>2356</v>
      </c>
      <c r="B104" s="260">
        <v>139825817.96000001</v>
      </c>
      <c r="C104" s="212">
        <v>3.1312527688924278E-2</v>
      </c>
      <c r="D104" s="260">
        <v>37</v>
      </c>
      <c r="E104" s="212">
        <v>2.171361502347418E-2</v>
      </c>
    </row>
    <row r="105" spans="1:16384" s="199" customFormat="1" x14ac:dyDescent="0.25">
      <c r="A105" s="166" t="s">
        <v>2357</v>
      </c>
      <c r="B105" s="260">
        <v>95196123.219999984</v>
      </c>
      <c r="C105" s="212">
        <v>2.1318174909995692E-2</v>
      </c>
      <c r="D105" s="260">
        <v>36</v>
      </c>
      <c r="E105" s="212">
        <v>2.1126760563380281E-2</v>
      </c>
    </row>
    <row r="106" spans="1:16384" s="199" customFormat="1" x14ac:dyDescent="0.25">
      <c r="A106" s="166" t="s">
        <v>2359</v>
      </c>
      <c r="B106" s="260">
        <v>81992320.450000018</v>
      </c>
      <c r="C106" s="212">
        <v>1.8361321548673013E-2</v>
      </c>
      <c r="D106" s="260">
        <v>33</v>
      </c>
      <c r="E106" s="212">
        <v>1.936619718309859E-2</v>
      </c>
    </row>
    <row r="107" spans="1:16384" s="199" customFormat="1" x14ac:dyDescent="0.25">
      <c r="A107" s="166" t="s">
        <v>2358</v>
      </c>
      <c r="B107" s="260">
        <v>42031298.369999997</v>
      </c>
      <c r="C107" s="212">
        <v>9.412469122036974E-3</v>
      </c>
      <c r="D107" s="260">
        <v>12</v>
      </c>
      <c r="E107" s="212">
        <v>7.0422535211267607E-3</v>
      </c>
    </row>
    <row r="108" spans="1:16384" s="199" customFormat="1" x14ac:dyDescent="0.25">
      <c r="A108" s="166" t="s">
        <v>2362</v>
      </c>
      <c r="B108" s="260">
        <v>27395900.199999996</v>
      </c>
      <c r="C108" s="212">
        <v>6.135024962420796E-3</v>
      </c>
      <c r="D108" s="260">
        <v>15</v>
      </c>
      <c r="E108" s="212">
        <v>8.8028169014084511E-3</v>
      </c>
    </row>
    <row r="109" spans="1:16384" s="199" customFormat="1" x14ac:dyDescent="0.25">
      <c r="A109" s="166" t="s">
        <v>2361</v>
      </c>
      <c r="B109" s="260">
        <v>20260214.670000002</v>
      </c>
      <c r="C109" s="212">
        <v>4.5370629122256055E-3</v>
      </c>
      <c r="D109" s="260">
        <v>4</v>
      </c>
      <c r="E109" s="212">
        <v>2.3474178403755869E-3</v>
      </c>
    </row>
    <row r="110" spans="1:16384" s="199" customFormat="1" x14ac:dyDescent="0.25">
      <c r="A110" s="166" t="s">
        <v>2364</v>
      </c>
      <c r="B110" s="260">
        <v>16107742.48</v>
      </c>
      <c r="C110" s="212">
        <v>3.6071602495852968E-3</v>
      </c>
      <c r="D110" s="260">
        <v>5</v>
      </c>
      <c r="E110" s="212">
        <v>2.9342723004694834E-3</v>
      </c>
    </row>
    <row r="111" spans="1:16384" s="199" customFormat="1" x14ac:dyDescent="0.25">
      <c r="A111" s="166" t="s">
        <v>2360</v>
      </c>
      <c r="B111" s="260">
        <v>11907654.23</v>
      </c>
      <c r="C111" s="212">
        <v>2.6665944689390274E-3</v>
      </c>
      <c r="D111" s="260">
        <v>4</v>
      </c>
      <c r="E111" s="212">
        <v>2.3474178403755869E-3</v>
      </c>
    </row>
    <row r="112" spans="1:16384" s="199" customFormat="1" x14ac:dyDescent="0.25">
      <c r="A112" s="166" t="s">
        <v>2363</v>
      </c>
      <c r="B112" s="260">
        <v>7605607.46</v>
      </c>
      <c r="C112" s="212">
        <v>1.7031961454390841E-3</v>
      </c>
      <c r="D112" s="260">
        <v>5</v>
      </c>
      <c r="E112" s="212">
        <v>2.9342723004694834E-3</v>
      </c>
    </row>
    <row r="113" spans="1:16384" s="199" customFormat="1" x14ac:dyDescent="0.25">
      <c r="A113" s="166" t="s">
        <v>2366</v>
      </c>
      <c r="B113" s="260">
        <v>4294485.17</v>
      </c>
      <c r="C113" s="212">
        <v>9.6170498236432906E-4</v>
      </c>
      <c r="D113" s="260">
        <v>3</v>
      </c>
      <c r="E113" s="212">
        <v>1.7605633802816902E-3</v>
      </c>
    </row>
    <row r="114" spans="1:16384" s="199" customFormat="1" x14ac:dyDescent="0.25">
      <c r="A114" s="166" t="s">
        <v>2365</v>
      </c>
      <c r="B114" s="275">
        <v>2627198.46</v>
      </c>
      <c r="C114" s="212">
        <v>5.883335833342492E-4</v>
      </c>
      <c r="D114" s="260">
        <v>3</v>
      </c>
      <c r="E114" s="212">
        <v>1.7605633802816902E-3</v>
      </c>
      <c r="F114" s="261"/>
      <c r="G114" s="265"/>
      <c r="H114" s="266"/>
      <c r="I114" s="200"/>
      <c r="J114" s="266"/>
      <c r="K114" s="261"/>
      <c r="L114" s="265"/>
      <c r="M114" s="266"/>
      <c r="N114" s="200"/>
      <c r="O114" s="266"/>
      <c r="P114" s="261"/>
      <c r="Q114" s="265"/>
      <c r="R114" s="266"/>
      <c r="S114" s="200"/>
      <c r="T114" s="266"/>
      <c r="U114" s="261"/>
      <c r="V114" s="265"/>
      <c r="W114" s="266"/>
      <c r="X114" s="200"/>
      <c r="Y114" s="266"/>
      <c r="Z114" s="261"/>
      <c r="AA114" s="265"/>
      <c r="AB114" s="266"/>
      <c r="AC114" s="200"/>
      <c r="AD114" s="266"/>
      <c r="AE114" s="261"/>
      <c r="AF114" s="265"/>
      <c r="AG114" s="266"/>
      <c r="AH114" s="200"/>
      <c r="AI114" s="266"/>
      <c r="AJ114" s="261"/>
      <c r="AK114" s="265"/>
      <c r="AL114" s="266"/>
      <c r="AM114" s="200"/>
      <c r="AN114" s="266"/>
      <c r="AO114" s="261"/>
      <c r="AP114" s="265"/>
      <c r="AQ114" s="266"/>
      <c r="AR114" s="200"/>
      <c r="AS114" s="266"/>
      <c r="AT114" s="261"/>
      <c r="AU114" s="265"/>
      <c r="AV114" s="266"/>
      <c r="AW114" s="200"/>
      <c r="AX114" s="266"/>
      <c r="AY114" s="261"/>
      <c r="AZ114" s="265"/>
      <c r="BA114" s="266"/>
      <c r="BB114" s="200"/>
      <c r="BC114" s="266"/>
      <c r="BD114" s="261"/>
      <c r="BE114" s="265"/>
      <c r="BF114" s="266"/>
      <c r="BG114" s="200"/>
      <c r="BH114" s="266"/>
      <c r="BI114" s="261"/>
      <c r="BJ114" s="265"/>
      <c r="BK114" s="266"/>
      <c r="BL114" s="200"/>
      <c r="BM114" s="266"/>
      <c r="BN114" s="261"/>
      <c r="BO114" s="265"/>
      <c r="BP114" s="266"/>
      <c r="BQ114" s="200"/>
      <c r="BR114" s="266"/>
      <c r="BS114" s="261"/>
      <c r="BT114" s="265"/>
      <c r="BU114" s="266"/>
      <c r="BV114" s="200"/>
      <c r="BW114" s="266"/>
      <c r="BX114" s="261"/>
      <c r="BY114" s="265"/>
      <c r="BZ114" s="266"/>
      <c r="CA114" s="200"/>
      <c r="CB114" s="266"/>
      <c r="CC114" s="261"/>
      <c r="CD114" s="265"/>
      <c r="CE114" s="266"/>
      <c r="CF114" s="200"/>
      <c r="CG114" s="266"/>
      <c r="CH114" s="261"/>
      <c r="CI114" s="265"/>
      <c r="CJ114" s="266"/>
      <c r="CK114" s="200"/>
      <c r="CL114" s="266"/>
      <c r="CM114" s="261"/>
      <c r="CN114" s="265"/>
      <c r="CO114" s="266"/>
      <c r="CP114" s="200"/>
      <c r="CQ114" s="266"/>
      <c r="CR114" s="261"/>
      <c r="CS114" s="265"/>
      <c r="CT114" s="266"/>
      <c r="CU114" s="200"/>
      <c r="CV114" s="266"/>
      <c r="CW114" s="261"/>
      <c r="CX114" s="265"/>
      <c r="CY114" s="266"/>
      <c r="CZ114" s="200"/>
      <c r="DA114" s="266"/>
      <c r="DB114" s="261"/>
      <c r="DC114" s="265"/>
      <c r="DD114" s="266"/>
      <c r="DE114" s="200"/>
      <c r="DF114" s="266"/>
      <c r="DG114" s="261"/>
      <c r="DH114" s="265"/>
      <c r="DI114" s="266"/>
      <c r="DJ114" s="200"/>
      <c r="DK114" s="266"/>
      <c r="DL114" s="261"/>
      <c r="DM114" s="265"/>
      <c r="DN114" s="266"/>
      <c r="DO114" s="200"/>
      <c r="DP114" s="266"/>
      <c r="DQ114" s="261"/>
      <c r="DR114" s="265"/>
      <c r="DS114" s="266"/>
      <c r="DT114" s="200"/>
      <c r="DU114" s="266"/>
      <c r="DV114" s="261"/>
      <c r="DW114" s="265"/>
      <c r="DX114" s="266"/>
      <c r="DY114" s="200"/>
      <c r="DZ114" s="266"/>
      <c r="EA114" s="261"/>
      <c r="EB114" s="265"/>
      <c r="EC114" s="266"/>
      <c r="ED114" s="200"/>
      <c r="EE114" s="266"/>
      <c r="EF114" s="261"/>
      <c r="EG114" s="265"/>
      <c r="EH114" s="266"/>
      <c r="EI114" s="200"/>
      <c r="EJ114" s="266"/>
      <c r="EK114" s="261"/>
      <c r="EL114" s="265"/>
      <c r="EM114" s="266"/>
      <c r="EN114" s="200"/>
      <c r="EO114" s="266"/>
      <c r="EP114" s="261"/>
      <c r="EQ114" s="265"/>
      <c r="ER114" s="266"/>
      <c r="ES114" s="200"/>
      <c r="ET114" s="266"/>
      <c r="EU114" s="261"/>
      <c r="EV114" s="265"/>
      <c r="EW114" s="266"/>
      <c r="EX114" s="200"/>
      <c r="EY114" s="266"/>
      <c r="EZ114" s="261"/>
      <c r="FA114" s="265"/>
      <c r="FB114" s="266"/>
      <c r="FC114" s="200"/>
      <c r="FD114" s="266"/>
      <c r="FE114" s="261"/>
      <c r="FF114" s="265"/>
      <c r="FG114" s="266"/>
      <c r="FH114" s="200"/>
      <c r="FI114" s="266"/>
      <c r="FJ114" s="261"/>
      <c r="FK114" s="265"/>
      <c r="FL114" s="266"/>
      <c r="FM114" s="200"/>
      <c r="FN114" s="266"/>
      <c r="FO114" s="261"/>
      <c r="FP114" s="265"/>
      <c r="FQ114" s="266"/>
      <c r="FR114" s="200"/>
      <c r="FS114" s="266"/>
      <c r="FT114" s="261"/>
      <c r="FU114" s="265"/>
      <c r="FV114" s="266"/>
      <c r="FW114" s="200"/>
      <c r="FX114" s="266"/>
      <c r="FY114" s="261"/>
      <c r="FZ114" s="265"/>
      <c r="GA114" s="266"/>
      <c r="GB114" s="200"/>
      <c r="GC114" s="266"/>
      <c r="GD114" s="261"/>
      <c r="GE114" s="265"/>
      <c r="GF114" s="266"/>
      <c r="GG114" s="200"/>
      <c r="GH114" s="266"/>
      <c r="GI114" s="261"/>
      <c r="GJ114" s="265"/>
      <c r="GK114" s="266"/>
      <c r="GL114" s="200"/>
      <c r="GM114" s="266"/>
      <c r="GN114" s="261"/>
      <c r="GO114" s="265"/>
      <c r="GP114" s="266"/>
      <c r="GQ114" s="200"/>
      <c r="GR114" s="266"/>
      <c r="GS114" s="261"/>
      <c r="GT114" s="265"/>
      <c r="GU114" s="266"/>
      <c r="GV114" s="200"/>
      <c r="GW114" s="266"/>
      <c r="GX114" s="261"/>
      <c r="GY114" s="265"/>
      <c r="GZ114" s="266"/>
      <c r="HA114" s="200"/>
      <c r="HB114" s="266"/>
      <c r="HC114" s="261"/>
      <c r="HD114" s="265"/>
      <c r="HE114" s="266"/>
      <c r="HF114" s="200"/>
      <c r="HG114" s="266"/>
      <c r="HH114" s="261"/>
      <c r="HI114" s="265"/>
      <c r="HJ114" s="266"/>
      <c r="HK114" s="200"/>
      <c r="HL114" s="266"/>
      <c r="HM114" s="261"/>
      <c r="HN114" s="265"/>
      <c r="HO114" s="266"/>
      <c r="HP114" s="200"/>
      <c r="HQ114" s="266"/>
      <c r="HR114" s="261"/>
      <c r="HS114" s="265"/>
      <c r="HT114" s="266"/>
      <c r="HU114" s="200"/>
      <c r="HV114" s="266"/>
      <c r="HW114" s="261"/>
      <c r="HX114" s="265"/>
      <c r="HY114" s="266"/>
      <c r="HZ114" s="200"/>
      <c r="IA114" s="266"/>
      <c r="IB114" s="261"/>
      <c r="IC114" s="265"/>
      <c r="ID114" s="266"/>
      <c r="IE114" s="200"/>
      <c r="IF114" s="266"/>
      <c r="IG114" s="261"/>
      <c r="IH114" s="265"/>
      <c r="II114" s="266"/>
      <c r="IJ114" s="200"/>
      <c r="IK114" s="266"/>
      <c r="IL114" s="261"/>
      <c r="IM114" s="265"/>
      <c r="IN114" s="266"/>
      <c r="IO114" s="200"/>
      <c r="IP114" s="266"/>
      <c r="IQ114" s="261"/>
      <c r="IR114" s="265"/>
      <c r="IS114" s="266"/>
      <c r="IT114" s="200"/>
      <c r="IU114" s="266"/>
      <c r="IV114" s="261"/>
      <c r="IW114" s="265"/>
      <c r="IX114" s="266"/>
      <c r="IY114" s="200"/>
      <c r="IZ114" s="266"/>
      <c r="JA114" s="261"/>
      <c r="JB114" s="265"/>
      <c r="JC114" s="266"/>
      <c r="JD114" s="200"/>
      <c r="JE114" s="266"/>
      <c r="JF114" s="261"/>
      <c r="JG114" s="265"/>
      <c r="JH114" s="266"/>
      <c r="JI114" s="200"/>
      <c r="JJ114" s="266"/>
      <c r="JK114" s="261"/>
      <c r="JL114" s="265"/>
      <c r="JM114" s="266"/>
      <c r="JN114" s="200"/>
      <c r="JO114" s="266"/>
      <c r="JP114" s="261"/>
      <c r="JQ114" s="265"/>
      <c r="JR114" s="266"/>
      <c r="JS114" s="200"/>
      <c r="JT114" s="266"/>
      <c r="JU114" s="261"/>
      <c r="JV114" s="265"/>
      <c r="JW114" s="266"/>
      <c r="JX114" s="200"/>
      <c r="JY114" s="266"/>
      <c r="JZ114" s="261"/>
      <c r="KA114" s="265"/>
      <c r="KB114" s="266"/>
      <c r="KC114" s="200"/>
      <c r="KD114" s="266"/>
      <c r="KE114" s="261"/>
      <c r="KF114" s="265"/>
      <c r="KG114" s="266"/>
      <c r="KH114" s="200"/>
      <c r="KI114" s="266"/>
      <c r="KJ114" s="261"/>
      <c r="KK114" s="265"/>
      <c r="KL114" s="266"/>
      <c r="KM114" s="200"/>
      <c r="KN114" s="266"/>
      <c r="KO114" s="261"/>
      <c r="KP114" s="265"/>
      <c r="KQ114" s="266"/>
      <c r="KR114" s="200"/>
      <c r="KS114" s="266"/>
      <c r="KT114" s="261"/>
      <c r="KU114" s="265"/>
      <c r="KV114" s="266"/>
      <c r="KW114" s="200"/>
      <c r="KX114" s="266"/>
      <c r="KY114" s="261"/>
      <c r="KZ114" s="265"/>
      <c r="LA114" s="266"/>
      <c r="LB114" s="200"/>
      <c r="LC114" s="266"/>
      <c r="LD114" s="261"/>
      <c r="LE114" s="265"/>
      <c r="LF114" s="266"/>
      <c r="LG114" s="200"/>
      <c r="LH114" s="266"/>
      <c r="LI114" s="261"/>
      <c r="LJ114" s="265"/>
      <c r="LK114" s="266"/>
      <c r="LL114" s="200"/>
      <c r="LM114" s="266"/>
      <c r="LN114" s="261"/>
      <c r="LO114" s="265"/>
      <c r="LP114" s="266"/>
      <c r="LQ114" s="200"/>
      <c r="LR114" s="266"/>
      <c r="LS114" s="261"/>
      <c r="LT114" s="265"/>
      <c r="LU114" s="266"/>
      <c r="LV114" s="200"/>
      <c r="LW114" s="266"/>
      <c r="LX114" s="261"/>
      <c r="LY114" s="265"/>
      <c r="LZ114" s="266"/>
      <c r="MA114" s="200"/>
      <c r="MB114" s="266"/>
      <c r="MC114" s="261"/>
      <c r="MD114" s="265"/>
      <c r="ME114" s="266"/>
      <c r="MF114" s="200"/>
      <c r="MG114" s="266"/>
      <c r="MH114" s="261"/>
      <c r="MI114" s="265"/>
      <c r="MJ114" s="266"/>
      <c r="MK114" s="200"/>
      <c r="ML114" s="266"/>
      <c r="MM114" s="261"/>
      <c r="MN114" s="265"/>
      <c r="MO114" s="266"/>
      <c r="MP114" s="200"/>
      <c r="MQ114" s="266"/>
      <c r="MR114" s="261"/>
      <c r="MS114" s="265"/>
      <c r="MT114" s="266"/>
      <c r="MU114" s="200"/>
      <c r="MV114" s="266"/>
      <c r="MW114" s="261"/>
      <c r="MX114" s="265"/>
      <c r="MY114" s="266"/>
      <c r="MZ114" s="200"/>
      <c r="NA114" s="266"/>
      <c r="NB114" s="261"/>
      <c r="NC114" s="265"/>
      <c r="ND114" s="266"/>
      <c r="NE114" s="200"/>
      <c r="NF114" s="266"/>
      <c r="NG114" s="261"/>
      <c r="NH114" s="265"/>
      <c r="NI114" s="266"/>
      <c r="NJ114" s="200"/>
      <c r="NK114" s="266"/>
      <c r="NL114" s="261"/>
      <c r="NM114" s="265"/>
      <c r="NN114" s="266"/>
      <c r="NO114" s="200"/>
      <c r="NP114" s="266"/>
      <c r="NQ114" s="261"/>
      <c r="NR114" s="265"/>
      <c r="NS114" s="266"/>
      <c r="NT114" s="200"/>
      <c r="NU114" s="266"/>
      <c r="NV114" s="261"/>
      <c r="NW114" s="265"/>
      <c r="NX114" s="266"/>
      <c r="NY114" s="200"/>
      <c r="NZ114" s="266"/>
      <c r="OA114" s="261"/>
      <c r="OB114" s="265"/>
      <c r="OC114" s="266"/>
      <c r="OD114" s="200"/>
      <c r="OE114" s="266"/>
      <c r="OF114" s="261"/>
      <c r="OG114" s="265"/>
      <c r="OH114" s="266"/>
      <c r="OI114" s="200"/>
      <c r="OJ114" s="266"/>
      <c r="OK114" s="261"/>
      <c r="OL114" s="265"/>
      <c r="OM114" s="266"/>
      <c r="ON114" s="200"/>
      <c r="OO114" s="266"/>
      <c r="OP114" s="261"/>
      <c r="OQ114" s="265"/>
      <c r="OR114" s="266"/>
      <c r="OS114" s="200"/>
      <c r="OT114" s="266"/>
      <c r="OU114" s="261"/>
      <c r="OV114" s="265"/>
      <c r="OW114" s="266"/>
      <c r="OX114" s="200"/>
      <c r="OY114" s="266"/>
      <c r="OZ114" s="261"/>
      <c r="PA114" s="265"/>
      <c r="PB114" s="266"/>
      <c r="PC114" s="200"/>
      <c r="PD114" s="266"/>
      <c r="PE114" s="261"/>
      <c r="PF114" s="265"/>
      <c r="PG114" s="266"/>
      <c r="PH114" s="200"/>
      <c r="PI114" s="266"/>
      <c r="PJ114" s="261"/>
      <c r="PK114" s="265"/>
      <c r="PL114" s="266"/>
      <c r="PM114" s="200"/>
      <c r="PN114" s="266"/>
      <c r="PO114" s="261"/>
      <c r="PP114" s="265"/>
      <c r="PQ114" s="266"/>
      <c r="PR114" s="200"/>
      <c r="PS114" s="266"/>
      <c r="PT114" s="261"/>
      <c r="PU114" s="265"/>
      <c r="PV114" s="266"/>
      <c r="PW114" s="200"/>
      <c r="PX114" s="266"/>
      <c r="PY114" s="261"/>
      <c r="PZ114" s="265"/>
      <c r="QA114" s="266"/>
      <c r="QB114" s="200"/>
      <c r="QC114" s="266"/>
      <c r="QD114" s="261"/>
      <c r="QE114" s="265"/>
      <c r="QF114" s="266"/>
      <c r="QG114" s="200"/>
      <c r="QH114" s="266"/>
      <c r="QI114" s="261"/>
      <c r="QJ114" s="265"/>
      <c r="QK114" s="266"/>
      <c r="QL114" s="200"/>
      <c r="QM114" s="266"/>
      <c r="QN114" s="261"/>
      <c r="QO114" s="265"/>
      <c r="QP114" s="266"/>
      <c r="QQ114" s="200"/>
      <c r="QR114" s="266"/>
      <c r="QS114" s="261"/>
      <c r="QT114" s="265"/>
      <c r="QU114" s="266"/>
      <c r="QV114" s="200"/>
      <c r="QW114" s="266"/>
      <c r="QX114" s="261"/>
      <c r="QY114" s="265"/>
      <c r="QZ114" s="266"/>
      <c r="RA114" s="200"/>
      <c r="RB114" s="266"/>
      <c r="RC114" s="261"/>
      <c r="RD114" s="265"/>
      <c r="RE114" s="266"/>
      <c r="RF114" s="200"/>
      <c r="RG114" s="266"/>
      <c r="RH114" s="261"/>
      <c r="RI114" s="265"/>
      <c r="RJ114" s="266"/>
      <c r="RK114" s="200"/>
      <c r="RL114" s="266"/>
      <c r="RM114" s="261"/>
      <c r="RN114" s="265"/>
      <c r="RO114" s="266"/>
      <c r="RP114" s="200"/>
      <c r="RQ114" s="266"/>
      <c r="RR114" s="261"/>
      <c r="RS114" s="265"/>
      <c r="RT114" s="266"/>
      <c r="RU114" s="200"/>
      <c r="RV114" s="266"/>
      <c r="RW114" s="261"/>
      <c r="RX114" s="265"/>
      <c r="RY114" s="266"/>
      <c r="RZ114" s="200"/>
      <c r="SA114" s="266"/>
      <c r="SB114" s="261"/>
      <c r="SC114" s="265"/>
      <c r="SD114" s="266"/>
      <c r="SE114" s="200"/>
      <c r="SF114" s="266"/>
      <c r="SG114" s="261"/>
      <c r="SH114" s="265"/>
      <c r="SI114" s="266"/>
      <c r="SJ114" s="200"/>
      <c r="SK114" s="266"/>
      <c r="SL114" s="261"/>
      <c r="SM114" s="265"/>
      <c r="SN114" s="266"/>
      <c r="SO114" s="200"/>
      <c r="SP114" s="266"/>
      <c r="SQ114" s="261"/>
      <c r="SR114" s="265"/>
      <c r="SS114" s="266"/>
      <c r="ST114" s="200"/>
      <c r="SU114" s="266"/>
      <c r="SV114" s="261"/>
      <c r="SW114" s="265"/>
      <c r="SX114" s="266"/>
      <c r="SY114" s="200"/>
      <c r="SZ114" s="266"/>
      <c r="TA114" s="261"/>
      <c r="TB114" s="265"/>
      <c r="TC114" s="266"/>
      <c r="TD114" s="200"/>
      <c r="TE114" s="266"/>
      <c r="TF114" s="261"/>
      <c r="TG114" s="265"/>
      <c r="TH114" s="266"/>
      <c r="TI114" s="200"/>
      <c r="TJ114" s="266"/>
      <c r="TK114" s="261"/>
      <c r="TL114" s="265"/>
      <c r="TM114" s="266"/>
      <c r="TN114" s="200"/>
      <c r="TO114" s="266"/>
      <c r="TP114" s="261"/>
      <c r="TQ114" s="265"/>
      <c r="TR114" s="266"/>
      <c r="TS114" s="200"/>
      <c r="TT114" s="266"/>
      <c r="TU114" s="261"/>
      <c r="TV114" s="265"/>
      <c r="TW114" s="266"/>
      <c r="TX114" s="200"/>
      <c r="TY114" s="266"/>
      <c r="TZ114" s="261"/>
      <c r="UA114" s="265"/>
      <c r="UB114" s="266"/>
      <c r="UC114" s="200"/>
      <c r="UD114" s="266"/>
      <c r="UE114" s="261"/>
      <c r="UF114" s="265"/>
      <c r="UG114" s="266"/>
      <c r="UH114" s="200"/>
      <c r="UI114" s="266"/>
      <c r="UJ114" s="261"/>
      <c r="UK114" s="265"/>
      <c r="UL114" s="266"/>
      <c r="UM114" s="200"/>
      <c r="UN114" s="266"/>
      <c r="UO114" s="261"/>
      <c r="UP114" s="265"/>
      <c r="UQ114" s="266"/>
      <c r="UR114" s="200"/>
      <c r="US114" s="266"/>
      <c r="UT114" s="261"/>
      <c r="UU114" s="265"/>
      <c r="UV114" s="266"/>
      <c r="UW114" s="200"/>
      <c r="UX114" s="266"/>
      <c r="UY114" s="261"/>
      <c r="UZ114" s="265"/>
      <c r="VA114" s="266"/>
      <c r="VB114" s="200"/>
      <c r="VC114" s="266"/>
      <c r="VD114" s="261"/>
      <c r="VE114" s="265"/>
      <c r="VF114" s="266"/>
      <c r="VG114" s="200"/>
      <c r="VH114" s="266"/>
      <c r="VI114" s="261"/>
      <c r="VJ114" s="265"/>
      <c r="VK114" s="266"/>
      <c r="VL114" s="200"/>
      <c r="VM114" s="266"/>
      <c r="VN114" s="261"/>
      <c r="VO114" s="265"/>
      <c r="VP114" s="266"/>
      <c r="VQ114" s="200"/>
      <c r="VR114" s="266"/>
      <c r="VS114" s="261"/>
      <c r="VT114" s="265"/>
      <c r="VU114" s="266"/>
      <c r="VV114" s="200"/>
      <c r="VW114" s="266"/>
      <c r="VX114" s="261"/>
      <c r="VY114" s="265"/>
      <c r="VZ114" s="266"/>
      <c r="WA114" s="200"/>
      <c r="WB114" s="266"/>
      <c r="WC114" s="261"/>
      <c r="WD114" s="265"/>
      <c r="WE114" s="266"/>
      <c r="WF114" s="200"/>
      <c r="WG114" s="266"/>
      <c r="WH114" s="261"/>
      <c r="WI114" s="265"/>
      <c r="WJ114" s="266"/>
      <c r="WK114" s="200"/>
      <c r="WL114" s="266"/>
      <c r="WM114" s="261"/>
      <c r="WN114" s="265"/>
      <c r="WO114" s="266"/>
      <c r="WP114" s="200"/>
      <c r="WQ114" s="266"/>
      <c r="WR114" s="261"/>
      <c r="WS114" s="265"/>
      <c r="WT114" s="266"/>
      <c r="WU114" s="200"/>
      <c r="WV114" s="266"/>
      <c r="WW114" s="261"/>
      <c r="WX114" s="265"/>
      <c r="WY114" s="266"/>
      <c r="WZ114" s="200"/>
      <c r="XA114" s="266"/>
      <c r="XB114" s="261"/>
      <c r="XC114" s="265"/>
      <c r="XD114" s="266"/>
      <c r="XE114" s="200"/>
      <c r="XF114" s="266"/>
      <c r="XG114" s="261"/>
      <c r="XH114" s="265"/>
      <c r="XI114" s="266"/>
      <c r="XJ114" s="200"/>
      <c r="XK114" s="266"/>
      <c r="XL114" s="261"/>
      <c r="XM114" s="265"/>
      <c r="XN114" s="266"/>
      <c r="XO114" s="200"/>
      <c r="XP114" s="266"/>
      <c r="XQ114" s="261"/>
      <c r="XR114" s="265"/>
      <c r="XS114" s="266"/>
      <c r="XT114" s="200"/>
      <c r="XU114" s="266"/>
      <c r="XV114" s="261"/>
      <c r="XW114" s="265"/>
      <c r="XX114" s="266"/>
      <c r="XY114" s="200"/>
      <c r="XZ114" s="266"/>
      <c r="YA114" s="261"/>
      <c r="YB114" s="265"/>
      <c r="YC114" s="266"/>
      <c r="YD114" s="200"/>
      <c r="YE114" s="266"/>
      <c r="YF114" s="261"/>
      <c r="YG114" s="265"/>
      <c r="YH114" s="266"/>
      <c r="YI114" s="200"/>
      <c r="YJ114" s="266"/>
      <c r="YK114" s="261"/>
      <c r="YL114" s="265"/>
      <c r="YM114" s="266"/>
      <c r="YN114" s="200"/>
      <c r="YO114" s="266"/>
      <c r="YP114" s="261"/>
      <c r="YQ114" s="265"/>
      <c r="YR114" s="266"/>
      <c r="YS114" s="200"/>
      <c r="YT114" s="266"/>
      <c r="YU114" s="261"/>
      <c r="YV114" s="265"/>
      <c r="YW114" s="266"/>
      <c r="YX114" s="200"/>
      <c r="YY114" s="266"/>
      <c r="YZ114" s="261"/>
      <c r="ZA114" s="265"/>
      <c r="ZB114" s="266"/>
      <c r="ZC114" s="200"/>
      <c r="ZD114" s="266"/>
      <c r="ZE114" s="261"/>
      <c r="ZF114" s="265"/>
      <c r="ZG114" s="266"/>
      <c r="ZH114" s="200"/>
      <c r="ZI114" s="266"/>
      <c r="ZJ114" s="261"/>
      <c r="ZK114" s="265"/>
      <c r="ZL114" s="266"/>
      <c r="ZM114" s="200"/>
      <c r="ZN114" s="266"/>
      <c r="ZO114" s="261"/>
      <c r="ZP114" s="265"/>
      <c r="ZQ114" s="266"/>
      <c r="ZR114" s="200"/>
      <c r="ZS114" s="266"/>
      <c r="ZT114" s="261"/>
      <c r="ZU114" s="265"/>
      <c r="ZV114" s="266"/>
      <c r="ZW114" s="200"/>
      <c r="ZX114" s="266"/>
      <c r="ZY114" s="261"/>
      <c r="ZZ114" s="265"/>
      <c r="AAA114" s="266"/>
      <c r="AAB114" s="200"/>
      <c r="AAC114" s="266"/>
      <c r="AAD114" s="261"/>
      <c r="AAE114" s="265"/>
      <c r="AAF114" s="266"/>
      <c r="AAG114" s="200"/>
      <c r="AAH114" s="266"/>
      <c r="AAI114" s="261"/>
      <c r="AAJ114" s="265"/>
      <c r="AAK114" s="266"/>
      <c r="AAL114" s="200"/>
      <c r="AAM114" s="266"/>
      <c r="AAN114" s="261"/>
      <c r="AAO114" s="265"/>
      <c r="AAP114" s="266"/>
      <c r="AAQ114" s="200"/>
      <c r="AAR114" s="266"/>
      <c r="AAS114" s="261"/>
      <c r="AAT114" s="265"/>
      <c r="AAU114" s="266"/>
      <c r="AAV114" s="200"/>
      <c r="AAW114" s="266"/>
      <c r="AAX114" s="261"/>
      <c r="AAY114" s="265"/>
      <c r="AAZ114" s="266"/>
      <c r="ABA114" s="200"/>
      <c r="ABB114" s="266"/>
      <c r="ABC114" s="261"/>
      <c r="ABD114" s="265"/>
      <c r="ABE114" s="266"/>
      <c r="ABF114" s="200"/>
      <c r="ABG114" s="266"/>
      <c r="ABH114" s="261"/>
      <c r="ABI114" s="265"/>
      <c r="ABJ114" s="266"/>
      <c r="ABK114" s="200"/>
      <c r="ABL114" s="266"/>
      <c r="ABM114" s="261"/>
      <c r="ABN114" s="265"/>
      <c r="ABO114" s="266"/>
      <c r="ABP114" s="200"/>
      <c r="ABQ114" s="266"/>
      <c r="ABR114" s="261"/>
      <c r="ABS114" s="265"/>
      <c r="ABT114" s="266"/>
      <c r="ABU114" s="200"/>
      <c r="ABV114" s="266"/>
      <c r="ABW114" s="261"/>
      <c r="ABX114" s="265"/>
      <c r="ABY114" s="266"/>
      <c r="ABZ114" s="200"/>
      <c r="ACA114" s="266"/>
      <c r="ACB114" s="261"/>
      <c r="ACC114" s="265"/>
      <c r="ACD114" s="266"/>
      <c r="ACE114" s="200"/>
      <c r="ACF114" s="266"/>
      <c r="ACG114" s="261"/>
      <c r="ACH114" s="265"/>
      <c r="ACI114" s="266"/>
      <c r="ACJ114" s="200"/>
      <c r="ACK114" s="266"/>
      <c r="ACL114" s="261"/>
      <c r="ACM114" s="265"/>
      <c r="ACN114" s="266"/>
      <c r="ACO114" s="200"/>
      <c r="ACP114" s="266"/>
      <c r="ACQ114" s="261"/>
      <c r="ACR114" s="265"/>
      <c r="ACS114" s="266"/>
      <c r="ACT114" s="200"/>
      <c r="ACU114" s="266"/>
      <c r="ACV114" s="261"/>
      <c r="ACW114" s="265"/>
      <c r="ACX114" s="266"/>
      <c r="ACY114" s="200"/>
      <c r="ACZ114" s="266"/>
      <c r="ADA114" s="261"/>
      <c r="ADB114" s="265"/>
      <c r="ADC114" s="266"/>
      <c r="ADD114" s="200"/>
      <c r="ADE114" s="266"/>
      <c r="ADF114" s="261"/>
      <c r="ADG114" s="265"/>
      <c r="ADH114" s="266"/>
      <c r="ADI114" s="200"/>
      <c r="ADJ114" s="266"/>
      <c r="ADK114" s="261"/>
      <c r="ADL114" s="265"/>
      <c r="ADM114" s="266"/>
      <c r="ADN114" s="200"/>
      <c r="ADO114" s="266"/>
      <c r="ADP114" s="261"/>
      <c r="ADQ114" s="265"/>
      <c r="ADR114" s="266"/>
      <c r="ADS114" s="200"/>
      <c r="ADT114" s="266"/>
      <c r="ADU114" s="261"/>
      <c r="ADV114" s="265"/>
      <c r="ADW114" s="266"/>
      <c r="ADX114" s="200"/>
      <c r="ADY114" s="266"/>
      <c r="ADZ114" s="261"/>
      <c r="AEA114" s="265"/>
      <c r="AEB114" s="266"/>
      <c r="AEC114" s="200"/>
      <c r="AED114" s="266"/>
      <c r="AEE114" s="261"/>
      <c r="AEF114" s="265"/>
      <c r="AEG114" s="266"/>
      <c r="AEH114" s="200"/>
      <c r="AEI114" s="266"/>
      <c r="AEJ114" s="261"/>
      <c r="AEK114" s="265"/>
      <c r="AEL114" s="266"/>
      <c r="AEM114" s="200"/>
      <c r="AEN114" s="266"/>
      <c r="AEO114" s="261"/>
      <c r="AEP114" s="265"/>
      <c r="AEQ114" s="266"/>
      <c r="AER114" s="200"/>
      <c r="AES114" s="266"/>
      <c r="AET114" s="261"/>
      <c r="AEU114" s="265"/>
      <c r="AEV114" s="266"/>
      <c r="AEW114" s="200"/>
      <c r="AEX114" s="266"/>
      <c r="AEY114" s="261"/>
      <c r="AEZ114" s="265"/>
      <c r="AFA114" s="266"/>
      <c r="AFB114" s="200"/>
      <c r="AFC114" s="266"/>
      <c r="AFD114" s="261"/>
      <c r="AFE114" s="265"/>
      <c r="AFF114" s="266"/>
      <c r="AFG114" s="200"/>
      <c r="AFH114" s="266"/>
      <c r="AFI114" s="261"/>
      <c r="AFJ114" s="265"/>
      <c r="AFK114" s="266"/>
      <c r="AFL114" s="200"/>
      <c r="AFM114" s="266"/>
      <c r="AFN114" s="261"/>
      <c r="AFO114" s="265"/>
      <c r="AFP114" s="266"/>
      <c r="AFQ114" s="200"/>
      <c r="AFR114" s="266"/>
      <c r="AFS114" s="261"/>
      <c r="AFT114" s="265"/>
      <c r="AFU114" s="266"/>
      <c r="AFV114" s="200"/>
      <c r="AFW114" s="266"/>
      <c r="AFX114" s="261"/>
      <c r="AFY114" s="265"/>
      <c r="AFZ114" s="266"/>
      <c r="AGA114" s="200"/>
      <c r="AGB114" s="266"/>
      <c r="AGC114" s="261"/>
      <c r="AGD114" s="265"/>
      <c r="AGE114" s="266"/>
      <c r="AGF114" s="200"/>
      <c r="AGG114" s="266"/>
      <c r="AGH114" s="261"/>
      <c r="AGI114" s="265"/>
      <c r="AGJ114" s="266"/>
      <c r="AGK114" s="200"/>
      <c r="AGL114" s="266"/>
      <c r="AGM114" s="261"/>
      <c r="AGN114" s="265"/>
      <c r="AGO114" s="266"/>
      <c r="AGP114" s="200"/>
      <c r="AGQ114" s="266"/>
      <c r="AGR114" s="261"/>
      <c r="AGS114" s="265"/>
      <c r="AGT114" s="266"/>
      <c r="AGU114" s="200"/>
      <c r="AGV114" s="266"/>
      <c r="AGW114" s="261"/>
      <c r="AGX114" s="265"/>
      <c r="AGY114" s="266"/>
      <c r="AGZ114" s="200"/>
      <c r="AHA114" s="266"/>
      <c r="AHB114" s="261"/>
      <c r="AHC114" s="265"/>
      <c r="AHD114" s="266"/>
      <c r="AHE114" s="200"/>
      <c r="AHF114" s="266"/>
      <c r="AHG114" s="261"/>
      <c r="AHH114" s="265"/>
      <c r="AHI114" s="266"/>
      <c r="AHJ114" s="200"/>
      <c r="AHK114" s="266"/>
      <c r="AHL114" s="261"/>
      <c r="AHM114" s="265"/>
      <c r="AHN114" s="266"/>
      <c r="AHO114" s="200"/>
      <c r="AHP114" s="266"/>
      <c r="AHQ114" s="261"/>
      <c r="AHR114" s="265"/>
      <c r="AHS114" s="266"/>
      <c r="AHT114" s="200"/>
      <c r="AHU114" s="266"/>
      <c r="AHV114" s="261"/>
      <c r="AHW114" s="265"/>
      <c r="AHX114" s="266"/>
      <c r="AHY114" s="200"/>
      <c r="AHZ114" s="266"/>
      <c r="AIA114" s="261"/>
      <c r="AIB114" s="265"/>
      <c r="AIC114" s="266"/>
      <c r="AID114" s="200"/>
      <c r="AIE114" s="266"/>
      <c r="AIF114" s="261"/>
      <c r="AIG114" s="265"/>
      <c r="AIH114" s="266"/>
      <c r="AII114" s="200"/>
      <c r="AIJ114" s="266"/>
      <c r="AIK114" s="261"/>
      <c r="AIL114" s="265"/>
      <c r="AIM114" s="266"/>
      <c r="AIN114" s="200"/>
      <c r="AIO114" s="266"/>
      <c r="AIP114" s="261"/>
      <c r="AIQ114" s="265"/>
      <c r="AIR114" s="266"/>
      <c r="AIS114" s="200"/>
      <c r="AIT114" s="266"/>
      <c r="AIU114" s="261"/>
      <c r="AIV114" s="265"/>
      <c r="AIW114" s="266"/>
      <c r="AIX114" s="200"/>
      <c r="AIY114" s="266"/>
      <c r="AIZ114" s="261"/>
      <c r="AJA114" s="265"/>
      <c r="AJB114" s="266"/>
      <c r="AJC114" s="200"/>
      <c r="AJD114" s="266"/>
      <c r="AJE114" s="261"/>
      <c r="AJF114" s="265"/>
      <c r="AJG114" s="266"/>
      <c r="AJH114" s="200"/>
      <c r="AJI114" s="266"/>
      <c r="AJJ114" s="261"/>
      <c r="AJK114" s="265"/>
      <c r="AJL114" s="266"/>
      <c r="AJM114" s="200"/>
      <c r="AJN114" s="266"/>
      <c r="AJO114" s="261"/>
      <c r="AJP114" s="265"/>
      <c r="AJQ114" s="266"/>
      <c r="AJR114" s="200"/>
      <c r="AJS114" s="266"/>
      <c r="AJT114" s="261"/>
      <c r="AJU114" s="265"/>
      <c r="AJV114" s="266"/>
      <c r="AJW114" s="200"/>
      <c r="AJX114" s="266"/>
      <c r="AJY114" s="261"/>
      <c r="AJZ114" s="265"/>
      <c r="AKA114" s="266"/>
      <c r="AKB114" s="200"/>
      <c r="AKC114" s="266"/>
      <c r="AKD114" s="261"/>
      <c r="AKE114" s="265"/>
      <c r="AKF114" s="266"/>
      <c r="AKG114" s="200"/>
      <c r="AKH114" s="266"/>
      <c r="AKI114" s="261"/>
      <c r="AKJ114" s="265"/>
      <c r="AKK114" s="266"/>
      <c r="AKL114" s="200"/>
      <c r="AKM114" s="266"/>
      <c r="AKN114" s="261"/>
      <c r="AKO114" s="265"/>
      <c r="AKP114" s="266"/>
      <c r="AKQ114" s="200"/>
      <c r="AKR114" s="266"/>
      <c r="AKS114" s="261"/>
      <c r="AKT114" s="265"/>
      <c r="AKU114" s="266"/>
      <c r="AKV114" s="200"/>
      <c r="AKW114" s="266"/>
      <c r="AKX114" s="261"/>
      <c r="AKY114" s="265"/>
      <c r="AKZ114" s="266"/>
      <c r="ALA114" s="200"/>
      <c r="ALB114" s="266"/>
      <c r="ALC114" s="261"/>
      <c r="ALD114" s="265"/>
      <c r="ALE114" s="266"/>
      <c r="ALF114" s="200"/>
      <c r="ALG114" s="266"/>
      <c r="ALH114" s="261"/>
      <c r="ALI114" s="265"/>
      <c r="ALJ114" s="266"/>
      <c r="ALK114" s="200"/>
      <c r="ALL114" s="266"/>
      <c r="ALM114" s="261"/>
      <c r="ALN114" s="265"/>
      <c r="ALO114" s="266"/>
      <c r="ALP114" s="200"/>
      <c r="ALQ114" s="266"/>
      <c r="ALR114" s="261"/>
      <c r="ALS114" s="265"/>
      <c r="ALT114" s="266"/>
      <c r="ALU114" s="200"/>
      <c r="ALV114" s="266"/>
      <c r="ALW114" s="261"/>
      <c r="ALX114" s="265"/>
      <c r="ALY114" s="266"/>
      <c r="ALZ114" s="200"/>
      <c r="AMA114" s="266"/>
      <c r="AMB114" s="261"/>
      <c r="AMC114" s="265"/>
      <c r="AMD114" s="266"/>
      <c r="AME114" s="200"/>
      <c r="AMF114" s="266"/>
      <c r="AMG114" s="261"/>
      <c r="AMH114" s="265"/>
      <c r="AMI114" s="266"/>
      <c r="AMJ114" s="200"/>
      <c r="AMK114" s="266"/>
      <c r="AML114" s="261"/>
      <c r="AMM114" s="265"/>
      <c r="AMN114" s="266"/>
      <c r="AMO114" s="200"/>
      <c r="AMP114" s="266"/>
      <c r="AMQ114" s="261"/>
      <c r="AMR114" s="265"/>
      <c r="AMS114" s="266"/>
      <c r="AMT114" s="200"/>
      <c r="AMU114" s="266"/>
      <c r="AMV114" s="261"/>
      <c r="AMW114" s="265"/>
      <c r="AMX114" s="266"/>
      <c r="AMY114" s="200"/>
      <c r="AMZ114" s="266"/>
      <c r="ANA114" s="261"/>
      <c r="ANB114" s="265"/>
      <c r="ANC114" s="266"/>
      <c r="AND114" s="200"/>
      <c r="ANE114" s="266"/>
      <c r="ANF114" s="261"/>
      <c r="ANG114" s="265"/>
      <c r="ANH114" s="266"/>
      <c r="ANI114" s="200"/>
      <c r="ANJ114" s="266"/>
      <c r="ANK114" s="261"/>
      <c r="ANL114" s="265"/>
      <c r="ANM114" s="266"/>
      <c r="ANN114" s="200"/>
      <c r="ANO114" s="266"/>
      <c r="ANP114" s="261"/>
      <c r="ANQ114" s="265"/>
      <c r="ANR114" s="266"/>
      <c r="ANS114" s="200"/>
      <c r="ANT114" s="266"/>
      <c r="ANU114" s="261"/>
      <c r="ANV114" s="265"/>
      <c r="ANW114" s="266"/>
      <c r="ANX114" s="200"/>
      <c r="ANY114" s="266"/>
      <c r="ANZ114" s="261"/>
      <c r="AOA114" s="265"/>
      <c r="AOB114" s="266"/>
      <c r="AOC114" s="200"/>
      <c r="AOD114" s="266"/>
      <c r="AOE114" s="261"/>
      <c r="AOF114" s="265"/>
      <c r="AOG114" s="266"/>
      <c r="AOH114" s="200"/>
      <c r="AOI114" s="266"/>
      <c r="AOJ114" s="261"/>
      <c r="AOK114" s="265"/>
      <c r="AOL114" s="266"/>
      <c r="AOM114" s="200"/>
      <c r="AON114" s="266"/>
      <c r="AOO114" s="261"/>
      <c r="AOP114" s="265"/>
      <c r="AOQ114" s="266"/>
      <c r="AOR114" s="200"/>
      <c r="AOS114" s="266"/>
      <c r="AOT114" s="261"/>
      <c r="AOU114" s="265"/>
      <c r="AOV114" s="266"/>
      <c r="AOW114" s="200"/>
      <c r="AOX114" s="266"/>
      <c r="AOY114" s="261"/>
      <c r="AOZ114" s="265"/>
      <c r="APA114" s="266"/>
      <c r="APB114" s="200"/>
      <c r="APC114" s="266"/>
      <c r="APD114" s="261"/>
      <c r="APE114" s="265"/>
      <c r="APF114" s="266"/>
      <c r="APG114" s="200"/>
      <c r="APH114" s="266"/>
      <c r="API114" s="261"/>
      <c r="APJ114" s="265"/>
      <c r="APK114" s="266"/>
      <c r="APL114" s="200"/>
      <c r="APM114" s="266"/>
      <c r="APN114" s="261"/>
      <c r="APO114" s="265"/>
      <c r="APP114" s="266"/>
      <c r="APQ114" s="200"/>
      <c r="APR114" s="266"/>
      <c r="APS114" s="261"/>
      <c r="APT114" s="265"/>
      <c r="APU114" s="266"/>
      <c r="APV114" s="200"/>
      <c r="APW114" s="266"/>
      <c r="APX114" s="261"/>
      <c r="APY114" s="265"/>
      <c r="APZ114" s="266"/>
      <c r="AQA114" s="200"/>
      <c r="AQB114" s="266"/>
      <c r="AQC114" s="261"/>
      <c r="AQD114" s="265"/>
      <c r="AQE114" s="266"/>
      <c r="AQF114" s="200"/>
      <c r="AQG114" s="266"/>
      <c r="AQH114" s="261"/>
      <c r="AQI114" s="265"/>
      <c r="AQJ114" s="266"/>
      <c r="AQK114" s="200"/>
      <c r="AQL114" s="266"/>
      <c r="AQM114" s="261"/>
      <c r="AQN114" s="265"/>
      <c r="AQO114" s="266"/>
      <c r="AQP114" s="200"/>
      <c r="AQQ114" s="266"/>
      <c r="AQR114" s="261"/>
      <c r="AQS114" s="265"/>
      <c r="AQT114" s="266"/>
      <c r="AQU114" s="200"/>
      <c r="AQV114" s="266"/>
      <c r="AQW114" s="261"/>
      <c r="AQX114" s="265"/>
      <c r="AQY114" s="266"/>
      <c r="AQZ114" s="200"/>
      <c r="ARA114" s="266"/>
      <c r="ARB114" s="261"/>
      <c r="ARC114" s="265"/>
      <c r="ARD114" s="266"/>
      <c r="ARE114" s="200"/>
      <c r="ARF114" s="266"/>
      <c r="ARG114" s="261"/>
      <c r="ARH114" s="265"/>
      <c r="ARI114" s="266"/>
      <c r="ARJ114" s="200"/>
      <c r="ARK114" s="266"/>
      <c r="ARL114" s="261"/>
      <c r="ARM114" s="265"/>
      <c r="ARN114" s="266"/>
      <c r="ARO114" s="200"/>
      <c r="ARP114" s="266"/>
      <c r="ARQ114" s="261"/>
      <c r="ARR114" s="265"/>
      <c r="ARS114" s="266"/>
      <c r="ART114" s="200"/>
      <c r="ARU114" s="266"/>
      <c r="ARV114" s="261"/>
      <c r="ARW114" s="265"/>
      <c r="ARX114" s="266"/>
      <c r="ARY114" s="200"/>
      <c r="ARZ114" s="266"/>
      <c r="ASA114" s="261"/>
      <c r="ASB114" s="265"/>
      <c r="ASC114" s="266"/>
      <c r="ASD114" s="200"/>
      <c r="ASE114" s="266"/>
      <c r="ASF114" s="261"/>
      <c r="ASG114" s="265"/>
      <c r="ASH114" s="266"/>
      <c r="ASI114" s="200"/>
      <c r="ASJ114" s="266"/>
      <c r="ASK114" s="261"/>
      <c r="ASL114" s="265"/>
      <c r="ASM114" s="266"/>
      <c r="ASN114" s="200"/>
      <c r="ASO114" s="266"/>
      <c r="ASP114" s="261"/>
      <c r="ASQ114" s="265"/>
      <c r="ASR114" s="266"/>
      <c r="ASS114" s="200"/>
      <c r="AST114" s="266"/>
      <c r="ASU114" s="261"/>
      <c r="ASV114" s="265"/>
      <c r="ASW114" s="266"/>
      <c r="ASX114" s="200"/>
      <c r="ASY114" s="266"/>
      <c r="ASZ114" s="261"/>
      <c r="ATA114" s="265"/>
      <c r="ATB114" s="266"/>
      <c r="ATC114" s="200"/>
      <c r="ATD114" s="266"/>
      <c r="ATE114" s="261"/>
      <c r="ATF114" s="265"/>
      <c r="ATG114" s="266"/>
      <c r="ATH114" s="200"/>
      <c r="ATI114" s="266"/>
      <c r="ATJ114" s="261"/>
      <c r="ATK114" s="265"/>
      <c r="ATL114" s="266"/>
      <c r="ATM114" s="200"/>
      <c r="ATN114" s="266"/>
      <c r="ATO114" s="261"/>
      <c r="ATP114" s="265"/>
      <c r="ATQ114" s="266"/>
      <c r="ATR114" s="200"/>
      <c r="ATS114" s="266"/>
      <c r="ATT114" s="261"/>
      <c r="ATU114" s="265"/>
      <c r="ATV114" s="266"/>
      <c r="ATW114" s="200"/>
      <c r="ATX114" s="266"/>
      <c r="ATY114" s="261"/>
      <c r="ATZ114" s="265"/>
      <c r="AUA114" s="266"/>
      <c r="AUB114" s="200"/>
      <c r="AUC114" s="266"/>
      <c r="AUD114" s="261"/>
      <c r="AUE114" s="265"/>
      <c r="AUF114" s="266"/>
      <c r="AUG114" s="200"/>
      <c r="AUH114" s="266"/>
      <c r="AUI114" s="261"/>
      <c r="AUJ114" s="265"/>
      <c r="AUK114" s="266"/>
      <c r="AUL114" s="200"/>
      <c r="AUM114" s="266"/>
      <c r="AUN114" s="261"/>
      <c r="AUO114" s="265"/>
      <c r="AUP114" s="266"/>
      <c r="AUQ114" s="200"/>
      <c r="AUR114" s="266"/>
      <c r="AUS114" s="261"/>
      <c r="AUT114" s="265"/>
      <c r="AUU114" s="266"/>
      <c r="AUV114" s="200"/>
      <c r="AUW114" s="266"/>
      <c r="AUX114" s="261"/>
      <c r="AUY114" s="265"/>
      <c r="AUZ114" s="266"/>
      <c r="AVA114" s="200"/>
      <c r="AVB114" s="266"/>
      <c r="AVC114" s="261"/>
      <c r="AVD114" s="265"/>
      <c r="AVE114" s="266"/>
      <c r="AVF114" s="200"/>
      <c r="AVG114" s="266"/>
      <c r="AVH114" s="261"/>
      <c r="AVI114" s="265"/>
      <c r="AVJ114" s="266"/>
      <c r="AVK114" s="200"/>
      <c r="AVL114" s="266"/>
      <c r="AVM114" s="261"/>
      <c r="AVN114" s="265"/>
      <c r="AVO114" s="266"/>
      <c r="AVP114" s="200"/>
      <c r="AVQ114" s="266"/>
      <c r="AVR114" s="261"/>
      <c r="AVS114" s="265"/>
      <c r="AVT114" s="266"/>
      <c r="AVU114" s="200"/>
      <c r="AVV114" s="266"/>
      <c r="AVW114" s="261"/>
      <c r="AVX114" s="265"/>
      <c r="AVY114" s="266"/>
      <c r="AVZ114" s="200"/>
      <c r="AWA114" s="266"/>
      <c r="AWB114" s="261"/>
      <c r="AWC114" s="265"/>
      <c r="AWD114" s="266"/>
      <c r="AWE114" s="200"/>
      <c r="AWF114" s="266"/>
      <c r="AWG114" s="261"/>
      <c r="AWH114" s="265"/>
      <c r="AWI114" s="266"/>
      <c r="AWJ114" s="200"/>
      <c r="AWK114" s="266"/>
      <c r="AWL114" s="261"/>
      <c r="AWM114" s="265"/>
      <c r="AWN114" s="266"/>
      <c r="AWO114" s="200"/>
      <c r="AWP114" s="266"/>
      <c r="AWQ114" s="261"/>
      <c r="AWR114" s="265"/>
      <c r="AWS114" s="266"/>
      <c r="AWT114" s="200"/>
      <c r="AWU114" s="266"/>
      <c r="AWV114" s="261"/>
      <c r="AWW114" s="265"/>
      <c r="AWX114" s="266"/>
      <c r="AWY114" s="200"/>
      <c r="AWZ114" s="266"/>
      <c r="AXA114" s="261"/>
      <c r="AXB114" s="265"/>
      <c r="AXC114" s="266"/>
      <c r="AXD114" s="200"/>
      <c r="AXE114" s="266"/>
      <c r="AXF114" s="261"/>
      <c r="AXG114" s="265"/>
      <c r="AXH114" s="266"/>
      <c r="AXI114" s="200"/>
      <c r="AXJ114" s="266"/>
      <c r="AXK114" s="261"/>
      <c r="AXL114" s="265"/>
      <c r="AXM114" s="266"/>
      <c r="AXN114" s="200"/>
      <c r="AXO114" s="266"/>
      <c r="AXP114" s="261"/>
      <c r="AXQ114" s="265"/>
      <c r="AXR114" s="266"/>
      <c r="AXS114" s="200"/>
      <c r="AXT114" s="266"/>
      <c r="AXU114" s="261"/>
      <c r="AXV114" s="265"/>
      <c r="AXW114" s="266"/>
      <c r="AXX114" s="200"/>
      <c r="AXY114" s="266"/>
      <c r="AXZ114" s="261"/>
      <c r="AYA114" s="265"/>
      <c r="AYB114" s="266"/>
      <c r="AYC114" s="200"/>
      <c r="AYD114" s="266"/>
      <c r="AYE114" s="261"/>
      <c r="AYF114" s="265"/>
      <c r="AYG114" s="266"/>
      <c r="AYH114" s="200"/>
      <c r="AYI114" s="266"/>
      <c r="AYJ114" s="261"/>
      <c r="AYK114" s="265"/>
      <c r="AYL114" s="266"/>
      <c r="AYM114" s="200"/>
      <c r="AYN114" s="266"/>
      <c r="AYO114" s="261"/>
      <c r="AYP114" s="265"/>
      <c r="AYQ114" s="266"/>
      <c r="AYR114" s="200"/>
      <c r="AYS114" s="266"/>
      <c r="AYT114" s="261"/>
      <c r="AYU114" s="265"/>
      <c r="AYV114" s="266"/>
      <c r="AYW114" s="200"/>
      <c r="AYX114" s="266"/>
      <c r="AYY114" s="261"/>
      <c r="AYZ114" s="265"/>
      <c r="AZA114" s="266"/>
      <c r="AZB114" s="200"/>
      <c r="AZC114" s="266"/>
      <c r="AZD114" s="261"/>
      <c r="AZE114" s="265"/>
      <c r="AZF114" s="266"/>
      <c r="AZG114" s="200"/>
      <c r="AZH114" s="266"/>
      <c r="AZI114" s="261"/>
      <c r="AZJ114" s="265"/>
      <c r="AZK114" s="266"/>
      <c r="AZL114" s="200"/>
      <c r="AZM114" s="266"/>
      <c r="AZN114" s="261"/>
      <c r="AZO114" s="265"/>
      <c r="AZP114" s="266"/>
      <c r="AZQ114" s="200"/>
      <c r="AZR114" s="266"/>
      <c r="AZS114" s="261"/>
      <c r="AZT114" s="265"/>
      <c r="AZU114" s="266"/>
      <c r="AZV114" s="200"/>
      <c r="AZW114" s="266"/>
      <c r="AZX114" s="261"/>
      <c r="AZY114" s="265"/>
      <c r="AZZ114" s="266"/>
      <c r="BAA114" s="200"/>
      <c r="BAB114" s="266"/>
      <c r="BAC114" s="261"/>
      <c r="BAD114" s="265"/>
      <c r="BAE114" s="266"/>
      <c r="BAF114" s="200"/>
      <c r="BAG114" s="266"/>
      <c r="BAH114" s="261"/>
      <c r="BAI114" s="265"/>
      <c r="BAJ114" s="266"/>
      <c r="BAK114" s="200"/>
      <c r="BAL114" s="266"/>
      <c r="BAM114" s="261"/>
      <c r="BAN114" s="265"/>
      <c r="BAO114" s="266"/>
      <c r="BAP114" s="200"/>
      <c r="BAQ114" s="266"/>
      <c r="BAR114" s="261"/>
      <c r="BAS114" s="265"/>
      <c r="BAT114" s="266"/>
      <c r="BAU114" s="200"/>
      <c r="BAV114" s="266"/>
      <c r="BAW114" s="261"/>
      <c r="BAX114" s="265"/>
      <c r="BAY114" s="266"/>
      <c r="BAZ114" s="200"/>
      <c r="BBA114" s="266"/>
      <c r="BBB114" s="261"/>
      <c r="BBC114" s="265"/>
      <c r="BBD114" s="266"/>
      <c r="BBE114" s="200"/>
      <c r="BBF114" s="266"/>
      <c r="BBG114" s="261"/>
      <c r="BBH114" s="265"/>
      <c r="BBI114" s="266"/>
      <c r="BBJ114" s="200"/>
      <c r="BBK114" s="266"/>
      <c r="BBL114" s="261"/>
      <c r="BBM114" s="265"/>
      <c r="BBN114" s="266"/>
      <c r="BBO114" s="200"/>
      <c r="BBP114" s="266"/>
      <c r="BBQ114" s="261"/>
      <c r="BBR114" s="265"/>
      <c r="BBS114" s="266"/>
      <c r="BBT114" s="200"/>
      <c r="BBU114" s="266"/>
      <c r="BBV114" s="261"/>
      <c r="BBW114" s="265"/>
      <c r="BBX114" s="266"/>
      <c r="BBY114" s="200"/>
      <c r="BBZ114" s="266"/>
      <c r="BCA114" s="261"/>
      <c r="BCB114" s="265"/>
      <c r="BCC114" s="266"/>
      <c r="BCD114" s="200"/>
      <c r="BCE114" s="266"/>
      <c r="BCF114" s="261"/>
      <c r="BCG114" s="265"/>
      <c r="BCH114" s="266"/>
      <c r="BCI114" s="200"/>
      <c r="BCJ114" s="266"/>
      <c r="BCK114" s="261"/>
      <c r="BCL114" s="265"/>
      <c r="BCM114" s="266"/>
      <c r="BCN114" s="200"/>
      <c r="BCO114" s="266"/>
      <c r="BCP114" s="261"/>
      <c r="BCQ114" s="265"/>
      <c r="BCR114" s="266"/>
      <c r="BCS114" s="200"/>
      <c r="BCT114" s="266"/>
      <c r="BCU114" s="261"/>
      <c r="BCV114" s="265"/>
      <c r="BCW114" s="266"/>
      <c r="BCX114" s="200"/>
      <c r="BCY114" s="266"/>
      <c r="BCZ114" s="261"/>
      <c r="BDA114" s="265"/>
      <c r="BDB114" s="266"/>
      <c r="BDC114" s="200"/>
      <c r="BDD114" s="266"/>
      <c r="BDE114" s="261"/>
      <c r="BDF114" s="265"/>
      <c r="BDG114" s="266"/>
      <c r="BDH114" s="200"/>
      <c r="BDI114" s="266"/>
      <c r="BDJ114" s="261"/>
      <c r="BDK114" s="265"/>
      <c r="BDL114" s="266"/>
      <c r="BDM114" s="200"/>
      <c r="BDN114" s="266"/>
      <c r="BDO114" s="261"/>
      <c r="BDP114" s="265"/>
      <c r="BDQ114" s="266"/>
      <c r="BDR114" s="200"/>
      <c r="BDS114" s="266"/>
      <c r="BDT114" s="261"/>
      <c r="BDU114" s="265"/>
      <c r="BDV114" s="266"/>
      <c r="BDW114" s="200"/>
      <c r="BDX114" s="266"/>
      <c r="BDY114" s="261"/>
      <c r="BDZ114" s="265"/>
      <c r="BEA114" s="266"/>
      <c r="BEB114" s="200"/>
      <c r="BEC114" s="266"/>
      <c r="BED114" s="261"/>
      <c r="BEE114" s="265"/>
      <c r="BEF114" s="266"/>
      <c r="BEG114" s="200"/>
      <c r="BEH114" s="266"/>
      <c r="BEI114" s="261"/>
      <c r="BEJ114" s="265"/>
      <c r="BEK114" s="266"/>
      <c r="BEL114" s="200"/>
      <c r="BEM114" s="266"/>
      <c r="BEN114" s="261"/>
      <c r="BEO114" s="265"/>
      <c r="BEP114" s="266"/>
      <c r="BEQ114" s="200"/>
      <c r="BER114" s="266"/>
      <c r="BES114" s="261"/>
      <c r="BET114" s="265"/>
      <c r="BEU114" s="266"/>
      <c r="BEV114" s="200"/>
      <c r="BEW114" s="266"/>
      <c r="BEX114" s="261"/>
      <c r="BEY114" s="265"/>
      <c r="BEZ114" s="266"/>
      <c r="BFA114" s="200"/>
      <c r="BFB114" s="266"/>
      <c r="BFC114" s="261"/>
      <c r="BFD114" s="265"/>
      <c r="BFE114" s="266"/>
      <c r="BFF114" s="200"/>
      <c r="BFG114" s="266"/>
      <c r="BFH114" s="261"/>
      <c r="BFI114" s="265"/>
      <c r="BFJ114" s="266"/>
      <c r="BFK114" s="200"/>
      <c r="BFL114" s="266"/>
      <c r="BFM114" s="261"/>
      <c r="BFN114" s="265"/>
      <c r="BFO114" s="266"/>
      <c r="BFP114" s="200"/>
      <c r="BFQ114" s="266"/>
      <c r="BFR114" s="261"/>
      <c r="BFS114" s="265"/>
      <c r="BFT114" s="266"/>
      <c r="BFU114" s="200"/>
      <c r="BFV114" s="266"/>
      <c r="BFW114" s="261"/>
      <c r="BFX114" s="265"/>
      <c r="BFY114" s="266"/>
      <c r="BFZ114" s="200"/>
      <c r="BGA114" s="266"/>
      <c r="BGB114" s="261"/>
      <c r="BGC114" s="265"/>
      <c r="BGD114" s="266"/>
      <c r="BGE114" s="200"/>
      <c r="BGF114" s="266"/>
      <c r="BGG114" s="261"/>
      <c r="BGH114" s="265"/>
      <c r="BGI114" s="266"/>
      <c r="BGJ114" s="200"/>
      <c r="BGK114" s="266"/>
      <c r="BGL114" s="261"/>
      <c r="BGM114" s="265"/>
      <c r="BGN114" s="266"/>
      <c r="BGO114" s="200"/>
      <c r="BGP114" s="266"/>
      <c r="BGQ114" s="261"/>
      <c r="BGR114" s="265"/>
      <c r="BGS114" s="266"/>
      <c r="BGT114" s="200"/>
      <c r="BGU114" s="266"/>
      <c r="BGV114" s="261"/>
      <c r="BGW114" s="265"/>
      <c r="BGX114" s="266"/>
      <c r="BGY114" s="200"/>
      <c r="BGZ114" s="266"/>
      <c r="BHA114" s="261"/>
      <c r="BHB114" s="265"/>
      <c r="BHC114" s="266"/>
      <c r="BHD114" s="200"/>
      <c r="BHE114" s="266"/>
      <c r="BHF114" s="261"/>
      <c r="BHG114" s="265"/>
      <c r="BHH114" s="266"/>
      <c r="BHI114" s="200"/>
      <c r="BHJ114" s="266"/>
      <c r="BHK114" s="261"/>
      <c r="BHL114" s="265"/>
      <c r="BHM114" s="266"/>
      <c r="BHN114" s="200"/>
      <c r="BHO114" s="266"/>
      <c r="BHP114" s="261"/>
      <c r="BHQ114" s="265"/>
      <c r="BHR114" s="266"/>
      <c r="BHS114" s="200"/>
      <c r="BHT114" s="266"/>
      <c r="BHU114" s="261"/>
      <c r="BHV114" s="265"/>
      <c r="BHW114" s="266"/>
      <c r="BHX114" s="200"/>
      <c r="BHY114" s="266"/>
      <c r="BHZ114" s="261"/>
      <c r="BIA114" s="265"/>
      <c r="BIB114" s="266"/>
      <c r="BIC114" s="200"/>
      <c r="BID114" s="266"/>
      <c r="BIE114" s="261"/>
      <c r="BIF114" s="265"/>
      <c r="BIG114" s="266"/>
      <c r="BIH114" s="200"/>
      <c r="BII114" s="266"/>
      <c r="BIJ114" s="261"/>
      <c r="BIK114" s="265"/>
      <c r="BIL114" s="266"/>
      <c r="BIM114" s="200"/>
      <c r="BIN114" s="266"/>
      <c r="BIO114" s="261"/>
      <c r="BIP114" s="265"/>
      <c r="BIQ114" s="266"/>
      <c r="BIR114" s="200"/>
      <c r="BIS114" s="266"/>
      <c r="BIT114" s="261"/>
      <c r="BIU114" s="265"/>
      <c r="BIV114" s="266"/>
      <c r="BIW114" s="200"/>
      <c r="BIX114" s="266"/>
      <c r="BIY114" s="261"/>
      <c r="BIZ114" s="265"/>
      <c r="BJA114" s="266"/>
      <c r="BJB114" s="200"/>
      <c r="BJC114" s="266"/>
      <c r="BJD114" s="261"/>
      <c r="BJE114" s="265"/>
      <c r="BJF114" s="266"/>
      <c r="BJG114" s="200"/>
      <c r="BJH114" s="266"/>
      <c r="BJI114" s="261"/>
      <c r="BJJ114" s="265"/>
      <c r="BJK114" s="266"/>
      <c r="BJL114" s="200"/>
      <c r="BJM114" s="266"/>
      <c r="BJN114" s="261"/>
      <c r="BJO114" s="265"/>
      <c r="BJP114" s="266"/>
      <c r="BJQ114" s="200"/>
      <c r="BJR114" s="266"/>
      <c r="BJS114" s="261"/>
      <c r="BJT114" s="265"/>
      <c r="BJU114" s="266"/>
      <c r="BJV114" s="200"/>
      <c r="BJW114" s="266"/>
      <c r="BJX114" s="261"/>
      <c r="BJY114" s="265"/>
      <c r="BJZ114" s="266"/>
      <c r="BKA114" s="200"/>
      <c r="BKB114" s="266"/>
      <c r="BKC114" s="261"/>
      <c r="BKD114" s="265"/>
      <c r="BKE114" s="266"/>
      <c r="BKF114" s="200"/>
      <c r="BKG114" s="266"/>
      <c r="BKH114" s="261"/>
      <c r="BKI114" s="265"/>
      <c r="BKJ114" s="266"/>
      <c r="BKK114" s="200"/>
      <c r="BKL114" s="266"/>
      <c r="BKM114" s="261"/>
      <c r="BKN114" s="265"/>
      <c r="BKO114" s="266"/>
      <c r="BKP114" s="200"/>
      <c r="BKQ114" s="266"/>
      <c r="BKR114" s="261"/>
      <c r="BKS114" s="265"/>
      <c r="BKT114" s="266"/>
      <c r="BKU114" s="200"/>
      <c r="BKV114" s="266"/>
      <c r="BKW114" s="261"/>
      <c r="BKX114" s="265"/>
      <c r="BKY114" s="266"/>
      <c r="BKZ114" s="200"/>
      <c r="BLA114" s="266"/>
      <c r="BLB114" s="261"/>
      <c r="BLC114" s="265"/>
      <c r="BLD114" s="266"/>
      <c r="BLE114" s="200"/>
      <c r="BLF114" s="266"/>
      <c r="BLG114" s="261"/>
      <c r="BLH114" s="265"/>
      <c r="BLI114" s="266"/>
      <c r="BLJ114" s="200"/>
      <c r="BLK114" s="266"/>
      <c r="BLL114" s="261"/>
      <c r="BLM114" s="265"/>
      <c r="BLN114" s="266"/>
      <c r="BLO114" s="200"/>
      <c r="BLP114" s="266"/>
      <c r="BLQ114" s="261"/>
      <c r="BLR114" s="265"/>
      <c r="BLS114" s="266"/>
      <c r="BLT114" s="200"/>
      <c r="BLU114" s="266"/>
      <c r="BLV114" s="261"/>
      <c r="BLW114" s="265"/>
      <c r="BLX114" s="266"/>
      <c r="BLY114" s="200"/>
      <c r="BLZ114" s="266"/>
      <c r="BMA114" s="261"/>
      <c r="BMB114" s="265"/>
      <c r="BMC114" s="266"/>
      <c r="BMD114" s="200"/>
      <c r="BME114" s="266"/>
      <c r="BMF114" s="261"/>
      <c r="BMG114" s="265"/>
      <c r="BMH114" s="266"/>
      <c r="BMI114" s="200"/>
      <c r="BMJ114" s="266"/>
      <c r="BMK114" s="261"/>
      <c r="BML114" s="265"/>
      <c r="BMM114" s="266"/>
      <c r="BMN114" s="200"/>
      <c r="BMO114" s="266"/>
      <c r="BMP114" s="261"/>
      <c r="BMQ114" s="265"/>
      <c r="BMR114" s="266"/>
      <c r="BMS114" s="200"/>
      <c r="BMT114" s="266"/>
      <c r="BMU114" s="261"/>
      <c r="BMV114" s="265"/>
      <c r="BMW114" s="266"/>
      <c r="BMX114" s="200"/>
      <c r="BMY114" s="266"/>
      <c r="BMZ114" s="261"/>
      <c r="BNA114" s="265"/>
      <c r="BNB114" s="266"/>
      <c r="BNC114" s="200"/>
      <c r="BND114" s="266"/>
      <c r="BNE114" s="261"/>
      <c r="BNF114" s="265"/>
      <c r="BNG114" s="266"/>
      <c r="BNH114" s="200"/>
      <c r="BNI114" s="266"/>
      <c r="BNJ114" s="261"/>
      <c r="BNK114" s="265"/>
      <c r="BNL114" s="266"/>
      <c r="BNM114" s="200"/>
      <c r="BNN114" s="266"/>
      <c r="BNO114" s="261"/>
      <c r="BNP114" s="265"/>
      <c r="BNQ114" s="266"/>
      <c r="BNR114" s="200"/>
      <c r="BNS114" s="266"/>
      <c r="BNT114" s="261"/>
      <c r="BNU114" s="265"/>
      <c r="BNV114" s="266"/>
      <c r="BNW114" s="200"/>
      <c r="BNX114" s="266"/>
      <c r="BNY114" s="261"/>
      <c r="BNZ114" s="265"/>
      <c r="BOA114" s="266"/>
      <c r="BOB114" s="200"/>
      <c r="BOC114" s="266"/>
      <c r="BOD114" s="261"/>
      <c r="BOE114" s="265"/>
      <c r="BOF114" s="266"/>
      <c r="BOG114" s="200"/>
      <c r="BOH114" s="266"/>
      <c r="BOI114" s="261"/>
      <c r="BOJ114" s="265"/>
      <c r="BOK114" s="266"/>
      <c r="BOL114" s="200"/>
      <c r="BOM114" s="266"/>
      <c r="BON114" s="261"/>
      <c r="BOO114" s="265"/>
      <c r="BOP114" s="266"/>
      <c r="BOQ114" s="200"/>
      <c r="BOR114" s="266"/>
      <c r="BOS114" s="261"/>
      <c r="BOT114" s="265"/>
      <c r="BOU114" s="266"/>
      <c r="BOV114" s="200"/>
      <c r="BOW114" s="266"/>
      <c r="BOX114" s="261"/>
      <c r="BOY114" s="265"/>
      <c r="BOZ114" s="266"/>
      <c r="BPA114" s="200"/>
      <c r="BPB114" s="266"/>
      <c r="BPC114" s="261"/>
      <c r="BPD114" s="265"/>
      <c r="BPE114" s="266"/>
      <c r="BPF114" s="200"/>
      <c r="BPG114" s="266"/>
      <c r="BPH114" s="261"/>
      <c r="BPI114" s="265"/>
      <c r="BPJ114" s="266"/>
      <c r="BPK114" s="200"/>
      <c r="BPL114" s="266"/>
      <c r="BPM114" s="261"/>
      <c r="BPN114" s="265"/>
      <c r="BPO114" s="266"/>
      <c r="BPP114" s="200"/>
      <c r="BPQ114" s="266"/>
      <c r="BPR114" s="261"/>
      <c r="BPS114" s="265"/>
      <c r="BPT114" s="266"/>
      <c r="BPU114" s="200"/>
      <c r="BPV114" s="266"/>
      <c r="BPW114" s="261"/>
      <c r="BPX114" s="265"/>
      <c r="BPY114" s="266"/>
      <c r="BPZ114" s="200"/>
      <c r="BQA114" s="266"/>
      <c r="BQB114" s="261"/>
      <c r="BQC114" s="265"/>
      <c r="BQD114" s="266"/>
      <c r="BQE114" s="200"/>
      <c r="BQF114" s="266"/>
      <c r="BQG114" s="261"/>
      <c r="BQH114" s="265"/>
      <c r="BQI114" s="266"/>
      <c r="BQJ114" s="200"/>
      <c r="BQK114" s="266"/>
      <c r="BQL114" s="261"/>
      <c r="BQM114" s="265"/>
      <c r="BQN114" s="266"/>
      <c r="BQO114" s="200"/>
      <c r="BQP114" s="266"/>
      <c r="BQQ114" s="261"/>
      <c r="BQR114" s="265"/>
      <c r="BQS114" s="266"/>
      <c r="BQT114" s="200"/>
      <c r="BQU114" s="266"/>
      <c r="BQV114" s="261"/>
      <c r="BQW114" s="265"/>
      <c r="BQX114" s="266"/>
      <c r="BQY114" s="200"/>
      <c r="BQZ114" s="266"/>
      <c r="BRA114" s="261"/>
      <c r="BRB114" s="265"/>
      <c r="BRC114" s="266"/>
      <c r="BRD114" s="200"/>
      <c r="BRE114" s="266"/>
      <c r="BRF114" s="261"/>
      <c r="BRG114" s="265"/>
      <c r="BRH114" s="266"/>
      <c r="BRI114" s="200"/>
      <c r="BRJ114" s="266"/>
      <c r="BRK114" s="261"/>
      <c r="BRL114" s="265"/>
      <c r="BRM114" s="266"/>
      <c r="BRN114" s="200"/>
      <c r="BRO114" s="266"/>
      <c r="BRP114" s="261"/>
      <c r="BRQ114" s="265"/>
      <c r="BRR114" s="266"/>
      <c r="BRS114" s="200"/>
      <c r="BRT114" s="266"/>
      <c r="BRU114" s="261"/>
      <c r="BRV114" s="265"/>
      <c r="BRW114" s="266"/>
      <c r="BRX114" s="200"/>
      <c r="BRY114" s="266"/>
      <c r="BRZ114" s="261"/>
      <c r="BSA114" s="265"/>
      <c r="BSB114" s="266"/>
      <c r="BSC114" s="200"/>
      <c r="BSD114" s="266"/>
      <c r="BSE114" s="261"/>
      <c r="BSF114" s="265"/>
      <c r="BSG114" s="266"/>
      <c r="BSH114" s="200"/>
      <c r="BSI114" s="266"/>
      <c r="BSJ114" s="261"/>
      <c r="BSK114" s="265"/>
      <c r="BSL114" s="266"/>
      <c r="BSM114" s="200"/>
      <c r="BSN114" s="266"/>
      <c r="BSO114" s="261"/>
      <c r="BSP114" s="265"/>
      <c r="BSQ114" s="266"/>
      <c r="BSR114" s="200"/>
      <c r="BSS114" s="266"/>
      <c r="BST114" s="261"/>
      <c r="BSU114" s="265"/>
      <c r="BSV114" s="266"/>
      <c r="BSW114" s="200"/>
      <c r="BSX114" s="266"/>
      <c r="BSY114" s="261"/>
      <c r="BSZ114" s="265"/>
      <c r="BTA114" s="266"/>
      <c r="BTB114" s="200"/>
      <c r="BTC114" s="266"/>
      <c r="BTD114" s="261"/>
      <c r="BTE114" s="265"/>
      <c r="BTF114" s="266"/>
      <c r="BTG114" s="200"/>
      <c r="BTH114" s="266"/>
      <c r="BTI114" s="261"/>
      <c r="BTJ114" s="265"/>
      <c r="BTK114" s="266"/>
      <c r="BTL114" s="200"/>
      <c r="BTM114" s="266"/>
      <c r="BTN114" s="261"/>
      <c r="BTO114" s="265"/>
      <c r="BTP114" s="266"/>
      <c r="BTQ114" s="200"/>
      <c r="BTR114" s="266"/>
      <c r="BTS114" s="261"/>
      <c r="BTT114" s="265"/>
      <c r="BTU114" s="266"/>
      <c r="BTV114" s="200"/>
      <c r="BTW114" s="266"/>
      <c r="BTX114" s="261"/>
      <c r="BTY114" s="265"/>
      <c r="BTZ114" s="266"/>
      <c r="BUA114" s="200"/>
      <c r="BUB114" s="266"/>
      <c r="BUC114" s="261"/>
      <c r="BUD114" s="265"/>
      <c r="BUE114" s="266"/>
      <c r="BUF114" s="200"/>
      <c r="BUG114" s="266"/>
      <c r="BUH114" s="261"/>
      <c r="BUI114" s="265"/>
      <c r="BUJ114" s="266"/>
      <c r="BUK114" s="200"/>
      <c r="BUL114" s="266"/>
      <c r="BUM114" s="261"/>
      <c r="BUN114" s="265"/>
      <c r="BUO114" s="266"/>
      <c r="BUP114" s="200"/>
      <c r="BUQ114" s="266"/>
      <c r="BUR114" s="261"/>
      <c r="BUS114" s="265"/>
      <c r="BUT114" s="266"/>
      <c r="BUU114" s="200"/>
      <c r="BUV114" s="266"/>
      <c r="BUW114" s="261"/>
      <c r="BUX114" s="265"/>
      <c r="BUY114" s="266"/>
      <c r="BUZ114" s="200"/>
      <c r="BVA114" s="266"/>
      <c r="BVB114" s="261"/>
      <c r="BVC114" s="265"/>
      <c r="BVD114" s="266"/>
      <c r="BVE114" s="200"/>
      <c r="BVF114" s="266"/>
      <c r="BVG114" s="261"/>
      <c r="BVH114" s="265"/>
      <c r="BVI114" s="266"/>
      <c r="BVJ114" s="200"/>
      <c r="BVK114" s="266"/>
      <c r="BVL114" s="261"/>
      <c r="BVM114" s="265"/>
      <c r="BVN114" s="266"/>
      <c r="BVO114" s="200"/>
      <c r="BVP114" s="266"/>
      <c r="BVQ114" s="261"/>
      <c r="BVR114" s="265"/>
      <c r="BVS114" s="266"/>
      <c r="BVT114" s="200"/>
      <c r="BVU114" s="266"/>
      <c r="BVV114" s="261"/>
      <c r="BVW114" s="265"/>
      <c r="BVX114" s="266"/>
      <c r="BVY114" s="200"/>
      <c r="BVZ114" s="266"/>
      <c r="BWA114" s="261"/>
      <c r="BWB114" s="265"/>
      <c r="BWC114" s="266"/>
      <c r="BWD114" s="200"/>
      <c r="BWE114" s="266"/>
      <c r="BWF114" s="261"/>
      <c r="BWG114" s="265"/>
      <c r="BWH114" s="266"/>
      <c r="BWI114" s="200"/>
      <c r="BWJ114" s="266"/>
      <c r="BWK114" s="261"/>
      <c r="BWL114" s="265"/>
      <c r="BWM114" s="266"/>
      <c r="BWN114" s="200"/>
      <c r="BWO114" s="266"/>
      <c r="BWP114" s="261"/>
      <c r="BWQ114" s="265"/>
      <c r="BWR114" s="266"/>
      <c r="BWS114" s="200"/>
      <c r="BWT114" s="266"/>
      <c r="BWU114" s="261"/>
      <c r="BWV114" s="265"/>
      <c r="BWW114" s="266"/>
      <c r="BWX114" s="200"/>
      <c r="BWY114" s="266"/>
      <c r="BWZ114" s="261"/>
      <c r="BXA114" s="265"/>
      <c r="BXB114" s="266"/>
      <c r="BXC114" s="200"/>
      <c r="BXD114" s="266"/>
      <c r="BXE114" s="261"/>
      <c r="BXF114" s="265"/>
      <c r="BXG114" s="266"/>
      <c r="BXH114" s="200"/>
      <c r="BXI114" s="266"/>
      <c r="BXJ114" s="261"/>
      <c r="BXK114" s="265"/>
      <c r="BXL114" s="266"/>
      <c r="BXM114" s="200"/>
      <c r="BXN114" s="266"/>
      <c r="BXO114" s="261"/>
      <c r="BXP114" s="265"/>
      <c r="BXQ114" s="266"/>
      <c r="BXR114" s="200"/>
      <c r="BXS114" s="266"/>
      <c r="BXT114" s="261"/>
      <c r="BXU114" s="265"/>
      <c r="BXV114" s="266"/>
      <c r="BXW114" s="200"/>
      <c r="BXX114" s="266"/>
      <c r="BXY114" s="261"/>
      <c r="BXZ114" s="265"/>
      <c r="BYA114" s="266"/>
      <c r="BYB114" s="200"/>
      <c r="BYC114" s="266"/>
      <c r="BYD114" s="261"/>
      <c r="BYE114" s="265"/>
      <c r="BYF114" s="266"/>
      <c r="BYG114" s="200"/>
      <c r="BYH114" s="266"/>
      <c r="BYI114" s="261"/>
      <c r="BYJ114" s="265"/>
      <c r="BYK114" s="266"/>
      <c r="BYL114" s="200"/>
      <c r="BYM114" s="266"/>
      <c r="BYN114" s="261"/>
      <c r="BYO114" s="265"/>
      <c r="BYP114" s="266"/>
      <c r="BYQ114" s="200"/>
      <c r="BYR114" s="266"/>
      <c r="BYS114" s="261"/>
      <c r="BYT114" s="265"/>
      <c r="BYU114" s="266"/>
      <c r="BYV114" s="200"/>
      <c r="BYW114" s="266"/>
      <c r="BYX114" s="261"/>
      <c r="BYY114" s="265"/>
      <c r="BYZ114" s="266"/>
      <c r="BZA114" s="200"/>
      <c r="BZB114" s="266"/>
      <c r="BZC114" s="261"/>
      <c r="BZD114" s="265"/>
      <c r="BZE114" s="266"/>
      <c r="BZF114" s="200"/>
      <c r="BZG114" s="266"/>
      <c r="BZH114" s="261"/>
      <c r="BZI114" s="265"/>
      <c r="BZJ114" s="266"/>
      <c r="BZK114" s="200"/>
      <c r="BZL114" s="266"/>
      <c r="BZM114" s="261"/>
      <c r="BZN114" s="265"/>
      <c r="BZO114" s="266"/>
      <c r="BZP114" s="200"/>
      <c r="BZQ114" s="266"/>
      <c r="BZR114" s="261"/>
      <c r="BZS114" s="265"/>
      <c r="BZT114" s="266"/>
      <c r="BZU114" s="200"/>
      <c r="BZV114" s="266"/>
      <c r="BZW114" s="261"/>
      <c r="BZX114" s="265"/>
      <c r="BZY114" s="266"/>
      <c r="BZZ114" s="200"/>
      <c r="CAA114" s="266"/>
      <c r="CAB114" s="261"/>
      <c r="CAC114" s="265"/>
      <c r="CAD114" s="266"/>
      <c r="CAE114" s="200"/>
      <c r="CAF114" s="266"/>
      <c r="CAG114" s="261"/>
      <c r="CAH114" s="265"/>
      <c r="CAI114" s="266"/>
      <c r="CAJ114" s="200"/>
      <c r="CAK114" s="266"/>
      <c r="CAL114" s="261"/>
      <c r="CAM114" s="265"/>
      <c r="CAN114" s="266"/>
      <c r="CAO114" s="200"/>
      <c r="CAP114" s="266"/>
      <c r="CAQ114" s="261"/>
      <c r="CAR114" s="265"/>
      <c r="CAS114" s="266"/>
      <c r="CAT114" s="200"/>
      <c r="CAU114" s="266"/>
      <c r="CAV114" s="261"/>
      <c r="CAW114" s="265"/>
      <c r="CAX114" s="266"/>
      <c r="CAY114" s="200"/>
      <c r="CAZ114" s="266"/>
      <c r="CBA114" s="261"/>
      <c r="CBB114" s="265"/>
      <c r="CBC114" s="266"/>
      <c r="CBD114" s="200"/>
      <c r="CBE114" s="266"/>
      <c r="CBF114" s="261"/>
      <c r="CBG114" s="265"/>
      <c r="CBH114" s="266"/>
      <c r="CBI114" s="200"/>
      <c r="CBJ114" s="266"/>
      <c r="CBK114" s="261"/>
      <c r="CBL114" s="265"/>
      <c r="CBM114" s="266"/>
      <c r="CBN114" s="200"/>
      <c r="CBO114" s="266"/>
      <c r="CBP114" s="261"/>
      <c r="CBQ114" s="265"/>
      <c r="CBR114" s="266"/>
      <c r="CBS114" s="200"/>
      <c r="CBT114" s="266"/>
      <c r="CBU114" s="261"/>
      <c r="CBV114" s="265"/>
      <c r="CBW114" s="266"/>
      <c r="CBX114" s="200"/>
      <c r="CBY114" s="266"/>
      <c r="CBZ114" s="261"/>
      <c r="CCA114" s="265"/>
      <c r="CCB114" s="266"/>
      <c r="CCC114" s="200"/>
      <c r="CCD114" s="266"/>
      <c r="CCE114" s="261"/>
      <c r="CCF114" s="265"/>
      <c r="CCG114" s="266"/>
      <c r="CCH114" s="200"/>
      <c r="CCI114" s="266"/>
      <c r="CCJ114" s="261"/>
      <c r="CCK114" s="265"/>
      <c r="CCL114" s="266"/>
      <c r="CCM114" s="200"/>
      <c r="CCN114" s="266"/>
      <c r="CCO114" s="261"/>
      <c r="CCP114" s="265"/>
      <c r="CCQ114" s="266"/>
      <c r="CCR114" s="200"/>
      <c r="CCS114" s="266"/>
      <c r="CCT114" s="261"/>
      <c r="CCU114" s="265"/>
      <c r="CCV114" s="266"/>
      <c r="CCW114" s="200"/>
      <c r="CCX114" s="266"/>
      <c r="CCY114" s="261"/>
      <c r="CCZ114" s="265"/>
      <c r="CDA114" s="266"/>
      <c r="CDB114" s="200"/>
      <c r="CDC114" s="266"/>
      <c r="CDD114" s="261"/>
      <c r="CDE114" s="265"/>
      <c r="CDF114" s="266"/>
      <c r="CDG114" s="200"/>
      <c r="CDH114" s="266"/>
      <c r="CDI114" s="261"/>
      <c r="CDJ114" s="265"/>
      <c r="CDK114" s="266"/>
      <c r="CDL114" s="200"/>
      <c r="CDM114" s="266"/>
      <c r="CDN114" s="261"/>
      <c r="CDO114" s="265"/>
      <c r="CDP114" s="266"/>
      <c r="CDQ114" s="200"/>
      <c r="CDR114" s="266"/>
      <c r="CDS114" s="261"/>
      <c r="CDT114" s="265"/>
      <c r="CDU114" s="266"/>
      <c r="CDV114" s="200"/>
      <c r="CDW114" s="266"/>
      <c r="CDX114" s="261"/>
      <c r="CDY114" s="265"/>
      <c r="CDZ114" s="266"/>
      <c r="CEA114" s="200"/>
      <c r="CEB114" s="266"/>
      <c r="CEC114" s="261"/>
      <c r="CED114" s="265"/>
      <c r="CEE114" s="266"/>
      <c r="CEF114" s="200"/>
      <c r="CEG114" s="266"/>
      <c r="CEH114" s="261"/>
      <c r="CEI114" s="265"/>
      <c r="CEJ114" s="266"/>
      <c r="CEK114" s="200"/>
      <c r="CEL114" s="266"/>
      <c r="CEM114" s="261"/>
      <c r="CEN114" s="265"/>
      <c r="CEO114" s="266"/>
      <c r="CEP114" s="200"/>
      <c r="CEQ114" s="266"/>
      <c r="CER114" s="261"/>
      <c r="CES114" s="265"/>
      <c r="CET114" s="266"/>
      <c r="CEU114" s="200"/>
      <c r="CEV114" s="266"/>
      <c r="CEW114" s="261"/>
      <c r="CEX114" s="265"/>
      <c r="CEY114" s="266"/>
      <c r="CEZ114" s="200"/>
      <c r="CFA114" s="266"/>
      <c r="CFB114" s="261"/>
      <c r="CFC114" s="265"/>
      <c r="CFD114" s="266"/>
      <c r="CFE114" s="200"/>
      <c r="CFF114" s="266"/>
      <c r="CFG114" s="261"/>
      <c r="CFH114" s="265"/>
      <c r="CFI114" s="266"/>
      <c r="CFJ114" s="200"/>
      <c r="CFK114" s="266"/>
      <c r="CFL114" s="261"/>
      <c r="CFM114" s="265"/>
      <c r="CFN114" s="266"/>
      <c r="CFO114" s="200"/>
      <c r="CFP114" s="266"/>
      <c r="CFQ114" s="261"/>
      <c r="CFR114" s="265"/>
      <c r="CFS114" s="266"/>
      <c r="CFT114" s="200"/>
      <c r="CFU114" s="266"/>
      <c r="CFV114" s="261"/>
      <c r="CFW114" s="265"/>
      <c r="CFX114" s="266"/>
      <c r="CFY114" s="200"/>
      <c r="CFZ114" s="266"/>
      <c r="CGA114" s="261"/>
      <c r="CGB114" s="265"/>
      <c r="CGC114" s="266"/>
      <c r="CGD114" s="200"/>
      <c r="CGE114" s="266"/>
      <c r="CGF114" s="261"/>
      <c r="CGG114" s="265"/>
      <c r="CGH114" s="266"/>
      <c r="CGI114" s="200"/>
      <c r="CGJ114" s="266"/>
      <c r="CGK114" s="261"/>
      <c r="CGL114" s="265"/>
      <c r="CGM114" s="266"/>
      <c r="CGN114" s="200"/>
      <c r="CGO114" s="266"/>
      <c r="CGP114" s="261"/>
      <c r="CGQ114" s="265"/>
      <c r="CGR114" s="266"/>
      <c r="CGS114" s="200"/>
      <c r="CGT114" s="266"/>
      <c r="CGU114" s="261"/>
      <c r="CGV114" s="265"/>
      <c r="CGW114" s="266"/>
      <c r="CGX114" s="200"/>
      <c r="CGY114" s="266"/>
      <c r="CGZ114" s="261"/>
      <c r="CHA114" s="265"/>
      <c r="CHB114" s="266"/>
      <c r="CHC114" s="200"/>
      <c r="CHD114" s="266"/>
      <c r="CHE114" s="261"/>
      <c r="CHF114" s="265"/>
      <c r="CHG114" s="266"/>
      <c r="CHH114" s="200"/>
      <c r="CHI114" s="266"/>
      <c r="CHJ114" s="261"/>
      <c r="CHK114" s="265"/>
      <c r="CHL114" s="266"/>
      <c r="CHM114" s="200"/>
      <c r="CHN114" s="266"/>
      <c r="CHO114" s="261"/>
      <c r="CHP114" s="265"/>
      <c r="CHQ114" s="266"/>
      <c r="CHR114" s="200"/>
      <c r="CHS114" s="266"/>
      <c r="CHT114" s="261"/>
      <c r="CHU114" s="265"/>
      <c r="CHV114" s="266"/>
      <c r="CHW114" s="200"/>
      <c r="CHX114" s="266"/>
      <c r="CHY114" s="261"/>
      <c r="CHZ114" s="265"/>
      <c r="CIA114" s="266"/>
      <c r="CIB114" s="200"/>
      <c r="CIC114" s="266"/>
      <c r="CID114" s="261"/>
      <c r="CIE114" s="265"/>
      <c r="CIF114" s="266"/>
      <c r="CIG114" s="200"/>
      <c r="CIH114" s="266"/>
      <c r="CII114" s="261"/>
      <c r="CIJ114" s="265"/>
      <c r="CIK114" s="266"/>
      <c r="CIL114" s="200"/>
      <c r="CIM114" s="266"/>
      <c r="CIN114" s="261"/>
      <c r="CIO114" s="265"/>
      <c r="CIP114" s="266"/>
      <c r="CIQ114" s="200"/>
      <c r="CIR114" s="266"/>
      <c r="CIS114" s="261"/>
      <c r="CIT114" s="265"/>
      <c r="CIU114" s="266"/>
      <c r="CIV114" s="200"/>
      <c r="CIW114" s="266"/>
      <c r="CIX114" s="261"/>
      <c r="CIY114" s="265"/>
      <c r="CIZ114" s="266"/>
      <c r="CJA114" s="200"/>
      <c r="CJB114" s="266"/>
      <c r="CJC114" s="261"/>
      <c r="CJD114" s="265"/>
      <c r="CJE114" s="266"/>
      <c r="CJF114" s="200"/>
      <c r="CJG114" s="266"/>
      <c r="CJH114" s="261"/>
      <c r="CJI114" s="265"/>
      <c r="CJJ114" s="266"/>
      <c r="CJK114" s="200"/>
      <c r="CJL114" s="266"/>
      <c r="CJM114" s="261"/>
      <c r="CJN114" s="265"/>
      <c r="CJO114" s="266"/>
      <c r="CJP114" s="200"/>
      <c r="CJQ114" s="266"/>
      <c r="CJR114" s="261"/>
      <c r="CJS114" s="265"/>
      <c r="CJT114" s="266"/>
      <c r="CJU114" s="200"/>
      <c r="CJV114" s="266"/>
      <c r="CJW114" s="261"/>
      <c r="CJX114" s="265"/>
      <c r="CJY114" s="266"/>
      <c r="CJZ114" s="200"/>
      <c r="CKA114" s="266"/>
      <c r="CKB114" s="261"/>
      <c r="CKC114" s="265"/>
      <c r="CKD114" s="266"/>
      <c r="CKE114" s="200"/>
      <c r="CKF114" s="266"/>
      <c r="CKG114" s="261"/>
      <c r="CKH114" s="265"/>
      <c r="CKI114" s="266"/>
      <c r="CKJ114" s="200"/>
      <c r="CKK114" s="266"/>
      <c r="CKL114" s="261"/>
      <c r="CKM114" s="265"/>
      <c r="CKN114" s="266"/>
      <c r="CKO114" s="200"/>
      <c r="CKP114" s="266"/>
      <c r="CKQ114" s="261"/>
      <c r="CKR114" s="265"/>
      <c r="CKS114" s="266"/>
      <c r="CKT114" s="200"/>
      <c r="CKU114" s="266"/>
      <c r="CKV114" s="261"/>
      <c r="CKW114" s="265"/>
      <c r="CKX114" s="266"/>
      <c r="CKY114" s="200"/>
      <c r="CKZ114" s="266"/>
      <c r="CLA114" s="261"/>
      <c r="CLB114" s="265"/>
      <c r="CLC114" s="266"/>
      <c r="CLD114" s="200"/>
      <c r="CLE114" s="266"/>
      <c r="CLF114" s="261"/>
      <c r="CLG114" s="265"/>
      <c r="CLH114" s="266"/>
      <c r="CLI114" s="200"/>
      <c r="CLJ114" s="266"/>
      <c r="CLK114" s="261"/>
      <c r="CLL114" s="265"/>
      <c r="CLM114" s="266"/>
      <c r="CLN114" s="200"/>
      <c r="CLO114" s="266"/>
      <c r="CLP114" s="261"/>
      <c r="CLQ114" s="265"/>
      <c r="CLR114" s="266"/>
      <c r="CLS114" s="200"/>
      <c r="CLT114" s="266"/>
      <c r="CLU114" s="261"/>
      <c r="CLV114" s="265"/>
      <c r="CLW114" s="266"/>
      <c r="CLX114" s="200"/>
      <c r="CLY114" s="266"/>
      <c r="CLZ114" s="261"/>
      <c r="CMA114" s="265"/>
      <c r="CMB114" s="266"/>
      <c r="CMC114" s="200"/>
      <c r="CMD114" s="266"/>
      <c r="CME114" s="261"/>
      <c r="CMF114" s="265"/>
      <c r="CMG114" s="266"/>
      <c r="CMH114" s="200"/>
      <c r="CMI114" s="266"/>
      <c r="CMJ114" s="261"/>
      <c r="CMK114" s="265"/>
      <c r="CML114" s="266"/>
      <c r="CMM114" s="200"/>
      <c r="CMN114" s="266"/>
      <c r="CMO114" s="261"/>
      <c r="CMP114" s="265"/>
      <c r="CMQ114" s="266"/>
      <c r="CMR114" s="200"/>
      <c r="CMS114" s="266"/>
      <c r="CMT114" s="261"/>
      <c r="CMU114" s="265"/>
      <c r="CMV114" s="266"/>
      <c r="CMW114" s="200"/>
      <c r="CMX114" s="266"/>
      <c r="CMY114" s="261"/>
      <c r="CMZ114" s="265"/>
      <c r="CNA114" s="266"/>
      <c r="CNB114" s="200"/>
      <c r="CNC114" s="266"/>
      <c r="CND114" s="261"/>
      <c r="CNE114" s="265"/>
      <c r="CNF114" s="266"/>
      <c r="CNG114" s="200"/>
      <c r="CNH114" s="266"/>
      <c r="CNI114" s="261"/>
      <c r="CNJ114" s="265"/>
      <c r="CNK114" s="266"/>
      <c r="CNL114" s="200"/>
      <c r="CNM114" s="266"/>
      <c r="CNN114" s="261"/>
      <c r="CNO114" s="265"/>
      <c r="CNP114" s="266"/>
      <c r="CNQ114" s="200"/>
      <c r="CNR114" s="266"/>
      <c r="CNS114" s="261"/>
      <c r="CNT114" s="265"/>
      <c r="CNU114" s="266"/>
      <c r="CNV114" s="200"/>
      <c r="CNW114" s="266"/>
      <c r="CNX114" s="261"/>
      <c r="CNY114" s="265"/>
      <c r="CNZ114" s="266"/>
      <c r="COA114" s="200"/>
      <c r="COB114" s="266"/>
      <c r="COC114" s="261"/>
      <c r="COD114" s="265"/>
      <c r="COE114" s="266"/>
      <c r="COF114" s="200"/>
      <c r="COG114" s="266"/>
      <c r="COH114" s="261"/>
      <c r="COI114" s="265"/>
      <c r="COJ114" s="266"/>
      <c r="COK114" s="200"/>
      <c r="COL114" s="266"/>
      <c r="COM114" s="261"/>
      <c r="CON114" s="265"/>
      <c r="COO114" s="266"/>
      <c r="COP114" s="200"/>
      <c r="COQ114" s="266"/>
      <c r="COR114" s="261"/>
      <c r="COS114" s="265"/>
      <c r="COT114" s="266"/>
      <c r="COU114" s="200"/>
      <c r="COV114" s="266"/>
      <c r="COW114" s="261"/>
      <c r="COX114" s="265"/>
      <c r="COY114" s="266"/>
      <c r="COZ114" s="200"/>
      <c r="CPA114" s="266"/>
      <c r="CPB114" s="261"/>
      <c r="CPC114" s="265"/>
      <c r="CPD114" s="266"/>
      <c r="CPE114" s="200"/>
      <c r="CPF114" s="266"/>
      <c r="CPG114" s="261"/>
      <c r="CPH114" s="265"/>
      <c r="CPI114" s="266"/>
      <c r="CPJ114" s="200"/>
      <c r="CPK114" s="266"/>
      <c r="CPL114" s="261"/>
      <c r="CPM114" s="265"/>
      <c r="CPN114" s="266"/>
      <c r="CPO114" s="200"/>
      <c r="CPP114" s="266"/>
      <c r="CPQ114" s="261"/>
      <c r="CPR114" s="265"/>
      <c r="CPS114" s="266"/>
      <c r="CPT114" s="200"/>
      <c r="CPU114" s="266"/>
      <c r="CPV114" s="261"/>
      <c r="CPW114" s="265"/>
      <c r="CPX114" s="266"/>
      <c r="CPY114" s="200"/>
      <c r="CPZ114" s="266"/>
      <c r="CQA114" s="261"/>
      <c r="CQB114" s="265"/>
      <c r="CQC114" s="266"/>
      <c r="CQD114" s="200"/>
      <c r="CQE114" s="266"/>
      <c r="CQF114" s="261"/>
      <c r="CQG114" s="265"/>
      <c r="CQH114" s="266"/>
      <c r="CQI114" s="200"/>
      <c r="CQJ114" s="266"/>
      <c r="CQK114" s="261"/>
      <c r="CQL114" s="265"/>
      <c r="CQM114" s="266"/>
      <c r="CQN114" s="200"/>
      <c r="CQO114" s="266"/>
      <c r="CQP114" s="261"/>
      <c r="CQQ114" s="265"/>
      <c r="CQR114" s="266"/>
      <c r="CQS114" s="200"/>
      <c r="CQT114" s="266"/>
      <c r="CQU114" s="261"/>
      <c r="CQV114" s="265"/>
      <c r="CQW114" s="266"/>
      <c r="CQX114" s="200"/>
      <c r="CQY114" s="266"/>
      <c r="CQZ114" s="261"/>
      <c r="CRA114" s="265"/>
      <c r="CRB114" s="266"/>
      <c r="CRC114" s="200"/>
      <c r="CRD114" s="266"/>
      <c r="CRE114" s="261"/>
      <c r="CRF114" s="265"/>
      <c r="CRG114" s="266"/>
      <c r="CRH114" s="200"/>
      <c r="CRI114" s="266"/>
      <c r="CRJ114" s="261"/>
      <c r="CRK114" s="265"/>
      <c r="CRL114" s="266"/>
      <c r="CRM114" s="200"/>
      <c r="CRN114" s="266"/>
      <c r="CRO114" s="261"/>
      <c r="CRP114" s="265"/>
      <c r="CRQ114" s="266"/>
      <c r="CRR114" s="200"/>
      <c r="CRS114" s="266"/>
      <c r="CRT114" s="261"/>
      <c r="CRU114" s="265"/>
      <c r="CRV114" s="266"/>
      <c r="CRW114" s="200"/>
      <c r="CRX114" s="266"/>
      <c r="CRY114" s="261"/>
      <c r="CRZ114" s="265"/>
      <c r="CSA114" s="266"/>
      <c r="CSB114" s="200"/>
      <c r="CSC114" s="266"/>
      <c r="CSD114" s="261"/>
      <c r="CSE114" s="265"/>
      <c r="CSF114" s="266"/>
      <c r="CSG114" s="200"/>
      <c r="CSH114" s="266"/>
      <c r="CSI114" s="261"/>
      <c r="CSJ114" s="265"/>
      <c r="CSK114" s="266"/>
      <c r="CSL114" s="200"/>
      <c r="CSM114" s="266"/>
      <c r="CSN114" s="261"/>
      <c r="CSO114" s="265"/>
      <c r="CSP114" s="266"/>
      <c r="CSQ114" s="200"/>
      <c r="CSR114" s="266"/>
      <c r="CSS114" s="261"/>
      <c r="CST114" s="265"/>
      <c r="CSU114" s="266"/>
      <c r="CSV114" s="200"/>
      <c r="CSW114" s="266"/>
      <c r="CSX114" s="261"/>
      <c r="CSY114" s="265"/>
      <c r="CSZ114" s="266"/>
      <c r="CTA114" s="200"/>
      <c r="CTB114" s="266"/>
      <c r="CTC114" s="261"/>
      <c r="CTD114" s="265"/>
      <c r="CTE114" s="266"/>
      <c r="CTF114" s="200"/>
      <c r="CTG114" s="266"/>
      <c r="CTH114" s="261"/>
      <c r="CTI114" s="265"/>
      <c r="CTJ114" s="266"/>
      <c r="CTK114" s="200"/>
      <c r="CTL114" s="266"/>
      <c r="CTM114" s="261"/>
      <c r="CTN114" s="265"/>
      <c r="CTO114" s="266"/>
      <c r="CTP114" s="200"/>
      <c r="CTQ114" s="266"/>
      <c r="CTR114" s="261"/>
      <c r="CTS114" s="265"/>
      <c r="CTT114" s="266"/>
      <c r="CTU114" s="200"/>
      <c r="CTV114" s="266"/>
      <c r="CTW114" s="261"/>
      <c r="CTX114" s="265"/>
      <c r="CTY114" s="266"/>
      <c r="CTZ114" s="200"/>
      <c r="CUA114" s="266"/>
      <c r="CUB114" s="261"/>
      <c r="CUC114" s="265"/>
      <c r="CUD114" s="266"/>
      <c r="CUE114" s="200"/>
      <c r="CUF114" s="266"/>
      <c r="CUG114" s="261"/>
      <c r="CUH114" s="265"/>
      <c r="CUI114" s="266"/>
      <c r="CUJ114" s="200"/>
      <c r="CUK114" s="266"/>
      <c r="CUL114" s="261"/>
      <c r="CUM114" s="265"/>
      <c r="CUN114" s="266"/>
      <c r="CUO114" s="200"/>
      <c r="CUP114" s="266"/>
      <c r="CUQ114" s="261"/>
      <c r="CUR114" s="265"/>
      <c r="CUS114" s="266"/>
      <c r="CUT114" s="200"/>
      <c r="CUU114" s="266"/>
      <c r="CUV114" s="261"/>
      <c r="CUW114" s="265"/>
      <c r="CUX114" s="266"/>
      <c r="CUY114" s="200"/>
      <c r="CUZ114" s="266"/>
      <c r="CVA114" s="261"/>
      <c r="CVB114" s="265"/>
      <c r="CVC114" s="266"/>
      <c r="CVD114" s="200"/>
      <c r="CVE114" s="266"/>
      <c r="CVF114" s="261"/>
      <c r="CVG114" s="265"/>
      <c r="CVH114" s="266"/>
      <c r="CVI114" s="200"/>
      <c r="CVJ114" s="266"/>
      <c r="CVK114" s="261"/>
      <c r="CVL114" s="265"/>
      <c r="CVM114" s="266"/>
      <c r="CVN114" s="200"/>
      <c r="CVO114" s="266"/>
      <c r="CVP114" s="261"/>
      <c r="CVQ114" s="265"/>
      <c r="CVR114" s="266"/>
      <c r="CVS114" s="200"/>
      <c r="CVT114" s="266"/>
      <c r="CVU114" s="261"/>
      <c r="CVV114" s="265"/>
      <c r="CVW114" s="266"/>
      <c r="CVX114" s="200"/>
      <c r="CVY114" s="266"/>
      <c r="CVZ114" s="261"/>
      <c r="CWA114" s="265"/>
      <c r="CWB114" s="266"/>
      <c r="CWC114" s="200"/>
      <c r="CWD114" s="266"/>
      <c r="CWE114" s="261"/>
      <c r="CWF114" s="265"/>
      <c r="CWG114" s="266"/>
      <c r="CWH114" s="200"/>
      <c r="CWI114" s="266"/>
      <c r="CWJ114" s="261"/>
      <c r="CWK114" s="265"/>
      <c r="CWL114" s="266"/>
      <c r="CWM114" s="200"/>
      <c r="CWN114" s="266"/>
      <c r="CWO114" s="261"/>
      <c r="CWP114" s="265"/>
      <c r="CWQ114" s="266"/>
      <c r="CWR114" s="200"/>
      <c r="CWS114" s="266"/>
      <c r="CWT114" s="261"/>
      <c r="CWU114" s="265"/>
      <c r="CWV114" s="266"/>
      <c r="CWW114" s="200"/>
      <c r="CWX114" s="266"/>
      <c r="CWY114" s="261"/>
      <c r="CWZ114" s="265"/>
      <c r="CXA114" s="266"/>
      <c r="CXB114" s="200"/>
      <c r="CXC114" s="266"/>
      <c r="CXD114" s="261"/>
      <c r="CXE114" s="265"/>
      <c r="CXF114" s="266"/>
      <c r="CXG114" s="200"/>
      <c r="CXH114" s="266"/>
      <c r="CXI114" s="261"/>
      <c r="CXJ114" s="265"/>
      <c r="CXK114" s="266"/>
      <c r="CXL114" s="200"/>
      <c r="CXM114" s="266"/>
      <c r="CXN114" s="261"/>
      <c r="CXO114" s="265"/>
      <c r="CXP114" s="266"/>
      <c r="CXQ114" s="200"/>
      <c r="CXR114" s="266"/>
      <c r="CXS114" s="261"/>
      <c r="CXT114" s="265"/>
      <c r="CXU114" s="266"/>
      <c r="CXV114" s="200"/>
      <c r="CXW114" s="266"/>
      <c r="CXX114" s="261"/>
      <c r="CXY114" s="265"/>
      <c r="CXZ114" s="266"/>
      <c r="CYA114" s="200"/>
      <c r="CYB114" s="266"/>
      <c r="CYC114" s="261"/>
      <c r="CYD114" s="265"/>
      <c r="CYE114" s="266"/>
      <c r="CYF114" s="200"/>
      <c r="CYG114" s="266"/>
      <c r="CYH114" s="261"/>
      <c r="CYI114" s="265"/>
      <c r="CYJ114" s="266"/>
      <c r="CYK114" s="200"/>
      <c r="CYL114" s="266"/>
      <c r="CYM114" s="261"/>
      <c r="CYN114" s="265"/>
      <c r="CYO114" s="266"/>
      <c r="CYP114" s="200"/>
      <c r="CYQ114" s="266"/>
      <c r="CYR114" s="261"/>
      <c r="CYS114" s="265"/>
      <c r="CYT114" s="266"/>
      <c r="CYU114" s="200"/>
      <c r="CYV114" s="266"/>
      <c r="CYW114" s="261"/>
      <c r="CYX114" s="265"/>
      <c r="CYY114" s="266"/>
      <c r="CYZ114" s="200"/>
      <c r="CZA114" s="266"/>
      <c r="CZB114" s="261"/>
      <c r="CZC114" s="265"/>
      <c r="CZD114" s="266"/>
      <c r="CZE114" s="200"/>
      <c r="CZF114" s="266"/>
      <c r="CZG114" s="261"/>
      <c r="CZH114" s="265"/>
      <c r="CZI114" s="266"/>
      <c r="CZJ114" s="200"/>
      <c r="CZK114" s="266"/>
      <c r="CZL114" s="261"/>
      <c r="CZM114" s="265"/>
      <c r="CZN114" s="266"/>
      <c r="CZO114" s="200"/>
      <c r="CZP114" s="266"/>
      <c r="CZQ114" s="261"/>
      <c r="CZR114" s="265"/>
      <c r="CZS114" s="266"/>
      <c r="CZT114" s="200"/>
      <c r="CZU114" s="266"/>
      <c r="CZV114" s="261"/>
      <c r="CZW114" s="265"/>
      <c r="CZX114" s="266"/>
      <c r="CZY114" s="200"/>
      <c r="CZZ114" s="266"/>
      <c r="DAA114" s="261"/>
      <c r="DAB114" s="265"/>
      <c r="DAC114" s="266"/>
      <c r="DAD114" s="200"/>
      <c r="DAE114" s="266"/>
      <c r="DAF114" s="261"/>
      <c r="DAG114" s="265"/>
      <c r="DAH114" s="266"/>
      <c r="DAI114" s="200"/>
      <c r="DAJ114" s="266"/>
      <c r="DAK114" s="261"/>
      <c r="DAL114" s="265"/>
      <c r="DAM114" s="266"/>
      <c r="DAN114" s="200"/>
      <c r="DAO114" s="266"/>
      <c r="DAP114" s="261"/>
      <c r="DAQ114" s="265"/>
      <c r="DAR114" s="266"/>
      <c r="DAS114" s="200"/>
      <c r="DAT114" s="266"/>
      <c r="DAU114" s="261"/>
      <c r="DAV114" s="265"/>
      <c r="DAW114" s="266"/>
      <c r="DAX114" s="200"/>
      <c r="DAY114" s="266"/>
      <c r="DAZ114" s="261"/>
      <c r="DBA114" s="265"/>
      <c r="DBB114" s="266"/>
      <c r="DBC114" s="200"/>
      <c r="DBD114" s="266"/>
      <c r="DBE114" s="261"/>
      <c r="DBF114" s="265"/>
      <c r="DBG114" s="266"/>
      <c r="DBH114" s="200"/>
      <c r="DBI114" s="266"/>
      <c r="DBJ114" s="261"/>
      <c r="DBK114" s="265"/>
      <c r="DBL114" s="266"/>
      <c r="DBM114" s="200"/>
      <c r="DBN114" s="266"/>
      <c r="DBO114" s="261"/>
      <c r="DBP114" s="265"/>
      <c r="DBQ114" s="266"/>
      <c r="DBR114" s="200"/>
      <c r="DBS114" s="266"/>
      <c r="DBT114" s="261"/>
      <c r="DBU114" s="265"/>
      <c r="DBV114" s="266"/>
      <c r="DBW114" s="200"/>
      <c r="DBX114" s="266"/>
      <c r="DBY114" s="261"/>
      <c r="DBZ114" s="265"/>
      <c r="DCA114" s="266"/>
      <c r="DCB114" s="200"/>
      <c r="DCC114" s="266"/>
      <c r="DCD114" s="261"/>
      <c r="DCE114" s="265"/>
      <c r="DCF114" s="266"/>
      <c r="DCG114" s="200"/>
      <c r="DCH114" s="266"/>
      <c r="DCI114" s="261"/>
      <c r="DCJ114" s="265"/>
      <c r="DCK114" s="266"/>
      <c r="DCL114" s="200"/>
      <c r="DCM114" s="266"/>
      <c r="DCN114" s="261"/>
      <c r="DCO114" s="265"/>
      <c r="DCP114" s="266"/>
      <c r="DCQ114" s="200"/>
      <c r="DCR114" s="266"/>
      <c r="DCS114" s="261"/>
      <c r="DCT114" s="265"/>
      <c r="DCU114" s="266"/>
      <c r="DCV114" s="200"/>
      <c r="DCW114" s="266"/>
      <c r="DCX114" s="261"/>
      <c r="DCY114" s="265"/>
      <c r="DCZ114" s="266"/>
      <c r="DDA114" s="200"/>
      <c r="DDB114" s="266"/>
      <c r="DDC114" s="261"/>
      <c r="DDD114" s="265"/>
      <c r="DDE114" s="266"/>
      <c r="DDF114" s="200"/>
      <c r="DDG114" s="266"/>
      <c r="DDH114" s="261"/>
      <c r="DDI114" s="265"/>
      <c r="DDJ114" s="266"/>
      <c r="DDK114" s="200"/>
      <c r="DDL114" s="266"/>
      <c r="DDM114" s="261"/>
      <c r="DDN114" s="265"/>
      <c r="DDO114" s="266"/>
      <c r="DDP114" s="200"/>
      <c r="DDQ114" s="266"/>
      <c r="DDR114" s="261"/>
      <c r="DDS114" s="265"/>
      <c r="DDT114" s="266"/>
      <c r="DDU114" s="200"/>
      <c r="DDV114" s="266"/>
      <c r="DDW114" s="261"/>
      <c r="DDX114" s="265"/>
      <c r="DDY114" s="266"/>
      <c r="DDZ114" s="200"/>
      <c r="DEA114" s="266"/>
      <c r="DEB114" s="261"/>
      <c r="DEC114" s="265"/>
      <c r="DED114" s="266"/>
      <c r="DEE114" s="200"/>
      <c r="DEF114" s="266"/>
      <c r="DEG114" s="261"/>
      <c r="DEH114" s="265"/>
      <c r="DEI114" s="266"/>
      <c r="DEJ114" s="200"/>
      <c r="DEK114" s="266"/>
      <c r="DEL114" s="261"/>
      <c r="DEM114" s="265"/>
      <c r="DEN114" s="266"/>
      <c r="DEO114" s="200"/>
      <c r="DEP114" s="266"/>
      <c r="DEQ114" s="261"/>
      <c r="DER114" s="265"/>
      <c r="DES114" s="266"/>
      <c r="DET114" s="200"/>
      <c r="DEU114" s="266"/>
      <c r="DEV114" s="261"/>
      <c r="DEW114" s="265"/>
      <c r="DEX114" s="266"/>
      <c r="DEY114" s="200"/>
      <c r="DEZ114" s="266"/>
      <c r="DFA114" s="261"/>
      <c r="DFB114" s="265"/>
      <c r="DFC114" s="266"/>
      <c r="DFD114" s="200"/>
      <c r="DFE114" s="266"/>
      <c r="DFF114" s="261"/>
      <c r="DFG114" s="265"/>
      <c r="DFH114" s="266"/>
      <c r="DFI114" s="200"/>
      <c r="DFJ114" s="266"/>
      <c r="DFK114" s="261"/>
      <c r="DFL114" s="265"/>
      <c r="DFM114" s="266"/>
      <c r="DFN114" s="200"/>
      <c r="DFO114" s="266"/>
      <c r="DFP114" s="261"/>
      <c r="DFQ114" s="265"/>
      <c r="DFR114" s="266"/>
      <c r="DFS114" s="200"/>
      <c r="DFT114" s="266"/>
      <c r="DFU114" s="261"/>
      <c r="DFV114" s="265"/>
      <c r="DFW114" s="266"/>
      <c r="DFX114" s="200"/>
      <c r="DFY114" s="266"/>
      <c r="DFZ114" s="261"/>
      <c r="DGA114" s="265"/>
      <c r="DGB114" s="266"/>
      <c r="DGC114" s="200"/>
      <c r="DGD114" s="266"/>
      <c r="DGE114" s="261"/>
      <c r="DGF114" s="265"/>
      <c r="DGG114" s="266"/>
      <c r="DGH114" s="200"/>
      <c r="DGI114" s="266"/>
      <c r="DGJ114" s="261"/>
      <c r="DGK114" s="265"/>
      <c r="DGL114" s="266"/>
      <c r="DGM114" s="200"/>
      <c r="DGN114" s="266"/>
      <c r="DGO114" s="261"/>
      <c r="DGP114" s="265"/>
      <c r="DGQ114" s="266"/>
      <c r="DGR114" s="200"/>
      <c r="DGS114" s="266"/>
      <c r="DGT114" s="261"/>
      <c r="DGU114" s="265"/>
      <c r="DGV114" s="266"/>
      <c r="DGW114" s="200"/>
      <c r="DGX114" s="266"/>
      <c r="DGY114" s="261"/>
      <c r="DGZ114" s="265"/>
      <c r="DHA114" s="266"/>
      <c r="DHB114" s="200"/>
      <c r="DHC114" s="266"/>
      <c r="DHD114" s="261"/>
      <c r="DHE114" s="265"/>
      <c r="DHF114" s="266"/>
      <c r="DHG114" s="200"/>
      <c r="DHH114" s="266"/>
      <c r="DHI114" s="261"/>
      <c r="DHJ114" s="265"/>
      <c r="DHK114" s="266"/>
      <c r="DHL114" s="200"/>
      <c r="DHM114" s="266"/>
      <c r="DHN114" s="261"/>
      <c r="DHO114" s="265"/>
      <c r="DHP114" s="266"/>
      <c r="DHQ114" s="200"/>
      <c r="DHR114" s="266"/>
      <c r="DHS114" s="261"/>
      <c r="DHT114" s="265"/>
      <c r="DHU114" s="266"/>
      <c r="DHV114" s="200"/>
      <c r="DHW114" s="266"/>
      <c r="DHX114" s="261"/>
      <c r="DHY114" s="265"/>
      <c r="DHZ114" s="266"/>
      <c r="DIA114" s="200"/>
      <c r="DIB114" s="266"/>
      <c r="DIC114" s="261"/>
      <c r="DID114" s="265"/>
      <c r="DIE114" s="266"/>
      <c r="DIF114" s="200"/>
      <c r="DIG114" s="266"/>
      <c r="DIH114" s="261"/>
      <c r="DII114" s="265"/>
      <c r="DIJ114" s="266"/>
      <c r="DIK114" s="200"/>
      <c r="DIL114" s="266"/>
      <c r="DIM114" s="261"/>
      <c r="DIN114" s="265"/>
      <c r="DIO114" s="266"/>
      <c r="DIP114" s="200"/>
      <c r="DIQ114" s="266"/>
      <c r="DIR114" s="261"/>
      <c r="DIS114" s="265"/>
      <c r="DIT114" s="266"/>
      <c r="DIU114" s="200"/>
      <c r="DIV114" s="266"/>
      <c r="DIW114" s="261"/>
      <c r="DIX114" s="265"/>
      <c r="DIY114" s="266"/>
      <c r="DIZ114" s="200"/>
      <c r="DJA114" s="266"/>
      <c r="DJB114" s="261"/>
      <c r="DJC114" s="265"/>
      <c r="DJD114" s="266"/>
      <c r="DJE114" s="200"/>
      <c r="DJF114" s="266"/>
      <c r="DJG114" s="261"/>
      <c r="DJH114" s="265"/>
      <c r="DJI114" s="266"/>
      <c r="DJJ114" s="200"/>
      <c r="DJK114" s="266"/>
      <c r="DJL114" s="261"/>
      <c r="DJM114" s="265"/>
      <c r="DJN114" s="266"/>
      <c r="DJO114" s="200"/>
      <c r="DJP114" s="266"/>
      <c r="DJQ114" s="261"/>
      <c r="DJR114" s="265"/>
      <c r="DJS114" s="266"/>
      <c r="DJT114" s="200"/>
      <c r="DJU114" s="266"/>
      <c r="DJV114" s="261"/>
      <c r="DJW114" s="265"/>
      <c r="DJX114" s="266"/>
      <c r="DJY114" s="200"/>
      <c r="DJZ114" s="266"/>
      <c r="DKA114" s="261"/>
      <c r="DKB114" s="265"/>
      <c r="DKC114" s="266"/>
      <c r="DKD114" s="200"/>
      <c r="DKE114" s="266"/>
      <c r="DKF114" s="261"/>
      <c r="DKG114" s="265"/>
      <c r="DKH114" s="266"/>
      <c r="DKI114" s="200"/>
      <c r="DKJ114" s="266"/>
      <c r="DKK114" s="261"/>
      <c r="DKL114" s="265"/>
      <c r="DKM114" s="266"/>
      <c r="DKN114" s="200"/>
      <c r="DKO114" s="266"/>
      <c r="DKP114" s="261"/>
      <c r="DKQ114" s="265"/>
      <c r="DKR114" s="266"/>
      <c r="DKS114" s="200"/>
      <c r="DKT114" s="266"/>
      <c r="DKU114" s="261"/>
      <c r="DKV114" s="265"/>
      <c r="DKW114" s="266"/>
      <c r="DKX114" s="200"/>
      <c r="DKY114" s="266"/>
      <c r="DKZ114" s="261"/>
      <c r="DLA114" s="265"/>
      <c r="DLB114" s="266"/>
      <c r="DLC114" s="200"/>
      <c r="DLD114" s="266"/>
      <c r="DLE114" s="261"/>
      <c r="DLF114" s="265"/>
      <c r="DLG114" s="266"/>
      <c r="DLH114" s="200"/>
      <c r="DLI114" s="266"/>
      <c r="DLJ114" s="261"/>
      <c r="DLK114" s="265"/>
      <c r="DLL114" s="266"/>
      <c r="DLM114" s="200"/>
      <c r="DLN114" s="266"/>
      <c r="DLO114" s="261"/>
      <c r="DLP114" s="265"/>
      <c r="DLQ114" s="266"/>
      <c r="DLR114" s="200"/>
      <c r="DLS114" s="266"/>
      <c r="DLT114" s="261"/>
      <c r="DLU114" s="265"/>
      <c r="DLV114" s="266"/>
      <c r="DLW114" s="200"/>
      <c r="DLX114" s="266"/>
      <c r="DLY114" s="261"/>
      <c r="DLZ114" s="265"/>
      <c r="DMA114" s="266"/>
      <c r="DMB114" s="200"/>
      <c r="DMC114" s="266"/>
      <c r="DMD114" s="261"/>
      <c r="DME114" s="265"/>
      <c r="DMF114" s="266"/>
      <c r="DMG114" s="200"/>
      <c r="DMH114" s="266"/>
      <c r="DMI114" s="261"/>
      <c r="DMJ114" s="265"/>
      <c r="DMK114" s="266"/>
      <c r="DML114" s="200"/>
      <c r="DMM114" s="266"/>
      <c r="DMN114" s="261"/>
      <c r="DMO114" s="265"/>
      <c r="DMP114" s="266"/>
      <c r="DMQ114" s="200"/>
      <c r="DMR114" s="266"/>
      <c r="DMS114" s="261"/>
      <c r="DMT114" s="265"/>
      <c r="DMU114" s="266"/>
      <c r="DMV114" s="200"/>
      <c r="DMW114" s="266"/>
      <c r="DMX114" s="261"/>
      <c r="DMY114" s="265"/>
      <c r="DMZ114" s="266"/>
      <c r="DNA114" s="200"/>
      <c r="DNB114" s="266"/>
      <c r="DNC114" s="261"/>
      <c r="DND114" s="265"/>
      <c r="DNE114" s="266"/>
      <c r="DNF114" s="200"/>
      <c r="DNG114" s="266"/>
      <c r="DNH114" s="261"/>
      <c r="DNI114" s="265"/>
      <c r="DNJ114" s="266"/>
      <c r="DNK114" s="200"/>
      <c r="DNL114" s="266"/>
      <c r="DNM114" s="261"/>
      <c r="DNN114" s="265"/>
      <c r="DNO114" s="266"/>
      <c r="DNP114" s="200"/>
      <c r="DNQ114" s="266"/>
      <c r="DNR114" s="261"/>
      <c r="DNS114" s="265"/>
      <c r="DNT114" s="266"/>
      <c r="DNU114" s="200"/>
      <c r="DNV114" s="266"/>
      <c r="DNW114" s="261"/>
      <c r="DNX114" s="265"/>
      <c r="DNY114" s="266"/>
      <c r="DNZ114" s="200"/>
      <c r="DOA114" s="266"/>
      <c r="DOB114" s="261"/>
      <c r="DOC114" s="265"/>
      <c r="DOD114" s="266"/>
      <c r="DOE114" s="200"/>
      <c r="DOF114" s="266"/>
      <c r="DOG114" s="261"/>
      <c r="DOH114" s="265"/>
      <c r="DOI114" s="266"/>
      <c r="DOJ114" s="200"/>
      <c r="DOK114" s="266"/>
      <c r="DOL114" s="261"/>
      <c r="DOM114" s="265"/>
      <c r="DON114" s="266"/>
      <c r="DOO114" s="200"/>
      <c r="DOP114" s="266"/>
      <c r="DOQ114" s="261"/>
      <c r="DOR114" s="265"/>
      <c r="DOS114" s="266"/>
      <c r="DOT114" s="200"/>
      <c r="DOU114" s="266"/>
      <c r="DOV114" s="261"/>
      <c r="DOW114" s="265"/>
      <c r="DOX114" s="266"/>
      <c r="DOY114" s="200"/>
      <c r="DOZ114" s="266"/>
      <c r="DPA114" s="261"/>
      <c r="DPB114" s="265"/>
      <c r="DPC114" s="266"/>
      <c r="DPD114" s="200"/>
      <c r="DPE114" s="266"/>
      <c r="DPF114" s="261"/>
      <c r="DPG114" s="265"/>
      <c r="DPH114" s="266"/>
      <c r="DPI114" s="200"/>
      <c r="DPJ114" s="266"/>
      <c r="DPK114" s="261"/>
      <c r="DPL114" s="265"/>
      <c r="DPM114" s="266"/>
      <c r="DPN114" s="200"/>
      <c r="DPO114" s="266"/>
      <c r="DPP114" s="261"/>
      <c r="DPQ114" s="265"/>
      <c r="DPR114" s="266"/>
      <c r="DPS114" s="200"/>
      <c r="DPT114" s="266"/>
      <c r="DPU114" s="261"/>
      <c r="DPV114" s="265"/>
      <c r="DPW114" s="266"/>
      <c r="DPX114" s="200"/>
      <c r="DPY114" s="266"/>
      <c r="DPZ114" s="261"/>
      <c r="DQA114" s="265"/>
      <c r="DQB114" s="266"/>
      <c r="DQC114" s="200"/>
      <c r="DQD114" s="266"/>
      <c r="DQE114" s="261"/>
      <c r="DQF114" s="265"/>
      <c r="DQG114" s="266"/>
      <c r="DQH114" s="200"/>
      <c r="DQI114" s="266"/>
      <c r="DQJ114" s="261"/>
      <c r="DQK114" s="265"/>
      <c r="DQL114" s="266"/>
      <c r="DQM114" s="200"/>
      <c r="DQN114" s="266"/>
      <c r="DQO114" s="261"/>
      <c r="DQP114" s="265"/>
      <c r="DQQ114" s="266"/>
      <c r="DQR114" s="200"/>
      <c r="DQS114" s="266"/>
      <c r="DQT114" s="261"/>
      <c r="DQU114" s="265"/>
      <c r="DQV114" s="266"/>
      <c r="DQW114" s="200"/>
      <c r="DQX114" s="266"/>
      <c r="DQY114" s="261"/>
      <c r="DQZ114" s="265"/>
      <c r="DRA114" s="266"/>
      <c r="DRB114" s="200"/>
      <c r="DRC114" s="266"/>
      <c r="DRD114" s="261"/>
      <c r="DRE114" s="265"/>
      <c r="DRF114" s="266"/>
      <c r="DRG114" s="200"/>
      <c r="DRH114" s="266"/>
      <c r="DRI114" s="261"/>
      <c r="DRJ114" s="265"/>
      <c r="DRK114" s="266"/>
      <c r="DRL114" s="200"/>
      <c r="DRM114" s="266"/>
      <c r="DRN114" s="261"/>
      <c r="DRO114" s="265"/>
      <c r="DRP114" s="266"/>
      <c r="DRQ114" s="200"/>
      <c r="DRR114" s="266"/>
      <c r="DRS114" s="261"/>
      <c r="DRT114" s="265"/>
      <c r="DRU114" s="266"/>
      <c r="DRV114" s="200"/>
      <c r="DRW114" s="266"/>
      <c r="DRX114" s="261"/>
      <c r="DRY114" s="265"/>
      <c r="DRZ114" s="266"/>
      <c r="DSA114" s="200"/>
      <c r="DSB114" s="266"/>
      <c r="DSC114" s="261"/>
      <c r="DSD114" s="265"/>
      <c r="DSE114" s="266"/>
      <c r="DSF114" s="200"/>
      <c r="DSG114" s="266"/>
      <c r="DSH114" s="261"/>
      <c r="DSI114" s="265"/>
      <c r="DSJ114" s="266"/>
      <c r="DSK114" s="200"/>
      <c r="DSL114" s="266"/>
      <c r="DSM114" s="261"/>
      <c r="DSN114" s="265"/>
      <c r="DSO114" s="266"/>
      <c r="DSP114" s="200"/>
      <c r="DSQ114" s="266"/>
      <c r="DSR114" s="261"/>
      <c r="DSS114" s="265"/>
      <c r="DST114" s="266"/>
      <c r="DSU114" s="200"/>
      <c r="DSV114" s="266"/>
      <c r="DSW114" s="261"/>
      <c r="DSX114" s="265"/>
      <c r="DSY114" s="266"/>
      <c r="DSZ114" s="200"/>
      <c r="DTA114" s="266"/>
      <c r="DTB114" s="261"/>
      <c r="DTC114" s="265"/>
      <c r="DTD114" s="266"/>
      <c r="DTE114" s="200"/>
      <c r="DTF114" s="266"/>
      <c r="DTG114" s="261"/>
      <c r="DTH114" s="265"/>
      <c r="DTI114" s="266"/>
      <c r="DTJ114" s="200"/>
      <c r="DTK114" s="266"/>
      <c r="DTL114" s="261"/>
      <c r="DTM114" s="265"/>
      <c r="DTN114" s="266"/>
      <c r="DTO114" s="200"/>
      <c r="DTP114" s="266"/>
      <c r="DTQ114" s="261"/>
      <c r="DTR114" s="265"/>
      <c r="DTS114" s="266"/>
      <c r="DTT114" s="200"/>
      <c r="DTU114" s="266"/>
      <c r="DTV114" s="261"/>
      <c r="DTW114" s="265"/>
      <c r="DTX114" s="266"/>
      <c r="DTY114" s="200"/>
      <c r="DTZ114" s="266"/>
      <c r="DUA114" s="261"/>
      <c r="DUB114" s="265"/>
      <c r="DUC114" s="266"/>
      <c r="DUD114" s="200"/>
      <c r="DUE114" s="266"/>
      <c r="DUF114" s="261"/>
      <c r="DUG114" s="265"/>
      <c r="DUH114" s="266"/>
      <c r="DUI114" s="200"/>
      <c r="DUJ114" s="266"/>
      <c r="DUK114" s="261"/>
      <c r="DUL114" s="265"/>
      <c r="DUM114" s="266"/>
      <c r="DUN114" s="200"/>
      <c r="DUO114" s="266"/>
      <c r="DUP114" s="261"/>
      <c r="DUQ114" s="265"/>
      <c r="DUR114" s="266"/>
      <c r="DUS114" s="200"/>
      <c r="DUT114" s="266"/>
      <c r="DUU114" s="261"/>
      <c r="DUV114" s="265"/>
      <c r="DUW114" s="266"/>
      <c r="DUX114" s="200"/>
      <c r="DUY114" s="266"/>
      <c r="DUZ114" s="261"/>
      <c r="DVA114" s="265"/>
      <c r="DVB114" s="266"/>
      <c r="DVC114" s="200"/>
      <c r="DVD114" s="266"/>
      <c r="DVE114" s="261"/>
      <c r="DVF114" s="265"/>
      <c r="DVG114" s="266"/>
      <c r="DVH114" s="200"/>
      <c r="DVI114" s="266"/>
      <c r="DVJ114" s="261"/>
      <c r="DVK114" s="265"/>
      <c r="DVL114" s="266"/>
      <c r="DVM114" s="200"/>
      <c r="DVN114" s="266"/>
      <c r="DVO114" s="261"/>
      <c r="DVP114" s="265"/>
      <c r="DVQ114" s="266"/>
      <c r="DVR114" s="200"/>
      <c r="DVS114" s="266"/>
      <c r="DVT114" s="261"/>
      <c r="DVU114" s="265"/>
      <c r="DVV114" s="266"/>
      <c r="DVW114" s="200"/>
      <c r="DVX114" s="266"/>
      <c r="DVY114" s="261"/>
      <c r="DVZ114" s="265"/>
      <c r="DWA114" s="266"/>
      <c r="DWB114" s="200"/>
      <c r="DWC114" s="266"/>
      <c r="DWD114" s="261"/>
      <c r="DWE114" s="265"/>
      <c r="DWF114" s="266"/>
      <c r="DWG114" s="200"/>
      <c r="DWH114" s="266"/>
      <c r="DWI114" s="261"/>
      <c r="DWJ114" s="265"/>
      <c r="DWK114" s="266"/>
      <c r="DWL114" s="200"/>
      <c r="DWM114" s="266"/>
      <c r="DWN114" s="261"/>
      <c r="DWO114" s="265"/>
      <c r="DWP114" s="266"/>
      <c r="DWQ114" s="200"/>
      <c r="DWR114" s="266"/>
      <c r="DWS114" s="261"/>
      <c r="DWT114" s="265"/>
      <c r="DWU114" s="266"/>
      <c r="DWV114" s="200"/>
      <c r="DWW114" s="266"/>
      <c r="DWX114" s="261"/>
      <c r="DWY114" s="265"/>
      <c r="DWZ114" s="266"/>
      <c r="DXA114" s="200"/>
      <c r="DXB114" s="266"/>
      <c r="DXC114" s="261"/>
      <c r="DXD114" s="265"/>
      <c r="DXE114" s="266"/>
      <c r="DXF114" s="200"/>
      <c r="DXG114" s="266"/>
      <c r="DXH114" s="261"/>
      <c r="DXI114" s="265"/>
      <c r="DXJ114" s="266"/>
      <c r="DXK114" s="200"/>
      <c r="DXL114" s="266"/>
      <c r="DXM114" s="261"/>
      <c r="DXN114" s="265"/>
      <c r="DXO114" s="266"/>
      <c r="DXP114" s="200"/>
      <c r="DXQ114" s="266"/>
      <c r="DXR114" s="261"/>
      <c r="DXS114" s="265"/>
      <c r="DXT114" s="266"/>
      <c r="DXU114" s="200"/>
      <c r="DXV114" s="266"/>
      <c r="DXW114" s="261"/>
      <c r="DXX114" s="265"/>
      <c r="DXY114" s="266"/>
      <c r="DXZ114" s="200"/>
      <c r="DYA114" s="266"/>
      <c r="DYB114" s="261"/>
      <c r="DYC114" s="265"/>
      <c r="DYD114" s="266"/>
      <c r="DYE114" s="200"/>
      <c r="DYF114" s="266"/>
      <c r="DYG114" s="261"/>
      <c r="DYH114" s="265"/>
      <c r="DYI114" s="266"/>
      <c r="DYJ114" s="200"/>
      <c r="DYK114" s="266"/>
      <c r="DYL114" s="261"/>
      <c r="DYM114" s="265"/>
      <c r="DYN114" s="266"/>
      <c r="DYO114" s="200"/>
      <c r="DYP114" s="266"/>
      <c r="DYQ114" s="261"/>
      <c r="DYR114" s="265"/>
      <c r="DYS114" s="266"/>
      <c r="DYT114" s="200"/>
      <c r="DYU114" s="266"/>
      <c r="DYV114" s="261"/>
      <c r="DYW114" s="265"/>
      <c r="DYX114" s="266"/>
      <c r="DYY114" s="200"/>
      <c r="DYZ114" s="266"/>
      <c r="DZA114" s="261"/>
      <c r="DZB114" s="265"/>
      <c r="DZC114" s="266"/>
      <c r="DZD114" s="200"/>
      <c r="DZE114" s="266"/>
      <c r="DZF114" s="261"/>
      <c r="DZG114" s="265"/>
      <c r="DZH114" s="266"/>
      <c r="DZI114" s="200"/>
      <c r="DZJ114" s="266"/>
      <c r="DZK114" s="261"/>
      <c r="DZL114" s="265"/>
      <c r="DZM114" s="266"/>
      <c r="DZN114" s="200"/>
      <c r="DZO114" s="266"/>
      <c r="DZP114" s="261"/>
      <c r="DZQ114" s="265"/>
      <c r="DZR114" s="266"/>
      <c r="DZS114" s="200"/>
      <c r="DZT114" s="266"/>
      <c r="DZU114" s="261"/>
      <c r="DZV114" s="265"/>
      <c r="DZW114" s="266"/>
      <c r="DZX114" s="200"/>
      <c r="DZY114" s="266"/>
      <c r="DZZ114" s="261"/>
      <c r="EAA114" s="265"/>
      <c r="EAB114" s="266"/>
      <c r="EAC114" s="200"/>
      <c r="EAD114" s="266"/>
      <c r="EAE114" s="261"/>
      <c r="EAF114" s="265"/>
      <c r="EAG114" s="266"/>
      <c r="EAH114" s="200"/>
      <c r="EAI114" s="266"/>
      <c r="EAJ114" s="261"/>
      <c r="EAK114" s="265"/>
      <c r="EAL114" s="266"/>
      <c r="EAM114" s="200"/>
      <c r="EAN114" s="266"/>
      <c r="EAO114" s="261"/>
      <c r="EAP114" s="265"/>
      <c r="EAQ114" s="266"/>
      <c r="EAR114" s="200"/>
      <c r="EAS114" s="266"/>
      <c r="EAT114" s="261"/>
      <c r="EAU114" s="265"/>
      <c r="EAV114" s="266"/>
      <c r="EAW114" s="200"/>
      <c r="EAX114" s="266"/>
      <c r="EAY114" s="261"/>
      <c r="EAZ114" s="265"/>
      <c r="EBA114" s="266"/>
      <c r="EBB114" s="200"/>
      <c r="EBC114" s="266"/>
      <c r="EBD114" s="261"/>
      <c r="EBE114" s="265"/>
      <c r="EBF114" s="266"/>
      <c r="EBG114" s="200"/>
      <c r="EBH114" s="266"/>
      <c r="EBI114" s="261"/>
      <c r="EBJ114" s="265"/>
      <c r="EBK114" s="266"/>
      <c r="EBL114" s="200"/>
      <c r="EBM114" s="266"/>
      <c r="EBN114" s="261"/>
      <c r="EBO114" s="265"/>
      <c r="EBP114" s="266"/>
      <c r="EBQ114" s="200"/>
      <c r="EBR114" s="266"/>
      <c r="EBS114" s="261"/>
      <c r="EBT114" s="265"/>
      <c r="EBU114" s="266"/>
      <c r="EBV114" s="200"/>
      <c r="EBW114" s="266"/>
      <c r="EBX114" s="261"/>
      <c r="EBY114" s="265"/>
      <c r="EBZ114" s="266"/>
      <c r="ECA114" s="200"/>
      <c r="ECB114" s="266"/>
      <c r="ECC114" s="261"/>
      <c r="ECD114" s="265"/>
      <c r="ECE114" s="266"/>
      <c r="ECF114" s="200"/>
      <c r="ECG114" s="266"/>
      <c r="ECH114" s="261"/>
      <c r="ECI114" s="265"/>
      <c r="ECJ114" s="266"/>
      <c r="ECK114" s="200"/>
      <c r="ECL114" s="266"/>
      <c r="ECM114" s="261"/>
      <c r="ECN114" s="265"/>
      <c r="ECO114" s="266"/>
      <c r="ECP114" s="200"/>
      <c r="ECQ114" s="266"/>
      <c r="ECR114" s="261"/>
      <c r="ECS114" s="265"/>
      <c r="ECT114" s="266"/>
      <c r="ECU114" s="200"/>
      <c r="ECV114" s="266"/>
      <c r="ECW114" s="261"/>
      <c r="ECX114" s="265"/>
      <c r="ECY114" s="266"/>
      <c r="ECZ114" s="200"/>
      <c r="EDA114" s="266"/>
      <c r="EDB114" s="261"/>
      <c r="EDC114" s="265"/>
      <c r="EDD114" s="266"/>
      <c r="EDE114" s="200"/>
      <c r="EDF114" s="266"/>
      <c r="EDG114" s="261"/>
      <c r="EDH114" s="265"/>
      <c r="EDI114" s="266"/>
      <c r="EDJ114" s="200"/>
      <c r="EDK114" s="266"/>
      <c r="EDL114" s="261"/>
      <c r="EDM114" s="265"/>
      <c r="EDN114" s="266"/>
      <c r="EDO114" s="200"/>
      <c r="EDP114" s="266"/>
      <c r="EDQ114" s="261"/>
      <c r="EDR114" s="265"/>
      <c r="EDS114" s="266"/>
      <c r="EDT114" s="200"/>
      <c r="EDU114" s="266"/>
      <c r="EDV114" s="261"/>
      <c r="EDW114" s="265"/>
      <c r="EDX114" s="266"/>
      <c r="EDY114" s="200"/>
      <c r="EDZ114" s="266"/>
      <c r="EEA114" s="261"/>
      <c r="EEB114" s="265"/>
      <c r="EEC114" s="266"/>
      <c r="EED114" s="200"/>
      <c r="EEE114" s="266"/>
      <c r="EEF114" s="261"/>
      <c r="EEG114" s="265"/>
      <c r="EEH114" s="266"/>
      <c r="EEI114" s="200"/>
      <c r="EEJ114" s="266"/>
      <c r="EEK114" s="261"/>
      <c r="EEL114" s="265"/>
      <c r="EEM114" s="266"/>
      <c r="EEN114" s="200"/>
      <c r="EEO114" s="266"/>
      <c r="EEP114" s="261"/>
      <c r="EEQ114" s="265"/>
      <c r="EER114" s="266"/>
      <c r="EES114" s="200"/>
      <c r="EET114" s="266"/>
      <c r="EEU114" s="261"/>
      <c r="EEV114" s="265"/>
      <c r="EEW114" s="266"/>
      <c r="EEX114" s="200"/>
      <c r="EEY114" s="266"/>
      <c r="EEZ114" s="261"/>
      <c r="EFA114" s="265"/>
      <c r="EFB114" s="266"/>
      <c r="EFC114" s="200"/>
      <c r="EFD114" s="266"/>
      <c r="EFE114" s="261"/>
      <c r="EFF114" s="265"/>
      <c r="EFG114" s="266"/>
      <c r="EFH114" s="200"/>
      <c r="EFI114" s="266"/>
      <c r="EFJ114" s="261"/>
      <c r="EFK114" s="265"/>
      <c r="EFL114" s="266"/>
      <c r="EFM114" s="200"/>
      <c r="EFN114" s="266"/>
      <c r="EFO114" s="261"/>
      <c r="EFP114" s="265"/>
      <c r="EFQ114" s="266"/>
      <c r="EFR114" s="200"/>
      <c r="EFS114" s="266"/>
      <c r="EFT114" s="261"/>
      <c r="EFU114" s="265"/>
      <c r="EFV114" s="266"/>
      <c r="EFW114" s="200"/>
      <c r="EFX114" s="266"/>
      <c r="EFY114" s="261"/>
      <c r="EFZ114" s="265"/>
      <c r="EGA114" s="266"/>
      <c r="EGB114" s="200"/>
      <c r="EGC114" s="266"/>
      <c r="EGD114" s="261"/>
      <c r="EGE114" s="265"/>
      <c r="EGF114" s="266"/>
      <c r="EGG114" s="200"/>
      <c r="EGH114" s="266"/>
      <c r="EGI114" s="261"/>
      <c r="EGJ114" s="265"/>
      <c r="EGK114" s="266"/>
      <c r="EGL114" s="200"/>
      <c r="EGM114" s="266"/>
      <c r="EGN114" s="261"/>
      <c r="EGO114" s="265"/>
      <c r="EGP114" s="266"/>
      <c r="EGQ114" s="200"/>
      <c r="EGR114" s="266"/>
      <c r="EGS114" s="261"/>
      <c r="EGT114" s="265"/>
      <c r="EGU114" s="266"/>
      <c r="EGV114" s="200"/>
      <c r="EGW114" s="266"/>
      <c r="EGX114" s="261"/>
      <c r="EGY114" s="265"/>
      <c r="EGZ114" s="266"/>
      <c r="EHA114" s="200"/>
      <c r="EHB114" s="266"/>
      <c r="EHC114" s="261"/>
      <c r="EHD114" s="265"/>
      <c r="EHE114" s="266"/>
      <c r="EHF114" s="200"/>
      <c r="EHG114" s="266"/>
      <c r="EHH114" s="261"/>
      <c r="EHI114" s="265"/>
      <c r="EHJ114" s="266"/>
      <c r="EHK114" s="200"/>
      <c r="EHL114" s="266"/>
      <c r="EHM114" s="261"/>
      <c r="EHN114" s="265"/>
      <c r="EHO114" s="266"/>
      <c r="EHP114" s="200"/>
      <c r="EHQ114" s="266"/>
      <c r="EHR114" s="261"/>
      <c r="EHS114" s="265"/>
      <c r="EHT114" s="266"/>
      <c r="EHU114" s="200"/>
      <c r="EHV114" s="266"/>
      <c r="EHW114" s="261"/>
      <c r="EHX114" s="265"/>
      <c r="EHY114" s="266"/>
      <c r="EHZ114" s="200"/>
      <c r="EIA114" s="266"/>
      <c r="EIB114" s="261"/>
      <c r="EIC114" s="265"/>
      <c r="EID114" s="266"/>
      <c r="EIE114" s="200"/>
      <c r="EIF114" s="266"/>
      <c r="EIG114" s="261"/>
      <c r="EIH114" s="265"/>
      <c r="EII114" s="266"/>
      <c r="EIJ114" s="200"/>
      <c r="EIK114" s="266"/>
      <c r="EIL114" s="261"/>
      <c r="EIM114" s="265"/>
      <c r="EIN114" s="266"/>
      <c r="EIO114" s="200"/>
      <c r="EIP114" s="266"/>
      <c r="EIQ114" s="261"/>
      <c r="EIR114" s="265"/>
      <c r="EIS114" s="266"/>
      <c r="EIT114" s="200"/>
      <c r="EIU114" s="266"/>
      <c r="EIV114" s="261"/>
      <c r="EIW114" s="265"/>
      <c r="EIX114" s="266"/>
      <c r="EIY114" s="200"/>
      <c r="EIZ114" s="266"/>
      <c r="EJA114" s="261"/>
      <c r="EJB114" s="265"/>
      <c r="EJC114" s="266"/>
      <c r="EJD114" s="200"/>
      <c r="EJE114" s="266"/>
      <c r="EJF114" s="261"/>
      <c r="EJG114" s="265"/>
      <c r="EJH114" s="266"/>
      <c r="EJI114" s="200"/>
      <c r="EJJ114" s="266"/>
      <c r="EJK114" s="261"/>
      <c r="EJL114" s="265"/>
      <c r="EJM114" s="266"/>
      <c r="EJN114" s="200"/>
      <c r="EJO114" s="266"/>
      <c r="EJP114" s="261"/>
      <c r="EJQ114" s="265"/>
      <c r="EJR114" s="266"/>
      <c r="EJS114" s="200"/>
      <c r="EJT114" s="266"/>
      <c r="EJU114" s="261"/>
      <c r="EJV114" s="265"/>
      <c r="EJW114" s="266"/>
      <c r="EJX114" s="200"/>
      <c r="EJY114" s="266"/>
      <c r="EJZ114" s="261"/>
      <c r="EKA114" s="265"/>
      <c r="EKB114" s="266"/>
      <c r="EKC114" s="200"/>
      <c r="EKD114" s="266"/>
      <c r="EKE114" s="261"/>
      <c r="EKF114" s="265"/>
      <c r="EKG114" s="266"/>
      <c r="EKH114" s="200"/>
      <c r="EKI114" s="266"/>
      <c r="EKJ114" s="261"/>
      <c r="EKK114" s="265"/>
      <c r="EKL114" s="266"/>
      <c r="EKM114" s="200"/>
      <c r="EKN114" s="266"/>
      <c r="EKO114" s="261"/>
      <c r="EKP114" s="265"/>
      <c r="EKQ114" s="266"/>
      <c r="EKR114" s="200"/>
      <c r="EKS114" s="266"/>
      <c r="EKT114" s="261"/>
      <c r="EKU114" s="265"/>
      <c r="EKV114" s="266"/>
      <c r="EKW114" s="200"/>
      <c r="EKX114" s="266"/>
      <c r="EKY114" s="261"/>
      <c r="EKZ114" s="265"/>
      <c r="ELA114" s="266"/>
      <c r="ELB114" s="200"/>
      <c r="ELC114" s="266"/>
      <c r="ELD114" s="261"/>
      <c r="ELE114" s="265"/>
      <c r="ELF114" s="266"/>
      <c r="ELG114" s="200"/>
      <c r="ELH114" s="266"/>
      <c r="ELI114" s="261"/>
      <c r="ELJ114" s="265"/>
      <c r="ELK114" s="266"/>
      <c r="ELL114" s="200"/>
      <c r="ELM114" s="266"/>
      <c r="ELN114" s="261"/>
      <c r="ELO114" s="265"/>
      <c r="ELP114" s="266"/>
      <c r="ELQ114" s="200"/>
      <c r="ELR114" s="266"/>
      <c r="ELS114" s="261"/>
      <c r="ELT114" s="265"/>
      <c r="ELU114" s="266"/>
      <c r="ELV114" s="200"/>
      <c r="ELW114" s="266"/>
      <c r="ELX114" s="261"/>
      <c r="ELY114" s="265"/>
      <c r="ELZ114" s="266"/>
      <c r="EMA114" s="200"/>
      <c r="EMB114" s="266"/>
      <c r="EMC114" s="261"/>
      <c r="EMD114" s="265"/>
      <c r="EME114" s="266"/>
      <c r="EMF114" s="200"/>
      <c r="EMG114" s="266"/>
      <c r="EMH114" s="261"/>
      <c r="EMI114" s="265"/>
      <c r="EMJ114" s="266"/>
      <c r="EMK114" s="200"/>
      <c r="EML114" s="266"/>
      <c r="EMM114" s="261"/>
      <c r="EMN114" s="265"/>
      <c r="EMO114" s="266"/>
      <c r="EMP114" s="200"/>
      <c r="EMQ114" s="266"/>
      <c r="EMR114" s="261"/>
      <c r="EMS114" s="265"/>
      <c r="EMT114" s="266"/>
      <c r="EMU114" s="200"/>
      <c r="EMV114" s="266"/>
      <c r="EMW114" s="261"/>
      <c r="EMX114" s="265"/>
      <c r="EMY114" s="266"/>
      <c r="EMZ114" s="200"/>
      <c r="ENA114" s="266"/>
      <c r="ENB114" s="261"/>
      <c r="ENC114" s="265"/>
      <c r="END114" s="266"/>
      <c r="ENE114" s="200"/>
      <c r="ENF114" s="266"/>
      <c r="ENG114" s="261"/>
      <c r="ENH114" s="265"/>
      <c r="ENI114" s="266"/>
      <c r="ENJ114" s="200"/>
      <c r="ENK114" s="266"/>
      <c r="ENL114" s="261"/>
      <c r="ENM114" s="265"/>
      <c r="ENN114" s="266"/>
      <c r="ENO114" s="200"/>
      <c r="ENP114" s="266"/>
      <c r="ENQ114" s="261"/>
      <c r="ENR114" s="265"/>
      <c r="ENS114" s="266"/>
      <c r="ENT114" s="200"/>
      <c r="ENU114" s="266"/>
      <c r="ENV114" s="261"/>
      <c r="ENW114" s="265"/>
      <c r="ENX114" s="266"/>
      <c r="ENY114" s="200"/>
      <c r="ENZ114" s="266"/>
      <c r="EOA114" s="261"/>
      <c r="EOB114" s="265"/>
      <c r="EOC114" s="266"/>
      <c r="EOD114" s="200"/>
      <c r="EOE114" s="266"/>
      <c r="EOF114" s="261"/>
      <c r="EOG114" s="265"/>
      <c r="EOH114" s="266"/>
      <c r="EOI114" s="200"/>
      <c r="EOJ114" s="266"/>
      <c r="EOK114" s="261"/>
      <c r="EOL114" s="265"/>
      <c r="EOM114" s="266"/>
      <c r="EON114" s="200"/>
      <c r="EOO114" s="266"/>
      <c r="EOP114" s="261"/>
      <c r="EOQ114" s="265"/>
      <c r="EOR114" s="266"/>
      <c r="EOS114" s="200"/>
      <c r="EOT114" s="266"/>
      <c r="EOU114" s="261"/>
      <c r="EOV114" s="265"/>
      <c r="EOW114" s="266"/>
      <c r="EOX114" s="200"/>
      <c r="EOY114" s="266"/>
      <c r="EOZ114" s="261"/>
      <c r="EPA114" s="265"/>
      <c r="EPB114" s="266"/>
      <c r="EPC114" s="200"/>
      <c r="EPD114" s="266"/>
      <c r="EPE114" s="261"/>
      <c r="EPF114" s="265"/>
      <c r="EPG114" s="266"/>
      <c r="EPH114" s="200"/>
      <c r="EPI114" s="266"/>
      <c r="EPJ114" s="261"/>
      <c r="EPK114" s="265"/>
      <c r="EPL114" s="266"/>
      <c r="EPM114" s="200"/>
      <c r="EPN114" s="266"/>
      <c r="EPO114" s="261"/>
      <c r="EPP114" s="265"/>
      <c r="EPQ114" s="266"/>
      <c r="EPR114" s="200"/>
      <c r="EPS114" s="266"/>
      <c r="EPT114" s="261"/>
      <c r="EPU114" s="265"/>
      <c r="EPV114" s="266"/>
      <c r="EPW114" s="200"/>
      <c r="EPX114" s="266"/>
      <c r="EPY114" s="261"/>
      <c r="EPZ114" s="265"/>
      <c r="EQA114" s="266"/>
      <c r="EQB114" s="200"/>
      <c r="EQC114" s="266"/>
      <c r="EQD114" s="261"/>
      <c r="EQE114" s="265"/>
      <c r="EQF114" s="266"/>
      <c r="EQG114" s="200"/>
      <c r="EQH114" s="266"/>
      <c r="EQI114" s="261"/>
      <c r="EQJ114" s="265"/>
      <c r="EQK114" s="266"/>
      <c r="EQL114" s="200"/>
      <c r="EQM114" s="266"/>
      <c r="EQN114" s="261"/>
      <c r="EQO114" s="265"/>
      <c r="EQP114" s="266"/>
      <c r="EQQ114" s="200"/>
      <c r="EQR114" s="266"/>
      <c r="EQS114" s="261"/>
      <c r="EQT114" s="265"/>
      <c r="EQU114" s="266"/>
      <c r="EQV114" s="200"/>
      <c r="EQW114" s="266"/>
      <c r="EQX114" s="261"/>
      <c r="EQY114" s="265"/>
      <c r="EQZ114" s="266"/>
      <c r="ERA114" s="200"/>
      <c r="ERB114" s="266"/>
      <c r="ERC114" s="261"/>
      <c r="ERD114" s="265"/>
      <c r="ERE114" s="266"/>
      <c r="ERF114" s="200"/>
      <c r="ERG114" s="266"/>
      <c r="ERH114" s="261"/>
      <c r="ERI114" s="265"/>
      <c r="ERJ114" s="266"/>
      <c r="ERK114" s="200"/>
      <c r="ERL114" s="266"/>
      <c r="ERM114" s="261"/>
      <c r="ERN114" s="265"/>
      <c r="ERO114" s="266"/>
      <c r="ERP114" s="200"/>
      <c r="ERQ114" s="266"/>
      <c r="ERR114" s="261"/>
      <c r="ERS114" s="265"/>
      <c r="ERT114" s="266"/>
      <c r="ERU114" s="200"/>
      <c r="ERV114" s="266"/>
      <c r="ERW114" s="261"/>
      <c r="ERX114" s="265"/>
      <c r="ERY114" s="266"/>
      <c r="ERZ114" s="200"/>
      <c r="ESA114" s="266"/>
      <c r="ESB114" s="261"/>
      <c r="ESC114" s="265"/>
      <c r="ESD114" s="266"/>
      <c r="ESE114" s="200"/>
      <c r="ESF114" s="266"/>
      <c r="ESG114" s="261"/>
      <c r="ESH114" s="265"/>
      <c r="ESI114" s="266"/>
      <c r="ESJ114" s="200"/>
      <c r="ESK114" s="266"/>
      <c r="ESL114" s="261"/>
      <c r="ESM114" s="265"/>
      <c r="ESN114" s="266"/>
      <c r="ESO114" s="200"/>
      <c r="ESP114" s="266"/>
      <c r="ESQ114" s="261"/>
      <c r="ESR114" s="265"/>
      <c r="ESS114" s="266"/>
      <c r="EST114" s="200"/>
      <c r="ESU114" s="266"/>
      <c r="ESV114" s="261"/>
      <c r="ESW114" s="265"/>
      <c r="ESX114" s="266"/>
      <c r="ESY114" s="200"/>
      <c r="ESZ114" s="266"/>
      <c r="ETA114" s="261"/>
      <c r="ETB114" s="265"/>
      <c r="ETC114" s="266"/>
      <c r="ETD114" s="200"/>
      <c r="ETE114" s="266"/>
      <c r="ETF114" s="261"/>
      <c r="ETG114" s="265"/>
      <c r="ETH114" s="266"/>
      <c r="ETI114" s="200"/>
      <c r="ETJ114" s="266"/>
      <c r="ETK114" s="261"/>
      <c r="ETL114" s="265"/>
      <c r="ETM114" s="266"/>
      <c r="ETN114" s="200"/>
      <c r="ETO114" s="266"/>
      <c r="ETP114" s="261"/>
      <c r="ETQ114" s="265"/>
      <c r="ETR114" s="266"/>
      <c r="ETS114" s="200"/>
      <c r="ETT114" s="266"/>
      <c r="ETU114" s="261"/>
      <c r="ETV114" s="265"/>
      <c r="ETW114" s="266"/>
      <c r="ETX114" s="200"/>
      <c r="ETY114" s="266"/>
      <c r="ETZ114" s="261"/>
      <c r="EUA114" s="265"/>
      <c r="EUB114" s="266"/>
      <c r="EUC114" s="200"/>
      <c r="EUD114" s="266"/>
      <c r="EUE114" s="261"/>
      <c r="EUF114" s="265"/>
      <c r="EUG114" s="266"/>
      <c r="EUH114" s="200"/>
      <c r="EUI114" s="266"/>
      <c r="EUJ114" s="261"/>
      <c r="EUK114" s="265"/>
      <c r="EUL114" s="266"/>
      <c r="EUM114" s="200"/>
      <c r="EUN114" s="266"/>
      <c r="EUO114" s="261"/>
      <c r="EUP114" s="265"/>
      <c r="EUQ114" s="266"/>
      <c r="EUR114" s="200"/>
      <c r="EUS114" s="266"/>
      <c r="EUT114" s="261"/>
      <c r="EUU114" s="265"/>
      <c r="EUV114" s="266"/>
      <c r="EUW114" s="200"/>
      <c r="EUX114" s="266"/>
      <c r="EUY114" s="261"/>
      <c r="EUZ114" s="265"/>
      <c r="EVA114" s="266"/>
      <c r="EVB114" s="200"/>
      <c r="EVC114" s="266"/>
      <c r="EVD114" s="261"/>
      <c r="EVE114" s="265"/>
      <c r="EVF114" s="266"/>
      <c r="EVG114" s="200"/>
      <c r="EVH114" s="266"/>
      <c r="EVI114" s="261"/>
      <c r="EVJ114" s="265"/>
      <c r="EVK114" s="266"/>
      <c r="EVL114" s="200"/>
      <c r="EVM114" s="266"/>
      <c r="EVN114" s="261"/>
      <c r="EVO114" s="265"/>
      <c r="EVP114" s="266"/>
      <c r="EVQ114" s="200"/>
      <c r="EVR114" s="266"/>
      <c r="EVS114" s="261"/>
      <c r="EVT114" s="265"/>
      <c r="EVU114" s="266"/>
      <c r="EVV114" s="200"/>
      <c r="EVW114" s="266"/>
      <c r="EVX114" s="261"/>
      <c r="EVY114" s="265"/>
      <c r="EVZ114" s="266"/>
      <c r="EWA114" s="200"/>
      <c r="EWB114" s="266"/>
      <c r="EWC114" s="261"/>
      <c r="EWD114" s="265"/>
      <c r="EWE114" s="266"/>
      <c r="EWF114" s="200"/>
      <c r="EWG114" s="266"/>
      <c r="EWH114" s="261"/>
      <c r="EWI114" s="265"/>
      <c r="EWJ114" s="266"/>
      <c r="EWK114" s="200"/>
      <c r="EWL114" s="266"/>
      <c r="EWM114" s="261"/>
      <c r="EWN114" s="265"/>
      <c r="EWO114" s="266"/>
      <c r="EWP114" s="200"/>
      <c r="EWQ114" s="266"/>
      <c r="EWR114" s="261"/>
      <c r="EWS114" s="265"/>
      <c r="EWT114" s="266"/>
      <c r="EWU114" s="200"/>
      <c r="EWV114" s="266"/>
      <c r="EWW114" s="261"/>
      <c r="EWX114" s="265"/>
      <c r="EWY114" s="266"/>
      <c r="EWZ114" s="200"/>
      <c r="EXA114" s="266"/>
      <c r="EXB114" s="261"/>
      <c r="EXC114" s="265"/>
      <c r="EXD114" s="266"/>
      <c r="EXE114" s="200"/>
      <c r="EXF114" s="266"/>
      <c r="EXG114" s="261"/>
      <c r="EXH114" s="265"/>
      <c r="EXI114" s="266"/>
      <c r="EXJ114" s="200"/>
      <c r="EXK114" s="266"/>
      <c r="EXL114" s="261"/>
      <c r="EXM114" s="265"/>
      <c r="EXN114" s="266"/>
      <c r="EXO114" s="200"/>
      <c r="EXP114" s="266"/>
      <c r="EXQ114" s="261"/>
      <c r="EXR114" s="265"/>
      <c r="EXS114" s="266"/>
      <c r="EXT114" s="200"/>
      <c r="EXU114" s="266"/>
      <c r="EXV114" s="261"/>
      <c r="EXW114" s="265"/>
      <c r="EXX114" s="266"/>
      <c r="EXY114" s="200"/>
      <c r="EXZ114" s="266"/>
      <c r="EYA114" s="261"/>
      <c r="EYB114" s="265"/>
      <c r="EYC114" s="266"/>
      <c r="EYD114" s="200"/>
      <c r="EYE114" s="266"/>
      <c r="EYF114" s="261"/>
      <c r="EYG114" s="265"/>
      <c r="EYH114" s="266"/>
      <c r="EYI114" s="200"/>
      <c r="EYJ114" s="266"/>
      <c r="EYK114" s="261"/>
      <c r="EYL114" s="265"/>
      <c r="EYM114" s="266"/>
      <c r="EYN114" s="200"/>
      <c r="EYO114" s="266"/>
      <c r="EYP114" s="261"/>
      <c r="EYQ114" s="265"/>
      <c r="EYR114" s="266"/>
      <c r="EYS114" s="200"/>
      <c r="EYT114" s="266"/>
      <c r="EYU114" s="261"/>
      <c r="EYV114" s="265"/>
      <c r="EYW114" s="266"/>
      <c r="EYX114" s="200"/>
      <c r="EYY114" s="266"/>
      <c r="EYZ114" s="261"/>
      <c r="EZA114" s="265"/>
      <c r="EZB114" s="266"/>
      <c r="EZC114" s="200"/>
      <c r="EZD114" s="266"/>
      <c r="EZE114" s="261"/>
      <c r="EZF114" s="265"/>
      <c r="EZG114" s="266"/>
      <c r="EZH114" s="200"/>
      <c r="EZI114" s="266"/>
      <c r="EZJ114" s="261"/>
      <c r="EZK114" s="265"/>
      <c r="EZL114" s="266"/>
      <c r="EZM114" s="200"/>
      <c r="EZN114" s="266"/>
      <c r="EZO114" s="261"/>
      <c r="EZP114" s="265"/>
      <c r="EZQ114" s="266"/>
      <c r="EZR114" s="200"/>
      <c r="EZS114" s="266"/>
      <c r="EZT114" s="261"/>
      <c r="EZU114" s="265"/>
      <c r="EZV114" s="266"/>
      <c r="EZW114" s="200"/>
      <c r="EZX114" s="266"/>
      <c r="EZY114" s="261"/>
      <c r="EZZ114" s="265"/>
      <c r="FAA114" s="266"/>
      <c r="FAB114" s="200"/>
      <c r="FAC114" s="266"/>
      <c r="FAD114" s="261"/>
      <c r="FAE114" s="265"/>
      <c r="FAF114" s="266"/>
      <c r="FAG114" s="200"/>
      <c r="FAH114" s="266"/>
      <c r="FAI114" s="261"/>
      <c r="FAJ114" s="265"/>
      <c r="FAK114" s="266"/>
      <c r="FAL114" s="200"/>
      <c r="FAM114" s="266"/>
      <c r="FAN114" s="261"/>
      <c r="FAO114" s="265"/>
      <c r="FAP114" s="266"/>
      <c r="FAQ114" s="200"/>
      <c r="FAR114" s="266"/>
      <c r="FAS114" s="261"/>
      <c r="FAT114" s="265"/>
      <c r="FAU114" s="266"/>
      <c r="FAV114" s="200"/>
      <c r="FAW114" s="266"/>
      <c r="FAX114" s="261"/>
      <c r="FAY114" s="265"/>
      <c r="FAZ114" s="266"/>
      <c r="FBA114" s="200"/>
      <c r="FBB114" s="266"/>
      <c r="FBC114" s="261"/>
      <c r="FBD114" s="265"/>
      <c r="FBE114" s="266"/>
      <c r="FBF114" s="200"/>
      <c r="FBG114" s="266"/>
      <c r="FBH114" s="261"/>
      <c r="FBI114" s="265"/>
      <c r="FBJ114" s="266"/>
      <c r="FBK114" s="200"/>
      <c r="FBL114" s="266"/>
      <c r="FBM114" s="261"/>
      <c r="FBN114" s="265"/>
      <c r="FBO114" s="266"/>
      <c r="FBP114" s="200"/>
      <c r="FBQ114" s="266"/>
      <c r="FBR114" s="261"/>
      <c r="FBS114" s="265"/>
      <c r="FBT114" s="266"/>
      <c r="FBU114" s="200"/>
      <c r="FBV114" s="266"/>
      <c r="FBW114" s="261"/>
      <c r="FBX114" s="265"/>
      <c r="FBY114" s="266"/>
      <c r="FBZ114" s="200"/>
      <c r="FCA114" s="266"/>
      <c r="FCB114" s="261"/>
      <c r="FCC114" s="265"/>
      <c r="FCD114" s="266"/>
      <c r="FCE114" s="200"/>
      <c r="FCF114" s="266"/>
      <c r="FCG114" s="261"/>
      <c r="FCH114" s="265"/>
      <c r="FCI114" s="266"/>
      <c r="FCJ114" s="200"/>
      <c r="FCK114" s="266"/>
      <c r="FCL114" s="261"/>
      <c r="FCM114" s="265"/>
      <c r="FCN114" s="266"/>
      <c r="FCO114" s="200"/>
      <c r="FCP114" s="266"/>
      <c r="FCQ114" s="261"/>
      <c r="FCR114" s="265"/>
      <c r="FCS114" s="266"/>
      <c r="FCT114" s="200"/>
      <c r="FCU114" s="266"/>
      <c r="FCV114" s="261"/>
      <c r="FCW114" s="265"/>
      <c r="FCX114" s="266"/>
      <c r="FCY114" s="200"/>
      <c r="FCZ114" s="266"/>
      <c r="FDA114" s="261"/>
      <c r="FDB114" s="265"/>
      <c r="FDC114" s="266"/>
      <c r="FDD114" s="200"/>
      <c r="FDE114" s="266"/>
      <c r="FDF114" s="261"/>
      <c r="FDG114" s="265"/>
      <c r="FDH114" s="266"/>
      <c r="FDI114" s="200"/>
      <c r="FDJ114" s="266"/>
      <c r="FDK114" s="261"/>
      <c r="FDL114" s="265"/>
      <c r="FDM114" s="266"/>
      <c r="FDN114" s="200"/>
      <c r="FDO114" s="266"/>
      <c r="FDP114" s="261"/>
      <c r="FDQ114" s="265"/>
      <c r="FDR114" s="266"/>
      <c r="FDS114" s="200"/>
      <c r="FDT114" s="266"/>
      <c r="FDU114" s="261"/>
      <c r="FDV114" s="265"/>
      <c r="FDW114" s="266"/>
      <c r="FDX114" s="200"/>
      <c r="FDY114" s="266"/>
      <c r="FDZ114" s="261"/>
      <c r="FEA114" s="265"/>
      <c r="FEB114" s="266"/>
      <c r="FEC114" s="200"/>
      <c r="FED114" s="266"/>
      <c r="FEE114" s="261"/>
      <c r="FEF114" s="265"/>
      <c r="FEG114" s="266"/>
      <c r="FEH114" s="200"/>
      <c r="FEI114" s="266"/>
      <c r="FEJ114" s="261"/>
      <c r="FEK114" s="265"/>
      <c r="FEL114" s="266"/>
      <c r="FEM114" s="200"/>
      <c r="FEN114" s="266"/>
      <c r="FEO114" s="261"/>
      <c r="FEP114" s="265"/>
      <c r="FEQ114" s="266"/>
      <c r="FER114" s="200"/>
      <c r="FES114" s="266"/>
      <c r="FET114" s="261"/>
      <c r="FEU114" s="265"/>
      <c r="FEV114" s="266"/>
      <c r="FEW114" s="200"/>
      <c r="FEX114" s="266"/>
      <c r="FEY114" s="261"/>
      <c r="FEZ114" s="265"/>
      <c r="FFA114" s="266"/>
      <c r="FFB114" s="200"/>
      <c r="FFC114" s="266"/>
      <c r="FFD114" s="261"/>
      <c r="FFE114" s="265"/>
      <c r="FFF114" s="266"/>
      <c r="FFG114" s="200"/>
      <c r="FFH114" s="266"/>
      <c r="FFI114" s="261"/>
      <c r="FFJ114" s="265"/>
      <c r="FFK114" s="266"/>
      <c r="FFL114" s="200"/>
      <c r="FFM114" s="266"/>
      <c r="FFN114" s="261"/>
      <c r="FFO114" s="265"/>
      <c r="FFP114" s="266"/>
      <c r="FFQ114" s="200"/>
      <c r="FFR114" s="266"/>
      <c r="FFS114" s="261"/>
      <c r="FFT114" s="265"/>
      <c r="FFU114" s="266"/>
      <c r="FFV114" s="200"/>
      <c r="FFW114" s="266"/>
      <c r="FFX114" s="261"/>
      <c r="FFY114" s="265"/>
      <c r="FFZ114" s="266"/>
      <c r="FGA114" s="200"/>
      <c r="FGB114" s="266"/>
      <c r="FGC114" s="261"/>
      <c r="FGD114" s="265"/>
      <c r="FGE114" s="266"/>
      <c r="FGF114" s="200"/>
      <c r="FGG114" s="266"/>
      <c r="FGH114" s="261"/>
      <c r="FGI114" s="265"/>
      <c r="FGJ114" s="266"/>
      <c r="FGK114" s="200"/>
      <c r="FGL114" s="266"/>
      <c r="FGM114" s="261"/>
      <c r="FGN114" s="265"/>
      <c r="FGO114" s="266"/>
      <c r="FGP114" s="200"/>
      <c r="FGQ114" s="266"/>
      <c r="FGR114" s="261"/>
      <c r="FGS114" s="265"/>
      <c r="FGT114" s="266"/>
      <c r="FGU114" s="200"/>
      <c r="FGV114" s="266"/>
      <c r="FGW114" s="261"/>
      <c r="FGX114" s="265"/>
      <c r="FGY114" s="266"/>
      <c r="FGZ114" s="200"/>
      <c r="FHA114" s="266"/>
      <c r="FHB114" s="261"/>
      <c r="FHC114" s="265"/>
      <c r="FHD114" s="266"/>
      <c r="FHE114" s="200"/>
      <c r="FHF114" s="266"/>
      <c r="FHG114" s="261"/>
      <c r="FHH114" s="265"/>
      <c r="FHI114" s="266"/>
      <c r="FHJ114" s="200"/>
      <c r="FHK114" s="266"/>
      <c r="FHL114" s="261"/>
      <c r="FHM114" s="265"/>
      <c r="FHN114" s="266"/>
      <c r="FHO114" s="200"/>
      <c r="FHP114" s="266"/>
      <c r="FHQ114" s="261"/>
      <c r="FHR114" s="265"/>
      <c r="FHS114" s="266"/>
      <c r="FHT114" s="200"/>
      <c r="FHU114" s="266"/>
      <c r="FHV114" s="261"/>
      <c r="FHW114" s="265"/>
      <c r="FHX114" s="266"/>
      <c r="FHY114" s="200"/>
      <c r="FHZ114" s="266"/>
      <c r="FIA114" s="261"/>
      <c r="FIB114" s="265"/>
      <c r="FIC114" s="266"/>
      <c r="FID114" s="200"/>
      <c r="FIE114" s="266"/>
      <c r="FIF114" s="261"/>
      <c r="FIG114" s="265"/>
      <c r="FIH114" s="266"/>
      <c r="FII114" s="200"/>
      <c r="FIJ114" s="266"/>
      <c r="FIK114" s="261"/>
      <c r="FIL114" s="265"/>
      <c r="FIM114" s="266"/>
      <c r="FIN114" s="200"/>
      <c r="FIO114" s="266"/>
      <c r="FIP114" s="261"/>
      <c r="FIQ114" s="265"/>
      <c r="FIR114" s="266"/>
      <c r="FIS114" s="200"/>
      <c r="FIT114" s="266"/>
      <c r="FIU114" s="261"/>
      <c r="FIV114" s="265"/>
      <c r="FIW114" s="266"/>
      <c r="FIX114" s="200"/>
      <c r="FIY114" s="266"/>
      <c r="FIZ114" s="261"/>
      <c r="FJA114" s="265"/>
      <c r="FJB114" s="266"/>
      <c r="FJC114" s="200"/>
      <c r="FJD114" s="266"/>
      <c r="FJE114" s="261"/>
      <c r="FJF114" s="265"/>
      <c r="FJG114" s="266"/>
      <c r="FJH114" s="200"/>
      <c r="FJI114" s="266"/>
      <c r="FJJ114" s="261"/>
      <c r="FJK114" s="265"/>
      <c r="FJL114" s="266"/>
      <c r="FJM114" s="200"/>
      <c r="FJN114" s="266"/>
      <c r="FJO114" s="261"/>
      <c r="FJP114" s="265"/>
      <c r="FJQ114" s="266"/>
      <c r="FJR114" s="200"/>
      <c r="FJS114" s="266"/>
      <c r="FJT114" s="261"/>
      <c r="FJU114" s="265"/>
      <c r="FJV114" s="266"/>
      <c r="FJW114" s="200"/>
      <c r="FJX114" s="266"/>
      <c r="FJY114" s="261"/>
      <c r="FJZ114" s="265"/>
      <c r="FKA114" s="266"/>
      <c r="FKB114" s="200"/>
      <c r="FKC114" s="266"/>
      <c r="FKD114" s="261"/>
      <c r="FKE114" s="265"/>
      <c r="FKF114" s="266"/>
      <c r="FKG114" s="200"/>
      <c r="FKH114" s="266"/>
      <c r="FKI114" s="261"/>
      <c r="FKJ114" s="265"/>
      <c r="FKK114" s="266"/>
      <c r="FKL114" s="200"/>
      <c r="FKM114" s="266"/>
      <c r="FKN114" s="261"/>
      <c r="FKO114" s="265"/>
      <c r="FKP114" s="266"/>
      <c r="FKQ114" s="200"/>
      <c r="FKR114" s="266"/>
      <c r="FKS114" s="261"/>
      <c r="FKT114" s="265"/>
      <c r="FKU114" s="266"/>
      <c r="FKV114" s="200"/>
      <c r="FKW114" s="266"/>
      <c r="FKX114" s="261"/>
      <c r="FKY114" s="265"/>
      <c r="FKZ114" s="266"/>
      <c r="FLA114" s="200"/>
      <c r="FLB114" s="266"/>
      <c r="FLC114" s="261"/>
      <c r="FLD114" s="265"/>
      <c r="FLE114" s="266"/>
      <c r="FLF114" s="200"/>
      <c r="FLG114" s="266"/>
      <c r="FLH114" s="261"/>
      <c r="FLI114" s="265"/>
      <c r="FLJ114" s="266"/>
      <c r="FLK114" s="200"/>
      <c r="FLL114" s="266"/>
      <c r="FLM114" s="261"/>
      <c r="FLN114" s="265"/>
      <c r="FLO114" s="266"/>
      <c r="FLP114" s="200"/>
      <c r="FLQ114" s="266"/>
      <c r="FLR114" s="261"/>
      <c r="FLS114" s="265"/>
      <c r="FLT114" s="266"/>
      <c r="FLU114" s="200"/>
      <c r="FLV114" s="266"/>
      <c r="FLW114" s="261"/>
      <c r="FLX114" s="265"/>
      <c r="FLY114" s="266"/>
      <c r="FLZ114" s="200"/>
      <c r="FMA114" s="266"/>
      <c r="FMB114" s="261"/>
      <c r="FMC114" s="265"/>
      <c r="FMD114" s="266"/>
      <c r="FME114" s="200"/>
      <c r="FMF114" s="266"/>
      <c r="FMG114" s="261"/>
      <c r="FMH114" s="265"/>
      <c r="FMI114" s="266"/>
      <c r="FMJ114" s="200"/>
      <c r="FMK114" s="266"/>
      <c r="FML114" s="261"/>
      <c r="FMM114" s="265"/>
      <c r="FMN114" s="266"/>
      <c r="FMO114" s="200"/>
      <c r="FMP114" s="266"/>
      <c r="FMQ114" s="261"/>
      <c r="FMR114" s="265"/>
      <c r="FMS114" s="266"/>
      <c r="FMT114" s="200"/>
      <c r="FMU114" s="266"/>
      <c r="FMV114" s="261"/>
      <c r="FMW114" s="265"/>
      <c r="FMX114" s="266"/>
      <c r="FMY114" s="200"/>
      <c r="FMZ114" s="266"/>
      <c r="FNA114" s="261"/>
      <c r="FNB114" s="265"/>
      <c r="FNC114" s="266"/>
      <c r="FND114" s="200"/>
      <c r="FNE114" s="266"/>
      <c r="FNF114" s="261"/>
      <c r="FNG114" s="265"/>
      <c r="FNH114" s="266"/>
      <c r="FNI114" s="200"/>
      <c r="FNJ114" s="266"/>
      <c r="FNK114" s="261"/>
      <c r="FNL114" s="265"/>
      <c r="FNM114" s="266"/>
      <c r="FNN114" s="200"/>
      <c r="FNO114" s="266"/>
      <c r="FNP114" s="261"/>
      <c r="FNQ114" s="265"/>
      <c r="FNR114" s="266"/>
      <c r="FNS114" s="200"/>
      <c r="FNT114" s="266"/>
      <c r="FNU114" s="261"/>
      <c r="FNV114" s="265"/>
      <c r="FNW114" s="266"/>
      <c r="FNX114" s="200"/>
      <c r="FNY114" s="266"/>
      <c r="FNZ114" s="261"/>
      <c r="FOA114" s="265"/>
      <c r="FOB114" s="266"/>
      <c r="FOC114" s="200"/>
      <c r="FOD114" s="266"/>
      <c r="FOE114" s="261"/>
      <c r="FOF114" s="265"/>
      <c r="FOG114" s="266"/>
      <c r="FOH114" s="200"/>
      <c r="FOI114" s="266"/>
      <c r="FOJ114" s="261"/>
      <c r="FOK114" s="265"/>
      <c r="FOL114" s="266"/>
      <c r="FOM114" s="200"/>
      <c r="FON114" s="266"/>
      <c r="FOO114" s="261"/>
      <c r="FOP114" s="265"/>
      <c r="FOQ114" s="266"/>
      <c r="FOR114" s="200"/>
      <c r="FOS114" s="266"/>
      <c r="FOT114" s="261"/>
      <c r="FOU114" s="265"/>
      <c r="FOV114" s="266"/>
      <c r="FOW114" s="200"/>
      <c r="FOX114" s="266"/>
      <c r="FOY114" s="261"/>
      <c r="FOZ114" s="265"/>
      <c r="FPA114" s="266"/>
      <c r="FPB114" s="200"/>
      <c r="FPC114" s="266"/>
      <c r="FPD114" s="261"/>
      <c r="FPE114" s="265"/>
      <c r="FPF114" s="266"/>
      <c r="FPG114" s="200"/>
      <c r="FPH114" s="266"/>
      <c r="FPI114" s="261"/>
      <c r="FPJ114" s="265"/>
      <c r="FPK114" s="266"/>
      <c r="FPL114" s="200"/>
      <c r="FPM114" s="266"/>
      <c r="FPN114" s="261"/>
      <c r="FPO114" s="265"/>
      <c r="FPP114" s="266"/>
      <c r="FPQ114" s="200"/>
      <c r="FPR114" s="266"/>
      <c r="FPS114" s="261"/>
      <c r="FPT114" s="265"/>
      <c r="FPU114" s="266"/>
      <c r="FPV114" s="200"/>
      <c r="FPW114" s="266"/>
      <c r="FPX114" s="261"/>
      <c r="FPY114" s="265"/>
      <c r="FPZ114" s="266"/>
      <c r="FQA114" s="200"/>
      <c r="FQB114" s="266"/>
      <c r="FQC114" s="261"/>
      <c r="FQD114" s="265"/>
      <c r="FQE114" s="266"/>
      <c r="FQF114" s="200"/>
      <c r="FQG114" s="266"/>
      <c r="FQH114" s="261"/>
      <c r="FQI114" s="265"/>
      <c r="FQJ114" s="266"/>
      <c r="FQK114" s="200"/>
      <c r="FQL114" s="266"/>
      <c r="FQM114" s="261"/>
      <c r="FQN114" s="265"/>
      <c r="FQO114" s="266"/>
      <c r="FQP114" s="200"/>
      <c r="FQQ114" s="266"/>
      <c r="FQR114" s="261"/>
      <c r="FQS114" s="265"/>
      <c r="FQT114" s="266"/>
      <c r="FQU114" s="200"/>
      <c r="FQV114" s="266"/>
      <c r="FQW114" s="261"/>
      <c r="FQX114" s="265"/>
      <c r="FQY114" s="266"/>
      <c r="FQZ114" s="200"/>
      <c r="FRA114" s="266"/>
      <c r="FRB114" s="261"/>
      <c r="FRC114" s="265"/>
      <c r="FRD114" s="266"/>
      <c r="FRE114" s="200"/>
      <c r="FRF114" s="266"/>
      <c r="FRG114" s="261"/>
      <c r="FRH114" s="265"/>
      <c r="FRI114" s="266"/>
      <c r="FRJ114" s="200"/>
      <c r="FRK114" s="266"/>
      <c r="FRL114" s="261"/>
      <c r="FRM114" s="265"/>
      <c r="FRN114" s="266"/>
      <c r="FRO114" s="200"/>
      <c r="FRP114" s="266"/>
      <c r="FRQ114" s="261"/>
      <c r="FRR114" s="265"/>
      <c r="FRS114" s="266"/>
      <c r="FRT114" s="200"/>
      <c r="FRU114" s="266"/>
      <c r="FRV114" s="261"/>
      <c r="FRW114" s="265"/>
      <c r="FRX114" s="266"/>
      <c r="FRY114" s="200"/>
      <c r="FRZ114" s="266"/>
      <c r="FSA114" s="261"/>
      <c r="FSB114" s="265"/>
      <c r="FSC114" s="266"/>
      <c r="FSD114" s="200"/>
      <c r="FSE114" s="266"/>
      <c r="FSF114" s="261"/>
      <c r="FSG114" s="265"/>
      <c r="FSH114" s="266"/>
      <c r="FSI114" s="200"/>
      <c r="FSJ114" s="266"/>
      <c r="FSK114" s="261"/>
      <c r="FSL114" s="265"/>
      <c r="FSM114" s="266"/>
      <c r="FSN114" s="200"/>
      <c r="FSO114" s="266"/>
      <c r="FSP114" s="261"/>
      <c r="FSQ114" s="265"/>
      <c r="FSR114" s="266"/>
      <c r="FSS114" s="200"/>
      <c r="FST114" s="266"/>
      <c r="FSU114" s="261"/>
      <c r="FSV114" s="265"/>
      <c r="FSW114" s="266"/>
      <c r="FSX114" s="200"/>
      <c r="FSY114" s="266"/>
      <c r="FSZ114" s="261"/>
      <c r="FTA114" s="265"/>
      <c r="FTB114" s="266"/>
      <c r="FTC114" s="200"/>
      <c r="FTD114" s="266"/>
      <c r="FTE114" s="261"/>
      <c r="FTF114" s="265"/>
      <c r="FTG114" s="266"/>
      <c r="FTH114" s="200"/>
      <c r="FTI114" s="266"/>
      <c r="FTJ114" s="261"/>
      <c r="FTK114" s="265"/>
      <c r="FTL114" s="266"/>
      <c r="FTM114" s="200"/>
      <c r="FTN114" s="266"/>
      <c r="FTO114" s="261"/>
      <c r="FTP114" s="265"/>
      <c r="FTQ114" s="266"/>
      <c r="FTR114" s="200"/>
      <c r="FTS114" s="266"/>
      <c r="FTT114" s="261"/>
      <c r="FTU114" s="265"/>
      <c r="FTV114" s="266"/>
      <c r="FTW114" s="200"/>
      <c r="FTX114" s="266"/>
      <c r="FTY114" s="261"/>
      <c r="FTZ114" s="265"/>
      <c r="FUA114" s="266"/>
      <c r="FUB114" s="200"/>
      <c r="FUC114" s="266"/>
      <c r="FUD114" s="261"/>
      <c r="FUE114" s="265"/>
      <c r="FUF114" s="266"/>
      <c r="FUG114" s="200"/>
      <c r="FUH114" s="266"/>
      <c r="FUI114" s="261"/>
      <c r="FUJ114" s="265"/>
      <c r="FUK114" s="266"/>
      <c r="FUL114" s="200"/>
      <c r="FUM114" s="266"/>
      <c r="FUN114" s="261"/>
      <c r="FUO114" s="265"/>
      <c r="FUP114" s="266"/>
      <c r="FUQ114" s="200"/>
      <c r="FUR114" s="266"/>
      <c r="FUS114" s="261"/>
      <c r="FUT114" s="265"/>
      <c r="FUU114" s="266"/>
      <c r="FUV114" s="200"/>
      <c r="FUW114" s="266"/>
      <c r="FUX114" s="261"/>
      <c r="FUY114" s="265"/>
      <c r="FUZ114" s="266"/>
      <c r="FVA114" s="200"/>
      <c r="FVB114" s="266"/>
      <c r="FVC114" s="261"/>
      <c r="FVD114" s="265"/>
      <c r="FVE114" s="266"/>
      <c r="FVF114" s="200"/>
      <c r="FVG114" s="266"/>
      <c r="FVH114" s="261"/>
      <c r="FVI114" s="265"/>
      <c r="FVJ114" s="266"/>
      <c r="FVK114" s="200"/>
      <c r="FVL114" s="266"/>
      <c r="FVM114" s="261"/>
      <c r="FVN114" s="265"/>
      <c r="FVO114" s="266"/>
      <c r="FVP114" s="200"/>
      <c r="FVQ114" s="266"/>
      <c r="FVR114" s="261"/>
      <c r="FVS114" s="265"/>
      <c r="FVT114" s="266"/>
      <c r="FVU114" s="200"/>
      <c r="FVV114" s="266"/>
      <c r="FVW114" s="261"/>
      <c r="FVX114" s="265"/>
      <c r="FVY114" s="266"/>
      <c r="FVZ114" s="200"/>
      <c r="FWA114" s="266"/>
      <c r="FWB114" s="261"/>
      <c r="FWC114" s="265"/>
      <c r="FWD114" s="266"/>
      <c r="FWE114" s="200"/>
      <c r="FWF114" s="266"/>
      <c r="FWG114" s="261"/>
      <c r="FWH114" s="265"/>
      <c r="FWI114" s="266"/>
      <c r="FWJ114" s="200"/>
      <c r="FWK114" s="266"/>
      <c r="FWL114" s="261"/>
      <c r="FWM114" s="265"/>
      <c r="FWN114" s="266"/>
      <c r="FWO114" s="200"/>
      <c r="FWP114" s="266"/>
      <c r="FWQ114" s="261"/>
      <c r="FWR114" s="265"/>
      <c r="FWS114" s="266"/>
      <c r="FWT114" s="200"/>
      <c r="FWU114" s="266"/>
      <c r="FWV114" s="261"/>
      <c r="FWW114" s="265"/>
      <c r="FWX114" s="266"/>
      <c r="FWY114" s="200"/>
      <c r="FWZ114" s="266"/>
      <c r="FXA114" s="261"/>
      <c r="FXB114" s="265"/>
      <c r="FXC114" s="266"/>
      <c r="FXD114" s="200"/>
      <c r="FXE114" s="266"/>
      <c r="FXF114" s="261"/>
      <c r="FXG114" s="265"/>
      <c r="FXH114" s="266"/>
      <c r="FXI114" s="200"/>
      <c r="FXJ114" s="266"/>
      <c r="FXK114" s="261"/>
      <c r="FXL114" s="265"/>
      <c r="FXM114" s="266"/>
      <c r="FXN114" s="200"/>
      <c r="FXO114" s="266"/>
      <c r="FXP114" s="261"/>
      <c r="FXQ114" s="265"/>
      <c r="FXR114" s="266"/>
      <c r="FXS114" s="200"/>
      <c r="FXT114" s="266"/>
      <c r="FXU114" s="261"/>
      <c r="FXV114" s="265"/>
      <c r="FXW114" s="266"/>
      <c r="FXX114" s="200"/>
      <c r="FXY114" s="266"/>
      <c r="FXZ114" s="261"/>
      <c r="FYA114" s="265"/>
      <c r="FYB114" s="266"/>
      <c r="FYC114" s="200"/>
      <c r="FYD114" s="266"/>
      <c r="FYE114" s="261"/>
      <c r="FYF114" s="265"/>
      <c r="FYG114" s="266"/>
      <c r="FYH114" s="200"/>
      <c r="FYI114" s="266"/>
      <c r="FYJ114" s="261"/>
      <c r="FYK114" s="265"/>
      <c r="FYL114" s="266"/>
      <c r="FYM114" s="200"/>
      <c r="FYN114" s="266"/>
      <c r="FYO114" s="261"/>
      <c r="FYP114" s="265"/>
      <c r="FYQ114" s="266"/>
      <c r="FYR114" s="200"/>
      <c r="FYS114" s="266"/>
      <c r="FYT114" s="261"/>
      <c r="FYU114" s="265"/>
      <c r="FYV114" s="266"/>
      <c r="FYW114" s="200"/>
      <c r="FYX114" s="266"/>
      <c r="FYY114" s="261"/>
      <c r="FYZ114" s="265"/>
      <c r="FZA114" s="266"/>
      <c r="FZB114" s="200"/>
      <c r="FZC114" s="266"/>
      <c r="FZD114" s="261"/>
      <c r="FZE114" s="265"/>
      <c r="FZF114" s="266"/>
      <c r="FZG114" s="200"/>
      <c r="FZH114" s="266"/>
      <c r="FZI114" s="261"/>
      <c r="FZJ114" s="265"/>
      <c r="FZK114" s="266"/>
      <c r="FZL114" s="200"/>
      <c r="FZM114" s="266"/>
      <c r="FZN114" s="261"/>
      <c r="FZO114" s="265"/>
      <c r="FZP114" s="266"/>
      <c r="FZQ114" s="200"/>
      <c r="FZR114" s="266"/>
      <c r="FZS114" s="261"/>
      <c r="FZT114" s="265"/>
      <c r="FZU114" s="266"/>
      <c r="FZV114" s="200"/>
      <c r="FZW114" s="266"/>
      <c r="FZX114" s="261"/>
      <c r="FZY114" s="265"/>
      <c r="FZZ114" s="266"/>
      <c r="GAA114" s="200"/>
      <c r="GAB114" s="266"/>
      <c r="GAC114" s="261"/>
      <c r="GAD114" s="265"/>
      <c r="GAE114" s="266"/>
      <c r="GAF114" s="200"/>
      <c r="GAG114" s="266"/>
      <c r="GAH114" s="261"/>
      <c r="GAI114" s="265"/>
      <c r="GAJ114" s="266"/>
      <c r="GAK114" s="200"/>
      <c r="GAL114" s="266"/>
      <c r="GAM114" s="261"/>
      <c r="GAN114" s="265"/>
      <c r="GAO114" s="266"/>
      <c r="GAP114" s="200"/>
      <c r="GAQ114" s="266"/>
      <c r="GAR114" s="261"/>
      <c r="GAS114" s="265"/>
      <c r="GAT114" s="266"/>
      <c r="GAU114" s="200"/>
      <c r="GAV114" s="266"/>
      <c r="GAW114" s="261"/>
      <c r="GAX114" s="265"/>
      <c r="GAY114" s="266"/>
      <c r="GAZ114" s="200"/>
      <c r="GBA114" s="266"/>
      <c r="GBB114" s="261"/>
      <c r="GBC114" s="265"/>
      <c r="GBD114" s="266"/>
      <c r="GBE114" s="200"/>
      <c r="GBF114" s="266"/>
      <c r="GBG114" s="261"/>
      <c r="GBH114" s="265"/>
      <c r="GBI114" s="266"/>
      <c r="GBJ114" s="200"/>
      <c r="GBK114" s="266"/>
      <c r="GBL114" s="261"/>
      <c r="GBM114" s="265"/>
      <c r="GBN114" s="266"/>
      <c r="GBO114" s="200"/>
      <c r="GBP114" s="266"/>
      <c r="GBQ114" s="261"/>
      <c r="GBR114" s="265"/>
      <c r="GBS114" s="266"/>
      <c r="GBT114" s="200"/>
      <c r="GBU114" s="266"/>
      <c r="GBV114" s="261"/>
      <c r="GBW114" s="265"/>
      <c r="GBX114" s="266"/>
      <c r="GBY114" s="200"/>
      <c r="GBZ114" s="266"/>
      <c r="GCA114" s="261"/>
      <c r="GCB114" s="265"/>
      <c r="GCC114" s="266"/>
      <c r="GCD114" s="200"/>
      <c r="GCE114" s="266"/>
      <c r="GCF114" s="261"/>
      <c r="GCG114" s="265"/>
      <c r="GCH114" s="266"/>
      <c r="GCI114" s="200"/>
      <c r="GCJ114" s="266"/>
      <c r="GCK114" s="261"/>
      <c r="GCL114" s="265"/>
      <c r="GCM114" s="266"/>
      <c r="GCN114" s="200"/>
      <c r="GCO114" s="266"/>
      <c r="GCP114" s="261"/>
      <c r="GCQ114" s="265"/>
      <c r="GCR114" s="266"/>
      <c r="GCS114" s="200"/>
      <c r="GCT114" s="266"/>
      <c r="GCU114" s="261"/>
      <c r="GCV114" s="265"/>
      <c r="GCW114" s="266"/>
      <c r="GCX114" s="200"/>
      <c r="GCY114" s="266"/>
      <c r="GCZ114" s="261"/>
      <c r="GDA114" s="265"/>
      <c r="GDB114" s="266"/>
      <c r="GDC114" s="200"/>
      <c r="GDD114" s="266"/>
      <c r="GDE114" s="261"/>
      <c r="GDF114" s="265"/>
      <c r="GDG114" s="266"/>
      <c r="GDH114" s="200"/>
      <c r="GDI114" s="266"/>
      <c r="GDJ114" s="261"/>
      <c r="GDK114" s="265"/>
      <c r="GDL114" s="266"/>
      <c r="GDM114" s="200"/>
      <c r="GDN114" s="266"/>
      <c r="GDO114" s="261"/>
      <c r="GDP114" s="265"/>
      <c r="GDQ114" s="266"/>
      <c r="GDR114" s="200"/>
      <c r="GDS114" s="266"/>
      <c r="GDT114" s="261"/>
      <c r="GDU114" s="265"/>
      <c r="GDV114" s="266"/>
      <c r="GDW114" s="200"/>
      <c r="GDX114" s="266"/>
      <c r="GDY114" s="261"/>
      <c r="GDZ114" s="265"/>
      <c r="GEA114" s="266"/>
      <c r="GEB114" s="200"/>
      <c r="GEC114" s="266"/>
      <c r="GED114" s="261"/>
      <c r="GEE114" s="265"/>
      <c r="GEF114" s="266"/>
      <c r="GEG114" s="200"/>
      <c r="GEH114" s="266"/>
      <c r="GEI114" s="261"/>
      <c r="GEJ114" s="265"/>
      <c r="GEK114" s="266"/>
      <c r="GEL114" s="200"/>
      <c r="GEM114" s="266"/>
      <c r="GEN114" s="261"/>
      <c r="GEO114" s="265"/>
      <c r="GEP114" s="266"/>
      <c r="GEQ114" s="200"/>
      <c r="GER114" s="266"/>
      <c r="GES114" s="261"/>
      <c r="GET114" s="265"/>
      <c r="GEU114" s="266"/>
      <c r="GEV114" s="200"/>
      <c r="GEW114" s="266"/>
      <c r="GEX114" s="261"/>
      <c r="GEY114" s="265"/>
      <c r="GEZ114" s="266"/>
      <c r="GFA114" s="200"/>
      <c r="GFB114" s="266"/>
      <c r="GFC114" s="261"/>
      <c r="GFD114" s="265"/>
      <c r="GFE114" s="266"/>
      <c r="GFF114" s="200"/>
      <c r="GFG114" s="266"/>
      <c r="GFH114" s="261"/>
      <c r="GFI114" s="265"/>
      <c r="GFJ114" s="266"/>
      <c r="GFK114" s="200"/>
      <c r="GFL114" s="266"/>
      <c r="GFM114" s="261"/>
      <c r="GFN114" s="265"/>
      <c r="GFO114" s="266"/>
      <c r="GFP114" s="200"/>
      <c r="GFQ114" s="266"/>
      <c r="GFR114" s="261"/>
      <c r="GFS114" s="265"/>
      <c r="GFT114" s="266"/>
      <c r="GFU114" s="200"/>
      <c r="GFV114" s="266"/>
      <c r="GFW114" s="261"/>
      <c r="GFX114" s="265"/>
      <c r="GFY114" s="266"/>
      <c r="GFZ114" s="200"/>
      <c r="GGA114" s="266"/>
      <c r="GGB114" s="261"/>
      <c r="GGC114" s="265"/>
      <c r="GGD114" s="266"/>
      <c r="GGE114" s="200"/>
      <c r="GGF114" s="266"/>
      <c r="GGG114" s="261"/>
      <c r="GGH114" s="265"/>
      <c r="GGI114" s="266"/>
      <c r="GGJ114" s="200"/>
      <c r="GGK114" s="266"/>
      <c r="GGL114" s="261"/>
      <c r="GGM114" s="265"/>
      <c r="GGN114" s="266"/>
      <c r="GGO114" s="200"/>
      <c r="GGP114" s="266"/>
      <c r="GGQ114" s="261"/>
      <c r="GGR114" s="265"/>
      <c r="GGS114" s="266"/>
      <c r="GGT114" s="200"/>
      <c r="GGU114" s="266"/>
      <c r="GGV114" s="261"/>
      <c r="GGW114" s="265"/>
      <c r="GGX114" s="266"/>
      <c r="GGY114" s="200"/>
      <c r="GGZ114" s="266"/>
      <c r="GHA114" s="261"/>
      <c r="GHB114" s="265"/>
      <c r="GHC114" s="266"/>
      <c r="GHD114" s="200"/>
      <c r="GHE114" s="266"/>
      <c r="GHF114" s="261"/>
      <c r="GHG114" s="265"/>
      <c r="GHH114" s="266"/>
      <c r="GHI114" s="200"/>
      <c r="GHJ114" s="266"/>
      <c r="GHK114" s="261"/>
      <c r="GHL114" s="265"/>
      <c r="GHM114" s="266"/>
      <c r="GHN114" s="200"/>
      <c r="GHO114" s="266"/>
      <c r="GHP114" s="261"/>
      <c r="GHQ114" s="265"/>
      <c r="GHR114" s="266"/>
      <c r="GHS114" s="200"/>
      <c r="GHT114" s="266"/>
      <c r="GHU114" s="261"/>
      <c r="GHV114" s="265"/>
      <c r="GHW114" s="266"/>
      <c r="GHX114" s="200"/>
      <c r="GHY114" s="266"/>
      <c r="GHZ114" s="261"/>
      <c r="GIA114" s="265"/>
      <c r="GIB114" s="266"/>
      <c r="GIC114" s="200"/>
      <c r="GID114" s="266"/>
      <c r="GIE114" s="261"/>
      <c r="GIF114" s="265"/>
      <c r="GIG114" s="266"/>
      <c r="GIH114" s="200"/>
      <c r="GII114" s="266"/>
      <c r="GIJ114" s="261"/>
      <c r="GIK114" s="265"/>
      <c r="GIL114" s="266"/>
      <c r="GIM114" s="200"/>
      <c r="GIN114" s="266"/>
      <c r="GIO114" s="261"/>
      <c r="GIP114" s="265"/>
      <c r="GIQ114" s="266"/>
      <c r="GIR114" s="200"/>
      <c r="GIS114" s="266"/>
      <c r="GIT114" s="261"/>
      <c r="GIU114" s="265"/>
      <c r="GIV114" s="266"/>
      <c r="GIW114" s="200"/>
      <c r="GIX114" s="266"/>
      <c r="GIY114" s="261"/>
      <c r="GIZ114" s="265"/>
      <c r="GJA114" s="266"/>
      <c r="GJB114" s="200"/>
      <c r="GJC114" s="266"/>
      <c r="GJD114" s="261"/>
      <c r="GJE114" s="265"/>
      <c r="GJF114" s="266"/>
      <c r="GJG114" s="200"/>
      <c r="GJH114" s="266"/>
      <c r="GJI114" s="261"/>
      <c r="GJJ114" s="265"/>
      <c r="GJK114" s="266"/>
      <c r="GJL114" s="200"/>
      <c r="GJM114" s="266"/>
      <c r="GJN114" s="261"/>
      <c r="GJO114" s="265"/>
      <c r="GJP114" s="266"/>
      <c r="GJQ114" s="200"/>
      <c r="GJR114" s="266"/>
      <c r="GJS114" s="261"/>
      <c r="GJT114" s="265"/>
      <c r="GJU114" s="266"/>
      <c r="GJV114" s="200"/>
      <c r="GJW114" s="266"/>
      <c r="GJX114" s="261"/>
      <c r="GJY114" s="265"/>
      <c r="GJZ114" s="266"/>
      <c r="GKA114" s="200"/>
      <c r="GKB114" s="266"/>
      <c r="GKC114" s="261"/>
      <c r="GKD114" s="265"/>
      <c r="GKE114" s="266"/>
      <c r="GKF114" s="200"/>
      <c r="GKG114" s="266"/>
      <c r="GKH114" s="261"/>
      <c r="GKI114" s="265"/>
      <c r="GKJ114" s="266"/>
      <c r="GKK114" s="200"/>
      <c r="GKL114" s="266"/>
      <c r="GKM114" s="261"/>
      <c r="GKN114" s="265"/>
      <c r="GKO114" s="266"/>
      <c r="GKP114" s="200"/>
      <c r="GKQ114" s="266"/>
      <c r="GKR114" s="261"/>
      <c r="GKS114" s="265"/>
      <c r="GKT114" s="266"/>
      <c r="GKU114" s="200"/>
      <c r="GKV114" s="266"/>
      <c r="GKW114" s="261"/>
      <c r="GKX114" s="265"/>
      <c r="GKY114" s="266"/>
      <c r="GKZ114" s="200"/>
      <c r="GLA114" s="266"/>
      <c r="GLB114" s="261"/>
      <c r="GLC114" s="265"/>
      <c r="GLD114" s="266"/>
      <c r="GLE114" s="200"/>
      <c r="GLF114" s="266"/>
      <c r="GLG114" s="261"/>
      <c r="GLH114" s="265"/>
      <c r="GLI114" s="266"/>
      <c r="GLJ114" s="200"/>
      <c r="GLK114" s="266"/>
      <c r="GLL114" s="261"/>
      <c r="GLM114" s="265"/>
      <c r="GLN114" s="266"/>
      <c r="GLO114" s="200"/>
      <c r="GLP114" s="266"/>
      <c r="GLQ114" s="261"/>
      <c r="GLR114" s="265"/>
      <c r="GLS114" s="266"/>
      <c r="GLT114" s="200"/>
      <c r="GLU114" s="266"/>
      <c r="GLV114" s="261"/>
      <c r="GLW114" s="265"/>
      <c r="GLX114" s="266"/>
      <c r="GLY114" s="200"/>
      <c r="GLZ114" s="266"/>
      <c r="GMA114" s="261"/>
      <c r="GMB114" s="265"/>
      <c r="GMC114" s="266"/>
      <c r="GMD114" s="200"/>
      <c r="GME114" s="266"/>
      <c r="GMF114" s="261"/>
      <c r="GMG114" s="265"/>
      <c r="GMH114" s="266"/>
      <c r="GMI114" s="200"/>
      <c r="GMJ114" s="266"/>
      <c r="GMK114" s="261"/>
      <c r="GML114" s="265"/>
      <c r="GMM114" s="266"/>
      <c r="GMN114" s="200"/>
      <c r="GMO114" s="266"/>
      <c r="GMP114" s="261"/>
      <c r="GMQ114" s="265"/>
      <c r="GMR114" s="266"/>
      <c r="GMS114" s="200"/>
      <c r="GMT114" s="266"/>
      <c r="GMU114" s="261"/>
      <c r="GMV114" s="265"/>
      <c r="GMW114" s="266"/>
      <c r="GMX114" s="200"/>
      <c r="GMY114" s="266"/>
      <c r="GMZ114" s="261"/>
      <c r="GNA114" s="265"/>
      <c r="GNB114" s="266"/>
      <c r="GNC114" s="200"/>
      <c r="GND114" s="266"/>
      <c r="GNE114" s="261"/>
      <c r="GNF114" s="265"/>
      <c r="GNG114" s="266"/>
      <c r="GNH114" s="200"/>
      <c r="GNI114" s="266"/>
      <c r="GNJ114" s="261"/>
      <c r="GNK114" s="265"/>
      <c r="GNL114" s="266"/>
      <c r="GNM114" s="200"/>
      <c r="GNN114" s="266"/>
      <c r="GNO114" s="261"/>
      <c r="GNP114" s="265"/>
      <c r="GNQ114" s="266"/>
      <c r="GNR114" s="200"/>
      <c r="GNS114" s="266"/>
      <c r="GNT114" s="261"/>
      <c r="GNU114" s="265"/>
      <c r="GNV114" s="266"/>
      <c r="GNW114" s="200"/>
      <c r="GNX114" s="266"/>
      <c r="GNY114" s="261"/>
      <c r="GNZ114" s="265"/>
      <c r="GOA114" s="266"/>
      <c r="GOB114" s="200"/>
      <c r="GOC114" s="266"/>
      <c r="GOD114" s="261"/>
      <c r="GOE114" s="265"/>
      <c r="GOF114" s="266"/>
      <c r="GOG114" s="200"/>
      <c r="GOH114" s="266"/>
      <c r="GOI114" s="261"/>
      <c r="GOJ114" s="265"/>
      <c r="GOK114" s="266"/>
      <c r="GOL114" s="200"/>
      <c r="GOM114" s="266"/>
      <c r="GON114" s="261"/>
      <c r="GOO114" s="265"/>
      <c r="GOP114" s="266"/>
      <c r="GOQ114" s="200"/>
      <c r="GOR114" s="266"/>
      <c r="GOS114" s="261"/>
      <c r="GOT114" s="265"/>
      <c r="GOU114" s="266"/>
      <c r="GOV114" s="200"/>
      <c r="GOW114" s="266"/>
      <c r="GOX114" s="261"/>
      <c r="GOY114" s="265"/>
      <c r="GOZ114" s="266"/>
      <c r="GPA114" s="200"/>
      <c r="GPB114" s="266"/>
      <c r="GPC114" s="261"/>
      <c r="GPD114" s="265"/>
      <c r="GPE114" s="266"/>
      <c r="GPF114" s="200"/>
      <c r="GPG114" s="266"/>
      <c r="GPH114" s="261"/>
      <c r="GPI114" s="265"/>
      <c r="GPJ114" s="266"/>
      <c r="GPK114" s="200"/>
      <c r="GPL114" s="266"/>
      <c r="GPM114" s="261"/>
      <c r="GPN114" s="265"/>
      <c r="GPO114" s="266"/>
      <c r="GPP114" s="200"/>
      <c r="GPQ114" s="266"/>
      <c r="GPR114" s="261"/>
      <c r="GPS114" s="265"/>
      <c r="GPT114" s="266"/>
      <c r="GPU114" s="200"/>
      <c r="GPV114" s="266"/>
      <c r="GPW114" s="261"/>
      <c r="GPX114" s="265"/>
      <c r="GPY114" s="266"/>
      <c r="GPZ114" s="200"/>
      <c r="GQA114" s="266"/>
      <c r="GQB114" s="261"/>
      <c r="GQC114" s="265"/>
      <c r="GQD114" s="266"/>
      <c r="GQE114" s="200"/>
      <c r="GQF114" s="266"/>
      <c r="GQG114" s="261"/>
      <c r="GQH114" s="265"/>
      <c r="GQI114" s="266"/>
      <c r="GQJ114" s="200"/>
      <c r="GQK114" s="266"/>
      <c r="GQL114" s="261"/>
      <c r="GQM114" s="265"/>
      <c r="GQN114" s="266"/>
      <c r="GQO114" s="200"/>
      <c r="GQP114" s="266"/>
      <c r="GQQ114" s="261"/>
      <c r="GQR114" s="265"/>
      <c r="GQS114" s="266"/>
      <c r="GQT114" s="200"/>
      <c r="GQU114" s="266"/>
      <c r="GQV114" s="261"/>
      <c r="GQW114" s="265"/>
      <c r="GQX114" s="266"/>
      <c r="GQY114" s="200"/>
      <c r="GQZ114" s="266"/>
      <c r="GRA114" s="261"/>
      <c r="GRB114" s="265"/>
      <c r="GRC114" s="266"/>
      <c r="GRD114" s="200"/>
      <c r="GRE114" s="266"/>
      <c r="GRF114" s="261"/>
      <c r="GRG114" s="265"/>
      <c r="GRH114" s="266"/>
      <c r="GRI114" s="200"/>
      <c r="GRJ114" s="266"/>
      <c r="GRK114" s="261"/>
      <c r="GRL114" s="265"/>
      <c r="GRM114" s="266"/>
      <c r="GRN114" s="200"/>
      <c r="GRO114" s="266"/>
      <c r="GRP114" s="261"/>
      <c r="GRQ114" s="265"/>
      <c r="GRR114" s="266"/>
      <c r="GRS114" s="200"/>
      <c r="GRT114" s="266"/>
      <c r="GRU114" s="261"/>
      <c r="GRV114" s="265"/>
      <c r="GRW114" s="266"/>
      <c r="GRX114" s="200"/>
      <c r="GRY114" s="266"/>
      <c r="GRZ114" s="261"/>
      <c r="GSA114" s="265"/>
      <c r="GSB114" s="266"/>
      <c r="GSC114" s="200"/>
      <c r="GSD114" s="266"/>
      <c r="GSE114" s="261"/>
      <c r="GSF114" s="265"/>
      <c r="GSG114" s="266"/>
      <c r="GSH114" s="200"/>
      <c r="GSI114" s="266"/>
      <c r="GSJ114" s="261"/>
      <c r="GSK114" s="265"/>
      <c r="GSL114" s="266"/>
      <c r="GSM114" s="200"/>
      <c r="GSN114" s="266"/>
      <c r="GSO114" s="261"/>
      <c r="GSP114" s="265"/>
      <c r="GSQ114" s="266"/>
      <c r="GSR114" s="200"/>
      <c r="GSS114" s="266"/>
      <c r="GST114" s="261"/>
      <c r="GSU114" s="265"/>
      <c r="GSV114" s="266"/>
      <c r="GSW114" s="200"/>
      <c r="GSX114" s="266"/>
      <c r="GSY114" s="261"/>
      <c r="GSZ114" s="265"/>
      <c r="GTA114" s="266"/>
      <c r="GTB114" s="200"/>
      <c r="GTC114" s="266"/>
      <c r="GTD114" s="261"/>
      <c r="GTE114" s="265"/>
      <c r="GTF114" s="266"/>
      <c r="GTG114" s="200"/>
      <c r="GTH114" s="266"/>
      <c r="GTI114" s="261"/>
      <c r="GTJ114" s="265"/>
      <c r="GTK114" s="266"/>
      <c r="GTL114" s="200"/>
      <c r="GTM114" s="266"/>
      <c r="GTN114" s="261"/>
      <c r="GTO114" s="265"/>
      <c r="GTP114" s="266"/>
      <c r="GTQ114" s="200"/>
      <c r="GTR114" s="266"/>
      <c r="GTS114" s="261"/>
      <c r="GTT114" s="265"/>
      <c r="GTU114" s="266"/>
      <c r="GTV114" s="200"/>
      <c r="GTW114" s="266"/>
      <c r="GTX114" s="261"/>
      <c r="GTY114" s="265"/>
      <c r="GTZ114" s="266"/>
      <c r="GUA114" s="200"/>
      <c r="GUB114" s="266"/>
      <c r="GUC114" s="261"/>
      <c r="GUD114" s="265"/>
      <c r="GUE114" s="266"/>
      <c r="GUF114" s="200"/>
      <c r="GUG114" s="266"/>
      <c r="GUH114" s="261"/>
      <c r="GUI114" s="265"/>
      <c r="GUJ114" s="266"/>
      <c r="GUK114" s="200"/>
      <c r="GUL114" s="266"/>
      <c r="GUM114" s="261"/>
      <c r="GUN114" s="265"/>
      <c r="GUO114" s="266"/>
      <c r="GUP114" s="200"/>
      <c r="GUQ114" s="266"/>
      <c r="GUR114" s="261"/>
      <c r="GUS114" s="265"/>
      <c r="GUT114" s="266"/>
      <c r="GUU114" s="200"/>
      <c r="GUV114" s="266"/>
      <c r="GUW114" s="261"/>
      <c r="GUX114" s="265"/>
      <c r="GUY114" s="266"/>
      <c r="GUZ114" s="200"/>
      <c r="GVA114" s="266"/>
      <c r="GVB114" s="261"/>
      <c r="GVC114" s="265"/>
      <c r="GVD114" s="266"/>
      <c r="GVE114" s="200"/>
      <c r="GVF114" s="266"/>
      <c r="GVG114" s="261"/>
      <c r="GVH114" s="265"/>
      <c r="GVI114" s="266"/>
      <c r="GVJ114" s="200"/>
      <c r="GVK114" s="266"/>
      <c r="GVL114" s="261"/>
      <c r="GVM114" s="265"/>
      <c r="GVN114" s="266"/>
      <c r="GVO114" s="200"/>
      <c r="GVP114" s="266"/>
      <c r="GVQ114" s="261"/>
      <c r="GVR114" s="265"/>
      <c r="GVS114" s="266"/>
      <c r="GVT114" s="200"/>
      <c r="GVU114" s="266"/>
      <c r="GVV114" s="261"/>
      <c r="GVW114" s="265"/>
      <c r="GVX114" s="266"/>
      <c r="GVY114" s="200"/>
      <c r="GVZ114" s="266"/>
      <c r="GWA114" s="261"/>
      <c r="GWB114" s="265"/>
      <c r="GWC114" s="266"/>
      <c r="GWD114" s="200"/>
      <c r="GWE114" s="266"/>
      <c r="GWF114" s="261"/>
      <c r="GWG114" s="265"/>
      <c r="GWH114" s="266"/>
      <c r="GWI114" s="200"/>
      <c r="GWJ114" s="266"/>
      <c r="GWK114" s="261"/>
      <c r="GWL114" s="265"/>
      <c r="GWM114" s="266"/>
      <c r="GWN114" s="200"/>
      <c r="GWO114" s="266"/>
      <c r="GWP114" s="261"/>
      <c r="GWQ114" s="265"/>
      <c r="GWR114" s="266"/>
      <c r="GWS114" s="200"/>
      <c r="GWT114" s="266"/>
      <c r="GWU114" s="261"/>
      <c r="GWV114" s="265"/>
      <c r="GWW114" s="266"/>
      <c r="GWX114" s="200"/>
      <c r="GWY114" s="266"/>
      <c r="GWZ114" s="261"/>
      <c r="GXA114" s="265"/>
      <c r="GXB114" s="266"/>
      <c r="GXC114" s="200"/>
      <c r="GXD114" s="266"/>
      <c r="GXE114" s="261"/>
      <c r="GXF114" s="265"/>
      <c r="GXG114" s="266"/>
      <c r="GXH114" s="200"/>
      <c r="GXI114" s="266"/>
      <c r="GXJ114" s="261"/>
      <c r="GXK114" s="265"/>
      <c r="GXL114" s="266"/>
      <c r="GXM114" s="200"/>
      <c r="GXN114" s="266"/>
      <c r="GXO114" s="261"/>
      <c r="GXP114" s="265"/>
      <c r="GXQ114" s="266"/>
      <c r="GXR114" s="200"/>
      <c r="GXS114" s="266"/>
      <c r="GXT114" s="261"/>
      <c r="GXU114" s="265"/>
      <c r="GXV114" s="266"/>
      <c r="GXW114" s="200"/>
      <c r="GXX114" s="266"/>
      <c r="GXY114" s="261"/>
      <c r="GXZ114" s="265"/>
      <c r="GYA114" s="266"/>
      <c r="GYB114" s="200"/>
      <c r="GYC114" s="266"/>
      <c r="GYD114" s="261"/>
      <c r="GYE114" s="265"/>
      <c r="GYF114" s="266"/>
      <c r="GYG114" s="200"/>
      <c r="GYH114" s="266"/>
      <c r="GYI114" s="261"/>
      <c r="GYJ114" s="265"/>
      <c r="GYK114" s="266"/>
      <c r="GYL114" s="200"/>
      <c r="GYM114" s="266"/>
      <c r="GYN114" s="261"/>
      <c r="GYO114" s="265"/>
      <c r="GYP114" s="266"/>
      <c r="GYQ114" s="200"/>
      <c r="GYR114" s="266"/>
      <c r="GYS114" s="261"/>
      <c r="GYT114" s="265"/>
      <c r="GYU114" s="266"/>
      <c r="GYV114" s="200"/>
      <c r="GYW114" s="266"/>
      <c r="GYX114" s="261"/>
      <c r="GYY114" s="265"/>
      <c r="GYZ114" s="266"/>
      <c r="GZA114" s="200"/>
      <c r="GZB114" s="266"/>
      <c r="GZC114" s="261"/>
      <c r="GZD114" s="265"/>
      <c r="GZE114" s="266"/>
      <c r="GZF114" s="200"/>
      <c r="GZG114" s="266"/>
      <c r="GZH114" s="261"/>
      <c r="GZI114" s="265"/>
      <c r="GZJ114" s="266"/>
      <c r="GZK114" s="200"/>
      <c r="GZL114" s="266"/>
      <c r="GZM114" s="261"/>
      <c r="GZN114" s="265"/>
      <c r="GZO114" s="266"/>
      <c r="GZP114" s="200"/>
      <c r="GZQ114" s="266"/>
      <c r="GZR114" s="261"/>
      <c r="GZS114" s="265"/>
      <c r="GZT114" s="266"/>
      <c r="GZU114" s="200"/>
      <c r="GZV114" s="266"/>
      <c r="GZW114" s="261"/>
      <c r="GZX114" s="265"/>
      <c r="GZY114" s="266"/>
      <c r="GZZ114" s="200"/>
      <c r="HAA114" s="266"/>
      <c r="HAB114" s="261"/>
      <c r="HAC114" s="265"/>
      <c r="HAD114" s="266"/>
      <c r="HAE114" s="200"/>
      <c r="HAF114" s="266"/>
      <c r="HAG114" s="261"/>
      <c r="HAH114" s="265"/>
      <c r="HAI114" s="266"/>
      <c r="HAJ114" s="200"/>
      <c r="HAK114" s="266"/>
      <c r="HAL114" s="261"/>
      <c r="HAM114" s="265"/>
      <c r="HAN114" s="266"/>
      <c r="HAO114" s="200"/>
      <c r="HAP114" s="266"/>
      <c r="HAQ114" s="261"/>
      <c r="HAR114" s="265"/>
      <c r="HAS114" s="266"/>
      <c r="HAT114" s="200"/>
      <c r="HAU114" s="266"/>
      <c r="HAV114" s="261"/>
      <c r="HAW114" s="265"/>
      <c r="HAX114" s="266"/>
      <c r="HAY114" s="200"/>
      <c r="HAZ114" s="266"/>
      <c r="HBA114" s="261"/>
      <c r="HBB114" s="265"/>
      <c r="HBC114" s="266"/>
      <c r="HBD114" s="200"/>
      <c r="HBE114" s="266"/>
      <c r="HBF114" s="261"/>
      <c r="HBG114" s="265"/>
      <c r="HBH114" s="266"/>
      <c r="HBI114" s="200"/>
      <c r="HBJ114" s="266"/>
      <c r="HBK114" s="261"/>
      <c r="HBL114" s="265"/>
      <c r="HBM114" s="266"/>
      <c r="HBN114" s="200"/>
      <c r="HBO114" s="266"/>
      <c r="HBP114" s="261"/>
      <c r="HBQ114" s="265"/>
      <c r="HBR114" s="266"/>
      <c r="HBS114" s="200"/>
      <c r="HBT114" s="266"/>
      <c r="HBU114" s="261"/>
      <c r="HBV114" s="265"/>
      <c r="HBW114" s="266"/>
      <c r="HBX114" s="200"/>
      <c r="HBY114" s="266"/>
      <c r="HBZ114" s="261"/>
      <c r="HCA114" s="265"/>
      <c r="HCB114" s="266"/>
      <c r="HCC114" s="200"/>
      <c r="HCD114" s="266"/>
      <c r="HCE114" s="261"/>
      <c r="HCF114" s="265"/>
      <c r="HCG114" s="266"/>
      <c r="HCH114" s="200"/>
      <c r="HCI114" s="266"/>
      <c r="HCJ114" s="261"/>
      <c r="HCK114" s="265"/>
      <c r="HCL114" s="266"/>
      <c r="HCM114" s="200"/>
      <c r="HCN114" s="266"/>
      <c r="HCO114" s="261"/>
      <c r="HCP114" s="265"/>
      <c r="HCQ114" s="266"/>
      <c r="HCR114" s="200"/>
      <c r="HCS114" s="266"/>
      <c r="HCT114" s="261"/>
      <c r="HCU114" s="265"/>
      <c r="HCV114" s="266"/>
      <c r="HCW114" s="200"/>
      <c r="HCX114" s="266"/>
      <c r="HCY114" s="261"/>
      <c r="HCZ114" s="265"/>
      <c r="HDA114" s="266"/>
      <c r="HDB114" s="200"/>
      <c r="HDC114" s="266"/>
      <c r="HDD114" s="261"/>
      <c r="HDE114" s="265"/>
      <c r="HDF114" s="266"/>
      <c r="HDG114" s="200"/>
      <c r="HDH114" s="266"/>
      <c r="HDI114" s="261"/>
      <c r="HDJ114" s="265"/>
      <c r="HDK114" s="266"/>
      <c r="HDL114" s="200"/>
      <c r="HDM114" s="266"/>
      <c r="HDN114" s="261"/>
      <c r="HDO114" s="265"/>
      <c r="HDP114" s="266"/>
      <c r="HDQ114" s="200"/>
      <c r="HDR114" s="266"/>
      <c r="HDS114" s="261"/>
      <c r="HDT114" s="265"/>
      <c r="HDU114" s="266"/>
      <c r="HDV114" s="200"/>
      <c r="HDW114" s="266"/>
      <c r="HDX114" s="261"/>
      <c r="HDY114" s="265"/>
      <c r="HDZ114" s="266"/>
      <c r="HEA114" s="200"/>
      <c r="HEB114" s="266"/>
      <c r="HEC114" s="261"/>
      <c r="HED114" s="265"/>
      <c r="HEE114" s="266"/>
      <c r="HEF114" s="200"/>
      <c r="HEG114" s="266"/>
      <c r="HEH114" s="261"/>
      <c r="HEI114" s="265"/>
      <c r="HEJ114" s="266"/>
      <c r="HEK114" s="200"/>
      <c r="HEL114" s="266"/>
      <c r="HEM114" s="261"/>
      <c r="HEN114" s="265"/>
      <c r="HEO114" s="266"/>
      <c r="HEP114" s="200"/>
      <c r="HEQ114" s="266"/>
      <c r="HER114" s="261"/>
      <c r="HES114" s="265"/>
      <c r="HET114" s="266"/>
      <c r="HEU114" s="200"/>
      <c r="HEV114" s="266"/>
      <c r="HEW114" s="261"/>
      <c r="HEX114" s="265"/>
      <c r="HEY114" s="266"/>
      <c r="HEZ114" s="200"/>
      <c r="HFA114" s="266"/>
      <c r="HFB114" s="261"/>
      <c r="HFC114" s="265"/>
      <c r="HFD114" s="266"/>
      <c r="HFE114" s="200"/>
      <c r="HFF114" s="266"/>
      <c r="HFG114" s="261"/>
      <c r="HFH114" s="265"/>
      <c r="HFI114" s="266"/>
      <c r="HFJ114" s="200"/>
      <c r="HFK114" s="266"/>
      <c r="HFL114" s="261"/>
      <c r="HFM114" s="265"/>
      <c r="HFN114" s="266"/>
      <c r="HFO114" s="200"/>
      <c r="HFP114" s="266"/>
      <c r="HFQ114" s="261"/>
      <c r="HFR114" s="265"/>
      <c r="HFS114" s="266"/>
      <c r="HFT114" s="200"/>
      <c r="HFU114" s="266"/>
      <c r="HFV114" s="261"/>
      <c r="HFW114" s="265"/>
      <c r="HFX114" s="266"/>
      <c r="HFY114" s="200"/>
      <c r="HFZ114" s="266"/>
      <c r="HGA114" s="261"/>
      <c r="HGB114" s="265"/>
      <c r="HGC114" s="266"/>
      <c r="HGD114" s="200"/>
      <c r="HGE114" s="266"/>
      <c r="HGF114" s="261"/>
      <c r="HGG114" s="265"/>
      <c r="HGH114" s="266"/>
      <c r="HGI114" s="200"/>
      <c r="HGJ114" s="266"/>
      <c r="HGK114" s="261"/>
      <c r="HGL114" s="265"/>
      <c r="HGM114" s="266"/>
      <c r="HGN114" s="200"/>
      <c r="HGO114" s="266"/>
      <c r="HGP114" s="261"/>
      <c r="HGQ114" s="265"/>
      <c r="HGR114" s="266"/>
      <c r="HGS114" s="200"/>
      <c r="HGT114" s="266"/>
      <c r="HGU114" s="261"/>
      <c r="HGV114" s="265"/>
      <c r="HGW114" s="266"/>
      <c r="HGX114" s="200"/>
      <c r="HGY114" s="266"/>
      <c r="HGZ114" s="261"/>
      <c r="HHA114" s="265"/>
      <c r="HHB114" s="266"/>
      <c r="HHC114" s="200"/>
      <c r="HHD114" s="266"/>
      <c r="HHE114" s="261"/>
      <c r="HHF114" s="265"/>
      <c r="HHG114" s="266"/>
      <c r="HHH114" s="200"/>
      <c r="HHI114" s="266"/>
      <c r="HHJ114" s="261"/>
      <c r="HHK114" s="265"/>
      <c r="HHL114" s="266"/>
      <c r="HHM114" s="200"/>
      <c r="HHN114" s="266"/>
      <c r="HHO114" s="261"/>
      <c r="HHP114" s="265"/>
      <c r="HHQ114" s="266"/>
      <c r="HHR114" s="200"/>
      <c r="HHS114" s="266"/>
      <c r="HHT114" s="261"/>
      <c r="HHU114" s="265"/>
      <c r="HHV114" s="266"/>
      <c r="HHW114" s="200"/>
      <c r="HHX114" s="266"/>
      <c r="HHY114" s="261"/>
      <c r="HHZ114" s="265"/>
      <c r="HIA114" s="266"/>
      <c r="HIB114" s="200"/>
      <c r="HIC114" s="266"/>
      <c r="HID114" s="261"/>
      <c r="HIE114" s="265"/>
      <c r="HIF114" s="266"/>
      <c r="HIG114" s="200"/>
      <c r="HIH114" s="266"/>
      <c r="HII114" s="261"/>
      <c r="HIJ114" s="265"/>
      <c r="HIK114" s="266"/>
      <c r="HIL114" s="200"/>
      <c r="HIM114" s="266"/>
      <c r="HIN114" s="261"/>
      <c r="HIO114" s="265"/>
      <c r="HIP114" s="266"/>
      <c r="HIQ114" s="200"/>
      <c r="HIR114" s="266"/>
      <c r="HIS114" s="261"/>
      <c r="HIT114" s="265"/>
      <c r="HIU114" s="266"/>
      <c r="HIV114" s="200"/>
      <c r="HIW114" s="266"/>
      <c r="HIX114" s="261"/>
      <c r="HIY114" s="265"/>
      <c r="HIZ114" s="266"/>
      <c r="HJA114" s="200"/>
      <c r="HJB114" s="266"/>
      <c r="HJC114" s="261"/>
      <c r="HJD114" s="265"/>
      <c r="HJE114" s="266"/>
      <c r="HJF114" s="200"/>
      <c r="HJG114" s="266"/>
      <c r="HJH114" s="261"/>
      <c r="HJI114" s="265"/>
      <c r="HJJ114" s="266"/>
      <c r="HJK114" s="200"/>
      <c r="HJL114" s="266"/>
      <c r="HJM114" s="261"/>
      <c r="HJN114" s="265"/>
      <c r="HJO114" s="266"/>
      <c r="HJP114" s="200"/>
      <c r="HJQ114" s="266"/>
      <c r="HJR114" s="261"/>
      <c r="HJS114" s="265"/>
      <c r="HJT114" s="266"/>
      <c r="HJU114" s="200"/>
      <c r="HJV114" s="266"/>
      <c r="HJW114" s="261"/>
      <c r="HJX114" s="265"/>
      <c r="HJY114" s="266"/>
      <c r="HJZ114" s="200"/>
      <c r="HKA114" s="266"/>
      <c r="HKB114" s="261"/>
      <c r="HKC114" s="265"/>
      <c r="HKD114" s="266"/>
      <c r="HKE114" s="200"/>
      <c r="HKF114" s="266"/>
      <c r="HKG114" s="261"/>
      <c r="HKH114" s="265"/>
      <c r="HKI114" s="266"/>
      <c r="HKJ114" s="200"/>
      <c r="HKK114" s="266"/>
      <c r="HKL114" s="261"/>
      <c r="HKM114" s="265"/>
      <c r="HKN114" s="266"/>
      <c r="HKO114" s="200"/>
      <c r="HKP114" s="266"/>
      <c r="HKQ114" s="261"/>
      <c r="HKR114" s="265"/>
      <c r="HKS114" s="266"/>
      <c r="HKT114" s="200"/>
      <c r="HKU114" s="266"/>
      <c r="HKV114" s="261"/>
      <c r="HKW114" s="265"/>
      <c r="HKX114" s="266"/>
      <c r="HKY114" s="200"/>
      <c r="HKZ114" s="266"/>
      <c r="HLA114" s="261"/>
      <c r="HLB114" s="265"/>
      <c r="HLC114" s="266"/>
      <c r="HLD114" s="200"/>
      <c r="HLE114" s="266"/>
      <c r="HLF114" s="261"/>
      <c r="HLG114" s="265"/>
      <c r="HLH114" s="266"/>
      <c r="HLI114" s="200"/>
      <c r="HLJ114" s="266"/>
      <c r="HLK114" s="261"/>
      <c r="HLL114" s="265"/>
      <c r="HLM114" s="266"/>
      <c r="HLN114" s="200"/>
      <c r="HLO114" s="266"/>
      <c r="HLP114" s="261"/>
      <c r="HLQ114" s="265"/>
      <c r="HLR114" s="266"/>
      <c r="HLS114" s="200"/>
      <c r="HLT114" s="266"/>
      <c r="HLU114" s="261"/>
      <c r="HLV114" s="265"/>
      <c r="HLW114" s="266"/>
      <c r="HLX114" s="200"/>
      <c r="HLY114" s="266"/>
      <c r="HLZ114" s="261"/>
      <c r="HMA114" s="265"/>
      <c r="HMB114" s="266"/>
      <c r="HMC114" s="200"/>
      <c r="HMD114" s="266"/>
      <c r="HME114" s="261"/>
      <c r="HMF114" s="265"/>
      <c r="HMG114" s="266"/>
      <c r="HMH114" s="200"/>
      <c r="HMI114" s="266"/>
      <c r="HMJ114" s="261"/>
      <c r="HMK114" s="265"/>
      <c r="HML114" s="266"/>
      <c r="HMM114" s="200"/>
      <c r="HMN114" s="266"/>
      <c r="HMO114" s="261"/>
      <c r="HMP114" s="265"/>
      <c r="HMQ114" s="266"/>
      <c r="HMR114" s="200"/>
      <c r="HMS114" s="266"/>
      <c r="HMT114" s="261"/>
      <c r="HMU114" s="265"/>
      <c r="HMV114" s="266"/>
      <c r="HMW114" s="200"/>
      <c r="HMX114" s="266"/>
      <c r="HMY114" s="261"/>
      <c r="HMZ114" s="265"/>
      <c r="HNA114" s="266"/>
      <c r="HNB114" s="200"/>
      <c r="HNC114" s="266"/>
      <c r="HND114" s="261"/>
      <c r="HNE114" s="265"/>
      <c r="HNF114" s="266"/>
      <c r="HNG114" s="200"/>
      <c r="HNH114" s="266"/>
      <c r="HNI114" s="261"/>
      <c r="HNJ114" s="265"/>
      <c r="HNK114" s="266"/>
      <c r="HNL114" s="200"/>
      <c r="HNM114" s="266"/>
      <c r="HNN114" s="261"/>
      <c r="HNO114" s="265"/>
      <c r="HNP114" s="266"/>
      <c r="HNQ114" s="200"/>
      <c r="HNR114" s="266"/>
      <c r="HNS114" s="261"/>
      <c r="HNT114" s="265"/>
      <c r="HNU114" s="266"/>
      <c r="HNV114" s="200"/>
      <c r="HNW114" s="266"/>
      <c r="HNX114" s="261"/>
      <c r="HNY114" s="265"/>
      <c r="HNZ114" s="266"/>
      <c r="HOA114" s="200"/>
      <c r="HOB114" s="266"/>
      <c r="HOC114" s="261"/>
      <c r="HOD114" s="265"/>
      <c r="HOE114" s="266"/>
      <c r="HOF114" s="200"/>
      <c r="HOG114" s="266"/>
      <c r="HOH114" s="261"/>
      <c r="HOI114" s="265"/>
      <c r="HOJ114" s="266"/>
      <c r="HOK114" s="200"/>
      <c r="HOL114" s="266"/>
      <c r="HOM114" s="261"/>
      <c r="HON114" s="265"/>
      <c r="HOO114" s="266"/>
      <c r="HOP114" s="200"/>
      <c r="HOQ114" s="266"/>
      <c r="HOR114" s="261"/>
      <c r="HOS114" s="265"/>
      <c r="HOT114" s="266"/>
      <c r="HOU114" s="200"/>
      <c r="HOV114" s="266"/>
      <c r="HOW114" s="261"/>
      <c r="HOX114" s="265"/>
      <c r="HOY114" s="266"/>
      <c r="HOZ114" s="200"/>
      <c r="HPA114" s="266"/>
      <c r="HPB114" s="261"/>
      <c r="HPC114" s="265"/>
      <c r="HPD114" s="266"/>
      <c r="HPE114" s="200"/>
      <c r="HPF114" s="266"/>
      <c r="HPG114" s="261"/>
      <c r="HPH114" s="265"/>
      <c r="HPI114" s="266"/>
      <c r="HPJ114" s="200"/>
      <c r="HPK114" s="266"/>
      <c r="HPL114" s="261"/>
      <c r="HPM114" s="265"/>
      <c r="HPN114" s="266"/>
      <c r="HPO114" s="200"/>
      <c r="HPP114" s="266"/>
      <c r="HPQ114" s="261"/>
      <c r="HPR114" s="265"/>
      <c r="HPS114" s="266"/>
      <c r="HPT114" s="200"/>
      <c r="HPU114" s="266"/>
      <c r="HPV114" s="261"/>
      <c r="HPW114" s="265"/>
      <c r="HPX114" s="266"/>
      <c r="HPY114" s="200"/>
      <c r="HPZ114" s="266"/>
      <c r="HQA114" s="261"/>
      <c r="HQB114" s="265"/>
      <c r="HQC114" s="266"/>
      <c r="HQD114" s="200"/>
      <c r="HQE114" s="266"/>
      <c r="HQF114" s="261"/>
      <c r="HQG114" s="265"/>
      <c r="HQH114" s="266"/>
      <c r="HQI114" s="200"/>
      <c r="HQJ114" s="266"/>
      <c r="HQK114" s="261"/>
      <c r="HQL114" s="265"/>
      <c r="HQM114" s="266"/>
      <c r="HQN114" s="200"/>
      <c r="HQO114" s="266"/>
      <c r="HQP114" s="261"/>
      <c r="HQQ114" s="265"/>
      <c r="HQR114" s="266"/>
      <c r="HQS114" s="200"/>
      <c r="HQT114" s="266"/>
      <c r="HQU114" s="261"/>
      <c r="HQV114" s="265"/>
      <c r="HQW114" s="266"/>
      <c r="HQX114" s="200"/>
      <c r="HQY114" s="266"/>
      <c r="HQZ114" s="261"/>
      <c r="HRA114" s="265"/>
      <c r="HRB114" s="266"/>
      <c r="HRC114" s="200"/>
      <c r="HRD114" s="266"/>
      <c r="HRE114" s="261"/>
      <c r="HRF114" s="265"/>
      <c r="HRG114" s="266"/>
      <c r="HRH114" s="200"/>
      <c r="HRI114" s="266"/>
      <c r="HRJ114" s="261"/>
      <c r="HRK114" s="265"/>
      <c r="HRL114" s="266"/>
      <c r="HRM114" s="200"/>
      <c r="HRN114" s="266"/>
      <c r="HRO114" s="261"/>
      <c r="HRP114" s="265"/>
      <c r="HRQ114" s="266"/>
      <c r="HRR114" s="200"/>
      <c r="HRS114" s="266"/>
      <c r="HRT114" s="261"/>
      <c r="HRU114" s="265"/>
      <c r="HRV114" s="266"/>
      <c r="HRW114" s="200"/>
      <c r="HRX114" s="266"/>
      <c r="HRY114" s="261"/>
      <c r="HRZ114" s="265"/>
      <c r="HSA114" s="266"/>
      <c r="HSB114" s="200"/>
      <c r="HSC114" s="266"/>
      <c r="HSD114" s="261"/>
      <c r="HSE114" s="265"/>
      <c r="HSF114" s="266"/>
      <c r="HSG114" s="200"/>
      <c r="HSH114" s="266"/>
      <c r="HSI114" s="261"/>
      <c r="HSJ114" s="265"/>
      <c r="HSK114" s="266"/>
      <c r="HSL114" s="200"/>
      <c r="HSM114" s="266"/>
      <c r="HSN114" s="261"/>
      <c r="HSO114" s="265"/>
      <c r="HSP114" s="266"/>
      <c r="HSQ114" s="200"/>
      <c r="HSR114" s="266"/>
      <c r="HSS114" s="261"/>
      <c r="HST114" s="265"/>
      <c r="HSU114" s="266"/>
      <c r="HSV114" s="200"/>
      <c r="HSW114" s="266"/>
      <c r="HSX114" s="261"/>
      <c r="HSY114" s="265"/>
      <c r="HSZ114" s="266"/>
      <c r="HTA114" s="200"/>
      <c r="HTB114" s="266"/>
      <c r="HTC114" s="261"/>
      <c r="HTD114" s="265"/>
      <c r="HTE114" s="266"/>
      <c r="HTF114" s="200"/>
      <c r="HTG114" s="266"/>
      <c r="HTH114" s="261"/>
      <c r="HTI114" s="265"/>
      <c r="HTJ114" s="266"/>
      <c r="HTK114" s="200"/>
      <c r="HTL114" s="266"/>
      <c r="HTM114" s="261"/>
      <c r="HTN114" s="265"/>
      <c r="HTO114" s="266"/>
      <c r="HTP114" s="200"/>
      <c r="HTQ114" s="266"/>
      <c r="HTR114" s="261"/>
      <c r="HTS114" s="265"/>
      <c r="HTT114" s="266"/>
      <c r="HTU114" s="200"/>
      <c r="HTV114" s="266"/>
      <c r="HTW114" s="261"/>
      <c r="HTX114" s="265"/>
      <c r="HTY114" s="266"/>
      <c r="HTZ114" s="200"/>
      <c r="HUA114" s="266"/>
      <c r="HUB114" s="261"/>
      <c r="HUC114" s="265"/>
      <c r="HUD114" s="266"/>
      <c r="HUE114" s="200"/>
      <c r="HUF114" s="266"/>
      <c r="HUG114" s="261"/>
      <c r="HUH114" s="265"/>
      <c r="HUI114" s="266"/>
      <c r="HUJ114" s="200"/>
      <c r="HUK114" s="266"/>
      <c r="HUL114" s="261"/>
      <c r="HUM114" s="265"/>
      <c r="HUN114" s="266"/>
      <c r="HUO114" s="200"/>
      <c r="HUP114" s="266"/>
      <c r="HUQ114" s="261"/>
      <c r="HUR114" s="265"/>
      <c r="HUS114" s="266"/>
      <c r="HUT114" s="200"/>
      <c r="HUU114" s="266"/>
      <c r="HUV114" s="261"/>
      <c r="HUW114" s="265"/>
      <c r="HUX114" s="266"/>
      <c r="HUY114" s="200"/>
      <c r="HUZ114" s="266"/>
      <c r="HVA114" s="261"/>
      <c r="HVB114" s="265"/>
      <c r="HVC114" s="266"/>
      <c r="HVD114" s="200"/>
      <c r="HVE114" s="266"/>
      <c r="HVF114" s="261"/>
      <c r="HVG114" s="265"/>
      <c r="HVH114" s="266"/>
      <c r="HVI114" s="200"/>
      <c r="HVJ114" s="266"/>
      <c r="HVK114" s="261"/>
      <c r="HVL114" s="265"/>
      <c r="HVM114" s="266"/>
      <c r="HVN114" s="200"/>
      <c r="HVO114" s="266"/>
      <c r="HVP114" s="261"/>
      <c r="HVQ114" s="265"/>
      <c r="HVR114" s="266"/>
      <c r="HVS114" s="200"/>
      <c r="HVT114" s="266"/>
      <c r="HVU114" s="261"/>
      <c r="HVV114" s="265"/>
      <c r="HVW114" s="266"/>
      <c r="HVX114" s="200"/>
      <c r="HVY114" s="266"/>
      <c r="HVZ114" s="261"/>
      <c r="HWA114" s="265"/>
      <c r="HWB114" s="266"/>
      <c r="HWC114" s="200"/>
      <c r="HWD114" s="266"/>
      <c r="HWE114" s="261"/>
      <c r="HWF114" s="265"/>
      <c r="HWG114" s="266"/>
      <c r="HWH114" s="200"/>
      <c r="HWI114" s="266"/>
      <c r="HWJ114" s="261"/>
      <c r="HWK114" s="265"/>
      <c r="HWL114" s="266"/>
      <c r="HWM114" s="200"/>
      <c r="HWN114" s="266"/>
      <c r="HWO114" s="261"/>
      <c r="HWP114" s="265"/>
      <c r="HWQ114" s="266"/>
      <c r="HWR114" s="200"/>
      <c r="HWS114" s="266"/>
      <c r="HWT114" s="261"/>
      <c r="HWU114" s="265"/>
      <c r="HWV114" s="266"/>
      <c r="HWW114" s="200"/>
      <c r="HWX114" s="266"/>
      <c r="HWY114" s="261"/>
      <c r="HWZ114" s="265"/>
      <c r="HXA114" s="266"/>
      <c r="HXB114" s="200"/>
      <c r="HXC114" s="266"/>
      <c r="HXD114" s="261"/>
      <c r="HXE114" s="265"/>
      <c r="HXF114" s="266"/>
      <c r="HXG114" s="200"/>
      <c r="HXH114" s="266"/>
      <c r="HXI114" s="261"/>
      <c r="HXJ114" s="265"/>
      <c r="HXK114" s="266"/>
      <c r="HXL114" s="200"/>
      <c r="HXM114" s="266"/>
      <c r="HXN114" s="261"/>
      <c r="HXO114" s="265"/>
      <c r="HXP114" s="266"/>
      <c r="HXQ114" s="200"/>
      <c r="HXR114" s="266"/>
      <c r="HXS114" s="261"/>
      <c r="HXT114" s="265"/>
      <c r="HXU114" s="266"/>
      <c r="HXV114" s="200"/>
      <c r="HXW114" s="266"/>
      <c r="HXX114" s="261"/>
      <c r="HXY114" s="265"/>
      <c r="HXZ114" s="266"/>
      <c r="HYA114" s="200"/>
      <c r="HYB114" s="266"/>
      <c r="HYC114" s="261"/>
      <c r="HYD114" s="265"/>
      <c r="HYE114" s="266"/>
      <c r="HYF114" s="200"/>
      <c r="HYG114" s="266"/>
      <c r="HYH114" s="261"/>
      <c r="HYI114" s="265"/>
      <c r="HYJ114" s="266"/>
      <c r="HYK114" s="200"/>
      <c r="HYL114" s="266"/>
      <c r="HYM114" s="261"/>
      <c r="HYN114" s="265"/>
      <c r="HYO114" s="266"/>
      <c r="HYP114" s="200"/>
      <c r="HYQ114" s="266"/>
      <c r="HYR114" s="261"/>
      <c r="HYS114" s="265"/>
      <c r="HYT114" s="266"/>
      <c r="HYU114" s="200"/>
      <c r="HYV114" s="266"/>
      <c r="HYW114" s="261"/>
      <c r="HYX114" s="265"/>
      <c r="HYY114" s="266"/>
      <c r="HYZ114" s="200"/>
      <c r="HZA114" s="266"/>
      <c r="HZB114" s="261"/>
      <c r="HZC114" s="265"/>
      <c r="HZD114" s="266"/>
      <c r="HZE114" s="200"/>
      <c r="HZF114" s="266"/>
      <c r="HZG114" s="261"/>
      <c r="HZH114" s="265"/>
      <c r="HZI114" s="266"/>
      <c r="HZJ114" s="200"/>
      <c r="HZK114" s="266"/>
      <c r="HZL114" s="261"/>
      <c r="HZM114" s="265"/>
      <c r="HZN114" s="266"/>
      <c r="HZO114" s="200"/>
      <c r="HZP114" s="266"/>
      <c r="HZQ114" s="261"/>
      <c r="HZR114" s="265"/>
      <c r="HZS114" s="266"/>
      <c r="HZT114" s="200"/>
      <c r="HZU114" s="266"/>
      <c r="HZV114" s="261"/>
      <c r="HZW114" s="265"/>
      <c r="HZX114" s="266"/>
      <c r="HZY114" s="200"/>
      <c r="HZZ114" s="266"/>
      <c r="IAA114" s="261"/>
      <c r="IAB114" s="265"/>
      <c r="IAC114" s="266"/>
      <c r="IAD114" s="200"/>
      <c r="IAE114" s="266"/>
      <c r="IAF114" s="261"/>
      <c r="IAG114" s="265"/>
      <c r="IAH114" s="266"/>
      <c r="IAI114" s="200"/>
      <c r="IAJ114" s="266"/>
      <c r="IAK114" s="261"/>
      <c r="IAL114" s="265"/>
      <c r="IAM114" s="266"/>
      <c r="IAN114" s="200"/>
      <c r="IAO114" s="266"/>
      <c r="IAP114" s="261"/>
      <c r="IAQ114" s="265"/>
      <c r="IAR114" s="266"/>
      <c r="IAS114" s="200"/>
      <c r="IAT114" s="266"/>
      <c r="IAU114" s="261"/>
      <c r="IAV114" s="265"/>
      <c r="IAW114" s="266"/>
      <c r="IAX114" s="200"/>
      <c r="IAY114" s="266"/>
      <c r="IAZ114" s="261"/>
      <c r="IBA114" s="265"/>
      <c r="IBB114" s="266"/>
      <c r="IBC114" s="200"/>
      <c r="IBD114" s="266"/>
      <c r="IBE114" s="261"/>
      <c r="IBF114" s="265"/>
      <c r="IBG114" s="266"/>
      <c r="IBH114" s="200"/>
      <c r="IBI114" s="266"/>
      <c r="IBJ114" s="261"/>
      <c r="IBK114" s="265"/>
      <c r="IBL114" s="266"/>
      <c r="IBM114" s="200"/>
      <c r="IBN114" s="266"/>
      <c r="IBO114" s="261"/>
      <c r="IBP114" s="265"/>
      <c r="IBQ114" s="266"/>
      <c r="IBR114" s="200"/>
      <c r="IBS114" s="266"/>
      <c r="IBT114" s="261"/>
      <c r="IBU114" s="265"/>
      <c r="IBV114" s="266"/>
      <c r="IBW114" s="200"/>
      <c r="IBX114" s="266"/>
      <c r="IBY114" s="261"/>
      <c r="IBZ114" s="265"/>
      <c r="ICA114" s="266"/>
      <c r="ICB114" s="200"/>
      <c r="ICC114" s="266"/>
      <c r="ICD114" s="261"/>
      <c r="ICE114" s="265"/>
      <c r="ICF114" s="266"/>
      <c r="ICG114" s="200"/>
      <c r="ICH114" s="266"/>
      <c r="ICI114" s="261"/>
      <c r="ICJ114" s="265"/>
      <c r="ICK114" s="266"/>
      <c r="ICL114" s="200"/>
      <c r="ICM114" s="266"/>
      <c r="ICN114" s="261"/>
      <c r="ICO114" s="265"/>
      <c r="ICP114" s="266"/>
      <c r="ICQ114" s="200"/>
      <c r="ICR114" s="266"/>
      <c r="ICS114" s="261"/>
      <c r="ICT114" s="265"/>
      <c r="ICU114" s="266"/>
      <c r="ICV114" s="200"/>
      <c r="ICW114" s="266"/>
      <c r="ICX114" s="261"/>
      <c r="ICY114" s="265"/>
      <c r="ICZ114" s="266"/>
      <c r="IDA114" s="200"/>
      <c r="IDB114" s="266"/>
      <c r="IDC114" s="261"/>
      <c r="IDD114" s="265"/>
      <c r="IDE114" s="266"/>
      <c r="IDF114" s="200"/>
      <c r="IDG114" s="266"/>
      <c r="IDH114" s="261"/>
      <c r="IDI114" s="265"/>
      <c r="IDJ114" s="266"/>
      <c r="IDK114" s="200"/>
      <c r="IDL114" s="266"/>
      <c r="IDM114" s="261"/>
      <c r="IDN114" s="265"/>
      <c r="IDO114" s="266"/>
      <c r="IDP114" s="200"/>
      <c r="IDQ114" s="266"/>
      <c r="IDR114" s="261"/>
      <c r="IDS114" s="265"/>
      <c r="IDT114" s="266"/>
      <c r="IDU114" s="200"/>
      <c r="IDV114" s="266"/>
      <c r="IDW114" s="261"/>
      <c r="IDX114" s="265"/>
      <c r="IDY114" s="266"/>
      <c r="IDZ114" s="200"/>
      <c r="IEA114" s="266"/>
      <c r="IEB114" s="261"/>
      <c r="IEC114" s="265"/>
      <c r="IED114" s="266"/>
      <c r="IEE114" s="200"/>
      <c r="IEF114" s="266"/>
      <c r="IEG114" s="261"/>
      <c r="IEH114" s="265"/>
      <c r="IEI114" s="266"/>
      <c r="IEJ114" s="200"/>
      <c r="IEK114" s="266"/>
      <c r="IEL114" s="261"/>
      <c r="IEM114" s="265"/>
      <c r="IEN114" s="266"/>
      <c r="IEO114" s="200"/>
      <c r="IEP114" s="266"/>
      <c r="IEQ114" s="261"/>
      <c r="IER114" s="265"/>
      <c r="IES114" s="266"/>
      <c r="IET114" s="200"/>
      <c r="IEU114" s="266"/>
      <c r="IEV114" s="261"/>
      <c r="IEW114" s="265"/>
      <c r="IEX114" s="266"/>
      <c r="IEY114" s="200"/>
      <c r="IEZ114" s="266"/>
      <c r="IFA114" s="261"/>
      <c r="IFB114" s="265"/>
      <c r="IFC114" s="266"/>
      <c r="IFD114" s="200"/>
      <c r="IFE114" s="266"/>
      <c r="IFF114" s="261"/>
      <c r="IFG114" s="265"/>
      <c r="IFH114" s="266"/>
      <c r="IFI114" s="200"/>
      <c r="IFJ114" s="266"/>
      <c r="IFK114" s="261"/>
      <c r="IFL114" s="265"/>
      <c r="IFM114" s="266"/>
      <c r="IFN114" s="200"/>
      <c r="IFO114" s="266"/>
      <c r="IFP114" s="261"/>
      <c r="IFQ114" s="265"/>
      <c r="IFR114" s="266"/>
      <c r="IFS114" s="200"/>
      <c r="IFT114" s="266"/>
      <c r="IFU114" s="261"/>
      <c r="IFV114" s="265"/>
      <c r="IFW114" s="266"/>
      <c r="IFX114" s="200"/>
      <c r="IFY114" s="266"/>
      <c r="IFZ114" s="261"/>
      <c r="IGA114" s="265"/>
      <c r="IGB114" s="266"/>
      <c r="IGC114" s="200"/>
      <c r="IGD114" s="266"/>
      <c r="IGE114" s="261"/>
      <c r="IGF114" s="265"/>
      <c r="IGG114" s="266"/>
      <c r="IGH114" s="200"/>
      <c r="IGI114" s="266"/>
      <c r="IGJ114" s="261"/>
      <c r="IGK114" s="265"/>
      <c r="IGL114" s="266"/>
      <c r="IGM114" s="200"/>
      <c r="IGN114" s="266"/>
      <c r="IGO114" s="261"/>
      <c r="IGP114" s="265"/>
      <c r="IGQ114" s="266"/>
      <c r="IGR114" s="200"/>
      <c r="IGS114" s="266"/>
      <c r="IGT114" s="261"/>
      <c r="IGU114" s="265"/>
      <c r="IGV114" s="266"/>
      <c r="IGW114" s="200"/>
      <c r="IGX114" s="266"/>
      <c r="IGY114" s="261"/>
      <c r="IGZ114" s="265"/>
      <c r="IHA114" s="266"/>
      <c r="IHB114" s="200"/>
      <c r="IHC114" s="266"/>
      <c r="IHD114" s="261"/>
      <c r="IHE114" s="265"/>
      <c r="IHF114" s="266"/>
      <c r="IHG114" s="200"/>
      <c r="IHH114" s="266"/>
      <c r="IHI114" s="261"/>
      <c r="IHJ114" s="265"/>
      <c r="IHK114" s="266"/>
      <c r="IHL114" s="200"/>
      <c r="IHM114" s="266"/>
      <c r="IHN114" s="261"/>
      <c r="IHO114" s="265"/>
      <c r="IHP114" s="266"/>
      <c r="IHQ114" s="200"/>
      <c r="IHR114" s="266"/>
      <c r="IHS114" s="261"/>
      <c r="IHT114" s="265"/>
      <c r="IHU114" s="266"/>
      <c r="IHV114" s="200"/>
      <c r="IHW114" s="266"/>
      <c r="IHX114" s="261"/>
      <c r="IHY114" s="265"/>
      <c r="IHZ114" s="266"/>
      <c r="IIA114" s="200"/>
      <c r="IIB114" s="266"/>
      <c r="IIC114" s="261"/>
      <c r="IID114" s="265"/>
      <c r="IIE114" s="266"/>
      <c r="IIF114" s="200"/>
      <c r="IIG114" s="266"/>
      <c r="IIH114" s="261"/>
      <c r="III114" s="265"/>
      <c r="IIJ114" s="266"/>
      <c r="IIK114" s="200"/>
      <c r="IIL114" s="266"/>
      <c r="IIM114" s="261"/>
      <c r="IIN114" s="265"/>
      <c r="IIO114" s="266"/>
      <c r="IIP114" s="200"/>
      <c r="IIQ114" s="266"/>
      <c r="IIR114" s="261"/>
      <c r="IIS114" s="265"/>
      <c r="IIT114" s="266"/>
      <c r="IIU114" s="200"/>
      <c r="IIV114" s="266"/>
      <c r="IIW114" s="261"/>
      <c r="IIX114" s="265"/>
      <c r="IIY114" s="266"/>
      <c r="IIZ114" s="200"/>
      <c r="IJA114" s="266"/>
      <c r="IJB114" s="261"/>
      <c r="IJC114" s="265"/>
      <c r="IJD114" s="266"/>
      <c r="IJE114" s="200"/>
      <c r="IJF114" s="266"/>
      <c r="IJG114" s="261"/>
      <c r="IJH114" s="265"/>
      <c r="IJI114" s="266"/>
      <c r="IJJ114" s="200"/>
      <c r="IJK114" s="266"/>
      <c r="IJL114" s="261"/>
      <c r="IJM114" s="265"/>
      <c r="IJN114" s="266"/>
      <c r="IJO114" s="200"/>
      <c r="IJP114" s="266"/>
      <c r="IJQ114" s="261"/>
      <c r="IJR114" s="265"/>
      <c r="IJS114" s="266"/>
      <c r="IJT114" s="200"/>
      <c r="IJU114" s="266"/>
      <c r="IJV114" s="261"/>
      <c r="IJW114" s="265"/>
      <c r="IJX114" s="266"/>
      <c r="IJY114" s="200"/>
      <c r="IJZ114" s="266"/>
      <c r="IKA114" s="261"/>
      <c r="IKB114" s="265"/>
      <c r="IKC114" s="266"/>
      <c r="IKD114" s="200"/>
      <c r="IKE114" s="266"/>
      <c r="IKF114" s="261"/>
      <c r="IKG114" s="265"/>
      <c r="IKH114" s="266"/>
      <c r="IKI114" s="200"/>
      <c r="IKJ114" s="266"/>
      <c r="IKK114" s="261"/>
      <c r="IKL114" s="265"/>
      <c r="IKM114" s="266"/>
      <c r="IKN114" s="200"/>
      <c r="IKO114" s="266"/>
      <c r="IKP114" s="261"/>
      <c r="IKQ114" s="265"/>
      <c r="IKR114" s="266"/>
      <c r="IKS114" s="200"/>
      <c r="IKT114" s="266"/>
      <c r="IKU114" s="261"/>
      <c r="IKV114" s="265"/>
      <c r="IKW114" s="266"/>
      <c r="IKX114" s="200"/>
      <c r="IKY114" s="266"/>
      <c r="IKZ114" s="261"/>
      <c r="ILA114" s="265"/>
      <c r="ILB114" s="266"/>
      <c r="ILC114" s="200"/>
      <c r="ILD114" s="266"/>
      <c r="ILE114" s="261"/>
      <c r="ILF114" s="265"/>
      <c r="ILG114" s="266"/>
      <c r="ILH114" s="200"/>
      <c r="ILI114" s="266"/>
      <c r="ILJ114" s="261"/>
      <c r="ILK114" s="265"/>
      <c r="ILL114" s="266"/>
      <c r="ILM114" s="200"/>
      <c r="ILN114" s="266"/>
      <c r="ILO114" s="261"/>
      <c r="ILP114" s="265"/>
      <c r="ILQ114" s="266"/>
      <c r="ILR114" s="200"/>
      <c r="ILS114" s="266"/>
      <c r="ILT114" s="261"/>
      <c r="ILU114" s="265"/>
      <c r="ILV114" s="266"/>
      <c r="ILW114" s="200"/>
      <c r="ILX114" s="266"/>
      <c r="ILY114" s="261"/>
      <c r="ILZ114" s="265"/>
      <c r="IMA114" s="266"/>
      <c r="IMB114" s="200"/>
      <c r="IMC114" s="266"/>
      <c r="IMD114" s="261"/>
      <c r="IME114" s="265"/>
      <c r="IMF114" s="266"/>
      <c r="IMG114" s="200"/>
      <c r="IMH114" s="266"/>
      <c r="IMI114" s="261"/>
      <c r="IMJ114" s="265"/>
      <c r="IMK114" s="266"/>
      <c r="IML114" s="200"/>
      <c r="IMM114" s="266"/>
      <c r="IMN114" s="261"/>
      <c r="IMO114" s="265"/>
      <c r="IMP114" s="266"/>
      <c r="IMQ114" s="200"/>
      <c r="IMR114" s="266"/>
      <c r="IMS114" s="261"/>
      <c r="IMT114" s="265"/>
      <c r="IMU114" s="266"/>
      <c r="IMV114" s="200"/>
      <c r="IMW114" s="266"/>
      <c r="IMX114" s="261"/>
      <c r="IMY114" s="265"/>
      <c r="IMZ114" s="266"/>
      <c r="INA114" s="200"/>
      <c r="INB114" s="266"/>
      <c r="INC114" s="261"/>
      <c r="IND114" s="265"/>
      <c r="INE114" s="266"/>
      <c r="INF114" s="200"/>
      <c r="ING114" s="266"/>
      <c r="INH114" s="261"/>
      <c r="INI114" s="265"/>
      <c r="INJ114" s="266"/>
      <c r="INK114" s="200"/>
      <c r="INL114" s="266"/>
      <c r="INM114" s="261"/>
      <c r="INN114" s="265"/>
      <c r="INO114" s="266"/>
      <c r="INP114" s="200"/>
      <c r="INQ114" s="266"/>
      <c r="INR114" s="261"/>
      <c r="INS114" s="265"/>
      <c r="INT114" s="266"/>
      <c r="INU114" s="200"/>
      <c r="INV114" s="266"/>
      <c r="INW114" s="261"/>
      <c r="INX114" s="265"/>
      <c r="INY114" s="266"/>
      <c r="INZ114" s="200"/>
      <c r="IOA114" s="266"/>
      <c r="IOB114" s="261"/>
      <c r="IOC114" s="265"/>
      <c r="IOD114" s="266"/>
      <c r="IOE114" s="200"/>
      <c r="IOF114" s="266"/>
      <c r="IOG114" s="261"/>
      <c r="IOH114" s="265"/>
      <c r="IOI114" s="266"/>
      <c r="IOJ114" s="200"/>
      <c r="IOK114" s="266"/>
      <c r="IOL114" s="261"/>
      <c r="IOM114" s="265"/>
      <c r="ION114" s="266"/>
      <c r="IOO114" s="200"/>
      <c r="IOP114" s="266"/>
      <c r="IOQ114" s="261"/>
      <c r="IOR114" s="265"/>
      <c r="IOS114" s="266"/>
      <c r="IOT114" s="200"/>
      <c r="IOU114" s="266"/>
      <c r="IOV114" s="261"/>
      <c r="IOW114" s="265"/>
      <c r="IOX114" s="266"/>
      <c r="IOY114" s="200"/>
      <c r="IOZ114" s="266"/>
      <c r="IPA114" s="261"/>
      <c r="IPB114" s="265"/>
      <c r="IPC114" s="266"/>
      <c r="IPD114" s="200"/>
      <c r="IPE114" s="266"/>
      <c r="IPF114" s="261"/>
      <c r="IPG114" s="265"/>
      <c r="IPH114" s="266"/>
      <c r="IPI114" s="200"/>
      <c r="IPJ114" s="266"/>
      <c r="IPK114" s="261"/>
      <c r="IPL114" s="265"/>
      <c r="IPM114" s="266"/>
      <c r="IPN114" s="200"/>
      <c r="IPO114" s="266"/>
      <c r="IPP114" s="261"/>
      <c r="IPQ114" s="265"/>
      <c r="IPR114" s="266"/>
      <c r="IPS114" s="200"/>
      <c r="IPT114" s="266"/>
      <c r="IPU114" s="261"/>
      <c r="IPV114" s="265"/>
      <c r="IPW114" s="266"/>
      <c r="IPX114" s="200"/>
      <c r="IPY114" s="266"/>
      <c r="IPZ114" s="261"/>
      <c r="IQA114" s="265"/>
      <c r="IQB114" s="266"/>
      <c r="IQC114" s="200"/>
      <c r="IQD114" s="266"/>
      <c r="IQE114" s="261"/>
      <c r="IQF114" s="265"/>
      <c r="IQG114" s="266"/>
      <c r="IQH114" s="200"/>
      <c r="IQI114" s="266"/>
      <c r="IQJ114" s="261"/>
      <c r="IQK114" s="265"/>
      <c r="IQL114" s="266"/>
      <c r="IQM114" s="200"/>
      <c r="IQN114" s="266"/>
      <c r="IQO114" s="261"/>
      <c r="IQP114" s="265"/>
      <c r="IQQ114" s="266"/>
      <c r="IQR114" s="200"/>
      <c r="IQS114" s="266"/>
      <c r="IQT114" s="261"/>
      <c r="IQU114" s="265"/>
      <c r="IQV114" s="266"/>
      <c r="IQW114" s="200"/>
      <c r="IQX114" s="266"/>
      <c r="IQY114" s="261"/>
      <c r="IQZ114" s="265"/>
      <c r="IRA114" s="266"/>
      <c r="IRB114" s="200"/>
      <c r="IRC114" s="266"/>
      <c r="IRD114" s="261"/>
      <c r="IRE114" s="265"/>
      <c r="IRF114" s="266"/>
      <c r="IRG114" s="200"/>
      <c r="IRH114" s="266"/>
      <c r="IRI114" s="261"/>
      <c r="IRJ114" s="265"/>
      <c r="IRK114" s="266"/>
      <c r="IRL114" s="200"/>
      <c r="IRM114" s="266"/>
      <c r="IRN114" s="261"/>
      <c r="IRO114" s="265"/>
      <c r="IRP114" s="266"/>
      <c r="IRQ114" s="200"/>
      <c r="IRR114" s="266"/>
      <c r="IRS114" s="261"/>
      <c r="IRT114" s="265"/>
      <c r="IRU114" s="266"/>
      <c r="IRV114" s="200"/>
      <c r="IRW114" s="266"/>
      <c r="IRX114" s="261"/>
      <c r="IRY114" s="265"/>
      <c r="IRZ114" s="266"/>
      <c r="ISA114" s="200"/>
      <c r="ISB114" s="266"/>
      <c r="ISC114" s="261"/>
      <c r="ISD114" s="265"/>
      <c r="ISE114" s="266"/>
      <c r="ISF114" s="200"/>
      <c r="ISG114" s="266"/>
      <c r="ISH114" s="261"/>
      <c r="ISI114" s="265"/>
      <c r="ISJ114" s="266"/>
      <c r="ISK114" s="200"/>
      <c r="ISL114" s="266"/>
      <c r="ISM114" s="261"/>
      <c r="ISN114" s="265"/>
      <c r="ISO114" s="266"/>
      <c r="ISP114" s="200"/>
      <c r="ISQ114" s="266"/>
      <c r="ISR114" s="261"/>
      <c r="ISS114" s="265"/>
      <c r="IST114" s="266"/>
      <c r="ISU114" s="200"/>
      <c r="ISV114" s="266"/>
      <c r="ISW114" s="261"/>
      <c r="ISX114" s="265"/>
      <c r="ISY114" s="266"/>
      <c r="ISZ114" s="200"/>
      <c r="ITA114" s="266"/>
      <c r="ITB114" s="261"/>
      <c r="ITC114" s="265"/>
      <c r="ITD114" s="266"/>
      <c r="ITE114" s="200"/>
      <c r="ITF114" s="266"/>
      <c r="ITG114" s="261"/>
      <c r="ITH114" s="265"/>
      <c r="ITI114" s="266"/>
      <c r="ITJ114" s="200"/>
      <c r="ITK114" s="266"/>
      <c r="ITL114" s="261"/>
      <c r="ITM114" s="265"/>
      <c r="ITN114" s="266"/>
      <c r="ITO114" s="200"/>
      <c r="ITP114" s="266"/>
      <c r="ITQ114" s="261"/>
      <c r="ITR114" s="265"/>
      <c r="ITS114" s="266"/>
      <c r="ITT114" s="200"/>
      <c r="ITU114" s="266"/>
      <c r="ITV114" s="261"/>
      <c r="ITW114" s="265"/>
      <c r="ITX114" s="266"/>
      <c r="ITY114" s="200"/>
      <c r="ITZ114" s="266"/>
      <c r="IUA114" s="261"/>
      <c r="IUB114" s="265"/>
      <c r="IUC114" s="266"/>
      <c r="IUD114" s="200"/>
      <c r="IUE114" s="266"/>
      <c r="IUF114" s="261"/>
      <c r="IUG114" s="265"/>
      <c r="IUH114" s="266"/>
      <c r="IUI114" s="200"/>
      <c r="IUJ114" s="266"/>
      <c r="IUK114" s="261"/>
      <c r="IUL114" s="265"/>
      <c r="IUM114" s="266"/>
      <c r="IUN114" s="200"/>
      <c r="IUO114" s="266"/>
      <c r="IUP114" s="261"/>
      <c r="IUQ114" s="265"/>
      <c r="IUR114" s="266"/>
      <c r="IUS114" s="200"/>
      <c r="IUT114" s="266"/>
      <c r="IUU114" s="261"/>
      <c r="IUV114" s="265"/>
      <c r="IUW114" s="266"/>
      <c r="IUX114" s="200"/>
      <c r="IUY114" s="266"/>
      <c r="IUZ114" s="261"/>
      <c r="IVA114" s="265"/>
      <c r="IVB114" s="266"/>
      <c r="IVC114" s="200"/>
      <c r="IVD114" s="266"/>
      <c r="IVE114" s="261"/>
      <c r="IVF114" s="265"/>
      <c r="IVG114" s="266"/>
      <c r="IVH114" s="200"/>
      <c r="IVI114" s="266"/>
      <c r="IVJ114" s="261"/>
      <c r="IVK114" s="265"/>
      <c r="IVL114" s="266"/>
      <c r="IVM114" s="200"/>
      <c r="IVN114" s="266"/>
      <c r="IVO114" s="261"/>
      <c r="IVP114" s="265"/>
      <c r="IVQ114" s="266"/>
      <c r="IVR114" s="200"/>
      <c r="IVS114" s="266"/>
      <c r="IVT114" s="261"/>
      <c r="IVU114" s="265"/>
      <c r="IVV114" s="266"/>
      <c r="IVW114" s="200"/>
      <c r="IVX114" s="266"/>
      <c r="IVY114" s="261"/>
      <c r="IVZ114" s="265"/>
      <c r="IWA114" s="266"/>
      <c r="IWB114" s="200"/>
      <c r="IWC114" s="266"/>
      <c r="IWD114" s="261"/>
      <c r="IWE114" s="265"/>
      <c r="IWF114" s="266"/>
      <c r="IWG114" s="200"/>
      <c r="IWH114" s="266"/>
      <c r="IWI114" s="261"/>
      <c r="IWJ114" s="265"/>
      <c r="IWK114" s="266"/>
      <c r="IWL114" s="200"/>
      <c r="IWM114" s="266"/>
      <c r="IWN114" s="261"/>
      <c r="IWO114" s="265"/>
      <c r="IWP114" s="266"/>
      <c r="IWQ114" s="200"/>
      <c r="IWR114" s="266"/>
      <c r="IWS114" s="261"/>
      <c r="IWT114" s="265"/>
      <c r="IWU114" s="266"/>
      <c r="IWV114" s="200"/>
      <c r="IWW114" s="266"/>
      <c r="IWX114" s="261"/>
      <c r="IWY114" s="265"/>
      <c r="IWZ114" s="266"/>
      <c r="IXA114" s="200"/>
      <c r="IXB114" s="266"/>
      <c r="IXC114" s="261"/>
      <c r="IXD114" s="265"/>
      <c r="IXE114" s="266"/>
      <c r="IXF114" s="200"/>
      <c r="IXG114" s="266"/>
      <c r="IXH114" s="261"/>
      <c r="IXI114" s="265"/>
      <c r="IXJ114" s="266"/>
      <c r="IXK114" s="200"/>
      <c r="IXL114" s="266"/>
      <c r="IXM114" s="261"/>
      <c r="IXN114" s="265"/>
      <c r="IXO114" s="266"/>
      <c r="IXP114" s="200"/>
      <c r="IXQ114" s="266"/>
      <c r="IXR114" s="261"/>
      <c r="IXS114" s="265"/>
      <c r="IXT114" s="266"/>
      <c r="IXU114" s="200"/>
      <c r="IXV114" s="266"/>
      <c r="IXW114" s="261"/>
      <c r="IXX114" s="265"/>
      <c r="IXY114" s="266"/>
      <c r="IXZ114" s="200"/>
      <c r="IYA114" s="266"/>
      <c r="IYB114" s="261"/>
      <c r="IYC114" s="265"/>
      <c r="IYD114" s="266"/>
      <c r="IYE114" s="200"/>
      <c r="IYF114" s="266"/>
      <c r="IYG114" s="261"/>
      <c r="IYH114" s="265"/>
      <c r="IYI114" s="266"/>
      <c r="IYJ114" s="200"/>
      <c r="IYK114" s="266"/>
      <c r="IYL114" s="261"/>
      <c r="IYM114" s="265"/>
      <c r="IYN114" s="266"/>
      <c r="IYO114" s="200"/>
      <c r="IYP114" s="266"/>
      <c r="IYQ114" s="261"/>
      <c r="IYR114" s="265"/>
      <c r="IYS114" s="266"/>
      <c r="IYT114" s="200"/>
      <c r="IYU114" s="266"/>
      <c r="IYV114" s="261"/>
      <c r="IYW114" s="265"/>
      <c r="IYX114" s="266"/>
      <c r="IYY114" s="200"/>
      <c r="IYZ114" s="266"/>
      <c r="IZA114" s="261"/>
      <c r="IZB114" s="265"/>
      <c r="IZC114" s="266"/>
      <c r="IZD114" s="200"/>
      <c r="IZE114" s="266"/>
      <c r="IZF114" s="261"/>
      <c r="IZG114" s="265"/>
      <c r="IZH114" s="266"/>
      <c r="IZI114" s="200"/>
      <c r="IZJ114" s="266"/>
      <c r="IZK114" s="261"/>
      <c r="IZL114" s="265"/>
      <c r="IZM114" s="266"/>
      <c r="IZN114" s="200"/>
      <c r="IZO114" s="266"/>
      <c r="IZP114" s="261"/>
      <c r="IZQ114" s="265"/>
      <c r="IZR114" s="266"/>
      <c r="IZS114" s="200"/>
      <c r="IZT114" s="266"/>
      <c r="IZU114" s="261"/>
      <c r="IZV114" s="265"/>
      <c r="IZW114" s="266"/>
      <c r="IZX114" s="200"/>
      <c r="IZY114" s="266"/>
      <c r="IZZ114" s="261"/>
      <c r="JAA114" s="265"/>
      <c r="JAB114" s="266"/>
      <c r="JAC114" s="200"/>
      <c r="JAD114" s="266"/>
      <c r="JAE114" s="261"/>
      <c r="JAF114" s="265"/>
      <c r="JAG114" s="266"/>
      <c r="JAH114" s="200"/>
      <c r="JAI114" s="266"/>
      <c r="JAJ114" s="261"/>
      <c r="JAK114" s="265"/>
      <c r="JAL114" s="266"/>
      <c r="JAM114" s="200"/>
      <c r="JAN114" s="266"/>
      <c r="JAO114" s="261"/>
      <c r="JAP114" s="265"/>
      <c r="JAQ114" s="266"/>
      <c r="JAR114" s="200"/>
      <c r="JAS114" s="266"/>
      <c r="JAT114" s="261"/>
      <c r="JAU114" s="265"/>
      <c r="JAV114" s="266"/>
      <c r="JAW114" s="200"/>
      <c r="JAX114" s="266"/>
      <c r="JAY114" s="261"/>
      <c r="JAZ114" s="265"/>
      <c r="JBA114" s="266"/>
      <c r="JBB114" s="200"/>
      <c r="JBC114" s="266"/>
      <c r="JBD114" s="261"/>
      <c r="JBE114" s="265"/>
      <c r="JBF114" s="266"/>
      <c r="JBG114" s="200"/>
      <c r="JBH114" s="266"/>
      <c r="JBI114" s="261"/>
      <c r="JBJ114" s="265"/>
      <c r="JBK114" s="266"/>
      <c r="JBL114" s="200"/>
      <c r="JBM114" s="266"/>
      <c r="JBN114" s="261"/>
      <c r="JBO114" s="265"/>
      <c r="JBP114" s="266"/>
      <c r="JBQ114" s="200"/>
      <c r="JBR114" s="266"/>
      <c r="JBS114" s="261"/>
      <c r="JBT114" s="265"/>
      <c r="JBU114" s="266"/>
      <c r="JBV114" s="200"/>
      <c r="JBW114" s="266"/>
      <c r="JBX114" s="261"/>
      <c r="JBY114" s="265"/>
      <c r="JBZ114" s="266"/>
      <c r="JCA114" s="200"/>
      <c r="JCB114" s="266"/>
      <c r="JCC114" s="261"/>
      <c r="JCD114" s="265"/>
      <c r="JCE114" s="266"/>
      <c r="JCF114" s="200"/>
      <c r="JCG114" s="266"/>
      <c r="JCH114" s="261"/>
      <c r="JCI114" s="265"/>
      <c r="JCJ114" s="266"/>
      <c r="JCK114" s="200"/>
      <c r="JCL114" s="266"/>
      <c r="JCM114" s="261"/>
      <c r="JCN114" s="265"/>
      <c r="JCO114" s="266"/>
      <c r="JCP114" s="200"/>
      <c r="JCQ114" s="266"/>
      <c r="JCR114" s="261"/>
      <c r="JCS114" s="265"/>
      <c r="JCT114" s="266"/>
      <c r="JCU114" s="200"/>
      <c r="JCV114" s="266"/>
      <c r="JCW114" s="261"/>
      <c r="JCX114" s="265"/>
      <c r="JCY114" s="266"/>
      <c r="JCZ114" s="200"/>
      <c r="JDA114" s="266"/>
      <c r="JDB114" s="261"/>
      <c r="JDC114" s="265"/>
      <c r="JDD114" s="266"/>
      <c r="JDE114" s="200"/>
      <c r="JDF114" s="266"/>
      <c r="JDG114" s="261"/>
      <c r="JDH114" s="265"/>
      <c r="JDI114" s="266"/>
      <c r="JDJ114" s="200"/>
      <c r="JDK114" s="266"/>
      <c r="JDL114" s="261"/>
      <c r="JDM114" s="265"/>
      <c r="JDN114" s="266"/>
      <c r="JDO114" s="200"/>
      <c r="JDP114" s="266"/>
      <c r="JDQ114" s="261"/>
      <c r="JDR114" s="265"/>
      <c r="JDS114" s="266"/>
      <c r="JDT114" s="200"/>
      <c r="JDU114" s="266"/>
      <c r="JDV114" s="261"/>
      <c r="JDW114" s="265"/>
      <c r="JDX114" s="266"/>
      <c r="JDY114" s="200"/>
      <c r="JDZ114" s="266"/>
      <c r="JEA114" s="261"/>
      <c r="JEB114" s="265"/>
      <c r="JEC114" s="266"/>
      <c r="JED114" s="200"/>
      <c r="JEE114" s="266"/>
      <c r="JEF114" s="261"/>
      <c r="JEG114" s="265"/>
      <c r="JEH114" s="266"/>
      <c r="JEI114" s="200"/>
      <c r="JEJ114" s="266"/>
      <c r="JEK114" s="261"/>
      <c r="JEL114" s="265"/>
      <c r="JEM114" s="266"/>
      <c r="JEN114" s="200"/>
      <c r="JEO114" s="266"/>
      <c r="JEP114" s="261"/>
      <c r="JEQ114" s="265"/>
      <c r="JER114" s="266"/>
      <c r="JES114" s="200"/>
      <c r="JET114" s="266"/>
      <c r="JEU114" s="261"/>
      <c r="JEV114" s="265"/>
      <c r="JEW114" s="266"/>
      <c r="JEX114" s="200"/>
      <c r="JEY114" s="266"/>
      <c r="JEZ114" s="261"/>
      <c r="JFA114" s="265"/>
      <c r="JFB114" s="266"/>
      <c r="JFC114" s="200"/>
      <c r="JFD114" s="266"/>
      <c r="JFE114" s="261"/>
      <c r="JFF114" s="265"/>
      <c r="JFG114" s="266"/>
      <c r="JFH114" s="200"/>
      <c r="JFI114" s="266"/>
      <c r="JFJ114" s="261"/>
      <c r="JFK114" s="265"/>
      <c r="JFL114" s="266"/>
      <c r="JFM114" s="200"/>
      <c r="JFN114" s="266"/>
      <c r="JFO114" s="261"/>
      <c r="JFP114" s="265"/>
      <c r="JFQ114" s="266"/>
      <c r="JFR114" s="200"/>
      <c r="JFS114" s="266"/>
      <c r="JFT114" s="261"/>
      <c r="JFU114" s="265"/>
      <c r="JFV114" s="266"/>
      <c r="JFW114" s="200"/>
      <c r="JFX114" s="266"/>
      <c r="JFY114" s="261"/>
      <c r="JFZ114" s="265"/>
      <c r="JGA114" s="266"/>
      <c r="JGB114" s="200"/>
      <c r="JGC114" s="266"/>
      <c r="JGD114" s="261"/>
      <c r="JGE114" s="265"/>
      <c r="JGF114" s="266"/>
      <c r="JGG114" s="200"/>
      <c r="JGH114" s="266"/>
      <c r="JGI114" s="261"/>
      <c r="JGJ114" s="265"/>
      <c r="JGK114" s="266"/>
      <c r="JGL114" s="200"/>
      <c r="JGM114" s="266"/>
      <c r="JGN114" s="261"/>
      <c r="JGO114" s="265"/>
      <c r="JGP114" s="266"/>
      <c r="JGQ114" s="200"/>
      <c r="JGR114" s="266"/>
      <c r="JGS114" s="261"/>
      <c r="JGT114" s="265"/>
      <c r="JGU114" s="266"/>
      <c r="JGV114" s="200"/>
      <c r="JGW114" s="266"/>
      <c r="JGX114" s="261"/>
      <c r="JGY114" s="265"/>
      <c r="JGZ114" s="266"/>
      <c r="JHA114" s="200"/>
      <c r="JHB114" s="266"/>
      <c r="JHC114" s="261"/>
      <c r="JHD114" s="265"/>
      <c r="JHE114" s="266"/>
      <c r="JHF114" s="200"/>
      <c r="JHG114" s="266"/>
      <c r="JHH114" s="261"/>
      <c r="JHI114" s="265"/>
      <c r="JHJ114" s="266"/>
      <c r="JHK114" s="200"/>
      <c r="JHL114" s="266"/>
      <c r="JHM114" s="261"/>
      <c r="JHN114" s="265"/>
      <c r="JHO114" s="266"/>
      <c r="JHP114" s="200"/>
      <c r="JHQ114" s="266"/>
      <c r="JHR114" s="261"/>
      <c r="JHS114" s="265"/>
      <c r="JHT114" s="266"/>
      <c r="JHU114" s="200"/>
      <c r="JHV114" s="266"/>
      <c r="JHW114" s="261"/>
      <c r="JHX114" s="265"/>
      <c r="JHY114" s="266"/>
      <c r="JHZ114" s="200"/>
      <c r="JIA114" s="266"/>
      <c r="JIB114" s="261"/>
      <c r="JIC114" s="265"/>
      <c r="JID114" s="266"/>
      <c r="JIE114" s="200"/>
      <c r="JIF114" s="266"/>
      <c r="JIG114" s="261"/>
      <c r="JIH114" s="265"/>
      <c r="JII114" s="266"/>
      <c r="JIJ114" s="200"/>
      <c r="JIK114" s="266"/>
      <c r="JIL114" s="261"/>
      <c r="JIM114" s="265"/>
      <c r="JIN114" s="266"/>
      <c r="JIO114" s="200"/>
      <c r="JIP114" s="266"/>
      <c r="JIQ114" s="261"/>
      <c r="JIR114" s="265"/>
      <c r="JIS114" s="266"/>
      <c r="JIT114" s="200"/>
      <c r="JIU114" s="266"/>
      <c r="JIV114" s="261"/>
      <c r="JIW114" s="265"/>
      <c r="JIX114" s="266"/>
      <c r="JIY114" s="200"/>
      <c r="JIZ114" s="266"/>
      <c r="JJA114" s="261"/>
      <c r="JJB114" s="265"/>
      <c r="JJC114" s="266"/>
      <c r="JJD114" s="200"/>
      <c r="JJE114" s="266"/>
      <c r="JJF114" s="261"/>
      <c r="JJG114" s="265"/>
      <c r="JJH114" s="266"/>
      <c r="JJI114" s="200"/>
      <c r="JJJ114" s="266"/>
      <c r="JJK114" s="261"/>
      <c r="JJL114" s="265"/>
      <c r="JJM114" s="266"/>
      <c r="JJN114" s="200"/>
      <c r="JJO114" s="266"/>
      <c r="JJP114" s="261"/>
      <c r="JJQ114" s="265"/>
      <c r="JJR114" s="266"/>
      <c r="JJS114" s="200"/>
      <c r="JJT114" s="266"/>
      <c r="JJU114" s="261"/>
      <c r="JJV114" s="265"/>
      <c r="JJW114" s="266"/>
      <c r="JJX114" s="200"/>
      <c r="JJY114" s="266"/>
      <c r="JJZ114" s="261"/>
      <c r="JKA114" s="265"/>
      <c r="JKB114" s="266"/>
      <c r="JKC114" s="200"/>
      <c r="JKD114" s="266"/>
      <c r="JKE114" s="261"/>
      <c r="JKF114" s="265"/>
      <c r="JKG114" s="266"/>
      <c r="JKH114" s="200"/>
      <c r="JKI114" s="266"/>
      <c r="JKJ114" s="261"/>
      <c r="JKK114" s="265"/>
      <c r="JKL114" s="266"/>
      <c r="JKM114" s="200"/>
      <c r="JKN114" s="266"/>
      <c r="JKO114" s="261"/>
      <c r="JKP114" s="265"/>
      <c r="JKQ114" s="266"/>
      <c r="JKR114" s="200"/>
      <c r="JKS114" s="266"/>
      <c r="JKT114" s="261"/>
      <c r="JKU114" s="265"/>
      <c r="JKV114" s="266"/>
      <c r="JKW114" s="200"/>
      <c r="JKX114" s="266"/>
      <c r="JKY114" s="261"/>
      <c r="JKZ114" s="265"/>
      <c r="JLA114" s="266"/>
      <c r="JLB114" s="200"/>
      <c r="JLC114" s="266"/>
      <c r="JLD114" s="261"/>
      <c r="JLE114" s="265"/>
      <c r="JLF114" s="266"/>
      <c r="JLG114" s="200"/>
      <c r="JLH114" s="266"/>
      <c r="JLI114" s="261"/>
      <c r="JLJ114" s="265"/>
      <c r="JLK114" s="266"/>
      <c r="JLL114" s="200"/>
      <c r="JLM114" s="266"/>
      <c r="JLN114" s="261"/>
      <c r="JLO114" s="265"/>
      <c r="JLP114" s="266"/>
      <c r="JLQ114" s="200"/>
      <c r="JLR114" s="266"/>
      <c r="JLS114" s="261"/>
      <c r="JLT114" s="265"/>
      <c r="JLU114" s="266"/>
      <c r="JLV114" s="200"/>
      <c r="JLW114" s="266"/>
      <c r="JLX114" s="261"/>
      <c r="JLY114" s="265"/>
      <c r="JLZ114" s="266"/>
      <c r="JMA114" s="200"/>
      <c r="JMB114" s="266"/>
      <c r="JMC114" s="261"/>
      <c r="JMD114" s="265"/>
      <c r="JME114" s="266"/>
      <c r="JMF114" s="200"/>
      <c r="JMG114" s="266"/>
      <c r="JMH114" s="261"/>
      <c r="JMI114" s="265"/>
      <c r="JMJ114" s="266"/>
      <c r="JMK114" s="200"/>
      <c r="JML114" s="266"/>
      <c r="JMM114" s="261"/>
      <c r="JMN114" s="265"/>
      <c r="JMO114" s="266"/>
      <c r="JMP114" s="200"/>
      <c r="JMQ114" s="266"/>
      <c r="JMR114" s="261"/>
      <c r="JMS114" s="265"/>
      <c r="JMT114" s="266"/>
      <c r="JMU114" s="200"/>
      <c r="JMV114" s="266"/>
      <c r="JMW114" s="261"/>
      <c r="JMX114" s="265"/>
      <c r="JMY114" s="266"/>
      <c r="JMZ114" s="200"/>
      <c r="JNA114" s="266"/>
      <c r="JNB114" s="261"/>
      <c r="JNC114" s="265"/>
      <c r="JND114" s="266"/>
      <c r="JNE114" s="200"/>
      <c r="JNF114" s="266"/>
      <c r="JNG114" s="261"/>
      <c r="JNH114" s="265"/>
      <c r="JNI114" s="266"/>
      <c r="JNJ114" s="200"/>
      <c r="JNK114" s="266"/>
      <c r="JNL114" s="261"/>
      <c r="JNM114" s="265"/>
      <c r="JNN114" s="266"/>
      <c r="JNO114" s="200"/>
      <c r="JNP114" s="266"/>
      <c r="JNQ114" s="261"/>
      <c r="JNR114" s="265"/>
      <c r="JNS114" s="266"/>
      <c r="JNT114" s="200"/>
      <c r="JNU114" s="266"/>
      <c r="JNV114" s="261"/>
      <c r="JNW114" s="265"/>
      <c r="JNX114" s="266"/>
      <c r="JNY114" s="200"/>
      <c r="JNZ114" s="266"/>
      <c r="JOA114" s="261"/>
      <c r="JOB114" s="265"/>
      <c r="JOC114" s="266"/>
      <c r="JOD114" s="200"/>
      <c r="JOE114" s="266"/>
      <c r="JOF114" s="261"/>
      <c r="JOG114" s="265"/>
      <c r="JOH114" s="266"/>
      <c r="JOI114" s="200"/>
      <c r="JOJ114" s="266"/>
      <c r="JOK114" s="261"/>
      <c r="JOL114" s="265"/>
      <c r="JOM114" s="266"/>
      <c r="JON114" s="200"/>
      <c r="JOO114" s="266"/>
      <c r="JOP114" s="261"/>
      <c r="JOQ114" s="265"/>
      <c r="JOR114" s="266"/>
      <c r="JOS114" s="200"/>
      <c r="JOT114" s="266"/>
      <c r="JOU114" s="261"/>
      <c r="JOV114" s="265"/>
      <c r="JOW114" s="266"/>
      <c r="JOX114" s="200"/>
      <c r="JOY114" s="266"/>
      <c r="JOZ114" s="261"/>
      <c r="JPA114" s="265"/>
      <c r="JPB114" s="266"/>
      <c r="JPC114" s="200"/>
      <c r="JPD114" s="266"/>
      <c r="JPE114" s="261"/>
      <c r="JPF114" s="265"/>
      <c r="JPG114" s="266"/>
      <c r="JPH114" s="200"/>
      <c r="JPI114" s="266"/>
      <c r="JPJ114" s="261"/>
      <c r="JPK114" s="265"/>
      <c r="JPL114" s="266"/>
      <c r="JPM114" s="200"/>
      <c r="JPN114" s="266"/>
      <c r="JPO114" s="261"/>
      <c r="JPP114" s="265"/>
      <c r="JPQ114" s="266"/>
      <c r="JPR114" s="200"/>
      <c r="JPS114" s="266"/>
      <c r="JPT114" s="261"/>
      <c r="JPU114" s="265"/>
      <c r="JPV114" s="266"/>
      <c r="JPW114" s="200"/>
      <c r="JPX114" s="266"/>
      <c r="JPY114" s="261"/>
      <c r="JPZ114" s="265"/>
      <c r="JQA114" s="266"/>
      <c r="JQB114" s="200"/>
      <c r="JQC114" s="266"/>
      <c r="JQD114" s="261"/>
      <c r="JQE114" s="265"/>
      <c r="JQF114" s="266"/>
      <c r="JQG114" s="200"/>
      <c r="JQH114" s="266"/>
      <c r="JQI114" s="261"/>
      <c r="JQJ114" s="265"/>
      <c r="JQK114" s="266"/>
      <c r="JQL114" s="200"/>
      <c r="JQM114" s="266"/>
      <c r="JQN114" s="261"/>
      <c r="JQO114" s="265"/>
      <c r="JQP114" s="266"/>
      <c r="JQQ114" s="200"/>
      <c r="JQR114" s="266"/>
      <c r="JQS114" s="261"/>
      <c r="JQT114" s="265"/>
      <c r="JQU114" s="266"/>
      <c r="JQV114" s="200"/>
      <c r="JQW114" s="266"/>
      <c r="JQX114" s="261"/>
      <c r="JQY114" s="265"/>
      <c r="JQZ114" s="266"/>
      <c r="JRA114" s="200"/>
      <c r="JRB114" s="266"/>
      <c r="JRC114" s="261"/>
      <c r="JRD114" s="265"/>
      <c r="JRE114" s="266"/>
      <c r="JRF114" s="200"/>
      <c r="JRG114" s="266"/>
      <c r="JRH114" s="261"/>
      <c r="JRI114" s="265"/>
      <c r="JRJ114" s="266"/>
      <c r="JRK114" s="200"/>
      <c r="JRL114" s="266"/>
      <c r="JRM114" s="261"/>
      <c r="JRN114" s="265"/>
      <c r="JRO114" s="266"/>
      <c r="JRP114" s="200"/>
      <c r="JRQ114" s="266"/>
      <c r="JRR114" s="261"/>
      <c r="JRS114" s="265"/>
      <c r="JRT114" s="266"/>
      <c r="JRU114" s="200"/>
      <c r="JRV114" s="266"/>
      <c r="JRW114" s="261"/>
      <c r="JRX114" s="265"/>
      <c r="JRY114" s="266"/>
      <c r="JRZ114" s="200"/>
      <c r="JSA114" s="266"/>
      <c r="JSB114" s="261"/>
      <c r="JSC114" s="265"/>
      <c r="JSD114" s="266"/>
      <c r="JSE114" s="200"/>
      <c r="JSF114" s="266"/>
      <c r="JSG114" s="261"/>
      <c r="JSH114" s="265"/>
      <c r="JSI114" s="266"/>
      <c r="JSJ114" s="200"/>
      <c r="JSK114" s="266"/>
      <c r="JSL114" s="261"/>
      <c r="JSM114" s="265"/>
      <c r="JSN114" s="266"/>
      <c r="JSO114" s="200"/>
      <c r="JSP114" s="266"/>
      <c r="JSQ114" s="261"/>
      <c r="JSR114" s="265"/>
      <c r="JSS114" s="266"/>
      <c r="JST114" s="200"/>
      <c r="JSU114" s="266"/>
      <c r="JSV114" s="261"/>
      <c r="JSW114" s="265"/>
      <c r="JSX114" s="266"/>
      <c r="JSY114" s="200"/>
      <c r="JSZ114" s="266"/>
      <c r="JTA114" s="261"/>
      <c r="JTB114" s="265"/>
      <c r="JTC114" s="266"/>
      <c r="JTD114" s="200"/>
      <c r="JTE114" s="266"/>
      <c r="JTF114" s="261"/>
      <c r="JTG114" s="265"/>
      <c r="JTH114" s="266"/>
      <c r="JTI114" s="200"/>
      <c r="JTJ114" s="266"/>
      <c r="JTK114" s="261"/>
      <c r="JTL114" s="265"/>
      <c r="JTM114" s="266"/>
      <c r="JTN114" s="200"/>
      <c r="JTO114" s="266"/>
      <c r="JTP114" s="261"/>
      <c r="JTQ114" s="265"/>
      <c r="JTR114" s="266"/>
      <c r="JTS114" s="200"/>
      <c r="JTT114" s="266"/>
      <c r="JTU114" s="261"/>
      <c r="JTV114" s="265"/>
      <c r="JTW114" s="266"/>
      <c r="JTX114" s="200"/>
      <c r="JTY114" s="266"/>
      <c r="JTZ114" s="261"/>
      <c r="JUA114" s="265"/>
      <c r="JUB114" s="266"/>
      <c r="JUC114" s="200"/>
      <c r="JUD114" s="266"/>
      <c r="JUE114" s="261"/>
      <c r="JUF114" s="265"/>
      <c r="JUG114" s="266"/>
      <c r="JUH114" s="200"/>
      <c r="JUI114" s="266"/>
      <c r="JUJ114" s="261"/>
      <c r="JUK114" s="265"/>
      <c r="JUL114" s="266"/>
      <c r="JUM114" s="200"/>
      <c r="JUN114" s="266"/>
      <c r="JUO114" s="261"/>
      <c r="JUP114" s="265"/>
      <c r="JUQ114" s="266"/>
      <c r="JUR114" s="200"/>
      <c r="JUS114" s="266"/>
      <c r="JUT114" s="261"/>
      <c r="JUU114" s="265"/>
      <c r="JUV114" s="266"/>
      <c r="JUW114" s="200"/>
      <c r="JUX114" s="266"/>
      <c r="JUY114" s="261"/>
      <c r="JUZ114" s="265"/>
      <c r="JVA114" s="266"/>
      <c r="JVB114" s="200"/>
      <c r="JVC114" s="266"/>
      <c r="JVD114" s="261"/>
      <c r="JVE114" s="265"/>
      <c r="JVF114" s="266"/>
      <c r="JVG114" s="200"/>
      <c r="JVH114" s="266"/>
      <c r="JVI114" s="261"/>
      <c r="JVJ114" s="265"/>
      <c r="JVK114" s="266"/>
      <c r="JVL114" s="200"/>
      <c r="JVM114" s="266"/>
      <c r="JVN114" s="261"/>
      <c r="JVO114" s="265"/>
      <c r="JVP114" s="266"/>
      <c r="JVQ114" s="200"/>
      <c r="JVR114" s="266"/>
      <c r="JVS114" s="261"/>
      <c r="JVT114" s="265"/>
      <c r="JVU114" s="266"/>
      <c r="JVV114" s="200"/>
      <c r="JVW114" s="266"/>
      <c r="JVX114" s="261"/>
      <c r="JVY114" s="265"/>
      <c r="JVZ114" s="266"/>
      <c r="JWA114" s="200"/>
      <c r="JWB114" s="266"/>
      <c r="JWC114" s="261"/>
      <c r="JWD114" s="265"/>
      <c r="JWE114" s="266"/>
      <c r="JWF114" s="200"/>
      <c r="JWG114" s="266"/>
      <c r="JWH114" s="261"/>
      <c r="JWI114" s="265"/>
      <c r="JWJ114" s="266"/>
      <c r="JWK114" s="200"/>
      <c r="JWL114" s="266"/>
      <c r="JWM114" s="261"/>
      <c r="JWN114" s="265"/>
      <c r="JWO114" s="266"/>
      <c r="JWP114" s="200"/>
      <c r="JWQ114" s="266"/>
      <c r="JWR114" s="261"/>
      <c r="JWS114" s="265"/>
      <c r="JWT114" s="266"/>
      <c r="JWU114" s="200"/>
      <c r="JWV114" s="266"/>
      <c r="JWW114" s="261"/>
      <c r="JWX114" s="265"/>
      <c r="JWY114" s="266"/>
      <c r="JWZ114" s="200"/>
      <c r="JXA114" s="266"/>
      <c r="JXB114" s="261"/>
      <c r="JXC114" s="265"/>
      <c r="JXD114" s="266"/>
      <c r="JXE114" s="200"/>
      <c r="JXF114" s="266"/>
      <c r="JXG114" s="261"/>
      <c r="JXH114" s="265"/>
      <c r="JXI114" s="266"/>
      <c r="JXJ114" s="200"/>
      <c r="JXK114" s="266"/>
      <c r="JXL114" s="261"/>
      <c r="JXM114" s="265"/>
      <c r="JXN114" s="266"/>
      <c r="JXO114" s="200"/>
      <c r="JXP114" s="266"/>
      <c r="JXQ114" s="261"/>
      <c r="JXR114" s="265"/>
      <c r="JXS114" s="266"/>
      <c r="JXT114" s="200"/>
      <c r="JXU114" s="266"/>
      <c r="JXV114" s="261"/>
      <c r="JXW114" s="265"/>
      <c r="JXX114" s="266"/>
      <c r="JXY114" s="200"/>
      <c r="JXZ114" s="266"/>
      <c r="JYA114" s="261"/>
      <c r="JYB114" s="265"/>
      <c r="JYC114" s="266"/>
      <c r="JYD114" s="200"/>
      <c r="JYE114" s="266"/>
      <c r="JYF114" s="261"/>
      <c r="JYG114" s="265"/>
      <c r="JYH114" s="266"/>
      <c r="JYI114" s="200"/>
      <c r="JYJ114" s="266"/>
      <c r="JYK114" s="261"/>
      <c r="JYL114" s="265"/>
      <c r="JYM114" s="266"/>
      <c r="JYN114" s="200"/>
      <c r="JYO114" s="266"/>
      <c r="JYP114" s="261"/>
      <c r="JYQ114" s="265"/>
      <c r="JYR114" s="266"/>
      <c r="JYS114" s="200"/>
      <c r="JYT114" s="266"/>
      <c r="JYU114" s="261"/>
      <c r="JYV114" s="265"/>
      <c r="JYW114" s="266"/>
      <c r="JYX114" s="200"/>
      <c r="JYY114" s="266"/>
      <c r="JYZ114" s="261"/>
      <c r="JZA114" s="265"/>
      <c r="JZB114" s="266"/>
      <c r="JZC114" s="200"/>
      <c r="JZD114" s="266"/>
      <c r="JZE114" s="261"/>
      <c r="JZF114" s="265"/>
      <c r="JZG114" s="266"/>
      <c r="JZH114" s="200"/>
      <c r="JZI114" s="266"/>
      <c r="JZJ114" s="261"/>
      <c r="JZK114" s="265"/>
      <c r="JZL114" s="266"/>
      <c r="JZM114" s="200"/>
      <c r="JZN114" s="266"/>
      <c r="JZO114" s="261"/>
      <c r="JZP114" s="265"/>
      <c r="JZQ114" s="266"/>
      <c r="JZR114" s="200"/>
      <c r="JZS114" s="266"/>
      <c r="JZT114" s="261"/>
      <c r="JZU114" s="265"/>
      <c r="JZV114" s="266"/>
      <c r="JZW114" s="200"/>
      <c r="JZX114" s="266"/>
      <c r="JZY114" s="261"/>
      <c r="JZZ114" s="265"/>
      <c r="KAA114" s="266"/>
      <c r="KAB114" s="200"/>
      <c r="KAC114" s="266"/>
      <c r="KAD114" s="261"/>
      <c r="KAE114" s="265"/>
      <c r="KAF114" s="266"/>
      <c r="KAG114" s="200"/>
      <c r="KAH114" s="266"/>
      <c r="KAI114" s="261"/>
      <c r="KAJ114" s="265"/>
      <c r="KAK114" s="266"/>
      <c r="KAL114" s="200"/>
      <c r="KAM114" s="266"/>
      <c r="KAN114" s="261"/>
      <c r="KAO114" s="265"/>
      <c r="KAP114" s="266"/>
      <c r="KAQ114" s="200"/>
      <c r="KAR114" s="266"/>
      <c r="KAS114" s="261"/>
      <c r="KAT114" s="265"/>
      <c r="KAU114" s="266"/>
      <c r="KAV114" s="200"/>
      <c r="KAW114" s="266"/>
      <c r="KAX114" s="261"/>
      <c r="KAY114" s="265"/>
      <c r="KAZ114" s="266"/>
      <c r="KBA114" s="200"/>
      <c r="KBB114" s="266"/>
      <c r="KBC114" s="261"/>
      <c r="KBD114" s="265"/>
      <c r="KBE114" s="266"/>
      <c r="KBF114" s="200"/>
      <c r="KBG114" s="266"/>
      <c r="KBH114" s="261"/>
      <c r="KBI114" s="265"/>
      <c r="KBJ114" s="266"/>
      <c r="KBK114" s="200"/>
      <c r="KBL114" s="266"/>
      <c r="KBM114" s="261"/>
      <c r="KBN114" s="265"/>
      <c r="KBO114" s="266"/>
      <c r="KBP114" s="200"/>
      <c r="KBQ114" s="266"/>
      <c r="KBR114" s="261"/>
      <c r="KBS114" s="265"/>
      <c r="KBT114" s="266"/>
      <c r="KBU114" s="200"/>
      <c r="KBV114" s="266"/>
      <c r="KBW114" s="261"/>
      <c r="KBX114" s="265"/>
      <c r="KBY114" s="266"/>
      <c r="KBZ114" s="200"/>
      <c r="KCA114" s="266"/>
      <c r="KCB114" s="261"/>
      <c r="KCC114" s="265"/>
      <c r="KCD114" s="266"/>
      <c r="KCE114" s="200"/>
      <c r="KCF114" s="266"/>
      <c r="KCG114" s="261"/>
      <c r="KCH114" s="265"/>
      <c r="KCI114" s="266"/>
      <c r="KCJ114" s="200"/>
      <c r="KCK114" s="266"/>
      <c r="KCL114" s="261"/>
      <c r="KCM114" s="265"/>
      <c r="KCN114" s="266"/>
      <c r="KCO114" s="200"/>
      <c r="KCP114" s="266"/>
      <c r="KCQ114" s="261"/>
      <c r="KCR114" s="265"/>
      <c r="KCS114" s="266"/>
      <c r="KCT114" s="200"/>
      <c r="KCU114" s="266"/>
      <c r="KCV114" s="261"/>
      <c r="KCW114" s="265"/>
      <c r="KCX114" s="266"/>
      <c r="KCY114" s="200"/>
      <c r="KCZ114" s="266"/>
      <c r="KDA114" s="261"/>
      <c r="KDB114" s="265"/>
      <c r="KDC114" s="266"/>
      <c r="KDD114" s="200"/>
      <c r="KDE114" s="266"/>
      <c r="KDF114" s="261"/>
      <c r="KDG114" s="265"/>
      <c r="KDH114" s="266"/>
      <c r="KDI114" s="200"/>
      <c r="KDJ114" s="266"/>
      <c r="KDK114" s="261"/>
      <c r="KDL114" s="265"/>
      <c r="KDM114" s="266"/>
      <c r="KDN114" s="200"/>
      <c r="KDO114" s="266"/>
      <c r="KDP114" s="261"/>
      <c r="KDQ114" s="265"/>
      <c r="KDR114" s="266"/>
      <c r="KDS114" s="200"/>
      <c r="KDT114" s="266"/>
      <c r="KDU114" s="261"/>
      <c r="KDV114" s="265"/>
      <c r="KDW114" s="266"/>
      <c r="KDX114" s="200"/>
      <c r="KDY114" s="266"/>
      <c r="KDZ114" s="261"/>
      <c r="KEA114" s="265"/>
      <c r="KEB114" s="266"/>
      <c r="KEC114" s="200"/>
      <c r="KED114" s="266"/>
      <c r="KEE114" s="261"/>
      <c r="KEF114" s="265"/>
      <c r="KEG114" s="266"/>
      <c r="KEH114" s="200"/>
      <c r="KEI114" s="266"/>
      <c r="KEJ114" s="261"/>
      <c r="KEK114" s="265"/>
      <c r="KEL114" s="266"/>
      <c r="KEM114" s="200"/>
      <c r="KEN114" s="266"/>
      <c r="KEO114" s="261"/>
      <c r="KEP114" s="265"/>
      <c r="KEQ114" s="266"/>
      <c r="KER114" s="200"/>
      <c r="KES114" s="266"/>
      <c r="KET114" s="261"/>
      <c r="KEU114" s="265"/>
      <c r="KEV114" s="266"/>
      <c r="KEW114" s="200"/>
      <c r="KEX114" s="266"/>
      <c r="KEY114" s="261"/>
      <c r="KEZ114" s="265"/>
      <c r="KFA114" s="266"/>
      <c r="KFB114" s="200"/>
      <c r="KFC114" s="266"/>
      <c r="KFD114" s="261"/>
      <c r="KFE114" s="265"/>
      <c r="KFF114" s="266"/>
      <c r="KFG114" s="200"/>
      <c r="KFH114" s="266"/>
      <c r="KFI114" s="261"/>
      <c r="KFJ114" s="265"/>
      <c r="KFK114" s="266"/>
      <c r="KFL114" s="200"/>
      <c r="KFM114" s="266"/>
      <c r="KFN114" s="261"/>
      <c r="KFO114" s="265"/>
      <c r="KFP114" s="266"/>
      <c r="KFQ114" s="200"/>
      <c r="KFR114" s="266"/>
      <c r="KFS114" s="261"/>
      <c r="KFT114" s="265"/>
      <c r="KFU114" s="266"/>
      <c r="KFV114" s="200"/>
      <c r="KFW114" s="266"/>
      <c r="KFX114" s="261"/>
      <c r="KFY114" s="265"/>
      <c r="KFZ114" s="266"/>
      <c r="KGA114" s="200"/>
      <c r="KGB114" s="266"/>
      <c r="KGC114" s="261"/>
      <c r="KGD114" s="265"/>
      <c r="KGE114" s="266"/>
      <c r="KGF114" s="200"/>
      <c r="KGG114" s="266"/>
      <c r="KGH114" s="261"/>
      <c r="KGI114" s="265"/>
      <c r="KGJ114" s="266"/>
      <c r="KGK114" s="200"/>
      <c r="KGL114" s="266"/>
      <c r="KGM114" s="261"/>
      <c r="KGN114" s="265"/>
      <c r="KGO114" s="266"/>
      <c r="KGP114" s="200"/>
      <c r="KGQ114" s="266"/>
      <c r="KGR114" s="261"/>
      <c r="KGS114" s="265"/>
      <c r="KGT114" s="266"/>
      <c r="KGU114" s="200"/>
      <c r="KGV114" s="266"/>
      <c r="KGW114" s="261"/>
      <c r="KGX114" s="265"/>
      <c r="KGY114" s="266"/>
      <c r="KGZ114" s="200"/>
      <c r="KHA114" s="266"/>
      <c r="KHB114" s="261"/>
      <c r="KHC114" s="265"/>
      <c r="KHD114" s="266"/>
      <c r="KHE114" s="200"/>
      <c r="KHF114" s="266"/>
      <c r="KHG114" s="261"/>
      <c r="KHH114" s="265"/>
      <c r="KHI114" s="266"/>
      <c r="KHJ114" s="200"/>
      <c r="KHK114" s="266"/>
      <c r="KHL114" s="261"/>
      <c r="KHM114" s="265"/>
      <c r="KHN114" s="266"/>
      <c r="KHO114" s="200"/>
      <c r="KHP114" s="266"/>
      <c r="KHQ114" s="261"/>
      <c r="KHR114" s="265"/>
      <c r="KHS114" s="266"/>
      <c r="KHT114" s="200"/>
      <c r="KHU114" s="266"/>
      <c r="KHV114" s="261"/>
      <c r="KHW114" s="265"/>
      <c r="KHX114" s="266"/>
      <c r="KHY114" s="200"/>
      <c r="KHZ114" s="266"/>
      <c r="KIA114" s="261"/>
      <c r="KIB114" s="265"/>
      <c r="KIC114" s="266"/>
      <c r="KID114" s="200"/>
      <c r="KIE114" s="266"/>
      <c r="KIF114" s="261"/>
      <c r="KIG114" s="265"/>
      <c r="KIH114" s="266"/>
      <c r="KII114" s="200"/>
      <c r="KIJ114" s="266"/>
      <c r="KIK114" s="261"/>
      <c r="KIL114" s="265"/>
      <c r="KIM114" s="266"/>
      <c r="KIN114" s="200"/>
      <c r="KIO114" s="266"/>
      <c r="KIP114" s="261"/>
      <c r="KIQ114" s="265"/>
      <c r="KIR114" s="266"/>
      <c r="KIS114" s="200"/>
      <c r="KIT114" s="266"/>
      <c r="KIU114" s="261"/>
      <c r="KIV114" s="265"/>
      <c r="KIW114" s="266"/>
      <c r="KIX114" s="200"/>
      <c r="KIY114" s="266"/>
      <c r="KIZ114" s="261"/>
      <c r="KJA114" s="265"/>
      <c r="KJB114" s="266"/>
      <c r="KJC114" s="200"/>
      <c r="KJD114" s="266"/>
      <c r="KJE114" s="261"/>
      <c r="KJF114" s="265"/>
      <c r="KJG114" s="266"/>
      <c r="KJH114" s="200"/>
      <c r="KJI114" s="266"/>
      <c r="KJJ114" s="261"/>
      <c r="KJK114" s="265"/>
      <c r="KJL114" s="266"/>
      <c r="KJM114" s="200"/>
      <c r="KJN114" s="266"/>
      <c r="KJO114" s="261"/>
      <c r="KJP114" s="265"/>
      <c r="KJQ114" s="266"/>
      <c r="KJR114" s="200"/>
      <c r="KJS114" s="266"/>
      <c r="KJT114" s="261"/>
      <c r="KJU114" s="265"/>
      <c r="KJV114" s="266"/>
      <c r="KJW114" s="200"/>
      <c r="KJX114" s="266"/>
      <c r="KJY114" s="261"/>
      <c r="KJZ114" s="265"/>
      <c r="KKA114" s="266"/>
      <c r="KKB114" s="200"/>
      <c r="KKC114" s="266"/>
      <c r="KKD114" s="261"/>
      <c r="KKE114" s="265"/>
      <c r="KKF114" s="266"/>
      <c r="KKG114" s="200"/>
      <c r="KKH114" s="266"/>
      <c r="KKI114" s="261"/>
      <c r="KKJ114" s="265"/>
      <c r="KKK114" s="266"/>
      <c r="KKL114" s="200"/>
      <c r="KKM114" s="266"/>
      <c r="KKN114" s="261"/>
      <c r="KKO114" s="265"/>
      <c r="KKP114" s="266"/>
      <c r="KKQ114" s="200"/>
      <c r="KKR114" s="266"/>
      <c r="KKS114" s="261"/>
      <c r="KKT114" s="265"/>
      <c r="KKU114" s="266"/>
      <c r="KKV114" s="200"/>
      <c r="KKW114" s="266"/>
      <c r="KKX114" s="261"/>
      <c r="KKY114" s="265"/>
      <c r="KKZ114" s="266"/>
      <c r="KLA114" s="200"/>
      <c r="KLB114" s="266"/>
      <c r="KLC114" s="261"/>
      <c r="KLD114" s="265"/>
      <c r="KLE114" s="266"/>
      <c r="KLF114" s="200"/>
      <c r="KLG114" s="266"/>
      <c r="KLH114" s="261"/>
      <c r="KLI114" s="265"/>
      <c r="KLJ114" s="266"/>
      <c r="KLK114" s="200"/>
      <c r="KLL114" s="266"/>
      <c r="KLM114" s="261"/>
      <c r="KLN114" s="265"/>
      <c r="KLO114" s="266"/>
      <c r="KLP114" s="200"/>
      <c r="KLQ114" s="266"/>
      <c r="KLR114" s="261"/>
      <c r="KLS114" s="265"/>
      <c r="KLT114" s="266"/>
      <c r="KLU114" s="200"/>
      <c r="KLV114" s="266"/>
      <c r="KLW114" s="261"/>
      <c r="KLX114" s="265"/>
      <c r="KLY114" s="266"/>
      <c r="KLZ114" s="200"/>
      <c r="KMA114" s="266"/>
      <c r="KMB114" s="261"/>
      <c r="KMC114" s="265"/>
      <c r="KMD114" s="266"/>
      <c r="KME114" s="200"/>
      <c r="KMF114" s="266"/>
      <c r="KMG114" s="261"/>
      <c r="KMH114" s="265"/>
      <c r="KMI114" s="266"/>
      <c r="KMJ114" s="200"/>
      <c r="KMK114" s="266"/>
      <c r="KML114" s="261"/>
      <c r="KMM114" s="265"/>
      <c r="KMN114" s="266"/>
      <c r="KMO114" s="200"/>
      <c r="KMP114" s="266"/>
      <c r="KMQ114" s="261"/>
      <c r="KMR114" s="265"/>
      <c r="KMS114" s="266"/>
      <c r="KMT114" s="200"/>
      <c r="KMU114" s="266"/>
      <c r="KMV114" s="261"/>
      <c r="KMW114" s="265"/>
      <c r="KMX114" s="266"/>
      <c r="KMY114" s="200"/>
      <c r="KMZ114" s="266"/>
      <c r="KNA114" s="261"/>
      <c r="KNB114" s="265"/>
      <c r="KNC114" s="266"/>
      <c r="KND114" s="200"/>
      <c r="KNE114" s="266"/>
      <c r="KNF114" s="261"/>
      <c r="KNG114" s="265"/>
      <c r="KNH114" s="266"/>
      <c r="KNI114" s="200"/>
      <c r="KNJ114" s="266"/>
      <c r="KNK114" s="261"/>
      <c r="KNL114" s="265"/>
      <c r="KNM114" s="266"/>
      <c r="KNN114" s="200"/>
      <c r="KNO114" s="266"/>
      <c r="KNP114" s="261"/>
      <c r="KNQ114" s="265"/>
      <c r="KNR114" s="266"/>
      <c r="KNS114" s="200"/>
      <c r="KNT114" s="266"/>
      <c r="KNU114" s="261"/>
      <c r="KNV114" s="265"/>
      <c r="KNW114" s="266"/>
      <c r="KNX114" s="200"/>
      <c r="KNY114" s="266"/>
      <c r="KNZ114" s="261"/>
      <c r="KOA114" s="265"/>
      <c r="KOB114" s="266"/>
      <c r="KOC114" s="200"/>
      <c r="KOD114" s="266"/>
      <c r="KOE114" s="261"/>
      <c r="KOF114" s="265"/>
      <c r="KOG114" s="266"/>
      <c r="KOH114" s="200"/>
      <c r="KOI114" s="266"/>
      <c r="KOJ114" s="261"/>
      <c r="KOK114" s="265"/>
      <c r="KOL114" s="266"/>
      <c r="KOM114" s="200"/>
      <c r="KON114" s="266"/>
      <c r="KOO114" s="261"/>
      <c r="KOP114" s="265"/>
      <c r="KOQ114" s="266"/>
      <c r="KOR114" s="200"/>
      <c r="KOS114" s="266"/>
      <c r="KOT114" s="261"/>
      <c r="KOU114" s="265"/>
      <c r="KOV114" s="266"/>
      <c r="KOW114" s="200"/>
      <c r="KOX114" s="266"/>
      <c r="KOY114" s="261"/>
      <c r="KOZ114" s="265"/>
      <c r="KPA114" s="266"/>
      <c r="KPB114" s="200"/>
      <c r="KPC114" s="266"/>
      <c r="KPD114" s="261"/>
      <c r="KPE114" s="265"/>
      <c r="KPF114" s="266"/>
      <c r="KPG114" s="200"/>
      <c r="KPH114" s="266"/>
      <c r="KPI114" s="261"/>
      <c r="KPJ114" s="265"/>
      <c r="KPK114" s="266"/>
      <c r="KPL114" s="200"/>
      <c r="KPM114" s="266"/>
      <c r="KPN114" s="261"/>
      <c r="KPO114" s="265"/>
      <c r="KPP114" s="266"/>
      <c r="KPQ114" s="200"/>
      <c r="KPR114" s="266"/>
      <c r="KPS114" s="261"/>
      <c r="KPT114" s="265"/>
      <c r="KPU114" s="266"/>
      <c r="KPV114" s="200"/>
      <c r="KPW114" s="266"/>
      <c r="KPX114" s="261"/>
      <c r="KPY114" s="265"/>
      <c r="KPZ114" s="266"/>
      <c r="KQA114" s="200"/>
      <c r="KQB114" s="266"/>
      <c r="KQC114" s="261"/>
      <c r="KQD114" s="265"/>
      <c r="KQE114" s="266"/>
      <c r="KQF114" s="200"/>
      <c r="KQG114" s="266"/>
      <c r="KQH114" s="261"/>
      <c r="KQI114" s="265"/>
      <c r="KQJ114" s="266"/>
      <c r="KQK114" s="200"/>
      <c r="KQL114" s="266"/>
      <c r="KQM114" s="261"/>
      <c r="KQN114" s="265"/>
      <c r="KQO114" s="266"/>
      <c r="KQP114" s="200"/>
      <c r="KQQ114" s="266"/>
      <c r="KQR114" s="261"/>
      <c r="KQS114" s="265"/>
      <c r="KQT114" s="266"/>
      <c r="KQU114" s="200"/>
      <c r="KQV114" s="266"/>
      <c r="KQW114" s="261"/>
      <c r="KQX114" s="265"/>
      <c r="KQY114" s="266"/>
      <c r="KQZ114" s="200"/>
      <c r="KRA114" s="266"/>
      <c r="KRB114" s="261"/>
      <c r="KRC114" s="265"/>
      <c r="KRD114" s="266"/>
      <c r="KRE114" s="200"/>
      <c r="KRF114" s="266"/>
      <c r="KRG114" s="261"/>
      <c r="KRH114" s="265"/>
      <c r="KRI114" s="266"/>
      <c r="KRJ114" s="200"/>
      <c r="KRK114" s="266"/>
      <c r="KRL114" s="261"/>
      <c r="KRM114" s="265"/>
      <c r="KRN114" s="266"/>
      <c r="KRO114" s="200"/>
      <c r="KRP114" s="266"/>
      <c r="KRQ114" s="261"/>
      <c r="KRR114" s="265"/>
      <c r="KRS114" s="266"/>
      <c r="KRT114" s="200"/>
      <c r="KRU114" s="266"/>
      <c r="KRV114" s="261"/>
      <c r="KRW114" s="265"/>
      <c r="KRX114" s="266"/>
      <c r="KRY114" s="200"/>
      <c r="KRZ114" s="266"/>
      <c r="KSA114" s="261"/>
      <c r="KSB114" s="265"/>
      <c r="KSC114" s="266"/>
      <c r="KSD114" s="200"/>
      <c r="KSE114" s="266"/>
      <c r="KSF114" s="261"/>
      <c r="KSG114" s="265"/>
      <c r="KSH114" s="266"/>
      <c r="KSI114" s="200"/>
      <c r="KSJ114" s="266"/>
      <c r="KSK114" s="261"/>
      <c r="KSL114" s="265"/>
      <c r="KSM114" s="266"/>
      <c r="KSN114" s="200"/>
      <c r="KSO114" s="266"/>
      <c r="KSP114" s="261"/>
      <c r="KSQ114" s="265"/>
      <c r="KSR114" s="266"/>
      <c r="KSS114" s="200"/>
      <c r="KST114" s="266"/>
      <c r="KSU114" s="261"/>
      <c r="KSV114" s="265"/>
      <c r="KSW114" s="266"/>
      <c r="KSX114" s="200"/>
      <c r="KSY114" s="266"/>
      <c r="KSZ114" s="261"/>
      <c r="KTA114" s="265"/>
      <c r="KTB114" s="266"/>
      <c r="KTC114" s="200"/>
      <c r="KTD114" s="266"/>
      <c r="KTE114" s="261"/>
      <c r="KTF114" s="265"/>
      <c r="KTG114" s="266"/>
      <c r="KTH114" s="200"/>
      <c r="KTI114" s="266"/>
      <c r="KTJ114" s="261"/>
      <c r="KTK114" s="265"/>
      <c r="KTL114" s="266"/>
      <c r="KTM114" s="200"/>
      <c r="KTN114" s="266"/>
      <c r="KTO114" s="261"/>
      <c r="KTP114" s="265"/>
      <c r="KTQ114" s="266"/>
      <c r="KTR114" s="200"/>
      <c r="KTS114" s="266"/>
      <c r="KTT114" s="261"/>
      <c r="KTU114" s="265"/>
      <c r="KTV114" s="266"/>
      <c r="KTW114" s="200"/>
      <c r="KTX114" s="266"/>
      <c r="KTY114" s="261"/>
      <c r="KTZ114" s="265"/>
      <c r="KUA114" s="266"/>
      <c r="KUB114" s="200"/>
      <c r="KUC114" s="266"/>
      <c r="KUD114" s="261"/>
      <c r="KUE114" s="265"/>
      <c r="KUF114" s="266"/>
      <c r="KUG114" s="200"/>
      <c r="KUH114" s="266"/>
      <c r="KUI114" s="261"/>
      <c r="KUJ114" s="265"/>
      <c r="KUK114" s="266"/>
      <c r="KUL114" s="200"/>
      <c r="KUM114" s="266"/>
      <c r="KUN114" s="261"/>
      <c r="KUO114" s="265"/>
      <c r="KUP114" s="266"/>
      <c r="KUQ114" s="200"/>
      <c r="KUR114" s="266"/>
      <c r="KUS114" s="261"/>
      <c r="KUT114" s="265"/>
      <c r="KUU114" s="266"/>
      <c r="KUV114" s="200"/>
      <c r="KUW114" s="266"/>
      <c r="KUX114" s="261"/>
      <c r="KUY114" s="265"/>
      <c r="KUZ114" s="266"/>
      <c r="KVA114" s="200"/>
      <c r="KVB114" s="266"/>
      <c r="KVC114" s="261"/>
      <c r="KVD114" s="265"/>
      <c r="KVE114" s="266"/>
      <c r="KVF114" s="200"/>
      <c r="KVG114" s="266"/>
      <c r="KVH114" s="261"/>
      <c r="KVI114" s="265"/>
      <c r="KVJ114" s="266"/>
      <c r="KVK114" s="200"/>
      <c r="KVL114" s="266"/>
      <c r="KVM114" s="261"/>
      <c r="KVN114" s="265"/>
      <c r="KVO114" s="266"/>
      <c r="KVP114" s="200"/>
      <c r="KVQ114" s="266"/>
      <c r="KVR114" s="261"/>
      <c r="KVS114" s="265"/>
      <c r="KVT114" s="266"/>
      <c r="KVU114" s="200"/>
      <c r="KVV114" s="266"/>
      <c r="KVW114" s="261"/>
      <c r="KVX114" s="265"/>
      <c r="KVY114" s="266"/>
      <c r="KVZ114" s="200"/>
      <c r="KWA114" s="266"/>
      <c r="KWB114" s="261"/>
      <c r="KWC114" s="265"/>
      <c r="KWD114" s="266"/>
      <c r="KWE114" s="200"/>
      <c r="KWF114" s="266"/>
      <c r="KWG114" s="261"/>
      <c r="KWH114" s="265"/>
      <c r="KWI114" s="266"/>
      <c r="KWJ114" s="200"/>
      <c r="KWK114" s="266"/>
      <c r="KWL114" s="261"/>
      <c r="KWM114" s="265"/>
      <c r="KWN114" s="266"/>
      <c r="KWO114" s="200"/>
      <c r="KWP114" s="266"/>
      <c r="KWQ114" s="261"/>
      <c r="KWR114" s="265"/>
      <c r="KWS114" s="266"/>
      <c r="KWT114" s="200"/>
      <c r="KWU114" s="266"/>
      <c r="KWV114" s="261"/>
      <c r="KWW114" s="265"/>
      <c r="KWX114" s="266"/>
      <c r="KWY114" s="200"/>
      <c r="KWZ114" s="266"/>
      <c r="KXA114" s="261"/>
      <c r="KXB114" s="265"/>
      <c r="KXC114" s="266"/>
      <c r="KXD114" s="200"/>
      <c r="KXE114" s="266"/>
      <c r="KXF114" s="261"/>
      <c r="KXG114" s="265"/>
      <c r="KXH114" s="266"/>
      <c r="KXI114" s="200"/>
      <c r="KXJ114" s="266"/>
      <c r="KXK114" s="261"/>
      <c r="KXL114" s="265"/>
      <c r="KXM114" s="266"/>
      <c r="KXN114" s="200"/>
      <c r="KXO114" s="266"/>
      <c r="KXP114" s="261"/>
      <c r="KXQ114" s="265"/>
      <c r="KXR114" s="266"/>
      <c r="KXS114" s="200"/>
      <c r="KXT114" s="266"/>
      <c r="KXU114" s="261"/>
      <c r="KXV114" s="265"/>
      <c r="KXW114" s="266"/>
      <c r="KXX114" s="200"/>
      <c r="KXY114" s="266"/>
      <c r="KXZ114" s="261"/>
      <c r="KYA114" s="265"/>
      <c r="KYB114" s="266"/>
      <c r="KYC114" s="200"/>
      <c r="KYD114" s="266"/>
      <c r="KYE114" s="261"/>
      <c r="KYF114" s="265"/>
      <c r="KYG114" s="266"/>
      <c r="KYH114" s="200"/>
      <c r="KYI114" s="266"/>
      <c r="KYJ114" s="261"/>
      <c r="KYK114" s="265"/>
      <c r="KYL114" s="266"/>
      <c r="KYM114" s="200"/>
      <c r="KYN114" s="266"/>
      <c r="KYO114" s="261"/>
      <c r="KYP114" s="265"/>
      <c r="KYQ114" s="266"/>
      <c r="KYR114" s="200"/>
      <c r="KYS114" s="266"/>
      <c r="KYT114" s="261"/>
      <c r="KYU114" s="265"/>
      <c r="KYV114" s="266"/>
      <c r="KYW114" s="200"/>
      <c r="KYX114" s="266"/>
      <c r="KYY114" s="261"/>
      <c r="KYZ114" s="265"/>
      <c r="KZA114" s="266"/>
      <c r="KZB114" s="200"/>
      <c r="KZC114" s="266"/>
      <c r="KZD114" s="261"/>
      <c r="KZE114" s="265"/>
      <c r="KZF114" s="266"/>
      <c r="KZG114" s="200"/>
      <c r="KZH114" s="266"/>
      <c r="KZI114" s="261"/>
      <c r="KZJ114" s="265"/>
      <c r="KZK114" s="266"/>
      <c r="KZL114" s="200"/>
      <c r="KZM114" s="266"/>
      <c r="KZN114" s="261"/>
      <c r="KZO114" s="265"/>
      <c r="KZP114" s="266"/>
      <c r="KZQ114" s="200"/>
      <c r="KZR114" s="266"/>
      <c r="KZS114" s="261"/>
      <c r="KZT114" s="265"/>
      <c r="KZU114" s="266"/>
      <c r="KZV114" s="200"/>
      <c r="KZW114" s="266"/>
      <c r="KZX114" s="261"/>
      <c r="KZY114" s="265"/>
      <c r="KZZ114" s="266"/>
      <c r="LAA114" s="200"/>
      <c r="LAB114" s="266"/>
      <c r="LAC114" s="261"/>
      <c r="LAD114" s="265"/>
      <c r="LAE114" s="266"/>
      <c r="LAF114" s="200"/>
      <c r="LAG114" s="266"/>
      <c r="LAH114" s="261"/>
      <c r="LAI114" s="265"/>
      <c r="LAJ114" s="266"/>
      <c r="LAK114" s="200"/>
      <c r="LAL114" s="266"/>
      <c r="LAM114" s="261"/>
      <c r="LAN114" s="265"/>
      <c r="LAO114" s="266"/>
      <c r="LAP114" s="200"/>
      <c r="LAQ114" s="266"/>
      <c r="LAR114" s="261"/>
      <c r="LAS114" s="265"/>
      <c r="LAT114" s="266"/>
      <c r="LAU114" s="200"/>
      <c r="LAV114" s="266"/>
      <c r="LAW114" s="261"/>
      <c r="LAX114" s="265"/>
      <c r="LAY114" s="266"/>
      <c r="LAZ114" s="200"/>
      <c r="LBA114" s="266"/>
      <c r="LBB114" s="261"/>
      <c r="LBC114" s="265"/>
      <c r="LBD114" s="266"/>
      <c r="LBE114" s="200"/>
      <c r="LBF114" s="266"/>
      <c r="LBG114" s="261"/>
      <c r="LBH114" s="265"/>
      <c r="LBI114" s="266"/>
      <c r="LBJ114" s="200"/>
      <c r="LBK114" s="266"/>
      <c r="LBL114" s="261"/>
      <c r="LBM114" s="265"/>
      <c r="LBN114" s="266"/>
      <c r="LBO114" s="200"/>
      <c r="LBP114" s="266"/>
      <c r="LBQ114" s="261"/>
      <c r="LBR114" s="265"/>
      <c r="LBS114" s="266"/>
      <c r="LBT114" s="200"/>
      <c r="LBU114" s="266"/>
      <c r="LBV114" s="261"/>
      <c r="LBW114" s="265"/>
      <c r="LBX114" s="266"/>
      <c r="LBY114" s="200"/>
      <c r="LBZ114" s="266"/>
      <c r="LCA114" s="261"/>
      <c r="LCB114" s="265"/>
      <c r="LCC114" s="266"/>
      <c r="LCD114" s="200"/>
      <c r="LCE114" s="266"/>
      <c r="LCF114" s="261"/>
      <c r="LCG114" s="265"/>
      <c r="LCH114" s="266"/>
      <c r="LCI114" s="200"/>
      <c r="LCJ114" s="266"/>
      <c r="LCK114" s="261"/>
      <c r="LCL114" s="265"/>
      <c r="LCM114" s="266"/>
      <c r="LCN114" s="200"/>
      <c r="LCO114" s="266"/>
      <c r="LCP114" s="261"/>
      <c r="LCQ114" s="265"/>
      <c r="LCR114" s="266"/>
      <c r="LCS114" s="200"/>
      <c r="LCT114" s="266"/>
      <c r="LCU114" s="261"/>
      <c r="LCV114" s="265"/>
      <c r="LCW114" s="266"/>
      <c r="LCX114" s="200"/>
      <c r="LCY114" s="266"/>
      <c r="LCZ114" s="261"/>
      <c r="LDA114" s="265"/>
      <c r="LDB114" s="266"/>
      <c r="LDC114" s="200"/>
      <c r="LDD114" s="266"/>
      <c r="LDE114" s="261"/>
      <c r="LDF114" s="265"/>
      <c r="LDG114" s="266"/>
      <c r="LDH114" s="200"/>
      <c r="LDI114" s="266"/>
      <c r="LDJ114" s="261"/>
      <c r="LDK114" s="265"/>
      <c r="LDL114" s="266"/>
      <c r="LDM114" s="200"/>
      <c r="LDN114" s="266"/>
      <c r="LDO114" s="261"/>
      <c r="LDP114" s="265"/>
      <c r="LDQ114" s="266"/>
      <c r="LDR114" s="200"/>
      <c r="LDS114" s="266"/>
      <c r="LDT114" s="261"/>
      <c r="LDU114" s="265"/>
      <c r="LDV114" s="266"/>
      <c r="LDW114" s="200"/>
      <c r="LDX114" s="266"/>
      <c r="LDY114" s="261"/>
      <c r="LDZ114" s="265"/>
      <c r="LEA114" s="266"/>
      <c r="LEB114" s="200"/>
      <c r="LEC114" s="266"/>
      <c r="LED114" s="261"/>
      <c r="LEE114" s="265"/>
      <c r="LEF114" s="266"/>
      <c r="LEG114" s="200"/>
      <c r="LEH114" s="266"/>
      <c r="LEI114" s="261"/>
      <c r="LEJ114" s="265"/>
      <c r="LEK114" s="266"/>
      <c r="LEL114" s="200"/>
      <c r="LEM114" s="266"/>
      <c r="LEN114" s="261"/>
      <c r="LEO114" s="265"/>
      <c r="LEP114" s="266"/>
      <c r="LEQ114" s="200"/>
      <c r="LER114" s="266"/>
      <c r="LES114" s="261"/>
      <c r="LET114" s="265"/>
      <c r="LEU114" s="266"/>
      <c r="LEV114" s="200"/>
      <c r="LEW114" s="266"/>
      <c r="LEX114" s="261"/>
      <c r="LEY114" s="265"/>
      <c r="LEZ114" s="266"/>
      <c r="LFA114" s="200"/>
      <c r="LFB114" s="266"/>
      <c r="LFC114" s="261"/>
      <c r="LFD114" s="265"/>
      <c r="LFE114" s="266"/>
      <c r="LFF114" s="200"/>
      <c r="LFG114" s="266"/>
      <c r="LFH114" s="261"/>
      <c r="LFI114" s="265"/>
      <c r="LFJ114" s="266"/>
      <c r="LFK114" s="200"/>
      <c r="LFL114" s="266"/>
      <c r="LFM114" s="261"/>
      <c r="LFN114" s="265"/>
      <c r="LFO114" s="266"/>
      <c r="LFP114" s="200"/>
      <c r="LFQ114" s="266"/>
      <c r="LFR114" s="261"/>
      <c r="LFS114" s="265"/>
      <c r="LFT114" s="266"/>
      <c r="LFU114" s="200"/>
      <c r="LFV114" s="266"/>
      <c r="LFW114" s="261"/>
      <c r="LFX114" s="265"/>
      <c r="LFY114" s="266"/>
      <c r="LFZ114" s="200"/>
      <c r="LGA114" s="266"/>
      <c r="LGB114" s="261"/>
      <c r="LGC114" s="265"/>
      <c r="LGD114" s="266"/>
      <c r="LGE114" s="200"/>
      <c r="LGF114" s="266"/>
      <c r="LGG114" s="261"/>
      <c r="LGH114" s="265"/>
      <c r="LGI114" s="266"/>
      <c r="LGJ114" s="200"/>
      <c r="LGK114" s="266"/>
      <c r="LGL114" s="261"/>
      <c r="LGM114" s="265"/>
      <c r="LGN114" s="266"/>
      <c r="LGO114" s="200"/>
      <c r="LGP114" s="266"/>
      <c r="LGQ114" s="261"/>
      <c r="LGR114" s="265"/>
      <c r="LGS114" s="266"/>
      <c r="LGT114" s="200"/>
      <c r="LGU114" s="266"/>
      <c r="LGV114" s="261"/>
      <c r="LGW114" s="265"/>
      <c r="LGX114" s="266"/>
      <c r="LGY114" s="200"/>
      <c r="LGZ114" s="266"/>
      <c r="LHA114" s="261"/>
      <c r="LHB114" s="265"/>
      <c r="LHC114" s="266"/>
      <c r="LHD114" s="200"/>
      <c r="LHE114" s="266"/>
      <c r="LHF114" s="261"/>
      <c r="LHG114" s="265"/>
      <c r="LHH114" s="266"/>
      <c r="LHI114" s="200"/>
      <c r="LHJ114" s="266"/>
      <c r="LHK114" s="261"/>
      <c r="LHL114" s="265"/>
      <c r="LHM114" s="266"/>
      <c r="LHN114" s="200"/>
      <c r="LHO114" s="266"/>
      <c r="LHP114" s="261"/>
      <c r="LHQ114" s="265"/>
      <c r="LHR114" s="266"/>
      <c r="LHS114" s="200"/>
      <c r="LHT114" s="266"/>
      <c r="LHU114" s="261"/>
      <c r="LHV114" s="265"/>
      <c r="LHW114" s="266"/>
      <c r="LHX114" s="200"/>
      <c r="LHY114" s="266"/>
      <c r="LHZ114" s="261"/>
      <c r="LIA114" s="265"/>
      <c r="LIB114" s="266"/>
      <c r="LIC114" s="200"/>
      <c r="LID114" s="266"/>
      <c r="LIE114" s="261"/>
      <c r="LIF114" s="265"/>
      <c r="LIG114" s="266"/>
      <c r="LIH114" s="200"/>
      <c r="LII114" s="266"/>
      <c r="LIJ114" s="261"/>
      <c r="LIK114" s="265"/>
      <c r="LIL114" s="266"/>
      <c r="LIM114" s="200"/>
      <c r="LIN114" s="266"/>
      <c r="LIO114" s="261"/>
      <c r="LIP114" s="265"/>
      <c r="LIQ114" s="266"/>
      <c r="LIR114" s="200"/>
      <c r="LIS114" s="266"/>
      <c r="LIT114" s="261"/>
      <c r="LIU114" s="265"/>
      <c r="LIV114" s="266"/>
      <c r="LIW114" s="200"/>
      <c r="LIX114" s="266"/>
      <c r="LIY114" s="261"/>
      <c r="LIZ114" s="265"/>
      <c r="LJA114" s="266"/>
      <c r="LJB114" s="200"/>
      <c r="LJC114" s="266"/>
      <c r="LJD114" s="261"/>
      <c r="LJE114" s="265"/>
      <c r="LJF114" s="266"/>
      <c r="LJG114" s="200"/>
      <c r="LJH114" s="266"/>
      <c r="LJI114" s="261"/>
      <c r="LJJ114" s="265"/>
      <c r="LJK114" s="266"/>
      <c r="LJL114" s="200"/>
      <c r="LJM114" s="266"/>
      <c r="LJN114" s="261"/>
      <c r="LJO114" s="265"/>
      <c r="LJP114" s="266"/>
      <c r="LJQ114" s="200"/>
      <c r="LJR114" s="266"/>
      <c r="LJS114" s="261"/>
      <c r="LJT114" s="265"/>
      <c r="LJU114" s="266"/>
      <c r="LJV114" s="200"/>
      <c r="LJW114" s="266"/>
      <c r="LJX114" s="261"/>
      <c r="LJY114" s="265"/>
      <c r="LJZ114" s="266"/>
      <c r="LKA114" s="200"/>
      <c r="LKB114" s="266"/>
      <c r="LKC114" s="261"/>
      <c r="LKD114" s="265"/>
      <c r="LKE114" s="266"/>
      <c r="LKF114" s="200"/>
      <c r="LKG114" s="266"/>
      <c r="LKH114" s="261"/>
      <c r="LKI114" s="265"/>
      <c r="LKJ114" s="266"/>
      <c r="LKK114" s="200"/>
      <c r="LKL114" s="266"/>
      <c r="LKM114" s="261"/>
      <c r="LKN114" s="265"/>
      <c r="LKO114" s="266"/>
      <c r="LKP114" s="200"/>
      <c r="LKQ114" s="266"/>
      <c r="LKR114" s="261"/>
      <c r="LKS114" s="265"/>
      <c r="LKT114" s="266"/>
      <c r="LKU114" s="200"/>
      <c r="LKV114" s="266"/>
      <c r="LKW114" s="261"/>
      <c r="LKX114" s="265"/>
      <c r="LKY114" s="266"/>
      <c r="LKZ114" s="200"/>
      <c r="LLA114" s="266"/>
      <c r="LLB114" s="261"/>
      <c r="LLC114" s="265"/>
      <c r="LLD114" s="266"/>
      <c r="LLE114" s="200"/>
      <c r="LLF114" s="266"/>
      <c r="LLG114" s="261"/>
      <c r="LLH114" s="265"/>
      <c r="LLI114" s="266"/>
      <c r="LLJ114" s="200"/>
      <c r="LLK114" s="266"/>
      <c r="LLL114" s="261"/>
      <c r="LLM114" s="265"/>
      <c r="LLN114" s="266"/>
      <c r="LLO114" s="200"/>
      <c r="LLP114" s="266"/>
      <c r="LLQ114" s="261"/>
      <c r="LLR114" s="265"/>
      <c r="LLS114" s="266"/>
      <c r="LLT114" s="200"/>
      <c r="LLU114" s="266"/>
      <c r="LLV114" s="261"/>
      <c r="LLW114" s="265"/>
      <c r="LLX114" s="266"/>
      <c r="LLY114" s="200"/>
      <c r="LLZ114" s="266"/>
      <c r="LMA114" s="261"/>
      <c r="LMB114" s="265"/>
      <c r="LMC114" s="266"/>
      <c r="LMD114" s="200"/>
      <c r="LME114" s="266"/>
      <c r="LMF114" s="261"/>
      <c r="LMG114" s="265"/>
      <c r="LMH114" s="266"/>
      <c r="LMI114" s="200"/>
      <c r="LMJ114" s="266"/>
      <c r="LMK114" s="261"/>
      <c r="LML114" s="265"/>
      <c r="LMM114" s="266"/>
      <c r="LMN114" s="200"/>
      <c r="LMO114" s="266"/>
      <c r="LMP114" s="261"/>
      <c r="LMQ114" s="265"/>
      <c r="LMR114" s="266"/>
      <c r="LMS114" s="200"/>
      <c r="LMT114" s="266"/>
      <c r="LMU114" s="261"/>
      <c r="LMV114" s="265"/>
      <c r="LMW114" s="266"/>
      <c r="LMX114" s="200"/>
      <c r="LMY114" s="266"/>
      <c r="LMZ114" s="261"/>
      <c r="LNA114" s="265"/>
      <c r="LNB114" s="266"/>
      <c r="LNC114" s="200"/>
      <c r="LND114" s="266"/>
      <c r="LNE114" s="261"/>
      <c r="LNF114" s="265"/>
      <c r="LNG114" s="266"/>
      <c r="LNH114" s="200"/>
      <c r="LNI114" s="266"/>
      <c r="LNJ114" s="261"/>
      <c r="LNK114" s="265"/>
      <c r="LNL114" s="266"/>
      <c r="LNM114" s="200"/>
      <c r="LNN114" s="266"/>
      <c r="LNO114" s="261"/>
      <c r="LNP114" s="265"/>
      <c r="LNQ114" s="266"/>
      <c r="LNR114" s="200"/>
      <c r="LNS114" s="266"/>
      <c r="LNT114" s="261"/>
      <c r="LNU114" s="265"/>
      <c r="LNV114" s="266"/>
      <c r="LNW114" s="200"/>
      <c r="LNX114" s="266"/>
      <c r="LNY114" s="261"/>
      <c r="LNZ114" s="265"/>
      <c r="LOA114" s="266"/>
      <c r="LOB114" s="200"/>
      <c r="LOC114" s="266"/>
      <c r="LOD114" s="261"/>
      <c r="LOE114" s="265"/>
      <c r="LOF114" s="266"/>
      <c r="LOG114" s="200"/>
      <c r="LOH114" s="266"/>
      <c r="LOI114" s="261"/>
      <c r="LOJ114" s="265"/>
      <c r="LOK114" s="266"/>
      <c r="LOL114" s="200"/>
      <c r="LOM114" s="266"/>
      <c r="LON114" s="261"/>
      <c r="LOO114" s="265"/>
      <c r="LOP114" s="266"/>
      <c r="LOQ114" s="200"/>
      <c r="LOR114" s="266"/>
      <c r="LOS114" s="261"/>
      <c r="LOT114" s="265"/>
      <c r="LOU114" s="266"/>
      <c r="LOV114" s="200"/>
      <c r="LOW114" s="266"/>
      <c r="LOX114" s="261"/>
      <c r="LOY114" s="265"/>
      <c r="LOZ114" s="266"/>
      <c r="LPA114" s="200"/>
      <c r="LPB114" s="266"/>
      <c r="LPC114" s="261"/>
      <c r="LPD114" s="265"/>
      <c r="LPE114" s="266"/>
      <c r="LPF114" s="200"/>
      <c r="LPG114" s="266"/>
      <c r="LPH114" s="261"/>
      <c r="LPI114" s="265"/>
      <c r="LPJ114" s="266"/>
      <c r="LPK114" s="200"/>
      <c r="LPL114" s="266"/>
      <c r="LPM114" s="261"/>
      <c r="LPN114" s="265"/>
      <c r="LPO114" s="266"/>
      <c r="LPP114" s="200"/>
      <c r="LPQ114" s="266"/>
      <c r="LPR114" s="261"/>
      <c r="LPS114" s="265"/>
      <c r="LPT114" s="266"/>
      <c r="LPU114" s="200"/>
      <c r="LPV114" s="266"/>
      <c r="LPW114" s="261"/>
      <c r="LPX114" s="265"/>
      <c r="LPY114" s="266"/>
      <c r="LPZ114" s="200"/>
      <c r="LQA114" s="266"/>
      <c r="LQB114" s="261"/>
      <c r="LQC114" s="265"/>
      <c r="LQD114" s="266"/>
      <c r="LQE114" s="200"/>
      <c r="LQF114" s="266"/>
      <c r="LQG114" s="261"/>
      <c r="LQH114" s="265"/>
      <c r="LQI114" s="266"/>
      <c r="LQJ114" s="200"/>
      <c r="LQK114" s="266"/>
      <c r="LQL114" s="261"/>
      <c r="LQM114" s="265"/>
      <c r="LQN114" s="266"/>
      <c r="LQO114" s="200"/>
      <c r="LQP114" s="266"/>
      <c r="LQQ114" s="261"/>
      <c r="LQR114" s="265"/>
      <c r="LQS114" s="266"/>
      <c r="LQT114" s="200"/>
      <c r="LQU114" s="266"/>
      <c r="LQV114" s="261"/>
      <c r="LQW114" s="265"/>
      <c r="LQX114" s="266"/>
      <c r="LQY114" s="200"/>
      <c r="LQZ114" s="266"/>
      <c r="LRA114" s="261"/>
      <c r="LRB114" s="265"/>
      <c r="LRC114" s="266"/>
      <c r="LRD114" s="200"/>
      <c r="LRE114" s="266"/>
      <c r="LRF114" s="261"/>
      <c r="LRG114" s="265"/>
      <c r="LRH114" s="266"/>
      <c r="LRI114" s="200"/>
      <c r="LRJ114" s="266"/>
      <c r="LRK114" s="261"/>
      <c r="LRL114" s="265"/>
      <c r="LRM114" s="266"/>
      <c r="LRN114" s="200"/>
      <c r="LRO114" s="266"/>
      <c r="LRP114" s="261"/>
      <c r="LRQ114" s="265"/>
      <c r="LRR114" s="266"/>
      <c r="LRS114" s="200"/>
      <c r="LRT114" s="266"/>
      <c r="LRU114" s="261"/>
      <c r="LRV114" s="265"/>
      <c r="LRW114" s="266"/>
      <c r="LRX114" s="200"/>
      <c r="LRY114" s="266"/>
      <c r="LRZ114" s="261"/>
      <c r="LSA114" s="265"/>
      <c r="LSB114" s="266"/>
      <c r="LSC114" s="200"/>
      <c r="LSD114" s="266"/>
      <c r="LSE114" s="261"/>
      <c r="LSF114" s="265"/>
      <c r="LSG114" s="266"/>
      <c r="LSH114" s="200"/>
      <c r="LSI114" s="266"/>
      <c r="LSJ114" s="261"/>
      <c r="LSK114" s="265"/>
      <c r="LSL114" s="266"/>
      <c r="LSM114" s="200"/>
      <c r="LSN114" s="266"/>
      <c r="LSO114" s="261"/>
      <c r="LSP114" s="265"/>
      <c r="LSQ114" s="266"/>
      <c r="LSR114" s="200"/>
      <c r="LSS114" s="266"/>
      <c r="LST114" s="261"/>
      <c r="LSU114" s="265"/>
      <c r="LSV114" s="266"/>
      <c r="LSW114" s="200"/>
      <c r="LSX114" s="266"/>
      <c r="LSY114" s="261"/>
      <c r="LSZ114" s="265"/>
      <c r="LTA114" s="266"/>
      <c r="LTB114" s="200"/>
      <c r="LTC114" s="266"/>
      <c r="LTD114" s="261"/>
      <c r="LTE114" s="265"/>
      <c r="LTF114" s="266"/>
      <c r="LTG114" s="200"/>
      <c r="LTH114" s="266"/>
      <c r="LTI114" s="261"/>
      <c r="LTJ114" s="265"/>
      <c r="LTK114" s="266"/>
      <c r="LTL114" s="200"/>
      <c r="LTM114" s="266"/>
      <c r="LTN114" s="261"/>
      <c r="LTO114" s="265"/>
      <c r="LTP114" s="266"/>
      <c r="LTQ114" s="200"/>
      <c r="LTR114" s="266"/>
      <c r="LTS114" s="261"/>
      <c r="LTT114" s="265"/>
      <c r="LTU114" s="266"/>
      <c r="LTV114" s="200"/>
      <c r="LTW114" s="266"/>
      <c r="LTX114" s="261"/>
      <c r="LTY114" s="265"/>
      <c r="LTZ114" s="266"/>
      <c r="LUA114" s="200"/>
      <c r="LUB114" s="266"/>
      <c r="LUC114" s="261"/>
      <c r="LUD114" s="265"/>
      <c r="LUE114" s="266"/>
      <c r="LUF114" s="200"/>
      <c r="LUG114" s="266"/>
      <c r="LUH114" s="261"/>
      <c r="LUI114" s="265"/>
      <c r="LUJ114" s="266"/>
      <c r="LUK114" s="200"/>
      <c r="LUL114" s="266"/>
      <c r="LUM114" s="261"/>
      <c r="LUN114" s="265"/>
      <c r="LUO114" s="266"/>
      <c r="LUP114" s="200"/>
      <c r="LUQ114" s="266"/>
      <c r="LUR114" s="261"/>
      <c r="LUS114" s="265"/>
      <c r="LUT114" s="266"/>
      <c r="LUU114" s="200"/>
      <c r="LUV114" s="266"/>
      <c r="LUW114" s="261"/>
      <c r="LUX114" s="265"/>
      <c r="LUY114" s="266"/>
      <c r="LUZ114" s="200"/>
      <c r="LVA114" s="266"/>
      <c r="LVB114" s="261"/>
      <c r="LVC114" s="265"/>
      <c r="LVD114" s="266"/>
      <c r="LVE114" s="200"/>
      <c r="LVF114" s="266"/>
      <c r="LVG114" s="261"/>
      <c r="LVH114" s="265"/>
      <c r="LVI114" s="266"/>
      <c r="LVJ114" s="200"/>
      <c r="LVK114" s="266"/>
      <c r="LVL114" s="261"/>
      <c r="LVM114" s="265"/>
      <c r="LVN114" s="266"/>
      <c r="LVO114" s="200"/>
      <c r="LVP114" s="266"/>
      <c r="LVQ114" s="261"/>
      <c r="LVR114" s="265"/>
      <c r="LVS114" s="266"/>
      <c r="LVT114" s="200"/>
      <c r="LVU114" s="266"/>
      <c r="LVV114" s="261"/>
      <c r="LVW114" s="265"/>
      <c r="LVX114" s="266"/>
      <c r="LVY114" s="200"/>
      <c r="LVZ114" s="266"/>
      <c r="LWA114" s="261"/>
      <c r="LWB114" s="265"/>
      <c r="LWC114" s="266"/>
      <c r="LWD114" s="200"/>
      <c r="LWE114" s="266"/>
      <c r="LWF114" s="261"/>
      <c r="LWG114" s="265"/>
      <c r="LWH114" s="266"/>
      <c r="LWI114" s="200"/>
      <c r="LWJ114" s="266"/>
      <c r="LWK114" s="261"/>
      <c r="LWL114" s="265"/>
      <c r="LWM114" s="266"/>
      <c r="LWN114" s="200"/>
      <c r="LWO114" s="266"/>
      <c r="LWP114" s="261"/>
      <c r="LWQ114" s="265"/>
      <c r="LWR114" s="266"/>
      <c r="LWS114" s="200"/>
      <c r="LWT114" s="266"/>
      <c r="LWU114" s="261"/>
      <c r="LWV114" s="265"/>
      <c r="LWW114" s="266"/>
      <c r="LWX114" s="200"/>
      <c r="LWY114" s="266"/>
      <c r="LWZ114" s="261"/>
      <c r="LXA114" s="265"/>
      <c r="LXB114" s="266"/>
      <c r="LXC114" s="200"/>
      <c r="LXD114" s="266"/>
      <c r="LXE114" s="261"/>
      <c r="LXF114" s="265"/>
      <c r="LXG114" s="266"/>
      <c r="LXH114" s="200"/>
      <c r="LXI114" s="266"/>
      <c r="LXJ114" s="261"/>
      <c r="LXK114" s="265"/>
      <c r="LXL114" s="266"/>
      <c r="LXM114" s="200"/>
      <c r="LXN114" s="266"/>
      <c r="LXO114" s="261"/>
      <c r="LXP114" s="265"/>
      <c r="LXQ114" s="266"/>
      <c r="LXR114" s="200"/>
      <c r="LXS114" s="266"/>
      <c r="LXT114" s="261"/>
      <c r="LXU114" s="265"/>
      <c r="LXV114" s="266"/>
      <c r="LXW114" s="200"/>
      <c r="LXX114" s="266"/>
      <c r="LXY114" s="261"/>
      <c r="LXZ114" s="265"/>
      <c r="LYA114" s="266"/>
      <c r="LYB114" s="200"/>
      <c r="LYC114" s="266"/>
      <c r="LYD114" s="261"/>
      <c r="LYE114" s="265"/>
      <c r="LYF114" s="266"/>
      <c r="LYG114" s="200"/>
      <c r="LYH114" s="266"/>
      <c r="LYI114" s="261"/>
      <c r="LYJ114" s="265"/>
      <c r="LYK114" s="266"/>
      <c r="LYL114" s="200"/>
      <c r="LYM114" s="266"/>
      <c r="LYN114" s="261"/>
      <c r="LYO114" s="265"/>
      <c r="LYP114" s="266"/>
      <c r="LYQ114" s="200"/>
      <c r="LYR114" s="266"/>
      <c r="LYS114" s="261"/>
      <c r="LYT114" s="265"/>
      <c r="LYU114" s="266"/>
      <c r="LYV114" s="200"/>
      <c r="LYW114" s="266"/>
      <c r="LYX114" s="261"/>
      <c r="LYY114" s="265"/>
      <c r="LYZ114" s="266"/>
      <c r="LZA114" s="200"/>
      <c r="LZB114" s="266"/>
      <c r="LZC114" s="261"/>
      <c r="LZD114" s="265"/>
      <c r="LZE114" s="266"/>
      <c r="LZF114" s="200"/>
      <c r="LZG114" s="266"/>
      <c r="LZH114" s="261"/>
      <c r="LZI114" s="265"/>
      <c r="LZJ114" s="266"/>
      <c r="LZK114" s="200"/>
      <c r="LZL114" s="266"/>
      <c r="LZM114" s="261"/>
      <c r="LZN114" s="265"/>
      <c r="LZO114" s="266"/>
      <c r="LZP114" s="200"/>
      <c r="LZQ114" s="266"/>
      <c r="LZR114" s="261"/>
      <c r="LZS114" s="265"/>
      <c r="LZT114" s="266"/>
      <c r="LZU114" s="200"/>
      <c r="LZV114" s="266"/>
      <c r="LZW114" s="261"/>
      <c r="LZX114" s="265"/>
      <c r="LZY114" s="266"/>
      <c r="LZZ114" s="200"/>
      <c r="MAA114" s="266"/>
      <c r="MAB114" s="261"/>
      <c r="MAC114" s="265"/>
      <c r="MAD114" s="266"/>
      <c r="MAE114" s="200"/>
      <c r="MAF114" s="266"/>
      <c r="MAG114" s="261"/>
      <c r="MAH114" s="265"/>
      <c r="MAI114" s="266"/>
      <c r="MAJ114" s="200"/>
      <c r="MAK114" s="266"/>
      <c r="MAL114" s="261"/>
      <c r="MAM114" s="265"/>
      <c r="MAN114" s="266"/>
      <c r="MAO114" s="200"/>
      <c r="MAP114" s="266"/>
      <c r="MAQ114" s="261"/>
      <c r="MAR114" s="265"/>
      <c r="MAS114" s="266"/>
      <c r="MAT114" s="200"/>
      <c r="MAU114" s="266"/>
      <c r="MAV114" s="261"/>
      <c r="MAW114" s="265"/>
      <c r="MAX114" s="266"/>
      <c r="MAY114" s="200"/>
      <c r="MAZ114" s="266"/>
      <c r="MBA114" s="261"/>
      <c r="MBB114" s="265"/>
      <c r="MBC114" s="266"/>
      <c r="MBD114" s="200"/>
      <c r="MBE114" s="266"/>
      <c r="MBF114" s="261"/>
      <c r="MBG114" s="265"/>
      <c r="MBH114" s="266"/>
      <c r="MBI114" s="200"/>
      <c r="MBJ114" s="266"/>
      <c r="MBK114" s="261"/>
      <c r="MBL114" s="265"/>
      <c r="MBM114" s="266"/>
      <c r="MBN114" s="200"/>
      <c r="MBO114" s="266"/>
      <c r="MBP114" s="261"/>
      <c r="MBQ114" s="265"/>
      <c r="MBR114" s="266"/>
      <c r="MBS114" s="200"/>
      <c r="MBT114" s="266"/>
      <c r="MBU114" s="261"/>
      <c r="MBV114" s="265"/>
      <c r="MBW114" s="266"/>
      <c r="MBX114" s="200"/>
      <c r="MBY114" s="266"/>
      <c r="MBZ114" s="261"/>
      <c r="MCA114" s="265"/>
      <c r="MCB114" s="266"/>
      <c r="MCC114" s="200"/>
      <c r="MCD114" s="266"/>
      <c r="MCE114" s="261"/>
      <c r="MCF114" s="265"/>
      <c r="MCG114" s="266"/>
      <c r="MCH114" s="200"/>
      <c r="MCI114" s="266"/>
      <c r="MCJ114" s="261"/>
      <c r="MCK114" s="265"/>
      <c r="MCL114" s="266"/>
      <c r="MCM114" s="200"/>
      <c r="MCN114" s="266"/>
      <c r="MCO114" s="261"/>
      <c r="MCP114" s="265"/>
      <c r="MCQ114" s="266"/>
      <c r="MCR114" s="200"/>
      <c r="MCS114" s="266"/>
      <c r="MCT114" s="261"/>
      <c r="MCU114" s="265"/>
      <c r="MCV114" s="266"/>
      <c r="MCW114" s="200"/>
      <c r="MCX114" s="266"/>
      <c r="MCY114" s="261"/>
      <c r="MCZ114" s="265"/>
      <c r="MDA114" s="266"/>
      <c r="MDB114" s="200"/>
      <c r="MDC114" s="266"/>
      <c r="MDD114" s="261"/>
      <c r="MDE114" s="265"/>
      <c r="MDF114" s="266"/>
      <c r="MDG114" s="200"/>
      <c r="MDH114" s="266"/>
      <c r="MDI114" s="261"/>
      <c r="MDJ114" s="265"/>
      <c r="MDK114" s="266"/>
      <c r="MDL114" s="200"/>
      <c r="MDM114" s="266"/>
      <c r="MDN114" s="261"/>
      <c r="MDO114" s="265"/>
      <c r="MDP114" s="266"/>
      <c r="MDQ114" s="200"/>
      <c r="MDR114" s="266"/>
      <c r="MDS114" s="261"/>
      <c r="MDT114" s="265"/>
      <c r="MDU114" s="266"/>
      <c r="MDV114" s="200"/>
      <c r="MDW114" s="266"/>
      <c r="MDX114" s="261"/>
      <c r="MDY114" s="265"/>
      <c r="MDZ114" s="266"/>
      <c r="MEA114" s="200"/>
      <c r="MEB114" s="266"/>
      <c r="MEC114" s="261"/>
      <c r="MED114" s="265"/>
      <c r="MEE114" s="266"/>
      <c r="MEF114" s="200"/>
      <c r="MEG114" s="266"/>
      <c r="MEH114" s="261"/>
      <c r="MEI114" s="265"/>
      <c r="MEJ114" s="266"/>
      <c r="MEK114" s="200"/>
      <c r="MEL114" s="266"/>
      <c r="MEM114" s="261"/>
      <c r="MEN114" s="265"/>
      <c r="MEO114" s="266"/>
      <c r="MEP114" s="200"/>
      <c r="MEQ114" s="266"/>
      <c r="MER114" s="261"/>
      <c r="MES114" s="265"/>
      <c r="MET114" s="266"/>
      <c r="MEU114" s="200"/>
      <c r="MEV114" s="266"/>
      <c r="MEW114" s="261"/>
      <c r="MEX114" s="265"/>
      <c r="MEY114" s="266"/>
      <c r="MEZ114" s="200"/>
      <c r="MFA114" s="266"/>
      <c r="MFB114" s="261"/>
      <c r="MFC114" s="265"/>
      <c r="MFD114" s="266"/>
      <c r="MFE114" s="200"/>
      <c r="MFF114" s="266"/>
      <c r="MFG114" s="261"/>
      <c r="MFH114" s="265"/>
      <c r="MFI114" s="266"/>
      <c r="MFJ114" s="200"/>
      <c r="MFK114" s="266"/>
      <c r="MFL114" s="261"/>
      <c r="MFM114" s="265"/>
      <c r="MFN114" s="266"/>
      <c r="MFO114" s="200"/>
      <c r="MFP114" s="266"/>
      <c r="MFQ114" s="261"/>
      <c r="MFR114" s="265"/>
      <c r="MFS114" s="266"/>
      <c r="MFT114" s="200"/>
      <c r="MFU114" s="266"/>
      <c r="MFV114" s="261"/>
      <c r="MFW114" s="265"/>
      <c r="MFX114" s="266"/>
      <c r="MFY114" s="200"/>
      <c r="MFZ114" s="266"/>
      <c r="MGA114" s="261"/>
      <c r="MGB114" s="265"/>
      <c r="MGC114" s="266"/>
      <c r="MGD114" s="200"/>
      <c r="MGE114" s="266"/>
      <c r="MGF114" s="261"/>
      <c r="MGG114" s="265"/>
      <c r="MGH114" s="266"/>
      <c r="MGI114" s="200"/>
      <c r="MGJ114" s="266"/>
      <c r="MGK114" s="261"/>
      <c r="MGL114" s="265"/>
      <c r="MGM114" s="266"/>
      <c r="MGN114" s="200"/>
      <c r="MGO114" s="266"/>
      <c r="MGP114" s="261"/>
      <c r="MGQ114" s="265"/>
      <c r="MGR114" s="266"/>
      <c r="MGS114" s="200"/>
      <c r="MGT114" s="266"/>
      <c r="MGU114" s="261"/>
      <c r="MGV114" s="265"/>
      <c r="MGW114" s="266"/>
      <c r="MGX114" s="200"/>
      <c r="MGY114" s="266"/>
      <c r="MGZ114" s="261"/>
      <c r="MHA114" s="265"/>
      <c r="MHB114" s="266"/>
      <c r="MHC114" s="200"/>
      <c r="MHD114" s="266"/>
      <c r="MHE114" s="261"/>
      <c r="MHF114" s="265"/>
      <c r="MHG114" s="266"/>
      <c r="MHH114" s="200"/>
      <c r="MHI114" s="266"/>
      <c r="MHJ114" s="261"/>
      <c r="MHK114" s="265"/>
      <c r="MHL114" s="266"/>
      <c r="MHM114" s="200"/>
      <c r="MHN114" s="266"/>
      <c r="MHO114" s="261"/>
      <c r="MHP114" s="265"/>
      <c r="MHQ114" s="266"/>
      <c r="MHR114" s="200"/>
      <c r="MHS114" s="266"/>
      <c r="MHT114" s="261"/>
      <c r="MHU114" s="265"/>
      <c r="MHV114" s="266"/>
      <c r="MHW114" s="200"/>
      <c r="MHX114" s="266"/>
      <c r="MHY114" s="261"/>
      <c r="MHZ114" s="265"/>
      <c r="MIA114" s="266"/>
      <c r="MIB114" s="200"/>
      <c r="MIC114" s="266"/>
      <c r="MID114" s="261"/>
      <c r="MIE114" s="265"/>
      <c r="MIF114" s="266"/>
      <c r="MIG114" s="200"/>
      <c r="MIH114" s="266"/>
      <c r="MII114" s="261"/>
      <c r="MIJ114" s="265"/>
      <c r="MIK114" s="266"/>
      <c r="MIL114" s="200"/>
      <c r="MIM114" s="266"/>
      <c r="MIN114" s="261"/>
      <c r="MIO114" s="265"/>
      <c r="MIP114" s="266"/>
      <c r="MIQ114" s="200"/>
      <c r="MIR114" s="266"/>
      <c r="MIS114" s="261"/>
      <c r="MIT114" s="265"/>
      <c r="MIU114" s="266"/>
      <c r="MIV114" s="200"/>
      <c r="MIW114" s="266"/>
      <c r="MIX114" s="261"/>
      <c r="MIY114" s="265"/>
      <c r="MIZ114" s="266"/>
      <c r="MJA114" s="200"/>
      <c r="MJB114" s="266"/>
      <c r="MJC114" s="261"/>
      <c r="MJD114" s="265"/>
      <c r="MJE114" s="266"/>
      <c r="MJF114" s="200"/>
      <c r="MJG114" s="266"/>
      <c r="MJH114" s="261"/>
      <c r="MJI114" s="265"/>
      <c r="MJJ114" s="266"/>
      <c r="MJK114" s="200"/>
      <c r="MJL114" s="266"/>
      <c r="MJM114" s="261"/>
      <c r="MJN114" s="265"/>
      <c r="MJO114" s="266"/>
      <c r="MJP114" s="200"/>
      <c r="MJQ114" s="266"/>
      <c r="MJR114" s="261"/>
      <c r="MJS114" s="265"/>
      <c r="MJT114" s="266"/>
      <c r="MJU114" s="200"/>
      <c r="MJV114" s="266"/>
      <c r="MJW114" s="261"/>
      <c r="MJX114" s="265"/>
      <c r="MJY114" s="266"/>
      <c r="MJZ114" s="200"/>
      <c r="MKA114" s="266"/>
      <c r="MKB114" s="261"/>
      <c r="MKC114" s="265"/>
      <c r="MKD114" s="266"/>
      <c r="MKE114" s="200"/>
      <c r="MKF114" s="266"/>
      <c r="MKG114" s="261"/>
      <c r="MKH114" s="265"/>
      <c r="MKI114" s="266"/>
      <c r="MKJ114" s="200"/>
      <c r="MKK114" s="266"/>
      <c r="MKL114" s="261"/>
      <c r="MKM114" s="265"/>
      <c r="MKN114" s="266"/>
      <c r="MKO114" s="200"/>
      <c r="MKP114" s="266"/>
      <c r="MKQ114" s="261"/>
      <c r="MKR114" s="265"/>
      <c r="MKS114" s="266"/>
      <c r="MKT114" s="200"/>
      <c r="MKU114" s="266"/>
      <c r="MKV114" s="261"/>
      <c r="MKW114" s="265"/>
      <c r="MKX114" s="266"/>
      <c r="MKY114" s="200"/>
      <c r="MKZ114" s="266"/>
      <c r="MLA114" s="261"/>
      <c r="MLB114" s="265"/>
      <c r="MLC114" s="266"/>
      <c r="MLD114" s="200"/>
      <c r="MLE114" s="266"/>
      <c r="MLF114" s="261"/>
      <c r="MLG114" s="265"/>
      <c r="MLH114" s="266"/>
      <c r="MLI114" s="200"/>
      <c r="MLJ114" s="266"/>
      <c r="MLK114" s="261"/>
      <c r="MLL114" s="265"/>
      <c r="MLM114" s="266"/>
      <c r="MLN114" s="200"/>
      <c r="MLO114" s="266"/>
      <c r="MLP114" s="261"/>
      <c r="MLQ114" s="265"/>
      <c r="MLR114" s="266"/>
      <c r="MLS114" s="200"/>
      <c r="MLT114" s="266"/>
      <c r="MLU114" s="261"/>
      <c r="MLV114" s="265"/>
      <c r="MLW114" s="266"/>
      <c r="MLX114" s="200"/>
      <c r="MLY114" s="266"/>
      <c r="MLZ114" s="261"/>
      <c r="MMA114" s="265"/>
      <c r="MMB114" s="266"/>
      <c r="MMC114" s="200"/>
      <c r="MMD114" s="266"/>
      <c r="MME114" s="261"/>
      <c r="MMF114" s="265"/>
      <c r="MMG114" s="266"/>
      <c r="MMH114" s="200"/>
      <c r="MMI114" s="266"/>
      <c r="MMJ114" s="261"/>
      <c r="MMK114" s="265"/>
      <c r="MML114" s="266"/>
      <c r="MMM114" s="200"/>
      <c r="MMN114" s="266"/>
      <c r="MMO114" s="261"/>
      <c r="MMP114" s="265"/>
      <c r="MMQ114" s="266"/>
      <c r="MMR114" s="200"/>
      <c r="MMS114" s="266"/>
      <c r="MMT114" s="261"/>
      <c r="MMU114" s="265"/>
      <c r="MMV114" s="266"/>
      <c r="MMW114" s="200"/>
      <c r="MMX114" s="266"/>
      <c r="MMY114" s="261"/>
      <c r="MMZ114" s="265"/>
      <c r="MNA114" s="266"/>
      <c r="MNB114" s="200"/>
      <c r="MNC114" s="266"/>
      <c r="MND114" s="261"/>
      <c r="MNE114" s="265"/>
      <c r="MNF114" s="266"/>
      <c r="MNG114" s="200"/>
      <c r="MNH114" s="266"/>
      <c r="MNI114" s="261"/>
      <c r="MNJ114" s="265"/>
      <c r="MNK114" s="266"/>
      <c r="MNL114" s="200"/>
      <c r="MNM114" s="266"/>
      <c r="MNN114" s="261"/>
      <c r="MNO114" s="265"/>
      <c r="MNP114" s="266"/>
      <c r="MNQ114" s="200"/>
      <c r="MNR114" s="266"/>
      <c r="MNS114" s="261"/>
      <c r="MNT114" s="265"/>
      <c r="MNU114" s="266"/>
      <c r="MNV114" s="200"/>
      <c r="MNW114" s="266"/>
      <c r="MNX114" s="261"/>
      <c r="MNY114" s="265"/>
      <c r="MNZ114" s="266"/>
      <c r="MOA114" s="200"/>
      <c r="MOB114" s="266"/>
      <c r="MOC114" s="261"/>
      <c r="MOD114" s="265"/>
      <c r="MOE114" s="266"/>
      <c r="MOF114" s="200"/>
      <c r="MOG114" s="266"/>
      <c r="MOH114" s="261"/>
      <c r="MOI114" s="265"/>
      <c r="MOJ114" s="266"/>
      <c r="MOK114" s="200"/>
      <c r="MOL114" s="266"/>
      <c r="MOM114" s="261"/>
      <c r="MON114" s="265"/>
      <c r="MOO114" s="266"/>
      <c r="MOP114" s="200"/>
      <c r="MOQ114" s="266"/>
      <c r="MOR114" s="261"/>
      <c r="MOS114" s="265"/>
      <c r="MOT114" s="266"/>
      <c r="MOU114" s="200"/>
      <c r="MOV114" s="266"/>
      <c r="MOW114" s="261"/>
      <c r="MOX114" s="265"/>
      <c r="MOY114" s="266"/>
      <c r="MOZ114" s="200"/>
      <c r="MPA114" s="266"/>
      <c r="MPB114" s="261"/>
      <c r="MPC114" s="265"/>
      <c r="MPD114" s="266"/>
      <c r="MPE114" s="200"/>
      <c r="MPF114" s="266"/>
      <c r="MPG114" s="261"/>
      <c r="MPH114" s="265"/>
      <c r="MPI114" s="266"/>
      <c r="MPJ114" s="200"/>
      <c r="MPK114" s="266"/>
      <c r="MPL114" s="261"/>
      <c r="MPM114" s="265"/>
      <c r="MPN114" s="266"/>
      <c r="MPO114" s="200"/>
      <c r="MPP114" s="266"/>
      <c r="MPQ114" s="261"/>
      <c r="MPR114" s="265"/>
      <c r="MPS114" s="266"/>
      <c r="MPT114" s="200"/>
      <c r="MPU114" s="266"/>
      <c r="MPV114" s="261"/>
      <c r="MPW114" s="265"/>
      <c r="MPX114" s="266"/>
      <c r="MPY114" s="200"/>
      <c r="MPZ114" s="266"/>
      <c r="MQA114" s="261"/>
      <c r="MQB114" s="265"/>
      <c r="MQC114" s="266"/>
      <c r="MQD114" s="200"/>
      <c r="MQE114" s="266"/>
      <c r="MQF114" s="261"/>
      <c r="MQG114" s="265"/>
      <c r="MQH114" s="266"/>
      <c r="MQI114" s="200"/>
      <c r="MQJ114" s="266"/>
      <c r="MQK114" s="261"/>
      <c r="MQL114" s="265"/>
      <c r="MQM114" s="266"/>
      <c r="MQN114" s="200"/>
      <c r="MQO114" s="266"/>
      <c r="MQP114" s="261"/>
      <c r="MQQ114" s="265"/>
      <c r="MQR114" s="266"/>
      <c r="MQS114" s="200"/>
      <c r="MQT114" s="266"/>
      <c r="MQU114" s="261"/>
      <c r="MQV114" s="265"/>
      <c r="MQW114" s="266"/>
      <c r="MQX114" s="200"/>
      <c r="MQY114" s="266"/>
      <c r="MQZ114" s="261"/>
      <c r="MRA114" s="265"/>
      <c r="MRB114" s="266"/>
      <c r="MRC114" s="200"/>
      <c r="MRD114" s="266"/>
      <c r="MRE114" s="261"/>
      <c r="MRF114" s="265"/>
      <c r="MRG114" s="266"/>
      <c r="MRH114" s="200"/>
      <c r="MRI114" s="266"/>
      <c r="MRJ114" s="261"/>
      <c r="MRK114" s="265"/>
      <c r="MRL114" s="266"/>
      <c r="MRM114" s="200"/>
      <c r="MRN114" s="266"/>
      <c r="MRO114" s="261"/>
      <c r="MRP114" s="265"/>
      <c r="MRQ114" s="266"/>
      <c r="MRR114" s="200"/>
      <c r="MRS114" s="266"/>
      <c r="MRT114" s="261"/>
      <c r="MRU114" s="265"/>
      <c r="MRV114" s="266"/>
      <c r="MRW114" s="200"/>
      <c r="MRX114" s="266"/>
      <c r="MRY114" s="261"/>
      <c r="MRZ114" s="265"/>
      <c r="MSA114" s="266"/>
      <c r="MSB114" s="200"/>
      <c r="MSC114" s="266"/>
      <c r="MSD114" s="261"/>
      <c r="MSE114" s="265"/>
      <c r="MSF114" s="266"/>
      <c r="MSG114" s="200"/>
      <c r="MSH114" s="266"/>
      <c r="MSI114" s="261"/>
      <c r="MSJ114" s="265"/>
      <c r="MSK114" s="266"/>
      <c r="MSL114" s="200"/>
      <c r="MSM114" s="266"/>
      <c r="MSN114" s="261"/>
      <c r="MSO114" s="265"/>
      <c r="MSP114" s="266"/>
      <c r="MSQ114" s="200"/>
      <c r="MSR114" s="266"/>
      <c r="MSS114" s="261"/>
      <c r="MST114" s="265"/>
      <c r="MSU114" s="266"/>
      <c r="MSV114" s="200"/>
      <c r="MSW114" s="266"/>
      <c r="MSX114" s="261"/>
      <c r="MSY114" s="265"/>
      <c r="MSZ114" s="266"/>
      <c r="MTA114" s="200"/>
      <c r="MTB114" s="266"/>
      <c r="MTC114" s="261"/>
      <c r="MTD114" s="265"/>
      <c r="MTE114" s="266"/>
      <c r="MTF114" s="200"/>
      <c r="MTG114" s="266"/>
      <c r="MTH114" s="261"/>
      <c r="MTI114" s="265"/>
      <c r="MTJ114" s="266"/>
      <c r="MTK114" s="200"/>
      <c r="MTL114" s="266"/>
      <c r="MTM114" s="261"/>
      <c r="MTN114" s="265"/>
      <c r="MTO114" s="266"/>
      <c r="MTP114" s="200"/>
      <c r="MTQ114" s="266"/>
      <c r="MTR114" s="261"/>
      <c r="MTS114" s="265"/>
      <c r="MTT114" s="266"/>
      <c r="MTU114" s="200"/>
      <c r="MTV114" s="266"/>
      <c r="MTW114" s="261"/>
      <c r="MTX114" s="265"/>
      <c r="MTY114" s="266"/>
      <c r="MTZ114" s="200"/>
      <c r="MUA114" s="266"/>
      <c r="MUB114" s="261"/>
      <c r="MUC114" s="265"/>
      <c r="MUD114" s="266"/>
      <c r="MUE114" s="200"/>
      <c r="MUF114" s="266"/>
      <c r="MUG114" s="261"/>
      <c r="MUH114" s="265"/>
      <c r="MUI114" s="266"/>
      <c r="MUJ114" s="200"/>
      <c r="MUK114" s="266"/>
      <c r="MUL114" s="261"/>
      <c r="MUM114" s="265"/>
      <c r="MUN114" s="266"/>
      <c r="MUO114" s="200"/>
      <c r="MUP114" s="266"/>
      <c r="MUQ114" s="261"/>
      <c r="MUR114" s="265"/>
      <c r="MUS114" s="266"/>
      <c r="MUT114" s="200"/>
      <c r="MUU114" s="266"/>
      <c r="MUV114" s="261"/>
      <c r="MUW114" s="265"/>
      <c r="MUX114" s="266"/>
      <c r="MUY114" s="200"/>
      <c r="MUZ114" s="266"/>
      <c r="MVA114" s="261"/>
      <c r="MVB114" s="265"/>
      <c r="MVC114" s="266"/>
      <c r="MVD114" s="200"/>
      <c r="MVE114" s="266"/>
      <c r="MVF114" s="261"/>
      <c r="MVG114" s="265"/>
      <c r="MVH114" s="266"/>
      <c r="MVI114" s="200"/>
      <c r="MVJ114" s="266"/>
      <c r="MVK114" s="261"/>
      <c r="MVL114" s="265"/>
      <c r="MVM114" s="266"/>
      <c r="MVN114" s="200"/>
      <c r="MVO114" s="266"/>
      <c r="MVP114" s="261"/>
      <c r="MVQ114" s="265"/>
      <c r="MVR114" s="266"/>
      <c r="MVS114" s="200"/>
      <c r="MVT114" s="266"/>
      <c r="MVU114" s="261"/>
      <c r="MVV114" s="265"/>
      <c r="MVW114" s="266"/>
      <c r="MVX114" s="200"/>
      <c r="MVY114" s="266"/>
      <c r="MVZ114" s="261"/>
      <c r="MWA114" s="265"/>
      <c r="MWB114" s="266"/>
      <c r="MWC114" s="200"/>
      <c r="MWD114" s="266"/>
      <c r="MWE114" s="261"/>
      <c r="MWF114" s="265"/>
      <c r="MWG114" s="266"/>
      <c r="MWH114" s="200"/>
      <c r="MWI114" s="266"/>
      <c r="MWJ114" s="261"/>
      <c r="MWK114" s="265"/>
      <c r="MWL114" s="266"/>
      <c r="MWM114" s="200"/>
      <c r="MWN114" s="266"/>
      <c r="MWO114" s="261"/>
      <c r="MWP114" s="265"/>
      <c r="MWQ114" s="266"/>
      <c r="MWR114" s="200"/>
      <c r="MWS114" s="266"/>
      <c r="MWT114" s="261"/>
      <c r="MWU114" s="265"/>
      <c r="MWV114" s="266"/>
      <c r="MWW114" s="200"/>
      <c r="MWX114" s="266"/>
      <c r="MWY114" s="261"/>
      <c r="MWZ114" s="265"/>
      <c r="MXA114" s="266"/>
      <c r="MXB114" s="200"/>
      <c r="MXC114" s="266"/>
      <c r="MXD114" s="261"/>
      <c r="MXE114" s="265"/>
      <c r="MXF114" s="266"/>
      <c r="MXG114" s="200"/>
      <c r="MXH114" s="266"/>
      <c r="MXI114" s="261"/>
      <c r="MXJ114" s="265"/>
      <c r="MXK114" s="266"/>
      <c r="MXL114" s="200"/>
      <c r="MXM114" s="266"/>
      <c r="MXN114" s="261"/>
      <c r="MXO114" s="265"/>
      <c r="MXP114" s="266"/>
      <c r="MXQ114" s="200"/>
      <c r="MXR114" s="266"/>
      <c r="MXS114" s="261"/>
      <c r="MXT114" s="265"/>
      <c r="MXU114" s="266"/>
      <c r="MXV114" s="200"/>
      <c r="MXW114" s="266"/>
      <c r="MXX114" s="261"/>
      <c r="MXY114" s="265"/>
      <c r="MXZ114" s="266"/>
      <c r="MYA114" s="200"/>
      <c r="MYB114" s="266"/>
      <c r="MYC114" s="261"/>
      <c r="MYD114" s="265"/>
      <c r="MYE114" s="266"/>
      <c r="MYF114" s="200"/>
      <c r="MYG114" s="266"/>
      <c r="MYH114" s="261"/>
      <c r="MYI114" s="265"/>
      <c r="MYJ114" s="266"/>
      <c r="MYK114" s="200"/>
      <c r="MYL114" s="266"/>
      <c r="MYM114" s="261"/>
      <c r="MYN114" s="265"/>
      <c r="MYO114" s="266"/>
      <c r="MYP114" s="200"/>
      <c r="MYQ114" s="266"/>
      <c r="MYR114" s="261"/>
      <c r="MYS114" s="265"/>
      <c r="MYT114" s="266"/>
      <c r="MYU114" s="200"/>
      <c r="MYV114" s="266"/>
      <c r="MYW114" s="261"/>
      <c r="MYX114" s="265"/>
      <c r="MYY114" s="266"/>
      <c r="MYZ114" s="200"/>
      <c r="MZA114" s="266"/>
      <c r="MZB114" s="261"/>
      <c r="MZC114" s="265"/>
      <c r="MZD114" s="266"/>
      <c r="MZE114" s="200"/>
      <c r="MZF114" s="266"/>
      <c r="MZG114" s="261"/>
      <c r="MZH114" s="265"/>
      <c r="MZI114" s="266"/>
      <c r="MZJ114" s="200"/>
      <c r="MZK114" s="266"/>
      <c r="MZL114" s="261"/>
      <c r="MZM114" s="265"/>
      <c r="MZN114" s="266"/>
      <c r="MZO114" s="200"/>
      <c r="MZP114" s="266"/>
      <c r="MZQ114" s="261"/>
      <c r="MZR114" s="265"/>
      <c r="MZS114" s="266"/>
      <c r="MZT114" s="200"/>
      <c r="MZU114" s="266"/>
      <c r="MZV114" s="261"/>
      <c r="MZW114" s="265"/>
      <c r="MZX114" s="266"/>
      <c r="MZY114" s="200"/>
      <c r="MZZ114" s="266"/>
      <c r="NAA114" s="261"/>
      <c r="NAB114" s="265"/>
      <c r="NAC114" s="266"/>
      <c r="NAD114" s="200"/>
      <c r="NAE114" s="266"/>
      <c r="NAF114" s="261"/>
      <c r="NAG114" s="265"/>
      <c r="NAH114" s="266"/>
      <c r="NAI114" s="200"/>
      <c r="NAJ114" s="266"/>
      <c r="NAK114" s="261"/>
      <c r="NAL114" s="265"/>
      <c r="NAM114" s="266"/>
      <c r="NAN114" s="200"/>
      <c r="NAO114" s="266"/>
      <c r="NAP114" s="261"/>
      <c r="NAQ114" s="265"/>
      <c r="NAR114" s="266"/>
      <c r="NAS114" s="200"/>
      <c r="NAT114" s="266"/>
      <c r="NAU114" s="261"/>
      <c r="NAV114" s="265"/>
      <c r="NAW114" s="266"/>
      <c r="NAX114" s="200"/>
      <c r="NAY114" s="266"/>
      <c r="NAZ114" s="261"/>
      <c r="NBA114" s="265"/>
      <c r="NBB114" s="266"/>
      <c r="NBC114" s="200"/>
      <c r="NBD114" s="266"/>
      <c r="NBE114" s="261"/>
      <c r="NBF114" s="265"/>
      <c r="NBG114" s="266"/>
      <c r="NBH114" s="200"/>
      <c r="NBI114" s="266"/>
      <c r="NBJ114" s="261"/>
      <c r="NBK114" s="265"/>
      <c r="NBL114" s="266"/>
      <c r="NBM114" s="200"/>
      <c r="NBN114" s="266"/>
      <c r="NBO114" s="261"/>
      <c r="NBP114" s="265"/>
      <c r="NBQ114" s="266"/>
      <c r="NBR114" s="200"/>
      <c r="NBS114" s="266"/>
      <c r="NBT114" s="261"/>
      <c r="NBU114" s="265"/>
      <c r="NBV114" s="266"/>
      <c r="NBW114" s="200"/>
      <c r="NBX114" s="266"/>
      <c r="NBY114" s="261"/>
      <c r="NBZ114" s="265"/>
      <c r="NCA114" s="266"/>
      <c r="NCB114" s="200"/>
      <c r="NCC114" s="266"/>
      <c r="NCD114" s="261"/>
      <c r="NCE114" s="265"/>
      <c r="NCF114" s="266"/>
      <c r="NCG114" s="200"/>
      <c r="NCH114" s="266"/>
      <c r="NCI114" s="261"/>
      <c r="NCJ114" s="265"/>
      <c r="NCK114" s="266"/>
      <c r="NCL114" s="200"/>
      <c r="NCM114" s="266"/>
      <c r="NCN114" s="261"/>
      <c r="NCO114" s="265"/>
      <c r="NCP114" s="266"/>
      <c r="NCQ114" s="200"/>
      <c r="NCR114" s="266"/>
      <c r="NCS114" s="261"/>
      <c r="NCT114" s="265"/>
      <c r="NCU114" s="266"/>
      <c r="NCV114" s="200"/>
      <c r="NCW114" s="266"/>
      <c r="NCX114" s="261"/>
      <c r="NCY114" s="265"/>
      <c r="NCZ114" s="266"/>
      <c r="NDA114" s="200"/>
      <c r="NDB114" s="266"/>
      <c r="NDC114" s="261"/>
      <c r="NDD114" s="265"/>
      <c r="NDE114" s="266"/>
      <c r="NDF114" s="200"/>
      <c r="NDG114" s="266"/>
      <c r="NDH114" s="261"/>
      <c r="NDI114" s="265"/>
      <c r="NDJ114" s="266"/>
      <c r="NDK114" s="200"/>
      <c r="NDL114" s="266"/>
      <c r="NDM114" s="261"/>
      <c r="NDN114" s="265"/>
      <c r="NDO114" s="266"/>
      <c r="NDP114" s="200"/>
      <c r="NDQ114" s="266"/>
      <c r="NDR114" s="261"/>
      <c r="NDS114" s="265"/>
      <c r="NDT114" s="266"/>
      <c r="NDU114" s="200"/>
      <c r="NDV114" s="266"/>
      <c r="NDW114" s="261"/>
      <c r="NDX114" s="265"/>
      <c r="NDY114" s="266"/>
      <c r="NDZ114" s="200"/>
      <c r="NEA114" s="266"/>
      <c r="NEB114" s="261"/>
      <c r="NEC114" s="265"/>
      <c r="NED114" s="266"/>
      <c r="NEE114" s="200"/>
      <c r="NEF114" s="266"/>
      <c r="NEG114" s="261"/>
      <c r="NEH114" s="265"/>
      <c r="NEI114" s="266"/>
      <c r="NEJ114" s="200"/>
      <c r="NEK114" s="266"/>
      <c r="NEL114" s="261"/>
      <c r="NEM114" s="265"/>
      <c r="NEN114" s="266"/>
      <c r="NEO114" s="200"/>
      <c r="NEP114" s="266"/>
      <c r="NEQ114" s="261"/>
      <c r="NER114" s="265"/>
      <c r="NES114" s="266"/>
      <c r="NET114" s="200"/>
      <c r="NEU114" s="266"/>
      <c r="NEV114" s="261"/>
      <c r="NEW114" s="265"/>
      <c r="NEX114" s="266"/>
      <c r="NEY114" s="200"/>
      <c r="NEZ114" s="266"/>
      <c r="NFA114" s="261"/>
      <c r="NFB114" s="265"/>
      <c r="NFC114" s="266"/>
      <c r="NFD114" s="200"/>
      <c r="NFE114" s="266"/>
      <c r="NFF114" s="261"/>
      <c r="NFG114" s="265"/>
      <c r="NFH114" s="266"/>
      <c r="NFI114" s="200"/>
      <c r="NFJ114" s="266"/>
      <c r="NFK114" s="261"/>
      <c r="NFL114" s="265"/>
      <c r="NFM114" s="266"/>
      <c r="NFN114" s="200"/>
      <c r="NFO114" s="266"/>
      <c r="NFP114" s="261"/>
      <c r="NFQ114" s="265"/>
      <c r="NFR114" s="266"/>
      <c r="NFS114" s="200"/>
      <c r="NFT114" s="266"/>
      <c r="NFU114" s="261"/>
      <c r="NFV114" s="265"/>
      <c r="NFW114" s="266"/>
      <c r="NFX114" s="200"/>
      <c r="NFY114" s="266"/>
      <c r="NFZ114" s="261"/>
      <c r="NGA114" s="265"/>
      <c r="NGB114" s="266"/>
      <c r="NGC114" s="200"/>
      <c r="NGD114" s="266"/>
      <c r="NGE114" s="261"/>
      <c r="NGF114" s="265"/>
      <c r="NGG114" s="266"/>
      <c r="NGH114" s="200"/>
      <c r="NGI114" s="266"/>
      <c r="NGJ114" s="261"/>
      <c r="NGK114" s="265"/>
      <c r="NGL114" s="266"/>
      <c r="NGM114" s="200"/>
      <c r="NGN114" s="266"/>
      <c r="NGO114" s="261"/>
      <c r="NGP114" s="265"/>
      <c r="NGQ114" s="266"/>
      <c r="NGR114" s="200"/>
      <c r="NGS114" s="266"/>
      <c r="NGT114" s="261"/>
      <c r="NGU114" s="265"/>
      <c r="NGV114" s="266"/>
      <c r="NGW114" s="200"/>
      <c r="NGX114" s="266"/>
      <c r="NGY114" s="261"/>
      <c r="NGZ114" s="265"/>
      <c r="NHA114" s="266"/>
      <c r="NHB114" s="200"/>
      <c r="NHC114" s="266"/>
      <c r="NHD114" s="261"/>
      <c r="NHE114" s="265"/>
      <c r="NHF114" s="266"/>
      <c r="NHG114" s="200"/>
      <c r="NHH114" s="266"/>
      <c r="NHI114" s="261"/>
      <c r="NHJ114" s="265"/>
      <c r="NHK114" s="266"/>
      <c r="NHL114" s="200"/>
      <c r="NHM114" s="266"/>
      <c r="NHN114" s="261"/>
      <c r="NHO114" s="265"/>
      <c r="NHP114" s="266"/>
      <c r="NHQ114" s="200"/>
      <c r="NHR114" s="266"/>
      <c r="NHS114" s="261"/>
      <c r="NHT114" s="265"/>
      <c r="NHU114" s="266"/>
      <c r="NHV114" s="200"/>
      <c r="NHW114" s="266"/>
      <c r="NHX114" s="261"/>
      <c r="NHY114" s="265"/>
      <c r="NHZ114" s="266"/>
      <c r="NIA114" s="200"/>
      <c r="NIB114" s="266"/>
      <c r="NIC114" s="261"/>
      <c r="NID114" s="265"/>
      <c r="NIE114" s="266"/>
      <c r="NIF114" s="200"/>
      <c r="NIG114" s="266"/>
      <c r="NIH114" s="261"/>
      <c r="NII114" s="265"/>
      <c r="NIJ114" s="266"/>
      <c r="NIK114" s="200"/>
      <c r="NIL114" s="266"/>
      <c r="NIM114" s="261"/>
      <c r="NIN114" s="265"/>
      <c r="NIO114" s="266"/>
      <c r="NIP114" s="200"/>
      <c r="NIQ114" s="266"/>
      <c r="NIR114" s="261"/>
      <c r="NIS114" s="265"/>
      <c r="NIT114" s="266"/>
      <c r="NIU114" s="200"/>
      <c r="NIV114" s="266"/>
      <c r="NIW114" s="261"/>
      <c r="NIX114" s="265"/>
      <c r="NIY114" s="266"/>
      <c r="NIZ114" s="200"/>
      <c r="NJA114" s="266"/>
      <c r="NJB114" s="261"/>
      <c r="NJC114" s="265"/>
      <c r="NJD114" s="266"/>
      <c r="NJE114" s="200"/>
      <c r="NJF114" s="266"/>
      <c r="NJG114" s="261"/>
      <c r="NJH114" s="265"/>
      <c r="NJI114" s="266"/>
      <c r="NJJ114" s="200"/>
      <c r="NJK114" s="266"/>
      <c r="NJL114" s="261"/>
      <c r="NJM114" s="265"/>
      <c r="NJN114" s="266"/>
      <c r="NJO114" s="200"/>
      <c r="NJP114" s="266"/>
      <c r="NJQ114" s="261"/>
      <c r="NJR114" s="265"/>
      <c r="NJS114" s="266"/>
      <c r="NJT114" s="200"/>
      <c r="NJU114" s="266"/>
      <c r="NJV114" s="261"/>
      <c r="NJW114" s="265"/>
      <c r="NJX114" s="266"/>
      <c r="NJY114" s="200"/>
      <c r="NJZ114" s="266"/>
      <c r="NKA114" s="261"/>
      <c r="NKB114" s="265"/>
      <c r="NKC114" s="266"/>
      <c r="NKD114" s="200"/>
      <c r="NKE114" s="266"/>
      <c r="NKF114" s="261"/>
      <c r="NKG114" s="265"/>
      <c r="NKH114" s="266"/>
      <c r="NKI114" s="200"/>
      <c r="NKJ114" s="266"/>
      <c r="NKK114" s="261"/>
      <c r="NKL114" s="265"/>
      <c r="NKM114" s="266"/>
      <c r="NKN114" s="200"/>
      <c r="NKO114" s="266"/>
      <c r="NKP114" s="261"/>
      <c r="NKQ114" s="265"/>
      <c r="NKR114" s="266"/>
      <c r="NKS114" s="200"/>
      <c r="NKT114" s="266"/>
      <c r="NKU114" s="261"/>
      <c r="NKV114" s="265"/>
      <c r="NKW114" s="266"/>
      <c r="NKX114" s="200"/>
      <c r="NKY114" s="266"/>
      <c r="NKZ114" s="261"/>
      <c r="NLA114" s="265"/>
      <c r="NLB114" s="266"/>
      <c r="NLC114" s="200"/>
      <c r="NLD114" s="266"/>
      <c r="NLE114" s="261"/>
      <c r="NLF114" s="265"/>
      <c r="NLG114" s="266"/>
      <c r="NLH114" s="200"/>
      <c r="NLI114" s="266"/>
      <c r="NLJ114" s="261"/>
      <c r="NLK114" s="265"/>
      <c r="NLL114" s="266"/>
      <c r="NLM114" s="200"/>
      <c r="NLN114" s="266"/>
      <c r="NLO114" s="261"/>
      <c r="NLP114" s="265"/>
      <c r="NLQ114" s="266"/>
      <c r="NLR114" s="200"/>
      <c r="NLS114" s="266"/>
      <c r="NLT114" s="261"/>
      <c r="NLU114" s="265"/>
      <c r="NLV114" s="266"/>
      <c r="NLW114" s="200"/>
      <c r="NLX114" s="266"/>
      <c r="NLY114" s="261"/>
      <c r="NLZ114" s="265"/>
      <c r="NMA114" s="266"/>
      <c r="NMB114" s="200"/>
      <c r="NMC114" s="266"/>
      <c r="NMD114" s="261"/>
      <c r="NME114" s="265"/>
      <c r="NMF114" s="266"/>
      <c r="NMG114" s="200"/>
      <c r="NMH114" s="266"/>
      <c r="NMI114" s="261"/>
      <c r="NMJ114" s="265"/>
      <c r="NMK114" s="266"/>
      <c r="NML114" s="200"/>
      <c r="NMM114" s="266"/>
      <c r="NMN114" s="261"/>
      <c r="NMO114" s="265"/>
      <c r="NMP114" s="266"/>
      <c r="NMQ114" s="200"/>
      <c r="NMR114" s="266"/>
      <c r="NMS114" s="261"/>
      <c r="NMT114" s="265"/>
      <c r="NMU114" s="266"/>
      <c r="NMV114" s="200"/>
      <c r="NMW114" s="266"/>
      <c r="NMX114" s="261"/>
      <c r="NMY114" s="265"/>
      <c r="NMZ114" s="266"/>
      <c r="NNA114" s="200"/>
      <c r="NNB114" s="266"/>
      <c r="NNC114" s="261"/>
      <c r="NND114" s="265"/>
      <c r="NNE114" s="266"/>
      <c r="NNF114" s="200"/>
      <c r="NNG114" s="266"/>
      <c r="NNH114" s="261"/>
      <c r="NNI114" s="265"/>
      <c r="NNJ114" s="266"/>
      <c r="NNK114" s="200"/>
      <c r="NNL114" s="266"/>
      <c r="NNM114" s="261"/>
      <c r="NNN114" s="265"/>
      <c r="NNO114" s="266"/>
      <c r="NNP114" s="200"/>
      <c r="NNQ114" s="266"/>
      <c r="NNR114" s="261"/>
      <c r="NNS114" s="265"/>
      <c r="NNT114" s="266"/>
      <c r="NNU114" s="200"/>
      <c r="NNV114" s="266"/>
      <c r="NNW114" s="261"/>
      <c r="NNX114" s="265"/>
      <c r="NNY114" s="266"/>
      <c r="NNZ114" s="200"/>
      <c r="NOA114" s="266"/>
      <c r="NOB114" s="261"/>
      <c r="NOC114" s="265"/>
      <c r="NOD114" s="266"/>
      <c r="NOE114" s="200"/>
      <c r="NOF114" s="266"/>
      <c r="NOG114" s="261"/>
      <c r="NOH114" s="265"/>
      <c r="NOI114" s="266"/>
      <c r="NOJ114" s="200"/>
      <c r="NOK114" s="266"/>
      <c r="NOL114" s="261"/>
      <c r="NOM114" s="265"/>
      <c r="NON114" s="266"/>
      <c r="NOO114" s="200"/>
      <c r="NOP114" s="266"/>
      <c r="NOQ114" s="261"/>
      <c r="NOR114" s="265"/>
      <c r="NOS114" s="266"/>
      <c r="NOT114" s="200"/>
      <c r="NOU114" s="266"/>
      <c r="NOV114" s="261"/>
      <c r="NOW114" s="265"/>
      <c r="NOX114" s="266"/>
      <c r="NOY114" s="200"/>
      <c r="NOZ114" s="266"/>
      <c r="NPA114" s="261"/>
      <c r="NPB114" s="265"/>
      <c r="NPC114" s="266"/>
      <c r="NPD114" s="200"/>
      <c r="NPE114" s="266"/>
      <c r="NPF114" s="261"/>
      <c r="NPG114" s="265"/>
      <c r="NPH114" s="266"/>
      <c r="NPI114" s="200"/>
      <c r="NPJ114" s="266"/>
      <c r="NPK114" s="261"/>
      <c r="NPL114" s="265"/>
      <c r="NPM114" s="266"/>
      <c r="NPN114" s="200"/>
      <c r="NPO114" s="266"/>
      <c r="NPP114" s="261"/>
      <c r="NPQ114" s="265"/>
      <c r="NPR114" s="266"/>
      <c r="NPS114" s="200"/>
      <c r="NPT114" s="266"/>
      <c r="NPU114" s="261"/>
      <c r="NPV114" s="265"/>
      <c r="NPW114" s="266"/>
      <c r="NPX114" s="200"/>
      <c r="NPY114" s="266"/>
      <c r="NPZ114" s="261"/>
      <c r="NQA114" s="265"/>
      <c r="NQB114" s="266"/>
      <c r="NQC114" s="200"/>
      <c r="NQD114" s="266"/>
      <c r="NQE114" s="261"/>
      <c r="NQF114" s="265"/>
      <c r="NQG114" s="266"/>
      <c r="NQH114" s="200"/>
      <c r="NQI114" s="266"/>
      <c r="NQJ114" s="261"/>
      <c r="NQK114" s="265"/>
      <c r="NQL114" s="266"/>
      <c r="NQM114" s="200"/>
      <c r="NQN114" s="266"/>
      <c r="NQO114" s="261"/>
      <c r="NQP114" s="265"/>
      <c r="NQQ114" s="266"/>
      <c r="NQR114" s="200"/>
      <c r="NQS114" s="266"/>
      <c r="NQT114" s="261"/>
      <c r="NQU114" s="265"/>
      <c r="NQV114" s="266"/>
      <c r="NQW114" s="200"/>
      <c r="NQX114" s="266"/>
      <c r="NQY114" s="261"/>
      <c r="NQZ114" s="265"/>
      <c r="NRA114" s="266"/>
      <c r="NRB114" s="200"/>
      <c r="NRC114" s="266"/>
      <c r="NRD114" s="261"/>
      <c r="NRE114" s="265"/>
      <c r="NRF114" s="266"/>
      <c r="NRG114" s="200"/>
      <c r="NRH114" s="266"/>
      <c r="NRI114" s="261"/>
      <c r="NRJ114" s="265"/>
      <c r="NRK114" s="266"/>
      <c r="NRL114" s="200"/>
      <c r="NRM114" s="266"/>
      <c r="NRN114" s="261"/>
      <c r="NRO114" s="265"/>
      <c r="NRP114" s="266"/>
      <c r="NRQ114" s="200"/>
      <c r="NRR114" s="266"/>
      <c r="NRS114" s="261"/>
      <c r="NRT114" s="265"/>
      <c r="NRU114" s="266"/>
      <c r="NRV114" s="200"/>
      <c r="NRW114" s="266"/>
      <c r="NRX114" s="261"/>
      <c r="NRY114" s="265"/>
      <c r="NRZ114" s="266"/>
      <c r="NSA114" s="200"/>
      <c r="NSB114" s="266"/>
      <c r="NSC114" s="261"/>
      <c r="NSD114" s="265"/>
      <c r="NSE114" s="266"/>
      <c r="NSF114" s="200"/>
      <c r="NSG114" s="266"/>
      <c r="NSH114" s="261"/>
      <c r="NSI114" s="265"/>
      <c r="NSJ114" s="266"/>
      <c r="NSK114" s="200"/>
      <c r="NSL114" s="266"/>
      <c r="NSM114" s="261"/>
      <c r="NSN114" s="265"/>
      <c r="NSO114" s="266"/>
      <c r="NSP114" s="200"/>
      <c r="NSQ114" s="266"/>
      <c r="NSR114" s="261"/>
      <c r="NSS114" s="265"/>
      <c r="NST114" s="266"/>
      <c r="NSU114" s="200"/>
      <c r="NSV114" s="266"/>
      <c r="NSW114" s="261"/>
      <c r="NSX114" s="265"/>
      <c r="NSY114" s="266"/>
      <c r="NSZ114" s="200"/>
      <c r="NTA114" s="266"/>
      <c r="NTB114" s="261"/>
      <c r="NTC114" s="265"/>
      <c r="NTD114" s="266"/>
      <c r="NTE114" s="200"/>
      <c r="NTF114" s="266"/>
      <c r="NTG114" s="261"/>
      <c r="NTH114" s="265"/>
      <c r="NTI114" s="266"/>
      <c r="NTJ114" s="200"/>
      <c r="NTK114" s="266"/>
      <c r="NTL114" s="261"/>
      <c r="NTM114" s="265"/>
      <c r="NTN114" s="266"/>
      <c r="NTO114" s="200"/>
      <c r="NTP114" s="266"/>
      <c r="NTQ114" s="261"/>
      <c r="NTR114" s="265"/>
      <c r="NTS114" s="266"/>
      <c r="NTT114" s="200"/>
      <c r="NTU114" s="266"/>
      <c r="NTV114" s="261"/>
      <c r="NTW114" s="265"/>
      <c r="NTX114" s="266"/>
      <c r="NTY114" s="200"/>
      <c r="NTZ114" s="266"/>
      <c r="NUA114" s="261"/>
      <c r="NUB114" s="265"/>
      <c r="NUC114" s="266"/>
      <c r="NUD114" s="200"/>
      <c r="NUE114" s="266"/>
      <c r="NUF114" s="261"/>
      <c r="NUG114" s="265"/>
      <c r="NUH114" s="266"/>
      <c r="NUI114" s="200"/>
      <c r="NUJ114" s="266"/>
      <c r="NUK114" s="261"/>
      <c r="NUL114" s="265"/>
      <c r="NUM114" s="266"/>
      <c r="NUN114" s="200"/>
      <c r="NUO114" s="266"/>
      <c r="NUP114" s="261"/>
      <c r="NUQ114" s="265"/>
      <c r="NUR114" s="266"/>
      <c r="NUS114" s="200"/>
      <c r="NUT114" s="266"/>
      <c r="NUU114" s="261"/>
      <c r="NUV114" s="265"/>
      <c r="NUW114" s="266"/>
      <c r="NUX114" s="200"/>
      <c r="NUY114" s="266"/>
      <c r="NUZ114" s="261"/>
      <c r="NVA114" s="265"/>
      <c r="NVB114" s="266"/>
      <c r="NVC114" s="200"/>
      <c r="NVD114" s="266"/>
      <c r="NVE114" s="261"/>
      <c r="NVF114" s="265"/>
      <c r="NVG114" s="266"/>
      <c r="NVH114" s="200"/>
      <c r="NVI114" s="266"/>
      <c r="NVJ114" s="261"/>
      <c r="NVK114" s="265"/>
      <c r="NVL114" s="266"/>
      <c r="NVM114" s="200"/>
      <c r="NVN114" s="266"/>
      <c r="NVO114" s="261"/>
      <c r="NVP114" s="265"/>
      <c r="NVQ114" s="266"/>
      <c r="NVR114" s="200"/>
      <c r="NVS114" s="266"/>
      <c r="NVT114" s="261"/>
      <c r="NVU114" s="265"/>
      <c r="NVV114" s="266"/>
      <c r="NVW114" s="200"/>
      <c r="NVX114" s="266"/>
      <c r="NVY114" s="261"/>
      <c r="NVZ114" s="265"/>
      <c r="NWA114" s="266"/>
      <c r="NWB114" s="200"/>
      <c r="NWC114" s="266"/>
      <c r="NWD114" s="261"/>
      <c r="NWE114" s="265"/>
      <c r="NWF114" s="266"/>
      <c r="NWG114" s="200"/>
      <c r="NWH114" s="266"/>
      <c r="NWI114" s="261"/>
      <c r="NWJ114" s="265"/>
      <c r="NWK114" s="266"/>
      <c r="NWL114" s="200"/>
      <c r="NWM114" s="266"/>
      <c r="NWN114" s="261"/>
      <c r="NWO114" s="265"/>
      <c r="NWP114" s="266"/>
      <c r="NWQ114" s="200"/>
      <c r="NWR114" s="266"/>
      <c r="NWS114" s="261"/>
      <c r="NWT114" s="265"/>
      <c r="NWU114" s="266"/>
      <c r="NWV114" s="200"/>
      <c r="NWW114" s="266"/>
      <c r="NWX114" s="261"/>
      <c r="NWY114" s="265"/>
      <c r="NWZ114" s="266"/>
      <c r="NXA114" s="200"/>
      <c r="NXB114" s="266"/>
      <c r="NXC114" s="261"/>
      <c r="NXD114" s="265"/>
      <c r="NXE114" s="266"/>
      <c r="NXF114" s="200"/>
      <c r="NXG114" s="266"/>
      <c r="NXH114" s="261"/>
      <c r="NXI114" s="265"/>
      <c r="NXJ114" s="266"/>
      <c r="NXK114" s="200"/>
      <c r="NXL114" s="266"/>
      <c r="NXM114" s="261"/>
      <c r="NXN114" s="265"/>
      <c r="NXO114" s="266"/>
      <c r="NXP114" s="200"/>
      <c r="NXQ114" s="266"/>
      <c r="NXR114" s="261"/>
      <c r="NXS114" s="265"/>
      <c r="NXT114" s="266"/>
      <c r="NXU114" s="200"/>
      <c r="NXV114" s="266"/>
      <c r="NXW114" s="261"/>
      <c r="NXX114" s="265"/>
      <c r="NXY114" s="266"/>
      <c r="NXZ114" s="200"/>
      <c r="NYA114" s="266"/>
      <c r="NYB114" s="261"/>
      <c r="NYC114" s="265"/>
      <c r="NYD114" s="266"/>
      <c r="NYE114" s="200"/>
      <c r="NYF114" s="266"/>
      <c r="NYG114" s="261"/>
      <c r="NYH114" s="265"/>
      <c r="NYI114" s="266"/>
      <c r="NYJ114" s="200"/>
      <c r="NYK114" s="266"/>
      <c r="NYL114" s="261"/>
      <c r="NYM114" s="265"/>
      <c r="NYN114" s="266"/>
      <c r="NYO114" s="200"/>
      <c r="NYP114" s="266"/>
      <c r="NYQ114" s="261"/>
      <c r="NYR114" s="265"/>
      <c r="NYS114" s="266"/>
      <c r="NYT114" s="200"/>
      <c r="NYU114" s="266"/>
      <c r="NYV114" s="261"/>
      <c r="NYW114" s="265"/>
      <c r="NYX114" s="266"/>
      <c r="NYY114" s="200"/>
      <c r="NYZ114" s="266"/>
      <c r="NZA114" s="261"/>
      <c r="NZB114" s="265"/>
      <c r="NZC114" s="266"/>
      <c r="NZD114" s="200"/>
      <c r="NZE114" s="266"/>
      <c r="NZF114" s="261"/>
      <c r="NZG114" s="265"/>
      <c r="NZH114" s="266"/>
      <c r="NZI114" s="200"/>
      <c r="NZJ114" s="266"/>
      <c r="NZK114" s="261"/>
      <c r="NZL114" s="265"/>
      <c r="NZM114" s="266"/>
      <c r="NZN114" s="200"/>
      <c r="NZO114" s="266"/>
      <c r="NZP114" s="261"/>
      <c r="NZQ114" s="265"/>
      <c r="NZR114" s="266"/>
      <c r="NZS114" s="200"/>
      <c r="NZT114" s="266"/>
      <c r="NZU114" s="261"/>
      <c r="NZV114" s="265"/>
      <c r="NZW114" s="266"/>
      <c r="NZX114" s="200"/>
      <c r="NZY114" s="266"/>
      <c r="NZZ114" s="261"/>
      <c r="OAA114" s="265"/>
      <c r="OAB114" s="266"/>
      <c r="OAC114" s="200"/>
      <c r="OAD114" s="266"/>
      <c r="OAE114" s="261"/>
      <c r="OAF114" s="265"/>
      <c r="OAG114" s="266"/>
      <c r="OAH114" s="200"/>
      <c r="OAI114" s="266"/>
      <c r="OAJ114" s="261"/>
      <c r="OAK114" s="265"/>
      <c r="OAL114" s="266"/>
      <c r="OAM114" s="200"/>
      <c r="OAN114" s="266"/>
      <c r="OAO114" s="261"/>
      <c r="OAP114" s="265"/>
      <c r="OAQ114" s="266"/>
      <c r="OAR114" s="200"/>
      <c r="OAS114" s="266"/>
      <c r="OAT114" s="261"/>
      <c r="OAU114" s="265"/>
      <c r="OAV114" s="266"/>
      <c r="OAW114" s="200"/>
      <c r="OAX114" s="266"/>
      <c r="OAY114" s="261"/>
      <c r="OAZ114" s="265"/>
      <c r="OBA114" s="266"/>
      <c r="OBB114" s="200"/>
      <c r="OBC114" s="266"/>
      <c r="OBD114" s="261"/>
      <c r="OBE114" s="265"/>
      <c r="OBF114" s="266"/>
      <c r="OBG114" s="200"/>
      <c r="OBH114" s="266"/>
      <c r="OBI114" s="261"/>
      <c r="OBJ114" s="265"/>
      <c r="OBK114" s="266"/>
      <c r="OBL114" s="200"/>
      <c r="OBM114" s="266"/>
      <c r="OBN114" s="261"/>
      <c r="OBO114" s="265"/>
      <c r="OBP114" s="266"/>
      <c r="OBQ114" s="200"/>
      <c r="OBR114" s="266"/>
      <c r="OBS114" s="261"/>
      <c r="OBT114" s="265"/>
      <c r="OBU114" s="266"/>
      <c r="OBV114" s="200"/>
      <c r="OBW114" s="266"/>
      <c r="OBX114" s="261"/>
      <c r="OBY114" s="265"/>
      <c r="OBZ114" s="266"/>
      <c r="OCA114" s="200"/>
      <c r="OCB114" s="266"/>
      <c r="OCC114" s="261"/>
      <c r="OCD114" s="265"/>
      <c r="OCE114" s="266"/>
      <c r="OCF114" s="200"/>
      <c r="OCG114" s="266"/>
      <c r="OCH114" s="261"/>
      <c r="OCI114" s="265"/>
      <c r="OCJ114" s="266"/>
      <c r="OCK114" s="200"/>
      <c r="OCL114" s="266"/>
      <c r="OCM114" s="261"/>
      <c r="OCN114" s="265"/>
      <c r="OCO114" s="266"/>
      <c r="OCP114" s="200"/>
      <c r="OCQ114" s="266"/>
      <c r="OCR114" s="261"/>
      <c r="OCS114" s="265"/>
      <c r="OCT114" s="266"/>
      <c r="OCU114" s="200"/>
      <c r="OCV114" s="266"/>
      <c r="OCW114" s="261"/>
      <c r="OCX114" s="265"/>
      <c r="OCY114" s="266"/>
      <c r="OCZ114" s="200"/>
      <c r="ODA114" s="266"/>
      <c r="ODB114" s="261"/>
      <c r="ODC114" s="265"/>
      <c r="ODD114" s="266"/>
      <c r="ODE114" s="200"/>
      <c r="ODF114" s="266"/>
      <c r="ODG114" s="261"/>
      <c r="ODH114" s="265"/>
      <c r="ODI114" s="266"/>
      <c r="ODJ114" s="200"/>
      <c r="ODK114" s="266"/>
      <c r="ODL114" s="261"/>
      <c r="ODM114" s="265"/>
      <c r="ODN114" s="266"/>
      <c r="ODO114" s="200"/>
      <c r="ODP114" s="266"/>
      <c r="ODQ114" s="261"/>
      <c r="ODR114" s="265"/>
      <c r="ODS114" s="266"/>
      <c r="ODT114" s="200"/>
      <c r="ODU114" s="266"/>
      <c r="ODV114" s="261"/>
      <c r="ODW114" s="265"/>
      <c r="ODX114" s="266"/>
      <c r="ODY114" s="200"/>
      <c r="ODZ114" s="266"/>
      <c r="OEA114" s="261"/>
      <c r="OEB114" s="265"/>
      <c r="OEC114" s="266"/>
      <c r="OED114" s="200"/>
      <c r="OEE114" s="266"/>
      <c r="OEF114" s="261"/>
      <c r="OEG114" s="265"/>
      <c r="OEH114" s="266"/>
      <c r="OEI114" s="200"/>
      <c r="OEJ114" s="266"/>
      <c r="OEK114" s="261"/>
      <c r="OEL114" s="265"/>
      <c r="OEM114" s="266"/>
      <c r="OEN114" s="200"/>
      <c r="OEO114" s="266"/>
      <c r="OEP114" s="261"/>
      <c r="OEQ114" s="265"/>
      <c r="OER114" s="266"/>
      <c r="OES114" s="200"/>
      <c r="OET114" s="266"/>
      <c r="OEU114" s="261"/>
      <c r="OEV114" s="265"/>
      <c r="OEW114" s="266"/>
      <c r="OEX114" s="200"/>
      <c r="OEY114" s="266"/>
      <c r="OEZ114" s="261"/>
      <c r="OFA114" s="265"/>
      <c r="OFB114" s="266"/>
      <c r="OFC114" s="200"/>
      <c r="OFD114" s="266"/>
      <c r="OFE114" s="261"/>
      <c r="OFF114" s="265"/>
      <c r="OFG114" s="266"/>
      <c r="OFH114" s="200"/>
      <c r="OFI114" s="266"/>
      <c r="OFJ114" s="261"/>
      <c r="OFK114" s="265"/>
      <c r="OFL114" s="266"/>
      <c r="OFM114" s="200"/>
      <c r="OFN114" s="266"/>
      <c r="OFO114" s="261"/>
      <c r="OFP114" s="265"/>
      <c r="OFQ114" s="266"/>
      <c r="OFR114" s="200"/>
      <c r="OFS114" s="266"/>
      <c r="OFT114" s="261"/>
      <c r="OFU114" s="265"/>
      <c r="OFV114" s="266"/>
      <c r="OFW114" s="200"/>
      <c r="OFX114" s="266"/>
      <c r="OFY114" s="261"/>
      <c r="OFZ114" s="265"/>
      <c r="OGA114" s="266"/>
      <c r="OGB114" s="200"/>
      <c r="OGC114" s="266"/>
      <c r="OGD114" s="261"/>
      <c r="OGE114" s="265"/>
      <c r="OGF114" s="266"/>
      <c r="OGG114" s="200"/>
      <c r="OGH114" s="266"/>
      <c r="OGI114" s="261"/>
      <c r="OGJ114" s="265"/>
      <c r="OGK114" s="266"/>
      <c r="OGL114" s="200"/>
      <c r="OGM114" s="266"/>
      <c r="OGN114" s="261"/>
      <c r="OGO114" s="265"/>
      <c r="OGP114" s="266"/>
      <c r="OGQ114" s="200"/>
      <c r="OGR114" s="266"/>
      <c r="OGS114" s="261"/>
      <c r="OGT114" s="265"/>
      <c r="OGU114" s="266"/>
      <c r="OGV114" s="200"/>
      <c r="OGW114" s="266"/>
      <c r="OGX114" s="261"/>
      <c r="OGY114" s="265"/>
      <c r="OGZ114" s="266"/>
      <c r="OHA114" s="200"/>
      <c r="OHB114" s="266"/>
      <c r="OHC114" s="261"/>
      <c r="OHD114" s="265"/>
      <c r="OHE114" s="266"/>
      <c r="OHF114" s="200"/>
      <c r="OHG114" s="266"/>
      <c r="OHH114" s="261"/>
      <c r="OHI114" s="265"/>
      <c r="OHJ114" s="266"/>
      <c r="OHK114" s="200"/>
      <c r="OHL114" s="266"/>
      <c r="OHM114" s="261"/>
      <c r="OHN114" s="265"/>
      <c r="OHO114" s="266"/>
      <c r="OHP114" s="200"/>
      <c r="OHQ114" s="266"/>
      <c r="OHR114" s="261"/>
      <c r="OHS114" s="265"/>
      <c r="OHT114" s="266"/>
      <c r="OHU114" s="200"/>
      <c r="OHV114" s="266"/>
      <c r="OHW114" s="261"/>
      <c r="OHX114" s="265"/>
      <c r="OHY114" s="266"/>
      <c r="OHZ114" s="200"/>
      <c r="OIA114" s="266"/>
      <c r="OIB114" s="261"/>
      <c r="OIC114" s="265"/>
      <c r="OID114" s="266"/>
      <c r="OIE114" s="200"/>
      <c r="OIF114" s="266"/>
      <c r="OIG114" s="261"/>
      <c r="OIH114" s="265"/>
      <c r="OII114" s="266"/>
      <c r="OIJ114" s="200"/>
      <c r="OIK114" s="266"/>
      <c r="OIL114" s="261"/>
      <c r="OIM114" s="265"/>
      <c r="OIN114" s="266"/>
      <c r="OIO114" s="200"/>
      <c r="OIP114" s="266"/>
      <c r="OIQ114" s="261"/>
      <c r="OIR114" s="265"/>
      <c r="OIS114" s="266"/>
      <c r="OIT114" s="200"/>
      <c r="OIU114" s="266"/>
      <c r="OIV114" s="261"/>
      <c r="OIW114" s="265"/>
      <c r="OIX114" s="266"/>
      <c r="OIY114" s="200"/>
      <c r="OIZ114" s="266"/>
      <c r="OJA114" s="261"/>
      <c r="OJB114" s="265"/>
      <c r="OJC114" s="266"/>
      <c r="OJD114" s="200"/>
      <c r="OJE114" s="266"/>
      <c r="OJF114" s="261"/>
      <c r="OJG114" s="265"/>
      <c r="OJH114" s="266"/>
      <c r="OJI114" s="200"/>
      <c r="OJJ114" s="266"/>
      <c r="OJK114" s="261"/>
      <c r="OJL114" s="265"/>
      <c r="OJM114" s="266"/>
      <c r="OJN114" s="200"/>
      <c r="OJO114" s="266"/>
      <c r="OJP114" s="261"/>
      <c r="OJQ114" s="265"/>
      <c r="OJR114" s="266"/>
      <c r="OJS114" s="200"/>
      <c r="OJT114" s="266"/>
      <c r="OJU114" s="261"/>
      <c r="OJV114" s="265"/>
      <c r="OJW114" s="266"/>
      <c r="OJX114" s="200"/>
      <c r="OJY114" s="266"/>
      <c r="OJZ114" s="261"/>
      <c r="OKA114" s="265"/>
      <c r="OKB114" s="266"/>
      <c r="OKC114" s="200"/>
      <c r="OKD114" s="266"/>
      <c r="OKE114" s="261"/>
      <c r="OKF114" s="265"/>
      <c r="OKG114" s="266"/>
      <c r="OKH114" s="200"/>
      <c r="OKI114" s="266"/>
      <c r="OKJ114" s="261"/>
      <c r="OKK114" s="265"/>
      <c r="OKL114" s="266"/>
      <c r="OKM114" s="200"/>
      <c r="OKN114" s="266"/>
      <c r="OKO114" s="261"/>
      <c r="OKP114" s="265"/>
      <c r="OKQ114" s="266"/>
      <c r="OKR114" s="200"/>
      <c r="OKS114" s="266"/>
      <c r="OKT114" s="261"/>
      <c r="OKU114" s="265"/>
      <c r="OKV114" s="266"/>
      <c r="OKW114" s="200"/>
      <c r="OKX114" s="266"/>
      <c r="OKY114" s="261"/>
      <c r="OKZ114" s="265"/>
      <c r="OLA114" s="266"/>
      <c r="OLB114" s="200"/>
      <c r="OLC114" s="266"/>
      <c r="OLD114" s="261"/>
      <c r="OLE114" s="265"/>
      <c r="OLF114" s="266"/>
      <c r="OLG114" s="200"/>
      <c r="OLH114" s="266"/>
      <c r="OLI114" s="261"/>
      <c r="OLJ114" s="265"/>
      <c r="OLK114" s="266"/>
      <c r="OLL114" s="200"/>
      <c r="OLM114" s="266"/>
      <c r="OLN114" s="261"/>
      <c r="OLO114" s="265"/>
      <c r="OLP114" s="266"/>
      <c r="OLQ114" s="200"/>
      <c r="OLR114" s="266"/>
      <c r="OLS114" s="261"/>
      <c r="OLT114" s="265"/>
      <c r="OLU114" s="266"/>
      <c r="OLV114" s="200"/>
      <c r="OLW114" s="266"/>
      <c r="OLX114" s="261"/>
      <c r="OLY114" s="265"/>
      <c r="OLZ114" s="266"/>
      <c r="OMA114" s="200"/>
      <c r="OMB114" s="266"/>
      <c r="OMC114" s="261"/>
      <c r="OMD114" s="265"/>
      <c r="OME114" s="266"/>
      <c r="OMF114" s="200"/>
      <c r="OMG114" s="266"/>
      <c r="OMH114" s="261"/>
      <c r="OMI114" s="265"/>
      <c r="OMJ114" s="266"/>
      <c r="OMK114" s="200"/>
      <c r="OML114" s="266"/>
      <c r="OMM114" s="261"/>
      <c r="OMN114" s="265"/>
      <c r="OMO114" s="266"/>
      <c r="OMP114" s="200"/>
      <c r="OMQ114" s="266"/>
      <c r="OMR114" s="261"/>
      <c r="OMS114" s="265"/>
      <c r="OMT114" s="266"/>
      <c r="OMU114" s="200"/>
      <c r="OMV114" s="266"/>
      <c r="OMW114" s="261"/>
      <c r="OMX114" s="265"/>
      <c r="OMY114" s="266"/>
      <c r="OMZ114" s="200"/>
      <c r="ONA114" s="266"/>
      <c r="ONB114" s="261"/>
      <c r="ONC114" s="265"/>
      <c r="OND114" s="266"/>
      <c r="ONE114" s="200"/>
      <c r="ONF114" s="266"/>
      <c r="ONG114" s="261"/>
      <c r="ONH114" s="265"/>
      <c r="ONI114" s="266"/>
      <c r="ONJ114" s="200"/>
      <c r="ONK114" s="266"/>
      <c r="ONL114" s="261"/>
      <c r="ONM114" s="265"/>
      <c r="ONN114" s="266"/>
      <c r="ONO114" s="200"/>
      <c r="ONP114" s="266"/>
      <c r="ONQ114" s="261"/>
      <c r="ONR114" s="265"/>
      <c r="ONS114" s="266"/>
      <c r="ONT114" s="200"/>
      <c r="ONU114" s="266"/>
      <c r="ONV114" s="261"/>
      <c r="ONW114" s="265"/>
      <c r="ONX114" s="266"/>
      <c r="ONY114" s="200"/>
      <c r="ONZ114" s="266"/>
      <c r="OOA114" s="261"/>
      <c r="OOB114" s="265"/>
      <c r="OOC114" s="266"/>
      <c r="OOD114" s="200"/>
      <c r="OOE114" s="266"/>
      <c r="OOF114" s="261"/>
      <c r="OOG114" s="265"/>
      <c r="OOH114" s="266"/>
      <c r="OOI114" s="200"/>
      <c r="OOJ114" s="266"/>
      <c r="OOK114" s="261"/>
      <c r="OOL114" s="265"/>
      <c r="OOM114" s="266"/>
      <c r="OON114" s="200"/>
      <c r="OOO114" s="266"/>
      <c r="OOP114" s="261"/>
      <c r="OOQ114" s="265"/>
      <c r="OOR114" s="266"/>
      <c r="OOS114" s="200"/>
      <c r="OOT114" s="266"/>
      <c r="OOU114" s="261"/>
      <c r="OOV114" s="265"/>
      <c r="OOW114" s="266"/>
      <c r="OOX114" s="200"/>
      <c r="OOY114" s="266"/>
      <c r="OOZ114" s="261"/>
      <c r="OPA114" s="265"/>
      <c r="OPB114" s="266"/>
      <c r="OPC114" s="200"/>
      <c r="OPD114" s="266"/>
      <c r="OPE114" s="261"/>
      <c r="OPF114" s="265"/>
      <c r="OPG114" s="266"/>
      <c r="OPH114" s="200"/>
      <c r="OPI114" s="266"/>
      <c r="OPJ114" s="261"/>
      <c r="OPK114" s="265"/>
      <c r="OPL114" s="266"/>
      <c r="OPM114" s="200"/>
      <c r="OPN114" s="266"/>
      <c r="OPO114" s="261"/>
      <c r="OPP114" s="265"/>
      <c r="OPQ114" s="266"/>
      <c r="OPR114" s="200"/>
      <c r="OPS114" s="266"/>
      <c r="OPT114" s="261"/>
      <c r="OPU114" s="265"/>
      <c r="OPV114" s="266"/>
      <c r="OPW114" s="200"/>
      <c r="OPX114" s="266"/>
      <c r="OPY114" s="261"/>
      <c r="OPZ114" s="265"/>
      <c r="OQA114" s="266"/>
      <c r="OQB114" s="200"/>
      <c r="OQC114" s="266"/>
      <c r="OQD114" s="261"/>
      <c r="OQE114" s="265"/>
      <c r="OQF114" s="266"/>
      <c r="OQG114" s="200"/>
      <c r="OQH114" s="266"/>
      <c r="OQI114" s="261"/>
      <c r="OQJ114" s="265"/>
      <c r="OQK114" s="266"/>
      <c r="OQL114" s="200"/>
      <c r="OQM114" s="266"/>
      <c r="OQN114" s="261"/>
      <c r="OQO114" s="265"/>
      <c r="OQP114" s="266"/>
      <c r="OQQ114" s="200"/>
      <c r="OQR114" s="266"/>
      <c r="OQS114" s="261"/>
      <c r="OQT114" s="265"/>
      <c r="OQU114" s="266"/>
      <c r="OQV114" s="200"/>
      <c r="OQW114" s="266"/>
      <c r="OQX114" s="261"/>
      <c r="OQY114" s="265"/>
      <c r="OQZ114" s="266"/>
      <c r="ORA114" s="200"/>
      <c r="ORB114" s="266"/>
      <c r="ORC114" s="261"/>
      <c r="ORD114" s="265"/>
      <c r="ORE114" s="266"/>
      <c r="ORF114" s="200"/>
      <c r="ORG114" s="266"/>
      <c r="ORH114" s="261"/>
      <c r="ORI114" s="265"/>
      <c r="ORJ114" s="266"/>
      <c r="ORK114" s="200"/>
      <c r="ORL114" s="266"/>
      <c r="ORM114" s="261"/>
      <c r="ORN114" s="265"/>
      <c r="ORO114" s="266"/>
      <c r="ORP114" s="200"/>
      <c r="ORQ114" s="266"/>
      <c r="ORR114" s="261"/>
      <c r="ORS114" s="265"/>
      <c r="ORT114" s="266"/>
      <c r="ORU114" s="200"/>
      <c r="ORV114" s="266"/>
      <c r="ORW114" s="261"/>
      <c r="ORX114" s="265"/>
      <c r="ORY114" s="266"/>
      <c r="ORZ114" s="200"/>
      <c r="OSA114" s="266"/>
      <c r="OSB114" s="261"/>
      <c r="OSC114" s="265"/>
      <c r="OSD114" s="266"/>
      <c r="OSE114" s="200"/>
      <c r="OSF114" s="266"/>
      <c r="OSG114" s="261"/>
      <c r="OSH114" s="265"/>
      <c r="OSI114" s="266"/>
      <c r="OSJ114" s="200"/>
      <c r="OSK114" s="266"/>
      <c r="OSL114" s="261"/>
      <c r="OSM114" s="265"/>
      <c r="OSN114" s="266"/>
      <c r="OSO114" s="200"/>
      <c r="OSP114" s="266"/>
      <c r="OSQ114" s="261"/>
      <c r="OSR114" s="265"/>
      <c r="OSS114" s="266"/>
      <c r="OST114" s="200"/>
      <c r="OSU114" s="266"/>
      <c r="OSV114" s="261"/>
      <c r="OSW114" s="265"/>
      <c r="OSX114" s="266"/>
      <c r="OSY114" s="200"/>
      <c r="OSZ114" s="266"/>
      <c r="OTA114" s="261"/>
      <c r="OTB114" s="265"/>
      <c r="OTC114" s="266"/>
      <c r="OTD114" s="200"/>
      <c r="OTE114" s="266"/>
      <c r="OTF114" s="261"/>
      <c r="OTG114" s="265"/>
      <c r="OTH114" s="266"/>
      <c r="OTI114" s="200"/>
      <c r="OTJ114" s="266"/>
      <c r="OTK114" s="261"/>
      <c r="OTL114" s="265"/>
      <c r="OTM114" s="266"/>
      <c r="OTN114" s="200"/>
      <c r="OTO114" s="266"/>
      <c r="OTP114" s="261"/>
      <c r="OTQ114" s="265"/>
      <c r="OTR114" s="266"/>
      <c r="OTS114" s="200"/>
      <c r="OTT114" s="266"/>
      <c r="OTU114" s="261"/>
      <c r="OTV114" s="265"/>
      <c r="OTW114" s="266"/>
      <c r="OTX114" s="200"/>
      <c r="OTY114" s="266"/>
      <c r="OTZ114" s="261"/>
      <c r="OUA114" s="265"/>
      <c r="OUB114" s="266"/>
      <c r="OUC114" s="200"/>
      <c r="OUD114" s="266"/>
      <c r="OUE114" s="261"/>
      <c r="OUF114" s="265"/>
      <c r="OUG114" s="266"/>
      <c r="OUH114" s="200"/>
      <c r="OUI114" s="266"/>
      <c r="OUJ114" s="261"/>
      <c r="OUK114" s="265"/>
      <c r="OUL114" s="266"/>
      <c r="OUM114" s="200"/>
      <c r="OUN114" s="266"/>
      <c r="OUO114" s="261"/>
      <c r="OUP114" s="265"/>
      <c r="OUQ114" s="266"/>
      <c r="OUR114" s="200"/>
      <c r="OUS114" s="266"/>
      <c r="OUT114" s="261"/>
      <c r="OUU114" s="265"/>
      <c r="OUV114" s="266"/>
      <c r="OUW114" s="200"/>
      <c r="OUX114" s="266"/>
      <c r="OUY114" s="261"/>
      <c r="OUZ114" s="265"/>
      <c r="OVA114" s="266"/>
      <c r="OVB114" s="200"/>
      <c r="OVC114" s="266"/>
      <c r="OVD114" s="261"/>
      <c r="OVE114" s="265"/>
      <c r="OVF114" s="266"/>
      <c r="OVG114" s="200"/>
      <c r="OVH114" s="266"/>
      <c r="OVI114" s="261"/>
      <c r="OVJ114" s="265"/>
      <c r="OVK114" s="266"/>
      <c r="OVL114" s="200"/>
      <c r="OVM114" s="266"/>
      <c r="OVN114" s="261"/>
      <c r="OVO114" s="265"/>
      <c r="OVP114" s="266"/>
      <c r="OVQ114" s="200"/>
      <c r="OVR114" s="266"/>
      <c r="OVS114" s="261"/>
      <c r="OVT114" s="265"/>
      <c r="OVU114" s="266"/>
      <c r="OVV114" s="200"/>
      <c r="OVW114" s="266"/>
      <c r="OVX114" s="261"/>
      <c r="OVY114" s="265"/>
      <c r="OVZ114" s="266"/>
      <c r="OWA114" s="200"/>
      <c r="OWB114" s="266"/>
      <c r="OWC114" s="261"/>
      <c r="OWD114" s="265"/>
      <c r="OWE114" s="266"/>
      <c r="OWF114" s="200"/>
      <c r="OWG114" s="266"/>
      <c r="OWH114" s="261"/>
      <c r="OWI114" s="265"/>
      <c r="OWJ114" s="266"/>
      <c r="OWK114" s="200"/>
      <c r="OWL114" s="266"/>
      <c r="OWM114" s="261"/>
      <c r="OWN114" s="265"/>
      <c r="OWO114" s="266"/>
      <c r="OWP114" s="200"/>
      <c r="OWQ114" s="266"/>
      <c r="OWR114" s="261"/>
      <c r="OWS114" s="265"/>
      <c r="OWT114" s="266"/>
      <c r="OWU114" s="200"/>
      <c r="OWV114" s="266"/>
      <c r="OWW114" s="261"/>
      <c r="OWX114" s="265"/>
      <c r="OWY114" s="266"/>
      <c r="OWZ114" s="200"/>
      <c r="OXA114" s="266"/>
      <c r="OXB114" s="261"/>
      <c r="OXC114" s="265"/>
      <c r="OXD114" s="266"/>
      <c r="OXE114" s="200"/>
      <c r="OXF114" s="266"/>
      <c r="OXG114" s="261"/>
      <c r="OXH114" s="265"/>
      <c r="OXI114" s="266"/>
      <c r="OXJ114" s="200"/>
      <c r="OXK114" s="266"/>
      <c r="OXL114" s="261"/>
      <c r="OXM114" s="265"/>
      <c r="OXN114" s="266"/>
      <c r="OXO114" s="200"/>
      <c r="OXP114" s="266"/>
      <c r="OXQ114" s="261"/>
      <c r="OXR114" s="265"/>
      <c r="OXS114" s="266"/>
      <c r="OXT114" s="200"/>
      <c r="OXU114" s="266"/>
      <c r="OXV114" s="261"/>
      <c r="OXW114" s="265"/>
      <c r="OXX114" s="266"/>
      <c r="OXY114" s="200"/>
      <c r="OXZ114" s="266"/>
      <c r="OYA114" s="261"/>
      <c r="OYB114" s="265"/>
      <c r="OYC114" s="266"/>
      <c r="OYD114" s="200"/>
      <c r="OYE114" s="266"/>
      <c r="OYF114" s="261"/>
      <c r="OYG114" s="265"/>
      <c r="OYH114" s="266"/>
      <c r="OYI114" s="200"/>
      <c r="OYJ114" s="266"/>
      <c r="OYK114" s="261"/>
      <c r="OYL114" s="265"/>
      <c r="OYM114" s="266"/>
      <c r="OYN114" s="200"/>
      <c r="OYO114" s="266"/>
      <c r="OYP114" s="261"/>
      <c r="OYQ114" s="265"/>
      <c r="OYR114" s="266"/>
      <c r="OYS114" s="200"/>
      <c r="OYT114" s="266"/>
      <c r="OYU114" s="261"/>
      <c r="OYV114" s="265"/>
      <c r="OYW114" s="266"/>
      <c r="OYX114" s="200"/>
      <c r="OYY114" s="266"/>
      <c r="OYZ114" s="261"/>
      <c r="OZA114" s="265"/>
      <c r="OZB114" s="266"/>
      <c r="OZC114" s="200"/>
      <c r="OZD114" s="266"/>
      <c r="OZE114" s="261"/>
      <c r="OZF114" s="265"/>
      <c r="OZG114" s="266"/>
      <c r="OZH114" s="200"/>
      <c r="OZI114" s="266"/>
      <c r="OZJ114" s="261"/>
      <c r="OZK114" s="265"/>
      <c r="OZL114" s="266"/>
      <c r="OZM114" s="200"/>
      <c r="OZN114" s="266"/>
      <c r="OZO114" s="261"/>
      <c r="OZP114" s="265"/>
      <c r="OZQ114" s="266"/>
      <c r="OZR114" s="200"/>
      <c r="OZS114" s="266"/>
      <c r="OZT114" s="261"/>
      <c r="OZU114" s="265"/>
      <c r="OZV114" s="266"/>
      <c r="OZW114" s="200"/>
      <c r="OZX114" s="266"/>
      <c r="OZY114" s="261"/>
      <c r="OZZ114" s="265"/>
      <c r="PAA114" s="266"/>
      <c r="PAB114" s="200"/>
      <c r="PAC114" s="266"/>
      <c r="PAD114" s="261"/>
      <c r="PAE114" s="265"/>
      <c r="PAF114" s="266"/>
      <c r="PAG114" s="200"/>
      <c r="PAH114" s="266"/>
      <c r="PAI114" s="261"/>
      <c r="PAJ114" s="265"/>
      <c r="PAK114" s="266"/>
      <c r="PAL114" s="200"/>
      <c r="PAM114" s="266"/>
      <c r="PAN114" s="261"/>
      <c r="PAO114" s="265"/>
      <c r="PAP114" s="266"/>
      <c r="PAQ114" s="200"/>
      <c r="PAR114" s="266"/>
      <c r="PAS114" s="261"/>
      <c r="PAT114" s="265"/>
      <c r="PAU114" s="266"/>
      <c r="PAV114" s="200"/>
      <c r="PAW114" s="266"/>
      <c r="PAX114" s="261"/>
      <c r="PAY114" s="265"/>
      <c r="PAZ114" s="266"/>
      <c r="PBA114" s="200"/>
      <c r="PBB114" s="266"/>
      <c r="PBC114" s="261"/>
      <c r="PBD114" s="265"/>
      <c r="PBE114" s="266"/>
      <c r="PBF114" s="200"/>
      <c r="PBG114" s="266"/>
      <c r="PBH114" s="261"/>
      <c r="PBI114" s="265"/>
      <c r="PBJ114" s="266"/>
      <c r="PBK114" s="200"/>
      <c r="PBL114" s="266"/>
      <c r="PBM114" s="261"/>
      <c r="PBN114" s="265"/>
      <c r="PBO114" s="266"/>
      <c r="PBP114" s="200"/>
      <c r="PBQ114" s="266"/>
      <c r="PBR114" s="261"/>
      <c r="PBS114" s="265"/>
      <c r="PBT114" s="266"/>
      <c r="PBU114" s="200"/>
      <c r="PBV114" s="266"/>
      <c r="PBW114" s="261"/>
      <c r="PBX114" s="265"/>
      <c r="PBY114" s="266"/>
      <c r="PBZ114" s="200"/>
      <c r="PCA114" s="266"/>
      <c r="PCB114" s="261"/>
      <c r="PCC114" s="265"/>
      <c r="PCD114" s="266"/>
      <c r="PCE114" s="200"/>
      <c r="PCF114" s="266"/>
      <c r="PCG114" s="261"/>
      <c r="PCH114" s="265"/>
      <c r="PCI114" s="266"/>
      <c r="PCJ114" s="200"/>
      <c r="PCK114" s="266"/>
      <c r="PCL114" s="261"/>
      <c r="PCM114" s="265"/>
      <c r="PCN114" s="266"/>
      <c r="PCO114" s="200"/>
      <c r="PCP114" s="266"/>
      <c r="PCQ114" s="261"/>
      <c r="PCR114" s="265"/>
      <c r="PCS114" s="266"/>
      <c r="PCT114" s="200"/>
      <c r="PCU114" s="266"/>
      <c r="PCV114" s="261"/>
      <c r="PCW114" s="265"/>
      <c r="PCX114" s="266"/>
      <c r="PCY114" s="200"/>
      <c r="PCZ114" s="266"/>
      <c r="PDA114" s="261"/>
      <c r="PDB114" s="265"/>
      <c r="PDC114" s="266"/>
      <c r="PDD114" s="200"/>
      <c r="PDE114" s="266"/>
      <c r="PDF114" s="261"/>
      <c r="PDG114" s="265"/>
      <c r="PDH114" s="266"/>
      <c r="PDI114" s="200"/>
      <c r="PDJ114" s="266"/>
      <c r="PDK114" s="261"/>
      <c r="PDL114" s="265"/>
      <c r="PDM114" s="266"/>
      <c r="PDN114" s="200"/>
      <c r="PDO114" s="266"/>
      <c r="PDP114" s="261"/>
      <c r="PDQ114" s="265"/>
      <c r="PDR114" s="266"/>
      <c r="PDS114" s="200"/>
      <c r="PDT114" s="266"/>
      <c r="PDU114" s="261"/>
      <c r="PDV114" s="265"/>
      <c r="PDW114" s="266"/>
      <c r="PDX114" s="200"/>
      <c r="PDY114" s="266"/>
      <c r="PDZ114" s="261"/>
      <c r="PEA114" s="265"/>
      <c r="PEB114" s="266"/>
      <c r="PEC114" s="200"/>
      <c r="PED114" s="266"/>
      <c r="PEE114" s="261"/>
      <c r="PEF114" s="265"/>
      <c r="PEG114" s="266"/>
      <c r="PEH114" s="200"/>
      <c r="PEI114" s="266"/>
      <c r="PEJ114" s="261"/>
      <c r="PEK114" s="265"/>
      <c r="PEL114" s="266"/>
      <c r="PEM114" s="200"/>
      <c r="PEN114" s="266"/>
      <c r="PEO114" s="261"/>
      <c r="PEP114" s="265"/>
      <c r="PEQ114" s="266"/>
      <c r="PER114" s="200"/>
      <c r="PES114" s="266"/>
      <c r="PET114" s="261"/>
      <c r="PEU114" s="265"/>
      <c r="PEV114" s="266"/>
      <c r="PEW114" s="200"/>
      <c r="PEX114" s="266"/>
      <c r="PEY114" s="261"/>
      <c r="PEZ114" s="265"/>
      <c r="PFA114" s="266"/>
      <c r="PFB114" s="200"/>
      <c r="PFC114" s="266"/>
      <c r="PFD114" s="261"/>
      <c r="PFE114" s="265"/>
      <c r="PFF114" s="266"/>
      <c r="PFG114" s="200"/>
      <c r="PFH114" s="266"/>
      <c r="PFI114" s="261"/>
      <c r="PFJ114" s="265"/>
      <c r="PFK114" s="266"/>
      <c r="PFL114" s="200"/>
      <c r="PFM114" s="266"/>
      <c r="PFN114" s="261"/>
      <c r="PFO114" s="265"/>
      <c r="PFP114" s="266"/>
      <c r="PFQ114" s="200"/>
      <c r="PFR114" s="266"/>
      <c r="PFS114" s="261"/>
      <c r="PFT114" s="265"/>
      <c r="PFU114" s="266"/>
      <c r="PFV114" s="200"/>
      <c r="PFW114" s="266"/>
      <c r="PFX114" s="261"/>
      <c r="PFY114" s="265"/>
      <c r="PFZ114" s="266"/>
      <c r="PGA114" s="200"/>
      <c r="PGB114" s="266"/>
      <c r="PGC114" s="261"/>
      <c r="PGD114" s="265"/>
      <c r="PGE114" s="266"/>
      <c r="PGF114" s="200"/>
      <c r="PGG114" s="266"/>
      <c r="PGH114" s="261"/>
      <c r="PGI114" s="265"/>
      <c r="PGJ114" s="266"/>
      <c r="PGK114" s="200"/>
      <c r="PGL114" s="266"/>
      <c r="PGM114" s="261"/>
      <c r="PGN114" s="265"/>
      <c r="PGO114" s="266"/>
      <c r="PGP114" s="200"/>
      <c r="PGQ114" s="266"/>
      <c r="PGR114" s="261"/>
      <c r="PGS114" s="265"/>
      <c r="PGT114" s="266"/>
      <c r="PGU114" s="200"/>
      <c r="PGV114" s="266"/>
      <c r="PGW114" s="261"/>
      <c r="PGX114" s="265"/>
      <c r="PGY114" s="266"/>
      <c r="PGZ114" s="200"/>
      <c r="PHA114" s="266"/>
      <c r="PHB114" s="261"/>
      <c r="PHC114" s="265"/>
      <c r="PHD114" s="266"/>
      <c r="PHE114" s="200"/>
      <c r="PHF114" s="266"/>
      <c r="PHG114" s="261"/>
      <c r="PHH114" s="265"/>
      <c r="PHI114" s="266"/>
      <c r="PHJ114" s="200"/>
      <c r="PHK114" s="266"/>
      <c r="PHL114" s="261"/>
      <c r="PHM114" s="265"/>
      <c r="PHN114" s="266"/>
      <c r="PHO114" s="200"/>
      <c r="PHP114" s="266"/>
      <c r="PHQ114" s="261"/>
      <c r="PHR114" s="265"/>
      <c r="PHS114" s="266"/>
      <c r="PHT114" s="200"/>
      <c r="PHU114" s="266"/>
      <c r="PHV114" s="261"/>
      <c r="PHW114" s="265"/>
      <c r="PHX114" s="266"/>
      <c r="PHY114" s="200"/>
      <c r="PHZ114" s="266"/>
      <c r="PIA114" s="261"/>
      <c r="PIB114" s="265"/>
      <c r="PIC114" s="266"/>
      <c r="PID114" s="200"/>
      <c r="PIE114" s="266"/>
      <c r="PIF114" s="261"/>
      <c r="PIG114" s="265"/>
      <c r="PIH114" s="266"/>
      <c r="PII114" s="200"/>
      <c r="PIJ114" s="266"/>
      <c r="PIK114" s="261"/>
      <c r="PIL114" s="265"/>
      <c r="PIM114" s="266"/>
      <c r="PIN114" s="200"/>
      <c r="PIO114" s="266"/>
      <c r="PIP114" s="261"/>
      <c r="PIQ114" s="265"/>
      <c r="PIR114" s="266"/>
      <c r="PIS114" s="200"/>
      <c r="PIT114" s="266"/>
      <c r="PIU114" s="261"/>
      <c r="PIV114" s="265"/>
      <c r="PIW114" s="266"/>
      <c r="PIX114" s="200"/>
      <c r="PIY114" s="266"/>
      <c r="PIZ114" s="261"/>
      <c r="PJA114" s="265"/>
      <c r="PJB114" s="266"/>
      <c r="PJC114" s="200"/>
      <c r="PJD114" s="266"/>
      <c r="PJE114" s="261"/>
      <c r="PJF114" s="265"/>
      <c r="PJG114" s="266"/>
      <c r="PJH114" s="200"/>
      <c r="PJI114" s="266"/>
      <c r="PJJ114" s="261"/>
      <c r="PJK114" s="265"/>
      <c r="PJL114" s="266"/>
      <c r="PJM114" s="200"/>
      <c r="PJN114" s="266"/>
      <c r="PJO114" s="261"/>
      <c r="PJP114" s="265"/>
      <c r="PJQ114" s="266"/>
      <c r="PJR114" s="200"/>
      <c r="PJS114" s="266"/>
      <c r="PJT114" s="261"/>
      <c r="PJU114" s="265"/>
      <c r="PJV114" s="266"/>
      <c r="PJW114" s="200"/>
      <c r="PJX114" s="266"/>
      <c r="PJY114" s="261"/>
      <c r="PJZ114" s="265"/>
      <c r="PKA114" s="266"/>
      <c r="PKB114" s="200"/>
      <c r="PKC114" s="266"/>
      <c r="PKD114" s="261"/>
      <c r="PKE114" s="265"/>
      <c r="PKF114" s="266"/>
      <c r="PKG114" s="200"/>
      <c r="PKH114" s="266"/>
      <c r="PKI114" s="261"/>
      <c r="PKJ114" s="265"/>
      <c r="PKK114" s="266"/>
      <c r="PKL114" s="200"/>
      <c r="PKM114" s="266"/>
      <c r="PKN114" s="261"/>
      <c r="PKO114" s="265"/>
      <c r="PKP114" s="266"/>
      <c r="PKQ114" s="200"/>
      <c r="PKR114" s="266"/>
      <c r="PKS114" s="261"/>
      <c r="PKT114" s="265"/>
      <c r="PKU114" s="266"/>
      <c r="PKV114" s="200"/>
      <c r="PKW114" s="266"/>
      <c r="PKX114" s="261"/>
      <c r="PKY114" s="265"/>
      <c r="PKZ114" s="266"/>
      <c r="PLA114" s="200"/>
      <c r="PLB114" s="266"/>
      <c r="PLC114" s="261"/>
      <c r="PLD114" s="265"/>
      <c r="PLE114" s="266"/>
      <c r="PLF114" s="200"/>
      <c r="PLG114" s="266"/>
      <c r="PLH114" s="261"/>
      <c r="PLI114" s="265"/>
      <c r="PLJ114" s="266"/>
      <c r="PLK114" s="200"/>
      <c r="PLL114" s="266"/>
      <c r="PLM114" s="261"/>
      <c r="PLN114" s="265"/>
      <c r="PLO114" s="266"/>
      <c r="PLP114" s="200"/>
      <c r="PLQ114" s="266"/>
      <c r="PLR114" s="261"/>
      <c r="PLS114" s="265"/>
      <c r="PLT114" s="266"/>
      <c r="PLU114" s="200"/>
      <c r="PLV114" s="266"/>
      <c r="PLW114" s="261"/>
      <c r="PLX114" s="265"/>
      <c r="PLY114" s="266"/>
      <c r="PLZ114" s="200"/>
      <c r="PMA114" s="266"/>
      <c r="PMB114" s="261"/>
      <c r="PMC114" s="265"/>
      <c r="PMD114" s="266"/>
      <c r="PME114" s="200"/>
      <c r="PMF114" s="266"/>
      <c r="PMG114" s="261"/>
      <c r="PMH114" s="265"/>
      <c r="PMI114" s="266"/>
      <c r="PMJ114" s="200"/>
      <c r="PMK114" s="266"/>
      <c r="PML114" s="261"/>
      <c r="PMM114" s="265"/>
      <c r="PMN114" s="266"/>
      <c r="PMO114" s="200"/>
      <c r="PMP114" s="266"/>
      <c r="PMQ114" s="261"/>
      <c r="PMR114" s="265"/>
      <c r="PMS114" s="266"/>
      <c r="PMT114" s="200"/>
      <c r="PMU114" s="266"/>
      <c r="PMV114" s="261"/>
      <c r="PMW114" s="265"/>
      <c r="PMX114" s="266"/>
      <c r="PMY114" s="200"/>
      <c r="PMZ114" s="266"/>
      <c r="PNA114" s="261"/>
      <c r="PNB114" s="265"/>
      <c r="PNC114" s="266"/>
      <c r="PND114" s="200"/>
      <c r="PNE114" s="266"/>
      <c r="PNF114" s="261"/>
      <c r="PNG114" s="265"/>
      <c r="PNH114" s="266"/>
      <c r="PNI114" s="200"/>
      <c r="PNJ114" s="266"/>
      <c r="PNK114" s="261"/>
      <c r="PNL114" s="265"/>
      <c r="PNM114" s="266"/>
      <c r="PNN114" s="200"/>
      <c r="PNO114" s="266"/>
      <c r="PNP114" s="261"/>
      <c r="PNQ114" s="265"/>
      <c r="PNR114" s="266"/>
      <c r="PNS114" s="200"/>
      <c r="PNT114" s="266"/>
      <c r="PNU114" s="261"/>
      <c r="PNV114" s="265"/>
      <c r="PNW114" s="266"/>
      <c r="PNX114" s="200"/>
      <c r="PNY114" s="266"/>
      <c r="PNZ114" s="261"/>
      <c r="POA114" s="265"/>
      <c r="POB114" s="266"/>
      <c r="POC114" s="200"/>
      <c r="POD114" s="266"/>
      <c r="POE114" s="261"/>
      <c r="POF114" s="265"/>
      <c r="POG114" s="266"/>
      <c r="POH114" s="200"/>
      <c r="POI114" s="266"/>
      <c r="POJ114" s="261"/>
      <c r="POK114" s="265"/>
      <c r="POL114" s="266"/>
      <c r="POM114" s="200"/>
      <c r="PON114" s="266"/>
      <c r="POO114" s="261"/>
      <c r="POP114" s="265"/>
      <c r="POQ114" s="266"/>
      <c r="POR114" s="200"/>
      <c r="POS114" s="266"/>
      <c r="POT114" s="261"/>
      <c r="POU114" s="265"/>
      <c r="POV114" s="266"/>
      <c r="POW114" s="200"/>
      <c r="POX114" s="266"/>
      <c r="POY114" s="261"/>
      <c r="POZ114" s="265"/>
      <c r="PPA114" s="266"/>
      <c r="PPB114" s="200"/>
      <c r="PPC114" s="266"/>
      <c r="PPD114" s="261"/>
      <c r="PPE114" s="265"/>
      <c r="PPF114" s="266"/>
      <c r="PPG114" s="200"/>
      <c r="PPH114" s="266"/>
      <c r="PPI114" s="261"/>
      <c r="PPJ114" s="265"/>
      <c r="PPK114" s="266"/>
      <c r="PPL114" s="200"/>
      <c r="PPM114" s="266"/>
      <c r="PPN114" s="261"/>
      <c r="PPO114" s="265"/>
      <c r="PPP114" s="266"/>
      <c r="PPQ114" s="200"/>
      <c r="PPR114" s="266"/>
      <c r="PPS114" s="261"/>
      <c r="PPT114" s="265"/>
      <c r="PPU114" s="266"/>
      <c r="PPV114" s="200"/>
      <c r="PPW114" s="266"/>
      <c r="PPX114" s="261"/>
      <c r="PPY114" s="265"/>
      <c r="PPZ114" s="266"/>
      <c r="PQA114" s="200"/>
      <c r="PQB114" s="266"/>
      <c r="PQC114" s="261"/>
      <c r="PQD114" s="265"/>
      <c r="PQE114" s="266"/>
      <c r="PQF114" s="200"/>
      <c r="PQG114" s="266"/>
      <c r="PQH114" s="261"/>
      <c r="PQI114" s="265"/>
      <c r="PQJ114" s="266"/>
      <c r="PQK114" s="200"/>
      <c r="PQL114" s="266"/>
      <c r="PQM114" s="261"/>
      <c r="PQN114" s="265"/>
      <c r="PQO114" s="266"/>
      <c r="PQP114" s="200"/>
      <c r="PQQ114" s="266"/>
      <c r="PQR114" s="261"/>
      <c r="PQS114" s="265"/>
      <c r="PQT114" s="266"/>
      <c r="PQU114" s="200"/>
      <c r="PQV114" s="266"/>
      <c r="PQW114" s="261"/>
      <c r="PQX114" s="265"/>
      <c r="PQY114" s="266"/>
      <c r="PQZ114" s="200"/>
      <c r="PRA114" s="266"/>
      <c r="PRB114" s="261"/>
      <c r="PRC114" s="265"/>
      <c r="PRD114" s="266"/>
      <c r="PRE114" s="200"/>
      <c r="PRF114" s="266"/>
      <c r="PRG114" s="261"/>
      <c r="PRH114" s="265"/>
      <c r="PRI114" s="266"/>
      <c r="PRJ114" s="200"/>
      <c r="PRK114" s="266"/>
      <c r="PRL114" s="261"/>
      <c r="PRM114" s="265"/>
      <c r="PRN114" s="266"/>
      <c r="PRO114" s="200"/>
      <c r="PRP114" s="266"/>
      <c r="PRQ114" s="261"/>
      <c r="PRR114" s="265"/>
      <c r="PRS114" s="266"/>
      <c r="PRT114" s="200"/>
      <c r="PRU114" s="266"/>
      <c r="PRV114" s="261"/>
      <c r="PRW114" s="265"/>
      <c r="PRX114" s="266"/>
      <c r="PRY114" s="200"/>
      <c r="PRZ114" s="266"/>
      <c r="PSA114" s="261"/>
      <c r="PSB114" s="265"/>
      <c r="PSC114" s="266"/>
      <c r="PSD114" s="200"/>
      <c r="PSE114" s="266"/>
      <c r="PSF114" s="261"/>
      <c r="PSG114" s="265"/>
      <c r="PSH114" s="266"/>
      <c r="PSI114" s="200"/>
      <c r="PSJ114" s="266"/>
      <c r="PSK114" s="261"/>
      <c r="PSL114" s="265"/>
      <c r="PSM114" s="266"/>
      <c r="PSN114" s="200"/>
      <c r="PSO114" s="266"/>
      <c r="PSP114" s="261"/>
      <c r="PSQ114" s="265"/>
      <c r="PSR114" s="266"/>
      <c r="PSS114" s="200"/>
      <c r="PST114" s="266"/>
      <c r="PSU114" s="261"/>
      <c r="PSV114" s="265"/>
      <c r="PSW114" s="266"/>
      <c r="PSX114" s="200"/>
      <c r="PSY114" s="266"/>
      <c r="PSZ114" s="261"/>
      <c r="PTA114" s="265"/>
      <c r="PTB114" s="266"/>
      <c r="PTC114" s="200"/>
      <c r="PTD114" s="266"/>
      <c r="PTE114" s="261"/>
      <c r="PTF114" s="265"/>
      <c r="PTG114" s="266"/>
      <c r="PTH114" s="200"/>
      <c r="PTI114" s="266"/>
      <c r="PTJ114" s="261"/>
      <c r="PTK114" s="265"/>
      <c r="PTL114" s="266"/>
      <c r="PTM114" s="200"/>
      <c r="PTN114" s="266"/>
      <c r="PTO114" s="261"/>
      <c r="PTP114" s="265"/>
      <c r="PTQ114" s="266"/>
      <c r="PTR114" s="200"/>
      <c r="PTS114" s="266"/>
      <c r="PTT114" s="261"/>
      <c r="PTU114" s="265"/>
      <c r="PTV114" s="266"/>
      <c r="PTW114" s="200"/>
      <c r="PTX114" s="266"/>
      <c r="PTY114" s="261"/>
      <c r="PTZ114" s="265"/>
      <c r="PUA114" s="266"/>
      <c r="PUB114" s="200"/>
      <c r="PUC114" s="266"/>
      <c r="PUD114" s="261"/>
      <c r="PUE114" s="265"/>
      <c r="PUF114" s="266"/>
      <c r="PUG114" s="200"/>
      <c r="PUH114" s="266"/>
      <c r="PUI114" s="261"/>
      <c r="PUJ114" s="265"/>
      <c r="PUK114" s="266"/>
      <c r="PUL114" s="200"/>
      <c r="PUM114" s="266"/>
      <c r="PUN114" s="261"/>
      <c r="PUO114" s="265"/>
      <c r="PUP114" s="266"/>
      <c r="PUQ114" s="200"/>
      <c r="PUR114" s="266"/>
      <c r="PUS114" s="261"/>
      <c r="PUT114" s="265"/>
      <c r="PUU114" s="266"/>
      <c r="PUV114" s="200"/>
      <c r="PUW114" s="266"/>
      <c r="PUX114" s="261"/>
      <c r="PUY114" s="265"/>
      <c r="PUZ114" s="266"/>
      <c r="PVA114" s="200"/>
      <c r="PVB114" s="266"/>
      <c r="PVC114" s="261"/>
      <c r="PVD114" s="265"/>
      <c r="PVE114" s="266"/>
      <c r="PVF114" s="200"/>
      <c r="PVG114" s="266"/>
      <c r="PVH114" s="261"/>
      <c r="PVI114" s="265"/>
      <c r="PVJ114" s="266"/>
      <c r="PVK114" s="200"/>
      <c r="PVL114" s="266"/>
      <c r="PVM114" s="261"/>
      <c r="PVN114" s="265"/>
      <c r="PVO114" s="266"/>
      <c r="PVP114" s="200"/>
      <c r="PVQ114" s="266"/>
      <c r="PVR114" s="261"/>
      <c r="PVS114" s="265"/>
      <c r="PVT114" s="266"/>
      <c r="PVU114" s="200"/>
      <c r="PVV114" s="266"/>
      <c r="PVW114" s="261"/>
      <c r="PVX114" s="265"/>
      <c r="PVY114" s="266"/>
      <c r="PVZ114" s="200"/>
      <c r="PWA114" s="266"/>
      <c r="PWB114" s="261"/>
      <c r="PWC114" s="265"/>
      <c r="PWD114" s="266"/>
      <c r="PWE114" s="200"/>
      <c r="PWF114" s="266"/>
      <c r="PWG114" s="261"/>
      <c r="PWH114" s="265"/>
      <c r="PWI114" s="266"/>
      <c r="PWJ114" s="200"/>
      <c r="PWK114" s="266"/>
      <c r="PWL114" s="261"/>
      <c r="PWM114" s="265"/>
      <c r="PWN114" s="266"/>
      <c r="PWO114" s="200"/>
      <c r="PWP114" s="266"/>
      <c r="PWQ114" s="261"/>
      <c r="PWR114" s="265"/>
      <c r="PWS114" s="266"/>
      <c r="PWT114" s="200"/>
      <c r="PWU114" s="266"/>
      <c r="PWV114" s="261"/>
      <c r="PWW114" s="265"/>
      <c r="PWX114" s="266"/>
      <c r="PWY114" s="200"/>
      <c r="PWZ114" s="266"/>
      <c r="PXA114" s="261"/>
      <c r="PXB114" s="265"/>
      <c r="PXC114" s="266"/>
      <c r="PXD114" s="200"/>
      <c r="PXE114" s="266"/>
      <c r="PXF114" s="261"/>
      <c r="PXG114" s="265"/>
      <c r="PXH114" s="266"/>
      <c r="PXI114" s="200"/>
      <c r="PXJ114" s="266"/>
      <c r="PXK114" s="261"/>
      <c r="PXL114" s="265"/>
      <c r="PXM114" s="266"/>
      <c r="PXN114" s="200"/>
      <c r="PXO114" s="266"/>
      <c r="PXP114" s="261"/>
      <c r="PXQ114" s="265"/>
      <c r="PXR114" s="266"/>
      <c r="PXS114" s="200"/>
      <c r="PXT114" s="266"/>
      <c r="PXU114" s="261"/>
      <c r="PXV114" s="265"/>
      <c r="PXW114" s="266"/>
      <c r="PXX114" s="200"/>
      <c r="PXY114" s="266"/>
      <c r="PXZ114" s="261"/>
      <c r="PYA114" s="265"/>
      <c r="PYB114" s="266"/>
      <c r="PYC114" s="200"/>
      <c r="PYD114" s="266"/>
      <c r="PYE114" s="261"/>
      <c r="PYF114" s="265"/>
      <c r="PYG114" s="266"/>
      <c r="PYH114" s="200"/>
      <c r="PYI114" s="266"/>
      <c r="PYJ114" s="261"/>
      <c r="PYK114" s="265"/>
      <c r="PYL114" s="266"/>
      <c r="PYM114" s="200"/>
      <c r="PYN114" s="266"/>
      <c r="PYO114" s="261"/>
      <c r="PYP114" s="265"/>
      <c r="PYQ114" s="266"/>
      <c r="PYR114" s="200"/>
      <c r="PYS114" s="266"/>
      <c r="PYT114" s="261"/>
      <c r="PYU114" s="265"/>
      <c r="PYV114" s="266"/>
      <c r="PYW114" s="200"/>
      <c r="PYX114" s="266"/>
      <c r="PYY114" s="261"/>
      <c r="PYZ114" s="265"/>
      <c r="PZA114" s="266"/>
      <c r="PZB114" s="200"/>
      <c r="PZC114" s="266"/>
      <c r="PZD114" s="261"/>
      <c r="PZE114" s="265"/>
      <c r="PZF114" s="266"/>
      <c r="PZG114" s="200"/>
      <c r="PZH114" s="266"/>
      <c r="PZI114" s="261"/>
      <c r="PZJ114" s="265"/>
      <c r="PZK114" s="266"/>
      <c r="PZL114" s="200"/>
      <c r="PZM114" s="266"/>
      <c r="PZN114" s="261"/>
      <c r="PZO114" s="265"/>
      <c r="PZP114" s="266"/>
      <c r="PZQ114" s="200"/>
      <c r="PZR114" s="266"/>
      <c r="PZS114" s="261"/>
      <c r="PZT114" s="265"/>
      <c r="PZU114" s="266"/>
      <c r="PZV114" s="200"/>
      <c r="PZW114" s="266"/>
      <c r="PZX114" s="261"/>
      <c r="PZY114" s="265"/>
      <c r="PZZ114" s="266"/>
      <c r="QAA114" s="200"/>
      <c r="QAB114" s="266"/>
      <c r="QAC114" s="261"/>
      <c r="QAD114" s="265"/>
      <c r="QAE114" s="266"/>
      <c r="QAF114" s="200"/>
      <c r="QAG114" s="266"/>
      <c r="QAH114" s="261"/>
      <c r="QAI114" s="265"/>
      <c r="QAJ114" s="266"/>
      <c r="QAK114" s="200"/>
      <c r="QAL114" s="266"/>
      <c r="QAM114" s="261"/>
      <c r="QAN114" s="265"/>
      <c r="QAO114" s="266"/>
      <c r="QAP114" s="200"/>
      <c r="QAQ114" s="266"/>
      <c r="QAR114" s="261"/>
      <c r="QAS114" s="265"/>
      <c r="QAT114" s="266"/>
      <c r="QAU114" s="200"/>
      <c r="QAV114" s="266"/>
      <c r="QAW114" s="261"/>
      <c r="QAX114" s="265"/>
      <c r="QAY114" s="266"/>
      <c r="QAZ114" s="200"/>
      <c r="QBA114" s="266"/>
      <c r="QBB114" s="261"/>
      <c r="QBC114" s="265"/>
      <c r="QBD114" s="266"/>
      <c r="QBE114" s="200"/>
      <c r="QBF114" s="266"/>
      <c r="QBG114" s="261"/>
      <c r="QBH114" s="265"/>
      <c r="QBI114" s="266"/>
      <c r="QBJ114" s="200"/>
      <c r="QBK114" s="266"/>
      <c r="QBL114" s="261"/>
      <c r="QBM114" s="265"/>
      <c r="QBN114" s="266"/>
      <c r="QBO114" s="200"/>
      <c r="QBP114" s="266"/>
      <c r="QBQ114" s="261"/>
      <c r="QBR114" s="265"/>
      <c r="QBS114" s="266"/>
      <c r="QBT114" s="200"/>
      <c r="QBU114" s="266"/>
      <c r="QBV114" s="261"/>
      <c r="QBW114" s="265"/>
      <c r="QBX114" s="266"/>
      <c r="QBY114" s="200"/>
      <c r="QBZ114" s="266"/>
      <c r="QCA114" s="261"/>
      <c r="QCB114" s="265"/>
      <c r="QCC114" s="266"/>
      <c r="QCD114" s="200"/>
      <c r="QCE114" s="266"/>
      <c r="QCF114" s="261"/>
      <c r="QCG114" s="265"/>
      <c r="QCH114" s="266"/>
      <c r="QCI114" s="200"/>
      <c r="QCJ114" s="266"/>
      <c r="QCK114" s="261"/>
      <c r="QCL114" s="265"/>
      <c r="QCM114" s="266"/>
      <c r="QCN114" s="200"/>
      <c r="QCO114" s="266"/>
      <c r="QCP114" s="261"/>
      <c r="QCQ114" s="265"/>
      <c r="QCR114" s="266"/>
      <c r="QCS114" s="200"/>
      <c r="QCT114" s="266"/>
      <c r="QCU114" s="261"/>
      <c r="QCV114" s="265"/>
      <c r="QCW114" s="266"/>
      <c r="QCX114" s="200"/>
      <c r="QCY114" s="266"/>
      <c r="QCZ114" s="261"/>
      <c r="QDA114" s="265"/>
      <c r="QDB114" s="266"/>
      <c r="QDC114" s="200"/>
      <c r="QDD114" s="266"/>
      <c r="QDE114" s="261"/>
      <c r="QDF114" s="265"/>
      <c r="QDG114" s="266"/>
      <c r="QDH114" s="200"/>
      <c r="QDI114" s="266"/>
      <c r="QDJ114" s="261"/>
      <c r="QDK114" s="265"/>
      <c r="QDL114" s="266"/>
      <c r="QDM114" s="200"/>
      <c r="QDN114" s="266"/>
      <c r="QDO114" s="261"/>
      <c r="QDP114" s="265"/>
      <c r="QDQ114" s="266"/>
      <c r="QDR114" s="200"/>
      <c r="QDS114" s="266"/>
      <c r="QDT114" s="261"/>
      <c r="QDU114" s="265"/>
      <c r="QDV114" s="266"/>
      <c r="QDW114" s="200"/>
      <c r="QDX114" s="266"/>
      <c r="QDY114" s="261"/>
      <c r="QDZ114" s="265"/>
      <c r="QEA114" s="266"/>
      <c r="QEB114" s="200"/>
      <c r="QEC114" s="266"/>
      <c r="QED114" s="261"/>
      <c r="QEE114" s="265"/>
      <c r="QEF114" s="266"/>
      <c r="QEG114" s="200"/>
      <c r="QEH114" s="266"/>
      <c r="QEI114" s="261"/>
      <c r="QEJ114" s="265"/>
      <c r="QEK114" s="266"/>
      <c r="QEL114" s="200"/>
      <c r="QEM114" s="266"/>
      <c r="QEN114" s="261"/>
      <c r="QEO114" s="265"/>
      <c r="QEP114" s="266"/>
      <c r="QEQ114" s="200"/>
      <c r="QER114" s="266"/>
      <c r="QES114" s="261"/>
      <c r="QET114" s="265"/>
      <c r="QEU114" s="266"/>
      <c r="QEV114" s="200"/>
      <c r="QEW114" s="266"/>
      <c r="QEX114" s="261"/>
      <c r="QEY114" s="265"/>
      <c r="QEZ114" s="266"/>
      <c r="QFA114" s="200"/>
      <c r="QFB114" s="266"/>
      <c r="QFC114" s="261"/>
      <c r="QFD114" s="265"/>
      <c r="QFE114" s="266"/>
      <c r="QFF114" s="200"/>
      <c r="QFG114" s="266"/>
      <c r="QFH114" s="261"/>
      <c r="QFI114" s="265"/>
      <c r="QFJ114" s="266"/>
      <c r="QFK114" s="200"/>
      <c r="QFL114" s="266"/>
      <c r="QFM114" s="261"/>
      <c r="QFN114" s="265"/>
      <c r="QFO114" s="266"/>
      <c r="QFP114" s="200"/>
      <c r="QFQ114" s="266"/>
      <c r="QFR114" s="261"/>
      <c r="QFS114" s="265"/>
      <c r="QFT114" s="266"/>
      <c r="QFU114" s="200"/>
      <c r="QFV114" s="266"/>
      <c r="QFW114" s="261"/>
      <c r="QFX114" s="265"/>
      <c r="QFY114" s="266"/>
      <c r="QFZ114" s="200"/>
      <c r="QGA114" s="266"/>
      <c r="QGB114" s="261"/>
      <c r="QGC114" s="265"/>
      <c r="QGD114" s="266"/>
      <c r="QGE114" s="200"/>
      <c r="QGF114" s="266"/>
      <c r="QGG114" s="261"/>
      <c r="QGH114" s="265"/>
      <c r="QGI114" s="266"/>
      <c r="QGJ114" s="200"/>
      <c r="QGK114" s="266"/>
      <c r="QGL114" s="261"/>
      <c r="QGM114" s="265"/>
      <c r="QGN114" s="266"/>
      <c r="QGO114" s="200"/>
      <c r="QGP114" s="266"/>
      <c r="QGQ114" s="261"/>
      <c r="QGR114" s="265"/>
      <c r="QGS114" s="266"/>
      <c r="QGT114" s="200"/>
      <c r="QGU114" s="266"/>
      <c r="QGV114" s="261"/>
      <c r="QGW114" s="265"/>
      <c r="QGX114" s="266"/>
      <c r="QGY114" s="200"/>
      <c r="QGZ114" s="266"/>
      <c r="QHA114" s="261"/>
      <c r="QHB114" s="265"/>
      <c r="QHC114" s="266"/>
      <c r="QHD114" s="200"/>
      <c r="QHE114" s="266"/>
      <c r="QHF114" s="261"/>
      <c r="QHG114" s="265"/>
      <c r="QHH114" s="266"/>
      <c r="QHI114" s="200"/>
      <c r="QHJ114" s="266"/>
      <c r="QHK114" s="261"/>
      <c r="QHL114" s="265"/>
      <c r="QHM114" s="266"/>
      <c r="QHN114" s="200"/>
      <c r="QHO114" s="266"/>
      <c r="QHP114" s="261"/>
      <c r="QHQ114" s="265"/>
      <c r="QHR114" s="266"/>
      <c r="QHS114" s="200"/>
      <c r="QHT114" s="266"/>
      <c r="QHU114" s="261"/>
      <c r="QHV114" s="265"/>
      <c r="QHW114" s="266"/>
      <c r="QHX114" s="200"/>
      <c r="QHY114" s="266"/>
      <c r="QHZ114" s="261"/>
      <c r="QIA114" s="265"/>
      <c r="QIB114" s="266"/>
      <c r="QIC114" s="200"/>
      <c r="QID114" s="266"/>
      <c r="QIE114" s="261"/>
      <c r="QIF114" s="265"/>
      <c r="QIG114" s="266"/>
      <c r="QIH114" s="200"/>
      <c r="QII114" s="266"/>
      <c r="QIJ114" s="261"/>
      <c r="QIK114" s="265"/>
      <c r="QIL114" s="266"/>
      <c r="QIM114" s="200"/>
      <c r="QIN114" s="266"/>
      <c r="QIO114" s="261"/>
      <c r="QIP114" s="265"/>
      <c r="QIQ114" s="266"/>
      <c r="QIR114" s="200"/>
      <c r="QIS114" s="266"/>
      <c r="QIT114" s="261"/>
      <c r="QIU114" s="265"/>
      <c r="QIV114" s="266"/>
      <c r="QIW114" s="200"/>
      <c r="QIX114" s="266"/>
      <c r="QIY114" s="261"/>
      <c r="QIZ114" s="265"/>
      <c r="QJA114" s="266"/>
      <c r="QJB114" s="200"/>
      <c r="QJC114" s="266"/>
      <c r="QJD114" s="261"/>
      <c r="QJE114" s="265"/>
      <c r="QJF114" s="266"/>
      <c r="QJG114" s="200"/>
      <c r="QJH114" s="266"/>
      <c r="QJI114" s="261"/>
      <c r="QJJ114" s="265"/>
      <c r="QJK114" s="266"/>
      <c r="QJL114" s="200"/>
      <c r="QJM114" s="266"/>
      <c r="QJN114" s="261"/>
      <c r="QJO114" s="265"/>
      <c r="QJP114" s="266"/>
      <c r="QJQ114" s="200"/>
      <c r="QJR114" s="266"/>
      <c r="QJS114" s="261"/>
      <c r="QJT114" s="265"/>
      <c r="QJU114" s="266"/>
      <c r="QJV114" s="200"/>
      <c r="QJW114" s="266"/>
      <c r="QJX114" s="261"/>
      <c r="QJY114" s="265"/>
      <c r="QJZ114" s="266"/>
      <c r="QKA114" s="200"/>
      <c r="QKB114" s="266"/>
      <c r="QKC114" s="261"/>
      <c r="QKD114" s="265"/>
      <c r="QKE114" s="266"/>
      <c r="QKF114" s="200"/>
      <c r="QKG114" s="266"/>
      <c r="QKH114" s="261"/>
      <c r="QKI114" s="265"/>
      <c r="QKJ114" s="266"/>
      <c r="QKK114" s="200"/>
      <c r="QKL114" s="266"/>
      <c r="QKM114" s="261"/>
      <c r="QKN114" s="265"/>
      <c r="QKO114" s="266"/>
      <c r="QKP114" s="200"/>
      <c r="QKQ114" s="266"/>
      <c r="QKR114" s="261"/>
      <c r="QKS114" s="265"/>
      <c r="QKT114" s="266"/>
      <c r="QKU114" s="200"/>
      <c r="QKV114" s="266"/>
      <c r="QKW114" s="261"/>
      <c r="QKX114" s="265"/>
      <c r="QKY114" s="266"/>
      <c r="QKZ114" s="200"/>
      <c r="QLA114" s="266"/>
      <c r="QLB114" s="261"/>
      <c r="QLC114" s="265"/>
      <c r="QLD114" s="266"/>
      <c r="QLE114" s="200"/>
      <c r="QLF114" s="266"/>
      <c r="QLG114" s="261"/>
      <c r="QLH114" s="265"/>
      <c r="QLI114" s="266"/>
      <c r="QLJ114" s="200"/>
      <c r="QLK114" s="266"/>
      <c r="QLL114" s="261"/>
      <c r="QLM114" s="265"/>
      <c r="QLN114" s="266"/>
      <c r="QLO114" s="200"/>
      <c r="QLP114" s="266"/>
      <c r="QLQ114" s="261"/>
      <c r="QLR114" s="265"/>
      <c r="QLS114" s="266"/>
      <c r="QLT114" s="200"/>
      <c r="QLU114" s="266"/>
      <c r="QLV114" s="261"/>
      <c r="QLW114" s="265"/>
      <c r="QLX114" s="266"/>
      <c r="QLY114" s="200"/>
      <c r="QLZ114" s="266"/>
      <c r="QMA114" s="261"/>
      <c r="QMB114" s="265"/>
      <c r="QMC114" s="266"/>
      <c r="QMD114" s="200"/>
      <c r="QME114" s="266"/>
      <c r="QMF114" s="261"/>
      <c r="QMG114" s="265"/>
      <c r="QMH114" s="266"/>
      <c r="QMI114" s="200"/>
      <c r="QMJ114" s="266"/>
      <c r="QMK114" s="261"/>
      <c r="QML114" s="265"/>
      <c r="QMM114" s="266"/>
      <c r="QMN114" s="200"/>
      <c r="QMO114" s="266"/>
      <c r="QMP114" s="261"/>
      <c r="QMQ114" s="265"/>
      <c r="QMR114" s="266"/>
      <c r="QMS114" s="200"/>
      <c r="QMT114" s="266"/>
      <c r="QMU114" s="261"/>
      <c r="QMV114" s="265"/>
      <c r="QMW114" s="266"/>
      <c r="QMX114" s="200"/>
      <c r="QMY114" s="266"/>
      <c r="QMZ114" s="261"/>
      <c r="QNA114" s="265"/>
      <c r="QNB114" s="266"/>
      <c r="QNC114" s="200"/>
      <c r="QND114" s="266"/>
      <c r="QNE114" s="261"/>
      <c r="QNF114" s="265"/>
      <c r="QNG114" s="266"/>
      <c r="QNH114" s="200"/>
      <c r="QNI114" s="266"/>
      <c r="QNJ114" s="261"/>
      <c r="QNK114" s="265"/>
      <c r="QNL114" s="266"/>
      <c r="QNM114" s="200"/>
      <c r="QNN114" s="266"/>
      <c r="QNO114" s="261"/>
      <c r="QNP114" s="265"/>
      <c r="QNQ114" s="266"/>
      <c r="QNR114" s="200"/>
      <c r="QNS114" s="266"/>
      <c r="QNT114" s="261"/>
      <c r="QNU114" s="265"/>
      <c r="QNV114" s="266"/>
      <c r="QNW114" s="200"/>
      <c r="QNX114" s="266"/>
      <c r="QNY114" s="261"/>
      <c r="QNZ114" s="265"/>
      <c r="QOA114" s="266"/>
      <c r="QOB114" s="200"/>
      <c r="QOC114" s="266"/>
      <c r="QOD114" s="261"/>
      <c r="QOE114" s="265"/>
      <c r="QOF114" s="266"/>
      <c r="QOG114" s="200"/>
      <c r="QOH114" s="266"/>
      <c r="QOI114" s="261"/>
      <c r="QOJ114" s="265"/>
      <c r="QOK114" s="266"/>
      <c r="QOL114" s="200"/>
      <c r="QOM114" s="266"/>
      <c r="QON114" s="261"/>
      <c r="QOO114" s="265"/>
      <c r="QOP114" s="266"/>
      <c r="QOQ114" s="200"/>
      <c r="QOR114" s="266"/>
      <c r="QOS114" s="261"/>
      <c r="QOT114" s="265"/>
      <c r="QOU114" s="266"/>
      <c r="QOV114" s="200"/>
      <c r="QOW114" s="266"/>
      <c r="QOX114" s="261"/>
      <c r="QOY114" s="265"/>
      <c r="QOZ114" s="266"/>
      <c r="QPA114" s="200"/>
      <c r="QPB114" s="266"/>
      <c r="QPC114" s="261"/>
      <c r="QPD114" s="265"/>
      <c r="QPE114" s="266"/>
      <c r="QPF114" s="200"/>
      <c r="QPG114" s="266"/>
      <c r="QPH114" s="261"/>
      <c r="QPI114" s="265"/>
      <c r="QPJ114" s="266"/>
      <c r="QPK114" s="200"/>
      <c r="QPL114" s="266"/>
      <c r="QPM114" s="261"/>
      <c r="QPN114" s="265"/>
      <c r="QPO114" s="266"/>
      <c r="QPP114" s="200"/>
      <c r="QPQ114" s="266"/>
      <c r="QPR114" s="261"/>
      <c r="QPS114" s="265"/>
      <c r="QPT114" s="266"/>
      <c r="QPU114" s="200"/>
      <c r="QPV114" s="266"/>
      <c r="QPW114" s="261"/>
      <c r="QPX114" s="265"/>
      <c r="QPY114" s="266"/>
      <c r="QPZ114" s="200"/>
      <c r="QQA114" s="266"/>
      <c r="QQB114" s="261"/>
      <c r="QQC114" s="265"/>
      <c r="QQD114" s="266"/>
      <c r="QQE114" s="200"/>
      <c r="QQF114" s="266"/>
      <c r="QQG114" s="261"/>
      <c r="QQH114" s="265"/>
      <c r="QQI114" s="266"/>
      <c r="QQJ114" s="200"/>
      <c r="QQK114" s="266"/>
      <c r="QQL114" s="261"/>
      <c r="QQM114" s="265"/>
      <c r="QQN114" s="266"/>
      <c r="QQO114" s="200"/>
      <c r="QQP114" s="266"/>
      <c r="QQQ114" s="261"/>
      <c r="QQR114" s="265"/>
      <c r="QQS114" s="266"/>
      <c r="QQT114" s="200"/>
      <c r="QQU114" s="266"/>
      <c r="QQV114" s="261"/>
      <c r="QQW114" s="265"/>
      <c r="QQX114" s="266"/>
      <c r="QQY114" s="200"/>
      <c r="QQZ114" s="266"/>
      <c r="QRA114" s="261"/>
      <c r="QRB114" s="265"/>
      <c r="QRC114" s="266"/>
      <c r="QRD114" s="200"/>
      <c r="QRE114" s="266"/>
      <c r="QRF114" s="261"/>
      <c r="QRG114" s="265"/>
      <c r="QRH114" s="266"/>
      <c r="QRI114" s="200"/>
      <c r="QRJ114" s="266"/>
      <c r="QRK114" s="261"/>
      <c r="QRL114" s="265"/>
      <c r="QRM114" s="266"/>
      <c r="QRN114" s="200"/>
      <c r="QRO114" s="266"/>
      <c r="QRP114" s="261"/>
      <c r="QRQ114" s="265"/>
      <c r="QRR114" s="266"/>
      <c r="QRS114" s="200"/>
      <c r="QRT114" s="266"/>
      <c r="QRU114" s="261"/>
      <c r="QRV114" s="265"/>
      <c r="QRW114" s="266"/>
      <c r="QRX114" s="200"/>
      <c r="QRY114" s="266"/>
      <c r="QRZ114" s="261"/>
      <c r="QSA114" s="265"/>
      <c r="QSB114" s="266"/>
      <c r="QSC114" s="200"/>
      <c r="QSD114" s="266"/>
      <c r="QSE114" s="261"/>
      <c r="QSF114" s="265"/>
      <c r="QSG114" s="266"/>
      <c r="QSH114" s="200"/>
      <c r="QSI114" s="266"/>
      <c r="QSJ114" s="261"/>
      <c r="QSK114" s="265"/>
      <c r="QSL114" s="266"/>
      <c r="QSM114" s="200"/>
      <c r="QSN114" s="266"/>
      <c r="QSO114" s="261"/>
      <c r="QSP114" s="265"/>
      <c r="QSQ114" s="266"/>
      <c r="QSR114" s="200"/>
      <c r="QSS114" s="266"/>
      <c r="QST114" s="261"/>
      <c r="QSU114" s="265"/>
      <c r="QSV114" s="266"/>
      <c r="QSW114" s="200"/>
      <c r="QSX114" s="266"/>
      <c r="QSY114" s="261"/>
      <c r="QSZ114" s="265"/>
      <c r="QTA114" s="266"/>
      <c r="QTB114" s="200"/>
      <c r="QTC114" s="266"/>
      <c r="QTD114" s="261"/>
      <c r="QTE114" s="265"/>
      <c r="QTF114" s="266"/>
      <c r="QTG114" s="200"/>
      <c r="QTH114" s="266"/>
      <c r="QTI114" s="261"/>
      <c r="QTJ114" s="265"/>
      <c r="QTK114" s="266"/>
      <c r="QTL114" s="200"/>
      <c r="QTM114" s="266"/>
      <c r="QTN114" s="261"/>
      <c r="QTO114" s="265"/>
      <c r="QTP114" s="266"/>
      <c r="QTQ114" s="200"/>
      <c r="QTR114" s="266"/>
      <c r="QTS114" s="261"/>
      <c r="QTT114" s="265"/>
      <c r="QTU114" s="266"/>
      <c r="QTV114" s="200"/>
      <c r="QTW114" s="266"/>
      <c r="QTX114" s="261"/>
      <c r="QTY114" s="265"/>
      <c r="QTZ114" s="266"/>
      <c r="QUA114" s="200"/>
      <c r="QUB114" s="266"/>
      <c r="QUC114" s="261"/>
      <c r="QUD114" s="265"/>
      <c r="QUE114" s="266"/>
      <c r="QUF114" s="200"/>
      <c r="QUG114" s="266"/>
      <c r="QUH114" s="261"/>
      <c r="QUI114" s="265"/>
      <c r="QUJ114" s="266"/>
      <c r="QUK114" s="200"/>
      <c r="QUL114" s="266"/>
      <c r="QUM114" s="261"/>
      <c r="QUN114" s="265"/>
      <c r="QUO114" s="266"/>
      <c r="QUP114" s="200"/>
      <c r="QUQ114" s="266"/>
      <c r="QUR114" s="261"/>
      <c r="QUS114" s="265"/>
      <c r="QUT114" s="266"/>
      <c r="QUU114" s="200"/>
      <c r="QUV114" s="266"/>
      <c r="QUW114" s="261"/>
      <c r="QUX114" s="265"/>
      <c r="QUY114" s="266"/>
      <c r="QUZ114" s="200"/>
      <c r="QVA114" s="266"/>
      <c r="QVB114" s="261"/>
      <c r="QVC114" s="265"/>
      <c r="QVD114" s="266"/>
      <c r="QVE114" s="200"/>
      <c r="QVF114" s="266"/>
      <c r="QVG114" s="261"/>
      <c r="QVH114" s="265"/>
      <c r="QVI114" s="266"/>
      <c r="QVJ114" s="200"/>
      <c r="QVK114" s="266"/>
      <c r="QVL114" s="261"/>
      <c r="QVM114" s="265"/>
      <c r="QVN114" s="266"/>
      <c r="QVO114" s="200"/>
      <c r="QVP114" s="266"/>
      <c r="QVQ114" s="261"/>
      <c r="QVR114" s="265"/>
      <c r="QVS114" s="266"/>
      <c r="QVT114" s="200"/>
      <c r="QVU114" s="266"/>
      <c r="QVV114" s="261"/>
      <c r="QVW114" s="265"/>
      <c r="QVX114" s="266"/>
      <c r="QVY114" s="200"/>
      <c r="QVZ114" s="266"/>
      <c r="QWA114" s="261"/>
      <c r="QWB114" s="265"/>
      <c r="QWC114" s="266"/>
      <c r="QWD114" s="200"/>
      <c r="QWE114" s="266"/>
      <c r="QWF114" s="261"/>
      <c r="QWG114" s="265"/>
      <c r="QWH114" s="266"/>
      <c r="QWI114" s="200"/>
      <c r="QWJ114" s="266"/>
      <c r="QWK114" s="261"/>
      <c r="QWL114" s="265"/>
      <c r="QWM114" s="266"/>
      <c r="QWN114" s="200"/>
      <c r="QWO114" s="266"/>
      <c r="QWP114" s="261"/>
      <c r="QWQ114" s="265"/>
      <c r="QWR114" s="266"/>
      <c r="QWS114" s="200"/>
      <c r="QWT114" s="266"/>
      <c r="QWU114" s="261"/>
      <c r="QWV114" s="265"/>
      <c r="QWW114" s="266"/>
      <c r="QWX114" s="200"/>
      <c r="QWY114" s="266"/>
      <c r="QWZ114" s="261"/>
      <c r="QXA114" s="265"/>
      <c r="QXB114" s="266"/>
      <c r="QXC114" s="200"/>
      <c r="QXD114" s="266"/>
      <c r="QXE114" s="261"/>
      <c r="QXF114" s="265"/>
      <c r="QXG114" s="266"/>
      <c r="QXH114" s="200"/>
      <c r="QXI114" s="266"/>
      <c r="QXJ114" s="261"/>
      <c r="QXK114" s="265"/>
      <c r="QXL114" s="266"/>
      <c r="QXM114" s="200"/>
      <c r="QXN114" s="266"/>
      <c r="QXO114" s="261"/>
      <c r="QXP114" s="265"/>
      <c r="QXQ114" s="266"/>
      <c r="QXR114" s="200"/>
      <c r="QXS114" s="266"/>
      <c r="QXT114" s="261"/>
      <c r="QXU114" s="265"/>
      <c r="QXV114" s="266"/>
      <c r="QXW114" s="200"/>
      <c r="QXX114" s="266"/>
      <c r="QXY114" s="261"/>
      <c r="QXZ114" s="265"/>
      <c r="QYA114" s="266"/>
      <c r="QYB114" s="200"/>
      <c r="QYC114" s="266"/>
      <c r="QYD114" s="261"/>
      <c r="QYE114" s="265"/>
      <c r="QYF114" s="266"/>
      <c r="QYG114" s="200"/>
      <c r="QYH114" s="266"/>
      <c r="QYI114" s="261"/>
      <c r="QYJ114" s="265"/>
      <c r="QYK114" s="266"/>
      <c r="QYL114" s="200"/>
      <c r="QYM114" s="266"/>
      <c r="QYN114" s="261"/>
      <c r="QYO114" s="265"/>
      <c r="QYP114" s="266"/>
      <c r="QYQ114" s="200"/>
      <c r="QYR114" s="266"/>
      <c r="QYS114" s="261"/>
      <c r="QYT114" s="265"/>
      <c r="QYU114" s="266"/>
      <c r="QYV114" s="200"/>
      <c r="QYW114" s="266"/>
      <c r="QYX114" s="261"/>
      <c r="QYY114" s="265"/>
      <c r="QYZ114" s="266"/>
      <c r="QZA114" s="200"/>
      <c r="QZB114" s="266"/>
      <c r="QZC114" s="261"/>
      <c r="QZD114" s="265"/>
      <c r="QZE114" s="266"/>
      <c r="QZF114" s="200"/>
      <c r="QZG114" s="266"/>
      <c r="QZH114" s="261"/>
      <c r="QZI114" s="265"/>
      <c r="QZJ114" s="266"/>
      <c r="QZK114" s="200"/>
      <c r="QZL114" s="266"/>
      <c r="QZM114" s="261"/>
      <c r="QZN114" s="265"/>
      <c r="QZO114" s="266"/>
      <c r="QZP114" s="200"/>
      <c r="QZQ114" s="266"/>
      <c r="QZR114" s="261"/>
      <c r="QZS114" s="265"/>
      <c r="QZT114" s="266"/>
      <c r="QZU114" s="200"/>
      <c r="QZV114" s="266"/>
      <c r="QZW114" s="261"/>
      <c r="QZX114" s="265"/>
      <c r="QZY114" s="266"/>
      <c r="QZZ114" s="200"/>
      <c r="RAA114" s="266"/>
      <c r="RAB114" s="261"/>
      <c r="RAC114" s="265"/>
      <c r="RAD114" s="266"/>
      <c r="RAE114" s="200"/>
      <c r="RAF114" s="266"/>
      <c r="RAG114" s="261"/>
      <c r="RAH114" s="265"/>
      <c r="RAI114" s="266"/>
      <c r="RAJ114" s="200"/>
      <c r="RAK114" s="266"/>
      <c r="RAL114" s="261"/>
      <c r="RAM114" s="265"/>
      <c r="RAN114" s="266"/>
      <c r="RAO114" s="200"/>
      <c r="RAP114" s="266"/>
      <c r="RAQ114" s="261"/>
      <c r="RAR114" s="265"/>
      <c r="RAS114" s="266"/>
      <c r="RAT114" s="200"/>
      <c r="RAU114" s="266"/>
      <c r="RAV114" s="261"/>
      <c r="RAW114" s="265"/>
      <c r="RAX114" s="266"/>
      <c r="RAY114" s="200"/>
      <c r="RAZ114" s="266"/>
      <c r="RBA114" s="261"/>
      <c r="RBB114" s="265"/>
      <c r="RBC114" s="266"/>
      <c r="RBD114" s="200"/>
      <c r="RBE114" s="266"/>
      <c r="RBF114" s="261"/>
      <c r="RBG114" s="265"/>
      <c r="RBH114" s="266"/>
      <c r="RBI114" s="200"/>
      <c r="RBJ114" s="266"/>
      <c r="RBK114" s="261"/>
      <c r="RBL114" s="265"/>
      <c r="RBM114" s="266"/>
      <c r="RBN114" s="200"/>
      <c r="RBO114" s="266"/>
      <c r="RBP114" s="261"/>
      <c r="RBQ114" s="265"/>
      <c r="RBR114" s="266"/>
      <c r="RBS114" s="200"/>
      <c r="RBT114" s="266"/>
      <c r="RBU114" s="261"/>
      <c r="RBV114" s="265"/>
      <c r="RBW114" s="266"/>
      <c r="RBX114" s="200"/>
      <c r="RBY114" s="266"/>
      <c r="RBZ114" s="261"/>
      <c r="RCA114" s="265"/>
      <c r="RCB114" s="266"/>
      <c r="RCC114" s="200"/>
      <c r="RCD114" s="266"/>
      <c r="RCE114" s="261"/>
      <c r="RCF114" s="265"/>
      <c r="RCG114" s="266"/>
      <c r="RCH114" s="200"/>
      <c r="RCI114" s="266"/>
      <c r="RCJ114" s="261"/>
      <c r="RCK114" s="265"/>
      <c r="RCL114" s="266"/>
      <c r="RCM114" s="200"/>
      <c r="RCN114" s="266"/>
      <c r="RCO114" s="261"/>
      <c r="RCP114" s="265"/>
      <c r="RCQ114" s="266"/>
      <c r="RCR114" s="200"/>
      <c r="RCS114" s="266"/>
      <c r="RCT114" s="261"/>
      <c r="RCU114" s="265"/>
      <c r="RCV114" s="266"/>
      <c r="RCW114" s="200"/>
      <c r="RCX114" s="266"/>
      <c r="RCY114" s="261"/>
      <c r="RCZ114" s="265"/>
      <c r="RDA114" s="266"/>
      <c r="RDB114" s="200"/>
      <c r="RDC114" s="266"/>
      <c r="RDD114" s="261"/>
      <c r="RDE114" s="265"/>
      <c r="RDF114" s="266"/>
      <c r="RDG114" s="200"/>
      <c r="RDH114" s="266"/>
      <c r="RDI114" s="261"/>
      <c r="RDJ114" s="265"/>
      <c r="RDK114" s="266"/>
      <c r="RDL114" s="200"/>
      <c r="RDM114" s="266"/>
      <c r="RDN114" s="261"/>
      <c r="RDO114" s="265"/>
      <c r="RDP114" s="266"/>
      <c r="RDQ114" s="200"/>
      <c r="RDR114" s="266"/>
      <c r="RDS114" s="261"/>
      <c r="RDT114" s="265"/>
      <c r="RDU114" s="266"/>
      <c r="RDV114" s="200"/>
      <c r="RDW114" s="266"/>
      <c r="RDX114" s="261"/>
      <c r="RDY114" s="265"/>
      <c r="RDZ114" s="266"/>
      <c r="REA114" s="200"/>
      <c r="REB114" s="266"/>
      <c r="REC114" s="261"/>
      <c r="RED114" s="265"/>
      <c r="REE114" s="266"/>
      <c r="REF114" s="200"/>
      <c r="REG114" s="266"/>
      <c r="REH114" s="261"/>
      <c r="REI114" s="265"/>
      <c r="REJ114" s="266"/>
      <c r="REK114" s="200"/>
      <c r="REL114" s="266"/>
      <c r="REM114" s="261"/>
      <c r="REN114" s="265"/>
      <c r="REO114" s="266"/>
      <c r="REP114" s="200"/>
      <c r="REQ114" s="266"/>
      <c r="RER114" s="261"/>
      <c r="RES114" s="265"/>
      <c r="RET114" s="266"/>
      <c r="REU114" s="200"/>
      <c r="REV114" s="266"/>
      <c r="REW114" s="261"/>
      <c r="REX114" s="265"/>
      <c r="REY114" s="266"/>
      <c r="REZ114" s="200"/>
      <c r="RFA114" s="266"/>
      <c r="RFB114" s="261"/>
      <c r="RFC114" s="265"/>
      <c r="RFD114" s="266"/>
      <c r="RFE114" s="200"/>
      <c r="RFF114" s="266"/>
      <c r="RFG114" s="261"/>
      <c r="RFH114" s="265"/>
      <c r="RFI114" s="266"/>
      <c r="RFJ114" s="200"/>
      <c r="RFK114" s="266"/>
      <c r="RFL114" s="261"/>
      <c r="RFM114" s="265"/>
      <c r="RFN114" s="266"/>
      <c r="RFO114" s="200"/>
      <c r="RFP114" s="266"/>
      <c r="RFQ114" s="261"/>
      <c r="RFR114" s="265"/>
      <c r="RFS114" s="266"/>
      <c r="RFT114" s="200"/>
      <c r="RFU114" s="266"/>
      <c r="RFV114" s="261"/>
      <c r="RFW114" s="265"/>
      <c r="RFX114" s="266"/>
      <c r="RFY114" s="200"/>
      <c r="RFZ114" s="266"/>
      <c r="RGA114" s="261"/>
      <c r="RGB114" s="265"/>
      <c r="RGC114" s="266"/>
      <c r="RGD114" s="200"/>
      <c r="RGE114" s="266"/>
      <c r="RGF114" s="261"/>
      <c r="RGG114" s="265"/>
      <c r="RGH114" s="266"/>
      <c r="RGI114" s="200"/>
      <c r="RGJ114" s="266"/>
      <c r="RGK114" s="261"/>
      <c r="RGL114" s="265"/>
      <c r="RGM114" s="266"/>
      <c r="RGN114" s="200"/>
      <c r="RGO114" s="266"/>
      <c r="RGP114" s="261"/>
      <c r="RGQ114" s="265"/>
      <c r="RGR114" s="266"/>
      <c r="RGS114" s="200"/>
      <c r="RGT114" s="266"/>
      <c r="RGU114" s="261"/>
      <c r="RGV114" s="265"/>
      <c r="RGW114" s="266"/>
      <c r="RGX114" s="200"/>
      <c r="RGY114" s="266"/>
      <c r="RGZ114" s="261"/>
      <c r="RHA114" s="265"/>
      <c r="RHB114" s="266"/>
      <c r="RHC114" s="200"/>
      <c r="RHD114" s="266"/>
      <c r="RHE114" s="261"/>
      <c r="RHF114" s="265"/>
      <c r="RHG114" s="266"/>
      <c r="RHH114" s="200"/>
      <c r="RHI114" s="266"/>
      <c r="RHJ114" s="261"/>
      <c r="RHK114" s="265"/>
      <c r="RHL114" s="266"/>
      <c r="RHM114" s="200"/>
      <c r="RHN114" s="266"/>
      <c r="RHO114" s="261"/>
      <c r="RHP114" s="265"/>
      <c r="RHQ114" s="266"/>
      <c r="RHR114" s="200"/>
      <c r="RHS114" s="266"/>
      <c r="RHT114" s="261"/>
      <c r="RHU114" s="265"/>
      <c r="RHV114" s="266"/>
      <c r="RHW114" s="200"/>
      <c r="RHX114" s="266"/>
      <c r="RHY114" s="261"/>
      <c r="RHZ114" s="265"/>
      <c r="RIA114" s="266"/>
      <c r="RIB114" s="200"/>
      <c r="RIC114" s="266"/>
      <c r="RID114" s="261"/>
      <c r="RIE114" s="265"/>
      <c r="RIF114" s="266"/>
      <c r="RIG114" s="200"/>
      <c r="RIH114" s="266"/>
      <c r="RII114" s="261"/>
      <c r="RIJ114" s="265"/>
      <c r="RIK114" s="266"/>
      <c r="RIL114" s="200"/>
      <c r="RIM114" s="266"/>
      <c r="RIN114" s="261"/>
      <c r="RIO114" s="265"/>
      <c r="RIP114" s="266"/>
      <c r="RIQ114" s="200"/>
      <c r="RIR114" s="266"/>
      <c r="RIS114" s="261"/>
      <c r="RIT114" s="265"/>
      <c r="RIU114" s="266"/>
      <c r="RIV114" s="200"/>
      <c r="RIW114" s="266"/>
      <c r="RIX114" s="261"/>
      <c r="RIY114" s="265"/>
      <c r="RIZ114" s="266"/>
      <c r="RJA114" s="200"/>
      <c r="RJB114" s="266"/>
      <c r="RJC114" s="261"/>
      <c r="RJD114" s="265"/>
      <c r="RJE114" s="266"/>
      <c r="RJF114" s="200"/>
      <c r="RJG114" s="266"/>
      <c r="RJH114" s="261"/>
      <c r="RJI114" s="265"/>
      <c r="RJJ114" s="266"/>
      <c r="RJK114" s="200"/>
      <c r="RJL114" s="266"/>
      <c r="RJM114" s="261"/>
      <c r="RJN114" s="265"/>
      <c r="RJO114" s="266"/>
      <c r="RJP114" s="200"/>
      <c r="RJQ114" s="266"/>
      <c r="RJR114" s="261"/>
      <c r="RJS114" s="265"/>
      <c r="RJT114" s="266"/>
      <c r="RJU114" s="200"/>
      <c r="RJV114" s="266"/>
      <c r="RJW114" s="261"/>
      <c r="RJX114" s="265"/>
      <c r="RJY114" s="266"/>
      <c r="RJZ114" s="200"/>
      <c r="RKA114" s="266"/>
      <c r="RKB114" s="261"/>
      <c r="RKC114" s="265"/>
      <c r="RKD114" s="266"/>
      <c r="RKE114" s="200"/>
      <c r="RKF114" s="266"/>
      <c r="RKG114" s="261"/>
      <c r="RKH114" s="265"/>
      <c r="RKI114" s="266"/>
      <c r="RKJ114" s="200"/>
      <c r="RKK114" s="266"/>
      <c r="RKL114" s="261"/>
      <c r="RKM114" s="265"/>
      <c r="RKN114" s="266"/>
      <c r="RKO114" s="200"/>
      <c r="RKP114" s="266"/>
      <c r="RKQ114" s="261"/>
      <c r="RKR114" s="265"/>
      <c r="RKS114" s="266"/>
      <c r="RKT114" s="200"/>
      <c r="RKU114" s="266"/>
      <c r="RKV114" s="261"/>
      <c r="RKW114" s="265"/>
      <c r="RKX114" s="266"/>
      <c r="RKY114" s="200"/>
      <c r="RKZ114" s="266"/>
      <c r="RLA114" s="261"/>
      <c r="RLB114" s="265"/>
      <c r="RLC114" s="266"/>
      <c r="RLD114" s="200"/>
      <c r="RLE114" s="266"/>
      <c r="RLF114" s="261"/>
      <c r="RLG114" s="265"/>
      <c r="RLH114" s="266"/>
      <c r="RLI114" s="200"/>
      <c r="RLJ114" s="266"/>
      <c r="RLK114" s="261"/>
      <c r="RLL114" s="265"/>
      <c r="RLM114" s="266"/>
      <c r="RLN114" s="200"/>
      <c r="RLO114" s="266"/>
      <c r="RLP114" s="261"/>
      <c r="RLQ114" s="265"/>
      <c r="RLR114" s="266"/>
      <c r="RLS114" s="200"/>
      <c r="RLT114" s="266"/>
      <c r="RLU114" s="261"/>
      <c r="RLV114" s="265"/>
      <c r="RLW114" s="266"/>
      <c r="RLX114" s="200"/>
      <c r="RLY114" s="266"/>
      <c r="RLZ114" s="261"/>
      <c r="RMA114" s="265"/>
      <c r="RMB114" s="266"/>
      <c r="RMC114" s="200"/>
      <c r="RMD114" s="266"/>
      <c r="RME114" s="261"/>
      <c r="RMF114" s="265"/>
      <c r="RMG114" s="266"/>
      <c r="RMH114" s="200"/>
      <c r="RMI114" s="266"/>
      <c r="RMJ114" s="261"/>
      <c r="RMK114" s="265"/>
      <c r="RML114" s="266"/>
      <c r="RMM114" s="200"/>
      <c r="RMN114" s="266"/>
      <c r="RMO114" s="261"/>
      <c r="RMP114" s="265"/>
      <c r="RMQ114" s="266"/>
      <c r="RMR114" s="200"/>
      <c r="RMS114" s="266"/>
      <c r="RMT114" s="261"/>
      <c r="RMU114" s="265"/>
      <c r="RMV114" s="266"/>
      <c r="RMW114" s="200"/>
      <c r="RMX114" s="266"/>
      <c r="RMY114" s="261"/>
      <c r="RMZ114" s="265"/>
      <c r="RNA114" s="266"/>
      <c r="RNB114" s="200"/>
      <c r="RNC114" s="266"/>
      <c r="RND114" s="261"/>
      <c r="RNE114" s="265"/>
      <c r="RNF114" s="266"/>
      <c r="RNG114" s="200"/>
      <c r="RNH114" s="266"/>
      <c r="RNI114" s="261"/>
      <c r="RNJ114" s="265"/>
      <c r="RNK114" s="266"/>
      <c r="RNL114" s="200"/>
      <c r="RNM114" s="266"/>
      <c r="RNN114" s="261"/>
      <c r="RNO114" s="265"/>
      <c r="RNP114" s="266"/>
      <c r="RNQ114" s="200"/>
      <c r="RNR114" s="266"/>
      <c r="RNS114" s="261"/>
      <c r="RNT114" s="265"/>
      <c r="RNU114" s="266"/>
      <c r="RNV114" s="200"/>
      <c r="RNW114" s="266"/>
      <c r="RNX114" s="261"/>
      <c r="RNY114" s="265"/>
      <c r="RNZ114" s="266"/>
      <c r="ROA114" s="200"/>
      <c r="ROB114" s="266"/>
      <c r="ROC114" s="261"/>
      <c r="ROD114" s="265"/>
      <c r="ROE114" s="266"/>
      <c r="ROF114" s="200"/>
      <c r="ROG114" s="266"/>
      <c r="ROH114" s="261"/>
      <c r="ROI114" s="265"/>
      <c r="ROJ114" s="266"/>
      <c r="ROK114" s="200"/>
      <c r="ROL114" s="266"/>
      <c r="ROM114" s="261"/>
      <c r="RON114" s="265"/>
      <c r="ROO114" s="266"/>
      <c r="ROP114" s="200"/>
      <c r="ROQ114" s="266"/>
      <c r="ROR114" s="261"/>
      <c r="ROS114" s="265"/>
      <c r="ROT114" s="266"/>
      <c r="ROU114" s="200"/>
      <c r="ROV114" s="266"/>
      <c r="ROW114" s="261"/>
      <c r="ROX114" s="265"/>
      <c r="ROY114" s="266"/>
      <c r="ROZ114" s="200"/>
      <c r="RPA114" s="266"/>
      <c r="RPB114" s="261"/>
      <c r="RPC114" s="265"/>
      <c r="RPD114" s="266"/>
      <c r="RPE114" s="200"/>
      <c r="RPF114" s="266"/>
      <c r="RPG114" s="261"/>
      <c r="RPH114" s="265"/>
      <c r="RPI114" s="266"/>
      <c r="RPJ114" s="200"/>
      <c r="RPK114" s="266"/>
      <c r="RPL114" s="261"/>
      <c r="RPM114" s="265"/>
      <c r="RPN114" s="266"/>
      <c r="RPO114" s="200"/>
      <c r="RPP114" s="266"/>
      <c r="RPQ114" s="261"/>
      <c r="RPR114" s="265"/>
      <c r="RPS114" s="266"/>
      <c r="RPT114" s="200"/>
      <c r="RPU114" s="266"/>
      <c r="RPV114" s="261"/>
      <c r="RPW114" s="265"/>
      <c r="RPX114" s="266"/>
      <c r="RPY114" s="200"/>
      <c r="RPZ114" s="266"/>
      <c r="RQA114" s="261"/>
      <c r="RQB114" s="265"/>
      <c r="RQC114" s="266"/>
      <c r="RQD114" s="200"/>
      <c r="RQE114" s="266"/>
      <c r="RQF114" s="261"/>
      <c r="RQG114" s="265"/>
      <c r="RQH114" s="266"/>
      <c r="RQI114" s="200"/>
      <c r="RQJ114" s="266"/>
      <c r="RQK114" s="261"/>
      <c r="RQL114" s="265"/>
      <c r="RQM114" s="266"/>
      <c r="RQN114" s="200"/>
      <c r="RQO114" s="266"/>
      <c r="RQP114" s="261"/>
      <c r="RQQ114" s="265"/>
      <c r="RQR114" s="266"/>
      <c r="RQS114" s="200"/>
      <c r="RQT114" s="266"/>
      <c r="RQU114" s="261"/>
      <c r="RQV114" s="265"/>
      <c r="RQW114" s="266"/>
      <c r="RQX114" s="200"/>
      <c r="RQY114" s="266"/>
      <c r="RQZ114" s="261"/>
      <c r="RRA114" s="265"/>
      <c r="RRB114" s="266"/>
      <c r="RRC114" s="200"/>
      <c r="RRD114" s="266"/>
      <c r="RRE114" s="261"/>
      <c r="RRF114" s="265"/>
      <c r="RRG114" s="266"/>
      <c r="RRH114" s="200"/>
      <c r="RRI114" s="266"/>
      <c r="RRJ114" s="261"/>
      <c r="RRK114" s="265"/>
      <c r="RRL114" s="266"/>
      <c r="RRM114" s="200"/>
      <c r="RRN114" s="266"/>
      <c r="RRO114" s="261"/>
      <c r="RRP114" s="265"/>
      <c r="RRQ114" s="266"/>
      <c r="RRR114" s="200"/>
      <c r="RRS114" s="266"/>
      <c r="RRT114" s="261"/>
      <c r="RRU114" s="265"/>
      <c r="RRV114" s="266"/>
      <c r="RRW114" s="200"/>
      <c r="RRX114" s="266"/>
      <c r="RRY114" s="261"/>
      <c r="RRZ114" s="265"/>
      <c r="RSA114" s="266"/>
      <c r="RSB114" s="200"/>
      <c r="RSC114" s="266"/>
      <c r="RSD114" s="261"/>
      <c r="RSE114" s="265"/>
      <c r="RSF114" s="266"/>
      <c r="RSG114" s="200"/>
      <c r="RSH114" s="266"/>
      <c r="RSI114" s="261"/>
      <c r="RSJ114" s="265"/>
      <c r="RSK114" s="266"/>
      <c r="RSL114" s="200"/>
      <c r="RSM114" s="266"/>
      <c r="RSN114" s="261"/>
      <c r="RSO114" s="265"/>
      <c r="RSP114" s="266"/>
      <c r="RSQ114" s="200"/>
      <c r="RSR114" s="266"/>
      <c r="RSS114" s="261"/>
      <c r="RST114" s="265"/>
      <c r="RSU114" s="266"/>
      <c r="RSV114" s="200"/>
      <c r="RSW114" s="266"/>
      <c r="RSX114" s="261"/>
      <c r="RSY114" s="265"/>
      <c r="RSZ114" s="266"/>
      <c r="RTA114" s="200"/>
      <c r="RTB114" s="266"/>
      <c r="RTC114" s="261"/>
      <c r="RTD114" s="265"/>
      <c r="RTE114" s="266"/>
      <c r="RTF114" s="200"/>
      <c r="RTG114" s="266"/>
      <c r="RTH114" s="261"/>
      <c r="RTI114" s="265"/>
      <c r="RTJ114" s="266"/>
      <c r="RTK114" s="200"/>
      <c r="RTL114" s="266"/>
      <c r="RTM114" s="261"/>
      <c r="RTN114" s="265"/>
      <c r="RTO114" s="266"/>
      <c r="RTP114" s="200"/>
      <c r="RTQ114" s="266"/>
      <c r="RTR114" s="261"/>
      <c r="RTS114" s="265"/>
      <c r="RTT114" s="266"/>
      <c r="RTU114" s="200"/>
      <c r="RTV114" s="266"/>
      <c r="RTW114" s="261"/>
      <c r="RTX114" s="265"/>
      <c r="RTY114" s="266"/>
      <c r="RTZ114" s="200"/>
      <c r="RUA114" s="266"/>
      <c r="RUB114" s="261"/>
      <c r="RUC114" s="265"/>
      <c r="RUD114" s="266"/>
      <c r="RUE114" s="200"/>
      <c r="RUF114" s="266"/>
      <c r="RUG114" s="261"/>
      <c r="RUH114" s="265"/>
      <c r="RUI114" s="266"/>
      <c r="RUJ114" s="200"/>
      <c r="RUK114" s="266"/>
      <c r="RUL114" s="261"/>
      <c r="RUM114" s="265"/>
      <c r="RUN114" s="266"/>
      <c r="RUO114" s="200"/>
      <c r="RUP114" s="266"/>
      <c r="RUQ114" s="261"/>
      <c r="RUR114" s="265"/>
      <c r="RUS114" s="266"/>
      <c r="RUT114" s="200"/>
      <c r="RUU114" s="266"/>
      <c r="RUV114" s="261"/>
      <c r="RUW114" s="265"/>
      <c r="RUX114" s="266"/>
      <c r="RUY114" s="200"/>
      <c r="RUZ114" s="266"/>
      <c r="RVA114" s="261"/>
      <c r="RVB114" s="265"/>
      <c r="RVC114" s="266"/>
      <c r="RVD114" s="200"/>
      <c r="RVE114" s="266"/>
      <c r="RVF114" s="261"/>
      <c r="RVG114" s="265"/>
      <c r="RVH114" s="266"/>
      <c r="RVI114" s="200"/>
      <c r="RVJ114" s="266"/>
      <c r="RVK114" s="261"/>
      <c r="RVL114" s="265"/>
      <c r="RVM114" s="266"/>
      <c r="RVN114" s="200"/>
      <c r="RVO114" s="266"/>
      <c r="RVP114" s="261"/>
      <c r="RVQ114" s="265"/>
      <c r="RVR114" s="266"/>
      <c r="RVS114" s="200"/>
      <c r="RVT114" s="266"/>
      <c r="RVU114" s="261"/>
      <c r="RVV114" s="265"/>
      <c r="RVW114" s="266"/>
      <c r="RVX114" s="200"/>
      <c r="RVY114" s="266"/>
      <c r="RVZ114" s="261"/>
      <c r="RWA114" s="265"/>
      <c r="RWB114" s="266"/>
      <c r="RWC114" s="200"/>
      <c r="RWD114" s="266"/>
      <c r="RWE114" s="261"/>
      <c r="RWF114" s="265"/>
      <c r="RWG114" s="266"/>
      <c r="RWH114" s="200"/>
      <c r="RWI114" s="266"/>
      <c r="RWJ114" s="261"/>
      <c r="RWK114" s="265"/>
      <c r="RWL114" s="266"/>
      <c r="RWM114" s="200"/>
      <c r="RWN114" s="266"/>
      <c r="RWO114" s="261"/>
      <c r="RWP114" s="265"/>
      <c r="RWQ114" s="266"/>
      <c r="RWR114" s="200"/>
      <c r="RWS114" s="266"/>
      <c r="RWT114" s="261"/>
      <c r="RWU114" s="265"/>
      <c r="RWV114" s="266"/>
      <c r="RWW114" s="200"/>
      <c r="RWX114" s="266"/>
      <c r="RWY114" s="261"/>
      <c r="RWZ114" s="265"/>
      <c r="RXA114" s="266"/>
      <c r="RXB114" s="200"/>
      <c r="RXC114" s="266"/>
      <c r="RXD114" s="261"/>
      <c r="RXE114" s="265"/>
      <c r="RXF114" s="266"/>
      <c r="RXG114" s="200"/>
      <c r="RXH114" s="266"/>
      <c r="RXI114" s="261"/>
      <c r="RXJ114" s="265"/>
      <c r="RXK114" s="266"/>
      <c r="RXL114" s="200"/>
      <c r="RXM114" s="266"/>
      <c r="RXN114" s="261"/>
      <c r="RXO114" s="265"/>
      <c r="RXP114" s="266"/>
      <c r="RXQ114" s="200"/>
      <c r="RXR114" s="266"/>
      <c r="RXS114" s="261"/>
      <c r="RXT114" s="265"/>
      <c r="RXU114" s="266"/>
      <c r="RXV114" s="200"/>
      <c r="RXW114" s="266"/>
      <c r="RXX114" s="261"/>
      <c r="RXY114" s="265"/>
      <c r="RXZ114" s="266"/>
      <c r="RYA114" s="200"/>
      <c r="RYB114" s="266"/>
      <c r="RYC114" s="261"/>
      <c r="RYD114" s="265"/>
      <c r="RYE114" s="266"/>
      <c r="RYF114" s="200"/>
      <c r="RYG114" s="266"/>
      <c r="RYH114" s="261"/>
      <c r="RYI114" s="265"/>
      <c r="RYJ114" s="266"/>
      <c r="RYK114" s="200"/>
      <c r="RYL114" s="266"/>
      <c r="RYM114" s="261"/>
      <c r="RYN114" s="265"/>
      <c r="RYO114" s="266"/>
      <c r="RYP114" s="200"/>
      <c r="RYQ114" s="266"/>
      <c r="RYR114" s="261"/>
      <c r="RYS114" s="265"/>
      <c r="RYT114" s="266"/>
      <c r="RYU114" s="200"/>
      <c r="RYV114" s="266"/>
      <c r="RYW114" s="261"/>
      <c r="RYX114" s="265"/>
      <c r="RYY114" s="266"/>
      <c r="RYZ114" s="200"/>
      <c r="RZA114" s="266"/>
      <c r="RZB114" s="261"/>
      <c r="RZC114" s="265"/>
      <c r="RZD114" s="266"/>
      <c r="RZE114" s="200"/>
      <c r="RZF114" s="266"/>
      <c r="RZG114" s="261"/>
      <c r="RZH114" s="265"/>
      <c r="RZI114" s="266"/>
      <c r="RZJ114" s="200"/>
      <c r="RZK114" s="266"/>
      <c r="RZL114" s="261"/>
      <c r="RZM114" s="265"/>
      <c r="RZN114" s="266"/>
      <c r="RZO114" s="200"/>
      <c r="RZP114" s="266"/>
      <c r="RZQ114" s="261"/>
      <c r="RZR114" s="265"/>
      <c r="RZS114" s="266"/>
      <c r="RZT114" s="200"/>
      <c r="RZU114" s="266"/>
      <c r="RZV114" s="261"/>
      <c r="RZW114" s="265"/>
      <c r="RZX114" s="266"/>
      <c r="RZY114" s="200"/>
      <c r="RZZ114" s="266"/>
      <c r="SAA114" s="261"/>
      <c r="SAB114" s="265"/>
      <c r="SAC114" s="266"/>
      <c r="SAD114" s="200"/>
      <c r="SAE114" s="266"/>
      <c r="SAF114" s="261"/>
      <c r="SAG114" s="265"/>
      <c r="SAH114" s="266"/>
      <c r="SAI114" s="200"/>
      <c r="SAJ114" s="266"/>
      <c r="SAK114" s="261"/>
      <c r="SAL114" s="265"/>
      <c r="SAM114" s="266"/>
      <c r="SAN114" s="200"/>
      <c r="SAO114" s="266"/>
      <c r="SAP114" s="261"/>
      <c r="SAQ114" s="265"/>
      <c r="SAR114" s="266"/>
      <c r="SAS114" s="200"/>
      <c r="SAT114" s="266"/>
      <c r="SAU114" s="261"/>
      <c r="SAV114" s="265"/>
      <c r="SAW114" s="266"/>
      <c r="SAX114" s="200"/>
      <c r="SAY114" s="266"/>
      <c r="SAZ114" s="261"/>
      <c r="SBA114" s="265"/>
      <c r="SBB114" s="266"/>
      <c r="SBC114" s="200"/>
      <c r="SBD114" s="266"/>
      <c r="SBE114" s="261"/>
      <c r="SBF114" s="265"/>
      <c r="SBG114" s="266"/>
      <c r="SBH114" s="200"/>
      <c r="SBI114" s="266"/>
      <c r="SBJ114" s="261"/>
      <c r="SBK114" s="265"/>
      <c r="SBL114" s="266"/>
      <c r="SBM114" s="200"/>
      <c r="SBN114" s="266"/>
      <c r="SBO114" s="261"/>
      <c r="SBP114" s="265"/>
      <c r="SBQ114" s="266"/>
      <c r="SBR114" s="200"/>
      <c r="SBS114" s="266"/>
      <c r="SBT114" s="261"/>
      <c r="SBU114" s="265"/>
      <c r="SBV114" s="266"/>
      <c r="SBW114" s="200"/>
      <c r="SBX114" s="266"/>
      <c r="SBY114" s="261"/>
      <c r="SBZ114" s="265"/>
      <c r="SCA114" s="266"/>
      <c r="SCB114" s="200"/>
      <c r="SCC114" s="266"/>
      <c r="SCD114" s="261"/>
      <c r="SCE114" s="265"/>
      <c r="SCF114" s="266"/>
      <c r="SCG114" s="200"/>
      <c r="SCH114" s="266"/>
      <c r="SCI114" s="261"/>
      <c r="SCJ114" s="265"/>
      <c r="SCK114" s="266"/>
      <c r="SCL114" s="200"/>
      <c r="SCM114" s="266"/>
      <c r="SCN114" s="261"/>
      <c r="SCO114" s="265"/>
      <c r="SCP114" s="266"/>
      <c r="SCQ114" s="200"/>
      <c r="SCR114" s="266"/>
      <c r="SCS114" s="261"/>
      <c r="SCT114" s="265"/>
      <c r="SCU114" s="266"/>
      <c r="SCV114" s="200"/>
      <c r="SCW114" s="266"/>
      <c r="SCX114" s="261"/>
      <c r="SCY114" s="265"/>
      <c r="SCZ114" s="266"/>
      <c r="SDA114" s="200"/>
      <c r="SDB114" s="266"/>
      <c r="SDC114" s="261"/>
      <c r="SDD114" s="265"/>
      <c r="SDE114" s="266"/>
      <c r="SDF114" s="200"/>
      <c r="SDG114" s="266"/>
      <c r="SDH114" s="261"/>
      <c r="SDI114" s="265"/>
      <c r="SDJ114" s="266"/>
      <c r="SDK114" s="200"/>
      <c r="SDL114" s="266"/>
      <c r="SDM114" s="261"/>
      <c r="SDN114" s="265"/>
      <c r="SDO114" s="266"/>
      <c r="SDP114" s="200"/>
      <c r="SDQ114" s="266"/>
      <c r="SDR114" s="261"/>
      <c r="SDS114" s="265"/>
      <c r="SDT114" s="266"/>
      <c r="SDU114" s="200"/>
      <c r="SDV114" s="266"/>
      <c r="SDW114" s="261"/>
      <c r="SDX114" s="265"/>
      <c r="SDY114" s="266"/>
      <c r="SDZ114" s="200"/>
      <c r="SEA114" s="266"/>
      <c r="SEB114" s="261"/>
      <c r="SEC114" s="265"/>
      <c r="SED114" s="266"/>
      <c r="SEE114" s="200"/>
      <c r="SEF114" s="266"/>
      <c r="SEG114" s="261"/>
      <c r="SEH114" s="265"/>
      <c r="SEI114" s="266"/>
      <c r="SEJ114" s="200"/>
      <c r="SEK114" s="266"/>
      <c r="SEL114" s="261"/>
      <c r="SEM114" s="265"/>
      <c r="SEN114" s="266"/>
      <c r="SEO114" s="200"/>
      <c r="SEP114" s="266"/>
      <c r="SEQ114" s="261"/>
      <c r="SER114" s="265"/>
      <c r="SES114" s="266"/>
      <c r="SET114" s="200"/>
      <c r="SEU114" s="266"/>
      <c r="SEV114" s="261"/>
      <c r="SEW114" s="265"/>
      <c r="SEX114" s="266"/>
      <c r="SEY114" s="200"/>
      <c r="SEZ114" s="266"/>
      <c r="SFA114" s="261"/>
      <c r="SFB114" s="265"/>
      <c r="SFC114" s="266"/>
      <c r="SFD114" s="200"/>
      <c r="SFE114" s="266"/>
      <c r="SFF114" s="261"/>
      <c r="SFG114" s="265"/>
      <c r="SFH114" s="266"/>
      <c r="SFI114" s="200"/>
      <c r="SFJ114" s="266"/>
      <c r="SFK114" s="261"/>
      <c r="SFL114" s="265"/>
      <c r="SFM114" s="266"/>
      <c r="SFN114" s="200"/>
      <c r="SFO114" s="266"/>
      <c r="SFP114" s="261"/>
      <c r="SFQ114" s="265"/>
      <c r="SFR114" s="266"/>
      <c r="SFS114" s="200"/>
      <c r="SFT114" s="266"/>
      <c r="SFU114" s="261"/>
      <c r="SFV114" s="265"/>
      <c r="SFW114" s="266"/>
      <c r="SFX114" s="200"/>
      <c r="SFY114" s="266"/>
      <c r="SFZ114" s="261"/>
      <c r="SGA114" s="265"/>
      <c r="SGB114" s="266"/>
      <c r="SGC114" s="200"/>
      <c r="SGD114" s="266"/>
      <c r="SGE114" s="261"/>
      <c r="SGF114" s="265"/>
      <c r="SGG114" s="266"/>
      <c r="SGH114" s="200"/>
      <c r="SGI114" s="266"/>
      <c r="SGJ114" s="261"/>
      <c r="SGK114" s="265"/>
      <c r="SGL114" s="266"/>
      <c r="SGM114" s="200"/>
      <c r="SGN114" s="266"/>
      <c r="SGO114" s="261"/>
      <c r="SGP114" s="265"/>
      <c r="SGQ114" s="266"/>
      <c r="SGR114" s="200"/>
      <c r="SGS114" s="266"/>
      <c r="SGT114" s="261"/>
      <c r="SGU114" s="265"/>
      <c r="SGV114" s="266"/>
      <c r="SGW114" s="200"/>
      <c r="SGX114" s="266"/>
      <c r="SGY114" s="261"/>
      <c r="SGZ114" s="265"/>
      <c r="SHA114" s="266"/>
      <c r="SHB114" s="200"/>
      <c r="SHC114" s="266"/>
      <c r="SHD114" s="261"/>
      <c r="SHE114" s="265"/>
      <c r="SHF114" s="266"/>
      <c r="SHG114" s="200"/>
      <c r="SHH114" s="266"/>
      <c r="SHI114" s="261"/>
      <c r="SHJ114" s="265"/>
      <c r="SHK114" s="266"/>
      <c r="SHL114" s="200"/>
      <c r="SHM114" s="266"/>
      <c r="SHN114" s="261"/>
      <c r="SHO114" s="265"/>
      <c r="SHP114" s="266"/>
      <c r="SHQ114" s="200"/>
      <c r="SHR114" s="266"/>
      <c r="SHS114" s="261"/>
      <c r="SHT114" s="265"/>
      <c r="SHU114" s="266"/>
      <c r="SHV114" s="200"/>
      <c r="SHW114" s="266"/>
      <c r="SHX114" s="261"/>
      <c r="SHY114" s="265"/>
      <c r="SHZ114" s="266"/>
      <c r="SIA114" s="200"/>
      <c r="SIB114" s="266"/>
      <c r="SIC114" s="261"/>
      <c r="SID114" s="265"/>
      <c r="SIE114" s="266"/>
      <c r="SIF114" s="200"/>
      <c r="SIG114" s="266"/>
      <c r="SIH114" s="261"/>
      <c r="SII114" s="265"/>
      <c r="SIJ114" s="266"/>
      <c r="SIK114" s="200"/>
      <c r="SIL114" s="266"/>
      <c r="SIM114" s="261"/>
      <c r="SIN114" s="265"/>
      <c r="SIO114" s="266"/>
      <c r="SIP114" s="200"/>
      <c r="SIQ114" s="266"/>
      <c r="SIR114" s="261"/>
      <c r="SIS114" s="265"/>
      <c r="SIT114" s="266"/>
      <c r="SIU114" s="200"/>
      <c r="SIV114" s="266"/>
      <c r="SIW114" s="261"/>
      <c r="SIX114" s="265"/>
      <c r="SIY114" s="266"/>
      <c r="SIZ114" s="200"/>
      <c r="SJA114" s="266"/>
      <c r="SJB114" s="261"/>
      <c r="SJC114" s="265"/>
      <c r="SJD114" s="266"/>
      <c r="SJE114" s="200"/>
      <c r="SJF114" s="266"/>
      <c r="SJG114" s="261"/>
      <c r="SJH114" s="265"/>
      <c r="SJI114" s="266"/>
      <c r="SJJ114" s="200"/>
      <c r="SJK114" s="266"/>
      <c r="SJL114" s="261"/>
      <c r="SJM114" s="265"/>
      <c r="SJN114" s="266"/>
      <c r="SJO114" s="200"/>
      <c r="SJP114" s="266"/>
      <c r="SJQ114" s="261"/>
      <c r="SJR114" s="265"/>
      <c r="SJS114" s="266"/>
      <c r="SJT114" s="200"/>
      <c r="SJU114" s="266"/>
      <c r="SJV114" s="261"/>
      <c r="SJW114" s="265"/>
      <c r="SJX114" s="266"/>
      <c r="SJY114" s="200"/>
      <c r="SJZ114" s="266"/>
      <c r="SKA114" s="261"/>
      <c r="SKB114" s="265"/>
      <c r="SKC114" s="266"/>
      <c r="SKD114" s="200"/>
      <c r="SKE114" s="266"/>
      <c r="SKF114" s="261"/>
      <c r="SKG114" s="265"/>
      <c r="SKH114" s="266"/>
      <c r="SKI114" s="200"/>
      <c r="SKJ114" s="266"/>
      <c r="SKK114" s="261"/>
      <c r="SKL114" s="265"/>
      <c r="SKM114" s="266"/>
      <c r="SKN114" s="200"/>
      <c r="SKO114" s="266"/>
      <c r="SKP114" s="261"/>
      <c r="SKQ114" s="265"/>
      <c r="SKR114" s="266"/>
      <c r="SKS114" s="200"/>
      <c r="SKT114" s="266"/>
      <c r="SKU114" s="261"/>
      <c r="SKV114" s="265"/>
      <c r="SKW114" s="266"/>
      <c r="SKX114" s="200"/>
      <c r="SKY114" s="266"/>
      <c r="SKZ114" s="261"/>
      <c r="SLA114" s="265"/>
      <c r="SLB114" s="266"/>
      <c r="SLC114" s="200"/>
      <c r="SLD114" s="266"/>
      <c r="SLE114" s="261"/>
      <c r="SLF114" s="265"/>
      <c r="SLG114" s="266"/>
      <c r="SLH114" s="200"/>
      <c r="SLI114" s="266"/>
      <c r="SLJ114" s="261"/>
      <c r="SLK114" s="265"/>
      <c r="SLL114" s="266"/>
      <c r="SLM114" s="200"/>
      <c r="SLN114" s="266"/>
      <c r="SLO114" s="261"/>
      <c r="SLP114" s="265"/>
      <c r="SLQ114" s="266"/>
      <c r="SLR114" s="200"/>
      <c r="SLS114" s="266"/>
      <c r="SLT114" s="261"/>
      <c r="SLU114" s="265"/>
      <c r="SLV114" s="266"/>
      <c r="SLW114" s="200"/>
      <c r="SLX114" s="266"/>
      <c r="SLY114" s="261"/>
      <c r="SLZ114" s="265"/>
      <c r="SMA114" s="266"/>
      <c r="SMB114" s="200"/>
      <c r="SMC114" s="266"/>
      <c r="SMD114" s="261"/>
      <c r="SME114" s="265"/>
      <c r="SMF114" s="266"/>
      <c r="SMG114" s="200"/>
      <c r="SMH114" s="266"/>
      <c r="SMI114" s="261"/>
      <c r="SMJ114" s="265"/>
      <c r="SMK114" s="266"/>
      <c r="SML114" s="200"/>
      <c r="SMM114" s="266"/>
      <c r="SMN114" s="261"/>
      <c r="SMO114" s="265"/>
      <c r="SMP114" s="266"/>
      <c r="SMQ114" s="200"/>
      <c r="SMR114" s="266"/>
      <c r="SMS114" s="261"/>
      <c r="SMT114" s="265"/>
      <c r="SMU114" s="266"/>
      <c r="SMV114" s="200"/>
      <c r="SMW114" s="266"/>
      <c r="SMX114" s="261"/>
      <c r="SMY114" s="265"/>
      <c r="SMZ114" s="266"/>
      <c r="SNA114" s="200"/>
      <c r="SNB114" s="266"/>
      <c r="SNC114" s="261"/>
      <c r="SND114" s="265"/>
      <c r="SNE114" s="266"/>
      <c r="SNF114" s="200"/>
      <c r="SNG114" s="266"/>
      <c r="SNH114" s="261"/>
      <c r="SNI114" s="265"/>
      <c r="SNJ114" s="266"/>
      <c r="SNK114" s="200"/>
      <c r="SNL114" s="266"/>
      <c r="SNM114" s="261"/>
      <c r="SNN114" s="265"/>
      <c r="SNO114" s="266"/>
      <c r="SNP114" s="200"/>
      <c r="SNQ114" s="266"/>
      <c r="SNR114" s="261"/>
      <c r="SNS114" s="265"/>
      <c r="SNT114" s="266"/>
      <c r="SNU114" s="200"/>
      <c r="SNV114" s="266"/>
      <c r="SNW114" s="261"/>
      <c r="SNX114" s="265"/>
      <c r="SNY114" s="266"/>
      <c r="SNZ114" s="200"/>
      <c r="SOA114" s="266"/>
      <c r="SOB114" s="261"/>
      <c r="SOC114" s="265"/>
      <c r="SOD114" s="266"/>
      <c r="SOE114" s="200"/>
      <c r="SOF114" s="266"/>
      <c r="SOG114" s="261"/>
      <c r="SOH114" s="265"/>
      <c r="SOI114" s="266"/>
      <c r="SOJ114" s="200"/>
      <c r="SOK114" s="266"/>
      <c r="SOL114" s="261"/>
      <c r="SOM114" s="265"/>
      <c r="SON114" s="266"/>
      <c r="SOO114" s="200"/>
      <c r="SOP114" s="266"/>
      <c r="SOQ114" s="261"/>
      <c r="SOR114" s="265"/>
      <c r="SOS114" s="266"/>
      <c r="SOT114" s="200"/>
      <c r="SOU114" s="266"/>
      <c r="SOV114" s="261"/>
      <c r="SOW114" s="265"/>
      <c r="SOX114" s="266"/>
      <c r="SOY114" s="200"/>
      <c r="SOZ114" s="266"/>
      <c r="SPA114" s="261"/>
      <c r="SPB114" s="265"/>
      <c r="SPC114" s="266"/>
      <c r="SPD114" s="200"/>
      <c r="SPE114" s="266"/>
      <c r="SPF114" s="261"/>
      <c r="SPG114" s="265"/>
      <c r="SPH114" s="266"/>
      <c r="SPI114" s="200"/>
      <c r="SPJ114" s="266"/>
      <c r="SPK114" s="261"/>
      <c r="SPL114" s="265"/>
      <c r="SPM114" s="266"/>
      <c r="SPN114" s="200"/>
      <c r="SPO114" s="266"/>
      <c r="SPP114" s="261"/>
      <c r="SPQ114" s="265"/>
      <c r="SPR114" s="266"/>
      <c r="SPS114" s="200"/>
      <c r="SPT114" s="266"/>
      <c r="SPU114" s="261"/>
      <c r="SPV114" s="265"/>
      <c r="SPW114" s="266"/>
      <c r="SPX114" s="200"/>
      <c r="SPY114" s="266"/>
      <c r="SPZ114" s="261"/>
      <c r="SQA114" s="265"/>
      <c r="SQB114" s="266"/>
      <c r="SQC114" s="200"/>
      <c r="SQD114" s="266"/>
      <c r="SQE114" s="261"/>
      <c r="SQF114" s="265"/>
      <c r="SQG114" s="266"/>
      <c r="SQH114" s="200"/>
      <c r="SQI114" s="266"/>
      <c r="SQJ114" s="261"/>
      <c r="SQK114" s="265"/>
      <c r="SQL114" s="266"/>
      <c r="SQM114" s="200"/>
      <c r="SQN114" s="266"/>
      <c r="SQO114" s="261"/>
      <c r="SQP114" s="265"/>
      <c r="SQQ114" s="266"/>
      <c r="SQR114" s="200"/>
      <c r="SQS114" s="266"/>
      <c r="SQT114" s="261"/>
      <c r="SQU114" s="265"/>
      <c r="SQV114" s="266"/>
      <c r="SQW114" s="200"/>
      <c r="SQX114" s="266"/>
      <c r="SQY114" s="261"/>
      <c r="SQZ114" s="265"/>
      <c r="SRA114" s="266"/>
      <c r="SRB114" s="200"/>
      <c r="SRC114" s="266"/>
      <c r="SRD114" s="261"/>
      <c r="SRE114" s="265"/>
      <c r="SRF114" s="266"/>
      <c r="SRG114" s="200"/>
      <c r="SRH114" s="266"/>
      <c r="SRI114" s="261"/>
      <c r="SRJ114" s="265"/>
      <c r="SRK114" s="266"/>
      <c r="SRL114" s="200"/>
      <c r="SRM114" s="266"/>
      <c r="SRN114" s="261"/>
      <c r="SRO114" s="265"/>
      <c r="SRP114" s="266"/>
      <c r="SRQ114" s="200"/>
      <c r="SRR114" s="266"/>
      <c r="SRS114" s="261"/>
      <c r="SRT114" s="265"/>
      <c r="SRU114" s="266"/>
      <c r="SRV114" s="200"/>
      <c r="SRW114" s="266"/>
      <c r="SRX114" s="261"/>
      <c r="SRY114" s="265"/>
      <c r="SRZ114" s="266"/>
      <c r="SSA114" s="200"/>
      <c r="SSB114" s="266"/>
      <c r="SSC114" s="261"/>
      <c r="SSD114" s="265"/>
      <c r="SSE114" s="266"/>
      <c r="SSF114" s="200"/>
      <c r="SSG114" s="266"/>
      <c r="SSH114" s="261"/>
      <c r="SSI114" s="265"/>
      <c r="SSJ114" s="266"/>
      <c r="SSK114" s="200"/>
      <c r="SSL114" s="266"/>
      <c r="SSM114" s="261"/>
      <c r="SSN114" s="265"/>
      <c r="SSO114" s="266"/>
      <c r="SSP114" s="200"/>
      <c r="SSQ114" s="266"/>
      <c r="SSR114" s="261"/>
      <c r="SSS114" s="265"/>
      <c r="SST114" s="266"/>
      <c r="SSU114" s="200"/>
      <c r="SSV114" s="266"/>
      <c r="SSW114" s="261"/>
      <c r="SSX114" s="265"/>
      <c r="SSY114" s="266"/>
      <c r="SSZ114" s="200"/>
      <c r="STA114" s="266"/>
      <c r="STB114" s="261"/>
      <c r="STC114" s="265"/>
      <c r="STD114" s="266"/>
      <c r="STE114" s="200"/>
      <c r="STF114" s="266"/>
      <c r="STG114" s="261"/>
      <c r="STH114" s="265"/>
      <c r="STI114" s="266"/>
      <c r="STJ114" s="200"/>
      <c r="STK114" s="266"/>
      <c r="STL114" s="261"/>
      <c r="STM114" s="265"/>
      <c r="STN114" s="266"/>
      <c r="STO114" s="200"/>
      <c r="STP114" s="266"/>
      <c r="STQ114" s="261"/>
      <c r="STR114" s="265"/>
      <c r="STS114" s="266"/>
      <c r="STT114" s="200"/>
      <c r="STU114" s="266"/>
      <c r="STV114" s="261"/>
      <c r="STW114" s="265"/>
      <c r="STX114" s="266"/>
      <c r="STY114" s="200"/>
      <c r="STZ114" s="266"/>
      <c r="SUA114" s="261"/>
      <c r="SUB114" s="265"/>
      <c r="SUC114" s="266"/>
      <c r="SUD114" s="200"/>
      <c r="SUE114" s="266"/>
      <c r="SUF114" s="261"/>
      <c r="SUG114" s="265"/>
      <c r="SUH114" s="266"/>
      <c r="SUI114" s="200"/>
      <c r="SUJ114" s="266"/>
      <c r="SUK114" s="261"/>
      <c r="SUL114" s="265"/>
      <c r="SUM114" s="266"/>
      <c r="SUN114" s="200"/>
      <c r="SUO114" s="266"/>
      <c r="SUP114" s="261"/>
      <c r="SUQ114" s="265"/>
      <c r="SUR114" s="266"/>
      <c r="SUS114" s="200"/>
      <c r="SUT114" s="266"/>
      <c r="SUU114" s="261"/>
      <c r="SUV114" s="265"/>
      <c r="SUW114" s="266"/>
      <c r="SUX114" s="200"/>
      <c r="SUY114" s="266"/>
      <c r="SUZ114" s="261"/>
      <c r="SVA114" s="265"/>
      <c r="SVB114" s="266"/>
      <c r="SVC114" s="200"/>
      <c r="SVD114" s="266"/>
      <c r="SVE114" s="261"/>
      <c r="SVF114" s="265"/>
      <c r="SVG114" s="266"/>
      <c r="SVH114" s="200"/>
      <c r="SVI114" s="266"/>
      <c r="SVJ114" s="261"/>
      <c r="SVK114" s="265"/>
      <c r="SVL114" s="266"/>
      <c r="SVM114" s="200"/>
      <c r="SVN114" s="266"/>
      <c r="SVO114" s="261"/>
      <c r="SVP114" s="265"/>
      <c r="SVQ114" s="266"/>
      <c r="SVR114" s="200"/>
      <c r="SVS114" s="266"/>
      <c r="SVT114" s="261"/>
      <c r="SVU114" s="265"/>
      <c r="SVV114" s="266"/>
      <c r="SVW114" s="200"/>
      <c r="SVX114" s="266"/>
      <c r="SVY114" s="261"/>
      <c r="SVZ114" s="265"/>
      <c r="SWA114" s="266"/>
      <c r="SWB114" s="200"/>
      <c r="SWC114" s="266"/>
      <c r="SWD114" s="261"/>
      <c r="SWE114" s="265"/>
      <c r="SWF114" s="266"/>
      <c r="SWG114" s="200"/>
      <c r="SWH114" s="266"/>
      <c r="SWI114" s="261"/>
      <c r="SWJ114" s="265"/>
      <c r="SWK114" s="266"/>
      <c r="SWL114" s="200"/>
      <c r="SWM114" s="266"/>
      <c r="SWN114" s="261"/>
      <c r="SWO114" s="265"/>
      <c r="SWP114" s="266"/>
      <c r="SWQ114" s="200"/>
      <c r="SWR114" s="266"/>
      <c r="SWS114" s="261"/>
      <c r="SWT114" s="265"/>
      <c r="SWU114" s="266"/>
      <c r="SWV114" s="200"/>
      <c r="SWW114" s="266"/>
      <c r="SWX114" s="261"/>
      <c r="SWY114" s="265"/>
      <c r="SWZ114" s="266"/>
      <c r="SXA114" s="200"/>
      <c r="SXB114" s="266"/>
      <c r="SXC114" s="261"/>
      <c r="SXD114" s="265"/>
      <c r="SXE114" s="266"/>
      <c r="SXF114" s="200"/>
      <c r="SXG114" s="266"/>
      <c r="SXH114" s="261"/>
      <c r="SXI114" s="265"/>
      <c r="SXJ114" s="266"/>
      <c r="SXK114" s="200"/>
      <c r="SXL114" s="266"/>
      <c r="SXM114" s="261"/>
      <c r="SXN114" s="265"/>
      <c r="SXO114" s="266"/>
      <c r="SXP114" s="200"/>
      <c r="SXQ114" s="266"/>
      <c r="SXR114" s="261"/>
      <c r="SXS114" s="265"/>
      <c r="SXT114" s="266"/>
      <c r="SXU114" s="200"/>
      <c r="SXV114" s="266"/>
      <c r="SXW114" s="261"/>
      <c r="SXX114" s="265"/>
      <c r="SXY114" s="266"/>
      <c r="SXZ114" s="200"/>
      <c r="SYA114" s="266"/>
      <c r="SYB114" s="261"/>
      <c r="SYC114" s="265"/>
      <c r="SYD114" s="266"/>
      <c r="SYE114" s="200"/>
      <c r="SYF114" s="266"/>
      <c r="SYG114" s="261"/>
      <c r="SYH114" s="265"/>
      <c r="SYI114" s="266"/>
      <c r="SYJ114" s="200"/>
      <c r="SYK114" s="266"/>
      <c r="SYL114" s="261"/>
      <c r="SYM114" s="265"/>
      <c r="SYN114" s="266"/>
      <c r="SYO114" s="200"/>
      <c r="SYP114" s="266"/>
      <c r="SYQ114" s="261"/>
      <c r="SYR114" s="265"/>
      <c r="SYS114" s="266"/>
      <c r="SYT114" s="200"/>
      <c r="SYU114" s="266"/>
      <c r="SYV114" s="261"/>
      <c r="SYW114" s="265"/>
      <c r="SYX114" s="266"/>
      <c r="SYY114" s="200"/>
      <c r="SYZ114" s="266"/>
      <c r="SZA114" s="261"/>
      <c r="SZB114" s="265"/>
      <c r="SZC114" s="266"/>
      <c r="SZD114" s="200"/>
      <c r="SZE114" s="266"/>
      <c r="SZF114" s="261"/>
      <c r="SZG114" s="265"/>
      <c r="SZH114" s="266"/>
      <c r="SZI114" s="200"/>
      <c r="SZJ114" s="266"/>
      <c r="SZK114" s="261"/>
      <c r="SZL114" s="265"/>
      <c r="SZM114" s="266"/>
      <c r="SZN114" s="200"/>
      <c r="SZO114" s="266"/>
      <c r="SZP114" s="261"/>
      <c r="SZQ114" s="265"/>
      <c r="SZR114" s="266"/>
      <c r="SZS114" s="200"/>
      <c r="SZT114" s="266"/>
      <c r="SZU114" s="261"/>
      <c r="SZV114" s="265"/>
      <c r="SZW114" s="266"/>
      <c r="SZX114" s="200"/>
      <c r="SZY114" s="266"/>
      <c r="SZZ114" s="261"/>
      <c r="TAA114" s="265"/>
      <c r="TAB114" s="266"/>
      <c r="TAC114" s="200"/>
      <c r="TAD114" s="266"/>
      <c r="TAE114" s="261"/>
      <c r="TAF114" s="265"/>
      <c r="TAG114" s="266"/>
      <c r="TAH114" s="200"/>
      <c r="TAI114" s="266"/>
      <c r="TAJ114" s="261"/>
      <c r="TAK114" s="265"/>
      <c r="TAL114" s="266"/>
      <c r="TAM114" s="200"/>
      <c r="TAN114" s="266"/>
      <c r="TAO114" s="261"/>
      <c r="TAP114" s="265"/>
      <c r="TAQ114" s="266"/>
      <c r="TAR114" s="200"/>
      <c r="TAS114" s="266"/>
      <c r="TAT114" s="261"/>
      <c r="TAU114" s="265"/>
      <c r="TAV114" s="266"/>
      <c r="TAW114" s="200"/>
      <c r="TAX114" s="266"/>
      <c r="TAY114" s="261"/>
      <c r="TAZ114" s="265"/>
      <c r="TBA114" s="266"/>
      <c r="TBB114" s="200"/>
      <c r="TBC114" s="266"/>
      <c r="TBD114" s="261"/>
      <c r="TBE114" s="265"/>
      <c r="TBF114" s="266"/>
      <c r="TBG114" s="200"/>
      <c r="TBH114" s="266"/>
      <c r="TBI114" s="261"/>
      <c r="TBJ114" s="265"/>
      <c r="TBK114" s="266"/>
      <c r="TBL114" s="200"/>
      <c r="TBM114" s="266"/>
      <c r="TBN114" s="261"/>
      <c r="TBO114" s="265"/>
      <c r="TBP114" s="266"/>
      <c r="TBQ114" s="200"/>
      <c r="TBR114" s="266"/>
      <c r="TBS114" s="261"/>
      <c r="TBT114" s="265"/>
      <c r="TBU114" s="266"/>
      <c r="TBV114" s="200"/>
      <c r="TBW114" s="266"/>
      <c r="TBX114" s="261"/>
      <c r="TBY114" s="265"/>
      <c r="TBZ114" s="266"/>
      <c r="TCA114" s="200"/>
      <c r="TCB114" s="266"/>
      <c r="TCC114" s="261"/>
      <c r="TCD114" s="265"/>
      <c r="TCE114" s="266"/>
      <c r="TCF114" s="200"/>
      <c r="TCG114" s="266"/>
      <c r="TCH114" s="261"/>
      <c r="TCI114" s="265"/>
      <c r="TCJ114" s="266"/>
      <c r="TCK114" s="200"/>
      <c r="TCL114" s="266"/>
      <c r="TCM114" s="261"/>
      <c r="TCN114" s="265"/>
      <c r="TCO114" s="266"/>
      <c r="TCP114" s="200"/>
      <c r="TCQ114" s="266"/>
      <c r="TCR114" s="261"/>
      <c r="TCS114" s="265"/>
      <c r="TCT114" s="266"/>
      <c r="TCU114" s="200"/>
      <c r="TCV114" s="266"/>
      <c r="TCW114" s="261"/>
      <c r="TCX114" s="265"/>
      <c r="TCY114" s="266"/>
      <c r="TCZ114" s="200"/>
      <c r="TDA114" s="266"/>
      <c r="TDB114" s="261"/>
      <c r="TDC114" s="265"/>
      <c r="TDD114" s="266"/>
      <c r="TDE114" s="200"/>
      <c r="TDF114" s="266"/>
      <c r="TDG114" s="261"/>
      <c r="TDH114" s="265"/>
      <c r="TDI114" s="266"/>
      <c r="TDJ114" s="200"/>
      <c r="TDK114" s="266"/>
      <c r="TDL114" s="261"/>
      <c r="TDM114" s="265"/>
      <c r="TDN114" s="266"/>
      <c r="TDO114" s="200"/>
      <c r="TDP114" s="266"/>
      <c r="TDQ114" s="261"/>
      <c r="TDR114" s="265"/>
      <c r="TDS114" s="266"/>
      <c r="TDT114" s="200"/>
      <c r="TDU114" s="266"/>
      <c r="TDV114" s="261"/>
      <c r="TDW114" s="265"/>
      <c r="TDX114" s="266"/>
      <c r="TDY114" s="200"/>
      <c r="TDZ114" s="266"/>
      <c r="TEA114" s="261"/>
      <c r="TEB114" s="265"/>
      <c r="TEC114" s="266"/>
      <c r="TED114" s="200"/>
      <c r="TEE114" s="266"/>
      <c r="TEF114" s="261"/>
      <c r="TEG114" s="265"/>
      <c r="TEH114" s="266"/>
      <c r="TEI114" s="200"/>
      <c r="TEJ114" s="266"/>
      <c r="TEK114" s="261"/>
      <c r="TEL114" s="265"/>
      <c r="TEM114" s="266"/>
      <c r="TEN114" s="200"/>
      <c r="TEO114" s="266"/>
      <c r="TEP114" s="261"/>
      <c r="TEQ114" s="265"/>
      <c r="TER114" s="266"/>
      <c r="TES114" s="200"/>
      <c r="TET114" s="266"/>
      <c r="TEU114" s="261"/>
      <c r="TEV114" s="265"/>
      <c r="TEW114" s="266"/>
      <c r="TEX114" s="200"/>
      <c r="TEY114" s="266"/>
      <c r="TEZ114" s="261"/>
      <c r="TFA114" s="265"/>
      <c r="TFB114" s="266"/>
      <c r="TFC114" s="200"/>
      <c r="TFD114" s="266"/>
      <c r="TFE114" s="261"/>
      <c r="TFF114" s="265"/>
      <c r="TFG114" s="266"/>
      <c r="TFH114" s="200"/>
      <c r="TFI114" s="266"/>
      <c r="TFJ114" s="261"/>
      <c r="TFK114" s="265"/>
      <c r="TFL114" s="266"/>
      <c r="TFM114" s="200"/>
      <c r="TFN114" s="266"/>
      <c r="TFO114" s="261"/>
      <c r="TFP114" s="265"/>
      <c r="TFQ114" s="266"/>
      <c r="TFR114" s="200"/>
      <c r="TFS114" s="266"/>
      <c r="TFT114" s="261"/>
      <c r="TFU114" s="265"/>
      <c r="TFV114" s="266"/>
      <c r="TFW114" s="200"/>
      <c r="TFX114" s="266"/>
      <c r="TFY114" s="261"/>
      <c r="TFZ114" s="265"/>
      <c r="TGA114" s="266"/>
      <c r="TGB114" s="200"/>
      <c r="TGC114" s="266"/>
      <c r="TGD114" s="261"/>
      <c r="TGE114" s="265"/>
      <c r="TGF114" s="266"/>
      <c r="TGG114" s="200"/>
      <c r="TGH114" s="266"/>
      <c r="TGI114" s="261"/>
      <c r="TGJ114" s="265"/>
      <c r="TGK114" s="266"/>
      <c r="TGL114" s="200"/>
      <c r="TGM114" s="266"/>
      <c r="TGN114" s="261"/>
      <c r="TGO114" s="265"/>
      <c r="TGP114" s="266"/>
      <c r="TGQ114" s="200"/>
      <c r="TGR114" s="266"/>
      <c r="TGS114" s="261"/>
      <c r="TGT114" s="265"/>
      <c r="TGU114" s="266"/>
      <c r="TGV114" s="200"/>
      <c r="TGW114" s="266"/>
      <c r="TGX114" s="261"/>
      <c r="TGY114" s="265"/>
      <c r="TGZ114" s="266"/>
      <c r="THA114" s="200"/>
      <c r="THB114" s="266"/>
      <c r="THC114" s="261"/>
      <c r="THD114" s="265"/>
      <c r="THE114" s="266"/>
      <c r="THF114" s="200"/>
      <c r="THG114" s="266"/>
      <c r="THH114" s="261"/>
      <c r="THI114" s="265"/>
      <c r="THJ114" s="266"/>
      <c r="THK114" s="200"/>
      <c r="THL114" s="266"/>
      <c r="THM114" s="261"/>
      <c r="THN114" s="265"/>
      <c r="THO114" s="266"/>
      <c r="THP114" s="200"/>
      <c r="THQ114" s="266"/>
      <c r="THR114" s="261"/>
      <c r="THS114" s="265"/>
      <c r="THT114" s="266"/>
      <c r="THU114" s="200"/>
      <c r="THV114" s="266"/>
      <c r="THW114" s="261"/>
      <c r="THX114" s="265"/>
      <c r="THY114" s="266"/>
      <c r="THZ114" s="200"/>
      <c r="TIA114" s="266"/>
      <c r="TIB114" s="261"/>
      <c r="TIC114" s="265"/>
      <c r="TID114" s="266"/>
      <c r="TIE114" s="200"/>
      <c r="TIF114" s="266"/>
      <c r="TIG114" s="261"/>
      <c r="TIH114" s="265"/>
      <c r="TII114" s="266"/>
      <c r="TIJ114" s="200"/>
      <c r="TIK114" s="266"/>
      <c r="TIL114" s="261"/>
      <c r="TIM114" s="265"/>
      <c r="TIN114" s="266"/>
      <c r="TIO114" s="200"/>
      <c r="TIP114" s="266"/>
      <c r="TIQ114" s="261"/>
      <c r="TIR114" s="265"/>
      <c r="TIS114" s="266"/>
      <c r="TIT114" s="200"/>
      <c r="TIU114" s="266"/>
      <c r="TIV114" s="261"/>
      <c r="TIW114" s="265"/>
      <c r="TIX114" s="266"/>
      <c r="TIY114" s="200"/>
      <c r="TIZ114" s="266"/>
      <c r="TJA114" s="261"/>
      <c r="TJB114" s="265"/>
      <c r="TJC114" s="266"/>
      <c r="TJD114" s="200"/>
      <c r="TJE114" s="266"/>
      <c r="TJF114" s="261"/>
      <c r="TJG114" s="265"/>
      <c r="TJH114" s="266"/>
      <c r="TJI114" s="200"/>
      <c r="TJJ114" s="266"/>
      <c r="TJK114" s="261"/>
      <c r="TJL114" s="265"/>
      <c r="TJM114" s="266"/>
      <c r="TJN114" s="200"/>
      <c r="TJO114" s="266"/>
      <c r="TJP114" s="261"/>
      <c r="TJQ114" s="265"/>
      <c r="TJR114" s="266"/>
      <c r="TJS114" s="200"/>
      <c r="TJT114" s="266"/>
      <c r="TJU114" s="261"/>
      <c r="TJV114" s="265"/>
      <c r="TJW114" s="266"/>
      <c r="TJX114" s="200"/>
      <c r="TJY114" s="266"/>
      <c r="TJZ114" s="261"/>
      <c r="TKA114" s="265"/>
      <c r="TKB114" s="266"/>
      <c r="TKC114" s="200"/>
      <c r="TKD114" s="266"/>
      <c r="TKE114" s="261"/>
      <c r="TKF114" s="265"/>
      <c r="TKG114" s="266"/>
      <c r="TKH114" s="200"/>
      <c r="TKI114" s="266"/>
      <c r="TKJ114" s="261"/>
      <c r="TKK114" s="265"/>
      <c r="TKL114" s="266"/>
      <c r="TKM114" s="200"/>
      <c r="TKN114" s="266"/>
      <c r="TKO114" s="261"/>
      <c r="TKP114" s="265"/>
      <c r="TKQ114" s="266"/>
      <c r="TKR114" s="200"/>
      <c r="TKS114" s="266"/>
      <c r="TKT114" s="261"/>
      <c r="TKU114" s="265"/>
      <c r="TKV114" s="266"/>
      <c r="TKW114" s="200"/>
      <c r="TKX114" s="266"/>
      <c r="TKY114" s="261"/>
      <c r="TKZ114" s="265"/>
      <c r="TLA114" s="266"/>
      <c r="TLB114" s="200"/>
      <c r="TLC114" s="266"/>
      <c r="TLD114" s="261"/>
      <c r="TLE114" s="265"/>
      <c r="TLF114" s="266"/>
      <c r="TLG114" s="200"/>
      <c r="TLH114" s="266"/>
      <c r="TLI114" s="261"/>
      <c r="TLJ114" s="265"/>
      <c r="TLK114" s="266"/>
      <c r="TLL114" s="200"/>
      <c r="TLM114" s="266"/>
      <c r="TLN114" s="261"/>
      <c r="TLO114" s="265"/>
      <c r="TLP114" s="266"/>
      <c r="TLQ114" s="200"/>
      <c r="TLR114" s="266"/>
      <c r="TLS114" s="261"/>
      <c r="TLT114" s="265"/>
      <c r="TLU114" s="266"/>
      <c r="TLV114" s="200"/>
      <c r="TLW114" s="266"/>
      <c r="TLX114" s="261"/>
      <c r="TLY114" s="265"/>
      <c r="TLZ114" s="266"/>
      <c r="TMA114" s="200"/>
      <c r="TMB114" s="266"/>
      <c r="TMC114" s="261"/>
      <c r="TMD114" s="265"/>
      <c r="TME114" s="266"/>
      <c r="TMF114" s="200"/>
      <c r="TMG114" s="266"/>
      <c r="TMH114" s="261"/>
      <c r="TMI114" s="265"/>
      <c r="TMJ114" s="266"/>
      <c r="TMK114" s="200"/>
      <c r="TML114" s="266"/>
      <c r="TMM114" s="261"/>
      <c r="TMN114" s="265"/>
      <c r="TMO114" s="266"/>
      <c r="TMP114" s="200"/>
      <c r="TMQ114" s="266"/>
      <c r="TMR114" s="261"/>
      <c r="TMS114" s="265"/>
      <c r="TMT114" s="266"/>
      <c r="TMU114" s="200"/>
      <c r="TMV114" s="266"/>
      <c r="TMW114" s="261"/>
      <c r="TMX114" s="265"/>
      <c r="TMY114" s="266"/>
      <c r="TMZ114" s="200"/>
      <c r="TNA114" s="266"/>
      <c r="TNB114" s="261"/>
      <c r="TNC114" s="265"/>
      <c r="TND114" s="266"/>
      <c r="TNE114" s="200"/>
      <c r="TNF114" s="266"/>
      <c r="TNG114" s="261"/>
      <c r="TNH114" s="265"/>
      <c r="TNI114" s="266"/>
      <c r="TNJ114" s="200"/>
      <c r="TNK114" s="266"/>
      <c r="TNL114" s="261"/>
      <c r="TNM114" s="265"/>
      <c r="TNN114" s="266"/>
      <c r="TNO114" s="200"/>
      <c r="TNP114" s="266"/>
      <c r="TNQ114" s="261"/>
      <c r="TNR114" s="265"/>
      <c r="TNS114" s="266"/>
      <c r="TNT114" s="200"/>
      <c r="TNU114" s="266"/>
      <c r="TNV114" s="261"/>
      <c r="TNW114" s="265"/>
      <c r="TNX114" s="266"/>
      <c r="TNY114" s="200"/>
      <c r="TNZ114" s="266"/>
      <c r="TOA114" s="261"/>
      <c r="TOB114" s="265"/>
      <c r="TOC114" s="266"/>
      <c r="TOD114" s="200"/>
      <c r="TOE114" s="266"/>
      <c r="TOF114" s="261"/>
      <c r="TOG114" s="265"/>
      <c r="TOH114" s="266"/>
      <c r="TOI114" s="200"/>
      <c r="TOJ114" s="266"/>
      <c r="TOK114" s="261"/>
      <c r="TOL114" s="265"/>
      <c r="TOM114" s="266"/>
      <c r="TON114" s="200"/>
      <c r="TOO114" s="266"/>
      <c r="TOP114" s="261"/>
      <c r="TOQ114" s="265"/>
      <c r="TOR114" s="266"/>
      <c r="TOS114" s="200"/>
      <c r="TOT114" s="266"/>
      <c r="TOU114" s="261"/>
      <c r="TOV114" s="265"/>
      <c r="TOW114" s="266"/>
      <c r="TOX114" s="200"/>
      <c r="TOY114" s="266"/>
      <c r="TOZ114" s="261"/>
      <c r="TPA114" s="265"/>
      <c r="TPB114" s="266"/>
      <c r="TPC114" s="200"/>
      <c r="TPD114" s="266"/>
      <c r="TPE114" s="261"/>
      <c r="TPF114" s="265"/>
      <c r="TPG114" s="266"/>
      <c r="TPH114" s="200"/>
      <c r="TPI114" s="266"/>
      <c r="TPJ114" s="261"/>
      <c r="TPK114" s="265"/>
      <c r="TPL114" s="266"/>
      <c r="TPM114" s="200"/>
      <c r="TPN114" s="266"/>
      <c r="TPO114" s="261"/>
      <c r="TPP114" s="265"/>
      <c r="TPQ114" s="266"/>
      <c r="TPR114" s="200"/>
      <c r="TPS114" s="266"/>
      <c r="TPT114" s="261"/>
      <c r="TPU114" s="265"/>
      <c r="TPV114" s="266"/>
      <c r="TPW114" s="200"/>
      <c r="TPX114" s="266"/>
      <c r="TPY114" s="261"/>
      <c r="TPZ114" s="265"/>
      <c r="TQA114" s="266"/>
      <c r="TQB114" s="200"/>
      <c r="TQC114" s="266"/>
      <c r="TQD114" s="261"/>
      <c r="TQE114" s="265"/>
      <c r="TQF114" s="266"/>
      <c r="TQG114" s="200"/>
      <c r="TQH114" s="266"/>
      <c r="TQI114" s="261"/>
      <c r="TQJ114" s="265"/>
      <c r="TQK114" s="266"/>
      <c r="TQL114" s="200"/>
      <c r="TQM114" s="266"/>
      <c r="TQN114" s="261"/>
      <c r="TQO114" s="265"/>
      <c r="TQP114" s="266"/>
      <c r="TQQ114" s="200"/>
      <c r="TQR114" s="266"/>
      <c r="TQS114" s="261"/>
      <c r="TQT114" s="265"/>
      <c r="TQU114" s="266"/>
      <c r="TQV114" s="200"/>
      <c r="TQW114" s="266"/>
      <c r="TQX114" s="261"/>
      <c r="TQY114" s="265"/>
      <c r="TQZ114" s="266"/>
      <c r="TRA114" s="200"/>
      <c r="TRB114" s="266"/>
      <c r="TRC114" s="261"/>
      <c r="TRD114" s="265"/>
      <c r="TRE114" s="266"/>
      <c r="TRF114" s="200"/>
      <c r="TRG114" s="266"/>
      <c r="TRH114" s="261"/>
      <c r="TRI114" s="265"/>
      <c r="TRJ114" s="266"/>
      <c r="TRK114" s="200"/>
      <c r="TRL114" s="266"/>
      <c r="TRM114" s="261"/>
      <c r="TRN114" s="265"/>
      <c r="TRO114" s="266"/>
      <c r="TRP114" s="200"/>
      <c r="TRQ114" s="266"/>
      <c r="TRR114" s="261"/>
      <c r="TRS114" s="265"/>
      <c r="TRT114" s="266"/>
      <c r="TRU114" s="200"/>
      <c r="TRV114" s="266"/>
      <c r="TRW114" s="261"/>
      <c r="TRX114" s="265"/>
      <c r="TRY114" s="266"/>
      <c r="TRZ114" s="200"/>
      <c r="TSA114" s="266"/>
      <c r="TSB114" s="261"/>
      <c r="TSC114" s="265"/>
      <c r="TSD114" s="266"/>
      <c r="TSE114" s="200"/>
      <c r="TSF114" s="266"/>
      <c r="TSG114" s="261"/>
      <c r="TSH114" s="265"/>
      <c r="TSI114" s="266"/>
      <c r="TSJ114" s="200"/>
      <c r="TSK114" s="266"/>
      <c r="TSL114" s="261"/>
      <c r="TSM114" s="265"/>
      <c r="TSN114" s="266"/>
      <c r="TSO114" s="200"/>
      <c r="TSP114" s="266"/>
      <c r="TSQ114" s="261"/>
      <c r="TSR114" s="265"/>
      <c r="TSS114" s="266"/>
      <c r="TST114" s="200"/>
      <c r="TSU114" s="266"/>
      <c r="TSV114" s="261"/>
      <c r="TSW114" s="265"/>
      <c r="TSX114" s="266"/>
      <c r="TSY114" s="200"/>
      <c r="TSZ114" s="266"/>
      <c r="TTA114" s="261"/>
      <c r="TTB114" s="265"/>
      <c r="TTC114" s="266"/>
      <c r="TTD114" s="200"/>
      <c r="TTE114" s="266"/>
      <c r="TTF114" s="261"/>
      <c r="TTG114" s="265"/>
      <c r="TTH114" s="266"/>
      <c r="TTI114" s="200"/>
      <c r="TTJ114" s="266"/>
      <c r="TTK114" s="261"/>
      <c r="TTL114" s="265"/>
      <c r="TTM114" s="266"/>
      <c r="TTN114" s="200"/>
      <c r="TTO114" s="266"/>
      <c r="TTP114" s="261"/>
      <c r="TTQ114" s="265"/>
      <c r="TTR114" s="266"/>
      <c r="TTS114" s="200"/>
      <c r="TTT114" s="266"/>
      <c r="TTU114" s="261"/>
      <c r="TTV114" s="265"/>
      <c r="TTW114" s="266"/>
      <c r="TTX114" s="200"/>
      <c r="TTY114" s="266"/>
      <c r="TTZ114" s="261"/>
      <c r="TUA114" s="265"/>
      <c r="TUB114" s="266"/>
      <c r="TUC114" s="200"/>
      <c r="TUD114" s="266"/>
      <c r="TUE114" s="261"/>
      <c r="TUF114" s="265"/>
      <c r="TUG114" s="266"/>
      <c r="TUH114" s="200"/>
      <c r="TUI114" s="266"/>
      <c r="TUJ114" s="261"/>
      <c r="TUK114" s="265"/>
      <c r="TUL114" s="266"/>
      <c r="TUM114" s="200"/>
      <c r="TUN114" s="266"/>
      <c r="TUO114" s="261"/>
      <c r="TUP114" s="265"/>
      <c r="TUQ114" s="266"/>
      <c r="TUR114" s="200"/>
      <c r="TUS114" s="266"/>
      <c r="TUT114" s="261"/>
      <c r="TUU114" s="265"/>
      <c r="TUV114" s="266"/>
      <c r="TUW114" s="200"/>
      <c r="TUX114" s="266"/>
      <c r="TUY114" s="261"/>
      <c r="TUZ114" s="265"/>
      <c r="TVA114" s="266"/>
      <c r="TVB114" s="200"/>
      <c r="TVC114" s="266"/>
      <c r="TVD114" s="261"/>
      <c r="TVE114" s="265"/>
      <c r="TVF114" s="266"/>
      <c r="TVG114" s="200"/>
      <c r="TVH114" s="266"/>
      <c r="TVI114" s="261"/>
      <c r="TVJ114" s="265"/>
      <c r="TVK114" s="266"/>
      <c r="TVL114" s="200"/>
      <c r="TVM114" s="266"/>
      <c r="TVN114" s="261"/>
      <c r="TVO114" s="265"/>
      <c r="TVP114" s="266"/>
      <c r="TVQ114" s="200"/>
      <c r="TVR114" s="266"/>
      <c r="TVS114" s="261"/>
      <c r="TVT114" s="265"/>
      <c r="TVU114" s="266"/>
      <c r="TVV114" s="200"/>
      <c r="TVW114" s="266"/>
      <c r="TVX114" s="261"/>
      <c r="TVY114" s="265"/>
      <c r="TVZ114" s="266"/>
      <c r="TWA114" s="200"/>
      <c r="TWB114" s="266"/>
      <c r="TWC114" s="261"/>
      <c r="TWD114" s="265"/>
      <c r="TWE114" s="266"/>
      <c r="TWF114" s="200"/>
      <c r="TWG114" s="266"/>
      <c r="TWH114" s="261"/>
      <c r="TWI114" s="265"/>
      <c r="TWJ114" s="266"/>
      <c r="TWK114" s="200"/>
      <c r="TWL114" s="266"/>
      <c r="TWM114" s="261"/>
      <c r="TWN114" s="265"/>
      <c r="TWO114" s="266"/>
      <c r="TWP114" s="200"/>
      <c r="TWQ114" s="266"/>
      <c r="TWR114" s="261"/>
      <c r="TWS114" s="265"/>
      <c r="TWT114" s="266"/>
      <c r="TWU114" s="200"/>
      <c r="TWV114" s="266"/>
      <c r="TWW114" s="261"/>
      <c r="TWX114" s="265"/>
      <c r="TWY114" s="266"/>
      <c r="TWZ114" s="200"/>
      <c r="TXA114" s="266"/>
      <c r="TXB114" s="261"/>
      <c r="TXC114" s="265"/>
      <c r="TXD114" s="266"/>
      <c r="TXE114" s="200"/>
      <c r="TXF114" s="266"/>
      <c r="TXG114" s="261"/>
      <c r="TXH114" s="265"/>
      <c r="TXI114" s="266"/>
      <c r="TXJ114" s="200"/>
      <c r="TXK114" s="266"/>
      <c r="TXL114" s="261"/>
      <c r="TXM114" s="265"/>
      <c r="TXN114" s="266"/>
      <c r="TXO114" s="200"/>
      <c r="TXP114" s="266"/>
      <c r="TXQ114" s="261"/>
      <c r="TXR114" s="265"/>
      <c r="TXS114" s="266"/>
      <c r="TXT114" s="200"/>
      <c r="TXU114" s="266"/>
      <c r="TXV114" s="261"/>
      <c r="TXW114" s="265"/>
      <c r="TXX114" s="266"/>
      <c r="TXY114" s="200"/>
      <c r="TXZ114" s="266"/>
      <c r="TYA114" s="261"/>
      <c r="TYB114" s="265"/>
      <c r="TYC114" s="266"/>
      <c r="TYD114" s="200"/>
      <c r="TYE114" s="266"/>
      <c r="TYF114" s="261"/>
      <c r="TYG114" s="265"/>
      <c r="TYH114" s="266"/>
      <c r="TYI114" s="200"/>
      <c r="TYJ114" s="266"/>
      <c r="TYK114" s="261"/>
      <c r="TYL114" s="265"/>
      <c r="TYM114" s="266"/>
      <c r="TYN114" s="200"/>
      <c r="TYO114" s="266"/>
      <c r="TYP114" s="261"/>
      <c r="TYQ114" s="265"/>
      <c r="TYR114" s="266"/>
      <c r="TYS114" s="200"/>
      <c r="TYT114" s="266"/>
      <c r="TYU114" s="261"/>
      <c r="TYV114" s="265"/>
      <c r="TYW114" s="266"/>
      <c r="TYX114" s="200"/>
      <c r="TYY114" s="266"/>
      <c r="TYZ114" s="261"/>
      <c r="TZA114" s="265"/>
      <c r="TZB114" s="266"/>
      <c r="TZC114" s="200"/>
      <c r="TZD114" s="266"/>
      <c r="TZE114" s="261"/>
      <c r="TZF114" s="265"/>
      <c r="TZG114" s="266"/>
      <c r="TZH114" s="200"/>
      <c r="TZI114" s="266"/>
      <c r="TZJ114" s="261"/>
      <c r="TZK114" s="265"/>
      <c r="TZL114" s="266"/>
      <c r="TZM114" s="200"/>
      <c r="TZN114" s="266"/>
      <c r="TZO114" s="261"/>
      <c r="TZP114" s="265"/>
      <c r="TZQ114" s="266"/>
      <c r="TZR114" s="200"/>
      <c r="TZS114" s="266"/>
      <c r="TZT114" s="261"/>
      <c r="TZU114" s="265"/>
      <c r="TZV114" s="266"/>
      <c r="TZW114" s="200"/>
      <c r="TZX114" s="266"/>
      <c r="TZY114" s="261"/>
      <c r="TZZ114" s="265"/>
      <c r="UAA114" s="266"/>
      <c r="UAB114" s="200"/>
      <c r="UAC114" s="266"/>
      <c r="UAD114" s="261"/>
      <c r="UAE114" s="265"/>
      <c r="UAF114" s="266"/>
      <c r="UAG114" s="200"/>
      <c r="UAH114" s="266"/>
      <c r="UAI114" s="261"/>
      <c r="UAJ114" s="265"/>
      <c r="UAK114" s="266"/>
      <c r="UAL114" s="200"/>
      <c r="UAM114" s="266"/>
      <c r="UAN114" s="261"/>
      <c r="UAO114" s="265"/>
      <c r="UAP114" s="266"/>
      <c r="UAQ114" s="200"/>
      <c r="UAR114" s="266"/>
      <c r="UAS114" s="261"/>
      <c r="UAT114" s="265"/>
      <c r="UAU114" s="266"/>
      <c r="UAV114" s="200"/>
      <c r="UAW114" s="266"/>
      <c r="UAX114" s="261"/>
      <c r="UAY114" s="265"/>
      <c r="UAZ114" s="266"/>
      <c r="UBA114" s="200"/>
      <c r="UBB114" s="266"/>
      <c r="UBC114" s="261"/>
      <c r="UBD114" s="265"/>
      <c r="UBE114" s="266"/>
      <c r="UBF114" s="200"/>
      <c r="UBG114" s="266"/>
      <c r="UBH114" s="261"/>
      <c r="UBI114" s="265"/>
      <c r="UBJ114" s="266"/>
      <c r="UBK114" s="200"/>
      <c r="UBL114" s="266"/>
      <c r="UBM114" s="261"/>
      <c r="UBN114" s="265"/>
      <c r="UBO114" s="266"/>
      <c r="UBP114" s="200"/>
      <c r="UBQ114" s="266"/>
      <c r="UBR114" s="261"/>
      <c r="UBS114" s="265"/>
      <c r="UBT114" s="266"/>
      <c r="UBU114" s="200"/>
      <c r="UBV114" s="266"/>
      <c r="UBW114" s="261"/>
      <c r="UBX114" s="265"/>
      <c r="UBY114" s="266"/>
      <c r="UBZ114" s="200"/>
      <c r="UCA114" s="266"/>
      <c r="UCB114" s="261"/>
      <c r="UCC114" s="265"/>
      <c r="UCD114" s="266"/>
      <c r="UCE114" s="200"/>
      <c r="UCF114" s="266"/>
      <c r="UCG114" s="261"/>
      <c r="UCH114" s="265"/>
      <c r="UCI114" s="266"/>
      <c r="UCJ114" s="200"/>
      <c r="UCK114" s="266"/>
      <c r="UCL114" s="261"/>
      <c r="UCM114" s="265"/>
      <c r="UCN114" s="266"/>
      <c r="UCO114" s="200"/>
      <c r="UCP114" s="266"/>
      <c r="UCQ114" s="261"/>
      <c r="UCR114" s="265"/>
      <c r="UCS114" s="266"/>
      <c r="UCT114" s="200"/>
      <c r="UCU114" s="266"/>
      <c r="UCV114" s="261"/>
      <c r="UCW114" s="265"/>
      <c r="UCX114" s="266"/>
      <c r="UCY114" s="200"/>
      <c r="UCZ114" s="266"/>
      <c r="UDA114" s="261"/>
      <c r="UDB114" s="265"/>
      <c r="UDC114" s="266"/>
      <c r="UDD114" s="200"/>
      <c r="UDE114" s="266"/>
      <c r="UDF114" s="261"/>
      <c r="UDG114" s="265"/>
      <c r="UDH114" s="266"/>
      <c r="UDI114" s="200"/>
      <c r="UDJ114" s="266"/>
      <c r="UDK114" s="261"/>
      <c r="UDL114" s="265"/>
      <c r="UDM114" s="266"/>
      <c r="UDN114" s="200"/>
      <c r="UDO114" s="266"/>
      <c r="UDP114" s="261"/>
      <c r="UDQ114" s="265"/>
      <c r="UDR114" s="266"/>
      <c r="UDS114" s="200"/>
      <c r="UDT114" s="266"/>
      <c r="UDU114" s="261"/>
      <c r="UDV114" s="265"/>
      <c r="UDW114" s="266"/>
      <c r="UDX114" s="200"/>
      <c r="UDY114" s="266"/>
      <c r="UDZ114" s="261"/>
      <c r="UEA114" s="265"/>
      <c r="UEB114" s="266"/>
      <c r="UEC114" s="200"/>
      <c r="UED114" s="266"/>
      <c r="UEE114" s="261"/>
      <c r="UEF114" s="265"/>
      <c r="UEG114" s="266"/>
      <c r="UEH114" s="200"/>
      <c r="UEI114" s="266"/>
      <c r="UEJ114" s="261"/>
      <c r="UEK114" s="265"/>
      <c r="UEL114" s="266"/>
      <c r="UEM114" s="200"/>
      <c r="UEN114" s="266"/>
      <c r="UEO114" s="261"/>
      <c r="UEP114" s="265"/>
      <c r="UEQ114" s="266"/>
      <c r="UER114" s="200"/>
      <c r="UES114" s="266"/>
      <c r="UET114" s="261"/>
      <c r="UEU114" s="265"/>
      <c r="UEV114" s="266"/>
      <c r="UEW114" s="200"/>
      <c r="UEX114" s="266"/>
      <c r="UEY114" s="261"/>
      <c r="UEZ114" s="265"/>
      <c r="UFA114" s="266"/>
      <c r="UFB114" s="200"/>
      <c r="UFC114" s="266"/>
      <c r="UFD114" s="261"/>
      <c r="UFE114" s="265"/>
      <c r="UFF114" s="266"/>
      <c r="UFG114" s="200"/>
      <c r="UFH114" s="266"/>
      <c r="UFI114" s="261"/>
      <c r="UFJ114" s="265"/>
      <c r="UFK114" s="266"/>
      <c r="UFL114" s="200"/>
      <c r="UFM114" s="266"/>
      <c r="UFN114" s="261"/>
      <c r="UFO114" s="265"/>
      <c r="UFP114" s="266"/>
      <c r="UFQ114" s="200"/>
      <c r="UFR114" s="266"/>
      <c r="UFS114" s="261"/>
      <c r="UFT114" s="265"/>
      <c r="UFU114" s="266"/>
      <c r="UFV114" s="200"/>
      <c r="UFW114" s="266"/>
      <c r="UFX114" s="261"/>
      <c r="UFY114" s="265"/>
      <c r="UFZ114" s="266"/>
      <c r="UGA114" s="200"/>
      <c r="UGB114" s="266"/>
      <c r="UGC114" s="261"/>
      <c r="UGD114" s="265"/>
      <c r="UGE114" s="266"/>
      <c r="UGF114" s="200"/>
      <c r="UGG114" s="266"/>
      <c r="UGH114" s="261"/>
      <c r="UGI114" s="265"/>
      <c r="UGJ114" s="266"/>
      <c r="UGK114" s="200"/>
      <c r="UGL114" s="266"/>
      <c r="UGM114" s="261"/>
      <c r="UGN114" s="265"/>
      <c r="UGO114" s="266"/>
      <c r="UGP114" s="200"/>
      <c r="UGQ114" s="266"/>
      <c r="UGR114" s="261"/>
      <c r="UGS114" s="265"/>
      <c r="UGT114" s="266"/>
      <c r="UGU114" s="200"/>
      <c r="UGV114" s="266"/>
      <c r="UGW114" s="261"/>
      <c r="UGX114" s="265"/>
      <c r="UGY114" s="266"/>
      <c r="UGZ114" s="200"/>
      <c r="UHA114" s="266"/>
      <c r="UHB114" s="261"/>
      <c r="UHC114" s="265"/>
      <c r="UHD114" s="266"/>
      <c r="UHE114" s="200"/>
      <c r="UHF114" s="266"/>
      <c r="UHG114" s="261"/>
      <c r="UHH114" s="265"/>
      <c r="UHI114" s="266"/>
      <c r="UHJ114" s="200"/>
      <c r="UHK114" s="266"/>
      <c r="UHL114" s="261"/>
      <c r="UHM114" s="265"/>
      <c r="UHN114" s="266"/>
      <c r="UHO114" s="200"/>
      <c r="UHP114" s="266"/>
      <c r="UHQ114" s="261"/>
      <c r="UHR114" s="265"/>
      <c r="UHS114" s="266"/>
      <c r="UHT114" s="200"/>
      <c r="UHU114" s="266"/>
      <c r="UHV114" s="261"/>
      <c r="UHW114" s="265"/>
      <c r="UHX114" s="266"/>
      <c r="UHY114" s="200"/>
      <c r="UHZ114" s="266"/>
      <c r="UIA114" s="261"/>
      <c r="UIB114" s="265"/>
      <c r="UIC114" s="266"/>
      <c r="UID114" s="200"/>
      <c r="UIE114" s="266"/>
      <c r="UIF114" s="261"/>
      <c r="UIG114" s="265"/>
      <c r="UIH114" s="266"/>
      <c r="UII114" s="200"/>
      <c r="UIJ114" s="266"/>
      <c r="UIK114" s="261"/>
      <c r="UIL114" s="265"/>
      <c r="UIM114" s="266"/>
      <c r="UIN114" s="200"/>
      <c r="UIO114" s="266"/>
      <c r="UIP114" s="261"/>
      <c r="UIQ114" s="265"/>
      <c r="UIR114" s="266"/>
      <c r="UIS114" s="200"/>
      <c r="UIT114" s="266"/>
      <c r="UIU114" s="261"/>
      <c r="UIV114" s="265"/>
      <c r="UIW114" s="266"/>
      <c r="UIX114" s="200"/>
      <c r="UIY114" s="266"/>
      <c r="UIZ114" s="261"/>
      <c r="UJA114" s="265"/>
      <c r="UJB114" s="266"/>
      <c r="UJC114" s="200"/>
      <c r="UJD114" s="266"/>
      <c r="UJE114" s="261"/>
      <c r="UJF114" s="265"/>
      <c r="UJG114" s="266"/>
      <c r="UJH114" s="200"/>
      <c r="UJI114" s="266"/>
      <c r="UJJ114" s="261"/>
      <c r="UJK114" s="265"/>
      <c r="UJL114" s="266"/>
      <c r="UJM114" s="200"/>
      <c r="UJN114" s="266"/>
      <c r="UJO114" s="261"/>
      <c r="UJP114" s="265"/>
      <c r="UJQ114" s="266"/>
      <c r="UJR114" s="200"/>
      <c r="UJS114" s="266"/>
      <c r="UJT114" s="261"/>
      <c r="UJU114" s="265"/>
      <c r="UJV114" s="266"/>
      <c r="UJW114" s="200"/>
      <c r="UJX114" s="266"/>
      <c r="UJY114" s="261"/>
      <c r="UJZ114" s="265"/>
      <c r="UKA114" s="266"/>
      <c r="UKB114" s="200"/>
      <c r="UKC114" s="266"/>
      <c r="UKD114" s="261"/>
      <c r="UKE114" s="265"/>
      <c r="UKF114" s="266"/>
      <c r="UKG114" s="200"/>
      <c r="UKH114" s="266"/>
      <c r="UKI114" s="261"/>
      <c r="UKJ114" s="265"/>
      <c r="UKK114" s="266"/>
      <c r="UKL114" s="200"/>
      <c r="UKM114" s="266"/>
      <c r="UKN114" s="261"/>
      <c r="UKO114" s="265"/>
      <c r="UKP114" s="266"/>
      <c r="UKQ114" s="200"/>
      <c r="UKR114" s="266"/>
      <c r="UKS114" s="261"/>
      <c r="UKT114" s="265"/>
      <c r="UKU114" s="266"/>
      <c r="UKV114" s="200"/>
      <c r="UKW114" s="266"/>
      <c r="UKX114" s="261"/>
      <c r="UKY114" s="265"/>
      <c r="UKZ114" s="266"/>
      <c r="ULA114" s="200"/>
      <c r="ULB114" s="266"/>
      <c r="ULC114" s="261"/>
      <c r="ULD114" s="265"/>
      <c r="ULE114" s="266"/>
      <c r="ULF114" s="200"/>
      <c r="ULG114" s="266"/>
      <c r="ULH114" s="261"/>
      <c r="ULI114" s="265"/>
      <c r="ULJ114" s="266"/>
      <c r="ULK114" s="200"/>
      <c r="ULL114" s="266"/>
      <c r="ULM114" s="261"/>
      <c r="ULN114" s="265"/>
      <c r="ULO114" s="266"/>
      <c r="ULP114" s="200"/>
      <c r="ULQ114" s="266"/>
      <c r="ULR114" s="261"/>
      <c r="ULS114" s="265"/>
      <c r="ULT114" s="266"/>
      <c r="ULU114" s="200"/>
      <c r="ULV114" s="266"/>
      <c r="ULW114" s="261"/>
      <c r="ULX114" s="265"/>
      <c r="ULY114" s="266"/>
      <c r="ULZ114" s="200"/>
      <c r="UMA114" s="266"/>
      <c r="UMB114" s="261"/>
      <c r="UMC114" s="265"/>
      <c r="UMD114" s="266"/>
      <c r="UME114" s="200"/>
      <c r="UMF114" s="266"/>
      <c r="UMG114" s="261"/>
      <c r="UMH114" s="265"/>
      <c r="UMI114" s="266"/>
      <c r="UMJ114" s="200"/>
      <c r="UMK114" s="266"/>
      <c r="UML114" s="261"/>
      <c r="UMM114" s="265"/>
      <c r="UMN114" s="266"/>
      <c r="UMO114" s="200"/>
      <c r="UMP114" s="266"/>
      <c r="UMQ114" s="261"/>
      <c r="UMR114" s="265"/>
      <c r="UMS114" s="266"/>
      <c r="UMT114" s="200"/>
      <c r="UMU114" s="266"/>
      <c r="UMV114" s="261"/>
      <c r="UMW114" s="265"/>
      <c r="UMX114" s="266"/>
      <c r="UMY114" s="200"/>
      <c r="UMZ114" s="266"/>
      <c r="UNA114" s="261"/>
      <c r="UNB114" s="265"/>
      <c r="UNC114" s="266"/>
      <c r="UND114" s="200"/>
      <c r="UNE114" s="266"/>
      <c r="UNF114" s="261"/>
      <c r="UNG114" s="265"/>
      <c r="UNH114" s="266"/>
      <c r="UNI114" s="200"/>
      <c r="UNJ114" s="266"/>
      <c r="UNK114" s="261"/>
      <c r="UNL114" s="265"/>
      <c r="UNM114" s="266"/>
      <c r="UNN114" s="200"/>
      <c r="UNO114" s="266"/>
      <c r="UNP114" s="261"/>
      <c r="UNQ114" s="265"/>
      <c r="UNR114" s="266"/>
      <c r="UNS114" s="200"/>
      <c r="UNT114" s="266"/>
      <c r="UNU114" s="261"/>
      <c r="UNV114" s="265"/>
      <c r="UNW114" s="266"/>
      <c r="UNX114" s="200"/>
      <c r="UNY114" s="266"/>
      <c r="UNZ114" s="261"/>
      <c r="UOA114" s="265"/>
      <c r="UOB114" s="266"/>
      <c r="UOC114" s="200"/>
      <c r="UOD114" s="266"/>
      <c r="UOE114" s="261"/>
      <c r="UOF114" s="265"/>
      <c r="UOG114" s="266"/>
      <c r="UOH114" s="200"/>
      <c r="UOI114" s="266"/>
      <c r="UOJ114" s="261"/>
      <c r="UOK114" s="265"/>
      <c r="UOL114" s="266"/>
      <c r="UOM114" s="200"/>
      <c r="UON114" s="266"/>
      <c r="UOO114" s="261"/>
      <c r="UOP114" s="265"/>
      <c r="UOQ114" s="266"/>
      <c r="UOR114" s="200"/>
      <c r="UOS114" s="266"/>
      <c r="UOT114" s="261"/>
      <c r="UOU114" s="265"/>
      <c r="UOV114" s="266"/>
      <c r="UOW114" s="200"/>
      <c r="UOX114" s="266"/>
      <c r="UOY114" s="261"/>
      <c r="UOZ114" s="265"/>
      <c r="UPA114" s="266"/>
      <c r="UPB114" s="200"/>
      <c r="UPC114" s="266"/>
      <c r="UPD114" s="261"/>
      <c r="UPE114" s="265"/>
      <c r="UPF114" s="266"/>
      <c r="UPG114" s="200"/>
      <c r="UPH114" s="266"/>
      <c r="UPI114" s="261"/>
      <c r="UPJ114" s="265"/>
      <c r="UPK114" s="266"/>
      <c r="UPL114" s="200"/>
      <c r="UPM114" s="266"/>
      <c r="UPN114" s="261"/>
      <c r="UPO114" s="265"/>
      <c r="UPP114" s="266"/>
      <c r="UPQ114" s="200"/>
      <c r="UPR114" s="266"/>
      <c r="UPS114" s="261"/>
      <c r="UPT114" s="265"/>
      <c r="UPU114" s="266"/>
      <c r="UPV114" s="200"/>
      <c r="UPW114" s="266"/>
      <c r="UPX114" s="261"/>
      <c r="UPY114" s="265"/>
      <c r="UPZ114" s="266"/>
      <c r="UQA114" s="200"/>
      <c r="UQB114" s="266"/>
      <c r="UQC114" s="261"/>
      <c r="UQD114" s="265"/>
      <c r="UQE114" s="266"/>
      <c r="UQF114" s="200"/>
      <c r="UQG114" s="266"/>
      <c r="UQH114" s="261"/>
      <c r="UQI114" s="265"/>
      <c r="UQJ114" s="266"/>
      <c r="UQK114" s="200"/>
      <c r="UQL114" s="266"/>
      <c r="UQM114" s="261"/>
      <c r="UQN114" s="265"/>
      <c r="UQO114" s="266"/>
      <c r="UQP114" s="200"/>
      <c r="UQQ114" s="266"/>
      <c r="UQR114" s="261"/>
      <c r="UQS114" s="265"/>
      <c r="UQT114" s="266"/>
      <c r="UQU114" s="200"/>
      <c r="UQV114" s="266"/>
      <c r="UQW114" s="261"/>
      <c r="UQX114" s="265"/>
      <c r="UQY114" s="266"/>
      <c r="UQZ114" s="200"/>
      <c r="URA114" s="266"/>
      <c r="URB114" s="261"/>
      <c r="URC114" s="265"/>
      <c r="URD114" s="266"/>
      <c r="URE114" s="200"/>
      <c r="URF114" s="266"/>
      <c r="URG114" s="261"/>
      <c r="URH114" s="265"/>
      <c r="URI114" s="266"/>
      <c r="URJ114" s="200"/>
      <c r="URK114" s="266"/>
      <c r="URL114" s="261"/>
      <c r="URM114" s="265"/>
      <c r="URN114" s="266"/>
      <c r="URO114" s="200"/>
      <c r="URP114" s="266"/>
      <c r="URQ114" s="261"/>
      <c r="URR114" s="265"/>
      <c r="URS114" s="266"/>
      <c r="URT114" s="200"/>
      <c r="URU114" s="266"/>
      <c r="URV114" s="261"/>
      <c r="URW114" s="265"/>
      <c r="URX114" s="266"/>
      <c r="URY114" s="200"/>
      <c r="URZ114" s="266"/>
      <c r="USA114" s="261"/>
      <c r="USB114" s="265"/>
      <c r="USC114" s="266"/>
      <c r="USD114" s="200"/>
      <c r="USE114" s="266"/>
      <c r="USF114" s="261"/>
      <c r="USG114" s="265"/>
      <c r="USH114" s="266"/>
      <c r="USI114" s="200"/>
      <c r="USJ114" s="266"/>
      <c r="USK114" s="261"/>
      <c r="USL114" s="265"/>
      <c r="USM114" s="266"/>
      <c r="USN114" s="200"/>
      <c r="USO114" s="266"/>
      <c r="USP114" s="261"/>
      <c r="USQ114" s="265"/>
      <c r="USR114" s="266"/>
      <c r="USS114" s="200"/>
      <c r="UST114" s="266"/>
      <c r="USU114" s="261"/>
      <c r="USV114" s="265"/>
      <c r="USW114" s="266"/>
      <c r="USX114" s="200"/>
      <c r="USY114" s="266"/>
      <c r="USZ114" s="261"/>
      <c r="UTA114" s="265"/>
      <c r="UTB114" s="266"/>
      <c r="UTC114" s="200"/>
      <c r="UTD114" s="266"/>
      <c r="UTE114" s="261"/>
      <c r="UTF114" s="265"/>
      <c r="UTG114" s="266"/>
      <c r="UTH114" s="200"/>
      <c r="UTI114" s="266"/>
      <c r="UTJ114" s="261"/>
      <c r="UTK114" s="265"/>
      <c r="UTL114" s="266"/>
      <c r="UTM114" s="200"/>
      <c r="UTN114" s="266"/>
      <c r="UTO114" s="261"/>
      <c r="UTP114" s="265"/>
      <c r="UTQ114" s="266"/>
      <c r="UTR114" s="200"/>
      <c r="UTS114" s="266"/>
      <c r="UTT114" s="261"/>
      <c r="UTU114" s="265"/>
      <c r="UTV114" s="266"/>
      <c r="UTW114" s="200"/>
      <c r="UTX114" s="266"/>
      <c r="UTY114" s="261"/>
      <c r="UTZ114" s="265"/>
      <c r="UUA114" s="266"/>
      <c r="UUB114" s="200"/>
      <c r="UUC114" s="266"/>
      <c r="UUD114" s="261"/>
      <c r="UUE114" s="265"/>
      <c r="UUF114" s="266"/>
      <c r="UUG114" s="200"/>
      <c r="UUH114" s="266"/>
      <c r="UUI114" s="261"/>
      <c r="UUJ114" s="265"/>
      <c r="UUK114" s="266"/>
      <c r="UUL114" s="200"/>
      <c r="UUM114" s="266"/>
      <c r="UUN114" s="261"/>
      <c r="UUO114" s="265"/>
      <c r="UUP114" s="266"/>
      <c r="UUQ114" s="200"/>
      <c r="UUR114" s="266"/>
      <c r="UUS114" s="261"/>
      <c r="UUT114" s="265"/>
      <c r="UUU114" s="266"/>
      <c r="UUV114" s="200"/>
      <c r="UUW114" s="266"/>
      <c r="UUX114" s="261"/>
      <c r="UUY114" s="265"/>
      <c r="UUZ114" s="266"/>
      <c r="UVA114" s="200"/>
      <c r="UVB114" s="266"/>
      <c r="UVC114" s="261"/>
      <c r="UVD114" s="265"/>
      <c r="UVE114" s="266"/>
      <c r="UVF114" s="200"/>
      <c r="UVG114" s="266"/>
      <c r="UVH114" s="261"/>
      <c r="UVI114" s="265"/>
      <c r="UVJ114" s="266"/>
      <c r="UVK114" s="200"/>
      <c r="UVL114" s="266"/>
      <c r="UVM114" s="261"/>
      <c r="UVN114" s="265"/>
      <c r="UVO114" s="266"/>
      <c r="UVP114" s="200"/>
      <c r="UVQ114" s="266"/>
      <c r="UVR114" s="261"/>
      <c r="UVS114" s="265"/>
      <c r="UVT114" s="266"/>
      <c r="UVU114" s="200"/>
      <c r="UVV114" s="266"/>
      <c r="UVW114" s="261"/>
      <c r="UVX114" s="265"/>
      <c r="UVY114" s="266"/>
      <c r="UVZ114" s="200"/>
      <c r="UWA114" s="266"/>
      <c r="UWB114" s="261"/>
      <c r="UWC114" s="265"/>
      <c r="UWD114" s="266"/>
      <c r="UWE114" s="200"/>
      <c r="UWF114" s="266"/>
      <c r="UWG114" s="261"/>
      <c r="UWH114" s="265"/>
      <c r="UWI114" s="266"/>
      <c r="UWJ114" s="200"/>
      <c r="UWK114" s="266"/>
      <c r="UWL114" s="261"/>
      <c r="UWM114" s="265"/>
      <c r="UWN114" s="266"/>
      <c r="UWO114" s="200"/>
      <c r="UWP114" s="266"/>
      <c r="UWQ114" s="261"/>
      <c r="UWR114" s="265"/>
      <c r="UWS114" s="266"/>
      <c r="UWT114" s="200"/>
      <c r="UWU114" s="266"/>
      <c r="UWV114" s="261"/>
      <c r="UWW114" s="265"/>
      <c r="UWX114" s="266"/>
      <c r="UWY114" s="200"/>
      <c r="UWZ114" s="266"/>
      <c r="UXA114" s="261"/>
      <c r="UXB114" s="265"/>
      <c r="UXC114" s="266"/>
      <c r="UXD114" s="200"/>
      <c r="UXE114" s="266"/>
      <c r="UXF114" s="261"/>
      <c r="UXG114" s="265"/>
      <c r="UXH114" s="266"/>
      <c r="UXI114" s="200"/>
      <c r="UXJ114" s="266"/>
      <c r="UXK114" s="261"/>
      <c r="UXL114" s="265"/>
      <c r="UXM114" s="266"/>
      <c r="UXN114" s="200"/>
      <c r="UXO114" s="266"/>
      <c r="UXP114" s="261"/>
      <c r="UXQ114" s="265"/>
      <c r="UXR114" s="266"/>
      <c r="UXS114" s="200"/>
      <c r="UXT114" s="266"/>
      <c r="UXU114" s="261"/>
      <c r="UXV114" s="265"/>
      <c r="UXW114" s="266"/>
      <c r="UXX114" s="200"/>
      <c r="UXY114" s="266"/>
      <c r="UXZ114" s="261"/>
      <c r="UYA114" s="265"/>
      <c r="UYB114" s="266"/>
      <c r="UYC114" s="200"/>
      <c r="UYD114" s="266"/>
      <c r="UYE114" s="261"/>
      <c r="UYF114" s="265"/>
      <c r="UYG114" s="266"/>
      <c r="UYH114" s="200"/>
      <c r="UYI114" s="266"/>
      <c r="UYJ114" s="261"/>
      <c r="UYK114" s="265"/>
      <c r="UYL114" s="266"/>
      <c r="UYM114" s="200"/>
      <c r="UYN114" s="266"/>
      <c r="UYO114" s="261"/>
      <c r="UYP114" s="265"/>
      <c r="UYQ114" s="266"/>
      <c r="UYR114" s="200"/>
      <c r="UYS114" s="266"/>
      <c r="UYT114" s="261"/>
      <c r="UYU114" s="265"/>
      <c r="UYV114" s="266"/>
      <c r="UYW114" s="200"/>
      <c r="UYX114" s="266"/>
      <c r="UYY114" s="261"/>
      <c r="UYZ114" s="265"/>
      <c r="UZA114" s="266"/>
      <c r="UZB114" s="200"/>
      <c r="UZC114" s="266"/>
      <c r="UZD114" s="261"/>
      <c r="UZE114" s="265"/>
      <c r="UZF114" s="266"/>
      <c r="UZG114" s="200"/>
      <c r="UZH114" s="266"/>
      <c r="UZI114" s="261"/>
      <c r="UZJ114" s="265"/>
      <c r="UZK114" s="266"/>
      <c r="UZL114" s="200"/>
      <c r="UZM114" s="266"/>
      <c r="UZN114" s="261"/>
      <c r="UZO114" s="265"/>
      <c r="UZP114" s="266"/>
      <c r="UZQ114" s="200"/>
      <c r="UZR114" s="266"/>
      <c r="UZS114" s="261"/>
      <c r="UZT114" s="265"/>
      <c r="UZU114" s="266"/>
      <c r="UZV114" s="200"/>
      <c r="UZW114" s="266"/>
      <c r="UZX114" s="261"/>
      <c r="UZY114" s="265"/>
      <c r="UZZ114" s="266"/>
      <c r="VAA114" s="200"/>
      <c r="VAB114" s="266"/>
      <c r="VAC114" s="261"/>
      <c r="VAD114" s="265"/>
      <c r="VAE114" s="266"/>
      <c r="VAF114" s="200"/>
      <c r="VAG114" s="266"/>
      <c r="VAH114" s="261"/>
      <c r="VAI114" s="265"/>
      <c r="VAJ114" s="266"/>
      <c r="VAK114" s="200"/>
      <c r="VAL114" s="266"/>
      <c r="VAM114" s="261"/>
      <c r="VAN114" s="265"/>
      <c r="VAO114" s="266"/>
      <c r="VAP114" s="200"/>
      <c r="VAQ114" s="266"/>
      <c r="VAR114" s="261"/>
      <c r="VAS114" s="265"/>
      <c r="VAT114" s="266"/>
      <c r="VAU114" s="200"/>
      <c r="VAV114" s="266"/>
      <c r="VAW114" s="261"/>
      <c r="VAX114" s="265"/>
      <c r="VAY114" s="266"/>
      <c r="VAZ114" s="200"/>
      <c r="VBA114" s="266"/>
      <c r="VBB114" s="261"/>
      <c r="VBC114" s="265"/>
      <c r="VBD114" s="266"/>
      <c r="VBE114" s="200"/>
      <c r="VBF114" s="266"/>
      <c r="VBG114" s="261"/>
      <c r="VBH114" s="265"/>
      <c r="VBI114" s="266"/>
      <c r="VBJ114" s="200"/>
      <c r="VBK114" s="266"/>
      <c r="VBL114" s="261"/>
      <c r="VBM114" s="265"/>
      <c r="VBN114" s="266"/>
      <c r="VBO114" s="200"/>
      <c r="VBP114" s="266"/>
      <c r="VBQ114" s="261"/>
      <c r="VBR114" s="265"/>
      <c r="VBS114" s="266"/>
      <c r="VBT114" s="200"/>
      <c r="VBU114" s="266"/>
      <c r="VBV114" s="261"/>
      <c r="VBW114" s="265"/>
      <c r="VBX114" s="266"/>
      <c r="VBY114" s="200"/>
      <c r="VBZ114" s="266"/>
      <c r="VCA114" s="261"/>
      <c r="VCB114" s="265"/>
      <c r="VCC114" s="266"/>
      <c r="VCD114" s="200"/>
      <c r="VCE114" s="266"/>
      <c r="VCF114" s="261"/>
      <c r="VCG114" s="265"/>
      <c r="VCH114" s="266"/>
      <c r="VCI114" s="200"/>
      <c r="VCJ114" s="266"/>
      <c r="VCK114" s="261"/>
      <c r="VCL114" s="265"/>
      <c r="VCM114" s="266"/>
      <c r="VCN114" s="200"/>
      <c r="VCO114" s="266"/>
      <c r="VCP114" s="261"/>
      <c r="VCQ114" s="265"/>
      <c r="VCR114" s="266"/>
      <c r="VCS114" s="200"/>
      <c r="VCT114" s="266"/>
      <c r="VCU114" s="261"/>
      <c r="VCV114" s="265"/>
      <c r="VCW114" s="266"/>
      <c r="VCX114" s="200"/>
      <c r="VCY114" s="266"/>
      <c r="VCZ114" s="261"/>
      <c r="VDA114" s="265"/>
      <c r="VDB114" s="266"/>
      <c r="VDC114" s="200"/>
      <c r="VDD114" s="266"/>
      <c r="VDE114" s="261"/>
      <c r="VDF114" s="265"/>
      <c r="VDG114" s="266"/>
      <c r="VDH114" s="200"/>
      <c r="VDI114" s="266"/>
      <c r="VDJ114" s="261"/>
      <c r="VDK114" s="265"/>
      <c r="VDL114" s="266"/>
      <c r="VDM114" s="200"/>
      <c r="VDN114" s="266"/>
      <c r="VDO114" s="261"/>
      <c r="VDP114" s="265"/>
      <c r="VDQ114" s="266"/>
      <c r="VDR114" s="200"/>
      <c r="VDS114" s="266"/>
      <c r="VDT114" s="261"/>
      <c r="VDU114" s="265"/>
      <c r="VDV114" s="266"/>
      <c r="VDW114" s="200"/>
      <c r="VDX114" s="266"/>
      <c r="VDY114" s="261"/>
      <c r="VDZ114" s="265"/>
      <c r="VEA114" s="266"/>
      <c r="VEB114" s="200"/>
      <c r="VEC114" s="266"/>
      <c r="VED114" s="261"/>
      <c r="VEE114" s="265"/>
      <c r="VEF114" s="266"/>
      <c r="VEG114" s="200"/>
      <c r="VEH114" s="266"/>
      <c r="VEI114" s="261"/>
      <c r="VEJ114" s="265"/>
      <c r="VEK114" s="266"/>
      <c r="VEL114" s="200"/>
      <c r="VEM114" s="266"/>
      <c r="VEN114" s="261"/>
      <c r="VEO114" s="265"/>
      <c r="VEP114" s="266"/>
      <c r="VEQ114" s="200"/>
      <c r="VER114" s="266"/>
      <c r="VES114" s="261"/>
      <c r="VET114" s="265"/>
      <c r="VEU114" s="266"/>
      <c r="VEV114" s="200"/>
      <c r="VEW114" s="266"/>
      <c r="VEX114" s="261"/>
      <c r="VEY114" s="265"/>
      <c r="VEZ114" s="266"/>
      <c r="VFA114" s="200"/>
      <c r="VFB114" s="266"/>
      <c r="VFC114" s="261"/>
      <c r="VFD114" s="265"/>
      <c r="VFE114" s="266"/>
      <c r="VFF114" s="200"/>
      <c r="VFG114" s="266"/>
      <c r="VFH114" s="261"/>
      <c r="VFI114" s="265"/>
      <c r="VFJ114" s="266"/>
      <c r="VFK114" s="200"/>
      <c r="VFL114" s="266"/>
      <c r="VFM114" s="261"/>
      <c r="VFN114" s="265"/>
      <c r="VFO114" s="266"/>
      <c r="VFP114" s="200"/>
      <c r="VFQ114" s="266"/>
      <c r="VFR114" s="261"/>
      <c r="VFS114" s="265"/>
      <c r="VFT114" s="266"/>
      <c r="VFU114" s="200"/>
      <c r="VFV114" s="266"/>
      <c r="VFW114" s="261"/>
      <c r="VFX114" s="265"/>
      <c r="VFY114" s="266"/>
      <c r="VFZ114" s="200"/>
      <c r="VGA114" s="266"/>
      <c r="VGB114" s="261"/>
      <c r="VGC114" s="265"/>
      <c r="VGD114" s="266"/>
      <c r="VGE114" s="200"/>
      <c r="VGF114" s="266"/>
      <c r="VGG114" s="261"/>
      <c r="VGH114" s="265"/>
      <c r="VGI114" s="266"/>
      <c r="VGJ114" s="200"/>
      <c r="VGK114" s="266"/>
      <c r="VGL114" s="261"/>
      <c r="VGM114" s="265"/>
      <c r="VGN114" s="266"/>
      <c r="VGO114" s="200"/>
      <c r="VGP114" s="266"/>
      <c r="VGQ114" s="261"/>
      <c r="VGR114" s="265"/>
      <c r="VGS114" s="266"/>
      <c r="VGT114" s="200"/>
      <c r="VGU114" s="266"/>
      <c r="VGV114" s="261"/>
      <c r="VGW114" s="265"/>
      <c r="VGX114" s="266"/>
      <c r="VGY114" s="200"/>
      <c r="VGZ114" s="266"/>
      <c r="VHA114" s="261"/>
      <c r="VHB114" s="265"/>
      <c r="VHC114" s="266"/>
      <c r="VHD114" s="200"/>
      <c r="VHE114" s="266"/>
      <c r="VHF114" s="261"/>
      <c r="VHG114" s="265"/>
      <c r="VHH114" s="266"/>
      <c r="VHI114" s="200"/>
      <c r="VHJ114" s="266"/>
      <c r="VHK114" s="261"/>
      <c r="VHL114" s="265"/>
      <c r="VHM114" s="266"/>
      <c r="VHN114" s="200"/>
      <c r="VHO114" s="266"/>
      <c r="VHP114" s="261"/>
      <c r="VHQ114" s="265"/>
      <c r="VHR114" s="266"/>
      <c r="VHS114" s="200"/>
      <c r="VHT114" s="266"/>
      <c r="VHU114" s="261"/>
      <c r="VHV114" s="265"/>
      <c r="VHW114" s="266"/>
      <c r="VHX114" s="200"/>
      <c r="VHY114" s="266"/>
      <c r="VHZ114" s="261"/>
      <c r="VIA114" s="265"/>
      <c r="VIB114" s="266"/>
      <c r="VIC114" s="200"/>
      <c r="VID114" s="266"/>
      <c r="VIE114" s="261"/>
      <c r="VIF114" s="265"/>
      <c r="VIG114" s="266"/>
      <c r="VIH114" s="200"/>
      <c r="VII114" s="266"/>
      <c r="VIJ114" s="261"/>
      <c r="VIK114" s="265"/>
      <c r="VIL114" s="266"/>
      <c r="VIM114" s="200"/>
      <c r="VIN114" s="266"/>
      <c r="VIO114" s="261"/>
      <c r="VIP114" s="265"/>
      <c r="VIQ114" s="266"/>
      <c r="VIR114" s="200"/>
      <c r="VIS114" s="266"/>
      <c r="VIT114" s="261"/>
      <c r="VIU114" s="265"/>
      <c r="VIV114" s="266"/>
      <c r="VIW114" s="200"/>
      <c r="VIX114" s="266"/>
      <c r="VIY114" s="261"/>
      <c r="VIZ114" s="265"/>
      <c r="VJA114" s="266"/>
      <c r="VJB114" s="200"/>
      <c r="VJC114" s="266"/>
      <c r="VJD114" s="261"/>
      <c r="VJE114" s="265"/>
      <c r="VJF114" s="266"/>
      <c r="VJG114" s="200"/>
      <c r="VJH114" s="266"/>
      <c r="VJI114" s="261"/>
      <c r="VJJ114" s="265"/>
      <c r="VJK114" s="266"/>
      <c r="VJL114" s="200"/>
      <c r="VJM114" s="266"/>
      <c r="VJN114" s="261"/>
      <c r="VJO114" s="265"/>
      <c r="VJP114" s="266"/>
      <c r="VJQ114" s="200"/>
      <c r="VJR114" s="266"/>
      <c r="VJS114" s="261"/>
      <c r="VJT114" s="265"/>
      <c r="VJU114" s="266"/>
      <c r="VJV114" s="200"/>
      <c r="VJW114" s="266"/>
      <c r="VJX114" s="261"/>
      <c r="VJY114" s="265"/>
      <c r="VJZ114" s="266"/>
      <c r="VKA114" s="200"/>
      <c r="VKB114" s="266"/>
      <c r="VKC114" s="261"/>
      <c r="VKD114" s="265"/>
      <c r="VKE114" s="266"/>
      <c r="VKF114" s="200"/>
      <c r="VKG114" s="266"/>
      <c r="VKH114" s="261"/>
      <c r="VKI114" s="265"/>
      <c r="VKJ114" s="266"/>
      <c r="VKK114" s="200"/>
      <c r="VKL114" s="266"/>
      <c r="VKM114" s="261"/>
      <c r="VKN114" s="265"/>
      <c r="VKO114" s="266"/>
      <c r="VKP114" s="200"/>
      <c r="VKQ114" s="266"/>
      <c r="VKR114" s="261"/>
      <c r="VKS114" s="265"/>
      <c r="VKT114" s="266"/>
      <c r="VKU114" s="200"/>
      <c r="VKV114" s="266"/>
      <c r="VKW114" s="261"/>
      <c r="VKX114" s="265"/>
      <c r="VKY114" s="266"/>
      <c r="VKZ114" s="200"/>
      <c r="VLA114" s="266"/>
      <c r="VLB114" s="261"/>
      <c r="VLC114" s="265"/>
      <c r="VLD114" s="266"/>
      <c r="VLE114" s="200"/>
      <c r="VLF114" s="266"/>
      <c r="VLG114" s="261"/>
      <c r="VLH114" s="265"/>
      <c r="VLI114" s="266"/>
      <c r="VLJ114" s="200"/>
      <c r="VLK114" s="266"/>
      <c r="VLL114" s="261"/>
      <c r="VLM114" s="265"/>
      <c r="VLN114" s="266"/>
      <c r="VLO114" s="200"/>
      <c r="VLP114" s="266"/>
      <c r="VLQ114" s="261"/>
      <c r="VLR114" s="265"/>
      <c r="VLS114" s="266"/>
      <c r="VLT114" s="200"/>
      <c r="VLU114" s="266"/>
      <c r="VLV114" s="261"/>
      <c r="VLW114" s="265"/>
      <c r="VLX114" s="266"/>
      <c r="VLY114" s="200"/>
      <c r="VLZ114" s="266"/>
      <c r="VMA114" s="261"/>
      <c r="VMB114" s="265"/>
      <c r="VMC114" s="266"/>
      <c r="VMD114" s="200"/>
      <c r="VME114" s="266"/>
      <c r="VMF114" s="261"/>
      <c r="VMG114" s="265"/>
      <c r="VMH114" s="266"/>
      <c r="VMI114" s="200"/>
      <c r="VMJ114" s="266"/>
      <c r="VMK114" s="261"/>
      <c r="VML114" s="265"/>
      <c r="VMM114" s="266"/>
      <c r="VMN114" s="200"/>
      <c r="VMO114" s="266"/>
      <c r="VMP114" s="261"/>
      <c r="VMQ114" s="265"/>
      <c r="VMR114" s="266"/>
      <c r="VMS114" s="200"/>
      <c r="VMT114" s="266"/>
      <c r="VMU114" s="261"/>
      <c r="VMV114" s="265"/>
      <c r="VMW114" s="266"/>
      <c r="VMX114" s="200"/>
      <c r="VMY114" s="266"/>
      <c r="VMZ114" s="261"/>
      <c r="VNA114" s="265"/>
      <c r="VNB114" s="266"/>
      <c r="VNC114" s="200"/>
      <c r="VND114" s="266"/>
      <c r="VNE114" s="261"/>
      <c r="VNF114" s="265"/>
      <c r="VNG114" s="266"/>
      <c r="VNH114" s="200"/>
      <c r="VNI114" s="266"/>
      <c r="VNJ114" s="261"/>
      <c r="VNK114" s="265"/>
      <c r="VNL114" s="266"/>
      <c r="VNM114" s="200"/>
      <c r="VNN114" s="266"/>
      <c r="VNO114" s="261"/>
      <c r="VNP114" s="265"/>
      <c r="VNQ114" s="266"/>
      <c r="VNR114" s="200"/>
      <c r="VNS114" s="266"/>
      <c r="VNT114" s="261"/>
      <c r="VNU114" s="265"/>
      <c r="VNV114" s="266"/>
      <c r="VNW114" s="200"/>
      <c r="VNX114" s="266"/>
      <c r="VNY114" s="261"/>
      <c r="VNZ114" s="265"/>
      <c r="VOA114" s="266"/>
      <c r="VOB114" s="200"/>
      <c r="VOC114" s="266"/>
      <c r="VOD114" s="261"/>
      <c r="VOE114" s="265"/>
      <c r="VOF114" s="266"/>
      <c r="VOG114" s="200"/>
      <c r="VOH114" s="266"/>
      <c r="VOI114" s="261"/>
      <c r="VOJ114" s="265"/>
      <c r="VOK114" s="266"/>
      <c r="VOL114" s="200"/>
      <c r="VOM114" s="266"/>
      <c r="VON114" s="261"/>
      <c r="VOO114" s="265"/>
      <c r="VOP114" s="266"/>
      <c r="VOQ114" s="200"/>
      <c r="VOR114" s="266"/>
      <c r="VOS114" s="261"/>
      <c r="VOT114" s="265"/>
      <c r="VOU114" s="266"/>
      <c r="VOV114" s="200"/>
      <c r="VOW114" s="266"/>
      <c r="VOX114" s="261"/>
      <c r="VOY114" s="265"/>
      <c r="VOZ114" s="266"/>
      <c r="VPA114" s="200"/>
      <c r="VPB114" s="266"/>
      <c r="VPC114" s="261"/>
      <c r="VPD114" s="265"/>
      <c r="VPE114" s="266"/>
      <c r="VPF114" s="200"/>
      <c r="VPG114" s="266"/>
      <c r="VPH114" s="261"/>
      <c r="VPI114" s="265"/>
      <c r="VPJ114" s="266"/>
      <c r="VPK114" s="200"/>
      <c r="VPL114" s="266"/>
      <c r="VPM114" s="261"/>
      <c r="VPN114" s="265"/>
      <c r="VPO114" s="266"/>
      <c r="VPP114" s="200"/>
      <c r="VPQ114" s="266"/>
      <c r="VPR114" s="261"/>
      <c r="VPS114" s="265"/>
      <c r="VPT114" s="266"/>
      <c r="VPU114" s="200"/>
      <c r="VPV114" s="266"/>
      <c r="VPW114" s="261"/>
      <c r="VPX114" s="265"/>
      <c r="VPY114" s="266"/>
      <c r="VPZ114" s="200"/>
      <c r="VQA114" s="266"/>
      <c r="VQB114" s="261"/>
      <c r="VQC114" s="265"/>
      <c r="VQD114" s="266"/>
      <c r="VQE114" s="200"/>
      <c r="VQF114" s="266"/>
      <c r="VQG114" s="261"/>
      <c r="VQH114" s="265"/>
      <c r="VQI114" s="266"/>
      <c r="VQJ114" s="200"/>
      <c r="VQK114" s="266"/>
      <c r="VQL114" s="261"/>
      <c r="VQM114" s="265"/>
      <c r="VQN114" s="266"/>
      <c r="VQO114" s="200"/>
      <c r="VQP114" s="266"/>
      <c r="VQQ114" s="261"/>
      <c r="VQR114" s="265"/>
      <c r="VQS114" s="266"/>
      <c r="VQT114" s="200"/>
      <c r="VQU114" s="266"/>
      <c r="VQV114" s="261"/>
      <c r="VQW114" s="265"/>
      <c r="VQX114" s="266"/>
      <c r="VQY114" s="200"/>
      <c r="VQZ114" s="266"/>
      <c r="VRA114" s="261"/>
      <c r="VRB114" s="265"/>
      <c r="VRC114" s="266"/>
      <c r="VRD114" s="200"/>
      <c r="VRE114" s="266"/>
      <c r="VRF114" s="261"/>
      <c r="VRG114" s="265"/>
      <c r="VRH114" s="266"/>
      <c r="VRI114" s="200"/>
      <c r="VRJ114" s="266"/>
      <c r="VRK114" s="261"/>
      <c r="VRL114" s="265"/>
      <c r="VRM114" s="266"/>
      <c r="VRN114" s="200"/>
      <c r="VRO114" s="266"/>
      <c r="VRP114" s="261"/>
      <c r="VRQ114" s="265"/>
      <c r="VRR114" s="266"/>
      <c r="VRS114" s="200"/>
      <c r="VRT114" s="266"/>
      <c r="VRU114" s="261"/>
      <c r="VRV114" s="265"/>
      <c r="VRW114" s="266"/>
      <c r="VRX114" s="200"/>
      <c r="VRY114" s="266"/>
      <c r="VRZ114" s="261"/>
      <c r="VSA114" s="265"/>
      <c r="VSB114" s="266"/>
      <c r="VSC114" s="200"/>
      <c r="VSD114" s="266"/>
      <c r="VSE114" s="261"/>
      <c r="VSF114" s="265"/>
      <c r="VSG114" s="266"/>
      <c r="VSH114" s="200"/>
      <c r="VSI114" s="266"/>
      <c r="VSJ114" s="261"/>
      <c r="VSK114" s="265"/>
      <c r="VSL114" s="266"/>
      <c r="VSM114" s="200"/>
      <c r="VSN114" s="266"/>
      <c r="VSO114" s="261"/>
      <c r="VSP114" s="265"/>
      <c r="VSQ114" s="266"/>
      <c r="VSR114" s="200"/>
      <c r="VSS114" s="266"/>
      <c r="VST114" s="261"/>
      <c r="VSU114" s="265"/>
      <c r="VSV114" s="266"/>
      <c r="VSW114" s="200"/>
      <c r="VSX114" s="266"/>
      <c r="VSY114" s="261"/>
      <c r="VSZ114" s="265"/>
      <c r="VTA114" s="266"/>
      <c r="VTB114" s="200"/>
      <c r="VTC114" s="266"/>
      <c r="VTD114" s="261"/>
      <c r="VTE114" s="265"/>
      <c r="VTF114" s="266"/>
      <c r="VTG114" s="200"/>
      <c r="VTH114" s="266"/>
      <c r="VTI114" s="261"/>
      <c r="VTJ114" s="265"/>
      <c r="VTK114" s="266"/>
      <c r="VTL114" s="200"/>
      <c r="VTM114" s="266"/>
      <c r="VTN114" s="261"/>
      <c r="VTO114" s="265"/>
      <c r="VTP114" s="266"/>
      <c r="VTQ114" s="200"/>
      <c r="VTR114" s="266"/>
      <c r="VTS114" s="261"/>
      <c r="VTT114" s="265"/>
      <c r="VTU114" s="266"/>
      <c r="VTV114" s="200"/>
      <c r="VTW114" s="266"/>
      <c r="VTX114" s="261"/>
      <c r="VTY114" s="265"/>
      <c r="VTZ114" s="266"/>
      <c r="VUA114" s="200"/>
      <c r="VUB114" s="266"/>
      <c r="VUC114" s="261"/>
      <c r="VUD114" s="265"/>
      <c r="VUE114" s="266"/>
      <c r="VUF114" s="200"/>
      <c r="VUG114" s="266"/>
      <c r="VUH114" s="261"/>
      <c r="VUI114" s="265"/>
      <c r="VUJ114" s="266"/>
      <c r="VUK114" s="200"/>
      <c r="VUL114" s="266"/>
      <c r="VUM114" s="261"/>
      <c r="VUN114" s="265"/>
      <c r="VUO114" s="266"/>
      <c r="VUP114" s="200"/>
      <c r="VUQ114" s="266"/>
      <c r="VUR114" s="261"/>
      <c r="VUS114" s="265"/>
      <c r="VUT114" s="266"/>
      <c r="VUU114" s="200"/>
      <c r="VUV114" s="266"/>
      <c r="VUW114" s="261"/>
      <c r="VUX114" s="265"/>
      <c r="VUY114" s="266"/>
      <c r="VUZ114" s="200"/>
      <c r="VVA114" s="266"/>
      <c r="VVB114" s="261"/>
      <c r="VVC114" s="265"/>
      <c r="VVD114" s="266"/>
      <c r="VVE114" s="200"/>
      <c r="VVF114" s="266"/>
      <c r="VVG114" s="261"/>
      <c r="VVH114" s="265"/>
      <c r="VVI114" s="266"/>
      <c r="VVJ114" s="200"/>
      <c r="VVK114" s="266"/>
      <c r="VVL114" s="261"/>
      <c r="VVM114" s="265"/>
      <c r="VVN114" s="266"/>
      <c r="VVO114" s="200"/>
      <c r="VVP114" s="266"/>
      <c r="VVQ114" s="261"/>
      <c r="VVR114" s="265"/>
      <c r="VVS114" s="266"/>
      <c r="VVT114" s="200"/>
      <c r="VVU114" s="266"/>
      <c r="VVV114" s="261"/>
      <c r="VVW114" s="265"/>
      <c r="VVX114" s="266"/>
      <c r="VVY114" s="200"/>
      <c r="VVZ114" s="266"/>
      <c r="VWA114" s="261"/>
      <c r="VWB114" s="265"/>
      <c r="VWC114" s="266"/>
      <c r="VWD114" s="200"/>
      <c r="VWE114" s="266"/>
      <c r="VWF114" s="261"/>
      <c r="VWG114" s="265"/>
      <c r="VWH114" s="266"/>
      <c r="VWI114" s="200"/>
      <c r="VWJ114" s="266"/>
      <c r="VWK114" s="261"/>
      <c r="VWL114" s="265"/>
      <c r="VWM114" s="266"/>
      <c r="VWN114" s="200"/>
      <c r="VWO114" s="266"/>
      <c r="VWP114" s="261"/>
      <c r="VWQ114" s="265"/>
      <c r="VWR114" s="266"/>
      <c r="VWS114" s="200"/>
      <c r="VWT114" s="266"/>
      <c r="VWU114" s="261"/>
      <c r="VWV114" s="265"/>
      <c r="VWW114" s="266"/>
      <c r="VWX114" s="200"/>
      <c r="VWY114" s="266"/>
      <c r="VWZ114" s="261"/>
      <c r="VXA114" s="265"/>
      <c r="VXB114" s="266"/>
      <c r="VXC114" s="200"/>
      <c r="VXD114" s="266"/>
      <c r="VXE114" s="261"/>
      <c r="VXF114" s="265"/>
      <c r="VXG114" s="266"/>
      <c r="VXH114" s="200"/>
      <c r="VXI114" s="266"/>
      <c r="VXJ114" s="261"/>
      <c r="VXK114" s="265"/>
      <c r="VXL114" s="266"/>
      <c r="VXM114" s="200"/>
      <c r="VXN114" s="266"/>
      <c r="VXO114" s="261"/>
      <c r="VXP114" s="265"/>
      <c r="VXQ114" s="266"/>
      <c r="VXR114" s="200"/>
      <c r="VXS114" s="266"/>
      <c r="VXT114" s="261"/>
      <c r="VXU114" s="265"/>
      <c r="VXV114" s="266"/>
      <c r="VXW114" s="200"/>
      <c r="VXX114" s="266"/>
      <c r="VXY114" s="261"/>
      <c r="VXZ114" s="265"/>
      <c r="VYA114" s="266"/>
      <c r="VYB114" s="200"/>
      <c r="VYC114" s="266"/>
      <c r="VYD114" s="261"/>
      <c r="VYE114" s="265"/>
      <c r="VYF114" s="266"/>
      <c r="VYG114" s="200"/>
      <c r="VYH114" s="266"/>
      <c r="VYI114" s="261"/>
      <c r="VYJ114" s="265"/>
      <c r="VYK114" s="266"/>
      <c r="VYL114" s="200"/>
      <c r="VYM114" s="266"/>
      <c r="VYN114" s="261"/>
      <c r="VYO114" s="265"/>
      <c r="VYP114" s="266"/>
      <c r="VYQ114" s="200"/>
      <c r="VYR114" s="266"/>
      <c r="VYS114" s="261"/>
      <c r="VYT114" s="265"/>
      <c r="VYU114" s="266"/>
      <c r="VYV114" s="200"/>
      <c r="VYW114" s="266"/>
      <c r="VYX114" s="261"/>
      <c r="VYY114" s="265"/>
      <c r="VYZ114" s="266"/>
      <c r="VZA114" s="200"/>
      <c r="VZB114" s="266"/>
      <c r="VZC114" s="261"/>
      <c r="VZD114" s="265"/>
      <c r="VZE114" s="266"/>
      <c r="VZF114" s="200"/>
      <c r="VZG114" s="266"/>
      <c r="VZH114" s="261"/>
      <c r="VZI114" s="265"/>
      <c r="VZJ114" s="266"/>
      <c r="VZK114" s="200"/>
      <c r="VZL114" s="266"/>
      <c r="VZM114" s="261"/>
      <c r="VZN114" s="265"/>
      <c r="VZO114" s="266"/>
      <c r="VZP114" s="200"/>
      <c r="VZQ114" s="266"/>
      <c r="VZR114" s="261"/>
      <c r="VZS114" s="265"/>
      <c r="VZT114" s="266"/>
      <c r="VZU114" s="200"/>
      <c r="VZV114" s="266"/>
      <c r="VZW114" s="261"/>
      <c r="VZX114" s="265"/>
      <c r="VZY114" s="266"/>
      <c r="VZZ114" s="200"/>
      <c r="WAA114" s="266"/>
      <c r="WAB114" s="261"/>
      <c r="WAC114" s="265"/>
      <c r="WAD114" s="266"/>
      <c r="WAE114" s="200"/>
      <c r="WAF114" s="266"/>
      <c r="WAG114" s="261"/>
      <c r="WAH114" s="265"/>
      <c r="WAI114" s="266"/>
      <c r="WAJ114" s="200"/>
      <c r="WAK114" s="266"/>
      <c r="WAL114" s="261"/>
      <c r="WAM114" s="265"/>
      <c r="WAN114" s="266"/>
      <c r="WAO114" s="200"/>
      <c r="WAP114" s="266"/>
      <c r="WAQ114" s="261"/>
      <c r="WAR114" s="265"/>
      <c r="WAS114" s="266"/>
      <c r="WAT114" s="200"/>
      <c r="WAU114" s="266"/>
      <c r="WAV114" s="261"/>
      <c r="WAW114" s="265"/>
      <c r="WAX114" s="266"/>
      <c r="WAY114" s="200"/>
      <c r="WAZ114" s="266"/>
      <c r="WBA114" s="261"/>
      <c r="WBB114" s="265"/>
      <c r="WBC114" s="266"/>
      <c r="WBD114" s="200"/>
      <c r="WBE114" s="266"/>
      <c r="WBF114" s="261"/>
      <c r="WBG114" s="265"/>
      <c r="WBH114" s="266"/>
      <c r="WBI114" s="200"/>
      <c r="WBJ114" s="266"/>
      <c r="WBK114" s="261"/>
      <c r="WBL114" s="265"/>
      <c r="WBM114" s="266"/>
      <c r="WBN114" s="200"/>
      <c r="WBO114" s="266"/>
      <c r="WBP114" s="261"/>
      <c r="WBQ114" s="265"/>
      <c r="WBR114" s="266"/>
      <c r="WBS114" s="200"/>
      <c r="WBT114" s="266"/>
      <c r="WBU114" s="261"/>
      <c r="WBV114" s="265"/>
      <c r="WBW114" s="266"/>
      <c r="WBX114" s="200"/>
      <c r="WBY114" s="266"/>
      <c r="WBZ114" s="261"/>
      <c r="WCA114" s="265"/>
      <c r="WCB114" s="266"/>
      <c r="WCC114" s="200"/>
      <c r="WCD114" s="266"/>
      <c r="WCE114" s="261"/>
      <c r="WCF114" s="265"/>
      <c r="WCG114" s="266"/>
      <c r="WCH114" s="200"/>
      <c r="WCI114" s="266"/>
      <c r="WCJ114" s="261"/>
      <c r="WCK114" s="265"/>
      <c r="WCL114" s="266"/>
      <c r="WCM114" s="200"/>
      <c r="WCN114" s="266"/>
      <c r="WCO114" s="261"/>
      <c r="WCP114" s="265"/>
      <c r="WCQ114" s="266"/>
      <c r="WCR114" s="200"/>
      <c r="WCS114" s="266"/>
      <c r="WCT114" s="261"/>
      <c r="WCU114" s="265"/>
      <c r="WCV114" s="266"/>
      <c r="WCW114" s="200"/>
      <c r="WCX114" s="266"/>
      <c r="WCY114" s="261"/>
      <c r="WCZ114" s="265"/>
      <c r="WDA114" s="266"/>
      <c r="WDB114" s="200"/>
      <c r="WDC114" s="266"/>
      <c r="WDD114" s="261"/>
      <c r="WDE114" s="265"/>
      <c r="WDF114" s="266"/>
      <c r="WDG114" s="200"/>
      <c r="WDH114" s="266"/>
      <c r="WDI114" s="261"/>
      <c r="WDJ114" s="265"/>
      <c r="WDK114" s="266"/>
      <c r="WDL114" s="200"/>
      <c r="WDM114" s="266"/>
      <c r="WDN114" s="261"/>
      <c r="WDO114" s="265"/>
      <c r="WDP114" s="266"/>
      <c r="WDQ114" s="200"/>
      <c r="WDR114" s="266"/>
      <c r="WDS114" s="261"/>
      <c r="WDT114" s="265"/>
      <c r="WDU114" s="266"/>
      <c r="WDV114" s="200"/>
      <c r="WDW114" s="266"/>
      <c r="WDX114" s="261"/>
      <c r="WDY114" s="265"/>
      <c r="WDZ114" s="266"/>
      <c r="WEA114" s="200"/>
      <c r="WEB114" s="266"/>
      <c r="WEC114" s="261"/>
      <c r="WED114" s="265"/>
      <c r="WEE114" s="266"/>
      <c r="WEF114" s="200"/>
      <c r="WEG114" s="266"/>
      <c r="WEH114" s="261"/>
      <c r="WEI114" s="265"/>
      <c r="WEJ114" s="266"/>
      <c r="WEK114" s="200"/>
      <c r="WEL114" s="266"/>
      <c r="WEM114" s="261"/>
      <c r="WEN114" s="265"/>
      <c r="WEO114" s="266"/>
      <c r="WEP114" s="200"/>
      <c r="WEQ114" s="266"/>
      <c r="WER114" s="261"/>
      <c r="WES114" s="265"/>
      <c r="WET114" s="266"/>
      <c r="WEU114" s="200"/>
      <c r="WEV114" s="266"/>
      <c r="WEW114" s="261"/>
      <c r="WEX114" s="265"/>
      <c r="WEY114" s="266"/>
      <c r="WEZ114" s="200"/>
      <c r="WFA114" s="266"/>
      <c r="WFB114" s="261"/>
      <c r="WFC114" s="265"/>
      <c r="WFD114" s="266"/>
      <c r="WFE114" s="200"/>
      <c r="WFF114" s="266"/>
      <c r="WFG114" s="261"/>
      <c r="WFH114" s="265"/>
      <c r="WFI114" s="266"/>
      <c r="WFJ114" s="200"/>
      <c r="WFK114" s="266"/>
      <c r="WFL114" s="261"/>
      <c r="WFM114" s="265"/>
      <c r="WFN114" s="266"/>
      <c r="WFO114" s="200"/>
      <c r="WFP114" s="266"/>
      <c r="WFQ114" s="261"/>
      <c r="WFR114" s="265"/>
      <c r="WFS114" s="266"/>
      <c r="WFT114" s="200"/>
      <c r="WFU114" s="266"/>
      <c r="WFV114" s="261"/>
      <c r="WFW114" s="265"/>
      <c r="WFX114" s="266"/>
      <c r="WFY114" s="200"/>
      <c r="WFZ114" s="266"/>
      <c r="WGA114" s="261"/>
      <c r="WGB114" s="265"/>
      <c r="WGC114" s="266"/>
      <c r="WGD114" s="200"/>
      <c r="WGE114" s="266"/>
      <c r="WGF114" s="261"/>
      <c r="WGG114" s="265"/>
      <c r="WGH114" s="266"/>
      <c r="WGI114" s="200"/>
      <c r="WGJ114" s="266"/>
      <c r="WGK114" s="261"/>
      <c r="WGL114" s="265"/>
      <c r="WGM114" s="266"/>
      <c r="WGN114" s="200"/>
      <c r="WGO114" s="266"/>
      <c r="WGP114" s="261"/>
      <c r="WGQ114" s="265"/>
      <c r="WGR114" s="266"/>
      <c r="WGS114" s="200"/>
      <c r="WGT114" s="266"/>
      <c r="WGU114" s="261"/>
      <c r="WGV114" s="265"/>
      <c r="WGW114" s="266"/>
      <c r="WGX114" s="200"/>
      <c r="WGY114" s="266"/>
      <c r="WGZ114" s="261"/>
      <c r="WHA114" s="265"/>
      <c r="WHB114" s="266"/>
      <c r="WHC114" s="200"/>
      <c r="WHD114" s="266"/>
      <c r="WHE114" s="261"/>
      <c r="WHF114" s="265"/>
      <c r="WHG114" s="266"/>
      <c r="WHH114" s="200"/>
      <c r="WHI114" s="266"/>
      <c r="WHJ114" s="261"/>
      <c r="WHK114" s="265"/>
      <c r="WHL114" s="266"/>
      <c r="WHM114" s="200"/>
      <c r="WHN114" s="266"/>
      <c r="WHO114" s="261"/>
      <c r="WHP114" s="265"/>
      <c r="WHQ114" s="266"/>
      <c r="WHR114" s="200"/>
      <c r="WHS114" s="266"/>
      <c r="WHT114" s="261"/>
      <c r="WHU114" s="265"/>
      <c r="WHV114" s="266"/>
      <c r="WHW114" s="200"/>
      <c r="WHX114" s="266"/>
      <c r="WHY114" s="261"/>
      <c r="WHZ114" s="265"/>
      <c r="WIA114" s="266"/>
      <c r="WIB114" s="200"/>
      <c r="WIC114" s="266"/>
      <c r="WID114" s="261"/>
      <c r="WIE114" s="265"/>
      <c r="WIF114" s="266"/>
      <c r="WIG114" s="200"/>
      <c r="WIH114" s="266"/>
      <c r="WII114" s="261"/>
      <c r="WIJ114" s="265"/>
      <c r="WIK114" s="266"/>
      <c r="WIL114" s="200"/>
      <c r="WIM114" s="266"/>
      <c r="WIN114" s="261"/>
      <c r="WIO114" s="265"/>
      <c r="WIP114" s="266"/>
      <c r="WIQ114" s="200"/>
      <c r="WIR114" s="266"/>
      <c r="WIS114" s="261"/>
      <c r="WIT114" s="265"/>
      <c r="WIU114" s="266"/>
      <c r="WIV114" s="200"/>
      <c r="WIW114" s="266"/>
      <c r="WIX114" s="261"/>
      <c r="WIY114" s="265"/>
      <c r="WIZ114" s="266"/>
      <c r="WJA114" s="200"/>
      <c r="WJB114" s="266"/>
      <c r="WJC114" s="261"/>
      <c r="WJD114" s="265"/>
      <c r="WJE114" s="266"/>
      <c r="WJF114" s="200"/>
      <c r="WJG114" s="266"/>
      <c r="WJH114" s="261"/>
      <c r="WJI114" s="265"/>
      <c r="WJJ114" s="266"/>
      <c r="WJK114" s="200"/>
      <c r="WJL114" s="266"/>
      <c r="WJM114" s="261"/>
      <c r="WJN114" s="265"/>
      <c r="WJO114" s="266"/>
      <c r="WJP114" s="200"/>
      <c r="WJQ114" s="266"/>
      <c r="WJR114" s="261"/>
      <c r="WJS114" s="265"/>
      <c r="WJT114" s="266"/>
      <c r="WJU114" s="200"/>
      <c r="WJV114" s="266"/>
      <c r="WJW114" s="261"/>
      <c r="WJX114" s="265"/>
      <c r="WJY114" s="266"/>
      <c r="WJZ114" s="200"/>
      <c r="WKA114" s="266"/>
      <c r="WKB114" s="261"/>
      <c r="WKC114" s="265"/>
      <c r="WKD114" s="266"/>
      <c r="WKE114" s="200"/>
      <c r="WKF114" s="266"/>
      <c r="WKG114" s="261"/>
      <c r="WKH114" s="265"/>
      <c r="WKI114" s="266"/>
      <c r="WKJ114" s="200"/>
      <c r="WKK114" s="266"/>
      <c r="WKL114" s="261"/>
      <c r="WKM114" s="265"/>
      <c r="WKN114" s="266"/>
      <c r="WKO114" s="200"/>
      <c r="WKP114" s="266"/>
      <c r="WKQ114" s="261"/>
      <c r="WKR114" s="265"/>
      <c r="WKS114" s="266"/>
      <c r="WKT114" s="200"/>
      <c r="WKU114" s="266"/>
      <c r="WKV114" s="261"/>
      <c r="WKW114" s="265"/>
      <c r="WKX114" s="266"/>
      <c r="WKY114" s="200"/>
      <c r="WKZ114" s="266"/>
      <c r="WLA114" s="261"/>
      <c r="WLB114" s="265"/>
      <c r="WLC114" s="266"/>
      <c r="WLD114" s="200"/>
      <c r="WLE114" s="266"/>
      <c r="WLF114" s="261"/>
      <c r="WLG114" s="265"/>
      <c r="WLH114" s="266"/>
      <c r="WLI114" s="200"/>
      <c r="WLJ114" s="266"/>
      <c r="WLK114" s="261"/>
      <c r="WLL114" s="265"/>
      <c r="WLM114" s="266"/>
      <c r="WLN114" s="200"/>
      <c r="WLO114" s="266"/>
      <c r="WLP114" s="261"/>
      <c r="WLQ114" s="265"/>
      <c r="WLR114" s="266"/>
      <c r="WLS114" s="200"/>
      <c r="WLT114" s="266"/>
      <c r="WLU114" s="261"/>
      <c r="WLV114" s="265"/>
      <c r="WLW114" s="266"/>
      <c r="WLX114" s="200"/>
      <c r="WLY114" s="266"/>
      <c r="WLZ114" s="261"/>
      <c r="WMA114" s="265"/>
      <c r="WMB114" s="266"/>
      <c r="WMC114" s="200"/>
      <c r="WMD114" s="266"/>
      <c r="WME114" s="261"/>
      <c r="WMF114" s="265"/>
      <c r="WMG114" s="266"/>
      <c r="WMH114" s="200"/>
      <c r="WMI114" s="266"/>
      <c r="WMJ114" s="261"/>
      <c r="WMK114" s="265"/>
      <c r="WML114" s="266"/>
      <c r="WMM114" s="200"/>
      <c r="WMN114" s="266"/>
      <c r="WMO114" s="261"/>
      <c r="WMP114" s="265"/>
      <c r="WMQ114" s="266"/>
      <c r="WMR114" s="200"/>
      <c r="WMS114" s="266"/>
      <c r="WMT114" s="261"/>
      <c r="WMU114" s="265"/>
      <c r="WMV114" s="266"/>
      <c r="WMW114" s="200"/>
      <c r="WMX114" s="266"/>
      <c r="WMY114" s="261"/>
      <c r="WMZ114" s="265"/>
      <c r="WNA114" s="266"/>
      <c r="WNB114" s="200"/>
      <c r="WNC114" s="266"/>
      <c r="WND114" s="261"/>
      <c r="WNE114" s="265"/>
      <c r="WNF114" s="266"/>
      <c r="WNG114" s="200"/>
      <c r="WNH114" s="266"/>
      <c r="WNI114" s="261"/>
      <c r="WNJ114" s="265"/>
      <c r="WNK114" s="266"/>
      <c r="WNL114" s="200"/>
      <c r="WNM114" s="266"/>
      <c r="WNN114" s="261"/>
      <c r="WNO114" s="265"/>
      <c r="WNP114" s="266"/>
      <c r="WNQ114" s="200"/>
      <c r="WNR114" s="266"/>
      <c r="WNS114" s="261"/>
      <c r="WNT114" s="265"/>
      <c r="WNU114" s="266"/>
      <c r="WNV114" s="200"/>
      <c r="WNW114" s="266"/>
      <c r="WNX114" s="261"/>
      <c r="WNY114" s="265"/>
      <c r="WNZ114" s="266"/>
      <c r="WOA114" s="200"/>
      <c r="WOB114" s="266"/>
      <c r="WOC114" s="261"/>
      <c r="WOD114" s="265"/>
      <c r="WOE114" s="266"/>
      <c r="WOF114" s="200"/>
      <c r="WOG114" s="266"/>
      <c r="WOH114" s="261"/>
      <c r="WOI114" s="265"/>
      <c r="WOJ114" s="266"/>
      <c r="WOK114" s="200"/>
      <c r="WOL114" s="266"/>
      <c r="WOM114" s="261"/>
      <c r="WON114" s="265"/>
      <c r="WOO114" s="266"/>
      <c r="WOP114" s="200"/>
      <c r="WOQ114" s="266"/>
      <c r="WOR114" s="261"/>
      <c r="WOS114" s="265"/>
      <c r="WOT114" s="266"/>
      <c r="WOU114" s="200"/>
      <c r="WOV114" s="266"/>
      <c r="WOW114" s="261"/>
      <c r="WOX114" s="265"/>
      <c r="WOY114" s="266"/>
      <c r="WOZ114" s="200"/>
      <c r="WPA114" s="266"/>
      <c r="WPB114" s="261"/>
      <c r="WPC114" s="265"/>
      <c r="WPD114" s="266"/>
      <c r="WPE114" s="200"/>
      <c r="WPF114" s="266"/>
      <c r="WPG114" s="261"/>
      <c r="WPH114" s="265"/>
      <c r="WPI114" s="266"/>
      <c r="WPJ114" s="200"/>
      <c r="WPK114" s="266"/>
      <c r="WPL114" s="261"/>
      <c r="WPM114" s="265"/>
      <c r="WPN114" s="266"/>
      <c r="WPO114" s="200"/>
      <c r="WPP114" s="266"/>
      <c r="WPQ114" s="261"/>
      <c r="WPR114" s="265"/>
      <c r="WPS114" s="266"/>
      <c r="WPT114" s="200"/>
      <c r="WPU114" s="266"/>
      <c r="WPV114" s="261"/>
      <c r="WPW114" s="265"/>
      <c r="WPX114" s="266"/>
      <c r="WPY114" s="200"/>
      <c r="WPZ114" s="266"/>
      <c r="WQA114" s="261"/>
      <c r="WQB114" s="265"/>
      <c r="WQC114" s="266"/>
      <c r="WQD114" s="200"/>
      <c r="WQE114" s="266"/>
      <c r="WQF114" s="261"/>
      <c r="WQG114" s="265"/>
      <c r="WQH114" s="266"/>
      <c r="WQI114" s="200"/>
      <c r="WQJ114" s="266"/>
      <c r="WQK114" s="261"/>
      <c r="WQL114" s="265"/>
      <c r="WQM114" s="266"/>
      <c r="WQN114" s="200"/>
      <c r="WQO114" s="266"/>
      <c r="WQP114" s="261"/>
      <c r="WQQ114" s="265"/>
      <c r="WQR114" s="266"/>
      <c r="WQS114" s="200"/>
      <c r="WQT114" s="266"/>
      <c r="WQU114" s="261"/>
      <c r="WQV114" s="265"/>
      <c r="WQW114" s="266"/>
      <c r="WQX114" s="200"/>
      <c r="WQY114" s="266"/>
      <c r="WQZ114" s="261"/>
      <c r="WRA114" s="265"/>
      <c r="WRB114" s="266"/>
      <c r="WRC114" s="200"/>
      <c r="WRD114" s="266"/>
      <c r="WRE114" s="261"/>
      <c r="WRF114" s="265"/>
      <c r="WRG114" s="266"/>
      <c r="WRH114" s="200"/>
      <c r="WRI114" s="266"/>
      <c r="WRJ114" s="261"/>
      <c r="WRK114" s="265"/>
      <c r="WRL114" s="266"/>
      <c r="WRM114" s="200"/>
      <c r="WRN114" s="266"/>
      <c r="WRO114" s="261"/>
      <c r="WRP114" s="265"/>
      <c r="WRQ114" s="266"/>
      <c r="WRR114" s="200"/>
      <c r="WRS114" s="266"/>
      <c r="WRT114" s="261"/>
      <c r="WRU114" s="265"/>
      <c r="WRV114" s="266"/>
      <c r="WRW114" s="200"/>
      <c r="WRX114" s="266"/>
      <c r="WRY114" s="261"/>
      <c r="WRZ114" s="265"/>
      <c r="WSA114" s="266"/>
      <c r="WSB114" s="200"/>
      <c r="WSC114" s="266"/>
      <c r="WSD114" s="261"/>
      <c r="WSE114" s="265"/>
      <c r="WSF114" s="266"/>
      <c r="WSG114" s="200"/>
      <c r="WSH114" s="266"/>
      <c r="WSI114" s="261"/>
      <c r="WSJ114" s="265"/>
      <c r="WSK114" s="266"/>
      <c r="WSL114" s="200"/>
      <c r="WSM114" s="266"/>
      <c r="WSN114" s="261"/>
      <c r="WSO114" s="265"/>
      <c r="WSP114" s="266"/>
      <c r="WSQ114" s="200"/>
      <c r="WSR114" s="266"/>
      <c r="WSS114" s="261"/>
      <c r="WST114" s="265"/>
      <c r="WSU114" s="266"/>
      <c r="WSV114" s="200"/>
      <c r="WSW114" s="266"/>
      <c r="WSX114" s="261"/>
      <c r="WSY114" s="265"/>
      <c r="WSZ114" s="266"/>
      <c r="WTA114" s="200"/>
      <c r="WTB114" s="266"/>
      <c r="WTC114" s="261"/>
      <c r="WTD114" s="265"/>
      <c r="WTE114" s="266"/>
      <c r="WTF114" s="200"/>
      <c r="WTG114" s="266"/>
      <c r="WTH114" s="261"/>
      <c r="WTI114" s="265"/>
      <c r="WTJ114" s="266"/>
      <c r="WTK114" s="200"/>
      <c r="WTL114" s="266"/>
      <c r="WTM114" s="261"/>
      <c r="WTN114" s="265"/>
      <c r="WTO114" s="266"/>
      <c r="WTP114" s="200"/>
      <c r="WTQ114" s="266"/>
      <c r="WTR114" s="261"/>
      <c r="WTS114" s="265"/>
      <c r="WTT114" s="266"/>
      <c r="WTU114" s="200"/>
      <c r="WTV114" s="266"/>
      <c r="WTW114" s="261"/>
      <c r="WTX114" s="265"/>
      <c r="WTY114" s="266"/>
      <c r="WTZ114" s="200"/>
      <c r="WUA114" s="266"/>
      <c r="WUB114" s="261"/>
      <c r="WUC114" s="265"/>
      <c r="WUD114" s="266"/>
      <c r="WUE114" s="200"/>
      <c r="WUF114" s="266"/>
      <c r="WUG114" s="261"/>
      <c r="WUH114" s="265"/>
      <c r="WUI114" s="266"/>
      <c r="WUJ114" s="200"/>
      <c r="WUK114" s="266"/>
      <c r="WUL114" s="261"/>
      <c r="WUM114" s="265"/>
      <c r="WUN114" s="266"/>
      <c r="WUO114" s="200"/>
      <c r="WUP114" s="266"/>
      <c r="WUQ114" s="261"/>
      <c r="WUR114" s="265"/>
      <c r="WUS114" s="266"/>
      <c r="WUT114" s="200"/>
      <c r="WUU114" s="266"/>
      <c r="WUV114" s="261"/>
      <c r="WUW114" s="265"/>
      <c r="WUX114" s="266"/>
      <c r="WUY114" s="200"/>
      <c r="WUZ114" s="266"/>
      <c r="WVA114" s="261"/>
      <c r="WVB114" s="265"/>
      <c r="WVC114" s="266"/>
      <c r="WVD114" s="200"/>
      <c r="WVE114" s="266"/>
      <c r="WVF114" s="261"/>
      <c r="WVG114" s="265"/>
      <c r="WVH114" s="266"/>
      <c r="WVI114" s="200"/>
      <c r="WVJ114" s="266"/>
      <c r="WVK114" s="261"/>
      <c r="WVL114" s="265"/>
      <c r="WVM114" s="266"/>
      <c r="WVN114" s="200"/>
      <c r="WVO114" s="266"/>
      <c r="WVP114" s="261"/>
      <c r="WVQ114" s="265"/>
      <c r="WVR114" s="266"/>
      <c r="WVS114" s="200"/>
      <c r="WVT114" s="266"/>
      <c r="WVU114" s="261"/>
      <c r="WVV114" s="265"/>
      <c r="WVW114" s="266"/>
      <c r="WVX114" s="200"/>
      <c r="WVY114" s="266"/>
      <c r="WVZ114" s="261"/>
      <c r="WWA114" s="265"/>
      <c r="WWB114" s="266"/>
      <c r="WWC114" s="200"/>
      <c r="WWD114" s="266"/>
      <c r="WWE114" s="261"/>
      <c r="WWF114" s="265"/>
      <c r="WWG114" s="266"/>
      <c r="WWH114" s="200"/>
      <c r="WWI114" s="266"/>
      <c r="WWJ114" s="261"/>
      <c r="WWK114" s="265"/>
      <c r="WWL114" s="266"/>
      <c r="WWM114" s="200"/>
      <c r="WWN114" s="266"/>
      <c r="WWO114" s="261"/>
      <c r="WWP114" s="265"/>
      <c r="WWQ114" s="266"/>
      <c r="WWR114" s="200"/>
      <c r="WWS114" s="266"/>
      <c r="WWT114" s="261"/>
      <c r="WWU114" s="265"/>
      <c r="WWV114" s="266"/>
      <c r="WWW114" s="200"/>
      <c r="WWX114" s="266"/>
      <c r="WWY114" s="261"/>
      <c r="WWZ114" s="265"/>
      <c r="WXA114" s="266"/>
      <c r="WXB114" s="200"/>
      <c r="WXC114" s="266"/>
      <c r="WXD114" s="261"/>
      <c r="WXE114" s="265"/>
      <c r="WXF114" s="266"/>
      <c r="WXG114" s="200"/>
      <c r="WXH114" s="266"/>
      <c r="WXI114" s="261"/>
      <c r="WXJ114" s="265"/>
      <c r="WXK114" s="266"/>
      <c r="WXL114" s="200"/>
      <c r="WXM114" s="266"/>
      <c r="WXN114" s="261"/>
      <c r="WXO114" s="265"/>
      <c r="WXP114" s="266"/>
      <c r="WXQ114" s="200"/>
      <c r="WXR114" s="266"/>
      <c r="WXS114" s="261"/>
      <c r="WXT114" s="265"/>
      <c r="WXU114" s="266"/>
      <c r="WXV114" s="200"/>
      <c r="WXW114" s="266"/>
      <c r="WXX114" s="261"/>
      <c r="WXY114" s="265"/>
      <c r="WXZ114" s="266"/>
      <c r="WYA114" s="200"/>
      <c r="WYB114" s="266"/>
      <c r="WYC114" s="261"/>
      <c r="WYD114" s="265"/>
      <c r="WYE114" s="266"/>
      <c r="WYF114" s="200"/>
      <c r="WYG114" s="266"/>
      <c r="WYH114" s="261"/>
      <c r="WYI114" s="265"/>
      <c r="WYJ114" s="266"/>
      <c r="WYK114" s="200"/>
      <c r="WYL114" s="266"/>
      <c r="WYM114" s="261"/>
      <c r="WYN114" s="265"/>
      <c r="WYO114" s="266"/>
      <c r="WYP114" s="200"/>
      <c r="WYQ114" s="266"/>
      <c r="WYR114" s="261"/>
      <c r="WYS114" s="265"/>
      <c r="WYT114" s="266"/>
      <c r="WYU114" s="200"/>
      <c r="WYV114" s="266"/>
      <c r="WYW114" s="261"/>
      <c r="WYX114" s="265"/>
      <c r="WYY114" s="266"/>
      <c r="WYZ114" s="200"/>
      <c r="WZA114" s="266"/>
      <c r="WZB114" s="261"/>
      <c r="WZC114" s="265"/>
      <c r="WZD114" s="266"/>
      <c r="WZE114" s="200"/>
      <c r="WZF114" s="266"/>
      <c r="WZG114" s="261"/>
      <c r="WZH114" s="265"/>
      <c r="WZI114" s="266"/>
      <c r="WZJ114" s="200"/>
      <c r="WZK114" s="266"/>
      <c r="WZL114" s="261"/>
      <c r="WZM114" s="265"/>
      <c r="WZN114" s="266"/>
      <c r="WZO114" s="200"/>
      <c r="WZP114" s="266"/>
      <c r="WZQ114" s="261"/>
      <c r="WZR114" s="265"/>
      <c r="WZS114" s="266"/>
      <c r="WZT114" s="200"/>
      <c r="WZU114" s="266"/>
      <c r="WZV114" s="261"/>
      <c r="WZW114" s="265"/>
      <c r="WZX114" s="266"/>
      <c r="WZY114" s="200"/>
      <c r="WZZ114" s="266"/>
      <c r="XAA114" s="261"/>
      <c r="XAB114" s="265"/>
      <c r="XAC114" s="266"/>
      <c r="XAD114" s="200"/>
      <c r="XAE114" s="266"/>
      <c r="XAF114" s="261"/>
      <c r="XAG114" s="265"/>
      <c r="XAH114" s="266"/>
      <c r="XAI114" s="200"/>
      <c r="XAJ114" s="266"/>
      <c r="XAK114" s="261"/>
      <c r="XAL114" s="265"/>
      <c r="XAM114" s="266"/>
      <c r="XAN114" s="200"/>
      <c r="XAO114" s="266"/>
      <c r="XAP114" s="261"/>
      <c r="XAQ114" s="265"/>
      <c r="XAR114" s="266"/>
      <c r="XAS114" s="200"/>
      <c r="XAT114" s="266"/>
      <c r="XAU114" s="261"/>
      <c r="XAV114" s="265"/>
      <c r="XAW114" s="266"/>
      <c r="XAX114" s="200"/>
      <c r="XAY114" s="266"/>
      <c r="XAZ114" s="261"/>
      <c r="XBA114" s="265"/>
      <c r="XBB114" s="266"/>
      <c r="XBC114" s="200"/>
      <c r="XBD114" s="266"/>
      <c r="XBE114" s="261"/>
      <c r="XBF114" s="265"/>
      <c r="XBG114" s="266"/>
      <c r="XBH114" s="200"/>
      <c r="XBI114" s="266"/>
      <c r="XBJ114" s="261"/>
      <c r="XBK114" s="265"/>
      <c r="XBL114" s="266"/>
      <c r="XBM114" s="200"/>
      <c r="XBN114" s="266"/>
      <c r="XBO114" s="261"/>
      <c r="XBP114" s="265"/>
      <c r="XBQ114" s="266"/>
      <c r="XBR114" s="200"/>
      <c r="XBS114" s="266"/>
      <c r="XBT114" s="261"/>
      <c r="XBU114" s="265"/>
      <c r="XBV114" s="266"/>
      <c r="XBW114" s="200"/>
      <c r="XBX114" s="266"/>
      <c r="XBY114" s="261"/>
      <c r="XBZ114" s="265"/>
      <c r="XCA114" s="266"/>
      <c r="XCB114" s="200"/>
      <c r="XCC114" s="266"/>
      <c r="XCD114" s="261"/>
      <c r="XCE114" s="265"/>
      <c r="XCF114" s="266"/>
      <c r="XCG114" s="200"/>
      <c r="XCH114" s="266"/>
      <c r="XCI114" s="261"/>
      <c r="XCJ114" s="265"/>
      <c r="XCK114" s="266"/>
      <c r="XCL114" s="200"/>
      <c r="XCM114" s="266"/>
      <c r="XCN114" s="261"/>
      <c r="XCO114" s="265"/>
      <c r="XCP114" s="266"/>
      <c r="XCQ114" s="200"/>
      <c r="XCR114" s="266"/>
      <c r="XCS114" s="261"/>
      <c r="XCT114" s="265"/>
      <c r="XCU114" s="266"/>
      <c r="XCV114" s="200"/>
      <c r="XCW114" s="266"/>
      <c r="XCX114" s="261"/>
      <c r="XCY114" s="265"/>
      <c r="XCZ114" s="266"/>
      <c r="XDA114" s="200"/>
      <c r="XDB114" s="266"/>
      <c r="XDC114" s="261"/>
      <c r="XDD114" s="265"/>
      <c r="XDE114" s="266"/>
      <c r="XDF114" s="200"/>
      <c r="XDG114" s="266"/>
      <c r="XDH114" s="261"/>
      <c r="XDI114" s="265"/>
      <c r="XDJ114" s="266"/>
      <c r="XDK114" s="200"/>
      <c r="XDL114" s="266"/>
      <c r="XDM114" s="261"/>
      <c r="XDN114" s="265"/>
      <c r="XDO114" s="266"/>
      <c r="XDP114" s="200"/>
      <c r="XDQ114" s="266"/>
      <c r="XDR114" s="261"/>
      <c r="XDS114" s="265"/>
      <c r="XDT114" s="266"/>
      <c r="XDU114" s="200"/>
      <c r="XDV114" s="266"/>
      <c r="XDW114" s="261"/>
      <c r="XDX114" s="265"/>
      <c r="XDY114" s="266"/>
      <c r="XDZ114" s="200"/>
      <c r="XEA114" s="266"/>
      <c r="XEB114" s="261"/>
      <c r="XEC114" s="265"/>
      <c r="XED114" s="266"/>
      <c r="XEE114" s="200"/>
      <c r="XEF114" s="266"/>
      <c r="XEG114" s="261"/>
      <c r="XEH114" s="265"/>
      <c r="XEI114" s="266"/>
      <c r="XEJ114" s="200"/>
      <c r="XEK114" s="266"/>
      <c r="XEL114" s="261"/>
      <c r="XEM114" s="265"/>
      <c r="XEN114" s="266"/>
      <c r="XEO114" s="200"/>
      <c r="XEP114" s="266"/>
      <c r="XEQ114" s="261"/>
      <c r="XER114" s="265"/>
      <c r="XES114" s="266"/>
      <c r="XET114" s="200"/>
      <c r="XEU114" s="266"/>
      <c r="XEV114" s="261"/>
      <c r="XEW114" s="265"/>
      <c r="XEX114" s="266"/>
      <c r="XEY114" s="200"/>
      <c r="XEZ114" s="266"/>
      <c r="XFA114" s="261"/>
      <c r="XFB114" s="265"/>
      <c r="XFC114" s="266"/>
      <c r="XFD114" s="200"/>
    </row>
    <row r="115" spans="1:16384" s="199" customFormat="1" x14ac:dyDescent="0.25">
      <c r="A115" s="274" t="s">
        <v>2367</v>
      </c>
      <c r="B115" s="191">
        <v>1693418.3399999999</v>
      </c>
      <c r="C115" s="276">
        <v>3.7922330392053288E-4</v>
      </c>
      <c r="D115" s="260">
        <v>2</v>
      </c>
      <c r="E115" s="276">
        <v>1.1737089201877935E-3</v>
      </c>
      <c r="F115" s="261"/>
      <c r="G115" s="265"/>
      <c r="H115" s="266"/>
      <c r="I115" s="200"/>
      <c r="J115" s="266"/>
      <c r="K115" s="261"/>
      <c r="L115" s="265"/>
      <c r="M115" s="266"/>
      <c r="N115" s="200"/>
      <c r="O115" s="266"/>
      <c r="P115" s="261"/>
      <c r="Q115" s="265"/>
      <c r="R115" s="266"/>
      <c r="S115" s="200"/>
      <c r="T115" s="266"/>
      <c r="U115" s="261"/>
      <c r="V115" s="265"/>
      <c r="W115" s="266"/>
      <c r="X115" s="200"/>
      <c r="Y115" s="266"/>
      <c r="Z115" s="261"/>
      <c r="AA115" s="265"/>
      <c r="AB115" s="266"/>
      <c r="AC115" s="200"/>
      <c r="AD115" s="266"/>
      <c r="AE115" s="261"/>
      <c r="AF115" s="265"/>
      <c r="AG115" s="266"/>
      <c r="AH115" s="200"/>
      <c r="AI115" s="266"/>
      <c r="AJ115" s="261"/>
      <c r="AK115" s="265"/>
      <c r="AL115" s="266"/>
      <c r="AM115" s="200"/>
      <c r="AN115" s="266"/>
      <c r="AO115" s="261"/>
      <c r="AP115" s="265"/>
      <c r="AQ115" s="266"/>
      <c r="AR115" s="200"/>
      <c r="AS115" s="266"/>
      <c r="AT115" s="261"/>
      <c r="AU115" s="265"/>
      <c r="AV115" s="266"/>
      <c r="AW115" s="200"/>
      <c r="AX115" s="266"/>
      <c r="AY115" s="261"/>
      <c r="AZ115" s="265"/>
      <c r="BA115" s="266"/>
      <c r="BB115" s="200"/>
      <c r="BC115" s="266"/>
      <c r="BD115" s="261"/>
      <c r="BE115" s="265"/>
      <c r="BF115" s="266"/>
      <c r="BG115" s="200"/>
      <c r="BH115" s="266"/>
      <c r="BI115" s="261"/>
      <c r="BJ115" s="265"/>
      <c r="BK115" s="266"/>
      <c r="BL115" s="200"/>
      <c r="BM115" s="266"/>
      <c r="BN115" s="261"/>
      <c r="BO115" s="265"/>
      <c r="BP115" s="266"/>
      <c r="BQ115" s="200"/>
      <c r="BR115" s="266"/>
      <c r="BS115" s="261"/>
      <c r="BT115" s="265"/>
      <c r="BU115" s="266"/>
      <c r="BV115" s="200"/>
      <c r="BW115" s="266"/>
      <c r="BX115" s="261"/>
      <c r="BY115" s="265"/>
      <c r="BZ115" s="266"/>
      <c r="CA115" s="200"/>
      <c r="CB115" s="266"/>
      <c r="CC115" s="261"/>
      <c r="CD115" s="265"/>
      <c r="CE115" s="266"/>
      <c r="CF115" s="200"/>
      <c r="CG115" s="266"/>
      <c r="CH115" s="261"/>
      <c r="CI115" s="265"/>
      <c r="CJ115" s="266"/>
      <c r="CK115" s="200"/>
      <c r="CL115" s="266"/>
      <c r="CM115" s="261"/>
      <c r="CN115" s="265"/>
      <c r="CO115" s="266"/>
      <c r="CP115" s="200"/>
      <c r="CQ115" s="266"/>
      <c r="CR115" s="261"/>
      <c r="CS115" s="265"/>
      <c r="CT115" s="266"/>
      <c r="CU115" s="200"/>
      <c r="CV115" s="266"/>
      <c r="CW115" s="261"/>
      <c r="CX115" s="265"/>
      <c r="CY115" s="266"/>
      <c r="CZ115" s="200"/>
      <c r="DA115" s="266"/>
      <c r="DB115" s="261"/>
      <c r="DC115" s="265"/>
      <c r="DD115" s="266"/>
      <c r="DE115" s="200"/>
      <c r="DF115" s="266"/>
      <c r="DG115" s="261"/>
      <c r="DH115" s="265"/>
      <c r="DI115" s="266"/>
      <c r="DJ115" s="200"/>
      <c r="DK115" s="266"/>
      <c r="DL115" s="261"/>
      <c r="DM115" s="265"/>
      <c r="DN115" s="266"/>
      <c r="DO115" s="200"/>
      <c r="DP115" s="266"/>
      <c r="DQ115" s="261"/>
      <c r="DR115" s="265"/>
      <c r="DS115" s="266"/>
      <c r="DT115" s="200"/>
      <c r="DU115" s="266"/>
      <c r="DV115" s="261"/>
      <c r="DW115" s="265"/>
      <c r="DX115" s="266"/>
      <c r="DY115" s="200"/>
      <c r="DZ115" s="266"/>
      <c r="EA115" s="261"/>
      <c r="EB115" s="265"/>
      <c r="EC115" s="266"/>
      <c r="ED115" s="200"/>
      <c r="EE115" s="266"/>
      <c r="EF115" s="261"/>
      <c r="EG115" s="265"/>
      <c r="EH115" s="266"/>
      <c r="EI115" s="200"/>
      <c r="EJ115" s="266"/>
      <c r="EK115" s="261"/>
      <c r="EL115" s="265"/>
      <c r="EM115" s="266"/>
      <c r="EN115" s="200"/>
      <c r="EO115" s="266"/>
      <c r="EP115" s="261"/>
      <c r="EQ115" s="265"/>
      <c r="ER115" s="266"/>
      <c r="ES115" s="200"/>
      <c r="ET115" s="266"/>
      <c r="EU115" s="261"/>
      <c r="EV115" s="265"/>
      <c r="EW115" s="266"/>
      <c r="EX115" s="200"/>
      <c r="EY115" s="266"/>
      <c r="EZ115" s="261"/>
      <c r="FA115" s="265"/>
      <c r="FB115" s="266"/>
      <c r="FC115" s="200"/>
      <c r="FD115" s="266"/>
      <c r="FE115" s="261"/>
      <c r="FF115" s="265"/>
      <c r="FG115" s="266"/>
      <c r="FH115" s="200"/>
      <c r="FI115" s="266"/>
      <c r="FJ115" s="261"/>
      <c r="FK115" s="265"/>
      <c r="FL115" s="266"/>
      <c r="FM115" s="200"/>
      <c r="FN115" s="266"/>
      <c r="FO115" s="261"/>
      <c r="FP115" s="265"/>
      <c r="FQ115" s="266"/>
      <c r="FR115" s="200"/>
      <c r="FS115" s="266"/>
      <c r="FT115" s="261"/>
      <c r="FU115" s="265"/>
      <c r="FV115" s="266"/>
      <c r="FW115" s="200"/>
      <c r="FX115" s="266"/>
      <c r="FY115" s="261"/>
      <c r="FZ115" s="265"/>
      <c r="GA115" s="266"/>
      <c r="GB115" s="200"/>
      <c r="GC115" s="266"/>
      <c r="GD115" s="261"/>
      <c r="GE115" s="265"/>
      <c r="GF115" s="266"/>
      <c r="GG115" s="200"/>
      <c r="GH115" s="266"/>
      <c r="GI115" s="261"/>
      <c r="GJ115" s="265"/>
      <c r="GK115" s="266"/>
      <c r="GL115" s="200"/>
      <c r="GM115" s="266"/>
      <c r="GN115" s="261"/>
      <c r="GO115" s="265"/>
      <c r="GP115" s="266"/>
      <c r="GQ115" s="200"/>
      <c r="GR115" s="266"/>
      <c r="GS115" s="261"/>
      <c r="GT115" s="265"/>
      <c r="GU115" s="266"/>
      <c r="GV115" s="200"/>
      <c r="GW115" s="266"/>
      <c r="GX115" s="261"/>
      <c r="GY115" s="265"/>
      <c r="GZ115" s="266"/>
      <c r="HA115" s="200"/>
      <c r="HB115" s="266"/>
      <c r="HC115" s="261"/>
      <c r="HD115" s="265"/>
      <c r="HE115" s="266"/>
      <c r="HF115" s="200"/>
      <c r="HG115" s="266"/>
      <c r="HH115" s="261"/>
      <c r="HI115" s="265"/>
      <c r="HJ115" s="266"/>
      <c r="HK115" s="200"/>
      <c r="HL115" s="266"/>
      <c r="HM115" s="261"/>
      <c r="HN115" s="265"/>
      <c r="HO115" s="266"/>
      <c r="HP115" s="200"/>
      <c r="HQ115" s="266"/>
      <c r="HR115" s="261"/>
      <c r="HS115" s="265"/>
      <c r="HT115" s="266"/>
      <c r="HU115" s="200"/>
      <c r="HV115" s="266"/>
      <c r="HW115" s="261"/>
      <c r="HX115" s="265"/>
      <c r="HY115" s="266"/>
      <c r="HZ115" s="200"/>
      <c r="IA115" s="266"/>
      <c r="IB115" s="261"/>
      <c r="IC115" s="265"/>
      <c r="ID115" s="266"/>
      <c r="IE115" s="200"/>
      <c r="IF115" s="266"/>
      <c r="IG115" s="261"/>
      <c r="IH115" s="265"/>
      <c r="II115" s="266"/>
      <c r="IJ115" s="200"/>
      <c r="IK115" s="266"/>
      <c r="IL115" s="261"/>
      <c r="IM115" s="265"/>
      <c r="IN115" s="266"/>
      <c r="IO115" s="200"/>
      <c r="IP115" s="266"/>
      <c r="IQ115" s="261"/>
      <c r="IR115" s="265"/>
      <c r="IS115" s="266"/>
      <c r="IT115" s="200"/>
      <c r="IU115" s="266"/>
      <c r="IV115" s="261"/>
      <c r="IW115" s="265"/>
      <c r="IX115" s="266"/>
      <c r="IY115" s="200"/>
      <c r="IZ115" s="266"/>
      <c r="JA115" s="261"/>
      <c r="JB115" s="265"/>
      <c r="JC115" s="266"/>
      <c r="JD115" s="200"/>
      <c r="JE115" s="266"/>
      <c r="JF115" s="261"/>
      <c r="JG115" s="265"/>
      <c r="JH115" s="266"/>
      <c r="JI115" s="200"/>
      <c r="JJ115" s="266"/>
      <c r="JK115" s="261"/>
      <c r="JL115" s="265"/>
      <c r="JM115" s="266"/>
      <c r="JN115" s="200"/>
      <c r="JO115" s="266"/>
      <c r="JP115" s="261"/>
      <c r="JQ115" s="265"/>
      <c r="JR115" s="266"/>
      <c r="JS115" s="200"/>
      <c r="JT115" s="266"/>
      <c r="JU115" s="261"/>
      <c r="JV115" s="265"/>
      <c r="JW115" s="266"/>
      <c r="JX115" s="200"/>
      <c r="JY115" s="266"/>
      <c r="JZ115" s="261"/>
      <c r="KA115" s="265"/>
      <c r="KB115" s="266"/>
      <c r="KC115" s="200"/>
      <c r="KD115" s="266"/>
      <c r="KE115" s="261"/>
      <c r="KF115" s="265"/>
      <c r="KG115" s="266"/>
      <c r="KH115" s="200"/>
      <c r="KI115" s="266"/>
      <c r="KJ115" s="261"/>
      <c r="KK115" s="265"/>
      <c r="KL115" s="266"/>
      <c r="KM115" s="200"/>
      <c r="KN115" s="266"/>
      <c r="KO115" s="261"/>
      <c r="KP115" s="265"/>
      <c r="KQ115" s="266"/>
      <c r="KR115" s="200"/>
      <c r="KS115" s="266"/>
      <c r="KT115" s="261"/>
      <c r="KU115" s="265"/>
      <c r="KV115" s="266"/>
      <c r="KW115" s="200"/>
      <c r="KX115" s="266"/>
      <c r="KY115" s="261"/>
      <c r="KZ115" s="265"/>
      <c r="LA115" s="266"/>
      <c r="LB115" s="200"/>
      <c r="LC115" s="266"/>
      <c r="LD115" s="261"/>
      <c r="LE115" s="265"/>
      <c r="LF115" s="266"/>
      <c r="LG115" s="200"/>
      <c r="LH115" s="266"/>
      <c r="LI115" s="261"/>
      <c r="LJ115" s="265"/>
      <c r="LK115" s="266"/>
      <c r="LL115" s="200"/>
      <c r="LM115" s="266"/>
      <c r="LN115" s="261"/>
      <c r="LO115" s="265"/>
      <c r="LP115" s="266"/>
      <c r="LQ115" s="200"/>
      <c r="LR115" s="266"/>
      <c r="LS115" s="261"/>
      <c r="LT115" s="265"/>
      <c r="LU115" s="266"/>
      <c r="LV115" s="200"/>
      <c r="LW115" s="266"/>
      <c r="LX115" s="261"/>
      <c r="LY115" s="265"/>
      <c r="LZ115" s="266"/>
      <c r="MA115" s="200"/>
      <c r="MB115" s="266"/>
      <c r="MC115" s="261"/>
      <c r="MD115" s="265"/>
      <c r="ME115" s="266"/>
      <c r="MF115" s="200"/>
      <c r="MG115" s="266"/>
      <c r="MH115" s="261"/>
      <c r="MI115" s="265"/>
      <c r="MJ115" s="266"/>
      <c r="MK115" s="200"/>
      <c r="ML115" s="266"/>
      <c r="MM115" s="261"/>
      <c r="MN115" s="265"/>
      <c r="MO115" s="266"/>
      <c r="MP115" s="200"/>
      <c r="MQ115" s="266"/>
      <c r="MR115" s="261"/>
      <c r="MS115" s="265"/>
      <c r="MT115" s="266"/>
      <c r="MU115" s="200"/>
      <c r="MV115" s="266"/>
      <c r="MW115" s="261"/>
      <c r="MX115" s="265"/>
      <c r="MY115" s="266"/>
      <c r="MZ115" s="200"/>
      <c r="NA115" s="266"/>
      <c r="NB115" s="261"/>
      <c r="NC115" s="265"/>
      <c r="ND115" s="266"/>
      <c r="NE115" s="200"/>
      <c r="NF115" s="266"/>
      <c r="NG115" s="261"/>
      <c r="NH115" s="265"/>
      <c r="NI115" s="266"/>
      <c r="NJ115" s="200"/>
      <c r="NK115" s="266"/>
      <c r="NL115" s="261"/>
      <c r="NM115" s="265"/>
      <c r="NN115" s="266"/>
      <c r="NO115" s="200"/>
      <c r="NP115" s="266"/>
      <c r="NQ115" s="261"/>
      <c r="NR115" s="265"/>
      <c r="NS115" s="266"/>
      <c r="NT115" s="200"/>
      <c r="NU115" s="266"/>
      <c r="NV115" s="261"/>
      <c r="NW115" s="265"/>
      <c r="NX115" s="266"/>
      <c r="NY115" s="200"/>
      <c r="NZ115" s="266"/>
      <c r="OA115" s="261"/>
      <c r="OB115" s="265"/>
      <c r="OC115" s="266"/>
      <c r="OD115" s="200"/>
      <c r="OE115" s="266"/>
      <c r="OF115" s="261"/>
      <c r="OG115" s="265"/>
      <c r="OH115" s="266"/>
      <c r="OI115" s="200"/>
      <c r="OJ115" s="266"/>
      <c r="OK115" s="261"/>
      <c r="OL115" s="265"/>
      <c r="OM115" s="266"/>
      <c r="ON115" s="200"/>
      <c r="OO115" s="266"/>
      <c r="OP115" s="261"/>
      <c r="OQ115" s="265"/>
      <c r="OR115" s="266"/>
      <c r="OS115" s="200"/>
      <c r="OT115" s="266"/>
      <c r="OU115" s="261"/>
      <c r="OV115" s="265"/>
      <c r="OW115" s="266"/>
      <c r="OX115" s="200"/>
      <c r="OY115" s="266"/>
      <c r="OZ115" s="261"/>
      <c r="PA115" s="265"/>
      <c r="PB115" s="266"/>
      <c r="PC115" s="200"/>
      <c r="PD115" s="266"/>
      <c r="PE115" s="261"/>
      <c r="PF115" s="265"/>
      <c r="PG115" s="266"/>
      <c r="PH115" s="200"/>
      <c r="PI115" s="266"/>
      <c r="PJ115" s="261"/>
      <c r="PK115" s="265"/>
      <c r="PL115" s="266"/>
      <c r="PM115" s="200"/>
      <c r="PN115" s="266"/>
      <c r="PO115" s="261"/>
      <c r="PP115" s="265"/>
      <c r="PQ115" s="266"/>
      <c r="PR115" s="200"/>
      <c r="PS115" s="266"/>
      <c r="PT115" s="261"/>
      <c r="PU115" s="265"/>
      <c r="PV115" s="266"/>
      <c r="PW115" s="200"/>
      <c r="PX115" s="266"/>
      <c r="PY115" s="261"/>
      <c r="PZ115" s="265"/>
      <c r="QA115" s="266"/>
      <c r="QB115" s="200"/>
      <c r="QC115" s="266"/>
      <c r="QD115" s="261"/>
      <c r="QE115" s="265"/>
      <c r="QF115" s="266"/>
      <c r="QG115" s="200"/>
      <c r="QH115" s="266"/>
      <c r="QI115" s="261"/>
      <c r="QJ115" s="265"/>
      <c r="QK115" s="266"/>
      <c r="QL115" s="200"/>
      <c r="QM115" s="266"/>
      <c r="QN115" s="261"/>
      <c r="QO115" s="265"/>
      <c r="QP115" s="266"/>
      <c r="QQ115" s="200"/>
      <c r="QR115" s="266"/>
      <c r="QS115" s="261"/>
      <c r="QT115" s="265"/>
      <c r="QU115" s="266"/>
      <c r="QV115" s="200"/>
      <c r="QW115" s="266"/>
      <c r="QX115" s="261"/>
      <c r="QY115" s="265"/>
      <c r="QZ115" s="266"/>
      <c r="RA115" s="200"/>
      <c r="RB115" s="266"/>
      <c r="RC115" s="261"/>
      <c r="RD115" s="265"/>
      <c r="RE115" s="266"/>
      <c r="RF115" s="200"/>
      <c r="RG115" s="266"/>
      <c r="RH115" s="261"/>
      <c r="RI115" s="265"/>
      <c r="RJ115" s="266"/>
      <c r="RK115" s="200"/>
      <c r="RL115" s="266"/>
      <c r="RM115" s="261"/>
      <c r="RN115" s="265"/>
      <c r="RO115" s="266"/>
      <c r="RP115" s="200"/>
      <c r="RQ115" s="266"/>
      <c r="RR115" s="261"/>
      <c r="RS115" s="265"/>
      <c r="RT115" s="266"/>
      <c r="RU115" s="200"/>
      <c r="RV115" s="266"/>
      <c r="RW115" s="261"/>
      <c r="RX115" s="265"/>
      <c r="RY115" s="266"/>
      <c r="RZ115" s="200"/>
      <c r="SA115" s="266"/>
      <c r="SB115" s="261"/>
      <c r="SC115" s="265"/>
      <c r="SD115" s="266"/>
      <c r="SE115" s="200"/>
      <c r="SF115" s="266"/>
      <c r="SG115" s="261"/>
      <c r="SH115" s="265"/>
      <c r="SI115" s="266"/>
      <c r="SJ115" s="200"/>
      <c r="SK115" s="266"/>
      <c r="SL115" s="261"/>
      <c r="SM115" s="265"/>
      <c r="SN115" s="266"/>
      <c r="SO115" s="200"/>
      <c r="SP115" s="266"/>
      <c r="SQ115" s="261"/>
      <c r="SR115" s="265"/>
      <c r="SS115" s="266"/>
      <c r="ST115" s="200"/>
      <c r="SU115" s="266"/>
      <c r="SV115" s="261"/>
      <c r="SW115" s="265"/>
      <c r="SX115" s="266"/>
      <c r="SY115" s="200"/>
      <c r="SZ115" s="266"/>
      <c r="TA115" s="261"/>
      <c r="TB115" s="265"/>
      <c r="TC115" s="266"/>
      <c r="TD115" s="200"/>
      <c r="TE115" s="266"/>
      <c r="TF115" s="261"/>
      <c r="TG115" s="265"/>
      <c r="TH115" s="266"/>
      <c r="TI115" s="200"/>
      <c r="TJ115" s="266"/>
      <c r="TK115" s="261"/>
      <c r="TL115" s="265"/>
      <c r="TM115" s="266"/>
      <c r="TN115" s="200"/>
      <c r="TO115" s="266"/>
      <c r="TP115" s="261"/>
      <c r="TQ115" s="265"/>
      <c r="TR115" s="266"/>
      <c r="TS115" s="200"/>
      <c r="TT115" s="266"/>
      <c r="TU115" s="261"/>
      <c r="TV115" s="265"/>
      <c r="TW115" s="266"/>
      <c r="TX115" s="200"/>
      <c r="TY115" s="266"/>
      <c r="TZ115" s="261"/>
      <c r="UA115" s="265"/>
      <c r="UB115" s="266"/>
      <c r="UC115" s="200"/>
      <c r="UD115" s="266"/>
      <c r="UE115" s="261"/>
      <c r="UF115" s="265"/>
      <c r="UG115" s="266"/>
      <c r="UH115" s="200"/>
      <c r="UI115" s="266"/>
      <c r="UJ115" s="261"/>
      <c r="UK115" s="265"/>
      <c r="UL115" s="266"/>
      <c r="UM115" s="200"/>
      <c r="UN115" s="266"/>
      <c r="UO115" s="261"/>
      <c r="UP115" s="265"/>
      <c r="UQ115" s="266"/>
      <c r="UR115" s="200"/>
      <c r="US115" s="266"/>
      <c r="UT115" s="261"/>
      <c r="UU115" s="265"/>
      <c r="UV115" s="266"/>
      <c r="UW115" s="200"/>
      <c r="UX115" s="266"/>
      <c r="UY115" s="261"/>
      <c r="UZ115" s="265"/>
      <c r="VA115" s="266"/>
      <c r="VB115" s="200"/>
      <c r="VC115" s="266"/>
      <c r="VD115" s="261"/>
      <c r="VE115" s="265"/>
      <c r="VF115" s="266"/>
      <c r="VG115" s="200"/>
      <c r="VH115" s="266"/>
      <c r="VI115" s="261"/>
      <c r="VJ115" s="265"/>
      <c r="VK115" s="266"/>
      <c r="VL115" s="200"/>
      <c r="VM115" s="266"/>
      <c r="VN115" s="261"/>
      <c r="VO115" s="265"/>
      <c r="VP115" s="266"/>
      <c r="VQ115" s="200"/>
      <c r="VR115" s="266"/>
      <c r="VS115" s="261"/>
      <c r="VT115" s="265"/>
      <c r="VU115" s="266"/>
      <c r="VV115" s="200"/>
      <c r="VW115" s="266"/>
      <c r="VX115" s="261"/>
      <c r="VY115" s="265"/>
      <c r="VZ115" s="266"/>
      <c r="WA115" s="200"/>
      <c r="WB115" s="266"/>
      <c r="WC115" s="261"/>
      <c r="WD115" s="265"/>
      <c r="WE115" s="266"/>
      <c r="WF115" s="200"/>
      <c r="WG115" s="266"/>
      <c r="WH115" s="261"/>
      <c r="WI115" s="265"/>
      <c r="WJ115" s="266"/>
      <c r="WK115" s="200"/>
      <c r="WL115" s="266"/>
      <c r="WM115" s="261"/>
      <c r="WN115" s="265"/>
      <c r="WO115" s="266"/>
      <c r="WP115" s="200"/>
      <c r="WQ115" s="266"/>
      <c r="WR115" s="261"/>
      <c r="WS115" s="265"/>
      <c r="WT115" s="266"/>
      <c r="WU115" s="200"/>
      <c r="WV115" s="266"/>
      <c r="WW115" s="261"/>
      <c r="WX115" s="265"/>
      <c r="WY115" s="266"/>
      <c r="WZ115" s="200"/>
      <c r="XA115" s="266"/>
      <c r="XB115" s="261"/>
      <c r="XC115" s="265"/>
      <c r="XD115" s="266"/>
      <c r="XE115" s="200"/>
      <c r="XF115" s="266"/>
      <c r="XG115" s="261"/>
      <c r="XH115" s="265"/>
      <c r="XI115" s="266"/>
      <c r="XJ115" s="200"/>
      <c r="XK115" s="266"/>
      <c r="XL115" s="261"/>
      <c r="XM115" s="265"/>
      <c r="XN115" s="266"/>
      <c r="XO115" s="200"/>
      <c r="XP115" s="266"/>
      <c r="XQ115" s="261"/>
      <c r="XR115" s="265"/>
      <c r="XS115" s="266"/>
      <c r="XT115" s="200"/>
      <c r="XU115" s="266"/>
      <c r="XV115" s="261"/>
      <c r="XW115" s="265"/>
      <c r="XX115" s="266"/>
      <c r="XY115" s="200"/>
      <c r="XZ115" s="266"/>
      <c r="YA115" s="261"/>
      <c r="YB115" s="265"/>
      <c r="YC115" s="266"/>
      <c r="YD115" s="200"/>
      <c r="YE115" s="266"/>
      <c r="YF115" s="261"/>
      <c r="YG115" s="265"/>
      <c r="YH115" s="266"/>
      <c r="YI115" s="200"/>
      <c r="YJ115" s="266"/>
      <c r="YK115" s="261"/>
      <c r="YL115" s="265"/>
      <c r="YM115" s="266"/>
      <c r="YN115" s="200"/>
      <c r="YO115" s="266"/>
      <c r="YP115" s="261"/>
      <c r="YQ115" s="265"/>
      <c r="YR115" s="266"/>
      <c r="YS115" s="200"/>
      <c r="YT115" s="266"/>
      <c r="YU115" s="261"/>
      <c r="YV115" s="265"/>
      <c r="YW115" s="266"/>
      <c r="YX115" s="200"/>
      <c r="YY115" s="266"/>
      <c r="YZ115" s="261"/>
      <c r="ZA115" s="265"/>
      <c r="ZB115" s="266"/>
      <c r="ZC115" s="200"/>
      <c r="ZD115" s="266"/>
      <c r="ZE115" s="261"/>
      <c r="ZF115" s="265"/>
      <c r="ZG115" s="266"/>
      <c r="ZH115" s="200"/>
      <c r="ZI115" s="266"/>
      <c r="ZJ115" s="261"/>
      <c r="ZK115" s="265"/>
      <c r="ZL115" s="266"/>
      <c r="ZM115" s="200"/>
      <c r="ZN115" s="266"/>
      <c r="ZO115" s="261"/>
      <c r="ZP115" s="265"/>
      <c r="ZQ115" s="266"/>
      <c r="ZR115" s="200"/>
      <c r="ZS115" s="266"/>
      <c r="ZT115" s="261"/>
      <c r="ZU115" s="265"/>
      <c r="ZV115" s="266"/>
      <c r="ZW115" s="200"/>
      <c r="ZX115" s="266"/>
      <c r="ZY115" s="261"/>
      <c r="ZZ115" s="265"/>
      <c r="AAA115" s="266"/>
      <c r="AAB115" s="200"/>
      <c r="AAC115" s="266"/>
      <c r="AAD115" s="261"/>
      <c r="AAE115" s="265"/>
      <c r="AAF115" s="266"/>
      <c r="AAG115" s="200"/>
      <c r="AAH115" s="266"/>
      <c r="AAI115" s="261"/>
      <c r="AAJ115" s="265"/>
      <c r="AAK115" s="266"/>
      <c r="AAL115" s="200"/>
      <c r="AAM115" s="266"/>
      <c r="AAN115" s="261"/>
      <c r="AAO115" s="265"/>
      <c r="AAP115" s="266"/>
      <c r="AAQ115" s="200"/>
      <c r="AAR115" s="266"/>
      <c r="AAS115" s="261"/>
      <c r="AAT115" s="265"/>
      <c r="AAU115" s="266"/>
      <c r="AAV115" s="200"/>
      <c r="AAW115" s="266"/>
      <c r="AAX115" s="261"/>
      <c r="AAY115" s="265"/>
      <c r="AAZ115" s="266"/>
      <c r="ABA115" s="200"/>
      <c r="ABB115" s="266"/>
      <c r="ABC115" s="261"/>
      <c r="ABD115" s="265"/>
      <c r="ABE115" s="266"/>
      <c r="ABF115" s="200"/>
      <c r="ABG115" s="266"/>
      <c r="ABH115" s="261"/>
      <c r="ABI115" s="265"/>
      <c r="ABJ115" s="266"/>
      <c r="ABK115" s="200"/>
      <c r="ABL115" s="266"/>
      <c r="ABM115" s="261"/>
      <c r="ABN115" s="265"/>
      <c r="ABO115" s="266"/>
      <c r="ABP115" s="200"/>
      <c r="ABQ115" s="266"/>
      <c r="ABR115" s="261"/>
      <c r="ABS115" s="265"/>
      <c r="ABT115" s="266"/>
      <c r="ABU115" s="200"/>
      <c r="ABV115" s="266"/>
      <c r="ABW115" s="261"/>
      <c r="ABX115" s="265"/>
      <c r="ABY115" s="266"/>
      <c r="ABZ115" s="200"/>
      <c r="ACA115" s="266"/>
      <c r="ACB115" s="261"/>
      <c r="ACC115" s="265"/>
      <c r="ACD115" s="266"/>
      <c r="ACE115" s="200"/>
      <c r="ACF115" s="266"/>
      <c r="ACG115" s="261"/>
      <c r="ACH115" s="265"/>
      <c r="ACI115" s="266"/>
      <c r="ACJ115" s="200"/>
      <c r="ACK115" s="266"/>
      <c r="ACL115" s="261"/>
      <c r="ACM115" s="265"/>
      <c r="ACN115" s="266"/>
      <c r="ACO115" s="200"/>
      <c r="ACP115" s="266"/>
      <c r="ACQ115" s="261"/>
      <c r="ACR115" s="265"/>
      <c r="ACS115" s="266"/>
      <c r="ACT115" s="200"/>
      <c r="ACU115" s="266"/>
      <c r="ACV115" s="261"/>
      <c r="ACW115" s="265"/>
      <c r="ACX115" s="266"/>
      <c r="ACY115" s="200"/>
      <c r="ACZ115" s="266"/>
      <c r="ADA115" s="261"/>
      <c r="ADB115" s="265"/>
      <c r="ADC115" s="266"/>
      <c r="ADD115" s="200"/>
      <c r="ADE115" s="266"/>
      <c r="ADF115" s="261"/>
      <c r="ADG115" s="265"/>
      <c r="ADH115" s="266"/>
      <c r="ADI115" s="200"/>
      <c r="ADJ115" s="266"/>
      <c r="ADK115" s="261"/>
      <c r="ADL115" s="265"/>
      <c r="ADM115" s="266"/>
      <c r="ADN115" s="200"/>
      <c r="ADO115" s="266"/>
      <c r="ADP115" s="261"/>
      <c r="ADQ115" s="265"/>
      <c r="ADR115" s="266"/>
      <c r="ADS115" s="200"/>
      <c r="ADT115" s="266"/>
      <c r="ADU115" s="261"/>
      <c r="ADV115" s="265"/>
      <c r="ADW115" s="266"/>
      <c r="ADX115" s="200"/>
      <c r="ADY115" s="266"/>
      <c r="ADZ115" s="261"/>
      <c r="AEA115" s="265"/>
      <c r="AEB115" s="266"/>
      <c r="AEC115" s="200"/>
      <c r="AED115" s="266"/>
      <c r="AEE115" s="261"/>
      <c r="AEF115" s="265"/>
      <c r="AEG115" s="266"/>
      <c r="AEH115" s="200"/>
      <c r="AEI115" s="266"/>
      <c r="AEJ115" s="261"/>
      <c r="AEK115" s="265"/>
      <c r="AEL115" s="266"/>
      <c r="AEM115" s="200"/>
      <c r="AEN115" s="266"/>
      <c r="AEO115" s="261"/>
      <c r="AEP115" s="265"/>
      <c r="AEQ115" s="266"/>
      <c r="AER115" s="200"/>
      <c r="AES115" s="266"/>
      <c r="AET115" s="261"/>
      <c r="AEU115" s="265"/>
      <c r="AEV115" s="266"/>
      <c r="AEW115" s="200"/>
      <c r="AEX115" s="266"/>
      <c r="AEY115" s="261"/>
      <c r="AEZ115" s="265"/>
      <c r="AFA115" s="266"/>
      <c r="AFB115" s="200"/>
      <c r="AFC115" s="266"/>
      <c r="AFD115" s="261"/>
      <c r="AFE115" s="265"/>
      <c r="AFF115" s="266"/>
      <c r="AFG115" s="200"/>
      <c r="AFH115" s="266"/>
      <c r="AFI115" s="261"/>
      <c r="AFJ115" s="265"/>
      <c r="AFK115" s="266"/>
      <c r="AFL115" s="200"/>
      <c r="AFM115" s="266"/>
      <c r="AFN115" s="261"/>
      <c r="AFO115" s="265"/>
      <c r="AFP115" s="266"/>
      <c r="AFQ115" s="200"/>
      <c r="AFR115" s="266"/>
      <c r="AFS115" s="261"/>
      <c r="AFT115" s="265"/>
      <c r="AFU115" s="266"/>
      <c r="AFV115" s="200"/>
      <c r="AFW115" s="266"/>
      <c r="AFX115" s="261"/>
      <c r="AFY115" s="265"/>
      <c r="AFZ115" s="266"/>
      <c r="AGA115" s="200"/>
      <c r="AGB115" s="266"/>
      <c r="AGC115" s="261"/>
      <c r="AGD115" s="265"/>
      <c r="AGE115" s="266"/>
      <c r="AGF115" s="200"/>
      <c r="AGG115" s="266"/>
      <c r="AGH115" s="261"/>
      <c r="AGI115" s="265"/>
      <c r="AGJ115" s="266"/>
      <c r="AGK115" s="200"/>
      <c r="AGL115" s="266"/>
      <c r="AGM115" s="261"/>
      <c r="AGN115" s="265"/>
      <c r="AGO115" s="266"/>
      <c r="AGP115" s="200"/>
      <c r="AGQ115" s="266"/>
      <c r="AGR115" s="261"/>
      <c r="AGS115" s="265"/>
      <c r="AGT115" s="266"/>
      <c r="AGU115" s="200"/>
      <c r="AGV115" s="266"/>
      <c r="AGW115" s="261"/>
      <c r="AGX115" s="265"/>
      <c r="AGY115" s="266"/>
      <c r="AGZ115" s="200"/>
      <c r="AHA115" s="266"/>
      <c r="AHB115" s="261"/>
      <c r="AHC115" s="265"/>
      <c r="AHD115" s="266"/>
      <c r="AHE115" s="200"/>
      <c r="AHF115" s="266"/>
      <c r="AHG115" s="261"/>
      <c r="AHH115" s="265"/>
      <c r="AHI115" s="266"/>
      <c r="AHJ115" s="200"/>
      <c r="AHK115" s="266"/>
      <c r="AHL115" s="261"/>
      <c r="AHM115" s="265"/>
      <c r="AHN115" s="266"/>
      <c r="AHO115" s="200"/>
      <c r="AHP115" s="266"/>
      <c r="AHQ115" s="261"/>
      <c r="AHR115" s="265"/>
      <c r="AHS115" s="266"/>
      <c r="AHT115" s="200"/>
      <c r="AHU115" s="266"/>
      <c r="AHV115" s="261"/>
      <c r="AHW115" s="265"/>
      <c r="AHX115" s="266"/>
      <c r="AHY115" s="200"/>
      <c r="AHZ115" s="266"/>
      <c r="AIA115" s="261"/>
      <c r="AIB115" s="265"/>
      <c r="AIC115" s="266"/>
      <c r="AID115" s="200"/>
      <c r="AIE115" s="266"/>
      <c r="AIF115" s="261"/>
      <c r="AIG115" s="265"/>
      <c r="AIH115" s="266"/>
      <c r="AII115" s="200"/>
      <c r="AIJ115" s="266"/>
      <c r="AIK115" s="261"/>
      <c r="AIL115" s="265"/>
      <c r="AIM115" s="266"/>
      <c r="AIN115" s="200"/>
      <c r="AIO115" s="266"/>
      <c r="AIP115" s="261"/>
      <c r="AIQ115" s="265"/>
      <c r="AIR115" s="266"/>
      <c r="AIS115" s="200"/>
      <c r="AIT115" s="266"/>
      <c r="AIU115" s="261"/>
      <c r="AIV115" s="265"/>
      <c r="AIW115" s="266"/>
      <c r="AIX115" s="200"/>
      <c r="AIY115" s="266"/>
      <c r="AIZ115" s="261"/>
      <c r="AJA115" s="265"/>
      <c r="AJB115" s="266"/>
      <c r="AJC115" s="200"/>
      <c r="AJD115" s="266"/>
      <c r="AJE115" s="261"/>
      <c r="AJF115" s="265"/>
      <c r="AJG115" s="266"/>
      <c r="AJH115" s="200"/>
      <c r="AJI115" s="266"/>
      <c r="AJJ115" s="261"/>
      <c r="AJK115" s="265"/>
      <c r="AJL115" s="266"/>
      <c r="AJM115" s="200"/>
      <c r="AJN115" s="266"/>
      <c r="AJO115" s="261"/>
      <c r="AJP115" s="265"/>
      <c r="AJQ115" s="266"/>
      <c r="AJR115" s="200"/>
      <c r="AJS115" s="266"/>
      <c r="AJT115" s="261"/>
      <c r="AJU115" s="265"/>
      <c r="AJV115" s="266"/>
      <c r="AJW115" s="200"/>
      <c r="AJX115" s="266"/>
      <c r="AJY115" s="261"/>
      <c r="AJZ115" s="265"/>
      <c r="AKA115" s="266"/>
      <c r="AKB115" s="200"/>
      <c r="AKC115" s="266"/>
      <c r="AKD115" s="261"/>
      <c r="AKE115" s="265"/>
      <c r="AKF115" s="266"/>
      <c r="AKG115" s="200"/>
      <c r="AKH115" s="266"/>
      <c r="AKI115" s="261"/>
      <c r="AKJ115" s="265"/>
      <c r="AKK115" s="266"/>
      <c r="AKL115" s="200"/>
      <c r="AKM115" s="266"/>
      <c r="AKN115" s="261"/>
      <c r="AKO115" s="265"/>
      <c r="AKP115" s="266"/>
      <c r="AKQ115" s="200"/>
      <c r="AKR115" s="266"/>
      <c r="AKS115" s="261"/>
      <c r="AKT115" s="265"/>
      <c r="AKU115" s="266"/>
      <c r="AKV115" s="200"/>
      <c r="AKW115" s="266"/>
      <c r="AKX115" s="261"/>
      <c r="AKY115" s="265"/>
      <c r="AKZ115" s="266"/>
      <c r="ALA115" s="200"/>
      <c r="ALB115" s="266"/>
      <c r="ALC115" s="261"/>
      <c r="ALD115" s="265"/>
      <c r="ALE115" s="266"/>
      <c r="ALF115" s="200"/>
      <c r="ALG115" s="266"/>
      <c r="ALH115" s="261"/>
      <c r="ALI115" s="265"/>
      <c r="ALJ115" s="266"/>
      <c r="ALK115" s="200"/>
      <c r="ALL115" s="266"/>
      <c r="ALM115" s="261"/>
      <c r="ALN115" s="265"/>
      <c r="ALO115" s="266"/>
      <c r="ALP115" s="200"/>
      <c r="ALQ115" s="266"/>
      <c r="ALR115" s="261"/>
      <c r="ALS115" s="265"/>
      <c r="ALT115" s="266"/>
      <c r="ALU115" s="200"/>
      <c r="ALV115" s="266"/>
      <c r="ALW115" s="261"/>
      <c r="ALX115" s="265"/>
      <c r="ALY115" s="266"/>
      <c r="ALZ115" s="200"/>
      <c r="AMA115" s="266"/>
      <c r="AMB115" s="261"/>
      <c r="AMC115" s="265"/>
      <c r="AMD115" s="266"/>
      <c r="AME115" s="200"/>
      <c r="AMF115" s="266"/>
      <c r="AMG115" s="261"/>
      <c r="AMH115" s="265"/>
      <c r="AMI115" s="266"/>
      <c r="AMJ115" s="200"/>
      <c r="AMK115" s="266"/>
      <c r="AML115" s="261"/>
      <c r="AMM115" s="265"/>
      <c r="AMN115" s="266"/>
      <c r="AMO115" s="200"/>
      <c r="AMP115" s="266"/>
      <c r="AMQ115" s="261"/>
      <c r="AMR115" s="265"/>
      <c r="AMS115" s="266"/>
      <c r="AMT115" s="200"/>
      <c r="AMU115" s="266"/>
      <c r="AMV115" s="261"/>
      <c r="AMW115" s="265"/>
      <c r="AMX115" s="266"/>
      <c r="AMY115" s="200"/>
      <c r="AMZ115" s="266"/>
      <c r="ANA115" s="261"/>
      <c r="ANB115" s="265"/>
      <c r="ANC115" s="266"/>
      <c r="AND115" s="200"/>
      <c r="ANE115" s="266"/>
      <c r="ANF115" s="261"/>
      <c r="ANG115" s="265"/>
      <c r="ANH115" s="266"/>
      <c r="ANI115" s="200"/>
      <c r="ANJ115" s="266"/>
      <c r="ANK115" s="261"/>
      <c r="ANL115" s="265"/>
      <c r="ANM115" s="266"/>
      <c r="ANN115" s="200"/>
      <c r="ANO115" s="266"/>
      <c r="ANP115" s="261"/>
      <c r="ANQ115" s="265"/>
      <c r="ANR115" s="266"/>
      <c r="ANS115" s="200"/>
      <c r="ANT115" s="266"/>
      <c r="ANU115" s="261"/>
      <c r="ANV115" s="265"/>
      <c r="ANW115" s="266"/>
      <c r="ANX115" s="200"/>
      <c r="ANY115" s="266"/>
      <c r="ANZ115" s="261"/>
      <c r="AOA115" s="265"/>
      <c r="AOB115" s="266"/>
      <c r="AOC115" s="200"/>
      <c r="AOD115" s="266"/>
      <c r="AOE115" s="261"/>
      <c r="AOF115" s="265"/>
      <c r="AOG115" s="266"/>
      <c r="AOH115" s="200"/>
      <c r="AOI115" s="266"/>
      <c r="AOJ115" s="261"/>
      <c r="AOK115" s="265"/>
      <c r="AOL115" s="266"/>
      <c r="AOM115" s="200"/>
      <c r="AON115" s="266"/>
      <c r="AOO115" s="261"/>
      <c r="AOP115" s="265"/>
      <c r="AOQ115" s="266"/>
      <c r="AOR115" s="200"/>
      <c r="AOS115" s="266"/>
      <c r="AOT115" s="261"/>
      <c r="AOU115" s="265"/>
      <c r="AOV115" s="266"/>
      <c r="AOW115" s="200"/>
      <c r="AOX115" s="266"/>
      <c r="AOY115" s="261"/>
      <c r="AOZ115" s="265"/>
      <c r="APA115" s="266"/>
      <c r="APB115" s="200"/>
      <c r="APC115" s="266"/>
      <c r="APD115" s="261"/>
      <c r="APE115" s="265"/>
      <c r="APF115" s="266"/>
      <c r="APG115" s="200"/>
      <c r="APH115" s="266"/>
      <c r="API115" s="261"/>
      <c r="APJ115" s="265"/>
      <c r="APK115" s="266"/>
      <c r="APL115" s="200"/>
      <c r="APM115" s="266"/>
      <c r="APN115" s="261"/>
      <c r="APO115" s="265"/>
      <c r="APP115" s="266"/>
      <c r="APQ115" s="200"/>
      <c r="APR115" s="266"/>
      <c r="APS115" s="261"/>
      <c r="APT115" s="265"/>
      <c r="APU115" s="266"/>
      <c r="APV115" s="200"/>
      <c r="APW115" s="266"/>
      <c r="APX115" s="261"/>
      <c r="APY115" s="265"/>
      <c r="APZ115" s="266"/>
      <c r="AQA115" s="200"/>
      <c r="AQB115" s="266"/>
      <c r="AQC115" s="261"/>
      <c r="AQD115" s="265"/>
      <c r="AQE115" s="266"/>
      <c r="AQF115" s="200"/>
      <c r="AQG115" s="266"/>
      <c r="AQH115" s="261"/>
      <c r="AQI115" s="265"/>
      <c r="AQJ115" s="266"/>
      <c r="AQK115" s="200"/>
      <c r="AQL115" s="266"/>
      <c r="AQM115" s="261"/>
      <c r="AQN115" s="265"/>
      <c r="AQO115" s="266"/>
      <c r="AQP115" s="200"/>
      <c r="AQQ115" s="266"/>
      <c r="AQR115" s="261"/>
      <c r="AQS115" s="265"/>
      <c r="AQT115" s="266"/>
      <c r="AQU115" s="200"/>
      <c r="AQV115" s="266"/>
      <c r="AQW115" s="261"/>
      <c r="AQX115" s="265"/>
      <c r="AQY115" s="266"/>
      <c r="AQZ115" s="200"/>
      <c r="ARA115" s="266"/>
      <c r="ARB115" s="261"/>
      <c r="ARC115" s="265"/>
      <c r="ARD115" s="266"/>
      <c r="ARE115" s="200"/>
      <c r="ARF115" s="266"/>
      <c r="ARG115" s="261"/>
      <c r="ARH115" s="265"/>
      <c r="ARI115" s="266"/>
      <c r="ARJ115" s="200"/>
      <c r="ARK115" s="266"/>
      <c r="ARL115" s="261"/>
      <c r="ARM115" s="265"/>
      <c r="ARN115" s="266"/>
      <c r="ARO115" s="200"/>
      <c r="ARP115" s="266"/>
      <c r="ARQ115" s="261"/>
      <c r="ARR115" s="265"/>
      <c r="ARS115" s="266"/>
      <c r="ART115" s="200"/>
      <c r="ARU115" s="266"/>
      <c r="ARV115" s="261"/>
      <c r="ARW115" s="265"/>
      <c r="ARX115" s="266"/>
      <c r="ARY115" s="200"/>
      <c r="ARZ115" s="266"/>
      <c r="ASA115" s="261"/>
      <c r="ASB115" s="265"/>
      <c r="ASC115" s="266"/>
      <c r="ASD115" s="200"/>
      <c r="ASE115" s="266"/>
      <c r="ASF115" s="261"/>
      <c r="ASG115" s="265"/>
      <c r="ASH115" s="266"/>
      <c r="ASI115" s="200"/>
      <c r="ASJ115" s="266"/>
      <c r="ASK115" s="261"/>
      <c r="ASL115" s="265"/>
      <c r="ASM115" s="266"/>
      <c r="ASN115" s="200"/>
      <c r="ASO115" s="266"/>
      <c r="ASP115" s="261"/>
      <c r="ASQ115" s="265"/>
      <c r="ASR115" s="266"/>
      <c r="ASS115" s="200"/>
      <c r="AST115" s="266"/>
      <c r="ASU115" s="261"/>
      <c r="ASV115" s="265"/>
      <c r="ASW115" s="266"/>
      <c r="ASX115" s="200"/>
      <c r="ASY115" s="266"/>
      <c r="ASZ115" s="261"/>
      <c r="ATA115" s="265"/>
      <c r="ATB115" s="266"/>
      <c r="ATC115" s="200"/>
      <c r="ATD115" s="266"/>
      <c r="ATE115" s="261"/>
      <c r="ATF115" s="265"/>
      <c r="ATG115" s="266"/>
      <c r="ATH115" s="200"/>
      <c r="ATI115" s="266"/>
      <c r="ATJ115" s="261"/>
      <c r="ATK115" s="265"/>
      <c r="ATL115" s="266"/>
      <c r="ATM115" s="200"/>
      <c r="ATN115" s="266"/>
      <c r="ATO115" s="261"/>
      <c r="ATP115" s="265"/>
      <c r="ATQ115" s="266"/>
      <c r="ATR115" s="200"/>
      <c r="ATS115" s="266"/>
      <c r="ATT115" s="261"/>
      <c r="ATU115" s="265"/>
      <c r="ATV115" s="266"/>
      <c r="ATW115" s="200"/>
      <c r="ATX115" s="266"/>
      <c r="ATY115" s="261"/>
      <c r="ATZ115" s="265"/>
      <c r="AUA115" s="266"/>
      <c r="AUB115" s="200"/>
      <c r="AUC115" s="266"/>
      <c r="AUD115" s="261"/>
      <c r="AUE115" s="265"/>
      <c r="AUF115" s="266"/>
      <c r="AUG115" s="200"/>
      <c r="AUH115" s="266"/>
      <c r="AUI115" s="261"/>
      <c r="AUJ115" s="265"/>
      <c r="AUK115" s="266"/>
      <c r="AUL115" s="200"/>
      <c r="AUM115" s="266"/>
      <c r="AUN115" s="261"/>
      <c r="AUO115" s="265"/>
      <c r="AUP115" s="266"/>
      <c r="AUQ115" s="200"/>
      <c r="AUR115" s="266"/>
      <c r="AUS115" s="261"/>
      <c r="AUT115" s="265"/>
      <c r="AUU115" s="266"/>
      <c r="AUV115" s="200"/>
      <c r="AUW115" s="266"/>
      <c r="AUX115" s="261"/>
      <c r="AUY115" s="265"/>
      <c r="AUZ115" s="266"/>
      <c r="AVA115" s="200"/>
      <c r="AVB115" s="266"/>
      <c r="AVC115" s="261"/>
      <c r="AVD115" s="265"/>
      <c r="AVE115" s="266"/>
      <c r="AVF115" s="200"/>
      <c r="AVG115" s="266"/>
      <c r="AVH115" s="261"/>
      <c r="AVI115" s="265"/>
      <c r="AVJ115" s="266"/>
      <c r="AVK115" s="200"/>
      <c r="AVL115" s="266"/>
      <c r="AVM115" s="261"/>
      <c r="AVN115" s="265"/>
      <c r="AVO115" s="266"/>
      <c r="AVP115" s="200"/>
      <c r="AVQ115" s="266"/>
      <c r="AVR115" s="261"/>
      <c r="AVS115" s="265"/>
      <c r="AVT115" s="266"/>
      <c r="AVU115" s="200"/>
      <c r="AVV115" s="266"/>
      <c r="AVW115" s="261"/>
      <c r="AVX115" s="265"/>
      <c r="AVY115" s="266"/>
      <c r="AVZ115" s="200"/>
      <c r="AWA115" s="266"/>
      <c r="AWB115" s="261"/>
      <c r="AWC115" s="265"/>
      <c r="AWD115" s="266"/>
      <c r="AWE115" s="200"/>
      <c r="AWF115" s="266"/>
      <c r="AWG115" s="261"/>
      <c r="AWH115" s="265"/>
      <c r="AWI115" s="266"/>
      <c r="AWJ115" s="200"/>
      <c r="AWK115" s="266"/>
      <c r="AWL115" s="261"/>
      <c r="AWM115" s="265"/>
      <c r="AWN115" s="266"/>
      <c r="AWO115" s="200"/>
      <c r="AWP115" s="266"/>
      <c r="AWQ115" s="261"/>
      <c r="AWR115" s="265"/>
      <c r="AWS115" s="266"/>
      <c r="AWT115" s="200"/>
      <c r="AWU115" s="266"/>
      <c r="AWV115" s="261"/>
      <c r="AWW115" s="265"/>
      <c r="AWX115" s="266"/>
      <c r="AWY115" s="200"/>
      <c r="AWZ115" s="266"/>
      <c r="AXA115" s="261"/>
      <c r="AXB115" s="265"/>
      <c r="AXC115" s="266"/>
      <c r="AXD115" s="200"/>
      <c r="AXE115" s="266"/>
      <c r="AXF115" s="261"/>
      <c r="AXG115" s="265"/>
      <c r="AXH115" s="266"/>
      <c r="AXI115" s="200"/>
      <c r="AXJ115" s="266"/>
      <c r="AXK115" s="261"/>
      <c r="AXL115" s="265"/>
      <c r="AXM115" s="266"/>
      <c r="AXN115" s="200"/>
      <c r="AXO115" s="266"/>
      <c r="AXP115" s="261"/>
      <c r="AXQ115" s="265"/>
      <c r="AXR115" s="266"/>
      <c r="AXS115" s="200"/>
      <c r="AXT115" s="266"/>
      <c r="AXU115" s="261"/>
      <c r="AXV115" s="265"/>
      <c r="AXW115" s="266"/>
      <c r="AXX115" s="200"/>
      <c r="AXY115" s="266"/>
      <c r="AXZ115" s="261"/>
      <c r="AYA115" s="265"/>
      <c r="AYB115" s="266"/>
      <c r="AYC115" s="200"/>
      <c r="AYD115" s="266"/>
      <c r="AYE115" s="261"/>
      <c r="AYF115" s="265"/>
      <c r="AYG115" s="266"/>
      <c r="AYH115" s="200"/>
      <c r="AYI115" s="266"/>
      <c r="AYJ115" s="261"/>
      <c r="AYK115" s="265"/>
      <c r="AYL115" s="266"/>
      <c r="AYM115" s="200"/>
      <c r="AYN115" s="266"/>
      <c r="AYO115" s="261"/>
      <c r="AYP115" s="265"/>
      <c r="AYQ115" s="266"/>
      <c r="AYR115" s="200"/>
      <c r="AYS115" s="266"/>
      <c r="AYT115" s="261"/>
      <c r="AYU115" s="265"/>
      <c r="AYV115" s="266"/>
      <c r="AYW115" s="200"/>
      <c r="AYX115" s="266"/>
      <c r="AYY115" s="261"/>
      <c r="AYZ115" s="265"/>
      <c r="AZA115" s="266"/>
      <c r="AZB115" s="200"/>
      <c r="AZC115" s="266"/>
      <c r="AZD115" s="261"/>
      <c r="AZE115" s="265"/>
      <c r="AZF115" s="266"/>
      <c r="AZG115" s="200"/>
      <c r="AZH115" s="266"/>
      <c r="AZI115" s="261"/>
      <c r="AZJ115" s="265"/>
      <c r="AZK115" s="266"/>
      <c r="AZL115" s="200"/>
      <c r="AZM115" s="266"/>
      <c r="AZN115" s="261"/>
      <c r="AZO115" s="265"/>
      <c r="AZP115" s="266"/>
      <c r="AZQ115" s="200"/>
      <c r="AZR115" s="266"/>
      <c r="AZS115" s="261"/>
      <c r="AZT115" s="265"/>
      <c r="AZU115" s="266"/>
      <c r="AZV115" s="200"/>
      <c r="AZW115" s="266"/>
      <c r="AZX115" s="261"/>
      <c r="AZY115" s="265"/>
      <c r="AZZ115" s="266"/>
      <c r="BAA115" s="200"/>
      <c r="BAB115" s="266"/>
      <c r="BAC115" s="261"/>
      <c r="BAD115" s="265"/>
      <c r="BAE115" s="266"/>
      <c r="BAF115" s="200"/>
      <c r="BAG115" s="266"/>
      <c r="BAH115" s="261"/>
      <c r="BAI115" s="265"/>
      <c r="BAJ115" s="266"/>
      <c r="BAK115" s="200"/>
      <c r="BAL115" s="266"/>
      <c r="BAM115" s="261"/>
      <c r="BAN115" s="265"/>
      <c r="BAO115" s="266"/>
      <c r="BAP115" s="200"/>
      <c r="BAQ115" s="266"/>
      <c r="BAR115" s="261"/>
      <c r="BAS115" s="265"/>
      <c r="BAT115" s="266"/>
      <c r="BAU115" s="200"/>
      <c r="BAV115" s="266"/>
      <c r="BAW115" s="261"/>
      <c r="BAX115" s="265"/>
      <c r="BAY115" s="266"/>
      <c r="BAZ115" s="200"/>
      <c r="BBA115" s="266"/>
      <c r="BBB115" s="261"/>
      <c r="BBC115" s="265"/>
      <c r="BBD115" s="266"/>
      <c r="BBE115" s="200"/>
      <c r="BBF115" s="266"/>
      <c r="BBG115" s="261"/>
      <c r="BBH115" s="265"/>
      <c r="BBI115" s="266"/>
      <c r="BBJ115" s="200"/>
      <c r="BBK115" s="266"/>
      <c r="BBL115" s="261"/>
      <c r="BBM115" s="265"/>
      <c r="BBN115" s="266"/>
      <c r="BBO115" s="200"/>
      <c r="BBP115" s="266"/>
      <c r="BBQ115" s="261"/>
      <c r="BBR115" s="265"/>
      <c r="BBS115" s="266"/>
      <c r="BBT115" s="200"/>
      <c r="BBU115" s="266"/>
      <c r="BBV115" s="261"/>
      <c r="BBW115" s="265"/>
      <c r="BBX115" s="266"/>
      <c r="BBY115" s="200"/>
      <c r="BBZ115" s="266"/>
      <c r="BCA115" s="261"/>
      <c r="BCB115" s="265"/>
      <c r="BCC115" s="266"/>
      <c r="BCD115" s="200"/>
      <c r="BCE115" s="266"/>
      <c r="BCF115" s="261"/>
      <c r="BCG115" s="265"/>
      <c r="BCH115" s="266"/>
      <c r="BCI115" s="200"/>
      <c r="BCJ115" s="266"/>
      <c r="BCK115" s="261"/>
      <c r="BCL115" s="265"/>
      <c r="BCM115" s="266"/>
      <c r="BCN115" s="200"/>
      <c r="BCO115" s="266"/>
      <c r="BCP115" s="261"/>
      <c r="BCQ115" s="265"/>
      <c r="BCR115" s="266"/>
      <c r="BCS115" s="200"/>
      <c r="BCT115" s="266"/>
      <c r="BCU115" s="261"/>
      <c r="BCV115" s="265"/>
      <c r="BCW115" s="266"/>
      <c r="BCX115" s="200"/>
      <c r="BCY115" s="266"/>
      <c r="BCZ115" s="261"/>
      <c r="BDA115" s="265"/>
      <c r="BDB115" s="266"/>
      <c r="BDC115" s="200"/>
      <c r="BDD115" s="266"/>
      <c r="BDE115" s="261"/>
      <c r="BDF115" s="265"/>
      <c r="BDG115" s="266"/>
      <c r="BDH115" s="200"/>
      <c r="BDI115" s="266"/>
      <c r="BDJ115" s="261"/>
      <c r="BDK115" s="265"/>
      <c r="BDL115" s="266"/>
      <c r="BDM115" s="200"/>
      <c r="BDN115" s="266"/>
      <c r="BDO115" s="261"/>
      <c r="BDP115" s="265"/>
      <c r="BDQ115" s="266"/>
      <c r="BDR115" s="200"/>
      <c r="BDS115" s="266"/>
      <c r="BDT115" s="261"/>
      <c r="BDU115" s="265"/>
      <c r="BDV115" s="266"/>
      <c r="BDW115" s="200"/>
      <c r="BDX115" s="266"/>
      <c r="BDY115" s="261"/>
      <c r="BDZ115" s="265"/>
      <c r="BEA115" s="266"/>
      <c r="BEB115" s="200"/>
      <c r="BEC115" s="266"/>
      <c r="BED115" s="261"/>
      <c r="BEE115" s="265"/>
      <c r="BEF115" s="266"/>
      <c r="BEG115" s="200"/>
      <c r="BEH115" s="266"/>
      <c r="BEI115" s="261"/>
      <c r="BEJ115" s="265"/>
      <c r="BEK115" s="266"/>
      <c r="BEL115" s="200"/>
      <c r="BEM115" s="266"/>
      <c r="BEN115" s="261"/>
      <c r="BEO115" s="265"/>
      <c r="BEP115" s="266"/>
      <c r="BEQ115" s="200"/>
      <c r="BER115" s="266"/>
      <c r="BES115" s="261"/>
      <c r="BET115" s="265"/>
      <c r="BEU115" s="266"/>
      <c r="BEV115" s="200"/>
      <c r="BEW115" s="266"/>
      <c r="BEX115" s="261"/>
      <c r="BEY115" s="265"/>
      <c r="BEZ115" s="266"/>
      <c r="BFA115" s="200"/>
      <c r="BFB115" s="266"/>
      <c r="BFC115" s="261"/>
      <c r="BFD115" s="265"/>
      <c r="BFE115" s="266"/>
      <c r="BFF115" s="200"/>
      <c r="BFG115" s="266"/>
      <c r="BFH115" s="261"/>
      <c r="BFI115" s="265"/>
      <c r="BFJ115" s="266"/>
      <c r="BFK115" s="200"/>
      <c r="BFL115" s="266"/>
      <c r="BFM115" s="261"/>
      <c r="BFN115" s="265"/>
      <c r="BFO115" s="266"/>
      <c r="BFP115" s="200"/>
      <c r="BFQ115" s="266"/>
      <c r="BFR115" s="261"/>
      <c r="BFS115" s="265"/>
      <c r="BFT115" s="266"/>
      <c r="BFU115" s="200"/>
      <c r="BFV115" s="266"/>
      <c r="BFW115" s="261"/>
      <c r="BFX115" s="265"/>
      <c r="BFY115" s="266"/>
      <c r="BFZ115" s="200"/>
      <c r="BGA115" s="266"/>
      <c r="BGB115" s="261"/>
      <c r="BGC115" s="265"/>
      <c r="BGD115" s="266"/>
      <c r="BGE115" s="200"/>
      <c r="BGF115" s="266"/>
      <c r="BGG115" s="261"/>
      <c r="BGH115" s="265"/>
      <c r="BGI115" s="266"/>
      <c r="BGJ115" s="200"/>
      <c r="BGK115" s="266"/>
      <c r="BGL115" s="261"/>
      <c r="BGM115" s="265"/>
      <c r="BGN115" s="266"/>
      <c r="BGO115" s="200"/>
      <c r="BGP115" s="266"/>
      <c r="BGQ115" s="261"/>
      <c r="BGR115" s="265"/>
      <c r="BGS115" s="266"/>
      <c r="BGT115" s="200"/>
      <c r="BGU115" s="266"/>
      <c r="BGV115" s="261"/>
      <c r="BGW115" s="265"/>
      <c r="BGX115" s="266"/>
      <c r="BGY115" s="200"/>
      <c r="BGZ115" s="266"/>
      <c r="BHA115" s="261"/>
      <c r="BHB115" s="265"/>
      <c r="BHC115" s="266"/>
      <c r="BHD115" s="200"/>
      <c r="BHE115" s="266"/>
      <c r="BHF115" s="261"/>
      <c r="BHG115" s="265"/>
      <c r="BHH115" s="266"/>
      <c r="BHI115" s="200"/>
      <c r="BHJ115" s="266"/>
      <c r="BHK115" s="261"/>
      <c r="BHL115" s="265"/>
      <c r="BHM115" s="266"/>
      <c r="BHN115" s="200"/>
      <c r="BHO115" s="266"/>
      <c r="BHP115" s="261"/>
      <c r="BHQ115" s="265"/>
      <c r="BHR115" s="266"/>
      <c r="BHS115" s="200"/>
      <c r="BHT115" s="266"/>
      <c r="BHU115" s="261"/>
      <c r="BHV115" s="265"/>
      <c r="BHW115" s="266"/>
      <c r="BHX115" s="200"/>
      <c r="BHY115" s="266"/>
      <c r="BHZ115" s="261"/>
      <c r="BIA115" s="265"/>
      <c r="BIB115" s="266"/>
      <c r="BIC115" s="200"/>
      <c r="BID115" s="266"/>
      <c r="BIE115" s="261"/>
      <c r="BIF115" s="265"/>
      <c r="BIG115" s="266"/>
      <c r="BIH115" s="200"/>
      <c r="BII115" s="266"/>
      <c r="BIJ115" s="261"/>
      <c r="BIK115" s="265"/>
      <c r="BIL115" s="266"/>
      <c r="BIM115" s="200"/>
      <c r="BIN115" s="266"/>
      <c r="BIO115" s="261"/>
      <c r="BIP115" s="265"/>
      <c r="BIQ115" s="266"/>
      <c r="BIR115" s="200"/>
      <c r="BIS115" s="266"/>
      <c r="BIT115" s="261"/>
      <c r="BIU115" s="265"/>
      <c r="BIV115" s="266"/>
      <c r="BIW115" s="200"/>
      <c r="BIX115" s="266"/>
      <c r="BIY115" s="261"/>
      <c r="BIZ115" s="265"/>
      <c r="BJA115" s="266"/>
      <c r="BJB115" s="200"/>
      <c r="BJC115" s="266"/>
      <c r="BJD115" s="261"/>
      <c r="BJE115" s="265"/>
      <c r="BJF115" s="266"/>
      <c r="BJG115" s="200"/>
      <c r="BJH115" s="266"/>
      <c r="BJI115" s="261"/>
      <c r="BJJ115" s="265"/>
      <c r="BJK115" s="266"/>
      <c r="BJL115" s="200"/>
      <c r="BJM115" s="266"/>
      <c r="BJN115" s="261"/>
      <c r="BJO115" s="265"/>
      <c r="BJP115" s="266"/>
      <c r="BJQ115" s="200"/>
      <c r="BJR115" s="266"/>
      <c r="BJS115" s="261"/>
      <c r="BJT115" s="265"/>
      <c r="BJU115" s="266"/>
      <c r="BJV115" s="200"/>
      <c r="BJW115" s="266"/>
      <c r="BJX115" s="261"/>
      <c r="BJY115" s="265"/>
      <c r="BJZ115" s="266"/>
      <c r="BKA115" s="200"/>
      <c r="BKB115" s="266"/>
      <c r="BKC115" s="261"/>
      <c r="BKD115" s="265"/>
      <c r="BKE115" s="266"/>
      <c r="BKF115" s="200"/>
      <c r="BKG115" s="266"/>
      <c r="BKH115" s="261"/>
      <c r="BKI115" s="265"/>
      <c r="BKJ115" s="266"/>
      <c r="BKK115" s="200"/>
      <c r="BKL115" s="266"/>
      <c r="BKM115" s="261"/>
      <c r="BKN115" s="265"/>
      <c r="BKO115" s="266"/>
      <c r="BKP115" s="200"/>
      <c r="BKQ115" s="266"/>
      <c r="BKR115" s="261"/>
      <c r="BKS115" s="265"/>
      <c r="BKT115" s="266"/>
      <c r="BKU115" s="200"/>
      <c r="BKV115" s="266"/>
      <c r="BKW115" s="261"/>
      <c r="BKX115" s="265"/>
      <c r="BKY115" s="266"/>
      <c r="BKZ115" s="200"/>
      <c r="BLA115" s="266"/>
      <c r="BLB115" s="261"/>
      <c r="BLC115" s="265"/>
      <c r="BLD115" s="266"/>
      <c r="BLE115" s="200"/>
      <c r="BLF115" s="266"/>
      <c r="BLG115" s="261"/>
      <c r="BLH115" s="265"/>
      <c r="BLI115" s="266"/>
      <c r="BLJ115" s="200"/>
      <c r="BLK115" s="266"/>
      <c r="BLL115" s="261"/>
      <c r="BLM115" s="265"/>
      <c r="BLN115" s="266"/>
      <c r="BLO115" s="200"/>
      <c r="BLP115" s="266"/>
      <c r="BLQ115" s="261"/>
      <c r="BLR115" s="265"/>
      <c r="BLS115" s="266"/>
      <c r="BLT115" s="200"/>
      <c r="BLU115" s="266"/>
      <c r="BLV115" s="261"/>
      <c r="BLW115" s="265"/>
      <c r="BLX115" s="266"/>
      <c r="BLY115" s="200"/>
      <c r="BLZ115" s="266"/>
      <c r="BMA115" s="261"/>
      <c r="BMB115" s="265"/>
      <c r="BMC115" s="266"/>
      <c r="BMD115" s="200"/>
      <c r="BME115" s="266"/>
      <c r="BMF115" s="261"/>
      <c r="BMG115" s="265"/>
      <c r="BMH115" s="266"/>
      <c r="BMI115" s="200"/>
      <c r="BMJ115" s="266"/>
      <c r="BMK115" s="261"/>
      <c r="BML115" s="265"/>
      <c r="BMM115" s="266"/>
      <c r="BMN115" s="200"/>
      <c r="BMO115" s="266"/>
      <c r="BMP115" s="261"/>
      <c r="BMQ115" s="265"/>
      <c r="BMR115" s="266"/>
      <c r="BMS115" s="200"/>
      <c r="BMT115" s="266"/>
      <c r="BMU115" s="261"/>
      <c r="BMV115" s="265"/>
      <c r="BMW115" s="266"/>
      <c r="BMX115" s="200"/>
      <c r="BMY115" s="266"/>
      <c r="BMZ115" s="261"/>
      <c r="BNA115" s="265"/>
      <c r="BNB115" s="266"/>
      <c r="BNC115" s="200"/>
      <c r="BND115" s="266"/>
      <c r="BNE115" s="261"/>
      <c r="BNF115" s="265"/>
      <c r="BNG115" s="266"/>
      <c r="BNH115" s="200"/>
      <c r="BNI115" s="266"/>
      <c r="BNJ115" s="261"/>
      <c r="BNK115" s="265"/>
      <c r="BNL115" s="266"/>
      <c r="BNM115" s="200"/>
      <c r="BNN115" s="266"/>
      <c r="BNO115" s="261"/>
      <c r="BNP115" s="265"/>
      <c r="BNQ115" s="266"/>
      <c r="BNR115" s="200"/>
      <c r="BNS115" s="266"/>
      <c r="BNT115" s="261"/>
      <c r="BNU115" s="265"/>
      <c r="BNV115" s="266"/>
      <c r="BNW115" s="200"/>
      <c r="BNX115" s="266"/>
      <c r="BNY115" s="261"/>
      <c r="BNZ115" s="265"/>
      <c r="BOA115" s="266"/>
      <c r="BOB115" s="200"/>
      <c r="BOC115" s="266"/>
      <c r="BOD115" s="261"/>
      <c r="BOE115" s="265"/>
      <c r="BOF115" s="266"/>
      <c r="BOG115" s="200"/>
      <c r="BOH115" s="266"/>
      <c r="BOI115" s="261"/>
      <c r="BOJ115" s="265"/>
      <c r="BOK115" s="266"/>
      <c r="BOL115" s="200"/>
      <c r="BOM115" s="266"/>
      <c r="BON115" s="261"/>
      <c r="BOO115" s="265"/>
      <c r="BOP115" s="266"/>
      <c r="BOQ115" s="200"/>
      <c r="BOR115" s="266"/>
      <c r="BOS115" s="261"/>
      <c r="BOT115" s="265"/>
      <c r="BOU115" s="266"/>
      <c r="BOV115" s="200"/>
      <c r="BOW115" s="266"/>
      <c r="BOX115" s="261"/>
      <c r="BOY115" s="265"/>
      <c r="BOZ115" s="266"/>
      <c r="BPA115" s="200"/>
      <c r="BPB115" s="266"/>
      <c r="BPC115" s="261"/>
      <c r="BPD115" s="265"/>
      <c r="BPE115" s="266"/>
      <c r="BPF115" s="200"/>
      <c r="BPG115" s="266"/>
      <c r="BPH115" s="261"/>
      <c r="BPI115" s="265"/>
      <c r="BPJ115" s="266"/>
      <c r="BPK115" s="200"/>
      <c r="BPL115" s="266"/>
      <c r="BPM115" s="261"/>
      <c r="BPN115" s="265"/>
      <c r="BPO115" s="266"/>
      <c r="BPP115" s="200"/>
      <c r="BPQ115" s="266"/>
      <c r="BPR115" s="261"/>
      <c r="BPS115" s="265"/>
      <c r="BPT115" s="266"/>
      <c r="BPU115" s="200"/>
      <c r="BPV115" s="266"/>
      <c r="BPW115" s="261"/>
      <c r="BPX115" s="265"/>
      <c r="BPY115" s="266"/>
      <c r="BPZ115" s="200"/>
      <c r="BQA115" s="266"/>
      <c r="BQB115" s="261"/>
      <c r="BQC115" s="265"/>
      <c r="BQD115" s="266"/>
      <c r="BQE115" s="200"/>
      <c r="BQF115" s="266"/>
      <c r="BQG115" s="261"/>
      <c r="BQH115" s="265"/>
      <c r="BQI115" s="266"/>
      <c r="BQJ115" s="200"/>
      <c r="BQK115" s="266"/>
      <c r="BQL115" s="261"/>
      <c r="BQM115" s="265"/>
      <c r="BQN115" s="266"/>
      <c r="BQO115" s="200"/>
      <c r="BQP115" s="266"/>
      <c r="BQQ115" s="261"/>
      <c r="BQR115" s="265"/>
      <c r="BQS115" s="266"/>
      <c r="BQT115" s="200"/>
      <c r="BQU115" s="266"/>
      <c r="BQV115" s="261"/>
      <c r="BQW115" s="265"/>
      <c r="BQX115" s="266"/>
      <c r="BQY115" s="200"/>
      <c r="BQZ115" s="266"/>
      <c r="BRA115" s="261"/>
      <c r="BRB115" s="265"/>
      <c r="BRC115" s="266"/>
      <c r="BRD115" s="200"/>
      <c r="BRE115" s="266"/>
      <c r="BRF115" s="261"/>
      <c r="BRG115" s="265"/>
      <c r="BRH115" s="266"/>
      <c r="BRI115" s="200"/>
      <c r="BRJ115" s="266"/>
      <c r="BRK115" s="261"/>
      <c r="BRL115" s="265"/>
      <c r="BRM115" s="266"/>
      <c r="BRN115" s="200"/>
      <c r="BRO115" s="266"/>
      <c r="BRP115" s="261"/>
      <c r="BRQ115" s="265"/>
      <c r="BRR115" s="266"/>
      <c r="BRS115" s="200"/>
      <c r="BRT115" s="266"/>
      <c r="BRU115" s="261"/>
      <c r="BRV115" s="265"/>
      <c r="BRW115" s="266"/>
      <c r="BRX115" s="200"/>
      <c r="BRY115" s="266"/>
      <c r="BRZ115" s="261"/>
      <c r="BSA115" s="265"/>
      <c r="BSB115" s="266"/>
      <c r="BSC115" s="200"/>
      <c r="BSD115" s="266"/>
      <c r="BSE115" s="261"/>
      <c r="BSF115" s="265"/>
      <c r="BSG115" s="266"/>
      <c r="BSH115" s="200"/>
      <c r="BSI115" s="266"/>
      <c r="BSJ115" s="261"/>
      <c r="BSK115" s="265"/>
      <c r="BSL115" s="266"/>
      <c r="BSM115" s="200"/>
      <c r="BSN115" s="266"/>
      <c r="BSO115" s="261"/>
      <c r="BSP115" s="265"/>
      <c r="BSQ115" s="266"/>
      <c r="BSR115" s="200"/>
      <c r="BSS115" s="266"/>
      <c r="BST115" s="261"/>
      <c r="BSU115" s="265"/>
      <c r="BSV115" s="266"/>
      <c r="BSW115" s="200"/>
      <c r="BSX115" s="266"/>
      <c r="BSY115" s="261"/>
      <c r="BSZ115" s="265"/>
      <c r="BTA115" s="266"/>
      <c r="BTB115" s="200"/>
      <c r="BTC115" s="266"/>
      <c r="BTD115" s="261"/>
      <c r="BTE115" s="265"/>
      <c r="BTF115" s="266"/>
      <c r="BTG115" s="200"/>
      <c r="BTH115" s="266"/>
      <c r="BTI115" s="261"/>
      <c r="BTJ115" s="265"/>
      <c r="BTK115" s="266"/>
      <c r="BTL115" s="200"/>
      <c r="BTM115" s="266"/>
      <c r="BTN115" s="261"/>
      <c r="BTO115" s="265"/>
      <c r="BTP115" s="266"/>
      <c r="BTQ115" s="200"/>
      <c r="BTR115" s="266"/>
      <c r="BTS115" s="261"/>
      <c r="BTT115" s="265"/>
      <c r="BTU115" s="266"/>
      <c r="BTV115" s="200"/>
      <c r="BTW115" s="266"/>
      <c r="BTX115" s="261"/>
      <c r="BTY115" s="265"/>
      <c r="BTZ115" s="266"/>
      <c r="BUA115" s="200"/>
      <c r="BUB115" s="266"/>
      <c r="BUC115" s="261"/>
      <c r="BUD115" s="265"/>
      <c r="BUE115" s="266"/>
      <c r="BUF115" s="200"/>
      <c r="BUG115" s="266"/>
      <c r="BUH115" s="261"/>
      <c r="BUI115" s="265"/>
      <c r="BUJ115" s="266"/>
      <c r="BUK115" s="200"/>
      <c r="BUL115" s="266"/>
      <c r="BUM115" s="261"/>
      <c r="BUN115" s="265"/>
      <c r="BUO115" s="266"/>
      <c r="BUP115" s="200"/>
      <c r="BUQ115" s="266"/>
      <c r="BUR115" s="261"/>
      <c r="BUS115" s="265"/>
      <c r="BUT115" s="266"/>
      <c r="BUU115" s="200"/>
      <c r="BUV115" s="266"/>
      <c r="BUW115" s="261"/>
      <c r="BUX115" s="265"/>
      <c r="BUY115" s="266"/>
      <c r="BUZ115" s="200"/>
      <c r="BVA115" s="266"/>
      <c r="BVB115" s="261"/>
      <c r="BVC115" s="265"/>
      <c r="BVD115" s="266"/>
      <c r="BVE115" s="200"/>
      <c r="BVF115" s="266"/>
      <c r="BVG115" s="261"/>
      <c r="BVH115" s="265"/>
      <c r="BVI115" s="266"/>
      <c r="BVJ115" s="200"/>
      <c r="BVK115" s="266"/>
      <c r="BVL115" s="261"/>
      <c r="BVM115" s="265"/>
      <c r="BVN115" s="266"/>
      <c r="BVO115" s="200"/>
      <c r="BVP115" s="266"/>
      <c r="BVQ115" s="261"/>
      <c r="BVR115" s="265"/>
      <c r="BVS115" s="266"/>
      <c r="BVT115" s="200"/>
      <c r="BVU115" s="266"/>
      <c r="BVV115" s="261"/>
      <c r="BVW115" s="265"/>
      <c r="BVX115" s="266"/>
      <c r="BVY115" s="200"/>
      <c r="BVZ115" s="266"/>
      <c r="BWA115" s="261"/>
      <c r="BWB115" s="265"/>
      <c r="BWC115" s="266"/>
      <c r="BWD115" s="200"/>
      <c r="BWE115" s="266"/>
      <c r="BWF115" s="261"/>
      <c r="BWG115" s="265"/>
      <c r="BWH115" s="266"/>
      <c r="BWI115" s="200"/>
      <c r="BWJ115" s="266"/>
      <c r="BWK115" s="261"/>
      <c r="BWL115" s="265"/>
      <c r="BWM115" s="266"/>
      <c r="BWN115" s="200"/>
      <c r="BWO115" s="266"/>
      <c r="BWP115" s="261"/>
      <c r="BWQ115" s="265"/>
      <c r="BWR115" s="266"/>
      <c r="BWS115" s="200"/>
      <c r="BWT115" s="266"/>
      <c r="BWU115" s="261"/>
      <c r="BWV115" s="265"/>
      <c r="BWW115" s="266"/>
      <c r="BWX115" s="200"/>
      <c r="BWY115" s="266"/>
      <c r="BWZ115" s="261"/>
      <c r="BXA115" s="265"/>
      <c r="BXB115" s="266"/>
      <c r="BXC115" s="200"/>
      <c r="BXD115" s="266"/>
      <c r="BXE115" s="261"/>
      <c r="BXF115" s="265"/>
      <c r="BXG115" s="266"/>
      <c r="BXH115" s="200"/>
      <c r="BXI115" s="266"/>
      <c r="BXJ115" s="261"/>
      <c r="BXK115" s="265"/>
      <c r="BXL115" s="266"/>
      <c r="BXM115" s="200"/>
      <c r="BXN115" s="266"/>
      <c r="BXO115" s="261"/>
      <c r="BXP115" s="265"/>
      <c r="BXQ115" s="266"/>
      <c r="BXR115" s="200"/>
      <c r="BXS115" s="266"/>
      <c r="BXT115" s="261"/>
      <c r="BXU115" s="265"/>
      <c r="BXV115" s="266"/>
      <c r="BXW115" s="200"/>
      <c r="BXX115" s="266"/>
      <c r="BXY115" s="261"/>
      <c r="BXZ115" s="265"/>
      <c r="BYA115" s="266"/>
      <c r="BYB115" s="200"/>
      <c r="BYC115" s="266"/>
      <c r="BYD115" s="261"/>
      <c r="BYE115" s="265"/>
      <c r="BYF115" s="266"/>
      <c r="BYG115" s="200"/>
      <c r="BYH115" s="266"/>
      <c r="BYI115" s="261"/>
      <c r="BYJ115" s="265"/>
      <c r="BYK115" s="266"/>
      <c r="BYL115" s="200"/>
      <c r="BYM115" s="266"/>
      <c r="BYN115" s="261"/>
      <c r="BYO115" s="265"/>
      <c r="BYP115" s="266"/>
      <c r="BYQ115" s="200"/>
      <c r="BYR115" s="266"/>
      <c r="BYS115" s="261"/>
      <c r="BYT115" s="265"/>
      <c r="BYU115" s="266"/>
      <c r="BYV115" s="200"/>
      <c r="BYW115" s="266"/>
      <c r="BYX115" s="261"/>
      <c r="BYY115" s="265"/>
      <c r="BYZ115" s="266"/>
      <c r="BZA115" s="200"/>
      <c r="BZB115" s="266"/>
      <c r="BZC115" s="261"/>
      <c r="BZD115" s="265"/>
      <c r="BZE115" s="266"/>
      <c r="BZF115" s="200"/>
      <c r="BZG115" s="266"/>
      <c r="BZH115" s="261"/>
      <c r="BZI115" s="265"/>
      <c r="BZJ115" s="266"/>
      <c r="BZK115" s="200"/>
      <c r="BZL115" s="266"/>
      <c r="BZM115" s="261"/>
      <c r="BZN115" s="265"/>
      <c r="BZO115" s="266"/>
      <c r="BZP115" s="200"/>
      <c r="BZQ115" s="266"/>
      <c r="BZR115" s="261"/>
      <c r="BZS115" s="265"/>
      <c r="BZT115" s="266"/>
      <c r="BZU115" s="200"/>
      <c r="BZV115" s="266"/>
      <c r="BZW115" s="261"/>
      <c r="BZX115" s="265"/>
      <c r="BZY115" s="266"/>
      <c r="BZZ115" s="200"/>
      <c r="CAA115" s="266"/>
      <c r="CAB115" s="261"/>
      <c r="CAC115" s="265"/>
      <c r="CAD115" s="266"/>
      <c r="CAE115" s="200"/>
      <c r="CAF115" s="266"/>
      <c r="CAG115" s="261"/>
      <c r="CAH115" s="265"/>
      <c r="CAI115" s="266"/>
      <c r="CAJ115" s="200"/>
      <c r="CAK115" s="266"/>
      <c r="CAL115" s="261"/>
      <c r="CAM115" s="265"/>
      <c r="CAN115" s="266"/>
      <c r="CAO115" s="200"/>
      <c r="CAP115" s="266"/>
      <c r="CAQ115" s="261"/>
      <c r="CAR115" s="265"/>
      <c r="CAS115" s="266"/>
      <c r="CAT115" s="200"/>
      <c r="CAU115" s="266"/>
      <c r="CAV115" s="261"/>
      <c r="CAW115" s="265"/>
      <c r="CAX115" s="266"/>
      <c r="CAY115" s="200"/>
      <c r="CAZ115" s="266"/>
      <c r="CBA115" s="261"/>
      <c r="CBB115" s="265"/>
      <c r="CBC115" s="266"/>
      <c r="CBD115" s="200"/>
      <c r="CBE115" s="266"/>
      <c r="CBF115" s="261"/>
      <c r="CBG115" s="265"/>
      <c r="CBH115" s="266"/>
      <c r="CBI115" s="200"/>
      <c r="CBJ115" s="266"/>
      <c r="CBK115" s="261"/>
      <c r="CBL115" s="265"/>
      <c r="CBM115" s="266"/>
      <c r="CBN115" s="200"/>
      <c r="CBO115" s="266"/>
      <c r="CBP115" s="261"/>
      <c r="CBQ115" s="265"/>
      <c r="CBR115" s="266"/>
      <c r="CBS115" s="200"/>
      <c r="CBT115" s="266"/>
      <c r="CBU115" s="261"/>
      <c r="CBV115" s="265"/>
      <c r="CBW115" s="266"/>
      <c r="CBX115" s="200"/>
      <c r="CBY115" s="266"/>
      <c r="CBZ115" s="261"/>
      <c r="CCA115" s="265"/>
      <c r="CCB115" s="266"/>
      <c r="CCC115" s="200"/>
      <c r="CCD115" s="266"/>
      <c r="CCE115" s="261"/>
      <c r="CCF115" s="265"/>
      <c r="CCG115" s="266"/>
      <c r="CCH115" s="200"/>
      <c r="CCI115" s="266"/>
      <c r="CCJ115" s="261"/>
      <c r="CCK115" s="265"/>
      <c r="CCL115" s="266"/>
      <c r="CCM115" s="200"/>
      <c r="CCN115" s="266"/>
      <c r="CCO115" s="261"/>
      <c r="CCP115" s="265"/>
      <c r="CCQ115" s="266"/>
      <c r="CCR115" s="200"/>
      <c r="CCS115" s="266"/>
      <c r="CCT115" s="261"/>
      <c r="CCU115" s="265"/>
      <c r="CCV115" s="266"/>
      <c r="CCW115" s="200"/>
      <c r="CCX115" s="266"/>
      <c r="CCY115" s="261"/>
      <c r="CCZ115" s="265"/>
      <c r="CDA115" s="266"/>
      <c r="CDB115" s="200"/>
      <c r="CDC115" s="266"/>
      <c r="CDD115" s="261"/>
      <c r="CDE115" s="265"/>
      <c r="CDF115" s="266"/>
      <c r="CDG115" s="200"/>
      <c r="CDH115" s="266"/>
      <c r="CDI115" s="261"/>
      <c r="CDJ115" s="265"/>
      <c r="CDK115" s="266"/>
      <c r="CDL115" s="200"/>
      <c r="CDM115" s="266"/>
      <c r="CDN115" s="261"/>
      <c r="CDO115" s="265"/>
      <c r="CDP115" s="266"/>
      <c r="CDQ115" s="200"/>
      <c r="CDR115" s="266"/>
      <c r="CDS115" s="261"/>
      <c r="CDT115" s="265"/>
      <c r="CDU115" s="266"/>
      <c r="CDV115" s="200"/>
      <c r="CDW115" s="266"/>
      <c r="CDX115" s="261"/>
      <c r="CDY115" s="265"/>
      <c r="CDZ115" s="266"/>
      <c r="CEA115" s="200"/>
      <c r="CEB115" s="266"/>
      <c r="CEC115" s="261"/>
      <c r="CED115" s="265"/>
      <c r="CEE115" s="266"/>
      <c r="CEF115" s="200"/>
      <c r="CEG115" s="266"/>
      <c r="CEH115" s="261"/>
      <c r="CEI115" s="265"/>
      <c r="CEJ115" s="266"/>
      <c r="CEK115" s="200"/>
      <c r="CEL115" s="266"/>
      <c r="CEM115" s="261"/>
      <c r="CEN115" s="265"/>
      <c r="CEO115" s="266"/>
      <c r="CEP115" s="200"/>
      <c r="CEQ115" s="266"/>
      <c r="CER115" s="261"/>
      <c r="CES115" s="265"/>
      <c r="CET115" s="266"/>
      <c r="CEU115" s="200"/>
      <c r="CEV115" s="266"/>
      <c r="CEW115" s="261"/>
      <c r="CEX115" s="265"/>
      <c r="CEY115" s="266"/>
      <c r="CEZ115" s="200"/>
      <c r="CFA115" s="266"/>
      <c r="CFB115" s="261"/>
      <c r="CFC115" s="265"/>
      <c r="CFD115" s="266"/>
      <c r="CFE115" s="200"/>
      <c r="CFF115" s="266"/>
      <c r="CFG115" s="261"/>
      <c r="CFH115" s="265"/>
      <c r="CFI115" s="266"/>
      <c r="CFJ115" s="200"/>
      <c r="CFK115" s="266"/>
      <c r="CFL115" s="261"/>
      <c r="CFM115" s="265"/>
      <c r="CFN115" s="266"/>
      <c r="CFO115" s="200"/>
      <c r="CFP115" s="266"/>
      <c r="CFQ115" s="261"/>
      <c r="CFR115" s="265"/>
      <c r="CFS115" s="266"/>
      <c r="CFT115" s="200"/>
      <c r="CFU115" s="266"/>
      <c r="CFV115" s="261"/>
      <c r="CFW115" s="265"/>
      <c r="CFX115" s="266"/>
      <c r="CFY115" s="200"/>
      <c r="CFZ115" s="266"/>
      <c r="CGA115" s="261"/>
      <c r="CGB115" s="265"/>
      <c r="CGC115" s="266"/>
      <c r="CGD115" s="200"/>
      <c r="CGE115" s="266"/>
      <c r="CGF115" s="261"/>
      <c r="CGG115" s="265"/>
      <c r="CGH115" s="266"/>
      <c r="CGI115" s="200"/>
      <c r="CGJ115" s="266"/>
      <c r="CGK115" s="261"/>
      <c r="CGL115" s="265"/>
      <c r="CGM115" s="266"/>
      <c r="CGN115" s="200"/>
      <c r="CGO115" s="266"/>
      <c r="CGP115" s="261"/>
      <c r="CGQ115" s="265"/>
      <c r="CGR115" s="266"/>
      <c r="CGS115" s="200"/>
      <c r="CGT115" s="266"/>
      <c r="CGU115" s="261"/>
      <c r="CGV115" s="265"/>
      <c r="CGW115" s="266"/>
      <c r="CGX115" s="200"/>
      <c r="CGY115" s="266"/>
      <c r="CGZ115" s="261"/>
      <c r="CHA115" s="265"/>
      <c r="CHB115" s="266"/>
      <c r="CHC115" s="200"/>
      <c r="CHD115" s="266"/>
      <c r="CHE115" s="261"/>
      <c r="CHF115" s="265"/>
      <c r="CHG115" s="266"/>
      <c r="CHH115" s="200"/>
      <c r="CHI115" s="266"/>
      <c r="CHJ115" s="261"/>
      <c r="CHK115" s="265"/>
      <c r="CHL115" s="266"/>
      <c r="CHM115" s="200"/>
      <c r="CHN115" s="266"/>
      <c r="CHO115" s="261"/>
      <c r="CHP115" s="265"/>
      <c r="CHQ115" s="266"/>
      <c r="CHR115" s="200"/>
      <c r="CHS115" s="266"/>
      <c r="CHT115" s="261"/>
      <c r="CHU115" s="265"/>
      <c r="CHV115" s="266"/>
      <c r="CHW115" s="200"/>
      <c r="CHX115" s="266"/>
      <c r="CHY115" s="261"/>
      <c r="CHZ115" s="265"/>
      <c r="CIA115" s="266"/>
      <c r="CIB115" s="200"/>
      <c r="CIC115" s="266"/>
      <c r="CID115" s="261"/>
      <c r="CIE115" s="265"/>
      <c r="CIF115" s="266"/>
      <c r="CIG115" s="200"/>
      <c r="CIH115" s="266"/>
      <c r="CII115" s="261"/>
      <c r="CIJ115" s="265"/>
      <c r="CIK115" s="266"/>
      <c r="CIL115" s="200"/>
      <c r="CIM115" s="266"/>
      <c r="CIN115" s="261"/>
      <c r="CIO115" s="265"/>
      <c r="CIP115" s="266"/>
      <c r="CIQ115" s="200"/>
      <c r="CIR115" s="266"/>
      <c r="CIS115" s="261"/>
      <c r="CIT115" s="265"/>
      <c r="CIU115" s="266"/>
      <c r="CIV115" s="200"/>
      <c r="CIW115" s="266"/>
      <c r="CIX115" s="261"/>
      <c r="CIY115" s="265"/>
      <c r="CIZ115" s="266"/>
      <c r="CJA115" s="200"/>
      <c r="CJB115" s="266"/>
      <c r="CJC115" s="261"/>
      <c r="CJD115" s="265"/>
      <c r="CJE115" s="266"/>
      <c r="CJF115" s="200"/>
      <c r="CJG115" s="266"/>
      <c r="CJH115" s="261"/>
      <c r="CJI115" s="265"/>
      <c r="CJJ115" s="266"/>
      <c r="CJK115" s="200"/>
      <c r="CJL115" s="266"/>
      <c r="CJM115" s="261"/>
      <c r="CJN115" s="265"/>
      <c r="CJO115" s="266"/>
      <c r="CJP115" s="200"/>
      <c r="CJQ115" s="266"/>
      <c r="CJR115" s="261"/>
      <c r="CJS115" s="265"/>
      <c r="CJT115" s="266"/>
      <c r="CJU115" s="200"/>
      <c r="CJV115" s="266"/>
      <c r="CJW115" s="261"/>
      <c r="CJX115" s="265"/>
      <c r="CJY115" s="266"/>
      <c r="CJZ115" s="200"/>
      <c r="CKA115" s="266"/>
      <c r="CKB115" s="261"/>
      <c r="CKC115" s="265"/>
      <c r="CKD115" s="266"/>
      <c r="CKE115" s="200"/>
      <c r="CKF115" s="266"/>
      <c r="CKG115" s="261"/>
      <c r="CKH115" s="265"/>
      <c r="CKI115" s="266"/>
      <c r="CKJ115" s="200"/>
      <c r="CKK115" s="266"/>
      <c r="CKL115" s="261"/>
      <c r="CKM115" s="265"/>
      <c r="CKN115" s="266"/>
      <c r="CKO115" s="200"/>
      <c r="CKP115" s="266"/>
      <c r="CKQ115" s="261"/>
      <c r="CKR115" s="265"/>
      <c r="CKS115" s="266"/>
      <c r="CKT115" s="200"/>
      <c r="CKU115" s="266"/>
      <c r="CKV115" s="261"/>
      <c r="CKW115" s="265"/>
      <c r="CKX115" s="266"/>
      <c r="CKY115" s="200"/>
      <c r="CKZ115" s="266"/>
      <c r="CLA115" s="261"/>
      <c r="CLB115" s="265"/>
      <c r="CLC115" s="266"/>
      <c r="CLD115" s="200"/>
      <c r="CLE115" s="266"/>
      <c r="CLF115" s="261"/>
      <c r="CLG115" s="265"/>
      <c r="CLH115" s="266"/>
      <c r="CLI115" s="200"/>
      <c r="CLJ115" s="266"/>
      <c r="CLK115" s="261"/>
      <c r="CLL115" s="265"/>
      <c r="CLM115" s="266"/>
      <c r="CLN115" s="200"/>
      <c r="CLO115" s="266"/>
      <c r="CLP115" s="261"/>
      <c r="CLQ115" s="265"/>
      <c r="CLR115" s="266"/>
      <c r="CLS115" s="200"/>
      <c r="CLT115" s="266"/>
      <c r="CLU115" s="261"/>
      <c r="CLV115" s="265"/>
      <c r="CLW115" s="266"/>
      <c r="CLX115" s="200"/>
      <c r="CLY115" s="266"/>
      <c r="CLZ115" s="261"/>
      <c r="CMA115" s="265"/>
      <c r="CMB115" s="266"/>
      <c r="CMC115" s="200"/>
      <c r="CMD115" s="266"/>
      <c r="CME115" s="261"/>
      <c r="CMF115" s="265"/>
      <c r="CMG115" s="266"/>
      <c r="CMH115" s="200"/>
      <c r="CMI115" s="266"/>
      <c r="CMJ115" s="261"/>
      <c r="CMK115" s="265"/>
      <c r="CML115" s="266"/>
      <c r="CMM115" s="200"/>
      <c r="CMN115" s="266"/>
      <c r="CMO115" s="261"/>
      <c r="CMP115" s="265"/>
      <c r="CMQ115" s="266"/>
      <c r="CMR115" s="200"/>
      <c r="CMS115" s="266"/>
      <c r="CMT115" s="261"/>
      <c r="CMU115" s="265"/>
      <c r="CMV115" s="266"/>
      <c r="CMW115" s="200"/>
      <c r="CMX115" s="266"/>
      <c r="CMY115" s="261"/>
      <c r="CMZ115" s="265"/>
      <c r="CNA115" s="266"/>
      <c r="CNB115" s="200"/>
      <c r="CNC115" s="266"/>
      <c r="CND115" s="261"/>
      <c r="CNE115" s="265"/>
      <c r="CNF115" s="266"/>
      <c r="CNG115" s="200"/>
      <c r="CNH115" s="266"/>
      <c r="CNI115" s="261"/>
      <c r="CNJ115" s="265"/>
      <c r="CNK115" s="266"/>
      <c r="CNL115" s="200"/>
      <c r="CNM115" s="266"/>
      <c r="CNN115" s="261"/>
      <c r="CNO115" s="265"/>
      <c r="CNP115" s="266"/>
      <c r="CNQ115" s="200"/>
      <c r="CNR115" s="266"/>
      <c r="CNS115" s="261"/>
      <c r="CNT115" s="265"/>
      <c r="CNU115" s="266"/>
      <c r="CNV115" s="200"/>
      <c r="CNW115" s="266"/>
      <c r="CNX115" s="261"/>
      <c r="CNY115" s="265"/>
      <c r="CNZ115" s="266"/>
      <c r="COA115" s="200"/>
      <c r="COB115" s="266"/>
      <c r="COC115" s="261"/>
      <c r="COD115" s="265"/>
      <c r="COE115" s="266"/>
      <c r="COF115" s="200"/>
      <c r="COG115" s="266"/>
      <c r="COH115" s="261"/>
      <c r="COI115" s="265"/>
      <c r="COJ115" s="266"/>
      <c r="COK115" s="200"/>
      <c r="COL115" s="266"/>
      <c r="COM115" s="261"/>
      <c r="CON115" s="265"/>
      <c r="COO115" s="266"/>
      <c r="COP115" s="200"/>
      <c r="COQ115" s="266"/>
      <c r="COR115" s="261"/>
      <c r="COS115" s="265"/>
      <c r="COT115" s="266"/>
      <c r="COU115" s="200"/>
      <c r="COV115" s="266"/>
      <c r="COW115" s="261"/>
      <c r="COX115" s="265"/>
      <c r="COY115" s="266"/>
      <c r="COZ115" s="200"/>
      <c r="CPA115" s="266"/>
      <c r="CPB115" s="261"/>
      <c r="CPC115" s="265"/>
      <c r="CPD115" s="266"/>
      <c r="CPE115" s="200"/>
      <c r="CPF115" s="266"/>
      <c r="CPG115" s="261"/>
      <c r="CPH115" s="265"/>
      <c r="CPI115" s="266"/>
      <c r="CPJ115" s="200"/>
      <c r="CPK115" s="266"/>
      <c r="CPL115" s="261"/>
      <c r="CPM115" s="265"/>
      <c r="CPN115" s="266"/>
      <c r="CPO115" s="200"/>
      <c r="CPP115" s="266"/>
      <c r="CPQ115" s="261"/>
      <c r="CPR115" s="265"/>
      <c r="CPS115" s="266"/>
      <c r="CPT115" s="200"/>
      <c r="CPU115" s="266"/>
      <c r="CPV115" s="261"/>
      <c r="CPW115" s="265"/>
      <c r="CPX115" s="266"/>
      <c r="CPY115" s="200"/>
      <c r="CPZ115" s="266"/>
      <c r="CQA115" s="261"/>
      <c r="CQB115" s="265"/>
      <c r="CQC115" s="266"/>
      <c r="CQD115" s="200"/>
      <c r="CQE115" s="266"/>
      <c r="CQF115" s="261"/>
      <c r="CQG115" s="265"/>
      <c r="CQH115" s="266"/>
      <c r="CQI115" s="200"/>
      <c r="CQJ115" s="266"/>
      <c r="CQK115" s="261"/>
      <c r="CQL115" s="265"/>
      <c r="CQM115" s="266"/>
      <c r="CQN115" s="200"/>
      <c r="CQO115" s="266"/>
      <c r="CQP115" s="261"/>
      <c r="CQQ115" s="265"/>
      <c r="CQR115" s="266"/>
      <c r="CQS115" s="200"/>
      <c r="CQT115" s="266"/>
      <c r="CQU115" s="261"/>
      <c r="CQV115" s="265"/>
      <c r="CQW115" s="266"/>
      <c r="CQX115" s="200"/>
      <c r="CQY115" s="266"/>
      <c r="CQZ115" s="261"/>
      <c r="CRA115" s="265"/>
      <c r="CRB115" s="266"/>
      <c r="CRC115" s="200"/>
      <c r="CRD115" s="266"/>
      <c r="CRE115" s="261"/>
      <c r="CRF115" s="265"/>
      <c r="CRG115" s="266"/>
      <c r="CRH115" s="200"/>
      <c r="CRI115" s="266"/>
      <c r="CRJ115" s="261"/>
      <c r="CRK115" s="265"/>
      <c r="CRL115" s="266"/>
      <c r="CRM115" s="200"/>
      <c r="CRN115" s="266"/>
      <c r="CRO115" s="261"/>
      <c r="CRP115" s="265"/>
      <c r="CRQ115" s="266"/>
      <c r="CRR115" s="200"/>
      <c r="CRS115" s="266"/>
      <c r="CRT115" s="261"/>
      <c r="CRU115" s="265"/>
      <c r="CRV115" s="266"/>
      <c r="CRW115" s="200"/>
      <c r="CRX115" s="266"/>
      <c r="CRY115" s="261"/>
      <c r="CRZ115" s="265"/>
      <c r="CSA115" s="266"/>
      <c r="CSB115" s="200"/>
      <c r="CSC115" s="266"/>
      <c r="CSD115" s="261"/>
      <c r="CSE115" s="265"/>
      <c r="CSF115" s="266"/>
      <c r="CSG115" s="200"/>
      <c r="CSH115" s="266"/>
      <c r="CSI115" s="261"/>
      <c r="CSJ115" s="265"/>
      <c r="CSK115" s="266"/>
      <c r="CSL115" s="200"/>
      <c r="CSM115" s="266"/>
      <c r="CSN115" s="261"/>
      <c r="CSO115" s="265"/>
      <c r="CSP115" s="266"/>
      <c r="CSQ115" s="200"/>
      <c r="CSR115" s="266"/>
      <c r="CSS115" s="261"/>
      <c r="CST115" s="265"/>
      <c r="CSU115" s="266"/>
      <c r="CSV115" s="200"/>
      <c r="CSW115" s="266"/>
      <c r="CSX115" s="261"/>
      <c r="CSY115" s="265"/>
      <c r="CSZ115" s="266"/>
      <c r="CTA115" s="200"/>
      <c r="CTB115" s="266"/>
      <c r="CTC115" s="261"/>
      <c r="CTD115" s="265"/>
      <c r="CTE115" s="266"/>
      <c r="CTF115" s="200"/>
      <c r="CTG115" s="266"/>
      <c r="CTH115" s="261"/>
      <c r="CTI115" s="265"/>
      <c r="CTJ115" s="266"/>
      <c r="CTK115" s="200"/>
      <c r="CTL115" s="266"/>
      <c r="CTM115" s="261"/>
      <c r="CTN115" s="265"/>
      <c r="CTO115" s="266"/>
      <c r="CTP115" s="200"/>
      <c r="CTQ115" s="266"/>
      <c r="CTR115" s="261"/>
      <c r="CTS115" s="265"/>
      <c r="CTT115" s="266"/>
      <c r="CTU115" s="200"/>
      <c r="CTV115" s="266"/>
      <c r="CTW115" s="261"/>
      <c r="CTX115" s="265"/>
      <c r="CTY115" s="266"/>
      <c r="CTZ115" s="200"/>
      <c r="CUA115" s="266"/>
      <c r="CUB115" s="261"/>
      <c r="CUC115" s="265"/>
      <c r="CUD115" s="266"/>
      <c r="CUE115" s="200"/>
      <c r="CUF115" s="266"/>
      <c r="CUG115" s="261"/>
      <c r="CUH115" s="265"/>
      <c r="CUI115" s="266"/>
      <c r="CUJ115" s="200"/>
      <c r="CUK115" s="266"/>
      <c r="CUL115" s="261"/>
      <c r="CUM115" s="265"/>
      <c r="CUN115" s="266"/>
      <c r="CUO115" s="200"/>
      <c r="CUP115" s="266"/>
      <c r="CUQ115" s="261"/>
      <c r="CUR115" s="265"/>
      <c r="CUS115" s="266"/>
      <c r="CUT115" s="200"/>
      <c r="CUU115" s="266"/>
      <c r="CUV115" s="261"/>
      <c r="CUW115" s="265"/>
      <c r="CUX115" s="266"/>
      <c r="CUY115" s="200"/>
      <c r="CUZ115" s="266"/>
      <c r="CVA115" s="261"/>
      <c r="CVB115" s="265"/>
      <c r="CVC115" s="266"/>
      <c r="CVD115" s="200"/>
      <c r="CVE115" s="266"/>
      <c r="CVF115" s="261"/>
      <c r="CVG115" s="265"/>
      <c r="CVH115" s="266"/>
      <c r="CVI115" s="200"/>
      <c r="CVJ115" s="266"/>
      <c r="CVK115" s="261"/>
      <c r="CVL115" s="265"/>
      <c r="CVM115" s="266"/>
      <c r="CVN115" s="200"/>
      <c r="CVO115" s="266"/>
      <c r="CVP115" s="261"/>
      <c r="CVQ115" s="265"/>
      <c r="CVR115" s="266"/>
      <c r="CVS115" s="200"/>
      <c r="CVT115" s="266"/>
      <c r="CVU115" s="261"/>
      <c r="CVV115" s="265"/>
      <c r="CVW115" s="266"/>
      <c r="CVX115" s="200"/>
      <c r="CVY115" s="266"/>
      <c r="CVZ115" s="261"/>
      <c r="CWA115" s="265"/>
      <c r="CWB115" s="266"/>
      <c r="CWC115" s="200"/>
      <c r="CWD115" s="266"/>
      <c r="CWE115" s="261"/>
      <c r="CWF115" s="265"/>
      <c r="CWG115" s="266"/>
      <c r="CWH115" s="200"/>
      <c r="CWI115" s="266"/>
      <c r="CWJ115" s="261"/>
      <c r="CWK115" s="265"/>
      <c r="CWL115" s="266"/>
      <c r="CWM115" s="200"/>
      <c r="CWN115" s="266"/>
      <c r="CWO115" s="261"/>
      <c r="CWP115" s="265"/>
      <c r="CWQ115" s="266"/>
      <c r="CWR115" s="200"/>
      <c r="CWS115" s="266"/>
      <c r="CWT115" s="261"/>
      <c r="CWU115" s="265"/>
      <c r="CWV115" s="266"/>
      <c r="CWW115" s="200"/>
      <c r="CWX115" s="266"/>
      <c r="CWY115" s="261"/>
      <c r="CWZ115" s="265"/>
      <c r="CXA115" s="266"/>
      <c r="CXB115" s="200"/>
      <c r="CXC115" s="266"/>
      <c r="CXD115" s="261"/>
      <c r="CXE115" s="265"/>
      <c r="CXF115" s="266"/>
      <c r="CXG115" s="200"/>
      <c r="CXH115" s="266"/>
      <c r="CXI115" s="261"/>
      <c r="CXJ115" s="265"/>
      <c r="CXK115" s="266"/>
      <c r="CXL115" s="200"/>
      <c r="CXM115" s="266"/>
      <c r="CXN115" s="261"/>
      <c r="CXO115" s="265"/>
      <c r="CXP115" s="266"/>
      <c r="CXQ115" s="200"/>
      <c r="CXR115" s="266"/>
      <c r="CXS115" s="261"/>
      <c r="CXT115" s="265"/>
      <c r="CXU115" s="266"/>
      <c r="CXV115" s="200"/>
      <c r="CXW115" s="266"/>
      <c r="CXX115" s="261"/>
      <c r="CXY115" s="265"/>
      <c r="CXZ115" s="266"/>
      <c r="CYA115" s="200"/>
      <c r="CYB115" s="266"/>
      <c r="CYC115" s="261"/>
      <c r="CYD115" s="265"/>
      <c r="CYE115" s="266"/>
      <c r="CYF115" s="200"/>
      <c r="CYG115" s="266"/>
      <c r="CYH115" s="261"/>
      <c r="CYI115" s="265"/>
      <c r="CYJ115" s="266"/>
      <c r="CYK115" s="200"/>
      <c r="CYL115" s="266"/>
      <c r="CYM115" s="261"/>
      <c r="CYN115" s="265"/>
      <c r="CYO115" s="266"/>
      <c r="CYP115" s="200"/>
      <c r="CYQ115" s="266"/>
      <c r="CYR115" s="261"/>
      <c r="CYS115" s="265"/>
      <c r="CYT115" s="266"/>
      <c r="CYU115" s="200"/>
      <c r="CYV115" s="266"/>
      <c r="CYW115" s="261"/>
      <c r="CYX115" s="265"/>
      <c r="CYY115" s="266"/>
      <c r="CYZ115" s="200"/>
      <c r="CZA115" s="266"/>
      <c r="CZB115" s="261"/>
      <c r="CZC115" s="265"/>
      <c r="CZD115" s="266"/>
      <c r="CZE115" s="200"/>
      <c r="CZF115" s="266"/>
      <c r="CZG115" s="261"/>
      <c r="CZH115" s="265"/>
      <c r="CZI115" s="266"/>
      <c r="CZJ115" s="200"/>
      <c r="CZK115" s="266"/>
      <c r="CZL115" s="261"/>
      <c r="CZM115" s="265"/>
      <c r="CZN115" s="266"/>
      <c r="CZO115" s="200"/>
      <c r="CZP115" s="266"/>
      <c r="CZQ115" s="261"/>
      <c r="CZR115" s="265"/>
      <c r="CZS115" s="266"/>
      <c r="CZT115" s="200"/>
      <c r="CZU115" s="266"/>
      <c r="CZV115" s="261"/>
      <c r="CZW115" s="265"/>
      <c r="CZX115" s="266"/>
      <c r="CZY115" s="200"/>
      <c r="CZZ115" s="266"/>
      <c r="DAA115" s="261"/>
      <c r="DAB115" s="265"/>
      <c r="DAC115" s="266"/>
      <c r="DAD115" s="200"/>
      <c r="DAE115" s="266"/>
      <c r="DAF115" s="261"/>
      <c r="DAG115" s="265"/>
      <c r="DAH115" s="266"/>
      <c r="DAI115" s="200"/>
      <c r="DAJ115" s="266"/>
      <c r="DAK115" s="261"/>
      <c r="DAL115" s="265"/>
      <c r="DAM115" s="266"/>
      <c r="DAN115" s="200"/>
      <c r="DAO115" s="266"/>
      <c r="DAP115" s="261"/>
      <c r="DAQ115" s="265"/>
      <c r="DAR115" s="266"/>
      <c r="DAS115" s="200"/>
      <c r="DAT115" s="266"/>
      <c r="DAU115" s="261"/>
      <c r="DAV115" s="265"/>
      <c r="DAW115" s="266"/>
      <c r="DAX115" s="200"/>
      <c r="DAY115" s="266"/>
      <c r="DAZ115" s="261"/>
      <c r="DBA115" s="265"/>
      <c r="DBB115" s="266"/>
      <c r="DBC115" s="200"/>
      <c r="DBD115" s="266"/>
      <c r="DBE115" s="261"/>
      <c r="DBF115" s="265"/>
      <c r="DBG115" s="266"/>
      <c r="DBH115" s="200"/>
      <c r="DBI115" s="266"/>
      <c r="DBJ115" s="261"/>
      <c r="DBK115" s="265"/>
      <c r="DBL115" s="266"/>
      <c r="DBM115" s="200"/>
      <c r="DBN115" s="266"/>
      <c r="DBO115" s="261"/>
      <c r="DBP115" s="265"/>
      <c r="DBQ115" s="266"/>
      <c r="DBR115" s="200"/>
      <c r="DBS115" s="266"/>
      <c r="DBT115" s="261"/>
      <c r="DBU115" s="265"/>
      <c r="DBV115" s="266"/>
      <c r="DBW115" s="200"/>
      <c r="DBX115" s="266"/>
      <c r="DBY115" s="261"/>
      <c r="DBZ115" s="265"/>
      <c r="DCA115" s="266"/>
      <c r="DCB115" s="200"/>
      <c r="DCC115" s="266"/>
      <c r="DCD115" s="261"/>
      <c r="DCE115" s="265"/>
      <c r="DCF115" s="266"/>
      <c r="DCG115" s="200"/>
      <c r="DCH115" s="266"/>
      <c r="DCI115" s="261"/>
      <c r="DCJ115" s="265"/>
      <c r="DCK115" s="266"/>
      <c r="DCL115" s="200"/>
      <c r="DCM115" s="266"/>
      <c r="DCN115" s="261"/>
      <c r="DCO115" s="265"/>
      <c r="DCP115" s="266"/>
      <c r="DCQ115" s="200"/>
      <c r="DCR115" s="266"/>
      <c r="DCS115" s="261"/>
      <c r="DCT115" s="265"/>
      <c r="DCU115" s="266"/>
      <c r="DCV115" s="200"/>
      <c r="DCW115" s="266"/>
      <c r="DCX115" s="261"/>
      <c r="DCY115" s="265"/>
      <c r="DCZ115" s="266"/>
      <c r="DDA115" s="200"/>
      <c r="DDB115" s="266"/>
      <c r="DDC115" s="261"/>
      <c r="DDD115" s="265"/>
      <c r="DDE115" s="266"/>
      <c r="DDF115" s="200"/>
      <c r="DDG115" s="266"/>
      <c r="DDH115" s="261"/>
      <c r="DDI115" s="265"/>
      <c r="DDJ115" s="266"/>
      <c r="DDK115" s="200"/>
      <c r="DDL115" s="266"/>
      <c r="DDM115" s="261"/>
      <c r="DDN115" s="265"/>
      <c r="DDO115" s="266"/>
      <c r="DDP115" s="200"/>
      <c r="DDQ115" s="266"/>
      <c r="DDR115" s="261"/>
      <c r="DDS115" s="265"/>
      <c r="DDT115" s="266"/>
      <c r="DDU115" s="200"/>
      <c r="DDV115" s="266"/>
      <c r="DDW115" s="261"/>
      <c r="DDX115" s="265"/>
      <c r="DDY115" s="266"/>
      <c r="DDZ115" s="200"/>
      <c r="DEA115" s="266"/>
      <c r="DEB115" s="261"/>
      <c r="DEC115" s="265"/>
      <c r="DED115" s="266"/>
      <c r="DEE115" s="200"/>
      <c r="DEF115" s="266"/>
      <c r="DEG115" s="261"/>
      <c r="DEH115" s="265"/>
      <c r="DEI115" s="266"/>
      <c r="DEJ115" s="200"/>
      <c r="DEK115" s="266"/>
      <c r="DEL115" s="261"/>
      <c r="DEM115" s="265"/>
      <c r="DEN115" s="266"/>
      <c r="DEO115" s="200"/>
      <c r="DEP115" s="266"/>
      <c r="DEQ115" s="261"/>
      <c r="DER115" s="265"/>
      <c r="DES115" s="266"/>
      <c r="DET115" s="200"/>
      <c r="DEU115" s="266"/>
      <c r="DEV115" s="261"/>
      <c r="DEW115" s="265"/>
      <c r="DEX115" s="266"/>
      <c r="DEY115" s="200"/>
      <c r="DEZ115" s="266"/>
      <c r="DFA115" s="261"/>
      <c r="DFB115" s="265"/>
      <c r="DFC115" s="266"/>
      <c r="DFD115" s="200"/>
      <c r="DFE115" s="266"/>
      <c r="DFF115" s="261"/>
      <c r="DFG115" s="265"/>
      <c r="DFH115" s="266"/>
      <c r="DFI115" s="200"/>
      <c r="DFJ115" s="266"/>
      <c r="DFK115" s="261"/>
      <c r="DFL115" s="265"/>
      <c r="DFM115" s="266"/>
      <c r="DFN115" s="200"/>
      <c r="DFO115" s="266"/>
      <c r="DFP115" s="261"/>
      <c r="DFQ115" s="265"/>
      <c r="DFR115" s="266"/>
      <c r="DFS115" s="200"/>
      <c r="DFT115" s="266"/>
      <c r="DFU115" s="261"/>
      <c r="DFV115" s="265"/>
      <c r="DFW115" s="266"/>
      <c r="DFX115" s="200"/>
      <c r="DFY115" s="266"/>
      <c r="DFZ115" s="261"/>
      <c r="DGA115" s="265"/>
      <c r="DGB115" s="266"/>
      <c r="DGC115" s="200"/>
      <c r="DGD115" s="266"/>
      <c r="DGE115" s="261"/>
      <c r="DGF115" s="265"/>
      <c r="DGG115" s="266"/>
      <c r="DGH115" s="200"/>
      <c r="DGI115" s="266"/>
      <c r="DGJ115" s="261"/>
      <c r="DGK115" s="265"/>
      <c r="DGL115" s="266"/>
      <c r="DGM115" s="200"/>
      <c r="DGN115" s="266"/>
      <c r="DGO115" s="261"/>
      <c r="DGP115" s="265"/>
      <c r="DGQ115" s="266"/>
      <c r="DGR115" s="200"/>
      <c r="DGS115" s="266"/>
      <c r="DGT115" s="261"/>
      <c r="DGU115" s="265"/>
      <c r="DGV115" s="266"/>
      <c r="DGW115" s="200"/>
      <c r="DGX115" s="266"/>
      <c r="DGY115" s="261"/>
      <c r="DGZ115" s="265"/>
      <c r="DHA115" s="266"/>
      <c r="DHB115" s="200"/>
      <c r="DHC115" s="266"/>
      <c r="DHD115" s="261"/>
      <c r="DHE115" s="265"/>
      <c r="DHF115" s="266"/>
      <c r="DHG115" s="200"/>
      <c r="DHH115" s="266"/>
      <c r="DHI115" s="261"/>
      <c r="DHJ115" s="265"/>
      <c r="DHK115" s="266"/>
      <c r="DHL115" s="200"/>
      <c r="DHM115" s="266"/>
      <c r="DHN115" s="261"/>
      <c r="DHO115" s="265"/>
      <c r="DHP115" s="266"/>
      <c r="DHQ115" s="200"/>
      <c r="DHR115" s="266"/>
      <c r="DHS115" s="261"/>
      <c r="DHT115" s="265"/>
      <c r="DHU115" s="266"/>
      <c r="DHV115" s="200"/>
      <c r="DHW115" s="266"/>
      <c r="DHX115" s="261"/>
      <c r="DHY115" s="265"/>
      <c r="DHZ115" s="266"/>
      <c r="DIA115" s="200"/>
      <c r="DIB115" s="266"/>
      <c r="DIC115" s="261"/>
      <c r="DID115" s="265"/>
      <c r="DIE115" s="266"/>
      <c r="DIF115" s="200"/>
      <c r="DIG115" s="266"/>
      <c r="DIH115" s="261"/>
      <c r="DII115" s="265"/>
      <c r="DIJ115" s="266"/>
      <c r="DIK115" s="200"/>
      <c r="DIL115" s="266"/>
      <c r="DIM115" s="261"/>
      <c r="DIN115" s="265"/>
      <c r="DIO115" s="266"/>
      <c r="DIP115" s="200"/>
      <c r="DIQ115" s="266"/>
      <c r="DIR115" s="261"/>
      <c r="DIS115" s="265"/>
      <c r="DIT115" s="266"/>
      <c r="DIU115" s="200"/>
      <c r="DIV115" s="266"/>
      <c r="DIW115" s="261"/>
      <c r="DIX115" s="265"/>
      <c r="DIY115" s="266"/>
      <c r="DIZ115" s="200"/>
      <c r="DJA115" s="266"/>
      <c r="DJB115" s="261"/>
      <c r="DJC115" s="265"/>
      <c r="DJD115" s="266"/>
      <c r="DJE115" s="200"/>
      <c r="DJF115" s="266"/>
      <c r="DJG115" s="261"/>
      <c r="DJH115" s="265"/>
      <c r="DJI115" s="266"/>
      <c r="DJJ115" s="200"/>
      <c r="DJK115" s="266"/>
      <c r="DJL115" s="261"/>
      <c r="DJM115" s="265"/>
      <c r="DJN115" s="266"/>
      <c r="DJO115" s="200"/>
      <c r="DJP115" s="266"/>
      <c r="DJQ115" s="261"/>
      <c r="DJR115" s="265"/>
      <c r="DJS115" s="266"/>
      <c r="DJT115" s="200"/>
      <c r="DJU115" s="266"/>
      <c r="DJV115" s="261"/>
      <c r="DJW115" s="265"/>
      <c r="DJX115" s="266"/>
      <c r="DJY115" s="200"/>
      <c r="DJZ115" s="266"/>
      <c r="DKA115" s="261"/>
      <c r="DKB115" s="265"/>
      <c r="DKC115" s="266"/>
      <c r="DKD115" s="200"/>
      <c r="DKE115" s="266"/>
      <c r="DKF115" s="261"/>
      <c r="DKG115" s="265"/>
      <c r="DKH115" s="266"/>
      <c r="DKI115" s="200"/>
      <c r="DKJ115" s="266"/>
      <c r="DKK115" s="261"/>
      <c r="DKL115" s="265"/>
      <c r="DKM115" s="266"/>
      <c r="DKN115" s="200"/>
      <c r="DKO115" s="266"/>
      <c r="DKP115" s="261"/>
      <c r="DKQ115" s="265"/>
      <c r="DKR115" s="266"/>
      <c r="DKS115" s="200"/>
      <c r="DKT115" s="266"/>
      <c r="DKU115" s="261"/>
      <c r="DKV115" s="265"/>
      <c r="DKW115" s="266"/>
      <c r="DKX115" s="200"/>
      <c r="DKY115" s="266"/>
      <c r="DKZ115" s="261"/>
      <c r="DLA115" s="265"/>
      <c r="DLB115" s="266"/>
      <c r="DLC115" s="200"/>
      <c r="DLD115" s="266"/>
      <c r="DLE115" s="261"/>
      <c r="DLF115" s="265"/>
      <c r="DLG115" s="266"/>
      <c r="DLH115" s="200"/>
      <c r="DLI115" s="266"/>
      <c r="DLJ115" s="261"/>
      <c r="DLK115" s="265"/>
      <c r="DLL115" s="266"/>
      <c r="DLM115" s="200"/>
      <c r="DLN115" s="266"/>
      <c r="DLO115" s="261"/>
      <c r="DLP115" s="265"/>
      <c r="DLQ115" s="266"/>
      <c r="DLR115" s="200"/>
      <c r="DLS115" s="266"/>
      <c r="DLT115" s="261"/>
      <c r="DLU115" s="265"/>
      <c r="DLV115" s="266"/>
      <c r="DLW115" s="200"/>
      <c r="DLX115" s="266"/>
      <c r="DLY115" s="261"/>
      <c r="DLZ115" s="265"/>
      <c r="DMA115" s="266"/>
      <c r="DMB115" s="200"/>
      <c r="DMC115" s="266"/>
      <c r="DMD115" s="261"/>
      <c r="DME115" s="265"/>
      <c r="DMF115" s="266"/>
      <c r="DMG115" s="200"/>
      <c r="DMH115" s="266"/>
      <c r="DMI115" s="261"/>
      <c r="DMJ115" s="265"/>
      <c r="DMK115" s="266"/>
      <c r="DML115" s="200"/>
      <c r="DMM115" s="266"/>
      <c r="DMN115" s="261"/>
      <c r="DMO115" s="265"/>
      <c r="DMP115" s="266"/>
      <c r="DMQ115" s="200"/>
      <c r="DMR115" s="266"/>
      <c r="DMS115" s="261"/>
      <c r="DMT115" s="265"/>
      <c r="DMU115" s="266"/>
      <c r="DMV115" s="200"/>
      <c r="DMW115" s="266"/>
      <c r="DMX115" s="261"/>
      <c r="DMY115" s="265"/>
      <c r="DMZ115" s="266"/>
      <c r="DNA115" s="200"/>
      <c r="DNB115" s="266"/>
      <c r="DNC115" s="261"/>
      <c r="DND115" s="265"/>
      <c r="DNE115" s="266"/>
      <c r="DNF115" s="200"/>
      <c r="DNG115" s="266"/>
      <c r="DNH115" s="261"/>
      <c r="DNI115" s="265"/>
      <c r="DNJ115" s="266"/>
      <c r="DNK115" s="200"/>
      <c r="DNL115" s="266"/>
      <c r="DNM115" s="261"/>
      <c r="DNN115" s="265"/>
      <c r="DNO115" s="266"/>
      <c r="DNP115" s="200"/>
      <c r="DNQ115" s="266"/>
      <c r="DNR115" s="261"/>
      <c r="DNS115" s="265"/>
      <c r="DNT115" s="266"/>
      <c r="DNU115" s="200"/>
      <c r="DNV115" s="266"/>
      <c r="DNW115" s="261"/>
      <c r="DNX115" s="265"/>
      <c r="DNY115" s="266"/>
      <c r="DNZ115" s="200"/>
      <c r="DOA115" s="266"/>
      <c r="DOB115" s="261"/>
      <c r="DOC115" s="265"/>
      <c r="DOD115" s="266"/>
      <c r="DOE115" s="200"/>
      <c r="DOF115" s="266"/>
      <c r="DOG115" s="261"/>
      <c r="DOH115" s="265"/>
      <c r="DOI115" s="266"/>
      <c r="DOJ115" s="200"/>
      <c r="DOK115" s="266"/>
      <c r="DOL115" s="261"/>
      <c r="DOM115" s="265"/>
      <c r="DON115" s="266"/>
      <c r="DOO115" s="200"/>
      <c r="DOP115" s="266"/>
      <c r="DOQ115" s="261"/>
      <c r="DOR115" s="265"/>
      <c r="DOS115" s="266"/>
      <c r="DOT115" s="200"/>
      <c r="DOU115" s="266"/>
      <c r="DOV115" s="261"/>
      <c r="DOW115" s="265"/>
      <c r="DOX115" s="266"/>
      <c r="DOY115" s="200"/>
      <c r="DOZ115" s="266"/>
      <c r="DPA115" s="261"/>
      <c r="DPB115" s="265"/>
      <c r="DPC115" s="266"/>
      <c r="DPD115" s="200"/>
      <c r="DPE115" s="266"/>
      <c r="DPF115" s="261"/>
      <c r="DPG115" s="265"/>
      <c r="DPH115" s="266"/>
      <c r="DPI115" s="200"/>
      <c r="DPJ115" s="266"/>
      <c r="DPK115" s="261"/>
      <c r="DPL115" s="265"/>
      <c r="DPM115" s="266"/>
      <c r="DPN115" s="200"/>
      <c r="DPO115" s="266"/>
      <c r="DPP115" s="261"/>
      <c r="DPQ115" s="265"/>
      <c r="DPR115" s="266"/>
      <c r="DPS115" s="200"/>
      <c r="DPT115" s="266"/>
      <c r="DPU115" s="261"/>
      <c r="DPV115" s="265"/>
      <c r="DPW115" s="266"/>
      <c r="DPX115" s="200"/>
      <c r="DPY115" s="266"/>
      <c r="DPZ115" s="261"/>
      <c r="DQA115" s="265"/>
      <c r="DQB115" s="266"/>
      <c r="DQC115" s="200"/>
      <c r="DQD115" s="266"/>
      <c r="DQE115" s="261"/>
      <c r="DQF115" s="265"/>
      <c r="DQG115" s="266"/>
      <c r="DQH115" s="200"/>
      <c r="DQI115" s="266"/>
      <c r="DQJ115" s="261"/>
      <c r="DQK115" s="265"/>
      <c r="DQL115" s="266"/>
      <c r="DQM115" s="200"/>
      <c r="DQN115" s="266"/>
      <c r="DQO115" s="261"/>
      <c r="DQP115" s="265"/>
      <c r="DQQ115" s="266"/>
      <c r="DQR115" s="200"/>
      <c r="DQS115" s="266"/>
      <c r="DQT115" s="261"/>
      <c r="DQU115" s="265"/>
      <c r="DQV115" s="266"/>
      <c r="DQW115" s="200"/>
      <c r="DQX115" s="266"/>
      <c r="DQY115" s="261"/>
      <c r="DQZ115" s="265"/>
      <c r="DRA115" s="266"/>
      <c r="DRB115" s="200"/>
      <c r="DRC115" s="266"/>
      <c r="DRD115" s="261"/>
      <c r="DRE115" s="265"/>
      <c r="DRF115" s="266"/>
      <c r="DRG115" s="200"/>
      <c r="DRH115" s="266"/>
      <c r="DRI115" s="261"/>
      <c r="DRJ115" s="265"/>
      <c r="DRK115" s="266"/>
      <c r="DRL115" s="200"/>
      <c r="DRM115" s="266"/>
      <c r="DRN115" s="261"/>
      <c r="DRO115" s="265"/>
      <c r="DRP115" s="266"/>
      <c r="DRQ115" s="200"/>
      <c r="DRR115" s="266"/>
      <c r="DRS115" s="261"/>
      <c r="DRT115" s="265"/>
      <c r="DRU115" s="266"/>
      <c r="DRV115" s="200"/>
      <c r="DRW115" s="266"/>
      <c r="DRX115" s="261"/>
      <c r="DRY115" s="265"/>
      <c r="DRZ115" s="266"/>
      <c r="DSA115" s="200"/>
      <c r="DSB115" s="266"/>
      <c r="DSC115" s="261"/>
      <c r="DSD115" s="265"/>
      <c r="DSE115" s="266"/>
      <c r="DSF115" s="200"/>
      <c r="DSG115" s="266"/>
      <c r="DSH115" s="261"/>
      <c r="DSI115" s="265"/>
      <c r="DSJ115" s="266"/>
      <c r="DSK115" s="200"/>
      <c r="DSL115" s="266"/>
      <c r="DSM115" s="261"/>
      <c r="DSN115" s="265"/>
      <c r="DSO115" s="266"/>
      <c r="DSP115" s="200"/>
      <c r="DSQ115" s="266"/>
      <c r="DSR115" s="261"/>
      <c r="DSS115" s="265"/>
      <c r="DST115" s="266"/>
      <c r="DSU115" s="200"/>
      <c r="DSV115" s="266"/>
      <c r="DSW115" s="261"/>
      <c r="DSX115" s="265"/>
      <c r="DSY115" s="266"/>
      <c r="DSZ115" s="200"/>
      <c r="DTA115" s="266"/>
      <c r="DTB115" s="261"/>
      <c r="DTC115" s="265"/>
      <c r="DTD115" s="266"/>
      <c r="DTE115" s="200"/>
      <c r="DTF115" s="266"/>
      <c r="DTG115" s="261"/>
      <c r="DTH115" s="265"/>
      <c r="DTI115" s="266"/>
      <c r="DTJ115" s="200"/>
      <c r="DTK115" s="266"/>
      <c r="DTL115" s="261"/>
      <c r="DTM115" s="265"/>
      <c r="DTN115" s="266"/>
      <c r="DTO115" s="200"/>
      <c r="DTP115" s="266"/>
      <c r="DTQ115" s="261"/>
      <c r="DTR115" s="265"/>
      <c r="DTS115" s="266"/>
      <c r="DTT115" s="200"/>
      <c r="DTU115" s="266"/>
      <c r="DTV115" s="261"/>
      <c r="DTW115" s="265"/>
      <c r="DTX115" s="266"/>
      <c r="DTY115" s="200"/>
      <c r="DTZ115" s="266"/>
      <c r="DUA115" s="261"/>
      <c r="DUB115" s="265"/>
      <c r="DUC115" s="266"/>
      <c r="DUD115" s="200"/>
      <c r="DUE115" s="266"/>
      <c r="DUF115" s="261"/>
      <c r="DUG115" s="265"/>
      <c r="DUH115" s="266"/>
      <c r="DUI115" s="200"/>
      <c r="DUJ115" s="266"/>
      <c r="DUK115" s="261"/>
      <c r="DUL115" s="265"/>
      <c r="DUM115" s="266"/>
      <c r="DUN115" s="200"/>
      <c r="DUO115" s="266"/>
      <c r="DUP115" s="261"/>
      <c r="DUQ115" s="265"/>
      <c r="DUR115" s="266"/>
      <c r="DUS115" s="200"/>
      <c r="DUT115" s="266"/>
      <c r="DUU115" s="261"/>
      <c r="DUV115" s="265"/>
      <c r="DUW115" s="266"/>
      <c r="DUX115" s="200"/>
      <c r="DUY115" s="266"/>
      <c r="DUZ115" s="261"/>
      <c r="DVA115" s="265"/>
      <c r="DVB115" s="266"/>
      <c r="DVC115" s="200"/>
      <c r="DVD115" s="266"/>
      <c r="DVE115" s="261"/>
      <c r="DVF115" s="265"/>
      <c r="DVG115" s="266"/>
      <c r="DVH115" s="200"/>
      <c r="DVI115" s="266"/>
      <c r="DVJ115" s="261"/>
      <c r="DVK115" s="265"/>
      <c r="DVL115" s="266"/>
      <c r="DVM115" s="200"/>
      <c r="DVN115" s="266"/>
      <c r="DVO115" s="261"/>
      <c r="DVP115" s="265"/>
      <c r="DVQ115" s="266"/>
      <c r="DVR115" s="200"/>
      <c r="DVS115" s="266"/>
      <c r="DVT115" s="261"/>
      <c r="DVU115" s="265"/>
      <c r="DVV115" s="266"/>
      <c r="DVW115" s="200"/>
      <c r="DVX115" s="266"/>
      <c r="DVY115" s="261"/>
      <c r="DVZ115" s="265"/>
      <c r="DWA115" s="266"/>
      <c r="DWB115" s="200"/>
      <c r="DWC115" s="266"/>
      <c r="DWD115" s="261"/>
      <c r="DWE115" s="265"/>
      <c r="DWF115" s="266"/>
      <c r="DWG115" s="200"/>
      <c r="DWH115" s="266"/>
      <c r="DWI115" s="261"/>
      <c r="DWJ115" s="265"/>
      <c r="DWK115" s="266"/>
      <c r="DWL115" s="200"/>
      <c r="DWM115" s="266"/>
      <c r="DWN115" s="261"/>
      <c r="DWO115" s="265"/>
      <c r="DWP115" s="266"/>
      <c r="DWQ115" s="200"/>
      <c r="DWR115" s="266"/>
      <c r="DWS115" s="261"/>
      <c r="DWT115" s="265"/>
      <c r="DWU115" s="266"/>
      <c r="DWV115" s="200"/>
      <c r="DWW115" s="266"/>
      <c r="DWX115" s="261"/>
      <c r="DWY115" s="265"/>
      <c r="DWZ115" s="266"/>
      <c r="DXA115" s="200"/>
      <c r="DXB115" s="266"/>
      <c r="DXC115" s="261"/>
      <c r="DXD115" s="265"/>
      <c r="DXE115" s="266"/>
      <c r="DXF115" s="200"/>
      <c r="DXG115" s="266"/>
      <c r="DXH115" s="261"/>
      <c r="DXI115" s="265"/>
      <c r="DXJ115" s="266"/>
      <c r="DXK115" s="200"/>
      <c r="DXL115" s="266"/>
      <c r="DXM115" s="261"/>
      <c r="DXN115" s="265"/>
      <c r="DXO115" s="266"/>
      <c r="DXP115" s="200"/>
      <c r="DXQ115" s="266"/>
      <c r="DXR115" s="261"/>
      <c r="DXS115" s="265"/>
      <c r="DXT115" s="266"/>
      <c r="DXU115" s="200"/>
      <c r="DXV115" s="266"/>
      <c r="DXW115" s="261"/>
      <c r="DXX115" s="265"/>
      <c r="DXY115" s="266"/>
      <c r="DXZ115" s="200"/>
      <c r="DYA115" s="266"/>
      <c r="DYB115" s="261"/>
      <c r="DYC115" s="265"/>
      <c r="DYD115" s="266"/>
      <c r="DYE115" s="200"/>
      <c r="DYF115" s="266"/>
      <c r="DYG115" s="261"/>
      <c r="DYH115" s="265"/>
      <c r="DYI115" s="266"/>
      <c r="DYJ115" s="200"/>
      <c r="DYK115" s="266"/>
      <c r="DYL115" s="261"/>
      <c r="DYM115" s="265"/>
      <c r="DYN115" s="266"/>
      <c r="DYO115" s="200"/>
      <c r="DYP115" s="266"/>
      <c r="DYQ115" s="261"/>
      <c r="DYR115" s="265"/>
      <c r="DYS115" s="266"/>
      <c r="DYT115" s="200"/>
      <c r="DYU115" s="266"/>
      <c r="DYV115" s="261"/>
      <c r="DYW115" s="265"/>
      <c r="DYX115" s="266"/>
      <c r="DYY115" s="200"/>
      <c r="DYZ115" s="266"/>
      <c r="DZA115" s="261"/>
      <c r="DZB115" s="265"/>
      <c r="DZC115" s="266"/>
      <c r="DZD115" s="200"/>
      <c r="DZE115" s="266"/>
      <c r="DZF115" s="261"/>
      <c r="DZG115" s="265"/>
      <c r="DZH115" s="266"/>
      <c r="DZI115" s="200"/>
      <c r="DZJ115" s="266"/>
      <c r="DZK115" s="261"/>
      <c r="DZL115" s="265"/>
      <c r="DZM115" s="266"/>
      <c r="DZN115" s="200"/>
      <c r="DZO115" s="266"/>
      <c r="DZP115" s="261"/>
      <c r="DZQ115" s="265"/>
      <c r="DZR115" s="266"/>
      <c r="DZS115" s="200"/>
      <c r="DZT115" s="266"/>
      <c r="DZU115" s="261"/>
      <c r="DZV115" s="265"/>
      <c r="DZW115" s="266"/>
      <c r="DZX115" s="200"/>
      <c r="DZY115" s="266"/>
      <c r="DZZ115" s="261"/>
      <c r="EAA115" s="265"/>
      <c r="EAB115" s="266"/>
      <c r="EAC115" s="200"/>
      <c r="EAD115" s="266"/>
      <c r="EAE115" s="261"/>
      <c r="EAF115" s="265"/>
      <c r="EAG115" s="266"/>
      <c r="EAH115" s="200"/>
      <c r="EAI115" s="266"/>
      <c r="EAJ115" s="261"/>
      <c r="EAK115" s="265"/>
      <c r="EAL115" s="266"/>
      <c r="EAM115" s="200"/>
      <c r="EAN115" s="266"/>
      <c r="EAO115" s="261"/>
      <c r="EAP115" s="265"/>
      <c r="EAQ115" s="266"/>
      <c r="EAR115" s="200"/>
      <c r="EAS115" s="266"/>
      <c r="EAT115" s="261"/>
      <c r="EAU115" s="265"/>
      <c r="EAV115" s="266"/>
      <c r="EAW115" s="200"/>
      <c r="EAX115" s="266"/>
      <c r="EAY115" s="261"/>
      <c r="EAZ115" s="265"/>
      <c r="EBA115" s="266"/>
      <c r="EBB115" s="200"/>
      <c r="EBC115" s="266"/>
      <c r="EBD115" s="261"/>
      <c r="EBE115" s="265"/>
      <c r="EBF115" s="266"/>
      <c r="EBG115" s="200"/>
      <c r="EBH115" s="266"/>
      <c r="EBI115" s="261"/>
      <c r="EBJ115" s="265"/>
      <c r="EBK115" s="266"/>
      <c r="EBL115" s="200"/>
      <c r="EBM115" s="266"/>
      <c r="EBN115" s="261"/>
      <c r="EBO115" s="265"/>
      <c r="EBP115" s="266"/>
      <c r="EBQ115" s="200"/>
      <c r="EBR115" s="266"/>
      <c r="EBS115" s="261"/>
      <c r="EBT115" s="265"/>
      <c r="EBU115" s="266"/>
      <c r="EBV115" s="200"/>
      <c r="EBW115" s="266"/>
      <c r="EBX115" s="261"/>
      <c r="EBY115" s="265"/>
      <c r="EBZ115" s="266"/>
      <c r="ECA115" s="200"/>
      <c r="ECB115" s="266"/>
      <c r="ECC115" s="261"/>
      <c r="ECD115" s="265"/>
      <c r="ECE115" s="266"/>
      <c r="ECF115" s="200"/>
      <c r="ECG115" s="266"/>
      <c r="ECH115" s="261"/>
      <c r="ECI115" s="265"/>
      <c r="ECJ115" s="266"/>
      <c r="ECK115" s="200"/>
      <c r="ECL115" s="266"/>
      <c r="ECM115" s="261"/>
      <c r="ECN115" s="265"/>
      <c r="ECO115" s="266"/>
      <c r="ECP115" s="200"/>
      <c r="ECQ115" s="266"/>
      <c r="ECR115" s="261"/>
      <c r="ECS115" s="265"/>
      <c r="ECT115" s="266"/>
      <c r="ECU115" s="200"/>
      <c r="ECV115" s="266"/>
      <c r="ECW115" s="261"/>
      <c r="ECX115" s="265"/>
      <c r="ECY115" s="266"/>
      <c r="ECZ115" s="200"/>
      <c r="EDA115" s="266"/>
      <c r="EDB115" s="261"/>
      <c r="EDC115" s="265"/>
      <c r="EDD115" s="266"/>
      <c r="EDE115" s="200"/>
      <c r="EDF115" s="266"/>
      <c r="EDG115" s="261"/>
      <c r="EDH115" s="265"/>
      <c r="EDI115" s="266"/>
      <c r="EDJ115" s="200"/>
      <c r="EDK115" s="266"/>
      <c r="EDL115" s="261"/>
      <c r="EDM115" s="265"/>
      <c r="EDN115" s="266"/>
      <c r="EDO115" s="200"/>
      <c r="EDP115" s="266"/>
      <c r="EDQ115" s="261"/>
      <c r="EDR115" s="265"/>
      <c r="EDS115" s="266"/>
      <c r="EDT115" s="200"/>
      <c r="EDU115" s="266"/>
      <c r="EDV115" s="261"/>
      <c r="EDW115" s="265"/>
      <c r="EDX115" s="266"/>
      <c r="EDY115" s="200"/>
      <c r="EDZ115" s="266"/>
      <c r="EEA115" s="261"/>
      <c r="EEB115" s="265"/>
      <c r="EEC115" s="266"/>
      <c r="EED115" s="200"/>
      <c r="EEE115" s="266"/>
      <c r="EEF115" s="261"/>
      <c r="EEG115" s="265"/>
      <c r="EEH115" s="266"/>
      <c r="EEI115" s="200"/>
      <c r="EEJ115" s="266"/>
      <c r="EEK115" s="261"/>
      <c r="EEL115" s="265"/>
      <c r="EEM115" s="266"/>
      <c r="EEN115" s="200"/>
      <c r="EEO115" s="266"/>
      <c r="EEP115" s="261"/>
      <c r="EEQ115" s="265"/>
      <c r="EER115" s="266"/>
      <c r="EES115" s="200"/>
      <c r="EET115" s="266"/>
      <c r="EEU115" s="261"/>
      <c r="EEV115" s="265"/>
      <c r="EEW115" s="266"/>
      <c r="EEX115" s="200"/>
      <c r="EEY115" s="266"/>
      <c r="EEZ115" s="261"/>
      <c r="EFA115" s="265"/>
      <c r="EFB115" s="266"/>
      <c r="EFC115" s="200"/>
      <c r="EFD115" s="266"/>
      <c r="EFE115" s="261"/>
      <c r="EFF115" s="265"/>
      <c r="EFG115" s="266"/>
      <c r="EFH115" s="200"/>
      <c r="EFI115" s="266"/>
      <c r="EFJ115" s="261"/>
      <c r="EFK115" s="265"/>
      <c r="EFL115" s="266"/>
      <c r="EFM115" s="200"/>
      <c r="EFN115" s="266"/>
      <c r="EFO115" s="261"/>
      <c r="EFP115" s="265"/>
      <c r="EFQ115" s="266"/>
      <c r="EFR115" s="200"/>
      <c r="EFS115" s="266"/>
      <c r="EFT115" s="261"/>
      <c r="EFU115" s="265"/>
      <c r="EFV115" s="266"/>
      <c r="EFW115" s="200"/>
      <c r="EFX115" s="266"/>
      <c r="EFY115" s="261"/>
      <c r="EFZ115" s="265"/>
      <c r="EGA115" s="266"/>
      <c r="EGB115" s="200"/>
      <c r="EGC115" s="266"/>
      <c r="EGD115" s="261"/>
      <c r="EGE115" s="265"/>
      <c r="EGF115" s="266"/>
      <c r="EGG115" s="200"/>
      <c r="EGH115" s="266"/>
      <c r="EGI115" s="261"/>
      <c r="EGJ115" s="265"/>
      <c r="EGK115" s="266"/>
      <c r="EGL115" s="200"/>
      <c r="EGM115" s="266"/>
      <c r="EGN115" s="261"/>
      <c r="EGO115" s="265"/>
      <c r="EGP115" s="266"/>
      <c r="EGQ115" s="200"/>
      <c r="EGR115" s="266"/>
      <c r="EGS115" s="261"/>
      <c r="EGT115" s="265"/>
      <c r="EGU115" s="266"/>
      <c r="EGV115" s="200"/>
      <c r="EGW115" s="266"/>
      <c r="EGX115" s="261"/>
      <c r="EGY115" s="265"/>
      <c r="EGZ115" s="266"/>
      <c r="EHA115" s="200"/>
      <c r="EHB115" s="266"/>
      <c r="EHC115" s="261"/>
      <c r="EHD115" s="265"/>
      <c r="EHE115" s="266"/>
      <c r="EHF115" s="200"/>
      <c r="EHG115" s="266"/>
      <c r="EHH115" s="261"/>
      <c r="EHI115" s="265"/>
      <c r="EHJ115" s="266"/>
      <c r="EHK115" s="200"/>
      <c r="EHL115" s="266"/>
      <c r="EHM115" s="261"/>
      <c r="EHN115" s="265"/>
      <c r="EHO115" s="266"/>
      <c r="EHP115" s="200"/>
      <c r="EHQ115" s="266"/>
      <c r="EHR115" s="261"/>
      <c r="EHS115" s="265"/>
      <c r="EHT115" s="266"/>
      <c r="EHU115" s="200"/>
      <c r="EHV115" s="266"/>
      <c r="EHW115" s="261"/>
      <c r="EHX115" s="265"/>
      <c r="EHY115" s="266"/>
      <c r="EHZ115" s="200"/>
      <c r="EIA115" s="266"/>
      <c r="EIB115" s="261"/>
      <c r="EIC115" s="265"/>
      <c r="EID115" s="266"/>
      <c r="EIE115" s="200"/>
      <c r="EIF115" s="266"/>
      <c r="EIG115" s="261"/>
      <c r="EIH115" s="265"/>
      <c r="EII115" s="266"/>
      <c r="EIJ115" s="200"/>
      <c r="EIK115" s="266"/>
      <c r="EIL115" s="261"/>
      <c r="EIM115" s="265"/>
      <c r="EIN115" s="266"/>
      <c r="EIO115" s="200"/>
      <c r="EIP115" s="266"/>
      <c r="EIQ115" s="261"/>
      <c r="EIR115" s="265"/>
      <c r="EIS115" s="266"/>
      <c r="EIT115" s="200"/>
      <c r="EIU115" s="266"/>
      <c r="EIV115" s="261"/>
      <c r="EIW115" s="265"/>
      <c r="EIX115" s="266"/>
      <c r="EIY115" s="200"/>
      <c r="EIZ115" s="266"/>
      <c r="EJA115" s="261"/>
      <c r="EJB115" s="265"/>
      <c r="EJC115" s="266"/>
      <c r="EJD115" s="200"/>
      <c r="EJE115" s="266"/>
      <c r="EJF115" s="261"/>
      <c r="EJG115" s="265"/>
      <c r="EJH115" s="266"/>
      <c r="EJI115" s="200"/>
      <c r="EJJ115" s="266"/>
      <c r="EJK115" s="261"/>
      <c r="EJL115" s="265"/>
      <c r="EJM115" s="266"/>
      <c r="EJN115" s="200"/>
      <c r="EJO115" s="266"/>
      <c r="EJP115" s="261"/>
      <c r="EJQ115" s="265"/>
      <c r="EJR115" s="266"/>
      <c r="EJS115" s="200"/>
      <c r="EJT115" s="266"/>
      <c r="EJU115" s="261"/>
      <c r="EJV115" s="265"/>
      <c r="EJW115" s="266"/>
      <c r="EJX115" s="200"/>
      <c r="EJY115" s="266"/>
      <c r="EJZ115" s="261"/>
      <c r="EKA115" s="265"/>
      <c r="EKB115" s="266"/>
      <c r="EKC115" s="200"/>
      <c r="EKD115" s="266"/>
      <c r="EKE115" s="261"/>
      <c r="EKF115" s="265"/>
      <c r="EKG115" s="266"/>
      <c r="EKH115" s="200"/>
      <c r="EKI115" s="266"/>
      <c r="EKJ115" s="261"/>
      <c r="EKK115" s="265"/>
      <c r="EKL115" s="266"/>
      <c r="EKM115" s="200"/>
      <c r="EKN115" s="266"/>
      <c r="EKO115" s="261"/>
      <c r="EKP115" s="265"/>
      <c r="EKQ115" s="266"/>
      <c r="EKR115" s="200"/>
      <c r="EKS115" s="266"/>
      <c r="EKT115" s="261"/>
      <c r="EKU115" s="265"/>
      <c r="EKV115" s="266"/>
      <c r="EKW115" s="200"/>
      <c r="EKX115" s="266"/>
      <c r="EKY115" s="261"/>
      <c r="EKZ115" s="265"/>
      <c r="ELA115" s="266"/>
      <c r="ELB115" s="200"/>
      <c r="ELC115" s="266"/>
      <c r="ELD115" s="261"/>
      <c r="ELE115" s="265"/>
      <c r="ELF115" s="266"/>
      <c r="ELG115" s="200"/>
      <c r="ELH115" s="266"/>
      <c r="ELI115" s="261"/>
      <c r="ELJ115" s="265"/>
      <c r="ELK115" s="266"/>
      <c r="ELL115" s="200"/>
      <c r="ELM115" s="266"/>
      <c r="ELN115" s="261"/>
      <c r="ELO115" s="265"/>
      <c r="ELP115" s="266"/>
      <c r="ELQ115" s="200"/>
      <c r="ELR115" s="266"/>
      <c r="ELS115" s="261"/>
      <c r="ELT115" s="265"/>
      <c r="ELU115" s="266"/>
      <c r="ELV115" s="200"/>
      <c r="ELW115" s="266"/>
      <c r="ELX115" s="261"/>
      <c r="ELY115" s="265"/>
      <c r="ELZ115" s="266"/>
      <c r="EMA115" s="200"/>
      <c r="EMB115" s="266"/>
      <c r="EMC115" s="261"/>
      <c r="EMD115" s="265"/>
      <c r="EME115" s="266"/>
      <c r="EMF115" s="200"/>
      <c r="EMG115" s="266"/>
      <c r="EMH115" s="261"/>
      <c r="EMI115" s="265"/>
      <c r="EMJ115" s="266"/>
      <c r="EMK115" s="200"/>
      <c r="EML115" s="266"/>
      <c r="EMM115" s="261"/>
      <c r="EMN115" s="265"/>
      <c r="EMO115" s="266"/>
      <c r="EMP115" s="200"/>
      <c r="EMQ115" s="266"/>
      <c r="EMR115" s="261"/>
      <c r="EMS115" s="265"/>
      <c r="EMT115" s="266"/>
      <c r="EMU115" s="200"/>
      <c r="EMV115" s="266"/>
      <c r="EMW115" s="261"/>
      <c r="EMX115" s="265"/>
      <c r="EMY115" s="266"/>
      <c r="EMZ115" s="200"/>
      <c r="ENA115" s="266"/>
      <c r="ENB115" s="261"/>
      <c r="ENC115" s="265"/>
      <c r="END115" s="266"/>
      <c r="ENE115" s="200"/>
      <c r="ENF115" s="266"/>
      <c r="ENG115" s="261"/>
      <c r="ENH115" s="265"/>
      <c r="ENI115" s="266"/>
      <c r="ENJ115" s="200"/>
      <c r="ENK115" s="266"/>
      <c r="ENL115" s="261"/>
      <c r="ENM115" s="265"/>
      <c r="ENN115" s="266"/>
      <c r="ENO115" s="200"/>
      <c r="ENP115" s="266"/>
      <c r="ENQ115" s="261"/>
      <c r="ENR115" s="265"/>
      <c r="ENS115" s="266"/>
      <c r="ENT115" s="200"/>
      <c r="ENU115" s="266"/>
      <c r="ENV115" s="261"/>
      <c r="ENW115" s="265"/>
      <c r="ENX115" s="266"/>
      <c r="ENY115" s="200"/>
      <c r="ENZ115" s="266"/>
      <c r="EOA115" s="261"/>
      <c r="EOB115" s="265"/>
      <c r="EOC115" s="266"/>
      <c r="EOD115" s="200"/>
      <c r="EOE115" s="266"/>
      <c r="EOF115" s="261"/>
      <c r="EOG115" s="265"/>
      <c r="EOH115" s="266"/>
      <c r="EOI115" s="200"/>
      <c r="EOJ115" s="266"/>
      <c r="EOK115" s="261"/>
      <c r="EOL115" s="265"/>
      <c r="EOM115" s="266"/>
      <c r="EON115" s="200"/>
      <c r="EOO115" s="266"/>
      <c r="EOP115" s="261"/>
      <c r="EOQ115" s="265"/>
      <c r="EOR115" s="266"/>
      <c r="EOS115" s="200"/>
      <c r="EOT115" s="266"/>
      <c r="EOU115" s="261"/>
      <c r="EOV115" s="265"/>
      <c r="EOW115" s="266"/>
      <c r="EOX115" s="200"/>
      <c r="EOY115" s="266"/>
      <c r="EOZ115" s="261"/>
      <c r="EPA115" s="265"/>
      <c r="EPB115" s="266"/>
      <c r="EPC115" s="200"/>
      <c r="EPD115" s="266"/>
      <c r="EPE115" s="261"/>
      <c r="EPF115" s="265"/>
      <c r="EPG115" s="266"/>
      <c r="EPH115" s="200"/>
      <c r="EPI115" s="266"/>
      <c r="EPJ115" s="261"/>
      <c r="EPK115" s="265"/>
      <c r="EPL115" s="266"/>
      <c r="EPM115" s="200"/>
      <c r="EPN115" s="266"/>
      <c r="EPO115" s="261"/>
      <c r="EPP115" s="265"/>
      <c r="EPQ115" s="266"/>
      <c r="EPR115" s="200"/>
      <c r="EPS115" s="266"/>
      <c r="EPT115" s="261"/>
      <c r="EPU115" s="265"/>
      <c r="EPV115" s="266"/>
      <c r="EPW115" s="200"/>
      <c r="EPX115" s="266"/>
      <c r="EPY115" s="261"/>
      <c r="EPZ115" s="265"/>
      <c r="EQA115" s="266"/>
      <c r="EQB115" s="200"/>
      <c r="EQC115" s="266"/>
      <c r="EQD115" s="261"/>
      <c r="EQE115" s="265"/>
      <c r="EQF115" s="266"/>
      <c r="EQG115" s="200"/>
      <c r="EQH115" s="266"/>
      <c r="EQI115" s="261"/>
      <c r="EQJ115" s="265"/>
      <c r="EQK115" s="266"/>
      <c r="EQL115" s="200"/>
      <c r="EQM115" s="266"/>
      <c r="EQN115" s="261"/>
      <c r="EQO115" s="265"/>
      <c r="EQP115" s="266"/>
      <c r="EQQ115" s="200"/>
      <c r="EQR115" s="266"/>
      <c r="EQS115" s="261"/>
      <c r="EQT115" s="265"/>
      <c r="EQU115" s="266"/>
      <c r="EQV115" s="200"/>
      <c r="EQW115" s="266"/>
      <c r="EQX115" s="261"/>
      <c r="EQY115" s="265"/>
      <c r="EQZ115" s="266"/>
      <c r="ERA115" s="200"/>
      <c r="ERB115" s="266"/>
      <c r="ERC115" s="261"/>
      <c r="ERD115" s="265"/>
      <c r="ERE115" s="266"/>
      <c r="ERF115" s="200"/>
      <c r="ERG115" s="266"/>
      <c r="ERH115" s="261"/>
      <c r="ERI115" s="265"/>
      <c r="ERJ115" s="266"/>
      <c r="ERK115" s="200"/>
      <c r="ERL115" s="266"/>
      <c r="ERM115" s="261"/>
      <c r="ERN115" s="265"/>
      <c r="ERO115" s="266"/>
      <c r="ERP115" s="200"/>
      <c r="ERQ115" s="266"/>
      <c r="ERR115" s="261"/>
      <c r="ERS115" s="265"/>
      <c r="ERT115" s="266"/>
      <c r="ERU115" s="200"/>
      <c r="ERV115" s="266"/>
      <c r="ERW115" s="261"/>
      <c r="ERX115" s="265"/>
      <c r="ERY115" s="266"/>
      <c r="ERZ115" s="200"/>
      <c r="ESA115" s="266"/>
      <c r="ESB115" s="261"/>
      <c r="ESC115" s="265"/>
      <c r="ESD115" s="266"/>
      <c r="ESE115" s="200"/>
      <c r="ESF115" s="266"/>
      <c r="ESG115" s="261"/>
      <c r="ESH115" s="265"/>
      <c r="ESI115" s="266"/>
      <c r="ESJ115" s="200"/>
      <c r="ESK115" s="266"/>
      <c r="ESL115" s="261"/>
      <c r="ESM115" s="265"/>
      <c r="ESN115" s="266"/>
      <c r="ESO115" s="200"/>
      <c r="ESP115" s="266"/>
      <c r="ESQ115" s="261"/>
      <c r="ESR115" s="265"/>
      <c r="ESS115" s="266"/>
      <c r="EST115" s="200"/>
      <c r="ESU115" s="266"/>
      <c r="ESV115" s="261"/>
      <c r="ESW115" s="265"/>
      <c r="ESX115" s="266"/>
      <c r="ESY115" s="200"/>
      <c r="ESZ115" s="266"/>
      <c r="ETA115" s="261"/>
      <c r="ETB115" s="265"/>
      <c r="ETC115" s="266"/>
      <c r="ETD115" s="200"/>
      <c r="ETE115" s="266"/>
      <c r="ETF115" s="261"/>
      <c r="ETG115" s="265"/>
      <c r="ETH115" s="266"/>
      <c r="ETI115" s="200"/>
      <c r="ETJ115" s="266"/>
      <c r="ETK115" s="261"/>
      <c r="ETL115" s="265"/>
      <c r="ETM115" s="266"/>
      <c r="ETN115" s="200"/>
      <c r="ETO115" s="266"/>
      <c r="ETP115" s="261"/>
      <c r="ETQ115" s="265"/>
      <c r="ETR115" s="266"/>
      <c r="ETS115" s="200"/>
      <c r="ETT115" s="266"/>
      <c r="ETU115" s="261"/>
      <c r="ETV115" s="265"/>
      <c r="ETW115" s="266"/>
      <c r="ETX115" s="200"/>
      <c r="ETY115" s="266"/>
      <c r="ETZ115" s="261"/>
      <c r="EUA115" s="265"/>
      <c r="EUB115" s="266"/>
      <c r="EUC115" s="200"/>
      <c r="EUD115" s="266"/>
      <c r="EUE115" s="261"/>
      <c r="EUF115" s="265"/>
      <c r="EUG115" s="266"/>
      <c r="EUH115" s="200"/>
      <c r="EUI115" s="266"/>
      <c r="EUJ115" s="261"/>
      <c r="EUK115" s="265"/>
      <c r="EUL115" s="266"/>
      <c r="EUM115" s="200"/>
      <c r="EUN115" s="266"/>
      <c r="EUO115" s="261"/>
      <c r="EUP115" s="265"/>
      <c r="EUQ115" s="266"/>
      <c r="EUR115" s="200"/>
      <c r="EUS115" s="266"/>
      <c r="EUT115" s="261"/>
      <c r="EUU115" s="265"/>
      <c r="EUV115" s="266"/>
      <c r="EUW115" s="200"/>
      <c r="EUX115" s="266"/>
      <c r="EUY115" s="261"/>
      <c r="EUZ115" s="265"/>
      <c r="EVA115" s="266"/>
      <c r="EVB115" s="200"/>
      <c r="EVC115" s="266"/>
      <c r="EVD115" s="261"/>
      <c r="EVE115" s="265"/>
      <c r="EVF115" s="266"/>
      <c r="EVG115" s="200"/>
      <c r="EVH115" s="266"/>
      <c r="EVI115" s="261"/>
      <c r="EVJ115" s="265"/>
      <c r="EVK115" s="266"/>
      <c r="EVL115" s="200"/>
      <c r="EVM115" s="266"/>
      <c r="EVN115" s="261"/>
      <c r="EVO115" s="265"/>
      <c r="EVP115" s="266"/>
      <c r="EVQ115" s="200"/>
      <c r="EVR115" s="266"/>
      <c r="EVS115" s="261"/>
      <c r="EVT115" s="265"/>
      <c r="EVU115" s="266"/>
      <c r="EVV115" s="200"/>
      <c r="EVW115" s="266"/>
      <c r="EVX115" s="261"/>
      <c r="EVY115" s="265"/>
      <c r="EVZ115" s="266"/>
      <c r="EWA115" s="200"/>
      <c r="EWB115" s="266"/>
      <c r="EWC115" s="261"/>
      <c r="EWD115" s="265"/>
      <c r="EWE115" s="266"/>
      <c r="EWF115" s="200"/>
      <c r="EWG115" s="266"/>
      <c r="EWH115" s="261"/>
      <c r="EWI115" s="265"/>
      <c r="EWJ115" s="266"/>
      <c r="EWK115" s="200"/>
      <c r="EWL115" s="266"/>
      <c r="EWM115" s="261"/>
      <c r="EWN115" s="265"/>
      <c r="EWO115" s="266"/>
      <c r="EWP115" s="200"/>
      <c r="EWQ115" s="266"/>
      <c r="EWR115" s="261"/>
      <c r="EWS115" s="265"/>
      <c r="EWT115" s="266"/>
      <c r="EWU115" s="200"/>
      <c r="EWV115" s="266"/>
      <c r="EWW115" s="261"/>
      <c r="EWX115" s="265"/>
      <c r="EWY115" s="266"/>
      <c r="EWZ115" s="200"/>
      <c r="EXA115" s="266"/>
      <c r="EXB115" s="261"/>
      <c r="EXC115" s="265"/>
      <c r="EXD115" s="266"/>
      <c r="EXE115" s="200"/>
      <c r="EXF115" s="266"/>
      <c r="EXG115" s="261"/>
      <c r="EXH115" s="265"/>
      <c r="EXI115" s="266"/>
      <c r="EXJ115" s="200"/>
      <c r="EXK115" s="266"/>
      <c r="EXL115" s="261"/>
      <c r="EXM115" s="265"/>
      <c r="EXN115" s="266"/>
      <c r="EXO115" s="200"/>
      <c r="EXP115" s="266"/>
      <c r="EXQ115" s="261"/>
      <c r="EXR115" s="265"/>
      <c r="EXS115" s="266"/>
      <c r="EXT115" s="200"/>
      <c r="EXU115" s="266"/>
      <c r="EXV115" s="261"/>
      <c r="EXW115" s="265"/>
      <c r="EXX115" s="266"/>
      <c r="EXY115" s="200"/>
      <c r="EXZ115" s="266"/>
      <c r="EYA115" s="261"/>
      <c r="EYB115" s="265"/>
      <c r="EYC115" s="266"/>
      <c r="EYD115" s="200"/>
      <c r="EYE115" s="266"/>
      <c r="EYF115" s="261"/>
      <c r="EYG115" s="265"/>
      <c r="EYH115" s="266"/>
      <c r="EYI115" s="200"/>
      <c r="EYJ115" s="266"/>
      <c r="EYK115" s="261"/>
      <c r="EYL115" s="265"/>
      <c r="EYM115" s="266"/>
      <c r="EYN115" s="200"/>
      <c r="EYO115" s="266"/>
      <c r="EYP115" s="261"/>
      <c r="EYQ115" s="265"/>
      <c r="EYR115" s="266"/>
      <c r="EYS115" s="200"/>
      <c r="EYT115" s="266"/>
      <c r="EYU115" s="261"/>
      <c r="EYV115" s="265"/>
      <c r="EYW115" s="266"/>
      <c r="EYX115" s="200"/>
      <c r="EYY115" s="266"/>
      <c r="EYZ115" s="261"/>
      <c r="EZA115" s="265"/>
      <c r="EZB115" s="266"/>
      <c r="EZC115" s="200"/>
      <c r="EZD115" s="266"/>
      <c r="EZE115" s="261"/>
      <c r="EZF115" s="265"/>
      <c r="EZG115" s="266"/>
      <c r="EZH115" s="200"/>
      <c r="EZI115" s="266"/>
      <c r="EZJ115" s="261"/>
      <c r="EZK115" s="265"/>
      <c r="EZL115" s="266"/>
      <c r="EZM115" s="200"/>
      <c r="EZN115" s="266"/>
      <c r="EZO115" s="261"/>
      <c r="EZP115" s="265"/>
      <c r="EZQ115" s="266"/>
      <c r="EZR115" s="200"/>
      <c r="EZS115" s="266"/>
      <c r="EZT115" s="261"/>
      <c r="EZU115" s="265"/>
      <c r="EZV115" s="266"/>
      <c r="EZW115" s="200"/>
      <c r="EZX115" s="266"/>
      <c r="EZY115" s="261"/>
      <c r="EZZ115" s="265"/>
      <c r="FAA115" s="266"/>
      <c r="FAB115" s="200"/>
      <c r="FAC115" s="266"/>
      <c r="FAD115" s="261"/>
      <c r="FAE115" s="265"/>
      <c r="FAF115" s="266"/>
      <c r="FAG115" s="200"/>
      <c r="FAH115" s="266"/>
      <c r="FAI115" s="261"/>
      <c r="FAJ115" s="265"/>
      <c r="FAK115" s="266"/>
      <c r="FAL115" s="200"/>
      <c r="FAM115" s="266"/>
      <c r="FAN115" s="261"/>
      <c r="FAO115" s="265"/>
      <c r="FAP115" s="266"/>
      <c r="FAQ115" s="200"/>
      <c r="FAR115" s="266"/>
      <c r="FAS115" s="261"/>
      <c r="FAT115" s="265"/>
      <c r="FAU115" s="266"/>
      <c r="FAV115" s="200"/>
      <c r="FAW115" s="266"/>
      <c r="FAX115" s="261"/>
      <c r="FAY115" s="265"/>
      <c r="FAZ115" s="266"/>
      <c r="FBA115" s="200"/>
      <c r="FBB115" s="266"/>
      <c r="FBC115" s="261"/>
      <c r="FBD115" s="265"/>
      <c r="FBE115" s="266"/>
      <c r="FBF115" s="200"/>
      <c r="FBG115" s="266"/>
      <c r="FBH115" s="261"/>
      <c r="FBI115" s="265"/>
      <c r="FBJ115" s="266"/>
      <c r="FBK115" s="200"/>
      <c r="FBL115" s="266"/>
      <c r="FBM115" s="261"/>
      <c r="FBN115" s="265"/>
      <c r="FBO115" s="266"/>
      <c r="FBP115" s="200"/>
      <c r="FBQ115" s="266"/>
      <c r="FBR115" s="261"/>
      <c r="FBS115" s="265"/>
      <c r="FBT115" s="266"/>
      <c r="FBU115" s="200"/>
      <c r="FBV115" s="266"/>
      <c r="FBW115" s="261"/>
      <c r="FBX115" s="265"/>
      <c r="FBY115" s="266"/>
      <c r="FBZ115" s="200"/>
      <c r="FCA115" s="266"/>
      <c r="FCB115" s="261"/>
      <c r="FCC115" s="265"/>
      <c r="FCD115" s="266"/>
      <c r="FCE115" s="200"/>
      <c r="FCF115" s="266"/>
      <c r="FCG115" s="261"/>
      <c r="FCH115" s="265"/>
      <c r="FCI115" s="266"/>
      <c r="FCJ115" s="200"/>
      <c r="FCK115" s="266"/>
      <c r="FCL115" s="261"/>
      <c r="FCM115" s="265"/>
      <c r="FCN115" s="266"/>
      <c r="FCO115" s="200"/>
      <c r="FCP115" s="266"/>
      <c r="FCQ115" s="261"/>
      <c r="FCR115" s="265"/>
      <c r="FCS115" s="266"/>
      <c r="FCT115" s="200"/>
      <c r="FCU115" s="266"/>
      <c r="FCV115" s="261"/>
      <c r="FCW115" s="265"/>
      <c r="FCX115" s="266"/>
      <c r="FCY115" s="200"/>
      <c r="FCZ115" s="266"/>
      <c r="FDA115" s="261"/>
      <c r="FDB115" s="265"/>
      <c r="FDC115" s="266"/>
      <c r="FDD115" s="200"/>
      <c r="FDE115" s="266"/>
      <c r="FDF115" s="261"/>
      <c r="FDG115" s="265"/>
      <c r="FDH115" s="266"/>
      <c r="FDI115" s="200"/>
      <c r="FDJ115" s="266"/>
      <c r="FDK115" s="261"/>
      <c r="FDL115" s="265"/>
      <c r="FDM115" s="266"/>
      <c r="FDN115" s="200"/>
      <c r="FDO115" s="266"/>
      <c r="FDP115" s="261"/>
      <c r="FDQ115" s="265"/>
      <c r="FDR115" s="266"/>
      <c r="FDS115" s="200"/>
      <c r="FDT115" s="266"/>
      <c r="FDU115" s="261"/>
      <c r="FDV115" s="265"/>
      <c r="FDW115" s="266"/>
      <c r="FDX115" s="200"/>
      <c r="FDY115" s="266"/>
      <c r="FDZ115" s="261"/>
      <c r="FEA115" s="265"/>
      <c r="FEB115" s="266"/>
      <c r="FEC115" s="200"/>
      <c r="FED115" s="266"/>
      <c r="FEE115" s="261"/>
      <c r="FEF115" s="265"/>
      <c r="FEG115" s="266"/>
      <c r="FEH115" s="200"/>
      <c r="FEI115" s="266"/>
      <c r="FEJ115" s="261"/>
      <c r="FEK115" s="265"/>
      <c r="FEL115" s="266"/>
      <c r="FEM115" s="200"/>
      <c r="FEN115" s="266"/>
      <c r="FEO115" s="261"/>
      <c r="FEP115" s="265"/>
      <c r="FEQ115" s="266"/>
      <c r="FER115" s="200"/>
      <c r="FES115" s="266"/>
      <c r="FET115" s="261"/>
      <c r="FEU115" s="265"/>
      <c r="FEV115" s="266"/>
      <c r="FEW115" s="200"/>
      <c r="FEX115" s="266"/>
      <c r="FEY115" s="261"/>
      <c r="FEZ115" s="265"/>
      <c r="FFA115" s="266"/>
      <c r="FFB115" s="200"/>
      <c r="FFC115" s="266"/>
      <c r="FFD115" s="261"/>
      <c r="FFE115" s="265"/>
      <c r="FFF115" s="266"/>
      <c r="FFG115" s="200"/>
      <c r="FFH115" s="266"/>
      <c r="FFI115" s="261"/>
      <c r="FFJ115" s="265"/>
      <c r="FFK115" s="266"/>
      <c r="FFL115" s="200"/>
      <c r="FFM115" s="266"/>
      <c r="FFN115" s="261"/>
      <c r="FFO115" s="265"/>
      <c r="FFP115" s="266"/>
      <c r="FFQ115" s="200"/>
      <c r="FFR115" s="266"/>
      <c r="FFS115" s="261"/>
      <c r="FFT115" s="265"/>
      <c r="FFU115" s="266"/>
      <c r="FFV115" s="200"/>
      <c r="FFW115" s="266"/>
      <c r="FFX115" s="261"/>
      <c r="FFY115" s="265"/>
      <c r="FFZ115" s="266"/>
      <c r="FGA115" s="200"/>
      <c r="FGB115" s="266"/>
      <c r="FGC115" s="261"/>
      <c r="FGD115" s="265"/>
      <c r="FGE115" s="266"/>
      <c r="FGF115" s="200"/>
      <c r="FGG115" s="266"/>
      <c r="FGH115" s="261"/>
      <c r="FGI115" s="265"/>
      <c r="FGJ115" s="266"/>
      <c r="FGK115" s="200"/>
      <c r="FGL115" s="266"/>
      <c r="FGM115" s="261"/>
      <c r="FGN115" s="265"/>
      <c r="FGO115" s="266"/>
      <c r="FGP115" s="200"/>
      <c r="FGQ115" s="266"/>
      <c r="FGR115" s="261"/>
      <c r="FGS115" s="265"/>
      <c r="FGT115" s="266"/>
      <c r="FGU115" s="200"/>
      <c r="FGV115" s="266"/>
      <c r="FGW115" s="261"/>
      <c r="FGX115" s="265"/>
      <c r="FGY115" s="266"/>
      <c r="FGZ115" s="200"/>
      <c r="FHA115" s="266"/>
      <c r="FHB115" s="261"/>
      <c r="FHC115" s="265"/>
      <c r="FHD115" s="266"/>
      <c r="FHE115" s="200"/>
      <c r="FHF115" s="266"/>
      <c r="FHG115" s="261"/>
      <c r="FHH115" s="265"/>
      <c r="FHI115" s="266"/>
      <c r="FHJ115" s="200"/>
      <c r="FHK115" s="266"/>
      <c r="FHL115" s="261"/>
      <c r="FHM115" s="265"/>
      <c r="FHN115" s="266"/>
      <c r="FHO115" s="200"/>
      <c r="FHP115" s="266"/>
      <c r="FHQ115" s="261"/>
      <c r="FHR115" s="265"/>
      <c r="FHS115" s="266"/>
      <c r="FHT115" s="200"/>
      <c r="FHU115" s="266"/>
      <c r="FHV115" s="261"/>
      <c r="FHW115" s="265"/>
      <c r="FHX115" s="266"/>
      <c r="FHY115" s="200"/>
      <c r="FHZ115" s="266"/>
      <c r="FIA115" s="261"/>
      <c r="FIB115" s="265"/>
      <c r="FIC115" s="266"/>
      <c r="FID115" s="200"/>
      <c r="FIE115" s="266"/>
      <c r="FIF115" s="261"/>
      <c r="FIG115" s="265"/>
      <c r="FIH115" s="266"/>
      <c r="FII115" s="200"/>
      <c r="FIJ115" s="266"/>
      <c r="FIK115" s="261"/>
      <c r="FIL115" s="265"/>
      <c r="FIM115" s="266"/>
      <c r="FIN115" s="200"/>
      <c r="FIO115" s="266"/>
      <c r="FIP115" s="261"/>
      <c r="FIQ115" s="265"/>
      <c r="FIR115" s="266"/>
      <c r="FIS115" s="200"/>
      <c r="FIT115" s="266"/>
      <c r="FIU115" s="261"/>
      <c r="FIV115" s="265"/>
      <c r="FIW115" s="266"/>
      <c r="FIX115" s="200"/>
      <c r="FIY115" s="266"/>
      <c r="FIZ115" s="261"/>
      <c r="FJA115" s="265"/>
      <c r="FJB115" s="266"/>
      <c r="FJC115" s="200"/>
      <c r="FJD115" s="266"/>
      <c r="FJE115" s="261"/>
      <c r="FJF115" s="265"/>
      <c r="FJG115" s="266"/>
      <c r="FJH115" s="200"/>
      <c r="FJI115" s="266"/>
      <c r="FJJ115" s="261"/>
      <c r="FJK115" s="265"/>
      <c r="FJL115" s="266"/>
      <c r="FJM115" s="200"/>
      <c r="FJN115" s="266"/>
      <c r="FJO115" s="261"/>
      <c r="FJP115" s="265"/>
      <c r="FJQ115" s="266"/>
      <c r="FJR115" s="200"/>
      <c r="FJS115" s="266"/>
      <c r="FJT115" s="261"/>
      <c r="FJU115" s="265"/>
      <c r="FJV115" s="266"/>
      <c r="FJW115" s="200"/>
      <c r="FJX115" s="266"/>
      <c r="FJY115" s="261"/>
      <c r="FJZ115" s="265"/>
      <c r="FKA115" s="266"/>
      <c r="FKB115" s="200"/>
      <c r="FKC115" s="266"/>
      <c r="FKD115" s="261"/>
      <c r="FKE115" s="265"/>
      <c r="FKF115" s="266"/>
      <c r="FKG115" s="200"/>
      <c r="FKH115" s="266"/>
      <c r="FKI115" s="261"/>
      <c r="FKJ115" s="265"/>
      <c r="FKK115" s="266"/>
      <c r="FKL115" s="200"/>
      <c r="FKM115" s="266"/>
      <c r="FKN115" s="261"/>
      <c r="FKO115" s="265"/>
      <c r="FKP115" s="266"/>
      <c r="FKQ115" s="200"/>
      <c r="FKR115" s="266"/>
      <c r="FKS115" s="261"/>
      <c r="FKT115" s="265"/>
      <c r="FKU115" s="266"/>
      <c r="FKV115" s="200"/>
      <c r="FKW115" s="266"/>
      <c r="FKX115" s="261"/>
      <c r="FKY115" s="265"/>
      <c r="FKZ115" s="266"/>
      <c r="FLA115" s="200"/>
      <c r="FLB115" s="266"/>
      <c r="FLC115" s="261"/>
      <c r="FLD115" s="265"/>
      <c r="FLE115" s="266"/>
      <c r="FLF115" s="200"/>
      <c r="FLG115" s="266"/>
      <c r="FLH115" s="261"/>
      <c r="FLI115" s="265"/>
      <c r="FLJ115" s="266"/>
      <c r="FLK115" s="200"/>
      <c r="FLL115" s="266"/>
      <c r="FLM115" s="261"/>
      <c r="FLN115" s="265"/>
      <c r="FLO115" s="266"/>
      <c r="FLP115" s="200"/>
      <c r="FLQ115" s="266"/>
      <c r="FLR115" s="261"/>
      <c r="FLS115" s="265"/>
      <c r="FLT115" s="266"/>
      <c r="FLU115" s="200"/>
      <c r="FLV115" s="266"/>
      <c r="FLW115" s="261"/>
      <c r="FLX115" s="265"/>
      <c r="FLY115" s="266"/>
      <c r="FLZ115" s="200"/>
      <c r="FMA115" s="266"/>
      <c r="FMB115" s="261"/>
      <c r="FMC115" s="265"/>
      <c r="FMD115" s="266"/>
      <c r="FME115" s="200"/>
      <c r="FMF115" s="266"/>
      <c r="FMG115" s="261"/>
      <c r="FMH115" s="265"/>
      <c r="FMI115" s="266"/>
      <c r="FMJ115" s="200"/>
      <c r="FMK115" s="266"/>
      <c r="FML115" s="261"/>
      <c r="FMM115" s="265"/>
      <c r="FMN115" s="266"/>
      <c r="FMO115" s="200"/>
      <c r="FMP115" s="266"/>
      <c r="FMQ115" s="261"/>
      <c r="FMR115" s="265"/>
      <c r="FMS115" s="266"/>
      <c r="FMT115" s="200"/>
      <c r="FMU115" s="266"/>
      <c r="FMV115" s="261"/>
      <c r="FMW115" s="265"/>
      <c r="FMX115" s="266"/>
      <c r="FMY115" s="200"/>
      <c r="FMZ115" s="266"/>
      <c r="FNA115" s="261"/>
      <c r="FNB115" s="265"/>
      <c r="FNC115" s="266"/>
      <c r="FND115" s="200"/>
      <c r="FNE115" s="266"/>
      <c r="FNF115" s="261"/>
      <c r="FNG115" s="265"/>
      <c r="FNH115" s="266"/>
      <c r="FNI115" s="200"/>
      <c r="FNJ115" s="266"/>
      <c r="FNK115" s="261"/>
      <c r="FNL115" s="265"/>
      <c r="FNM115" s="266"/>
      <c r="FNN115" s="200"/>
      <c r="FNO115" s="266"/>
      <c r="FNP115" s="261"/>
      <c r="FNQ115" s="265"/>
      <c r="FNR115" s="266"/>
      <c r="FNS115" s="200"/>
      <c r="FNT115" s="266"/>
      <c r="FNU115" s="261"/>
      <c r="FNV115" s="265"/>
      <c r="FNW115" s="266"/>
      <c r="FNX115" s="200"/>
      <c r="FNY115" s="266"/>
      <c r="FNZ115" s="261"/>
      <c r="FOA115" s="265"/>
      <c r="FOB115" s="266"/>
      <c r="FOC115" s="200"/>
      <c r="FOD115" s="266"/>
      <c r="FOE115" s="261"/>
      <c r="FOF115" s="265"/>
      <c r="FOG115" s="266"/>
      <c r="FOH115" s="200"/>
      <c r="FOI115" s="266"/>
      <c r="FOJ115" s="261"/>
      <c r="FOK115" s="265"/>
      <c r="FOL115" s="266"/>
      <c r="FOM115" s="200"/>
      <c r="FON115" s="266"/>
      <c r="FOO115" s="261"/>
      <c r="FOP115" s="265"/>
      <c r="FOQ115" s="266"/>
      <c r="FOR115" s="200"/>
      <c r="FOS115" s="266"/>
      <c r="FOT115" s="261"/>
      <c r="FOU115" s="265"/>
      <c r="FOV115" s="266"/>
      <c r="FOW115" s="200"/>
      <c r="FOX115" s="266"/>
      <c r="FOY115" s="261"/>
      <c r="FOZ115" s="265"/>
      <c r="FPA115" s="266"/>
      <c r="FPB115" s="200"/>
      <c r="FPC115" s="266"/>
      <c r="FPD115" s="261"/>
      <c r="FPE115" s="265"/>
      <c r="FPF115" s="266"/>
      <c r="FPG115" s="200"/>
      <c r="FPH115" s="266"/>
      <c r="FPI115" s="261"/>
      <c r="FPJ115" s="265"/>
      <c r="FPK115" s="266"/>
      <c r="FPL115" s="200"/>
      <c r="FPM115" s="266"/>
      <c r="FPN115" s="261"/>
      <c r="FPO115" s="265"/>
      <c r="FPP115" s="266"/>
      <c r="FPQ115" s="200"/>
      <c r="FPR115" s="266"/>
      <c r="FPS115" s="261"/>
      <c r="FPT115" s="265"/>
      <c r="FPU115" s="266"/>
      <c r="FPV115" s="200"/>
      <c r="FPW115" s="266"/>
      <c r="FPX115" s="261"/>
      <c r="FPY115" s="265"/>
      <c r="FPZ115" s="266"/>
      <c r="FQA115" s="200"/>
      <c r="FQB115" s="266"/>
      <c r="FQC115" s="261"/>
      <c r="FQD115" s="265"/>
      <c r="FQE115" s="266"/>
      <c r="FQF115" s="200"/>
      <c r="FQG115" s="266"/>
      <c r="FQH115" s="261"/>
      <c r="FQI115" s="265"/>
      <c r="FQJ115" s="266"/>
      <c r="FQK115" s="200"/>
      <c r="FQL115" s="266"/>
      <c r="FQM115" s="261"/>
      <c r="FQN115" s="265"/>
      <c r="FQO115" s="266"/>
      <c r="FQP115" s="200"/>
      <c r="FQQ115" s="266"/>
      <c r="FQR115" s="261"/>
      <c r="FQS115" s="265"/>
      <c r="FQT115" s="266"/>
      <c r="FQU115" s="200"/>
      <c r="FQV115" s="266"/>
      <c r="FQW115" s="261"/>
      <c r="FQX115" s="265"/>
      <c r="FQY115" s="266"/>
      <c r="FQZ115" s="200"/>
      <c r="FRA115" s="266"/>
      <c r="FRB115" s="261"/>
      <c r="FRC115" s="265"/>
      <c r="FRD115" s="266"/>
      <c r="FRE115" s="200"/>
      <c r="FRF115" s="266"/>
      <c r="FRG115" s="261"/>
      <c r="FRH115" s="265"/>
      <c r="FRI115" s="266"/>
      <c r="FRJ115" s="200"/>
      <c r="FRK115" s="266"/>
      <c r="FRL115" s="261"/>
      <c r="FRM115" s="265"/>
      <c r="FRN115" s="266"/>
      <c r="FRO115" s="200"/>
      <c r="FRP115" s="266"/>
      <c r="FRQ115" s="261"/>
      <c r="FRR115" s="265"/>
      <c r="FRS115" s="266"/>
      <c r="FRT115" s="200"/>
      <c r="FRU115" s="266"/>
      <c r="FRV115" s="261"/>
      <c r="FRW115" s="265"/>
      <c r="FRX115" s="266"/>
      <c r="FRY115" s="200"/>
      <c r="FRZ115" s="266"/>
      <c r="FSA115" s="261"/>
      <c r="FSB115" s="265"/>
      <c r="FSC115" s="266"/>
      <c r="FSD115" s="200"/>
      <c r="FSE115" s="266"/>
      <c r="FSF115" s="261"/>
      <c r="FSG115" s="265"/>
      <c r="FSH115" s="266"/>
      <c r="FSI115" s="200"/>
      <c r="FSJ115" s="266"/>
      <c r="FSK115" s="261"/>
      <c r="FSL115" s="265"/>
      <c r="FSM115" s="266"/>
      <c r="FSN115" s="200"/>
      <c r="FSO115" s="266"/>
      <c r="FSP115" s="261"/>
      <c r="FSQ115" s="265"/>
      <c r="FSR115" s="266"/>
      <c r="FSS115" s="200"/>
      <c r="FST115" s="266"/>
      <c r="FSU115" s="261"/>
      <c r="FSV115" s="265"/>
      <c r="FSW115" s="266"/>
      <c r="FSX115" s="200"/>
      <c r="FSY115" s="266"/>
      <c r="FSZ115" s="261"/>
      <c r="FTA115" s="265"/>
      <c r="FTB115" s="266"/>
      <c r="FTC115" s="200"/>
      <c r="FTD115" s="266"/>
      <c r="FTE115" s="261"/>
      <c r="FTF115" s="265"/>
      <c r="FTG115" s="266"/>
      <c r="FTH115" s="200"/>
      <c r="FTI115" s="266"/>
      <c r="FTJ115" s="261"/>
      <c r="FTK115" s="265"/>
      <c r="FTL115" s="266"/>
      <c r="FTM115" s="200"/>
      <c r="FTN115" s="266"/>
      <c r="FTO115" s="261"/>
      <c r="FTP115" s="265"/>
      <c r="FTQ115" s="266"/>
      <c r="FTR115" s="200"/>
      <c r="FTS115" s="266"/>
      <c r="FTT115" s="261"/>
      <c r="FTU115" s="265"/>
      <c r="FTV115" s="266"/>
      <c r="FTW115" s="200"/>
      <c r="FTX115" s="266"/>
      <c r="FTY115" s="261"/>
      <c r="FTZ115" s="265"/>
      <c r="FUA115" s="266"/>
      <c r="FUB115" s="200"/>
      <c r="FUC115" s="266"/>
      <c r="FUD115" s="261"/>
      <c r="FUE115" s="265"/>
      <c r="FUF115" s="266"/>
      <c r="FUG115" s="200"/>
      <c r="FUH115" s="266"/>
      <c r="FUI115" s="261"/>
      <c r="FUJ115" s="265"/>
      <c r="FUK115" s="266"/>
      <c r="FUL115" s="200"/>
      <c r="FUM115" s="266"/>
      <c r="FUN115" s="261"/>
      <c r="FUO115" s="265"/>
      <c r="FUP115" s="266"/>
      <c r="FUQ115" s="200"/>
      <c r="FUR115" s="266"/>
      <c r="FUS115" s="261"/>
      <c r="FUT115" s="265"/>
      <c r="FUU115" s="266"/>
      <c r="FUV115" s="200"/>
      <c r="FUW115" s="266"/>
      <c r="FUX115" s="261"/>
      <c r="FUY115" s="265"/>
      <c r="FUZ115" s="266"/>
      <c r="FVA115" s="200"/>
      <c r="FVB115" s="266"/>
      <c r="FVC115" s="261"/>
      <c r="FVD115" s="265"/>
      <c r="FVE115" s="266"/>
      <c r="FVF115" s="200"/>
      <c r="FVG115" s="266"/>
      <c r="FVH115" s="261"/>
      <c r="FVI115" s="265"/>
      <c r="FVJ115" s="266"/>
      <c r="FVK115" s="200"/>
      <c r="FVL115" s="266"/>
      <c r="FVM115" s="261"/>
      <c r="FVN115" s="265"/>
      <c r="FVO115" s="266"/>
      <c r="FVP115" s="200"/>
      <c r="FVQ115" s="266"/>
      <c r="FVR115" s="261"/>
      <c r="FVS115" s="265"/>
      <c r="FVT115" s="266"/>
      <c r="FVU115" s="200"/>
      <c r="FVV115" s="266"/>
      <c r="FVW115" s="261"/>
      <c r="FVX115" s="265"/>
      <c r="FVY115" s="266"/>
      <c r="FVZ115" s="200"/>
      <c r="FWA115" s="266"/>
      <c r="FWB115" s="261"/>
      <c r="FWC115" s="265"/>
      <c r="FWD115" s="266"/>
      <c r="FWE115" s="200"/>
      <c r="FWF115" s="266"/>
      <c r="FWG115" s="261"/>
      <c r="FWH115" s="265"/>
      <c r="FWI115" s="266"/>
      <c r="FWJ115" s="200"/>
      <c r="FWK115" s="266"/>
      <c r="FWL115" s="261"/>
      <c r="FWM115" s="265"/>
      <c r="FWN115" s="266"/>
      <c r="FWO115" s="200"/>
      <c r="FWP115" s="266"/>
      <c r="FWQ115" s="261"/>
      <c r="FWR115" s="265"/>
      <c r="FWS115" s="266"/>
      <c r="FWT115" s="200"/>
      <c r="FWU115" s="266"/>
      <c r="FWV115" s="261"/>
      <c r="FWW115" s="265"/>
      <c r="FWX115" s="266"/>
      <c r="FWY115" s="200"/>
      <c r="FWZ115" s="266"/>
      <c r="FXA115" s="261"/>
      <c r="FXB115" s="265"/>
      <c r="FXC115" s="266"/>
      <c r="FXD115" s="200"/>
      <c r="FXE115" s="266"/>
      <c r="FXF115" s="261"/>
      <c r="FXG115" s="265"/>
      <c r="FXH115" s="266"/>
      <c r="FXI115" s="200"/>
      <c r="FXJ115" s="266"/>
      <c r="FXK115" s="261"/>
      <c r="FXL115" s="265"/>
      <c r="FXM115" s="266"/>
      <c r="FXN115" s="200"/>
      <c r="FXO115" s="266"/>
      <c r="FXP115" s="261"/>
      <c r="FXQ115" s="265"/>
      <c r="FXR115" s="266"/>
      <c r="FXS115" s="200"/>
      <c r="FXT115" s="266"/>
      <c r="FXU115" s="261"/>
      <c r="FXV115" s="265"/>
      <c r="FXW115" s="266"/>
      <c r="FXX115" s="200"/>
      <c r="FXY115" s="266"/>
      <c r="FXZ115" s="261"/>
      <c r="FYA115" s="265"/>
      <c r="FYB115" s="266"/>
      <c r="FYC115" s="200"/>
      <c r="FYD115" s="266"/>
      <c r="FYE115" s="261"/>
      <c r="FYF115" s="265"/>
      <c r="FYG115" s="266"/>
      <c r="FYH115" s="200"/>
      <c r="FYI115" s="266"/>
      <c r="FYJ115" s="261"/>
      <c r="FYK115" s="265"/>
      <c r="FYL115" s="266"/>
      <c r="FYM115" s="200"/>
      <c r="FYN115" s="266"/>
      <c r="FYO115" s="261"/>
      <c r="FYP115" s="265"/>
      <c r="FYQ115" s="266"/>
      <c r="FYR115" s="200"/>
      <c r="FYS115" s="266"/>
      <c r="FYT115" s="261"/>
      <c r="FYU115" s="265"/>
      <c r="FYV115" s="266"/>
      <c r="FYW115" s="200"/>
      <c r="FYX115" s="266"/>
      <c r="FYY115" s="261"/>
      <c r="FYZ115" s="265"/>
      <c r="FZA115" s="266"/>
      <c r="FZB115" s="200"/>
      <c r="FZC115" s="266"/>
      <c r="FZD115" s="261"/>
      <c r="FZE115" s="265"/>
      <c r="FZF115" s="266"/>
      <c r="FZG115" s="200"/>
      <c r="FZH115" s="266"/>
      <c r="FZI115" s="261"/>
      <c r="FZJ115" s="265"/>
      <c r="FZK115" s="266"/>
      <c r="FZL115" s="200"/>
      <c r="FZM115" s="266"/>
      <c r="FZN115" s="261"/>
      <c r="FZO115" s="265"/>
      <c r="FZP115" s="266"/>
      <c r="FZQ115" s="200"/>
      <c r="FZR115" s="266"/>
      <c r="FZS115" s="261"/>
      <c r="FZT115" s="265"/>
      <c r="FZU115" s="266"/>
      <c r="FZV115" s="200"/>
      <c r="FZW115" s="266"/>
      <c r="FZX115" s="261"/>
      <c r="FZY115" s="265"/>
      <c r="FZZ115" s="266"/>
      <c r="GAA115" s="200"/>
      <c r="GAB115" s="266"/>
      <c r="GAC115" s="261"/>
      <c r="GAD115" s="265"/>
      <c r="GAE115" s="266"/>
      <c r="GAF115" s="200"/>
      <c r="GAG115" s="266"/>
      <c r="GAH115" s="261"/>
      <c r="GAI115" s="265"/>
      <c r="GAJ115" s="266"/>
      <c r="GAK115" s="200"/>
      <c r="GAL115" s="266"/>
      <c r="GAM115" s="261"/>
      <c r="GAN115" s="265"/>
      <c r="GAO115" s="266"/>
      <c r="GAP115" s="200"/>
      <c r="GAQ115" s="266"/>
      <c r="GAR115" s="261"/>
      <c r="GAS115" s="265"/>
      <c r="GAT115" s="266"/>
      <c r="GAU115" s="200"/>
      <c r="GAV115" s="266"/>
      <c r="GAW115" s="261"/>
      <c r="GAX115" s="265"/>
      <c r="GAY115" s="266"/>
      <c r="GAZ115" s="200"/>
      <c r="GBA115" s="266"/>
      <c r="GBB115" s="261"/>
      <c r="GBC115" s="265"/>
      <c r="GBD115" s="266"/>
      <c r="GBE115" s="200"/>
      <c r="GBF115" s="266"/>
      <c r="GBG115" s="261"/>
      <c r="GBH115" s="265"/>
      <c r="GBI115" s="266"/>
      <c r="GBJ115" s="200"/>
      <c r="GBK115" s="266"/>
      <c r="GBL115" s="261"/>
      <c r="GBM115" s="265"/>
      <c r="GBN115" s="266"/>
      <c r="GBO115" s="200"/>
      <c r="GBP115" s="266"/>
      <c r="GBQ115" s="261"/>
      <c r="GBR115" s="265"/>
      <c r="GBS115" s="266"/>
      <c r="GBT115" s="200"/>
      <c r="GBU115" s="266"/>
      <c r="GBV115" s="261"/>
      <c r="GBW115" s="265"/>
      <c r="GBX115" s="266"/>
      <c r="GBY115" s="200"/>
      <c r="GBZ115" s="266"/>
      <c r="GCA115" s="261"/>
      <c r="GCB115" s="265"/>
      <c r="GCC115" s="266"/>
      <c r="GCD115" s="200"/>
      <c r="GCE115" s="266"/>
      <c r="GCF115" s="261"/>
      <c r="GCG115" s="265"/>
      <c r="GCH115" s="266"/>
      <c r="GCI115" s="200"/>
      <c r="GCJ115" s="266"/>
      <c r="GCK115" s="261"/>
      <c r="GCL115" s="265"/>
      <c r="GCM115" s="266"/>
      <c r="GCN115" s="200"/>
      <c r="GCO115" s="266"/>
      <c r="GCP115" s="261"/>
      <c r="GCQ115" s="265"/>
      <c r="GCR115" s="266"/>
      <c r="GCS115" s="200"/>
      <c r="GCT115" s="266"/>
      <c r="GCU115" s="261"/>
      <c r="GCV115" s="265"/>
      <c r="GCW115" s="266"/>
      <c r="GCX115" s="200"/>
      <c r="GCY115" s="266"/>
      <c r="GCZ115" s="261"/>
      <c r="GDA115" s="265"/>
      <c r="GDB115" s="266"/>
      <c r="GDC115" s="200"/>
      <c r="GDD115" s="266"/>
      <c r="GDE115" s="261"/>
      <c r="GDF115" s="265"/>
      <c r="GDG115" s="266"/>
      <c r="GDH115" s="200"/>
      <c r="GDI115" s="266"/>
      <c r="GDJ115" s="261"/>
      <c r="GDK115" s="265"/>
      <c r="GDL115" s="266"/>
      <c r="GDM115" s="200"/>
      <c r="GDN115" s="266"/>
      <c r="GDO115" s="261"/>
      <c r="GDP115" s="265"/>
      <c r="GDQ115" s="266"/>
      <c r="GDR115" s="200"/>
      <c r="GDS115" s="266"/>
      <c r="GDT115" s="261"/>
      <c r="GDU115" s="265"/>
      <c r="GDV115" s="266"/>
      <c r="GDW115" s="200"/>
      <c r="GDX115" s="266"/>
      <c r="GDY115" s="261"/>
      <c r="GDZ115" s="265"/>
      <c r="GEA115" s="266"/>
      <c r="GEB115" s="200"/>
      <c r="GEC115" s="266"/>
      <c r="GED115" s="261"/>
      <c r="GEE115" s="265"/>
      <c r="GEF115" s="266"/>
      <c r="GEG115" s="200"/>
      <c r="GEH115" s="266"/>
      <c r="GEI115" s="261"/>
      <c r="GEJ115" s="265"/>
      <c r="GEK115" s="266"/>
      <c r="GEL115" s="200"/>
      <c r="GEM115" s="266"/>
      <c r="GEN115" s="261"/>
      <c r="GEO115" s="265"/>
      <c r="GEP115" s="266"/>
      <c r="GEQ115" s="200"/>
      <c r="GER115" s="266"/>
      <c r="GES115" s="261"/>
      <c r="GET115" s="265"/>
      <c r="GEU115" s="266"/>
      <c r="GEV115" s="200"/>
      <c r="GEW115" s="266"/>
      <c r="GEX115" s="261"/>
      <c r="GEY115" s="265"/>
      <c r="GEZ115" s="266"/>
      <c r="GFA115" s="200"/>
      <c r="GFB115" s="266"/>
      <c r="GFC115" s="261"/>
      <c r="GFD115" s="265"/>
      <c r="GFE115" s="266"/>
      <c r="GFF115" s="200"/>
      <c r="GFG115" s="266"/>
      <c r="GFH115" s="261"/>
      <c r="GFI115" s="265"/>
      <c r="GFJ115" s="266"/>
      <c r="GFK115" s="200"/>
      <c r="GFL115" s="266"/>
      <c r="GFM115" s="261"/>
      <c r="GFN115" s="265"/>
      <c r="GFO115" s="266"/>
      <c r="GFP115" s="200"/>
      <c r="GFQ115" s="266"/>
      <c r="GFR115" s="261"/>
      <c r="GFS115" s="265"/>
      <c r="GFT115" s="266"/>
      <c r="GFU115" s="200"/>
      <c r="GFV115" s="266"/>
      <c r="GFW115" s="261"/>
      <c r="GFX115" s="265"/>
      <c r="GFY115" s="266"/>
      <c r="GFZ115" s="200"/>
      <c r="GGA115" s="266"/>
      <c r="GGB115" s="261"/>
      <c r="GGC115" s="265"/>
      <c r="GGD115" s="266"/>
      <c r="GGE115" s="200"/>
      <c r="GGF115" s="266"/>
      <c r="GGG115" s="261"/>
      <c r="GGH115" s="265"/>
      <c r="GGI115" s="266"/>
      <c r="GGJ115" s="200"/>
      <c r="GGK115" s="266"/>
      <c r="GGL115" s="261"/>
      <c r="GGM115" s="265"/>
      <c r="GGN115" s="266"/>
      <c r="GGO115" s="200"/>
      <c r="GGP115" s="266"/>
      <c r="GGQ115" s="261"/>
      <c r="GGR115" s="265"/>
      <c r="GGS115" s="266"/>
      <c r="GGT115" s="200"/>
      <c r="GGU115" s="266"/>
      <c r="GGV115" s="261"/>
      <c r="GGW115" s="265"/>
      <c r="GGX115" s="266"/>
      <c r="GGY115" s="200"/>
      <c r="GGZ115" s="266"/>
      <c r="GHA115" s="261"/>
      <c r="GHB115" s="265"/>
      <c r="GHC115" s="266"/>
      <c r="GHD115" s="200"/>
      <c r="GHE115" s="266"/>
      <c r="GHF115" s="261"/>
      <c r="GHG115" s="265"/>
      <c r="GHH115" s="266"/>
      <c r="GHI115" s="200"/>
      <c r="GHJ115" s="266"/>
      <c r="GHK115" s="261"/>
      <c r="GHL115" s="265"/>
      <c r="GHM115" s="266"/>
      <c r="GHN115" s="200"/>
      <c r="GHO115" s="266"/>
      <c r="GHP115" s="261"/>
      <c r="GHQ115" s="265"/>
      <c r="GHR115" s="266"/>
      <c r="GHS115" s="200"/>
      <c r="GHT115" s="266"/>
      <c r="GHU115" s="261"/>
      <c r="GHV115" s="265"/>
      <c r="GHW115" s="266"/>
      <c r="GHX115" s="200"/>
      <c r="GHY115" s="266"/>
      <c r="GHZ115" s="261"/>
      <c r="GIA115" s="265"/>
      <c r="GIB115" s="266"/>
      <c r="GIC115" s="200"/>
      <c r="GID115" s="266"/>
      <c r="GIE115" s="261"/>
      <c r="GIF115" s="265"/>
      <c r="GIG115" s="266"/>
      <c r="GIH115" s="200"/>
      <c r="GII115" s="266"/>
      <c r="GIJ115" s="261"/>
      <c r="GIK115" s="265"/>
      <c r="GIL115" s="266"/>
      <c r="GIM115" s="200"/>
      <c r="GIN115" s="266"/>
      <c r="GIO115" s="261"/>
      <c r="GIP115" s="265"/>
      <c r="GIQ115" s="266"/>
      <c r="GIR115" s="200"/>
      <c r="GIS115" s="266"/>
      <c r="GIT115" s="261"/>
      <c r="GIU115" s="265"/>
      <c r="GIV115" s="266"/>
      <c r="GIW115" s="200"/>
      <c r="GIX115" s="266"/>
      <c r="GIY115" s="261"/>
      <c r="GIZ115" s="265"/>
      <c r="GJA115" s="266"/>
      <c r="GJB115" s="200"/>
      <c r="GJC115" s="266"/>
      <c r="GJD115" s="261"/>
      <c r="GJE115" s="265"/>
      <c r="GJF115" s="266"/>
      <c r="GJG115" s="200"/>
      <c r="GJH115" s="266"/>
      <c r="GJI115" s="261"/>
      <c r="GJJ115" s="265"/>
      <c r="GJK115" s="266"/>
      <c r="GJL115" s="200"/>
      <c r="GJM115" s="266"/>
      <c r="GJN115" s="261"/>
      <c r="GJO115" s="265"/>
      <c r="GJP115" s="266"/>
      <c r="GJQ115" s="200"/>
      <c r="GJR115" s="266"/>
      <c r="GJS115" s="261"/>
      <c r="GJT115" s="265"/>
      <c r="GJU115" s="266"/>
      <c r="GJV115" s="200"/>
      <c r="GJW115" s="266"/>
      <c r="GJX115" s="261"/>
      <c r="GJY115" s="265"/>
      <c r="GJZ115" s="266"/>
      <c r="GKA115" s="200"/>
      <c r="GKB115" s="266"/>
      <c r="GKC115" s="261"/>
      <c r="GKD115" s="265"/>
      <c r="GKE115" s="266"/>
      <c r="GKF115" s="200"/>
      <c r="GKG115" s="266"/>
      <c r="GKH115" s="261"/>
      <c r="GKI115" s="265"/>
      <c r="GKJ115" s="266"/>
      <c r="GKK115" s="200"/>
      <c r="GKL115" s="266"/>
      <c r="GKM115" s="261"/>
      <c r="GKN115" s="265"/>
      <c r="GKO115" s="266"/>
      <c r="GKP115" s="200"/>
      <c r="GKQ115" s="266"/>
      <c r="GKR115" s="261"/>
      <c r="GKS115" s="265"/>
      <c r="GKT115" s="266"/>
      <c r="GKU115" s="200"/>
      <c r="GKV115" s="266"/>
      <c r="GKW115" s="261"/>
      <c r="GKX115" s="265"/>
      <c r="GKY115" s="266"/>
      <c r="GKZ115" s="200"/>
      <c r="GLA115" s="266"/>
      <c r="GLB115" s="261"/>
      <c r="GLC115" s="265"/>
      <c r="GLD115" s="266"/>
      <c r="GLE115" s="200"/>
      <c r="GLF115" s="266"/>
      <c r="GLG115" s="261"/>
      <c r="GLH115" s="265"/>
      <c r="GLI115" s="266"/>
      <c r="GLJ115" s="200"/>
      <c r="GLK115" s="266"/>
      <c r="GLL115" s="261"/>
      <c r="GLM115" s="265"/>
      <c r="GLN115" s="266"/>
      <c r="GLO115" s="200"/>
      <c r="GLP115" s="266"/>
      <c r="GLQ115" s="261"/>
      <c r="GLR115" s="265"/>
      <c r="GLS115" s="266"/>
      <c r="GLT115" s="200"/>
      <c r="GLU115" s="266"/>
      <c r="GLV115" s="261"/>
      <c r="GLW115" s="265"/>
      <c r="GLX115" s="266"/>
      <c r="GLY115" s="200"/>
      <c r="GLZ115" s="266"/>
      <c r="GMA115" s="261"/>
      <c r="GMB115" s="265"/>
      <c r="GMC115" s="266"/>
      <c r="GMD115" s="200"/>
      <c r="GME115" s="266"/>
      <c r="GMF115" s="261"/>
      <c r="GMG115" s="265"/>
      <c r="GMH115" s="266"/>
      <c r="GMI115" s="200"/>
      <c r="GMJ115" s="266"/>
      <c r="GMK115" s="261"/>
      <c r="GML115" s="265"/>
      <c r="GMM115" s="266"/>
      <c r="GMN115" s="200"/>
      <c r="GMO115" s="266"/>
      <c r="GMP115" s="261"/>
      <c r="GMQ115" s="265"/>
      <c r="GMR115" s="266"/>
      <c r="GMS115" s="200"/>
      <c r="GMT115" s="266"/>
      <c r="GMU115" s="261"/>
      <c r="GMV115" s="265"/>
      <c r="GMW115" s="266"/>
      <c r="GMX115" s="200"/>
      <c r="GMY115" s="266"/>
      <c r="GMZ115" s="261"/>
      <c r="GNA115" s="265"/>
      <c r="GNB115" s="266"/>
      <c r="GNC115" s="200"/>
      <c r="GND115" s="266"/>
      <c r="GNE115" s="261"/>
      <c r="GNF115" s="265"/>
      <c r="GNG115" s="266"/>
      <c r="GNH115" s="200"/>
      <c r="GNI115" s="266"/>
      <c r="GNJ115" s="261"/>
      <c r="GNK115" s="265"/>
      <c r="GNL115" s="266"/>
      <c r="GNM115" s="200"/>
      <c r="GNN115" s="266"/>
      <c r="GNO115" s="261"/>
      <c r="GNP115" s="265"/>
      <c r="GNQ115" s="266"/>
      <c r="GNR115" s="200"/>
      <c r="GNS115" s="266"/>
      <c r="GNT115" s="261"/>
      <c r="GNU115" s="265"/>
      <c r="GNV115" s="266"/>
      <c r="GNW115" s="200"/>
      <c r="GNX115" s="266"/>
      <c r="GNY115" s="261"/>
      <c r="GNZ115" s="265"/>
      <c r="GOA115" s="266"/>
      <c r="GOB115" s="200"/>
      <c r="GOC115" s="266"/>
      <c r="GOD115" s="261"/>
      <c r="GOE115" s="265"/>
      <c r="GOF115" s="266"/>
      <c r="GOG115" s="200"/>
      <c r="GOH115" s="266"/>
      <c r="GOI115" s="261"/>
      <c r="GOJ115" s="265"/>
      <c r="GOK115" s="266"/>
      <c r="GOL115" s="200"/>
      <c r="GOM115" s="266"/>
      <c r="GON115" s="261"/>
      <c r="GOO115" s="265"/>
      <c r="GOP115" s="266"/>
      <c r="GOQ115" s="200"/>
      <c r="GOR115" s="266"/>
      <c r="GOS115" s="261"/>
      <c r="GOT115" s="265"/>
      <c r="GOU115" s="266"/>
      <c r="GOV115" s="200"/>
      <c r="GOW115" s="266"/>
      <c r="GOX115" s="261"/>
      <c r="GOY115" s="265"/>
      <c r="GOZ115" s="266"/>
      <c r="GPA115" s="200"/>
      <c r="GPB115" s="266"/>
      <c r="GPC115" s="261"/>
      <c r="GPD115" s="265"/>
      <c r="GPE115" s="266"/>
      <c r="GPF115" s="200"/>
      <c r="GPG115" s="266"/>
      <c r="GPH115" s="261"/>
      <c r="GPI115" s="265"/>
      <c r="GPJ115" s="266"/>
      <c r="GPK115" s="200"/>
      <c r="GPL115" s="266"/>
      <c r="GPM115" s="261"/>
      <c r="GPN115" s="265"/>
      <c r="GPO115" s="266"/>
      <c r="GPP115" s="200"/>
      <c r="GPQ115" s="266"/>
      <c r="GPR115" s="261"/>
      <c r="GPS115" s="265"/>
      <c r="GPT115" s="266"/>
      <c r="GPU115" s="200"/>
      <c r="GPV115" s="266"/>
      <c r="GPW115" s="261"/>
      <c r="GPX115" s="265"/>
      <c r="GPY115" s="266"/>
      <c r="GPZ115" s="200"/>
      <c r="GQA115" s="266"/>
      <c r="GQB115" s="261"/>
      <c r="GQC115" s="265"/>
      <c r="GQD115" s="266"/>
      <c r="GQE115" s="200"/>
      <c r="GQF115" s="266"/>
      <c r="GQG115" s="261"/>
      <c r="GQH115" s="265"/>
      <c r="GQI115" s="266"/>
      <c r="GQJ115" s="200"/>
      <c r="GQK115" s="266"/>
      <c r="GQL115" s="261"/>
      <c r="GQM115" s="265"/>
      <c r="GQN115" s="266"/>
      <c r="GQO115" s="200"/>
      <c r="GQP115" s="266"/>
      <c r="GQQ115" s="261"/>
      <c r="GQR115" s="265"/>
      <c r="GQS115" s="266"/>
      <c r="GQT115" s="200"/>
      <c r="GQU115" s="266"/>
      <c r="GQV115" s="261"/>
      <c r="GQW115" s="265"/>
      <c r="GQX115" s="266"/>
      <c r="GQY115" s="200"/>
      <c r="GQZ115" s="266"/>
      <c r="GRA115" s="261"/>
      <c r="GRB115" s="265"/>
      <c r="GRC115" s="266"/>
      <c r="GRD115" s="200"/>
      <c r="GRE115" s="266"/>
      <c r="GRF115" s="261"/>
      <c r="GRG115" s="265"/>
      <c r="GRH115" s="266"/>
      <c r="GRI115" s="200"/>
      <c r="GRJ115" s="266"/>
      <c r="GRK115" s="261"/>
      <c r="GRL115" s="265"/>
      <c r="GRM115" s="266"/>
      <c r="GRN115" s="200"/>
      <c r="GRO115" s="266"/>
      <c r="GRP115" s="261"/>
      <c r="GRQ115" s="265"/>
      <c r="GRR115" s="266"/>
      <c r="GRS115" s="200"/>
      <c r="GRT115" s="266"/>
      <c r="GRU115" s="261"/>
      <c r="GRV115" s="265"/>
      <c r="GRW115" s="266"/>
      <c r="GRX115" s="200"/>
      <c r="GRY115" s="266"/>
      <c r="GRZ115" s="261"/>
      <c r="GSA115" s="265"/>
      <c r="GSB115" s="266"/>
      <c r="GSC115" s="200"/>
      <c r="GSD115" s="266"/>
      <c r="GSE115" s="261"/>
      <c r="GSF115" s="265"/>
      <c r="GSG115" s="266"/>
      <c r="GSH115" s="200"/>
      <c r="GSI115" s="266"/>
      <c r="GSJ115" s="261"/>
      <c r="GSK115" s="265"/>
      <c r="GSL115" s="266"/>
      <c r="GSM115" s="200"/>
      <c r="GSN115" s="266"/>
      <c r="GSO115" s="261"/>
      <c r="GSP115" s="265"/>
      <c r="GSQ115" s="266"/>
      <c r="GSR115" s="200"/>
      <c r="GSS115" s="266"/>
      <c r="GST115" s="261"/>
      <c r="GSU115" s="265"/>
      <c r="GSV115" s="266"/>
      <c r="GSW115" s="200"/>
      <c r="GSX115" s="266"/>
      <c r="GSY115" s="261"/>
      <c r="GSZ115" s="265"/>
      <c r="GTA115" s="266"/>
      <c r="GTB115" s="200"/>
      <c r="GTC115" s="266"/>
      <c r="GTD115" s="261"/>
      <c r="GTE115" s="265"/>
      <c r="GTF115" s="266"/>
      <c r="GTG115" s="200"/>
      <c r="GTH115" s="266"/>
      <c r="GTI115" s="261"/>
      <c r="GTJ115" s="265"/>
      <c r="GTK115" s="266"/>
      <c r="GTL115" s="200"/>
      <c r="GTM115" s="266"/>
      <c r="GTN115" s="261"/>
      <c r="GTO115" s="265"/>
      <c r="GTP115" s="266"/>
      <c r="GTQ115" s="200"/>
      <c r="GTR115" s="266"/>
      <c r="GTS115" s="261"/>
      <c r="GTT115" s="265"/>
      <c r="GTU115" s="266"/>
      <c r="GTV115" s="200"/>
      <c r="GTW115" s="266"/>
      <c r="GTX115" s="261"/>
      <c r="GTY115" s="265"/>
      <c r="GTZ115" s="266"/>
      <c r="GUA115" s="200"/>
      <c r="GUB115" s="266"/>
      <c r="GUC115" s="261"/>
      <c r="GUD115" s="265"/>
      <c r="GUE115" s="266"/>
      <c r="GUF115" s="200"/>
      <c r="GUG115" s="266"/>
      <c r="GUH115" s="261"/>
      <c r="GUI115" s="265"/>
      <c r="GUJ115" s="266"/>
      <c r="GUK115" s="200"/>
      <c r="GUL115" s="266"/>
      <c r="GUM115" s="261"/>
      <c r="GUN115" s="265"/>
      <c r="GUO115" s="266"/>
      <c r="GUP115" s="200"/>
      <c r="GUQ115" s="266"/>
      <c r="GUR115" s="261"/>
      <c r="GUS115" s="265"/>
      <c r="GUT115" s="266"/>
      <c r="GUU115" s="200"/>
      <c r="GUV115" s="266"/>
      <c r="GUW115" s="261"/>
      <c r="GUX115" s="265"/>
      <c r="GUY115" s="266"/>
      <c r="GUZ115" s="200"/>
      <c r="GVA115" s="266"/>
      <c r="GVB115" s="261"/>
      <c r="GVC115" s="265"/>
      <c r="GVD115" s="266"/>
      <c r="GVE115" s="200"/>
      <c r="GVF115" s="266"/>
      <c r="GVG115" s="261"/>
      <c r="GVH115" s="265"/>
      <c r="GVI115" s="266"/>
      <c r="GVJ115" s="200"/>
      <c r="GVK115" s="266"/>
      <c r="GVL115" s="261"/>
      <c r="GVM115" s="265"/>
      <c r="GVN115" s="266"/>
      <c r="GVO115" s="200"/>
      <c r="GVP115" s="266"/>
      <c r="GVQ115" s="261"/>
      <c r="GVR115" s="265"/>
      <c r="GVS115" s="266"/>
      <c r="GVT115" s="200"/>
      <c r="GVU115" s="266"/>
      <c r="GVV115" s="261"/>
      <c r="GVW115" s="265"/>
      <c r="GVX115" s="266"/>
      <c r="GVY115" s="200"/>
      <c r="GVZ115" s="266"/>
      <c r="GWA115" s="261"/>
      <c r="GWB115" s="265"/>
      <c r="GWC115" s="266"/>
      <c r="GWD115" s="200"/>
      <c r="GWE115" s="266"/>
      <c r="GWF115" s="261"/>
      <c r="GWG115" s="265"/>
      <c r="GWH115" s="266"/>
      <c r="GWI115" s="200"/>
      <c r="GWJ115" s="266"/>
      <c r="GWK115" s="261"/>
      <c r="GWL115" s="265"/>
      <c r="GWM115" s="266"/>
      <c r="GWN115" s="200"/>
      <c r="GWO115" s="266"/>
      <c r="GWP115" s="261"/>
      <c r="GWQ115" s="265"/>
      <c r="GWR115" s="266"/>
      <c r="GWS115" s="200"/>
      <c r="GWT115" s="266"/>
      <c r="GWU115" s="261"/>
      <c r="GWV115" s="265"/>
      <c r="GWW115" s="266"/>
      <c r="GWX115" s="200"/>
      <c r="GWY115" s="266"/>
      <c r="GWZ115" s="261"/>
      <c r="GXA115" s="265"/>
      <c r="GXB115" s="266"/>
      <c r="GXC115" s="200"/>
      <c r="GXD115" s="266"/>
      <c r="GXE115" s="261"/>
      <c r="GXF115" s="265"/>
      <c r="GXG115" s="266"/>
      <c r="GXH115" s="200"/>
      <c r="GXI115" s="266"/>
      <c r="GXJ115" s="261"/>
      <c r="GXK115" s="265"/>
      <c r="GXL115" s="266"/>
      <c r="GXM115" s="200"/>
      <c r="GXN115" s="266"/>
      <c r="GXO115" s="261"/>
      <c r="GXP115" s="265"/>
      <c r="GXQ115" s="266"/>
      <c r="GXR115" s="200"/>
      <c r="GXS115" s="266"/>
      <c r="GXT115" s="261"/>
      <c r="GXU115" s="265"/>
      <c r="GXV115" s="266"/>
      <c r="GXW115" s="200"/>
      <c r="GXX115" s="266"/>
      <c r="GXY115" s="261"/>
      <c r="GXZ115" s="265"/>
      <c r="GYA115" s="266"/>
      <c r="GYB115" s="200"/>
      <c r="GYC115" s="266"/>
      <c r="GYD115" s="261"/>
      <c r="GYE115" s="265"/>
      <c r="GYF115" s="266"/>
      <c r="GYG115" s="200"/>
      <c r="GYH115" s="266"/>
      <c r="GYI115" s="261"/>
      <c r="GYJ115" s="265"/>
      <c r="GYK115" s="266"/>
      <c r="GYL115" s="200"/>
      <c r="GYM115" s="266"/>
      <c r="GYN115" s="261"/>
      <c r="GYO115" s="265"/>
      <c r="GYP115" s="266"/>
      <c r="GYQ115" s="200"/>
      <c r="GYR115" s="266"/>
      <c r="GYS115" s="261"/>
      <c r="GYT115" s="265"/>
      <c r="GYU115" s="266"/>
      <c r="GYV115" s="200"/>
      <c r="GYW115" s="266"/>
      <c r="GYX115" s="261"/>
      <c r="GYY115" s="265"/>
      <c r="GYZ115" s="266"/>
      <c r="GZA115" s="200"/>
      <c r="GZB115" s="266"/>
      <c r="GZC115" s="261"/>
      <c r="GZD115" s="265"/>
      <c r="GZE115" s="266"/>
      <c r="GZF115" s="200"/>
      <c r="GZG115" s="266"/>
      <c r="GZH115" s="261"/>
      <c r="GZI115" s="265"/>
      <c r="GZJ115" s="266"/>
      <c r="GZK115" s="200"/>
      <c r="GZL115" s="266"/>
      <c r="GZM115" s="261"/>
      <c r="GZN115" s="265"/>
      <c r="GZO115" s="266"/>
      <c r="GZP115" s="200"/>
      <c r="GZQ115" s="266"/>
      <c r="GZR115" s="261"/>
      <c r="GZS115" s="265"/>
      <c r="GZT115" s="266"/>
      <c r="GZU115" s="200"/>
      <c r="GZV115" s="266"/>
      <c r="GZW115" s="261"/>
      <c r="GZX115" s="265"/>
      <c r="GZY115" s="266"/>
      <c r="GZZ115" s="200"/>
      <c r="HAA115" s="266"/>
      <c r="HAB115" s="261"/>
      <c r="HAC115" s="265"/>
      <c r="HAD115" s="266"/>
      <c r="HAE115" s="200"/>
      <c r="HAF115" s="266"/>
      <c r="HAG115" s="261"/>
      <c r="HAH115" s="265"/>
      <c r="HAI115" s="266"/>
      <c r="HAJ115" s="200"/>
      <c r="HAK115" s="266"/>
      <c r="HAL115" s="261"/>
      <c r="HAM115" s="265"/>
      <c r="HAN115" s="266"/>
      <c r="HAO115" s="200"/>
      <c r="HAP115" s="266"/>
      <c r="HAQ115" s="261"/>
      <c r="HAR115" s="265"/>
      <c r="HAS115" s="266"/>
      <c r="HAT115" s="200"/>
      <c r="HAU115" s="266"/>
      <c r="HAV115" s="261"/>
      <c r="HAW115" s="265"/>
      <c r="HAX115" s="266"/>
      <c r="HAY115" s="200"/>
      <c r="HAZ115" s="266"/>
      <c r="HBA115" s="261"/>
      <c r="HBB115" s="265"/>
      <c r="HBC115" s="266"/>
      <c r="HBD115" s="200"/>
      <c r="HBE115" s="266"/>
      <c r="HBF115" s="261"/>
      <c r="HBG115" s="265"/>
      <c r="HBH115" s="266"/>
      <c r="HBI115" s="200"/>
      <c r="HBJ115" s="266"/>
      <c r="HBK115" s="261"/>
      <c r="HBL115" s="265"/>
      <c r="HBM115" s="266"/>
      <c r="HBN115" s="200"/>
      <c r="HBO115" s="266"/>
      <c r="HBP115" s="261"/>
      <c r="HBQ115" s="265"/>
      <c r="HBR115" s="266"/>
      <c r="HBS115" s="200"/>
      <c r="HBT115" s="266"/>
      <c r="HBU115" s="261"/>
      <c r="HBV115" s="265"/>
      <c r="HBW115" s="266"/>
      <c r="HBX115" s="200"/>
      <c r="HBY115" s="266"/>
      <c r="HBZ115" s="261"/>
      <c r="HCA115" s="265"/>
      <c r="HCB115" s="266"/>
      <c r="HCC115" s="200"/>
      <c r="HCD115" s="266"/>
      <c r="HCE115" s="261"/>
      <c r="HCF115" s="265"/>
      <c r="HCG115" s="266"/>
      <c r="HCH115" s="200"/>
      <c r="HCI115" s="266"/>
      <c r="HCJ115" s="261"/>
      <c r="HCK115" s="265"/>
      <c r="HCL115" s="266"/>
      <c r="HCM115" s="200"/>
      <c r="HCN115" s="266"/>
      <c r="HCO115" s="261"/>
      <c r="HCP115" s="265"/>
      <c r="HCQ115" s="266"/>
      <c r="HCR115" s="200"/>
      <c r="HCS115" s="266"/>
      <c r="HCT115" s="261"/>
      <c r="HCU115" s="265"/>
      <c r="HCV115" s="266"/>
      <c r="HCW115" s="200"/>
      <c r="HCX115" s="266"/>
      <c r="HCY115" s="261"/>
      <c r="HCZ115" s="265"/>
      <c r="HDA115" s="266"/>
      <c r="HDB115" s="200"/>
      <c r="HDC115" s="266"/>
      <c r="HDD115" s="261"/>
      <c r="HDE115" s="265"/>
      <c r="HDF115" s="266"/>
      <c r="HDG115" s="200"/>
      <c r="HDH115" s="266"/>
      <c r="HDI115" s="261"/>
      <c r="HDJ115" s="265"/>
      <c r="HDK115" s="266"/>
      <c r="HDL115" s="200"/>
      <c r="HDM115" s="266"/>
      <c r="HDN115" s="261"/>
      <c r="HDO115" s="265"/>
      <c r="HDP115" s="266"/>
      <c r="HDQ115" s="200"/>
      <c r="HDR115" s="266"/>
      <c r="HDS115" s="261"/>
      <c r="HDT115" s="265"/>
      <c r="HDU115" s="266"/>
      <c r="HDV115" s="200"/>
      <c r="HDW115" s="266"/>
      <c r="HDX115" s="261"/>
      <c r="HDY115" s="265"/>
      <c r="HDZ115" s="266"/>
      <c r="HEA115" s="200"/>
      <c r="HEB115" s="266"/>
      <c r="HEC115" s="261"/>
      <c r="HED115" s="265"/>
      <c r="HEE115" s="266"/>
      <c r="HEF115" s="200"/>
      <c r="HEG115" s="266"/>
      <c r="HEH115" s="261"/>
      <c r="HEI115" s="265"/>
      <c r="HEJ115" s="266"/>
      <c r="HEK115" s="200"/>
      <c r="HEL115" s="266"/>
      <c r="HEM115" s="261"/>
      <c r="HEN115" s="265"/>
      <c r="HEO115" s="266"/>
      <c r="HEP115" s="200"/>
      <c r="HEQ115" s="266"/>
      <c r="HER115" s="261"/>
      <c r="HES115" s="265"/>
      <c r="HET115" s="266"/>
      <c r="HEU115" s="200"/>
      <c r="HEV115" s="266"/>
      <c r="HEW115" s="261"/>
      <c r="HEX115" s="265"/>
      <c r="HEY115" s="266"/>
      <c r="HEZ115" s="200"/>
      <c r="HFA115" s="266"/>
      <c r="HFB115" s="261"/>
      <c r="HFC115" s="265"/>
      <c r="HFD115" s="266"/>
      <c r="HFE115" s="200"/>
      <c r="HFF115" s="266"/>
      <c r="HFG115" s="261"/>
      <c r="HFH115" s="265"/>
      <c r="HFI115" s="266"/>
      <c r="HFJ115" s="200"/>
      <c r="HFK115" s="266"/>
      <c r="HFL115" s="261"/>
      <c r="HFM115" s="265"/>
      <c r="HFN115" s="266"/>
      <c r="HFO115" s="200"/>
      <c r="HFP115" s="266"/>
      <c r="HFQ115" s="261"/>
      <c r="HFR115" s="265"/>
      <c r="HFS115" s="266"/>
      <c r="HFT115" s="200"/>
      <c r="HFU115" s="266"/>
      <c r="HFV115" s="261"/>
      <c r="HFW115" s="265"/>
      <c r="HFX115" s="266"/>
      <c r="HFY115" s="200"/>
      <c r="HFZ115" s="266"/>
      <c r="HGA115" s="261"/>
      <c r="HGB115" s="265"/>
      <c r="HGC115" s="266"/>
      <c r="HGD115" s="200"/>
      <c r="HGE115" s="266"/>
      <c r="HGF115" s="261"/>
      <c r="HGG115" s="265"/>
      <c r="HGH115" s="266"/>
      <c r="HGI115" s="200"/>
      <c r="HGJ115" s="266"/>
      <c r="HGK115" s="261"/>
      <c r="HGL115" s="265"/>
      <c r="HGM115" s="266"/>
      <c r="HGN115" s="200"/>
      <c r="HGO115" s="266"/>
      <c r="HGP115" s="261"/>
      <c r="HGQ115" s="265"/>
      <c r="HGR115" s="266"/>
      <c r="HGS115" s="200"/>
      <c r="HGT115" s="266"/>
      <c r="HGU115" s="261"/>
      <c r="HGV115" s="265"/>
      <c r="HGW115" s="266"/>
      <c r="HGX115" s="200"/>
      <c r="HGY115" s="266"/>
      <c r="HGZ115" s="261"/>
      <c r="HHA115" s="265"/>
      <c r="HHB115" s="266"/>
      <c r="HHC115" s="200"/>
      <c r="HHD115" s="266"/>
      <c r="HHE115" s="261"/>
      <c r="HHF115" s="265"/>
      <c r="HHG115" s="266"/>
      <c r="HHH115" s="200"/>
      <c r="HHI115" s="266"/>
      <c r="HHJ115" s="261"/>
      <c r="HHK115" s="265"/>
      <c r="HHL115" s="266"/>
      <c r="HHM115" s="200"/>
      <c r="HHN115" s="266"/>
      <c r="HHO115" s="261"/>
      <c r="HHP115" s="265"/>
      <c r="HHQ115" s="266"/>
      <c r="HHR115" s="200"/>
      <c r="HHS115" s="266"/>
      <c r="HHT115" s="261"/>
      <c r="HHU115" s="265"/>
      <c r="HHV115" s="266"/>
      <c r="HHW115" s="200"/>
      <c r="HHX115" s="266"/>
      <c r="HHY115" s="261"/>
      <c r="HHZ115" s="265"/>
      <c r="HIA115" s="266"/>
      <c r="HIB115" s="200"/>
      <c r="HIC115" s="266"/>
      <c r="HID115" s="261"/>
      <c r="HIE115" s="265"/>
      <c r="HIF115" s="266"/>
      <c r="HIG115" s="200"/>
      <c r="HIH115" s="266"/>
      <c r="HII115" s="261"/>
      <c r="HIJ115" s="265"/>
      <c r="HIK115" s="266"/>
      <c r="HIL115" s="200"/>
      <c r="HIM115" s="266"/>
      <c r="HIN115" s="261"/>
      <c r="HIO115" s="265"/>
      <c r="HIP115" s="266"/>
      <c r="HIQ115" s="200"/>
      <c r="HIR115" s="266"/>
      <c r="HIS115" s="261"/>
      <c r="HIT115" s="265"/>
      <c r="HIU115" s="266"/>
      <c r="HIV115" s="200"/>
      <c r="HIW115" s="266"/>
      <c r="HIX115" s="261"/>
      <c r="HIY115" s="265"/>
      <c r="HIZ115" s="266"/>
      <c r="HJA115" s="200"/>
      <c r="HJB115" s="266"/>
      <c r="HJC115" s="261"/>
      <c r="HJD115" s="265"/>
      <c r="HJE115" s="266"/>
      <c r="HJF115" s="200"/>
      <c r="HJG115" s="266"/>
      <c r="HJH115" s="261"/>
      <c r="HJI115" s="265"/>
      <c r="HJJ115" s="266"/>
      <c r="HJK115" s="200"/>
      <c r="HJL115" s="266"/>
      <c r="HJM115" s="261"/>
      <c r="HJN115" s="265"/>
      <c r="HJO115" s="266"/>
      <c r="HJP115" s="200"/>
      <c r="HJQ115" s="266"/>
      <c r="HJR115" s="261"/>
      <c r="HJS115" s="265"/>
      <c r="HJT115" s="266"/>
      <c r="HJU115" s="200"/>
      <c r="HJV115" s="266"/>
      <c r="HJW115" s="261"/>
      <c r="HJX115" s="265"/>
      <c r="HJY115" s="266"/>
      <c r="HJZ115" s="200"/>
      <c r="HKA115" s="266"/>
      <c r="HKB115" s="261"/>
      <c r="HKC115" s="265"/>
      <c r="HKD115" s="266"/>
      <c r="HKE115" s="200"/>
      <c r="HKF115" s="266"/>
      <c r="HKG115" s="261"/>
      <c r="HKH115" s="265"/>
      <c r="HKI115" s="266"/>
      <c r="HKJ115" s="200"/>
      <c r="HKK115" s="266"/>
      <c r="HKL115" s="261"/>
      <c r="HKM115" s="265"/>
      <c r="HKN115" s="266"/>
      <c r="HKO115" s="200"/>
      <c r="HKP115" s="266"/>
      <c r="HKQ115" s="261"/>
      <c r="HKR115" s="265"/>
      <c r="HKS115" s="266"/>
      <c r="HKT115" s="200"/>
      <c r="HKU115" s="266"/>
      <c r="HKV115" s="261"/>
      <c r="HKW115" s="265"/>
      <c r="HKX115" s="266"/>
      <c r="HKY115" s="200"/>
      <c r="HKZ115" s="266"/>
      <c r="HLA115" s="261"/>
      <c r="HLB115" s="265"/>
      <c r="HLC115" s="266"/>
      <c r="HLD115" s="200"/>
      <c r="HLE115" s="266"/>
      <c r="HLF115" s="261"/>
      <c r="HLG115" s="265"/>
      <c r="HLH115" s="266"/>
      <c r="HLI115" s="200"/>
      <c r="HLJ115" s="266"/>
      <c r="HLK115" s="261"/>
      <c r="HLL115" s="265"/>
      <c r="HLM115" s="266"/>
      <c r="HLN115" s="200"/>
      <c r="HLO115" s="266"/>
      <c r="HLP115" s="261"/>
      <c r="HLQ115" s="265"/>
      <c r="HLR115" s="266"/>
      <c r="HLS115" s="200"/>
      <c r="HLT115" s="266"/>
      <c r="HLU115" s="261"/>
      <c r="HLV115" s="265"/>
      <c r="HLW115" s="266"/>
      <c r="HLX115" s="200"/>
      <c r="HLY115" s="266"/>
      <c r="HLZ115" s="261"/>
      <c r="HMA115" s="265"/>
      <c r="HMB115" s="266"/>
      <c r="HMC115" s="200"/>
      <c r="HMD115" s="266"/>
      <c r="HME115" s="261"/>
      <c r="HMF115" s="265"/>
      <c r="HMG115" s="266"/>
      <c r="HMH115" s="200"/>
      <c r="HMI115" s="266"/>
      <c r="HMJ115" s="261"/>
      <c r="HMK115" s="265"/>
      <c r="HML115" s="266"/>
      <c r="HMM115" s="200"/>
      <c r="HMN115" s="266"/>
      <c r="HMO115" s="261"/>
      <c r="HMP115" s="265"/>
      <c r="HMQ115" s="266"/>
      <c r="HMR115" s="200"/>
      <c r="HMS115" s="266"/>
      <c r="HMT115" s="261"/>
      <c r="HMU115" s="265"/>
      <c r="HMV115" s="266"/>
      <c r="HMW115" s="200"/>
      <c r="HMX115" s="266"/>
      <c r="HMY115" s="261"/>
      <c r="HMZ115" s="265"/>
      <c r="HNA115" s="266"/>
      <c r="HNB115" s="200"/>
      <c r="HNC115" s="266"/>
      <c r="HND115" s="261"/>
      <c r="HNE115" s="265"/>
      <c r="HNF115" s="266"/>
      <c r="HNG115" s="200"/>
      <c r="HNH115" s="266"/>
      <c r="HNI115" s="261"/>
      <c r="HNJ115" s="265"/>
      <c r="HNK115" s="266"/>
      <c r="HNL115" s="200"/>
      <c r="HNM115" s="266"/>
      <c r="HNN115" s="261"/>
      <c r="HNO115" s="265"/>
      <c r="HNP115" s="266"/>
      <c r="HNQ115" s="200"/>
      <c r="HNR115" s="266"/>
      <c r="HNS115" s="261"/>
      <c r="HNT115" s="265"/>
      <c r="HNU115" s="266"/>
      <c r="HNV115" s="200"/>
      <c r="HNW115" s="266"/>
      <c r="HNX115" s="261"/>
      <c r="HNY115" s="265"/>
      <c r="HNZ115" s="266"/>
      <c r="HOA115" s="200"/>
      <c r="HOB115" s="266"/>
      <c r="HOC115" s="261"/>
      <c r="HOD115" s="265"/>
      <c r="HOE115" s="266"/>
      <c r="HOF115" s="200"/>
      <c r="HOG115" s="266"/>
      <c r="HOH115" s="261"/>
      <c r="HOI115" s="265"/>
      <c r="HOJ115" s="266"/>
      <c r="HOK115" s="200"/>
      <c r="HOL115" s="266"/>
      <c r="HOM115" s="261"/>
      <c r="HON115" s="265"/>
      <c r="HOO115" s="266"/>
      <c r="HOP115" s="200"/>
      <c r="HOQ115" s="266"/>
      <c r="HOR115" s="261"/>
      <c r="HOS115" s="265"/>
      <c r="HOT115" s="266"/>
      <c r="HOU115" s="200"/>
      <c r="HOV115" s="266"/>
      <c r="HOW115" s="261"/>
      <c r="HOX115" s="265"/>
      <c r="HOY115" s="266"/>
      <c r="HOZ115" s="200"/>
      <c r="HPA115" s="266"/>
      <c r="HPB115" s="261"/>
      <c r="HPC115" s="265"/>
      <c r="HPD115" s="266"/>
      <c r="HPE115" s="200"/>
      <c r="HPF115" s="266"/>
      <c r="HPG115" s="261"/>
      <c r="HPH115" s="265"/>
      <c r="HPI115" s="266"/>
      <c r="HPJ115" s="200"/>
      <c r="HPK115" s="266"/>
      <c r="HPL115" s="261"/>
      <c r="HPM115" s="265"/>
      <c r="HPN115" s="266"/>
      <c r="HPO115" s="200"/>
      <c r="HPP115" s="266"/>
      <c r="HPQ115" s="261"/>
      <c r="HPR115" s="265"/>
      <c r="HPS115" s="266"/>
      <c r="HPT115" s="200"/>
      <c r="HPU115" s="266"/>
      <c r="HPV115" s="261"/>
      <c r="HPW115" s="265"/>
      <c r="HPX115" s="266"/>
      <c r="HPY115" s="200"/>
      <c r="HPZ115" s="266"/>
      <c r="HQA115" s="261"/>
      <c r="HQB115" s="265"/>
      <c r="HQC115" s="266"/>
      <c r="HQD115" s="200"/>
      <c r="HQE115" s="266"/>
      <c r="HQF115" s="261"/>
      <c r="HQG115" s="265"/>
      <c r="HQH115" s="266"/>
      <c r="HQI115" s="200"/>
      <c r="HQJ115" s="266"/>
      <c r="HQK115" s="261"/>
      <c r="HQL115" s="265"/>
      <c r="HQM115" s="266"/>
      <c r="HQN115" s="200"/>
      <c r="HQO115" s="266"/>
      <c r="HQP115" s="261"/>
      <c r="HQQ115" s="265"/>
      <c r="HQR115" s="266"/>
      <c r="HQS115" s="200"/>
      <c r="HQT115" s="266"/>
      <c r="HQU115" s="261"/>
      <c r="HQV115" s="265"/>
      <c r="HQW115" s="266"/>
      <c r="HQX115" s="200"/>
      <c r="HQY115" s="266"/>
      <c r="HQZ115" s="261"/>
      <c r="HRA115" s="265"/>
      <c r="HRB115" s="266"/>
      <c r="HRC115" s="200"/>
      <c r="HRD115" s="266"/>
      <c r="HRE115" s="261"/>
      <c r="HRF115" s="265"/>
      <c r="HRG115" s="266"/>
      <c r="HRH115" s="200"/>
      <c r="HRI115" s="266"/>
      <c r="HRJ115" s="261"/>
      <c r="HRK115" s="265"/>
      <c r="HRL115" s="266"/>
      <c r="HRM115" s="200"/>
      <c r="HRN115" s="266"/>
      <c r="HRO115" s="261"/>
      <c r="HRP115" s="265"/>
      <c r="HRQ115" s="266"/>
      <c r="HRR115" s="200"/>
      <c r="HRS115" s="266"/>
      <c r="HRT115" s="261"/>
      <c r="HRU115" s="265"/>
      <c r="HRV115" s="266"/>
      <c r="HRW115" s="200"/>
      <c r="HRX115" s="266"/>
      <c r="HRY115" s="261"/>
      <c r="HRZ115" s="265"/>
      <c r="HSA115" s="266"/>
      <c r="HSB115" s="200"/>
      <c r="HSC115" s="266"/>
      <c r="HSD115" s="261"/>
      <c r="HSE115" s="265"/>
      <c r="HSF115" s="266"/>
      <c r="HSG115" s="200"/>
      <c r="HSH115" s="266"/>
      <c r="HSI115" s="261"/>
      <c r="HSJ115" s="265"/>
      <c r="HSK115" s="266"/>
      <c r="HSL115" s="200"/>
      <c r="HSM115" s="266"/>
      <c r="HSN115" s="261"/>
      <c r="HSO115" s="265"/>
      <c r="HSP115" s="266"/>
      <c r="HSQ115" s="200"/>
      <c r="HSR115" s="266"/>
      <c r="HSS115" s="261"/>
      <c r="HST115" s="265"/>
      <c r="HSU115" s="266"/>
      <c r="HSV115" s="200"/>
      <c r="HSW115" s="266"/>
      <c r="HSX115" s="261"/>
      <c r="HSY115" s="265"/>
      <c r="HSZ115" s="266"/>
      <c r="HTA115" s="200"/>
      <c r="HTB115" s="266"/>
      <c r="HTC115" s="261"/>
      <c r="HTD115" s="265"/>
      <c r="HTE115" s="266"/>
      <c r="HTF115" s="200"/>
      <c r="HTG115" s="266"/>
      <c r="HTH115" s="261"/>
      <c r="HTI115" s="265"/>
      <c r="HTJ115" s="266"/>
      <c r="HTK115" s="200"/>
      <c r="HTL115" s="266"/>
      <c r="HTM115" s="261"/>
      <c r="HTN115" s="265"/>
      <c r="HTO115" s="266"/>
      <c r="HTP115" s="200"/>
      <c r="HTQ115" s="266"/>
      <c r="HTR115" s="261"/>
      <c r="HTS115" s="265"/>
      <c r="HTT115" s="266"/>
      <c r="HTU115" s="200"/>
      <c r="HTV115" s="266"/>
      <c r="HTW115" s="261"/>
      <c r="HTX115" s="265"/>
      <c r="HTY115" s="266"/>
      <c r="HTZ115" s="200"/>
      <c r="HUA115" s="266"/>
      <c r="HUB115" s="261"/>
      <c r="HUC115" s="265"/>
      <c r="HUD115" s="266"/>
      <c r="HUE115" s="200"/>
      <c r="HUF115" s="266"/>
      <c r="HUG115" s="261"/>
      <c r="HUH115" s="265"/>
      <c r="HUI115" s="266"/>
      <c r="HUJ115" s="200"/>
      <c r="HUK115" s="266"/>
      <c r="HUL115" s="261"/>
      <c r="HUM115" s="265"/>
      <c r="HUN115" s="266"/>
      <c r="HUO115" s="200"/>
      <c r="HUP115" s="266"/>
      <c r="HUQ115" s="261"/>
      <c r="HUR115" s="265"/>
      <c r="HUS115" s="266"/>
      <c r="HUT115" s="200"/>
      <c r="HUU115" s="266"/>
      <c r="HUV115" s="261"/>
      <c r="HUW115" s="265"/>
      <c r="HUX115" s="266"/>
      <c r="HUY115" s="200"/>
      <c r="HUZ115" s="266"/>
      <c r="HVA115" s="261"/>
      <c r="HVB115" s="265"/>
      <c r="HVC115" s="266"/>
      <c r="HVD115" s="200"/>
      <c r="HVE115" s="266"/>
      <c r="HVF115" s="261"/>
      <c r="HVG115" s="265"/>
      <c r="HVH115" s="266"/>
      <c r="HVI115" s="200"/>
      <c r="HVJ115" s="266"/>
      <c r="HVK115" s="261"/>
      <c r="HVL115" s="265"/>
      <c r="HVM115" s="266"/>
      <c r="HVN115" s="200"/>
      <c r="HVO115" s="266"/>
      <c r="HVP115" s="261"/>
      <c r="HVQ115" s="265"/>
      <c r="HVR115" s="266"/>
      <c r="HVS115" s="200"/>
      <c r="HVT115" s="266"/>
      <c r="HVU115" s="261"/>
      <c r="HVV115" s="265"/>
      <c r="HVW115" s="266"/>
      <c r="HVX115" s="200"/>
      <c r="HVY115" s="266"/>
      <c r="HVZ115" s="261"/>
      <c r="HWA115" s="265"/>
      <c r="HWB115" s="266"/>
      <c r="HWC115" s="200"/>
      <c r="HWD115" s="266"/>
      <c r="HWE115" s="261"/>
      <c r="HWF115" s="265"/>
      <c r="HWG115" s="266"/>
      <c r="HWH115" s="200"/>
      <c r="HWI115" s="266"/>
      <c r="HWJ115" s="261"/>
      <c r="HWK115" s="265"/>
      <c r="HWL115" s="266"/>
      <c r="HWM115" s="200"/>
      <c r="HWN115" s="266"/>
      <c r="HWO115" s="261"/>
      <c r="HWP115" s="265"/>
      <c r="HWQ115" s="266"/>
      <c r="HWR115" s="200"/>
      <c r="HWS115" s="266"/>
      <c r="HWT115" s="261"/>
      <c r="HWU115" s="265"/>
      <c r="HWV115" s="266"/>
      <c r="HWW115" s="200"/>
      <c r="HWX115" s="266"/>
      <c r="HWY115" s="261"/>
      <c r="HWZ115" s="265"/>
      <c r="HXA115" s="266"/>
      <c r="HXB115" s="200"/>
      <c r="HXC115" s="266"/>
      <c r="HXD115" s="261"/>
      <c r="HXE115" s="265"/>
      <c r="HXF115" s="266"/>
      <c r="HXG115" s="200"/>
      <c r="HXH115" s="266"/>
      <c r="HXI115" s="261"/>
      <c r="HXJ115" s="265"/>
      <c r="HXK115" s="266"/>
      <c r="HXL115" s="200"/>
      <c r="HXM115" s="266"/>
      <c r="HXN115" s="261"/>
      <c r="HXO115" s="265"/>
      <c r="HXP115" s="266"/>
      <c r="HXQ115" s="200"/>
      <c r="HXR115" s="266"/>
      <c r="HXS115" s="261"/>
      <c r="HXT115" s="265"/>
      <c r="HXU115" s="266"/>
      <c r="HXV115" s="200"/>
      <c r="HXW115" s="266"/>
      <c r="HXX115" s="261"/>
      <c r="HXY115" s="265"/>
      <c r="HXZ115" s="266"/>
      <c r="HYA115" s="200"/>
      <c r="HYB115" s="266"/>
      <c r="HYC115" s="261"/>
      <c r="HYD115" s="265"/>
      <c r="HYE115" s="266"/>
      <c r="HYF115" s="200"/>
      <c r="HYG115" s="266"/>
      <c r="HYH115" s="261"/>
      <c r="HYI115" s="265"/>
      <c r="HYJ115" s="266"/>
      <c r="HYK115" s="200"/>
      <c r="HYL115" s="266"/>
      <c r="HYM115" s="261"/>
      <c r="HYN115" s="265"/>
      <c r="HYO115" s="266"/>
      <c r="HYP115" s="200"/>
      <c r="HYQ115" s="266"/>
      <c r="HYR115" s="261"/>
      <c r="HYS115" s="265"/>
      <c r="HYT115" s="266"/>
      <c r="HYU115" s="200"/>
      <c r="HYV115" s="266"/>
      <c r="HYW115" s="261"/>
      <c r="HYX115" s="265"/>
      <c r="HYY115" s="266"/>
      <c r="HYZ115" s="200"/>
      <c r="HZA115" s="266"/>
      <c r="HZB115" s="261"/>
      <c r="HZC115" s="265"/>
      <c r="HZD115" s="266"/>
      <c r="HZE115" s="200"/>
      <c r="HZF115" s="266"/>
      <c r="HZG115" s="261"/>
      <c r="HZH115" s="265"/>
      <c r="HZI115" s="266"/>
      <c r="HZJ115" s="200"/>
      <c r="HZK115" s="266"/>
      <c r="HZL115" s="261"/>
      <c r="HZM115" s="265"/>
      <c r="HZN115" s="266"/>
      <c r="HZO115" s="200"/>
      <c r="HZP115" s="266"/>
      <c r="HZQ115" s="261"/>
      <c r="HZR115" s="265"/>
      <c r="HZS115" s="266"/>
      <c r="HZT115" s="200"/>
      <c r="HZU115" s="266"/>
      <c r="HZV115" s="261"/>
      <c r="HZW115" s="265"/>
      <c r="HZX115" s="266"/>
      <c r="HZY115" s="200"/>
      <c r="HZZ115" s="266"/>
      <c r="IAA115" s="261"/>
      <c r="IAB115" s="265"/>
      <c r="IAC115" s="266"/>
      <c r="IAD115" s="200"/>
      <c r="IAE115" s="266"/>
      <c r="IAF115" s="261"/>
      <c r="IAG115" s="265"/>
      <c r="IAH115" s="266"/>
      <c r="IAI115" s="200"/>
      <c r="IAJ115" s="266"/>
      <c r="IAK115" s="261"/>
      <c r="IAL115" s="265"/>
      <c r="IAM115" s="266"/>
      <c r="IAN115" s="200"/>
      <c r="IAO115" s="266"/>
      <c r="IAP115" s="261"/>
      <c r="IAQ115" s="265"/>
      <c r="IAR115" s="266"/>
      <c r="IAS115" s="200"/>
      <c r="IAT115" s="266"/>
      <c r="IAU115" s="261"/>
      <c r="IAV115" s="265"/>
      <c r="IAW115" s="266"/>
      <c r="IAX115" s="200"/>
      <c r="IAY115" s="266"/>
      <c r="IAZ115" s="261"/>
      <c r="IBA115" s="265"/>
      <c r="IBB115" s="266"/>
      <c r="IBC115" s="200"/>
      <c r="IBD115" s="266"/>
      <c r="IBE115" s="261"/>
      <c r="IBF115" s="265"/>
      <c r="IBG115" s="266"/>
      <c r="IBH115" s="200"/>
      <c r="IBI115" s="266"/>
      <c r="IBJ115" s="261"/>
      <c r="IBK115" s="265"/>
      <c r="IBL115" s="266"/>
      <c r="IBM115" s="200"/>
      <c r="IBN115" s="266"/>
      <c r="IBO115" s="261"/>
      <c r="IBP115" s="265"/>
      <c r="IBQ115" s="266"/>
      <c r="IBR115" s="200"/>
      <c r="IBS115" s="266"/>
      <c r="IBT115" s="261"/>
      <c r="IBU115" s="265"/>
      <c r="IBV115" s="266"/>
      <c r="IBW115" s="200"/>
      <c r="IBX115" s="266"/>
      <c r="IBY115" s="261"/>
      <c r="IBZ115" s="265"/>
      <c r="ICA115" s="266"/>
      <c r="ICB115" s="200"/>
      <c r="ICC115" s="266"/>
      <c r="ICD115" s="261"/>
      <c r="ICE115" s="265"/>
      <c r="ICF115" s="266"/>
      <c r="ICG115" s="200"/>
      <c r="ICH115" s="266"/>
      <c r="ICI115" s="261"/>
      <c r="ICJ115" s="265"/>
      <c r="ICK115" s="266"/>
      <c r="ICL115" s="200"/>
      <c r="ICM115" s="266"/>
      <c r="ICN115" s="261"/>
      <c r="ICO115" s="265"/>
      <c r="ICP115" s="266"/>
      <c r="ICQ115" s="200"/>
      <c r="ICR115" s="266"/>
      <c r="ICS115" s="261"/>
      <c r="ICT115" s="265"/>
      <c r="ICU115" s="266"/>
      <c r="ICV115" s="200"/>
      <c r="ICW115" s="266"/>
      <c r="ICX115" s="261"/>
      <c r="ICY115" s="265"/>
      <c r="ICZ115" s="266"/>
      <c r="IDA115" s="200"/>
      <c r="IDB115" s="266"/>
      <c r="IDC115" s="261"/>
      <c r="IDD115" s="265"/>
      <c r="IDE115" s="266"/>
      <c r="IDF115" s="200"/>
      <c r="IDG115" s="266"/>
      <c r="IDH115" s="261"/>
      <c r="IDI115" s="265"/>
      <c r="IDJ115" s="266"/>
      <c r="IDK115" s="200"/>
      <c r="IDL115" s="266"/>
      <c r="IDM115" s="261"/>
      <c r="IDN115" s="265"/>
      <c r="IDO115" s="266"/>
      <c r="IDP115" s="200"/>
      <c r="IDQ115" s="266"/>
      <c r="IDR115" s="261"/>
      <c r="IDS115" s="265"/>
      <c r="IDT115" s="266"/>
      <c r="IDU115" s="200"/>
      <c r="IDV115" s="266"/>
      <c r="IDW115" s="261"/>
      <c r="IDX115" s="265"/>
      <c r="IDY115" s="266"/>
      <c r="IDZ115" s="200"/>
      <c r="IEA115" s="266"/>
      <c r="IEB115" s="261"/>
      <c r="IEC115" s="265"/>
      <c r="IED115" s="266"/>
      <c r="IEE115" s="200"/>
      <c r="IEF115" s="266"/>
      <c r="IEG115" s="261"/>
      <c r="IEH115" s="265"/>
      <c r="IEI115" s="266"/>
      <c r="IEJ115" s="200"/>
      <c r="IEK115" s="266"/>
      <c r="IEL115" s="261"/>
      <c r="IEM115" s="265"/>
      <c r="IEN115" s="266"/>
      <c r="IEO115" s="200"/>
      <c r="IEP115" s="266"/>
      <c r="IEQ115" s="261"/>
      <c r="IER115" s="265"/>
      <c r="IES115" s="266"/>
      <c r="IET115" s="200"/>
      <c r="IEU115" s="266"/>
      <c r="IEV115" s="261"/>
      <c r="IEW115" s="265"/>
      <c r="IEX115" s="266"/>
      <c r="IEY115" s="200"/>
      <c r="IEZ115" s="266"/>
      <c r="IFA115" s="261"/>
      <c r="IFB115" s="265"/>
      <c r="IFC115" s="266"/>
      <c r="IFD115" s="200"/>
      <c r="IFE115" s="266"/>
      <c r="IFF115" s="261"/>
      <c r="IFG115" s="265"/>
      <c r="IFH115" s="266"/>
      <c r="IFI115" s="200"/>
      <c r="IFJ115" s="266"/>
      <c r="IFK115" s="261"/>
      <c r="IFL115" s="265"/>
      <c r="IFM115" s="266"/>
      <c r="IFN115" s="200"/>
      <c r="IFO115" s="266"/>
      <c r="IFP115" s="261"/>
      <c r="IFQ115" s="265"/>
      <c r="IFR115" s="266"/>
      <c r="IFS115" s="200"/>
      <c r="IFT115" s="266"/>
      <c r="IFU115" s="261"/>
      <c r="IFV115" s="265"/>
      <c r="IFW115" s="266"/>
      <c r="IFX115" s="200"/>
      <c r="IFY115" s="266"/>
      <c r="IFZ115" s="261"/>
      <c r="IGA115" s="265"/>
      <c r="IGB115" s="266"/>
      <c r="IGC115" s="200"/>
      <c r="IGD115" s="266"/>
      <c r="IGE115" s="261"/>
      <c r="IGF115" s="265"/>
      <c r="IGG115" s="266"/>
      <c r="IGH115" s="200"/>
      <c r="IGI115" s="266"/>
      <c r="IGJ115" s="261"/>
      <c r="IGK115" s="265"/>
      <c r="IGL115" s="266"/>
      <c r="IGM115" s="200"/>
      <c r="IGN115" s="266"/>
      <c r="IGO115" s="261"/>
      <c r="IGP115" s="265"/>
      <c r="IGQ115" s="266"/>
      <c r="IGR115" s="200"/>
      <c r="IGS115" s="266"/>
      <c r="IGT115" s="261"/>
      <c r="IGU115" s="265"/>
      <c r="IGV115" s="266"/>
      <c r="IGW115" s="200"/>
      <c r="IGX115" s="266"/>
      <c r="IGY115" s="261"/>
      <c r="IGZ115" s="265"/>
      <c r="IHA115" s="266"/>
      <c r="IHB115" s="200"/>
      <c r="IHC115" s="266"/>
      <c r="IHD115" s="261"/>
      <c r="IHE115" s="265"/>
      <c r="IHF115" s="266"/>
      <c r="IHG115" s="200"/>
      <c r="IHH115" s="266"/>
      <c r="IHI115" s="261"/>
      <c r="IHJ115" s="265"/>
      <c r="IHK115" s="266"/>
      <c r="IHL115" s="200"/>
      <c r="IHM115" s="266"/>
      <c r="IHN115" s="261"/>
      <c r="IHO115" s="265"/>
      <c r="IHP115" s="266"/>
      <c r="IHQ115" s="200"/>
      <c r="IHR115" s="266"/>
      <c r="IHS115" s="261"/>
      <c r="IHT115" s="265"/>
      <c r="IHU115" s="266"/>
      <c r="IHV115" s="200"/>
      <c r="IHW115" s="266"/>
      <c r="IHX115" s="261"/>
      <c r="IHY115" s="265"/>
      <c r="IHZ115" s="266"/>
      <c r="IIA115" s="200"/>
      <c r="IIB115" s="266"/>
      <c r="IIC115" s="261"/>
      <c r="IID115" s="265"/>
      <c r="IIE115" s="266"/>
      <c r="IIF115" s="200"/>
      <c r="IIG115" s="266"/>
      <c r="IIH115" s="261"/>
      <c r="III115" s="265"/>
      <c r="IIJ115" s="266"/>
      <c r="IIK115" s="200"/>
      <c r="IIL115" s="266"/>
      <c r="IIM115" s="261"/>
      <c r="IIN115" s="265"/>
      <c r="IIO115" s="266"/>
      <c r="IIP115" s="200"/>
      <c r="IIQ115" s="266"/>
      <c r="IIR115" s="261"/>
      <c r="IIS115" s="265"/>
      <c r="IIT115" s="266"/>
      <c r="IIU115" s="200"/>
      <c r="IIV115" s="266"/>
      <c r="IIW115" s="261"/>
      <c r="IIX115" s="265"/>
      <c r="IIY115" s="266"/>
      <c r="IIZ115" s="200"/>
      <c r="IJA115" s="266"/>
      <c r="IJB115" s="261"/>
      <c r="IJC115" s="265"/>
      <c r="IJD115" s="266"/>
      <c r="IJE115" s="200"/>
      <c r="IJF115" s="266"/>
      <c r="IJG115" s="261"/>
      <c r="IJH115" s="265"/>
      <c r="IJI115" s="266"/>
      <c r="IJJ115" s="200"/>
      <c r="IJK115" s="266"/>
      <c r="IJL115" s="261"/>
      <c r="IJM115" s="265"/>
      <c r="IJN115" s="266"/>
      <c r="IJO115" s="200"/>
      <c r="IJP115" s="266"/>
      <c r="IJQ115" s="261"/>
      <c r="IJR115" s="265"/>
      <c r="IJS115" s="266"/>
      <c r="IJT115" s="200"/>
      <c r="IJU115" s="266"/>
      <c r="IJV115" s="261"/>
      <c r="IJW115" s="265"/>
      <c r="IJX115" s="266"/>
      <c r="IJY115" s="200"/>
      <c r="IJZ115" s="266"/>
      <c r="IKA115" s="261"/>
      <c r="IKB115" s="265"/>
      <c r="IKC115" s="266"/>
      <c r="IKD115" s="200"/>
      <c r="IKE115" s="266"/>
      <c r="IKF115" s="261"/>
      <c r="IKG115" s="265"/>
      <c r="IKH115" s="266"/>
      <c r="IKI115" s="200"/>
      <c r="IKJ115" s="266"/>
      <c r="IKK115" s="261"/>
      <c r="IKL115" s="265"/>
      <c r="IKM115" s="266"/>
      <c r="IKN115" s="200"/>
      <c r="IKO115" s="266"/>
      <c r="IKP115" s="261"/>
      <c r="IKQ115" s="265"/>
      <c r="IKR115" s="266"/>
      <c r="IKS115" s="200"/>
      <c r="IKT115" s="266"/>
      <c r="IKU115" s="261"/>
      <c r="IKV115" s="265"/>
      <c r="IKW115" s="266"/>
      <c r="IKX115" s="200"/>
      <c r="IKY115" s="266"/>
      <c r="IKZ115" s="261"/>
      <c r="ILA115" s="265"/>
      <c r="ILB115" s="266"/>
      <c r="ILC115" s="200"/>
      <c r="ILD115" s="266"/>
      <c r="ILE115" s="261"/>
      <c r="ILF115" s="265"/>
      <c r="ILG115" s="266"/>
      <c r="ILH115" s="200"/>
      <c r="ILI115" s="266"/>
      <c r="ILJ115" s="261"/>
      <c r="ILK115" s="265"/>
      <c r="ILL115" s="266"/>
      <c r="ILM115" s="200"/>
      <c r="ILN115" s="266"/>
      <c r="ILO115" s="261"/>
      <c r="ILP115" s="265"/>
      <c r="ILQ115" s="266"/>
      <c r="ILR115" s="200"/>
      <c r="ILS115" s="266"/>
      <c r="ILT115" s="261"/>
      <c r="ILU115" s="265"/>
      <c r="ILV115" s="266"/>
      <c r="ILW115" s="200"/>
      <c r="ILX115" s="266"/>
      <c r="ILY115" s="261"/>
      <c r="ILZ115" s="265"/>
      <c r="IMA115" s="266"/>
      <c r="IMB115" s="200"/>
      <c r="IMC115" s="266"/>
      <c r="IMD115" s="261"/>
      <c r="IME115" s="265"/>
      <c r="IMF115" s="266"/>
      <c r="IMG115" s="200"/>
      <c r="IMH115" s="266"/>
      <c r="IMI115" s="261"/>
      <c r="IMJ115" s="265"/>
      <c r="IMK115" s="266"/>
      <c r="IML115" s="200"/>
      <c r="IMM115" s="266"/>
      <c r="IMN115" s="261"/>
      <c r="IMO115" s="265"/>
      <c r="IMP115" s="266"/>
      <c r="IMQ115" s="200"/>
      <c r="IMR115" s="266"/>
      <c r="IMS115" s="261"/>
      <c r="IMT115" s="265"/>
      <c r="IMU115" s="266"/>
      <c r="IMV115" s="200"/>
      <c r="IMW115" s="266"/>
      <c r="IMX115" s="261"/>
      <c r="IMY115" s="265"/>
      <c r="IMZ115" s="266"/>
      <c r="INA115" s="200"/>
      <c r="INB115" s="266"/>
      <c r="INC115" s="261"/>
      <c r="IND115" s="265"/>
      <c r="INE115" s="266"/>
      <c r="INF115" s="200"/>
      <c r="ING115" s="266"/>
      <c r="INH115" s="261"/>
      <c r="INI115" s="265"/>
      <c r="INJ115" s="266"/>
      <c r="INK115" s="200"/>
      <c r="INL115" s="266"/>
      <c r="INM115" s="261"/>
      <c r="INN115" s="265"/>
      <c r="INO115" s="266"/>
      <c r="INP115" s="200"/>
      <c r="INQ115" s="266"/>
      <c r="INR115" s="261"/>
      <c r="INS115" s="265"/>
      <c r="INT115" s="266"/>
      <c r="INU115" s="200"/>
      <c r="INV115" s="266"/>
      <c r="INW115" s="261"/>
      <c r="INX115" s="265"/>
      <c r="INY115" s="266"/>
      <c r="INZ115" s="200"/>
      <c r="IOA115" s="266"/>
      <c r="IOB115" s="261"/>
      <c r="IOC115" s="265"/>
      <c r="IOD115" s="266"/>
      <c r="IOE115" s="200"/>
      <c r="IOF115" s="266"/>
      <c r="IOG115" s="261"/>
      <c r="IOH115" s="265"/>
      <c r="IOI115" s="266"/>
      <c r="IOJ115" s="200"/>
      <c r="IOK115" s="266"/>
      <c r="IOL115" s="261"/>
      <c r="IOM115" s="265"/>
      <c r="ION115" s="266"/>
      <c r="IOO115" s="200"/>
      <c r="IOP115" s="266"/>
      <c r="IOQ115" s="261"/>
      <c r="IOR115" s="265"/>
      <c r="IOS115" s="266"/>
      <c r="IOT115" s="200"/>
      <c r="IOU115" s="266"/>
      <c r="IOV115" s="261"/>
      <c r="IOW115" s="265"/>
      <c r="IOX115" s="266"/>
      <c r="IOY115" s="200"/>
      <c r="IOZ115" s="266"/>
      <c r="IPA115" s="261"/>
      <c r="IPB115" s="265"/>
      <c r="IPC115" s="266"/>
      <c r="IPD115" s="200"/>
      <c r="IPE115" s="266"/>
      <c r="IPF115" s="261"/>
      <c r="IPG115" s="265"/>
      <c r="IPH115" s="266"/>
      <c r="IPI115" s="200"/>
      <c r="IPJ115" s="266"/>
      <c r="IPK115" s="261"/>
      <c r="IPL115" s="265"/>
      <c r="IPM115" s="266"/>
      <c r="IPN115" s="200"/>
      <c r="IPO115" s="266"/>
      <c r="IPP115" s="261"/>
      <c r="IPQ115" s="265"/>
      <c r="IPR115" s="266"/>
      <c r="IPS115" s="200"/>
      <c r="IPT115" s="266"/>
      <c r="IPU115" s="261"/>
      <c r="IPV115" s="265"/>
      <c r="IPW115" s="266"/>
      <c r="IPX115" s="200"/>
      <c r="IPY115" s="266"/>
      <c r="IPZ115" s="261"/>
      <c r="IQA115" s="265"/>
      <c r="IQB115" s="266"/>
      <c r="IQC115" s="200"/>
      <c r="IQD115" s="266"/>
      <c r="IQE115" s="261"/>
      <c r="IQF115" s="265"/>
      <c r="IQG115" s="266"/>
      <c r="IQH115" s="200"/>
      <c r="IQI115" s="266"/>
      <c r="IQJ115" s="261"/>
      <c r="IQK115" s="265"/>
      <c r="IQL115" s="266"/>
      <c r="IQM115" s="200"/>
      <c r="IQN115" s="266"/>
      <c r="IQO115" s="261"/>
      <c r="IQP115" s="265"/>
      <c r="IQQ115" s="266"/>
      <c r="IQR115" s="200"/>
      <c r="IQS115" s="266"/>
      <c r="IQT115" s="261"/>
      <c r="IQU115" s="265"/>
      <c r="IQV115" s="266"/>
      <c r="IQW115" s="200"/>
      <c r="IQX115" s="266"/>
      <c r="IQY115" s="261"/>
      <c r="IQZ115" s="265"/>
      <c r="IRA115" s="266"/>
      <c r="IRB115" s="200"/>
      <c r="IRC115" s="266"/>
      <c r="IRD115" s="261"/>
      <c r="IRE115" s="265"/>
      <c r="IRF115" s="266"/>
      <c r="IRG115" s="200"/>
      <c r="IRH115" s="266"/>
      <c r="IRI115" s="261"/>
      <c r="IRJ115" s="265"/>
      <c r="IRK115" s="266"/>
      <c r="IRL115" s="200"/>
      <c r="IRM115" s="266"/>
      <c r="IRN115" s="261"/>
      <c r="IRO115" s="265"/>
      <c r="IRP115" s="266"/>
      <c r="IRQ115" s="200"/>
      <c r="IRR115" s="266"/>
      <c r="IRS115" s="261"/>
      <c r="IRT115" s="265"/>
      <c r="IRU115" s="266"/>
      <c r="IRV115" s="200"/>
      <c r="IRW115" s="266"/>
      <c r="IRX115" s="261"/>
      <c r="IRY115" s="265"/>
      <c r="IRZ115" s="266"/>
      <c r="ISA115" s="200"/>
      <c r="ISB115" s="266"/>
      <c r="ISC115" s="261"/>
      <c r="ISD115" s="265"/>
      <c r="ISE115" s="266"/>
      <c r="ISF115" s="200"/>
      <c r="ISG115" s="266"/>
      <c r="ISH115" s="261"/>
      <c r="ISI115" s="265"/>
      <c r="ISJ115" s="266"/>
      <c r="ISK115" s="200"/>
      <c r="ISL115" s="266"/>
      <c r="ISM115" s="261"/>
      <c r="ISN115" s="265"/>
      <c r="ISO115" s="266"/>
      <c r="ISP115" s="200"/>
      <c r="ISQ115" s="266"/>
      <c r="ISR115" s="261"/>
      <c r="ISS115" s="265"/>
      <c r="IST115" s="266"/>
      <c r="ISU115" s="200"/>
      <c r="ISV115" s="266"/>
      <c r="ISW115" s="261"/>
      <c r="ISX115" s="265"/>
      <c r="ISY115" s="266"/>
      <c r="ISZ115" s="200"/>
      <c r="ITA115" s="266"/>
      <c r="ITB115" s="261"/>
      <c r="ITC115" s="265"/>
      <c r="ITD115" s="266"/>
      <c r="ITE115" s="200"/>
      <c r="ITF115" s="266"/>
      <c r="ITG115" s="261"/>
      <c r="ITH115" s="265"/>
      <c r="ITI115" s="266"/>
      <c r="ITJ115" s="200"/>
      <c r="ITK115" s="266"/>
      <c r="ITL115" s="261"/>
      <c r="ITM115" s="265"/>
      <c r="ITN115" s="266"/>
      <c r="ITO115" s="200"/>
      <c r="ITP115" s="266"/>
      <c r="ITQ115" s="261"/>
      <c r="ITR115" s="265"/>
      <c r="ITS115" s="266"/>
      <c r="ITT115" s="200"/>
      <c r="ITU115" s="266"/>
      <c r="ITV115" s="261"/>
      <c r="ITW115" s="265"/>
      <c r="ITX115" s="266"/>
      <c r="ITY115" s="200"/>
      <c r="ITZ115" s="266"/>
      <c r="IUA115" s="261"/>
      <c r="IUB115" s="265"/>
      <c r="IUC115" s="266"/>
      <c r="IUD115" s="200"/>
      <c r="IUE115" s="266"/>
      <c r="IUF115" s="261"/>
      <c r="IUG115" s="265"/>
      <c r="IUH115" s="266"/>
      <c r="IUI115" s="200"/>
      <c r="IUJ115" s="266"/>
      <c r="IUK115" s="261"/>
      <c r="IUL115" s="265"/>
      <c r="IUM115" s="266"/>
      <c r="IUN115" s="200"/>
      <c r="IUO115" s="266"/>
      <c r="IUP115" s="261"/>
      <c r="IUQ115" s="265"/>
      <c r="IUR115" s="266"/>
      <c r="IUS115" s="200"/>
      <c r="IUT115" s="266"/>
      <c r="IUU115" s="261"/>
      <c r="IUV115" s="265"/>
      <c r="IUW115" s="266"/>
      <c r="IUX115" s="200"/>
      <c r="IUY115" s="266"/>
      <c r="IUZ115" s="261"/>
      <c r="IVA115" s="265"/>
      <c r="IVB115" s="266"/>
      <c r="IVC115" s="200"/>
      <c r="IVD115" s="266"/>
      <c r="IVE115" s="261"/>
      <c r="IVF115" s="265"/>
      <c r="IVG115" s="266"/>
      <c r="IVH115" s="200"/>
      <c r="IVI115" s="266"/>
      <c r="IVJ115" s="261"/>
      <c r="IVK115" s="265"/>
      <c r="IVL115" s="266"/>
      <c r="IVM115" s="200"/>
      <c r="IVN115" s="266"/>
      <c r="IVO115" s="261"/>
      <c r="IVP115" s="265"/>
      <c r="IVQ115" s="266"/>
      <c r="IVR115" s="200"/>
      <c r="IVS115" s="266"/>
      <c r="IVT115" s="261"/>
      <c r="IVU115" s="265"/>
      <c r="IVV115" s="266"/>
      <c r="IVW115" s="200"/>
      <c r="IVX115" s="266"/>
      <c r="IVY115" s="261"/>
      <c r="IVZ115" s="265"/>
      <c r="IWA115" s="266"/>
      <c r="IWB115" s="200"/>
      <c r="IWC115" s="266"/>
      <c r="IWD115" s="261"/>
      <c r="IWE115" s="265"/>
      <c r="IWF115" s="266"/>
      <c r="IWG115" s="200"/>
      <c r="IWH115" s="266"/>
      <c r="IWI115" s="261"/>
      <c r="IWJ115" s="265"/>
      <c r="IWK115" s="266"/>
      <c r="IWL115" s="200"/>
      <c r="IWM115" s="266"/>
      <c r="IWN115" s="261"/>
      <c r="IWO115" s="265"/>
      <c r="IWP115" s="266"/>
      <c r="IWQ115" s="200"/>
      <c r="IWR115" s="266"/>
      <c r="IWS115" s="261"/>
      <c r="IWT115" s="265"/>
      <c r="IWU115" s="266"/>
      <c r="IWV115" s="200"/>
      <c r="IWW115" s="266"/>
      <c r="IWX115" s="261"/>
      <c r="IWY115" s="265"/>
      <c r="IWZ115" s="266"/>
      <c r="IXA115" s="200"/>
      <c r="IXB115" s="266"/>
      <c r="IXC115" s="261"/>
      <c r="IXD115" s="265"/>
      <c r="IXE115" s="266"/>
      <c r="IXF115" s="200"/>
      <c r="IXG115" s="266"/>
      <c r="IXH115" s="261"/>
      <c r="IXI115" s="265"/>
      <c r="IXJ115" s="266"/>
      <c r="IXK115" s="200"/>
      <c r="IXL115" s="266"/>
      <c r="IXM115" s="261"/>
      <c r="IXN115" s="265"/>
      <c r="IXO115" s="266"/>
      <c r="IXP115" s="200"/>
      <c r="IXQ115" s="266"/>
      <c r="IXR115" s="261"/>
      <c r="IXS115" s="265"/>
      <c r="IXT115" s="266"/>
      <c r="IXU115" s="200"/>
      <c r="IXV115" s="266"/>
      <c r="IXW115" s="261"/>
      <c r="IXX115" s="265"/>
      <c r="IXY115" s="266"/>
      <c r="IXZ115" s="200"/>
      <c r="IYA115" s="266"/>
      <c r="IYB115" s="261"/>
      <c r="IYC115" s="265"/>
      <c r="IYD115" s="266"/>
      <c r="IYE115" s="200"/>
      <c r="IYF115" s="266"/>
      <c r="IYG115" s="261"/>
      <c r="IYH115" s="265"/>
      <c r="IYI115" s="266"/>
      <c r="IYJ115" s="200"/>
      <c r="IYK115" s="266"/>
      <c r="IYL115" s="261"/>
      <c r="IYM115" s="265"/>
      <c r="IYN115" s="266"/>
      <c r="IYO115" s="200"/>
      <c r="IYP115" s="266"/>
      <c r="IYQ115" s="261"/>
      <c r="IYR115" s="265"/>
      <c r="IYS115" s="266"/>
      <c r="IYT115" s="200"/>
      <c r="IYU115" s="266"/>
      <c r="IYV115" s="261"/>
      <c r="IYW115" s="265"/>
      <c r="IYX115" s="266"/>
      <c r="IYY115" s="200"/>
      <c r="IYZ115" s="266"/>
      <c r="IZA115" s="261"/>
      <c r="IZB115" s="265"/>
      <c r="IZC115" s="266"/>
      <c r="IZD115" s="200"/>
      <c r="IZE115" s="266"/>
      <c r="IZF115" s="261"/>
      <c r="IZG115" s="265"/>
      <c r="IZH115" s="266"/>
      <c r="IZI115" s="200"/>
      <c r="IZJ115" s="266"/>
      <c r="IZK115" s="261"/>
      <c r="IZL115" s="265"/>
      <c r="IZM115" s="266"/>
      <c r="IZN115" s="200"/>
      <c r="IZO115" s="266"/>
      <c r="IZP115" s="261"/>
      <c r="IZQ115" s="265"/>
      <c r="IZR115" s="266"/>
      <c r="IZS115" s="200"/>
      <c r="IZT115" s="266"/>
      <c r="IZU115" s="261"/>
      <c r="IZV115" s="265"/>
      <c r="IZW115" s="266"/>
      <c r="IZX115" s="200"/>
      <c r="IZY115" s="266"/>
      <c r="IZZ115" s="261"/>
      <c r="JAA115" s="265"/>
      <c r="JAB115" s="266"/>
      <c r="JAC115" s="200"/>
      <c r="JAD115" s="266"/>
      <c r="JAE115" s="261"/>
      <c r="JAF115" s="265"/>
      <c r="JAG115" s="266"/>
      <c r="JAH115" s="200"/>
      <c r="JAI115" s="266"/>
      <c r="JAJ115" s="261"/>
      <c r="JAK115" s="265"/>
      <c r="JAL115" s="266"/>
      <c r="JAM115" s="200"/>
      <c r="JAN115" s="266"/>
      <c r="JAO115" s="261"/>
      <c r="JAP115" s="265"/>
      <c r="JAQ115" s="266"/>
      <c r="JAR115" s="200"/>
      <c r="JAS115" s="266"/>
      <c r="JAT115" s="261"/>
      <c r="JAU115" s="265"/>
      <c r="JAV115" s="266"/>
      <c r="JAW115" s="200"/>
      <c r="JAX115" s="266"/>
      <c r="JAY115" s="261"/>
      <c r="JAZ115" s="265"/>
      <c r="JBA115" s="266"/>
      <c r="JBB115" s="200"/>
      <c r="JBC115" s="266"/>
      <c r="JBD115" s="261"/>
      <c r="JBE115" s="265"/>
      <c r="JBF115" s="266"/>
      <c r="JBG115" s="200"/>
      <c r="JBH115" s="266"/>
      <c r="JBI115" s="261"/>
      <c r="JBJ115" s="265"/>
      <c r="JBK115" s="266"/>
      <c r="JBL115" s="200"/>
      <c r="JBM115" s="266"/>
      <c r="JBN115" s="261"/>
      <c r="JBO115" s="265"/>
      <c r="JBP115" s="266"/>
      <c r="JBQ115" s="200"/>
      <c r="JBR115" s="266"/>
      <c r="JBS115" s="261"/>
      <c r="JBT115" s="265"/>
      <c r="JBU115" s="266"/>
      <c r="JBV115" s="200"/>
      <c r="JBW115" s="266"/>
      <c r="JBX115" s="261"/>
      <c r="JBY115" s="265"/>
      <c r="JBZ115" s="266"/>
      <c r="JCA115" s="200"/>
      <c r="JCB115" s="266"/>
      <c r="JCC115" s="261"/>
      <c r="JCD115" s="265"/>
      <c r="JCE115" s="266"/>
      <c r="JCF115" s="200"/>
      <c r="JCG115" s="266"/>
      <c r="JCH115" s="261"/>
      <c r="JCI115" s="265"/>
      <c r="JCJ115" s="266"/>
      <c r="JCK115" s="200"/>
      <c r="JCL115" s="266"/>
      <c r="JCM115" s="261"/>
      <c r="JCN115" s="265"/>
      <c r="JCO115" s="266"/>
      <c r="JCP115" s="200"/>
      <c r="JCQ115" s="266"/>
      <c r="JCR115" s="261"/>
      <c r="JCS115" s="265"/>
      <c r="JCT115" s="266"/>
      <c r="JCU115" s="200"/>
      <c r="JCV115" s="266"/>
      <c r="JCW115" s="261"/>
      <c r="JCX115" s="265"/>
      <c r="JCY115" s="266"/>
      <c r="JCZ115" s="200"/>
      <c r="JDA115" s="266"/>
      <c r="JDB115" s="261"/>
      <c r="JDC115" s="265"/>
      <c r="JDD115" s="266"/>
      <c r="JDE115" s="200"/>
      <c r="JDF115" s="266"/>
      <c r="JDG115" s="261"/>
      <c r="JDH115" s="265"/>
      <c r="JDI115" s="266"/>
      <c r="JDJ115" s="200"/>
      <c r="JDK115" s="266"/>
      <c r="JDL115" s="261"/>
      <c r="JDM115" s="265"/>
      <c r="JDN115" s="266"/>
      <c r="JDO115" s="200"/>
      <c r="JDP115" s="266"/>
      <c r="JDQ115" s="261"/>
      <c r="JDR115" s="265"/>
      <c r="JDS115" s="266"/>
      <c r="JDT115" s="200"/>
      <c r="JDU115" s="266"/>
      <c r="JDV115" s="261"/>
      <c r="JDW115" s="265"/>
      <c r="JDX115" s="266"/>
      <c r="JDY115" s="200"/>
      <c r="JDZ115" s="266"/>
      <c r="JEA115" s="261"/>
      <c r="JEB115" s="265"/>
      <c r="JEC115" s="266"/>
      <c r="JED115" s="200"/>
      <c r="JEE115" s="266"/>
      <c r="JEF115" s="261"/>
      <c r="JEG115" s="265"/>
      <c r="JEH115" s="266"/>
      <c r="JEI115" s="200"/>
      <c r="JEJ115" s="266"/>
      <c r="JEK115" s="261"/>
      <c r="JEL115" s="265"/>
      <c r="JEM115" s="266"/>
      <c r="JEN115" s="200"/>
      <c r="JEO115" s="266"/>
      <c r="JEP115" s="261"/>
      <c r="JEQ115" s="265"/>
      <c r="JER115" s="266"/>
      <c r="JES115" s="200"/>
      <c r="JET115" s="266"/>
      <c r="JEU115" s="261"/>
      <c r="JEV115" s="265"/>
      <c r="JEW115" s="266"/>
      <c r="JEX115" s="200"/>
      <c r="JEY115" s="266"/>
      <c r="JEZ115" s="261"/>
      <c r="JFA115" s="265"/>
      <c r="JFB115" s="266"/>
      <c r="JFC115" s="200"/>
      <c r="JFD115" s="266"/>
      <c r="JFE115" s="261"/>
      <c r="JFF115" s="265"/>
      <c r="JFG115" s="266"/>
      <c r="JFH115" s="200"/>
      <c r="JFI115" s="266"/>
      <c r="JFJ115" s="261"/>
      <c r="JFK115" s="265"/>
      <c r="JFL115" s="266"/>
      <c r="JFM115" s="200"/>
      <c r="JFN115" s="266"/>
      <c r="JFO115" s="261"/>
      <c r="JFP115" s="265"/>
      <c r="JFQ115" s="266"/>
      <c r="JFR115" s="200"/>
      <c r="JFS115" s="266"/>
      <c r="JFT115" s="261"/>
      <c r="JFU115" s="265"/>
      <c r="JFV115" s="266"/>
      <c r="JFW115" s="200"/>
      <c r="JFX115" s="266"/>
      <c r="JFY115" s="261"/>
      <c r="JFZ115" s="265"/>
      <c r="JGA115" s="266"/>
      <c r="JGB115" s="200"/>
      <c r="JGC115" s="266"/>
      <c r="JGD115" s="261"/>
      <c r="JGE115" s="265"/>
      <c r="JGF115" s="266"/>
      <c r="JGG115" s="200"/>
      <c r="JGH115" s="266"/>
      <c r="JGI115" s="261"/>
      <c r="JGJ115" s="265"/>
      <c r="JGK115" s="266"/>
      <c r="JGL115" s="200"/>
      <c r="JGM115" s="266"/>
      <c r="JGN115" s="261"/>
      <c r="JGO115" s="265"/>
      <c r="JGP115" s="266"/>
      <c r="JGQ115" s="200"/>
      <c r="JGR115" s="266"/>
      <c r="JGS115" s="261"/>
      <c r="JGT115" s="265"/>
      <c r="JGU115" s="266"/>
      <c r="JGV115" s="200"/>
      <c r="JGW115" s="266"/>
      <c r="JGX115" s="261"/>
      <c r="JGY115" s="265"/>
      <c r="JGZ115" s="266"/>
      <c r="JHA115" s="200"/>
      <c r="JHB115" s="266"/>
      <c r="JHC115" s="261"/>
      <c r="JHD115" s="265"/>
      <c r="JHE115" s="266"/>
      <c r="JHF115" s="200"/>
      <c r="JHG115" s="266"/>
      <c r="JHH115" s="261"/>
      <c r="JHI115" s="265"/>
      <c r="JHJ115" s="266"/>
      <c r="JHK115" s="200"/>
      <c r="JHL115" s="266"/>
      <c r="JHM115" s="261"/>
      <c r="JHN115" s="265"/>
      <c r="JHO115" s="266"/>
      <c r="JHP115" s="200"/>
      <c r="JHQ115" s="266"/>
      <c r="JHR115" s="261"/>
      <c r="JHS115" s="265"/>
      <c r="JHT115" s="266"/>
      <c r="JHU115" s="200"/>
      <c r="JHV115" s="266"/>
      <c r="JHW115" s="261"/>
      <c r="JHX115" s="265"/>
      <c r="JHY115" s="266"/>
      <c r="JHZ115" s="200"/>
      <c r="JIA115" s="266"/>
      <c r="JIB115" s="261"/>
      <c r="JIC115" s="265"/>
      <c r="JID115" s="266"/>
      <c r="JIE115" s="200"/>
      <c r="JIF115" s="266"/>
      <c r="JIG115" s="261"/>
      <c r="JIH115" s="265"/>
      <c r="JII115" s="266"/>
      <c r="JIJ115" s="200"/>
      <c r="JIK115" s="266"/>
      <c r="JIL115" s="261"/>
      <c r="JIM115" s="265"/>
      <c r="JIN115" s="266"/>
      <c r="JIO115" s="200"/>
      <c r="JIP115" s="266"/>
      <c r="JIQ115" s="261"/>
      <c r="JIR115" s="265"/>
      <c r="JIS115" s="266"/>
      <c r="JIT115" s="200"/>
      <c r="JIU115" s="266"/>
      <c r="JIV115" s="261"/>
      <c r="JIW115" s="265"/>
      <c r="JIX115" s="266"/>
      <c r="JIY115" s="200"/>
      <c r="JIZ115" s="266"/>
      <c r="JJA115" s="261"/>
      <c r="JJB115" s="265"/>
      <c r="JJC115" s="266"/>
      <c r="JJD115" s="200"/>
      <c r="JJE115" s="266"/>
      <c r="JJF115" s="261"/>
      <c r="JJG115" s="265"/>
      <c r="JJH115" s="266"/>
      <c r="JJI115" s="200"/>
      <c r="JJJ115" s="266"/>
      <c r="JJK115" s="261"/>
      <c r="JJL115" s="265"/>
      <c r="JJM115" s="266"/>
      <c r="JJN115" s="200"/>
      <c r="JJO115" s="266"/>
      <c r="JJP115" s="261"/>
      <c r="JJQ115" s="265"/>
      <c r="JJR115" s="266"/>
      <c r="JJS115" s="200"/>
      <c r="JJT115" s="266"/>
      <c r="JJU115" s="261"/>
      <c r="JJV115" s="265"/>
      <c r="JJW115" s="266"/>
      <c r="JJX115" s="200"/>
      <c r="JJY115" s="266"/>
      <c r="JJZ115" s="261"/>
      <c r="JKA115" s="265"/>
      <c r="JKB115" s="266"/>
      <c r="JKC115" s="200"/>
      <c r="JKD115" s="266"/>
      <c r="JKE115" s="261"/>
      <c r="JKF115" s="265"/>
      <c r="JKG115" s="266"/>
      <c r="JKH115" s="200"/>
      <c r="JKI115" s="266"/>
      <c r="JKJ115" s="261"/>
      <c r="JKK115" s="265"/>
      <c r="JKL115" s="266"/>
      <c r="JKM115" s="200"/>
      <c r="JKN115" s="266"/>
      <c r="JKO115" s="261"/>
      <c r="JKP115" s="265"/>
      <c r="JKQ115" s="266"/>
      <c r="JKR115" s="200"/>
      <c r="JKS115" s="266"/>
      <c r="JKT115" s="261"/>
      <c r="JKU115" s="265"/>
      <c r="JKV115" s="266"/>
      <c r="JKW115" s="200"/>
      <c r="JKX115" s="266"/>
      <c r="JKY115" s="261"/>
      <c r="JKZ115" s="265"/>
      <c r="JLA115" s="266"/>
      <c r="JLB115" s="200"/>
      <c r="JLC115" s="266"/>
      <c r="JLD115" s="261"/>
      <c r="JLE115" s="265"/>
      <c r="JLF115" s="266"/>
      <c r="JLG115" s="200"/>
      <c r="JLH115" s="266"/>
      <c r="JLI115" s="261"/>
      <c r="JLJ115" s="265"/>
      <c r="JLK115" s="266"/>
      <c r="JLL115" s="200"/>
      <c r="JLM115" s="266"/>
      <c r="JLN115" s="261"/>
      <c r="JLO115" s="265"/>
      <c r="JLP115" s="266"/>
      <c r="JLQ115" s="200"/>
      <c r="JLR115" s="266"/>
      <c r="JLS115" s="261"/>
      <c r="JLT115" s="265"/>
      <c r="JLU115" s="266"/>
      <c r="JLV115" s="200"/>
      <c r="JLW115" s="266"/>
      <c r="JLX115" s="261"/>
      <c r="JLY115" s="265"/>
      <c r="JLZ115" s="266"/>
      <c r="JMA115" s="200"/>
      <c r="JMB115" s="266"/>
      <c r="JMC115" s="261"/>
      <c r="JMD115" s="265"/>
      <c r="JME115" s="266"/>
      <c r="JMF115" s="200"/>
      <c r="JMG115" s="266"/>
      <c r="JMH115" s="261"/>
      <c r="JMI115" s="265"/>
      <c r="JMJ115" s="266"/>
      <c r="JMK115" s="200"/>
      <c r="JML115" s="266"/>
      <c r="JMM115" s="261"/>
      <c r="JMN115" s="265"/>
      <c r="JMO115" s="266"/>
      <c r="JMP115" s="200"/>
      <c r="JMQ115" s="266"/>
      <c r="JMR115" s="261"/>
      <c r="JMS115" s="265"/>
      <c r="JMT115" s="266"/>
      <c r="JMU115" s="200"/>
      <c r="JMV115" s="266"/>
      <c r="JMW115" s="261"/>
      <c r="JMX115" s="265"/>
      <c r="JMY115" s="266"/>
      <c r="JMZ115" s="200"/>
      <c r="JNA115" s="266"/>
      <c r="JNB115" s="261"/>
      <c r="JNC115" s="265"/>
      <c r="JND115" s="266"/>
      <c r="JNE115" s="200"/>
      <c r="JNF115" s="266"/>
      <c r="JNG115" s="261"/>
      <c r="JNH115" s="265"/>
      <c r="JNI115" s="266"/>
      <c r="JNJ115" s="200"/>
      <c r="JNK115" s="266"/>
      <c r="JNL115" s="261"/>
      <c r="JNM115" s="265"/>
      <c r="JNN115" s="266"/>
      <c r="JNO115" s="200"/>
      <c r="JNP115" s="266"/>
      <c r="JNQ115" s="261"/>
      <c r="JNR115" s="265"/>
      <c r="JNS115" s="266"/>
      <c r="JNT115" s="200"/>
      <c r="JNU115" s="266"/>
      <c r="JNV115" s="261"/>
      <c r="JNW115" s="265"/>
      <c r="JNX115" s="266"/>
      <c r="JNY115" s="200"/>
      <c r="JNZ115" s="266"/>
      <c r="JOA115" s="261"/>
      <c r="JOB115" s="265"/>
      <c r="JOC115" s="266"/>
      <c r="JOD115" s="200"/>
      <c r="JOE115" s="266"/>
      <c r="JOF115" s="261"/>
      <c r="JOG115" s="265"/>
      <c r="JOH115" s="266"/>
      <c r="JOI115" s="200"/>
      <c r="JOJ115" s="266"/>
      <c r="JOK115" s="261"/>
      <c r="JOL115" s="265"/>
      <c r="JOM115" s="266"/>
      <c r="JON115" s="200"/>
      <c r="JOO115" s="266"/>
      <c r="JOP115" s="261"/>
      <c r="JOQ115" s="265"/>
      <c r="JOR115" s="266"/>
      <c r="JOS115" s="200"/>
      <c r="JOT115" s="266"/>
      <c r="JOU115" s="261"/>
      <c r="JOV115" s="265"/>
      <c r="JOW115" s="266"/>
      <c r="JOX115" s="200"/>
      <c r="JOY115" s="266"/>
      <c r="JOZ115" s="261"/>
      <c r="JPA115" s="265"/>
      <c r="JPB115" s="266"/>
      <c r="JPC115" s="200"/>
      <c r="JPD115" s="266"/>
      <c r="JPE115" s="261"/>
      <c r="JPF115" s="265"/>
      <c r="JPG115" s="266"/>
      <c r="JPH115" s="200"/>
      <c r="JPI115" s="266"/>
      <c r="JPJ115" s="261"/>
      <c r="JPK115" s="265"/>
      <c r="JPL115" s="266"/>
      <c r="JPM115" s="200"/>
      <c r="JPN115" s="266"/>
      <c r="JPO115" s="261"/>
      <c r="JPP115" s="265"/>
      <c r="JPQ115" s="266"/>
      <c r="JPR115" s="200"/>
      <c r="JPS115" s="266"/>
      <c r="JPT115" s="261"/>
      <c r="JPU115" s="265"/>
      <c r="JPV115" s="266"/>
      <c r="JPW115" s="200"/>
      <c r="JPX115" s="266"/>
      <c r="JPY115" s="261"/>
      <c r="JPZ115" s="265"/>
      <c r="JQA115" s="266"/>
      <c r="JQB115" s="200"/>
      <c r="JQC115" s="266"/>
      <c r="JQD115" s="261"/>
      <c r="JQE115" s="265"/>
      <c r="JQF115" s="266"/>
      <c r="JQG115" s="200"/>
      <c r="JQH115" s="266"/>
      <c r="JQI115" s="261"/>
      <c r="JQJ115" s="265"/>
      <c r="JQK115" s="266"/>
      <c r="JQL115" s="200"/>
      <c r="JQM115" s="266"/>
      <c r="JQN115" s="261"/>
      <c r="JQO115" s="265"/>
      <c r="JQP115" s="266"/>
      <c r="JQQ115" s="200"/>
      <c r="JQR115" s="266"/>
      <c r="JQS115" s="261"/>
      <c r="JQT115" s="265"/>
      <c r="JQU115" s="266"/>
      <c r="JQV115" s="200"/>
      <c r="JQW115" s="266"/>
      <c r="JQX115" s="261"/>
      <c r="JQY115" s="265"/>
      <c r="JQZ115" s="266"/>
      <c r="JRA115" s="200"/>
      <c r="JRB115" s="266"/>
      <c r="JRC115" s="261"/>
      <c r="JRD115" s="265"/>
      <c r="JRE115" s="266"/>
      <c r="JRF115" s="200"/>
      <c r="JRG115" s="266"/>
      <c r="JRH115" s="261"/>
      <c r="JRI115" s="265"/>
      <c r="JRJ115" s="266"/>
      <c r="JRK115" s="200"/>
      <c r="JRL115" s="266"/>
      <c r="JRM115" s="261"/>
      <c r="JRN115" s="265"/>
      <c r="JRO115" s="266"/>
      <c r="JRP115" s="200"/>
      <c r="JRQ115" s="266"/>
      <c r="JRR115" s="261"/>
      <c r="JRS115" s="265"/>
      <c r="JRT115" s="266"/>
      <c r="JRU115" s="200"/>
      <c r="JRV115" s="266"/>
      <c r="JRW115" s="261"/>
      <c r="JRX115" s="265"/>
      <c r="JRY115" s="266"/>
      <c r="JRZ115" s="200"/>
      <c r="JSA115" s="266"/>
      <c r="JSB115" s="261"/>
      <c r="JSC115" s="265"/>
      <c r="JSD115" s="266"/>
      <c r="JSE115" s="200"/>
      <c r="JSF115" s="266"/>
      <c r="JSG115" s="261"/>
      <c r="JSH115" s="265"/>
      <c r="JSI115" s="266"/>
      <c r="JSJ115" s="200"/>
      <c r="JSK115" s="266"/>
      <c r="JSL115" s="261"/>
      <c r="JSM115" s="265"/>
      <c r="JSN115" s="266"/>
      <c r="JSO115" s="200"/>
      <c r="JSP115" s="266"/>
      <c r="JSQ115" s="261"/>
      <c r="JSR115" s="265"/>
      <c r="JSS115" s="266"/>
      <c r="JST115" s="200"/>
      <c r="JSU115" s="266"/>
      <c r="JSV115" s="261"/>
      <c r="JSW115" s="265"/>
      <c r="JSX115" s="266"/>
      <c r="JSY115" s="200"/>
      <c r="JSZ115" s="266"/>
      <c r="JTA115" s="261"/>
      <c r="JTB115" s="265"/>
      <c r="JTC115" s="266"/>
      <c r="JTD115" s="200"/>
      <c r="JTE115" s="266"/>
      <c r="JTF115" s="261"/>
      <c r="JTG115" s="265"/>
      <c r="JTH115" s="266"/>
      <c r="JTI115" s="200"/>
      <c r="JTJ115" s="266"/>
      <c r="JTK115" s="261"/>
      <c r="JTL115" s="265"/>
      <c r="JTM115" s="266"/>
      <c r="JTN115" s="200"/>
      <c r="JTO115" s="266"/>
      <c r="JTP115" s="261"/>
      <c r="JTQ115" s="265"/>
      <c r="JTR115" s="266"/>
      <c r="JTS115" s="200"/>
      <c r="JTT115" s="266"/>
      <c r="JTU115" s="261"/>
      <c r="JTV115" s="265"/>
      <c r="JTW115" s="266"/>
      <c r="JTX115" s="200"/>
      <c r="JTY115" s="266"/>
      <c r="JTZ115" s="261"/>
      <c r="JUA115" s="265"/>
      <c r="JUB115" s="266"/>
      <c r="JUC115" s="200"/>
      <c r="JUD115" s="266"/>
      <c r="JUE115" s="261"/>
      <c r="JUF115" s="265"/>
      <c r="JUG115" s="266"/>
      <c r="JUH115" s="200"/>
      <c r="JUI115" s="266"/>
      <c r="JUJ115" s="261"/>
      <c r="JUK115" s="265"/>
      <c r="JUL115" s="266"/>
      <c r="JUM115" s="200"/>
      <c r="JUN115" s="266"/>
      <c r="JUO115" s="261"/>
      <c r="JUP115" s="265"/>
      <c r="JUQ115" s="266"/>
      <c r="JUR115" s="200"/>
      <c r="JUS115" s="266"/>
      <c r="JUT115" s="261"/>
      <c r="JUU115" s="265"/>
      <c r="JUV115" s="266"/>
      <c r="JUW115" s="200"/>
      <c r="JUX115" s="266"/>
      <c r="JUY115" s="261"/>
      <c r="JUZ115" s="265"/>
      <c r="JVA115" s="266"/>
      <c r="JVB115" s="200"/>
      <c r="JVC115" s="266"/>
      <c r="JVD115" s="261"/>
      <c r="JVE115" s="265"/>
      <c r="JVF115" s="266"/>
      <c r="JVG115" s="200"/>
      <c r="JVH115" s="266"/>
      <c r="JVI115" s="261"/>
      <c r="JVJ115" s="265"/>
      <c r="JVK115" s="266"/>
      <c r="JVL115" s="200"/>
      <c r="JVM115" s="266"/>
      <c r="JVN115" s="261"/>
      <c r="JVO115" s="265"/>
      <c r="JVP115" s="266"/>
      <c r="JVQ115" s="200"/>
      <c r="JVR115" s="266"/>
      <c r="JVS115" s="261"/>
      <c r="JVT115" s="265"/>
      <c r="JVU115" s="266"/>
      <c r="JVV115" s="200"/>
      <c r="JVW115" s="266"/>
      <c r="JVX115" s="261"/>
      <c r="JVY115" s="265"/>
      <c r="JVZ115" s="266"/>
      <c r="JWA115" s="200"/>
      <c r="JWB115" s="266"/>
      <c r="JWC115" s="261"/>
      <c r="JWD115" s="265"/>
      <c r="JWE115" s="266"/>
      <c r="JWF115" s="200"/>
      <c r="JWG115" s="266"/>
      <c r="JWH115" s="261"/>
      <c r="JWI115" s="265"/>
      <c r="JWJ115" s="266"/>
      <c r="JWK115" s="200"/>
      <c r="JWL115" s="266"/>
      <c r="JWM115" s="261"/>
      <c r="JWN115" s="265"/>
      <c r="JWO115" s="266"/>
      <c r="JWP115" s="200"/>
      <c r="JWQ115" s="266"/>
      <c r="JWR115" s="261"/>
      <c r="JWS115" s="265"/>
      <c r="JWT115" s="266"/>
      <c r="JWU115" s="200"/>
      <c r="JWV115" s="266"/>
      <c r="JWW115" s="261"/>
      <c r="JWX115" s="265"/>
      <c r="JWY115" s="266"/>
      <c r="JWZ115" s="200"/>
      <c r="JXA115" s="266"/>
      <c r="JXB115" s="261"/>
      <c r="JXC115" s="265"/>
      <c r="JXD115" s="266"/>
      <c r="JXE115" s="200"/>
      <c r="JXF115" s="266"/>
      <c r="JXG115" s="261"/>
      <c r="JXH115" s="265"/>
      <c r="JXI115" s="266"/>
      <c r="JXJ115" s="200"/>
      <c r="JXK115" s="266"/>
      <c r="JXL115" s="261"/>
      <c r="JXM115" s="265"/>
      <c r="JXN115" s="266"/>
      <c r="JXO115" s="200"/>
      <c r="JXP115" s="266"/>
      <c r="JXQ115" s="261"/>
      <c r="JXR115" s="265"/>
      <c r="JXS115" s="266"/>
      <c r="JXT115" s="200"/>
      <c r="JXU115" s="266"/>
      <c r="JXV115" s="261"/>
      <c r="JXW115" s="265"/>
      <c r="JXX115" s="266"/>
      <c r="JXY115" s="200"/>
      <c r="JXZ115" s="266"/>
      <c r="JYA115" s="261"/>
      <c r="JYB115" s="265"/>
      <c r="JYC115" s="266"/>
      <c r="JYD115" s="200"/>
      <c r="JYE115" s="266"/>
      <c r="JYF115" s="261"/>
      <c r="JYG115" s="265"/>
      <c r="JYH115" s="266"/>
      <c r="JYI115" s="200"/>
      <c r="JYJ115" s="266"/>
      <c r="JYK115" s="261"/>
      <c r="JYL115" s="265"/>
      <c r="JYM115" s="266"/>
      <c r="JYN115" s="200"/>
      <c r="JYO115" s="266"/>
      <c r="JYP115" s="261"/>
      <c r="JYQ115" s="265"/>
      <c r="JYR115" s="266"/>
      <c r="JYS115" s="200"/>
      <c r="JYT115" s="266"/>
      <c r="JYU115" s="261"/>
      <c r="JYV115" s="265"/>
      <c r="JYW115" s="266"/>
      <c r="JYX115" s="200"/>
      <c r="JYY115" s="266"/>
      <c r="JYZ115" s="261"/>
      <c r="JZA115" s="265"/>
      <c r="JZB115" s="266"/>
      <c r="JZC115" s="200"/>
      <c r="JZD115" s="266"/>
      <c r="JZE115" s="261"/>
      <c r="JZF115" s="265"/>
      <c r="JZG115" s="266"/>
      <c r="JZH115" s="200"/>
      <c r="JZI115" s="266"/>
      <c r="JZJ115" s="261"/>
      <c r="JZK115" s="265"/>
      <c r="JZL115" s="266"/>
      <c r="JZM115" s="200"/>
      <c r="JZN115" s="266"/>
      <c r="JZO115" s="261"/>
      <c r="JZP115" s="265"/>
      <c r="JZQ115" s="266"/>
      <c r="JZR115" s="200"/>
      <c r="JZS115" s="266"/>
      <c r="JZT115" s="261"/>
      <c r="JZU115" s="265"/>
      <c r="JZV115" s="266"/>
      <c r="JZW115" s="200"/>
      <c r="JZX115" s="266"/>
      <c r="JZY115" s="261"/>
      <c r="JZZ115" s="265"/>
      <c r="KAA115" s="266"/>
      <c r="KAB115" s="200"/>
      <c r="KAC115" s="266"/>
      <c r="KAD115" s="261"/>
      <c r="KAE115" s="265"/>
      <c r="KAF115" s="266"/>
      <c r="KAG115" s="200"/>
      <c r="KAH115" s="266"/>
      <c r="KAI115" s="261"/>
      <c r="KAJ115" s="265"/>
      <c r="KAK115" s="266"/>
      <c r="KAL115" s="200"/>
      <c r="KAM115" s="266"/>
      <c r="KAN115" s="261"/>
      <c r="KAO115" s="265"/>
      <c r="KAP115" s="266"/>
      <c r="KAQ115" s="200"/>
      <c r="KAR115" s="266"/>
      <c r="KAS115" s="261"/>
      <c r="KAT115" s="265"/>
      <c r="KAU115" s="266"/>
      <c r="KAV115" s="200"/>
      <c r="KAW115" s="266"/>
      <c r="KAX115" s="261"/>
      <c r="KAY115" s="265"/>
      <c r="KAZ115" s="266"/>
      <c r="KBA115" s="200"/>
      <c r="KBB115" s="266"/>
      <c r="KBC115" s="261"/>
      <c r="KBD115" s="265"/>
      <c r="KBE115" s="266"/>
      <c r="KBF115" s="200"/>
      <c r="KBG115" s="266"/>
      <c r="KBH115" s="261"/>
      <c r="KBI115" s="265"/>
      <c r="KBJ115" s="266"/>
      <c r="KBK115" s="200"/>
      <c r="KBL115" s="266"/>
      <c r="KBM115" s="261"/>
      <c r="KBN115" s="265"/>
      <c r="KBO115" s="266"/>
      <c r="KBP115" s="200"/>
      <c r="KBQ115" s="266"/>
      <c r="KBR115" s="261"/>
      <c r="KBS115" s="265"/>
      <c r="KBT115" s="266"/>
      <c r="KBU115" s="200"/>
      <c r="KBV115" s="266"/>
      <c r="KBW115" s="261"/>
      <c r="KBX115" s="265"/>
      <c r="KBY115" s="266"/>
      <c r="KBZ115" s="200"/>
      <c r="KCA115" s="266"/>
      <c r="KCB115" s="261"/>
      <c r="KCC115" s="265"/>
      <c r="KCD115" s="266"/>
      <c r="KCE115" s="200"/>
      <c r="KCF115" s="266"/>
      <c r="KCG115" s="261"/>
      <c r="KCH115" s="265"/>
      <c r="KCI115" s="266"/>
      <c r="KCJ115" s="200"/>
      <c r="KCK115" s="266"/>
      <c r="KCL115" s="261"/>
      <c r="KCM115" s="265"/>
      <c r="KCN115" s="266"/>
      <c r="KCO115" s="200"/>
      <c r="KCP115" s="266"/>
      <c r="KCQ115" s="261"/>
      <c r="KCR115" s="265"/>
      <c r="KCS115" s="266"/>
      <c r="KCT115" s="200"/>
      <c r="KCU115" s="266"/>
      <c r="KCV115" s="261"/>
      <c r="KCW115" s="265"/>
      <c r="KCX115" s="266"/>
      <c r="KCY115" s="200"/>
      <c r="KCZ115" s="266"/>
      <c r="KDA115" s="261"/>
      <c r="KDB115" s="265"/>
      <c r="KDC115" s="266"/>
      <c r="KDD115" s="200"/>
      <c r="KDE115" s="266"/>
      <c r="KDF115" s="261"/>
      <c r="KDG115" s="265"/>
      <c r="KDH115" s="266"/>
      <c r="KDI115" s="200"/>
      <c r="KDJ115" s="266"/>
      <c r="KDK115" s="261"/>
      <c r="KDL115" s="265"/>
      <c r="KDM115" s="266"/>
      <c r="KDN115" s="200"/>
      <c r="KDO115" s="266"/>
      <c r="KDP115" s="261"/>
      <c r="KDQ115" s="265"/>
      <c r="KDR115" s="266"/>
      <c r="KDS115" s="200"/>
      <c r="KDT115" s="266"/>
      <c r="KDU115" s="261"/>
      <c r="KDV115" s="265"/>
      <c r="KDW115" s="266"/>
      <c r="KDX115" s="200"/>
      <c r="KDY115" s="266"/>
      <c r="KDZ115" s="261"/>
      <c r="KEA115" s="265"/>
      <c r="KEB115" s="266"/>
      <c r="KEC115" s="200"/>
      <c r="KED115" s="266"/>
      <c r="KEE115" s="261"/>
      <c r="KEF115" s="265"/>
      <c r="KEG115" s="266"/>
      <c r="KEH115" s="200"/>
      <c r="KEI115" s="266"/>
      <c r="KEJ115" s="261"/>
      <c r="KEK115" s="265"/>
      <c r="KEL115" s="266"/>
      <c r="KEM115" s="200"/>
      <c r="KEN115" s="266"/>
      <c r="KEO115" s="261"/>
      <c r="KEP115" s="265"/>
      <c r="KEQ115" s="266"/>
      <c r="KER115" s="200"/>
      <c r="KES115" s="266"/>
      <c r="KET115" s="261"/>
      <c r="KEU115" s="265"/>
      <c r="KEV115" s="266"/>
      <c r="KEW115" s="200"/>
      <c r="KEX115" s="266"/>
      <c r="KEY115" s="261"/>
      <c r="KEZ115" s="265"/>
      <c r="KFA115" s="266"/>
      <c r="KFB115" s="200"/>
      <c r="KFC115" s="266"/>
      <c r="KFD115" s="261"/>
      <c r="KFE115" s="265"/>
      <c r="KFF115" s="266"/>
      <c r="KFG115" s="200"/>
      <c r="KFH115" s="266"/>
      <c r="KFI115" s="261"/>
      <c r="KFJ115" s="265"/>
      <c r="KFK115" s="266"/>
      <c r="KFL115" s="200"/>
      <c r="KFM115" s="266"/>
      <c r="KFN115" s="261"/>
      <c r="KFO115" s="265"/>
      <c r="KFP115" s="266"/>
      <c r="KFQ115" s="200"/>
      <c r="KFR115" s="266"/>
      <c r="KFS115" s="261"/>
      <c r="KFT115" s="265"/>
      <c r="KFU115" s="266"/>
      <c r="KFV115" s="200"/>
      <c r="KFW115" s="266"/>
      <c r="KFX115" s="261"/>
      <c r="KFY115" s="265"/>
      <c r="KFZ115" s="266"/>
      <c r="KGA115" s="200"/>
      <c r="KGB115" s="266"/>
      <c r="KGC115" s="261"/>
      <c r="KGD115" s="265"/>
      <c r="KGE115" s="266"/>
      <c r="KGF115" s="200"/>
      <c r="KGG115" s="266"/>
      <c r="KGH115" s="261"/>
      <c r="KGI115" s="265"/>
      <c r="KGJ115" s="266"/>
      <c r="KGK115" s="200"/>
      <c r="KGL115" s="266"/>
      <c r="KGM115" s="261"/>
      <c r="KGN115" s="265"/>
      <c r="KGO115" s="266"/>
      <c r="KGP115" s="200"/>
      <c r="KGQ115" s="266"/>
      <c r="KGR115" s="261"/>
      <c r="KGS115" s="265"/>
      <c r="KGT115" s="266"/>
      <c r="KGU115" s="200"/>
      <c r="KGV115" s="266"/>
      <c r="KGW115" s="261"/>
      <c r="KGX115" s="265"/>
      <c r="KGY115" s="266"/>
      <c r="KGZ115" s="200"/>
      <c r="KHA115" s="266"/>
      <c r="KHB115" s="261"/>
      <c r="KHC115" s="265"/>
      <c r="KHD115" s="266"/>
      <c r="KHE115" s="200"/>
      <c r="KHF115" s="266"/>
      <c r="KHG115" s="261"/>
      <c r="KHH115" s="265"/>
      <c r="KHI115" s="266"/>
      <c r="KHJ115" s="200"/>
      <c r="KHK115" s="266"/>
      <c r="KHL115" s="261"/>
      <c r="KHM115" s="265"/>
      <c r="KHN115" s="266"/>
      <c r="KHO115" s="200"/>
      <c r="KHP115" s="266"/>
      <c r="KHQ115" s="261"/>
      <c r="KHR115" s="265"/>
      <c r="KHS115" s="266"/>
      <c r="KHT115" s="200"/>
      <c r="KHU115" s="266"/>
      <c r="KHV115" s="261"/>
      <c r="KHW115" s="265"/>
      <c r="KHX115" s="266"/>
      <c r="KHY115" s="200"/>
      <c r="KHZ115" s="266"/>
      <c r="KIA115" s="261"/>
      <c r="KIB115" s="265"/>
      <c r="KIC115" s="266"/>
      <c r="KID115" s="200"/>
      <c r="KIE115" s="266"/>
      <c r="KIF115" s="261"/>
      <c r="KIG115" s="265"/>
      <c r="KIH115" s="266"/>
      <c r="KII115" s="200"/>
      <c r="KIJ115" s="266"/>
      <c r="KIK115" s="261"/>
      <c r="KIL115" s="265"/>
      <c r="KIM115" s="266"/>
      <c r="KIN115" s="200"/>
      <c r="KIO115" s="266"/>
      <c r="KIP115" s="261"/>
      <c r="KIQ115" s="265"/>
      <c r="KIR115" s="266"/>
      <c r="KIS115" s="200"/>
      <c r="KIT115" s="266"/>
      <c r="KIU115" s="261"/>
      <c r="KIV115" s="265"/>
      <c r="KIW115" s="266"/>
      <c r="KIX115" s="200"/>
      <c r="KIY115" s="266"/>
      <c r="KIZ115" s="261"/>
      <c r="KJA115" s="265"/>
      <c r="KJB115" s="266"/>
      <c r="KJC115" s="200"/>
      <c r="KJD115" s="266"/>
      <c r="KJE115" s="261"/>
      <c r="KJF115" s="265"/>
      <c r="KJG115" s="266"/>
      <c r="KJH115" s="200"/>
      <c r="KJI115" s="266"/>
      <c r="KJJ115" s="261"/>
      <c r="KJK115" s="265"/>
      <c r="KJL115" s="266"/>
      <c r="KJM115" s="200"/>
      <c r="KJN115" s="266"/>
      <c r="KJO115" s="261"/>
      <c r="KJP115" s="265"/>
      <c r="KJQ115" s="266"/>
      <c r="KJR115" s="200"/>
      <c r="KJS115" s="266"/>
      <c r="KJT115" s="261"/>
      <c r="KJU115" s="265"/>
      <c r="KJV115" s="266"/>
      <c r="KJW115" s="200"/>
      <c r="KJX115" s="266"/>
      <c r="KJY115" s="261"/>
      <c r="KJZ115" s="265"/>
      <c r="KKA115" s="266"/>
      <c r="KKB115" s="200"/>
      <c r="KKC115" s="266"/>
      <c r="KKD115" s="261"/>
      <c r="KKE115" s="265"/>
      <c r="KKF115" s="266"/>
      <c r="KKG115" s="200"/>
      <c r="KKH115" s="266"/>
      <c r="KKI115" s="261"/>
      <c r="KKJ115" s="265"/>
      <c r="KKK115" s="266"/>
      <c r="KKL115" s="200"/>
      <c r="KKM115" s="266"/>
      <c r="KKN115" s="261"/>
      <c r="KKO115" s="265"/>
      <c r="KKP115" s="266"/>
      <c r="KKQ115" s="200"/>
      <c r="KKR115" s="266"/>
      <c r="KKS115" s="261"/>
      <c r="KKT115" s="265"/>
      <c r="KKU115" s="266"/>
      <c r="KKV115" s="200"/>
      <c r="KKW115" s="266"/>
      <c r="KKX115" s="261"/>
      <c r="KKY115" s="265"/>
      <c r="KKZ115" s="266"/>
      <c r="KLA115" s="200"/>
      <c r="KLB115" s="266"/>
      <c r="KLC115" s="261"/>
      <c r="KLD115" s="265"/>
      <c r="KLE115" s="266"/>
      <c r="KLF115" s="200"/>
      <c r="KLG115" s="266"/>
      <c r="KLH115" s="261"/>
      <c r="KLI115" s="265"/>
      <c r="KLJ115" s="266"/>
      <c r="KLK115" s="200"/>
      <c r="KLL115" s="266"/>
      <c r="KLM115" s="261"/>
      <c r="KLN115" s="265"/>
      <c r="KLO115" s="266"/>
      <c r="KLP115" s="200"/>
      <c r="KLQ115" s="266"/>
      <c r="KLR115" s="261"/>
      <c r="KLS115" s="265"/>
      <c r="KLT115" s="266"/>
      <c r="KLU115" s="200"/>
      <c r="KLV115" s="266"/>
      <c r="KLW115" s="261"/>
      <c r="KLX115" s="265"/>
      <c r="KLY115" s="266"/>
      <c r="KLZ115" s="200"/>
      <c r="KMA115" s="266"/>
      <c r="KMB115" s="261"/>
      <c r="KMC115" s="265"/>
      <c r="KMD115" s="266"/>
      <c r="KME115" s="200"/>
      <c r="KMF115" s="266"/>
      <c r="KMG115" s="261"/>
      <c r="KMH115" s="265"/>
      <c r="KMI115" s="266"/>
      <c r="KMJ115" s="200"/>
      <c r="KMK115" s="266"/>
      <c r="KML115" s="261"/>
      <c r="KMM115" s="265"/>
      <c r="KMN115" s="266"/>
      <c r="KMO115" s="200"/>
      <c r="KMP115" s="266"/>
      <c r="KMQ115" s="261"/>
      <c r="KMR115" s="265"/>
      <c r="KMS115" s="266"/>
      <c r="KMT115" s="200"/>
      <c r="KMU115" s="266"/>
      <c r="KMV115" s="261"/>
      <c r="KMW115" s="265"/>
      <c r="KMX115" s="266"/>
      <c r="KMY115" s="200"/>
      <c r="KMZ115" s="266"/>
      <c r="KNA115" s="261"/>
      <c r="KNB115" s="265"/>
      <c r="KNC115" s="266"/>
      <c r="KND115" s="200"/>
      <c r="KNE115" s="266"/>
      <c r="KNF115" s="261"/>
      <c r="KNG115" s="265"/>
      <c r="KNH115" s="266"/>
      <c r="KNI115" s="200"/>
      <c r="KNJ115" s="266"/>
      <c r="KNK115" s="261"/>
      <c r="KNL115" s="265"/>
      <c r="KNM115" s="266"/>
      <c r="KNN115" s="200"/>
      <c r="KNO115" s="266"/>
      <c r="KNP115" s="261"/>
      <c r="KNQ115" s="265"/>
      <c r="KNR115" s="266"/>
      <c r="KNS115" s="200"/>
      <c r="KNT115" s="266"/>
      <c r="KNU115" s="261"/>
      <c r="KNV115" s="265"/>
      <c r="KNW115" s="266"/>
      <c r="KNX115" s="200"/>
      <c r="KNY115" s="266"/>
      <c r="KNZ115" s="261"/>
      <c r="KOA115" s="265"/>
      <c r="KOB115" s="266"/>
      <c r="KOC115" s="200"/>
      <c r="KOD115" s="266"/>
      <c r="KOE115" s="261"/>
      <c r="KOF115" s="265"/>
      <c r="KOG115" s="266"/>
      <c r="KOH115" s="200"/>
      <c r="KOI115" s="266"/>
      <c r="KOJ115" s="261"/>
      <c r="KOK115" s="265"/>
      <c r="KOL115" s="266"/>
      <c r="KOM115" s="200"/>
      <c r="KON115" s="266"/>
      <c r="KOO115" s="261"/>
      <c r="KOP115" s="265"/>
      <c r="KOQ115" s="266"/>
      <c r="KOR115" s="200"/>
      <c r="KOS115" s="266"/>
      <c r="KOT115" s="261"/>
      <c r="KOU115" s="265"/>
      <c r="KOV115" s="266"/>
      <c r="KOW115" s="200"/>
      <c r="KOX115" s="266"/>
      <c r="KOY115" s="261"/>
      <c r="KOZ115" s="265"/>
      <c r="KPA115" s="266"/>
      <c r="KPB115" s="200"/>
      <c r="KPC115" s="266"/>
      <c r="KPD115" s="261"/>
      <c r="KPE115" s="265"/>
      <c r="KPF115" s="266"/>
      <c r="KPG115" s="200"/>
      <c r="KPH115" s="266"/>
      <c r="KPI115" s="261"/>
      <c r="KPJ115" s="265"/>
      <c r="KPK115" s="266"/>
      <c r="KPL115" s="200"/>
      <c r="KPM115" s="266"/>
      <c r="KPN115" s="261"/>
      <c r="KPO115" s="265"/>
      <c r="KPP115" s="266"/>
      <c r="KPQ115" s="200"/>
      <c r="KPR115" s="266"/>
      <c r="KPS115" s="261"/>
      <c r="KPT115" s="265"/>
      <c r="KPU115" s="266"/>
      <c r="KPV115" s="200"/>
      <c r="KPW115" s="266"/>
      <c r="KPX115" s="261"/>
      <c r="KPY115" s="265"/>
      <c r="KPZ115" s="266"/>
      <c r="KQA115" s="200"/>
      <c r="KQB115" s="266"/>
      <c r="KQC115" s="261"/>
      <c r="KQD115" s="265"/>
      <c r="KQE115" s="266"/>
      <c r="KQF115" s="200"/>
      <c r="KQG115" s="266"/>
      <c r="KQH115" s="261"/>
      <c r="KQI115" s="265"/>
      <c r="KQJ115" s="266"/>
      <c r="KQK115" s="200"/>
      <c r="KQL115" s="266"/>
      <c r="KQM115" s="261"/>
      <c r="KQN115" s="265"/>
      <c r="KQO115" s="266"/>
      <c r="KQP115" s="200"/>
      <c r="KQQ115" s="266"/>
      <c r="KQR115" s="261"/>
      <c r="KQS115" s="265"/>
      <c r="KQT115" s="266"/>
      <c r="KQU115" s="200"/>
      <c r="KQV115" s="266"/>
      <c r="KQW115" s="261"/>
      <c r="KQX115" s="265"/>
      <c r="KQY115" s="266"/>
      <c r="KQZ115" s="200"/>
      <c r="KRA115" s="266"/>
      <c r="KRB115" s="261"/>
      <c r="KRC115" s="265"/>
      <c r="KRD115" s="266"/>
      <c r="KRE115" s="200"/>
      <c r="KRF115" s="266"/>
      <c r="KRG115" s="261"/>
      <c r="KRH115" s="265"/>
      <c r="KRI115" s="266"/>
      <c r="KRJ115" s="200"/>
      <c r="KRK115" s="266"/>
      <c r="KRL115" s="261"/>
      <c r="KRM115" s="265"/>
      <c r="KRN115" s="266"/>
      <c r="KRO115" s="200"/>
      <c r="KRP115" s="266"/>
      <c r="KRQ115" s="261"/>
      <c r="KRR115" s="265"/>
      <c r="KRS115" s="266"/>
      <c r="KRT115" s="200"/>
      <c r="KRU115" s="266"/>
      <c r="KRV115" s="261"/>
      <c r="KRW115" s="265"/>
      <c r="KRX115" s="266"/>
      <c r="KRY115" s="200"/>
      <c r="KRZ115" s="266"/>
      <c r="KSA115" s="261"/>
      <c r="KSB115" s="265"/>
      <c r="KSC115" s="266"/>
      <c r="KSD115" s="200"/>
      <c r="KSE115" s="266"/>
      <c r="KSF115" s="261"/>
      <c r="KSG115" s="265"/>
      <c r="KSH115" s="266"/>
      <c r="KSI115" s="200"/>
      <c r="KSJ115" s="266"/>
      <c r="KSK115" s="261"/>
      <c r="KSL115" s="265"/>
      <c r="KSM115" s="266"/>
      <c r="KSN115" s="200"/>
      <c r="KSO115" s="266"/>
      <c r="KSP115" s="261"/>
      <c r="KSQ115" s="265"/>
      <c r="KSR115" s="266"/>
      <c r="KSS115" s="200"/>
      <c r="KST115" s="266"/>
      <c r="KSU115" s="261"/>
      <c r="KSV115" s="265"/>
      <c r="KSW115" s="266"/>
      <c r="KSX115" s="200"/>
      <c r="KSY115" s="266"/>
      <c r="KSZ115" s="261"/>
      <c r="KTA115" s="265"/>
      <c r="KTB115" s="266"/>
      <c r="KTC115" s="200"/>
      <c r="KTD115" s="266"/>
      <c r="KTE115" s="261"/>
      <c r="KTF115" s="265"/>
      <c r="KTG115" s="266"/>
      <c r="KTH115" s="200"/>
      <c r="KTI115" s="266"/>
      <c r="KTJ115" s="261"/>
      <c r="KTK115" s="265"/>
      <c r="KTL115" s="266"/>
      <c r="KTM115" s="200"/>
      <c r="KTN115" s="266"/>
      <c r="KTO115" s="261"/>
      <c r="KTP115" s="265"/>
      <c r="KTQ115" s="266"/>
      <c r="KTR115" s="200"/>
      <c r="KTS115" s="266"/>
      <c r="KTT115" s="261"/>
      <c r="KTU115" s="265"/>
      <c r="KTV115" s="266"/>
      <c r="KTW115" s="200"/>
      <c r="KTX115" s="266"/>
      <c r="KTY115" s="261"/>
      <c r="KTZ115" s="265"/>
      <c r="KUA115" s="266"/>
      <c r="KUB115" s="200"/>
      <c r="KUC115" s="266"/>
      <c r="KUD115" s="261"/>
      <c r="KUE115" s="265"/>
      <c r="KUF115" s="266"/>
      <c r="KUG115" s="200"/>
      <c r="KUH115" s="266"/>
      <c r="KUI115" s="261"/>
      <c r="KUJ115" s="265"/>
      <c r="KUK115" s="266"/>
      <c r="KUL115" s="200"/>
      <c r="KUM115" s="266"/>
      <c r="KUN115" s="261"/>
      <c r="KUO115" s="265"/>
      <c r="KUP115" s="266"/>
      <c r="KUQ115" s="200"/>
      <c r="KUR115" s="266"/>
      <c r="KUS115" s="261"/>
      <c r="KUT115" s="265"/>
      <c r="KUU115" s="266"/>
      <c r="KUV115" s="200"/>
      <c r="KUW115" s="266"/>
      <c r="KUX115" s="261"/>
      <c r="KUY115" s="265"/>
      <c r="KUZ115" s="266"/>
      <c r="KVA115" s="200"/>
      <c r="KVB115" s="266"/>
      <c r="KVC115" s="261"/>
      <c r="KVD115" s="265"/>
      <c r="KVE115" s="266"/>
      <c r="KVF115" s="200"/>
      <c r="KVG115" s="266"/>
      <c r="KVH115" s="261"/>
      <c r="KVI115" s="265"/>
      <c r="KVJ115" s="266"/>
      <c r="KVK115" s="200"/>
      <c r="KVL115" s="266"/>
      <c r="KVM115" s="261"/>
      <c r="KVN115" s="265"/>
      <c r="KVO115" s="266"/>
      <c r="KVP115" s="200"/>
      <c r="KVQ115" s="266"/>
      <c r="KVR115" s="261"/>
      <c r="KVS115" s="265"/>
      <c r="KVT115" s="266"/>
      <c r="KVU115" s="200"/>
      <c r="KVV115" s="266"/>
      <c r="KVW115" s="261"/>
      <c r="KVX115" s="265"/>
      <c r="KVY115" s="266"/>
      <c r="KVZ115" s="200"/>
      <c r="KWA115" s="266"/>
      <c r="KWB115" s="261"/>
      <c r="KWC115" s="265"/>
      <c r="KWD115" s="266"/>
      <c r="KWE115" s="200"/>
      <c r="KWF115" s="266"/>
      <c r="KWG115" s="261"/>
      <c r="KWH115" s="265"/>
      <c r="KWI115" s="266"/>
      <c r="KWJ115" s="200"/>
      <c r="KWK115" s="266"/>
      <c r="KWL115" s="261"/>
      <c r="KWM115" s="265"/>
      <c r="KWN115" s="266"/>
      <c r="KWO115" s="200"/>
      <c r="KWP115" s="266"/>
      <c r="KWQ115" s="261"/>
      <c r="KWR115" s="265"/>
      <c r="KWS115" s="266"/>
      <c r="KWT115" s="200"/>
      <c r="KWU115" s="266"/>
      <c r="KWV115" s="261"/>
      <c r="KWW115" s="265"/>
      <c r="KWX115" s="266"/>
      <c r="KWY115" s="200"/>
      <c r="KWZ115" s="266"/>
      <c r="KXA115" s="261"/>
      <c r="KXB115" s="265"/>
      <c r="KXC115" s="266"/>
      <c r="KXD115" s="200"/>
      <c r="KXE115" s="266"/>
      <c r="KXF115" s="261"/>
      <c r="KXG115" s="265"/>
      <c r="KXH115" s="266"/>
      <c r="KXI115" s="200"/>
      <c r="KXJ115" s="266"/>
      <c r="KXK115" s="261"/>
      <c r="KXL115" s="265"/>
      <c r="KXM115" s="266"/>
      <c r="KXN115" s="200"/>
      <c r="KXO115" s="266"/>
      <c r="KXP115" s="261"/>
      <c r="KXQ115" s="265"/>
      <c r="KXR115" s="266"/>
      <c r="KXS115" s="200"/>
      <c r="KXT115" s="266"/>
      <c r="KXU115" s="261"/>
      <c r="KXV115" s="265"/>
      <c r="KXW115" s="266"/>
      <c r="KXX115" s="200"/>
      <c r="KXY115" s="266"/>
      <c r="KXZ115" s="261"/>
      <c r="KYA115" s="265"/>
      <c r="KYB115" s="266"/>
      <c r="KYC115" s="200"/>
      <c r="KYD115" s="266"/>
      <c r="KYE115" s="261"/>
      <c r="KYF115" s="265"/>
      <c r="KYG115" s="266"/>
      <c r="KYH115" s="200"/>
      <c r="KYI115" s="266"/>
      <c r="KYJ115" s="261"/>
      <c r="KYK115" s="265"/>
      <c r="KYL115" s="266"/>
      <c r="KYM115" s="200"/>
      <c r="KYN115" s="266"/>
      <c r="KYO115" s="261"/>
      <c r="KYP115" s="265"/>
      <c r="KYQ115" s="266"/>
      <c r="KYR115" s="200"/>
      <c r="KYS115" s="266"/>
      <c r="KYT115" s="261"/>
      <c r="KYU115" s="265"/>
      <c r="KYV115" s="266"/>
      <c r="KYW115" s="200"/>
      <c r="KYX115" s="266"/>
      <c r="KYY115" s="261"/>
      <c r="KYZ115" s="265"/>
      <c r="KZA115" s="266"/>
      <c r="KZB115" s="200"/>
      <c r="KZC115" s="266"/>
      <c r="KZD115" s="261"/>
      <c r="KZE115" s="265"/>
      <c r="KZF115" s="266"/>
      <c r="KZG115" s="200"/>
      <c r="KZH115" s="266"/>
      <c r="KZI115" s="261"/>
      <c r="KZJ115" s="265"/>
      <c r="KZK115" s="266"/>
      <c r="KZL115" s="200"/>
      <c r="KZM115" s="266"/>
      <c r="KZN115" s="261"/>
      <c r="KZO115" s="265"/>
      <c r="KZP115" s="266"/>
      <c r="KZQ115" s="200"/>
      <c r="KZR115" s="266"/>
      <c r="KZS115" s="261"/>
      <c r="KZT115" s="265"/>
      <c r="KZU115" s="266"/>
      <c r="KZV115" s="200"/>
      <c r="KZW115" s="266"/>
      <c r="KZX115" s="261"/>
      <c r="KZY115" s="265"/>
      <c r="KZZ115" s="266"/>
      <c r="LAA115" s="200"/>
      <c r="LAB115" s="266"/>
      <c r="LAC115" s="261"/>
      <c r="LAD115" s="265"/>
      <c r="LAE115" s="266"/>
      <c r="LAF115" s="200"/>
      <c r="LAG115" s="266"/>
      <c r="LAH115" s="261"/>
      <c r="LAI115" s="265"/>
      <c r="LAJ115" s="266"/>
      <c r="LAK115" s="200"/>
      <c r="LAL115" s="266"/>
      <c r="LAM115" s="261"/>
      <c r="LAN115" s="265"/>
      <c r="LAO115" s="266"/>
      <c r="LAP115" s="200"/>
      <c r="LAQ115" s="266"/>
      <c r="LAR115" s="261"/>
      <c r="LAS115" s="265"/>
      <c r="LAT115" s="266"/>
      <c r="LAU115" s="200"/>
      <c r="LAV115" s="266"/>
      <c r="LAW115" s="261"/>
      <c r="LAX115" s="265"/>
      <c r="LAY115" s="266"/>
      <c r="LAZ115" s="200"/>
      <c r="LBA115" s="266"/>
      <c r="LBB115" s="261"/>
      <c r="LBC115" s="265"/>
      <c r="LBD115" s="266"/>
      <c r="LBE115" s="200"/>
      <c r="LBF115" s="266"/>
      <c r="LBG115" s="261"/>
      <c r="LBH115" s="265"/>
      <c r="LBI115" s="266"/>
      <c r="LBJ115" s="200"/>
      <c r="LBK115" s="266"/>
      <c r="LBL115" s="261"/>
      <c r="LBM115" s="265"/>
      <c r="LBN115" s="266"/>
      <c r="LBO115" s="200"/>
      <c r="LBP115" s="266"/>
      <c r="LBQ115" s="261"/>
      <c r="LBR115" s="265"/>
      <c r="LBS115" s="266"/>
      <c r="LBT115" s="200"/>
      <c r="LBU115" s="266"/>
      <c r="LBV115" s="261"/>
      <c r="LBW115" s="265"/>
      <c r="LBX115" s="266"/>
      <c r="LBY115" s="200"/>
      <c r="LBZ115" s="266"/>
      <c r="LCA115" s="261"/>
      <c r="LCB115" s="265"/>
      <c r="LCC115" s="266"/>
      <c r="LCD115" s="200"/>
      <c r="LCE115" s="266"/>
      <c r="LCF115" s="261"/>
      <c r="LCG115" s="265"/>
      <c r="LCH115" s="266"/>
      <c r="LCI115" s="200"/>
      <c r="LCJ115" s="266"/>
      <c r="LCK115" s="261"/>
      <c r="LCL115" s="265"/>
      <c r="LCM115" s="266"/>
      <c r="LCN115" s="200"/>
      <c r="LCO115" s="266"/>
      <c r="LCP115" s="261"/>
      <c r="LCQ115" s="265"/>
      <c r="LCR115" s="266"/>
      <c r="LCS115" s="200"/>
      <c r="LCT115" s="266"/>
      <c r="LCU115" s="261"/>
      <c r="LCV115" s="265"/>
      <c r="LCW115" s="266"/>
      <c r="LCX115" s="200"/>
      <c r="LCY115" s="266"/>
      <c r="LCZ115" s="261"/>
      <c r="LDA115" s="265"/>
      <c r="LDB115" s="266"/>
      <c r="LDC115" s="200"/>
      <c r="LDD115" s="266"/>
      <c r="LDE115" s="261"/>
      <c r="LDF115" s="265"/>
      <c r="LDG115" s="266"/>
      <c r="LDH115" s="200"/>
      <c r="LDI115" s="266"/>
      <c r="LDJ115" s="261"/>
      <c r="LDK115" s="265"/>
      <c r="LDL115" s="266"/>
      <c r="LDM115" s="200"/>
      <c r="LDN115" s="266"/>
      <c r="LDO115" s="261"/>
      <c r="LDP115" s="265"/>
      <c r="LDQ115" s="266"/>
      <c r="LDR115" s="200"/>
      <c r="LDS115" s="266"/>
      <c r="LDT115" s="261"/>
      <c r="LDU115" s="265"/>
      <c r="LDV115" s="266"/>
      <c r="LDW115" s="200"/>
      <c r="LDX115" s="266"/>
      <c r="LDY115" s="261"/>
      <c r="LDZ115" s="265"/>
      <c r="LEA115" s="266"/>
      <c r="LEB115" s="200"/>
      <c r="LEC115" s="266"/>
      <c r="LED115" s="261"/>
      <c r="LEE115" s="265"/>
      <c r="LEF115" s="266"/>
      <c r="LEG115" s="200"/>
      <c r="LEH115" s="266"/>
      <c r="LEI115" s="261"/>
      <c r="LEJ115" s="265"/>
      <c r="LEK115" s="266"/>
      <c r="LEL115" s="200"/>
      <c r="LEM115" s="266"/>
      <c r="LEN115" s="261"/>
      <c r="LEO115" s="265"/>
      <c r="LEP115" s="266"/>
      <c r="LEQ115" s="200"/>
      <c r="LER115" s="266"/>
      <c r="LES115" s="261"/>
      <c r="LET115" s="265"/>
      <c r="LEU115" s="266"/>
      <c r="LEV115" s="200"/>
      <c r="LEW115" s="266"/>
      <c r="LEX115" s="261"/>
      <c r="LEY115" s="265"/>
      <c r="LEZ115" s="266"/>
      <c r="LFA115" s="200"/>
      <c r="LFB115" s="266"/>
      <c r="LFC115" s="261"/>
      <c r="LFD115" s="265"/>
      <c r="LFE115" s="266"/>
      <c r="LFF115" s="200"/>
      <c r="LFG115" s="266"/>
      <c r="LFH115" s="261"/>
      <c r="LFI115" s="265"/>
      <c r="LFJ115" s="266"/>
      <c r="LFK115" s="200"/>
      <c r="LFL115" s="266"/>
      <c r="LFM115" s="261"/>
      <c r="LFN115" s="265"/>
      <c r="LFO115" s="266"/>
      <c r="LFP115" s="200"/>
      <c r="LFQ115" s="266"/>
      <c r="LFR115" s="261"/>
      <c r="LFS115" s="265"/>
      <c r="LFT115" s="266"/>
      <c r="LFU115" s="200"/>
      <c r="LFV115" s="266"/>
      <c r="LFW115" s="261"/>
      <c r="LFX115" s="265"/>
      <c r="LFY115" s="266"/>
      <c r="LFZ115" s="200"/>
      <c r="LGA115" s="266"/>
      <c r="LGB115" s="261"/>
      <c r="LGC115" s="265"/>
      <c r="LGD115" s="266"/>
      <c r="LGE115" s="200"/>
      <c r="LGF115" s="266"/>
      <c r="LGG115" s="261"/>
      <c r="LGH115" s="265"/>
      <c r="LGI115" s="266"/>
      <c r="LGJ115" s="200"/>
      <c r="LGK115" s="266"/>
      <c r="LGL115" s="261"/>
      <c r="LGM115" s="265"/>
      <c r="LGN115" s="266"/>
      <c r="LGO115" s="200"/>
      <c r="LGP115" s="266"/>
      <c r="LGQ115" s="261"/>
      <c r="LGR115" s="265"/>
      <c r="LGS115" s="266"/>
      <c r="LGT115" s="200"/>
      <c r="LGU115" s="266"/>
      <c r="LGV115" s="261"/>
      <c r="LGW115" s="265"/>
      <c r="LGX115" s="266"/>
      <c r="LGY115" s="200"/>
      <c r="LGZ115" s="266"/>
      <c r="LHA115" s="261"/>
      <c r="LHB115" s="265"/>
      <c r="LHC115" s="266"/>
      <c r="LHD115" s="200"/>
      <c r="LHE115" s="266"/>
      <c r="LHF115" s="261"/>
      <c r="LHG115" s="265"/>
      <c r="LHH115" s="266"/>
      <c r="LHI115" s="200"/>
      <c r="LHJ115" s="266"/>
      <c r="LHK115" s="261"/>
      <c r="LHL115" s="265"/>
      <c r="LHM115" s="266"/>
      <c r="LHN115" s="200"/>
      <c r="LHO115" s="266"/>
      <c r="LHP115" s="261"/>
      <c r="LHQ115" s="265"/>
      <c r="LHR115" s="266"/>
      <c r="LHS115" s="200"/>
      <c r="LHT115" s="266"/>
      <c r="LHU115" s="261"/>
      <c r="LHV115" s="265"/>
      <c r="LHW115" s="266"/>
      <c r="LHX115" s="200"/>
      <c r="LHY115" s="266"/>
      <c r="LHZ115" s="261"/>
      <c r="LIA115" s="265"/>
      <c r="LIB115" s="266"/>
      <c r="LIC115" s="200"/>
      <c r="LID115" s="266"/>
      <c r="LIE115" s="261"/>
      <c r="LIF115" s="265"/>
      <c r="LIG115" s="266"/>
      <c r="LIH115" s="200"/>
      <c r="LII115" s="266"/>
      <c r="LIJ115" s="261"/>
      <c r="LIK115" s="265"/>
      <c r="LIL115" s="266"/>
      <c r="LIM115" s="200"/>
      <c r="LIN115" s="266"/>
      <c r="LIO115" s="261"/>
      <c r="LIP115" s="265"/>
      <c r="LIQ115" s="266"/>
      <c r="LIR115" s="200"/>
      <c r="LIS115" s="266"/>
      <c r="LIT115" s="261"/>
      <c r="LIU115" s="265"/>
      <c r="LIV115" s="266"/>
      <c r="LIW115" s="200"/>
      <c r="LIX115" s="266"/>
      <c r="LIY115" s="261"/>
      <c r="LIZ115" s="265"/>
      <c r="LJA115" s="266"/>
      <c r="LJB115" s="200"/>
      <c r="LJC115" s="266"/>
      <c r="LJD115" s="261"/>
      <c r="LJE115" s="265"/>
      <c r="LJF115" s="266"/>
      <c r="LJG115" s="200"/>
      <c r="LJH115" s="266"/>
      <c r="LJI115" s="261"/>
      <c r="LJJ115" s="265"/>
      <c r="LJK115" s="266"/>
      <c r="LJL115" s="200"/>
      <c r="LJM115" s="266"/>
      <c r="LJN115" s="261"/>
      <c r="LJO115" s="265"/>
      <c r="LJP115" s="266"/>
      <c r="LJQ115" s="200"/>
      <c r="LJR115" s="266"/>
      <c r="LJS115" s="261"/>
      <c r="LJT115" s="265"/>
      <c r="LJU115" s="266"/>
      <c r="LJV115" s="200"/>
      <c r="LJW115" s="266"/>
      <c r="LJX115" s="261"/>
      <c r="LJY115" s="265"/>
      <c r="LJZ115" s="266"/>
      <c r="LKA115" s="200"/>
      <c r="LKB115" s="266"/>
      <c r="LKC115" s="261"/>
      <c r="LKD115" s="265"/>
      <c r="LKE115" s="266"/>
      <c r="LKF115" s="200"/>
      <c r="LKG115" s="266"/>
      <c r="LKH115" s="261"/>
      <c r="LKI115" s="265"/>
      <c r="LKJ115" s="266"/>
      <c r="LKK115" s="200"/>
      <c r="LKL115" s="266"/>
      <c r="LKM115" s="261"/>
      <c r="LKN115" s="265"/>
      <c r="LKO115" s="266"/>
      <c r="LKP115" s="200"/>
      <c r="LKQ115" s="266"/>
      <c r="LKR115" s="261"/>
      <c r="LKS115" s="265"/>
      <c r="LKT115" s="266"/>
      <c r="LKU115" s="200"/>
      <c r="LKV115" s="266"/>
      <c r="LKW115" s="261"/>
      <c r="LKX115" s="265"/>
      <c r="LKY115" s="266"/>
      <c r="LKZ115" s="200"/>
      <c r="LLA115" s="266"/>
      <c r="LLB115" s="261"/>
      <c r="LLC115" s="265"/>
      <c r="LLD115" s="266"/>
      <c r="LLE115" s="200"/>
      <c r="LLF115" s="266"/>
      <c r="LLG115" s="261"/>
      <c r="LLH115" s="265"/>
      <c r="LLI115" s="266"/>
      <c r="LLJ115" s="200"/>
      <c r="LLK115" s="266"/>
      <c r="LLL115" s="261"/>
      <c r="LLM115" s="265"/>
      <c r="LLN115" s="266"/>
      <c r="LLO115" s="200"/>
      <c r="LLP115" s="266"/>
      <c r="LLQ115" s="261"/>
      <c r="LLR115" s="265"/>
      <c r="LLS115" s="266"/>
      <c r="LLT115" s="200"/>
      <c r="LLU115" s="266"/>
      <c r="LLV115" s="261"/>
      <c r="LLW115" s="265"/>
      <c r="LLX115" s="266"/>
      <c r="LLY115" s="200"/>
      <c r="LLZ115" s="266"/>
      <c r="LMA115" s="261"/>
      <c r="LMB115" s="265"/>
      <c r="LMC115" s="266"/>
      <c r="LMD115" s="200"/>
      <c r="LME115" s="266"/>
      <c r="LMF115" s="261"/>
      <c r="LMG115" s="265"/>
      <c r="LMH115" s="266"/>
      <c r="LMI115" s="200"/>
      <c r="LMJ115" s="266"/>
      <c r="LMK115" s="261"/>
      <c r="LML115" s="265"/>
      <c r="LMM115" s="266"/>
      <c r="LMN115" s="200"/>
      <c r="LMO115" s="266"/>
      <c r="LMP115" s="261"/>
      <c r="LMQ115" s="265"/>
      <c r="LMR115" s="266"/>
      <c r="LMS115" s="200"/>
      <c r="LMT115" s="266"/>
      <c r="LMU115" s="261"/>
      <c r="LMV115" s="265"/>
      <c r="LMW115" s="266"/>
      <c r="LMX115" s="200"/>
      <c r="LMY115" s="266"/>
      <c r="LMZ115" s="261"/>
      <c r="LNA115" s="265"/>
      <c r="LNB115" s="266"/>
      <c r="LNC115" s="200"/>
      <c r="LND115" s="266"/>
      <c r="LNE115" s="261"/>
      <c r="LNF115" s="265"/>
      <c r="LNG115" s="266"/>
      <c r="LNH115" s="200"/>
      <c r="LNI115" s="266"/>
      <c r="LNJ115" s="261"/>
      <c r="LNK115" s="265"/>
      <c r="LNL115" s="266"/>
      <c r="LNM115" s="200"/>
      <c r="LNN115" s="266"/>
      <c r="LNO115" s="261"/>
      <c r="LNP115" s="265"/>
      <c r="LNQ115" s="266"/>
      <c r="LNR115" s="200"/>
      <c r="LNS115" s="266"/>
      <c r="LNT115" s="261"/>
      <c r="LNU115" s="265"/>
      <c r="LNV115" s="266"/>
      <c r="LNW115" s="200"/>
      <c r="LNX115" s="266"/>
      <c r="LNY115" s="261"/>
      <c r="LNZ115" s="265"/>
      <c r="LOA115" s="266"/>
      <c r="LOB115" s="200"/>
      <c r="LOC115" s="266"/>
      <c r="LOD115" s="261"/>
      <c r="LOE115" s="265"/>
      <c r="LOF115" s="266"/>
      <c r="LOG115" s="200"/>
      <c r="LOH115" s="266"/>
      <c r="LOI115" s="261"/>
      <c r="LOJ115" s="265"/>
      <c r="LOK115" s="266"/>
      <c r="LOL115" s="200"/>
      <c r="LOM115" s="266"/>
      <c r="LON115" s="261"/>
      <c r="LOO115" s="265"/>
      <c r="LOP115" s="266"/>
      <c r="LOQ115" s="200"/>
      <c r="LOR115" s="266"/>
      <c r="LOS115" s="261"/>
      <c r="LOT115" s="265"/>
      <c r="LOU115" s="266"/>
      <c r="LOV115" s="200"/>
      <c r="LOW115" s="266"/>
      <c r="LOX115" s="261"/>
      <c r="LOY115" s="265"/>
      <c r="LOZ115" s="266"/>
      <c r="LPA115" s="200"/>
      <c r="LPB115" s="266"/>
      <c r="LPC115" s="261"/>
      <c r="LPD115" s="265"/>
      <c r="LPE115" s="266"/>
      <c r="LPF115" s="200"/>
      <c r="LPG115" s="266"/>
      <c r="LPH115" s="261"/>
      <c r="LPI115" s="265"/>
      <c r="LPJ115" s="266"/>
      <c r="LPK115" s="200"/>
      <c r="LPL115" s="266"/>
      <c r="LPM115" s="261"/>
      <c r="LPN115" s="265"/>
      <c r="LPO115" s="266"/>
      <c r="LPP115" s="200"/>
      <c r="LPQ115" s="266"/>
      <c r="LPR115" s="261"/>
      <c r="LPS115" s="265"/>
      <c r="LPT115" s="266"/>
      <c r="LPU115" s="200"/>
      <c r="LPV115" s="266"/>
      <c r="LPW115" s="261"/>
      <c r="LPX115" s="265"/>
      <c r="LPY115" s="266"/>
      <c r="LPZ115" s="200"/>
      <c r="LQA115" s="266"/>
      <c r="LQB115" s="261"/>
      <c r="LQC115" s="265"/>
      <c r="LQD115" s="266"/>
      <c r="LQE115" s="200"/>
      <c r="LQF115" s="266"/>
      <c r="LQG115" s="261"/>
      <c r="LQH115" s="265"/>
      <c r="LQI115" s="266"/>
      <c r="LQJ115" s="200"/>
      <c r="LQK115" s="266"/>
      <c r="LQL115" s="261"/>
      <c r="LQM115" s="265"/>
      <c r="LQN115" s="266"/>
      <c r="LQO115" s="200"/>
      <c r="LQP115" s="266"/>
      <c r="LQQ115" s="261"/>
      <c r="LQR115" s="265"/>
      <c r="LQS115" s="266"/>
      <c r="LQT115" s="200"/>
      <c r="LQU115" s="266"/>
      <c r="LQV115" s="261"/>
      <c r="LQW115" s="265"/>
      <c r="LQX115" s="266"/>
      <c r="LQY115" s="200"/>
      <c r="LQZ115" s="266"/>
      <c r="LRA115" s="261"/>
      <c r="LRB115" s="265"/>
      <c r="LRC115" s="266"/>
      <c r="LRD115" s="200"/>
      <c r="LRE115" s="266"/>
      <c r="LRF115" s="261"/>
      <c r="LRG115" s="265"/>
      <c r="LRH115" s="266"/>
      <c r="LRI115" s="200"/>
      <c r="LRJ115" s="266"/>
      <c r="LRK115" s="261"/>
      <c r="LRL115" s="265"/>
      <c r="LRM115" s="266"/>
      <c r="LRN115" s="200"/>
      <c r="LRO115" s="266"/>
      <c r="LRP115" s="261"/>
      <c r="LRQ115" s="265"/>
      <c r="LRR115" s="266"/>
      <c r="LRS115" s="200"/>
      <c r="LRT115" s="266"/>
      <c r="LRU115" s="261"/>
      <c r="LRV115" s="265"/>
      <c r="LRW115" s="266"/>
      <c r="LRX115" s="200"/>
      <c r="LRY115" s="266"/>
      <c r="LRZ115" s="261"/>
      <c r="LSA115" s="265"/>
      <c r="LSB115" s="266"/>
      <c r="LSC115" s="200"/>
      <c r="LSD115" s="266"/>
      <c r="LSE115" s="261"/>
      <c r="LSF115" s="265"/>
      <c r="LSG115" s="266"/>
      <c r="LSH115" s="200"/>
      <c r="LSI115" s="266"/>
      <c r="LSJ115" s="261"/>
      <c r="LSK115" s="265"/>
      <c r="LSL115" s="266"/>
      <c r="LSM115" s="200"/>
      <c r="LSN115" s="266"/>
      <c r="LSO115" s="261"/>
      <c r="LSP115" s="265"/>
      <c r="LSQ115" s="266"/>
      <c r="LSR115" s="200"/>
      <c r="LSS115" s="266"/>
      <c r="LST115" s="261"/>
      <c r="LSU115" s="265"/>
      <c r="LSV115" s="266"/>
      <c r="LSW115" s="200"/>
      <c r="LSX115" s="266"/>
      <c r="LSY115" s="261"/>
      <c r="LSZ115" s="265"/>
      <c r="LTA115" s="266"/>
      <c r="LTB115" s="200"/>
      <c r="LTC115" s="266"/>
      <c r="LTD115" s="261"/>
      <c r="LTE115" s="265"/>
      <c r="LTF115" s="266"/>
      <c r="LTG115" s="200"/>
      <c r="LTH115" s="266"/>
      <c r="LTI115" s="261"/>
      <c r="LTJ115" s="265"/>
      <c r="LTK115" s="266"/>
      <c r="LTL115" s="200"/>
      <c r="LTM115" s="266"/>
      <c r="LTN115" s="261"/>
      <c r="LTO115" s="265"/>
      <c r="LTP115" s="266"/>
      <c r="LTQ115" s="200"/>
      <c r="LTR115" s="266"/>
      <c r="LTS115" s="261"/>
      <c r="LTT115" s="265"/>
      <c r="LTU115" s="266"/>
      <c r="LTV115" s="200"/>
      <c r="LTW115" s="266"/>
      <c r="LTX115" s="261"/>
      <c r="LTY115" s="265"/>
      <c r="LTZ115" s="266"/>
      <c r="LUA115" s="200"/>
      <c r="LUB115" s="266"/>
      <c r="LUC115" s="261"/>
      <c r="LUD115" s="265"/>
      <c r="LUE115" s="266"/>
      <c r="LUF115" s="200"/>
      <c r="LUG115" s="266"/>
      <c r="LUH115" s="261"/>
      <c r="LUI115" s="265"/>
      <c r="LUJ115" s="266"/>
      <c r="LUK115" s="200"/>
      <c r="LUL115" s="266"/>
      <c r="LUM115" s="261"/>
      <c r="LUN115" s="265"/>
      <c r="LUO115" s="266"/>
      <c r="LUP115" s="200"/>
      <c r="LUQ115" s="266"/>
      <c r="LUR115" s="261"/>
      <c r="LUS115" s="265"/>
      <c r="LUT115" s="266"/>
      <c r="LUU115" s="200"/>
      <c r="LUV115" s="266"/>
      <c r="LUW115" s="261"/>
      <c r="LUX115" s="265"/>
      <c r="LUY115" s="266"/>
      <c r="LUZ115" s="200"/>
      <c r="LVA115" s="266"/>
      <c r="LVB115" s="261"/>
      <c r="LVC115" s="265"/>
      <c r="LVD115" s="266"/>
      <c r="LVE115" s="200"/>
      <c r="LVF115" s="266"/>
      <c r="LVG115" s="261"/>
      <c r="LVH115" s="265"/>
      <c r="LVI115" s="266"/>
      <c r="LVJ115" s="200"/>
      <c r="LVK115" s="266"/>
      <c r="LVL115" s="261"/>
      <c r="LVM115" s="265"/>
      <c r="LVN115" s="266"/>
      <c r="LVO115" s="200"/>
      <c r="LVP115" s="266"/>
      <c r="LVQ115" s="261"/>
      <c r="LVR115" s="265"/>
      <c r="LVS115" s="266"/>
      <c r="LVT115" s="200"/>
      <c r="LVU115" s="266"/>
      <c r="LVV115" s="261"/>
      <c r="LVW115" s="265"/>
      <c r="LVX115" s="266"/>
      <c r="LVY115" s="200"/>
      <c r="LVZ115" s="266"/>
      <c r="LWA115" s="261"/>
      <c r="LWB115" s="265"/>
      <c r="LWC115" s="266"/>
      <c r="LWD115" s="200"/>
      <c r="LWE115" s="266"/>
      <c r="LWF115" s="261"/>
      <c r="LWG115" s="265"/>
      <c r="LWH115" s="266"/>
      <c r="LWI115" s="200"/>
      <c r="LWJ115" s="266"/>
      <c r="LWK115" s="261"/>
      <c r="LWL115" s="265"/>
      <c r="LWM115" s="266"/>
      <c r="LWN115" s="200"/>
      <c r="LWO115" s="266"/>
      <c r="LWP115" s="261"/>
      <c r="LWQ115" s="265"/>
      <c r="LWR115" s="266"/>
      <c r="LWS115" s="200"/>
      <c r="LWT115" s="266"/>
      <c r="LWU115" s="261"/>
      <c r="LWV115" s="265"/>
      <c r="LWW115" s="266"/>
      <c r="LWX115" s="200"/>
      <c r="LWY115" s="266"/>
      <c r="LWZ115" s="261"/>
      <c r="LXA115" s="265"/>
      <c r="LXB115" s="266"/>
      <c r="LXC115" s="200"/>
      <c r="LXD115" s="266"/>
      <c r="LXE115" s="261"/>
      <c r="LXF115" s="265"/>
      <c r="LXG115" s="266"/>
      <c r="LXH115" s="200"/>
      <c r="LXI115" s="266"/>
      <c r="LXJ115" s="261"/>
      <c r="LXK115" s="265"/>
      <c r="LXL115" s="266"/>
      <c r="LXM115" s="200"/>
      <c r="LXN115" s="266"/>
      <c r="LXO115" s="261"/>
      <c r="LXP115" s="265"/>
      <c r="LXQ115" s="266"/>
      <c r="LXR115" s="200"/>
      <c r="LXS115" s="266"/>
      <c r="LXT115" s="261"/>
      <c r="LXU115" s="265"/>
      <c r="LXV115" s="266"/>
      <c r="LXW115" s="200"/>
      <c r="LXX115" s="266"/>
      <c r="LXY115" s="261"/>
      <c r="LXZ115" s="265"/>
      <c r="LYA115" s="266"/>
      <c r="LYB115" s="200"/>
      <c r="LYC115" s="266"/>
      <c r="LYD115" s="261"/>
      <c r="LYE115" s="265"/>
      <c r="LYF115" s="266"/>
      <c r="LYG115" s="200"/>
      <c r="LYH115" s="266"/>
      <c r="LYI115" s="261"/>
      <c r="LYJ115" s="265"/>
      <c r="LYK115" s="266"/>
      <c r="LYL115" s="200"/>
      <c r="LYM115" s="266"/>
      <c r="LYN115" s="261"/>
      <c r="LYO115" s="265"/>
      <c r="LYP115" s="266"/>
      <c r="LYQ115" s="200"/>
      <c r="LYR115" s="266"/>
      <c r="LYS115" s="261"/>
      <c r="LYT115" s="265"/>
      <c r="LYU115" s="266"/>
      <c r="LYV115" s="200"/>
      <c r="LYW115" s="266"/>
      <c r="LYX115" s="261"/>
      <c r="LYY115" s="265"/>
      <c r="LYZ115" s="266"/>
      <c r="LZA115" s="200"/>
      <c r="LZB115" s="266"/>
      <c r="LZC115" s="261"/>
      <c r="LZD115" s="265"/>
      <c r="LZE115" s="266"/>
      <c r="LZF115" s="200"/>
      <c r="LZG115" s="266"/>
      <c r="LZH115" s="261"/>
      <c r="LZI115" s="265"/>
      <c r="LZJ115" s="266"/>
      <c r="LZK115" s="200"/>
      <c r="LZL115" s="266"/>
      <c r="LZM115" s="261"/>
      <c r="LZN115" s="265"/>
      <c r="LZO115" s="266"/>
      <c r="LZP115" s="200"/>
      <c r="LZQ115" s="266"/>
      <c r="LZR115" s="261"/>
      <c r="LZS115" s="265"/>
      <c r="LZT115" s="266"/>
      <c r="LZU115" s="200"/>
      <c r="LZV115" s="266"/>
      <c r="LZW115" s="261"/>
      <c r="LZX115" s="265"/>
      <c r="LZY115" s="266"/>
      <c r="LZZ115" s="200"/>
      <c r="MAA115" s="266"/>
      <c r="MAB115" s="261"/>
      <c r="MAC115" s="265"/>
      <c r="MAD115" s="266"/>
      <c r="MAE115" s="200"/>
      <c r="MAF115" s="266"/>
      <c r="MAG115" s="261"/>
      <c r="MAH115" s="265"/>
      <c r="MAI115" s="266"/>
      <c r="MAJ115" s="200"/>
      <c r="MAK115" s="266"/>
      <c r="MAL115" s="261"/>
      <c r="MAM115" s="265"/>
      <c r="MAN115" s="266"/>
      <c r="MAO115" s="200"/>
      <c r="MAP115" s="266"/>
      <c r="MAQ115" s="261"/>
      <c r="MAR115" s="265"/>
      <c r="MAS115" s="266"/>
      <c r="MAT115" s="200"/>
      <c r="MAU115" s="266"/>
      <c r="MAV115" s="261"/>
      <c r="MAW115" s="265"/>
      <c r="MAX115" s="266"/>
      <c r="MAY115" s="200"/>
      <c r="MAZ115" s="266"/>
      <c r="MBA115" s="261"/>
      <c r="MBB115" s="265"/>
      <c r="MBC115" s="266"/>
      <c r="MBD115" s="200"/>
      <c r="MBE115" s="266"/>
      <c r="MBF115" s="261"/>
      <c r="MBG115" s="265"/>
      <c r="MBH115" s="266"/>
      <c r="MBI115" s="200"/>
      <c r="MBJ115" s="266"/>
      <c r="MBK115" s="261"/>
      <c r="MBL115" s="265"/>
      <c r="MBM115" s="266"/>
      <c r="MBN115" s="200"/>
      <c r="MBO115" s="266"/>
      <c r="MBP115" s="261"/>
      <c r="MBQ115" s="265"/>
      <c r="MBR115" s="266"/>
      <c r="MBS115" s="200"/>
      <c r="MBT115" s="266"/>
      <c r="MBU115" s="261"/>
      <c r="MBV115" s="265"/>
      <c r="MBW115" s="266"/>
      <c r="MBX115" s="200"/>
      <c r="MBY115" s="266"/>
      <c r="MBZ115" s="261"/>
      <c r="MCA115" s="265"/>
      <c r="MCB115" s="266"/>
      <c r="MCC115" s="200"/>
      <c r="MCD115" s="266"/>
      <c r="MCE115" s="261"/>
      <c r="MCF115" s="265"/>
      <c r="MCG115" s="266"/>
      <c r="MCH115" s="200"/>
      <c r="MCI115" s="266"/>
      <c r="MCJ115" s="261"/>
      <c r="MCK115" s="265"/>
      <c r="MCL115" s="266"/>
      <c r="MCM115" s="200"/>
      <c r="MCN115" s="266"/>
      <c r="MCO115" s="261"/>
      <c r="MCP115" s="265"/>
      <c r="MCQ115" s="266"/>
      <c r="MCR115" s="200"/>
      <c r="MCS115" s="266"/>
      <c r="MCT115" s="261"/>
      <c r="MCU115" s="265"/>
      <c r="MCV115" s="266"/>
      <c r="MCW115" s="200"/>
      <c r="MCX115" s="266"/>
      <c r="MCY115" s="261"/>
      <c r="MCZ115" s="265"/>
      <c r="MDA115" s="266"/>
      <c r="MDB115" s="200"/>
      <c r="MDC115" s="266"/>
      <c r="MDD115" s="261"/>
      <c r="MDE115" s="265"/>
      <c r="MDF115" s="266"/>
      <c r="MDG115" s="200"/>
      <c r="MDH115" s="266"/>
      <c r="MDI115" s="261"/>
      <c r="MDJ115" s="265"/>
      <c r="MDK115" s="266"/>
      <c r="MDL115" s="200"/>
      <c r="MDM115" s="266"/>
      <c r="MDN115" s="261"/>
      <c r="MDO115" s="265"/>
      <c r="MDP115" s="266"/>
      <c r="MDQ115" s="200"/>
      <c r="MDR115" s="266"/>
      <c r="MDS115" s="261"/>
      <c r="MDT115" s="265"/>
      <c r="MDU115" s="266"/>
      <c r="MDV115" s="200"/>
      <c r="MDW115" s="266"/>
      <c r="MDX115" s="261"/>
      <c r="MDY115" s="265"/>
      <c r="MDZ115" s="266"/>
      <c r="MEA115" s="200"/>
      <c r="MEB115" s="266"/>
      <c r="MEC115" s="261"/>
      <c r="MED115" s="265"/>
      <c r="MEE115" s="266"/>
      <c r="MEF115" s="200"/>
      <c r="MEG115" s="266"/>
      <c r="MEH115" s="261"/>
      <c r="MEI115" s="265"/>
      <c r="MEJ115" s="266"/>
      <c r="MEK115" s="200"/>
      <c r="MEL115" s="266"/>
      <c r="MEM115" s="261"/>
      <c r="MEN115" s="265"/>
      <c r="MEO115" s="266"/>
      <c r="MEP115" s="200"/>
      <c r="MEQ115" s="266"/>
      <c r="MER115" s="261"/>
      <c r="MES115" s="265"/>
      <c r="MET115" s="266"/>
      <c r="MEU115" s="200"/>
      <c r="MEV115" s="266"/>
      <c r="MEW115" s="261"/>
      <c r="MEX115" s="265"/>
      <c r="MEY115" s="266"/>
      <c r="MEZ115" s="200"/>
      <c r="MFA115" s="266"/>
      <c r="MFB115" s="261"/>
      <c r="MFC115" s="265"/>
      <c r="MFD115" s="266"/>
      <c r="MFE115" s="200"/>
      <c r="MFF115" s="266"/>
      <c r="MFG115" s="261"/>
      <c r="MFH115" s="265"/>
      <c r="MFI115" s="266"/>
      <c r="MFJ115" s="200"/>
      <c r="MFK115" s="266"/>
      <c r="MFL115" s="261"/>
      <c r="MFM115" s="265"/>
      <c r="MFN115" s="266"/>
      <c r="MFO115" s="200"/>
      <c r="MFP115" s="266"/>
      <c r="MFQ115" s="261"/>
      <c r="MFR115" s="265"/>
      <c r="MFS115" s="266"/>
      <c r="MFT115" s="200"/>
      <c r="MFU115" s="266"/>
      <c r="MFV115" s="261"/>
      <c r="MFW115" s="265"/>
      <c r="MFX115" s="266"/>
      <c r="MFY115" s="200"/>
      <c r="MFZ115" s="266"/>
      <c r="MGA115" s="261"/>
      <c r="MGB115" s="265"/>
      <c r="MGC115" s="266"/>
      <c r="MGD115" s="200"/>
      <c r="MGE115" s="266"/>
      <c r="MGF115" s="261"/>
      <c r="MGG115" s="265"/>
      <c r="MGH115" s="266"/>
      <c r="MGI115" s="200"/>
      <c r="MGJ115" s="266"/>
      <c r="MGK115" s="261"/>
      <c r="MGL115" s="265"/>
      <c r="MGM115" s="266"/>
      <c r="MGN115" s="200"/>
      <c r="MGO115" s="266"/>
      <c r="MGP115" s="261"/>
      <c r="MGQ115" s="265"/>
      <c r="MGR115" s="266"/>
      <c r="MGS115" s="200"/>
      <c r="MGT115" s="266"/>
      <c r="MGU115" s="261"/>
      <c r="MGV115" s="265"/>
      <c r="MGW115" s="266"/>
      <c r="MGX115" s="200"/>
      <c r="MGY115" s="266"/>
      <c r="MGZ115" s="261"/>
      <c r="MHA115" s="265"/>
      <c r="MHB115" s="266"/>
      <c r="MHC115" s="200"/>
      <c r="MHD115" s="266"/>
      <c r="MHE115" s="261"/>
      <c r="MHF115" s="265"/>
      <c r="MHG115" s="266"/>
      <c r="MHH115" s="200"/>
      <c r="MHI115" s="266"/>
      <c r="MHJ115" s="261"/>
      <c r="MHK115" s="265"/>
      <c r="MHL115" s="266"/>
      <c r="MHM115" s="200"/>
      <c r="MHN115" s="266"/>
      <c r="MHO115" s="261"/>
      <c r="MHP115" s="265"/>
      <c r="MHQ115" s="266"/>
      <c r="MHR115" s="200"/>
      <c r="MHS115" s="266"/>
      <c r="MHT115" s="261"/>
      <c r="MHU115" s="265"/>
      <c r="MHV115" s="266"/>
      <c r="MHW115" s="200"/>
      <c r="MHX115" s="266"/>
      <c r="MHY115" s="261"/>
      <c r="MHZ115" s="265"/>
      <c r="MIA115" s="266"/>
      <c r="MIB115" s="200"/>
      <c r="MIC115" s="266"/>
      <c r="MID115" s="261"/>
      <c r="MIE115" s="265"/>
      <c r="MIF115" s="266"/>
      <c r="MIG115" s="200"/>
      <c r="MIH115" s="266"/>
      <c r="MII115" s="261"/>
      <c r="MIJ115" s="265"/>
      <c r="MIK115" s="266"/>
      <c r="MIL115" s="200"/>
      <c r="MIM115" s="266"/>
      <c r="MIN115" s="261"/>
      <c r="MIO115" s="265"/>
      <c r="MIP115" s="266"/>
      <c r="MIQ115" s="200"/>
      <c r="MIR115" s="266"/>
      <c r="MIS115" s="261"/>
      <c r="MIT115" s="265"/>
      <c r="MIU115" s="266"/>
      <c r="MIV115" s="200"/>
      <c r="MIW115" s="266"/>
      <c r="MIX115" s="261"/>
      <c r="MIY115" s="265"/>
      <c r="MIZ115" s="266"/>
      <c r="MJA115" s="200"/>
      <c r="MJB115" s="266"/>
      <c r="MJC115" s="261"/>
      <c r="MJD115" s="265"/>
      <c r="MJE115" s="266"/>
      <c r="MJF115" s="200"/>
      <c r="MJG115" s="266"/>
      <c r="MJH115" s="261"/>
      <c r="MJI115" s="265"/>
      <c r="MJJ115" s="266"/>
      <c r="MJK115" s="200"/>
      <c r="MJL115" s="266"/>
      <c r="MJM115" s="261"/>
      <c r="MJN115" s="265"/>
      <c r="MJO115" s="266"/>
      <c r="MJP115" s="200"/>
      <c r="MJQ115" s="266"/>
      <c r="MJR115" s="261"/>
      <c r="MJS115" s="265"/>
      <c r="MJT115" s="266"/>
      <c r="MJU115" s="200"/>
      <c r="MJV115" s="266"/>
      <c r="MJW115" s="261"/>
      <c r="MJX115" s="265"/>
      <c r="MJY115" s="266"/>
      <c r="MJZ115" s="200"/>
      <c r="MKA115" s="266"/>
      <c r="MKB115" s="261"/>
      <c r="MKC115" s="265"/>
      <c r="MKD115" s="266"/>
      <c r="MKE115" s="200"/>
      <c r="MKF115" s="266"/>
      <c r="MKG115" s="261"/>
      <c r="MKH115" s="265"/>
      <c r="MKI115" s="266"/>
      <c r="MKJ115" s="200"/>
      <c r="MKK115" s="266"/>
      <c r="MKL115" s="261"/>
      <c r="MKM115" s="265"/>
      <c r="MKN115" s="266"/>
      <c r="MKO115" s="200"/>
      <c r="MKP115" s="266"/>
      <c r="MKQ115" s="261"/>
      <c r="MKR115" s="265"/>
      <c r="MKS115" s="266"/>
      <c r="MKT115" s="200"/>
      <c r="MKU115" s="266"/>
      <c r="MKV115" s="261"/>
      <c r="MKW115" s="265"/>
      <c r="MKX115" s="266"/>
      <c r="MKY115" s="200"/>
      <c r="MKZ115" s="266"/>
      <c r="MLA115" s="261"/>
      <c r="MLB115" s="265"/>
      <c r="MLC115" s="266"/>
      <c r="MLD115" s="200"/>
      <c r="MLE115" s="266"/>
      <c r="MLF115" s="261"/>
      <c r="MLG115" s="265"/>
      <c r="MLH115" s="266"/>
      <c r="MLI115" s="200"/>
      <c r="MLJ115" s="266"/>
      <c r="MLK115" s="261"/>
      <c r="MLL115" s="265"/>
      <c r="MLM115" s="266"/>
      <c r="MLN115" s="200"/>
      <c r="MLO115" s="266"/>
      <c r="MLP115" s="261"/>
      <c r="MLQ115" s="265"/>
      <c r="MLR115" s="266"/>
      <c r="MLS115" s="200"/>
      <c r="MLT115" s="266"/>
      <c r="MLU115" s="261"/>
      <c r="MLV115" s="265"/>
      <c r="MLW115" s="266"/>
      <c r="MLX115" s="200"/>
      <c r="MLY115" s="266"/>
      <c r="MLZ115" s="261"/>
      <c r="MMA115" s="265"/>
      <c r="MMB115" s="266"/>
      <c r="MMC115" s="200"/>
      <c r="MMD115" s="266"/>
      <c r="MME115" s="261"/>
      <c r="MMF115" s="265"/>
      <c r="MMG115" s="266"/>
      <c r="MMH115" s="200"/>
      <c r="MMI115" s="266"/>
      <c r="MMJ115" s="261"/>
      <c r="MMK115" s="265"/>
      <c r="MML115" s="266"/>
      <c r="MMM115" s="200"/>
      <c r="MMN115" s="266"/>
      <c r="MMO115" s="261"/>
      <c r="MMP115" s="265"/>
      <c r="MMQ115" s="266"/>
      <c r="MMR115" s="200"/>
      <c r="MMS115" s="266"/>
      <c r="MMT115" s="261"/>
      <c r="MMU115" s="265"/>
      <c r="MMV115" s="266"/>
      <c r="MMW115" s="200"/>
      <c r="MMX115" s="266"/>
      <c r="MMY115" s="261"/>
      <c r="MMZ115" s="265"/>
      <c r="MNA115" s="266"/>
      <c r="MNB115" s="200"/>
      <c r="MNC115" s="266"/>
      <c r="MND115" s="261"/>
      <c r="MNE115" s="265"/>
      <c r="MNF115" s="266"/>
      <c r="MNG115" s="200"/>
      <c r="MNH115" s="266"/>
      <c r="MNI115" s="261"/>
      <c r="MNJ115" s="265"/>
      <c r="MNK115" s="266"/>
      <c r="MNL115" s="200"/>
      <c r="MNM115" s="266"/>
      <c r="MNN115" s="261"/>
      <c r="MNO115" s="265"/>
      <c r="MNP115" s="266"/>
      <c r="MNQ115" s="200"/>
      <c r="MNR115" s="266"/>
      <c r="MNS115" s="261"/>
      <c r="MNT115" s="265"/>
      <c r="MNU115" s="266"/>
      <c r="MNV115" s="200"/>
      <c r="MNW115" s="266"/>
      <c r="MNX115" s="261"/>
      <c r="MNY115" s="265"/>
      <c r="MNZ115" s="266"/>
      <c r="MOA115" s="200"/>
      <c r="MOB115" s="266"/>
      <c r="MOC115" s="261"/>
      <c r="MOD115" s="265"/>
      <c r="MOE115" s="266"/>
      <c r="MOF115" s="200"/>
      <c r="MOG115" s="266"/>
      <c r="MOH115" s="261"/>
      <c r="MOI115" s="265"/>
      <c r="MOJ115" s="266"/>
      <c r="MOK115" s="200"/>
      <c r="MOL115" s="266"/>
      <c r="MOM115" s="261"/>
      <c r="MON115" s="265"/>
      <c r="MOO115" s="266"/>
      <c r="MOP115" s="200"/>
      <c r="MOQ115" s="266"/>
      <c r="MOR115" s="261"/>
      <c r="MOS115" s="265"/>
      <c r="MOT115" s="266"/>
      <c r="MOU115" s="200"/>
      <c r="MOV115" s="266"/>
      <c r="MOW115" s="261"/>
      <c r="MOX115" s="265"/>
      <c r="MOY115" s="266"/>
      <c r="MOZ115" s="200"/>
      <c r="MPA115" s="266"/>
      <c r="MPB115" s="261"/>
      <c r="MPC115" s="265"/>
      <c r="MPD115" s="266"/>
      <c r="MPE115" s="200"/>
      <c r="MPF115" s="266"/>
      <c r="MPG115" s="261"/>
      <c r="MPH115" s="265"/>
      <c r="MPI115" s="266"/>
      <c r="MPJ115" s="200"/>
      <c r="MPK115" s="266"/>
      <c r="MPL115" s="261"/>
      <c r="MPM115" s="265"/>
      <c r="MPN115" s="266"/>
      <c r="MPO115" s="200"/>
      <c r="MPP115" s="266"/>
      <c r="MPQ115" s="261"/>
      <c r="MPR115" s="265"/>
      <c r="MPS115" s="266"/>
      <c r="MPT115" s="200"/>
      <c r="MPU115" s="266"/>
      <c r="MPV115" s="261"/>
      <c r="MPW115" s="265"/>
      <c r="MPX115" s="266"/>
      <c r="MPY115" s="200"/>
      <c r="MPZ115" s="266"/>
      <c r="MQA115" s="261"/>
      <c r="MQB115" s="265"/>
      <c r="MQC115" s="266"/>
      <c r="MQD115" s="200"/>
      <c r="MQE115" s="266"/>
      <c r="MQF115" s="261"/>
      <c r="MQG115" s="265"/>
      <c r="MQH115" s="266"/>
      <c r="MQI115" s="200"/>
      <c r="MQJ115" s="266"/>
      <c r="MQK115" s="261"/>
      <c r="MQL115" s="265"/>
      <c r="MQM115" s="266"/>
      <c r="MQN115" s="200"/>
      <c r="MQO115" s="266"/>
      <c r="MQP115" s="261"/>
      <c r="MQQ115" s="265"/>
      <c r="MQR115" s="266"/>
      <c r="MQS115" s="200"/>
      <c r="MQT115" s="266"/>
      <c r="MQU115" s="261"/>
      <c r="MQV115" s="265"/>
      <c r="MQW115" s="266"/>
      <c r="MQX115" s="200"/>
      <c r="MQY115" s="266"/>
      <c r="MQZ115" s="261"/>
      <c r="MRA115" s="265"/>
      <c r="MRB115" s="266"/>
      <c r="MRC115" s="200"/>
      <c r="MRD115" s="266"/>
      <c r="MRE115" s="261"/>
      <c r="MRF115" s="265"/>
      <c r="MRG115" s="266"/>
      <c r="MRH115" s="200"/>
      <c r="MRI115" s="266"/>
      <c r="MRJ115" s="261"/>
      <c r="MRK115" s="265"/>
      <c r="MRL115" s="266"/>
      <c r="MRM115" s="200"/>
      <c r="MRN115" s="266"/>
      <c r="MRO115" s="261"/>
      <c r="MRP115" s="265"/>
      <c r="MRQ115" s="266"/>
      <c r="MRR115" s="200"/>
      <c r="MRS115" s="266"/>
      <c r="MRT115" s="261"/>
      <c r="MRU115" s="265"/>
      <c r="MRV115" s="266"/>
      <c r="MRW115" s="200"/>
      <c r="MRX115" s="266"/>
      <c r="MRY115" s="261"/>
      <c r="MRZ115" s="265"/>
      <c r="MSA115" s="266"/>
      <c r="MSB115" s="200"/>
      <c r="MSC115" s="266"/>
      <c r="MSD115" s="261"/>
      <c r="MSE115" s="265"/>
      <c r="MSF115" s="266"/>
      <c r="MSG115" s="200"/>
      <c r="MSH115" s="266"/>
      <c r="MSI115" s="261"/>
      <c r="MSJ115" s="265"/>
      <c r="MSK115" s="266"/>
      <c r="MSL115" s="200"/>
      <c r="MSM115" s="266"/>
      <c r="MSN115" s="261"/>
      <c r="MSO115" s="265"/>
      <c r="MSP115" s="266"/>
      <c r="MSQ115" s="200"/>
      <c r="MSR115" s="266"/>
      <c r="MSS115" s="261"/>
      <c r="MST115" s="265"/>
      <c r="MSU115" s="266"/>
      <c r="MSV115" s="200"/>
      <c r="MSW115" s="266"/>
      <c r="MSX115" s="261"/>
      <c r="MSY115" s="265"/>
      <c r="MSZ115" s="266"/>
      <c r="MTA115" s="200"/>
      <c r="MTB115" s="266"/>
      <c r="MTC115" s="261"/>
      <c r="MTD115" s="265"/>
      <c r="MTE115" s="266"/>
      <c r="MTF115" s="200"/>
      <c r="MTG115" s="266"/>
      <c r="MTH115" s="261"/>
      <c r="MTI115" s="265"/>
      <c r="MTJ115" s="266"/>
      <c r="MTK115" s="200"/>
      <c r="MTL115" s="266"/>
      <c r="MTM115" s="261"/>
      <c r="MTN115" s="265"/>
      <c r="MTO115" s="266"/>
      <c r="MTP115" s="200"/>
      <c r="MTQ115" s="266"/>
      <c r="MTR115" s="261"/>
      <c r="MTS115" s="265"/>
      <c r="MTT115" s="266"/>
      <c r="MTU115" s="200"/>
      <c r="MTV115" s="266"/>
      <c r="MTW115" s="261"/>
      <c r="MTX115" s="265"/>
      <c r="MTY115" s="266"/>
      <c r="MTZ115" s="200"/>
      <c r="MUA115" s="266"/>
      <c r="MUB115" s="261"/>
      <c r="MUC115" s="265"/>
      <c r="MUD115" s="266"/>
      <c r="MUE115" s="200"/>
      <c r="MUF115" s="266"/>
      <c r="MUG115" s="261"/>
      <c r="MUH115" s="265"/>
      <c r="MUI115" s="266"/>
      <c r="MUJ115" s="200"/>
      <c r="MUK115" s="266"/>
      <c r="MUL115" s="261"/>
      <c r="MUM115" s="265"/>
      <c r="MUN115" s="266"/>
      <c r="MUO115" s="200"/>
      <c r="MUP115" s="266"/>
      <c r="MUQ115" s="261"/>
      <c r="MUR115" s="265"/>
      <c r="MUS115" s="266"/>
      <c r="MUT115" s="200"/>
      <c r="MUU115" s="266"/>
      <c r="MUV115" s="261"/>
      <c r="MUW115" s="265"/>
      <c r="MUX115" s="266"/>
      <c r="MUY115" s="200"/>
      <c r="MUZ115" s="266"/>
      <c r="MVA115" s="261"/>
      <c r="MVB115" s="265"/>
      <c r="MVC115" s="266"/>
      <c r="MVD115" s="200"/>
      <c r="MVE115" s="266"/>
      <c r="MVF115" s="261"/>
      <c r="MVG115" s="265"/>
      <c r="MVH115" s="266"/>
      <c r="MVI115" s="200"/>
      <c r="MVJ115" s="266"/>
      <c r="MVK115" s="261"/>
      <c r="MVL115" s="265"/>
      <c r="MVM115" s="266"/>
      <c r="MVN115" s="200"/>
      <c r="MVO115" s="266"/>
      <c r="MVP115" s="261"/>
      <c r="MVQ115" s="265"/>
      <c r="MVR115" s="266"/>
      <c r="MVS115" s="200"/>
      <c r="MVT115" s="266"/>
      <c r="MVU115" s="261"/>
      <c r="MVV115" s="265"/>
      <c r="MVW115" s="266"/>
      <c r="MVX115" s="200"/>
      <c r="MVY115" s="266"/>
      <c r="MVZ115" s="261"/>
      <c r="MWA115" s="265"/>
      <c r="MWB115" s="266"/>
      <c r="MWC115" s="200"/>
      <c r="MWD115" s="266"/>
      <c r="MWE115" s="261"/>
      <c r="MWF115" s="265"/>
      <c r="MWG115" s="266"/>
      <c r="MWH115" s="200"/>
      <c r="MWI115" s="266"/>
      <c r="MWJ115" s="261"/>
      <c r="MWK115" s="265"/>
      <c r="MWL115" s="266"/>
      <c r="MWM115" s="200"/>
      <c r="MWN115" s="266"/>
      <c r="MWO115" s="261"/>
      <c r="MWP115" s="265"/>
      <c r="MWQ115" s="266"/>
      <c r="MWR115" s="200"/>
      <c r="MWS115" s="266"/>
      <c r="MWT115" s="261"/>
      <c r="MWU115" s="265"/>
      <c r="MWV115" s="266"/>
      <c r="MWW115" s="200"/>
      <c r="MWX115" s="266"/>
      <c r="MWY115" s="261"/>
      <c r="MWZ115" s="265"/>
      <c r="MXA115" s="266"/>
      <c r="MXB115" s="200"/>
      <c r="MXC115" s="266"/>
      <c r="MXD115" s="261"/>
      <c r="MXE115" s="265"/>
      <c r="MXF115" s="266"/>
      <c r="MXG115" s="200"/>
      <c r="MXH115" s="266"/>
      <c r="MXI115" s="261"/>
      <c r="MXJ115" s="265"/>
      <c r="MXK115" s="266"/>
      <c r="MXL115" s="200"/>
      <c r="MXM115" s="266"/>
      <c r="MXN115" s="261"/>
      <c r="MXO115" s="265"/>
      <c r="MXP115" s="266"/>
      <c r="MXQ115" s="200"/>
      <c r="MXR115" s="266"/>
      <c r="MXS115" s="261"/>
      <c r="MXT115" s="265"/>
      <c r="MXU115" s="266"/>
      <c r="MXV115" s="200"/>
      <c r="MXW115" s="266"/>
      <c r="MXX115" s="261"/>
      <c r="MXY115" s="265"/>
      <c r="MXZ115" s="266"/>
      <c r="MYA115" s="200"/>
      <c r="MYB115" s="266"/>
      <c r="MYC115" s="261"/>
      <c r="MYD115" s="265"/>
      <c r="MYE115" s="266"/>
      <c r="MYF115" s="200"/>
      <c r="MYG115" s="266"/>
      <c r="MYH115" s="261"/>
      <c r="MYI115" s="265"/>
      <c r="MYJ115" s="266"/>
      <c r="MYK115" s="200"/>
      <c r="MYL115" s="266"/>
      <c r="MYM115" s="261"/>
      <c r="MYN115" s="265"/>
      <c r="MYO115" s="266"/>
      <c r="MYP115" s="200"/>
      <c r="MYQ115" s="266"/>
      <c r="MYR115" s="261"/>
      <c r="MYS115" s="265"/>
      <c r="MYT115" s="266"/>
      <c r="MYU115" s="200"/>
      <c r="MYV115" s="266"/>
      <c r="MYW115" s="261"/>
      <c r="MYX115" s="265"/>
      <c r="MYY115" s="266"/>
      <c r="MYZ115" s="200"/>
      <c r="MZA115" s="266"/>
      <c r="MZB115" s="261"/>
      <c r="MZC115" s="265"/>
      <c r="MZD115" s="266"/>
      <c r="MZE115" s="200"/>
      <c r="MZF115" s="266"/>
      <c r="MZG115" s="261"/>
      <c r="MZH115" s="265"/>
      <c r="MZI115" s="266"/>
      <c r="MZJ115" s="200"/>
      <c r="MZK115" s="266"/>
      <c r="MZL115" s="261"/>
      <c r="MZM115" s="265"/>
      <c r="MZN115" s="266"/>
      <c r="MZO115" s="200"/>
      <c r="MZP115" s="266"/>
      <c r="MZQ115" s="261"/>
      <c r="MZR115" s="265"/>
      <c r="MZS115" s="266"/>
      <c r="MZT115" s="200"/>
      <c r="MZU115" s="266"/>
      <c r="MZV115" s="261"/>
      <c r="MZW115" s="265"/>
      <c r="MZX115" s="266"/>
      <c r="MZY115" s="200"/>
      <c r="MZZ115" s="266"/>
      <c r="NAA115" s="261"/>
      <c r="NAB115" s="265"/>
      <c r="NAC115" s="266"/>
      <c r="NAD115" s="200"/>
      <c r="NAE115" s="266"/>
      <c r="NAF115" s="261"/>
      <c r="NAG115" s="265"/>
      <c r="NAH115" s="266"/>
      <c r="NAI115" s="200"/>
      <c r="NAJ115" s="266"/>
      <c r="NAK115" s="261"/>
      <c r="NAL115" s="265"/>
      <c r="NAM115" s="266"/>
      <c r="NAN115" s="200"/>
      <c r="NAO115" s="266"/>
      <c r="NAP115" s="261"/>
      <c r="NAQ115" s="265"/>
      <c r="NAR115" s="266"/>
      <c r="NAS115" s="200"/>
      <c r="NAT115" s="266"/>
      <c r="NAU115" s="261"/>
      <c r="NAV115" s="265"/>
      <c r="NAW115" s="266"/>
      <c r="NAX115" s="200"/>
      <c r="NAY115" s="266"/>
      <c r="NAZ115" s="261"/>
      <c r="NBA115" s="265"/>
      <c r="NBB115" s="266"/>
      <c r="NBC115" s="200"/>
      <c r="NBD115" s="266"/>
      <c r="NBE115" s="261"/>
      <c r="NBF115" s="265"/>
      <c r="NBG115" s="266"/>
      <c r="NBH115" s="200"/>
      <c r="NBI115" s="266"/>
      <c r="NBJ115" s="261"/>
      <c r="NBK115" s="265"/>
      <c r="NBL115" s="266"/>
      <c r="NBM115" s="200"/>
      <c r="NBN115" s="266"/>
      <c r="NBO115" s="261"/>
      <c r="NBP115" s="265"/>
      <c r="NBQ115" s="266"/>
      <c r="NBR115" s="200"/>
      <c r="NBS115" s="266"/>
      <c r="NBT115" s="261"/>
      <c r="NBU115" s="265"/>
      <c r="NBV115" s="266"/>
      <c r="NBW115" s="200"/>
      <c r="NBX115" s="266"/>
      <c r="NBY115" s="261"/>
      <c r="NBZ115" s="265"/>
      <c r="NCA115" s="266"/>
      <c r="NCB115" s="200"/>
      <c r="NCC115" s="266"/>
      <c r="NCD115" s="261"/>
      <c r="NCE115" s="265"/>
      <c r="NCF115" s="266"/>
      <c r="NCG115" s="200"/>
      <c r="NCH115" s="266"/>
      <c r="NCI115" s="261"/>
      <c r="NCJ115" s="265"/>
      <c r="NCK115" s="266"/>
      <c r="NCL115" s="200"/>
      <c r="NCM115" s="266"/>
      <c r="NCN115" s="261"/>
      <c r="NCO115" s="265"/>
      <c r="NCP115" s="266"/>
      <c r="NCQ115" s="200"/>
      <c r="NCR115" s="266"/>
      <c r="NCS115" s="261"/>
      <c r="NCT115" s="265"/>
      <c r="NCU115" s="266"/>
      <c r="NCV115" s="200"/>
      <c r="NCW115" s="266"/>
      <c r="NCX115" s="261"/>
      <c r="NCY115" s="265"/>
      <c r="NCZ115" s="266"/>
      <c r="NDA115" s="200"/>
      <c r="NDB115" s="266"/>
      <c r="NDC115" s="261"/>
      <c r="NDD115" s="265"/>
      <c r="NDE115" s="266"/>
      <c r="NDF115" s="200"/>
      <c r="NDG115" s="266"/>
      <c r="NDH115" s="261"/>
      <c r="NDI115" s="265"/>
      <c r="NDJ115" s="266"/>
      <c r="NDK115" s="200"/>
      <c r="NDL115" s="266"/>
      <c r="NDM115" s="261"/>
      <c r="NDN115" s="265"/>
      <c r="NDO115" s="266"/>
      <c r="NDP115" s="200"/>
      <c r="NDQ115" s="266"/>
      <c r="NDR115" s="261"/>
      <c r="NDS115" s="265"/>
      <c r="NDT115" s="266"/>
      <c r="NDU115" s="200"/>
      <c r="NDV115" s="266"/>
      <c r="NDW115" s="261"/>
      <c r="NDX115" s="265"/>
      <c r="NDY115" s="266"/>
      <c r="NDZ115" s="200"/>
      <c r="NEA115" s="266"/>
      <c r="NEB115" s="261"/>
      <c r="NEC115" s="265"/>
      <c r="NED115" s="266"/>
      <c r="NEE115" s="200"/>
      <c r="NEF115" s="266"/>
      <c r="NEG115" s="261"/>
      <c r="NEH115" s="265"/>
      <c r="NEI115" s="266"/>
      <c r="NEJ115" s="200"/>
      <c r="NEK115" s="266"/>
      <c r="NEL115" s="261"/>
      <c r="NEM115" s="265"/>
      <c r="NEN115" s="266"/>
      <c r="NEO115" s="200"/>
      <c r="NEP115" s="266"/>
      <c r="NEQ115" s="261"/>
      <c r="NER115" s="265"/>
      <c r="NES115" s="266"/>
      <c r="NET115" s="200"/>
      <c r="NEU115" s="266"/>
      <c r="NEV115" s="261"/>
      <c r="NEW115" s="265"/>
      <c r="NEX115" s="266"/>
      <c r="NEY115" s="200"/>
      <c r="NEZ115" s="266"/>
      <c r="NFA115" s="261"/>
      <c r="NFB115" s="265"/>
      <c r="NFC115" s="266"/>
      <c r="NFD115" s="200"/>
      <c r="NFE115" s="266"/>
      <c r="NFF115" s="261"/>
      <c r="NFG115" s="265"/>
      <c r="NFH115" s="266"/>
      <c r="NFI115" s="200"/>
      <c r="NFJ115" s="266"/>
      <c r="NFK115" s="261"/>
      <c r="NFL115" s="265"/>
      <c r="NFM115" s="266"/>
      <c r="NFN115" s="200"/>
      <c r="NFO115" s="266"/>
      <c r="NFP115" s="261"/>
      <c r="NFQ115" s="265"/>
      <c r="NFR115" s="266"/>
      <c r="NFS115" s="200"/>
      <c r="NFT115" s="266"/>
      <c r="NFU115" s="261"/>
      <c r="NFV115" s="265"/>
      <c r="NFW115" s="266"/>
      <c r="NFX115" s="200"/>
      <c r="NFY115" s="266"/>
      <c r="NFZ115" s="261"/>
      <c r="NGA115" s="265"/>
      <c r="NGB115" s="266"/>
      <c r="NGC115" s="200"/>
      <c r="NGD115" s="266"/>
      <c r="NGE115" s="261"/>
      <c r="NGF115" s="265"/>
      <c r="NGG115" s="266"/>
      <c r="NGH115" s="200"/>
      <c r="NGI115" s="266"/>
      <c r="NGJ115" s="261"/>
      <c r="NGK115" s="265"/>
      <c r="NGL115" s="266"/>
      <c r="NGM115" s="200"/>
      <c r="NGN115" s="266"/>
      <c r="NGO115" s="261"/>
      <c r="NGP115" s="265"/>
      <c r="NGQ115" s="266"/>
      <c r="NGR115" s="200"/>
      <c r="NGS115" s="266"/>
      <c r="NGT115" s="261"/>
      <c r="NGU115" s="265"/>
      <c r="NGV115" s="266"/>
      <c r="NGW115" s="200"/>
      <c r="NGX115" s="266"/>
      <c r="NGY115" s="261"/>
      <c r="NGZ115" s="265"/>
      <c r="NHA115" s="266"/>
      <c r="NHB115" s="200"/>
      <c r="NHC115" s="266"/>
      <c r="NHD115" s="261"/>
      <c r="NHE115" s="265"/>
      <c r="NHF115" s="266"/>
      <c r="NHG115" s="200"/>
      <c r="NHH115" s="266"/>
      <c r="NHI115" s="261"/>
      <c r="NHJ115" s="265"/>
      <c r="NHK115" s="266"/>
      <c r="NHL115" s="200"/>
      <c r="NHM115" s="266"/>
      <c r="NHN115" s="261"/>
      <c r="NHO115" s="265"/>
      <c r="NHP115" s="266"/>
      <c r="NHQ115" s="200"/>
      <c r="NHR115" s="266"/>
      <c r="NHS115" s="261"/>
      <c r="NHT115" s="265"/>
      <c r="NHU115" s="266"/>
      <c r="NHV115" s="200"/>
      <c r="NHW115" s="266"/>
      <c r="NHX115" s="261"/>
      <c r="NHY115" s="265"/>
      <c r="NHZ115" s="266"/>
      <c r="NIA115" s="200"/>
      <c r="NIB115" s="266"/>
      <c r="NIC115" s="261"/>
      <c r="NID115" s="265"/>
      <c r="NIE115" s="266"/>
      <c r="NIF115" s="200"/>
      <c r="NIG115" s="266"/>
      <c r="NIH115" s="261"/>
      <c r="NII115" s="265"/>
      <c r="NIJ115" s="266"/>
      <c r="NIK115" s="200"/>
      <c r="NIL115" s="266"/>
      <c r="NIM115" s="261"/>
      <c r="NIN115" s="265"/>
      <c r="NIO115" s="266"/>
      <c r="NIP115" s="200"/>
      <c r="NIQ115" s="266"/>
      <c r="NIR115" s="261"/>
      <c r="NIS115" s="265"/>
      <c r="NIT115" s="266"/>
      <c r="NIU115" s="200"/>
      <c r="NIV115" s="266"/>
      <c r="NIW115" s="261"/>
      <c r="NIX115" s="265"/>
      <c r="NIY115" s="266"/>
      <c r="NIZ115" s="200"/>
      <c r="NJA115" s="266"/>
      <c r="NJB115" s="261"/>
      <c r="NJC115" s="265"/>
      <c r="NJD115" s="266"/>
      <c r="NJE115" s="200"/>
      <c r="NJF115" s="266"/>
      <c r="NJG115" s="261"/>
      <c r="NJH115" s="265"/>
      <c r="NJI115" s="266"/>
      <c r="NJJ115" s="200"/>
      <c r="NJK115" s="266"/>
      <c r="NJL115" s="261"/>
      <c r="NJM115" s="265"/>
      <c r="NJN115" s="266"/>
      <c r="NJO115" s="200"/>
      <c r="NJP115" s="266"/>
      <c r="NJQ115" s="261"/>
      <c r="NJR115" s="265"/>
      <c r="NJS115" s="266"/>
      <c r="NJT115" s="200"/>
      <c r="NJU115" s="266"/>
      <c r="NJV115" s="261"/>
      <c r="NJW115" s="265"/>
      <c r="NJX115" s="266"/>
      <c r="NJY115" s="200"/>
      <c r="NJZ115" s="266"/>
      <c r="NKA115" s="261"/>
      <c r="NKB115" s="265"/>
      <c r="NKC115" s="266"/>
      <c r="NKD115" s="200"/>
      <c r="NKE115" s="266"/>
      <c r="NKF115" s="261"/>
      <c r="NKG115" s="265"/>
      <c r="NKH115" s="266"/>
      <c r="NKI115" s="200"/>
      <c r="NKJ115" s="266"/>
      <c r="NKK115" s="261"/>
      <c r="NKL115" s="265"/>
      <c r="NKM115" s="266"/>
      <c r="NKN115" s="200"/>
      <c r="NKO115" s="266"/>
      <c r="NKP115" s="261"/>
      <c r="NKQ115" s="265"/>
      <c r="NKR115" s="266"/>
      <c r="NKS115" s="200"/>
      <c r="NKT115" s="266"/>
      <c r="NKU115" s="261"/>
      <c r="NKV115" s="265"/>
      <c r="NKW115" s="266"/>
      <c r="NKX115" s="200"/>
      <c r="NKY115" s="266"/>
      <c r="NKZ115" s="261"/>
      <c r="NLA115" s="265"/>
      <c r="NLB115" s="266"/>
      <c r="NLC115" s="200"/>
      <c r="NLD115" s="266"/>
      <c r="NLE115" s="261"/>
      <c r="NLF115" s="265"/>
      <c r="NLG115" s="266"/>
      <c r="NLH115" s="200"/>
      <c r="NLI115" s="266"/>
      <c r="NLJ115" s="261"/>
      <c r="NLK115" s="265"/>
      <c r="NLL115" s="266"/>
      <c r="NLM115" s="200"/>
      <c r="NLN115" s="266"/>
      <c r="NLO115" s="261"/>
      <c r="NLP115" s="265"/>
      <c r="NLQ115" s="266"/>
      <c r="NLR115" s="200"/>
      <c r="NLS115" s="266"/>
      <c r="NLT115" s="261"/>
      <c r="NLU115" s="265"/>
      <c r="NLV115" s="266"/>
      <c r="NLW115" s="200"/>
      <c r="NLX115" s="266"/>
      <c r="NLY115" s="261"/>
      <c r="NLZ115" s="265"/>
      <c r="NMA115" s="266"/>
      <c r="NMB115" s="200"/>
      <c r="NMC115" s="266"/>
      <c r="NMD115" s="261"/>
      <c r="NME115" s="265"/>
      <c r="NMF115" s="266"/>
      <c r="NMG115" s="200"/>
      <c r="NMH115" s="266"/>
      <c r="NMI115" s="261"/>
      <c r="NMJ115" s="265"/>
      <c r="NMK115" s="266"/>
      <c r="NML115" s="200"/>
      <c r="NMM115" s="266"/>
      <c r="NMN115" s="261"/>
      <c r="NMO115" s="265"/>
      <c r="NMP115" s="266"/>
      <c r="NMQ115" s="200"/>
      <c r="NMR115" s="266"/>
      <c r="NMS115" s="261"/>
      <c r="NMT115" s="265"/>
      <c r="NMU115" s="266"/>
      <c r="NMV115" s="200"/>
      <c r="NMW115" s="266"/>
      <c r="NMX115" s="261"/>
      <c r="NMY115" s="265"/>
      <c r="NMZ115" s="266"/>
      <c r="NNA115" s="200"/>
      <c r="NNB115" s="266"/>
      <c r="NNC115" s="261"/>
      <c r="NND115" s="265"/>
      <c r="NNE115" s="266"/>
      <c r="NNF115" s="200"/>
      <c r="NNG115" s="266"/>
      <c r="NNH115" s="261"/>
      <c r="NNI115" s="265"/>
      <c r="NNJ115" s="266"/>
      <c r="NNK115" s="200"/>
      <c r="NNL115" s="266"/>
      <c r="NNM115" s="261"/>
      <c r="NNN115" s="265"/>
      <c r="NNO115" s="266"/>
      <c r="NNP115" s="200"/>
      <c r="NNQ115" s="266"/>
      <c r="NNR115" s="261"/>
      <c r="NNS115" s="265"/>
      <c r="NNT115" s="266"/>
      <c r="NNU115" s="200"/>
      <c r="NNV115" s="266"/>
      <c r="NNW115" s="261"/>
      <c r="NNX115" s="265"/>
      <c r="NNY115" s="266"/>
      <c r="NNZ115" s="200"/>
      <c r="NOA115" s="266"/>
      <c r="NOB115" s="261"/>
      <c r="NOC115" s="265"/>
      <c r="NOD115" s="266"/>
      <c r="NOE115" s="200"/>
      <c r="NOF115" s="266"/>
      <c r="NOG115" s="261"/>
      <c r="NOH115" s="265"/>
      <c r="NOI115" s="266"/>
      <c r="NOJ115" s="200"/>
      <c r="NOK115" s="266"/>
      <c r="NOL115" s="261"/>
      <c r="NOM115" s="265"/>
      <c r="NON115" s="266"/>
      <c r="NOO115" s="200"/>
      <c r="NOP115" s="266"/>
      <c r="NOQ115" s="261"/>
      <c r="NOR115" s="265"/>
      <c r="NOS115" s="266"/>
      <c r="NOT115" s="200"/>
      <c r="NOU115" s="266"/>
      <c r="NOV115" s="261"/>
      <c r="NOW115" s="265"/>
      <c r="NOX115" s="266"/>
      <c r="NOY115" s="200"/>
      <c r="NOZ115" s="266"/>
      <c r="NPA115" s="261"/>
      <c r="NPB115" s="265"/>
      <c r="NPC115" s="266"/>
      <c r="NPD115" s="200"/>
      <c r="NPE115" s="266"/>
      <c r="NPF115" s="261"/>
      <c r="NPG115" s="265"/>
      <c r="NPH115" s="266"/>
      <c r="NPI115" s="200"/>
      <c r="NPJ115" s="266"/>
      <c r="NPK115" s="261"/>
      <c r="NPL115" s="265"/>
      <c r="NPM115" s="266"/>
      <c r="NPN115" s="200"/>
      <c r="NPO115" s="266"/>
      <c r="NPP115" s="261"/>
      <c r="NPQ115" s="265"/>
      <c r="NPR115" s="266"/>
      <c r="NPS115" s="200"/>
      <c r="NPT115" s="266"/>
      <c r="NPU115" s="261"/>
      <c r="NPV115" s="265"/>
      <c r="NPW115" s="266"/>
      <c r="NPX115" s="200"/>
      <c r="NPY115" s="266"/>
      <c r="NPZ115" s="261"/>
      <c r="NQA115" s="265"/>
      <c r="NQB115" s="266"/>
      <c r="NQC115" s="200"/>
      <c r="NQD115" s="266"/>
      <c r="NQE115" s="261"/>
      <c r="NQF115" s="265"/>
      <c r="NQG115" s="266"/>
      <c r="NQH115" s="200"/>
      <c r="NQI115" s="266"/>
      <c r="NQJ115" s="261"/>
      <c r="NQK115" s="265"/>
      <c r="NQL115" s="266"/>
      <c r="NQM115" s="200"/>
      <c r="NQN115" s="266"/>
      <c r="NQO115" s="261"/>
      <c r="NQP115" s="265"/>
      <c r="NQQ115" s="266"/>
      <c r="NQR115" s="200"/>
      <c r="NQS115" s="266"/>
      <c r="NQT115" s="261"/>
      <c r="NQU115" s="265"/>
      <c r="NQV115" s="266"/>
      <c r="NQW115" s="200"/>
      <c r="NQX115" s="266"/>
      <c r="NQY115" s="261"/>
      <c r="NQZ115" s="265"/>
      <c r="NRA115" s="266"/>
      <c r="NRB115" s="200"/>
      <c r="NRC115" s="266"/>
      <c r="NRD115" s="261"/>
      <c r="NRE115" s="265"/>
      <c r="NRF115" s="266"/>
      <c r="NRG115" s="200"/>
      <c r="NRH115" s="266"/>
      <c r="NRI115" s="261"/>
      <c r="NRJ115" s="265"/>
      <c r="NRK115" s="266"/>
      <c r="NRL115" s="200"/>
      <c r="NRM115" s="266"/>
      <c r="NRN115" s="261"/>
      <c r="NRO115" s="265"/>
      <c r="NRP115" s="266"/>
      <c r="NRQ115" s="200"/>
      <c r="NRR115" s="266"/>
      <c r="NRS115" s="261"/>
      <c r="NRT115" s="265"/>
      <c r="NRU115" s="266"/>
      <c r="NRV115" s="200"/>
      <c r="NRW115" s="266"/>
      <c r="NRX115" s="261"/>
      <c r="NRY115" s="265"/>
      <c r="NRZ115" s="266"/>
      <c r="NSA115" s="200"/>
      <c r="NSB115" s="266"/>
      <c r="NSC115" s="261"/>
      <c r="NSD115" s="265"/>
      <c r="NSE115" s="266"/>
      <c r="NSF115" s="200"/>
      <c r="NSG115" s="266"/>
      <c r="NSH115" s="261"/>
      <c r="NSI115" s="265"/>
      <c r="NSJ115" s="266"/>
      <c r="NSK115" s="200"/>
      <c r="NSL115" s="266"/>
      <c r="NSM115" s="261"/>
      <c r="NSN115" s="265"/>
      <c r="NSO115" s="266"/>
      <c r="NSP115" s="200"/>
      <c r="NSQ115" s="266"/>
      <c r="NSR115" s="261"/>
      <c r="NSS115" s="265"/>
      <c r="NST115" s="266"/>
      <c r="NSU115" s="200"/>
      <c r="NSV115" s="266"/>
      <c r="NSW115" s="261"/>
      <c r="NSX115" s="265"/>
      <c r="NSY115" s="266"/>
      <c r="NSZ115" s="200"/>
      <c r="NTA115" s="266"/>
      <c r="NTB115" s="261"/>
      <c r="NTC115" s="265"/>
      <c r="NTD115" s="266"/>
      <c r="NTE115" s="200"/>
      <c r="NTF115" s="266"/>
      <c r="NTG115" s="261"/>
      <c r="NTH115" s="265"/>
      <c r="NTI115" s="266"/>
      <c r="NTJ115" s="200"/>
      <c r="NTK115" s="266"/>
      <c r="NTL115" s="261"/>
      <c r="NTM115" s="265"/>
      <c r="NTN115" s="266"/>
      <c r="NTO115" s="200"/>
      <c r="NTP115" s="266"/>
      <c r="NTQ115" s="261"/>
      <c r="NTR115" s="265"/>
      <c r="NTS115" s="266"/>
      <c r="NTT115" s="200"/>
      <c r="NTU115" s="266"/>
      <c r="NTV115" s="261"/>
      <c r="NTW115" s="265"/>
      <c r="NTX115" s="266"/>
      <c r="NTY115" s="200"/>
      <c r="NTZ115" s="266"/>
      <c r="NUA115" s="261"/>
      <c r="NUB115" s="265"/>
      <c r="NUC115" s="266"/>
      <c r="NUD115" s="200"/>
      <c r="NUE115" s="266"/>
      <c r="NUF115" s="261"/>
      <c r="NUG115" s="265"/>
      <c r="NUH115" s="266"/>
      <c r="NUI115" s="200"/>
      <c r="NUJ115" s="266"/>
      <c r="NUK115" s="261"/>
      <c r="NUL115" s="265"/>
      <c r="NUM115" s="266"/>
      <c r="NUN115" s="200"/>
      <c r="NUO115" s="266"/>
      <c r="NUP115" s="261"/>
      <c r="NUQ115" s="265"/>
      <c r="NUR115" s="266"/>
      <c r="NUS115" s="200"/>
      <c r="NUT115" s="266"/>
      <c r="NUU115" s="261"/>
      <c r="NUV115" s="265"/>
      <c r="NUW115" s="266"/>
      <c r="NUX115" s="200"/>
      <c r="NUY115" s="266"/>
      <c r="NUZ115" s="261"/>
      <c r="NVA115" s="265"/>
      <c r="NVB115" s="266"/>
      <c r="NVC115" s="200"/>
      <c r="NVD115" s="266"/>
      <c r="NVE115" s="261"/>
      <c r="NVF115" s="265"/>
      <c r="NVG115" s="266"/>
      <c r="NVH115" s="200"/>
      <c r="NVI115" s="266"/>
      <c r="NVJ115" s="261"/>
      <c r="NVK115" s="265"/>
      <c r="NVL115" s="266"/>
      <c r="NVM115" s="200"/>
      <c r="NVN115" s="266"/>
      <c r="NVO115" s="261"/>
      <c r="NVP115" s="265"/>
      <c r="NVQ115" s="266"/>
      <c r="NVR115" s="200"/>
      <c r="NVS115" s="266"/>
      <c r="NVT115" s="261"/>
      <c r="NVU115" s="265"/>
      <c r="NVV115" s="266"/>
      <c r="NVW115" s="200"/>
      <c r="NVX115" s="266"/>
      <c r="NVY115" s="261"/>
      <c r="NVZ115" s="265"/>
      <c r="NWA115" s="266"/>
      <c r="NWB115" s="200"/>
      <c r="NWC115" s="266"/>
      <c r="NWD115" s="261"/>
      <c r="NWE115" s="265"/>
      <c r="NWF115" s="266"/>
      <c r="NWG115" s="200"/>
      <c r="NWH115" s="266"/>
      <c r="NWI115" s="261"/>
      <c r="NWJ115" s="265"/>
      <c r="NWK115" s="266"/>
      <c r="NWL115" s="200"/>
      <c r="NWM115" s="266"/>
      <c r="NWN115" s="261"/>
      <c r="NWO115" s="265"/>
      <c r="NWP115" s="266"/>
      <c r="NWQ115" s="200"/>
      <c r="NWR115" s="266"/>
      <c r="NWS115" s="261"/>
      <c r="NWT115" s="265"/>
      <c r="NWU115" s="266"/>
      <c r="NWV115" s="200"/>
      <c r="NWW115" s="266"/>
      <c r="NWX115" s="261"/>
      <c r="NWY115" s="265"/>
      <c r="NWZ115" s="266"/>
      <c r="NXA115" s="200"/>
      <c r="NXB115" s="266"/>
      <c r="NXC115" s="261"/>
      <c r="NXD115" s="265"/>
      <c r="NXE115" s="266"/>
      <c r="NXF115" s="200"/>
      <c r="NXG115" s="266"/>
      <c r="NXH115" s="261"/>
      <c r="NXI115" s="265"/>
      <c r="NXJ115" s="266"/>
      <c r="NXK115" s="200"/>
      <c r="NXL115" s="266"/>
      <c r="NXM115" s="261"/>
      <c r="NXN115" s="265"/>
      <c r="NXO115" s="266"/>
      <c r="NXP115" s="200"/>
      <c r="NXQ115" s="266"/>
      <c r="NXR115" s="261"/>
      <c r="NXS115" s="265"/>
      <c r="NXT115" s="266"/>
      <c r="NXU115" s="200"/>
      <c r="NXV115" s="266"/>
      <c r="NXW115" s="261"/>
      <c r="NXX115" s="265"/>
      <c r="NXY115" s="266"/>
      <c r="NXZ115" s="200"/>
      <c r="NYA115" s="266"/>
      <c r="NYB115" s="261"/>
      <c r="NYC115" s="265"/>
      <c r="NYD115" s="266"/>
      <c r="NYE115" s="200"/>
      <c r="NYF115" s="266"/>
      <c r="NYG115" s="261"/>
      <c r="NYH115" s="265"/>
      <c r="NYI115" s="266"/>
      <c r="NYJ115" s="200"/>
      <c r="NYK115" s="266"/>
      <c r="NYL115" s="261"/>
      <c r="NYM115" s="265"/>
      <c r="NYN115" s="266"/>
      <c r="NYO115" s="200"/>
      <c r="NYP115" s="266"/>
      <c r="NYQ115" s="261"/>
      <c r="NYR115" s="265"/>
      <c r="NYS115" s="266"/>
      <c r="NYT115" s="200"/>
      <c r="NYU115" s="266"/>
      <c r="NYV115" s="261"/>
      <c r="NYW115" s="265"/>
      <c r="NYX115" s="266"/>
      <c r="NYY115" s="200"/>
      <c r="NYZ115" s="266"/>
      <c r="NZA115" s="261"/>
      <c r="NZB115" s="265"/>
      <c r="NZC115" s="266"/>
      <c r="NZD115" s="200"/>
      <c r="NZE115" s="266"/>
      <c r="NZF115" s="261"/>
      <c r="NZG115" s="265"/>
      <c r="NZH115" s="266"/>
      <c r="NZI115" s="200"/>
      <c r="NZJ115" s="266"/>
      <c r="NZK115" s="261"/>
      <c r="NZL115" s="265"/>
      <c r="NZM115" s="266"/>
      <c r="NZN115" s="200"/>
      <c r="NZO115" s="266"/>
      <c r="NZP115" s="261"/>
      <c r="NZQ115" s="265"/>
      <c r="NZR115" s="266"/>
      <c r="NZS115" s="200"/>
      <c r="NZT115" s="266"/>
      <c r="NZU115" s="261"/>
      <c r="NZV115" s="265"/>
      <c r="NZW115" s="266"/>
      <c r="NZX115" s="200"/>
      <c r="NZY115" s="266"/>
      <c r="NZZ115" s="261"/>
      <c r="OAA115" s="265"/>
      <c r="OAB115" s="266"/>
      <c r="OAC115" s="200"/>
      <c r="OAD115" s="266"/>
      <c r="OAE115" s="261"/>
      <c r="OAF115" s="265"/>
      <c r="OAG115" s="266"/>
      <c r="OAH115" s="200"/>
      <c r="OAI115" s="266"/>
      <c r="OAJ115" s="261"/>
      <c r="OAK115" s="265"/>
      <c r="OAL115" s="266"/>
      <c r="OAM115" s="200"/>
      <c r="OAN115" s="266"/>
      <c r="OAO115" s="261"/>
      <c r="OAP115" s="265"/>
      <c r="OAQ115" s="266"/>
      <c r="OAR115" s="200"/>
      <c r="OAS115" s="266"/>
      <c r="OAT115" s="261"/>
      <c r="OAU115" s="265"/>
      <c r="OAV115" s="266"/>
      <c r="OAW115" s="200"/>
      <c r="OAX115" s="266"/>
      <c r="OAY115" s="261"/>
      <c r="OAZ115" s="265"/>
      <c r="OBA115" s="266"/>
      <c r="OBB115" s="200"/>
      <c r="OBC115" s="266"/>
      <c r="OBD115" s="261"/>
      <c r="OBE115" s="265"/>
      <c r="OBF115" s="266"/>
      <c r="OBG115" s="200"/>
      <c r="OBH115" s="266"/>
      <c r="OBI115" s="261"/>
      <c r="OBJ115" s="265"/>
      <c r="OBK115" s="266"/>
      <c r="OBL115" s="200"/>
      <c r="OBM115" s="266"/>
      <c r="OBN115" s="261"/>
      <c r="OBO115" s="265"/>
      <c r="OBP115" s="266"/>
      <c r="OBQ115" s="200"/>
      <c r="OBR115" s="266"/>
      <c r="OBS115" s="261"/>
      <c r="OBT115" s="265"/>
      <c r="OBU115" s="266"/>
      <c r="OBV115" s="200"/>
      <c r="OBW115" s="266"/>
      <c r="OBX115" s="261"/>
      <c r="OBY115" s="265"/>
      <c r="OBZ115" s="266"/>
      <c r="OCA115" s="200"/>
      <c r="OCB115" s="266"/>
      <c r="OCC115" s="261"/>
      <c r="OCD115" s="265"/>
      <c r="OCE115" s="266"/>
      <c r="OCF115" s="200"/>
      <c r="OCG115" s="266"/>
      <c r="OCH115" s="261"/>
      <c r="OCI115" s="265"/>
      <c r="OCJ115" s="266"/>
      <c r="OCK115" s="200"/>
      <c r="OCL115" s="266"/>
      <c r="OCM115" s="261"/>
      <c r="OCN115" s="265"/>
      <c r="OCO115" s="266"/>
      <c r="OCP115" s="200"/>
      <c r="OCQ115" s="266"/>
      <c r="OCR115" s="261"/>
      <c r="OCS115" s="265"/>
      <c r="OCT115" s="266"/>
      <c r="OCU115" s="200"/>
      <c r="OCV115" s="266"/>
      <c r="OCW115" s="261"/>
      <c r="OCX115" s="265"/>
      <c r="OCY115" s="266"/>
      <c r="OCZ115" s="200"/>
      <c r="ODA115" s="266"/>
      <c r="ODB115" s="261"/>
      <c r="ODC115" s="265"/>
      <c r="ODD115" s="266"/>
      <c r="ODE115" s="200"/>
      <c r="ODF115" s="266"/>
      <c r="ODG115" s="261"/>
      <c r="ODH115" s="265"/>
      <c r="ODI115" s="266"/>
      <c r="ODJ115" s="200"/>
      <c r="ODK115" s="266"/>
      <c r="ODL115" s="261"/>
      <c r="ODM115" s="265"/>
      <c r="ODN115" s="266"/>
      <c r="ODO115" s="200"/>
      <c r="ODP115" s="266"/>
      <c r="ODQ115" s="261"/>
      <c r="ODR115" s="265"/>
      <c r="ODS115" s="266"/>
      <c r="ODT115" s="200"/>
      <c r="ODU115" s="266"/>
      <c r="ODV115" s="261"/>
      <c r="ODW115" s="265"/>
      <c r="ODX115" s="266"/>
      <c r="ODY115" s="200"/>
      <c r="ODZ115" s="266"/>
      <c r="OEA115" s="261"/>
      <c r="OEB115" s="265"/>
      <c r="OEC115" s="266"/>
      <c r="OED115" s="200"/>
      <c r="OEE115" s="266"/>
      <c r="OEF115" s="261"/>
      <c r="OEG115" s="265"/>
      <c r="OEH115" s="266"/>
      <c r="OEI115" s="200"/>
      <c r="OEJ115" s="266"/>
      <c r="OEK115" s="261"/>
      <c r="OEL115" s="265"/>
      <c r="OEM115" s="266"/>
      <c r="OEN115" s="200"/>
      <c r="OEO115" s="266"/>
      <c r="OEP115" s="261"/>
      <c r="OEQ115" s="265"/>
      <c r="OER115" s="266"/>
      <c r="OES115" s="200"/>
      <c r="OET115" s="266"/>
      <c r="OEU115" s="261"/>
      <c r="OEV115" s="265"/>
      <c r="OEW115" s="266"/>
      <c r="OEX115" s="200"/>
      <c r="OEY115" s="266"/>
      <c r="OEZ115" s="261"/>
      <c r="OFA115" s="265"/>
      <c r="OFB115" s="266"/>
      <c r="OFC115" s="200"/>
      <c r="OFD115" s="266"/>
      <c r="OFE115" s="261"/>
      <c r="OFF115" s="265"/>
      <c r="OFG115" s="266"/>
      <c r="OFH115" s="200"/>
      <c r="OFI115" s="266"/>
      <c r="OFJ115" s="261"/>
      <c r="OFK115" s="265"/>
      <c r="OFL115" s="266"/>
      <c r="OFM115" s="200"/>
      <c r="OFN115" s="266"/>
      <c r="OFO115" s="261"/>
      <c r="OFP115" s="265"/>
      <c r="OFQ115" s="266"/>
      <c r="OFR115" s="200"/>
      <c r="OFS115" s="266"/>
      <c r="OFT115" s="261"/>
      <c r="OFU115" s="265"/>
      <c r="OFV115" s="266"/>
      <c r="OFW115" s="200"/>
      <c r="OFX115" s="266"/>
      <c r="OFY115" s="261"/>
      <c r="OFZ115" s="265"/>
      <c r="OGA115" s="266"/>
      <c r="OGB115" s="200"/>
      <c r="OGC115" s="266"/>
      <c r="OGD115" s="261"/>
      <c r="OGE115" s="265"/>
      <c r="OGF115" s="266"/>
      <c r="OGG115" s="200"/>
      <c r="OGH115" s="266"/>
      <c r="OGI115" s="261"/>
      <c r="OGJ115" s="265"/>
      <c r="OGK115" s="266"/>
      <c r="OGL115" s="200"/>
      <c r="OGM115" s="266"/>
      <c r="OGN115" s="261"/>
      <c r="OGO115" s="265"/>
      <c r="OGP115" s="266"/>
      <c r="OGQ115" s="200"/>
      <c r="OGR115" s="266"/>
      <c r="OGS115" s="261"/>
      <c r="OGT115" s="265"/>
      <c r="OGU115" s="266"/>
      <c r="OGV115" s="200"/>
      <c r="OGW115" s="266"/>
      <c r="OGX115" s="261"/>
      <c r="OGY115" s="265"/>
      <c r="OGZ115" s="266"/>
      <c r="OHA115" s="200"/>
      <c r="OHB115" s="266"/>
      <c r="OHC115" s="261"/>
      <c r="OHD115" s="265"/>
      <c r="OHE115" s="266"/>
      <c r="OHF115" s="200"/>
      <c r="OHG115" s="266"/>
      <c r="OHH115" s="261"/>
      <c r="OHI115" s="265"/>
      <c r="OHJ115" s="266"/>
      <c r="OHK115" s="200"/>
      <c r="OHL115" s="266"/>
      <c r="OHM115" s="261"/>
      <c r="OHN115" s="265"/>
      <c r="OHO115" s="266"/>
      <c r="OHP115" s="200"/>
      <c r="OHQ115" s="266"/>
      <c r="OHR115" s="261"/>
      <c r="OHS115" s="265"/>
      <c r="OHT115" s="266"/>
      <c r="OHU115" s="200"/>
      <c r="OHV115" s="266"/>
      <c r="OHW115" s="261"/>
      <c r="OHX115" s="265"/>
      <c r="OHY115" s="266"/>
      <c r="OHZ115" s="200"/>
      <c r="OIA115" s="266"/>
      <c r="OIB115" s="261"/>
      <c r="OIC115" s="265"/>
      <c r="OID115" s="266"/>
      <c r="OIE115" s="200"/>
      <c r="OIF115" s="266"/>
      <c r="OIG115" s="261"/>
      <c r="OIH115" s="265"/>
      <c r="OII115" s="266"/>
      <c r="OIJ115" s="200"/>
      <c r="OIK115" s="266"/>
      <c r="OIL115" s="261"/>
      <c r="OIM115" s="265"/>
      <c r="OIN115" s="266"/>
      <c r="OIO115" s="200"/>
      <c r="OIP115" s="266"/>
      <c r="OIQ115" s="261"/>
      <c r="OIR115" s="265"/>
      <c r="OIS115" s="266"/>
      <c r="OIT115" s="200"/>
      <c r="OIU115" s="266"/>
      <c r="OIV115" s="261"/>
      <c r="OIW115" s="265"/>
      <c r="OIX115" s="266"/>
      <c r="OIY115" s="200"/>
      <c r="OIZ115" s="266"/>
      <c r="OJA115" s="261"/>
      <c r="OJB115" s="265"/>
      <c r="OJC115" s="266"/>
      <c r="OJD115" s="200"/>
      <c r="OJE115" s="266"/>
      <c r="OJF115" s="261"/>
      <c r="OJG115" s="265"/>
      <c r="OJH115" s="266"/>
      <c r="OJI115" s="200"/>
      <c r="OJJ115" s="266"/>
      <c r="OJK115" s="261"/>
      <c r="OJL115" s="265"/>
      <c r="OJM115" s="266"/>
      <c r="OJN115" s="200"/>
      <c r="OJO115" s="266"/>
      <c r="OJP115" s="261"/>
      <c r="OJQ115" s="265"/>
      <c r="OJR115" s="266"/>
      <c r="OJS115" s="200"/>
      <c r="OJT115" s="266"/>
      <c r="OJU115" s="261"/>
      <c r="OJV115" s="265"/>
      <c r="OJW115" s="266"/>
      <c r="OJX115" s="200"/>
      <c r="OJY115" s="266"/>
      <c r="OJZ115" s="261"/>
      <c r="OKA115" s="265"/>
      <c r="OKB115" s="266"/>
      <c r="OKC115" s="200"/>
      <c r="OKD115" s="266"/>
      <c r="OKE115" s="261"/>
      <c r="OKF115" s="265"/>
      <c r="OKG115" s="266"/>
      <c r="OKH115" s="200"/>
      <c r="OKI115" s="266"/>
      <c r="OKJ115" s="261"/>
      <c r="OKK115" s="265"/>
      <c r="OKL115" s="266"/>
      <c r="OKM115" s="200"/>
      <c r="OKN115" s="266"/>
      <c r="OKO115" s="261"/>
      <c r="OKP115" s="265"/>
      <c r="OKQ115" s="266"/>
      <c r="OKR115" s="200"/>
      <c r="OKS115" s="266"/>
      <c r="OKT115" s="261"/>
      <c r="OKU115" s="265"/>
      <c r="OKV115" s="266"/>
      <c r="OKW115" s="200"/>
      <c r="OKX115" s="266"/>
      <c r="OKY115" s="261"/>
      <c r="OKZ115" s="265"/>
      <c r="OLA115" s="266"/>
      <c r="OLB115" s="200"/>
      <c r="OLC115" s="266"/>
      <c r="OLD115" s="261"/>
      <c r="OLE115" s="265"/>
      <c r="OLF115" s="266"/>
      <c r="OLG115" s="200"/>
      <c r="OLH115" s="266"/>
      <c r="OLI115" s="261"/>
      <c r="OLJ115" s="265"/>
      <c r="OLK115" s="266"/>
      <c r="OLL115" s="200"/>
      <c r="OLM115" s="266"/>
      <c r="OLN115" s="261"/>
      <c r="OLO115" s="265"/>
      <c r="OLP115" s="266"/>
      <c r="OLQ115" s="200"/>
      <c r="OLR115" s="266"/>
      <c r="OLS115" s="261"/>
      <c r="OLT115" s="265"/>
      <c r="OLU115" s="266"/>
      <c r="OLV115" s="200"/>
      <c r="OLW115" s="266"/>
      <c r="OLX115" s="261"/>
      <c r="OLY115" s="265"/>
      <c r="OLZ115" s="266"/>
      <c r="OMA115" s="200"/>
      <c r="OMB115" s="266"/>
      <c r="OMC115" s="261"/>
      <c r="OMD115" s="265"/>
      <c r="OME115" s="266"/>
      <c r="OMF115" s="200"/>
      <c r="OMG115" s="266"/>
      <c r="OMH115" s="261"/>
      <c r="OMI115" s="265"/>
      <c r="OMJ115" s="266"/>
      <c r="OMK115" s="200"/>
      <c r="OML115" s="266"/>
      <c r="OMM115" s="261"/>
      <c r="OMN115" s="265"/>
      <c r="OMO115" s="266"/>
      <c r="OMP115" s="200"/>
      <c r="OMQ115" s="266"/>
      <c r="OMR115" s="261"/>
      <c r="OMS115" s="265"/>
      <c r="OMT115" s="266"/>
      <c r="OMU115" s="200"/>
      <c r="OMV115" s="266"/>
      <c r="OMW115" s="261"/>
      <c r="OMX115" s="265"/>
      <c r="OMY115" s="266"/>
      <c r="OMZ115" s="200"/>
      <c r="ONA115" s="266"/>
      <c r="ONB115" s="261"/>
      <c r="ONC115" s="265"/>
      <c r="OND115" s="266"/>
      <c r="ONE115" s="200"/>
      <c r="ONF115" s="266"/>
      <c r="ONG115" s="261"/>
      <c r="ONH115" s="265"/>
      <c r="ONI115" s="266"/>
      <c r="ONJ115" s="200"/>
      <c r="ONK115" s="266"/>
      <c r="ONL115" s="261"/>
      <c r="ONM115" s="265"/>
      <c r="ONN115" s="266"/>
      <c r="ONO115" s="200"/>
      <c r="ONP115" s="266"/>
      <c r="ONQ115" s="261"/>
      <c r="ONR115" s="265"/>
      <c r="ONS115" s="266"/>
      <c r="ONT115" s="200"/>
      <c r="ONU115" s="266"/>
      <c r="ONV115" s="261"/>
      <c r="ONW115" s="265"/>
      <c r="ONX115" s="266"/>
      <c r="ONY115" s="200"/>
      <c r="ONZ115" s="266"/>
      <c r="OOA115" s="261"/>
      <c r="OOB115" s="265"/>
      <c r="OOC115" s="266"/>
      <c r="OOD115" s="200"/>
      <c r="OOE115" s="266"/>
      <c r="OOF115" s="261"/>
      <c r="OOG115" s="265"/>
      <c r="OOH115" s="266"/>
      <c r="OOI115" s="200"/>
      <c r="OOJ115" s="266"/>
      <c r="OOK115" s="261"/>
      <c r="OOL115" s="265"/>
      <c r="OOM115" s="266"/>
      <c r="OON115" s="200"/>
      <c r="OOO115" s="266"/>
      <c r="OOP115" s="261"/>
      <c r="OOQ115" s="265"/>
      <c r="OOR115" s="266"/>
      <c r="OOS115" s="200"/>
      <c r="OOT115" s="266"/>
      <c r="OOU115" s="261"/>
      <c r="OOV115" s="265"/>
      <c r="OOW115" s="266"/>
      <c r="OOX115" s="200"/>
      <c r="OOY115" s="266"/>
      <c r="OOZ115" s="261"/>
      <c r="OPA115" s="265"/>
      <c r="OPB115" s="266"/>
      <c r="OPC115" s="200"/>
      <c r="OPD115" s="266"/>
      <c r="OPE115" s="261"/>
      <c r="OPF115" s="265"/>
      <c r="OPG115" s="266"/>
      <c r="OPH115" s="200"/>
      <c r="OPI115" s="266"/>
      <c r="OPJ115" s="261"/>
      <c r="OPK115" s="265"/>
      <c r="OPL115" s="266"/>
      <c r="OPM115" s="200"/>
      <c r="OPN115" s="266"/>
      <c r="OPO115" s="261"/>
      <c r="OPP115" s="265"/>
      <c r="OPQ115" s="266"/>
      <c r="OPR115" s="200"/>
      <c r="OPS115" s="266"/>
      <c r="OPT115" s="261"/>
      <c r="OPU115" s="265"/>
      <c r="OPV115" s="266"/>
      <c r="OPW115" s="200"/>
      <c r="OPX115" s="266"/>
      <c r="OPY115" s="261"/>
      <c r="OPZ115" s="265"/>
      <c r="OQA115" s="266"/>
      <c r="OQB115" s="200"/>
      <c r="OQC115" s="266"/>
      <c r="OQD115" s="261"/>
      <c r="OQE115" s="265"/>
      <c r="OQF115" s="266"/>
      <c r="OQG115" s="200"/>
      <c r="OQH115" s="266"/>
      <c r="OQI115" s="261"/>
      <c r="OQJ115" s="265"/>
      <c r="OQK115" s="266"/>
      <c r="OQL115" s="200"/>
      <c r="OQM115" s="266"/>
      <c r="OQN115" s="261"/>
      <c r="OQO115" s="265"/>
      <c r="OQP115" s="266"/>
      <c r="OQQ115" s="200"/>
      <c r="OQR115" s="266"/>
      <c r="OQS115" s="261"/>
      <c r="OQT115" s="265"/>
      <c r="OQU115" s="266"/>
      <c r="OQV115" s="200"/>
      <c r="OQW115" s="266"/>
      <c r="OQX115" s="261"/>
      <c r="OQY115" s="265"/>
      <c r="OQZ115" s="266"/>
      <c r="ORA115" s="200"/>
      <c r="ORB115" s="266"/>
      <c r="ORC115" s="261"/>
      <c r="ORD115" s="265"/>
      <c r="ORE115" s="266"/>
      <c r="ORF115" s="200"/>
      <c r="ORG115" s="266"/>
      <c r="ORH115" s="261"/>
      <c r="ORI115" s="265"/>
      <c r="ORJ115" s="266"/>
      <c r="ORK115" s="200"/>
      <c r="ORL115" s="266"/>
      <c r="ORM115" s="261"/>
      <c r="ORN115" s="265"/>
      <c r="ORO115" s="266"/>
      <c r="ORP115" s="200"/>
      <c r="ORQ115" s="266"/>
      <c r="ORR115" s="261"/>
      <c r="ORS115" s="265"/>
      <c r="ORT115" s="266"/>
      <c r="ORU115" s="200"/>
      <c r="ORV115" s="266"/>
      <c r="ORW115" s="261"/>
      <c r="ORX115" s="265"/>
      <c r="ORY115" s="266"/>
      <c r="ORZ115" s="200"/>
      <c r="OSA115" s="266"/>
      <c r="OSB115" s="261"/>
      <c r="OSC115" s="265"/>
      <c r="OSD115" s="266"/>
      <c r="OSE115" s="200"/>
      <c r="OSF115" s="266"/>
      <c r="OSG115" s="261"/>
      <c r="OSH115" s="265"/>
      <c r="OSI115" s="266"/>
      <c r="OSJ115" s="200"/>
      <c r="OSK115" s="266"/>
      <c r="OSL115" s="261"/>
      <c r="OSM115" s="265"/>
      <c r="OSN115" s="266"/>
      <c r="OSO115" s="200"/>
      <c r="OSP115" s="266"/>
      <c r="OSQ115" s="261"/>
      <c r="OSR115" s="265"/>
      <c r="OSS115" s="266"/>
      <c r="OST115" s="200"/>
      <c r="OSU115" s="266"/>
      <c r="OSV115" s="261"/>
      <c r="OSW115" s="265"/>
      <c r="OSX115" s="266"/>
      <c r="OSY115" s="200"/>
      <c r="OSZ115" s="266"/>
      <c r="OTA115" s="261"/>
      <c r="OTB115" s="265"/>
      <c r="OTC115" s="266"/>
      <c r="OTD115" s="200"/>
      <c r="OTE115" s="266"/>
      <c r="OTF115" s="261"/>
      <c r="OTG115" s="265"/>
      <c r="OTH115" s="266"/>
      <c r="OTI115" s="200"/>
      <c r="OTJ115" s="266"/>
      <c r="OTK115" s="261"/>
      <c r="OTL115" s="265"/>
      <c r="OTM115" s="266"/>
      <c r="OTN115" s="200"/>
      <c r="OTO115" s="266"/>
      <c r="OTP115" s="261"/>
      <c r="OTQ115" s="265"/>
      <c r="OTR115" s="266"/>
      <c r="OTS115" s="200"/>
      <c r="OTT115" s="266"/>
      <c r="OTU115" s="261"/>
      <c r="OTV115" s="265"/>
      <c r="OTW115" s="266"/>
      <c r="OTX115" s="200"/>
      <c r="OTY115" s="266"/>
      <c r="OTZ115" s="261"/>
      <c r="OUA115" s="265"/>
      <c r="OUB115" s="266"/>
      <c r="OUC115" s="200"/>
      <c r="OUD115" s="266"/>
      <c r="OUE115" s="261"/>
      <c r="OUF115" s="265"/>
      <c r="OUG115" s="266"/>
      <c r="OUH115" s="200"/>
      <c r="OUI115" s="266"/>
      <c r="OUJ115" s="261"/>
      <c r="OUK115" s="265"/>
      <c r="OUL115" s="266"/>
      <c r="OUM115" s="200"/>
      <c r="OUN115" s="266"/>
      <c r="OUO115" s="261"/>
      <c r="OUP115" s="265"/>
      <c r="OUQ115" s="266"/>
      <c r="OUR115" s="200"/>
      <c r="OUS115" s="266"/>
      <c r="OUT115" s="261"/>
      <c r="OUU115" s="265"/>
      <c r="OUV115" s="266"/>
      <c r="OUW115" s="200"/>
      <c r="OUX115" s="266"/>
      <c r="OUY115" s="261"/>
      <c r="OUZ115" s="265"/>
      <c r="OVA115" s="266"/>
      <c r="OVB115" s="200"/>
      <c r="OVC115" s="266"/>
      <c r="OVD115" s="261"/>
      <c r="OVE115" s="265"/>
      <c r="OVF115" s="266"/>
      <c r="OVG115" s="200"/>
      <c r="OVH115" s="266"/>
      <c r="OVI115" s="261"/>
      <c r="OVJ115" s="265"/>
      <c r="OVK115" s="266"/>
      <c r="OVL115" s="200"/>
      <c r="OVM115" s="266"/>
      <c r="OVN115" s="261"/>
      <c r="OVO115" s="265"/>
      <c r="OVP115" s="266"/>
      <c r="OVQ115" s="200"/>
      <c r="OVR115" s="266"/>
      <c r="OVS115" s="261"/>
      <c r="OVT115" s="265"/>
      <c r="OVU115" s="266"/>
      <c r="OVV115" s="200"/>
      <c r="OVW115" s="266"/>
      <c r="OVX115" s="261"/>
      <c r="OVY115" s="265"/>
      <c r="OVZ115" s="266"/>
      <c r="OWA115" s="200"/>
      <c r="OWB115" s="266"/>
      <c r="OWC115" s="261"/>
      <c r="OWD115" s="265"/>
      <c r="OWE115" s="266"/>
      <c r="OWF115" s="200"/>
      <c r="OWG115" s="266"/>
      <c r="OWH115" s="261"/>
      <c r="OWI115" s="265"/>
      <c r="OWJ115" s="266"/>
      <c r="OWK115" s="200"/>
      <c r="OWL115" s="266"/>
      <c r="OWM115" s="261"/>
      <c r="OWN115" s="265"/>
      <c r="OWO115" s="266"/>
      <c r="OWP115" s="200"/>
      <c r="OWQ115" s="266"/>
      <c r="OWR115" s="261"/>
      <c r="OWS115" s="265"/>
      <c r="OWT115" s="266"/>
      <c r="OWU115" s="200"/>
      <c r="OWV115" s="266"/>
      <c r="OWW115" s="261"/>
      <c r="OWX115" s="265"/>
      <c r="OWY115" s="266"/>
      <c r="OWZ115" s="200"/>
      <c r="OXA115" s="266"/>
      <c r="OXB115" s="261"/>
      <c r="OXC115" s="265"/>
      <c r="OXD115" s="266"/>
      <c r="OXE115" s="200"/>
      <c r="OXF115" s="266"/>
      <c r="OXG115" s="261"/>
      <c r="OXH115" s="265"/>
      <c r="OXI115" s="266"/>
      <c r="OXJ115" s="200"/>
      <c r="OXK115" s="266"/>
      <c r="OXL115" s="261"/>
      <c r="OXM115" s="265"/>
      <c r="OXN115" s="266"/>
      <c r="OXO115" s="200"/>
      <c r="OXP115" s="266"/>
      <c r="OXQ115" s="261"/>
      <c r="OXR115" s="265"/>
      <c r="OXS115" s="266"/>
      <c r="OXT115" s="200"/>
      <c r="OXU115" s="266"/>
      <c r="OXV115" s="261"/>
      <c r="OXW115" s="265"/>
      <c r="OXX115" s="266"/>
      <c r="OXY115" s="200"/>
      <c r="OXZ115" s="266"/>
      <c r="OYA115" s="261"/>
      <c r="OYB115" s="265"/>
      <c r="OYC115" s="266"/>
      <c r="OYD115" s="200"/>
      <c r="OYE115" s="266"/>
      <c r="OYF115" s="261"/>
      <c r="OYG115" s="265"/>
      <c r="OYH115" s="266"/>
      <c r="OYI115" s="200"/>
      <c r="OYJ115" s="266"/>
      <c r="OYK115" s="261"/>
      <c r="OYL115" s="265"/>
      <c r="OYM115" s="266"/>
      <c r="OYN115" s="200"/>
      <c r="OYO115" s="266"/>
      <c r="OYP115" s="261"/>
      <c r="OYQ115" s="265"/>
      <c r="OYR115" s="266"/>
      <c r="OYS115" s="200"/>
      <c r="OYT115" s="266"/>
      <c r="OYU115" s="261"/>
      <c r="OYV115" s="265"/>
      <c r="OYW115" s="266"/>
      <c r="OYX115" s="200"/>
      <c r="OYY115" s="266"/>
      <c r="OYZ115" s="261"/>
      <c r="OZA115" s="265"/>
      <c r="OZB115" s="266"/>
      <c r="OZC115" s="200"/>
      <c r="OZD115" s="266"/>
      <c r="OZE115" s="261"/>
      <c r="OZF115" s="265"/>
      <c r="OZG115" s="266"/>
      <c r="OZH115" s="200"/>
      <c r="OZI115" s="266"/>
      <c r="OZJ115" s="261"/>
      <c r="OZK115" s="265"/>
      <c r="OZL115" s="266"/>
      <c r="OZM115" s="200"/>
      <c r="OZN115" s="266"/>
      <c r="OZO115" s="261"/>
      <c r="OZP115" s="265"/>
      <c r="OZQ115" s="266"/>
      <c r="OZR115" s="200"/>
      <c r="OZS115" s="266"/>
      <c r="OZT115" s="261"/>
      <c r="OZU115" s="265"/>
      <c r="OZV115" s="266"/>
      <c r="OZW115" s="200"/>
      <c r="OZX115" s="266"/>
      <c r="OZY115" s="261"/>
      <c r="OZZ115" s="265"/>
      <c r="PAA115" s="266"/>
      <c r="PAB115" s="200"/>
      <c r="PAC115" s="266"/>
      <c r="PAD115" s="261"/>
      <c r="PAE115" s="265"/>
      <c r="PAF115" s="266"/>
      <c r="PAG115" s="200"/>
      <c r="PAH115" s="266"/>
      <c r="PAI115" s="261"/>
      <c r="PAJ115" s="265"/>
      <c r="PAK115" s="266"/>
      <c r="PAL115" s="200"/>
      <c r="PAM115" s="266"/>
      <c r="PAN115" s="261"/>
      <c r="PAO115" s="265"/>
      <c r="PAP115" s="266"/>
      <c r="PAQ115" s="200"/>
      <c r="PAR115" s="266"/>
      <c r="PAS115" s="261"/>
      <c r="PAT115" s="265"/>
      <c r="PAU115" s="266"/>
      <c r="PAV115" s="200"/>
      <c r="PAW115" s="266"/>
      <c r="PAX115" s="261"/>
      <c r="PAY115" s="265"/>
      <c r="PAZ115" s="266"/>
      <c r="PBA115" s="200"/>
      <c r="PBB115" s="266"/>
      <c r="PBC115" s="261"/>
      <c r="PBD115" s="265"/>
      <c r="PBE115" s="266"/>
      <c r="PBF115" s="200"/>
      <c r="PBG115" s="266"/>
      <c r="PBH115" s="261"/>
      <c r="PBI115" s="265"/>
      <c r="PBJ115" s="266"/>
      <c r="PBK115" s="200"/>
      <c r="PBL115" s="266"/>
      <c r="PBM115" s="261"/>
      <c r="PBN115" s="265"/>
      <c r="PBO115" s="266"/>
      <c r="PBP115" s="200"/>
      <c r="PBQ115" s="266"/>
      <c r="PBR115" s="261"/>
      <c r="PBS115" s="265"/>
      <c r="PBT115" s="266"/>
      <c r="PBU115" s="200"/>
      <c r="PBV115" s="266"/>
      <c r="PBW115" s="261"/>
      <c r="PBX115" s="265"/>
      <c r="PBY115" s="266"/>
      <c r="PBZ115" s="200"/>
      <c r="PCA115" s="266"/>
      <c r="PCB115" s="261"/>
      <c r="PCC115" s="265"/>
      <c r="PCD115" s="266"/>
      <c r="PCE115" s="200"/>
      <c r="PCF115" s="266"/>
      <c r="PCG115" s="261"/>
      <c r="PCH115" s="265"/>
      <c r="PCI115" s="266"/>
      <c r="PCJ115" s="200"/>
      <c r="PCK115" s="266"/>
      <c r="PCL115" s="261"/>
      <c r="PCM115" s="265"/>
      <c r="PCN115" s="266"/>
      <c r="PCO115" s="200"/>
      <c r="PCP115" s="266"/>
      <c r="PCQ115" s="261"/>
      <c r="PCR115" s="265"/>
      <c r="PCS115" s="266"/>
      <c r="PCT115" s="200"/>
      <c r="PCU115" s="266"/>
      <c r="PCV115" s="261"/>
      <c r="PCW115" s="265"/>
      <c r="PCX115" s="266"/>
      <c r="PCY115" s="200"/>
      <c r="PCZ115" s="266"/>
      <c r="PDA115" s="261"/>
      <c r="PDB115" s="265"/>
      <c r="PDC115" s="266"/>
      <c r="PDD115" s="200"/>
      <c r="PDE115" s="266"/>
      <c r="PDF115" s="261"/>
      <c r="PDG115" s="265"/>
      <c r="PDH115" s="266"/>
      <c r="PDI115" s="200"/>
      <c r="PDJ115" s="266"/>
      <c r="PDK115" s="261"/>
      <c r="PDL115" s="265"/>
      <c r="PDM115" s="266"/>
      <c r="PDN115" s="200"/>
      <c r="PDO115" s="266"/>
      <c r="PDP115" s="261"/>
      <c r="PDQ115" s="265"/>
      <c r="PDR115" s="266"/>
      <c r="PDS115" s="200"/>
      <c r="PDT115" s="266"/>
      <c r="PDU115" s="261"/>
      <c r="PDV115" s="265"/>
      <c r="PDW115" s="266"/>
      <c r="PDX115" s="200"/>
      <c r="PDY115" s="266"/>
      <c r="PDZ115" s="261"/>
      <c r="PEA115" s="265"/>
      <c r="PEB115" s="266"/>
      <c r="PEC115" s="200"/>
      <c r="PED115" s="266"/>
      <c r="PEE115" s="261"/>
      <c r="PEF115" s="265"/>
      <c r="PEG115" s="266"/>
      <c r="PEH115" s="200"/>
      <c r="PEI115" s="266"/>
      <c r="PEJ115" s="261"/>
      <c r="PEK115" s="265"/>
      <c r="PEL115" s="266"/>
      <c r="PEM115" s="200"/>
      <c r="PEN115" s="266"/>
      <c r="PEO115" s="261"/>
      <c r="PEP115" s="265"/>
      <c r="PEQ115" s="266"/>
      <c r="PER115" s="200"/>
      <c r="PES115" s="266"/>
      <c r="PET115" s="261"/>
      <c r="PEU115" s="265"/>
      <c r="PEV115" s="266"/>
      <c r="PEW115" s="200"/>
      <c r="PEX115" s="266"/>
      <c r="PEY115" s="261"/>
      <c r="PEZ115" s="265"/>
      <c r="PFA115" s="266"/>
      <c r="PFB115" s="200"/>
      <c r="PFC115" s="266"/>
      <c r="PFD115" s="261"/>
      <c r="PFE115" s="265"/>
      <c r="PFF115" s="266"/>
      <c r="PFG115" s="200"/>
      <c r="PFH115" s="266"/>
      <c r="PFI115" s="261"/>
      <c r="PFJ115" s="265"/>
      <c r="PFK115" s="266"/>
      <c r="PFL115" s="200"/>
      <c r="PFM115" s="266"/>
      <c r="PFN115" s="261"/>
      <c r="PFO115" s="265"/>
      <c r="PFP115" s="266"/>
      <c r="PFQ115" s="200"/>
      <c r="PFR115" s="266"/>
      <c r="PFS115" s="261"/>
      <c r="PFT115" s="265"/>
      <c r="PFU115" s="266"/>
      <c r="PFV115" s="200"/>
      <c r="PFW115" s="266"/>
      <c r="PFX115" s="261"/>
      <c r="PFY115" s="265"/>
      <c r="PFZ115" s="266"/>
      <c r="PGA115" s="200"/>
      <c r="PGB115" s="266"/>
      <c r="PGC115" s="261"/>
      <c r="PGD115" s="265"/>
      <c r="PGE115" s="266"/>
      <c r="PGF115" s="200"/>
      <c r="PGG115" s="266"/>
      <c r="PGH115" s="261"/>
      <c r="PGI115" s="265"/>
      <c r="PGJ115" s="266"/>
      <c r="PGK115" s="200"/>
      <c r="PGL115" s="266"/>
      <c r="PGM115" s="261"/>
      <c r="PGN115" s="265"/>
      <c r="PGO115" s="266"/>
      <c r="PGP115" s="200"/>
      <c r="PGQ115" s="266"/>
      <c r="PGR115" s="261"/>
      <c r="PGS115" s="265"/>
      <c r="PGT115" s="266"/>
      <c r="PGU115" s="200"/>
      <c r="PGV115" s="266"/>
      <c r="PGW115" s="261"/>
      <c r="PGX115" s="265"/>
      <c r="PGY115" s="266"/>
      <c r="PGZ115" s="200"/>
      <c r="PHA115" s="266"/>
      <c r="PHB115" s="261"/>
      <c r="PHC115" s="265"/>
      <c r="PHD115" s="266"/>
      <c r="PHE115" s="200"/>
      <c r="PHF115" s="266"/>
      <c r="PHG115" s="261"/>
      <c r="PHH115" s="265"/>
      <c r="PHI115" s="266"/>
      <c r="PHJ115" s="200"/>
      <c r="PHK115" s="266"/>
      <c r="PHL115" s="261"/>
      <c r="PHM115" s="265"/>
      <c r="PHN115" s="266"/>
      <c r="PHO115" s="200"/>
      <c r="PHP115" s="266"/>
      <c r="PHQ115" s="261"/>
      <c r="PHR115" s="265"/>
      <c r="PHS115" s="266"/>
      <c r="PHT115" s="200"/>
      <c r="PHU115" s="266"/>
      <c r="PHV115" s="261"/>
      <c r="PHW115" s="265"/>
      <c r="PHX115" s="266"/>
      <c r="PHY115" s="200"/>
      <c r="PHZ115" s="266"/>
      <c r="PIA115" s="261"/>
      <c r="PIB115" s="265"/>
      <c r="PIC115" s="266"/>
      <c r="PID115" s="200"/>
      <c r="PIE115" s="266"/>
      <c r="PIF115" s="261"/>
      <c r="PIG115" s="265"/>
      <c r="PIH115" s="266"/>
      <c r="PII115" s="200"/>
      <c r="PIJ115" s="266"/>
      <c r="PIK115" s="261"/>
      <c r="PIL115" s="265"/>
      <c r="PIM115" s="266"/>
      <c r="PIN115" s="200"/>
      <c r="PIO115" s="266"/>
      <c r="PIP115" s="261"/>
      <c r="PIQ115" s="265"/>
      <c r="PIR115" s="266"/>
      <c r="PIS115" s="200"/>
      <c r="PIT115" s="266"/>
      <c r="PIU115" s="261"/>
      <c r="PIV115" s="265"/>
      <c r="PIW115" s="266"/>
      <c r="PIX115" s="200"/>
      <c r="PIY115" s="266"/>
      <c r="PIZ115" s="261"/>
      <c r="PJA115" s="265"/>
      <c r="PJB115" s="266"/>
      <c r="PJC115" s="200"/>
      <c r="PJD115" s="266"/>
      <c r="PJE115" s="261"/>
      <c r="PJF115" s="265"/>
      <c r="PJG115" s="266"/>
      <c r="PJH115" s="200"/>
      <c r="PJI115" s="266"/>
      <c r="PJJ115" s="261"/>
      <c r="PJK115" s="265"/>
      <c r="PJL115" s="266"/>
      <c r="PJM115" s="200"/>
      <c r="PJN115" s="266"/>
      <c r="PJO115" s="261"/>
      <c r="PJP115" s="265"/>
      <c r="PJQ115" s="266"/>
      <c r="PJR115" s="200"/>
      <c r="PJS115" s="266"/>
      <c r="PJT115" s="261"/>
      <c r="PJU115" s="265"/>
      <c r="PJV115" s="266"/>
      <c r="PJW115" s="200"/>
      <c r="PJX115" s="266"/>
      <c r="PJY115" s="261"/>
      <c r="PJZ115" s="265"/>
      <c r="PKA115" s="266"/>
      <c r="PKB115" s="200"/>
      <c r="PKC115" s="266"/>
      <c r="PKD115" s="261"/>
      <c r="PKE115" s="265"/>
      <c r="PKF115" s="266"/>
      <c r="PKG115" s="200"/>
      <c r="PKH115" s="266"/>
      <c r="PKI115" s="261"/>
      <c r="PKJ115" s="265"/>
      <c r="PKK115" s="266"/>
      <c r="PKL115" s="200"/>
      <c r="PKM115" s="266"/>
      <c r="PKN115" s="261"/>
      <c r="PKO115" s="265"/>
      <c r="PKP115" s="266"/>
      <c r="PKQ115" s="200"/>
      <c r="PKR115" s="266"/>
      <c r="PKS115" s="261"/>
      <c r="PKT115" s="265"/>
      <c r="PKU115" s="266"/>
      <c r="PKV115" s="200"/>
      <c r="PKW115" s="266"/>
      <c r="PKX115" s="261"/>
      <c r="PKY115" s="265"/>
      <c r="PKZ115" s="266"/>
      <c r="PLA115" s="200"/>
      <c r="PLB115" s="266"/>
      <c r="PLC115" s="261"/>
      <c r="PLD115" s="265"/>
      <c r="PLE115" s="266"/>
      <c r="PLF115" s="200"/>
      <c r="PLG115" s="266"/>
      <c r="PLH115" s="261"/>
      <c r="PLI115" s="265"/>
      <c r="PLJ115" s="266"/>
      <c r="PLK115" s="200"/>
      <c r="PLL115" s="266"/>
      <c r="PLM115" s="261"/>
      <c r="PLN115" s="265"/>
      <c r="PLO115" s="266"/>
      <c r="PLP115" s="200"/>
      <c r="PLQ115" s="266"/>
      <c r="PLR115" s="261"/>
      <c r="PLS115" s="265"/>
      <c r="PLT115" s="266"/>
      <c r="PLU115" s="200"/>
      <c r="PLV115" s="266"/>
      <c r="PLW115" s="261"/>
      <c r="PLX115" s="265"/>
      <c r="PLY115" s="266"/>
      <c r="PLZ115" s="200"/>
      <c r="PMA115" s="266"/>
      <c r="PMB115" s="261"/>
      <c r="PMC115" s="265"/>
      <c r="PMD115" s="266"/>
      <c r="PME115" s="200"/>
      <c r="PMF115" s="266"/>
      <c r="PMG115" s="261"/>
      <c r="PMH115" s="265"/>
      <c r="PMI115" s="266"/>
      <c r="PMJ115" s="200"/>
      <c r="PMK115" s="266"/>
      <c r="PML115" s="261"/>
      <c r="PMM115" s="265"/>
      <c r="PMN115" s="266"/>
      <c r="PMO115" s="200"/>
      <c r="PMP115" s="266"/>
      <c r="PMQ115" s="261"/>
      <c r="PMR115" s="265"/>
      <c r="PMS115" s="266"/>
      <c r="PMT115" s="200"/>
      <c r="PMU115" s="266"/>
      <c r="PMV115" s="261"/>
      <c r="PMW115" s="265"/>
      <c r="PMX115" s="266"/>
      <c r="PMY115" s="200"/>
      <c r="PMZ115" s="266"/>
      <c r="PNA115" s="261"/>
      <c r="PNB115" s="265"/>
      <c r="PNC115" s="266"/>
      <c r="PND115" s="200"/>
      <c r="PNE115" s="266"/>
      <c r="PNF115" s="261"/>
      <c r="PNG115" s="265"/>
      <c r="PNH115" s="266"/>
      <c r="PNI115" s="200"/>
      <c r="PNJ115" s="266"/>
      <c r="PNK115" s="261"/>
      <c r="PNL115" s="265"/>
      <c r="PNM115" s="266"/>
      <c r="PNN115" s="200"/>
      <c r="PNO115" s="266"/>
      <c r="PNP115" s="261"/>
      <c r="PNQ115" s="265"/>
      <c r="PNR115" s="266"/>
      <c r="PNS115" s="200"/>
      <c r="PNT115" s="266"/>
      <c r="PNU115" s="261"/>
      <c r="PNV115" s="265"/>
      <c r="PNW115" s="266"/>
      <c r="PNX115" s="200"/>
      <c r="PNY115" s="266"/>
      <c r="PNZ115" s="261"/>
      <c r="POA115" s="265"/>
      <c r="POB115" s="266"/>
      <c r="POC115" s="200"/>
      <c r="POD115" s="266"/>
      <c r="POE115" s="261"/>
      <c r="POF115" s="265"/>
      <c r="POG115" s="266"/>
      <c r="POH115" s="200"/>
      <c r="POI115" s="266"/>
      <c r="POJ115" s="261"/>
      <c r="POK115" s="265"/>
      <c r="POL115" s="266"/>
      <c r="POM115" s="200"/>
      <c r="PON115" s="266"/>
      <c r="POO115" s="261"/>
      <c r="POP115" s="265"/>
      <c r="POQ115" s="266"/>
      <c r="POR115" s="200"/>
      <c r="POS115" s="266"/>
      <c r="POT115" s="261"/>
      <c r="POU115" s="265"/>
      <c r="POV115" s="266"/>
      <c r="POW115" s="200"/>
      <c r="POX115" s="266"/>
      <c r="POY115" s="261"/>
      <c r="POZ115" s="265"/>
      <c r="PPA115" s="266"/>
      <c r="PPB115" s="200"/>
      <c r="PPC115" s="266"/>
      <c r="PPD115" s="261"/>
      <c r="PPE115" s="265"/>
      <c r="PPF115" s="266"/>
      <c r="PPG115" s="200"/>
      <c r="PPH115" s="266"/>
      <c r="PPI115" s="261"/>
      <c r="PPJ115" s="265"/>
      <c r="PPK115" s="266"/>
      <c r="PPL115" s="200"/>
      <c r="PPM115" s="266"/>
      <c r="PPN115" s="261"/>
      <c r="PPO115" s="265"/>
      <c r="PPP115" s="266"/>
      <c r="PPQ115" s="200"/>
      <c r="PPR115" s="266"/>
      <c r="PPS115" s="261"/>
      <c r="PPT115" s="265"/>
      <c r="PPU115" s="266"/>
      <c r="PPV115" s="200"/>
      <c r="PPW115" s="266"/>
      <c r="PPX115" s="261"/>
      <c r="PPY115" s="265"/>
      <c r="PPZ115" s="266"/>
      <c r="PQA115" s="200"/>
      <c r="PQB115" s="266"/>
      <c r="PQC115" s="261"/>
      <c r="PQD115" s="265"/>
      <c r="PQE115" s="266"/>
      <c r="PQF115" s="200"/>
      <c r="PQG115" s="266"/>
      <c r="PQH115" s="261"/>
      <c r="PQI115" s="265"/>
      <c r="PQJ115" s="266"/>
      <c r="PQK115" s="200"/>
      <c r="PQL115" s="266"/>
      <c r="PQM115" s="261"/>
      <c r="PQN115" s="265"/>
      <c r="PQO115" s="266"/>
      <c r="PQP115" s="200"/>
      <c r="PQQ115" s="266"/>
      <c r="PQR115" s="261"/>
      <c r="PQS115" s="265"/>
      <c r="PQT115" s="266"/>
      <c r="PQU115" s="200"/>
      <c r="PQV115" s="266"/>
      <c r="PQW115" s="261"/>
      <c r="PQX115" s="265"/>
      <c r="PQY115" s="266"/>
      <c r="PQZ115" s="200"/>
      <c r="PRA115" s="266"/>
      <c r="PRB115" s="261"/>
      <c r="PRC115" s="265"/>
      <c r="PRD115" s="266"/>
      <c r="PRE115" s="200"/>
      <c r="PRF115" s="266"/>
      <c r="PRG115" s="261"/>
      <c r="PRH115" s="265"/>
      <c r="PRI115" s="266"/>
      <c r="PRJ115" s="200"/>
      <c r="PRK115" s="266"/>
      <c r="PRL115" s="261"/>
      <c r="PRM115" s="265"/>
      <c r="PRN115" s="266"/>
      <c r="PRO115" s="200"/>
      <c r="PRP115" s="266"/>
      <c r="PRQ115" s="261"/>
      <c r="PRR115" s="265"/>
      <c r="PRS115" s="266"/>
      <c r="PRT115" s="200"/>
      <c r="PRU115" s="266"/>
      <c r="PRV115" s="261"/>
      <c r="PRW115" s="265"/>
      <c r="PRX115" s="266"/>
      <c r="PRY115" s="200"/>
      <c r="PRZ115" s="266"/>
      <c r="PSA115" s="261"/>
      <c r="PSB115" s="265"/>
      <c r="PSC115" s="266"/>
      <c r="PSD115" s="200"/>
      <c r="PSE115" s="266"/>
      <c r="PSF115" s="261"/>
      <c r="PSG115" s="265"/>
      <c r="PSH115" s="266"/>
      <c r="PSI115" s="200"/>
      <c r="PSJ115" s="266"/>
      <c r="PSK115" s="261"/>
      <c r="PSL115" s="265"/>
      <c r="PSM115" s="266"/>
      <c r="PSN115" s="200"/>
      <c r="PSO115" s="266"/>
      <c r="PSP115" s="261"/>
      <c r="PSQ115" s="265"/>
      <c r="PSR115" s="266"/>
      <c r="PSS115" s="200"/>
      <c r="PST115" s="266"/>
      <c r="PSU115" s="261"/>
      <c r="PSV115" s="265"/>
      <c r="PSW115" s="266"/>
      <c r="PSX115" s="200"/>
      <c r="PSY115" s="266"/>
      <c r="PSZ115" s="261"/>
      <c r="PTA115" s="265"/>
      <c r="PTB115" s="266"/>
      <c r="PTC115" s="200"/>
      <c r="PTD115" s="266"/>
      <c r="PTE115" s="261"/>
      <c r="PTF115" s="265"/>
      <c r="PTG115" s="266"/>
      <c r="PTH115" s="200"/>
      <c r="PTI115" s="266"/>
      <c r="PTJ115" s="261"/>
      <c r="PTK115" s="265"/>
      <c r="PTL115" s="266"/>
      <c r="PTM115" s="200"/>
      <c r="PTN115" s="266"/>
      <c r="PTO115" s="261"/>
      <c r="PTP115" s="265"/>
      <c r="PTQ115" s="266"/>
      <c r="PTR115" s="200"/>
      <c r="PTS115" s="266"/>
      <c r="PTT115" s="261"/>
      <c r="PTU115" s="265"/>
      <c r="PTV115" s="266"/>
      <c r="PTW115" s="200"/>
      <c r="PTX115" s="266"/>
      <c r="PTY115" s="261"/>
      <c r="PTZ115" s="265"/>
      <c r="PUA115" s="266"/>
      <c r="PUB115" s="200"/>
      <c r="PUC115" s="266"/>
      <c r="PUD115" s="261"/>
      <c r="PUE115" s="265"/>
      <c r="PUF115" s="266"/>
      <c r="PUG115" s="200"/>
      <c r="PUH115" s="266"/>
      <c r="PUI115" s="261"/>
      <c r="PUJ115" s="265"/>
      <c r="PUK115" s="266"/>
      <c r="PUL115" s="200"/>
      <c r="PUM115" s="266"/>
      <c r="PUN115" s="261"/>
      <c r="PUO115" s="265"/>
      <c r="PUP115" s="266"/>
      <c r="PUQ115" s="200"/>
      <c r="PUR115" s="266"/>
      <c r="PUS115" s="261"/>
      <c r="PUT115" s="265"/>
      <c r="PUU115" s="266"/>
      <c r="PUV115" s="200"/>
      <c r="PUW115" s="266"/>
      <c r="PUX115" s="261"/>
      <c r="PUY115" s="265"/>
      <c r="PUZ115" s="266"/>
      <c r="PVA115" s="200"/>
      <c r="PVB115" s="266"/>
      <c r="PVC115" s="261"/>
      <c r="PVD115" s="265"/>
      <c r="PVE115" s="266"/>
      <c r="PVF115" s="200"/>
      <c r="PVG115" s="266"/>
      <c r="PVH115" s="261"/>
      <c r="PVI115" s="265"/>
      <c r="PVJ115" s="266"/>
      <c r="PVK115" s="200"/>
      <c r="PVL115" s="266"/>
      <c r="PVM115" s="261"/>
      <c r="PVN115" s="265"/>
      <c r="PVO115" s="266"/>
      <c r="PVP115" s="200"/>
      <c r="PVQ115" s="266"/>
      <c r="PVR115" s="261"/>
      <c r="PVS115" s="265"/>
      <c r="PVT115" s="266"/>
      <c r="PVU115" s="200"/>
      <c r="PVV115" s="266"/>
      <c r="PVW115" s="261"/>
      <c r="PVX115" s="265"/>
      <c r="PVY115" s="266"/>
      <c r="PVZ115" s="200"/>
      <c r="PWA115" s="266"/>
      <c r="PWB115" s="261"/>
      <c r="PWC115" s="265"/>
      <c r="PWD115" s="266"/>
      <c r="PWE115" s="200"/>
      <c r="PWF115" s="266"/>
      <c r="PWG115" s="261"/>
      <c r="PWH115" s="265"/>
      <c r="PWI115" s="266"/>
      <c r="PWJ115" s="200"/>
      <c r="PWK115" s="266"/>
      <c r="PWL115" s="261"/>
      <c r="PWM115" s="265"/>
      <c r="PWN115" s="266"/>
      <c r="PWO115" s="200"/>
      <c r="PWP115" s="266"/>
      <c r="PWQ115" s="261"/>
      <c r="PWR115" s="265"/>
      <c r="PWS115" s="266"/>
      <c r="PWT115" s="200"/>
      <c r="PWU115" s="266"/>
      <c r="PWV115" s="261"/>
      <c r="PWW115" s="265"/>
      <c r="PWX115" s="266"/>
      <c r="PWY115" s="200"/>
      <c r="PWZ115" s="266"/>
      <c r="PXA115" s="261"/>
      <c r="PXB115" s="265"/>
      <c r="PXC115" s="266"/>
      <c r="PXD115" s="200"/>
      <c r="PXE115" s="266"/>
      <c r="PXF115" s="261"/>
      <c r="PXG115" s="265"/>
      <c r="PXH115" s="266"/>
      <c r="PXI115" s="200"/>
      <c r="PXJ115" s="266"/>
      <c r="PXK115" s="261"/>
      <c r="PXL115" s="265"/>
      <c r="PXM115" s="266"/>
      <c r="PXN115" s="200"/>
      <c r="PXO115" s="266"/>
      <c r="PXP115" s="261"/>
      <c r="PXQ115" s="265"/>
      <c r="PXR115" s="266"/>
      <c r="PXS115" s="200"/>
      <c r="PXT115" s="266"/>
      <c r="PXU115" s="261"/>
      <c r="PXV115" s="265"/>
      <c r="PXW115" s="266"/>
      <c r="PXX115" s="200"/>
      <c r="PXY115" s="266"/>
      <c r="PXZ115" s="261"/>
      <c r="PYA115" s="265"/>
      <c r="PYB115" s="266"/>
      <c r="PYC115" s="200"/>
      <c r="PYD115" s="266"/>
      <c r="PYE115" s="261"/>
      <c r="PYF115" s="265"/>
      <c r="PYG115" s="266"/>
      <c r="PYH115" s="200"/>
      <c r="PYI115" s="266"/>
      <c r="PYJ115" s="261"/>
      <c r="PYK115" s="265"/>
      <c r="PYL115" s="266"/>
      <c r="PYM115" s="200"/>
      <c r="PYN115" s="266"/>
      <c r="PYO115" s="261"/>
      <c r="PYP115" s="265"/>
      <c r="PYQ115" s="266"/>
      <c r="PYR115" s="200"/>
      <c r="PYS115" s="266"/>
      <c r="PYT115" s="261"/>
      <c r="PYU115" s="265"/>
      <c r="PYV115" s="266"/>
      <c r="PYW115" s="200"/>
      <c r="PYX115" s="266"/>
      <c r="PYY115" s="261"/>
      <c r="PYZ115" s="265"/>
      <c r="PZA115" s="266"/>
      <c r="PZB115" s="200"/>
      <c r="PZC115" s="266"/>
      <c r="PZD115" s="261"/>
      <c r="PZE115" s="265"/>
      <c r="PZF115" s="266"/>
      <c r="PZG115" s="200"/>
      <c r="PZH115" s="266"/>
      <c r="PZI115" s="261"/>
      <c r="PZJ115" s="265"/>
      <c r="PZK115" s="266"/>
      <c r="PZL115" s="200"/>
      <c r="PZM115" s="266"/>
      <c r="PZN115" s="261"/>
      <c r="PZO115" s="265"/>
      <c r="PZP115" s="266"/>
      <c r="PZQ115" s="200"/>
      <c r="PZR115" s="266"/>
      <c r="PZS115" s="261"/>
      <c r="PZT115" s="265"/>
      <c r="PZU115" s="266"/>
      <c r="PZV115" s="200"/>
      <c r="PZW115" s="266"/>
      <c r="PZX115" s="261"/>
      <c r="PZY115" s="265"/>
      <c r="PZZ115" s="266"/>
      <c r="QAA115" s="200"/>
      <c r="QAB115" s="266"/>
      <c r="QAC115" s="261"/>
      <c r="QAD115" s="265"/>
      <c r="QAE115" s="266"/>
      <c r="QAF115" s="200"/>
      <c r="QAG115" s="266"/>
      <c r="QAH115" s="261"/>
      <c r="QAI115" s="265"/>
      <c r="QAJ115" s="266"/>
      <c r="QAK115" s="200"/>
      <c r="QAL115" s="266"/>
      <c r="QAM115" s="261"/>
      <c r="QAN115" s="265"/>
      <c r="QAO115" s="266"/>
      <c r="QAP115" s="200"/>
      <c r="QAQ115" s="266"/>
      <c r="QAR115" s="261"/>
      <c r="QAS115" s="265"/>
      <c r="QAT115" s="266"/>
      <c r="QAU115" s="200"/>
      <c r="QAV115" s="266"/>
      <c r="QAW115" s="261"/>
      <c r="QAX115" s="265"/>
      <c r="QAY115" s="266"/>
      <c r="QAZ115" s="200"/>
      <c r="QBA115" s="266"/>
      <c r="QBB115" s="261"/>
      <c r="QBC115" s="265"/>
      <c r="QBD115" s="266"/>
      <c r="QBE115" s="200"/>
      <c r="QBF115" s="266"/>
      <c r="QBG115" s="261"/>
      <c r="QBH115" s="265"/>
      <c r="QBI115" s="266"/>
      <c r="QBJ115" s="200"/>
      <c r="QBK115" s="266"/>
      <c r="QBL115" s="261"/>
      <c r="QBM115" s="265"/>
      <c r="QBN115" s="266"/>
      <c r="QBO115" s="200"/>
      <c r="QBP115" s="266"/>
      <c r="QBQ115" s="261"/>
      <c r="QBR115" s="265"/>
      <c r="QBS115" s="266"/>
      <c r="QBT115" s="200"/>
      <c r="QBU115" s="266"/>
      <c r="QBV115" s="261"/>
      <c r="QBW115" s="265"/>
      <c r="QBX115" s="266"/>
      <c r="QBY115" s="200"/>
      <c r="QBZ115" s="266"/>
      <c r="QCA115" s="261"/>
      <c r="QCB115" s="265"/>
      <c r="QCC115" s="266"/>
      <c r="QCD115" s="200"/>
      <c r="QCE115" s="266"/>
      <c r="QCF115" s="261"/>
      <c r="QCG115" s="265"/>
      <c r="QCH115" s="266"/>
      <c r="QCI115" s="200"/>
      <c r="QCJ115" s="266"/>
      <c r="QCK115" s="261"/>
      <c r="QCL115" s="265"/>
      <c r="QCM115" s="266"/>
      <c r="QCN115" s="200"/>
      <c r="QCO115" s="266"/>
      <c r="QCP115" s="261"/>
      <c r="QCQ115" s="265"/>
      <c r="QCR115" s="266"/>
      <c r="QCS115" s="200"/>
      <c r="QCT115" s="266"/>
      <c r="QCU115" s="261"/>
      <c r="QCV115" s="265"/>
      <c r="QCW115" s="266"/>
      <c r="QCX115" s="200"/>
      <c r="QCY115" s="266"/>
      <c r="QCZ115" s="261"/>
      <c r="QDA115" s="265"/>
      <c r="QDB115" s="266"/>
      <c r="QDC115" s="200"/>
      <c r="QDD115" s="266"/>
      <c r="QDE115" s="261"/>
      <c r="QDF115" s="265"/>
      <c r="QDG115" s="266"/>
      <c r="QDH115" s="200"/>
      <c r="QDI115" s="266"/>
      <c r="QDJ115" s="261"/>
      <c r="QDK115" s="265"/>
      <c r="QDL115" s="266"/>
      <c r="QDM115" s="200"/>
      <c r="QDN115" s="266"/>
      <c r="QDO115" s="261"/>
      <c r="QDP115" s="265"/>
      <c r="QDQ115" s="266"/>
      <c r="QDR115" s="200"/>
      <c r="QDS115" s="266"/>
      <c r="QDT115" s="261"/>
      <c r="QDU115" s="265"/>
      <c r="QDV115" s="266"/>
      <c r="QDW115" s="200"/>
      <c r="QDX115" s="266"/>
      <c r="QDY115" s="261"/>
      <c r="QDZ115" s="265"/>
      <c r="QEA115" s="266"/>
      <c r="QEB115" s="200"/>
      <c r="QEC115" s="266"/>
      <c r="QED115" s="261"/>
      <c r="QEE115" s="265"/>
      <c r="QEF115" s="266"/>
      <c r="QEG115" s="200"/>
      <c r="QEH115" s="266"/>
      <c r="QEI115" s="261"/>
      <c r="QEJ115" s="265"/>
      <c r="QEK115" s="266"/>
      <c r="QEL115" s="200"/>
      <c r="QEM115" s="266"/>
      <c r="QEN115" s="261"/>
      <c r="QEO115" s="265"/>
      <c r="QEP115" s="266"/>
      <c r="QEQ115" s="200"/>
      <c r="QER115" s="266"/>
      <c r="QES115" s="261"/>
      <c r="QET115" s="265"/>
      <c r="QEU115" s="266"/>
      <c r="QEV115" s="200"/>
      <c r="QEW115" s="266"/>
      <c r="QEX115" s="261"/>
      <c r="QEY115" s="265"/>
      <c r="QEZ115" s="266"/>
      <c r="QFA115" s="200"/>
      <c r="QFB115" s="266"/>
      <c r="QFC115" s="261"/>
      <c r="QFD115" s="265"/>
      <c r="QFE115" s="266"/>
      <c r="QFF115" s="200"/>
      <c r="QFG115" s="266"/>
      <c r="QFH115" s="261"/>
      <c r="QFI115" s="265"/>
      <c r="QFJ115" s="266"/>
      <c r="QFK115" s="200"/>
      <c r="QFL115" s="266"/>
      <c r="QFM115" s="261"/>
      <c r="QFN115" s="265"/>
      <c r="QFO115" s="266"/>
      <c r="QFP115" s="200"/>
      <c r="QFQ115" s="266"/>
      <c r="QFR115" s="261"/>
      <c r="QFS115" s="265"/>
      <c r="QFT115" s="266"/>
      <c r="QFU115" s="200"/>
      <c r="QFV115" s="266"/>
      <c r="QFW115" s="261"/>
      <c r="QFX115" s="265"/>
      <c r="QFY115" s="266"/>
      <c r="QFZ115" s="200"/>
      <c r="QGA115" s="266"/>
      <c r="QGB115" s="261"/>
      <c r="QGC115" s="265"/>
      <c r="QGD115" s="266"/>
      <c r="QGE115" s="200"/>
      <c r="QGF115" s="266"/>
      <c r="QGG115" s="261"/>
      <c r="QGH115" s="265"/>
      <c r="QGI115" s="266"/>
      <c r="QGJ115" s="200"/>
      <c r="QGK115" s="266"/>
      <c r="QGL115" s="261"/>
      <c r="QGM115" s="265"/>
      <c r="QGN115" s="266"/>
      <c r="QGO115" s="200"/>
      <c r="QGP115" s="266"/>
      <c r="QGQ115" s="261"/>
      <c r="QGR115" s="265"/>
      <c r="QGS115" s="266"/>
      <c r="QGT115" s="200"/>
      <c r="QGU115" s="266"/>
      <c r="QGV115" s="261"/>
      <c r="QGW115" s="265"/>
      <c r="QGX115" s="266"/>
      <c r="QGY115" s="200"/>
      <c r="QGZ115" s="266"/>
      <c r="QHA115" s="261"/>
      <c r="QHB115" s="265"/>
      <c r="QHC115" s="266"/>
      <c r="QHD115" s="200"/>
      <c r="QHE115" s="266"/>
      <c r="QHF115" s="261"/>
      <c r="QHG115" s="265"/>
      <c r="QHH115" s="266"/>
      <c r="QHI115" s="200"/>
      <c r="QHJ115" s="266"/>
      <c r="QHK115" s="261"/>
      <c r="QHL115" s="265"/>
      <c r="QHM115" s="266"/>
      <c r="QHN115" s="200"/>
      <c r="QHO115" s="266"/>
      <c r="QHP115" s="261"/>
      <c r="QHQ115" s="265"/>
      <c r="QHR115" s="266"/>
      <c r="QHS115" s="200"/>
      <c r="QHT115" s="266"/>
      <c r="QHU115" s="261"/>
      <c r="QHV115" s="265"/>
      <c r="QHW115" s="266"/>
      <c r="QHX115" s="200"/>
      <c r="QHY115" s="266"/>
      <c r="QHZ115" s="261"/>
      <c r="QIA115" s="265"/>
      <c r="QIB115" s="266"/>
      <c r="QIC115" s="200"/>
      <c r="QID115" s="266"/>
      <c r="QIE115" s="261"/>
      <c r="QIF115" s="265"/>
      <c r="QIG115" s="266"/>
      <c r="QIH115" s="200"/>
      <c r="QII115" s="266"/>
      <c r="QIJ115" s="261"/>
      <c r="QIK115" s="265"/>
      <c r="QIL115" s="266"/>
      <c r="QIM115" s="200"/>
      <c r="QIN115" s="266"/>
      <c r="QIO115" s="261"/>
      <c r="QIP115" s="265"/>
      <c r="QIQ115" s="266"/>
      <c r="QIR115" s="200"/>
      <c r="QIS115" s="266"/>
      <c r="QIT115" s="261"/>
      <c r="QIU115" s="265"/>
      <c r="QIV115" s="266"/>
      <c r="QIW115" s="200"/>
      <c r="QIX115" s="266"/>
      <c r="QIY115" s="261"/>
      <c r="QIZ115" s="265"/>
      <c r="QJA115" s="266"/>
      <c r="QJB115" s="200"/>
      <c r="QJC115" s="266"/>
      <c r="QJD115" s="261"/>
      <c r="QJE115" s="265"/>
      <c r="QJF115" s="266"/>
      <c r="QJG115" s="200"/>
      <c r="QJH115" s="266"/>
      <c r="QJI115" s="261"/>
      <c r="QJJ115" s="265"/>
      <c r="QJK115" s="266"/>
      <c r="QJL115" s="200"/>
      <c r="QJM115" s="266"/>
      <c r="QJN115" s="261"/>
      <c r="QJO115" s="265"/>
      <c r="QJP115" s="266"/>
      <c r="QJQ115" s="200"/>
      <c r="QJR115" s="266"/>
      <c r="QJS115" s="261"/>
      <c r="QJT115" s="265"/>
      <c r="QJU115" s="266"/>
      <c r="QJV115" s="200"/>
      <c r="QJW115" s="266"/>
      <c r="QJX115" s="261"/>
      <c r="QJY115" s="265"/>
      <c r="QJZ115" s="266"/>
      <c r="QKA115" s="200"/>
      <c r="QKB115" s="266"/>
      <c r="QKC115" s="261"/>
      <c r="QKD115" s="265"/>
      <c r="QKE115" s="266"/>
      <c r="QKF115" s="200"/>
      <c r="QKG115" s="266"/>
      <c r="QKH115" s="261"/>
      <c r="QKI115" s="265"/>
      <c r="QKJ115" s="266"/>
      <c r="QKK115" s="200"/>
      <c r="QKL115" s="266"/>
      <c r="QKM115" s="261"/>
      <c r="QKN115" s="265"/>
      <c r="QKO115" s="266"/>
      <c r="QKP115" s="200"/>
      <c r="QKQ115" s="266"/>
      <c r="QKR115" s="261"/>
      <c r="QKS115" s="265"/>
      <c r="QKT115" s="266"/>
      <c r="QKU115" s="200"/>
      <c r="QKV115" s="266"/>
      <c r="QKW115" s="261"/>
      <c r="QKX115" s="265"/>
      <c r="QKY115" s="266"/>
      <c r="QKZ115" s="200"/>
      <c r="QLA115" s="266"/>
      <c r="QLB115" s="261"/>
      <c r="QLC115" s="265"/>
      <c r="QLD115" s="266"/>
      <c r="QLE115" s="200"/>
      <c r="QLF115" s="266"/>
      <c r="QLG115" s="261"/>
      <c r="QLH115" s="265"/>
      <c r="QLI115" s="266"/>
      <c r="QLJ115" s="200"/>
      <c r="QLK115" s="266"/>
      <c r="QLL115" s="261"/>
      <c r="QLM115" s="265"/>
      <c r="QLN115" s="266"/>
      <c r="QLO115" s="200"/>
      <c r="QLP115" s="266"/>
      <c r="QLQ115" s="261"/>
      <c r="QLR115" s="265"/>
      <c r="QLS115" s="266"/>
      <c r="QLT115" s="200"/>
      <c r="QLU115" s="266"/>
      <c r="QLV115" s="261"/>
      <c r="QLW115" s="265"/>
      <c r="QLX115" s="266"/>
      <c r="QLY115" s="200"/>
      <c r="QLZ115" s="266"/>
      <c r="QMA115" s="261"/>
      <c r="QMB115" s="265"/>
      <c r="QMC115" s="266"/>
      <c r="QMD115" s="200"/>
      <c r="QME115" s="266"/>
      <c r="QMF115" s="261"/>
      <c r="QMG115" s="265"/>
      <c r="QMH115" s="266"/>
      <c r="QMI115" s="200"/>
      <c r="QMJ115" s="266"/>
      <c r="QMK115" s="261"/>
      <c r="QML115" s="265"/>
      <c r="QMM115" s="266"/>
      <c r="QMN115" s="200"/>
      <c r="QMO115" s="266"/>
      <c r="QMP115" s="261"/>
      <c r="QMQ115" s="265"/>
      <c r="QMR115" s="266"/>
      <c r="QMS115" s="200"/>
      <c r="QMT115" s="266"/>
      <c r="QMU115" s="261"/>
      <c r="QMV115" s="265"/>
      <c r="QMW115" s="266"/>
      <c r="QMX115" s="200"/>
      <c r="QMY115" s="266"/>
      <c r="QMZ115" s="261"/>
      <c r="QNA115" s="265"/>
      <c r="QNB115" s="266"/>
      <c r="QNC115" s="200"/>
      <c r="QND115" s="266"/>
      <c r="QNE115" s="261"/>
      <c r="QNF115" s="265"/>
      <c r="QNG115" s="266"/>
      <c r="QNH115" s="200"/>
      <c r="QNI115" s="266"/>
      <c r="QNJ115" s="261"/>
      <c r="QNK115" s="265"/>
      <c r="QNL115" s="266"/>
      <c r="QNM115" s="200"/>
      <c r="QNN115" s="266"/>
      <c r="QNO115" s="261"/>
      <c r="QNP115" s="265"/>
      <c r="QNQ115" s="266"/>
      <c r="QNR115" s="200"/>
      <c r="QNS115" s="266"/>
      <c r="QNT115" s="261"/>
      <c r="QNU115" s="265"/>
      <c r="QNV115" s="266"/>
      <c r="QNW115" s="200"/>
      <c r="QNX115" s="266"/>
      <c r="QNY115" s="261"/>
      <c r="QNZ115" s="265"/>
      <c r="QOA115" s="266"/>
      <c r="QOB115" s="200"/>
      <c r="QOC115" s="266"/>
      <c r="QOD115" s="261"/>
      <c r="QOE115" s="265"/>
      <c r="QOF115" s="266"/>
      <c r="QOG115" s="200"/>
      <c r="QOH115" s="266"/>
      <c r="QOI115" s="261"/>
      <c r="QOJ115" s="265"/>
      <c r="QOK115" s="266"/>
      <c r="QOL115" s="200"/>
      <c r="QOM115" s="266"/>
      <c r="QON115" s="261"/>
      <c r="QOO115" s="265"/>
      <c r="QOP115" s="266"/>
      <c r="QOQ115" s="200"/>
      <c r="QOR115" s="266"/>
      <c r="QOS115" s="261"/>
      <c r="QOT115" s="265"/>
      <c r="QOU115" s="266"/>
      <c r="QOV115" s="200"/>
      <c r="QOW115" s="266"/>
      <c r="QOX115" s="261"/>
      <c r="QOY115" s="265"/>
      <c r="QOZ115" s="266"/>
      <c r="QPA115" s="200"/>
      <c r="QPB115" s="266"/>
      <c r="QPC115" s="261"/>
      <c r="QPD115" s="265"/>
      <c r="QPE115" s="266"/>
      <c r="QPF115" s="200"/>
      <c r="QPG115" s="266"/>
      <c r="QPH115" s="261"/>
      <c r="QPI115" s="265"/>
      <c r="QPJ115" s="266"/>
      <c r="QPK115" s="200"/>
      <c r="QPL115" s="266"/>
      <c r="QPM115" s="261"/>
      <c r="QPN115" s="265"/>
      <c r="QPO115" s="266"/>
      <c r="QPP115" s="200"/>
      <c r="QPQ115" s="266"/>
      <c r="QPR115" s="261"/>
      <c r="QPS115" s="265"/>
      <c r="QPT115" s="266"/>
      <c r="QPU115" s="200"/>
      <c r="QPV115" s="266"/>
      <c r="QPW115" s="261"/>
      <c r="QPX115" s="265"/>
      <c r="QPY115" s="266"/>
      <c r="QPZ115" s="200"/>
      <c r="QQA115" s="266"/>
      <c r="QQB115" s="261"/>
      <c r="QQC115" s="265"/>
      <c r="QQD115" s="266"/>
      <c r="QQE115" s="200"/>
      <c r="QQF115" s="266"/>
      <c r="QQG115" s="261"/>
      <c r="QQH115" s="265"/>
      <c r="QQI115" s="266"/>
      <c r="QQJ115" s="200"/>
      <c r="QQK115" s="266"/>
      <c r="QQL115" s="261"/>
      <c r="QQM115" s="265"/>
      <c r="QQN115" s="266"/>
      <c r="QQO115" s="200"/>
      <c r="QQP115" s="266"/>
      <c r="QQQ115" s="261"/>
      <c r="QQR115" s="265"/>
      <c r="QQS115" s="266"/>
      <c r="QQT115" s="200"/>
      <c r="QQU115" s="266"/>
      <c r="QQV115" s="261"/>
      <c r="QQW115" s="265"/>
      <c r="QQX115" s="266"/>
      <c r="QQY115" s="200"/>
      <c r="QQZ115" s="266"/>
      <c r="QRA115" s="261"/>
      <c r="QRB115" s="265"/>
      <c r="QRC115" s="266"/>
      <c r="QRD115" s="200"/>
      <c r="QRE115" s="266"/>
      <c r="QRF115" s="261"/>
      <c r="QRG115" s="265"/>
      <c r="QRH115" s="266"/>
      <c r="QRI115" s="200"/>
      <c r="QRJ115" s="266"/>
      <c r="QRK115" s="261"/>
      <c r="QRL115" s="265"/>
      <c r="QRM115" s="266"/>
      <c r="QRN115" s="200"/>
      <c r="QRO115" s="266"/>
      <c r="QRP115" s="261"/>
      <c r="QRQ115" s="265"/>
      <c r="QRR115" s="266"/>
      <c r="QRS115" s="200"/>
      <c r="QRT115" s="266"/>
      <c r="QRU115" s="261"/>
      <c r="QRV115" s="265"/>
      <c r="QRW115" s="266"/>
      <c r="QRX115" s="200"/>
      <c r="QRY115" s="266"/>
      <c r="QRZ115" s="261"/>
      <c r="QSA115" s="265"/>
      <c r="QSB115" s="266"/>
      <c r="QSC115" s="200"/>
      <c r="QSD115" s="266"/>
      <c r="QSE115" s="261"/>
      <c r="QSF115" s="265"/>
      <c r="QSG115" s="266"/>
      <c r="QSH115" s="200"/>
      <c r="QSI115" s="266"/>
      <c r="QSJ115" s="261"/>
      <c r="QSK115" s="265"/>
      <c r="QSL115" s="266"/>
      <c r="QSM115" s="200"/>
      <c r="QSN115" s="266"/>
      <c r="QSO115" s="261"/>
      <c r="QSP115" s="265"/>
      <c r="QSQ115" s="266"/>
      <c r="QSR115" s="200"/>
      <c r="QSS115" s="266"/>
      <c r="QST115" s="261"/>
      <c r="QSU115" s="265"/>
      <c r="QSV115" s="266"/>
      <c r="QSW115" s="200"/>
      <c r="QSX115" s="266"/>
      <c r="QSY115" s="261"/>
      <c r="QSZ115" s="265"/>
      <c r="QTA115" s="266"/>
      <c r="QTB115" s="200"/>
      <c r="QTC115" s="266"/>
      <c r="QTD115" s="261"/>
      <c r="QTE115" s="265"/>
      <c r="QTF115" s="266"/>
      <c r="QTG115" s="200"/>
      <c r="QTH115" s="266"/>
      <c r="QTI115" s="261"/>
      <c r="QTJ115" s="265"/>
      <c r="QTK115" s="266"/>
      <c r="QTL115" s="200"/>
      <c r="QTM115" s="266"/>
      <c r="QTN115" s="261"/>
      <c r="QTO115" s="265"/>
      <c r="QTP115" s="266"/>
      <c r="QTQ115" s="200"/>
      <c r="QTR115" s="266"/>
      <c r="QTS115" s="261"/>
      <c r="QTT115" s="265"/>
      <c r="QTU115" s="266"/>
      <c r="QTV115" s="200"/>
      <c r="QTW115" s="266"/>
      <c r="QTX115" s="261"/>
      <c r="QTY115" s="265"/>
      <c r="QTZ115" s="266"/>
      <c r="QUA115" s="200"/>
      <c r="QUB115" s="266"/>
      <c r="QUC115" s="261"/>
      <c r="QUD115" s="265"/>
      <c r="QUE115" s="266"/>
      <c r="QUF115" s="200"/>
      <c r="QUG115" s="266"/>
      <c r="QUH115" s="261"/>
      <c r="QUI115" s="265"/>
      <c r="QUJ115" s="266"/>
      <c r="QUK115" s="200"/>
      <c r="QUL115" s="266"/>
      <c r="QUM115" s="261"/>
      <c r="QUN115" s="265"/>
      <c r="QUO115" s="266"/>
      <c r="QUP115" s="200"/>
      <c r="QUQ115" s="266"/>
      <c r="QUR115" s="261"/>
      <c r="QUS115" s="265"/>
      <c r="QUT115" s="266"/>
      <c r="QUU115" s="200"/>
      <c r="QUV115" s="266"/>
      <c r="QUW115" s="261"/>
      <c r="QUX115" s="265"/>
      <c r="QUY115" s="266"/>
      <c r="QUZ115" s="200"/>
      <c r="QVA115" s="266"/>
      <c r="QVB115" s="261"/>
      <c r="QVC115" s="265"/>
      <c r="QVD115" s="266"/>
      <c r="QVE115" s="200"/>
      <c r="QVF115" s="266"/>
      <c r="QVG115" s="261"/>
      <c r="QVH115" s="265"/>
      <c r="QVI115" s="266"/>
      <c r="QVJ115" s="200"/>
      <c r="QVK115" s="266"/>
      <c r="QVL115" s="261"/>
      <c r="QVM115" s="265"/>
      <c r="QVN115" s="266"/>
      <c r="QVO115" s="200"/>
      <c r="QVP115" s="266"/>
      <c r="QVQ115" s="261"/>
      <c r="QVR115" s="265"/>
      <c r="QVS115" s="266"/>
      <c r="QVT115" s="200"/>
      <c r="QVU115" s="266"/>
      <c r="QVV115" s="261"/>
      <c r="QVW115" s="265"/>
      <c r="QVX115" s="266"/>
      <c r="QVY115" s="200"/>
      <c r="QVZ115" s="266"/>
      <c r="QWA115" s="261"/>
      <c r="QWB115" s="265"/>
      <c r="QWC115" s="266"/>
      <c r="QWD115" s="200"/>
      <c r="QWE115" s="266"/>
      <c r="QWF115" s="261"/>
      <c r="QWG115" s="265"/>
      <c r="QWH115" s="266"/>
      <c r="QWI115" s="200"/>
      <c r="QWJ115" s="266"/>
      <c r="QWK115" s="261"/>
      <c r="QWL115" s="265"/>
      <c r="QWM115" s="266"/>
      <c r="QWN115" s="200"/>
      <c r="QWO115" s="266"/>
      <c r="QWP115" s="261"/>
      <c r="QWQ115" s="265"/>
      <c r="QWR115" s="266"/>
      <c r="QWS115" s="200"/>
      <c r="QWT115" s="266"/>
      <c r="QWU115" s="261"/>
      <c r="QWV115" s="265"/>
      <c r="QWW115" s="266"/>
      <c r="QWX115" s="200"/>
      <c r="QWY115" s="266"/>
      <c r="QWZ115" s="261"/>
      <c r="QXA115" s="265"/>
      <c r="QXB115" s="266"/>
      <c r="QXC115" s="200"/>
      <c r="QXD115" s="266"/>
      <c r="QXE115" s="261"/>
      <c r="QXF115" s="265"/>
      <c r="QXG115" s="266"/>
      <c r="QXH115" s="200"/>
      <c r="QXI115" s="266"/>
      <c r="QXJ115" s="261"/>
      <c r="QXK115" s="265"/>
      <c r="QXL115" s="266"/>
      <c r="QXM115" s="200"/>
      <c r="QXN115" s="266"/>
      <c r="QXO115" s="261"/>
      <c r="QXP115" s="265"/>
      <c r="QXQ115" s="266"/>
      <c r="QXR115" s="200"/>
      <c r="QXS115" s="266"/>
      <c r="QXT115" s="261"/>
      <c r="QXU115" s="265"/>
      <c r="QXV115" s="266"/>
      <c r="QXW115" s="200"/>
      <c r="QXX115" s="266"/>
      <c r="QXY115" s="261"/>
      <c r="QXZ115" s="265"/>
      <c r="QYA115" s="266"/>
      <c r="QYB115" s="200"/>
      <c r="QYC115" s="266"/>
      <c r="QYD115" s="261"/>
      <c r="QYE115" s="265"/>
      <c r="QYF115" s="266"/>
      <c r="QYG115" s="200"/>
      <c r="QYH115" s="266"/>
      <c r="QYI115" s="261"/>
      <c r="QYJ115" s="265"/>
      <c r="QYK115" s="266"/>
      <c r="QYL115" s="200"/>
      <c r="QYM115" s="266"/>
      <c r="QYN115" s="261"/>
      <c r="QYO115" s="265"/>
      <c r="QYP115" s="266"/>
      <c r="QYQ115" s="200"/>
      <c r="QYR115" s="266"/>
      <c r="QYS115" s="261"/>
      <c r="QYT115" s="265"/>
      <c r="QYU115" s="266"/>
      <c r="QYV115" s="200"/>
      <c r="QYW115" s="266"/>
      <c r="QYX115" s="261"/>
      <c r="QYY115" s="265"/>
      <c r="QYZ115" s="266"/>
      <c r="QZA115" s="200"/>
      <c r="QZB115" s="266"/>
      <c r="QZC115" s="261"/>
      <c r="QZD115" s="265"/>
      <c r="QZE115" s="266"/>
      <c r="QZF115" s="200"/>
      <c r="QZG115" s="266"/>
      <c r="QZH115" s="261"/>
      <c r="QZI115" s="265"/>
      <c r="QZJ115" s="266"/>
      <c r="QZK115" s="200"/>
      <c r="QZL115" s="266"/>
      <c r="QZM115" s="261"/>
      <c r="QZN115" s="265"/>
      <c r="QZO115" s="266"/>
      <c r="QZP115" s="200"/>
      <c r="QZQ115" s="266"/>
      <c r="QZR115" s="261"/>
      <c r="QZS115" s="265"/>
      <c r="QZT115" s="266"/>
      <c r="QZU115" s="200"/>
      <c r="QZV115" s="266"/>
      <c r="QZW115" s="261"/>
      <c r="QZX115" s="265"/>
      <c r="QZY115" s="266"/>
      <c r="QZZ115" s="200"/>
      <c r="RAA115" s="266"/>
      <c r="RAB115" s="261"/>
      <c r="RAC115" s="265"/>
      <c r="RAD115" s="266"/>
      <c r="RAE115" s="200"/>
      <c r="RAF115" s="266"/>
      <c r="RAG115" s="261"/>
      <c r="RAH115" s="265"/>
      <c r="RAI115" s="266"/>
      <c r="RAJ115" s="200"/>
      <c r="RAK115" s="266"/>
      <c r="RAL115" s="261"/>
      <c r="RAM115" s="265"/>
      <c r="RAN115" s="266"/>
      <c r="RAO115" s="200"/>
      <c r="RAP115" s="266"/>
      <c r="RAQ115" s="261"/>
      <c r="RAR115" s="265"/>
      <c r="RAS115" s="266"/>
      <c r="RAT115" s="200"/>
      <c r="RAU115" s="266"/>
      <c r="RAV115" s="261"/>
      <c r="RAW115" s="265"/>
      <c r="RAX115" s="266"/>
      <c r="RAY115" s="200"/>
      <c r="RAZ115" s="266"/>
      <c r="RBA115" s="261"/>
      <c r="RBB115" s="265"/>
      <c r="RBC115" s="266"/>
      <c r="RBD115" s="200"/>
      <c r="RBE115" s="266"/>
      <c r="RBF115" s="261"/>
      <c r="RBG115" s="265"/>
      <c r="RBH115" s="266"/>
      <c r="RBI115" s="200"/>
      <c r="RBJ115" s="266"/>
      <c r="RBK115" s="261"/>
      <c r="RBL115" s="265"/>
      <c r="RBM115" s="266"/>
      <c r="RBN115" s="200"/>
      <c r="RBO115" s="266"/>
      <c r="RBP115" s="261"/>
      <c r="RBQ115" s="265"/>
      <c r="RBR115" s="266"/>
      <c r="RBS115" s="200"/>
      <c r="RBT115" s="266"/>
      <c r="RBU115" s="261"/>
      <c r="RBV115" s="265"/>
      <c r="RBW115" s="266"/>
      <c r="RBX115" s="200"/>
      <c r="RBY115" s="266"/>
      <c r="RBZ115" s="261"/>
      <c r="RCA115" s="265"/>
      <c r="RCB115" s="266"/>
      <c r="RCC115" s="200"/>
      <c r="RCD115" s="266"/>
      <c r="RCE115" s="261"/>
      <c r="RCF115" s="265"/>
      <c r="RCG115" s="266"/>
      <c r="RCH115" s="200"/>
      <c r="RCI115" s="266"/>
      <c r="RCJ115" s="261"/>
      <c r="RCK115" s="265"/>
      <c r="RCL115" s="266"/>
      <c r="RCM115" s="200"/>
      <c r="RCN115" s="266"/>
      <c r="RCO115" s="261"/>
      <c r="RCP115" s="265"/>
      <c r="RCQ115" s="266"/>
      <c r="RCR115" s="200"/>
      <c r="RCS115" s="266"/>
      <c r="RCT115" s="261"/>
      <c r="RCU115" s="265"/>
      <c r="RCV115" s="266"/>
      <c r="RCW115" s="200"/>
      <c r="RCX115" s="266"/>
      <c r="RCY115" s="261"/>
      <c r="RCZ115" s="265"/>
      <c r="RDA115" s="266"/>
      <c r="RDB115" s="200"/>
      <c r="RDC115" s="266"/>
      <c r="RDD115" s="261"/>
      <c r="RDE115" s="265"/>
      <c r="RDF115" s="266"/>
      <c r="RDG115" s="200"/>
      <c r="RDH115" s="266"/>
      <c r="RDI115" s="261"/>
      <c r="RDJ115" s="265"/>
      <c r="RDK115" s="266"/>
      <c r="RDL115" s="200"/>
      <c r="RDM115" s="266"/>
      <c r="RDN115" s="261"/>
      <c r="RDO115" s="265"/>
      <c r="RDP115" s="266"/>
      <c r="RDQ115" s="200"/>
      <c r="RDR115" s="266"/>
      <c r="RDS115" s="261"/>
      <c r="RDT115" s="265"/>
      <c r="RDU115" s="266"/>
      <c r="RDV115" s="200"/>
      <c r="RDW115" s="266"/>
      <c r="RDX115" s="261"/>
      <c r="RDY115" s="265"/>
      <c r="RDZ115" s="266"/>
      <c r="REA115" s="200"/>
      <c r="REB115" s="266"/>
      <c r="REC115" s="261"/>
      <c r="RED115" s="265"/>
      <c r="REE115" s="266"/>
      <c r="REF115" s="200"/>
      <c r="REG115" s="266"/>
      <c r="REH115" s="261"/>
      <c r="REI115" s="265"/>
      <c r="REJ115" s="266"/>
      <c r="REK115" s="200"/>
      <c r="REL115" s="266"/>
      <c r="REM115" s="261"/>
      <c r="REN115" s="265"/>
      <c r="REO115" s="266"/>
      <c r="REP115" s="200"/>
      <c r="REQ115" s="266"/>
      <c r="RER115" s="261"/>
      <c r="RES115" s="265"/>
      <c r="RET115" s="266"/>
      <c r="REU115" s="200"/>
      <c r="REV115" s="266"/>
      <c r="REW115" s="261"/>
      <c r="REX115" s="265"/>
      <c r="REY115" s="266"/>
      <c r="REZ115" s="200"/>
      <c r="RFA115" s="266"/>
      <c r="RFB115" s="261"/>
      <c r="RFC115" s="265"/>
      <c r="RFD115" s="266"/>
      <c r="RFE115" s="200"/>
      <c r="RFF115" s="266"/>
      <c r="RFG115" s="261"/>
      <c r="RFH115" s="265"/>
      <c r="RFI115" s="266"/>
      <c r="RFJ115" s="200"/>
      <c r="RFK115" s="266"/>
      <c r="RFL115" s="261"/>
      <c r="RFM115" s="265"/>
      <c r="RFN115" s="266"/>
      <c r="RFO115" s="200"/>
      <c r="RFP115" s="266"/>
      <c r="RFQ115" s="261"/>
      <c r="RFR115" s="265"/>
      <c r="RFS115" s="266"/>
      <c r="RFT115" s="200"/>
      <c r="RFU115" s="266"/>
      <c r="RFV115" s="261"/>
      <c r="RFW115" s="265"/>
      <c r="RFX115" s="266"/>
      <c r="RFY115" s="200"/>
      <c r="RFZ115" s="266"/>
      <c r="RGA115" s="261"/>
      <c r="RGB115" s="265"/>
      <c r="RGC115" s="266"/>
      <c r="RGD115" s="200"/>
      <c r="RGE115" s="266"/>
      <c r="RGF115" s="261"/>
      <c r="RGG115" s="265"/>
      <c r="RGH115" s="266"/>
      <c r="RGI115" s="200"/>
      <c r="RGJ115" s="266"/>
      <c r="RGK115" s="261"/>
      <c r="RGL115" s="265"/>
      <c r="RGM115" s="266"/>
      <c r="RGN115" s="200"/>
      <c r="RGO115" s="266"/>
      <c r="RGP115" s="261"/>
      <c r="RGQ115" s="265"/>
      <c r="RGR115" s="266"/>
      <c r="RGS115" s="200"/>
      <c r="RGT115" s="266"/>
      <c r="RGU115" s="261"/>
      <c r="RGV115" s="265"/>
      <c r="RGW115" s="266"/>
      <c r="RGX115" s="200"/>
      <c r="RGY115" s="266"/>
      <c r="RGZ115" s="261"/>
      <c r="RHA115" s="265"/>
      <c r="RHB115" s="266"/>
      <c r="RHC115" s="200"/>
      <c r="RHD115" s="266"/>
      <c r="RHE115" s="261"/>
      <c r="RHF115" s="265"/>
      <c r="RHG115" s="266"/>
      <c r="RHH115" s="200"/>
      <c r="RHI115" s="266"/>
      <c r="RHJ115" s="261"/>
      <c r="RHK115" s="265"/>
      <c r="RHL115" s="266"/>
      <c r="RHM115" s="200"/>
      <c r="RHN115" s="266"/>
      <c r="RHO115" s="261"/>
      <c r="RHP115" s="265"/>
      <c r="RHQ115" s="266"/>
      <c r="RHR115" s="200"/>
      <c r="RHS115" s="266"/>
      <c r="RHT115" s="261"/>
      <c r="RHU115" s="265"/>
      <c r="RHV115" s="266"/>
      <c r="RHW115" s="200"/>
      <c r="RHX115" s="266"/>
      <c r="RHY115" s="261"/>
      <c r="RHZ115" s="265"/>
      <c r="RIA115" s="266"/>
      <c r="RIB115" s="200"/>
      <c r="RIC115" s="266"/>
      <c r="RID115" s="261"/>
      <c r="RIE115" s="265"/>
      <c r="RIF115" s="266"/>
      <c r="RIG115" s="200"/>
      <c r="RIH115" s="266"/>
      <c r="RII115" s="261"/>
      <c r="RIJ115" s="265"/>
      <c r="RIK115" s="266"/>
      <c r="RIL115" s="200"/>
      <c r="RIM115" s="266"/>
      <c r="RIN115" s="261"/>
      <c r="RIO115" s="265"/>
      <c r="RIP115" s="266"/>
      <c r="RIQ115" s="200"/>
      <c r="RIR115" s="266"/>
      <c r="RIS115" s="261"/>
      <c r="RIT115" s="265"/>
      <c r="RIU115" s="266"/>
      <c r="RIV115" s="200"/>
      <c r="RIW115" s="266"/>
      <c r="RIX115" s="261"/>
      <c r="RIY115" s="265"/>
      <c r="RIZ115" s="266"/>
      <c r="RJA115" s="200"/>
      <c r="RJB115" s="266"/>
      <c r="RJC115" s="261"/>
      <c r="RJD115" s="265"/>
      <c r="RJE115" s="266"/>
      <c r="RJF115" s="200"/>
      <c r="RJG115" s="266"/>
      <c r="RJH115" s="261"/>
      <c r="RJI115" s="265"/>
      <c r="RJJ115" s="266"/>
      <c r="RJK115" s="200"/>
      <c r="RJL115" s="266"/>
      <c r="RJM115" s="261"/>
      <c r="RJN115" s="265"/>
      <c r="RJO115" s="266"/>
      <c r="RJP115" s="200"/>
      <c r="RJQ115" s="266"/>
      <c r="RJR115" s="261"/>
      <c r="RJS115" s="265"/>
      <c r="RJT115" s="266"/>
      <c r="RJU115" s="200"/>
      <c r="RJV115" s="266"/>
      <c r="RJW115" s="261"/>
      <c r="RJX115" s="265"/>
      <c r="RJY115" s="266"/>
      <c r="RJZ115" s="200"/>
      <c r="RKA115" s="266"/>
      <c r="RKB115" s="261"/>
      <c r="RKC115" s="265"/>
      <c r="RKD115" s="266"/>
      <c r="RKE115" s="200"/>
      <c r="RKF115" s="266"/>
      <c r="RKG115" s="261"/>
      <c r="RKH115" s="265"/>
      <c r="RKI115" s="266"/>
      <c r="RKJ115" s="200"/>
      <c r="RKK115" s="266"/>
      <c r="RKL115" s="261"/>
      <c r="RKM115" s="265"/>
      <c r="RKN115" s="266"/>
      <c r="RKO115" s="200"/>
      <c r="RKP115" s="266"/>
      <c r="RKQ115" s="261"/>
      <c r="RKR115" s="265"/>
      <c r="RKS115" s="266"/>
      <c r="RKT115" s="200"/>
      <c r="RKU115" s="266"/>
      <c r="RKV115" s="261"/>
      <c r="RKW115" s="265"/>
      <c r="RKX115" s="266"/>
      <c r="RKY115" s="200"/>
      <c r="RKZ115" s="266"/>
      <c r="RLA115" s="261"/>
      <c r="RLB115" s="265"/>
      <c r="RLC115" s="266"/>
      <c r="RLD115" s="200"/>
      <c r="RLE115" s="266"/>
      <c r="RLF115" s="261"/>
      <c r="RLG115" s="265"/>
      <c r="RLH115" s="266"/>
      <c r="RLI115" s="200"/>
      <c r="RLJ115" s="266"/>
      <c r="RLK115" s="261"/>
      <c r="RLL115" s="265"/>
      <c r="RLM115" s="266"/>
      <c r="RLN115" s="200"/>
      <c r="RLO115" s="266"/>
      <c r="RLP115" s="261"/>
      <c r="RLQ115" s="265"/>
      <c r="RLR115" s="266"/>
      <c r="RLS115" s="200"/>
      <c r="RLT115" s="266"/>
      <c r="RLU115" s="261"/>
      <c r="RLV115" s="265"/>
      <c r="RLW115" s="266"/>
      <c r="RLX115" s="200"/>
      <c r="RLY115" s="266"/>
      <c r="RLZ115" s="261"/>
      <c r="RMA115" s="265"/>
      <c r="RMB115" s="266"/>
      <c r="RMC115" s="200"/>
      <c r="RMD115" s="266"/>
      <c r="RME115" s="261"/>
      <c r="RMF115" s="265"/>
      <c r="RMG115" s="266"/>
      <c r="RMH115" s="200"/>
      <c r="RMI115" s="266"/>
      <c r="RMJ115" s="261"/>
      <c r="RMK115" s="265"/>
      <c r="RML115" s="266"/>
      <c r="RMM115" s="200"/>
      <c r="RMN115" s="266"/>
      <c r="RMO115" s="261"/>
      <c r="RMP115" s="265"/>
      <c r="RMQ115" s="266"/>
      <c r="RMR115" s="200"/>
      <c r="RMS115" s="266"/>
      <c r="RMT115" s="261"/>
      <c r="RMU115" s="265"/>
      <c r="RMV115" s="266"/>
      <c r="RMW115" s="200"/>
      <c r="RMX115" s="266"/>
      <c r="RMY115" s="261"/>
      <c r="RMZ115" s="265"/>
      <c r="RNA115" s="266"/>
      <c r="RNB115" s="200"/>
      <c r="RNC115" s="266"/>
      <c r="RND115" s="261"/>
      <c r="RNE115" s="265"/>
      <c r="RNF115" s="266"/>
      <c r="RNG115" s="200"/>
      <c r="RNH115" s="266"/>
      <c r="RNI115" s="261"/>
      <c r="RNJ115" s="265"/>
      <c r="RNK115" s="266"/>
      <c r="RNL115" s="200"/>
      <c r="RNM115" s="266"/>
      <c r="RNN115" s="261"/>
      <c r="RNO115" s="265"/>
      <c r="RNP115" s="266"/>
      <c r="RNQ115" s="200"/>
      <c r="RNR115" s="266"/>
      <c r="RNS115" s="261"/>
      <c r="RNT115" s="265"/>
      <c r="RNU115" s="266"/>
      <c r="RNV115" s="200"/>
      <c r="RNW115" s="266"/>
      <c r="RNX115" s="261"/>
      <c r="RNY115" s="265"/>
      <c r="RNZ115" s="266"/>
      <c r="ROA115" s="200"/>
      <c r="ROB115" s="266"/>
      <c r="ROC115" s="261"/>
      <c r="ROD115" s="265"/>
      <c r="ROE115" s="266"/>
      <c r="ROF115" s="200"/>
      <c r="ROG115" s="266"/>
      <c r="ROH115" s="261"/>
      <c r="ROI115" s="265"/>
      <c r="ROJ115" s="266"/>
      <c r="ROK115" s="200"/>
      <c r="ROL115" s="266"/>
      <c r="ROM115" s="261"/>
      <c r="RON115" s="265"/>
      <c r="ROO115" s="266"/>
      <c r="ROP115" s="200"/>
      <c r="ROQ115" s="266"/>
      <c r="ROR115" s="261"/>
      <c r="ROS115" s="265"/>
      <c r="ROT115" s="266"/>
      <c r="ROU115" s="200"/>
      <c r="ROV115" s="266"/>
      <c r="ROW115" s="261"/>
      <c r="ROX115" s="265"/>
      <c r="ROY115" s="266"/>
      <c r="ROZ115" s="200"/>
      <c r="RPA115" s="266"/>
      <c r="RPB115" s="261"/>
      <c r="RPC115" s="265"/>
      <c r="RPD115" s="266"/>
      <c r="RPE115" s="200"/>
      <c r="RPF115" s="266"/>
      <c r="RPG115" s="261"/>
      <c r="RPH115" s="265"/>
      <c r="RPI115" s="266"/>
      <c r="RPJ115" s="200"/>
      <c r="RPK115" s="266"/>
      <c r="RPL115" s="261"/>
      <c r="RPM115" s="265"/>
      <c r="RPN115" s="266"/>
      <c r="RPO115" s="200"/>
      <c r="RPP115" s="266"/>
      <c r="RPQ115" s="261"/>
      <c r="RPR115" s="265"/>
      <c r="RPS115" s="266"/>
      <c r="RPT115" s="200"/>
      <c r="RPU115" s="266"/>
      <c r="RPV115" s="261"/>
      <c r="RPW115" s="265"/>
      <c r="RPX115" s="266"/>
      <c r="RPY115" s="200"/>
      <c r="RPZ115" s="266"/>
      <c r="RQA115" s="261"/>
      <c r="RQB115" s="265"/>
      <c r="RQC115" s="266"/>
      <c r="RQD115" s="200"/>
      <c r="RQE115" s="266"/>
      <c r="RQF115" s="261"/>
      <c r="RQG115" s="265"/>
      <c r="RQH115" s="266"/>
      <c r="RQI115" s="200"/>
      <c r="RQJ115" s="266"/>
      <c r="RQK115" s="261"/>
      <c r="RQL115" s="265"/>
      <c r="RQM115" s="266"/>
      <c r="RQN115" s="200"/>
      <c r="RQO115" s="266"/>
      <c r="RQP115" s="261"/>
      <c r="RQQ115" s="265"/>
      <c r="RQR115" s="266"/>
      <c r="RQS115" s="200"/>
      <c r="RQT115" s="266"/>
      <c r="RQU115" s="261"/>
      <c r="RQV115" s="265"/>
      <c r="RQW115" s="266"/>
      <c r="RQX115" s="200"/>
      <c r="RQY115" s="266"/>
      <c r="RQZ115" s="261"/>
      <c r="RRA115" s="265"/>
      <c r="RRB115" s="266"/>
      <c r="RRC115" s="200"/>
      <c r="RRD115" s="266"/>
      <c r="RRE115" s="261"/>
      <c r="RRF115" s="265"/>
      <c r="RRG115" s="266"/>
      <c r="RRH115" s="200"/>
      <c r="RRI115" s="266"/>
      <c r="RRJ115" s="261"/>
      <c r="RRK115" s="265"/>
      <c r="RRL115" s="266"/>
      <c r="RRM115" s="200"/>
      <c r="RRN115" s="266"/>
      <c r="RRO115" s="261"/>
      <c r="RRP115" s="265"/>
      <c r="RRQ115" s="266"/>
      <c r="RRR115" s="200"/>
      <c r="RRS115" s="266"/>
      <c r="RRT115" s="261"/>
      <c r="RRU115" s="265"/>
      <c r="RRV115" s="266"/>
      <c r="RRW115" s="200"/>
      <c r="RRX115" s="266"/>
      <c r="RRY115" s="261"/>
      <c r="RRZ115" s="265"/>
      <c r="RSA115" s="266"/>
      <c r="RSB115" s="200"/>
      <c r="RSC115" s="266"/>
      <c r="RSD115" s="261"/>
      <c r="RSE115" s="265"/>
      <c r="RSF115" s="266"/>
      <c r="RSG115" s="200"/>
      <c r="RSH115" s="266"/>
      <c r="RSI115" s="261"/>
      <c r="RSJ115" s="265"/>
      <c r="RSK115" s="266"/>
      <c r="RSL115" s="200"/>
      <c r="RSM115" s="266"/>
      <c r="RSN115" s="261"/>
      <c r="RSO115" s="265"/>
      <c r="RSP115" s="266"/>
      <c r="RSQ115" s="200"/>
      <c r="RSR115" s="266"/>
      <c r="RSS115" s="261"/>
      <c r="RST115" s="265"/>
      <c r="RSU115" s="266"/>
      <c r="RSV115" s="200"/>
      <c r="RSW115" s="266"/>
      <c r="RSX115" s="261"/>
      <c r="RSY115" s="265"/>
      <c r="RSZ115" s="266"/>
      <c r="RTA115" s="200"/>
      <c r="RTB115" s="266"/>
      <c r="RTC115" s="261"/>
      <c r="RTD115" s="265"/>
      <c r="RTE115" s="266"/>
      <c r="RTF115" s="200"/>
      <c r="RTG115" s="266"/>
      <c r="RTH115" s="261"/>
      <c r="RTI115" s="265"/>
      <c r="RTJ115" s="266"/>
      <c r="RTK115" s="200"/>
      <c r="RTL115" s="266"/>
      <c r="RTM115" s="261"/>
      <c r="RTN115" s="265"/>
      <c r="RTO115" s="266"/>
      <c r="RTP115" s="200"/>
      <c r="RTQ115" s="266"/>
      <c r="RTR115" s="261"/>
      <c r="RTS115" s="265"/>
      <c r="RTT115" s="266"/>
      <c r="RTU115" s="200"/>
      <c r="RTV115" s="266"/>
      <c r="RTW115" s="261"/>
      <c r="RTX115" s="265"/>
      <c r="RTY115" s="266"/>
      <c r="RTZ115" s="200"/>
      <c r="RUA115" s="266"/>
      <c r="RUB115" s="261"/>
      <c r="RUC115" s="265"/>
      <c r="RUD115" s="266"/>
      <c r="RUE115" s="200"/>
      <c r="RUF115" s="266"/>
      <c r="RUG115" s="261"/>
      <c r="RUH115" s="265"/>
      <c r="RUI115" s="266"/>
      <c r="RUJ115" s="200"/>
      <c r="RUK115" s="266"/>
      <c r="RUL115" s="261"/>
      <c r="RUM115" s="265"/>
      <c r="RUN115" s="266"/>
      <c r="RUO115" s="200"/>
      <c r="RUP115" s="266"/>
      <c r="RUQ115" s="261"/>
      <c r="RUR115" s="265"/>
      <c r="RUS115" s="266"/>
      <c r="RUT115" s="200"/>
      <c r="RUU115" s="266"/>
      <c r="RUV115" s="261"/>
      <c r="RUW115" s="265"/>
      <c r="RUX115" s="266"/>
      <c r="RUY115" s="200"/>
      <c r="RUZ115" s="266"/>
      <c r="RVA115" s="261"/>
      <c r="RVB115" s="265"/>
      <c r="RVC115" s="266"/>
      <c r="RVD115" s="200"/>
      <c r="RVE115" s="266"/>
      <c r="RVF115" s="261"/>
      <c r="RVG115" s="265"/>
      <c r="RVH115" s="266"/>
      <c r="RVI115" s="200"/>
      <c r="RVJ115" s="266"/>
      <c r="RVK115" s="261"/>
      <c r="RVL115" s="265"/>
      <c r="RVM115" s="266"/>
      <c r="RVN115" s="200"/>
      <c r="RVO115" s="266"/>
      <c r="RVP115" s="261"/>
      <c r="RVQ115" s="265"/>
      <c r="RVR115" s="266"/>
      <c r="RVS115" s="200"/>
      <c r="RVT115" s="266"/>
      <c r="RVU115" s="261"/>
      <c r="RVV115" s="265"/>
      <c r="RVW115" s="266"/>
      <c r="RVX115" s="200"/>
      <c r="RVY115" s="266"/>
      <c r="RVZ115" s="261"/>
      <c r="RWA115" s="265"/>
      <c r="RWB115" s="266"/>
      <c r="RWC115" s="200"/>
      <c r="RWD115" s="266"/>
      <c r="RWE115" s="261"/>
      <c r="RWF115" s="265"/>
      <c r="RWG115" s="266"/>
      <c r="RWH115" s="200"/>
      <c r="RWI115" s="266"/>
      <c r="RWJ115" s="261"/>
      <c r="RWK115" s="265"/>
      <c r="RWL115" s="266"/>
      <c r="RWM115" s="200"/>
      <c r="RWN115" s="266"/>
      <c r="RWO115" s="261"/>
      <c r="RWP115" s="265"/>
      <c r="RWQ115" s="266"/>
      <c r="RWR115" s="200"/>
      <c r="RWS115" s="266"/>
      <c r="RWT115" s="261"/>
      <c r="RWU115" s="265"/>
      <c r="RWV115" s="266"/>
      <c r="RWW115" s="200"/>
      <c r="RWX115" s="266"/>
      <c r="RWY115" s="261"/>
      <c r="RWZ115" s="265"/>
      <c r="RXA115" s="266"/>
      <c r="RXB115" s="200"/>
      <c r="RXC115" s="266"/>
      <c r="RXD115" s="261"/>
      <c r="RXE115" s="265"/>
      <c r="RXF115" s="266"/>
      <c r="RXG115" s="200"/>
      <c r="RXH115" s="266"/>
      <c r="RXI115" s="261"/>
      <c r="RXJ115" s="265"/>
      <c r="RXK115" s="266"/>
      <c r="RXL115" s="200"/>
      <c r="RXM115" s="266"/>
      <c r="RXN115" s="261"/>
      <c r="RXO115" s="265"/>
      <c r="RXP115" s="266"/>
      <c r="RXQ115" s="200"/>
      <c r="RXR115" s="266"/>
      <c r="RXS115" s="261"/>
      <c r="RXT115" s="265"/>
      <c r="RXU115" s="266"/>
      <c r="RXV115" s="200"/>
      <c r="RXW115" s="266"/>
      <c r="RXX115" s="261"/>
      <c r="RXY115" s="265"/>
      <c r="RXZ115" s="266"/>
      <c r="RYA115" s="200"/>
      <c r="RYB115" s="266"/>
      <c r="RYC115" s="261"/>
      <c r="RYD115" s="265"/>
      <c r="RYE115" s="266"/>
      <c r="RYF115" s="200"/>
      <c r="RYG115" s="266"/>
      <c r="RYH115" s="261"/>
      <c r="RYI115" s="265"/>
      <c r="RYJ115" s="266"/>
      <c r="RYK115" s="200"/>
      <c r="RYL115" s="266"/>
      <c r="RYM115" s="261"/>
      <c r="RYN115" s="265"/>
      <c r="RYO115" s="266"/>
      <c r="RYP115" s="200"/>
      <c r="RYQ115" s="266"/>
      <c r="RYR115" s="261"/>
      <c r="RYS115" s="265"/>
      <c r="RYT115" s="266"/>
      <c r="RYU115" s="200"/>
      <c r="RYV115" s="266"/>
      <c r="RYW115" s="261"/>
      <c r="RYX115" s="265"/>
      <c r="RYY115" s="266"/>
      <c r="RYZ115" s="200"/>
      <c r="RZA115" s="266"/>
      <c r="RZB115" s="261"/>
      <c r="RZC115" s="265"/>
      <c r="RZD115" s="266"/>
      <c r="RZE115" s="200"/>
      <c r="RZF115" s="266"/>
      <c r="RZG115" s="261"/>
      <c r="RZH115" s="265"/>
      <c r="RZI115" s="266"/>
      <c r="RZJ115" s="200"/>
      <c r="RZK115" s="266"/>
      <c r="RZL115" s="261"/>
      <c r="RZM115" s="265"/>
      <c r="RZN115" s="266"/>
      <c r="RZO115" s="200"/>
      <c r="RZP115" s="266"/>
      <c r="RZQ115" s="261"/>
      <c r="RZR115" s="265"/>
      <c r="RZS115" s="266"/>
      <c r="RZT115" s="200"/>
      <c r="RZU115" s="266"/>
      <c r="RZV115" s="261"/>
      <c r="RZW115" s="265"/>
      <c r="RZX115" s="266"/>
      <c r="RZY115" s="200"/>
      <c r="RZZ115" s="266"/>
      <c r="SAA115" s="261"/>
      <c r="SAB115" s="265"/>
      <c r="SAC115" s="266"/>
      <c r="SAD115" s="200"/>
      <c r="SAE115" s="266"/>
      <c r="SAF115" s="261"/>
      <c r="SAG115" s="265"/>
      <c r="SAH115" s="266"/>
      <c r="SAI115" s="200"/>
      <c r="SAJ115" s="266"/>
      <c r="SAK115" s="261"/>
      <c r="SAL115" s="265"/>
      <c r="SAM115" s="266"/>
      <c r="SAN115" s="200"/>
      <c r="SAO115" s="266"/>
      <c r="SAP115" s="261"/>
      <c r="SAQ115" s="265"/>
      <c r="SAR115" s="266"/>
      <c r="SAS115" s="200"/>
      <c r="SAT115" s="266"/>
      <c r="SAU115" s="261"/>
      <c r="SAV115" s="265"/>
      <c r="SAW115" s="266"/>
      <c r="SAX115" s="200"/>
      <c r="SAY115" s="266"/>
      <c r="SAZ115" s="261"/>
      <c r="SBA115" s="265"/>
      <c r="SBB115" s="266"/>
      <c r="SBC115" s="200"/>
      <c r="SBD115" s="266"/>
      <c r="SBE115" s="261"/>
      <c r="SBF115" s="265"/>
      <c r="SBG115" s="266"/>
      <c r="SBH115" s="200"/>
      <c r="SBI115" s="266"/>
      <c r="SBJ115" s="261"/>
      <c r="SBK115" s="265"/>
      <c r="SBL115" s="266"/>
      <c r="SBM115" s="200"/>
      <c r="SBN115" s="266"/>
      <c r="SBO115" s="261"/>
      <c r="SBP115" s="265"/>
      <c r="SBQ115" s="266"/>
      <c r="SBR115" s="200"/>
      <c r="SBS115" s="266"/>
      <c r="SBT115" s="261"/>
      <c r="SBU115" s="265"/>
      <c r="SBV115" s="266"/>
      <c r="SBW115" s="200"/>
      <c r="SBX115" s="266"/>
      <c r="SBY115" s="261"/>
      <c r="SBZ115" s="265"/>
      <c r="SCA115" s="266"/>
      <c r="SCB115" s="200"/>
      <c r="SCC115" s="266"/>
      <c r="SCD115" s="261"/>
      <c r="SCE115" s="265"/>
      <c r="SCF115" s="266"/>
      <c r="SCG115" s="200"/>
      <c r="SCH115" s="266"/>
      <c r="SCI115" s="261"/>
      <c r="SCJ115" s="265"/>
      <c r="SCK115" s="266"/>
      <c r="SCL115" s="200"/>
      <c r="SCM115" s="266"/>
      <c r="SCN115" s="261"/>
      <c r="SCO115" s="265"/>
      <c r="SCP115" s="266"/>
      <c r="SCQ115" s="200"/>
      <c r="SCR115" s="266"/>
      <c r="SCS115" s="261"/>
      <c r="SCT115" s="265"/>
      <c r="SCU115" s="266"/>
      <c r="SCV115" s="200"/>
      <c r="SCW115" s="266"/>
      <c r="SCX115" s="261"/>
      <c r="SCY115" s="265"/>
      <c r="SCZ115" s="266"/>
      <c r="SDA115" s="200"/>
      <c r="SDB115" s="266"/>
      <c r="SDC115" s="261"/>
      <c r="SDD115" s="265"/>
      <c r="SDE115" s="266"/>
      <c r="SDF115" s="200"/>
      <c r="SDG115" s="266"/>
      <c r="SDH115" s="261"/>
      <c r="SDI115" s="265"/>
      <c r="SDJ115" s="266"/>
      <c r="SDK115" s="200"/>
      <c r="SDL115" s="266"/>
      <c r="SDM115" s="261"/>
      <c r="SDN115" s="265"/>
      <c r="SDO115" s="266"/>
      <c r="SDP115" s="200"/>
      <c r="SDQ115" s="266"/>
      <c r="SDR115" s="261"/>
      <c r="SDS115" s="265"/>
      <c r="SDT115" s="266"/>
      <c r="SDU115" s="200"/>
      <c r="SDV115" s="266"/>
      <c r="SDW115" s="261"/>
      <c r="SDX115" s="265"/>
      <c r="SDY115" s="266"/>
      <c r="SDZ115" s="200"/>
      <c r="SEA115" s="266"/>
      <c r="SEB115" s="261"/>
      <c r="SEC115" s="265"/>
      <c r="SED115" s="266"/>
      <c r="SEE115" s="200"/>
      <c r="SEF115" s="266"/>
      <c r="SEG115" s="261"/>
      <c r="SEH115" s="265"/>
      <c r="SEI115" s="266"/>
      <c r="SEJ115" s="200"/>
      <c r="SEK115" s="266"/>
      <c r="SEL115" s="261"/>
      <c r="SEM115" s="265"/>
      <c r="SEN115" s="266"/>
      <c r="SEO115" s="200"/>
      <c r="SEP115" s="266"/>
      <c r="SEQ115" s="261"/>
      <c r="SER115" s="265"/>
      <c r="SES115" s="266"/>
      <c r="SET115" s="200"/>
      <c r="SEU115" s="266"/>
      <c r="SEV115" s="261"/>
      <c r="SEW115" s="265"/>
      <c r="SEX115" s="266"/>
      <c r="SEY115" s="200"/>
      <c r="SEZ115" s="266"/>
      <c r="SFA115" s="261"/>
      <c r="SFB115" s="265"/>
      <c r="SFC115" s="266"/>
      <c r="SFD115" s="200"/>
      <c r="SFE115" s="266"/>
      <c r="SFF115" s="261"/>
      <c r="SFG115" s="265"/>
      <c r="SFH115" s="266"/>
      <c r="SFI115" s="200"/>
      <c r="SFJ115" s="266"/>
      <c r="SFK115" s="261"/>
      <c r="SFL115" s="265"/>
      <c r="SFM115" s="266"/>
      <c r="SFN115" s="200"/>
      <c r="SFO115" s="266"/>
      <c r="SFP115" s="261"/>
      <c r="SFQ115" s="265"/>
      <c r="SFR115" s="266"/>
      <c r="SFS115" s="200"/>
      <c r="SFT115" s="266"/>
      <c r="SFU115" s="261"/>
      <c r="SFV115" s="265"/>
      <c r="SFW115" s="266"/>
      <c r="SFX115" s="200"/>
      <c r="SFY115" s="266"/>
      <c r="SFZ115" s="261"/>
      <c r="SGA115" s="265"/>
      <c r="SGB115" s="266"/>
      <c r="SGC115" s="200"/>
      <c r="SGD115" s="266"/>
      <c r="SGE115" s="261"/>
      <c r="SGF115" s="265"/>
      <c r="SGG115" s="266"/>
      <c r="SGH115" s="200"/>
      <c r="SGI115" s="266"/>
      <c r="SGJ115" s="261"/>
      <c r="SGK115" s="265"/>
      <c r="SGL115" s="266"/>
      <c r="SGM115" s="200"/>
      <c r="SGN115" s="266"/>
      <c r="SGO115" s="261"/>
      <c r="SGP115" s="265"/>
      <c r="SGQ115" s="266"/>
      <c r="SGR115" s="200"/>
      <c r="SGS115" s="266"/>
      <c r="SGT115" s="261"/>
      <c r="SGU115" s="265"/>
      <c r="SGV115" s="266"/>
      <c r="SGW115" s="200"/>
      <c r="SGX115" s="266"/>
      <c r="SGY115" s="261"/>
      <c r="SGZ115" s="265"/>
      <c r="SHA115" s="266"/>
      <c r="SHB115" s="200"/>
      <c r="SHC115" s="266"/>
      <c r="SHD115" s="261"/>
      <c r="SHE115" s="265"/>
      <c r="SHF115" s="266"/>
      <c r="SHG115" s="200"/>
      <c r="SHH115" s="266"/>
      <c r="SHI115" s="261"/>
      <c r="SHJ115" s="265"/>
      <c r="SHK115" s="266"/>
      <c r="SHL115" s="200"/>
      <c r="SHM115" s="266"/>
      <c r="SHN115" s="261"/>
      <c r="SHO115" s="265"/>
      <c r="SHP115" s="266"/>
      <c r="SHQ115" s="200"/>
      <c r="SHR115" s="266"/>
      <c r="SHS115" s="261"/>
      <c r="SHT115" s="265"/>
      <c r="SHU115" s="266"/>
      <c r="SHV115" s="200"/>
      <c r="SHW115" s="266"/>
      <c r="SHX115" s="261"/>
      <c r="SHY115" s="265"/>
      <c r="SHZ115" s="266"/>
      <c r="SIA115" s="200"/>
      <c r="SIB115" s="266"/>
      <c r="SIC115" s="261"/>
      <c r="SID115" s="265"/>
      <c r="SIE115" s="266"/>
      <c r="SIF115" s="200"/>
      <c r="SIG115" s="266"/>
      <c r="SIH115" s="261"/>
      <c r="SII115" s="265"/>
      <c r="SIJ115" s="266"/>
      <c r="SIK115" s="200"/>
      <c r="SIL115" s="266"/>
      <c r="SIM115" s="261"/>
      <c r="SIN115" s="265"/>
      <c r="SIO115" s="266"/>
      <c r="SIP115" s="200"/>
      <c r="SIQ115" s="266"/>
      <c r="SIR115" s="261"/>
      <c r="SIS115" s="265"/>
      <c r="SIT115" s="266"/>
      <c r="SIU115" s="200"/>
      <c r="SIV115" s="266"/>
      <c r="SIW115" s="261"/>
      <c r="SIX115" s="265"/>
      <c r="SIY115" s="266"/>
      <c r="SIZ115" s="200"/>
      <c r="SJA115" s="266"/>
      <c r="SJB115" s="261"/>
      <c r="SJC115" s="265"/>
      <c r="SJD115" s="266"/>
      <c r="SJE115" s="200"/>
      <c r="SJF115" s="266"/>
      <c r="SJG115" s="261"/>
      <c r="SJH115" s="265"/>
      <c r="SJI115" s="266"/>
      <c r="SJJ115" s="200"/>
      <c r="SJK115" s="266"/>
      <c r="SJL115" s="261"/>
      <c r="SJM115" s="265"/>
      <c r="SJN115" s="266"/>
      <c r="SJO115" s="200"/>
      <c r="SJP115" s="266"/>
      <c r="SJQ115" s="261"/>
      <c r="SJR115" s="265"/>
      <c r="SJS115" s="266"/>
      <c r="SJT115" s="200"/>
      <c r="SJU115" s="266"/>
      <c r="SJV115" s="261"/>
      <c r="SJW115" s="265"/>
      <c r="SJX115" s="266"/>
      <c r="SJY115" s="200"/>
      <c r="SJZ115" s="266"/>
      <c r="SKA115" s="261"/>
      <c r="SKB115" s="265"/>
      <c r="SKC115" s="266"/>
      <c r="SKD115" s="200"/>
      <c r="SKE115" s="266"/>
      <c r="SKF115" s="261"/>
      <c r="SKG115" s="265"/>
      <c r="SKH115" s="266"/>
      <c r="SKI115" s="200"/>
      <c r="SKJ115" s="266"/>
      <c r="SKK115" s="261"/>
      <c r="SKL115" s="265"/>
      <c r="SKM115" s="266"/>
      <c r="SKN115" s="200"/>
      <c r="SKO115" s="266"/>
      <c r="SKP115" s="261"/>
      <c r="SKQ115" s="265"/>
      <c r="SKR115" s="266"/>
      <c r="SKS115" s="200"/>
      <c r="SKT115" s="266"/>
      <c r="SKU115" s="261"/>
      <c r="SKV115" s="265"/>
      <c r="SKW115" s="266"/>
      <c r="SKX115" s="200"/>
      <c r="SKY115" s="266"/>
      <c r="SKZ115" s="261"/>
      <c r="SLA115" s="265"/>
      <c r="SLB115" s="266"/>
      <c r="SLC115" s="200"/>
      <c r="SLD115" s="266"/>
      <c r="SLE115" s="261"/>
      <c r="SLF115" s="265"/>
      <c r="SLG115" s="266"/>
      <c r="SLH115" s="200"/>
      <c r="SLI115" s="266"/>
      <c r="SLJ115" s="261"/>
      <c r="SLK115" s="265"/>
      <c r="SLL115" s="266"/>
      <c r="SLM115" s="200"/>
      <c r="SLN115" s="266"/>
      <c r="SLO115" s="261"/>
      <c r="SLP115" s="265"/>
      <c r="SLQ115" s="266"/>
      <c r="SLR115" s="200"/>
      <c r="SLS115" s="266"/>
      <c r="SLT115" s="261"/>
      <c r="SLU115" s="265"/>
      <c r="SLV115" s="266"/>
      <c r="SLW115" s="200"/>
      <c r="SLX115" s="266"/>
      <c r="SLY115" s="261"/>
      <c r="SLZ115" s="265"/>
      <c r="SMA115" s="266"/>
      <c r="SMB115" s="200"/>
      <c r="SMC115" s="266"/>
      <c r="SMD115" s="261"/>
      <c r="SME115" s="265"/>
      <c r="SMF115" s="266"/>
      <c r="SMG115" s="200"/>
      <c r="SMH115" s="266"/>
      <c r="SMI115" s="261"/>
      <c r="SMJ115" s="265"/>
      <c r="SMK115" s="266"/>
      <c r="SML115" s="200"/>
      <c r="SMM115" s="266"/>
      <c r="SMN115" s="261"/>
      <c r="SMO115" s="265"/>
      <c r="SMP115" s="266"/>
      <c r="SMQ115" s="200"/>
      <c r="SMR115" s="266"/>
      <c r="SMS115" s="261"/>
      <c r="SMT115" s="265"/>
      <c r="SMU115" s="266"/>
      <c r="SMV115" s="200"/>
      <c r="SMW115" s="266"/>
      <c r="SMX115" s="261"/>
      <c r="SMY115" s="265"/>
      <c r="SMZ115" s="266"/>
      <c r="SNA115" s="200"/>
      <c r="SNB115" s="266"/>
      <c r="SNC115" s="261"/>
      <c r="SND115" s="265"/>
      <c r="SNE115" s="266"/>
      <c r="SNF115" s="200"/>
      <c r="SNG115" s="266"/>
      <c r="SNH115" s="261"/>
      <c r="SNI115" s="265"/>
      <c r="SNJ115" s="266"/>
      <c r="SNK115" s="200"/>
      <c r="SNL115" s="266"/>
      <c r="SNM115" s="261"/>
      <c r="SNN115" s="265"/>
      <c r="SNO115" s="266"/>
      <c r="SNP115" s="200"/>
      <c r="SNQ115" s="266"/>
      <c r="SNR115" s="261"/>
      <c r="SNS115" s="265"/>
      <c r="SNT115" s="266"/>
      <c r="SNU115" s="200"/>
      <c r="SNV115" s="266"/>
      <c r="SNW115" s="261"/>
      <c r="SNX115" s="265"/>
      <c r="SNY115" s="266"/>
      <c r="SNZ115" s="200"/>
      <c r="SOA115" s="266"/>
      <c r="SOB115" s="261"/>
      <c r="SOC115" s="265"/>
      <c r="SOD115" s="266"/>
      <c r="SOE115" s="200"/>
      <c r="SOF115" s="266"/>
      <c r="SOG115" s="261"/>
      <c r="SOH115" s="265"/>
      <c r="SOI115" s="266"/>
      <c r="SOJ115" s="200"/>
      <c r="SOK115" s="266"/>
      <c r="SOL115" s="261"/>
      <c r="SOM115" s="265"/>
      <c r="SON115" s="266"/>
      <c r="SOO115" s="200"/>
      <c r="SOP115" s="266"/>
      <c r="SOQ115" s="261"/>
      <c r="SOR115" s="265"/>
      <c r="SOS115" s="266"/>
      <c r="SOT115" s="200"/>
      <c r="SOU115" s="266"/>
      <c r="SOV115" s="261"/>
      <c r="SOW115" s="265"/>
      <c r="SOX115" s="266"/>
      <c r="SOY115" s="200"/>
      <c r="SOZ115" s="266"/>
      <c r="SPA115" s="261"/>
      <c r="SPB115" s="265"/>
      <c r="SPC115" s="266"/>
      <c r="SPD115" s="200"/>
      <c r="SPE115" s="266"/>
      <c r="SPF115" s="261"/>
      <c r="SPG115" s="265"/>
      <c r="SPH115" s="266"/>
      <c r="SPI115" s="200"/>
      <c r="SPJ115" s="266"/>
      <c r="SPK115" s="261"/>
      <c r="SPL115" s="265"/>
      <c r="SPM115" s="266"/>
      <c r="SPN115" s="200"/>
      <c r="SPO115" s="266"/>
      <c r="SPP115" s="261"/>
      <c r="SPQ115" s="265"/>
      <c r="SPR115" s="266"/>
      <c r="SPS115" s="200"/>
      <c r="SPT115" s="266"/>
      <c r="SPU115" s="261"/>
      <c r="SPV115" s="265"/>
      <c r="SPW115" s="266"/>
      <c r="SPX115" s="200"/>
      <c r="SPY115" s="266"/>
      <c r="SPZ115" s="261"/>
      <c r="SQA115" s="265"/>
      <c r="SQB115" s="266"/>
      <c r="SQC115" s="200"/>
      <c r="SQD115" s="266"/>
      <c r="SQE115" s="261"/>
      <c r="SQF115" s="265"/>
      <c r="SQG115" s="266"/>
      <c r="SQH115" s="200"/>
      <c r="SQI115" s="266"/>
      <c r="SQJ115" s="261"/>
      <c r="SQK115" s="265"/>
      <c r="SQL115" s="266"/>
      <c r="SQM115" s="200"/>
      <c r="SQN115" s="266"/>
      <c r="SQO115" s="261"/>
      <c r="SQP115" s="265"/>
      <c r="SQQ115" s="266"/>
      <c r="SQR115" s="200"/>
      <c r="SQS115" s="266"/>
      <c r="SQT115" s="261"/>
      <c r="SQU115" s="265"/>
      <c r="SQV115" s="266"/>
      <c r="SQW115" s="200"/>
      <c r="SQX115" s="266"/>
      <c r="SQY115" s="261"/>
      <c r="SQZ115" s="265"/>
      <c r="SRA115" s="266"/>
      <c r="SRB115" s="200"/>
      <c r="SRC115" s="266"/>
      <c r="SRD115" s="261"/>
      <c r="SRE115" s="265"/>
      <c r="SRF115" s="266"/>
      <c r="SRG115" s="200"/>
      <c r="SRH115" s="266"/>
      <c r="SRI115" s="261"/>
      <c r="SRJ115" s="265"/>
      <c r="SRK115" s="266"/>
      <c r="SRL115" s="200"/>
      <c r="SRM115" s="266"/>
      <c r="SRN115" s="261"/>
      <c r="SRO115" s="265"/>
      <c r="SRP115" s="266"/>
      <c r="SRQ115" s="200"/>
      <c r="SRR115" s="266"/>
      <c r="SRS115" s="261"/>
      <c r="SRT115" s="265"/>
      <c r="SRU115" s="266"/>
      <c r="SRV115" s="200"/>
      <c r="SRW115" s="266"/>
      <c r="SRX115" s="261"/>
      <c r="SRY115" s="265"/>
      <c r="SRZ115" s="266"/>
      <c r="SSA115" s="200"/>
      <c r="SSB115" s="266"/>
      <c r="SSC115" s="261"/>
      <c r="SSD115" s="265"/>
      <c r="SSE115" s="266"/>
      <c r="SSF115" s="200"/>
      <c r="SSG115" s="266"/>
      <c r="SSH115" s="261"/>
      <c r="SSI115" s="265"/>
      <c r="SSJ115" s="266"/>
      <c r="SSK115" s="200"/>
      <c r="SSL115" s="266"/>
      <c r="SSM115" s="261"/>
      <c r="SSN115" s="265"/>
      <c r="SSO115" s="266"/>
      <c r="SSP115" s="200"/>
      <c r="SSQ115" s="266"/>
      <c r="SSR115" s="261"/>
      <c r="SSS115" s="265"/>
      <c r="SST115" s="266"/>
      <c r="SSU115" s="200"/>
      <c r="SSV115" s="266"/>
      <c r="SSW115" s="261"/>
      <c r="SSX115" s="265"/>
      <c r="SSY115" s="266"/>
      <c r="SSZ115" s="200"/>
      <c r="STA115" s="266"/>
      <c r="STB115" s="261"/>
      <c r="STC115" s="265"/>
      <c r="STD115" s="266"/>
      <c r="STE115" s="200"/>
      <c r="STF115" s="266"/>
      <c r="STG115" s="261"/>
      <c r="STH115" s="265"/>
      <c r="STI115" s="266"/>
      <c r="STJ115" s="200"/>
      <c r="STK115" s="266"/>
      <c r="STL115" s="261"/>
      <c r="STM115" s="265"/>
      <c r="STN115" s="266"/>
      <c r="STO115" s="200"/>
      <c r="STP115" s="266"/>
      <c r="STQ115" s="261"/>
      <c r="STR115" s="265"/>
      <c r="STS115" s="266"/>
      <c r="STT115" s="200"/>
      <c r="STU115" s="266"/>
      <c r="STV115" s="261"/>
      <c r="STW115" s="265"/>
      <c r="STX115" s="266"/>
      <c r="STY115" s="200"/>
      <c r="STZ115" s="266"/>
      <c r="SUA115" s="261"/>
      <c r="SUB115" s="265"/>
      <c r="SUC115" s="266"/>
      <c r="SUD115" s="200"/>
      <c r="SUE115" s="266"/>
      <c r="SUF115" s="261"/>
      <c r="SUG115" s="265"/>
      <c r="SUH115" s="266"/>
      <c r="SUI115" s="200"/>
      <c r="SUJ115" s="266"/>
      <c r="SUK115" s="261"/>
      <c r="SUL115" s="265"/>
      <c r="SUM115" s="266"/>
      <c r="SUN115" s="200"/>
      <c r="SUO115" s="266"/>
      <c r="SUP115" s="261"/>
      <c r="SUQ115" s="265"/>
      <c r="SUR115" s="266"/>
      <c r="SUS115" s="200"/>
      <c r="SUT115" s="266"/>
      <c r="SUU115" s="261"/>
      <c r="SUV115" s="265"/>
      <c r="SUW115" s="266"/>
      <c r="SUX115" s="200"/>
      <c r="SUY115" s="266"/>
      <c r="SUZ115" s="261"/>
      <c r="SVA115" s="265"/>
      <c r="SVB115" s="266"/>
      <c r="SVC115" s="200"/>
      <c r="SVD115" s="266"/>
      <c r="SVE115" s="261"/>
      <c r="SVF115" s="265"/>
      <c r="SVG115" s="266"/>
      <c r="SVH115" s="200"/>
      <c r="SVI115" s="266"/>
      <c r="SVJ115" s="261"/>
      <c r="SVK115" s="265"/>
      <c r="SVL115" s="266"/>
      <c r="SVM115" s="200"/>
      <c r="SVN115" s="266"/>
      <c r="SVO115" s="261"/>
      <c r="SVP115" s="265"/>
      <c r="SVQ115" s="266"/>
      <c r="SVR115" s="200"/>
      <c r="SVS115" s="266"/>
      <c r="SVT115" s="261"/>
      <c r="SVU115" s="265"/>
      <c r="SVV115" s="266"/>
      <c r="SVW115" s="200"/>
      <c r="SVX115" s="266"/>
      <c r="SVY115" s="261"/>
      <c r="SVZ115" s="265"/>
      <c r="SWA115" s="266"/>
      <c r="SWB115" s="200"/>
      <c r="SWC115" s="266"/>
      <c r="SWD115" s="261"/>
      <c r="SWE115" s="265"/>
      <c r="SWF115" s="266"/>
      <c r="SWG115" s="200"/>
      <c r="SWH115" s="266"/>
      <c r="SWI115" s="261"/>
      <c r="SWJ115" s="265"/>
      <c r="SWK115" s="266"/>
      <c r="SWL115" s="200"/>
      <c r="SWM115" s="266"/>
      <c r="SWN115" s="261"/>
      <c r="SWO115" s="265"/>
      <c r="SWP115" s="266"/>
      <c r="SWQ115" s="200"/>
      <c r="SWR115" s="266"/>
      <c r="SWS115" s="261"/>
      <c r="SWT115" s="265"/>
      <c r="SWU115" s="266"/>
      <c r="SWV115" s="200"/>
      <c r="SWW115" s="266"/>
      <c r="SWX115" s="261"/>
      <c r="SWY115" s="265"/>
      <c r="SWZ115" s="266"/>
      <c r="SXA115" s="200"/>
      <c r="SXB115" s="266"/>
      <c r="SXC115" s="261"/>
      <c r="SXD115" s="265"/>
      <c r="SXE115" s="266"/>
      <c r="SXF115" s="200"/>
      <c r="SXG115" s="266"/>
      <c r="SXH115" s="261"/>
      <c r="SXI115" s="265"/>
      <c r="SXJ115" s="266"/>
      <c r="SXK115" s="200"/>
      <c r="SXL115" s="266"/>
      <c r="SXM115" s="261"/>
      <c r="SXN115" s="265"/>
      <c r="SXO115" s="266"/>
      <c r="SXP115" s="200"/>
      <c r="SXQ115" s="266"/>
      <c r="SXR115" s="261"/>
      <c r="SXS115" s="265"/>
      <c r="SXT115" s="266"/>
      <c r="SXU115" s="200"/>
      <c r="SXV115" s="266"/>
      <c r="SXW115" s="261"/>
      <c r="SXX115" s="265"/>
      <c r="SXY115" s="266"/>
      <c r="SXZ115" s="200"/>
      <c r="SYA115" s="266"/>
      <c r="SYB115" s="261"/>
      <c r="SYC115" s="265"/>
      <c r="SYD115" s="266"/>
      <c r="SYE115" s="200"/>
      <c r="SYF115" s="266"/>
      <c r="SYG115" s="261"/>
      <c r="SYH115" s="265"/>
      <c r="SYI115" s="266"/>
      <c r="SYJ115" s="200"/>
      <c r="SYK115" s="266"/>
      <c r="SYL115" s="261"/>
      <c r="SYM115" s="265"/>
      <c r="SYN115" s="266"/>
      <c r="SYO115" s="200"/>
      <c r="SYP115" s="266"/>
      <c r="SYQ115" s="261"/>
      <c r="SYR115" s="265"/>
      <c r="SYS115" s="266"/>
      <c r="SYT115" s="200"/>
      <c r="SYU115" s="266"/>
      <c r="SYV115" s="261"/>
      <c r="SYW115" s="265"/>
      <c r="SYX115" s="266"/>
      <c r="SYY115" s="200"/>
      <c r="SYZ115" s="266"/>
      <c r="SZA115" s="261"/>
      <c r="SZB115" s="265"/>
      <c r="SZC115" s="266"/>
      <c r="SZD115" s="200"/>
      <c r="SZE115" s="266"/>
      <c r="SZF115" s="261"/>
      <c r="SZG115" s="265"/>
      <c r="SZH115" s="266"/>
      <c r="SZI115" s="200"/>
      <c r="SZJ115" s="266"/>
      <c r="SZK115" s="261"/>
      <c r="SZL115" s="265"/>
      <c r="SZM115" s="266"/>
      <c r="SZN115" s="200"/>
      <c r="SZO115" s="266"/>
      <c r="SZP115" s="261"/>
      <c r="SZQ115" s="265"/>
      <c r="SZR115" s="266"/>
      <c r="SZS115" s="200"/>
      <c r="SZT115" s="266"/>
      <c r="SZU115" s="261"/>
      <c r="SZV115" s="265"/>
      <c r="SZW115" s="266"/>
      <c r="SZX115" s="200"/>
      <c r="SZY115" s="266"/>
      <c r="SZZ115" s="261"/>
      <c r="TAA115" s="265"/>
      <c r="TAB115" s="266"/>
      <c r="TAC115" s="200"/>
      <c r="TAD115" s="266"/>
      <c r="TAE115" s="261"/>
      <c r="TAF115" s="265"/>
      <c r="TAG115" s="266"/>
      <c r="TAH115" s="200"/>
      <c r="TAI115" s="266"/>
      <c r="TAJ115" s="261"/>
      <c r="TAK115" s="265"/>
      <c r="TAL115" s="266"/>
      <c r="TAM115" s="200"/>
      <c r="TAN115" s="266"/>
      <c r="TAO115" s="261"/>
      <c r="TAP115" s="265"/>
      <c r="TAQ115" s="266"/>
      <c r="TAR115" s="200"/>
      <c r="TAS115" s="266"/>
      <c r="TAT115" s="261"/>
      <c r="TAU115" s="265"/>
      <c r="TAV115" s="266"/>
      <c r="TAW115" s="200"/>
      <c r="TAX115" s="266"/>
      <c r="TAY115" s="261"/>
      <c r="TAZ115" s="265"/>
      <c r="TBA115" s="266"/>
      <c r="TBB115" s="200"/>
      <c r="TBC115" s="266"/>
      <c r="TBD115" s="261"/>
      <c r="TBE115" s="265"/>
      <c r="TBF115" s="266"/>
      <c r="TBG115" s="200"/>
      <c r="TBH115" s="266"/>
      <c r="TBI115" s="261"/>
      <c r="TBJ115" s="265"/>
      <c r="TBK115" s="266"/>
      <c r="TBL115" s="200"/>
      <c r="TBM115" s="266"/>
      <c r="TBN115" s="261"/>
      <c r="TBO115" s="265"/>
      <c r="TBP115" s="266"/>
      <c r="TBQ115" s="200"/>
      <c r="TBR115" s="266"/>
      <c r="TBS115" s="261"/>
      <c r="TBT115" s="265"/>
      <c r="TBU115" s="266"/>
      <c r="TBV115" s="200"/>
      <c r="TBW115" s="266"/>
      <c r="TBX115" s="261"/>
      <c r="TBY115" s="265"/>
      <c r="TBZ115" s="266"/>
      <c r="TCA115" s="200"/>
      <c r="TCB115" s="266"/>
      <c r="TCC115" s="261"/>
      <c r="TCD115" s="265"/>
      <c r="TCE115" s="266"/>
      <c r="TCF115" s="200"/>
      <c r="TCG115" s="266"/>
      <c r="TCH115" s="261"/>
      <c r="TCI115" s="265"/>
      <c r="TCJ115" s="266"/>
      <c r="TCK115" s="200"/>
      <c r="TCL115" s="266"/>
      <c r="TCM115" s="261"/>
      <c r="TCN115" s="265"/>
      <c r="TCO115" s="266"/>
      <c r="TCP115" s="200"/>
      <c r="TCQ115" s="266"/>
      <c r="TCR115" s="261"/>
      <c r="TCS115" s="265"/>
      <c r="TCT115" s="266"/>
      <c r="TCU115" s="200"/>
      <c r="TCV115" s="266"/>
      <c r="TCW115" s="261"/>
      <c r="TCX115" s="265"/>
      <c r="TCY115" s="266"/>
      <c r="TCZ115" s="200"/>
      <c r="TDA115" s="266"/>
      <c r="TDB115" s="261"/>
      <c r="TDC115" s="265"/>
      <c r="TDD115" s="266"/>
      <c r="TDE115" s="200"/>
      <c r="TDF115" s="266"/>
      <c r="TDG115" s="261"/>
      <c r="TDH115" s="265"/>
      <c r="TDI115" s="266"/>
      <c r="TDJ115" s="200"/>
      <c r="TDK115" s="266"/>
      <c r="TDL115" s="261"/>
      <c r="TDM115" s="265"/>
      <c r="TDN115" s="266"/>
      <c r="TDO115" s="200"/>
      <c r="TDP115" s="266"/>
      <c r="TDQ115" s="261"/>
      <c r="TDR115" s="265"/>
      <c r="TDS115" s="266"/>
      <c r="TDT115" s="200"/>
      <c r="TDU115" s="266"/>
      <c r="TDV115" s="261"/>
      <c r="TDW115" s="265"/>
      <c r="TDX115" s="266"/>
      <c r="TDY115" s="200"/>
      <c r="TDZ115" s="266"/>
      <c r="TEA115" s="261"/>
      <c r="TEB115" s="265"/>
      <c r="TEC115" s="266"/>
      <c r="TED115" s="200"/>
      <c r="TEE115" s="266"/>
      <c r="TEF115" s="261"/>
      <c r="TEG115" s="265"/>
      <c r="TEH115" s="266"/>
      <c r="TEI115" s="200"/>
      <c r="TEJ115" s="266"/>
      <c r="TEK115" s="261"/>
      <c r="TEL115" s="265"/>
      <c r="TEM115" s="266"/>
      <c r="TEN115" s="200"/>
      <c r="TEO115" s="266"/>
      <c r="TEP115" s="261"/>
      <c r="TEQ115" s="265"/>
      <c r="TER115" s="266"/>
      <c r="TES115" s="200"/>
      <c r="TET115" s="266"/>
      <c r="TEU115" s="261"/>
      <c r="TEV115" s="265"/>
      <c r="TEW115" s="266"/>
      <c r="TEX115" s="200"/>
      <c r="TEY115" s="266"/>
      <c r="TEZ115" s="261"/>
      <c r="TFA115" s="265"/>
      <c r="TFB115" s="266"/>
      <c r="TFC115" s="200"/>
      <c r="TFD115" s="266"/>
      <c r="TFE115" s="261"/>
      <c r="TFF115" s="265"/>
      <c r="TFG115" s="266"/>
      <c r="TFH115" s="200"/>
      <c r="TFI115" s="266"/>
      <c r="TFJ115" s="261"/>
      <c r="TFK115" s="265"/>
      <c r="TFL115" s="266"/>
      <c r="TFM115" s="200"/>
      <c r="TFN115" s="266"/>
      <c r="TFO115" s="261"/>
      <c r="TFP115" s="265"/>
      <c r="TFQ115" s="266"/>
      <c r="TFR115" s="200"/>
      <c r="TFS115" s="266"/>
      <c r="TFT115" s="261"/>
      <c r="TFU115" s="265"/>
      <c r="TFV115" s="266"/>
      <c r="TFW115" s="200"/>
      <c r="TFX115" s="266"/>
      <c r="TFY115" s="261"/>
      <c r="TFZ115" s="265"/>
      <c r="TGA115" s="266"/>
      <c r="TGB115" s="200"/>
      <c r="TGC115" s="266"/>
      <c r="TGD115" s="261"/>
      <c r="TGE115" s="265"/>
      <c r="TGF115" s="266"/>
      <c r="TGG115" s="200"/>
      <c r="TGH115" s="266"/>
      <c r="TGI115" s="261"/>
      <c r="TGJ115" s="265"/>
      <c r="TGK115" s="266"/>
      <c r="TGL115" s="200"/>
      <c r="TGM115" s="266"/>
      <c r="TGN115" s="261"/>
      <c r="TGO115" s="265"/>
      <c r="TGP115" s="266"/>
      <c r="TGQ115" s="200"/>
      <c r="TGR115" s="266"/>
      <c r="TGS115" s="261"/>
      <c r="TGT115" s="265"/>
      <c r="TGU115" s="266"/>
      <c r="TGV115" s="200"/>
      <c r="TGW115" s="266"/>
      <c r="TGX115" s="261"/>
      <c r="TGY115" s="265"/>
      <c r="TGZ115" s="266"/>
      <c r="THA115" s="200"/>
      <c r="THB115" s="266"/>
      <c r="THC115" s="261"/>
      <c r="THD115" s="265"/>
      <c r="THE115" s="266"/>
      <c r="THF115" s="200"/>
      <c r="THG115" s="266"/>
      <c r="THH115" s="261"/>
      <c r="THI115" s="265"/>
      <c r="THJ115" s="266"/>
      <c r="THK115" s="200"/>
      <c r="THL115" s="266"/>
      <c r="THM115" s="261"/>
      <c r="THN115" s="265"/>
      <c r="THO115" s="266"/>
      <c r="THP115" s="200"/>
      <c r="THQ115" s="266"/>
      <c r="THR115" s="261"/>
      <c r="THS115" s="265"/>
      <c r="THT115" s="266"/>
      <c r="THU115" s="200"/>
      <c r="THV115" s="266"/>
      <c r="THW115" s="261"/>
      <c r="THX115" s="265"/>
      <c r="THY115" s="266"/>
      <c r="THZ115" s="200"/>
      <c r="TIA115" s="266"/>
      <c r="TIB115" s="261"/>
      <c r="TIC115" s="265"/>
      <c r="TID115" s="266"/>
      <c r="TIE115" s="200"/>
      <c r="TIF115" s="266"/>
      <c r="TIG115" s="261"/>
      <c r="TIH115" s="265"/>
      <c r="TII115" s="266"/>
      <c r="TIJ115" s="200"/>
      <c r="TIK115" s="266"/>
      <c r="TIL115" s="261"/>
      <c r="TIM115" s="265"/>
      <c r="TIN115" s="266"/>
      <c r="TIO115" s="200"/>
      <c r="TIP115" s="266"/>
      <c r="TIQ115" s="261"/>
      <c r="TIR115" s="265"/>
      <c r="TIS115" s="266"/>
      <c r="TIT115" s="200"/>
      <c r="TIU115" s="266"/>
      <c r="TIV115" s="261"/>
      <c r="TIW115" s="265"/>
      <c r="TIX115" s="266"/>
      <c r="TIY115" s="200"/>
      <c r="TIZ115" s="266"/>
      <c r="TJA115" s="261"/>
      <c r="TJB115" s="265"/>
      <c r="TJC115" s="266"/>
      <c r="TJD115" s="200"/>
      <c r="TJE115" s="266"/>
      <c r="TJF115" s="261"/>
      <c r="TJG115" s="265"/>
      <c r="TJH115" s="266"/>
      <c r="TJI115" s="200"/>
      <c r="TJJ115" s="266"/>
      <c r="TJK115" s="261"/>
      <c r="TJL115" s="265"/>
      <c r="TJM115" s="266"/>
      <c r="TJN115" s="200"/>
      <c r="TJO115" s="266"/>
      <c r="TJP115" s="261"/>
      <c r="TJQ115" s="265"/>
      <c r="TJR115" s="266"/>
      <c r="TJS115" s="200"/>
      <c r="TJT115" s="266"/>
      <c r="TJU115" s="261"/>
      <c r="TJV115" s="265"/>
      <c r="TJW115" s="266"/>
      <c r="TJX115" s="200"/>
      <c r="TJY115" s="266"/>
      <c r="TJZ115" s="261"/>
      <c r="TKA115" s="265"/>
      <c r="TKB115" s="266"/>
      <c r="TKC115" s="200"/>
      <c r="TKD115" s="266"/>
      <c r="TKE115" s="261"/>
      <c r="TKF115" s="265"/>
      <c r="TKG115" s="266"/>
      <c r="TKH115" s="200"/>
      <c r="TKI115" s="266"/>
      <c r="TKJ115" s="261"/>
      <c r="TKK115" s="265"/>
      <c r="TKL115" s="266"/>
      <c r="TKM115" s="200"/>
      <c r="TKN115" s="266"/>
      <c r="TKO115" s="261"/>
      <c r="TKP115" s="265"/>
      <c r="TKQ115" s="266"/>
      <c r="TKR115" s="200"/>
      <c r="TKS115" s="266"/>
      <c r="TKT115" s="261"/>
      <c r="TKU115" s="265"/>
      <c r="TKV115" s="266"/>
      <c r="TKW115" s="200"/>
      <c r="TKX115" s="266"/>
      <c r="TKY115" s="261"/>
      <c r="TKZ115" s="265"/>
      <c r="TLA115" s="266"/>
      <c r="TLB115" s="200"/>
      <c r="TLC115" s="266"/>
      <c r="TLD115" s="261"/>
      <c r="TLE115" s="265"/>
      <c r="TLF115" s="266"/>
      <c r="TLG115" s="200"/>
      <c r="TLH115" s="266"/>
      <c r="TLI115" s="261"/>
      <c r="TLJ115" s="265"/>
      <c r="TLK115" s="266"/>
      <c r="TLL115" s="200"/>
      <c r="TLM115" s="266"/>
      <c r="TLN115" s="261"/>
      <c r="TLO115" s="265"/>
      <c r="TLP115" s="266"/>
      <c r="TLQ115" s="200"/>
      <c r="TLR115" s="266"/>
      <c r="TLS115" s="261"/>
      <c r="TLT115" s="265"/>
      <c r="TLU115" s="266"/>
      <c r="TLV115" s="200"/>
      <c r="TLW115" s="266"/>
      <c r="TLX115" s="261"/>
      <c r="TLY115" s="265"/>
      <c r="TLZ115" s="266"/>
      <c r="TMA115" s="200"/>
      <c r="TMB115" s="266"/>
      <c r="TMC115" s="261"/>
      <c r="TMD115" s="265"/>
      <c r="TME115" s="266"/>
      <c r="TMF115" s="200"/>
      <c r="TMG115" s="266"/>
      <c r="TMH115" s="261"/>
      <c r="TMI115" s="265"/>
      <c r="TMJ115" s="266"/>
      <c r="TMK115" s="200"/>
      <c r="TML115" s="266"/>
      <c r="TMM115" s="261"/>
      <c r="TMN115" s="265"/>
      <c r="TMO115" s="266"/>
      <c r="TMP115" s="200"/>
      <c r="TMQ115" s="266"/>
      <c r="TMR115" s="261"/>
      <c r="TMS115" s="265"/>
      <c r="TMT115" s="266"/>
      <c r="TMU115" s="200"/>
      <c r="TMV115" s="266"/>
      <c r="TMW115" s="261"/>
      <c r="TMX115" s="265"/>
      <c r="TMY115" s="266"/>
      <c r="TMZ115" s="200"/>
      <c r="TNA115" s="266"/>
      <c r="TNB115" s="261"/>
      <c r="TNC115" s="265"/>
      <c r="TND115" s="266"/>
      <c r="TNE115" s="200"/>
      <c r="TNF115" s="266"/>
      <c r="TNG115" s="261"/>
      <c r="TNH115" s="265"/>
      <c r="TNI115" s="266"/>
      <c r="TNJ115" s="200"/>
      <c r="TNK115" s="266"/>
      <c r="TNL115" s="261"/>
      <c r="TNM115" s="265"/>
      <c r="TNN115" s="266"/>
      <c r="TNO115" s="200"/>
      <c r="TNP115" s="266"/>
      <c r="TNQ115" s="261"/>
      <c r="TNR115" s="265"/>
      <c r="TNS115" s="266"/>
      <c r="TNT115" s="200"/>
      <c r="TNU115" s="266"/>
      <c r="TNV115" s="261"/>
      <c r="TNW115" s="265"/>
      <c r="TNX115" s="266"/>
      <c r="TNY115" s="200"/>
      <c r="TNZ115" s="266"/>
      <c r="TOA115" s="261"/>
      <c r="TOB115" s="265"/>
      <c r="TOC115" s="266"/>
      <c r="TOD115" s="200"/>
      <c r="TOE115" s="266"/>
      <c r="TOF115" s="261"/>
      <c r="TOG115" s="265"/>
      <c r="TOH115" s="266"/>
      <c r="TOI115" s="200"/>
      <c r="TOJ115" s="266"/>
      <c r="TOK115" s="261"/>
      <c r="TOL115" s="265"/>
      <c r="TOM115" s="266"/>
      <c r="TON115" s="200"/>
      <c r="TOO115" s="266"/>
      <c r="TOP115" s="261"/>
      <c r="TOQ115" s="265"/>
      <c r="TOR115" s="266"/>
      <c r="TOS115" s="200"/>
      <c r="TOT115" s="266"/>
      <c r="TOU115" s="261"/>
      <c r="TOV115" s="265"/>
      <c r="TOW115" s="266"/>
      <c r="TOX115" s="200"/>
      <c r="TOY115" s="266"/>
      <c r="TOZ115" s="261"/>
      <c r="TPA115" s="265"/>
      <c r="TPB115" s="266"/>
      <c r="TPC115" s="200"/>
      <c r="TPD115" s="266"/>
      <c r="TPE115" s="261"/>
      <c r="TPF115" s="265"/>
      <c r="TPG115" s="266"/>
      <c r="TPH115" s="200"/>
      <c r="TPI115" s="266"/>
      <c r="TPJ115" s="261"/>
      <c r="TPK115" s="265"/>
      <c r="TPL115" s="266"/>
      <c r="TPM115" s="200"/>
      <c r="TPN115" s="266"/>
      <c r="TPO115" s="261"/>
      <c r="TPP115" s="265"/>
      <c r="TPQ115" s="266"/>
      <c r="TPR115" s="200"/>
      <c r="TPS115" s="266"/>
      <c r="TPT115" s="261"/>
      <c r="TPU115" s="265"/>
      <c r="TPV115" s="266"/>
      <c r="TPW115" s="200"/>
      <c r="TPX115" s="266"/>
      <c r="TPY115" s="261"/>
      <c r="TPZ115" s="265"/>
      <c r="TQA115" s="266"/>
      <c r="TQB115" s="200"/>
      <c r="TQC115" s="266"/>
      <c r="TQD115" s="261"/>
      <c r="TQE115" s="265"/>
      <c r="TQF115" s="266"/>
      <c r="TQG115" s="200"/>
      <c r="TQH115" s="266"/>
      <c r="TQI115" s="261"/>
      <c r="TQJ115" s="265"/>
      <c r="TQK115" s="266"/>
      <c r="TQL115" s="200"/>
      <c r="TQM115" s="266"/>
      <c r="TQN115" s="261"/>
      <c r="TQO115" s="265"/>
      <c r="TQP115" s="266"/>
      <c r="TQQ115" s="200"/>
      <c r="TQR115" s="266"/>
      <c r="TQS115" s="261"/>
      <c r="TQT115" s="265"/>
      <c r="TQU115" s="266"/>
      <c r="TQV115" s="200"/>
      <c r="TQW115" s="266"/>
      <c r="TQX115" s="261"/>
      <c r="TQY115" s="265"/>
      <c r="TQZ115" s="266"/>
      <c r="TRA115" s="200"/>
      <c r="TRB115" s="266"/>
      <c r="TRC115" s="261"/>
      <c r="TRD115" s="265"/>
      <c r="TRE115" s="266"/>
      <c r="TRF115" s="200"/>
      <c r="TRG115" s="266"/>
      <c r="TRH115" s="261"/>
      <c r="TRI115" s="265"/>
      <c r="TRJ115" s="266"/>
      <c r="TRK115" s="200"/>
      <c r="TRL115" s="266"/>
      <c r="TRM115" s="261"/>
      <c r="TRN115" s="265"/>
      <c r="TRO115" s="266"/>
      <c r="TRP115" s="200"/>
      <c r="TRQ115" s="266"/>
      <c r="TRR115" s="261"/>
      <c r="TRS115" s="265"/>
      <c r="TRT115" s="266"/>
      <c r="TRU115" s="200"/>
      <c r="TRV115" s="266"/>
      <c r="TRW115" s="261"/>
      <c r="TRX115" s="265"/>
      <c r="TRY115" s="266"/>
      <c r="TRZ115" s="200"/>
      <c r="TSA115" s="266"/>
      <c r="TSB115" s="261"/>
      <c r="TSC115" s="265"/>
      <c r="TSD115" s="266"/>
      <c r="TSE115" s="200"/>
      <c r="TSF115" s="266"/>
      <c r="TSG115" s="261"/>
      <c r="TSH115" s="265"/>
      <c r="TSI115" s="266"/>
      <c r="TSJ115" s="200"/>
      <c r="TSK115" s="266"/>
      <c r="TSL115" s="261"/>
      <c r="TSM115" s="265"/>
      <c r="TSN115" s="266"/>
      <c r="TSO115" s="200"/>
      <c r="TSP115" s="266"/>
      <c r="TSQ115" s="261"/>
      <c r="TSR115" s="265"/>
      <c r="TSS115" s="266"/>
      <c r="TST115" s="200"/>
      <c r="TSU115" s="266"/>
      <c r="TSV115" s="261"/>
      <c r="TSW115" s="265"/>
      <c r="TSX115" s="266"/>
      <c r="TSY115" s="200"/>
      <c r="TSZ115" s="266"/>
      <c r="TTA115" s="261"/>
      <c r="TTB115" s="265"/>
      <c r="TTC115" s="266"/>
      <c r="TTD115" s="200"/>
      <c r="TTE115" s="266"/>
      <c r="TTF115" s="261"/>
      <c r="TTG115" s="265"/>
      <c r="TTH115" s="266"/>
      <c r="TTI115" s="200"/>
      <c r="TTJ115" s="266"/>
      <c r="TTK115" s="261"/>
      <c r="TTL115" s="265"/>
      <c r="TTM115" s="266"/>
      <c r="TTN115" s="200"/>
      <c r="TTO115" s="266"/>
      <c r="TTP115" s="261"/>
      <c r="TTQ115" s="265"/>
      <c r="TTR115" s="266"/>
      <c r="TTS115" s="200"/>
      <c r="TTT115" s="266"/>
      <c r="TTU115" s="261"/>
      <c r="TTV115" s="265"/>
      <c r="TTW115" s="266"/>
      <c r="TTX115" s="200"/>
      <c r="TTY115" s="266"/>
      <c r="TTZ115" s="261"/>
      <c r="TUA115" s="265"/>
      <c r="TUB115" s="266"/>
      <c r="TUC115" s="200"/>
      <c r="TUD115" s="266"/>
      <c r="TUE115" s="261"/>
      <c r="TUF115" s="265"/>
      <c r="TUG115" s="266"/>
      <c r="TUH115" s="200"/>
      <c r="TUI115" s="266"/>
      <c r="TUJ115" s="261"/>
      <c r="TUK115" s="265"/>
      <c r="TUL115" s="266"/>
      <c r="TUM115" s="200"/>
      <c r="TUN115" s="266"/>
      <c r="TUO115" s="261"/>
      <c r="TUP115" s="265"/>
      <c r="TUQ115" s="266"/>
      <c r="TUR115" s="200"/>
      <c r="TUS115" s="266"/>
      <c r="TUT115" s="261"/>
      <c r="TUU115" s="265"/>
      <c r="TUV115" s="266"/>
      <c r="TUW115" s="200"/>
      <c r="TUX115" s="266"/>
      <c r="TUY115" s="261"/>
      <c r="TUZ115" s="265"/>
      <c r="TVA115" s="266"/>
      <c r="TVB115" s="200"/>
      <c r="TVC115" s="266"/>
      <c r="TVD115" s="261"/>
      <c r="TVE115" s="265"/>
      <c r="TVF115" s="266"/>
      <c r="TVG115" s="200"/>
      <c r="TVH115" s="266"/>
      <c r="TVI115" s="261"/>
      <c r="TVJ115" s="265"/>
      <c r="TVK115" s="266"/>
      <c r="TVL115" s="200"/>
      <c r="TVM115" s="266"/>
      <c r="TVN115" s="261"/>
      <c r="TVO115" s="265"/>
      <c r="TVP115" s="266"/>
      <c r="TVQ115" s="200"/>
      <c r="TVR115" s="266"/>
      <c r="TVS115" s="261"/>
      <c r="TVT115" s="265"/>
      <c r="TVU115" s="266"/>
      <c r="TVV115" s="200"/>
      <c r="TVW115" s="266"/>
      <c r="TVX115" s="261"/>
      <c r="TVY115" s="265"/>
      <c r="TVZ115" s="266"/>
      <c r="TWA115" s="200"/>
      <c r="TWB115" s="266"/>
      <c r="TWC115" s="261"/>
      <c r="TWD115" s="265"/>
      <c r="TWE115" s="266"/>
      <c r="TWF115" s="200"/>
      <c r="TWG115" s="266"/>
      <c r="TWH115" s="261"/>
      <c r="TWI115" s="265"/>
      <c r="TWJ115" s="266"/>
      <c r="TWK115" s="200"/>
      <c r="TWL115" s="266"/>
      <c r="TWM115" s="261"/>
      <c r="TWN115" s="265"/>
      <c r="TWO115" s="266"/>
      <c r="TWP115" s="200"/>
      <c r="TWQ115" s="266"/>
      <c r="TWR115" s="261"/>
      <c r="TWS115" s="265"/>
      <c r="TWT115" s="266"/>
      <c r="TWU115" s="200"/>
      <c r="TWV115" s="266"/>
      <c r="TWW115" s="261"/>
      <c r="TWX115" s="265"/>
      <c r="TWY115" s="266"/>
      <c r="TWZ115" s="200"/>
      <c r="TXA115" s="266"/>
      <c r="TXB115" s="261"/>
      <c r="TXC115" s="265"/>
      <c r="TXD115" s="266"/>
      <c r="TXE115" s="200"/>
      <c r="TXF115" s="266"/>
      <c r="TXG115" s="261"/>
      <c r="TXH115" s="265"/>
      <c r="TXI115" s="266"/>
      <c r="TXJ115" s="200"/>
      <c r="TXK115" s="266"/>
      <c r="TXL115" s="261"/>
      <c r="TXM115" s="265"/>
      <c r="TXN115" s="266"/>
      <c r="TXO115" s="200"/>
      <c r="TXP115" s="266"/>
      <c r="TXQ115" s="261"/>
      <c r="TXR115" s="265"/>
      <c r="TXS115" s="266"/>
      <c r="TXT115" s="200"/>
      <c r="TXU115" s="266"/>
      <c r="TXV115" s="261"/>
      <c r="TXW115" s="265"/>
      <c r="TXX115" s="266"/>
      <c r="TXY115" s="200"/>
      <c r="TXZ115" s="266"/>
      <c r="TYA115" s="261"/>
      <c r="TYB115" s="265"/>
      <c r="TYC115" s="266"/>
      <c r="TYD115" s="200"/>
      <c r="TYE115" s="266"/>
      <c r="TYF115" s="261"/>
      <c r="TYG115" s="265"/>
      <c r="TYH115" s="266"/>
      <c r="TYI115" s="200"/>
      <c r="TYJ115" s="266"/>
      <c r="TYK115" s="261"/>
      <c r="TYL115" s="265"/>
      <c r="TYM115" s="266"/>
      <c r="TYN115" s="200"/>
      <c r="TYO115" s="266"/>
      <c r="TYP115" s="261"/>
      <c r="TYQ115" s="265"/>
      <c r="TYR115" s="266"/>
      <c r="TYS115" s="200"/>
      <c r="TYT115" s="266"/>
      <c r="TYU115" s="261"/>
      <c r="TYV115" s="265"/>
      <c r="TYW115" s="266"/>
      <c r="TYX115" s="200"/>
      <c r="TYY115" s="266"/>
      <c r="TYZ115" s="261"/>
      <c r="TZA115" s="265"/>
      <c r="TZB115" s="266"/>
      <c r="TZC115" s="200"/>
      <c r="TZD115" s="266"/>
      <c r="TZE115" s="261"/>
      <c r="TZF115" s="265"/>
      <c r="TZG115" s="266"/>
      <c r="TZH115" s="200"/>
      <c r="TZI115" s="266"/>
      <c r="TZJ115" s="261"/>
      <c r="TZK115" s="265"/>
      <c r="TZL115" s="266"/>
      <c r="TZM115" s="200"/>
      <c r="TZN115" s="266"/>
      <c r="TZO115" s="261"/>
      <c r="TZP115" s="265"/>
      <c r="TZQ115" s="266"/>
      <c r="TZR115" s="200"/>
      <c r="TZS115" s="266"/>
      <c r="TZT115" s="261"/>
      <c r="TZU115" s="265"/>
      <c r="TZV115" s="266"/>
      <c r="TZW115" s="200"/>
      <c r="TZX115" s="266"/>
      <c r="TZY115" s="261"/>
      <c r="TZZ115" s="265"/>
      <c r="UAA115" s="266"/>
      <c r="UAB115" s="200"/>
      <c r="UAC115" s="266"/>
      <c r="UAD115" s="261"/>
      <c r="UAE115" s="265"/>
      <c r="UAF115" s="266"/>
      <c r="UAG115" s="200"/>
      <c r="UAH115" s="266"/>
      <c r="UAI115" s="261"/>
      <c r="UAJ115" s="265"/>
      <c r="UAK115" s="266"/>
      <c r="UAL115" s="200"/>
      <c r="UAM115" s="266"/>
      <c r="UAN115" s="261"/>
      <c r="UAO115" s="265"/>
      <c r="UAP115" s="266"/>
      <c r="UAQ115" s="200"/>
      <c r="UAR115" s="266"/>
      <c r="UAS115" s="261"/>
      <c r="UAT115" s="265"/>
      <c r="UAU115" s="266"/>
      <c r="UAV115" s="200"/>
      <c r="UAW115" s="266"/>
      <c r="UAX115" s="261"/>
      <c r="UAY115" s="265"/>
      <c r="UAZ115" s="266"/>
      <c r="UBA115" s="200"/>
      <c r="UBB115" s="266"/>
      <c r="UBC115" s="261"/>
      <c r="UBD115" s="265"/>
      <c r="UBE115" s="266"/>
      <c r="UBF115" s="200"/>
      <c r="UBG115" s="266"/>
      <c r="UBH115" s="261"/>
      <c r="UBI115" s="265"/>
      <c r="UBJ115" s="266"/>
      <c r="UBK115" s="200"/>
      <c r="UBL115" s="266"/>
      <c r="UBM115" s="261"/>
      <c r="UBN115" s="265"/>
      <c r="UBO115" s="266"/>
      <c r="UBP115" s="200"/>
      <c r="UBQ115" s="266"/>
      <c r="UBR115" s="261"/>
      <c r="UBS115" s="265"/>
      <c r="UBT115" s="266"/>
      <c r="UBU115" s="200"/>
      <c r="UBV115" s="266"/>
      <c r="UBW115" s="261"/>
      <c r="UBX115" s="265"/>
      <c r="UBY115" s="266"/>
      <c r="UBZ115" s="200"/>
      <c r="UCA115" s="266"/>
      <c r="UCB115" s="261"/>
      <c r="UCC115" s="265"/>
      <c r="UCD115" s="266"/>
      <c r="UCE115" s="200"/>
      <c r="UCF115" s="266"/>
      <c r="UCG115" s="261"/>
      <c r="UCH115" s="265"/>
      <c r="UCI115" s="266"/>
      <c r="UCJ115" s="200"/>
      <c r="UCK115" s="266"/>
      <c r="UCL115" s="261"/>
      <c r="UCM115" s="265"/>
      <c r="UCN115" s="266"/>
      <c r="UCO115" s="200"/>
      <c r="UCP115" s="266"/>
      <c r="UCQ115" s="261"/>
      <c r="UCR115" s="265"/>
      <c r="UCS115" s="266"/>
      <c r="UCT115" s="200"/>
      <c r="UCU115" s="266"/>
      <c r="UCV115" s="261"/>
      <c r="UCW115" s="265"/>
      <c r="UCX115" s="266"/>
      <c r="UCY115" s="200"/>
      <c r="UCZ115" s="266"/>
      <c r="UDA115" s="261"/>
      <c r="UDB115" s="265"/>
      <c r="UDC115" s="266"/>
      <c r="UDD115" s="200"/>
      <c r="UDE115" s="266"/>
      <c r="UDF115" s="261"/>
      <c r="UDG115" s="265"/>
      <c r="UDH115" s="266"/>
      <c r="UDI115" s="200"/>
      <c r="UDJ115" s="266"/>
      <c r="UDK115" s="261"/>
      <c r="UDL115" s="265"/>
      <c r="UDM115" s="266"/>
      <c r="UDN115" s="200"/>
      <c r="UDO115" s="266"/>
      <c r="UDP115" s="261"/>
      <c r="UDQ115" s="265"/>
      <c r="UDR115" s="266"/>
      <c r="UDS115" s="200"/>
      <c r="UDT115" s="266"/>
      <c r="UDU115" s="261"/>
      <c r="UDV115" s="265"/>
      <c r="UDW115" s="266"/>
      <c r="UDX115" s="200"/>
      <c r="UDY115" s="266"/>
      <c r="UDZ115" s="261"/>
      <c r="UEA115" s="265"/>
      <c r="UEB115" s="266"/>
      <c r="UEC115" s="200"/>
      <c r="UED115" s="266"/>
      <c r="UEE115" s="261"/>
      <c r="UEF115" s="265"/>
      <c r="UEG115" s="266"/>
      <c r="UEH115" s="200"/>
      <c r="UEI115" s="266"/>
      <c r="UEJ115" s="261"/>
      <c r="UEK115" s="265"/>
      <c r="UEL115" s="266"/>
      <c r="UEM115" s="200"/>
      <c r="UEN115" s="266"/>
      <c r="UEO115" s="261"/>
      <c r="UEP115" s="265"/>
      <c r="UEQ115" s="266"/>
      <c r="UER115" s="200"/>
      <c r="UES115" s="266"/>
      <c r="UET115" s="261"/>
      <c r="UEU115" s="265"/>
      <c r="UEV115" s="266"/>
      <c r="UEW115" s="200"/>
      <c r="UEX115" s="266"/>
      <c r="UEY115" s="261"/>
      <c r="UEZ115" s="265"/>
      <c r="UFA115" s="266"/>
      <c r="UFB115" s="200"/>
      <c r="UFC115" s="266"/>
      <c r="UFD115" s="261"/>
      <c r="UFE115" s="265"/>
      <c r="UFF115" s="266"/>
      <c r="UFG115" s="200"/>
      <c r="UFH115" s="266"/>
      <c r="UFI115" s="261"/>
      <c r="UFJ115" s="265"/>
      <c r="UFK115" s="266"/>
      <c r="UFL115" s="200"/>
      <c r="UFM115" s="266"/>
      <c r="UFN115" s="261"/>
      <c r="UFO115" s="265"/>
      <c r="UFP115" s="266"/>
      <c r="UFQ115" s="200"/>
      <c r="UFR115" s="266"/>
      <c r="UFS115" s="261"/>
      <c r="UFT115" s="265"/>
      <c r="UFU115" s="266"/>
      <c r="UFV115" s="200"/>
      <c r="UFW115" s="266"/>
      <c r="UFX115" s="261"/>
      <c r="UFY115" s="265"/>
      <c r="UFZ115" s="266"/>
      <c r="UGA115" s="200"/>
      <c r="UGB115" s="266"/>
      <c r="UGC115" s="261"/>
      <c r="UGD115" s="265"/>
      <c r="UGE115" s="266"/>
      <c r="UGF115" s="200"/>
      <c r="UGG115" s="266"/>
      <c r="UGH115" s="261"/>
      <c r="UGI115" s="265"/>
      <c r="UGJ115" s="266"/>
      <c r="UGK115" s="200"/>
      <c r="UGL115" s="266"/>
      <c r="UGM115" s="261"/>
      <c r="UGN115" s="265"/>
      <c r="UGO115" s="266"/>
      <c r="UGP115" s="200"/>
      <c r="UGQ115" s="266"/>
      <c r="UGR115" s="261"/>
      <c r="UGS115" s="265"/>
      <c r="UGT115" s="266"/>
      <c r="UGU115" s="200"/>
      <c r="UGV115" s="266"/>
      <c r="UGW115" s="261"/>
      <c r="UGX115" s="265"/>
      <c r="UGY115" s="266"/>
      <c r="UGZ115" s="200"/>
      <c r="UHA115" s="266"/>
      <c r="UHB115" s="261"/>
      <c r="UHC115" s="265"/>
      <c r="UHD115" s="266"/>
      <c r="UHE115" s="200"/>
      <c r="UHF115" s="266"/>
      <c r="UHG115" s="261"/>
      <c r="UHH115" s="265"/>
      <c r="UHI115" s="266"/>
      <c r="UHJ115" s="200"/>
      <c r="UHK115" s="266"/>
      <c r="UHL115" s="261"/>
      <c r="UHM115" s="265"/>
      <c r="UHN115" s="266"/>
      <c r="UHO115" s="200"/>
      <c r="UHP115" s="266"/>
      <c r="UHQ115" s="261"/>
      <c r="UHR115" s="265"/>
      <c r="UHS115" s="266"/>
      <c r="UHT115" s="200"/>
      <c r="UHU115" s="266"/>
      <c r="UHV115" s="261"/>
      <c r="UHW115" s="265"/>
      <c r="UHX115" s="266"/>
      <c r="UHY115" s="200"/>
      <c r="UHZ115" s="266"/>
      <c r="UIA115" s="261"/>
      <c r="UIB115" s="265"/>
      <c r="UIC115" s="266"/>
      <c r="UID115" s="200"/>
      <c r="UIE115" s="266"/>
      <c r="UIF115" s="261"/>
      <c r="UIG115" s="265"/>
      <c r="UIH115" s="266"/>
      <c r="UII115" s="200"/>
      <c r="UIJ115" s="266"/>
      <c r="UIK115" s="261"/>
      <c r="UIL115" s="265"/>
      <c r="UIM115" s="266"/>
      <c r="UIN115" s="200"/>
      <c r="UIO115" s="266"/>
      <c r="UIP115" s="261"/>
      <c r="UIQ115" s="265"/>
      <c r="UIR115" s="266"/>
      <c r="UIS115" s="200"/>
      <c r="UIT115" s="266"/>
      <c r="UIU115" s="261"/>
      <c r="UIV115" s="265"/>
      <c r="UIW115" s="266"/>
      <c r="UIX115" s="200"/>
      <c r="UIY115" s="266"/>
      <c r="UIZ115" s="261"/>
      <c r="UJA115" s="265"/>
      <c r="UJB115" s="266"/>
      <c r="UJC115" s="200"/>
      <c r="UJD115" s="266"/>
      <c r="UJE115" s="261"/>
      <c r="UJF115" s="265"/>
      <c r="UJG115" s="266"/>
      <c r="UJH115" s="200"/>
      <c r="UJI115" s="266"/>
      <c r="UJJ115" s="261"/>
      <c r="UJK115" s="265"/>
      <c r="UJL115" s="266"/>
      <c r="UJM115" s="200"/>
      <c r="UJN115" s="266"/>
      <c r="UJO115" s="261"/>
      <c r="UJP115" s="265"/>
      <c r="UJQ115" s="266"/>
      <c r="UJR115" s="200"/>
      <c r="UJS115" s="266"/>
      <c r="UJT115" s="261"/>
      <c r="UJU115" s="265"/>
      <c r="UJV115" s="266"/>
      <c r="UJW115" s="200"/>
      <c r="UJX115" s="266"/>
      <c r="UJY115" s="261"/>
      <c r="UJZ115" s="265"/>
      <c r="UKA115" s="266"/>
      <c r="UKB115" s="200"/>
      <c r="UKC115" s="266"/>
      <c r="UKD115" s="261"/>
      <c r="UKE115" s="265"/>
      <c r="UKF115" s="266"/>
      <c r="UKG115" s="200"/>
      <c r="UKH115" s="266"/>
      <c r="UKI115" s="261"/>
      <c r="UKJ115" s="265"/>
      <c r="UKK115" s="266"/>
      <c r="UKL115" s="200"/>
      <c r="UKM115" s="266"/>
      <c r="UKN115" s="261"/>
      <c r="UKO115" s="265"/>
      <c r="UKP115" s="266"/>
      <c r="UKQ115" s="200"/>
      <c r="UKR115" s="266"/>
      <c r="UKS115" s="261"/>
      <c r="UKT115" s="265"/>
      <c r="UKU115" s="266"/>
      <c r="UKV115" s="200"/>
      <c r="UKW115" s="266"/>
      <c r="UKX115" s="261"/>
      <c r="UKY115" s="265"/>
      <c r="UKZ115" s="266"/>
      <c r="ULA115" s="200"/>
      <c r="ULB115" s="266"/>
      <c r="ULC115" s="261"/>
      <c r="ULD115" s="265"/>
      <c r="ULE115" s="266"/>
      <c r="ULF115" s="200"/>
      <c r="ULG115" s="266"/>
      <c r="ULH115" s="261"/>
      <c r="ULI115" s="265"/>
      <c r="ULJ115" s="266"/>
      <c r="ULK115" s="200"/>
      <c r="ULL115" s="266"/>
      <c r="ULM115" s="261"/>
      <c r="ULN115" s="265"/>
      <c r="ULO115" s="266"/>
      <c r="ULP115" s="200"/>
      <c r="ULQ115" s="266"/>
      <c r="ULR115" s="261"/>
      <c r="ULS115" s="265"/>
      <c r="ULT115" s="266"/>
      <c r="ULU115" s="200"/>
      <c r="ULV115" s="266"/>
      <c r="ULW115" s="261"/>
      <c r="ULX115" s="265"/>
      <c r="ULY115" s="266"/>
      <c r="ULZ115" s="200"/>
      <c r="UMA115" s="266"/>
      <c r="UMB115" s="261"/>
      <c r="UMC115" s="265"/>
      <c r="UMD115" s="266"/>
      <c r="UME115" s="200"/>
      <c r="UMF115" s="266"/>
      <c r="UMG115" s="261"/>
      <c r="UMH115" s="265"/>
      <c r="UMI115" s="266"/>
      <c r="UMJ115" s="200"/>
      <c r="UMK115" s="266"/>
      <c r="UML115" s="261"/>
      <c r="UMM115" s="265"/>
      <c r="UMN115" s="266"/>
      <c r="UMO115" s="200"/>
      <c r="UMP115" s="266"/>
      <c r="UMQ115" s="261"/>
      <c r="UMR115" s="265"/>
      <c r="UMS115" s="266"/>
      <c r="UMT115" s="200"/>
      <c r="UMU115" s="266"/>
      <c r="UMV115" s="261"/>
      <c r="UMW115" s="265"/>
      <c r="UMX115" s="266"/>
      <c r="UMY115" s="200"/>
      <c r="UMZ115" s="266"/>
      <c r="UNA115" s="261"/>
      <c r="UNB115" s="265"/>
      <c r="UNC115" s="266"/>
      <c r="UND115" s="200"/>
      <c r="UNE115" s="266"/>
      <c r="UNF115" s="261"/>
      <c r="UNG115" s="265"/>
      <c r="UNH115" s="266"/>
      <c r="UNI115" s="200"/>
      <c r="UNJ115" s="266"/>
      <c r="UNK115" s="261"/>
      <c r="UNL115" s="265"/>
      <c r="UNM115" s="266"/>
      <c r="UNN115" s="200"/>
      <c r="UNO115" s="266"/>
      <c r="UNP115" s="261"/>
      <c r="UNQ115" s="265"/>
      <c r="UNR115" s="266"/>
      <c r="UNS115" s="200"/>
      <c r="UNT115" s="266"/>
      <c r="UNU115" s="261"/>
      <c r="UNV115" s="265"/>
      <c r="UNW115" s="266"/>
      <c r="UNX115" s="200"/>
      <c r="UNY115" s="266"/>
      <c r="UNZ115" s="261"/>
      <c r="UOA115" s="265"/>
      <c r="UOB115" s="266"/>
      <c r="UOC115" s="200"/>
      <c r="UOD115" s="266"/>
      <c r="UOE115" s="261"/>
      <c r="UOF115" s="265"/>
      <c r="UOG115" s="266"/>
      <c r="UOH115" s="200"/>
      <c r="UOI115" s="266"/>
      <c r="UOJ115" s="261"/>
      <c r="UOK115" s="265"/>
      <c r="UOL115" s="266"/>
      <c r="UOM115" s="200"/>
      <c r="UON115" s="266"/>
      <c r="UOO115" s="261"/>
      <c r="UOP115" s="265"/>
      <c r="UOQ115" s="266"/>
      <c r="UOR115" s="200"/>
      <c r="UOS115" s="266"/>
      <c r="UOT115" s="261"/>
      <c r="UOU115" s="265"/>
      <c r="UOV115" s="266"/>
      <c r="UOW115" s="200"/>
      <c r="UOX115" s="266"/>
      <c r="UOY115" s="261"/>
      <c r="UOZ115" s="265"/>
      <c r="UPA115" s="266"/>
      <c r="UPB115" s="200"/>
      <c r="UPC115" s="266"/>
      <c r="UPD115" s="261"/>
      <c r="UPE115" s="265"/>
      <c r="UPF115" s="266"/>
      <c r="UPG115" s="200"/>
      <c r="UPH115" s="266"/>
      <c r="UPI115" s="261"/>
      <c r="UPJ115" s="265"/>
      <c r="UPK115" s="266"/>
      <c r="UPL115" s="200"/>
      <c r="UPM115" s="266"/>
      <c r="UPN115" s="261"/>
      <c r="UPO115" s="265"/>
      <c r="UPP115" s="266"/>
      <c r="UPQ115" s="200"/>
      <c r="UPR115" s="266"/>
      <c r="UPS115" s="261"/>
      <c r="UPT115" s="265"/>
      <c r="UPU115" s="266"/>
      <c r="UPV115" s="200"/>
      <c r="UPW115" s="266"/>
      <c r="UPX115" s="261"/>
      <c r="UPY115" s="265"/>
      <c r="UPZ115" s="266"/>
      <c r="UQA115" s="200"/>
      <c r="UQB115" s="266"/>
      <c r="UQC115" s="261"/>
      <c r="UQD115" s="265"/>
      <c r="UQE115" s="266"/>
      <c r="UQF115" s="200"/>
      <c r="UQG115" s="266"/>
      <c r="UQH115" s="261"/>
      <c r="UQI115" s="265"/>
      <c r="UQJ115" s="266"/>
      <c r="UQK115" s="200"/>
      <c r="UQL115" s="266"/>
      <c r="UQM115" s="261"/>
      <c r="UQN115" s="265"/>
      <c r="UQO115" s="266"/>
      <c r="UQP115" s="200"/>
      <c r="UQQ115" s="266"/>
      <c r="UQR115" s="261"/>
      <c r="UQS115" s="265"/>
      <c r="UQT115" s="266"/>
      <c r="UQU115" s="200"/>
      <c r="UQV115" s="266"/>
      <c r="UQW115" s="261"/>
      <c r="UQX115" s="265"/>
      <c r="UQY115" s="266"/>
      <c r="UQZ115" s="200"/>
      <c r="URA115" s="266"/>
      <c r="URB115" s="261"/>
      <c r="URC115" s="265"/>
      <c r="URD115" s="266"/>
      <c r="URE115" s="200"/>
      <c r="URF115" s="266"/>
      <c r="URG115" s="261"/>
      <c r="URH115" s="265"/>
      <c r="URI115" s="266"/>
      <c r="URJ115" s="200"/>
      <c r="URK115" s="266"/>
      <c r="URL115" s="261"/>
      <c r="URM115" s="265"/>
      <c r="URN115" s="266"/>
      <c r="URO115" s="200"/>
      <c r="URP115" s="266"/>
      <c r="URQ115" s="261"/>
      <c r="URR115" s="265"/>
      <c r="URS115" s="266"/>
      <c r="URT115" s="200"/>
      <c r="URU115" s="266"/>
      <c r="URV115" s="261"/>
      <c r="URW115" s="265"/>
      <c r="URX115" s="266"/>
      <c r="URY115" s="200"/>
      <c r="URZ115" s="266"/>
      <c r="USA115" s="261"/>
      <c r="USB115" s="265"/>
      <c r="USC115" s="266"/>
      <c r="USD115" s="200"/>
      <c r="USE115" s="266"/>
      <c r="USF115" s="261"/>
      <c r="USG115" s="265"/>
      <c r="USH115" s="266"/>
      <c r="USI115" s="200"/>
      <c r="USJ115" s="266"/>
      <c r="USK115" s="261"/>
      <c r="USL115" s="265"/>
      <c r="USM115" s="266"/>
      <c r="USN115" s="200"/>
      <c r="USO115" s="266"/>
      <c r="USP115" s="261"/>
      <c r="USQ115" s="265"/>
      <c r="USR115" s="266"/>
      <c r="USS115" s="200"/>
      <c r="UST115" s="266"/>
      <c r="USU115" s="261"/>
      <c r="USV115" s="265"/>
      <c r="USW115" s="266"/>
      <c r="USX115" s="200"/>
      <c r="USY115" s="266"/>
      <c r="USZ115" s="261"/>
      <c r="UTA115" s="265"/>
      <c r="UTB115" s="266"/>
      <c r="UTC115" s="200"/>
      <c r="UTD115" s="266"/>
      <c r="UTE115" s="261"/>
      <c r="UTF115" s="265"/>
      <c r="UTG115" s="266"/>
      <c r="UTH115" s="200"/>
      <c r="UTI115" s="266"/>
      <c r="UTJ115" s="261"/>
      <c r="UTK115" s="265"/>
      <c r="UTL115" s="266"/>
      <c r="UTM115" s="200"/>
      <c r="UTN115" s="266"/>
      <c r="UTO115" s="261"/>
      <c r="UTP115" s="265"/>
      <c r="UTQ115" s="266"/>
      <c r="UTR115" s="200"/>
      <c r="UTS115" s="266"/>
      <c r="UTT115" s="261"/>
      <c r="UTU115" s="265"/>
      <c r="UTV115" s="266"/>
      <c r="UTW115" s="200"/>
      <c r="UTX115" s="266"/>
      <c r="UTY115" s="261"/>
      <c r="UTZ115" s="265"/>
      <c r="UUA115" s="266"/>
      <c r="UUB115" s="200"/>
      <c r="UUC115" s="266"/>
      <c r="UUD115" s="261"/>
      <c r="UUE115" s="265"/>
      <c r="UUF115" s="266"/>
      <c r="UUG115" s="200"/>
      <c r="UUH115" s="266"/>
      <c r="UUI115" s="261"/>
      <c r="UUJ115" s="265"/>
      <c r="UUK115" s="266"/>
      <c r="UUL115" s="200"/>
      <c r="UUM115" s="266"/>
      <c r="UUN115" s="261"/>
      <c r="UUO115" s="265"/>
      <c r="UUP115" s="266"/>
      <c r="UUQ115" s="200"/>
      <c r="UUR115" s="266"/>
      <c r="UUS115" s="261"/>
      <c r="UUT115" s="265"/>
      <c r="UUU115" s="266"/>
      <c r="UUV115" s="200"/>
      <c r="UUW115" s="266"/>
      <c r="UUX115" s="261"/>
      <c r="UUY115" s="265"/>
      <c r="UUZ115" s="266"/>
      <c r="UVA115" s="200"/>
      <c r="UVB115" s="266"/>
      <c r="UVC115" s="261"/>
      <c r="UVD115" s="265"/>
      <c r="UVE115" s="266"/>
      <c r="UVF115" s="200"/>
      <c r="UVG115" s="266"/>
      <c r="UVH115" s="261"/>
      <c r="UVI115" s="265"/>
      <c r="UVJ115" s="266"/>
      <c r="UVK115" s="200"/>
      <c r="UVL115" s="266"/>
      <c r="UVM115" s="261"/>
      <c r="UVN115" s="265"/>
      <c r="UVO115" s="266"/>
      <c r="UVP115" s="200"/>
      <c r="UVQ115" s="266"/>
      <c r="UVR115" s="261"/>
      <c r="UVS115" s="265"/>
      <c r="UVT115" s="266"/>
      <c r="UVU115" s="200"/>
      <c r="UVV115" s="266"/>
      <c r="UVW115" s="261"/>
      <c r="UVX115" s="265"/>
      <c r="UVY115" s="266"/>
      <c r="UVZ115" s="200"/>
      <c r="UWA115" s="266"/>
      <c r="UWB115" s="261"/>
      <c r="UWC115" s="265"/>
      <c r="UWD115" s="266"/>
      <c r="UWE115" s="200"/>
      <c r="UWF115" s="266"/>
      <c r="UWG115" s="261"/>
      <c r="UWH115" s="265"/>
      <c r="UWI115" s="266"/>
      <c r="UWJ115" s="200"/>
      <c r="UWK115" s="266"/>
      <c r="UWL115" s="261"/>
      <c r="UWM115" s="265"/>
      <c r="UWN115" s="266"/>
      <c r="UWO115" s="200"/>
      <c r="UWP115" s="266"/>
      <c r="UWQ115" s="261"/>
      <c r="UWR115" s="265"/>
      <c r="UWS115" s="266"/>
      <c r="UWT115" s="200"/>
      <c r="UWU115" s="266"/>
      <c r="UWV115" s="261"/>
      <c r="UWW115" s="265"/>
      <c r="UWX115" s="266"/>
      <c r="UWY115" s="200"/>
      <c r="UWZ115" s="266"/>
      <c r="UXA115" s="261"/>
      <c r="UXB115" s="265"/>
      <c r="UXC115" s="266"/>
      <c r="UXD115" s="200"/>
      <c r="UXE115" s="266"/>
      <c r="UXF115" s="261"/>
      <c r="UXG115" s="265"/>
      <c r="UXH115" s="266"/>
      <c r="UXI115" s="200"/>
      <c r="UXJ115" s="266"/>
      <c r="UXK115" s="261"/>
      <c r="UXL115" s="265"/>
      <c r="UXM115" s="266"/>
      <c r="UXN115" s="200"/>
      <c r="UXO115" s="266"/>
      <c r="UXP115" s="261"/>
      <c r="UXQ115" s="265"/>
      <c r="UXR115" s="266"/>
      <c r="UXS115" s="200"/>
      <c r="UXT115" s="266"/>
      <c r="UXU115" s="261"/>
      <c r="UXV115" s="265"/>
      <c r="UXW115" s="266"/>
      <c r="UXX115" s="200"/>
      <c r="UXY115" s="266"/>
      <c r="UXZ115" s="261"/>
      <c r="UYA115" s="265"/>
      <c r="UYB115" s="266"/>
      <c r="UYC115" s="200"/>
      <c r="UYD115" s="266"/>
      <c r="UYE115" s="261"/>
      <c r="UYF115" s="265"/>
      <c r="UYG115" s="266"/>
      <c r="UYH115" s="200"/>
      <c r="UYI115" s="266"/>
      <c r="UYJ115" s="261"/>
      <c r="UYK115" s="265"/>
      <c r="UYL115" s="266"/>
      <c r="UYM115" s="200"/>
      <c r="UYN115" s="266"/>
      <c r="UYO115" s="261"/>
      <c r="UYP115" s="265"/>
      <c r="UYQ115" s="266"/>
      <c r="UYR115" s="200"/>
      <c r="UYS115" s="266"/>
      <c r="UYT115" s="261"/>
      <c r="UYU115" s="265"/>
      <c r="UYV115" s="266"/>
      <c r="UYW115" s="200"/>
      <c r="UYX115" s="266"/>
      <c r="UYY115" s="261"/>
      <c r="UYZ115" s="265"/>
      <c r="UZA115" s="266"/>
      <c r="UZB115" s="200"/>
      <c r="UZC115" s="266"/>
      <c r="UZD115" s="261"/>
      <c r="UZE115" s="265"/>
      <c r="UZF115" s="266"/>
      <c r="UZG115" s="200"/>
      <c r="UZH115" s="266"/>
      <c r="UZI115" s="261"/>
      <c r="UZJ115" s="265"/>
      <c r="UZK115" s="266"/>
      <c r="UZL115" s="200"/>
      <c r="UZM115" s="266"/>
      <c r="UZN115" s="261"/>
      <c r="UZO115" s="265"/>
      <c r="UZP115" s="266"/>
      <c r="UZQ115" s="200"/>
      <c r="UZR115" s="266"/>
      <c r="UZS115" s="261"/>
      <c r="UZT115" s="265"/>
      <c r="UZU115" s="266"/>
      <c r="UZV115" s="200"/>
      <c r="UZW115" s="266"/>
      <c r="UZX115" s="261"/>
      <c r="UZY115" s="265"/>
      <c r="UZZ115" s="266"/>
      <c r="VAA115" s="200"/>
      <c r="VAB115" s="266"/>
      <c r="VAC115" s="261"/>
      <c r="VAD115" s="265"/>
      <c r="VAE115" s="266"/>
      <c r="VAF115" s="200"/>
      <c r="VAG115" s="266"/>
      <c r="VAH115" s="261"/>
      <c r="VAI115" s="265"/>
      <c r="VAJ115" s="266"/>
      <c r="VAK115" s="200"/>
      <c r="VAL115" s="266"/>
      <c r="VAM115" s="261"/>
      <c r="VAN115" s="265"/>
      <c r="VAO115" s="266"/>
      <c r="VAP115" s="200"/>
      <c r="VAQ115" s="266"/>
      <c r="VAR115" s="261"/>
      <c r="VAS115" s="265"/>
      <c r="VAT115" s="266"/>
      <c r="VAU115" s="200"/>
      <c r="VAV115" s="266"/>
      <c r="VAW115" s="261"/>
      <c r="VAX115" s="265"/>
      <c r="VAY115" s="266"/>
      <c r="VAZ115" s="200"/>
      <c r="VBA115" s="266"/>
      <c r="VBB115" s="261"/>
      <c r="VBC115" s="265"/>
      <c r="VBD115" s="266"/>
      <c r="VBE115" s="200"/>
      <c r="VBF115" s="266"/>
      <c r="VBG115" s="261"/>
      <c r="VBH115" s="265"/>
      <c r="VBI115" s="266"/>
      <c r="VBJ115" s="200"/>
      <c r="VBK115" s="266"/>
      <c r="VBL115" s="261"/>
      <c r="VBM115" s="265"/>
      <c r="VBN115" s="266"/>
      <c r="VBO115" s="200"/>
      <c r="VBP115" s="266"/>
      <c r="VBQ115" s="261"/>
      <c r="VBR115" s="265"/>
      <c r="VBS115" s="266"/>
      <c r="VBT115" s="200"/>
      <c r="VBU115" s="266"/>
      <c r="VBV115" s="261"/>
      <c r="VBW115" s="265"/>
      <c r="VBX115" s="266"/>
      <c r="VBY115" s="200"/>
      <c r="VBZ115" s="266"/>
      <c r="VCA115" s="261"/>
      <c r="VCB115" s="265"/>
      <c r="VCC115" s="266"/>
      <c r="VCD115" s="200"/>
      <c r="VCE115" s="266"/>
      <c r="VCF115" s="261"/>
      <c r="VCG115" s="265"/>
      <c r="VCH115" s="266"/>
      <c r="VCI115" s="200"/>
      <c r="VCJ115" s="266"/>
      <c r="VCK115" s="261"/>
      <c r="VCL115" s="265"/>
      <c r="VCM115" s="266"/>
      <c r="VCN115" s="200"/>
      <c r="VCO115" s="266"/>
      <c r="VCP115" s="261"/>
      <c r="VCQ115" s="265"/>
      <c r="VCR115" s="266"/>
      <c r="VCS115" s="200"/>
      <c r="VCT115" s="266"/>
      <c r="VCU115" s="261"/>
      <c r="VCV115" s="265"/>
      <c r="VCW115" s="266"/>
      <c r="VCX115" s="200"/>
      <c r="VCY115" s="266"/>
      <c r="VCZ115" s="261"/>
      <c r="VDA115" s="265"/>
      <c r="VDB115" s="266"/>
      <c r="VDC115" s="200"/>
      <c r="VDD115" s="266"/>
      <c r="VDE115" s="261"/>
      <c r="VDF115" s="265"/>
      <c r="VDG115" s="266"/>
      <c r="VDH115" s="200"/>
      <c r="VDI115" s="266"/>
      <c r="VDJ115" s="261"/>
      <c r="VDK115" s="265"/>
      <c r="VDL115" s="266"/>
      <c r="VDM115" s="200"/>
      <c r="VDN115" s="266"/>
      <c r="VDO115" s="261"/>
      <c r="VDP115" s="265"/>
      <c r="VDQ115" s="266"/>
      <c r="VDR115" s="200"/>
      <c r="VDS115" s="266"/>
      <c r="VDT115" s="261"/>
      <c r="VDU115" s="265"/>
      <c r="VDV115" s="266"/>
      <c r="VDW115" s="200"/>
      <c r="VDX115" s="266"/>
      <c r="VDY115" s="261"/>
      <c r="VDZ115" s="265"/>
      <c r="VEA115" s="266"/>
      <c r="VEB115" s="200"/>
      <c r="VEC115" s="266"/>
      <c r="VED115" s="261"/>
      <c r="VEE115" s="265"/>
      <c r="VEF115" s="266"/>
      <c r="VEG115" s="200"/>
      <c r="VEH115" s="266"/>
      <c r="VEI115" s="261"/>
      <c r="VEJ115" s="265"/>
      <c r="VEK115" s="266"/>
      <c r="VEL115" s="200"/>
      <c r="VEM115" s="266"/>
      <c r="VEN115" s="261"/>
      <c r="VEO115" s="265"/>
      <c r="VEP115" s="266"/>
      <c r="VEQ115" s="200"/>
      <c r="VER115" s="266"/>
      <c r="VES115" s="261"/>
      <c r="VET115" s="265"/>
      <c r="VEU115" s="266"/>
      <c r="VEV115" s="200"/>
      <c r="VEW115" s="266"/>
      <c r="VEX115" s="261"/>
      <c r="VEY115" s="265"/>
      <c r="VEZ115" s="266"/>
      <c r="VFA115" s="200"/>
      <c r="VFB115" s="266"/>
      <c r="VFC115" s="261"/>
      <c r="VFD115" s="265"/>
      <c r="VFE115" s="266"/>
      <c r="VFF115" s="200"/>
      <c r="VFG115" s="266"/>
      <c r="VFH115" s="261"/>
      <c r="VFI115" s="265"/>
      <c r="VFJ115" s="266"/>
      <c r="VFK115" s="200"/>
      <c r="VFL115" s="266"/>
      <c r="VFM115" s="261"/>
      <c r="VFN115" s="265"/>
      <c r="VFO115" s="266"/>
      <c r="VFP115" s="200"/>
      <c r="VFQ115" s="266"/>
      <c r="VFR115" s="261"/>
      <c r="VFS115" s="265"/>
      <c r="VFT115" s="266"/>
      <c r="VFU115" s="200"/>
      <c r="VFV115" s="266"/>
      <c r="VFW115" s="261"/>
      <c r="VFX115" s="265"/>
      <c r="VFY115" s="266"/>
      <c r="VFZ115" s="200"/>
      <c r="VGA115" s="266"/>
      <c r="VGB115" s="261"/>
      <c r="VGC115" s="265"/>
      <c r="VGD115" s="266"/>
      <c r="VGE115" s="200"/>
      <c r="VGF115" s="266"/>
      <c r="VGG115" s="261"/>
      <c r="VGH115" s="265"/>
      <c r="VGI115" s="266"/>
      <c r="VGJ115" s="200"/>
      <c r="VGK115" s="266"/>
      <c r="VGL115" s="261"/>
      <c r="VGM115" s="265"/>
      <c r="VGN115" s="266"/>
      <c r="VGO115" s="200"/>
      <c r="VGP115" s="266"/>
      <c r="VGQ115" s="261"/>
      <c r="VGR115" s="265"/>
      <c r="VGS115" s="266"/>
      <c r="VGT115" s="200"/>
      <c r="VGU115" s="266"/>
      <c r="VGV115" s="261"/>
      <c r="VGW115" s="265"/>
      <c r="VGX115" s="266"/>
      <c r="VGY115" s="200"/>
      <c r="VGZ115" s="266"/>
      <c r="VHA115" s="261"/>
      <c r="VHB115" s="265"/>
      <c r="VHC115" s="266"/>
      <c r="VHD115" s="200"/>
      <c r="VHE115" s="266"/>
      <c r="VHF115" s="261"/>
      <c r="VHG115" s="265"/>
      <c r="VHH115" s="266"/>
      <c r="VHI115" s="200"/>
      <c r="VHJ115" s="266"/>
      <c r="VHK115" s="261"/>
      <c r="VHL115" s="265"/>
      <c r="VHM115" s="266"/>
      <c r="VHN115" s="200"/>
      <c r="VHO115" s="266"/>
      <c r="VHP115" s="261"/>
      <c r="VHQ115" s="265"/>
      <c r="VHR115" s="266"/>
      <c r="VHS115" s="200"/>
      <c r="VHT115" s="266"/>
      <c r="VHU115" s="261"/>
      <c r="VHV115" s="265"/>
      <c r="VHW115" s="266"/>
      <c r="VHX115" s="200"/>
      <c r="VHY115" s="266"/>
      <c r="VHZ115" s="261"/>
      <c r="VIA115" s="265"/>
      <c r="VIB115" s="266"/>
      <c r="VIC115" s="200"/>
      <c r="VID115" s="266"/>
      <c r="VIE115" s="261"/>
      <c r="VIF115" s="265"/>
      <c r="VIG115" s="266"/>
      <c r="VIH115" s="200"/>
      <c r="VII115" s="266"/>
      <c r="VIJ115" s="261"/>
      <c r="VIK115" s="265"/>
      <c r="VIL115" s="266"/>
      <c r="VIM115" s="200"/>
      <c r="VIN115" s="266"/>
      <c r="VIO115" s="261"/>
      <c r="VIP115" s="265"/>
      <c r="VIQ115" s="266"/>
      <c r="VIR115" s="200"/>
      <c r="VIS115" s="266"/>
      <c r="VIT115" s="261"/>
      <c r="VIU115" s="265"/>
      <c r="VIV115" s="266"/>
      <c r="VIW115" s="200"/>
      <c r="VIX115" s="266"/>
      <c r="VIY115" s="261"/>
      <c r="VIZ115" s="265"/>
      <c r="VJA115" s="266"/>
      <c r="VJB115" s="200"/>
      <c r="VJC115" s="266"/>
      <c r="VJD115" s="261"/>
      <c r="VJE115" s="265"/>
      <c r="VJF115" s="266"/>
      <c r="VJG115" s="200"/>
      <c r="VJH115" s="266"/>
      <c r="VJI115" s="261"/>
      <c r="VJJ115" s="265"/>
      <c r="VJK115" s="266"/>
      <c r="VJL115" s="200"/>
      <c r="VJM115" s="266"/>
      <c r="VJN115" s="261"/>
      <c r="VJO115" s="265"/>
      <c r="VJP115" s="266"/>
      <c r="VJQ115" s="200"/>
      <c r="VJR115" s="266"/>
      <c r="VJS115" s="261"/>
      <c r="VJT115" s="265"/>
      <c r="VJU115" s="266"/>
      <c r="VJV115" s="200"/>
      <c r="VJW115" s="266"/>
      <c r="VJX115" s="261"/>
      <c r="VJY115" s="265"/>
      <c r="VJZ115" s="266"/>
      <c r="VKA115" s="200"/>
      <c r="VKB115" s="266"/>
      <c r="VKC115" s="261"/>
      <c r="VKD115" s="265"/>
      <c r="VKE115" s="266"/>
      <c r="VKF115" s="200"/>
      <c r="VKG115" s="266"/>
      <c r="VKH115" s="261"/>
      <c r="VKI115" s="265"/>
      <c r="VKJ115" s="266"/>
      <c r="VKK115" s="200"/>
      <c r="VKL115" s="266"/>
      <c r="VKM115" s="261"/>
      <c r="VKN115" s="265"/>
      <c r="VKO115" s="266"/>
      <c r="VKP115" s="200"/>
      <c r="VKQ115" s="266"/>
      <c r="VKR115" s="261"/>
      <c r="VKS115" s="265"/>
      <c r="VKT115" s="266"/>
      <c r="VKU115" s="200"/>
      <c r="VKV115" s="266"/>
      <c r="VKW115" s="261"/>
      <c r="VKX115" s="265"/>
      <c r="VKY115" s="266"/>
      <c r="VKZ115" s="200"/>
      <c r="VLA115" s="266"/>
      <c r="VLB115" s="261"/>
      <c r="VLC115" s="265"/>
      <c r="VLD115" s="266"/>
      <c r="VLE115" s="200"/>
      <c r="VLF115" s="266"/>
      <c r="VLG115" s="261"/>
      <c r="VLH115" s="265"/>
      <c r="VLI115" s="266"/>
      <c r="VLJ115" s="200"/>
      <c r="VLK115" s="266"/>
      <c r="VLL115" s="261"/>
      <c r="VLM115" s="265"/>
      <c r="VLN115" s="266"/>
      <c r="VLO115" s="200"/>
      <c r="VLP115" s="266"/>
      <c r="VLQ115" s="261"/>
      <c r="VLR115" s="265"/>
      <c r="VLS115" s="266"/>
      <c r="VLT115" s="200"/>
      <c r="VLU115" s="266"/>
      <c r="VLV115" s="261"/>
      <c r="VLW115" s="265"/>
      <c r="VLX115" s="266"/>
      <c r="VLY115" s="200"/>
      <c r="VLZ115" s="266"/>
      <c r="VMA115" s="261"/>
      <c r="VMB115" s="265"/>
      <c r="VMC115" s="266"/>
      <c r="VMD115" s="200"/>
      <c r="VME115" s="266"/>
      <c r="VMF115" s="261"/>
      <c r="VMG115" s="265"/>
      <c r="VMH115" s="266"/>
      <c r="VMI115" s="200"/>
      <c r="VMJ115" s="266"/>
      <c r="VMK115" s="261"/>
      <c r="VML115" s="265"/>
      <c r="VMM115" s="266"/>
      <c r="VMN115" s="200"/>
      <c r="VMO115" s="266"/>
      <c r="VMP115" s="261"/>
      <c r="VMQ115" s="265"/>
      <c r="VMR115" s="266"/>
      <c r="VMS115" s="200"/>
      <c r="VMT115" s="266"/>
      <c r="VMU115" s="261"/>
      <c r="VMV115" s="265"/>
      <c r="VMW115" s="266"/>
      <c r="VMX115" s="200"/>
      <c r="VMY115" s="266"/>
      <c r="VMZ115" s="261"/>
      <c r="VNA115" s="265"/>
      <c r="VNB115" s="266"/>
      <c r="VNC115" s="200"/>
      <c r="VND115" s="266"/>
      <c r="VNE115" s="261"/>
      <c r="VNF115" s="265"/>
      <c r="VNG115" s="266"/>
      <c r="VNH115" s="200"/>
      <c r="VNI115" s="266"/>
      <c r="VNJ115" s="261"/>
      <c r="VNK115" s="265"/>
      <c r="VNL115" s="266"/>
      <c r="VNM115" s="200"/>
      <c r="VNN115" s="266"/>
      <c r="VNO115" s="261"/>
      <c r="VNP115" s="265"/>
      <c r="VNQ115" s="266"/>
      <c r="VNR115" s="200"/>
      <c r="VNS115" s="266"/>
      <c r="VNT115" s="261"/>
      <c r="VNU115" s="265"/>
      <c r="VNV115" s="266"/>
      <c r="VNW115" s="200"/>
      <c r="VNX115" s="266"/>
      <c r="VNY115" s="261"/>
      <c r="VNZ115" s="265"/>
      <c r="VOA115" s="266"/>
      <c r="VOB115" s="200"/>
      <c r="VOC115" s="266"/>
      <c r="VOD115" s="261"/>
      <c r="VOE115" s="265"/>
      <c r="VOF115" s="266"/>
      <c r="VOG115" s="200"/>
      <c r="VOH115" s="266"/>
      <c r="VOI115" s="261"/>
      <c r="VOJ115" s="265"/>
      <c r="VOK115" s="266"/>
      <c r="VOL115" s="200"/>
      <c r="VOM115" s="266"/>
      <c r="VON115" s="261"/>
      <c r="VOO115" s="265"/>
      <c r="VOP115" s="266"/>
      <c r="VOQ115" s="200"/>
      <c r="VOR115" s="266"/>
      <c r="VOS115" s="261"/>
      <c r="VOT115" s="265"/>
      <c r="VOU115" s="266"/>
      <c r="VOV115" s="200"/>
      <c r="VOW115" s="266"/>
      <c r="VOX115" s="261"/>
      <c r="VOY115" s="265"/>
      <c r="VOZ115" s="266"/>
      <c r="VPA115" s="200"/>
      <c r="VPB115" s="266"/>
      <c r="VPC115" s="261"/>
      <c r="VPD115" s="265"/>
      <c r="VPE115" s="266"/>
      <c r="VPF115" s="200"/>
      <c r="VPG115" s="266"/>
      <c r="VPH115" s="261"/>
      <c r="VPI115" s="265"/>
      <c r="VPJ115" s="266"/>
      <c r="VPK115" s="200"/>
      <c r="VPL115" s="266"/>
      <c r="VPM115" s="261"/>
      <c r="VPN115" s="265"/>
      <c r="VPO115" s="266"/>
      <c r="VPP115" s="200"/>
      <c r="VPQ115" s="266"/>
      <c r="VPR115" s="261"/>
      <c r="VPS115" s="265"/>
      <c r="VPT115" s="266"/>
      <c r="VPU115" s="200"/>
      <c r="VPV115" s="266"/>
      <c r="VPW115" s="261"/>
      <c r="VPX115" s="265"/>
      <c r="VPY115" s="266"/>
      <c r="VPZ115" s="200"/>
      <c r="VQA115" s="266"/>
      <c r="VQB115" s="261"/>
      <c r="VQC115" s="265"/>
      <c r="VQD115" s="266"/>
      <c r="VQE115" s="200"/>
      <c r="VQF115" s="266"/>
      <c r="VQG115" s="261"/>
      <c r="VQH115" s="265"/>
      <c r="VQI115" s="266"/>
      <c r="VQJ115" s="200"/>
      <c r="VQK115" s="266"/>
      <c r="VQL115" s="261"/>
      <c r="VQM115" s="265"/>
      <c r="VQN115" s="266"/>
      <c r="VQO115" s="200"/>
      <c r="VQP115" s="266"/>
      <c r="VQQ115" s="261"/>
      <c r="VQR115" s="265"/>
      <c r="VQS115" s="266"/>
      <c r="VQT115" s="200"/>
      <c r="VQU115" s="266"/>
      <c r="VQV115" s="261"/>
      <c r="VQW115" s="265"/>
      <c r="VQX115" s="266"/>
      <c r="VQY115" s="200"/>
      <c r="VQZ115" s="266"/>
      <c r="VRA115" s="261"/>
      <c r="VRB115" s="265"/>
      <c r="VRC115" s="266"/>
      <c r="VRD115" s="200"/>
      <c r="VRE115" s="266"/>
      <c r="VRF115" s="261"/>
      <c r="VRG115" s="265"/>
      <c r="VRH115" s="266"/>
      <c r="VRI115" s="200"/>
      <c r="VRJ115" s="266"/>
      <c r="VRK115" s="261"/>
      <c r="VRL115" s="265"/>
      <c r="VRM115" s="266"/>
      <c r="VRN115" s="200"/>
      <c r="VRO115" s="266"/>
      <c r="VRP115" s="261"/>
      <c r="VRQ115" s="265"/>
      <c r="VRR115" s="266"/>
      <c r="VRS115" s="200"/>
      <c r="VRT115" s="266"/>
      <c r="VRU115" s="261"/>
      <c r="VRV115" s="265"/>
      <c r="VRW115" s="266"/>
      <c r="VRX115" s="200"/>
      <c r="VRY115" s="266"/>
      <c r="VRZ115" s="261"/>
      <c r="VSA115" s="265"/>
      <c r="VSB115" s="266"/>
      <c r="VSC115" s="200"/>
      <c r="VSD115" s="266"/>
      <c r="VSE115" s="261"/>
      <c r="VSF115" s="265"/>
      <c r="VSG115" s="266"/>
      <c r="VSH115" s="200"/>
      <c r="VSI115" s="266"/>
      <c r="VSJ115" s="261"/>
      <c r="VSK115" s="265"/>
      <c r="VSL115" s="266"/>
      <c r="VSM115" s="200"/>
      <c r="VSN115" s="266"/>
      <c r="VSO115" s="261"/>
      <c r="VSP115" s="265"/>
      <c r="VSQ115" s="266"/>
      <c r="VSR115" s="200"/>
      <c r="VSS115" s="266"/>
      <c r="VST115" s="261"/>
      <c r="VSU115" s="265"/>
      <c r="VSV115" s="266"/>
      <c r="VSW115" s="200"/>
      <c r="VSX115" s="266"/>
      <c r="VSY115" s="261"/>
      <c r="VSZ115" s="265"/>
      <c r="VTA115" s="266"/>
      <c r="VTB115" s="200"/>
      <c r="VTC115" s="266"/>
      <c r="VTD115" s="261"/>
      <c r="VTE115" s="265"/>
      <c r="VTF115" s="266"/>
      <c r="VTG115" s="200"/>
      <c r="VTH115" s="266"/>
      <c r="VTI115" s="261"/>
      <c r="VTJ115" s="265"/>
      <c r="VTK115" s="266"/>
      <c r="VTL115" s="200"/>
      <c r="VTM115" s="266"/>
      <c r="VTN115" s="261"/>
      <c r="VTO115" s="265"/>
      <c r="VTP115" s="266"/>
      <c r="VTQ115" s="200"/>
      <c r="VTR115" s="266"/>
      <c r="VTS115" s="261"/>
      <c r="VTT115" s="265"/>
      <c r="VTU115" s="266"/>
      <c r="VTV115" s="200"/>
      <c r="VTW115" s="266"/>
      <c r="VTX115" s="261"/>
      <c r="VTY115" s="265"/>
      <c r="VTZ115" s="266"/>
      <c r="VUA115" s="200"/>
      <c r="VUB115" s="266"/>
      <c r="VUC115" s="261"/>
      <c r="VUD115" s="265"/>
      <c r="VUE115" s="266"/>
      <c r="VUF115" s="200"/>
      <c r="VUG115" s="266"/>
      <c r="VUH115" s="261"/>
      <c r="VUI115" s="265"/>
      <c r="VUJ115" s="266"/>
      <c r="VUK115" s="200"/>
      <c r="VUL115" s="266"/>
      <c r="VUM115" s="261"/>
      <c r="VUN115" s="265"/>
      <c r="VUO115" s="266"/>
      <c r="VUP115" s="200"/>
      <c r="VUQ115" s="266"/>
      <c r="VUR115" s="261"/>
      <c r="VUS115" s="265"/>
      <c r="VUT115" s="266"/>
      <c r="VUU115" s="200"/>
      <c r="VUV115" s="266"/>
      <c r="VUW115" s="261"/>
      <c r="VUX115" s="265"/>
      <c r="VUY115" s="266"/>
      <c r="VUZ115" s="200"/>
      <c r="VVA115" s="266"/>
      <c r="VVB115" s="261"/>
      <c r="VVC115" s="265"/>
      <c r="VVD115" s="266"/>
      <c r="VVE115" s="200"/>
      <c r="VVF115" s="266"/>
      <c r="VVG115" s="261"/>
      <c r="VVH115" s="265"/>
      <c r="VVI115" s="266"/>
      <c r="VVJ115" s="200"/>
      <c r="VVK115" s="266"/>
      <c r="VVL115" s="261"/>
      <c r="VVM115" s="265"/>
      <c r="VVN115" s="266"/>
      <c r="VVO115" s="200"/>
      <c r="VVP115" s="266"/>
      <c r="VVQ115" s="261"/>
      <c r="VVR115" s="265"/>
      <c r="VVS115" s="266"/>
      <c r="VVT115" s="200"/>
      <c r="VVU115" s="266"/>
      <c r="VVV115" s="261"/>
      <c r="VVW115" s="265"/>
      <c r="VVX115" s="266"/>
      <c r="VVY115" s="200"/>
      <c r="VVZ115" s="266"/>
      <c r="VWA115" s="261"/>
      <c r="VWB115" s="265"/>
      <c r="VWC115" s="266"/>
      <c r="VWD115" s="200"/>
      <c r="VWE115" s="266"/>
      <c r="VWF115" s="261"/>
      <c r="VWG115" s="265"/>
      <c r="VWH115" s="266"/>
      <c r="VWI115" s="200"/>
      <c r="VWJ115" s="266"/>
      <c r="VWK115" s="261"/>
      <c r="VWL115" s="265"/>
      <c r="VWM115" s="266"/>
      <c r="VWN115" s="200"/>
      <c r="VWO115" s="266"/>
      <c r="VWP115" s="261"/>
      <c r="VWQ115" s="265"/>
      <c r="VWR115" s="266"/>
      <c r="VWS115" s="200"/>
      <c r="VWT115" s="266"/>
      <c r="VWU115" s="261"/>
      <c r="VWV115" s="265"/>
      <c r="VWW115" s="266"/>
      <c r="VWX115" s="200"/>
      <c r="VWY115" s="266"/>
      <c r="VWZ115" s="261"/>
      <c r="VXA115" s="265"/>
      <c r="VXB115" s="266"/>
      <c r="VXC115" s="200"/>
      <c r="VXD115" s="266"/>
      <c r="VXE115" s="261"/>
      <c r="VXF115" s="265"/>
      <c r="VXG115" s="266"/>
      <c r="VXH115" s="200"/>
      <c r="VXI115" s="266"/>
      <c r="VXJ115" s="261"/>
      <c r="VXK115" s="265"/>
      <c r="VXL115" s="266"/>
      <c r="VXM115" s="200"/>
      <c r="VXN115" s="266"/>
      <c r="VXO115" s="261"/>
      <c r="VXP115" s="265"/>
      <c r="VXQ115" s="266"/>
      <c r="VXR115" s="200"/>
      <c r="VXS115" s="266"/>
      <c r="VXT115" s="261"/>
      <c r="VXU115" s="265"/>
      <c r="VXV115" s="266"/>
      <c r="VXW115" s="200"/>
      <c r="VXX115" s="266"/>
      <c r="VXY115" s="261"/>
      <c r="VXZ115" s="265"/>
      <c r="VYA115" s="266"/>
      <c r="VYB115" s="200"/>
      <c r="VYC115" s="266"/>
      <c r="VYD115" s="261"/>
      <c r="VYE115" s="265"/>
      <c r="VYF115" s="266"/>
      <c r="VYG115" s="200"/>
      <c r="VYH115" s="266"/>
      <c r="VYI115" s="261"/>
      <c r="VYJ115" s="265"/>
      <c r="VYK115" s="266"/>
      <c r="VYL115" s="200"/>
      <c r="VYM115" s="266"/>
      <c r="VYN115" s="261"/>
      <c r="VYO115" s="265"/>
      <c r="VYP115" s="266"/>
      <c r="VYQ115" s="200"/>
      <c r="VYR115" s="266"/>
      <c r="VYS115" s="261"/>
      <c r="VYT115" s="265"/>
      <c r="VYU115" s="266"/>
      <c r="VYV115" s="200"/>
      <c r="VYW115" s="266"/>
      <c r="VYX115" s="261"/>
      <c r="VYY115" s="265"/>
      <c r="VYZ115" s="266"/>
      <c r="VZA115" s="200"/>
      <c r="VZB115" s="266"/>
      <c r="VZC115" s="261"/>
      <c r="VZD115" s="265"/>
      <c r="VZE115" s="266"/>
      <c r="VZF115" s="200"/>
      <c r="VZG115" s="266"/>
      <c r="VZH115" s="261"/>
      <c r="VZI115" s="265"/>
      <c r="VZJ115" s="266"/>
      <c r="VZK115" s="200"/>
      <c r="VZL115" s="266"/>
      <c r="VZM115" s="261"/>
      <c r="VZN115" s="265"/>
      <c r="VZO115" s="266"/>
      <c r="VZP115" s="200"/>
      <c r="VZQ115" s="266"/>
      <c r="VZR115" s="261"/>
      <c r="VZS115" s="265"/>
      <c r="VZT115" s="266"/>
      <c r="VZU115" s="200"/>
      <c r="VZV115" s="266"/>
      <c r="VZW115" s="261"/>
      <c r="VZX115" s="265"/>
      <c r="VZY115" s="266"/>
      <c r="VZZ115" s="200"/>
      <c r="WAA115" s="266"/>
      <c r="WAB115" s="261"/>
      <c r="WAC115" s="265"/>
      <c r="WAD115" s="266"/>
      <c r="WAE115" s="200"/>
      <c r="WAF115" s="266"/>
      <c r="WAG115" s="261"/>
      <c r="WAH115" s="265"/>
      <c r="WAI115" s="266"/>
      <c r="WAJ115" s="200"/>
      <c r="WAK115" s="266"/>
      <c r="WAL115" s="261"/>
      <c r="WAM115" s="265"/>
      <c r="WAN115" s="266"/>
      <c r="WAO115" s="200"/>
      <c r="WAP115" s="266"/>
      <c r="WAQ115" s="261"/>
      <c r="WAR115" s="265"/>
      <c r="WAS115" s="266"/>
      <c r="WAT115" s="200"/>
      <c r="WAU115" s="266"/>
      <c r="WAV115" s="261"/>
      <c r="WAW115" s="265"/>
      <c r="WAX115" s="266"/>
      <c r="WAY115" s="200"/>
      <c r="WAZ115" s="266"/>
      <c r="WBA115" s="261"/>
      <c r="WBB115" s="265"/>
      <c r="WBC115" s="266"/>
      <c r="WBD115" s="200"/>
      <c r="WBE115" s="266"/>
      <c r="WBF115" s="261"/>
      <c r="WBG115" s="265"/>
      <c r="WBH115" s="266"/>
      <c r="WBI115" s="200"/>
      <c r="WBJ115" s="266"/>
      <c r="WBK115" s="261"/>
      <c r="WBL115" s="265"/>
      <c r="WBM115" s="266"/>
      <c r="WBN115" s="200"/>
      <c r="WBO115" s="266"/>
      <c r="WBP115" s="261"/>
      <c r="WBQ115" s="265"/>
      <c r="WBR115" s="266"/>
      <c r="WBS115" s="200"/>
      <c r="WBT115" s="266"/>
      <c r="WBU115" s="261"/>
      <c r="WBV115" s="265"/>
      <c r="WBW115" s="266"/>
      <c r="WBX115" s="200"/>
      <c r="WBY115" s="266"/>
      <c r="WBZ115" s="261"/>
      <c r="WCA115" s="265"/>
      <c r="WCB115" s="266"/>
      <c r="WCC115" s="200"/>
      <c r="WCD115" s="266"/>
      <c r="WCE115" s="261"/>
      <c r="WCF115" s="265"/>
      <c r="WCG115" s="266"/>
      <c r="WCH115" s="200"/>
      <c r="WCI115" s="266"/>
      <c r="WCJ115" s="261"/>
      <c r="WCK115" s="265"/>
      <c r="WCL115" s="266"/>
      <c r="WCM115" s="200"/>
      <c r="WCN115" s="266"/>
      <c r="WCO115" s="261"/>
      <c r="WCP115" s="265"/>
      <c r="WCQ115" s="266"/>
      <c r="WCR115" s="200"/>
      <c r="WCS115" s="266"/>
      <c r="WCT115" s="261"/>
      <c r="WCU115" s="265"/>
      <c r="WCV115" s="266"/>
      <c r="WCW115" s="200"/>
      <c r="WCX115" s="266"/>
      <c r="WCY115" s="261"/>
      <c r="WCZ115" s="265"/>
      <c r="WDA115" s="266"/>
      <c r="WDB115" s="200"/>
      <c r="WDC115" s="266"/>
      <c r="WDD115" s="261"/>
      <c r="WDE115" s="265"/>
      <c r="WDF115" s="266"/>
      <c r="WDG115" s="200"/>
      <c r="WDH115" s="266"/>
      <c r="WDI115" s="261"/>
      <c r="WDJ115" s="265"/>
      <c r="WDK115" s="266"/>
      <c r="WDL115" s="200"/>
      <c r="WDM115" s="266"/>
      <c r="WDN115" s="261"/>
      <c r="WDO115" s="265"/>
      <c r="WDP115" s="266"/>
      <c r="WDQ115" s="200"/>
      <c r="WDR115" s="266"/>
      <c r="WDS115" s="261"/>
      <c r="WDT115" s="265"/>
      <c r="WDU115" s="266"/>
      <c r="WDV115" s="200"/>
      <c r="WDW115" s="266"/>
      <c r="WDX115" s="261"/>
      <c r="WDY115" s="265"/>
      <c r="WDZ115" s="266"/>
      <c r="WEA115" s="200"/>
      <c r="WEB115" s="266"/>
      <c r="WEC115" s="261"/>
      <c r="WED115" s="265"/>
      <c r="WEE115" s="266"/>
      <c r="WEF115" s="200"/>
      <c r="WEG115" s="266"/>
      <c r="WEH115" s="261"/>
      <c r="WEI115" s="265"/>
      <c r="WEJ115" s="266"/>
      <c r="WEK115" s="200"/>
      <c r="WEL115" s="266"/>
      <c r="WEM115" s="261"/>
      <c r="WEN115" s="265"/>
      <c r="WEO115" s="266"/>
      <c r="WEP115" s="200"/>
      <c r="WEQ115" s="266"/>
      <c r="WER115" s="261"/>
      <c r="WES115" s="265"/>
      <c r="WET115" s="266"/>
      <c r="WEU115" s="200"/>
      <c r="WEV115" s="266"/>
      <c r="WEW115" s="261"/>
      <c r="WEX115" s="265"/>
      <c r="WEY115" s="266"/>
      <c r="WEZ115" s="200"/>
      <c r="WFA115" s="266"/>
      <c r="WFB115" s="261"/>
      <c r="WFC115" s="265"/>
      <c r="WFD115" s="266"/>
      <c r="WFE115" s="200"/>
      <c r="WFF115" s="266"/>
      <c r="WFG115" s="261"/>
      <c r="WFH115" s="265"/>
      <c r="WFI115" s="266"/>
      <c r="WFJ115" s="200"/>
      <c r="WFK115" s="266"/>
      <c r="WFL115" s="261"/>
      <c r="WFM115" s="265"/>
      <c r="WFN115" s="266"/>
      <c r="WFO115" s="200"/>
      <c r="WFP115" s="266"/>
      <c r="WFQ115" s="261"/>
      <c r="WFR115" s="265"/>
      <c r="WFS115" s="266"/>
      <c r="WFT115" s="200"/>
      <c r="WFU115" s="266"/>
      <c r="WFV115" s="261"/>
      <c r="WFW115" s="265"/>
      <c r="WFX115" s="266"/>
      <c r="WFY115" s="200"/>
      <c r="WFZ115" s="266"/>
      <c r="WGA115" s="261"/>
      <c r="WGB115" s="265"/>
      <c r="WGC115" s="266"/>
      <c r="WGD115" s="200"/>
      <c r="WGE115" s="266"/>
      <c r="WGF115" s="261"/>
      <c r="WGG115" s="265"/>
      <c r="WGH115" s="266"/>
      <c r="WGI115" s="200"/>
      <c r="WGJ115" s="266"/>
      <c r="WGK115" s="261"/>
      <c r="WGL115" s="265"/>
      <c r="WGM115" s="266"/>
      <c r="WGN115" s="200"/>
      <c r="WGO115" s="266"/>
      <c r="WGP115" s="261"/>
      <c r="WGQ115" s="265"/>
      <c r="WGR115" s="266"/>
      <c r="WGS115" s="200"/>
      <c r="WGT115" s="266"/>
      <c r="WGU115" s="261"/>
      <c r="WGV115" s="265"/>
      <c r="WGW115" s="266"/>
      <c r="WGX115" s="200"/>
      <c r="WGY115" s="266"/>
      <c r="WGZ115" s="261"/>
      <c r="WHA115" s="265"/>
      <c r="WHB115" s="266"/>
      <c r="WHC115" s="200"/>
      <c r="WHD115" s="266"/>
      <c r="WHE115" s="261"/>
      <c r="WHF115" s="265"/>
      <c r="WHG115" s="266"/>
      <c r="WHH115" s="200"/>
      <c r="WHI115" s="266"/>
      <c r="WHJ115" s="261"/>
      <c r="WHK115" s="265"/>
      <c r="WHL115" s="266"/>
      <c r="WHM115" s="200"/>
      <c r="WHN115" s="266"/>
      <c r="WHO115" s="261"/>
      <c r="WHP115" s="265"/>
      <c r="WHQ115" s="266"/>
      <c r="WHR115" s="200"/>
      <c r="WHS115" s="266"/>
      <c r="WHT115" s="261"/>
      <c r="WHU115" s="265"/>
      <c r="WHV115" s="266"/>
      <c r="WHW115" s="200"/>
      <c r="WHX115" s="266"/>
      <c r="WHY115" s="261"/>
      <c r="WHZ115" s="265"/>
      <c r="WIA115" s="266"/>
      <c r="WIB115" s="200"/>
      <c r="WIC115" s="266"/>
      <c r="WID115" s="261"/>
      <c r="WIE115" s="265"/>
      <c r="WIF115" s="266"/>
      <c r="WIG115" s="200"/>
      <c r="WIH115" s="266"/>
      <c r="WII115" s="261"/>
      <c r="WIJ115" s="265"/>
      <c r="WIK115" s="266"/>
      <c r="WIL115" s="200"/>
      <c r="WIM115" s="266"/>
      <c r="WIN115" s="261"/>
      <c r="WIO115" s="265"/>
      <c r="WIP115" s="266"/>
      <c r="WIQ115" s="200"/>
      <c r="WIR115" s="266"/>
      <c r="WIS115" s="261"/>
      <c r="WIT115" s="265"/>
      <c r="WIU115" s="266"/>
      <c r="WIV115" s="200"/>
      <c r="WIW115" s="266"/>
      <c r="WIX115" s="261"/>
      <c r="WIY115" s="265"/>
      <c r="WIZ115" s="266"/>
      <c r="WJA115" s="200"/>
      <c r="WJB115" s="266"/>
      <c r="WJC115" s="261"/>
      <c r="WJD115" s="265"/>
      <c r="WJE115" s="266"/>
      <c r="WJF115" s="200"/>
      <c r="WJG115" s="266"/>
      <c r="WJH115" s="261"/>
      <c r="WJI115" s="265"/>
      <c r="WJJ115" s="266"/>
      <c r="WJK115" s="200"/>
      <c r="WJL115" s="266"/>
      <c r="WJM115" s="261"/>
      <c r="WJN115" s="265"/>
      <c r="WJO115" s="266"/>
      <c r="WJP115" s="200"/>
      <c r="WJQ115" s="266"/>
      <c r="WJR115" s="261"/>
      <c r="WJS115" s="265"/>
      <c r="WJT115" s="266"/>
      <c r="WJU115" s="200"/>
      <c r="WJV115" s="266"/>
      <c r="WJW115" s="261"/>
      <c r="WJX115" s="265"/>
      <c r="WJY115" s="266"/>
      <c r="WJZ115" s="200"/>
      <c r="WKA115" s="266"/>
      <c r="WKB115" s="261"/>
      <c r="WKC115" s="265"/>
      <c r="WKD115" s="266"/>
      <c r="WKE115" s="200"/>
      <c r="WKF115" s="266"/>
      <c r="WKG115" s="261"/>
      <c r="WKH115" s="265"/>
      <c r="WKI115" s="266"/>
      <c r="WKJ115" s="200"/>
      <c r="WKK115" s="266"/>
      <c r="WKL115" s="261"/>
      <c r="WKM115" s="265"/>
      <c r="WKN115" s="266"/>
      <c r="WKO115" s="200"/>
      <c r="WKP115" s="266"/>
      <c r="WKQ115" s="261"/>
      <c r="WKR115" s="265"/>
      <c r="WKS115" s="266"/>
      <c r="WKT115" s="200"/>
      <c r="WKU115" s="266"/>
      <c r="WKV115" s="261"/>
      <c r="WKW115" s="265"/>
      <c r="WKX115" s="266"/>
      <c r="WKY115" s="200"/>
      <c r="WKZ115" s="266"/>
      <c r="WLA115" s="261"/>
      <c r="WLB115" s="265"/>
      <c r="WLC115" s="266"/>
      <c r="WLD115" s="200"/>
      <c r="WLE115" s="266"/>
      <c r="WLF115" s="261"/>
      <c r="WLG115" s="265"/>
      <c r="WLH115" s="266"/>
      <c r="WLI115" s="200"/>
      <c r="WLJ115" s="266"/>
      <c r="WLK115" s="261"/>
      <c r="WLL115" s="265"/>
      <c r="WLM115" s="266"/>
      <c r="WLN115" s="200"/>
      <c r="WLO115" s="266"/>
      <c r="WLP115" s="261"/>
      <c r="WLQ115" s="265"/>
      <c r="WLR115" s="266"/>
      <c r="WLS115" s="200"/>
      <c r="WLT115" s="266"/>
      <c r="WLU115" s="261"/>
      <c r="WLV115" s="265"/>
      <c r="WLW115" s="266"/>
      <c r="WLX115" s="200"/>
      <c r="WLY115" s="266"/>
      <c r="WLZ115" s="261"/>
      <c r="WMA115" s="265"/>
      <c r="WMB115" s="266"/>
      <c r="WMC115" s="200"/>
      <c r="WMD115" s="266"/>
      <c r="WME115" s="261"/>
      <c r="WMF115" s="265"/>
      <c r="WMG115" s="266"/>
      <c r="WMH115" s="200"/>
      <c r="WMI115" s="266"/>
      <c r="WMJ115" s="261"/>
      <c r="WMK115" s="265"/>
      <c r="WML115" s="266"/>
      <c r="WMM115" s="200"/>
      <c r="WMN115" s="266"/>
      <c r="WMO115" s="261"/>
      <c r="WMP115" s="265"/>
      <c r="WMQ115" s="266"/>
      <c r="WMR115" s="200"/>
      <c r="WMS115" s="266"/>
      <c r="WMT115" s="261"/>
      <c r="WMU115" s="265"/>
      <c r="WMV115" s="266"/>
      <c r="WMW115" s="200"/>
      <c r="WMX115" s="266"/>
      <c r="WMY115" s="261"/>
      <c r="WMZ115" s="265"/>
      <c r="WNA115" s="266"/>
      <c r="WNB115" s="200"/>
      <c r="WNC115" s="266"/>
      <c r="WND115" s="261"/>
      <c r="WNE115" s="265"/>
      <c r="WNF115" s="266"/>
      <c r="WNG115" s="200"/>
      <c r="WNH115" s="266"/>
      <c r="WNI115" s="261"/>
      <c r="WNJ115" s="265"/>
      <c r="WNK115" s="266"/>
      <c r="WNL115" s="200"/>
      <c r="WNM115" s="266"/>
      <c r="WNN115" s="261"/>
      <c r="WNO115" s="265"/>
      <c r="WNP115" s="266"/>
      <c r="WNQ115" s="200"/>
      <c r="WNR115" s="266"/>
      <c r="WNS115" s="261"/>
      <c r="WNT115" s="265"/>
      <c r="WNU115" s="266"/>
      <c r="WNV115" s="200"/>
      <c r="WNW115" s="266"/>
      <c r="WNX115" s="261"/>
      <c r="WNY115" s="265"/>
      <c r="WNZ115" s="266"/>
      <c r="WOA115" s="200"/>
      <c r="WOB115" s="266"/>
      <c r="WOC115" s="261"/>
      <c r="WOD115" s="265"/>
      <c r="WOE115" s="266"/>
      <c r="WOF115" s="200"/>
      <c r="WOG115" s="266"/>
      <c r="WOH115" s="261"/>
      <c r="WOI115" s="265"/>
      <c r="WOJ115" s="266"/>
      <c r="WOK115" s="200"/>
      <c r="WOL115" s="266"/>
      <c r="WOM115" s="261"/>
      <c r="WON115" s="265"/>
      <c r="WOO115" s="266"/>
      <c r="WOP115" s="200"/>
      <c r="WOQ115" s="266"/>
      <c r="WOR115" s="261"/>
      <c r="WOS115" s="265"/>
      <c r="WOT115" s="266"/>
      <c r="WOU115" s="200"/>
      <c r="WOV115" s="266"/>
      <c r="WOW115" s="261"/>
      <c r="WOX115" s="265"/>
      <c r="WOY115" s="266"/>
      <c r="WOZ115" s="200"/>
      <c r="WPA115" s="266"/>
      <c r="WPB115" s="261"/>
      <c r="WPC115" s="265"/>
      <c r="WPD115" s="266"/>
      <c r="WPE115" s="200"/>
      <c r="WPF115" s="266"/>
      <c r="WPG115" s="261"/>
      <c r="WPH115" s="265"/>
      <c r="WPI115" s="266"/>
      <c r="WPJ115" s="200"/>
      <c r="WPK115" s="266"/>
      <c r="WPL115" s="261"/>
      <c r="WPM115" s="265"/>
      <c r="WPN115" s="266"/>
      <c r="WPO115" s="200"/>
      <c r="WPP115" s="266"/>
      <c r="WPQ115" s="261"/>
      <c r="WPR115" s="265"/>
      <c r="WPS115" s="266"/>
      <c r="WPT115" s="200"/>
      <c r="WPU115" s="266"/>
      <c r="WPV115" s="261"/>
      <c r="WPW115" s="265"/>
      <c r="WPX115" s="266"/>
      <c r="WPY115" s="200"/>
      <c r="WPZ115" s="266"/>
      <c r="WQA115" s="261"/>
      <c r="WQB115" s="265"/>
      <c r="WQC115" s="266"/>
      <c r="WQD115" s="200"/>
      <c r="WQE115" s="266"/>
      <c r="WQF115" s="261"/>
      <c r="WQG115" s="265"/>
      <c r="WQH115" s="266"/>
      <c r="WQI115" s="200"/>
      <c r="WQJ115" s="266"/>
      <c r="WQK115" s="261"/>
      <c r="WQL115" s="265"/>
      <c r="WQM115" s="266"/>
      <c r="WQN115" s="200"/>
      <c r="WQO115" s="266"/>
      <c r="WQP115" s="261"/>
      <c r="WQQ115" s="265"/>
      <c r="WQR115" s="266"/>
      <c r="WQS115" s="200"/>
      <c r="WQT115" s="266"/>
      <c r="WQU115" s="261"/>
      <c r="WQV115" s="265"/>
      <c r="WQW115" s="266"/>
      <c r="WQX115" s="200"/>
      <c r="WQY115" s="266"/>
      <c r="WQZ115" s="261"/>
      <c r="WRA115" s="265"/>
      <c r="WRB115" s="266"/>
      <c r="WRC115" s="200"/>
      <c r="WRD115" s="266"/>
      <c r="WRE115" s="261"/>
      <c r="WRF115" s="265"/>
      <c r="WRG115" s="266"/>
      <c r="WRH115" s="200"/>
      <c r="WRI115" s="266"/>
      <c r="WRJ115" s="261"/>
      <c r="WRK115" s="265"/>
      <c r="WRL115" s="266"/>
      <c r="WRM115" s="200"/>
      <c r="WRN115" s="266"/>
      <c r="WRO115" s="261"/>
      <c r="WRP115" s="265"/>
      <c r="WRQ115" s="266"/>
      <c r="WRR115" s="200"/>
      <c r="WRS115" s="266"/>
      <c r="WRT115" s="261"/>
      <c r="WRU115" s="265"/>
      <c r="WRV115" s="266"/>
      <c r="WRW115" s="200"/>
      <c r="WRX115" s="266"/>
      <c r="WRY115" s="261"/>
      <c r="WRZ115" s="265"/>
      <c r="WSA115" s="266"/>
      <c r="WSB115" s="200"/>
      <c r="WSC115" s="266"/>
      <c r="WSD115" s="261"/>
      <c r="WSE115" s="265"/>
      <c r="WSF115" s="266"/>
      <c r="WSG115" s="200"/>
      <c r="WSH115" s="266"/>
      <c r="WSI115" s="261"/>
      <c r="WSJ115" s="265"/>
      <c r="WSK115" s="266"/>
      <c r="WSL115" s="200"/>
      <c r="WSM115" s="266"/>
      <c r="WSN115" s="261"/>
      <c r="WSO115" s="265"/>
      <c r="WSP115" s="266"/>
      <c r="WSQ115" s="200"/>
      <c r="WSR115" s="266"/>
      <c r="WSS115" s="261"/>
      <c r="WST115" s="265"/>
      <c r="WSU115" s="266"/>
      <c r="WSV115" s="200"/>
      <c r="WSW115" s="266"/>
      <c r="WSX115" s="261"/>
      <c r="WSY115" s="265"/>
      <c r="WSZ115" s="266"/>
      <c r="WTA115" s="200"/>
      <c r="WTB115" s="266"/>
      <c r="WTC115" s="261"/>
      <c r="WTD115" s="265"/>
      <c r="WTE115" s="266"/>
      <c r="WTF115" s="200"/>
      <c r="WTG115" s="266"/>
      <c r="WTH115" s="261"/>
      <c r="WTI115" s="265"/>
      <c r="WTJ115" s="266"/>
      <c r="WTK115" s="200"/>
      <c r="WTL115" s="266"/>
      <c r="WTM115" s="261"/>
      <c r="WTN115" s="265"/>
      <c r="WTO115" s="266"/>
      <c r="WTP115" s="200"/>
      <c r="WTQ115" s="266"/>
      <c r="WTR115" s="261"/>
      <c r="WTS115" s="265"/>
      <c r="WTT115" s="266"/>
      <c r="WTU115" s="200"/>
      <c r="WTV115" s="266"/>
      <c r="WTW115" s="261"/>
      <c r="WTX115" s="265"/>
      <c r="WTY115" s="266"/>
      <c r="WTZ115" s="200"/>
      <c r="WUA115" s="266"/>
      <c r="WUB115" s="261"/>
      <c r="WUC115" s="265"/>
      <c r="WUD115" s="266"/>
      <c r="WUE115" s="200"/>
      <c r="WUF115" s="266"/>
      <c r="WUG115" s="261"/>
      <c r="WUH115" s="265"/>
      <c r="WUI115" s="266"/>
      <c r="WUJ115" s="200"/>
      <c r="WUK115" s="266"/>
      <c r="WUL115" s="261"/>
      <c r="WUM115" s="265"/>
      <c r="WUN115" s="266"/>
      <c r="WUO115" s="200"/>
      <c r="WUP115" s="266"/>
      <c r="WUQ115" s="261"/>
      <c r="WUR115" s="265"/>
      <c r="WUS115" s="266"/>
      <c r="WUT115" s="200"/>
      <c r="WUU115" s="266"/>
      <c r="WUV115" s="261"/>
      <c r="WUW115" s="265"/>
      <c r="WUX115" s="266"/>
      <c r="WUY115" s="200"/>
      <c r="WUZ115" s="266"/>
      <c r="WVA115" s="261"/>
      <c r="WVB115" s="265"/>
      <c r="WVC115" s="266"/>
      <c r="WVD115" s="200"/>
      <c r="WVE115" s="266"/>
      <c r="WVF115" s="261"/>
      <c r="WVG115" s="265"/>
      <c r="WVH115" s="266"/>
      <c r="WVI115" s="200"/>
      <c r="WVJ115" s="266"/>
      <c r="WVK115" s="261"/>
      <c r="WVL115" s="265"/>
      <c r="WVM115" s="266"/>
      <c r="WVN115" s="200"/>
      <c r="WVO115" s="266"/>
      <c r="WVP115" s="261"/>
      <c r="WVQ115" s="265"/>
      <c r="WVR115" s="266"/>
      <c r="WVS115" s="200"/>
      <c r="WVT115" s="266"/>
      <c r="WVU115" s="261"/>
      <c r="WVV115" s="265"/>
      <c r="WVW115" s="266"/>
      <c r="WVX115" s="200"/>
      <c r="WVY115" s="266"/>
      <c r="WVZ115" s="261"/>
      <c r="WWA115" s="265"/>
      <c r="WWB115" s="266"/>
      <c r="WWC115" s="200"/>
      <c r="WWD115" s="266"/>
      <c r="WWE115" s="261"/>
      <c r="WWF115" s="265"/>
      <c r="WWG115" s="266"/>
      <c r="WWH115" s="200"/>
      <c r="WWI115" s="266"/>
      <c r="WWJ115" s="261"/>
      <c r="WWK115" s="265"/>
      <c r="WWL115" s="266"/>
      <c r="WWM115" s="200"/>
      <c r="WWN115" s="266"/>
      <c r="WWO115" s="261"/>
      <c r="WWP115" s="265"/>
      <c r="WWQ115" s="266"/>
      <c r="WWR115" s="200"/>
      <c r="WWS115" s="266"/>
      <c r="WWT115" s="261"/>
      <c r="WWU115" s="265"/>
      <c r="WWV115" s="266"/>
      <c r="WWW115" s="200"/>
      <c r="WWX115" s="266"/>
      <c r="WWY115" s="261"/>
      <c r="WWZ115" s="265"/>
      <c r="WXA115" s="266"/>
      <c r="WXB115" s="200"/>
      <c r="WXC115" s="266"/>
      <c r="WXD115" s="261"/>
      <c r="WXE115" s="265"/>
      <c r="WXF115" s="266"/>
      <c r="WXG115" s="200"/>
      <c r="WXH115" s="266"/>
      <c r="WXI115" s="261"/>
      <c r="WXJ115" s="265"/>
      <c r="WXK115" s="266"/>
      <c r="WXL115" s="200"/>
      <c r="WXM115" s="266"/>
      <c r="WXN115" s="261"/>
      <c r="WXO115" s="265"/>
      <c r="WXP115" s="266"/>
      <c r="WXQ115" s="200"/>
      <c r="WXR115" s="266"/>
      <c r="WXS115" s="261"/>
      <c r="WXT115" s="265"/>
      <c r="WXU115" s="266"/>
      <c r="WXV115" s="200"/>
      <c r="WXW115" s="266"/>
      <c r="WXX115" s="261"/>
      <c r="WXY115" s="265"/>
      <c r="WXZ115" s="266"/>
      <c r="WYA115" s="200"/>
      <c r="WYB115" s="266"/>
      <c r="WYC115" s="261"/>
      <c r="WYD115" s="265"/>
      <c r="WYE115" s="266"/>
      <c r="WYF115" s="200"/>
      <c r="WYG115" s="266"/>
      <c r="WYH115" s="261"/>
      <c r="WYI115" s="265"/>
      <c r="WYJ115" s="266"/>
      <c r="WYK115" s="200"/>
      <c r="WYL115" s="266"/>
      <c r="WYM115" s="261"/>
      <c r="WYN115" s="265"/>
      <c r="WYO115" s="266"/>
      <c r="WYP115" s="200"/>
      <c r="WYQ115" s="266"/>
      <c r="WYR115" s="261"/>
      <c r="WYS115" s="265"/>
      <c r="WYT115" s="266"/>
      <c r="WYU115" s="200"/>
      <c r="WYV115" s="266"/>
      <c r="WYW115" s="261"/>
      <c r="WYX115" s="265"/>
      <c r="WYY115" s="266"/>
      <c r="WYZ115" s="200"/>
      <c r="WZA115" s="266"/>
      <c r="WZB115" s="261"/>
      <c r="WZC115" s="265"/>
      <c r="WZD115" s="266"/>
      <c r="WZE115" s="200"/>
      <c r="WZF115" s="266"/>
      <c r="WZG115" s="261"/>
      <c r="WZH115" s="265"/>
      <c r="WZI115" s="266"/>
      <c r="WZJ115" s="200"/>
      <c r="WZK115" s="266"/>
      <c r="WZL115" s="261"/>
      <c r="WZM115" s="265"/>
      <c r="WZN115" s="266"/>
      <c r="WZO115" s="200"/>
      <c r="WZP115" s="266"/>
      <c r="WZQ115" s="261"/>
      <c r="WZR115" s="265"/>
      <c r="WZS115" s="266"/>
      <c r="WZT115" s="200"/>
      <c r="WZU115" s="266"/>
      <c r="WZV115" s="261"/>
      <c r="WZW115" s="265"/>
      <c r="WZX115" s="266"/>
      <c r="WZY115" s="200"/>
      <c r="WZZ115" s="266"/>
      <c r="XAA115" s="261"/>
      <c r="XAB115" s="265"/>
      <c r="XAC115" s="266"/>
      <c r="XAD115" s="200"/>
      <c r="XAE115" s="266"/>
      <c r="XAF115" s="261"/>
      <c r="XAG115" s="265"/>
      <c r="XAH115" s="266"/>
      <c r="XAI115" s="200"/>
      <c r="XAJ115" s="266"/>
      <c r="XAK115" s="261"/>
      <c r="XAL115" s="265"/>
      <c r="XAM115" s="266"/>
      <c r="XAN115" s="200"/>
      <c r="XAO115" s="266"/>
      <c r="XAP115" s="261"/>
      <c r="XAQ115" s="265"/>
      <c r="XAR115" s="266"/>
      <c r="XAS115" s="200"/>
      <c r="XAT115" s="266"/>
      <c r="XAU115" s="261"/>
      <c r="XAV115" s="265"/>
      <c r="XAW115" s="266"/>
      <c r="XAX115" s="200"/>
      <c r="XAY115" s="266"/>
      <c r="XAZ115" s="261"/>
      <c r="XBA115" s="265"/>
      <c r="XBB115" s="266"/>
      <c r="XBC115" s="200"/>
      <c r="XBD115" s="266"/>
      <c r="XBE115" s="261"/>
      <c r="XBF115" s="265"/>
      <c r="XBG115" s="266"/>
      <c r="XBH115" s="200"/>
      <c r="XBI115" s="266"/>
      <c r="XBJ115" s="261"/>
      <c r="XBK115" s="265"/>
      <c r="XBL115" s="266"/>
      <c r="XBM115" s="200"/>
      <c r="XBN115" s="266"/>
      <c r="XBO115" s="261"/>
      <c r="XBP115" s="265"/>
      <c r="XBQ115" s="266"/>
      <c r="XBR115" s="200"/>
      <c r="XBS115" s="266"/>
      <c r="XBT115" s="261"/>
      <c r="XBU115" s="265"/>
      <c r="XBV115" s="266"/>
      <c r="XBW115" s="200"/>
      <c r="XBX115" s="266"/>
      <c r="XBY115" s="261"/>
      <c r="XBZ115" s="265"/>
      <c r="XCA115" s="266"/>
      <c r="XCB115" s="200"/>
      <c r="XCC115" s="266"/>
      <c r="XCD115" s="261"/>
      <c r="XCE115" s="265"/>
      <c r="XCF115" s="266"/>
      <c r="XCG115" s="200"/>
      <c r="XCH115" s="266"/>
      <c r="XCI115" s="261"/>
      <c r="XCJ115" s="265"/>
      <c r="XCK115" s="266"/>
      <c r="XCL115" s="200"/>
      <c r="XCM115" s="266"/>
      <c r="XCN115" s="261"/>
      <c r="XCO115" s="265"/>
      <c r="XCP115" s="266"/>
      <c r="XCQ115" s="200"/>
      <c r="XCR115" s="266"/>
      <c r="XCS115" s="261"/>
      <c r="XCT115" s="265"/>
      <c r="XCU115" s="266"/>
      <c r="XCV115" s="200"/>
      <c r="XCW115" s="266"/>
      <c r="XCX115" s="261"/>
      <c r="XCY115" s="265"/>
      <c r="XCZ115" s="266"/>
      <c r="XDA115" s="200"/>
      <c r="XDB115" s="266"/>
      <c r="XDC115" s="261"/>
      <c r="XDD115" s="265"/>
      <c r="XDE115" s="266"/>
      <c r="XDF115" s="200"/>
      <c r="XDG115" s="266"/>
      <c r="XDH115" s="261"/>
      <c r="XDI115" s="265"/>
      <c r="XDJ115" s="266"/>
      <c r="XDK115" s="200"/>
      <c r="XDL115" s="266"/>
      <c r="XDM115" s="261"/>
      <c r="XDN115" s="265"/>
      <c r="XDO115" s="266"/>
      <c r="XDP115" s="200"/>
      <c r="XDQ115" s="266"/>
      <c r="XDR115" s="261"/>
      <c r="XDS115" s="265"/>
      <c r="XDT115" s="266"/>
      <c r="XDU115" s="200"/>
      <c r="XDV115" s="266"/>
      <c r="XDW115" s="261"/>
      <c r="XDX115" s="265"/>
      <c r="XDY115" s="266"/>
      <c r="XDZ115" s="200"/>
      <c r="XEA115" s="266"/>
      <c r="XEB115" s="261"/>
      <c r="XEC115" s="265"/>
      <c r="XED115" s="266"/>
      <c r="XEE115" s="200"/>
      <c r="XEF115" s="266"/>
      <c r="XEG115" s="261"/>
      <c r="XEH115" s="265"/>
      <c r="XEI115" s="266"/>
      <c r="XEJ115" s="200"/>
      <c r="XEK115" s="266"/>
      <c r="XEL115" s="261"/>
      <c r="XEM115" s="265"/>
      <c r="XEN115" s="266"/>
      <c r="XEO115" s="200"/>
      <c r="XEP115" s="266"/>
      <c r="XEQ115" s="261"/>
      <c r="XER115" s="265"/>
      <c r="XES115" s="266"/>
      <c r="XET115" s="200"/>
      <c r="XEU115" s="266"/>
      <c r="XEV115" s="261"/>
      <c r="XEW115" s="265"/>
      <c r="XEX115" s="266"/>
      <c r="XEY115" s="200"/>
      <c r="XEZ115" s="266"/>
      <c r="XFA115" s="261"/>
      <c r="XFB115" s="265"/>
      <c r="XFC115" s="266"/>
      <c r="XFD115" s="200"/>
    </row>
    <row r="116" spans="1:16384" s="199" customFormat="1" x14ac:dyDescent="0.25">
      <c r="A116" s="274"/>
      <c r="B116" s="191"/>
      <c r="C116" s="276"/>
      <c r="D116" s="260"/>
      <c r="E116" s="276"/>
      <c r="F116" s="261"/>
      <c r="G116" s="265"/>
      <c r="H116" s="266"/>
      <c r="I116" s="200"/>
      <c r="J116" s="266"/>
      <c r="K116" s="261"/>
      <c r="L116" s="265"/>
      <c r="M116" s="266"/>
      <c r="N116" s="200"/>
      <c r="O116" s="266"/>
      <c r="P116" s="261"/>
      <c r="Q116" s="265"/>
      <c r="R116" s="266"/>
      <c r="S116" s="200"/>
      <c r="T116" s="266"/>
      <c r="U116" s="261"/>
      <c r="V116" s="265"/>
      <c r="W116" s="266"/>
      <c r="X116" s="200"/>
      <c r="Y116" s="266"/>
      <c r="Z116" s="261"/>
      <c r="AA116" s="265"/>
      <c r="AB116" s="266"/>
      <c r="AC116" s="200"/>
      <c r="AD116" s="266"/>
      <c r="AE116" s="261"/>
      <c r="AF116" s="265"/>
      <c r="AG116" s="266"/>
      <c r="AH116" s="200"/>
      <c r="AI116" s="266"/>
      <c r="AJ116" s="261"/>
      <c r="AK116" s="265"/>
      <c r="AL116" s="266"/>
      <c r="AM116" s="200"/>
      <c r="AN116" s="266"/>
      <c r="AO116" s="261"/>
      <c r="AP116" s="265"/>
      <c r="AQ116" s="266"/>
      <c r="AR116" s="200"/>
      <c r="AS116" s="266"/>
      <c r="AT116" s="261"/>
      <c r="AU116" s="265"/>
      <c r="AV116" s="266"/>
      <c r="AW116" s="200"/>
      <c r="AX116" s="266"/>
      <c r="AY116" s="261"/>
      <c r="AZ116" s="265"/>
      <c r="BA116" s="266"/>
      <c r="BB116" s="200"/>
      <c r="BC116" s="266"/>
      <c r="BD116" s="261"/>
      <c r="BE116" s="265"/>
      <c r="BF116" s="266"/>
      <c r="BG116" s="200"/>
      <c r="BH116" s="266"/>
      <c r="BI116" s="261"/>
      <c r="BJ116" s="265"/>
      <c r="BK116" s="266"/>
      <c r="BL116" s="200"/>
      <c r="BM116" s="266"/>
      <c r="BN116" s="261"/>
      <c r="BO116" s="265"/>
      <c r="BP116" s="266"/>
      <c r="BQ116" s="200"/>
      <c r="BR116" s="266"/>
      <c r="BS116" s="261"/>
      <c r="BT116" s="265"/>
      <c r="BU116" s="266"/>
      <c r="BV116" s="200"/>
      <c r="BW116" s="266"/>
      <c r="BX116" s="261"/>
      <c r="BY116" s="265"/>
      <c r="BZ116" s="266"/>
      <c r="CA116" s="200"/>
      <c r="CB116" s="266"/>
      <c r="CC116" s="261"/>
      <c r="CD116" s="265"/>
      <c r="CE116" s="266"/>
      <c r="CF116" s="200"/>
      <c r="CG116" s="266"/>
      <c r="CH116" s="261"/>
      <c r="CI116" s="265"/>
      <c r="CJ116" s="266"/>
      <c r="CK116" s="200"/>
      <c r="CL116" s="266"/>
      <c r="CM116" s="261"/>
      <c r="CN116" s="265"/>
      <c r="CO116" s="266"/>
      <c r="CP116" s="200"/>
      <c r="CQ116" s="266"/>
      <c r="CR116" s="261"/>
      <c r="CS116" s="265"/>
      <c r="CT116" s="266"/>
      <c r="CU116" s="200"/>
      <c r="CV116" s="266"/>
      <c r="CW116" s="261"/>
      <c r="CX116" s="265"/>
      <c r="CY116" s="266"/>
      <c r="CZ116" s="200"/>
      <c r="DA116" s="266"/>
      <c r="DB116" s="261"/>
      <c r="DC116" s="265"/>
      <c r="DD116" s="266"/>
      <c r="DE116" s="200"/>
      <c r="DF116" s="266"/>
      <c r="DG116" s="261"/>
      <c r="DH116" s="265"/>
      <c r="DI116" s="266"/>
      <c r="DJ116" s="200"/>
      <c r="DK116" s="266"/>
      <c r="DL116" s="261"/>
      <c r="DM116" s="265"/>
      <c r="DN116" s="266"/>
      <c r="DO116" s="200"/>
      <c r="DP116" s="266"/>
      <c r="DQ116" s="261"/>
      <c r="DR116" s="265"/>
      <c r="DS116" s="266"/>
      <c r="DT116" s="200"/>
      <c r="DU116" s="266"/>
      <c r="DV116" s="261"/>
      <c r="DW116" s="265"/>
      <c r="DX116" s="266"/>
      <c r="DY116" s="200"/>
      <c r="DZ116" s="266"/>
      <c r="EA116" s="261"/>
      <c r="EB116" s="265"/>
      <c r="EC116" s="266"/>
      <c r="ED116" s="200"/>
      <c r="EE116" s="266"/>
      <c r="EF116" s="261"/>
      <c r="EG116" s="265"/>
      <c r="EH116" s="266"/>
      <c r="EI116" s="200"/>
      <c r="EJ116" s="266"/>
      <c r="EK116" s="261"/>
      <c r="EL116" s="265"/>
      <c r="EM116" s="266"/>
      <c r="EN116" s="200"/>
      <c r="EO116" s="266"/>
      <c r="EP116" s="261"/>
      <c r="EQ116" s="265"/>
      <c r="ER116" s="266"/>
      <c r="ES116" s="200"/>
      <c r="ET116" s="266"/>
      <c r="EU116" s="261"/>
      <c r="EV116" s="265"/>
      <c r="EW116" s="266"/>
      <c r="EX116" s="200"/>
      <c r="EY116" s="266"/>
      <c r="EZ116" s="261"/>
      <c r="FA116" s="265"/>
      <c r="FB116" s="266"/>
      <c r="FC116" s="200"/>
      <c r="FD116" s="266"/>
      <c r="FE116" s="261"/>
      <c r="FF116" s="265"/>
      <c r="FG116" s="266"/>
      <c r="FH116" s="200"/>
      <c r="FI116" s="266"/>
      <c r="FJ116" s="261"/>
      <c r="FK116" s="265"/>
      <c r="FL116" s="266"/>
      <c r="FM116" s="200"/>
      <c r="FN116" s="266"/>
      <c r="FO116" s="261"/>
      <c r="FP116" s="265"/>
      <c r="FQ116" s="266"/>
      <c r="FR116" s="200"/>
      <c r="FS116" s="266"/>
      <c r="FT116" s="261"/>
      <c r="FU116" s="265"/>
      <c r="FV116" s="266"/>
      <c r="FW116" s="200"/>
      <c r="FX116" s="266"/>
      <c r="FY116" s="261"/>
      <c r="FZ116" s="265"/>
      <c r="GA116" s="266"/>
      <c r="GB116" s="200"/>
      <c r="GC116" s="266"/>
      <c r="GD116" s="261"/>
      <c r="GE116" s="265"/>
      <c r="GF116" s="266"/>
      <c r="GG116" s="200"/>
      <c r="GH116" s="266"/>
      <c r="GI116" s="261"/>
      <c r="GJ116" s="265"/>
      <c r="GK116" s="266"/>
      <c r="GL116" s="200"/>
      <c r="GM116" s="266"/>
      <c r="GN116" s="261"/>
      <c r="GO116" s="265"/>
      <c r="GP116" s="266"/>
      <c r="GQ116" s="200"/>
      <c r="GR116" s="266"/>
      <c r="GS116" s="261"/>
      <c r="GT116" s="265"/>
      <c r="GU116" s="266"/>
      <c r="GV116" s="200"/>
      <c r="GW116" s="266"/>
      <c r="GX116" s="261"/>
      <c r="GY116" s="265"/>
      <c r="GZ116" s="266"/>
      <c r="HA116" s="200"/>
      <c r="HB116" s="266"/>
      <c r="HC116" s="261"/>
      <c r="HD116" s="265"/>
      <c r="HE116" s="266"/>
      <c r="HF116" s="200"/>
      <c r="HG116" s="266"/>
      <c r="HH116" s="261"/>
      <c r="HI116" s="265"/>
      <c r="HJ116" s="266"/>
      <c r="HK116" s="200"/>
      <c r="HL116" s="266"/>
      <c r="HM116" s="261"/>
      <c r="HN116" s="265"/>
      <c r="HO116" s="266"/>
      <c r="HP116" s="200"/>
      <c r="HQ116" s="266"/>
      <c r="HR116" s="261"/>
      <c r="HS116" s="265"/>
      <c r="HT116" s="266"/>
      <c r="HU116" s="200"/>
      <c r="HV116" s="266"/>
      <c r="HW116" s="261"/>
      <c r="HX116" s="265"/>
      <c r="HY116" s="266"/>
      <c r="HZ116" s="200"/>
      <c r="IA116" s="266"/>
      <c r="IB116" s="261"/>
      <c r="IC116" s="265"/>
      <c r="ID116" s="266"/>
      <c r="IE116" s="200"/>
      <c r="IF116" s="266"/>
      <c r="IG116" s="261"/>
      <c r="IH116" s="265"/>
      <c r="II116" s="266"/>
      <c r="IJ116" s="200"/>
      <c r="IK116" s="266"/>
      <c r="IL116" s="261"/>
      <c r="IM116" s="265"/>
      <c r="IN116" s="266"/>
      <c r="IO116" s="200"/>
      <c r="IP116" s="266"/>
      <c r="IQ116" s="261"/>
      <c r="IR116" s="265"/>
      <c r="IS116" s="266"/>
      <c r="IT116" s="200"/>
      <c r="IU116" s="266"/>
      <c r="IV116" s="261"/>
      <c r="IW116" s="265"/>
      <c r="IX116" s="266"/>
      <c r="IY116" s="200"/>
      <c r="IZ116" s="266"/>
      <c r="JA116" s="261"/>
      <c r="JB116" s="265"/>
      <c r="JC116" s="266"/>
      <c r="JD116" s="200"/>
      <c r="JE116" s="266"/>
      <c r="JF116" s="261"/>
      <c r="JG116" s="265"/>
      <c r="JH116" s="266"/>
      <c r="JI116" s="200"/>
      <c r="JJ116" s="266"/>
      <c r="JK116" s="261"/>
      <c r="JL116" s="265"/>
      <c r="JM116" s="266"/>
      <c r="JN116" s="200"/>
      <c r="JO116" s="266"/>
      <c r="JP116" s="261"/>
      <c r="JQ116" s="265"/>
      <c r="JR116" s="266"/>
      <c r="JS116" s="200"/>
      <c r="JT116" s="266"/>
      <c r="JU116" s="261"/>
      <c r="JV116" s="265"/>
      <c r="JW116" s="266"/>
      <c r="JX116" s="200"/>
      <c r="JY116" s="266"/>
      <c r="JZ116" s="261"/>
      <c r="KA116" s="265"/>
      <c r="KB116" s="266"/>
      <c r="KC116" s="200"/>
      <c r="KD116" s="266"/>
      <c r="KE116" s="261"/>
      <c r="KF116" s="265"/>
      <c r="KG116" s="266"/>
      <c r="KH116" s="200"/>
      <c r="KI116" s="266"/>
      <c r="KJ116" s="261"/>
      <c r="KK116" s="265"/>
      <c r="KL116" s="266"/>
      <c r="KM116" s="200"/>
      <c r="KN116" s="266"/>
      <c r="KO116" s="261"/>
      <c r="KP116" s="265"/>
      <c r="KQ116" s="266"/>
      <c r="KR116" s="200"/>
      <c r="KS116" s="266"/>
      <c r="KT116" s="261"/>
      <c r="KU116" s="265"/>
      <c r="KV116" s="266"/>
      <c r="KW116" s="200"/>
      <c r="KX116" s="266"/>
      <c r="KY116" s="261"/>
      <c r="KZ116" s="265"/>
      <c r="LA116" s="266"/>
      <c r="LB116" s="200"/>
      <c r="LC116" s="266"/>
      <c r="LD116" s="261"/>
      <c r="LE116" s="265"/>
      <c r="LF116" s="266"/>
      <c r="LG116" s="200"/>
      <c r="LH116" s="266"/>
      <c r="LI116" s="261"/>
      <c r="LJ116" s="265"/>
      <c r="LK116" s="266"/>
      <c r="LL116" s="200"/>
      <c r="LM116" s="266"/>
      <c r="LN116" s="261"/>
      <c r="LO116" s="265"/>
      <c r="LP116" s="266"/>
      <c r="LQ116" s="200"/>
      <c r="LR116" s="266"/>
      <c r="LS116" s="261"/>
      <c r="LT116" s="265"/>
      <c r="LU116" s="266"/>
      <c r="LV116" s="200"/>
      <c r="LW116" s="266"/>
      <c r="LX116" s="261"/>
      <c r="LY116" s="265"/>
      <c r="LZ116" s="266"/>
      <c r="MA116" s="200"/>
      <c r="MB116" s="266"/>
      <c r="MC116" s="261"/>
      <c r="MD116" s="265"/>
      <c r="ME116" s="266"/>
      <c r="MF116" s="200"/>
      <c r="MG116" s="266"/>
      <c r="MH116" s="261"/>
      <c r="MI116" s="265"/>
      <c r="MJ116" s="266"/>
      <c r="MK116" s="200"/>
      <c r="ML116" s="266"/>
      <c r="MM116" s="261"/>
      <c r="MN116" s="265"/>
      <c r="MO116" s="266"/>
      <c r="MP116" s="200"/>
      <c r="MQ116" s="266"/>
      <c r="MR116" s="261"/>
      <c r="MS116" s="265"/>
      <c r="MT116" s="266"/>
      <c r="MU116" s="200"/>
      <c r="MV116" s="266"/>
      <c r="MW116" s="261"/>
      <c r="MX116" s="265"/>
      <c r="MY116" s="266"/>
      <c r="MZ116" s="200"/>
      <c r="NA116" s="266"/>
      <c r="NB116" s="261"/>
      <c r="NC116" s="265"/>
      <c r="ND116" s="266"/>
      <c r="NE116" s="200"/>
      <c r="NF116" s="266"/>
      <c r="NG116" s="261"/>
      <c r="NH116" s="265"/>
      <c r="NI116" s="266"/>
      <c r="NJ116" s="200"/>
      <c r="NK116" s="266"/>
      <c r="NL116" s="261"/>
      <c r="NM116" s="265"/>
      <c r="NN116" s="266"/>
      <c r="NO116" s="200"/>
      <c r="NP116" s="266"/>
      <c r="NQ116" s="261"/>
      <c r="NR116" s="265"/>
      <c r="NS116" s="266"/>
      <c r="NT116" s="200"/>
      <c r="NU116" s="266"/>
      <c r="NV116" s="261"/>
      <c r="NW116" s="265"/>
      <c r="NX116" s="266"/>
      <c r="NY116" s="200"/>
      <c r="NZ116" s="266"/>
      <c r="OA116" s="261"/>
      <c r="OB116" s="265"/>
      <c r="OC116" s="266"/>
      <c r="OD116" s="200"/>
      <c r="OE116" s="266"/>
      <c r="OF116" s="261"/>
      <c r="OG116" s="265"/>
      <c r="OH116" s="266"/>
      <c r="OI116" s="200"/>
      <c r="OJ116" s="266"/>
      <c r="OK116" s="261"/>
      <c r="OL116" s="265"/>
      <c r="OM116" s="266"/>
      <c r="ON116" s="200"/>
      <c r="OO116" s="266"/>
      <c r="OP116" s="261"/>
      <c r="OQ116" s="265"/>
      <c r="OR116" s="266"/>
      <c r="OS116" s="200"/>
      <c r="OT116" s="266"/>
      <c r="OU116" s="261"/>
      <c r="OV116" s="265"/>
      <c r="OW116" s="266"/>
      <c r="OX116" s="200"/>
      <c r="OY116" s="266"/>
      <c r="OZ116" s="261"/>
      <c r="PA116" s="265"/>
      <c r="PB116" s="266"/>
      <c r="PC116" s="200"/>
      <c r="PD116" s="266"/>
      <c r="PE116" s="261"/>
      <c r="PF116" s="265"/>
      <c r="PG116" s="266"/>
      <c r="PH116" s="200"/>
      <c r="PI116" s="266"/>
      <c r="PJ116" s="261"/>
      <c r="PK116" s="265"/>
      <c r="PL116" s="266"/>
      <c r="PM116" s="200"/>
      <c r="PN116" s="266"/>
      <c r="PO116" s="261"/>
      <c r="PP116" s="265"/>
      <c r="PQ116" s="266"/>
      <c r="PR116" s="200"/>
      <c r="PS116" s="266"/>
      <c r="PT116" s="261"/>
      <c r="PU116" s="265"/>
      <c r="PV116" s="266"/>
      <c r="PW116" s="200"/>
      <c r="PX116" s="266"/>
      <c r="PY116" s="261"/>
      <c r="PZ116" s="265"/>
      <c r="QA116" s="266"/>
      <c r="QB116" s="200"/>
      <c r="QC116" s="266"/>
      <c r="QD116" s="261"/>
      <c r="QE116" s="265"/>
      <c r="QF116" s="266"/>
      <c r="QG116" s="200"/>
      <c r="QH116" s="266"/>
      <c r="QI116" s="261"/>
      <c r="QJ116" s="265"/>
      <c r="QK116" s="266"/>
      <c r="QL116" s="200"/>
      <c r="QM116" s="266"/>
      <c r="QN116" s="261"/>
      <c r="QO116" s="265"/>
      <c r="QP116" s="266"/>
      <c r="QQ116" s="200"/>
      <c r="QR116" s="266"/>
      <c r="QS116" s="261"/>
      <c r="QT116" s="265"/>
      <c r="QU116" s="266"/>
      <c r="QV116" s="200"/>
      <c r="QW116" s="266"/>
      <c r="QX116" s="261"/>
      <c r="QY116" s="265"/>
      <c r="QZ116" s="266"/>
      <c r="RA116" s="200"/>
      <c r="RB116" s="266"/>
      <c r="RC116" s="261"/>
      <c r="RD116" s="265"/>
      <c r="RE116" s="266"/>
      <c r="RF116" s="200"/>
      <c r="RG116" s="266"/>
      <c r="RH116" s="261"/>
      <c r="RI116" s="265"/>
      <c r="RJ116" s="266"/>
      <c r="RK116" s="200"/>
      <c r="RL116" s="266"/>
      <c r="RM116" s="261"/>
      <c r="RN116" s="265"/>
      <c r="RO116" s="266"/>
      <c r="RP116" s="200"/>
      <c r="RQ116" s="266"/>
      <c r="RR116" s="261"/>
      <c r="RS116" s="265"/>
      <c r="RT116" s="266"/>
      <c r="RU116" s="200"/>
      <c r="RV116" s="266"/>
      <c r="RW116" s="261"/>
      <c r="RX116" s="265"/>
      <c r="RY116" s="266"/>
      <c r="RZ116" s="200"/>
      <c r="SA116" s="266"/>
      <c r="SB116" s="261"/>
      <c r="SC116" s="265"/>
      <c r="SD116" s="266"/>
      <c r="SE116" s="200"/>
      <c r="SF116" s="266"/>
      <c r="SG116" s="261"/>
      <c r="SH116" s="265"/>
      <c r="SI116" s="266"/>
      <c r="SJ116" s="200"/>
      <c r="SK116" s="266"/>
      <c r="SL116" s="261"/>
      <c r="SM116" s="265"/>
      <c r="SN116" s="266"/>
      <c r="SO116" s="200"/>
      <c r="SP116" s="266"/>
      <c r="SQ116" s="261"/>
      <c r="SR116" s="265"/>
      <c r="SS116" s="266"/>
      <c r="ST116" s="200"/>
      <c r="SU116" s="266"/>
      <c r="SV116" s="261"/>
      <c r="SW116" s="265"/>
      <c r="SX116" s="266"/>
      <c r="SY116" s="200"/>
      <c r="SZ116" s="266"/>
      <c r="TA116" s="261"/>
      <c r="TB116" s="265"/>
      <c r="TC116" s="266"/>
      <c r="TD116" s="200"/>
      <c r="TE116" s="266"/>
      <c r="TF116" s="261"/>
      <c r="TG116" s="265"/>
      <c r="TH116" s="266"/>
      <c r="TI116" s="200"/>
      <c r="TJ116" s="266"/>
      <c r="TK116" s="261"/>
      <c r="TL116" s="265"/>
      <c r="TM116" s="266"/>
      <c r="TN116" s="200"/>
      <c r="TO116" s="266"/>
      <c r="TP116" s="261"/>
      <c r="TQ116" s="265"/>
      <c r="TR116" s="266"/>
      <c r="TS116" s="200"/>
      <c r="TT116" s="266"/>
      <c r="TU116" s="261"/>
      <c r="TV116" s="265"/>
      <c r="TW116" s="266"/>
      <c r="TX116" s="200"/>
      <c r="TY116" s="266"/>
      <c r="TZ116" s="261"/>
      <c r="UA116" s="265"/>
      <c r="UB116" s="266"/>
      <c r="UC116" s="200"/>
      <c r="UD116" s="266"/>
      <c r="UE116" s="261"/>
      <c r="UF116" s="265"/>
      <c r="UG116" s="266"/>
      <c r="UH116" s="200"/>
      <c r="UI116" s="266"/>
      <c r="UJ116" s="261"/>
      <c r="UK116" s="265"/>
      <c r="UL116" s="266"/>
      <c r="UM116" s="200"/>
      <c r="UN116" s="266"/>
      <c r="UO116" s="261"/>
      <c r="UP116" s="265"/>
      <c r="UQ116" s="266"/>
      <c r="UR116" s="200"/>
      <c r="US116" s="266"/>
      <c r="UT116" s="261"/>
      <c r="UU116" s="265"/>
      <c r="UV116" s="266"/>
      <c r="UW116" s="200"/>
      <c r="UX116" s="266"/>
      <c r="UY116" s="261"/>
      <c r="UZ116" s="265"/>
      <c r="VA116" s="266"/>
      <c r="VB116" s="200"/>
      <c r="VC116" s="266"/>
      <c r="VD116" s="261"/>
      <c r="VE116" s="265"/>
      <c r="VF116" s="266"/>
      <c r="VG116" s="200"/>
      <c r="VH116" s="266"/>
      <c r="VI116" s="261"/>
      <c r="VJ116" s="265"/>
      <c r="VK116" s="266"/>
      <c r="VL116" s="200"/>
      <c r="VM116" s="266"/>
      <c r="VN116" s="261"/>
      <c r="VO116" s="265"/>
      <c r="VP116" s="266"/>
      <c r="VQ116" s="200"/>
      <c r="VR116" s="266"/>
      <c r="VS116" s="261"/>
      <c r="VT116" s="265"/>
      <c r="VU116" s="266"/>
      <c r="VV116" s="200"/>
      <c r="VW116" s="266"/>
      <c r="VX116" s="261"/>
      <c r="VY116" s="265"/>
      <c r="VZ116" s="266"/>
      <c r="WA116" s="200"/>
      <c r="WB116" s="266"/>
      <c r="WC116" s="261"/>
      <c r="WD116" s="265"/>
      <c r="WE116" s="266"/>
      <c r="WF116" s="200"/>
      <c r="WG116" s="266"/>
      <c r="WH116" s="261"/>
      <c r="WI116" s="265"/>
      <c r="WJ116" s="266"/>
      <c r="WK116" s="200"/>
      <c r="WL116" s="266"/>
      <c r="WM116" s="261"/>
      <c r="WN116" s="265"/>
      <c r="WO116" s="266"/>
      <c r="WP116" s="200"/>
      <c r="WQ116" s="266"/>
      <c r="WR116" s="261"/>
      <c r="WS116" s="265"/>
      <c r="WT116" s="266"/>
      <c r="WU116" s="200"/>
      <c r="WV116" s="266"/>
      <c r="WW116" s="261"/>
      <c r="WX116" s="265"/>
      <c r="WY116" s="266"/>
      <c r="WZ116" s="200"/>
      <c r="XA116" s="266"/>
      <c r="XB116" s="261"/>
      <c r="XC116" s="265"/>
      <c r="XD116" s="266"/>
      <c r="XE116" s="200"/>
      <c r="XF116" s="266"/>
      <c r="XG116" s="261"/>
      <c r="XH116" s="265"/>
      <c r="XI116" s="266"/>
      <c r="XJ116" s="200"/>
      <c r="XK116" s="266"/>
      <c r="XL116" s="261"/>
      <c r="XM116" s="265"/>
      <c r="XN116" s="266"/>
      <c r="XO116" s="200"/>
      <c r="XP116" s="266"/>
      <c r="XQ116" s="261"/>
      <c r="XR116" s="265"/>
      <c r="XS116" s="266"/>
      <c r="XT116" s="200"/>
      <c r="XU116" s="266"/>
      <c r="XV116" s="261"/>
      <c r="XW116" s="265"/>
      <c r="XX116" s="266"/>
      <c r="XY116" s="200"/>
      <c r="XZ116" s="266"/>
      <c r="YA116" s="261"/>
      <c r="YB116" s="265"/>
      <c r="YC116" s="266"/>
      <c r="YD116" s="200"/>
      <c r="YE116" s="266"/>
      <c r="YF116" s="261"/>
      <c r="YG116" s="265"/>
      <c r="YH116" s="266"/>
      <c r="YI116" s="200"/>
      <c r="YJ116" s="266"/>
      <c r="YK116" s="261"/>
      <c r="YL116" s="265"/>
      <c r="YM116" s="266"/>
      <c r="YN116" s="200"/>
      <c r="YO116" s="266"/>
      <c r="YP116" s="261"/>
      <c r="YQ116" s="265"/>
      <c r="YR116" s="266"/>
      <c r="YS116" s="200"/>
      <c r="YT116" s="266"/>
      <c r="YU116" s="261"/>
      <c r="YV116" s="265"/>
      <c r="YW116" s="266"/>
      <c r="YX116" s="200"/>
      <c r="YY116" s="266"/>
      <c r="YZ116" s="261"/>
      <c r="ZA116" s="265"/>
      <c r="ZB116" s="266"/>
      <c r="ZC116" s="200"/>
      <c r="ZD116" s="266"/>
      <c r="ZE116" s="261"/>
      <c r="ZF116" s="265"/>
      <c r="ZG116" s="266"/>
      <c r="ZH116" s="200"/>
      <c r="ZI116" s="266"/>
      <c r="ZJ116" s="261"/>
      <c r="ZK116" s="265"/>
      <c r="ZL116" s="266"/>
      <c r="ZM116" s="200"/>
      <c r="ZN116" s="266"/>
      <c r="ZO116" s="261"/>
      <c r="ZP116" s="265"/>
      <c r="ZQ116" s="266"/>
      <c r="ZR116" s="200"/>
      <c r="ZS116" s="266"/>
      <c r="ZT116" s="261"/>
      <c r="ZU116" s="265"/>
      <c r="ZV116" s="266"/>
      <c r="ZW116" s="200"/>
      <c r="ZX116" s="266"/>
      <c r="ZY116" s="261"/>
      <c r="ZZ116" s="265"/>
      <c r="AAA116" s="266"/>
      <c r="AAB116" s="200"/>
      <c r="AAC116" s="266"/>
      <c r="AAD116" s="261"/>
      <c r="AAE116" s="265"/>
      <c r="AAF116" s="266"/>
      <c r="AAG116" s="200"/>
      <c r="AAH116" s="266"/>
      <c r="AAI116" s="261"/>
      <c r="AAJ116" s="265"/>
      <c r="AAK116" s="266"/>
      <c r="AAL116" s="200"/>
      <c r="AAM116" s="266"/>
      <c r="AAN116" s="261"/>
      <c r="AAO116" s="265"/>
      <c r="AAP116" s="266"/>
      <c r="AAQ116" s="200"/>
      <c r="AAR116" s="266"/>
      <c r="AAS116" s="261"/>
      <c r="AAT116" s="265"/>
      <c r="AAU116" s="266"/>
      <c r="AAV116" s="200"/>
      <c r="AAW116" s="266"/>
      <c r="AAX116" s="261"/>
      <c r="AAY116" s="265"/>
      <c r="AAZ116" s="266"/>
      <c r="ABA116" s="200"/>
      <c r="ABB116" s="266"/>
      <c r="ABC116" s="261"/>
      <c r="ABD116" s="265"/>
      <c r="ABE116" s="266"/>
      <c r="ABF116" s="200"/>
      <c r="ABG116" s="266"/>
      <c r="ABH116" s="261"/>
      <c r="ABI116" s="265"/>
      <c r="ABJ116" s="266"/>
      <c r="ABK116" s="200"/>
      <c r="ABL116" s="266"/>
      <c r="ABM116" s="261"/>
      <c r="ABN116" s="265"/>
      <c r="ABO116" s="266"/>
      <c r="ABP116" s="200"/>
      <c r="ABQ116" s="266"/>
      <c r="ABR116" s="261"/>
      <c r="ABS116" s="265"/>
      <c r="ABT116" s="266"/>
      <c r="ABU116" s="200"/>
      <c r="ABV116" s="266"/>
      <c r="ABW116" s="261"/>
      <c r="ABX116" s="265"/>
      <c r="ABY116" s="266"/>
      <c r="ABZ116" s="200"/>
      <c r="ACA116" s="266"/>
      <c r="ACB116" s="261"/>
      <c r="ACC116" s="265"/>
      <c r="ACD116" s="266"/>
      <c r="ACE116" s="200"/>
      <c r="ACF116" s="266"/>
      <c r="ACG116" s="261"/>
      <c r="ACH116" s="265"/>
      <c r="ACI116" s="266"/>
      <c r="ACJ116" s="200"/>
      <c r="ACK116" s="266"/>
      <c r="ACL116" s="261"/>
      <c r="ACM116" s="265"/>
      <c r="ACN116" s="266"/>
      <c r="ACO116" s="200"/>
      <c r="ACP116" s="266"/>
      <c r="ACQ116" s="261"/>
      <c r="ACR116" s="265"/>
      <c r="ACS116" s="266"/>
      <c r="ACT116" s="200"/>
      <c r="ACU116" s="266"/>
      <c r="ACV116" s="261"/>
      <c r="ACW116" s="265"/>
      <c r="ACX116" s="266"/>
      <c r="ACY116" s="200"/>
      <c r="ACZ116" s="266"/>
      <c r="ADA116" s="261"/>
      <c r="ADB116" s="265"/>
      <c r="ADC116" s="266"/>
      <c r="ADD116" s="200"/>
      <c r="ADE116" s="266"/>
      <c r="ADF116" s="261"/>
      <c r="ADG116" s="265"/>
      <c r="ADH116" s="266"/>
      <c r="ADI116" s="200"/>
      <c r="ADJ116" s="266"/>
      <c r="ADK116" s="261"/>
      <c r="ADL116" s="265"/>
      <c r="ADM116" s="266"/>
      <c r="ADN116" s="200"/>
      <c r="ADO116" s="266"/>
      <c r="ADP116" s="261"/>
      <c r="ADQ116" s="265"/>
      <c r="ADR116" s="266"/>
      <c r="ADS116" s="200"/>
      <c r="ADT116" s="266"/>
      <c r="ADU116" s="261"/>
      <c r="ADV116" s="265"/>
      <c r="ADW116" s="266"/>
      <c r="ADX116" s="200"/>
      <c r="ADY116" s="266"/>
      <c r="ADZ116" s="261"/>
      <c r="AEA116" s="265"/>
      <c r="AEB116" s="266"/>
      <c r="AEC116" s="200"/>
      <c r="AED116" s="266"/>
      <c r="AEE116" s="261"/>
      <c r="AEF116" s="265"/>
      <c r="AEG116" s="266"/>
      <c r="AEH116" s="200"/>
      <c r="AEI116" s="266"/>
      <c r="AEJ116" s="261"/>
      <c r="AEK116" s="265"/>
      <c r="AEL116" s="266"/>
      <c r="AEM116" s="200"/>
      <c r="AEN116" s="266"/>
      <c r="AEO116" s="261"/>
      <c r="AEP116" s="265"/>
      <c r="AEQ116" s="266"/>
      <c r="AER116" s="200"/>
      <c r="AES116" s="266"/>
      <c r="AET116" s="261"/>
      <c r="AEU116" s="265"/>
      <c r="AEV116" s="266"/>
      <c r="AEW116" s="200"/>
      <c r="AEX116" s="266"/>
      <c r="AEY116" s="261"/>
      <c r="AEZ116" s="265"/>
      <c r="AFA116" s="266"/>
      <c r="AFB116" s="200"/>
      <c r="AFC116" s="266"/>
      <c r="AFD116" s="261"/>
      <c r="AFE116" s="265"/>
      <c r="AFF116" s="266"/>
      <c r="AFG116" s="200"/>
      <c r="AFH116" s="266"/>
      <c r="AFI116" s="261"/>
      <c r="AFJ116" s="265"/>
      <c r="AFK116" s="266"/>
      <c r="AFL116" s="200"/>
      <c r="AFM116" s="266"/>
      <c r="AFN116" s="261"/>
      <c r="AFO116" s="265"/>
      <c r="AFP116" s="266"/>
      <c r="AFQ116" s="200"/>
      <c r="AFR116" s="266"/>
      <c r="AFS116" s="261"/>
      <c r="AFT116" s="265"/>
      <c r="AFU116" s="266"/>
      <c r="AFV116" s="200"/>
      <c r="AFW116" s="266"/>
      <c r="AFX116" s="261"/>
      <c r="AFY116" s="265"/>
      <c r="AFZ116" s="266"/>
      <c r="AGA116" s="200"/>
      <c r="AGB116" s="266"/>
      <c r="AGC116" s="261"/>
      <c r="AGD116" s="265"/>
      <c r="AGE116" s="266"/>
      <c r="AGF116" s="200"/>
      <c r="AGG116" s="266"/>
      <c r="AGH116" s="261"/>
      <c r="AGI116" s="265"/>
      <c r="AGJ116" s="266"/>
      <c r="AGK116" s="200"/>
      <c r="AGL116" s="266"/>
      <c r="AGM116" s="261"/>
      <c r="AGN116" s="265"/>
      <c r="AGO116" s="266"/>
      <c r="AGP116" s="200"/>
      <c r="AGQ116" s="266"/>
      <c r="AGR116" s="261"/>
      <c r="AGS116" s="265"/>
      <c r="AGT116" s="266"/>
      <c r="AGU116" s="200"/>
      <c r="AGV116" s="266"/>
      <c r="AGW116" s="261"/>
      <c r="AGX116" s="265"/>
      <c r="AGY116" s="266"/>
      <c r="AGZ116" s="200"/>
      <c r="AHA116" s="266"/>
      <c r="AHB116" s="261"/>
      <c r="AHC116" s="265"/>
      <c r="AHD116" s="266"/>
      <c r="AHE116" s="200"/>
      <c r="AHF116" s="266"/>
      <c r="AHG116" s="261"/>
      <c r="AHH116" s="265"/>
      <c r="AHI116" s="266"/>
      <c r="AHJ116" s="200"/>
      <c r="AHK116" s="266"/>
      <c r="AHL116" s="261"/>
      <c r="AHM116" s="265"/>
      <c r="AHN116" s="266"/>
      <c r="AHO116" s="200"/>
      <c r="AHP116" s="266"/>
      <c r="AHQ116" s="261"/>
      <c r="AHR116" s="265"/>
      <c r="AHS116" s="266"/>
      <c r="AHT116" s="200"/>
      <c r="AHU116" s="266"/>
      <c r="AHV116" s="261"/>
      <c r="AHW116" s="265"/>
      <c r="AHX116" s="266"/>
      <c r="AHY116" s="200"/>
      <c r="AHZ116" s="266"/>
      <c r="AIA116" s="261"/>
      <c r="AIB116" s="265"/>
      <c r="AIC116" s="266"/>
      <c r="AID116" s="200"/>
      <c r="AIE116" s="266"/>
      <c r="AIF116" s="261"/>
      <c r="AIG116" s="265"/>
      <c r="AIH116" s="266"/>
      <c r="AII116" s="200"/>
      <c r="AIJ116" s="266"/>
      <c r="AIK116" s="261"/>
      <c r="AIL116" s="265"/>
      <c r="AIM116" s="266"/>
      <c r="AIN116" s="200"/>
      <c r="AIO116" s="266"/>
      <c r="AIP116" s="261"/>
      <c r="AIQ116" s="265"/>
      <c r="AIR116" s="266"/>
      <c r="AIS116" s="200"/>
      <c r="AIT116" s="266"/>
      <c r="AIU116" s="261"/>
      <c r="AIV116" s="265"/>
      <c r="AIW116" s="266"/>
      <c r="AIX116" s="200"/>
      <c r="AIY116" s="266"/>
      <c r="AIZ116" s="261"/>
      <c r="AJA116" s="265"/>
      <c r="AJB116" s="266"/>
      <c r="AJC116" s="200"/>
      <c r="AJD116" s="266"/>
      <c r="AJE116" s="261"/>
      <c r="AJF116" s="265"/>
      <c r="AJG116" s="266"/>
      <c r="AJH116" s="200"/>
      <c r="AJI116" s="266"/>
      <c r="AJJ116" s="261"/>
      <c r="AJK116" s="265"/>
      <c r="AJL116" s="266"/>
      <c r="AJM116" s="200"/>
      <c r="AJN116" s="266"/>
      <c r="AJO116" s="261"/>
      <c r="AJP116" s="265"/>
      <c r="AJQ116" s="266"/>
      <c r="AJR116" s="200"/>
      <c r="AJS116" s="266"/>
      <c r="AJT116" s="261"/>
      <c r="AJU116" s="265"/>
      <c r="AJV116" s="266"/>
      <c r="AJW116" s="200"/>
      <c r="AJX116" s="266"/>
      <c r="AJY116" s="261"/>
      <c r="AJZ116" s="265"/>
      <c r="AKA116" s="266"/>
      <c r="AKB116" s="200"/>
      <c r="AKC116" s="266"/>
      <c r="AKD116" s="261"/>
      <c r="AKE116" s="265"/>
      <c r="AKF116" s="266"/>
      <c r="AKG116" s="200"/>
      <c r="AKH116" s="266"/>
      <c r="AKI116" s="261"/>
      <c r="AKJ116" s="265"/>
      <c r="AKK116" s="266"/>
      <c r="AKL116" s="200"/>
      <c r="AKM116" s="266"/>
      <c r="AKN116" s="261"/>
      <c r="AKO116" s="265"/>
      <c r="AKP116" s="266"/>
      <c r="AKQ116" s="200"/>
      <c r="AKR116" s="266"/>
      <c r="AKS116" s="261"/>
      <c r="AKT116" s="265"/>
      <c r="AKU116" s="266"/>
      <c r="AKV116" s="200"/>
      <c r="AKW116" s="266"/>
      <c r="AKX116" s="261"/>
      <c r="AKY116" s="265"/>
      <c r="AKZ116" s="266"/>
      <c r="ALA116" s="200"/>
      <c r="ALB116" s="266"/>
      <c r="ALC116" s="261"/>
      <c r="ALD116" s="265"/>
      <c r="ALE116" s="266"/>
      <c r="ALF116" s="200"/>
      <c r="ALG116" s="266"/>
      <c r="ALH116" s="261"/>
      <c r="ALI116" s="265"/>
      <c r="ALJ116" s="266"/>
      <c r="ALK116" s="200"/>
      <c r="ALL116" s="266"/>
      <c r="ALM116" s="261"/>
      <c r="ALN116" s="265"/>
      <c r="ALO116" s="266"/>
      <c r="ALP116" s="200"/>
      <c r="ALQ116" s="266"/>
      <c r="ALR116" s="261"/>
      <c r="ALS116" s="265"/>
      <c r="ALT116" s="266"/>
      <c r="ALU116" s="200"/>
      <c r="ALV116" s="266"/>
      <c r="ALW116" s="261"/>
      <c r="ALX116" s="265"/>
      <c r="ALY116" s="266"/>
      <c r="ALZ116" s="200"/>
      <c r="AMA116" s="266"/>
      <c r="AMB116" s="261"/>
      <c r="AMC116" s="265"/>
      <c r="AMD116" s="266"/>
      <c r="AME116" s="200"/>
      <c r="AMF116" s="266"/>
      <c r="AMG116" s="261"/>
      <c r="AMH116" s="265"/>
      <c r="AMI116" s="266"/>
      <c r="AMJ116" s="200"/>
      <c r="AMK116" s="266"/>
      <c r="AML116" s="261"/>
      <c r="AMM116" s="265"/>
      <c r="AMN116" s="266"/>
      <c r="AMO116" s="200"/>
      <c r="AMP116" s="266"/>
      <c r="AMQ116" s="261"/>
      <c r="AMR116" s="265"/>
      <c r="AMS116" s="266"/>
      <c r="AMT116" s="200"/>
      <c r="AMU116" s="266"/>
      <c r="AMV116" s="261"/>
      <c r="AMW116" s="265"/>
      <c r="AMX116" s="266"/>
      <c r="AMY116" s="200"/>
      <c r="AMZ116" s="266"/>
      <c r="ANA116" s="261"/>
      <c r="ANB116" s="265"/>
      <c r="ANC116" s="266"/>
      <c r="AND116" s="200"/>
      <c r="ANE116" s="266"/>
      <c r="ANF116" s="261"/>
      <c r="ANG116" s="265"/>
      <c r="ANH116" s="266"/>
      <c r="ANI116" s="200"/>
      <c r="ANJ116" s="266"/>
      <c r="ANK116" s="261"/>
      <c r="ANL116" s="265"/>
      <c r="ANM116" s="266"/>
      <c r="ANN116" s="200"/>
      <c r="ANO116" s="266"/>
      <c r="ANP116" s="261"/>
      <c r="ANQ116" s="265"/>
      <c r="ANR116" s="266"/>
      <c r="ANS116" s="200"/>
      <c r="ANT116" s="266"/>
      <c r="ANU116" s="261"/>
      <c r="ANV116" s="265"/>
      <c r="ANW116" s="266"/>
      <c r="ANX116" s="200"/>
      <c r="ANY116" s="266"/>
      <c r="ANZ116" s="261"/>
      <c r="AOA116" s="265"/>
      <c r="AOB116" s="266"/>
      <c r="AOC116" s="200"/>
      <c r="AOD116" s="266"/>
      <c r="AOE116" s="261"/>
      <c r="AOF116" s="265"/>
      <c r="AOG116" s="266"/>
      <c r="AOH116" s="200"/>
      <c r="AOI116" s="266"/>
      <c r="AOJ116" s="261"/>
      <c r="AOK116" s="265"/>
      <c r="AOL116" s="266"/>
      <c r="AOM116" s="200"/>
      <c r="AON116" s="266"/>
      <c r="AOO116" s="261"/>
      <c r="AOP116" s="265"/>
      <c r="AOQ116" s="266"/>
      <c r="AOR116" s="200"/>
      <c r="AOS116" s="266"/>
      <c r="AOT116" s="261"/>
      <c r="AOU116" s="265"/>
      <c r="AOV116" s="266"/>
      <c r="AOW116" s="200"/>
      <c r="AOX116" s="266"/>
      <c r="AOY116" s="261"/>
      <c r="AOZ116" s="265"/>
      <c r="APA116" s="266"/>
      <c r="APB116" s="200"/>
      <c r="APC116" s="266"/>
      <c r="APD116" s="261"/>
      <c r="APE116" s="265"/>
      <c r="APF116" s="266"/>
      <c r="APG116" s="200"/>
      <c r="APH116" s="266"/>
      <c r="API116" s="261"/>
      <c r="APJ116" s="265"/>
      <c r="APK116" s="266"/>
      <c r="APL116" s="200"/>
      <c r="APM116" s="266"/>
      <c r="APN116" s="261"/>
      <c r="APO116" s="265"/>
      <c r="APP116" s="266"/>
      <c r="APQ116" s="200"/>
      <c r="APR116" s="266"/>
      <c r="APS116" s="261"/>
      <c r="APT116" s="265"/>
      <c r="APU116" s="266"/>
      <c r="APV116" s="200"/>
      <c r="APW116" s="266"/>
      <c r="APX116" s="261"/>
      <c r="APY116" s="265"/>
      <c r="APZ116" s="266"/>
      <c r="AQA116" s="200"/>
      <c r="AQB116" s="266"/>
      <c r="AQC116" s="261"/>
      <c r="AQD116" s="265"/>
      <c r="AQE116" s="266"/>
      <c r="AQF116" s="200"/>
      <c r="AQG116" s="266"/>
      <c r="AQH116" s="261"/>
      <c r="AQI116" s="265"/>
      <c r="AQJ116" s="266"/>
      <c r="AQK116" s="200"/>
      <c r="AQL116" s="266"/>
      <c r="AQM116" s="261"/>
      <c r="AQN116" s="265"/>
      <c r="AQO116" s="266"/>
      <c r="AQP116" s="200"/>
      <c r="AQQ116" s="266"/>
      <c r="AQR116" s="261"/>
      <c r="AQS116" s="265"/>
      <c r="AQT116" s="266"/>
      <c r="AQU116" s="200"/>
      <c r="AQV116" s="266"/>
      <c r="AQW116" s="261"/>
      <c r="AQX116" s="265"/>
      <c r="AQY116" s="266"/>
      <c r="AQZ116" s="200"/>
      <c r="ARA116" s="266"/>
      <c r="ARB116" s="261"/>
      <c r="ARC116" s="265"/>
      <c r="ARD116" s="266"/>
      <c r="ARE116" s="200"/>
      <c r="ARF116" s="266"/>
      <c r="ARG116" s="261"/>
      <c r="ARH116" s="265"/>
      <c r="ARI116" s="266"/>
      <c r="ARJ116" s="200"/>
      <c r="ARK116" s="266"/>
      <c r="ARL116" s="261"/>
      <c r="ARM116" s="265"/>
      <c r="ARN116" s="266"/>
      <c r="ARO116" s="200"/>
      <c r="ARP116" s="266"/>
      <c r="ARQ116" s="261"/>
      <c r="ARR116" s="265"/>
      <c r="ARS116" s="266"/>
      <c r="ART116" s="200"/>
      <c r="ARU116" s="266"/>
      <c r="ARV116" s="261"/>
      <c r="ARW116" s="265"/>
      <c r="ARX116" s="266"/>
      <c r="ARY116" s="200"/>
      <c r="ARZ116" s="266"/>
      <c r="ASA116" s="261"/>
      <c r="ASB116" s="265"/>
      <c r="ASC116" s="266"/>
      <c r="ASD116" s="200"/>
      <c r="ASE116" s="266"/>
      <c r="ASF116" s="261"/>
      <c r="ASG116" s="265"/>
      <c r="ASH116" s="266"/>
      <c r="ASI116" s="200"/>
      <c r="ASJ116" s="266"/>
      <c r="ASK116" s="261"/>
      <c r="ASL116" s="265"/>
      <c r="ASM116" s="266"/>
      <c r="ASN116" s="200"/>
      <c r="ASO116" s="266"/>
      <c r="ASP116" s="261"/>
      <c r="ASQ116" s="265"/>
      <c r="ASR116" s="266"/>
      <c r="ASS116" s="200"/>
      <c r="AST116" s="266"/>
      <c r="ASU116" s="261"/>
      <c r="ASV116" s="265"/>
      <c r="ASW116" s="266"/>
      <c r="ASX116" s="200"/>
      <c r="ASY116" s="266"/>
      <c r="ASZ116" s="261"/>
      <c r="ATA116" s="265"/>
      <c r="ATB116" s="266"/>
      <c r="ATC116" s="200"/>
      <c r="ATD116" s="266"/>
      <c r="ATE116" s="261"/>
      <c r="ATF116" s="265"/>
      <c r="ATG116" s="266"/>
      <c r="ATH116" s="200"/>
      <c r="ATI116" s="266"/>
      <c r="ATJ116" s="261"/>
      <c r="ATK116" s="265"/>
      <c r="ATL116" s="266"/>
      <c r="ATM116" s="200"/>
      <c r="ATN116" s="266"/>
      <c r="ATO116" s="261"/>
      <c r="ATP116" s="265"/>
      <c r="ATQ116" s="266"/>
      <c r="ATR116" s="200"/>
      <c r="ATS116" s="266"/>
      <c r="ATT116" s="261"/>
      <c r="ATU116" s="265"/>
      <c r="ATV116" s="266"/>
      <c r="ATW116" s="200"/>
      <c r="ATX116" s="266"/>
      <c r="ATY116" s="261"/>
      <c r="ATZ116" s="265"/>
      <c r="AUA116" s="266"/>
      <c r="AUB116" s="200"/>
      <c r="AUC116" s="266"/>
      <c r="AUD116" s="261"/>
      <c r="AUE116" s="265"/>
      <c r="AUF116" s="266"/>
      <c r="AUG116" s="200"/>
      <c r="AUH116" s="266"/>
      <c r="AUI116" s="261"/>
      <c r="AUJ116" s="265"/>
      <c r="AUK116" s="266"/>
      <c r="AUL116" s="200"/>
      <c r="AUM116" s="266"/>
      <c r="AUN116" s="261"/>
      <c r="AUO116" s="265"/>
      <c r="AUP116" s="266"/>
      <c r="AUQ116" s="200"/>
      <c r="AUR116" s="266"/>
      <c r="AUS116" s="261"/>
      <c r="AUT116" s="265"/>
      <c r="AUU116" s="266"/>
      <c r="AUV116" s="200"/>
      <c r="AUW116" s="266"/>
      <c r="AUX116" s="261"/>
      <c r="AUY116" s="265"/>
      <c r="AUZ116" s="266"/>
      <c r="AVA116" s="200"/>
      <c r="AVB116" s="266"/>
      <c r="AVC116" s="261"/>
      <c r="AVD116" s="265"/>
      <c r="AVE116" s="266"/>
      <c r="AVF116" s="200"/>
      <c r="AVG116" s="266"/>
      <c r="AVH116" s="261"/>
      <c r="AVI116" s="265"/>
      <c r="AVJ116" s="266"/>
      <c r="AVK116" s="200"/>
      <c r="AVL116" s="266"/>
      <c r="AVM116" s="261"/>
      <c r="AVN116" s="265"/>
      <c r="AVO116" s="266"/>
      <c r="AVP116" s="200"/>
      <c r="AVQ116" s="266"/>
      <c r="AVR116" s="261"/>
      <c r="AVS116" s="265"/>
      <c r="AVT116" s="266"/>
      <c r="AVU116" s="200"/>
      <c r="AVV116" s="266"/>
      <c r="AVW116" s="261"/>
      <c r="AVX116" s="265"/>
      <c r="AVY116" s="266"/>
      <c r="AVZ116" s="200"/>
      <c r="AWA116" s="266"/>
      <c r="AWB116" s="261"/>
      <c r="AWC116" s="265"/>
      <c r="AWD116" s="266"/>
      <c r="AWE116" s="200"/>
      <c r="AWF116" s="266"/>
      <c r="AWG116" s="261"/>
      <c r="AWH116" s="265"/>
      <c r="AWI116" s="266"/>
      <c r="AWJ116" s="200"/>
      <c r="AWK116" s="266"/>
      <c r="AWL116" s="261"/>
      <c r="AWM116" s="265"/>
      <c r="AWN116" s="266"/>
      <c r="AWO116" s="200"/>
      <c r="AWP116" s="266"/>
      <c r="AWQ116" s="261"/>
      <c r="AWR116" s="265"/>
      <c r="AWS116" s="266"/>
      <c r="AWT116" s="200"/>
      <c r="AWU116" s="266"/>
      <c r="AWV116" s="261"/>
      <c r="AWW116" s="265"/>
      <c r="AWX116" s="266"/>
      <c r="AWY116" s="200"/>
      <c r="AWZ116" s="266"/>
      <c r="AXA116" s="261"/>
      <c r="AXB116" s="265"/>
      <c r="AXC116" s="266"/>
      <c r="AXD116" s="200"/>
      <c r="AXE116" s="266"/>
      <c r="AXF116" s="261"/>
      <c r="AXG116" s="265"/>
      <c r="AXH116" s="266"/>
      <c r="AXI116" s="200"/>
      <c r="AXJ116" s="266"/>
      <c r="AXK116" s="261"/>
      <c r="AXL116" s="265"/>
      <c r="AXM116" s="266"/>
      <c r="AXN116" s="200"/>
      <c r="AXO116" s="266"/>
      <c r="AXP116" s="261"/>
      <c r="AXQ116" s="265"/>
      <c r="AXR116" s="266"/>
      <c r="AXS116" s="200"/>
      <c r="AXT116" s="266"/>
      <c r="AXU116" s="261"/>
      <c r="AXV116" s="265"/>
      <c r="AXW116" s="266"/>
      <c r="AXX116" s="200"/>
      <c r="AXY116" s="266"/>
      <c r="AXZ116" s="261"/>
      <c r="AYA116" s="265"/>
      <c r="AYB116" s="266"/>
      <c r="AYC116" s="200"/>
      <c r="AYD116" s="266"/>
      <c r="AYE116" s="261"/>
      <c r="AYF116" s="265"/>
      <c r="AYG116" s="266"/>
      <c r="AYH116" s="200"/>
      <c r="AYI116" s="266"/>
      <c r="AYJ116" s="261"/>
      <c r="AYK116" s="265"/>
      <c r="AYL116" s="266"/>
      <c r="AYM116" s="200"/>
      <c r="AYN116" s="266"/>
      <c r="AYO116" s="261"/>
      <c r="AYP116" s="265"/>
      <c r="AYQ116" s="266"/>
      <c r="AYR116" s="200"/>
      <c r="AYS116" s="266"/>
      <c r="AYT116" s="261"/>
      <c r="AYU116" s="265"/>
      <c r="AYV116" s="266"/>
      <c r="AYW116" s="200"/>
      <c r="AYX116" s="266"/>
      <c r="AYY116" s="261"/>
      <c r="AYZ116" s="265"/>
      <c r="AZA116" s="266"/>
      <c r="AZB116" s="200"/>
      <c r="AZC116" s="266"/>
      <c r="AZD116" s="261"/>
      <c r="AZE116" s="265"/>
      <c r="AZF116" s="266"/>
      <c r="AZG116" s="200"/>
      <c r="AZH116" s="266"/>
      <c r="AZI116" s="261"/>
      <c r="AZJ116" s="265"/>
      <c r="AZK116" s="266"/>
      <c r="AZL116" s="200"/>
      <c r="AZM116" s="266"/>
      <c r="AZN116" s="261"/>
      <c r="AZO116" s="265"/>
      <c r="AZP116" s="266"/>
      <c r="AZQ116" s="200"/>
      <c r="AZR116" s="266"/>
      <c r="AZS116" s="261"/>
      <c r="AZT116" s="265"/>
      <c r="AZU116" s="266"/>
      <c r="AZV116" s="200"/>
      <c r="AZW116" s="266"/>
      <c r="AZX116" s="261"/>
      <c r="AZY116" s="265"/>
      <c r="AZZ116" s="266"/>
      <c r="BAA116" s="200"/>
      <c r="BAB116" s="266"/>
      <c r="BAC116" s="261"/>
      <c r="BAD116" s="265"/>
      <c r="BAE116" s="266"/>
      <c r="BAF116" s="200"/>
      <c r="BAG116" s="266"/>
      <c r="BAH116" s="261"/>
      <c r="BAI116" s="265"/>
      <c r="BAJ116" s="266"/>
      <c r="BAK116" s="200"/>
      <c r="BAL116" s="266"/>
      <c r="BAM116" s="261"/>
      <c r="BAN116" s="265"/>
      <c r="BAO116" s="266"/>
      <c r="BAP116" s="200"/>
      <c r="BAQ116" s="266"/>
      <c r="BAR116" s="261"/>
      <c r="BAS116" s="265"/>
      <c r="BAT116" s="266"/>
      <c r="BAU116" s="200"/>
      <c r="BAV116" s="266"/>
      <c r="BAW116" s="261"/>
      <c r="BAX116" s="265"/>
      <c r="BAY116" s="266"/>
      <c r="BAZ116" s="200"/>
      <c r="BBA116" s="266"/>
      <c r="BBB116" s="261"/>
      <c r="BBC116" s="265"/>
      <c r="BBD116" s="266"/>
      <c r="BBE116" s="200"/>
      <c r="BBF116" s="266"/>
      <c r="BBG116" s="261"/>
      <c r="BBH116" s="265"/>
      <c r="BBI116" s="266"/>
      <c r="BBJ116" s="200"/>
      <c r="BBK116" s="266"/>
      <c r="BBL116" s="261"/>
      <c r="BBM116" s="265"/>
      <c r="BBN116" s="266"/>
      <c r="BBO116" s="200"/>
      <c r="BBP116" s="266"/>
      <c r="BBQ116" s="261"/>
      <c r="BBR116" s="265"/>
      <c r="BBS116" s="266"/>
      <c r="BBT116" s="200"/>
      <c r="BBU116" s="266"/>
      <c r="BBV116" s="261"/>
      <c r="BBW116" s="265"/>
      <c r="BBX116" s="266"/>
      <c r="BBY116" s="200"/>
      <c r="BBZ116" s="266"/>
      <c r="BCA116" s="261"/>
      <c r="BCB116" s="265"/>
      <c r="BCC116" s="266"/>
      <c r="BCD116" s="200"/>
      <c r="BCE116" s="266"/>
      <c r="BCF116" s="261"/>
      <c r="BCG116" s="265"/>
      <c r="BCH116" s="266"/>
      <c r="BCI116" s="200"/>
      <c r="BCJ116" s="266"/>
      <c r="BCK116" s="261"/>
      <c r="BCL116" s="265"/>
      <c r="BCM116" s="266"/>
      <c r="BCN116" s="200"/>
      <c r="BCO116" s="266"/>
      <c r="BCP116" s="261"/>
      <c r="BCQ116" s="265"/>
      <c r="BCR116" s="266"/>
      <c r="BCS116" s="200"/>
      <c r="BCT116" s="266"/>
      <c r="BCU116" s="261"/>
      <c r="BCV116" s="265"/>
      <c r="BCW116" s="266"/>
      <c r="BCX116" s="200"/>
      <c r="BCY116" s="266"/>
      <c r="BCZ116" s="261"/>
      <c r="BDA116" s="265"/>
      <c r="BDB116" s="266"/>
      <c r="BDC116" s="200"/>
      <c r="BDD116" s="266"/>
      <c r="BDE116" s="261"/>
      <c r="BDF116" s="265"/>
      <c r="BDG116" s="266"/>
      <c r="BDH116" s="200"/>
      <c r="BDI116" s="266"/>
      <c r="BDJ116" s="261"/>
      <c r="BDK116" s="265"/>
      <c r="BDL116" s="266"/>
      <c r="BDM116" s="200"/>
      <c r="BDN116" s="266"/>
      <c r="BDO116" s="261"/>
      <c r="BDP116" s="265"/>
      <c r="BDQ116" s="266"/>
      <c r="BDR116" s="200"/>
      <c r="BDS116" s="266"/>
      <c r="BDT116" s="261"/>
      <c r="BDU116" s="265"/>
      <c r="BDV116" s="266"/>
      <c r="BDW116" s="200"/>
      <c r="BDX116" s="266"/>
      <c r="BDY116" s="261"/>
      <c r="BDZ116" s="265"/>
      <c r="BEA116" s="266"/>
      <c r="BEB116" s="200"/>
      <c r="BEC116" s="266"/>
      <c r="BED116" s="261"/>
      <c r="BEE116" s="265"/>
      <c r="BEF116" s="266"/>
      <c r="BEG116" s="200"/>
      <c r="BEH116" s="266"/>
      <c r="BEI116" s="261"/>
      <c r="BEJ116" s="265"/>
      <c r="BEK116" s="266"/>
      <c r="BEL116" s="200"/>
      <c r="BEM116" s="266"/>
      <c r="BEN116" s="261"/>
      <c r="BEO116" s="265"/>
      <c r="BEP116" s="266"/>
      <c r="BEQ116" s="200"/>
      <c r="BER116" s="266"/>
      <c r="BES116" s="261"/>
      <c r="BET116" s="265"/>
      <c r="BEU116" s="266"/>
      <c r="BEV116" s="200"/>
      <c r="BEW116" s="266"/>
      <c r="BEX116" s="261"/>
      <c r="BEY116" s="265"/>
      <c r="BEZ116" s="266"/>
      <c r="BFA116" s="200"/>
      <c r="BFB116" s="266"/>
      <c r="BFC116" s="261"/>
      <c r="BFD116" s="265"/>
      <c r="BFE116" s="266"/>
      <c r="BFF116" s="200"/>
      <c r="BFG116" s="266"/>
      <c r="BFH116" s="261"/>
      <c r="BFI116" s="265"/>
      <c r="BFJ116" s="266"/>
      <c r="BFK116" s="200"/>
      <c r="BFL116" s="266"/>
      <c r="BFM116" s="261"/>
      <c r="BFN116" s="265"/>
      <c r="BFO116" s="266"/>
      <c r="BFP116" s="200"/>
      <c r="BFQ116" s="266"/>
      <c r="BFR116" s="261"/>
      <c r="BFS116" s="265"/>
      <c r="BFT116" s="266"/>
      <c r="BFU116" s="200"/>
      <c r="BFV116" s="266"/>
      <c r="BFW116" s="261"/>
      <c r="BFX116" s="265"/>
      <c r="BFY116" s="266"/>
      <c r="BFZ116" s="200"/>
      <c r="BGA116" s="266"/>
      <c r="BGB116" s="261"/>
      <c r="BGC116" s="265"/>
      <c r="BGD116" s="266"/>
      <c r="BGE116" s="200"/>
      <c r="BGF116" s="266"/>
      <c r="BGG116" s="261"/>
      <c r="BGH116" s="265"/>
      <c r="BGI116" s="266"/>
      <c r="BGJ116" s="200"/>
      <c r="BGK116" s="266"/>
      <c r="BGL116" s="261"/>
      <c r="BGM116" s="265"/>
      <c r="BGN116" s="266"/>
      <c r="BGO116" s="200"/>
      <c r="BGP116" s="266"/>
      <c r="BGQ116" s="261"/>
      <c r="BGR116" s="265"/>
      <c r="BGS116" s="266"/>
      <c r="BGT116" s="200"/>
      <c r="BGU116" s="266"/>
      <c r="BGV116" s="261"/>
      <c r="BGW116" s="265"/>
      <c r="BGX116" s="266"/>
      <c r="BGY116" s="200"/>
      <c r="BGZ116" s="266"/>
      <c r="BHA116" s="261"/>
      <c r="BHB116" s="265"/>
      <c r="BHC116" s="266"/>
      <c r="BHD116" s="200"/>
      <c r="BHE116" s="266"/>
      <c r="BHF116" s="261"/>
      <c r="BHG116" s="265"/>
      <c r="BHH116" s="266"/>
      <c r="BHI116" s="200"/>
      <c r="BHJ116" s="266"/>
      <c r="BHK116" s="261"/>
      <c r="BHL116" s="265"/>
      <c r="BHM116" s="266"/>
      <c r="BHN116" s="200"/>
      <c r="BHO116" s="266"/>
      <c r="BHP116" s="261"/>
      <c r="BHQ116" s="265"/>
      <c r="BHR116" s="266"/>
      <c r="BHS116" s="200"/>
      <c r="BHT116" s="266"/>
      <c r="BHU116" s="261"/>
      <c r="BHV116" s="265"/>
      <c r="BHW116" s="266"/>
      <c r="BHX116" s="200"/>
      <c r="BHY116" s="266"/>
      <c r="BHZ116" s="261"/>
      <c r="BIA116" s="265"/>
      <c r="BIB116" s="266"/>
      <c r="BIC116" s="200"/>
      <c r="BID116" s="266"/>
      <c r="BIE116" s="261"/>
      <c r="BIF116" s="265"/>
      <c r="BIG116" s="266"/>
      <c r="BIH116" s="200"/>
      <c r="BII116" s="266"/>
      <c r="BIJ116" s="261"/>
      <c r="BIK116" s="265"/>
      <c r="BIL116" s="266"/>
      <c r="BIM116" s="200"/>
      <c r="BIN116" s="266"/>
      <c r="BIO116" s="261"/>
      <c r="BIP116" s="265"/>
      <c r="BIQ116" s="266"/>
      <c r="BIR116" s="200"/>
      <c r="BIS116" s="266"/>
      <c r="BIT116" s="261"/>
      <c r="BIU116" s="265"/>
      <c r="BIV116" s="266"/>
      <c r="BIW116" s="200"/>
      <c r="BIX116" s="266"/>
      <c r="BIY116" s="261"/>
      <c r="BIZ116" s="265"/>
      <c r="BJA116" s="266"/>
      <c r="BJB116" s="200"/>
      <c r="BJC116" s="266"/>
      <c r="BJD116" s="261"/>
      <c r="BJE116" s="265"/>
      <c r="BJF116" s="266"/>
      <c r="BJG116" s="200"/>
      <c r="BJH116" s="266"/>
      <c r="BJI116" s="261"/>
      <c r="BJJ116" s="265"/>
      <c r="BJK116" s="266"/>
      <c r="BJL116" s="200"/>
      <c r="BJM116" s="266"/>
      <c r="BJN116" s="261"/>
      <c r="BJO116" s="265"/>
      <c r="BJP116" s="266"/>
      <c r="BJQ116" s="200"/>
      <c r="BJR116" s="266"/>
      <c r="BJS116" s="261"/>
      <c r="BJT116" s="265"/>
      <c r="BJU116" s="266"/>
      <c r="BJV116" s="200"/>
      <c r="BJW116" s="266"/>
      <c r="BJX116" s="261"/>
      <c r="BJY116" s="265"/>
      <c r="BJZ116" s="266"/>
      <c r="BKA116" s="200"/>
      <c r="BKB116" s="266"/>
      <c r="BKC116" s="261"/>
      <c r="BKD116" s="265"/>
      <c r="BKE116" s="266"/>
      <c r="BKF116" s="200"/>
      <c r="BKG116" s="266"/>
      <c r="BKH116" s="261"/>
      <c r="BKI116" s="265"/>
      <c r="BKJ116" s="266"/>
      <c r="BKK116" s="200"/>
      <c r="BKL116" s="266"/>
      <c r="BKM116" s="261"/>
      <c r="BKN116" s="265"/>
      <c r="BKO116" s="266"/>
      <c r="BKP116" s="200"/>
      <c r="BKQ116" s="266"/>
      <c r="BKR116" s="261"/>
      <c r="BKS116" s="265"/>
      <c r="BKT116" s="266"/>
      <c r="BKU116" s="200"/>
      <c r="BKV116" s="266"/>
      <c r="BKW116" s="261"/>
      <c r="BKX116" s="265"/>
      <c r="BKY116" s="266"/>
      <c r="BKZ116" s="200"/>
      <c r="BLA116" s="266"/>
      <c r="BLB116" s="261"/>
      <c r="BLC116" s="265"/>
      <c r="BLD116" s="266"/>
      <c r="BLE116" s="200"/>
      <c r="BLF116" s="266"/>
      <c r="BLG116" s="261"/>
      <c r="BLH116" s="265"/>
      <c r="BLI116" s="266"/>
      <c r="BLJ116" s="200"/>
      <c r="BLK116" s="266"/>
      <c r="BLL116" s="261"/>
      <c r="BLM116" s="265"/>
      <c r="BLN116" s="266"/>
      <c r="BLO116" s="200"/>
      <c r="BLP116" s="266"/>
      <c r="BLQ116" s="261"/>
      <c r="BLR116" s="265"/>
      <c r="BLS116" s="266"/>
      <c r="BLT116" s="200"/>
      <c r="BLU116" s="266"/>
      <c r="BLV116" s="261"/>
      <c r="BLW116" s="265"/>
      <c r="BLX116" s="266"/>
      <c r="BLY116" s="200"/>
      <c r="BLZ116" s="266"/>
      <c r="BMA116" s="261"/>
      <c r="BMB116" s="265"/>
      <c r="BMC116" s="266"/>
      <c r="BMD116" s="200"/>
      <c r="BME116" s="266"/>
      <c r="BMF116" s="261"/>
      <c r="BMG116" s="265"/>
      <c r="BMH116" s="266"/>
      <c r="BMI116" s="200"/>
      <c r="BMJ116" s="266"/>
      <c r="BMK116" s="261"/>
      <c r="BML116" s="265"/>
      <c r="BMM116" s="266"/>
      <c r="BMN116" s="200"/>
      <c r="BMO116" s="266"/>
      <c r="BMP116" s="261"/>
      <c r="BMQ116" s="265"/>
      <c r="BMR116" s="266"/>
      <c r="BMS116" s="200"/>
      <c r="BMT116" s="266"/>
      <c r="BMU116" s="261"/>
      <c r="BMV116" s="265"/>
      <c r="BMW116" s="266"/>
      <c r="BMX116" s="200"/>
      <c r="BMY116" s="266"/>
      <c r="BMZ116" s="261"/>
      <c r="BNA116" s="265"/>
      <c r="BNB116" s="266"/>
      <c r="BNC116" s="200"/>
      <c r="BND116" s="266"/>
      <c r="BNE116" s="261"/>
      <c r="BNF116" s="265"/>
      <c r="BNG116" s="266"/>
      <c r="BNH116" s="200"/>
      <c r="BNI116" s="266"/>
      <c r="BNJ116" s="261"/>
      <c r="BNK116" s="265"/>
      <c r="BNL116" s="266"/>
      <c r="BNM116" s="200"/>
      <c r="BNN116" s="266"/>
      <c r="BNO116" s="261"/>
      <c r="BNP116" s="265"/>
      <c r="BNQ116" s="266"/>
      <c r="BNR116" s="200"/>
      <c r="BNS116" s="266"/>
      <c r="BNT116" s="261"/>
      <c r="BNU116" s="265"/>
      <c r="BNV116" s="266"/>
      <c r="BNW116" s="200"/>
      <c r="BNX116" s="266"/>
      <c r="BNY116" s="261"/>
      <c r="BNZ116" s="265"/>
      <c r="BOA116" s="266"/>
      <c r="BOB116" s="200"/>
      <c r="BOC116" s="266"/>
      <c r="BOD116" s="261"/>
      <c r="BOE116" s="265"/>
      <c r="BOF116" s="266"/>
      <c r="BOG116" s="200"/>
      <c r="BOH116" s="266"/>
      <c r="BOI116" s="261"/>
      <c r="BOJ116" s="265"/>
      <c r="BOK116" s="266"/>
      <c r="BOL116" s="200"/>
      <c r="BOM116" s="266"/>
      <c r="BON116" s="261"/>
      <c r="BOO116" s="265"/>
      <c r="BOP116" s="266"/>
      <c r="BOQ116" s="200"/>
      <c r="BOR116" s="266"/>
      <c r="BOS116" s="261"/>
      <c r="BOT116" s="265"/>
      <c r="BOU116" s="266"/>
      <c r="BOV116" s="200"/>
      <c r="BOW116" s="266"/>
      <c r="BOX116" s="261"/>
      <c r="BOY116" s="265"/>
      <c r="BOZ116" s="266"/>
      <c r="BPA116" s="200"/>
      <c r="BPB116" s="266"/>
      <c r="BPC116" s="261"/>
      <c r="BPD116" s="265"/>
      <c r="BPE116" s="266"/>
      <c r="BPF116" s="200"/>
      <c r="BPG116" s="266"/>
      <c r="BPH116" s="261"/>
      <c r="BPI116" s="265"/>
      <c r="BPJ116" s="266"/>
      <c r="BPK116" s="200"/>
      <c r="BPL116" s="266"/>
      <c r="BPM116" s="261"/>
      <c r="BPN116" s="265"/>
      <c r="BPO116" s="266"/>
      <c r="BPP116" s="200"/>
      <c r="BPQ116" s="266"/>
      <c r="BPR116" s="261"/>
      <c r="BPS116" s="265"/>
      <c r="BPT116" s="266"/>
      <c r="BPU116" s="200"/>
      <c r="BPV116" s="266"/>
      <c r="BPW116" s="261"/>
      <c r="BPX116" s="265"/>
      <c r="BPY116" s="266"/>
      <c r="BPZ116" s="200"/>
      <c r="BQA116" s="266"/>
      <c r="BQB116" s="261"/>
      <c r="BQC116" s="265"/>
      <c r="BQD116" s="266"/>
      <c r="BQE116" s="200"/>
      <c r="BQF116" s="266"/>
      <c r="BQG116" s="261"/>
      <c r="BQH116" s="265"/>
      <c r="BQI116" s="266"/>
      <c r="BQJ116" s="200"/>
      <c r="BQK116" s="266"/>
      <c r="BQL116" s="261"/>
      <c r="BQM116" s="265"/>
      <c r="BQN116" s="266"/>
      <c r="BQO116" s="200"/>
      <c r="BQP116" s="266"/>
      <c r="BQQ116" s="261"/>
      <c r="BQR116" s="265"/>
      <c r="BQS116" s="266"/>
      <c r="BQT116" s="200"/>
      <c r="BQU116" s="266"/>
      <c r="BQV116" s="261"/>
      <c r="BQW116" s="265"/>
      <c r="BQX116" s="266"/>
      <c r="BQY116" s="200"/>
      <c r="BQZ116" s="266"/>
      <c r="BRA116" s="261"/>
      <c r="BRB116" s="265"/>
      <c r="BRC116" s="266"/>
      <c r="BRD116" s="200"/>
      <c r="BRE116" s="266"/>
      <c r="BRF116" s="261"/>
      <c r="BRG116" s="265"/>
      <c r="BRH116" s="266"/>
      <c r="BRI116" s="200"/>
      <c r="BRJ116" s="266"/>
      <c r="BRK116" s="261"/>
      <c r="BRL116" s="265"/>
      <c r="BRM116" s="266"/>
      <c r="BRN116" s="200"/>
      <c r="BRO116" s="266"/>
      <c r="BRP116" s="261"/>
      <c r="BRQ116" s="265"/>
      <c r="BRR116" s="266"/>
      <c r="BRS116" s="200"/>
      <c r="BRT116" s="266"/>
      <c r="BRU116" s="261"/>
      <c r="BRV116" s="265"/>
      <c r="BRW116" s="266"/>
      <c r="BRX116" s="200"/>
      <c r="BRY116" s="266"/>
      <c r="BRZ116" s="261"/>
      <c r="BSA116" s="265"/>
      <c r="BSB116" s="266"/>
      <c r="BSC116" s="200"/>
      <c r="BSD116" s="266"/>
      <c r="BSE116" s="261"/>
      <c r="BSF116" s="265"/>
      <c r="BSG116" s="266"/>
      <c r="BSH116" s="200"/>
      <c r="BSI116" s="266"/>
      <c r="BSJ116" s="261"/>
      <c r="BSK116" s="265"/>
      <c r="BSL116" s="266"/>
      <c r="BSM116" s="200"/>
      <c r="BSN116" s="266"/>
      <c r="BSO116" s="261"/>
      <c r="BSP116" s="265"/>
      <c r="BSQ116" s="266"/>
      <c r="BSR116" s="200"/>
      <c r="BSS116" s="266"/>
      <c r="BST116" s="261"/>
      <c r="BSU116" s="265"/>
      <c r="BSV116" s="266"/>
      <c r="BSW116" s="200"/>
      <c r="BSX116" s="266"/>
      <c r="BSY116" s="261"/>
      <c r="BSZ116" s="265"/>
      <c r="BTA116" s="266"/>
      <c r="BTB116" s="200"/>
      <c r="BTC116" s="266"/>
      <c r="BTD116" s="261"/>
      <c r="BTE116" s="265"/>
      <c r="BTF116" s="266"/>
      <c r="BTG116" s="200"/>
      <c r="BTH116" s="266"/>
      <c r="BTI116" s="261"/>
      <c r="BTJ116" s="265"/>
      <c r="BTK116" s="266"/>
      <c r="BTL116" s="200"/>
      <c r="BTM116" s="266"/>
      <c r="BTN116" s="261"/>
      <c r="BTO116" s="265"/>
      <c r="BTP116" s="266"/>
      <c r="BTQ116" s="200"/>
      <c r="BTR116" s="266"/>
      <c r="BTS116" s="261"/>
      <c r="BTT116" s="265"/>
      <c r="BTU116" s="266"/>
      <c r="BTV116" s="200"/>
      <c r="BTW116" s="266"/>
      <c r="BTX116" s="261"/>
      <c r="BTY116" s="265"/>
      <c r="BTZ116" s="266"/>
      <c r="BUA116" s="200"/>
      <c r="BUB116" s="266"/>
      <c r="BUC116" s="261"/>
      <c r="BUD116" s="265"/>
      <c r="BUE116" s="266"/>
      <c r="BUF116" s="200"/>
      <c r="BUG116" s="266"/>
      <c r="BUH116" s="261"/>
      <c r="BUI116" s="265"/>
      <c r="BUJ116" s="266"/>
      <c r="BUK116" s="200"/>
      <c r="BUL116" s="266"/>
      <c r="BUM116" s="261"/>
      <c r="BUN116" s="265"/>
      <c r="BUO116" s="266"/>
      <c r="BUP116" s="200"/>
      <c r="BUQ116" s="266"/>
      <c r="BUR116" s="261"/>
      <c r="BUS116" s="265"/>
      <c r="BUT116" s="266"/>
      <c r="BUU116" s="200"/>
      <c r="BUV116" s="266"/>
      <c r="BUW116" s="261"/>
      <c r="BUX116" s="265"/>
      <c r="BUY116" s="266"/>
      <c r="BUZ116" s="200"/>
      <c r="BVA116" s="266"/>
      <c r="BVB116" s="261"/>
      <c r="BVC116" s="265"/>
      <c r="BVD116" s="266"/>
      <c r="BVE116" s="200"/>
      <c r="BVF116" s="266"/>
      <c r="BVG116" s="261"/>
      <c r="BVH116" s="265"/>
      <c r="BVI116" s="266"/>
      <c r="BVJ116" s="200"/>
      <c r="BVK116" s="266"/>
      <c r="BVL116" s="261"/>
      <c r="BVM116" s="265"/>
      <c r="BVN116" s="266"/>
      <c r="BVO116" s="200"/>
      <c r="BVP116" s="266"/>
      <c r="BVQ116" s="261"/>
      <c r="BVR116" s="265"/>
      <c r="BVS116" s="266"/>
      <c r="BVT116" s="200"/>
      <c r="BVU116" s="266"/>
      <c r="BVV116" s="261"/>
      <c r="BVW116" s="265"/>
      <c r="BVX116" s="266"/>
      <c r="BVY116" s="200"/>
      <c r="BVZ116" s="266"/>
      <c r="BWA116" s="261"/>
      <c r="BWB116" s="265"/>
      <c r="BWC116" s="266"/>
      <c r="BWD116" s="200"/>
      <c r="BWE116" s="266"/>
      <c r="BWF116" s="261"/>
      <c r="BWG116" s="265"/>
      <c r="BWH116" s="266"/>
      <c r="BWI116" s="200"/>
      <c r="BWJ116" s="266"/>
      <c r="BWK116" s="261"/>
      <c r="BWL116" s="265"/>
      <c r="BWM116" s="266"/>
      <c r="BWN116" s="200"/>
      <c r="BWO116" s="266"/>
      <c r="BWP116" s="261"/>
      <c r="BWQ116" s="265"/>
      <c r="BWR116" s="266"/>
      <c r="BWS116" s="200"/>
      <c r="BWT116" s="266"/>
      <c r="BWU116" s="261"/>
      <c r="BWV116" s="265"/>
      <c r="BWW116" s="266"/>
      <c r="BWX116" s="200"/>
      <c r="BWY116" s="266"/>
      <c r="BWZ116" s="261"/>
      <c r="BXA116" s="265"/>
      <c r="BXB116" s="266"/>
      <c r="BXC116" s="200"/>
      <c r="BXD116" s="266"/>
      <c r="BXE116" s="261"/>
      <c r="BXF116" s="265"/>
      <c r="BXG116" s="266"/>
      <c r="BXH116" s="200"/>
      <c r="BXI116" s="266"/>
      <c r="BXJ116" s="261"/>
      <c r="BXK116" s="265"/>
      <c r="BXL116" s="266"/>
      <c r="BXM116" s="200"/>
      <c r="BXN116" s="266"/>
      <c r="BXO116" s="261"/>
      <c r="BXP116" s="265"/>
      <c r="BXQ116" s="266"/>
      <c r="BXR116" s="200"/>
      <c r="BXS116" s="266"/>
      <c r="BXT116" s="261"/>
      <c r="BXU116" s="265"/>
      <c r="BXV116" s="266"/>
      <c r="BXW116" s="200"/>
      <c r="BXX116" s="266"/>
      <c r="BXY116" s="261"/>
      <c r="BXZ116" s="265"/>
      <c r="BYA116" s="266"/>
      <c r="BYB116" s="200"/>
      <c r="BYC116" s="266"/>
      <c r="BYD116" s="261"/>
      <c r="BYE116" s="265"/>
      <c r="BYF116" s="266"/>
      <c r="BYG116" s="200"/>
      <c r="BYH116" s="266"/>
      <c r="BYI116" s="261"/>
      <c r="BYJ116" s="265"/>
      <c r="BYK116" s="266"/>
      <c r="BYL116" s="200"/>
      <c r="BYM116" s="266"/>
      <c r="BYN116" s="261"/>
      <c r="BYO116" s="265"/>
      <c r="BYP116" s="266"/>
      <c r="BYQ116" s="200"/>
      <c r="BYR116" s="266"/>
      <c r="BYS116" s="261"/>
      <c r="BYT116" s="265"/>
      <c r="BYU116" s="266"/>
      <c r="BYV116" s="200"/>
      <c r="BYW116" s="266"/>
      <c r="BYX116" s="261"/>
      <c r="BYY116" s="265"/>
      <c r="BYZ116" s="266"/>
      <c r="BZA116" s="200"/>
      <c r="BZB116" s="266"/>
      <c r="BZC116" s="261"/>
      <c r="BZD116" s="265"/>
      <c r="BZE116" s="266"/>
      <c r="BZF116" s="200"/>
      <c r="BZG116" s="266"/>
      <c r="BZH116" s="261"/>
      <c r="BZI116" s="265"/>
      <c r="BZJ116" s="266"/>
      <c r="BZK116" s="200"/>
      <c r="BZL116" s="266"/>
      <c r="BZM116" s="261"/>
      <c r="BZN116" s="265"/>
      <c r="BZO116" s="266"/>
      <c r="BZP116" s="200"/>
      <c r="BZQ116" s="266"/>
      <c r="BZR116" s="261"/>
      <c r="BZS116" s="265"/>
      <c r="BZT116" s="266"/>
      <c r="BZU116" s="200"/>
      <c r="BZV116" s="266"/>
      <c r="BZW116" s="261"/>
      <c r="BZX116" s="265"/>
      <c r="BZY116" s="266"/>
      <c r="BZZ116" s="200"/>
      <c r="CAA116" s="266"/>
      <c r="CAB116" s="261"/>
      <c r="CAC116" s="265"/>
      <c r="CAD116" s="266"/>
      <c r="CAE116" s="200"/>
      <c r="CAF116" s="266"/>
      <c r="CAG116" s="261"/>
      <c r="CAH116" s="265"/>
      <c r="CAI116" s="266"/>
      <c r="CAJ116" s="200"/>
      <c r="CAK116" s="266"/>
      <c r="CAL116" s="261"/>
      <c r="CAM116" s="265"/>
      <c r="CAN116" s="266"/>
      <c r="CAO116" s="200"/>
      <c r="CAP116" s="266"/>
      <c r="CAQ116" s="261"/>
      <c r="CAR116" s="265"/>
      <c r="CAS116" s="266"/>
      <c r="CAT116" s="200"/>
      <c r="CAU116" s="266"/>
      <c r="CAV116" s="261"/>
      <c r="CAW116" s="265"/>
      <c r="CAX116" s="266"/>
      <c r="CAY116" s="200"/>
      <c r="CAZ116" s="266"/>
      <c r="CBA116" s="261"/>
      <c r="CBB116" s="265"/>
      <c r="CBC116" s="266"/>
      <c r="CBD116" s="200"/>
      <c r="CBE116" s="266"/>
      <c r="CBF116" s="261"/>
      <c r="CBG116" s="265"/>
      <c r="CBH116" s="266"/>
      <c r="CBI116" s="200"/>
      <c r="CBJ116" s="266"/>
      <c r="CBK116" s="261"/>
      <c r="CBL116" s="265"/>
      <c r="CBM116" s="266"/>
      <c r="CBN116" s="200"/>
      <c r="CBO116" s="266"/>
      <c r="CBP116" s="261"/>
      <c r="CBQ116" s="265"/>
      <c r="CBR116" s="266"/>
      <c r="CBS116" s="200"/>
      <c r="CBT116" s="266"/>
      <c r="CBU116" s="261"/>
      <c r="CBV116" s="265"/>
      <c r="CBW116" s="266"/>
      <c r="CBX116" s="200"/>
      <c r="CBY116" s="266"/>
      <c r="CBZ116" s="261"/>
      <c r="CCA116" s="265"/>
      <c r="CCB116" s="266"/>
      <c r="CCC116" s="200"/>
      <c r="CCD116" s="266"/>
      <c r="CCE116" s="261"/>
      <c r="CCF116" s="265"/>
      <c r="CCG116" s="266"/>
      <c r="CCH116" s="200"/>
      <c r="CCI116" s="266"/>
      <c r="CCJ116" s="261"/>
      <c r="CCK116" s="265"/>
      <c r="CCL116" s="266"/>
      <c r="CCM116" s="200"/>
      <c r="CCN116" s="266"/>
      <c r="CCO116" s="261"/>
      <c r="CCP116" s="265"/>
      <c r="CCQ116" s="266"/>
      <c r="CCR116" s="200"/>
      <c r="CCS116" s="266"/>
      <c r="CCT116" s="261"/>
      <c r="CCU116" s="265"/>
      <c r="CCV116" s="266"/>
      <c r="CCW116" s="200"/>
      <c r="CCX116" s="266"/>
      <c r="CCY116" s="261"/>
      <c r="CCZ116" s="265"/>
      <c r="CDA116" s="266"/>
      <c r="CDB116" s="200"/>
      <c r="CDC116" s="266"/>
      <c r="CDD116" s="261"/>
      <c r="CDE116" s="265"/>
      <c r="CDF116" s="266"/>
      <c r="CDG116" s="200"/>
      <c r="CDH116" s="266"/>
      <c r="CDI116" s="261"/>
      <c r="CDJ116" s="265"/>
      <c r="CDK116" s="266"/>
      <c r="CDL116" s="200"/>
      <c r="CDM116" s="266"/>
      <c r="CDN116" s="261"/>
      <c r="CDO116" s="265"/>
      <c r="CDP116" s="266"/>
      <c r="CDQ116" s="200"/>
      <c r="CDR116" s="266"/>
      <c r="CDS116" s="261"/>
      <c r="CDT116" s="265"/>
      <c r="CDU116" s="266"/>
      <c r="CDV116" s="200"/>
      <c r="CDW116" s="266"/>
      <c r="CDX116" s="261"/>
      <c r="CDY116" s="265"/>
      <c r="CDZ116" s="266"/>
      <c r="CEA116" s="200"/>
      <c r="CEB116" s="266"/>
      <c r="CEC116" s="261"/>
      <c r="CED116" s="265"/>
      <c r="CEE116" s="266"/>
      <c r="CEF116" s="200"/>
      <c r="CEG116" s="266"/>
      <c r="CEH116" s="261"/>
      <c r="CEI116" s="265"/>
      <c r="CEJ116" s="266"/>
      <c r="CEK116" s="200"/>
      <c r="CEL116" s="266"/>
      <c r="CEM116" s="261"/>
      <c r="CEN116" s="265"/>
      <c r="CEO116" s="266"/>
      <c r="CEP116" s="200"/>
      <c r="CEQ116" s="266"/>
      <c r="CER116" s="261"/>
      <c r="CES116" s="265"/>
      <c r="CET116" s="266"/>
      <c r="CEU116" s="200"/>
      <c r="CEV116" s="266"/>
      <c r="CEW116" s="261"/>
      <c r="CEX116" s="265"/>
      <c r="CEY116" s="266"/>
      <c r="CEZ116" s="200"/>
      <c r="CFA116" s="266"/>
      <c r="CFB116" s="261"/>
      <c r="CFC116" s="265"/>
      <c r="CFD116" s="266"/>
      <c r="CFE116" s="200"/>
      <c r="CFF116" s="266"/>
      <c r="CFG116" s="261"/>
      <c r="CFH116" s="265"/>
      <c r="CFI116" s="266"/>
      <c r="CFJ116" s="200"/>
      <c r="CFK116" s="266"/>
      <c r="CFL116" s="261"/>
      <c r="CFM116" s="265"/>
      <c r="CFN116" s="266"/>
      <c r="CFO116" s="200"/>
      <c r="CFP116" s="266"/>
      <c r="CFQ116" s="261"/>
      <c r="CFR116" s="265"/>
      <c r="CFS116" s="266"/>
      <c r="CFT116" s="200"/>
      <c r="CFU116" s="266"/>
      <c r="CFV116" s="261"/>
      <c r="CFW116" s="265"/>
      <c r="CFX116" s="266"/>
      <c r="CFY116" s="200"/>
      <c r="CFZ116" s="266"/>
      <c r="CGA116" s="261"/>
      <c r="CGB116" s="265"/>
      <c r="CGC116" s="266"/>
      <c r="CGD116" s="200"/>
      <c r="CGE116" s="266"/>
      <c r="CGF116" s="261"/>
      <c r="CGG116" s="265"/>
      <c r="CGH116" s="266"/>
      <c r="CGI116" s="200"/>
      <c r="CGJ116" s="266"/>
      <c r="CGK116" s="261"/>
      <c r="CGL116" s="265"/>
      <c r="CGM116" s="266"/>
      <c r="CGN116" s="200"/>
      <c r="CGO116" s="266"/>
      <c r="CGP116" s="261"/>
      <c r="CGQ116" s="265"/>
      <c r="CGR116" s="266"/>
      <c r="CGS116" s="200"/>
      <c r="CGT116" s="266"/>
      <c r="CGU116" s="261"/>
      <c r="CGV116" s="265"/>
      <c r="CGW116" s="266"/>
      <c r="CGX116" s="200"/>
      <c r="CGY116" s="266"/>
      <c r="CGZ116" s="261"/>
      <c r="CHA116" s="265"/>
      <c r="CHB116" s="266"/>
      <c r="CHC116" s="200"/>
      <c r="CHD116" s="266"/>
      <c r="CHE116" s="261"/>
      <c r="CHF116" s="265"/>
      <c r="CHG116" s="266"/>
      <c r="CHH116" s="200"/>
      <c r="CHI116" s="266"/>
      <c r="CHJ116" s="261"/>
      <c r="CHK116" s="265"/>
      <c r="CHL116" s="266"/>
      <c r="CHM116" s="200"/>
      <c r="CHN116" s="266"/>
      <c r="CHO116" s="261"/>
      <c r="CHP116" s="265"/>
      <c r="CHQ116" s="266"/>
      <c r="CHR116" s="200"/>
      <c r="CHS116" s="266"/>
      <c r="CHT116" s="261"/>
      <c r="CHU116" s="265"/>
      <c r="CHV116" s="266"/>
      <c r="CHW116" s="200"/>
      <c r="CHX116" s="266"/>
      <c r="CHY116" s="261"/>
      <c r="CHZ116" s="265"/>
      <c r="CIA116" s="266"/>
      <c r="CIB116" s="200"/>
      <c r="CIC116" s="266"/>
      <c r="CID116" s="261"/>
      <c r="CIE116" s="265"/>
      <c r="CIF116" s="266"/>
      <c r="CIG116" s="200"/>
      <c r="CIH116" s="266"/>
      <c r="CII116" s="261"/>
      <c r="CIJ116" s="265"/>
      <c r="CIK116" s="266"/>
      <c r="CIL116" s="200"/>
      <c r="CIM116" s="266"/>
      <c r="CIN116" s="261"/>
      <c r="CIO116" s="265"/>
      <c r="CIP116" s="266"/>
      <c r="CIQ116" s="200"/>
      <c r="CIR116" s="266"/>
      <c r="CIS116" s="261"/>
      <c r="CIT116" s="265"/>
      <c r="CIU116" s="266"/>
      <c r="CIV116" s="200"/>
      <c r="CIW116" s="266"/>
      <c r="CIX116" s="261"/>
      <c r="CIY116" s="265"/>
      <c r="CIZ116" s="266"/>
      <c r="CJA116" s="200"/>
      <c r="CJB116" s="266"/>
      <c r="CJC116" s="261"/>
      <c r="CJD116" s="265"/>
      <c r="CJE116" s="266"/>
      <c r="CJF116" s="200"/>
      <c r="CJG116" s="266"/>
      <c r="CJH116" s="261"/>
      <c r="CJI116" s="265"/>
      <c r="CJJ116" s="266"/>
      <c r="CJK116" s="200"/>
      <c r="CJL116" s="266"/>
      <c r="CJM116" s="261"/>
      <c r="CJN116" s="265"/>
      <c r="CJO116" s="266"/>
      <c r="CJP116" s="200"/>
      <c r="CJQ116" s="266"/>
      <c r="CJR116" s="261"/>
      <c r="CJS116" s="265"/>
      <c r="CJT116" s="266"/>
      <c r="CJU116" s="200"/>
      <c r="CJV116" s="266"/>
      <c r="CJW116" s="261"/>
      <c r="CJX116" s="265"/>
      <c r="CJY116" s="266"/>
      <c r="CJZ116" s="200"/>
      <c r="CKA116" s="266"/>
      <c r="CKB116" s="261"/>
      <c r="CKC116" s="265"/>
      <c r="CKD116" s="266"/>
      <c r="CKE116" s="200"/>
      <c r="CKF116" s="266"/>
      <c r="CKG116" s="261"/>
      <c r="CKH116" s="265"/>
      <c r="CKI116" s="266"/>
      <c r="CKJ116" s="200"/>
      <c r="CKK116" s="266"/>
      <c r="CKL116" s="261"/>
      <c r="CKM116" s="265"/>
      <c r="CKN116" s="266"/>
      <c r="CKO116" s="200"/>
      <c r="CKP116" s="266"/>
      <c r="CKQ116" s="261"/>
      <c r="CKR116" s="265"/>
      <c r="CKS116" s="266"/>
      <c r="CKT116" s="200"/>
      <c r="CKU116" s="266"/>
      <c r="CKV116" s="261"/>
      <c r="CKW116" s="265"/>
      <c r="CKX116" s="266"/>
      <c r="CKY116" s="200"/>
      <c r="CKZ116" s="266"/>
      <c r="CLA116" s="261"/>
      <c r="CLB116" s="265"/>
      <c r="CLC116" s="266"/>
      <c r="CLD116" s="200"/>
      <c r="CLE116" s="266"/>
      <c r="CLF116" s="261"/>
      <c r="CLG116" s="265"/>
      <c r="CLH116" s="266"/>
      <c r="CLI116" s="200"/>
      <c r="CLJ116" s="266"/>
      <c r="CLK116" s="261"/>
      <c r="CLL116" s="265"/>
      <c r="CLM116" s="266"/>
      <c r="CLN116" s="200"/>
      <c r="CLO116" s="266"/>
      <c r="CLP116" s="261"/>
      <c r="CLQ116" s="265"/>
      <c r="CLR116" s="266"/>
      <c r="CLS116" s="200"/>
      <c r="CLT116" s="266"/>
      <c r="CLU116" s="261"/>
      <c r="CLV116" s="265"/>
      <c r="CLW116" s="266"/>
      <c r="CLX116" s="200"/>
      <c r="CLY116" s="266"/>
      <c r="CLZ116" s="261"/>
      <c r="CMA116" s="265"/>
      <c r="CMB116" s="266"/>
      <c r="CMC116" s="200"/>
      <c r="CMD116" s="266"/>
      <c r="CME116" s="261"/>
      <c r="CMF116" s="265"/>
      <c r="CMG116" s="266"/>
      <c r="CMH116" s="200"/>
      <c r="CMI116" s="266"/>
      <c r="CMJ116" s="261"/>
      <c r="CMK116" s="265"/>
      <c r="CML116" s="266"/>
      <c r="CMM116" s="200"/>
      <c r="CMN116" s="266"/>
      <c r="CMO116" s="261"/>
      <c r="CMP116" s="265"/>
      <c r="CMQ116" s="266"/>
      <c r="CMR116" s="200"/>
      <c r="CMS116" s="266"/>
      <c r="CMT116" s="261"/>
      <c r="CMU116" s="265"/>
      <c r="CMV116" s="266"/>
      <c r="CMW116" s="200"/>
      <c r="CMX116" s="266"/>
      <c r="CMY116" s="261"/>
      <c r="CMZ116" s="265"/>
      <c r="CNA116" s="266"/>
      <c r="CNB116" s="200"/>
      <c r="CNC116" s="266"/>
      <c r="CND116" s="261"/>
      <c r="CNE116" s="265"/>
      <c r="CNF116" s="266"/>
      <c r="CNG116" s="200"/>
      <c r="CNH116" s="266"/>
      <c r="CNI116" s="261"/>
      <c r="CNJ116" s="265"/>
      <c r="CNK116" s="266"/>
      <c r="CNL116" s="200"/>
      <c r="CNM116" s="266"/>
      <c r="CNN116" s="261"/>
      <c r="CNO116" s="265"/>
      <c r="CNP116" s="266"/>
      <c r="CNQ116" s="200"/>
      <c r="CNR116" s="266"/>
      <c r="CNS116" s="261"/>
      <c r="CNT116" s="265"/>
      <c r="CNU116" s="266"/>
      <c r="CNV116" s="200"/>
      <c r="CNW116" s="266"/>
      <c r="CNX116" s="261"/>
      <c r="CNY116" s="265"/>
      <c r="CNZ116" s="266"/>
      <c r="COA116" s="200"/>
      <c r="COB116" s="266"/>
      <c r="COC116" s="261"/>
      <c r="COD116" s="265"/>
      <c r="COE116" s="266"/>
      <c r="COF116" s="200"/>
      <c r="COG116" s="266"/>
      <c r="COH116" s="261"/>
      <c r="COI116" s="265"/>
      <c r="COJ116" s="266"/>
      <c r="COK116" s="200"/>
      <c r="COL116" s="266"/>
      <c r="COM116" s="261"/>
      <c r="CON116" s="265"/>
      <c r="COO116" s="266"/>
      <c r="COP116" s="200"/>
      <c r="COQ116" s="266"/>
      <c r="COR116" s="261"/>
      <c r="COS116" s="265"/>
      <c r="COT116" s="266"/>
      <c r="COU116" s="200"/>
      <c r="COV116" s="266"/>
      <c r="COW116" s="261"/>
      <c r="COX116" s="265"/>
      <c r="COY116" s="266"/>
      <c r="COZ116" s="200"/>
      <c r="CPA116" s="266"/>
      <c r="CPB116" s="261"/>
      <c r="CPC116" s="265"/>
      <c r="CPD116" s="266"/>
      <c r="CPE116" s="200"/>
      <c r="CPF116" s="266"/>
      <c r="CPG116" s="261"/>
      <c r="CPH116" s="265"/>
      <c r="CPI116" s="266"/>
      <c r="CPJ116" s="200"/>
      <c r="CPK116" s="266"/>
      <c r="CPL116" s="261"/>
      <c r="CPM116" s="265"/>
      <c r="CPN116" s="266"/>
      <c r="CPO116" s="200"/>
      <c r="CPP116" s="266"/>
      <c r="CPQ116" s="261"/>
      <c r="CPR116" s="265"/>
      <c r="CPS116" s="266"/>
      <c r="CPT116" s="200"/>
      <c r="CPU116" s="266"/>
      <c r="CPV116" s="261"/>
      <c r="CPW116" s="265"/>
      <c r="CPX116" s="266"/>
      <c r="CPY116" s="200"/>
      <c r="CPZ116" s="266"/>
      <c r="CQA116" s="261"/>
      <c r="CQB116" s="265"/>
      <c r="CQC116" s="266"/>
      <c r="CQD116" s="200"/>
      <c r="CQE116" s="266"/>
      <c r="CQF116" s="261"/>
      <c r="CQG116" s="265"/>
      <c r="CQH116" s="266"/>
      <c r="CQI116" s="200"/>
      <c r="CQJ116" s="266"/>
      <c r="CQK116" s="261"/>
      <c r="CQL116" s="265"/>
      <c r="CQM116" s="266"/>
      <c r="CQN116" s="200"/>
      <c r="CQO116" s="266"/>
      <c r="CQP116" s="261"/>
      <c r="CQQ116" s="265"/>
      <c r="CQR116" s="266"/>
      <c r="CQS116" s="200"/>
      <c r="CQT116" s="266"/>
      <c r="CQU116" s="261"/>
      <c r="CQV116" s="265"/>
      <c r="CQW116" s="266"/>
      <c r="CQX116" s="200"/>
      <c r="CQY116" s="266"/>
      <c r="CQZ116" s="261"/>
      <c r="CRA116" s="265"/>
      <c r="CRB116" s="266"/>
      <c r="CRC116" s="200"/>
      <c r="CRD116" s="266"/>
      <c r="CRE116" s="261"/>
      <c r="CRF116" s="265"/>
      <c r="CRG116" s="266"/>
      <c r="CRH116" s="200"/>
      <c r="CRI116" s="266"/>
      <c r="CRJ116" s="261"/>
      <c r="CRK116" s="265"/>
      <c r="CRL116" s="266"/>
      <c r="CRM116" s="200"/>
      <c r="CRN116" s="266"/>
      <c r="CRO116" s="261"/>
      <c r="CRP116" s="265"/>
      <c r="CRQ116" s="266"/>
      <c r="CRR116" s="200"/>
      <c r="CRS116" s="266"/>
      <c r="CRT116" s="261"/>
      <c r="CRU116" s="265"/>
      <c r="CRV116" s="266"/>
      <c r="CRW116" s="200"/>
      <c r="CRX116" s="266"/>
      <c r="CRY116" s="261"/>
      <c r="CRZ116" s="265"/>
      <c r="CSA116" s="266"/>
      <c r="CSB116" s="200"/>
      <c r="CSC116" s="266"/>
      <c r="CSD116" s="261"/>
      <c r="CSE116" s="265"/>
      <c r="CSF116" s="266"/>
      <c r="CSG116" s="200"/>
      <c r="CSH116" s="266"/>
      <c r="CSI116" s="261"/>
      <c r="CSJ116" s="265"/>
      <c r="CSK116" s="266"/>
      <c r="CSL116" s="200"/>
      <c r="CSM116" s="266"/>
      <c r="CSN116" s="261"/>
      <c r="CSO116" s="265"/>
      <c r="CSP116" s="266"/>
      <c r="CSQ116" s="200"/>
      <c r="CSR116" s="266"/>
      <c r="CSS116" s="261"/>
      <c r="CST116" s="265"/>
      <c r="CSU116" s="266"/>
      <c r="CSV116" s="200"/>
      <c r="CSW116" s="266"/>
      <c r="CSX116" s="261"/>
      <c r="CSY116" s="265"/>
      <c r="CSZ116" s="266"/>
      <c r="CTA116" s="200"/>
      <c r="CTB116" s="266"/>
      <c r="CTC116" s="261"/>
      <c r="CTD116" s="265"/>
      <c r="CTE116" s="266"/>
      <c r="CTF116" s="200"/>
      <c r="CTG116" s="266"/>
      <c r="CTH116" s="261"/>
      <c r="CTI116" s="265"/>
      <c r="CTJ116" s="266"/>
      <c r="CTK116" s="200"/>
      <c r="CTL116" s="266"/>
      <c r="CTM116" s="261"/>
      <c r="CTN116" s="265"/>
      <c r="CTO116" s="266"/>
      <c r="CTP116" s="200"/>
      <c r="CTQ116" s="266"/>
      <c r="CTR116" s="261"/>
      <c r="CTS116" s="265"/>
      <c r="CTT116" s="266"/>
      <c r="CTU116" s="200"/>
      <c r="CTV116" s="266"/>
      <c r="CTW116" s="261"/>
      <c r="CTX116" s="265"/>
      <c r="CTY116" s="266"/>
      <c r="CTZ116" s="200"/>
      <c r="CUA116" s="266"/>
      <c r="CUB116" s="261"/>
      <c r="CUC116" s="265"/>
      <c r="CUD116" s="266"/>
      <c r="CUE116" s="200"/>
      <c r="CUF116" s="266"/>
      <c r="CUG116" s="261"/>
      <c r="CUH116" s="265"/>
      <c r="CUI116" s="266"/>
      <c r="CUJ116" s="200"/>
      <c r="CUK116" s="266"/>
      <c r="CUL116" s="261"/>
      <c r="CUM116" s="265"/>
      <c r="CUN116" s="266"/>
      <c r="CUO116" s="200"/>
      <c r="CUP116" s="266"/>
      <c r="CUQ116" s="261"/>
      <c r="CUR116" s="265"/>
      <c r="CUS116" s="266"/>
      <c r="CUT116" s="200"/>
      <c r="CUU116" s="266"/>
      <c r="CUV116" s="261"/>
      <c r="CUW116" s="265"/>
      <c r="CUX116" s="266"/>
      <c r="CUY116" s="200"/>
      <c r="CUZ116" s="266"/>
      <c r="CVA116" s="261"/>
      <c r="CVB116" s="265"/>
      <c r="CVC116" s="266"/>
      <c r="CVD116" s="200"/>
      <c r="CVE116" s="266"/>
      <c r="CVF116" s="261"/>
      <c r="CVG116" s="265"/>
      <c r="CVH116" s="266"/>
      <c r="CVI116" s="200"/>
      <c r="CVJ116" s="266"/>
      <c r="CVK116" s="261"/>
      <c r="CVL116" s="265"/>
      <c r="CVM116" s="266"/>
      <c r="CVN116" s="200"/>
      <c r="CVO116" s="266"/>
      <c r="CVP116" s="261"/>
      <c r="CVQ116" s="265"/>
      <c r="CVR116" s="266"/>
      <c r="CVS116" s="200"/>
      <c r="CVT116" s="266"/>
      <c r="CVU116" s="261"/>
      <c r="CVV116" s="265"/>
      <c r="CVW116" s="266"/>
      <c r="CVX116" s="200"/>
      <c r="CVY116" s="266"/>
      <c r="CVZ116" s="261"/>
      <c r="CWA116" s="265"/>
      <c r="CWB116" s="266"/>
      <c r="CWC116" s="200"/>
      <c r="CWD116" s="266"/>
      <c r="CWE116" s="261"/>
      <c r="CWF116" s="265"/>
      <c r="CWG116" s="266"/>
      <c r="CWH116" s="200"/>
      <c r="CWI116" s="266"/>
      <c r="CWJ116" s="261"/>
      <c r="CWK116" s="265"/>
      <c r="CWL116" s="266"/>
      <c r="CWM116" s="200"/>
      <c r="CWN116" s="266"/>
      <c r="CWO116" s="261"/>
      <c r="CWP116" s="265"/>
      <c r="CWQ116" s="266"/>
      <c r="CWR116" s="200"/>
      <c r="CWS116" s="266"/>
      <c r="CWT116" s="261"/>
      <c r="CWU116" s="265"/>
      <c r="CWV116" s="266"/>
      <c r="CWW116" s="200"/>
      <c r="CWX116" s="266"/>
      <c r="CWY116" s="261"/>
      <c r="CWZ116" s="265"/>
      <c r="CXA116" s="266"/>
      <c r="CXB116" s="200"/>
      <c r="CXC116" s="266"/>
      <c r="CXD116" s="261"/>
      <c r="CXE116" s="265"/>
      <c r="CXF116" s="266"/>
      <c r="CXG116" s="200"/>
      <c r="CXH116" s="266"/>
      <c r="CXI116" s="261"/>
      <c r="CXJ116" s="265"/>
      <c r="CXK116" s="266"/>
      <c r="CXL116" s="200"/>
      <c r="CXM116" s="266"/>
      <c r="CXN116" s="261"/>
      <c r="CXO116" s="265"/>
      <c r="CXP116" s="266"/>
      <c r="CXQ116" s="200"/>
      <c r="CXR116" s="266"/>
      <c r="CXS116" s="261"/>
      <c r="CXT116" s="265"/>
      <c r="CXU116" s="266"/>
      <c r="CXV116" s="200"/>
      <c r="CXW116" s="266"/>
      <c r="CXX116" s="261"/>
      <c r="CXY116" s="265"/>
      <c r="CXZ116" s="266"/>
      <c r="CYA116" s="200"/>
      <c r="CYB116" s="266"/>
      <c r="CYC116" s="261"/>
      <c r="CYD116" s="265"/>
      <c r="CYE116" s="266"/>
      <c r="CYF116" s="200"/>
      <c r="CYG116" s="266"/>
      <c r="CYH116" s="261"/>
      <c r="CYI116" s="265"/>
      <c r="CYJ116" s="266"/>
      <c r="CYK116" s="200"/>
      <c r="CYL116" s="266"/>
      <c r="CYM116" s="261"/>
      <c r="CYN116" s="265"/>
      <c r="CYO116" s="266"/>
      <c r="CYP116" s="200"/>
      <c r="CYQ116" s="266"/>
      <c r="CYR116" s="261"/>
      <c r="CYS116" s="265"/>
      <c r="CYT116" s="266"/>
      <c r="CYU116" s="200"/>
      <c r="CYV116" s="266"/>
      <c r="CYW116" s="261"/>
      <c r="CYX116" s="265"/>
      <c r="CYY116" s="266"/>
      <c r="CYZ116" s="200"/>
      <c r="CZA116" s="266"/>
      <c r="CZB116" s="261"/>
      <c r="CZC116" s="265"/>
      <c r="CZD116" s="266"/>
      <c r="CZE116" s="200"/>
      <c r="CZF116" s="266"/>
      <c r="CZG116" s="261"/>
      <c r="CZH116" s="265"/>
      <c r="CZI116" s="266"/>
      <c r="CZJ116" s="200"/>
      <c r="CZK116" s="266"/>
      <c r="CZL116" s="261"/>
      <c r="CZM116" s="265"/>
      <c r="CZN116" s="266"/>
      <c r="CZO116" s="200"/>
      <c r="CZP116" s="266"/>
      <c r="CZQ116" s="261"/>
      <c r="CZR116" s="265"/>
      <c r="CZS116" s="266"/>
      <c r="CZT116" s="200"/>
      <c r="CZU116" s="266"/>
      <c r="CZV116" s="261"/>
      <c r="CZW116" s="265"/>
      <c r="CZX116" s="266"/>
      <c r="CZY116" s="200"/>
      <c r="CZZ116" s="266"/>
      <c r="DAA116" s="261"/>
      <c r="DAB116" s="265"/>
      <c r="DAC116" s="266"/>
      <c r="DAD116" s="200"/>
      <c r="DAE116" s="266"/>
      <c r="DAF116" s="261"/>
      <c r="DAG116" s="265"/>
      <c r="DAH116" s="266"/>
      <c r="DAI116" s="200"/>
      <c r="DAJ116" s="266"/>
      <c r="DAK116" s="261"/>
      <c r="DAL116" s="265"/>
      <c r="DAM116" s="266"/>
      <c r="DAN116" s="200"/>
      <c r="DAO116" s="266"/>
      <c r="DAP116" s="261"/>
      <c r="DAQ116" s="265"/>
      <c r="DAR116" s="266"/>
      <c r="DAS116" s="200"/>
      <c r="DAT116" s="266"/>
      <c r="DAU116" s="261"/>
      <c r="DAV116" s="265"/>
      <c r="DAW116" s="266"/>
      <c r="DAX116" s="200"/>
      <c r="DAY116" s="266"/>
      <c r="DAZ116" s="261"/>
      <c r="DBA116" s="265"/>
      <c r="DBB116" s="266"/>
      <c r="DBC116" s="200"/>
      <c r="DBD116" s="266"/>
      <c r="DBE116" s="261"/>
      <c r="DBF116" s="265"/>
      <c r="DBG116" s="266"/>
      <c r="DBH116" s="200"/>
      <c r="DBI116" s="266"/>
      <c r="DBJ116" s="261"/>
      <c r="DBK116" s="265"/>
      <c r="DBL116" s="266"/>
      <c r="DBM116" s="200"/>
      <c r="DBN116" s="266"/>
      <c r="DBO116" s="261"/>
      <c r="DBP116" s="265"/>
      <c r="DBQ116" s="266"/>
      <c r="DBR116" s="200"/>
      <c r="DBS116" s="266"/>
      <c r="DBT116" s="261"/>
      <c r="DBU116" s="265"/>
      <c r="DBV116" s="266"/>
      <c r="DBW116" s="200"/>
      <c r="DBX116" s="266"/>
      <c r="DBY116" s="261"/>
      <c r="DBZ116" s="265"/>
      <c r="DCA116" s="266"/>
      <c r="DCB116" s="200"/>
      <c r="DCC116" s="266"/>
      <c r="DCD116" s="261"/>
      <c r="DCE116" s="265"/>
      <c r="DCF116" s="266"/>
      <c r="DCG116" s="200"/>
      <c r="DCH116" s="266"/>
      <c r="DCI116" s="261"/>
      <c r="DCJ116" s="265"/>
      <c r="DCK116" s="266"/>
      <c r="DCL116" s="200"/>
      <c r="DCM116" s="266"/>
      <c r="DCN116" s="261"/>
      <c r="DCO116" s="265"/>
      <c r="DCP116" s="266"/>
      <c r="DCQ116" s="200"/>
      <c r="DCR116" s="266"/>
      <c r="DCS116" s="261"/>
      <c r="DCT116" s="265"/>
      <c r="DCU116" s="266"/>
      <c r="DCV116" s="200"/>
      <c r="DCW116" s="266"/>
      <c r="DCX116" s="261"/>
      <c r="DCY116" s="265"/>
      <c r="DCZ116" s="266"/>
      <c r="DDA116" s="200"/>
      <c r="DDB116" s="266"/>
      <c r="DDC116" s="261"/>
      <c r="DDD116" s="265"/>
      <c r="DDE116" s="266"/>
      <c r="DDF116" s="200"/>
      <c r="DDG116" s="266"/>
      <c r="DDH116" s="261"/>
      <c r="DDI116" s="265"/>
      <c r="DDJ116" s="266"/>
      <c r="DDK116" s="200"/>
      <c r="DDL116" s="266"/>
      <c r="DDM116" s="261"/>
      <c r="DDN116" s="265"/>
      <c r="DDO116" s="266"/>
      <c r="DDP116" s="200"/>
      <c r="DDQ116" s="266"/>
      <c r="DDR116" s="261"/>
      <c r="DDS116" s="265"/>
      <c r="DDT116" s="266"/>
      <c r="DDU116" s="200"/>
      <c r="DDV116" s="266"/>
      <c r="DDW116" s="261"/>
      <c r="DDX116" s="265"/>
      <c r="DDY116" s="266"/>
      <c r="DDZ116" s="200"/>
      <c r="DEA116" s="266"/>
      <c r="DEB116" s="261"/>
      <c r="DEC116" s="265"/>
      <c r="DED116" s="266"/>
      <c r="DEE116" s="200"/>
      <c r="DEF116" s="266"/>
      <c r="DEG116" s="261"/>
      <c r="DEH116" s="265"/>
      <c r="DEI116" s="266"/>
      <c r="DEJ116" s="200"/>
      <c r="DEK116" s="266"/>
      <c r="DEL116" s="261"/>
      <c r="DEM116" s="265"/>
      <c r="DEN116" s="266"/>
      <c r="DEO116" s="200"/>
      <c r="DEP116" s="266"/>
      <c r="DEQ116" s="261"/>
      <c r="DER116" s="265"/>
      <c r="DES116" s="266"/>
      <c r="DET116" s="200"/>
      <c r="DEU116" s="266"/>
      <c r="DEV116" s="261"/>
      <c r="DEW116" s="265"/>
      <c r="DEX116" s="266"/>
      <c r="DEY116" s="200"/>
      <c r="DEZ116" s="266"/>
      <c r="DFA116" s="261"/>
      <c r="DFB116" s="265"/>
      <c r="DFC116" s="266"/>
      <c r="DFD116" s="200"/>
      <c r="DFE116" s="266"/>
      <c r="DFF116" s="261"/>
      <c r="DFG116" s="265"/>
      <c r="DFH116" s="266"/>
      <c r="DFI116" s="200"/>
      <c r="DFJ116" s="266"/>
      <c r="DFK116" s="261"/>
      <c r="DFL116" s="265"/>
      <c r="DFM116" s="266"/>
      <c r="DFN116" s="200"/>
      <c r="DFO116" s="266"/>
      <c r="DFP116" s="261"/>
      <c r="DFQ116" s="265"/>
      <c r="DFR116" s="266"/>
      <c r="DFS116" s="200"/>
      <c r="DFT116" s="266"/>
      <c r="DFU116" s="261"/>
      <c r="DFV116" s="265"/>
      <c r="DFW116" s="266"/>
      <c r="DFX116" s="200"/>
      <c r="DFY116" s="266"/>
      <c r="DFZ116" s="261"/>
      <c r="DGA116" s="265"/>
      <c r="DGB116" s="266"/>
      <c r="DGC116" s="200"/>
      <c r="DGD116" s="266"/>
      <c r="DGE116" s="261"/>
      <c r="DGF116" s="265"/>
      <c r="DGG116" s="266"/>
      <c r="DGH116" s="200"/>
      <c r="DGI116" s="266"/>
      <c r="DGJ116" s="261"/>
      <c r="DGK116" s="265"/>
      <c r="DGL116" s="266"/>
      <c r="DGM116" s="200"/>
      <c r="DGN116" s="266"/>
      <c r="DGO116" s="261"/>
      <c r="DGP116" s="265"/>
      <c r="DGQ116" s="266"/>
      <c r="DGR116" s="200"/>
      <c r="DGS116" s="266"/>
      <c r="DGT116" s="261"/>
      <c r="DGU116" s="265"/>
      <c r="DGV116" s="266"/>
      <c r="DGW116" s="200"/>
      <c r="DGX116" s="266"/>
      <c r="DGY116" s="261"/>
      <c r="DGZ116" s="265"/>
      <c r="DHA116" s="266"/>
      <c r="DHB116" s="200"/>
      <c r="DHC116" s="266"/>
      <c r="DHD116" s="261"/>
      <c r="DHE116" s="265"/>
      <c r="DHF116" s="266"/>
      <c r="DHG116" s="200"/>
      <c r="DHH116" s="266"/>
      <c r="DHI116" s="261"/>
      <c r="DHJ116" s="265"/>
      <c r="DHK116" s="266"/>
      <c r="DHL116" s="200"/>
      <c r="DHM116" s="266"/>
      <c r="DHN116" s="261"/>
      <c r="DHO116" s="265"/>
      <c r="DHP116" s="266"/>
      <c r="DHQ116" s="200"/>
      <c r="DHR116" s="266"/>
      <c r="DHS116" s="261"/>
      <c r="DHT116" s="265"/>
      <c r="DHU116" s="266"/>
      <c r="DHV116" s="200"/>
      <c r="DHW116" s="266"/>
      <c r="DHX116" s="261"/>
      <c r="DHY116" s="265"/>
      <c r="DHZ116" s="266"/>
      <c r="DIA116" s="200"/>
      <c r="DIB116" s="266"/>
      <c r="DIC116" s="261"/>
      <c r="DID116" s="265"/>
      <c r="DIE116" s="266"/>
      <c r="DIF116" s="200"/>
      <c r="DIG116" s="266"/>
      <c r="DIH116" s="261"/>
      <c r="DII116" s="265"/>
      <c r="DIJ116" s="266"/>
      <c r="DIK116" s="200"/>
      <c r="DIL116" s="266"/>
      <c r="DIM116" s="261"/>
      <c r="DIN116" s="265"/>
      <c r="DIO116" s="266"/>
      <c r="DIP116" s="200"/>
      <c r="DIQ116" s="266"/>
      <c r="DIR116" s="261"/>
      <c r="DIS116" s="265"/>
      <c r="DIT116" s="266"/>
      <c r="DIU116" s="200"/>
      <c r="DIV116" s="266"/>
      <c r="DIW116" s="261"/>
      <c r="DIX116" s="265"/>
      <c r="DIY116" s="266"/>
      <c r="DIZ116" s="200"/>
      <c r="DJA116" s="266"/>
      <c r="DJB116" s="261"/>
      <c r="DJC116" s="265"/>
      <c r="DJD116" s="266"/>
      <c r="DJE116" s="200"/>
      <c r="DJF116" s="266"/>
      <c r="DJG116" s="261"/>
      <c r="DJH116" s="265"/>
      <c r="DJI116" s="266"/>
      <c r="DJJ116" s="200"/>
      <c r="DJK116" s="266"/>
      <c r="DJL116" s="261"/>
      <c r="DJM116" s="265"/>
      <c r="DJN116" s="266"/>
      <c r="DJO116" s="200"/>
      <c r="DJP116" s="266"/>
      <c r="DJQ116" s="261"/>
      <c r="DJR116" s="265"/>
      <c r="DJS116" s="266"/>
      <c r="DJT116" s="200"/>
      <c r="DJU116" s="266"/>
      <c r="DJV116" s="261"/>
      <c r="DJW116" s="265"/>
      <c r="DJX116" s="266"/>
      <c r="DJY116" s="200"/>
      <c r="DJZ116" s="266"/>
      <c r="DKA116" s="261"/>
      <c r="DKB116" s="265"/>
      <c r="DKC116" s="266"/>
      <c r="DKD116" s="200"/>
      <c r="DKE116" s="266"/>
      <c r="DKF116" s="261"/>
      <c r="DKG116" s="265"/>
      <c r="DKH116" s="266"/>
      <c r="DKI116" s="200"/>
      <c r="DKJ116" s="266"/>
      <c r="DKK116" s="261"/>
      <c r="DKL116" s="265"/>
      <c r="DKM116" s="266"/>
      <c r="DKN116" s="200"/>
      <c r="DKO116" s="266"/>
      <c r="DKP116" s="261"/>
      <c r="DKQ116" s="265"/>
      <c r="DKR116" s="266"/>
      <c r="DKS116" s="200"/>
      <c r="DKT116" s="266"/>
      <c r="DKU116" s="261"/>
      <c r="DKV116" s="265"/>
      <c r="DKW116" s="266"/>
      <c r="DKX116" s="200"/>
      <c r="DKY116" s="266"/>
      <c r="DKZ116" s="261"/>
      <c r="DLA116" s="265"/>
      <c r="DLB116" s="266"/>
      <c r="DLC116" s="200"/>
      <c r="DLD116" s="266"/>
      <c r="DLE116" s="261"/>
      <c r="DLF116" s="265"/>
      <c r="DLG116" s="266"/>
      <c r="DLH116" s="200"/>
      <c r="DLI116" s="266"/>
      <c r="DLJ116" s="261"/>
      <c r="DLK116" s="265"/>
      <c r="DLL116" s="266"/>
      <c r="DLM116" s="200"/>
      <c r="DLN116" s="266"/>
      <c r="DLO116" s="261"/>
      <c r="DLP116" s="265"/>
      <c r="DLQ116" s="266"/>
      <c r="DLR116" s="200"/>
      <c r="DLS116" s="266"/>
      <c r="DLT116" s="261"/>
      <c r="DLU116" s="265"/>
      <c r="DLV116" s="266"/>
      <c r="DLW116" s="200"/>
      <c r="DLX116" s="266"/>
      <c r="DLY116" s="261"/>
      <c r="DLZ116" s="265"/>
      <c r="DMA116" s="266"/>
      <c r="DMB116" s="200"/>
      <c r="DMC116" s="266"/>
      <c r="DMD116" s="261"/>
      <c r="DME116" s="265"/>
      <c r="DMF116" s="266"/>
      <c r="DMG116" s="200"/>
      <c r="DMH116" s="266"/>
      <c r="DMI116" s="261"/>
      <c r="DMJ116" s="265"/>
      <c r="DMK116" s="266"/>
      <c r="DML116" s="200"/>
      <c r="DMM116" s="266"/>
      <c r="DMN116" s="261"/>
      <c r="DMO116" s="265"/>
      <c r="DMP116" s="266"/>
      <c r="DMQ116" s="200"/>
      <c r="DMR116" s="266"/>
      <c r="DMS116" s="261"/>
      <c r="DMT116" s="265"/>
      <c r="DMU116" s="266"/>
      <c r="DMV116" s="200"/>
      <c r="DMW116" s="266"/>
      <c r="DMX116" s="261"/>
      <c r="DMY116" s="265"/>
      <c r="DMZ116" s="266"/>
      <c r="DNA116" s="200"/>
      <c r="DNB116" s="266"/>
      <c r="DNC116" s="261"/>
      <c r="DND116" s="265"/>
      <c r="DNE116" s="266"/>
      <c r="DNF116" s="200"/>
      <c r="DNG116" s="266"/>
      <c r="DNH116" s="261"/>
      <c r="DNI116" s="265"/>
      <c r="DNJ116" s="266"/>
      <c r="DNK116" s="200"/>
      <c r="DNL116" s="266"/>
      <c r="DNM116" s="261"/>
      <c r="DNN116" s="265"/>
      <c r="DNO116" s="266"/>
      <c r="DNP116" s="200"/>
      <c r="DNQ116" s="266"/>
      <c r="DNR116" s="261"/>
      <c r="DNS116" s="265"/>
      <c r="DNT116" s="266"/>
      <c r="DNU116" s="200"/>
      <c r="DNV116" s="266"/>
      <c r="DNW116" s="261"/>
      <c r="DNX116" s="265"/>
      <c r="DNY116" s="266"/>
      <c r="DNZ116" s="200"/>
      <c r="DOA116" s="266"/>
      <c r="DOB116" s="261"/>
      <c r="DOC116" s="265"/>
      <c r="DOD116" s="266"/>
      <c r="DOE116" s="200"/>
      <c r="DOF116" s="266"/>
      <c r="DOG116" s="261"/>
      <c r="DOH116" s="265"/>
      <c r="DOI116" s="266"/>
      <c r="DOJ116" s="200"/>
      <c r="DOK116" s="266"/>
      <c r="DOL116" s="261"/>
      <c r="DOM116" s="265"/>
      <c r="DON116" s="266"/>
      <c r="DOO116" s="200"/>
      <c r="DOP116" s="266"/>
      <c r="DOQ116" s="261"/>
      <c r="DOR116" s="265"/>
      <c r="DOS116" s="266"/>
      <c r="DOT116" s="200"/>
      <c r="DOU116" s="266"/>
      <c r="DOV116" s="261"/>
      <c r="DOW116" s="265"/>
      <c r="DOX116" s="266"/>
      <c r="DOY116" s="200"/>
      <c r="DOZ116" s="266"/>
      <c r="DPA116" s="261"/>
      <c r="DPB116" s="265"/>
      <c r="DPC116" s="266"/>
      <c r="DPD116" s="200"/>
      <c r="DPE116" s="266"/>
      <c r="DPF116" s="261"/>
      <c r="DPG116" s="265"/>
      <c r="DPH116" s="266"/>
      <c r="DPI116" s="200"/>
      <c r="DPJ116" s="266"/>
      <c r="DPK116" s="261"/>
      <c r="DPL116" s="265"/>
      <c r="DPM116" s="266"/>
      <c r="DPN116" s="200"/>
      <c r="DPO116" s="266"/>
      <c r="DPP116" s="261"/>
      <c r="DPQ116" s="265"/>
      <c r="DPR116" s="266"/>
      <c r="DPS116" s="200"/>
      <c r="DPT116" s="266"/>
      <c r="DPU116" s="261"/>
      <c r="DPV116" s="265"/>
      <c r="DPW116" s="266"/>
      <c r="DPX116" s="200"/>
      <c r="DPY116" s="266"/>
      <c r="DPZ116" s="261"/>
      <c r="DQA116" s="265"/>
      <c r="DQB116" s="266"/>
      <c r="DQC116" s="200"/>
      <c r="DQD116" s="266"/>
      <c r="DQE116" s="261"/>
      <c r="DQF116" s="265"/>
      <c r="DQG116" s="266"/>
      <c r="DQH116" s="200"/>
      <c r="DQI116" s="266"/>
      <c r="DQJ116" s="261"/>
      <c r="DQK116" s="265"/>
      <c r="DQL116" s="266"/>
      <c r="DQM116" s="200"/>
      <c r="DQN116" s="266"/>
      <c r="DQO116" s="261"/>
      <c r="DQP116" s="265"/>
      <c r="DQQ116" s="266"/>
      <c r="DQR116" s="200"/>
      <c r="DQS116" s="266"/>
      <c r="DQT116" s="261"/>
      <c r="DQU116" s="265"/>
      <c r="DQV116" s="266"/>
      <c r="DQW116" s="200"/>
      <c r="DQX116" s="266"/>
      <c r="DQY116" s="261"/>
      <c r="DQZ116" s="265"/>
      <c r="DRA116" s="266"/>
      <c r="DRB116" s="200"/>
      <c r="DRC116" s="266"/>
      <c r="DRD116" s="261"/>
      <c r="DRE116" s="265"/>
      <c r="DRF116" s="266"/>
      <c r="DRG116" s="200"/>
      <c r="DRH116" s="266"/>
      <c r="DRI116" s="261"/>
      <c r="DRJ116" s="265"/>
      <c r="DRK116" s="266"/>
      <c r="DRL116" s="200"/>
      <c r="DRM116" s="266"/>
      <c r="DRN116" s="261"/>
      <c r="DRO116" s="265"/>
      <c r="DRP116" s="266"/>
      <c r="DRQ116" s="200"/>
      <c r="DRR116" s="266"/>
      <c r="DRS116" s="261"/>
      <c r="DRT116" s="265"/>
      <c r="DRU116" s="266"/>
      <c r="DRV116" s="200"/>
      <c r="DRW116" s="266"/>
      <c r="DRX116" s="261"/>
      <c r="DRY116" s="265"/>
      <c r="DRZ116" s="266"/>
      <c r="DSA116" s="200"/>
      <c r="DSB116" s="266"/>
      <c r="DSC116" s="261"/>
      <c r="DSD116" s="265"/>
      <c r="DSE116" s="266"/>
      <c r="DSF116" s="200"/>
      <c r="DSG116" s="266"/>
      <c r="DSH116" s="261"/>
      <c r="DSI116" s="265"/>
      <c r="DSJ116" s="266"/>
      <c r="DSK116" s="200"/>
      <c r="DSL116" s="266"/>
      <c r="DSM116" s="261"/>
      <c r="DSN116" s="265"/>
      <c r="DSO116" s="266"/>
      <c r="DSP116" s="200"/>
      <c r="DSQ116" s="266"/>
      <c r="DSR116" s="261"/>
      <c r="DSS116" s="265"/>
      <c r="DST116" s="266"/>
      <c r="DSU116" s="200"/>
      <c r="DSV116" s="266"/>
      <c r="DSW116" s="261"/>
      <c r="DSX116" s="265"/>
      <c r="DSY116" s="266"/>
      <c r="DSZ116" s="200"/>
      <c r="DTA116" s="266"/>
      <c r="DTB116" s="261"/>
      <c r="DTC116" s="265"/>
      <c r="DTD116" s="266"/>
      <c r="DTE116" s="200"/>
      <c r="DTF116" s="266"/>
      <c r="DTG116" s="261"/>
      <c r="DTH116" s="265"/>
      <c r="DTI116" s="266"/>
      <c r="DTJ116" s="200"/>
      <c r="DTK116" s="266"/>
      <c r="DTL116" s="261"/>
      <c r="DTM116" s="265"/>
      <c r="DTN116" s="266"/>
      <c r="DTO116" s="200"/>
      <c r="DTP116" s="266"/>
      <c r="DTQ116" s="261"/>
      <c r="DTR116" s="265"/>
      <c r="DTS116" s="266"/>
      <c r="DTT116" s="200"/>
      <c r="DTU116" s="266"/>
      <c r="DTV116" s="261"/>
      <c r="DTW116" s="265"/>
      <c r="DTX116" s="266"/>
      <c r="DTY116" s="200"/>
      <c r="DTZ116" s="266"/>
      <c r="DUA116" s="261"/>
      <c r="DUB116" s="265"/>
      <c r="DUC116" s="266"/>
      <c r="DUD116" s="200"/>
      <c r="DUE116" s="266"/>
      <c r="DUF116" s="261"/>
      <c r="DUG116" s="265"/>
      <c r="DUH116" s="266"/>
      <c r="DUI116" s="200"/>
      <c r="DUJ116" s="266"/>
      <c r="DUK116" s="261"/>
      <c r="DUL116" s="265"/>
      <c r="DUM116" s="266"/>
      <c r="DUN116" s="200"/>
      <c r="DUO116" s="266"/>
      <c r="DUP116" s="261"/>
      <c r="DUQ116" s="265"/>
      <c r="DUR116" s="266"/>
      <c r="DUS116" s="200"/>
      <c r="DUT116" s="266"/>
      <c r="DUU116" s="261"/>
      <c r="DUV116" s="265"/>
      <c r="DUW116" s="266"/>
      <c r="DUX116" s="200"/>
      <c r="DUY116" s="266"/>
      <c r="DUZ116" s="261"/>
      <c r="DVA116" s="265"/>
      <c r="DVB116" s="266"/>
      <c r="DVC116" s="200"/>
      <c r="DVD116" s="266"/>
      <c r="DVE116" s="261"/>
      <c r="DVF116" s="265"/>
      <c r="DVG116" s="266"/>
      <c r="DVH116" s="200"/>
      <c r="DVI116" s="266"/>
      <c r="DVJ116" s="261"/>
      <c r="DVK116" s="265"/>
      <c r="DVL116" s="266"/>
      <c r="DVM116" s="200"/>
      <c r="DVN116" s="266"/>
      <c r="DVO116" s="261"/>
      <c r="DVP116" s="265"/>
      <c r="DVQ116" s="266"/>
      <c r="DVR116" s="200"/>
      <c r="DVS116" s="266"/>
      <c r="DVT116" s="261"/>
      <c r="DVU116" s="265"/>
      <c r="DVV116" s="266"/>
      <c r="DVW116" s="200"/>
      <c r="DVX116" s="266"/>
      <c r="DVY116" s="261"/>
      <c r="DVZ116" s="265"/>
      <c r="DWA116" s="266"/>
      <c r="DWB116" s="200"/>
      <c r="DWC116" s="266"/>
      <c r="DWD116" s="261"/>
      <c r="DWE116" s="265"/>
      <c r="DWF116" s="266"/>
      <c r="DWG116" s="200"/>
      <c r="DWH116" s="266"/>
      <c r="DWI116" s="261"/>
      <c r="DWJ116" s="265"/>
      <c r="DWK116" s="266"/>
      <c r="DWL116" s="200"/>
      <c r="DWM116" s="266"/>
      <c r="DWN116" s="261"/>
      <c r="DWO116" s="265"/>
      <c r="DWP116" s="266"/>
      <c r="DWQ116" s="200"/>
      <c r="DWR116" s="266"/>
      <c r="DWS116" s="261"/>
      <c r="DWT116" s="265"/>
      <c r="DWU116" s="266"/>
      <c r="DWV116" s="200"/>
      <c r="DWW116" s="266"/>
      <c r="DWX116" s="261"/>
      <c r="DWY116" s="265"/>
      <c r="DWZ116" s="266"/>
      <c r="DXA116" s="200"/>
      <c r="DXB116" s="266"/>
      <c r="DXC116" s="261"/>
      <c r="DXD116" s="265"/>
      <c r="DXE116" s="266"/>
      <c r="DXF116" s="200"/>
      <c r="DXG116" s="266"/>
      <c r="DXH116" s="261"/>
      <c r="DXI116" s="265"/>
      <c r="DXJ116" s="266"/>
      <c r="DXK116" s="200"/>
      <c r="DXL116" s="266"/>
      <c r="DXM116" s="261"/>
      <c r="DXN116" s="265"/>
      <c r="DXO116" s="266"/>
      <c r="DXP116" s="200"/>
      <c r="DXQ116" s="266"/>
      <c r="DXR116" s="261"/>
      <c r="DXS116" s="265"/>
      <c r="DXT116" s="266"/>
      <c r="DXU116" s="200"/>
      <c r="DXV116" s="266"/>
      <c r="DXW116" s="261"/>
      <c r="DXX116" s="265"/>
      <c r="DXY116" s="266"/>
      <c r="DXZ116" s="200"/>
      <c r="DYA116" s="266"/>
      <c r="DYB116" s="261"/>
      <c r="DYC116" s="265"/>
      <c r="DYD116" s="266"/>
      <c r="DYE116" s="200"/>
      <c r="DYF116" s="266"/>
      <c r="DYG116" s="261"/>
      <c r="DYH116" s="265"/>
      <c r="DYI116" s="266"/>
      <c r="DYJ116" s="200"/>
      <c r="DYK116" s="266"/>
      <c r="DYL116" s="261"/>
      <c r="DYM116" s="265"/>
      <c r="DYN116" s="266"/>
      <c r="DYO116" s="200"/>
      <c r="DYP116" s="266"/>
      <c r="DYQ116" s="261"/>
      <c r="DYR116" s="265"/>
      <c r="DYS116" s="266"/>
      <c r="DYT116" s="200"/>
      <c r="DYU116" s="266"/>
      <c r="DYV116" s="261"/>
      <c r="DYW116" s="265"/>
      <c r="DYX116" s="266"/>
      <c r="DYY116" s="200"/>
      <c r="DYZ116" s="266"/>
      <c r="DZA116" s="261"/>
      <c r="DZB116" s="265"/>
      <c r="DZC116" s="266"/>
      <c r="DZD116" s="200"/>
      <c r="DZE116" s="266"/>
      <c r="DZF116" s="261"/>
      <c r="DZG116" s="265"/>
      <c r="DZH116" s="266"/>
      <c r="DZI116" s="200"/>
      <c r="DZJ116" s="266"/>
      <c r="DZK116" s="261"/>
      <c r="DZL116" s="265"/>
      <c r="DZM116" s="266"/>
      <c r="DZN116" s="200"/>
      <c r="DZO116" s="266"/>
      <c r="DZP116" s="261"/>
      <c r="DZQ116" s="265"/>
      <c r="DZR116" s="266"/>
      <c r="DZS116" s="200"/>
      <c r="DZT116" s="266"/>
      <c r="DZU116" s="261"/>
      <c r="DZV116" s="265"/>
      <c r="DZW116" s="266"/>
      <c r="DZX116" s="200"/>
      <c r="DZY116" s="266"/>
      <c r="DZZ116" s="261"/>
      <c r="EAA116" s="265"/>
      <c r="EAB116" s="266"/>
      <c r="EAC116" s="200"/>
      <c r="EAD116" s="266"/>
      <c r="EAE116" s="261"/>
      <c r="EAF116" s="265"/>
      <c r="EAG116" s="266"/>
      <c r="EAH116" s="200"/>
      <c r="EAI116" s="266"/>
      <c r="EAJ116" s="261"/>
      <c r="EAK116" s="265"/>
      <c r="EAL116" s="266"/>
      <c r="EAM116" s="200"/>
      <c r="EAN116" s="266"/>
      <c r="EAO116" s="261"/>
      <c r="EAP116" s="265"/>
      <c r="EAQ116" s="266"/>
      <c r="EAR116" s="200"/>
      <c r="EAS116" s="266"/>
      <c r="EAT116" s="261"/>
      <c r="EAU116" s="265"/>
      <c r="EAV116" s="266"/>
      <c r="EAW116" s="200"/>
      <c r="EAX116" s="266"/>
      <c r="EAY116" s="261"/>
      <c r="EAZ116" s="265"/>
      <c r="EBA116" s="266"/>
      <c r="EBB116" s="200"/>
      <c r="EBC116" s="266"/>
      <c r="EBD116" s="261"/>
      <c r="EBE116" s="265"/>
      <c r="EBF116" s="266"/>
      <c r="EBG116" s="200"/>
      <c r="EBH116" s="266"/>
      <c r="EBI116" s="261"/>
      <c r="EBJ116" s="265"/>
      <c r="EBK116" s="266"/>
      <c r="EBL116" s="200"/>
      <c r="EBM116" s="266"/>
      <c r="EBN116" s="261"/>
      <c r="EBO116" s="265"/>
      <c r="EBP116" s="266"/>
      <c r="EBQ116" s="200"/>
      <c r="EBR116" s="266"/>
      <c r="EBS116" s="261"/>
      <c r="EBT116" s="265"/>
      <c r="EBU116" s="266"/>
      <c r="EBV116" s="200"/>
      <c r="EBW116" s="266"/>
      <c r="EBX116" s="261"/>
      <c r="EBY116" s="265"/>
      <c r="EBZ116" s="266"/>
      <c r="ECA116" s="200"/>
      <c r="ECB116" s="266"/>
      <c r="ECC116" s="261"/>
      <c r="ECD116" s="265"/>
      <c r="ECE116" s="266"/>
      <c r="ECF116" s="200"/>
      <c r="ECG116" s="266"/>
      <c r="ECH116" s="261"/>
      <c r="ECI116" s="265"/>
      <c r="ECJ116" s="266"/>
      <c r="ECK116" s="200"/>
      <c r="ECL116" s="266"/>
      <c r="ECM116" s="261"/>
      <c r="ECN116" s="265"/>
      <c r="ECO116" s="266"/>
      <c r="ECP116" s="200"/>
      <c r="ECQ116" s="266"/>
      <c r="ECR116" s="261"/>
      <c r="ECS116" s="265"/>
      <c r="ECT116" s="266"/>
      <c r="ECU116" s="200"/>
      <c r="ECV116" s="266"/>
      <c r="ECW116" s="261"/>
      <c r="ECX116" s="265"/>
      <c r="ECY116" s="266"/>
      <c r="ECZ116" s="200"/>
      <c r="EDA116" s="266"/>
      <c r="EDB116" s="261"/>
      <c r="EDC116" s="265"/>
      <c r="EDD116" s="266"/>
      <c r="EDE116" s="200"/>
      <c r="EDF116" s="266"/>
      <c r="EDG116" s="261"/>
      <c r="EDH116" s="265"/>
      <c r="EDI116" s="266"/>
      <c r="EDJ116" s="200"/>
      <c r="EDK116" s="266"/>
      <c r="EDL116" s="261"/>
      <c r="EDM116" s="265"/>
      <c r="EDN116" s="266"/>
      <c r="EDO116" s="200"/>
      <c r="EDP116" s="266"/>
      <c r="EDQ116" s="261"/>
      <c r="EDR116" s="265"/>
      <c r="EDS116" s="266"/>
      <c r="EDT116" s="200"/>
      <c r="EDU116" s="266"/>
      <c r="EDV116" s="261"/>
      <c r="EDW116" s="265"/>
      <c r="EDX116" s="266"/>
      <c r="EDY116" s="200"/>
      <c r="EDZ116" s="266"/>
      <c r="EEA116" s="261"/>
      <c r="EEB116" s="265"/>
      <c r="EEC116" s="266"/>
      <c r="EED116" s="200"/>
      <c r="EEE116" s="266"/>
      <c r="EEF116" s="261"/>
      <c r="EEG116" s="265"/>
      <c r="EEH116" s="266"/>
      <c r="EEI116" s="200"/>
      <c r="EEJ116" s="266"/>
      <c r="EEK116" s="261"/>
      <c r="EEL116" s="265"/>
      <c r="EEM116" s="266"/>
      <c r="EEN116" s="200"/>
      <c r="EEO116" s="266"/>
      <c r="EEP116" s="261"/>
      <c r="EEQ116" s="265"/>
      <c r="EER116" s="266"/>
      <c r="EES116" s="200"/>
      <c r="EET116" s="266"/>
      <c r="EEU116" s="261"/>
      <c r="EEV116" s="265"/>
      <c r="EEW116" s="266"/>
      <c r="EEX116" s="200"/>
      <c r="EEY116" s="266"/>
      <c r="EEZ116" s="261"/>
      <c r="EFA116" s="265"/>
      <c r="EFB116" s="266"/>
      <c r="EFC116" s="200"/>
      <c r="EFD116" s="266"/>
      <c r="EFE116" s="261"/>
      <c r="EFF116" s="265"/>
      <c r="EFG116" s="266"/>
      <c r="EFH116" s="200"/>
      <c r="EFI116" s="266"/>
      <c r="EFJ116" s="261"/>
      <c r="EFK116" s="265"/>
      <c r="EFL116" s="266"/>
      <c r="EFM116" s="200"/>
      <c r="EFN116" s="266"/>
      <c r="EFO116" s="261"/>
      <c r="EFP116" s="265"/>
      <c r="EFQ116" s="266"/>
      <c r="EFR116" s="200"/>
      <c r="EFS116" s="266"/>
      <c r="EFT116" s="261"/>
      <c r="EFU116" s="265"/>
      <c r="EFV116" s="266"/>
      <c r="EFW116" s="200"/>
      <c r="EFX116" s="266"/>
      <c r="EFY116" s="261"/>
      <c r="EFZ116" s="265"/>
      <c r="EGA116" s="266"/>
      <c r="EGB116" s="200"/>
      <c r="EGC116" s="266"/>
      <c r="EGD116" s="261"/>
      <c r="EGE116" s="265"/>
      <c r="EGF116" s="266"/>
      <c r="EGG116" s="200"/>
      <c r="EGH116" s="266"/>
      <c r="EGI116" s="261"/>
      <c r="EGJ116" s="265"/>
      <c r="EGK116" s="266"/>
      <c r="EGL116" s="200"/>
      <c r="EGM116" s="266"/>
      <c r="EGN116" s="261"/>
      <c r="EGO116" s="265"/>
      <c r="EGP116" s="266"/>
      <c r="EGQ116" s="200"/>
      <c r="EGR116" s="266"/>
      <c r="EGS116" s="261"/>
      <c r="EGT116" s="265"/>
      <c r="EGU116" s="266"/>
      <c r="EGV116" s="200"/>
      <c r="EGW116" s="266"/>
      <c r="EGX116" s="261"/>
      <c r="EGY116" s="265"/>
      <c r="EGZ116" s="266"/>
      <c r="EHA116" s="200"/>
      <c r="EHB116" s="266"/>
      <c r="EHC116" s="261"/>
      <c r="EHD116" s="265"/>
      <c r="EHE116" s="266"/>
      <c r="EHF116" s="200"/>
      <c r="EHG116" s="266"/>
      <c r="EHH116" s="261"/>
      <c r="EHI116" s="265"/>
      <c r="EHJ116" s="266"/>
      <c r="EHK116" s="200"/>
      <c r="EHL116" s="266"/>
      <c r="EHM116" s="261"/>
      <c r="EHN116" s="265"/>
      <c r="EHO116" s="266"/>
      <c r="EHP116" s="200"/>
      <c r="EHQ116" s="266"/>
      <c r="EHR116" s="261"/>
      <c r="EHS116" s="265"/>
      <c r="EHT116" s="266"/>
      <c r="EHU116" s="200"/>
      <c r="EHV116" s="266"/>
      <c r="EHW116" s="261"/>
      <c r="EHX116" s="265"/>
      <c r="EHY116" s="266"/>
      <c r="EHZ116" s="200"/>
      <c r="EIA116" s="266"/>
      <c r="EIB116" s="261"/>
      <c r="EIC116" s="265"/>
      <c r="EID116" s="266"/>
      <c r="EIE116" s="200"/>
      <c r="EIF116" s="266"/>
      <c r="EIG116" s="261"/>
      <c r="EIH116" s="265"/>
      <c r="EII116" s="266"/>
      <c r="EIJ116" s="200"/>
      <c r="EIK116" s="266"/>
      <c r="EIL116" s="261"/>
      <c r="EIM116" s="265"/>
      <c r="EIN116" s="266"/>
      <c r="EIO116" s="200"/>
      <c r="EIP116" s="266"/>
      <c r="EIQ116" s="261"/>
      <c r="EIR116" s="265"/>
      <c r="EIS116" s="266"/>
      <c r="EIT116" s="200"/>
      <c r="EIU116" s="266"/>
      <c r="EIV116" s="261"/>
      <c r="EIW116" s="265"/>
      <c r="EIX116" s="266"/>
      <c r="EIY116" s="200"/>
      <c r="EIZ116" s="266"/>
      <c r="EJA116" s="261"/>
      <c r="EJB116" s="265"/>
      <c r="EJC116" s="266"/>
      <c r="EJD116" s="200"/>
      <c r="EJE116" s="266"/>
      <c r="EJF116" s="261"/>
      <c r="EJG116" s="265"/>
      <c r="EJH116" s="266"/>
      <c r="EJI116" s="200"/>
      <c r="EJJ116" s="266"/>
      <c r="EJK116" s="261"/>
      <c r="EJL116" s="265"/>
      <c r="EJM116" s="266"/>
      <c r="EJN116" s="200"/>
      <c r="EJO116" s="266"/>
      <c r="EJP116" s="261"/>
      <c r="EJQ116" s="265"/>
      <c r="EJR116" s="266"/>
      <c r="EJS116" s="200"/>
      <c r="EJT116" s="266"/>
      <c r="EJU116" s="261"/>
      <c r="EJV116" s="265"/>
      <c r="EJW116" s="266"/>
      <c r="EJX116" s="200"/>
      <c r="EJY116" s="266"/>
      <c r="EJZ116" s="261"/>
      <c r="EKA116" s="265"/>
      <c r="EKB116" s="266"/>
      <c r="EKC116" s="200"/>
      <c r="EKD116" s="266"/>
      <c r="EKE116" s="261"/>
      <c r="EKF116" s="265"/>
      <c r="EKG116" s="266"/>
      <c r="EKH116" s="200"/>
      <c r="EKI116" s="266"/>
      <c r="EKJ116" s="261"/>
      <c r="EKK116" s="265"/>
      <c r="EKL116" s="266"/>
      <c r="EKM116" s="200"/>
      <c r="EKN116" s="266"/>
      <c r="EKO116" s="261"/>
      <c r="EKP116" s="265"/>
      <c r="EKQ116" s="266"/>
      <c r="EKR116" s="200"/>
      <c r="EKS116" s="266"/>
      <c r="EKT116" s="261"/>
      <c r="EKU116" s="265"/>
      <c r="EKV116" s="266"/>
      <c r="EKW116" s="200"/>
      <c r="EKX116" s="266"/>
      <c r="EKY116" s="261"/>
      <c r="EKZ116" s="265"/>
      <c r="ELA116" s="266"/>
      <c r="ELB116" s="200"/>
      <c r="ELC116" s="266"/>
      <c r="ELD116" s="261"/>
      <c r="ELE116" s="265"/>
      <c r="ELF116" s="266"/>
      <c r="ELG116" s="200"/>
      <c r="ELH116" s="266"/>
      <c r="ELI116" s="261"/>
      <c r="ELJ116" s="265"/>
      <c r="ELK116" s="266"/>
      <c r="ELL116" s="200"/>
      <c r="ELM116" s="266"/>
      <c r="ELN116" s="261"/>
      <c r="ELO116" s="265"/>
      <c r="ELP116" s="266"/>
      <c r="ELQ116" s="200"/>
      <c r="ELR116" s="266"/>
      <c r="ELS116" s="261"/>
      <c r="ELT116" s="265"/>
      <c r="ELU116" s="266"/>
      <c r="ELV116" s="200"/>
      <c r="ELW116" s="266"/>
      <c r="ELX116" s="261"/>
      <c r="ELY116" s="265"/>
      <c r="ELZ116" s="266"/>
      <c r="EMA116" s="200"/>
      <c r="EMB116" s="266"/>
      <c r="EMC116" s="261"/>
      <c r="EMD116" s="265"/>
      <c r="EME116" s="266"/>
      <c r="EMF116" s="200"/>
      <c r="EMG116" s="266"/>
      <c r="EMH116" s="261"/>
      <c r="EMI116" s="265"/>
      <c r="EMJ116" s="266"/>
      <c r="EMK116" s="200"/>
      <c r="EML116" s="266"/>
      <c r="EMM116" s="261"/>
      <c r="EMN116" s="265"/>
      <c r="EMO116" s="266"/>
      <c r="EMP116" s="200"/>
      <c r="EMQ116" s="266"/>
      <c r="EMR116" s="261"/>
      <c r="EMS116" s="265"/>
      <c r="EMT116" s="266"/>
      <c r="EMU116" s="200"/>
      <c r="EMV116" s="266"/>
      <c r="EMW116" s="261"/>
      <c r="EMX116" s="265"/>
      <c r="EMY116" s="266"/>
      <c r="EMZ116" s="200"/>
      <c r="ENA116" s="266"/>
      <c r="ENB116" s="261"/>
      <c r="ENC116" s="265"/>
      <c r="END116" s="266"/>
      <c r="ENE116" s="200"/>
      <c r="ENF116" s="266"/>
      <c r="ENG116" s="261"/>
      <c r="ENH116" s="265"/>
      <c r="ENI116" s="266"/>
      <c r="ENJ116" s="200"/>
      <c r="ENK116" s="266"/>
      <c r="ENL116" s="261"/>
      <c r="ENM116" s="265"/>
      <c r="ENN116" s="266"/>
      <c r="ENO116" s="200"/>
      <c r="ENP116" s="266"/>
      <c r="ENQ116" s="261"/>
      <c r="ENR116" s="265"/>
      <c r="ENS116" s="266"/>
      <c r="ENT116" s="200"/>
      <c r="ENU116" s="266"/>
      <c r="ENV116" s="261"/>
      <c r="ENW116" s="265"/>
      <c r="ENX116" s="266"/>
      <c r="ENY116" s="200"/>
      <c r="ENZ116" s="266"/>
      <c r="EOA116" s="261"/>
      <c r="EOB116" s="265"/>
      <c r="EOC116" s="266"/>
      <c r="EOD116" s="200"/>
      <c r="EOE116" s="266"/>
      <c r="EOF116" s="261"/>
      <c r="EOG116" s="265"/>
      <c r="EOH116" s="266"/>
      <c r="EOI116" s="200"/>
      <c r="EOJ116" s="266"/>
      <c r="EOK116" s="261"/>
      <c r="EOL116" s="265"/>
      <c r="EOM116" s="266"/>
      <c r="EON116" s="200"/>
      <c r="EOO116" s="266"/>
      <c r="EOP116" s="261"/>
      <c r="EOQ116" s="265"/>
      <c r="EOR116" s="266"/>
      <c r="EOS116" s="200"/>
      <c r="EOT116" s="266"/>
      <c r="EOU116" s="261"/>
      <c r="EOV116" s="265"/>
      <c r="EOW116" s="266"/>
      <c r="EOX116" s="200"/>
      <c r="EOY116" s="266"/>
      <c r="EOZ116" s="261"/>
      <c r="EPA116" s="265"/>
      <c r="EPB116" s="266"/>
      <c r="EPC116" s="200"/>
      <c r="EPD116" s="266"/>
      <c r="EPE116" s="261"/>
      <c r="EPF116" s="265"/>
      <c r="EPG116" s="266"/>
      <c r="EPH116" s="200"/>
      <c r="EPI116" s="266"/>
      <c r="EPJ116" s="261"/>
      <c r="EPK116" s="265"/>
      <c r="EPL116" s="266"/>
      <c r="EPM116" s="200"/>
      <c r="EPN116" s="266"/>
      <c r="EPO116" s="261"/>
      <c r="EPP116" s="265"/>
      <c r="EPQ116" s="266"/>
      <c r="EPR116" s="200"/>
      <c r="EPS116" s="266"/>
      <c r="EPT116" s="261"/>
      <c r="EPU116" s="265"/>
      <c r="EPV116" s="266"/>
      <c r="EPW116" s="200"/>
      <c r="EPX116" s="266"/>
      <c r="EPY116" s="261"/>
      <c r="EPZ116" s="265"/>
      <c r="EQA116" s="266"/>
      <c r="EQB116" s="200"/>
      <c r="EQC116" s="266"/>
      <c r="EQD116" s="261"/>
      <c r="EQE116" s="265"/>
      <c r="EQF116" s="266"/>
      <c r="EQG116" s="200"/>
      <c r="EQH116" s="266"/>
      <c r="EQI116" s="261"/>
      <c r="EQJ116" s="265"/>
      <c r="EQK116" s="266"/>
      <c r="EQL116" s="200"/>
      <c r="EQM116" s="266"/>
      <c r="EQN116" s="261"/>
      <c r="EQO116" s="265"/>
      <c r="EQP116" s="266"/>
      <c r="EQQ116" s="200"/>
      <c r="EQR116" s="266"/>
      <c r="EQS116" s="261"/>
      <c r="EQT116" s="265"/>
      <c r="EQU116" s="266"/>
      <c r="EQV116" s="200"/>
      <c r="EQW116" s="266"/>
      <c r="EQX116" s="261"/>
      <c r="EQY116" s="265"/>
      <c r="EQZ116" s="266"/>
      <c r="ERA116" s="200"/>
      <c r="ERB116" s="266"/>
      <c r="ERC116" s="261"/>
      <c r="ERD116" s="265"/>
      <c r="ERE116" s="266"/>
      <c r="ERF116" s="200"/>
      <c r="ERG116" s="266"/>
      <c r="ERH116" s="261"/>
      <c r="ERI116" s="265"/>
      <c r="ERJ116" s="266"/>
      <c r="ERK116" s="200"/>
      <c r="ERL116" s="266"/>
      <c r="ERM116" s="261"/>
      <c r="ERN116" s="265"/>
      <c r="ERO116" s="266"/>
      <c r="ERP116" s="200"/>
      <c r="ERQ116" s="266"/>
      <c r="ERR116" s="261"/>
      <c r="ERS116" s="265"/>
      <c r="ERT116" s="266"/>
      <c r="ERU116" s="200"/>
      <c r="ERV116" s="266"/>
      <c r="ERW116" s="261"/>
      <c r="ERX116" s="265"/>
      <c r="ERY116" s="266"/>
      <c r="ERZ116" s="200"/>
      <c r="ESA116" s="266"/>
      <c r="ESB116" s="261"/>
      <c r="ESC116" s="265"/>
      <c r="ESD116" s="266"/>
      <c r="ESE116" s="200"/>
      <c r="ESF116" s="266"/>
      <c r="ESG116" s="261"/>
      <c r="ESH116" s="265"/>
      <c r="ESI116" s="266"/>
      <c r="ESJ116" s="200"/>
      <c r="ESK116" s="266"/>
      <c r="ESL116" s="261"/>
      <c r="ESM116" s="265"/>
      <c r="ESN116" s="266"/>
      <c r="ESO116" s="200"/>
      <c r="ESP116" s="266"/>
      <c r="ESQ116" s="261"/>
      <c r="ESR116" s="265"/>
      <c r="ESS116" s="266"/>
      <c r="EST116" s="200"/>
      <c r="ESU116" s="266"/>
      <c r="ESV116" s="261"/>
      <c r="ESW116" s="265"/>
      <c r="ESX116" s="266"/>
      <c r="ESY116" s="200"/>
      <c r="ESZ116" s="266"/>
      <c r="ETA116" s="261"/>
      <c r="ETB116" s="265"/>
      <c r="ETC116" s="266"/>
      <c r="ETD116" s="200"/>
      <c r="ETE116" s="266"/>
      <c r="ETF116" s="261"/>
      <c r="ETG116" s="265"/>
      <c r="ETH116" s="266"/>
      <c r="ETI116" s="200"/>
      <c r="ETJ116" s="266"/>
      <c r="ETK116" s="261"/>
      <c r="ETL116" s="265"/>
      <c r="ETM116" s="266"/>
      <c r="ETN116" s="200"/>
      <c r="ETO116" s="266"/>
      <c r="ETP116" s="261"/>
      <c r="ETQ116" s="265"/>
      <c r="ETR116" s="266"/>
      <c r="ETS116" s="200"/>
      <c r="ETT116" s="266"/>
      <c r="ETU116" s="261"/>
      <c r="ETV116" s="265"/>
      <c r="ETW116" s="266"/>
      <c r="ETX116" s="200"/>
      <c r="ETY116" s="266"/>
      <c r="ETZ116" s="261"/>
      <c r="EUA116" s="265"/>
      <c r="EUB116" s="266"/>
      <c r="EUC116" s="200"/>
      <c r="EUD116" s="266"/>
      <c r="EUE116" s="261"/>
      <c r="EUF116" s="265"/>
      <c r="EUG116" s="266"/>
      <c r="EUH116" s="200"/>
      <c r="EUI116" s="266"/>
      <c r="EUJ116" s="261"/>
      <c r="EUK116" s="265"/>
      <c r="EUL116" s="266"/>
      <c r="EUM116" s="200"/>
      <c r="EUN116" s="266"/>
      <c r="EUO116" s="261"/>
      <c r="EUP116" s="265"/>
      <c r="EUQ116" s="266"/>
      <c r="EUR116" s="200"/>
      <c r="EUS116" s="266"/>
      <c r="EUT116" s="261"/>
      <c r="EUU116" s="265"/>
      <c r="EUV116" s="266"/>
      <c r="EUW116" s="200"/>
      <c r="EUX116" s="266"/>
      <c r="EUY116" s="261"/>
      <c r="EUZ116" s="265"/>
      <c r="EVA116" s="266"/>
      <c r="EVB116" s="200"/>
      <c r="EVC116" s="266"/>
      <c r="EVD116" s="261"/>
      <c r="EVE116" s="265"/>
      <c r="EVF116" s="266"/>
      <c r="EVG116" s="200"/>
      <c r="EVH116" s="266"/>
      <c r="EVI116" s="261"/>
      <c r="EVJ116" s="265"/>
      <c r="EVK116" s="266"/>
      <c r="EVL116" s="200"/>
      <c r="EVM116" s="266"/>
      <c r="EVN116" s="261"/>
      <c r="EVO116" s="265"/>
      <c r="EVP116" s="266"/>
      <c r="EVQ116" s="200"/>
      <c r="EVR116" s="266"/>
      <c r="EVS116" s="261"/>
      <c r="EVT116" s="265"/>
      <c r="EVU116" s="266"/>
      <c r="EVV116" s="200"/>
      <c r="EVW116" s="266"/>
      <c r="EVX116" s="261"/>
      <c r="EVY116" s="265"/>
      <c r="EVZ116" s="266"/>
      <c r="EWA116" s="200"/>
      <c r="EWB116" s="266"/>
      <c r="EWC116" s="261"/>
      <c r="EWD116" s="265"/>
      <c r="EWE116" s="266"/>
      <c r="EWF116" s="200"/>
      <c r="EWG116" s="266"/>
      <c r="EWH116" s="261"/>
      <c r="EWI116" s="265"/>
      <c r="EWJ116" s="266"/>
      <c r="EWK116" s="200"/>
      <c r="EWL116" s="266"/>
      <c r="EWM116" s="261"/>
      <c r="EWN116" s="265"/>
      <c r="EWO116" s="266"/>
      <c r="EWP116" s="200"/>
      <c r="EWQ116" s="266"/>
      <c r="EWR116" s="261"/>
      <c r="EWS116" s="265"/>
      <c r="EWT116" s="266"/>
      <c r="EWU116" s="200"/>
      <c r="EWV116" s="266"/>
      <c r="EWW116" s="261"/>
      <c r="EWX116" s="265"/>
      <c r="EWY116" s="266"/>
      <c r="EWZ116" s="200"/>
      <c r="EXA116" s="266"/>
      <c r="EXB116" s="261"/>
      <c r="EXC116" s="265"/>
      <c r="EXD116" s="266"/>
      <c r="EXE116" s="200"/>
      <c r="EXF116" s="266"/>
      <c r="EXG116" s="261"/>
      <c r="EXH116" s="265"/>
      <c r="EXI116" s="266"/>
      <c r="EXJ116" s="200"/>
      <c r="EXK116" s="266"/>
      <c r="EXL116" s="261"/>
      <c r="EXM116" s="265"/>
      <c r="EXN116" s="266"/>
      <c r="EXO116" s="200"/>
      <c r="EXP116" s="266"/>
      <c r="EXQ116" s="261"/>
      <c r="EXR116" s="265"/>
      <c r="EXS116" s="266"/>
      <c r="EXT116" s="200"/>
      <c r="EXU116" s="266"/>
      <c r="EXV116" s="261"/>
      <c r="EXW116" s="265"/>
      <c r="EXX116" s="266"/>
      <c r="EXY116" s="200"/>
      <c r="EXZ116" s="266"/>
      <c r="EYA116" s="261"/>
      <c r="EYB116" s="265"/>
      <c r="EYC116" s="266"/>
      <c r="EYD116" s="200"/>
      <c r="EYE116" s="266"/>
      <c r="EYF116" s="261"/>
      <c r="EYG116" s="265"/>
      <c r="EYH116" s="266"/>
      <c r="EYI116" s="200"/>
      <c r="EYJ116" s="266"/>
      <c r="EYK116" s="261"/>
      <c r="EYL116" s="265"/>
      <c r="EYM116" s="266"/>
      <c r="EYN116" s="200"/>
      <c r="EYO116" s="266"/>
      <c r="EYP116" s="261"/>
      <c r="EYQ116" s="265"/>
      <c r="EYR116" s="266"/>
      <c r="EYS116" s="200"/>
      <c r="EYT116" s="266"/>
      <c r="EYU116" s="261"/>
      <c r="EYV116" s="265"/>
      <c r="EYW116" s="266"/>
      <c r="EYX116" s="200"/>
      <c r="EYY116" s="266"/>
      <c r="EYZ116" s="261"/>
      <c r="EZA116" s="265"/>
      <c r="EZB116" s="266"/>
      <c r="EZC116" s="200"/>
      <c r="EZD116" s="266"/>
      <c r="EZE116" s="261"/>
      <c r="EZF116" s="265"/>
      <c r="EZG116" s="266"/>
      <c r="EZH116" s="200"/>
      <c r="EZI116" s="266"/>
      <c r="EZJ116" s="261"/>
      <c r="EZK116" s="265"/>
      <c r="EZL116" s="266"/>
      <c r="EZM116" s="200"/>
      <c r="EZN116" s="266"/>
      <c r="EZO116" s="261"/>
      <c r="EZP116" s="265"/>
      <c r="EZQ116" s="266"/>
      <c r="EZR116" s="200"/>
      <c r="EZS116" s="266"/>
      <c r="EZT116" s="261"/>
      <c r="EZU116" s="265"/>
      <c r="EZV116" s="266"/>
      <c r="EZW116" s="200"/>
      <c r="EZX116" s="266"/>
      <c r="EZY116" s="261"/>
      <c r="EZZ116" s="265"/>
      <c r="FAA116" s="266"/>
      <c r="FAB116" s="200"/>
      <c r="FAC116" s="266"/>
      <c r="FAD116" s="261"/>
      <c r="FAE116" s="265"/>
      <c r="FAF116" s="266"/>
      <c r="FAG116" s="200"/>
      <c r="FAH116" s="266"/>
      <c r="FAI116" s="261"/>
      <c r="FAJ116" s="265"/>
      <c r="FAK116" s="266"/>
      <c r="FAL116" s="200"/>
      <c r="FAM116" s="266"/>
      <c r="FAN116" s="261"/>
      <c r="FAO116" s="265"/>
      <c r="FAP116" s="266"/>
      <c r="FAQ116" s="200"/>
      <c r="FAR116" s="266"/>
      <c r="FAS116" s="261"/>
      <c r="FAT116" s="265"/>
      <c r="FAU116" s="266"/>
      <c r="FAV116" s="200"/>
      <c r="FAW116" s="266"/>
      <c r="FAX116" s="261"/>
      <c r="FAY116" s="265"/>
      <c r="FAZ116" s="266"/>
      <c r="FBA116" s="200"/>
      <c r="FBB116" s="266"/>
      <c r="FBC116" s="261"/>
      <c r="FBD116" s="265"/>
      <c r="FBE116" s="266"/>
      <c r="FBF116" s="200"/>
      <c r="FBG116" s="266"/>
      <c r="FBH116" s="261"/>
      <c r="FBI116" s="265"/>
      <c r="FBJ116" s="266"/>
      <c r="FBK116" s="200"/>
      <c r="FBL116" s="266"/>
      <c r="FBM116" s="261"/>
      <c r="FBN116" s="265"/>
      <c r="FBO116" s="266"/>
      <c r="FBP116" s="200"/>
      <c r="FBQ116" s="266"/>
      <c r="FBR116" s="261"/>
      <c r="FBS116" s="265"/>
      <c r="FBT116" s="266"/>
      <c r="FBU116" s="200"/>
      <c r="FBV116" s="266"/>
      <c r="FBW116" s="261"/>
      <c r="FBX116" s="265"/>
      <c r="FBY116" s="266"/>
      <c r="FBZ116" s="200"/>
      <c r="FCA116" s="266"/>
      <c r="FCB116" s="261"/>
      <c r="FCC116" s="265"/>
      <c r="FCD116" s="266"/>
      <c r="FCE116" s="200"/>
      <c r="FCF116" s="266"/>
      <c r="FCG116" s="261"/>
      <c r="FCH116" s="265"/>
      <c r="FCI116" s="266"/>
      <c r="FCJ116" s="200"/>
      <c r="FCK116" s="266"/>
      <c r="FCL116" s="261"/>
      <c r="FCM116" s="265"/>
      <c r="FCN116" s="266"/>
      <c r="FCO116" s="200"/>
      <c r="FCP116" s="266"/>
      <c r="FCQ116" s="261"/>
      <c r="FCR116" s="265"/>
      <c r="FCS116" s="266"/>
      <c r="FCT116" s="200"/>
      <c r="FCU116" s="266"/>
      <c r="FCV116" s="261"/>
      <c r="FCW116" s="265"/>
      <c r="FCX116" s="266"/>
      <c r="FCY116" s="200"/>
      <c r="FCZ116" s="266"/>
      <c r="FDA116" s="261"/>
      <c r="FDB116" s="265"/>
      <c r="FDC116" s="266"/>
      <c r="FDD116" s="200"/>
      <c r="FDE116" s="266"/>
      <c r="FDF116" s="261"/>
      <c r="FDG116" s="265"/>
      <c r="FDH116" s="266"/>
      <c r="FDI116" s="200"/>
      <c r="FDJ116" s="266"/>
      <c r="FDK116" s="261"/>
      <c r="FDL116" s="265"/>
      <c r="FDM116" s="266"/>
      <c r="FDN116" s="200"/>
      <c r="FDO116" s="266"/>
      <c r="FDP116" s="261"/>
      <c r="FDQ116" s="265"/>
      <c r="FDR116" s="266"/>
      <c r="FDS116" s="200"/>
      <c r="FDT116" s="266"/>
      <c r="FDU116" s="261"/>
      <c r="FDV116" s="265"/>
      <c r="FDW116" s="266"/>
      <c r="FDX116" s="200"/>
      <c r="FDY116" s="266"/>
      <c r="FDZ116" s="261"/>
      <c r="FEA116" s="265"/>
      <c r="FEB116" s="266"/>
      <c r="FEC116" s="200"/>
      <c r="FED116" s="266"/>
      <c r="FEE116" s="261"/>
      <c r="FEF116" s="265"/>
      <c r="FEG116" s="266"/>
      <c r="FEH116" s="200"/>
      <c r="FEI116" s="266"/>
      <c r="FEJ116" s="261"/>
      <c r="FEK116" s="265"/>
      <c r="FEL116" s="266"/>
      <c r="FEM116" s="200"/>
      <c r="FEN116" s="266"/>
      <c r="FEO116" s="261"/>
      <c r="FEP116" s="265"/>
      <c r="FEQ116" s="266"/>
      <c r="FER116" s="200"/>
      <c r="FES116" s="266"/>
      <c r="FET116" s="261"/>
      <c r="FEU116" s="265"/>
      <c r="FEV116" s="266"/>
      <c r="FEW116" s="200"/>
      <c r="FEX116" s="266"/>
      <c r="FEY116" s="261"/>
      <c r="FEZ116" s="265"/>
      <c r="FFA116" s="266"/>
      <c r="FFB116" s="200"/>
      <c r="FFC116" s="266"/>
      <c r="FFD116" s="261"/>
      <c r="FFE116" s="265"/>
      <c r="FFF116" s="266"/>
      <c r="FFG116" s="200"/>
      <c r="FFH116" s="266"/>
      <c r="FFI116" s="261"/>
      <c r="FFJ116" s="265"/>
      <c r="FFK116" s="266"/>
      <c r="FFL116" s="200"/>
      <c r="FFM116" s="266"/>
      <c r="FFN116" s="261"/>
      <c r="FFO116" s="265"/>
      <c r="FFP116" s="266"/>
      <c r="FFQ116" s="200"/>
      <c r="FFR116" s="266"/>
      <c r="FFS116" s="261"/>
      <c r="FFT116" s="265"/>
      <c r="FFU116" s="266"/>
      <c r="FFV116" s="200"/>
      <c r="FFW116" s="266"/>
      <c r="FFX116" s="261"/>
      <c r="FFY116" s="265"/>
      <c r="FFZ116" s="266"/>
      <c r="FGA116" s="200"/>
      <c r="FGB116" s="266"/>
      <c r="FGC116" s="261"/>
      <c r="FGD116" s="265"/>
      <c r="FGE116" s="266"/>
      <c r="FGF116" s="200"/>
      <c r="FGG116" s="266"/>
      <c r="FGH116" s="261"/>
      <c r="FGI116" s="265"/>
      <c r="FGJ116" s="266"/>
      <c r="FGK116" s="200"/>
      <c r="FGL116" s="266"/>
      <c r="FGM116" s="261"/>
      <c r="FGN116" s="265"/>
      <c r="FGO116" s="266"/>
      <c r="FGP116" s="200"/>
      <c r="FGQ116" s="266"/>
      <c r="FGR116" s="261"/>
      <c r="FGS116" s="265"/>
      <c r="FGT116" s="266"/>
      <c r="FGU116" s="200"/>
      <c r="FGV116" s="266"/>
      <c r="FGW116" s="261"/>
      <c r="FGX116" s="265"/>
      <c r="FGY116" s="266"/>
      <c r="FGZ116" s="200"/>
      <c r="FHA116" s="266"/>
      <c r="FHB116" s="261"/>
      <c r="FHC116" s="265"/>
      <c r="FHD116" s="266"/>
      <c r="FHE116" s="200"/>
      <c r="FHF116" s="266"/>
      <c r="FHG116" s="261"/>
      <c r="FHH116" s="265"/>
      <c r="FHI116" s="266"/>
      <c r="FHJ116" s="200"/>
      <c r="FHK116" s="266"/>
      <c r="FHL116" s="261"/>
      <c r="FHM116" s="265"/>
      <c r="FHN116" s="266"/>
      <c r="FHO116" s="200"/>
      <c r="FHP116" s="266"/>
      <c r="FHQ116" s="261"/>
      <c r="FHR116" s="265"/>
      <c r="FHS116" s="266"/>
      <c r="FHT116" s="200"/>
      <c r="FHU116" s="266"/>
      <c r="FHV116" s="261"/>
      <c r="FHW116" s="265"/>
      <c r="FHX116" s="266"/>
      <c r="FHY116" s="200"/>
      <c r="FHZ116" s="266"/>
      <c r="FIA116" s="261"/>
      <c r="FIB116" s="265"/>
      <c r="FIC116" s="266"/>
      <c r="FID116" s="200"/>
      <c r="FIE116" s="266"/>
      <c r="FIF116" s="261"/>
      <c r="FIG116" s="265"/>
      <c r="FIH116" s="266"/>
      <c r="FII116" s="200"/>
      <c r="FIJ116" s="266"/>
      <c r="FIK116" s="261"/>
      <c r="FIL116" s="265"/>
      <c r="FIM116" s="266"/>
      <c r="FIN116" s="200"/>
      <c r="FIO116" s="266"/>
      <c r="FIP116" s="261"/>
      <c r="FIQ116" s="265"/>
      <c r="FIR116" s="266"/>
      <c r="FIS116" s="200"/>
      <c r="FIT116" s="266"/>
      <c r="FIU116" s="261"/>
      <c r="FIV116" s="265"/>
      <c r="FIW116" s="266"/>
      <c r="FIX116" s="200"/>
      <c r="FIY116" s="266"/>
      <c r="FIZ116" s="261"/>
      <c r="FJA116" s="265"/>
      <c r="FJB116" s="266"/>
      <c r="FJC116" s="200"/>
      <c r="FJD116" s="266"/>
      <c r="FJE116" s="261"/>
      <c r="FJF116" s="265"/>
      <c r="FJG116" s="266"/>
      <c r="FJH116" s="200"/>
      <c r="FJI116" s="266"/>
      <c r="FJJ116" s="261"/>
      <c r="FJK116" s="265"/>
      <c r="FJL116" s="266"/>
      <c r="FJM116" s="200"/>
      <c r="FJN116" s="266"/>
      <c r="FJO116" s="261"/>
      <c r="FJP116" s="265"/>
      <c r="FJQ116" s="266"/>
      <c r="FJR116" s="200"/>
      <c r="FJS116" s="266"/>
      <c r="FJT116" s="261"/>
      <c r="FJU116" s="265"/>
      <c r="FJV116" s="266"/>
      <c r="FJW116" s="200"/>
      <c r="FJX116" s="266"/>
      <c r="FJY116" s="261"/>
      <c r="FJZ116" s="265"/>
      <c r="FKA116" s="266"/>
      <c r="FKB116" s="200"/>
      <c r="FKC116" s="266"/>
      <c r="FKD116" s="261"/>
      <c r="FKE116" s="265"/>
      <c r="FKF116" s="266"/>
      <c r="FKG116" s="200"/>
      <c r="FKH116" s="266"/>
      <c r="FKI116" s="261"/>
      <c r="FKJ116" s="265"/>
      <c r="FKK116" s="266"/>
      <c r="FKL116" s="200"/>
      <c r="FKM116" s="266"/>
      <c r="FKN116" s="261"/>
      <c r="FKO116" s="265"/>
      <c r="FKP116" s="266"/>
      <c r="FKQ116" s="200"/>
      <c r="FKR116" s="266"/>
      <c r="FKS116" s="261"/>
      <c r="FKT116" s="265"/>
      <c r="FKU116" s="266"/>
      <c r="FKV116" s="200"/>
      <c r="FKW116" s="266"/>
      <c r="FKX116" s="261"/>
      <c r="FKY116" s="265"/>
      <c r="FKZ116" s="266"/>
      <c r="FLA116" s="200"/>
      <c r="FLB116" s="266"/>
      <c r="FLC116" s="261"/>
      <c r="FLD116" s="265"/>
      <c r="FLE116" s="266"/>
      <c r="FLF116" s="200"/>
      <c r="FLG116" s="266"/>
      <c r="FLH116" s="261"/>
      <c r="FLI116" s="265"/>
      <c r="FLJ116" s="266"/>
      <c r="FLK116" s="200"/>
      <c r="FLL116" s="266"/>
      <c r="FLM116" s="261"/>
      <c r="FLN116" s="265"/>
      <c r="FLO116" s="266"/>
      <c r="FLP116" s="200"/>
      <c r="FLQ116" s="266"/>
      <c r="FLR116" s="261"/>
      <c r="FLS116" s="265"/>
      <c r="FLT116" s="266"/>
      <c r="FLU116" s="200"/>
      <c r="FLV116" s="266"/>
      <c r="FLW116" s="261"/>
      <c r="FLX116" s="265"/>
      <c r="FLY116" s="266"/>
      <c r="FLZ116" s="200"/>
      <c r="FMA116" s="266"/>
      <c r="FMB116" s="261"/>
      <c r="FMC116" s="265"/>
      <c r="FMD116" s="266"/>
      <c r="FME116" s="200"/>
      <c r="FMF116" s="266"/>
      <c r="FMG116" s="261"/>
      <c r="FMH116" s="265"/>
      <c r="FMI116" s="266"/>
      <c r="FMJ116" s="200"/>
      <c r="FMK116" s="266"/>
      <c r="FML116" s="261"/>
      <c r="FMM116" s="265"/>
      <c r="FMN116" s="266"/>
      <c r="FMO116" s="200"/>
      <c r="FMP116" s="266"/>
      <c r="FMQ116" s="261"/>
      <c r="FMR116" s="265"/>
      <c r="FMS116" s="266"/>
      <c r="FMT116" s="200"/>
      <c r="FMU116" s="266"/>
      <c r="FMV116" s="261"/>
      <c r="FMW116" s="265"/>
      <c r="FMX116" s="266"/>
      <c r="FMY116" s="200"/>
      <c r="FMZ116" s="266"/>
      <c r="FNA116" s="261"/>
      <c r="FNB116" s="265"/>
      <c r="FNC116" s="266"/>
      <c r="FND116" s="200"/>
      <c r="FNE116" s="266"/>
      <c r="FNF116" s="261"/>
      <c r="FNG116" s="265"/>
      <c r="FNH116" s="266"/>
      <c r="FNI116" s="200"/>
      <c r="FNJ116" s="266"/>
      <c r="FNK116" s="261"/>
      <c r="FNL116" s="265"/>
      <c r="FNM116" s="266"/>
      <c r="FNN116" s="200"/>
      <c r="FNO116" s="266"/>
      <c r="FNP116" s="261"/>
      <c r="FNQ116" s="265"/>
      <c r="FNR116" s="266"/>
      <c r="FNS116" s="200"/>
      <c r="FNT116" s="266"/>
      <c r="FNU116" s="261"/>
      <c r="FNV116" s="265"/>
      <c r="FNW116" s="266"/>
      <c r="FNX116" s="200"/>
      <c r="FNY116" s="266"/>
      <c r="FNZ116" s="261"/>
      <c r="FOA116" s="265"/>
      <c r="FOB116" s="266"/>
      <c r="FOC116" s="200"/>
      <c r="FOD116" s="266"/>
      <c r="FOE116" s="261"/>
      <c r="FOF116" s="265"/>
      <c r="FOG116" s="266"/>
      <c r="FOH116" s="200"/>
      <c r="FOI116" s="266"/>
      <c r="FOJ116" s="261"/>
      <c r="FOK116" s="265"/>
      <c r="FOL116" s="266"/>
      <c r="FOM116" s="200"/>
      <c r="FON116" s="266"/>
      <c r="FOO116" s="261"/>
      <c r="FOP116" s="265"/>
      <c r="FOQ116" s="266"/>
      <c r="FOR116" s="200"/>
      <c r="FOS116" s="266"/>
      <c r="FOT116" s="261"/>
      <c r="FOU116" s="265"/>
      <c r="FOV116" s="266"/>
      <c r="FOW116" s="200"/>
      <c r="FOX116" s="266"/>
      <c r="FOY116" s="261"/>
      <c r="FOZ116" s="265"/>
      <c r="FPA116" s="266"/>
      <c r="FPB116" s="200"/>
      <c r="FPC116" s="266"/>
      <c r="FPD116" s="261"/>
      <c r="FPE116" s="265"/>
      <c r="FPF116" s="266"/>
      <c r="FPG116" s="200"/>
      <c r="FPH116" s="266"/>
      <c r="FPI116" s="261"/>
      <c r="FPJ116" s="265"/>
      <c r="FPK116" s="266"/>
      <c r="FPL116" s="200"/>
      <c r="FPM116" s="266"/>
      <c r="FPN116" s="261"/>
      <c r="FPO116" s="265"/>
      <c r="FPP116" s="266"/>
      <c r="FPQ116" s="200"/>
      <c r="FPR116" s="266"/>
      <c r="FPS116" s="261"/>
      <c r="FPT116" s="265"/>
      <c r="FPU116" s="266"/>
      <c r="FPV116" s="200"/>
      <c r="FPW116" s="266"/>
      <c r="FPX116" s="261"/>
      <c r="FPY116" s="265"/>
      <c r="FPZ116" s="266"/>
      <c r="FQA116" s="200"/>
      <c r="FQB116" s="266"/>
      <c r="FQC116" s="261"/>
      <c r="FQD116" s="265"/>
      <c r="FQE116" s="266"/>
      <c r="FQF116" s="200"/>
      <c r="FQG116" s="266"/>
      <c r="FQH116" s="261"/>
      <c r="FQI116" s="265"/>
      <c r="FQJ116" s="266"/>
      <c r="FQK116" s="200"/>
      <c r="FQL116" s="266"/>
      <c r="FQM116" s="261"/>
      <c r="FQN116" s="265"/>
      <c r="FQO116" s="266"/>
      <c r="FQP116" s="200"/>
      <c r="FQQ116" s="266"/>
      <c r="FQR116" s="261"/>
      <c r="FQS116" s="265"/>
      <c r="FQT116" s="266"/>
      <c r="FQU116" s="200"/>
      <c r="FQV116" s="266"/>
      <c r="FQW116" s="261"/>
      <c r="FQX116" s="265"/>
      <c r="FQY116" s="266"/>
      <c r="FQZ116" s="200"/>
      <c r="FRA116" s="266"/>
      <c r="FRB116" s="261"/>
      <c r="FRC116" s="265"/>
      <c r="FRD116" s="266"/>
      <c r="FRE116" s="200"/>
      <c r="FRF116" s="266"/>
      <c r="FRG116" s="261"/>
      <c r="FRH116" s="265"/>
      <c r="FRI116" s="266"/>
      <c r="FRJ116" s="200"/>
      <c r="FRK116" s="266"/>
      <c r="FRL116" s="261"/>
      <c r="FRM116" s="265"/>
      <c r="FRN116" s="266"/>
      <c r="FRO116" s="200"/>
      <c r="FRP116" s="266"/>
      <c r="FRQ116" s="261"/>
      <c r="FRR116" s="265"/>
      <c r="FRS116" s="266"/>
      <c r="FRT116" s="200"/>
      <c r="FRU116" s="266"/>
      <c r="FRV116" s="261"/>
      <c r="FRW116" s="265"/>
      <c r="FRX116" s="266"/>
      <c r="FRY116" s="200"/>
      <c r="FRZ116" s="266"/>
      <c r="FSA116" s="261"/>
      <c r="FSB116" s="265"/>
      <c r="FSC116" s="266"/>
      <c r="FSD116" s="200"/>
      <c r="FSE116" s="266"/>
      <c r="FSF116" s="261"/>
      <c r="FSG116" s="265"/>
      <c r="FSH116" s="266"/>
      <c r="FSI116" s="200"/>
      <c r="FSJ116" s="266"/>
      <c r="FSK116" s="261"/>
      <c r="FSL116" s="265"/>
      <c r="FSM116" s="266"/>
      <c r="FSN116" s="200"/>
      <c r="FSO116" s="266"/>
      <c r="FSP116" s="261"/>
      <c r="FSQ116" s="265"/>
      <c r="FSR116" s="266"/>
      <c r="FSS116" s="200"/>
      <c r="FST116" s="266"/>
      <c r="FSU116" s="261"/>
      <c r="FSV116" s="265"/>
      <c r="FSW116" s="266"/>
      <c r="FSX116" s="200"/>
      <c r="FSY116" s="266"/>
      <c r="FSZ116" s="261"/>
      <c r="FTA116" s="265"/>
      <c r="FTB116" s="266"/>
      <c r="FTC116" s="200"/>
      <c r="FTD116" s="266"/>
      <c r="FTE116" s="261"/>
      <c r="FTF116" s="265"/>
      <c r="FTG116" s="266"/>
      <c r="FTH116" s="200"/>
      <c r="FTI116" s="266"/>
      <c r="FTJ116" s="261"/>
      <c r="FTK116" s="265"/>
      <c r="FTL116" s="266"/>
      <c r="FTM116" s="200"/>
      <c r="FTN116" s="266"/>
      <c r="FTO116" s="261"/>
      <c r="FTP116" s="265"/>
      <c r="FTQ116" s="266"/>
      <c r="FTR116" s="200"/>
      <c r="FTS116" s="266"/>
      <c r="FTT116" s="261"/>
      <c r="FTU116" s="265"/>
      <c r="FTV116" s="266"/>
      <c r="FTW116" s="200"/>
      <c r="FTX116" s="266"/>
      <c r="FTY116" s="261"/>
      <c r="FTZ116" s="265"/>
      <c r="FUA116" s="266"/>
      <c r="FUB116" s="200"/>
      <c r="FUC116" s="266"/>
      <c r="FUD116" s="261"/>
      <c r="FUE116" s="265"/>
      <c r="FUF116" s="266"/>
      <c r="FUG116" s="200"/>
      <c r="FUH116" s="266"/>
      <c r="FUI116" s="261"/>
      <c r="FUJ116" s="265"/>
      <c r="FUK116" s="266"/>
      <c r="FUL116" s="200"/>
      <c r="FUM116" s="266"/>
      <c r="FUN116" s="261"/>
      <c r="FUO116" s="265"/>
      <c r="FUP116" s="266"/>
      <c r="FUQ116" s="200"/>
      <c r="FUR116" s="266"/>
      <c r="FUS116" s="261"/>
      <c r="FUT116" s="265"/>
      <c r="FUU116" s="266"/>
      <c r="FUV116" s="200"/>
      <c r="FUW116" s="266"/>
      <c r="FUX116" s="261"/>
      <c r="FUY116" s="265"/>
      <c r="FUZ116" s="266"/>
      <c r="FVA116" s="200"/>
      <c r="FVB116" s="266"/>
      <c r="FVC116" s="261"/>
      <c r="FVD116" s="265"/>
      <c r="FVE116" s="266"/>
      <c r="FVF116" s="200"/>
      <c r="FVG116" s="266"/>
      <c r="FVH116" s="261"/>
      <c r="FVI116" s="265"/>
      <c r="FVJ116" s="266"/>
      <c r="FVK116" s="200"/>
      <c r="FVL116" s="266"/>
      <c r="FVM116" s="261"/>
      <c r="FVN116" s="265"/>
      <c r="FVO116" s="266"/>
      <c r="FVP116" s="200"/>
      <c r="FVQ116" s="266"/>
      <c r="FVR116" s="261"/>
      <c r="FVS116" s="265"/>
      <c r="FVT116" s="266"/>
      <c r="FVU116" s="200"/>
      <c r="FVV116" s="266"/>
      <c r="FVW116" s="261"/>
      <c r="FVX116" s="265"/>
      <c r="FVY116" s="266"/>
      <c r="FVZ116" s="200"/>
      <c r="FWA116" s="266"/>
      <c r="FWB116" s="261"/>
      <c r="FWC116" s="265"/>
      <c r="FWD116" s="266"/>
      <c r="FWE116" s="200"/>
      <c r="FWF116" s="266"/>
      <c r="FWG116" s="261"/>
      <c r="FWH116" s="265"/>
      <c r="FWI116" s="266"/>
      <c r="FWJ116" s="200"/>
      <c r="FWK116" s="266"/>
      <c r="FWL116" s="261"/>
      <c r="FWM116" s="265"/>
      <c r="FWN116" s="266"/>
      <c r="FWO116" s="200"/>
      <c r="FWP116" s="266"/>
      <c r="FWQ116" s="261"/>
      <c r="FWR116" s="265"/>
      <c r="FWS116" s="266"/>
      <c r="FWT116" s="200"/>
      <c r="FWU116" s="266"/>
      <c r="FWV116" s="261"/>
      <c r="FWW116" s="265"/>
      <c r="FWX116" s="266"/>
      <c r="FWY116" s="200"/>
      <c r="FWZ116" s="266"/>
      <c r="FXA116" s="261"/>
      <c r="FXB116" s="265"/>
      <c r="FXC116" s="266"/>
      <c r="FXD116" s="200"/>
      <c r="FXE116" s="266"/>
      <c r="FXF116" s="261"/>
      <c r="FXG116" s="265"/>
      <c r="FXH116" s="266"/>
      <c r="FXI116" s="200"/>
      <c r="FXJ116" s="266"/>
      <c r="FXK116" s="261"/>
      <c r="FXL116" s="265"/>
      <c r="FXM116" s="266"/>
      <c r="FXN116" s="200"/>
      <c r="FXO116" s="266"/>
      <c r="FXP116" s="261"/>
      <c r="FXQ116" s="265"/>
      <c r="FXR116" s="266"/>
      <c r="FXS116" s="200"/>
      <c r="FXT116" s="266"/>
      <c r="FXU116" s="261"/>
      <c r="FXV116" s="265"/>
      <c r="FXW116" s="266"/>
      <c r="FXX116" s="200"/>
      <c r="FXY116" s="266"/>
      <c r="FXZ116" s="261"/>
      <c r="FYA116" s="265"/>
      <c r="FYB116" s="266"/>
      <c r="FYC116" s="200"/>
      <c r="FYD116" s="266"/>
      <c r="FYE116" s="261"/>
      <c r="FYF116" s="265"/>
      <c r="FYG116" s="266"/>
      <c r="FYH116" s="200"/>
      <c r="FYI116" s="266"/>
      <c r="FYJ116" s="261"/>
      <c r="FYK116" s="265"/>
      <c r="FYL116" s="266"/>
      <c r="FYM116" s="200"/>
      <c r="FYN116" s="266"/>
      <c r="FYO116" s="261"/>
      <c r="FYP116" s="265"/>
      <c r="FYQ116" s="266"/>
      <c r="FYR116" s="200"/>
      <c r="FYS116" s="266"/>
      <c r="FYT116" s="261"/>
      <c r="FYU116" s="265"/>
      <c r="FYV116" s="266"/>
      <c r="FYW116" s="200"/>
      <c r="FYX116" s="266"/>
      <c r="FYY116" s="261"/>
      <c r="FYZ116" s="265"/>
      <c r="FZA116" s="266"/>
      <c r="FZB116" s="200"/>
      <c r="FZC116" s="266"/>
      <c r="FZD116" s="261"/>
      <c r="FZE116" s="265"/>
      <c r="FZF116" s="266"/>
      <c r="FZG116" s="200"/>
      <c r="FZH116" s="266"/>
      <c r="FZI116" s="261"/>
      <c r="FZJ116" s="265"/>
      <c r="FZK116" s="266"/>
      <c r="FZL116" s="200"/>
      <c r="FZM116" s="266"/>
      <c r="FZN116" s="261"/>
      <c r="FZO116" s="265"/>
      <c r="FZP116" s="266"/>
      <c r="FZQ116" s="200"/>
      <c r="FZR116" s="266"/>
      <c r="FZS116" s="261"/>
      <c r="FZT116" s="265"/>
      <c r="FZU116" s="266"/>
      <c r="FZV116" s="200"/>
      <c r="FZW116" s="266"/>
      <c r="FZX116" s="261"/>
      <c r="FZY116" s="265"/>
      <c r="FZZ116" s="266"/>
      <c r="GAA116" s="200"/>
      <c r="GAB116" s="266"/>
      <c r="GAC116" s="261"/>
      <c r="GAD116" s="265"/>
      <c r="GAE116" s="266"/>
      <c r="GAF116" s="200"/>
      <c r="GAG116" s="266"/>
      <c r="GAH116" s="261"/>
      <c r="GAI116" s="265"/>
      <c r="GAJ116" s="266"/>
      <c r="GAK116" s="200"/>
      <c r="GAL116" s="266"/>
      <c r="GAM116" s="261"/>
      <c r="GAN116" s="265"/>
      <c r="GAO116" s="266"/>
      <c r="GAP116" s="200"/>
      <c r="GAQ116" s="266"/>
      <c r="GAR116" s="261"/>
      <c r="GAS116" s="265"/>
      <c r="GAT116" s="266"/>
      <c r="GAU116" s="200"/>
      <c r="GAV116" s="266"/>
      <c r="GAW116" s="261"/>
      <c r="GAX116" s="265"/>
      <c r="GAY116" s="266"/>
      <c r="GAZ116" s="200"/>
      <c r="GBA116" s="266"/>
      <c r="GBB116" s="261"/>
      <c r="GBC116" s="265"/>
      <c r="GBD116" s="266"/>
      <c r="GBE116" s="200"/>
      <c r="GBF116" s="266"/>
      <c r="GBG116" s="261"/>
      <c r="GBH116" s="265"/>
      <c r="GBI116" s="266"/>
      <c r="GBJ116" s="200"/>
      <c r="GBK116" s="266"/>
      <c r="GBL116" s="261"/>
      <c r="GBM116" s="265"/>
      <c r="GBN116" s="266"/>
      <c r="GBO116" s="200"/>
      <c r="GBP116" s="266"/>
      <c r="GBQ116" s="261"/>
      <c r="GBR116" s="265"/>
      <c r="GBS116" s="266"/>
      <c r="GBT116" s="200"/>
      <c r="GBU116" s="266"/>
      <c r="GBV116" s="261"/>
      <c r="GBW116" s="265"/>
      <c r="GBX116" s="266"/>
      <c r="GBY116" s="200"/>
      <c r="GBZ116" s="266"/>
      <c r="GCA116" s="261"/>
      <c r="GCB116" s="265"/>
      <c r="GCC116" s="266"/>
      <c r="GCD116" s="200"/>
      <c r="GCE116" s="266"/>
      <c r="GCF116" s="261"/>
      <c r="GCG116" s="265"/>
      <c r="GCH116" s="266"/>
      <c r="GCI116" s="200"/>
      <c r="GCJ116" s="266"/>
      <c r="GCK116" s="261"/>
      <c r="GCL116" s="265"/>
      <c r="GCM116" s="266"/>
      <c r="GCN116" s="200"/>
      <c r="GCO116" s="266"/>
      <c r="GCP116" s="261"/>
      <c r="GCQ116" s="265"/>
      <c r="GCR116" s="266"/>
      <c r="GCS116" s="200"/>
      <c r="GCT116" s="266"/>
      <c r="GCU116" s="261"/>
      <c r="GCV116" s="265"/>
      <c r="GCW116" s="266"/>
      <c r="GCX116" s="200"/>
      <c r="GCY116" s="266"/>
      <c r="GCZ116" s="261"/>
      <c r="GDA116" s="265"/>
      <c r="GDB116" s="266"/>
      <c r="GDC116" s="200"/>
      <c r="GDD116" s="266"/>
      <c r="GDE116" s="261"/>
      <c r="GDF116" s="265"/>
      <c r="GDG116" s="266"/>
      <c r="GDH116" s="200"/>
      <c r="GDI116" s="266"/>
      <c r="GDJ116" s="261"/>
      <c r="GDK116" s="265"/>
      <c r="GDL116" s="266"/>
      <c r="GDM116" s="200"/>
      <c r="GDN116" s="266"/>
      <c r="GDO116" s="261"/>
      <c r="GDP116" s="265"/>
      <c r="GDQ116" s="266"/>
      <c r="GDR116" s="200"/>
      <c r="GDS116" s="266"/>
      <c r="GDT116" s="261"/>
      <c r="GDU116" s="265"/>
      <c r="GDV116" s="266"/>
      <c r="GDW116" s="200"/>
      <c r="GDX116" s="266"/>
      <c r="GDY116" s="261"/>
      <c r="GDZ116" s="265"/>
      <c r="GEA116" s="266"/>
      <c r="GEB116" s="200"/>
      <c r="GEC116" s="266"/>
      <c r="GED116" s="261"/>
      <c r="GEE116" s="265"/>
      <c r="GEF116" s="266"/>
      <c r="GEG116" s="200"/>
      <c r="GEH116" s="266"/>
      <c r="GEI116" s="261"/>
      <c r="GEJ116" s="265"/>
      <c r="GEK116" s="266"/>
      <c r="GEL116" s="200"/>
      <c r="GEM116" s="266"/>
      <c r="GEN116" s="261"/>
      <c r="GEO116" s="265"/>
      <c r="GEP116" s="266"/>
      <c r="GEQ116" s="200"/>
      <c r="GER116" s="266"/>
      <c r="GES116" s="261"/>
      <c r="GET116" s="265"/>
      <c r="GEU116" s="266"/>
      <c r="GEV116" s="200"/>
      <c r="GEW116" s="266"/>
      <c r="GEX116" s="261"/>
      <c r="GEY116" s="265"/>
      <c r="GEZ116" s="266"/>
      <c r="GFA116" s="200"/>
      <c r="GFB116" s="266"/>
      <c r="GFC116" s="261"/>
      <c r="GFD116" s="265"/>
      <c r="GFE116" s="266"/>
      <c r="GFF116" s="200"/>
      <c r="GFG116" s="266"/>
      <c r="GFH116" s="261"/>
      <c r="GFI116" s="265"/>
      <c r="GFJ116" s="266"/>
      <c r="GFK116" s="200"/>
      <c r="GFL116" s="266"/>
      <c r="GFM116" s="261"/>
      <c r="GFN116" s="265"/>
      <c r="GFO116" s="266"/>
      <c r="GFP116" s="200"/>
      <c r="GFQ116" s="266"/>
      <c r="GFR116" s="261"/>
      <c r="GFS116" s="265"/>
      <c r="GFT116" s="266"/>
      <c r="GFU116" s="200"/>
      <c r="GFV116" s="266"/>
      <c r="GFW116" s="261"/>
      <c r="GFX116" s="265"/>
      <c r="GFY116" s="266"/>
      <c r="GFZ116" s="200"/>
      <c r="GGA116" s="266"/>
      <c r="GGB116" s="261"/>
      <c r="GGC116" s="265"/>
      <c r="GGD116" s="266"/>
      <c r="GGE116" s="200"/>
      <c r="GGF116" s="266"/>
      <c r="GGG116" s="261"/>
      <c r="GGH116" s="265"/>
      <c r="GGI116" s="266"/>
      <c r="GGJ116" s="200"/>
      <c r="GGK116" s="266"/>
      <c r="GGL116" s="261"/>
      <c r="GGM116" s="265"/>
      <c r="GGN116" s="266"/>
      <c r="GGO116" s="200"/>
      <c r="GGP116" s="266"/>
      <c r="GGQ116" s="261"/>
      <c r="GGR116" s="265"/>
      <c r="GGS116" s="266"/>
      <c r="GGT116" s="200"/>
      <c r="GGU116" s="266"/>
      <c r="GGV116" s="261"/>
      <c r="GGW116" s="265"/>
      <c r="GGX116" s="266"/>
      <c r="GGY116" s="200"/>
      <c r="GGZ116" s="266"/>
      <c r="GHA116" s="261"/>
      <c r="GHB116" s="265"/>
      <c r="GHC116" s="266"/>
      <c r="GHD116" s="200"/>
      <c r="GHE116" s="266"/>
      <c r="GHF116" s="261"/>
      <c r="GHG116" s="265"/>
      <c r="GHH116" s="266"/>
      <c r="GHI116" s="200"/>
      <c r="GHJ116" s="266"/>
      <c r="GHK116" s="261"/>
      <c r="GHL116" s="265"/>
      <c r="GHM116" s="266"/>
      <c r="GHN116" s="200"/>
      <c r="GHO116" s="266"/>
      <c r="GHP116" s="261"/>
      <c r="GHQ116" s="265"/>
      <c r="GHR116" s="266"/>
      <c r="GHS116" s="200"/>
      <c r="GHT116" s="266"/>
      <c r="GHU116" s="261"/>
      <c r="GHV116" s="265"/>
      <c r="GHW116" s="266"/>
      <c r="GHX116" s="200"/>
      <c r="GHY116" s="266"/>
      <c r="GHZ116" s="261"/>
      <c r="GIA116" s="265"/>
      <c r="GIB116" s="266"/>
      <c r="GIC116" s="200"/>
      <c r="GID116" s="266"/>
      <c r="GIE116" s="261"/>
      <c r="GIF116" s="265"/>
      <c r="GIG116" s="266"/>
      <c r="GIH116" s="200"/>
      <c r="GII116" s="266"/>
      <c r="GIJ116" s="261"/>
      <c r="GIK116" s="265"/>
      <c r="GIL116" s="266"/>
      <c r="GIM116" s="200"/>
      <c r="GIN116" s="266"/>
      <c r="GIO116" s="261"/>
      <c r="GIP116" s="265"/>
      <c r="GIQ116" s="266"/>
      <c r="GIR116" s="200"/>
      <c r="GIS116" s="266"/>
      <c r="GIT116" s="261"/>
      <c r="GIU116" s="265"/>
      <c r="GIV116" s="266"/>
      <c r="GIW116" s="200"/>
      <c r="GIX116" s="266"/>
      <c r="GIY116" s="261"/>
      <c r="GIZ116" s="265"/>
      <c r="GJA116" s="266"/>
      <c r="GJB116" s="200"/>
      <c r="GJC116" s="266"/>
      <c r="GJD116" s="261"/>
      <c r="GJE116" s="265"/>
      <c r="GJF116" s="266"/>
      <c r="GJG116" s="200"/>
      <c r="GJH116" s="266"/>
      <c r="GJI116" s="261"/>
      <c r="GJJ116" s="265"/>
      <c r="GJK116" s="266"/>
      <c r="GJL116" s="200"/>
      <c r="GJM116" s="266"/>
      <c r="GJN116" s="261"/>
      <c r="GJO116" s="265"/>
      <c r="GJP116" s="266"/>
      <c r="GJQ116" s="200"/>
      <c r="GJR116" s="266"/>
      <c r="GJS116" s="261"/>
      <c r="GJT116" s="265"/>
      <c r="GJU116" s="266"/>
      <c r="GJV116" s="200"/>
      <c r="GJW116" s="266"/>
      <c r="GJX116" s="261"/>
      <c r="GJY116" s="265"/>
      <c r="GJZ116" s="266"/>
      <c r="GKA116" s="200"/>
      <c r="GKB116" s="266"/>
      <c r="GKC116" s="261"/>
      <c r="GKD116" s="265"/>
      <c r="GKE116" s="266"/>
      <c r="GKF116" s="200"/>
      <c r="GKG116" s="266"/>
      <c r="GKH116" s="261"/>
      <c r="GKI116" s="265"/>
      <c r="GKJ116" s="266"/>
      <c r="GKK116" s="200"/>
      <c r="GKL116" s="266"/>
      <c r="GKM116" s="261"/>
      <c r="GKN116" s="265"/>
      <c r="GKO116" s="266"/>
      <c r="GKP116" s="200"/>
      <c r="GKQ116" s="266"/>
      <c r="GKR116" s="261"/>
      <c r="GKS116" s="265"/>
      <c r="GKT116" s="266"/>
      <c r="GKU116" s="200"/>
      <c r="GKV116" s="266"/>
      <c r="GKW116" s="261"/>
      <c r="GKX116" s="265"/>
      <c r="GKY116" s="266"/>
      <c r="GKZ116" s="200"/>
      <c r="GLA116" s="266"/>
      <c r="GLB116" s="261"/>
      <c r="GLC116" s="265"/>
      <c r="GLD116" s="266"/>
      <c r="GLE116" s="200"/>
      <c r="GLF116" s="266"/>
      <c r="GLG116" s="261"/>
      <c r="GLH116" s="265"/>
      <c r="GLI116" s="266"/>
      <c r="GLJ116" s="200"/>
      <c r="GLK116" s="266"/>
      <c r="GLL116" s="261"/>
      <c r="GLM116" s="265"/>
      <c r="GLN116" s="266"/>
      <c r="GLO116" s="200"/>
      <c r="GLP116" s="266"/>
      <c r="GLQ116" s="261"/>
      <c r="GLR116" s="265"/>
      <c r="GLS116" s="266"/>
      <c r="GLT116" s="200"/>
      <c r="GLU116" s="266"/>
      <c r="GLV116" s="261"/>
      <c r="GLW116" s="265"/>
      <c r="GLX116" s="266"/>
      <c r="GLY116" s="200"/>
      <c r="GLZ116" s="266"/>
      <c r="GMA116" s="261"/>
      <c r="GMB116" s="265"/>
      <c r="GMC116" s="266"/>
      <c r="GMD116" s="200"/>
      <c r="GME116" s="266"/>
      <c r="GMF116" s="261"/>
      <c r="GMG116" s="265"/>
      <c r="GMH116" s="266"/>
      <c r="GMI116" s="200"/>
      <c r="GMJ116" s="266"/>
      <c r="GMK116" s="261"/>
      <c r="GML116" s="265"/>
      <c r="GMM116" s="266"/>
      <c r="GMN116" s="200"/>
      <c r="GMO116" s="266"/>
      <c r="GMP116" s="261"/>
      <c r="GMQ116" s="265"/>
      <c r="GMR116" s="266"/>
      <c r="GMS116" s="200"/>
      <c r="GMT116" s="266"/>
      <c r="GMU116" s="261"/>
      <c r="GMV116" s="265"/>
      <c r="GMW116" s="266"/>
      <c r="GMX116" s="200"/>
      <c r="GMY116" s="266"/>
      <c r="GMZ116" s="261"/>
      <c r="GNA116" s="265"/>
      <c r="GNB116" s="266"/>
      <c r="GNC116" s="200"/>
      <c r="GND116" s="266"/>
      <c r="GNE116" s="261"/>
      <c r="GNF116" s="265"/>
      <c r="GNG116" s="266"/>
      <c r="GNH116" s="200"/>
      <c r="GNI116" s="266"/>
      <c r="GNJ116" s="261"/>
      <c r="GNK116" s="265"/>
      <c r="GNL116" s="266"/>
      <c r="GNM116" s="200"/>
      <c r="GNN116" s="266"/>
      <c r="GNO116" s="261"/>
      <c r="GNP116" s="265"/>
      <c r="GNQ116" s="266"/>
      <c r="GNR116" s="200"/>
      <c r="GNS116" s="266"/>
      <c r="GNT116" s="261"/>
      <c r="GNU116" s="265"/>
      <c r="GNV116" s="266"/>
      <c r="GNW116" s="200"/>
      <c r="GNX116" s="266"/>
      <c r="GNY116" s="261"/>
      <c r="GNZ116" s="265"/>
      <c r="GOA116" s="266"/>
      <c r="GOB116" s="200"/>
      <c r="GOC116" s="266"/>
      <c r="GOD116" s="261"/>
      <c r="GOE116" s="265"/>
      <c r="GOF116" s="266"/>
      <c r="GOG116" s="200"/>
      <c r="GOH116" s="266"/>
      <c r="GOI116" s="261"/>
      <c r="GOJ116" s="265"/>
      <c r="GOK116" s="266"/>
      <c r="GOL116" s="200"/>
      <c r="GOM116" s="266"/>
      <c r="GON116" s="261"/>
      <c r="GOO116" s="265"/>
      <c r="GOP116" s="266"/>
      <c r="GOQ116" s="200"/>
      <c r="GOR116" s="266"/>
      <c r="GOS116" s="261"/>
      <c r="GOT116" s="265"/>
      <c r="GOU116" s="266"/>
      <c r="GOV116" s="200"/>
      <c r="GOW116" s="266"/>
      <c r="GOX116" s="261"/>
      <c r="GOY116" s="265"/>
      <c r="GOZ116" s="266"/>
      <c r="GPA116" s="200"/>
      <c r="GPB116" s="266"/>
      <c r="GPC116" s="261"/>
      <c r="GPD116" s="265"/>
      <c r="GPE116" s="266"/>
      <c r="GPF116" s="200"/>
      <c r="GPG116" s="266"/>
      <c r="GPH116" s="261"/>
      <c r="GPI116" s="265"/>
      <c r="GPJ116" s="266"/>
      <c r="GPK116" s="200"/>
      <c r="GPL116" s="266"/>
      <c r="GPM116" s="261"/>
      <c r="GPN116" s="265"/>
      <c r="GPO116" s="266"/>
      <c r="GPP116" s="200"/>
      <c r="GPQ116" s="266"/>
      <c r="GPR116" s="261"/>
      <c r="GPS116" s="265"/>
      <c r="GPT116" s="266"/>
      <c r="GPU116" s="200"/>
      <c r="GPV116" s="266"/>
      <c r="GPW116" s="261"/>
      <c r="GPX116" s="265"/>
      <c r="GPY116" s="266"/>
      <c r="GPZ116" s="200"/>
      <c r="GQA116" s="266"/>
      <c r="GQB116" s="261"/>
      <c r="GQC116" s="265"/>
      <c r="GQD116" s="266"/>
      <c r="GQE116" s="200"/>
      <c r="GQF116" s="266"/>
      <c r="GQG116" s="261"/>
      <c r="GQH116" s="265"/>
      <c r="GQI116" s="266"/>
      <c r="GQJ116" s="200"/>
      <c r="GQK116" s="266"/>
      <c r="GQL116" s="261"/>
      <c r="GQM116" s="265"/>
      <c r="GQN116" s="266"/>
      <c r="GQO116" s="200"/>
      <c r="GQP116" s="266"/>
      <c r="GQQ116" s="261"/>
      <c r="GQR116" s="265"/>
      <c r="GQS116" s="266"/>
      <c r="GQT116" s="200"/>
      <c r="GQU116" s="266"/>
      <c r="GQV116" s="261"/>
      <c r="GQW116" s="265"/>
      <c r="GQX116" s="266"/>
      <c r="GQY116" s="200"/>
      <c r="GQZ116" s="266"/>
      <c r="GRA116" s="261"/>
      <c r="GRB116" s="265"/>
      <c r="GRC116" s="266"/>
      <c r="GRD116" s="200"/>
      <c r="GRE116" s="266"/>
      <c r="GRF116" s="261"/>
      <c r="GRG116" s="265"/>
      <c r="GRH116" s="266"/>
      <c r="GRI116" s="200"/>
      <c r="GRJ116" s="266"/>
      <c r="GRK116" s="261"/>
      <c r="GRL116" s="265"/>
      <c r="GRM116" s="266"/>
      <c r="GRN116" s="200"/>
      <c r="GRO116" s="266"/>
      <c r="GRP116" s="261"/>
      <c r="GRQ116" s="265"/>
      <c r="GRR116" s="266"/>
      <c r="GRS116" s="200"/>
      <c r="GRT116" s="266"/>
      <c r="GRU116" s="261"/>
      <c r="GRV116" s="265"/>
      <c r="GRW116" s="266"/>
      <c r="GRX116" s="200"/>
      <c r="GRY116" s="266"/>
      <c r="GRZ116" s="261"/>
      <c r="GSA116" s="265"/>
      <c r="GSB116" s="266"/>
      <c r="GSC116" s="200"/>
      <c r="GSD116" s="266"/>
      <c r="GSE116" s="261"/>
      <c r="GSF116" s="265"/>
      <c r="GSG116" s="266"/>
      <c r="GSH116" s="200"/>
      <c r="GSI116" s="266"/>
      <c r="GSJ116" s="261"/>
      <c r="GSK116" s="265"/>
      <c r="GSL116" s="266"/>
      <c r="GSM116" s="200"/>
      <c r="GSN116" s="266"/>
      <c r="GSO116" s="261"/>
      <c r="GSP116" s="265"/>
      <c r="GSQ116" s="266"/>
      <c r="GSR116" s="200"/>
      <c r="GSS116" s="266"/>
      <c r="GST116" s="261"/>
      <c r="GSU116" s="265"/>
      <c r="GSV116" s="266"/>
      <c r="GSW116" s="200"/>
      <c r="GSX116" s="266"/>
      <c r="GSY116" s="261"/>
      <c r="GSZ116" s="265"/>
      <c r="GTA116" s="266"/>
      <c r="GTB116" s="200"/>
      <c r="GTC116" s="266"/>
      <c r="GTD116" s="261"/>
      <c r="GTE116" s="265"/>
      <c r="GTF116" s="266"/>
      <c r="GTG116" s="200"/>
      <c r="GTH116" s="266"/>
      <c r="GTI116" s="261"/>
      <c r="GTJ116" s="265"/>
      <c r="GTK116" s="266"/>
      <c r="GTL116" s="200"/>
      <c r="GTM116" s="266"/>
      <c r="GTN116" s="261"/>
      <c r="GTO116" s="265"/>
      <c r="GTP116" s="266"/>
      <c r="GTQ116" s="200"/>
      <c r="GTR116" s="266"/>
      <c r="GTS116" s="261"/>
      <c r="GTT116" s="265"/>
      <c r="GTU116" s="266"/>
      <c r="GTV116" s="200"/>
      <c r="GTW116" s="266"/>
      <c r="GTX116" s="261"/>
      <c r="GTY116" s="265"/>
      <c r="GTZ116" s="266"/>
      <c r="GUA116" s="200"/>
      <c r="GUB116" s="266"/>
      <c r="GUC116" s="261"/>
      <c r="GUD116" s="265"/>
      <c r="GUE116" s="266"/>
      <c r="GUF116" s="200"/>
      <c r="GUG116" s="266"/>
      <c r="GUH116" s="261"/>
      <c r="GUI116" s="265"/>
      <c r="GUJ116" s="266"/>
      <c r="GUK116" s="200"/>
      <c r="GUL116" s="266"/>
      <c r="GUM116" s="261"/>
      <c r="GUN116" s="265"/>
      <c r="GUO116" s="266"/>
      <c r="GUP116" s="200"/>
      <c r="GUQ116" s="266"/>
      <c r="GUR116" s="261"/>
      <c r="GUS116" s="265"/>
      <c r="GUT116" s="266"/>
      <c r="GUU116" s="200"/>
      <c r="GUV116" s="266"/>
      <c r="GUW116" s="261"/>
      <c r="GUX116" s="265"/>
      <c r="GUY116" s="266"/>
      <c r="GUZ116" s="200"/>
      <c r="GVA116" s="266"/>
      <c r="GVB116" s="261"/>
      <c r="GVC116" s="265"/>
      <c r="GVD116" s="266"/>
      <c r="GVE116" s="200"/>
      <c r="GVF116" s="266"/>
      <c r="GVG116" s="261"/>
      <c r="GVH116" s="265"/>
      <c r="GVI116" s="266"/>
      <c r="GVJ116" s="200"/>
      <c r="GVK116" s="266"/>
      <c r="GVL116" s="261"/>
      <c r="GVM116" s="265"/>
      <c r="GVN116" s="266"/>
      <c r="GVO116" s="200"/>
      <c r="GVP116" s="266"/>
      <c r="GVQ116" s="261"/>
      <c r="GVR116" s="265"/>
      <c r="GVS116" s="266"/>
      <c r="GVT116" s="200"/>
      <c r="GVU116" s="266"/>
      <c r="GVV116" s="261"/>
      <c r="GVW116" s="265"/>
      <c r="GVX116" s="266"/>
      <c r="GVY116" s="200"/>
      <c r="GVZ116" s="266"/>
      <c r="GWA116" s="261"/>
      <c r="GWB116" s="265"/>
      <c r="GWC116" s="266"/>
      <c r="GWD116" s="200"/>
      <c r="GWE116" s="266"/>
      <c r="GWF116" s="261"/>
      <c r="GWG116" s="265"/>
      <c r="GWH116" s="266"/>
      <c r="GWI116" s="200"/>
      <c r="GWJ116" s="266"/>
      <c r="GWK116" s="261"/>
      <c r="GWL116" s="265"/>
      <c r="GWM116" s="266"/>
      <c r="GWN116" s="200"/>
      <c r="GWO116" s="266"/>
      <c r="GWP116" s="261"/>
      <c r="GWQ116" s="265"/>
      <c r="GWR116" s="266"/>
      <c r="GWS116" s="200"/>
      <c r="GWT116" s="266"/>
      <c r="GWU116" s="261"/>
      <c r="GWV116" s="265"/>
      <c r="GWW116" s="266"/>
      <c r="GWX116" s="200"/>
      <c r="GWY116" s="266"/>
      <c r="GWZ116" s="261"/>
      <c r="GXA116" s="265"/>
      <c r="GXB116" s="266"/>
      <c r="GXC116" s="200"/>
      <c r="GXD116" s="266"/>
      <c r="GXE116" s="261"/>
      <c r="GXF116" s="265"/>
      <c r="GXG116" s="266"/>
      <c r="GXH116" s="200"/>
      <c r="GXI116" s="266"/>
      <c r="GXJ116" s="261"/>
      <c r="GXK116" s="265"/>
      <c r="GXL116" s="266"/>
      <c r="GXM116" s="200"/>
      <c r="GXN116" s="266"/>
      <c r="GXO116" s="261"/>
      <c r="GXP116" s="265"/>
      <c r="GXQ116" s="266"/>
      <c r="GXR116" s="200"/>
      <c r="GXS116" s="266"/>
      <c r="GXT116" s="261"/>
      <c r="GXU116" s="265"/>
      <c r="GXV116" s="266"/>
      <c r="GXW116" s="200"/>
      <c r="GXX116" s="266"/>
      <c r="GXY116" s="261"/>
      <c r="GXZ116" s="265"/>
      <c r="GYA116" s="266"/>
      <c r="GYB116" s="200"/>
      <c r="GYC116" s="266"/>
      <c r="GYD116" s="261"/>
      <c r="GYE116" s="265"/>
      <c r="GYF116" s="266"/>
      <c r="GYG116" s="200"/>
      <c r="GYH116" s="266"/>
      <c r="GYI116" s="261"/>
      <c r="GYJ116" s="265"/>
      <c r="GYK116" s="266"/>
      <c r="GYL116" s="200"/>
      <c r="GYM116" s="266"/>
      <c r="GYN116" s="261"/>
      <c r="GYO116" s="265"/>
      <c r="GYP116" s="266"/>
      <c r="GYQ116" s="200"/>
      <c r="GYR116" s="266"/>
      <c r="GYS116" s="261"/>
      <c r="GYT116" s="265"/>
      <c r="GYU116" s="266"/>
      <c r="GYV116" s="200"/>
      <c r="GYW116" s="266"/>
      <c r="GYX116" s="261"/>
      <c r="GYY116" s="265"/>
      <c r="GYZ116" s="266"/>
      <c r="GZA116" s="200"/>
      <c r="GZB116" s="266"/>
      <c r="GZC116" s="261"/>
      <c r="GZD116" s="265"/>
      <c r="GZE116" s="266"/>
      <c r="GZF116" s="200"/>
      <c r="GZG116" s="266"/>
      <c r="GZH116" s="261"/>
      <c r="GZI116" s="265"/>
      <c r="GZJ116" s="266"/>
      <c r="GZK116" s="200"/>
      <c r="GZL116" s="266"/>
      <c r="GZM116" s="261"/>
      <c r="GZN116" s="265"/>
      <c r="GZO116" s="266"/>
      <c r="GZP116" s="200"/>
      <c r="GZQ116" s="266"/>
      <c r="GZR116" s="261"/>
      <c r="GZS116" s="265"/>
      <c r="GZT116" s="266"/>
      <c r="GZU116" s="200"/>
      <c r="GZV116" s="266"/>
      <c r="GZW116" s="261"/>
      <c r="GZX116" s="265"/>
      <c r="GZY116" s="266"/>
      <c r="GZZ116" s="200"/>
      <c r="HAA116" s="266"/>
      <c r="HAB116" s="261"/>
      <c r="HAC116" s="265"/>
      <c r="HAD116" s="266"/>
      <c r="HAE116" s="200"/>
      <c r="HAF116" s="266"/>
      <c r="HAG116" s="261"/>
      <c r="HAH116" s="265"/>
      <c r="HAI116" s="266"/>
      <c r="HAJ116" s="200"/>
      <c r="HAK116" s="266"/>
      <c r="HAL116" s="261"/>
      <c r="HAM116" s="265"/>
      <c r="HAN116" s="266"/>
      <c r="HAO116" s="200"/>
      <c r="HAP116" s="266"/>
      <c r="HAQ116" s="261"/>
      <c r="HAR116" s="265"/>
      <c r="HAS116" s="266"/>
      <c r="HAT116" s="200"/>
      <c r="HAU116" s="266"/>
      <c r="HAV116" s="261"/>
      <c r="HAW116" s="265"/>
      <c r="HAX116" s="266"/>
      <c r="HAY116" s="200"/>
      <c r="HAZ116" s="266"/>
      <c r="HBA116" s="261"/>
      <c r="HBB116" s="265"/>
      <c r="HBC116" s="266"/>
      <c r="HBD116" s="200"/>
      <c r="HBE116" s="266"/>
      <c r="HBF116" s="261"/>
      <c r="HBG116" s="265"/>
      <c r="HBH116" s="266"/>
      <c r="HBI116" s="200"/>
      <c r="HBJ116" s="266"/>
      <c r="HBK116" s="261"/>
      <c r="HBL116" s="265"/>
      <c r="HBM116" s="266"/>
      <c r="HBN116" s="200"/>
      <c r="HBO116" s="266"/>
      <c r="HBP116" s="261"/>
      <c r="HBQ116" s="265"/>
      <c r="HBR116" s="266"/>
      <c r="HBS116" s="200"/>
      <c r="HBT116" s="266"/>
      <c r="HBU116" s="261"/>
      <c r="HBV116" s="265"/>
      <c r="HBW116" s="266"/>
      <c r="HBX116" s="200"/>
      <c r="HBY116" s="266"/>
      <c r="HBZ116" s="261"/>
      <c r="HCA116" s="265"/>
      <c r="HCB116" s="266"/>
      <c r="HCC116" s="200"/>
      <c r="HCD116" s="266"/>
      <c r="HCE116" s="261"/>
      <c r="HCF116" s="265"/>
      <c r="HCG116" s="266"/>
      <c r="HCH116" s="200"/>
      <c r="HCI116" s="266"/>
      <c r="HCJ116" s="261"/>
      <c r="HCK116" s="265"/>
      <c r="HCL116" s="266"/>
      <c r="HCM116" s="200"/>
      <c r="HCN116" s="266"/>
      <c r="HCO116" s="261"/>
      <c r="HCP116" s="265"/>
      <c r="HCQ116" s="266"/>
      <c r="HCR116" s="200"/>
      <c r="HCS116" s="266"/>
      <c r="HCT116" s="261"/>
      <c r="HCU116" s="265"/>
      <c r="HCV116" s="266"/>
      <c r="HCW116" s="200"/>
      <c r="HCX116" s="266"/>
      <c r="HCY116" s="261"/>
      <c r="HCZ116" s="265"/>
      <c r="HDA116" s="266"/>
      <c r="HDB116" s="200"/>
      <c r="HDC116" s="266"/>
      <c r="HDD116" s="261"/>
      <c r="HDE116" s="265"/>
      <c r="HDF116" s="266"/>
      <c r="HDG116" s="200"/>
      <c r="HDH116" s="266"/>
      <c r="HDI116" s="261"/>
      <c r="HDJ116" s="265"/>
      <c r="HDK116" s="266"/>
      <c r="HDL116" s="200"/>
      <c r="HDM116" s="266"/>
      <c r="HDN116" s="261"/>
      <c r="HDO116" s="265"/>
      <c r="HDP116" s="266"/>
      <c r="HDQ116" s="200"/>
      <c r="HDR116" s="266"/>
      <c r="HDS116" s="261"/>
      <c r="HDT116" s="265"/>
      <c r="HDU116" s="266"/>
      <c r="HDV116" s="200"/>
      <c r="HDW116" s="266"/>
      <c r="HDX116" s="261"/>
      <c r="HDY116" s="265"/>
      <c r="HDZ116" s="266"/>
      <c r="HEA116" s="200"/>
      <c r="HEB116" s="266"/>
      <c r="HEC116" s="261"/>
      <c r="HED116" s="265"/>
      <c r="HEE116" s="266"/>
      <c r="HEF116" s="200"/>
      <c r="HEG116" s="266"/>
      <c r="HEH116" s="261"/>
      <c r="HEI116" s="265"/>
      <c r="HEJ116" s="266"/>
      <c r="HEK116" s="200"/>
      <c r="HEL116" s="266"/>
      <c r="HEM116" s="261"/>
      <c r="HEN116" s="265"/>
      <c r="HEO116" s="266"/>
      <c r="HEP116" s="200"/>
      <c r="HEQ116" s="266"/>
      <c r="HER116" s="261"/>
      <c r="HES116" s="265"/>
      <c r="HET116" s="266"/>
      <c r="HEU116" s="200"/>
      <c r="HEV116" s="266"/>
      <c r="HEW116" s="261"/>
      <c r="HEX116" s="265"/>
      <c r="HEY116" s="266"/>
      <c r="HEZ116" s="200"/>
      <c r="HFA116" s="266"/>
      <c r="HFB116" s="261"/>
      <c r="HFC116" s="265"/>
      <c r="HFD116" s="266"/>
      <c r="HFE116" s="200"/>
      <c r="HFF116" s="266"/>
      <c r="HFG116" s="261"/>
      <c r="HFH116" s="265"/>
      <c r="HFI116" s="266"/>
      <c r="HFJ116" s="200"/>
      <c r="HFK116" s="266"/>
      <c r="HFL116" s="261"/>
      <c r="HFM116" s="265"/>
      <c r="HFN116" s="266"/>
      <c r="HFO116" s="200"/>
      <c r="HFP116" s="266"/>
      <c r="HFQ116" s="261"/>
      <c r="HFR116" s="265"/>
      <c r="HFS116" s="266"/>
      <c r="HFT116" s="200"/>
      <c r="HFU116" s="266"/>
      <c r="HFV116" s="261"/>
      <c r="HFW116" s="265"/>
      <c r="HFX116" s="266"/>
      <c r="HFY116" s="200"/>
      <c r="HFZ116" s="266"/>
      <c r="HGA116" s="261"/>
      <c r="HGB116" s="265"/>
      <c r="HGC116" s="266"/>
      <c r="HGD116" s="200"/>
      <c r="HGE116" s="266"/>
      <c r="HGF116" s="261"/>
      <c r="HGG116" s="265"/>
      <c r="HGH116" s="266"/>
      <c r="HGI116" s="200"/>
      <c r="HGJ116" s="266"/>
      <c r="HGK116" s="261"/>
      <c r="HGL116" s="265"/>
      <c r="HGM116" s="266"/>
      <c r="HGN116" s="200"/>
      <c r="HGO116" s="266"/>
      <c r="HGP116" s="261"/>
      <c r="HGQ116" s="265"/>
      <c r="HGR116" s="266"/>
      <c r="HGS116" s="200"/>
      <c r="HGT116" s="266"/>
      <c r="HGU116" s="261"/>
      <c r="HGV116" s="265"/>
      <c r="HGW116" s="266"/>
      <c r="HGX116" s="200"/>
      <c r="HGY116" s="266"/>
      <c r="HGZ116" s="261"/>
      <c r="HHA116" s="265"/>
      <c r="HHB116" s="266"/>
      <c r="HHC116" s="200"/>
      <c r="HHD116" s="266"/>
      <c r="HHE116" s="261"/>
      <c r="HHF116" s="265"/>
      <c r="HHG116" s="266"/>
      <c r="HHH116" s="200"/>
      <c r="HHI116" s="266"/>
      <c r="HHJ116" s="261"/>
      <c r="HHK116" s="265"/>
      <c r="HHL116" s="266"/>
      <c r="HHM116" s="200"/>
      <c r="HHN116" s="266"/>
      <c r="HHO116" s="261"/>
      <c r="HHP116" s="265"/>
      <c r="HHQ116" s="266"/>
      <c r="HHR116" s="200"/>
      <c r="HHS116" s="266"/>
      <c r="HHT116" s="261"/>
      <c r="HHU116" s="265"/>
      <c r="HHV116" s="266"/>
      <c r="HHW116" s="200"/>
      <c r="HHX116" s="266"/>
      <c r="HHY116" s="261"/>
      <c r="HHZ116" s="265"/>
      <c r="HIA116" s="266"/>
      <c r="HIB116" s="200"/>
      <c r="HIC116" s="266"/>
      <c r="HID116" s="261"/>
      <c r="HIE116" s="265"/>
      <c r="HIF116" s="266"/>
      <c r="HIG116" s="200"/>
      <c r="HIH116" s="266"/>
      <c r="HII116" s="261"/>
      <c r="HIJ116" s="265"/>
      <c r="HIK116" s="266"/>
      <c r="HIL116" s="200"/>
      <c r="HIM116" s="266"/>
      <c r="HIN116" s="261"/>
      <c r="HIO116" s="265"/>
      <c r="HIP116" s="266"/>
      <c r="HIQ116" s="200"/>
      <c r="HIR116" s="266"/>
      <c r="HIS116" s="261"/>
      <c r="HIT116" s="265"/>
      <c r="HIU116" s="266"/>
      <c r="HIV116" s="200"/>
      <c r="HIW116" s="266"/>
      <c r="HIX116" s="261"/>
      <c r="HIY116" s="265"/>
      <c r="HIZ116" s="266"/>
      <c r="HJA116" s="200"/>
      <c r="HJB116" s="266"/>
      <c r="HJC116" s="261"/>
      <c r="HJD116" s="265"/>
      <c r="HJE116" s="266"/>
      <c r="HJF116" s="200"/>
      <c r="HJG116" s="266"/>
      <c r="HJH116" s="261"/>
      <c r="HJI116" s="265"/>
      <c r="HJJ116" s="266"/>
      <c r="HJK116" s="200"/>
      <c r="HJL116" s="266"/>
      <c r="HJM116" s="261"/>
      <c r="HJN116" s="265"/>
      <c r="HJO116" s="266"/>
      <c r="HJP116" s="200"/>
      <c r="HJQ116" s="266"/>
      <c r="HJR116" s="261"/>
      <c r="HJS116" s="265"/>
      <c r="HJT116" s="266"/>
      <c r="HJU116" s="200"/>
      <c r="HJV116" s="266"/>
      <c r="HJW116" s="261"/>
      <c r="HJX116" s="265"/>
      <c r="HJY116" s="266"/>
      <c r="HJZ116" s="200"/>
      <c r="HKA116" s="266"/>
      <c r="HKB116" s="261"/>
      <c r="HKC116" s="265"/>
      <c r="HKD116" s="266"/>
      <c r="HKE116" s="200"/>
      <c r="HKF116" s="266"/>
      <c r="HKG116" s="261"/>
      <c r="HKH116" s="265"/>
      <c r="HKI116" s="266"/>
      <c r="HKJ116" s="200"/>
      <c r="HKK116" s="266"/>
      <c r="HKL116" s="261"/>
      <c r="HKM116" s="265"/>
      <c r="HKN116" s="266"/>
      <c r="HKO116" s="200"/>
      <c r="HKP116" s="266"/>
      <c r="HKQ116" s="261"/>
      <c r="HKR116" s="265"/>
      <c r="HKS116" s="266"/>
      <c r="HKT116" s="200"/>
      <c r="HKU116" s="266"/>
      <c r="HKV116" s="261"/>
      <c r="HKW116" s="265"/>
      <c r="HKX116" s="266"/>
      <c r="HKY116" s="200"/>
      <c r="HKZ116" s="266"/>
      <c r="HLA116" s="261"/>
      <c r="HLB116" s="265"/>
      <c r="HLC116" s="266"/>
      <c r="HLD116" s="200"/>
      <c r="HLE116" s="266"/>
      <c r="HLF116" s="261"/>
      <c r="HLG116" s="265"/>
      <c r="HLH116" s="266"/>
      <c r="HLI116" s="200"/>
      <c r="HLJ116" s="266"/>
      <c r="HLK116" s="261"/>
      <c r="HLL116" s="265"/>
      <c r="HLM116" s="266"/>
      <c r="HLN116" s="200"/>
      <c r="HLO116" s="266"/>
      <c r="HLP116" s="261"/>
      <c r="HLQ116" s="265"/>
      <c r="HLR116" s="266"/>
      <c r="HLS116" s="200"/>
      <c r="HLT116" s="266"/>
      <c r="HLU116" s="261"/>
      <c r="HLV116" s="265"/>
      <c r="HLW116" s="266"/>
      <c r="HLX116" s="200"/>
      <c r="HLY116" s="266"/>
      <c r="HLZ116" s="261"/>
      <c r="HMA116" s="265"/>
      <c r="HMB116" s="266"/>
      <c r="HMC116" s="200"/>
      <c r="HMD116" s="266"/>
      <c r="HME116" s="261"/>
      <c r="HMF116" s="265"/>
      <c r="HMG116" s="266"/>
      <c r="HMH116" s="200"/>
      <c r="HMI116" s="266"/>
      <c r="HMJ116" s="261"/>
      <c r="HMK116" s="265"/>
      <c r="HML116" s="266"/>
      <c r="HMM116" s="200"/>
      <c r="HMN116" s="266"/>
      <c r="HMO116" s="261"/>
      <c r="HMP116" s="265"/>
      <c r="HMQ116" s="266"/>
      <c r="HMR116" s="200"/>
      <c r="HMS116" s="266"/>
      <c r="HMT116" s="261"/>
      <c r="HMU116" s="265"/>
      <c r="HMV116" s="266"/>
      <c r="HMW116" s="200"/>
      <c r="HMX116" s="266"/>
      <c r="HMY116" s="261"/>
      <c r="HMZ116" s="265"/>
      <c r="HNA116" s="266"/>
      <c r="HNB116" s="200"/>
      <c r="HNC116" s="266"/>
      <c r="HND116" s="261"/>
      <c r="HNE116" s="265"/>
      <c r="HNF116" s="266"/>
      <c r="HNG116" s="200"/>
      <c r="HNH116" s="266"/>
      <c r="HNI116" s="261"/>
      <c r="HNJ116" s="265"/>
      <c r="HNK116" s="266"/>
      <c r="HNL116" s="200"/>
      <c r="HNM116" s="266"/>
      <c r="HNN116" s="261"/>
      <c r="HNO116" s="265"/>
      <c r="HNP116" s="266"/>
      <c r="HNQ116" s="200"/>
      <c r="HNR116" s="266"/>
      <c r="HNS116" s="261"/>
      <c r="HNT116" s="265"/>
      <c r="HNU116" s="266"/>
      <c r="HNV116" s="200"/>
      <c r="HNW116" s="266"/>
      <c r="HNX116" s="261"/>
      <c r="HNY116" s="265"/>
      <c r="HNZ116" s="266"/>
      <c r="HOA116" s="200"/>
      <c r="HOB116" s="266"/>
      <c r="HOC116" s="261"/>
      <c r="HOD116" s="265"/>
      <c r="HOE116" s="266"/>
      <c r="HOF116" s="200"/>
      <c r="HOG116" s="266"/>
      <c r="HOH116" s="261"/>
      <c r="HOI116" s="265"/>
      <c r="HOJ116" s="266"/>
      <c r="HOK116" s="200"/>
      <c r="HOL116" s="266"/>
      <c r="HOM116" s="261"/>
      <c r="HON116" s="265"/>
      <c r="HOO116" s="266"/>
      <c r="HOP116" s="200"/>
      <c r="HOQ116" s="266"/>
      <c r="HOR116" s="261"/>
      <c r="HOS116" s="265"/>
      <c r="HOT116" s="266"/>
      <c r="HOU116" s="200"/>
      <c r="HOV116" s="266"/>
      <c r="HOW116" s="261"/>
      <c r="HOX116" s="265"/>
      <c r="HOY116" s="266"/>
      <c r="HOZ116" s="200"/>
      <c r="HPA116" s="266"/>
      <c r="HPB116" s="261"/>
      <c r="HPC116" s="265"/>
      <c r="HPD116" s="266"/>
      <c r="HPE116" s="200"/>
      <c r="HPF116" s="266"/>
      <c r="HPG116" s="261"/>
      <c r="HPH116" s="265"/>
      <c r="HPI116" s="266"/>
      <c r="HPJ116" s="200"/>
      <c r="HPK116" s="266"/>
      <c r="HPL116" s="261"/>
      <c r="HPM116" s="265"/>
      <c r="HPN116" s="266"/>
      <c r="HPO116" s="200"/>
      <c r="HPP116" s="266"/>
      <c r="HPQ116" s="261"/>
      <c r="HPR116" s="265"/>
      <c r="HPS116" s="266"/>
      <c r="HPT116" s="200"/>
      <c r="HPU116" s="266"/>
      <c r="HPV116" s="261"/>
      <c r="HPW116" s="265"/>
      <c r="HPX116" s="266"/>
      <c r="HPY116" s="200"/>
      <c r="HPZ116" s="266"/>
      <c r="HQA116" s="261"/>
      <c r="HQB116" s="265"/>
      <c r="HQC116" s="266"/>
      <c r="HQD116" s="200"/>
      <c r="HQE116" s="266"/>
      <c r="HQF116" s="261"/>
      <c r="HQG116" s="265"/>
      <c r="HQH116" s="266"/>
      <c r="HQI116" s="200"/>
      <c r="HQJ116" s="266"/>
      <c r="HQK116" s="261"/>
      <c r="HQL116" s="265"/>
      <c r="HQM116" s="266"/>
      <c r="HQN116" s="200"/>
      <c r="HQO116" s="266"/>
      <c r="HQP116" s="261"/>
      <c r="HQQ116" s="265"/>
      <c r="HQR116" s="266"/>
      <c r="HQS116" s="200"/>
      <c r="HQT116" s="266"/>
      <c r="HQU116" s="261"/>
      <c r="HQV116" s="265"/>
      <c r="HQW116" s="266"/>
      <c r="HQX116" s="200"/>
      <c r="HQY116" s="266"/>
      <c r="HQZ116" s="261"/>
      <c r="HRA116" s="265"/>
      <c r="HRB116" s="266"/>
      <c r="HRC116" s="200"/>
      <c r="HRD116" s="266"/>
      <c r="HRE116" s="261"/>
      <c r="HRF116" s="265"/>
      <c r="HRG116" s="266"/>
      <c r="HRH116" s="200"/>
      <c r="HRI116" s="266"/>
      <c r="HRJ116" s="261"/>
      <c r="HRK116" s="265"/>
      <c r="HRL116" s="266"/>
      <c r="HRM116" s="200"/>
      <c r="HRN116" s="266"/>
      <c r="HRO116" s="261"/>
      <c r="HRP116" s="265"/>
      <c r="HRQ116" s="266"/>
      <c r="HRR116" s="200"/>
      <c r="HRS116" s="266"/>
      <c r="HRT116" s="261"/>
      <c r="HRU116" s="265"/>
      <c r="HRV116" s="266"/>
      <c r="HRW116" s="200"/>
      <c r="HRX116" s="266"/>
      <c r="HRY116" s="261"/>
      <c r="HRZ116" s="265"/>
      <c r="HSA116" s="266"/>
      <c r="HSB116" s="200"/>
      <c r="HSC116" s="266"/>
      <c r="HSD116" s="261"/>
      <c r="HSE116" s="265"/>
      <c r="HSF116" s="266"/>
      <c r="HSG116" s="200"/>
      <c r="HSH116" s="266"/>
      <c r="HSI116" s="261"/>
      <c r="HSJ116" s="265"/>
      <c r="HSK116" s="266"/>
      <c r="HSL116" s="200"/>
      <c r="HSM116" s="266"/>
      <c r="HSN116" s="261"/>
      <c r="HSO116" s="265"/>
      <c r="HSP116" s="266"/>
      <c r="HSQ116" s="200"/>
      <c r="HSR116" s="266"/>
      <c r="HSS116" s="261"/>
      <c r="HST116" s="265"/>
      <c r="HSU116" s="266"/>
      <c r="HSV116" s="200"/>
      <c r="HSW116" s="266"/>
      <c r="HSX116" s="261"/>
      <c r="HSY116" s="265"/>
      <c r="HSZ116" s="266"/>
      <c r="HTA116" s="200"/>
      <c r="HTB116" s="266"/>
      <c r="HTC116" s="261"/>
      <c r="HTD116" s="265"/>
      <c r="HTE116" s="266"/>
      <c r="HTF116" s="200"/>
      <c r="HTG116" s="266"/>
      <c r="HTH116" s="261"/>
      <c r="HTI116" s="265"/>
      <c r="HTJ116" s="266"/>
      <c r="HTK116" s="200"/>
      <c r="HTL116" s="266"/>
      <c r="HTM116" s="261"/>
      <c r="HTN116" s="265"/>
      <c r="HTO116" s="266"/>
      <c r="HTP116" s="200"/>
      <c r="HTQ116" s="266"/>
      <c r="HTR116" s="261"/>
      <c r="HTS116" s="265"/>
      <c r="HTT116" s="266"/>
      <c r="HTU116" s="200"/>
      <c r="HTV116" s="266"/>
      <c r="HTW116" s="261"/>
      <c r="HTX116" s="265"/>
      <c r="HTY116" s="266"/>
      <c r="HTZ116" s="200"/>
      <c r="HUA116" s="266"/>
      <c r="HUB116" s="261"/>
      <c r="HUC116" s="265"/>
      <c r="HUD116" s="266"/>
      <c r="HUE116" s="200"/>
      <c r="HUF116" s="266"/>
      <c r="HUG116" s="261"/>
      <c r="HUH116" s="265"/>
      <c r="HUI116" s="266"/>
      <c r="HUJ116" s="200"/>
      <c r="HUK116" s="266"/>
      <c r="HUL116" s="261"/>
      <c r="HUM116" s="265"/>
      <c r="HUN116" s="266"/>
      <c r="HUO116" s="200"/>
      <c r="HUP116" s="266"/>
      <c r="HUQ116" s="261"/>
      <c r="HUR116" s="265"/>
      <c r="HUS116" s="266"/>
      <c r="HUT116" s="200"/>
      <c r="HUU116" s="266"/>
      <c r="HUV116" s="261"/>
      <c r="HUW116" s="265"/>
      <c r="HUX116" s="266"/>
      <c r="HUY116" s="200"/>
      <c r="HUZ116" s="266"/>
      <c r="HVA116" s="261"/>
      <c r="HVB116" s="265"/>
      <c r="HVC116" s="266"/>
      <c r="HVD116" s="200"/>
      <c r="HVE116" s="266"/>
      <c r="HVF116" s="261"/>
      <c r="HVG116" s="265"/>
      <c r="HVH116" s="266"/>
      <c r="HVI116" s="200"/>
      <c r="HVJ116" s="266"/>
      <c r="HVK116" s="261"/>
      <c r="HVL116" s="265"/>
      <c r="HVM116" s="266"/>
      <c r="HVN116" s="200"/>
      <c r="HVO116" s="266"/>
      <c r="HVP116" s="261"/>
      <c r="HVQ116" s="265"/>
      <c r="HVR116" s="266"/>
      <c r="HVS116" s="200"/>
      <c r="HVT116" s="266"/>
      <c r="HVU116" s="261"/>
      <c r="HVV116" s="265"/>
      <c r="HVW116" s="266"/>
      <c r="HVX116" s="200"/>
      <c r="HVY116" s="266"/>
      <c r="HVZ116" s="261"/>
      <c r="HWA116" s="265"/>
      <c r="HWB116" s="266"/>
      <c r="HWC116" s="200"/>
      <c r="HWD116" s="266"/>
      <c r="HWE116" s="261"/>
      <c r="HWF116" s="265"/>
      <c r="HWG116" s="266"/>
      <c r="HWH116" s="200"/>
      <c r="HWI116" s="266"/>
      <c r="HWJ116" s="261"/>
      <c r="HWK116" s="265"/>
      <c r="HWL116" s="266"/>
      <c r="HWM116" s="200"/>
      <c r="HWN116" s="266"/>
      <c r="HWO116" s="261"/>
      <c r="HWP116" s="265"/>
      <c r="HWQ116" s="266"/>
      <c r="HWR116" s="200"/>
      <c r="HWS116" s="266"/>
      <c r="HWT116" s="261"/>
      <c r="HWU116" s="265"/>
      <c r="HWV116" s="266"/>
      <c r="HWW116" s="200"/>
      <c r="HWX116" s="266"/>
      <c r="HWY116" s="261"/>
      <c r="HWZ116" s="265"/>
      <c r="HXA116" s="266"/>
      <c r="HXB116" s="200"/>
      <c r="HXC116" s="266"/>
      <c r="HXD116" s="261"/>
      <c r="HXE116" s="265"/>
      <c r="HXF116" s="266"/>
      <c r="HXG116" s="200"/>
      <c r="HXH116" s="266"/>
      <c r="HXI116" s="261"/>
      <c r="HXJ116" s="265"/>
      <c r="HXK116" s="266"/>
      <c r="HXL116" s="200"/>
      <c r="HXM116" s="266"/>
      <c r="HXN116" s="261"/>
      <c r="HXO116" s="265"/>
      <c r="HXP116" s="266"/>
      <c r="HXQ116" s="200"/>
      <c r="HXR116" s="266"/>
      <c r="HXS116" s="261"/>
      <c r="HXT116" s="265"/>
      <c r="HXU116" s="266"/>
      <c r="HXV116" s="200"/>
      <c r="HXW116" s="266"/>
      <c r="HXX116" s="261"/>
      <c r="HXY116" s="265"/>
      <c r="HXZ116" s="266"/>
      <c r="HYA116" s="200"/>
      <c r="HYB116" s="266"/>
      <c r="HYC116" s="261"/>
      <c r="HYD116" s="265"/>
      <c r="HYE116" s="266"/>
      <c r="HYF116" s="200"/>
      <c r="HYG116" s="266"/>
      <c r="HYH116" s="261"/>
      <c r="HYI116" s="265"/>
      <c r="HYJ116" s="266"/>
      <c r="HYK116" s="200"/>
      <c r="HYL116" s="266"/>
      <c r="HYM116" s="261"/>
      <c r="HYN116" s="265"/>
      <c r="HYO116" s="266"/>
      <c r="HYP116" s="200"/>
      <c r="HYQ116" s="266"/>
      <c r="HYR116" s="261"/>
      <c r="HYS116" s="265"/>
      <c r="HYT116" s="266"/>
      <c r="HYU116" s="200"/>
      <c r="HYV116" s="266"/>
      <c r="HYW116" s="261"/>
      <c r="HYX116" s="265"/>
      <c r="HYY116" s="266"/>
      <c r="HYZ116" s="200"/>
      <c r="HZA116" s="266"/>
      <c r="HZB116" s="261"/>
      <c r="HZC116" s="265"/>
      <c r="HZD116" s="266"/>
      <c r="HZE116" s="200"/>
      <c r="HZF116" s="266"/>
      <c r="HZG116" s="261"/>
      <c r="HZH116" s="265"/>
      <c r="HZI116" s="266"/>
      <c r="HZJ116" s="200"/>
      <c r="HZK116" s="266"/>
      <c r="HZL116" s="261"/>
      <c r="HZM116" s="265"/>
      <c r="HZN116" s="266"/>
      <c r="HZO116" s="200"/>
      <c r="HZP116" s="266"/>
      <c r="HZQ116" s="261"/>
      <c r="HZR116" s="265"/>
      <c r="HZS116" s="266"/>
      <c r="HZT116" s="200"/>
      <c r="HZU116" s="266"/>
      <c r="HZV116" s="261"/>
      <c r="HZW116" s="265"/>
      <c r="HZX116" s="266"/>
      <c r="HZY116" s="200"/>
      <c r="HZZ116" s="266"/>
      <c r="IAA116" s="261"/>
      <c r="IAB116" s="265"/>
      <c r="IAC116" s="266"/>
      <c r="IAD116" s="200"/>
      <c r="IAE116" s="266"/>
      <c r="IAF116" s="261"/>
      <c r="IAG116" s="265"/>
      <c r="IAH116" s="266"/>
      <c r="IAI116" s="200"/>
      <c r="IAJ116" s="266"/>
      <c r="IAK116" s="261"/>
      <c r="IAL116" s="265"/>
      <c r="IAM116" s="266"/>
      <c r="IAN116" s="200"/>
      <c r="IAO116" s="266"/>
      <c r="IAP116" s="261"/>
      <c r="IAQ116" s="265"/>
      <c r="IAR116" s="266"/>
      <c r="IAS116" s="200"/>
      <c r="IAT116" s="266"/>
      <c r="IAU116" s="261"/>
      <c r="IAV116" s="265"/>
      <c r="IAW116" s="266"/>
      <c r="IAX116" s="200"/>
      <c r="IAY116" s="266"/>
      <c r="IAZ116" s="261"/>
      <c r="IBA116" s="265"/>
      <c r="IBB116" s="266"/>
      <c r="IBC116" s="200"/>
      <c r="IBD116" s="266"/>
      <c r="IBE116" s="261"/>
      <c r="IBF116" s="265"/>
      <c r="IBG116" s="266"/>
      <c r="IBH116" s="200"/>
      <c r="IBI116" s="266"/>
      <c r="IBJ116" s="261"/>
      <c r="IBK116" s="265"/>
      <c r="IBL116" s="266"/>
      <c r="IBM116" s="200"/>
      <c r="IBN116" s="266"/>
      <c r="IBO116" s="261"/>
      <c r="IBP116" s="265"/>
      <c r="IBQ116" s="266"/>
      <c r="IBR116" s="200"/>
      <c r="IBS116" s="266"/>
      <c r="IBT116" s="261"/>
      <c r="IBU116" s="265"/>
      <c r="IBV116" s="266"/>
      <c r="IBW116" s="200"/>
      <c r="IBX116" s="266"/>
      <c r="IBY116" s="261"/>
      <c r="IBZ116" s="265"/>
      <c r="ICA116" s="266"/>
      <c r="ICB116" s="200"/>
      <c r="ICC116" s="266"/>
      <c r="ICD116" s="261"/>
      <c r="ICE116" s="265"/>
      <c r="ICF116" s="266"/>
      <c r="ICG116" s="200"/>
      <c r="ICH116" s="266"/>
      <c r="ICI116" s="261"/>
      <c r="ICJ116" s="265"/>
      <c r="ICK116" s="266"/>
      <c r="ICL116" s="200"/>
      <c r="ICM116" s="266"/>
      <c r="ICN116" s="261"/>
      <c r="ICO116" s="265"/>
      <c r="ICP116" s="266"/>
      <c r="ICQ116" s="200"/>
      <c r="ICR116" s="266"/>
      <c r="ICS116" s="261"/>
      <c r="ICT116" s="265"/>
      <c r="ICU116" s="266"/>
      <c r="ICV116" s="200"/>
      <c r="ICW116" s="266"/>
      <c r="ICX116" s="261"/>
      <c r="ICY116" s="265"/>
      <c r="ICZ116" s="266"/>
      <c r="IDA116" s="200"/>
      <c r="IDB116" s="266"/>
      <c r="IDC116" s="261"/>
      <c r="IDD116" s="265"/>
      <c r="IDE116" s="266"/>
      <c r="IDF116" s="200"/>
      <c r="IDG116" s="266"/>
      <c r="IDH116" s="261"/>
      <c r="IDI116" s="265"/>
      <c r="IDJ116" s="266"/>
      <c r="IDK116" s="200"/>
      <c r="IDL116" s="266"/>
      <c r="IDM116" s="261"/>
      <c r="IDN116" s="265"/>
      <c r="IDO116" s="266"/>
      <c r="IDP116" s="200"/>
      <c r="IDQ116" s="266"/>
      <c r="IDR116" s="261"/>
      <c r="IDS116" s="265"/>
      <c r="IDT116" s="266"/>
      <c r="IDU116" s="200"/>
      <c r="IDV116" s="266"/>
      <c r="IDW116" s="261"/>
      <c r="IDX116" s="265"/>
      <c r="IDY116" s="266"/>
      <c r="IDZ116" s="200"/>
      <c r="IEA116" s="266"/>
      <c r="IEB116" s="261"/>
      <c r="IEC116" s="265"/>
      <c r="IED116" s="266"/>
      <c r="IEE116" s="200"/>
      <c r="IEF116" s="266"/>
      <c r="IEG116" s="261"/>
      <c r="IEH116" s="265"/>
      <c r="IEI116" s="266"/>
      <c r="IEJ116" s="200"/>
      <c r="IEK116" s="266"/>
      <c r="IEL116" s="261"/>
      <c r="IEM116" s="265"/>
      <c r="IEN116" s="266"/>
      <c r="IEO116" s="200"/>
      <c r="IEP116" s="266"/>
      <c r="IEQ116" s="261"/>
      <c r="IER116" s="265"/>
      <c r="IES116" s="266"/>
      <c r="IET116" s="200"/>
      <c r="IEU116" s="266"/>
      <c r="IEV116" s="261"/>
      <c r="IEW116" s="265"/>
      <c r="IEX116" s="266"/>
      <c r="IEY116" s="200"/>
      <c r="IEZ116" s="266"/>
      <c r="IFA116" s="261"/>
      <c r="IFB116" s="265"/>
      <c r="IFC116" s="266"/>
      <c r="IFD116" s="200"/>
      <c r="IFE116" s="266"/>
      <c r="IFF116" s="261"/>
      <c r="IFG116" s="265"/>
      <c r="IFH116" s="266"/>
      <c r="IFI116" s="200"/>
      <c r="IFJ116" s="266"/>
      <c r="IFK116" s="261"/>
      <c r="IFL116" s="265"/>
      <c r="IFM116" s="266"/>
      <c r="IFN116" s="200"/>
      <c r="IFO116" s="266"/>
      <c r="IFP116" s="261"/>
      <c r="IFQ116" s="265"/>
      <c r="IFR116" s="266"/>
      <c r="IFS116" s="200"/>
      <c r="IFT116" s="266"/>
      <c r="IFU116" s="261"/>
      <c r="IFV116" s="265"/>
      <c r="IFW116" s="266"/>
      <c r="IFX116" s="200"/>
      <c r="IFY116" s="266"/>
      <c r="IFZ116" s="261"/>
      <c r="IGA116" s="265"/>
      <c r="IGB116" s="266"/>
      <c r="IGC116" s="200"/>
      <c r="IGD116" s="266"/>
      <c r="IGE116" s="261"/>
      <c r="IGF116" s="265"/>
      <c r="IGG116" s="266"/>
      <c r="IGH116" s="200"/>
      <c r="IGI116" s="266"/>
      <c r="IGJ116" s="261"/>
      <c r="IGK116" s="265"/>
      <c r="IGL116" s="266"/>
      <c r="IGM116" s="200"/>
      <c r="IGN116" s="266"/>
      <c r="IGO116" s="261"/>
      <c r="IGP116" s="265"/>
      <c r="IGQ116" s="266"/>
      <c r="IGR116" s="200"/>
      <c r="IGS116" s="266"/>
      <c r="IGT116" s="261"/>
      <c r="IGU116" s="265"/>
      <c r="IGV116" s="266"/>
      <c r="IGW116" s="200"/>
      <c r="IGX116" s="266"/>
      <c r="IGY116" s="261"/>
      <c r="IGZ116" s="265"/>
      <c r="IHA116" s="266"/>
      <c r="IHB116" s="200"/>
      <c r="IHC116" s="266"/>
      <c r="IHD116" s="261"/>
      <c r="IHE116" s="265"/>
      <c r="IHF116" s="266"/>
      <c r="IHG116" s="200"/>
      <c r="IHH116" s="266"/>
      <c r="IHI116" s="261"/>
      <c r="IHJ116" s="265"/>
      <c r="IHK116" s="266"/>
      <c r="IHL116" s="200"/>
      <c r="IHM116" s="266"/>
      <c r="IHN116" s="261"/>
      <c r="IHO116" s="265"/>
      <c r="IHP116" s="266"/>
      <c r="IHQ116" s="200"/>
      <c r="IHR116" s="266"/>
      <c r="IHS116" s="261"/>
      <c r="IHT116" s="265"/>
      <c r="IHU116" s="266"/>
      <c r="IHV116" s="200"/>
      <c r="IHW116" s="266"/>
      <c r="IHX116" s="261"/>
      <c r="IHY116" s="265"/>
      <c r="IHZ116" s="266"/>
      <c r="IIA116" s="200"/>
      <c r="IIB116" s="266"/>
      <c r="IIC116" s="261"/>
      <c r="IID116" s="265"/>
      <c r="IIE116" s="266"/>
      <c r="IIF116" s="200"/>
      <c r="IIG116" s="266"/>
      <c r="IIH116" s="261"/>
      <c r="III116" s="265"/>
      <c r="IIJ116" s="266"/>
      <c r="IIK116" s="200"/>
      <c r="IIL116" s="266"/>
      <c r="IIM116" s="261"/>
      <c r="IIN116" s="265"/>
      <c r="IIO116" s="266"/>
      <c r="IIP116" s="200"/>
      <c r="IIQ116" s="266"/>
      <c r="IIR116" s="261"/>
      <c r="IIS116" s="265"/>
      <c r="IIT116" s="266"/>
      <c r="IIU116" s="200"/>
      <c r="IIV116" s="266"/>
      <c r="IIW116" s="261"/>
      <c r="IIX116" s="265"/>
      <c r="IIY116" s="266"/>
      <c r="IIZ116" s="200"/>
      <c r="IJA116" s="266"/>
      <c r="IJB116" s="261"/>
      <c r="IJC116" s="265"/>
      <c r="IJD116" s="266"/>
      <c r="IJE116" s="200"/>
      <c r="IJF116" s="266"/>
      <c r="IJG116" s="261"/>
      <c r="IJH116" s="265"/>
      <c r="IJI116" s="266"/>
      <c r="IJJ116" s="200"/>
      <c r="IJK116" s="266"/>
      <c r="IJL116" s="261"/>
      <c r="IJM116" s="265"/>
      <c r="IJN116" s="266"/>
      <c r="IJO116" s="200"/>
      <c r="IJP116" s="266"/>
      <c r="IJQ116" s="261"/>
      <c r="IJR116" s="265"/>
      <c r="IJS116" s="266"/>
      <c r="IJT116" s="200"/>
      <c r="IJU116" s="266"/>
      <c r="IJV116" s="261"/>
      <c r="IJW116" s="265"/>
      <c r="IJX116" s="266"/>
      <c r="IJY116" s="200"/>
      <c r="IJZ116" s="266"/>
      <c r="IKA116" s="261"/>
      <c r="IKB116" s="265"/>
      <c r="IKC116" s="266"/>
      <c r="IKD116" s="200"/>
      <c r="IKE116" s="266"/>
      <c r="IKF116" s="261"/>
      <c r="IKG116" s="265"/>
      <c r="IKH116" s="266"/>
      <c r="IKI116" s="200"/>
      <c r="IKJ116" s="266"/>
      <c r="IKK116" s="261"/>
      <c r="IKL116" s="265"/>
      <c r="IKM116" s="266"/>
      <c r="IKN116" s="200"/>
      <c r="IKO116" s="266"/>
      <c r="IKP116" s="261"/>
      <c r="IKQ116" s="265"/>
      <c r="IKR116" s="266"/>
      <c r="IKS116" s="200"/>
      <c r="IKT116" s="266"/>
      <c r="IKU116" s="261"/>
      <c r="IKV116" s="265"/>
      <c r="IKW116" s="266"/>
      <c r="IKX116" s="200"/>
      <c r="IKY116" s="266"/>
      <c r="IKZ116" s="261"/>
      <c r="ILA116" s="265"/>
      <c r="ILB116" s="266"/>
      <c r="ILC116" s="200"/>
      <c r="ILD116" s="266"/>
      <c r="ILE116" s="261"/>
      <c r="ILF116" s="265"/>
      <c r="ILG116" s="266"/>
      <c r="ILH116" s="200"/>
      <c r="ILI116" s="266"/>
      <c r="ILJ116" s="261"/>
      <c r="ILK116" s="265"/>
      <c r="ILL116" s="266"/>
      <c r="ILM116" s="200"/>
      <c r="ILN116" s="266"/>
      <c r="ILO116" s="261"/>
      <c r="ILP116" s="265"/>
      <c r="ILQ116" s="266"/>
      <c r="ILR116" s="200"/>
      <c r="ILS116" s="266"/>
      <c r="ILT116" s="261"/>
      <c r="ILU116" s="265"/>
      <c r="ILV116" s="266"/>
      <c r="ILW116" s="200"/>
      <c r="ILX116" s="266"/>
      <c r="ILY116" s="261"/>
      <c r="ILZ116" s="265"/>
      <c r="IMA116" s="266"/>
      <c r="IMB116" s="200"/>
      <c r="IMC116" s="266"/>
      <c r="IMD116" s="261"/>
      <c r="IME116" s="265"/>
      <c r="IMF116" s="266"/>
      <c r="IMG116" s="200"/>
      <c r="IMH116" s="266"/>
      <c r="IMI116" s="261"/>
      <c r="IMJ116" s="265"/>
      <c r="IMK116" s="266"/>
      <c r="IML116" s="200"/>
      <c r="IMM116" s="266"/>
      <c r="IMN116" s="261"/>
      <c r="IMO116" s="265"/>
      <c r="IMP116" s="266"/>
      <c r="IMQ116" s="200"/>
      <c r="IMR116" s="266"/>
      <c r="IMS116" s="261"/>
      <c r="IMT116" s="265"/>
      <c r="IMU116" s="266"/>
      <c r="IMV116" s="200"/>
      <c r="IMW116" s="266"/>
      <c r="IMX116" s="261"/>
      <c r="IMY116" s="265"/>
      <c r="IMZ116" s="266"/>
      <c r="INA116" s="200"/>
      <c r="INB116" s="266"/>
      <c r="INC116" s="261"/>
      <c r="IND116" s="265"/>
      <c r="INE116" s="266"/>
      <c r="INF116" s="200"/>
      <c r="ING116" s="266"/>
      <c r="INH116" s="261"/>
      <c r="INI116" s="265"/>
      <c r="INJ116" s="266"/>
      <c r="INK116" s="200"/>
      <c r="INL116" s="266"/>
      <c r="INM116" s="261"/>
      <c r="INN116" s="265"/>
      <c r="INO116" s="266"/>
      <c r="INP116" s="200"/>
      <c r="INQ116" s="266"/>
      <c r="INR116" s="261"/>
      <c r="INS116" s="265"/>
      <c r="INT116" s="266"/>
      <c r="INU116" s="200"/>
      <c r="INV116" s="266"/>
      <c r="INW116" s="261"/>
      <c r="INX116" s="265"/>
      <c r="INY116" s="266"/>
      <c r="INZ116" s="200"/>
      <c r="IOA116" s="266"/>
      <c r="IOB116" s="261"/>
      <c r="IOC116" s="265"/>
      <c r="IOD116" s="266"/>
      <c r="IOE116" s="200"/>
      <c r="IOF116" s="266"/>
      <c r="IOG116" s="261"/>
      <c r="IOH116" s="265"/>
      <c r="IOI116" s="266"/>
      <c r="IOJ116" s="200"/>
      <c r="IOK116" s="266"/>
      <c r="IOL116" s="261"/>
      <c r="IOM116" s="265"/>
      <c r="ION116" s="266"/>
      <c r="IOO116" s="200"/>
      <c r="IOP116" s="266"/>
      <c r="IOQ116" s="261"/>
      <c r="IOR116" s="265"/>
      <c r="IOS116" s="266"/>
      <c r="IOT116" s="200"/>
      <c r="IOU116" s="266"/>
      <c r="IOV116" s="261"/>
      <c r="IOW116" s="265"/>
      <c r="IOX116" s="266"/>
      <c r="IOY116" s="200"/>
      <c r="IOZ116" s="266"/>
      <c r="IPA116" s="261"/>
      <c r="IPB116" s="265"/>
      <c r="IPC116" s="266"/>
      <c r="IPD116" s="200"/>
      <c r="IPE116" s="266"/>
      <c r="IPF116" s="261"/>
      <c r="IPG116" s="265"/>
      <c r="IPH116" s="266"/>
      <c r="IPI116" s="200"/>
      <c r="IPJ116" s="266"/>
      <c r="IPK116" s="261"/>
      <c r="IPL116" s="265"/>
      <c r="IPM116" s="266"/>
      <c r="IPN116" s="200"/>
      <c r="IPO116" s="266"/>
      <c r="IPP116" s="261"/>
      <c r="IPQ116" s="265"/>
      <c r="IPR116" s="266"/>
      <c r="IPS116" s="200"/>
      <c r="IPT116" s="266"/>
      <c r="IPU116" s="261"/>
      <c r="IPV116" s="265"/>
      <c r="IPW116" s="266"/>
      <c r="IPX116" s="200"/>
      <c r="IPY116" s="266"/>
      <c r="IPZ116" s="261"/>
      <c r="IQA116" s="265"/>
      <c r="IQB116" s="266"/>
      <c r="IQC116" s="200"/>
      <c r="IQD116" s="266"/>
      <c r="IQE116" s="261"/>
      <c r="IQF116" s="265"/>
      <c r="IQG116" s="266"/>
      <c r="IQH116" s="200"/>
      <c r="IQI116" s="266"/>
      <c r="IQJ116" s="261"/>
      <c r="IQK116" s="265"/>
      <c r="IQL116" s="266"/>
      <c r="IQM116" s="200"/>
      <c r="IQN116" s="266"/>
      <c r="IQO116" s="261"/>
      <c r="IQP116" s="265"/>
      <c r="IQQ116" s="266"/>
      <c r="IQR116" s="200"/>
      <c r="IQS116" s="266"/>
      <c r="IQT116" s="261"/>
      <c r="IQU116" s="265"/>
      <c r="IQV116" s="266"/>
      <c r="IQW116" s="200"/>
      <c r="IQX116" s="266"/>
      <c r="IQY116" s="261"/>
      <c r="IQZ116" s="265"/>
      <c r="IRA116" s="266"/>
      <c r="IRB116" s="200"/>
      <c r="IRC116" s="266"/>
      <c r="IRD116" s="261"/>
      <c r="IRE116" s="265"/>
      <c r="IRF116" s="266"/>
      <c r="IRG116" s="200"/>
      <c r="IRH116" s="266"/>
      <c r="IRI116" s="261"/>
      <c r="IRJ116" s="265"/>
      <c r="IRK116" s="266"/>
      <c r="IRL116" s="200"/>
      <c r="IRM116" s="266"/>
      <c r="IRN116" s="261"/>
      <c r="IRO116" s="265"/>
      <c r="IRP116" s="266"/>
      <c r="IRQ116" s="200"/>
      <c r="IRR116" s="266"/>
      <c r="IRS116" s="261"/>
      <c r="IRT116" s="265"/>
      <c r="IRU116" s="266"/>
      <c r="IRV116" s="200"/>
      <c r="IRW116" s="266"/>
      <c r="IRX116" s="261"/>
      <c r="IRY116" s="265"/>
      <c r="IRZ116" s="266"/>
      <c r="ISA116" s="200"/>
      <c r="ISB116" s="266"/>
      <c r="ISC116" s="261"/>
      <c r="ISD116" s="265"/>
      <c r="ISE116" s="266"/>
      <c r="ISF116" s="200"/>
      <c r="ISG116" s="266"/>
      <c r="ISH116" s="261"/>
      <c r="ISI116" s="265"/>
      <c r="ISJ116" s="266"/>
      <c r="ISK116" s="200"/>
      <c r="ISL116" s="266"/>
      <c r="ISM116" s="261"/>
      <c r="ISN116" s="265"/>
      <c r="ISO116" s="266"/>
      <c r="ISP116" s="200"/>
      <c r="ISQ116" s="266"/>
      <c r="ISR116" s="261"/>
      <c r="ISS116" s="265"/>
      <c r="IST116" s="266"/>
      <c r="ISU116" s="200"/>
      <c r="ISV116" s="266"/>
      <c r="ISW116" s="261"/>
      <c r="ISX116" s="265"/>
      <c r="ISY116" s="266"/>
      <c r="ISZ116" s="200"/>
      <c r="ITA116" s="266"/>
      <c r="ITB116" s="261"/>
      <c r="ITC116" s="265"/>
      <c r="ITD116" s="266"/>
      <c r="ITE116" s="200"/>
      <c r="ITF116" s="266"/>
      <c r="ITG116" s="261"/>
      <c r="ITH116" s="265"/>
      <c r="ITI116" s="266"/>
      <c r="ITJ116" s="200"/>
      <c r="ITK116" s="266"/>
      <c r="ITL116" s="261"/>
      <c r="ITM116" s="265"/>
      <c r="ITN116" s="266"/>
      <c r="ITO116" s="200"/>
      <c r="ITP116" s="266"/>
      <c r="ITQ116" s="261"/>
      <c r="ITR116" s="265"/>
      <c r="ITS116" s="266"/>
      <c r="ITT116" s="200"/>
      <c r="ITU116" s="266"/>
      <c r="ITV116" s="261"/>
      <c r="ITW116" s="265"/>
      <c r="ITX116" s="266"/>
      <c r="ITY116" s="200"/>
      <c r="ITZ116" s="266"/>
      <c r="IUA116" s="261"/>
      <c r="IUB116" s="265"/>
      <c r="IUC116" s="266"/>
      <c r="IUD116" s="200"/>
      <c r="IUE116" s="266"/>
      <c r="IUF116" s="261"/>
      <c r="IUG116" s="265"/>
      <c r="IUH116" s="266"/>
      <c r="IUI116" s="200"/>
      <c r="IUJ116" s="266"/>
      <c r="IUK116" s="261"/>
      <c r="IUL116" s="265"/>
      <c r="IUM116" s="266"/>
      <c r="IUN116" s="200"/>
      <c r="IUO116" s="266"/>
      <c r="IUP116" s="261"/>
      <c r="IUQ116" s="265"/>
      <c r="IUR116" s="266"/>
      <c r="IUS116" s="200"/>
      <c r="IUT116" s="266"/>
      <c r="IUU116" s="261"/>
      <c r="IUV116" s="265"/>
      <c r="IUW116" s="266"/>
      <c r="IUX116" s="200"/>
      <c r="IUY116" s="266"/>
      <c r="IUZ116" s="261"/>
      <c r="IVA116" s="265"/>
      <c r="IVB116" s="266"/>
      <c r="IVC116" s="200"/>
      <c r="IVD116" s="266"/>
      <c r="IVE116" s="261"/>
      <c r="IVF116" s="265"/>
      <c r="IVG116" s="266"/>
      <c r="IVH116" s="200"/>
      <c r="IVI116" s="266"/>
      <c r="IVJ116" s="261"/>
      <c r="IVK116" s="265"/>
      <c r="IVL116" s="266"/>
      <c r="IVM116" s="200"/>
      <c r="IVN116" s="266"/>
      <c r="IVO116" s="261"/>
      <c r="IVP116" s="265"/>
      <c r="IVQ116" s="266"/>
      <c r="IVR116" s="200"/>
      <c r="IVS116" s="266"/>
      <c r="IVT116" s="261"/>
      <c r="IVU116" s="265"/>
      <c r="IVV116" s="266"/>
      <c r="IVW116" s="200"/>
      <c r="IVX116" s="266"/>
      <c r="IVY116" s="261"/>
      <c r="IVZ116" s="265"/>
      <c r="IWA116" s="266"/>
      <c r="IWB116" s="200"/>
      <c r="IWC116" s="266"/>
      <c r="IWD116" s="261"/>
      <c r="IWE116" s="265"/>
      <c r="IWF116" s="266"/>
      <c r="IWG116" s="200"/>
      <c r="IWH116" s="266"/>
      <c r="IWI116" s="261"/>
      <c r="IWJ116" s="265"/>
      <c r="IWK116" s="266"/>
      <c r="IWL116" s="200"/>
      <c r="IWM116" s="266"/>
      <c r="IWN116" s="261"/>
      <c r="IWO116" s="265"/>
      <c r="IWP116" s="266"/>
      <c r="IWQ116" s="200"/>
      <c r="IWR116" s="266"/>
      <c r="IWS116" s="261"/>
      <c r="IWT116" s="265"/>
      <c r="IWU116" s="266"/>
      <c r="IWV116" s="200"/>
      <c r="IWW116" s="266"/>
      <c r="IWX116" s="261"/>
      <c r="IWY116" s="265"/>
      <c r="IWZ116" s="266"/>
      <c r="IXA116" s="200"/>
      <c r="IXB116" s="266"/>
      <c r="IXC116" s="261"/>
      <c r="IXD116" s="265"/>
      <c r="IXE116" s="266"/>
      <c r="IXF116" s="200"/>
      <c r="IXG116" s="266"/>
      <c r="IXH116" s="261"/>
      <c r="IXI116" s="265"/>
      <c r="IXJ116" s="266"/>
      <c r="IXK116" s="200"/>
      <c r="IXL116" s="266"/>
      <c r="IXM116" s="261"/>
      <c r="IXN116" s="265"/>
      <c r="IXO116" s="266"/>
      <c r="IXP116" s="200"/>
      <c r="IXQ116" s="266"/>
      <c r="IXR116" s="261"/>
      <c r="IXS116" s="265"/>
      <c r="IXT116" s="266"/>
      <c r="IXU116" s="200"/>
      <c r="IXV116" s="266"/>
      <c r="IXW116" s="261"/>
      <c r="IXX116" s="265"/>
      <c r="IXY116" s="266"/>
      <c r="IXZ116" s="200"/>
      <c r="IYA116" s="266"/>
      <c r="IYB116" s="261"/>
      <c r="IYC116" s="265"/>
      <c r="IYD116" s="266"/>
      <c r="IYE116" s="200"/>
      <c r="IYF116" s="266"/>
      <c r="IYG116" s="261"/>
      <c r="IYH116" s="265"/>
      <c r="IYI116" s="266"/>
      <c r="IYJ116" s="200"/>
      <c r="IYK116" s="266"/>
      <c r="IYL116" s="261"/>
      <c r="IYM116" s="265"/>
      <c r="IYN116" s="266"/>
      <c r="IYO116" s="200"/>
      <c r="IYP116" s="266"/>
      <c r="IYQ116" s="261"/>
      <c r="IYR116" s="265"/>
      <c r="IYS116" s="266"/>
      <c r="IYT116" s="200"/>
      <c r="IYU116" s="266"/>
      <c r="IYV116" s="261"/>
      <c r="IYW116" s="265"/>
      <c r="IYX116" s="266"/>
      <c r="IYY116" s="200"/>
      <c r="IYZ116" s="266"/>
      <c r="IZA116" s="261"/>
      <c r="IZB116" s="265"/>
      <c r="IZC116" s="266"/>
      <c r="IZD116" s="200"/>
      <c r="IZE116" s="266"/>
      <c r="IZF116" s="261"/>
      <c r="IZG116" s="265"/>
      <c r="IZH116" s="266"/>
      <c r="IZI116" s="200"/>
      <c r="IZJ116" s="266"/>
      <c r="IZK116" s="261"/>
      <c r="IZL116" s="265"/>
      <c r="IZM116" s="266"/>
      <c r="IZN116" s="200"/>
      <c r="IZO116" s="266"/>
      <c r="IZP116" s="261"/>
      <c r="IZQ116" s="265"/>
      <c r="IZR116" s="266"/>
      <c r="IZS116" s="200"/>
      <c r="IZT116" s="266"/>
      <c r="IZU116" s="261"/>
      <c r="IZV116" s="265"/>
      <c r="IZW116" s="266"/>
      <c r="IZX116" s="200"/>
      <c r="IZY116" s="266"/>
      <c r="IZZ116" s="261"/>
      <c r="JAA116" s="265"/>
      <c r="JAB116" s="266"/>
      <c r="JAC116" s="200"/>
      <c r="JAD116" s="266"/>
      <c r="JAE116" s="261"/>
      <c r="JAF116" s="265"/>
      <c r="JAG116" s="266"/>
      <c r="JAH116" s="200"/>
      <c r="JAI116" s="266"/>
      <c r="JAJ116" s="261"/>
      <c r="JAK116" s="265"/>
      <c r="JAL116" s="266"/>
      <c r="JAM116" s="200"/>
      <c r="JAN116" s="266"/>
      <c r="JAO116" s="261"/>
      <c r="JAP116" s="265"/>
      <c r="JAQ116" s="266"/>
      <c r="JAR116" s="200"/>
      <c r="JAS116" s="266"/>
      <c r="JAT116" s="261"/>
      <c r="JAU116" s="265"/>
      <c r="JAV116" s="266"/>
      <c r="JAW116" s="200"/>
      <c r="JAX116" s="266"/>
      <c r="JAY116" s="261"/>
      <c r="JAZ116" s="265"/>
      <c r="JBA116" s="266"/>
      <c r="JBB116" s="200"/>
      <c r="JBC116" s="266"/>
      <c r="JBD116" s="261"/>
      <c r="JBE116" s="265"/>
      <c r="JBF116" s="266"/>
      <c r="JBG116" s="200"/>
      <c r="JBH116" s="266"/>
      <c r="JBI116" s="261"/>
      <c r="JBJ116" s="265"/>
      <c r="JBK116" s="266"/>
      <c r="JBL116" s="200"/>
      <c r="JBM116" s="266"/>
      <c r="JBN116" s="261"/>
      <c r="JBO116" s="265"/>
      <c r="JBP116" s="266"/>
      <c r="JBQ116" s="200"/>
      <c r="JBR116" s="266"/>
      <c r="JBS116" s="261"/>
      <c r="JBT116" s="265"/>
      <c r="JBU116" s="266"/>
      <c r="JBV116" s="200"/>
      <c r="JBW116" s="266"/>
      <c r="JBX116" s="261"/>
      <c r="JBY116" s="265"/>
      <c r="JBZ116" s="266"/>
      <c r="JCA116" s="200"/>
      <c r="JCB116" s="266"/>
      <c r="JCC116" s="261"/>
      <c r="JCD116" s="265"/>
      <c r="JCE116" s="266"/>
      <c r="JCF116" s="200"/>
      <c r="JCG116" s="266"/>
      <c r="JCH116" s="261"/>
      <c r="JCI116" s="265"/>
      <c r="JCJ116" s="266"/>
      <c r="JCK116" s="200"/>
      <c r="JCL116" s="266"/>
      <c r="JCM116" s="261"/>
      <c r="JCN116" s="265"/>
      <c r="JCO116" s="266"/>
      <c r="JCP116" s="200"/>
      <c r="JCQ116" s="266"/>
      <c r="JCR116" s="261"/>
      <c r="JCS116" s="265"/>
      <c r="JCT116" s="266"/>
      <c r="JCU116" s="200"/>
      <c r="JCV116" s="266"/>
      <c r="JCW116" s="261"/>
      <c r="JCX116" s="265"/>
      <c r="JCY116" s="266"/>
      <c r="JCZ116" s="200"/>
      <c r="JDA116" s="266"/>
      <c r="JDB116" s="261"/>
      <c r="JDC116" s="265"/>
      <c r="JDD116" s="266"/>
      <c r="JDE116" s="200"/>
      <c r="JDF116" s="266"/>
      <c r="JDG116" s="261"/>
      <c r="JDH116" s="265"/>
      <c r="JDI116" s="266"/>
      <c r="JDJ116" s="200"/>
      <c r="JDK116" s="266"/>
      <c r="JDL116" s="261"/>
      <c r="JDM116" s="265"/>
      <c r="JDN116" s="266"/>
      <c r="JDO116" s="200"/>
      <c r="JDP116" s="266"/>
      <c r="JDQ116" s="261"/>
      <c r="JDR116" s="265"/>
      <c r="JDS116" s="266"/>
      <c r="JDT116" s="200"/>
      <c r="JDU116" s="266"/>
      <c r="JDV116" s="261"/>
      <c r="JDW116" s="265"/>
      <c r="JDX116" s="266"/>
      <c r="JDY116" s="200"/>
      <c r="JDZ116" s="266"/>
      <c r="JEA116" s="261"/>
      <c r="JEB116" s="265"/>
      <c r="JEC116" s="266"/>
      <c r="JED116" s="200"/>
      <c r="JEE116" s="266"/>
      <c r="JEF116" s="261"/>
      <c r="JEG116" s="265"/>
      <c r="JEH116" s="266"/>
      <c r="JEI116" s="200"/>
      <c r="JEJ116" s="266"/>
      <c r="JEK116" s="261"/>
      <c r="JEL116" s="265"/>
      <c r="JEM116" s="266"/>
      <c r="JEN116" s="200"/>
      <c r="JEO116" s="266"/>
      <c r="JEP116" s="261"/>
      <c r="JEQ116" s="265"/>
      <c r="JER116" s="266"/>
      <c r="JES116" s="200"/>
      <c r="JET116" s="266"/>
      <c r="JEU116" s="261"/>
      <c r="JEV116" s="265"/>
      <c r="JEW116" s="266"/>
      <c r="JEX116" s="200"/>
      <c r="JEY116" s="266"/>
      <c r="JEZ116" s="261"/>
      <c r="JFA116" s="265"/>
      <c r="JFB116" s="266"/>
      <c r="JFC116" s="200"/>
      <c r="JFD116" s="266"/>
      <c r="JFE116" s="261"/>
      <c r="JFF116" s="265"/>
      <c r="JFG116" s="266"/>
      <c r="JFH116" s="200"/>
      <c r="JFI116" s="266"/>
      <c r="JFJ116" s="261"/>
      <c r="JFK116" s="265"/>
      <c r="JFL116" s="266"/>
      <c r="JFM116" s="200"/>
      <c r="JFN116" s="266"/>
      <c r="JFO116" s="261"/>
      <c r="JFP116" s="265"/>
      <c r="JFQ116" s="266"/>
      <c r="JFR116" s="200"/>
      <c r="JFS116" s="266"/>
      <c r="JFT116" s="261"/>
      <c r="JFU116" s="265"/>
      <c r="JFV116" s="266"/>
      <c r="JFW116" s="200"/>
      <c r="JFX116" s="266"/>
      <c r="JFY116" s="261"/>
      <c r="JFZ116" s="265"/>
      <c r="JGA116" s="266"/>
      <c r="JGB116" s="200"/>
      <c r="JGC116" s="266"/>
      <c r="JGD116" s="261"/>
      <c r="JGE116" s="265"/>
      <c r="JGF116" s="266"/>
      <c r="JGG116" s="200"/>
      <c r="JGH116" s="266"/>
      <c r="JGI116" s="261"/>
      <c r="JGJ116" s="265"/>
      <c r="JGK116" s="266"/>
      <c r="JGL116" s="200"/>
      <c r="JGM116" s="266"/>
      <c r="JGN116" s="261"/>
      <c r="JGO116" s="265"/>
      <c r="JGP116" s="266"/>
      <c r="JGQ116" s="200"/>
      <c r="JGR116" s="266"/>
      <c r="JGS116" s="261"/>
      <c r="JGT116" s="265"/>
      <c r="JGU116" s="266"/>
      <c r="JGV116" s="200"/>
      <c r="JGW116" s="266"/>
      <c r="JGX116" s="261"/>
      <c r="JGY116" s="265"/>
      <c r="JGZ116" s="266"/>
      <c r="JHA116" s="200"/>
      <c r="JHB116" s="266"/>
      <c r="JHC116" s="261"/>
      <c r="JHD116" s="265"/>
      <c r="JHE116" s="266"/>
      <c r="JHF116" s="200"/>
      <c r="JHG116" s="266"/>
      <c r="JHH116" s="261"/>
      <c r="JHI116" s="265"/>
      <c r="JHJ116" s="266"/>
      <c r="JHK116" s="200"/>
      <c r="JHL116" s="266"/>
      <c r="JHM116" s="261"/>
      <c r="JHN116" s="265"/>
      <c r="JHO116" s="266"/>
      <c r="JHP116" s="200"/>
      <c r="JHQ116" s="266"/>
      <c r="JHR116" s="261"/>
      <c r="JHS116" s="265"/>
      <c r="JHT116" s="266"/>
      <c r="JHU116" s="200"/>
      <c r="JHV116" s="266"/>
      <c r="JHW116" s="261"/>
      <c r="JHX116" s="265"/>
      <c r="JHY116" s="266"/>
      <c r="JHZ116" s="200"/>
      <c r="JIA116" s="266"/>
      <c r="JIB116" s="261"/>
      <c r="JIC116" s="265"/>
      <c r="JID116" s="266"/>
      <c r="JIE116" s="200"/>
      <c r="JIF116" s="266"/>
      <c r="JIG116" s="261"/>
      <c r="JIH116" s="265"/>
      <c r="JII116" s="266"/>
      <c r="JIJ116" s="200"/>
      <c r="JIK116" s="266"/>
      <c r="JIL116" s="261"/>
      <c r="JIM116" s="265"/>
      <c r="JIN116" s="266"/>
      <c r="JIO116" s="200"/>
      <c r="JIP116" s="266"/>
      <c r="JIQ116" s="261"/>
      <c r="JIR116" s="265"/>
      <c r="JIS116" s="266"/>
      <c r="JIT116" s="200"/>
      <c r="JIU116" s="266"/>
      <c r="JIV116" s="261"/>
      <c r="JIW116" s="265"/>
      <c r="JIX116" s="266"/>
      <c r="JIY116" s="200"/>
      <c r="JIZ116" s="266"/>
      <c r="JJA116" s="261"/>
      <c r="JJB116" s="265"/>
      <c r="JJC116" s="266"/>
      <c r="JJD116" s="200"/>
      <c r="JJE116" s="266"/>
      <c r="JJF116" s="261"/>
      <c r="JJG116" s="265"/>
      <c r="JJH116" s="266"/>
      <c r="JJI116" s="200"/>
      <c r="JJJ116" s="266"/>
      <c r="JJK116" s="261"/>
      <c r="JJL116" s="265"/>
      <c r="JJM116" s="266"/>
      <c r="JJN116" s="200"/>
      <c r="JJO116" s="266"/>
      <c r="JJP116" s="261"/>
      <c r="JJQ116" s="265"/>
      <c r="JJR116" s="266"/>
      <c r="JJS116" s="200"/>
      <c r="JJT116" s="266"/>
      <c r="JJU116" s="261"/>
      <c r="JJV116" s="265"/>
      <c r="JJW116" s="266"/>
      <c r="JJX116" s="200"/>
      <c r="JJY116" s="266"/>
      <c r="JJZ116" s="261"/>
      <c r="JKA116" s="265"/>
      <c r="JKB116" s="266"/>
      <c r="JKC116" s="200"/>
      <c r="JKD116" s="266"/>
      <c r="JKE116" s="261"/>
      <c r="JKF116" s="265"/>
      <c r="JKG116" s="266"/>
      <c r="JKH116" s="200"/>
      <c r="JKI116" s="266"/>
      <c r="JKJ116" s="261"/>
      <c r="JKK116" s="265"/>
      <c r="JKL116" s="266"/>
      <c r="JKM116" s="200"/>
      <c r="JKN116" s="266"/>
      <c r="JKO116" s="261"/>
      <c r="JKP116" s="265"/>
      <c r="JKQ116" s="266"/>
      <c r="JKR116" s="200"/>
      <c r="JKS116" s="266"/>
      <c r="JKT116" s="261"/>
      <c r="JKU116" s="265"/>
      <c r="JKV116" s="266"/>
      <c r="JKW116" s="200"/>
      <c r="JKX116" s="266"/>
      <c r="JKY116" s="261"/>
      <c r="JKZ116" s="265"/>
      <c r="JLA116" s="266"/>
      <c r="JLB116" s="200"/>
      <c r="JLC116" s="266"/>
      <c r="JLD116" s="261"/>
      <c r="JLE116" s="265"/>
      <c r="JLF116" s="266"/>
      <c r="JLG116" s="200"/>
      <c r="JLH116" s="266"/>
      <c r="JLI116" s="261"/>
      <c r="JLJ116" s="265"/>
      <c r="JLK116" s="266"/>
      <c r="JLL116" s="200"/>
      <c r="JLM116" s="266"/>
      <c r="JLN116" s="261"/>
      <c r="JLO116" s="265"/>
      <c r="JLP116" s="266"/>
      <c r="JLQ116" s="200"/>
      <c r="JLR116" s="266"/>
      <c r="JLS116" s="261"/>
      <c r="JLT116" s="265"/>
      <c r="JLU116" s="266"/>
      <c r="JLV116" s="200"/>
      <c r="JLW116" s="266"/>
      <c r="JLX116" s="261"/>
      <c r="JLY116" s="265"/>
      <c r="JLZ116" s="266"/>
      <c r="JMA116" s="200"/>
      <c r="JMB116" s="266"/>
      <c r="JMC116" s="261"/>
      <c r="JMD116" s="265"/>
      <c r="JME116" s="266"/>
      <c r="JMF116" s="200"/>
      <c r="JMG116" s="266"/>
      <c r="JMH116" s="261"/>
      <c r="JMI116" s="265"/>
      <c r="JMJ116" s="266"/>
      <c r="JMK116" s="200"/>
      <c r="JML116" s="266"/>
      <c r="JMM116" s="261"/>
      <c r="JMN116" s="265"/>
      <c r="JMO116" s="266"/>
      <c r="JMP116" s="200"/>
      <c r="JMQ116" s="266"/>
      <c r="JMR116" s="261"/>
      <c r="JMS116" s="265"/>
      <c r="JMT116" s="266"/>
      <c r="JMU116" s="200"/>
      <c r="JMV116" s="266"/>
      <c r="JMW116" s="261"/>
      <c r="JMX116" s="265"/>
      <c r="JMY116" s="266"/>
      <c r="JMZ116" s="200"/>
      <c r="JNA116" s="266"/>
      <c r="JNB116" s="261"/>
      <c r="JNC116" s="265"/>
      <c r="JND116" s="266"/>
      <c r="JNE116" s="200"/>
      <c r="JNF116" s="266"/>
      <c r="JNG116" s="261"/>
      <c r="JNH116" s="265"/>
      <c r="JNI116" s="266"/>
      <c r="JNJ116" s="200"/>
      <c r="JNK116" s="266"/>
      <c r="JNL116" s="261"/>
      <c r="JNM116" s="265"/>
      <c r="JNN116" s="266"/>
      <c r="JNO116" s="200"/>
      <c r="JNP116" s="266"/>
      <c r="JNQ116" s="261"/>
      <c r="JNR116" s="265"/>
      <c r="JNS116" s="266"/>
      <c r="JNT116" s="200"/>
      <c r="JNU116" s="266"/>
      <c r="JNV116" s="261"/>
      <c r="JNW116" s="265"/>
      <c r="JNX116" s="266"/>
      <c r="JNY116" s="200"/>
      <c r="JNZ116" s="266"/>
      <c r="JOA116" s="261"/>
      <c r="JOB116" s="265"/>
      <c r="JOC116" s="266"/>
      <c r="JOD116" s="200"/>
      <c r="JOE116" s="266"/>
      <c r="JOF116" s="261"/>
      <c r="JOG116" s="265"/>
      <c r="JOH116" s="266"/>
      <c r="JOI116" s="200"/>
      <c r="JOJ116" s="266"/>
      <c r="JOK116" s="261"/>
      <c r="JOL116" s="265"/>
      <c r="JOM116" s="266"/>
      <c r="JON116" s="200"/>
      <c r="JOO116" s="266"/>
      <c r="JOP116" s="261"/>
      <c r="JOQ116" s="265"/>
      <c r="JOR116" s="266"/>
      <c r="JOS116" s="200"/>
      <c r="JOT116" s="266"/>
      <c r="JOU116" s="261"/>
      <c r="JOV116" s="265"/>
      <c r="JOW116" s="266"/>
      <c r="JOX116" s="200"/>
      <c r="JOY116" s="266"/>
      <c r="JOZ116" s="261"/>
      <c r="JPA116" s="265"/>
      <c r="JPB116" s="266"/>
      <c r="JPC116" s="200"/>
      <c r="JPD116" s="266"/>
      <c r="JPE116" s="261"/>
      <c r="JPF116" s="265"/>
      <c r="JPG116" s="266"/>
      <c r="JPH116" s="200"/>
      <c r="JPI116" s="266"/>
      <c r="JPJ116" s="261"/>
      <c r="JPK116" s="265"/>
      <c r="JPL116" s="266"/>
      <c r="JPM116" s="200"/>
      <c r="JPN116" s="266"/>
      <c r="JPO116" s="261"/>
      <c r="JPP116" s="265"/>
      <c r="JPQ116" s="266"/>
      <c r="JPR116" s="200"/>
      <c r="JPS116" s="266"/>
      <c r="JPT116" s="261"/>
      <c r="JPU116" s="265"/>
      <c r="JPV116" s="266"/>
      <c r="JPW116" s="200"/>
      <c r="JPX116" s="266"/>
      <c r="JPY116" s="261"/>
      <c r="JPZ116" s="265"/>
      <c r="JQA116" s="266"/>
      <c r="JQB116" s="200"/>
      <c r="JQC116" s="266"/>
      <c r="JQD116" s="261"/>
      <c r="JQE116" s="265"/>
      <c r="JQF116" s="266"/>
      <c r="JQG116" s="200"/>
      <c r="JQH116" s="266"/>
      <c r="JQI116" s="261"/>
      <c r="JQJ116" s="265"/>
      <c r="JQK116" s="266"/>
      <c r="JQL116" s="200"/>
      <c r="JQM116" s="266"/>
      <c r="JQN116" s="261"/>
      <c r="JQO116" s="265"/>
      <c r="JQP116" s="266"/>
      <c r="JQQ116" s="200"/>
      <c r="JQR116" s="266"/>
      <c r="JQS116" s="261"/>
      <c r="JQT116" s="265"/>
      <c r="JQU116" s="266"/>
      <c r="JQV116" s="200"/>
      <c r="JQW116" s="266"/>
      <c r="JQX116" s="261"/>
      <c r="JQY116" s="265"/>
      <c r="JQZ116" s="266"/>
      <c r="JRA116" s="200"/>
      <c r="JRB116" s="266"/>
      <c r="JRC116" s="261"/>
      <c r="JRD116" s="265"/>
      <c r="JRE116" s="266"/>
      <c r="JRF116" s="200"/>
      <c r="JRG116" s="266"/>
      <c r="JRH116" s="261"/>
      <c r="JRI116" s="265"/>
      <c r="JRJ116" s="266"/>
      <c r="JRK116" s="200"/>
      <c r="JRL116" s="266"/>
      <c r="JRM116" s="261"/>
      <c r="JRN116" s="265"/>
      <c r="JRO116" s="266"/>
      <c r="JRP116" s="200"/>
      <c r="JRQ116" s="266"/>
      <c r="JRR116" s="261"/>
      <c r="JRS116" s="265"/>
      <c r="JRT116" s="266"/>
      <c r="JRU116" s="200"/>
      <c r="JRV116" s="266"/>
      <c r="JRW116" s="261"/>
      <c r="JRX116" s="265"/>
      <c r="JRY116" s="266"/>
      <c r="JRZ116" s="200"/>
      <c r="JSA116" s="266"/>
      <c r="JSB116" s="261"/>
      <c r="JSC116" s="265"/>
      <c r="JSD116" s="266"/>
      <c r="JSE116" s="200"/>
      <c r="JSF116" s="266"/>
      <c r="JSG116" s="261"/>
      <c r="JSH116" s="265"/>
      <c r="JSI116" s="266"/>
      <c r="JSJ116" s="200"/>
      <c r="JSK116" s="266"/>
      <c r="JSL116" s="261"/>
      <c r="JSM116" s="265"/>
      <c r="JSN116" s="266"/>
      <c r="JSO116" s="200"/>
      <c r="JSP116" s="266"/>
      <c r="JSQ116" s="261"/>
      <c r="JSR116" s="265"/>
      <c r="JSS116" s="266"/>
      <c r="JST116" s="200"/>
      <c r="JSU116" s="266"/>
      <c r="JSV116" s="261"/>
      <c r="JSW116" s="265"/>
      <c r="JSX116" s="266"/>
      <c r="JSY116" s="200"/>
      <c r="JSZ116" s="266"/>
      <c r="JTA116" s="261"/>
      <c r="JTB116" s="265"/>
      <c r="JTC116" s="266"/>
      <c r="JTD116" s="200"/>
      <c r="JTE116" s="266"/>
      <c r="JTF116" s="261"/>
      <c r="JTG116" s="265"/>
      <c r="JTH116" s="266"/>
      <c r="JTI116" s="200"/>
      <c r="JTJ116" s="266"/>
      <c r="JTK116" s="261"/>
      <c r="JTL116" s="265"/>
      <c r="JTM116" s="266"/>
      <c r="JTN116" s="200"/>
      <c r="JTO116" s="266"/>
      <c r="JTP116" s="261"/>
      <c r="JTQ116" s="265"/>
      <c r="JTR116" s="266"/>
      <c r="JTS116" s="200"/>
      <c r="JTT116" s="266"/>
      <c r="JTU116" s="261"/>
      <c r="JTV116" s="265"/>
      <c r="JTW116" s="266"/>
      <c r="JTX116" s="200"/>
      <c r="JTY116" s="266"/>
      <c r="JTZ116" s="261"/>
      <c r="JUA116" s="265"/>
      <c r="JUB116" s="266"/>
      <c r="JUC116" s="200"/>
      <c r="JUD116" s="266"/>
      <c r="JUE116" s="261"/>
      <c r="JUF116" s="265"/>
      <c r="JUG116" s="266"/>
      <c r="JUH116" s="200"/>
      <c r="JUI116" s="266"/>
      <c r="JUJ116" s="261"/>
      <c r="JUK116" s="265"/>
      <c r="JUL116" s="266"/>
      <c r="JUM116" s="200"/>
      <c r="JUN116" s="266"/>
      <c r="JUO116" s="261"/>
      <c r="JUP116" s="265"/>
      <c r="JUQ116" s="266"/>
      <c r="JUR116" s="200"/>
      <c r="JUS116" s="266"/>
      <c r="JUT116" s="261"/>
      <c r="JUU116" s="265"/>
      <c r="JUV116" s="266"/>
      <c r="JUW116" s="200"/>
      <c r="JUX116" s="266"/>
      <c r="JUY116" s="261"/>
      <c r="JUZ116" s="265"/>
      <c r="JVA116" s="266"/>
      <c r="JVB116" s="200"/>
      <c r="JVC116" s="266"/>
      <c r="JVD116" s="261"/>
      <c r="JVE116" s="265"/>
      <c r="JVF116" s="266"/>
      <c r="JVG116" s="200"/>
      <c r="JVH116" s="266"/>
      <c r="JVI116" s="261"/>
      <c r="JVJ116" s="265"/>
      <c r="JVK116" s="266"/>
      <c r="JVL116" s="200"/>
      <c r="JVM116" s="266"/>
      <c r="JVN116" s="261"/>
      <c r="JVO116" s="265"/>
      <c r="JVP116" s="266"/>
      <c r="JVQ116" s="200"/>
      <c r="JVR116" s="266"/>
      <c r="JVS116" s="261"/>
      <c r="JVT116" s="265"/>
      <c r="JVU116" s="266"/>
      <c r="JVV116" s="200"/>
      <c r="JVW116" s="266"/>
      <c r="JVX116" s="261"/>
      <c r="JVY116" s="265"/>
      <c r="JVZ116" s="266"/>
      <c r="JWA116" s="200"/>
      <c r="JWB116" s="266"/>
      <c r="JWC116" s="261"/>
      <c r="JWD116" s="265"/>
      <c r="JWE116" s="266"/>
      <c r="JWF116" s="200"/>
      <c r="JWG116" s="266"/>
      <c r="JWH116" s="261"/>
      <c r="JWI116" s="265"/>
      <c r="JWJ116" s="266"/>
      <c r="JWK116" s="200"/>
      <c r="JWL116" s="266"/>
      <c r="JWM116" s="261"/>
      <c r="JWN116" s="265"/>
      <c r="JWO116" s="266"/>
      <c r="JWP116" s="200"/>
      <c r="JWQ116" s="266"/>
      <c r="JWR116" s="261"/>
      <c r="JWS116" s="265"/>
      <c r="JWT116" s="266"/>
      <c r="JWU116" s="200"/>
      <c r="JWV116" s="266"/>
      <c r="JWW116" s="261"/>
      <c r="JWX116" s="265"/>
      <c r="JWY116" s="266"/>
      <c r="JWZ116" s="200"/>
      <c r="JXA116" s="266"/>
      <c r="JXB116" s="261"/>
      <c r="JXC116" s="265"/>
      <c r="JXD116" s="266"/>
      <c r="JXE116" s="200"/>
      <c r="JXF116" s="266"/>
      <c r="JXG116" s="261"/>
      <c r="JXH116" s="265"/>
      <c r="JXI116" s="266"/>
      <c r="JXJ116" s="200"/>
      <c r="JXK116" s="266"/>
      <c r="JXL116" s="261"/>
      <c r="JXM116" s="265"/>
      <c r="JXN116" s="266"/>
      <c r="JXO116" s="200"/>
      <c r="JXP116" s="266"/>
      <c r="JXQ116" s="261"/>
      <c r="JXR116" s="265"/>
      <c r="JXS116" s="266"/>
      <c r="JXT116" s="200"/>
      <c r="JXU116" s="266"/>
      <c r="JXV116" s="261"/>
      <c r="JXW116" s="265"/>
      <c r="JXX116" s="266"/>
      <c r="JXY116" s="200"/>
      <c r="JXZ116" s="266"/>
      <c r="JYA116" s="261"/>
      <c r="JYB116" s="265"/>
      <c r="JYC116" s="266"/>
      <c r="JYD116" s="200"/>
      <c r="JYE116" s="266"/>
      <c r="JYF116" s="261"/>
      <c r="JYG116" s="265"/>
      <c r="JYH116" s="266"/>
      <c r="JYI116" s="200"/>
      <c r="JYJ116" s="266"/>
      <c r="JYK116" s="261"/>
      <c r="JYL116" s="265"/>
      <c r="JYM116" s="266"/>
      <c r="JYN116" s="200"/>
      <c r="JYO116" s="266"/>
      <c r="JYP116" s="261"/>
      <c r="JYQ116" s="265"/>
      <c r="JYR116" s="266"/>
      <c r="JYS116" s="200"/>
      <c r="JYT116" s="266"/>
      <c r="JYU116" s="261"/>
      <c r="JYV116" s="265"/>
      <c r="JYW116" s="266"/>
      <c r="JYX116" s="200"/>
      <c r="JYY116" s="266"/>
      <c r="JYZ116" s="261"/>
      <c r="JZA116" s="265"/>
      <c r="JZB116" s="266"/>
      <c r="JZC116" s="200"/>
      <c r="JZD116" s="266"/>
      <c r="JZE116" s="261"/>
      <c r="JZF116" s="265"/>
      <c r="JZG116" s="266"/>
      <c r="JZH116" s="200"/>
      <c r="JZI116" s="266"/>
      <c r="JZJ116" s="261"/>
      <c r="JZK116" s="265"/>
      <c r="JZL116" s="266"/>
      <c r="JZM116" s="200"/>
      <c r="JZN116" s="266"/>
      <c r="JZO116" s="261"/>
      <c r="JZP116" s="265"/>
      <c r="JZQ116" s="266"/>
      <c r="JZR116" s="200"/>
      <c r="JZS116" s="266"/>
      <c r="JZT116" s="261"/>
      <c r="JZU116" s="265"/>
      <c r="JZV116" s="266"/>
      <c r="JZW116" s="200"/>
      <c r="JZX116" s="266"/>
      <c r="JZY116" s="261"/>
      <c r="JZZ116" s="265"/>
      <c r="KAA116" s="266"/>
      <c r="KAB116" s="200"/>
      <c r="KAC116" s="266"/>
      <c r="KAD116" s="261"/>
      <c r="KAE116" s="265"/>
      <c r="KAF116" s="266"/>
      <c r="KAG116" s="200"/>
      <c r="KAH116" s="266"/>
      <c r="KAI116" s="261"/>
      <c r="KAJ116" s="265"/>
      <c r="KAK116" s="266"/>
      <c r="KAL116" s="200"/>
      <c r="KAM116" s="266"/>
      <c r="KAN116" s="261"/>
      <c r="KAO116" s="265"/>
      <c r="KAP116" s="266"/>
      <c r="KAQ116" s="200"/>
      <c r="KAR116" s="266"/>
      <c r="KAS116" s="261"/>
      <c r="KAT116" s="265"/>
      <c r="KAU116" s="266"/>
      <c r="KAV116" s="200"/>
      <c r="KAW116" s="266"/>
      <c r="KAX116" s="261"/>
      <c r="KAY116" s="265"/>
      <c r="KAZ116" s="266"/>
      <c r="KBA116" s="200"/>
      <c r="KBB116" s="266"/>
      <c r="KBC116" s="261"/>
      <c r="KBD116" s="265"/>
      <c r="KBE116" s="266"/>
      <c r="KBF116" s="200"/>
      <c r="KBG116" s="266"/>
      <c r="KBH116" s="261"/>
      <c r="KBI116" s="265"/>
      <c r="KBJ116" s="266"/>
      <c r="KBK116" s="200"/>
      <c r="KBL116" s="266"/>
      <c r="KBM116" s="261"/>
      <c r="KBN116" s="265"/>
      <c r="KBO116" s="266"/>
      <c r="KBP116" s="200"/>
      <c r="KBQ116" s="266"/>
      <c r="KBR116" s="261"/>
      <c r="KBS116" s="265"/>
      <c r="KBT116" s="266"/>
      <c r="KBU116" s="200"/>
      <c r="KBV116" s="266"/>
      <c r="KBW116" s="261"/>
      <c r="KBX116" s="265"/>
      <c r="KBY116" s="266"/>
      <c r="KBZ116" s="200"/>
      <c r="KCA116" s="266"/>
      <c r="KCB116" s="261"/>
      <c r="KCC116" s="265"/>
      <c r="KCD116" s="266"/>
      <c r="KCE116" s="200"/>
      <c r="KCF116" s="266"/>
      <c r="KCG116" s="261"/>
      <c r="KCH116" s="265"/>
      <c r="KCI116" s="266"/>
      <c r="KCJ116" s="200"/>
      <c r="KCK116" s="266"/>
      <c r="KCL116" s="261"/>
      <c r="KCM116" s="265"/>
      <c r="KCN116" s="266"/>
      <c r="KCO116" s="200"/>
      <c r="KCP116" s="266"/>
      <c r="KCQ116" s="261"/>
      <c r="KCR116" s="265"/>
      <c r="KCS116" s="266"/>
      <c r="KCT116" s="200"/>
      <c r="KCU116" s="266"/>
      <c r="KCV116" s="261"/>
      <c r="KCW116" s="265"/>
      <c r="KCX116" s="266"/>
      <c r="KCY116" s="200"/>
      <c r="KCZ116" s="266"/>
      <c r="KDA116" s="261"/>
      <c r="KDB116" s="265"/>
      <c r="KDC116" s="266"/>
      <c r="KDD116" s="200"/>
      <c r="KDE116" s="266"/>
      <c r="KDF116" s="261"/>
      <c r="KDG116" s="265"/>
      <c r="KDH116" s="266"/>
      <c r="KDI116" s="200"/>
      <c r="KDJ116" s="266"/>
      <c r="KDK116" s="261"/>
      <c r="KDL116" s="265"/>
      <c r="KDM116" s="266"/>
      <c r="KDN116" s="200"/>
      <c r="KDO116" s="266"/>
      <c r="KDP116" s="261"/>
      <c r="KDQ116" s="265"/>
      <c r="KDR116" s="266"/>
      <c r="KDS116" s="200"/>
      <c r="KDT116" s="266"/>
      <c r="KDU116" s="261"/>
      <c r="KDV116" s="265"/>
      <c r="KDW116" s="266"/>
      <c r="KDX116" s="200"/>
      <c r="KDY116" s="266"/>
      <c r="KDZ116" s="261"/>
      <c r="KEA116" s="265"/>
      <c r="KEB116" s="266"/>
      <c r="KEC116" s="200"/>
      <c r="KED116" s="266"/>
      <c r="KEE116" s="261"/>
      <c r="KEF116" s="265"/>
      <c r="KEG116" s="266"/>
      <c r="KEH116" s="200"/>
      <c r="KEI116" s="266"/>
      <c r="KEJ116" s="261"/>
      <c r="KEK116" s="265"/>
      <c r="KEL116" s="266"/>
      <c r="KEM116" s="200"/>
      <c r="KEN116" s="266"/>
      <c r="KEO116" s="261"/>
      <c r="KEP116" s="265"/>
      <c r="KEQ116" s="266"/>
      <c r="KER116" s="200"/>
      <c r="KES116" s="266"/>
      <c r="KET116" s="261"/>
      <c r="KEU116" s="265"/>
      <c r="KEV116" s="266"/>
      <c r="KEW116" s="200"/>
      <c r="KEX116" s="266"/>
      <c r="KEY116" s="261"/>
      <c r="KEZ116" s="265"/>
      <c r="KFA116" s="266"/>
      <c r="KFB116" s="200"/>
      <c r="KFC116" s="266"/>
      <c r="KFD116" s="261"/>
      <c r="KFE116" s="265"/>
      <c r="KFF116" s="266"/>
      <c r="KFG116" s="200"/>
      <c r="KFH116" s="266"/>
      <c r="KFI116" s="261"/>
      <c r="KFJ116" s="265"/>
      <c r="KFK116" s="266"/>
      <c r="KFL116" s="200"/>
      <c r="KFM116" s="266"/>
      <c r="KFN116" s="261"/>
      <c r="KFO116" s="265"/>
      <c r="KFP116" s="266"/>
      <c r="KFQ116" s="200"/>
      <c r="KFR116" s="266"/>
      <c r="KFS116" s="261"/>
      <c r="KFT116" s="265"/>
      <c r="KFU116" s="266"/>
      <c r="KFV116" s="200"/>
      <c r="KFW116" s="266"/>
      <c r="KFX116" s="261"/>
      <c r="KFY116" s="265"/>
      <c r="KFZ116" s="266"/>
      <c r="KGA116" s="200"/>
      <c r="KGB116" s="266"/>
      <c r="KGC116" s="261"/>
      <c r="KGD116" s="265"/>
      <c r="KGE116" s="266"/>
      <c r="KGF116" s="200"/>
      <c r="KGG116" s="266"/>
      <c r="KGH116" s="261"/>
      <c r="KGI116" s="265"/>
      <c r="KGJ116" s="266"/>
      <c r="KGK116" s="200"/>
      <c r="KGL116" s="266"/>
      <c r="KGM116" s="261"/>
      <c r="KGN116" s="265"/>
      <c r="KGO116" s="266"/>
      <c r="KGP116" s="200"/>
      <c r="KGQ116" s="266"/>
      <c r="KGR116" s="261"/>
      <c r="KGS116" s="265"/>
      <c r="KGT116" s="266"/>
      <c r="KGU116" s="200"/>
      <c r="KGV116" s="266"/>
      <c r="KGW116" s="261"/>
      <c r="KGX116" s="265"/>
      <c r="KGY116" s="266"/>
      <c r="KGZ116" s="200"/>
      <c r="KHA116" s="266"/>
      <c r="KHB116" s="261"/>
      <c r="KHC116" s="265"/>
      <c r="KHD116" s="266"/>
      <c r="KHE116" s="200"/>
      <c r="KHF116" s="266"/>
      <c r="KHG116" s="261"/>
      <c r="KHH116" s="265"/>
      <c r="KHI116" s="266"/>
      <c r="KHJ116" s="200"/>
      <c r="KHK116" s="266"/>
      <c r="KHL116" s="261"/>
      <c r="KHM116" s="265"/>
      <c r="KHN116" s="266"/>
      <c r="KHO116" s="200"/>
      <c r="KHP116" s="266"/>
      <c r="KHQ116" s="261"/>
      <c r="KHR116" s="265"/>
      <c r="KHS116" s="266"/>
      <c r="KHT116" s="200"/>
      <c r="KHU116" s="266"/>
      <c r="KHV116" s="261"/>
      <c r="KHW116" s="265"/>
      <c r="KHX116" s="266"/>
      <c r="KHY116" s="200"/>
      <c r="KHZ116" s="266"/>
      <c r="KIA116" s="261"/>
      <c r="KIB116" s="265"/>
      <c r="KIC116" s="266"/>
      <c r="KID116" s="200"/>
      <c r="KIE116" s="266"/>
      <c r="KIF116" s="261"/>
      <c r="KIG116" s="265"/>
      <c r="KIH116" s="266"/>
      <c r="KII116" s="200"/>
      <c r="KIJ116" s="266"/>
      <c r="KIK116" s="261"/>
      <c r="KIL116" s="265"/>
      <c r="KIM116" s="266"/>
      <c r="KIN116" s="200"/>
      <c r="KIO116" s="266"/>
      <c r="KIP116" s="261"/>
      <c r="KIQ116" s="265"/>
      <c r="KIR116" s="266"/>
      <c r="KIS116" s="200"/>
      <c r="KIT116" s="266"/>
      <c r="KIU116" s="261"/>
      <c r="KIV116" s="265"/>
      <c r="KIW116" s="266"/>
      <c r="KIX116" s="200"/>
      <c r="KIY116" s="266"/>
      <c r="KIZ116" s="261"/>
      <c r="KJA116" s="265"/>
      <c r="KJB116" s="266"/>
      <c r="KJC116" s="200"/>
      <c r="KJD116" s="266"/>
      <c r="KJE116" s="261"/>
      <c r="KJF116" s="265"/>
      <c r="KJG116" s="266"/>
      <c r="KJH116" s="200"/>
      <c r="KJI116" s="266"/>
      <c r="KJJ116" s="261"/>
      <c r="KJK116" s="265"/>
      <c r="KJL116" s="266"/>
      <c r="KJM116" s="200"/>
      <c r="KJN116" s="266"/>
      <c r="KJO116" s="261"/>
      <c r="KJP116" s="265"/>
      <c r="KJQ116" s="266"/>
      <c r="KJR116" s="200"/>
      <c r="KJS116" s="266"/>
      <c r="KJT116" s="261"/>
      <c r="KJU116" s="265"/>
      <c r="KJV116" s="266"/>
      <c r="KJW116" s="200"/>
      <c r="KJX116" s="266"/>
      <c r="KJY116" s="261"/>
      <c r="KJZ116" s="265"/>
      <c r="KKA116" s="266"/>
      <c r="KKB116" s="200"/>
      <c r="KKC116" s="266"/>
      <c r="KKD116" s="261"/>
      <c r="KKE116" s="265"/>
      <c r="KKF116" s="266"/>
      <c r="KKG116" s="200"/>
      <c r="KKH116" s="266"/>
      <c r="KKI116" s="261"/>
      <c r="KKJ116" s="265"/>
      <c r="KKK116" s="266"/>
      <c r="KKL116" s="200"/>
      <c r="KKM116" s="266"/>
      <c r="KKN116" s="261"/>
      <c r="KKO116" s="265"/>
      <c r="KKP116" s="266"/>
      <c r="KKQ116" s="200"/>
      <c r="KKR116" s="266"/>
      <c r="KKS116" s="261"/>
      <c r="KKT116" s="265"/>
      <c r="KKU116" s="266"/>
      <c r="KKV116" s="200"/>
      <c r="KKW116" s="266"/>
      <c r="KKX116" s="261"/>
      <c r="KKY116" s="265"/>
      <c r="KKZ116" s="266"/>
      <c r="KLA116" s="200"/>
      <c r="KLB116" s="266"/>
      <c r="KLC116" s="261"/>
      <c r="KLD116" s="265"/>
      <c r="KLE116" s="266"/>
      <c r="KLF116" s="200"/>
      <c r="KLG116" s="266"/>
      <c r="KLH116" s="261"/>
      <c r="KLI116" s="265"/>
      <c r="KLJ116" s="266"/>
      <c r="KLK116" s="200"/>
      <c r="KLL116" s="266"/>
      <c r="KLM116" s="261"/>
      <c r="KLN116" s="265"/>
      <c r="KLO116" s="266"/>
      <c r="KLP116" s="200"/>
      <c r="KLQ116" s="266"/>
      <c r="KLR116" s="261"/>
      <c r="KLS116" s="265"/>
      <c r="KLT116" s="266"/>
      <c r="KLU116" s="200"/>
      <c r="KLV116" s="266"/>
      <c r="KLW116" s="261"/>
      <c r="KLX116" s="265"/>
      <c r="KLY116" s="266"/>
      <c r="KLZ116" s="200"/>
      <c r="KMA116" s="266"/>
      <c r="KMB116" s="261"/>
      <c r="KMC116" s="265"/>
      <c r="KMD116" s="266"/>
      <c r="KME116" s="200"/>
      <c r="KMF116" s="266"/>
      <c r="KMG116" s="261"/>
      <c r="KMH116" s="265"/>
      <c r="KMI116" s="266"/>
      <c r="KMJ116" s="200"/>
      <c r="KMK116" s="266"/>
      <c r="KML116" s="261"/>
      <c r="KMM116" s="265"/>
      <c r="KMN116" s="266"/>
      <c r="KMO116" s="200"/>
      <c r="KMP116" s="266"/>
      <c r="KMQ116" s="261"/>
      <c r="KMR116" s="265"/>
      <c r="KMS116" s="266"/>
      <c r="KMT116" s="200"/>
      <c r="KMU116" s="266"/>
      <c r="KMV116" s="261"/>
      <c r="KMW116" s="265"/>
      <c r="KMX116" s="266"/>
      <c r="KMY116" s="200"/>
      <c r="KMZ116" s="266"/>
      <c r="KNA116" s="261"/>
      <c r="KNB116" s="265"/>
      <c r="KNC116" s="266"/>
      <c r="KND116" s="200"/>
      <c r="KNE116" s="266"/>
      <c r="KNF116" s="261"/>
      <c r="KNG116" s="265"/>
      <c r="KNH116" s="266"/>
      <c r="KNI116" s="200"/>
      <c r="KNJ116" s="266"/>
      <c r="KNK116" s="261"/>
      <c r="KNL116" s="265"/>
      <c r="KNM116" s="266"/>
      <c r="KNN116" s="200"/>
      <c r="KNO116" s="266"/>
      <c r="KNP116" s="261"/>
      <c r="KNQ116" s="265"/>
      <c r="KNR116" s="266"/>
      <c r="KNS116" s="200"/>
      <c r="KNT116" s="266"/>
      <c r="KNU116" s="261"/>
      <c r="KNV116" s="265"/>
      <c r="KNW116" s="266"/>
      <c r="KNX116" s="200"/>
      <c r="KNY116" s="266"/>
      <c r="KNZ116" s="261"/>
      <c r="KOA116" s="265"/>
      <c r="KOB116" s="266"/>
      <c r="KOC116" s="200"/>
      <c r="KOD116" s="266"/>
      <c r="KOE116" s="261"/>
      <c r="KOF116" s="265"/>
      <c r="KOG116" s="266"/>
      <c r="KOH116" s="200"/>
      <c r="KOI116" s="266"/>
      <c r="KOJ116" s="261"/>
      <c r="KOK116" s="265"/>
      <c r="KOL116" s="266"/>
      <c r="KOM116" s="200"/>
      <c r="KON116" s="266"/>
      <c r="KOO116" s="261"/>
      <c r="KOP116" s="265"/>
      <c r="KOQ116" s="266"/>
      <c r="KOR116" s="200"/>
      <c r="KOS116" s="266"/>
      <c r="KOT116" s="261"/>
      <c r="KOU116" s="265"/>
      <c r="KOV116" s="266"/>
      <c r="KOW116" s="200"/>
      <c r="KOX116" s="266"/>
      <c r="KOY116" s="261"/>
      <c r="KOZ116" s="265"/>
      <c r="KPA116" s="266"/>
      <c r="KPB116" s="200"/>
      <c r="KPC116" s="266"/>
      <c r="KPD116" s="261"/>
      <c r="KPE116" s="265"/>
      <c r="KPF116" s="266"/>
      <c r="KPG116" s="200"/>
      <c r="KPH116" s="266"/>
      <c r="KPI116" s="261"/>
      <c r="KPJ116" s="265"/>
      <c r="KPK116" s="266"/>
      <c r="KPL116" s="200"/>
      <c r="KPM116" s="266"/>
      <c r="KPN116" s="261"/>
      <c r="KPO116" s="265"/>
      <c r="KPP116" s="266"/>
      <c r="KPQ116" s="200"/>
      <c r="KPR116" s="266"/>
      <c r="KPS116" s="261"/>
      <c r="KPT116" s="265"/>
      <c r="KPU116" s="266"/>
      <c r="KPV116" s="200"/>
      <c r="KPW116" s="266"/>
      <c r="KPX116" s="261"/>
      <c r="KPY116" s="265"/>
      <c r="KPZ116" s="266"/>
      <c r="KQA116" s="200"/>
      <c r="KQB116" s="266"/>
      <c r="KQC116" s="261"/>
      <c r="KQD116" s="265"/>
      <c r="KQE116" s="266"/>
      <c r="KQF116" s="200"/>
      <c r="KQG116" s="266"/>
      <c r="KQH116" s="261"/>
      <c r="KQI116" s="265"/>
      <c r="KQJ116" s="266"/>
      <c r="KQK116" s="200"/>
      <c r="KQL116" s="266"/>
      <c r="KQM116" s="261"/>
      <c r="KQN116" s="265"/>
      <c r="KQO116" s="266"/>
      <c r="KQP116" s="200"/>
      <c r="KQQ116" s="266"/>
      <c r="KQR116" s="261"/>
      <c r="KQS116" s="265"/>
      <c r="KQT116" s="266"/>
      <c r="KQU116" s="200"/>
      <c r="KQV116" s="266"/>
      <c r="KQW116" s="261"/>
      <c r="KQX116" s="265"/>
      <c r="KQY116" s="266"/>
      <c r="KQZ116" s="200"/>
      <c r="KRA116" s="266"/>
      <c r="KRB116" s="261"/>
      <c r="KRC116" s="265"/>
      <c r="KRD116" s="266"/>
      <c r="KRE116" s="200"/>
      <c r="KRF116" s="266"/>
      <c r="KRG116" s="261"/>
      <c r="KRH116" s="265"/>
      <c r="KRI116" s="266"/>
      <c r="KRJ116" s="200"/>
      <c r="KRK116" s="266"/>
      <c r="KRL116" s="261"/>
      <c r="KRM116" s="265"/>
      <c r="KRN116" s="266"/>
      <c r="KRO116" s="200"/>
      <c r="KRP116" s="266"/>
      <c r="KRQ116" s="261"/>
      <c r="KRR116" s="265"/>
      <c r="KRS116" s="266"/>
      <c r="KRT116" s="200"/>
      <c r="KRU116" s="266"/>
      <c r="KRV116" s="261"/>
      <c r="KRW116" s="265"/>
      <c r="KRX116" s="266"/>
      <c r="KRY116" s="200"/>
      <c r="KRZ116" s="266"/>
      <c r="KSA116" s="261"/>
      <c r="KSB116" s="265"/>
      <c r="KSC116" s="266"/>
      <c r="KSD116" s="200"/>
      <c r="KSE116" s="266"/>
      <c r="KSF116" s="261"/>
      <c r="KSG116" s="265"/>
      <c r="KSH116" s="266"/>
      <c r="KSI116" s="200"/>
      <c r="KSJ116" s="266"/>
      <c r="KSK116" s="261"/>
      <c r="KSL116" s="265"/>
      <c r="KSM116" s="266"/>
      <c r="KSN116" s="200"/>
      <c r="KSO116" s="266"/>
      <c r="KSP116" s="261"/>
      <c r="KSQ116" s="265"/>
      <c r="KSR116" s="266"/>
      <c r="KSS116" s="200"/>
      <c r="KST116" s="266"/>
      <c r="KSU116" s="261"/>
      <c r="KSV116" s="265"/>
      <c r="KSW116" s="266"/>
      <c r="KSX116" s="200"/>
      <c r="KSY116" s="266"/>
      <c r="KSZ116" s="261"/>
      <c r="KTA116" s="265"/>
      <c r="KTB116" s="266"/>
      <c r="KTC116" s="200"/>
      <c r="KTD116" s="266"/>
      <c r="KTE116" s="261"/>
      <c r="KTF116" s="265"/>
      <c r="KTG116" s="266"/>
      <c r="KTH116" s="200"/>
      <c r="KTI116" s="266"/>
      <c r="KTJ116" s="261"/>
      <c r="KTK116" s="265"/>
      <c r="KTL116" s="266"/>
      <c r="KTM116" s="200"/>
      <c r="KTN116" s="266"/>
      <c r="KTO116" s="261"/>
      <c r="KTP116" s="265"/>
      <c r="KTQ116" s="266"/>
      <c r="KTR116" s="200"/>
      <c r="KTS116" s="266"/>
      <c r="KTT116" s="261"/>
      <c r="KTU116" s="265"/>
      <c r="KTV116" s="266"/>
      <c r="KTW116" s="200"/>
      <c r="KTX116" s="266"/>
      <c r="KTY116" s="261"/>
      <c r="KTZ116" s="265"/>
      <c r="KUA116" s="266"/>
      <c r="KUB116" s="200"/>
      <c r="KUC116" s="266"/>
      <c r="KUD116" s="261"/>
      <c r="KUE116" s="265"/>
      <c r="KUF116" s="266"/>
      <c r="KUG116" s="200"/>
      <c r="KUH116" s="266"/>
      <c r="KUI116" s="261"/>
      <c r="KUJ116" s="265"/>
      <c r="KUK116" s="266"/>
      <c r="KUL116" s="200"/>
      <c r="KUM116" s="266"/>
      <c r="KUN116" s="261"/>
      <c r="KUO116" s="265"/>
      <c r="KUP116" s="266"/>
      <c r="KUQ116" s="200"/>
      <c r="KUR116" s="266"/>
      <c r="KUS116" s="261"/>
      <c r="KUT116" s="265"/>
      <c r="KUU116" s="266"/>
      <c r="KUV116" s="200"/>
      <c r="KUW116" s="266"/>
      <c r="KUX116" s="261"/>
      <c r="KUY116" s="265"/>
      <c r="KUZ116" s="266"/>
      <c r="KVA116" s="200"/>
      <c r="KVB116" s="266"/>
      <c r="KVC116" s="261"/>
      <c r="KVD116" s="265"/>
      <c r="KVE116" s="266"/>
      <c r="KVF116" s="200"/>
      <c r="KVG116" s="266"/>
      <c r="KVH116" s="261"/>
      <c r="KVI116" s="265"/>
      <c r="KVJ116" s="266"/>
      <c r="KVK116" s="200"/>
      <c r="KVL116" s="266"/>
      <c r="KVM116" s="261"/>
      <c r="KVN116" s="265"/>
      <c r="KVO116" s="266"/>
      <c r="KVP116" s="200"/>
      <c r="KVQ116" s="266"/>
      <c r="KVR116" s="261"/>
      <c r="KVS116" s="265"/>
      <c r="KVT116" s="266"/>
      <c r="KVU116" s="200"/>
      <c r="KVV116" s="266"/>
      <c r="KVW116" s="261"/>
      <c r="KVX116" s="265"/>
      <c r="KVY116" s="266"/>
      <c r="KVZ116" s="200"/>
      <c r="KWA116" s="266"/>
      <c r="KWB116" s="261"/>
      <c r="KWC116" s="265"/>
      <c r="KWD116" s="266"/>
      <c r="KWE116" s="200"/>
      <c r="KWF116" s="266"/>
      <c r="KWG116" s="261"/>
      <c r="KWH116" s="265"/>
      <c r="KWI116" s="266"/>
      <c r="KWJ116" s="200"/>
      <c r="KWK116" s="266"/>
      <c r="KWL116" s="261"/>
      <c r="KWM116" s="265"/>
      <c r="KWN116" s="266"/>
      <c r="KWO116" s="200"/>
      <c r="KWP116" s="266"/>
      <c r="KWQ116" s="261"/>
      <c r="KWR116" s="265"/>
      <c r="KWS116" s="266"/>
      <c r="KWT116" s="200"/>
      <c r="KWU116" s="266"/>
      <c r="KWV116" s="261"/>
      <c r="KWW116" s="265"/>
      <c r="KWX116" s="266"/>
      <c r="KWY116" s="200"/>
      <c r="KWZ116" s="266"/>
      <c r="KXA116" s="261"/>
      <c r="KXB116" s="265"/>
      <c r="KXC116" s="266"/>
      <c r="KXD116" s="200"/>
      <c r="KXE116" s="266"/>
      <c r="KXF116" s="261"/>
      <c r="KXG116" s="265"/>
      <c r="KXH116" s="266"/>
      <c r="KXI116" s="200"/>
      <c r="KXJ116" s="266"/>
      <c r="KXK116" s="261"/>
      <c r="KXL116" s="265"/>
      <c r="KXM116" s="266"/>
      <c r="KXN116" s="200"/>
      <c r="KXO116" s="266"/>
      <c r="KXP116" s="261"/>
      <c r="KXQ116" s="265"/>
      <c r="KXR116" s="266"/>
      <c r="KXS116" s="200"/>
      <c r="KXT116" s="266"/>
      <c r="KXU116" s="261"/>
      <c r="KXV116" s="265"/>
      <c r="KXW116" s="266"/>
      <c r="KXX116" s="200"/>
      <c r="KXY116" s="266"/>
      <c r="KXZ116" s="261"/>
      <c r="KYA116" s="265"/>
      <c r="KYB116" s="266"/>
      <c r="KYC116" s="200"/>
      <c r="KYD116" s="266"/>
      <c r="KYE116" s="261"/>
      <c r="KYF116" s="265"/>
      <c r="KYG116" s="266"/>
      <c r="KYH116" s="200"/>
      <c r="KYI116" s="266"/>
      <c r="KYJ116" s="261"/>
      <c r="KYK116" s="265"/>
      <c r="KYL116" s="266"/>
      <c r="KYM116" s="200"/>
      <c r="KYN116" s="266"/>
      <c r="KYO116" s="261"/>
      <c r="KYP116" s="265"/>
      <c r="KYQ116" s="266"/>
      <c r="KYR116" s="200"/>
      <c r="KYS116" s="266"/>
      <c r="KYT116" s="261"/>
      <c r="KYU116" s="265"/>
      <c r="KYV116" s="266"/>
      <c r="KYW116" s="200"/>
      <c r="KYX116" s="266"/>
      <c r="KYY116" s="261"/>
      <c r="KYZ116" s="265"/>
      <c r="KZA116" s="266"/>
      <c r="KZB116" s="200"/>
      <c r="KZC116" s="266"/>
      <c r="KZD116" s="261"/>
      <c r="KZE116" s="265"/>
      <c r="KZF116" s="266"/>
      <c r="KZG116" s="200"/>
      <c r="KZH116" s="266"/>
      <c r="KZI116" s="261"/>
      <c r="KZJ116" s="265"/>
      <c r="KZK116" s="266"/>
      <c r="KZL116" s="200"/>
      <c r="KZM116" s="266"/>
      <c r="KZN116" s="261"/>
      <c r="KZO116" s="265"/>
      <c r="KZP116" s="266"/>
      <c r="KZQ116" s="200"/>
      <c r="KZR116" s="266"/>
      <c r="KZS116" s="261"/>
      <c r="KZT116" s="265"/>
      <c r="KZU116" s="266"/>
      <c r="KZV116" s="200"/>
      <c r="KZW116" s="266"/>
      <c r="KZX116" s="261"/>
      <c r="KZY116" s="265"/>
      <c r="KZZ116" s="266"/>
      <c r="LAA116" s="200"/>
      <c r="LAB116" s="266"/>
      <c r="LAC116" s="261"/>
      <c r="LAD116" s="265"/>
      <c r="LAE116" s="266"/>
      <c r="LAF116" s="200"/>
      <c r="LAG116" s="266"/>
      <c r="LAH116" s="261"/>
      <c r="LAI116" s="265"/>
      <c r="LAJ116" s="266"/>
      <c r="LAK116" s="200"/>
      <c r="LAL116" s="266"/>
      <c r="LAM116" s="261"/>
      <c r="LAN116" s="265"/>
      <c r="LAO116" s="266"/>
      <c r="LAP116" s="200"/>
      <c r="LAQ116" s="266"/>
      <c r="LAR116" s="261"/>
      <c r="LAS116" s="265"/>
      <c r="LAT116" s="266"/>
      <c r="LAU116" s="200"/>
      <c r="LAV116" s="266"/>
      <c r="LAW116" s="261"/>
      <c r="LAX116" s="265"/>
      <c r="LAY116" s="266"/>
      <c r="LAZ116" s="200"/>
      <c r="LBA116" s="266"/>
      <c r="LBB116" s="261"/>
      <c r="LBC116" s="265"/>
      <c r="LBD116" s="266"/>
      <c r="LBE116" s="200"/>
      <c r="LBF116" s="266"/>
      <c r="LBG116" s="261"/>
      <c r="LBH116" s="265"/>
      <c r="LBI116" s="266"/>
      <c r="LBJ116" s="200"/>
      <c r="LBK116" s="266"/>
      <c r="LBL116" s="261"/>
      <c r="LBM116" s="265"/>
      <c r="LBN116" s="266"/>
      <c r="LBO116" s="200"/>
      <c r="LBP116" s="266"/>
      <c r="LBQ116" s="261"/>
      <c r="LBR116" s="265"/>
      <c r="LBS116" s="266"/>
      <c r="LBT116" s="200"/>
      <c r="LBU116" s="266"/>
      <c r="LBV116" s="261"/>
      <c r="LBW116" s="265"/>
      <c r="LBX116" s="266"/>
      <c r="LBY116" s="200"/>
      <c r="LBZ116" s="266"/>
      <c r="LCA116" s="261"/>
      <c r="LCB116" s="265"/>
      <c r="LCC116" s="266"/>
      <c r="LCD116" s="200"/>
      <c r="LCE116" s="266"/>
      <c r="LCF116" s="261"/>
      <c r="LCG116" s="265"/>
      <c r="LCH116" s="266"/>
      <c r="LCI116" s="200"/>
      <c r="LCJ116" s="266"/>
      <c r="LCK116" s="261"/>
      <c r="LCL116" s="265"/>
      <c r="LCM116" s="266"/>
      <c r="LCN116" s="200"/>
      <c r="LCO116" s="266"/>
      <c r="LCP116" s="261"/>
      <c r="LCQ116" s="265"/>
      <c r="LCR116" s="266"/>
      <c r="LCS116" s="200"/>
      <c r="LCT116" s="266"/>
      <c r="LCU116" s="261"/>
      <c r="LCV116" s="265"/>
      <c r="LCW116" s="266"/>
      <c r="LCX116" s="200"/>
      <c r="LCY116" s="266"/>
      <c r="LCZ116" s="261"/>
      <c r="LDA116" s="265"/>
      <c r="LDB116" s="266"/>
      <c r="LDC116" s="200"/>
      <c r="LDD116" s="266"/>
      <c r="LDE116" s="261"/>
      <c r="LDF116" s="265"/>
      <c r="LDG116" s="266"/>
      <c r="LDH116" s="200"/>
      <c r="LDI116" s="266"/>
      <c r="LDJ116" s="261"/>
      <c r="LDK116" s="265"/>
      <c r="LDL116" s="266"/>
      <c r="LDM116" s="200"/>
      <c r="LDN116" s="266"/>
      <c r="LDO116" s="261"/>
      <c r="LDP116" s="265"/>
      <c r="LDQ116" s="266"/>
      <c r="LDR116" s="200"/>
      <c r="LDS116" s="266"/>
      <c r="LDT116" s="261"/>
      <c r="LDU116" s="265"/>
      <c r="LDV116" s="266"/>
      <c r="LDW116" s="200"/>
      <c r="LDX116" s="266"/>
      <c r="LDY116" s="261"/>
      <c r="LDZ116" s="265"/>
      <c r="LEA116" s="266"/>
      <c r="LEB116" s="200"/>
      <c r="LEC116" s="266"/>
      <c r="LED116" s="261"/>
      <c r="LEE116" s="265"/>
      <c r="LEF116" s="266"/>
      <c r="LEG116" s="200"/>
      <c r="LEH116" s="266"/>
      <c r="LEI116" s="261"/>
      <c r="LEJ116" s="265"/>
      <c r="LEK116" s="266"/>
      <c r="LEL116" s="200"/>
      <c r="LEM116" s="266"/>
      <c r="LEN116" s="261"/>
      <c r="LEO116" s="265"/>
      <c r="LEP116" s="266"/>
      <c r="LEQ116" s="200"/>
      <c r="LER116" s="266"/>
      <c r="LES116" s="261"/>
      <c r="LET116" s="265"/>
      <c r="LEU116" s="266"/>
      <c r="LEV116" s="200"/>
      <c r="LEW116" s="266"/>
      <c r="LEX116" s="261"/>
      <c r="LEY116" s="265"/>
      <c r="LEZ116" s="266"/>
      <c r="LFA116" s="200"/>
      <c r="LFB116" s="266"/>
      <c r="LFC116" s="261"/>
      <c r="LFD116" s="265"/>
      <c r="LFE116" s="266"/>
      <c r="LFF116" s="200"/>
      <c r="LFG116" s="266"/>
      <c r="LFH116" s="261"/>
      <c r="LFI116" s="265"/>
      <c r="LFJ116" s="266"/>
      <c r="LFK116" s="200"/>
      <c r="LFL116" s="266"/>
      <c r="LFM116" s="261"/>
      <c r="LFN116" s="265"/>
      <c r="LFO116" s="266"/>
      <c r="LFP116" s="200"/>
      <c r="LFQ116" s="266"/>
      <c r="LFR116" s="261"/>
      <c r="LFS116" s="265"/>
      <c r="LFT116" s="266"/>
      <c r="LFU116" s="200"/>
      <c r="LFV116" s="266"/>
      <c r="LFW116" s="261"/>
      <c r="LFX116" s="265"/>
      <c r="LFY116" s="266"/>
      <c r="LFZ116" s="200"/>
      <c r="LGA116" s="266"/>
      <c r="LGB116" s="261"/>
      <c r="LGC116" s="265"/>
      <c r="LGD116" s="266"/>
      <c r="LGE116" s="200"/>
      <c r="LGF116" s="266"/>
      <c r="LGG116" s="261"/>
      <c r="LGH116" s="265"/>
      <c r="LGI116" s="266"/>
      <c r="LGJ116" s="200"/>
      <c r="LGK116" s="266"/>
      <c r="LGL116" s="261"/>
      <c r="LGM116" s="265"/>
      <c r="LGN116" s="266"/>
      <c r="LGO116" s="200"/>
      <c r="LGP116" s="266"/>
      <c r="LGQ116" s="261"/>
      <c r="LGR116" s="265"/>
      <c r="LGS116" s="266"/>
      <c r="LGT116" s="200"/>
      <c r="LGU116" s="266"/>
      <c r="LGV116" s="261"/>
      <c r="LGW116" s="265"/>
      <c r="LGX116" s="266"/>
      <c r="LGY116" s="200"/>
      <c r="LGZ116" s="266"/>
      <c r="LHA116" s="261"/>
      <c r="LHB116" s="265"/>
      <c r="LHC116" s="266"/>
      <c r="LHD116" s="200"/>
      <c r="LHE116" s="266"/>
      <c r="LHF116" s="261"/>
      <c r="LHG116" s="265"/>
      <c r="LHH116" s="266"/>
      <c r="LHI116" s="200"/>
      <c r="LHJ116" s="266"/>
      <c r="LHK116" s="261"/>
      <c r="LHL116" s="265"/>
      <c r="LHM116" s="266"/>
      <c r="LHN116" s="200"/>
      <c r="LHO116" s="266"/>
      <c r="LHP116" s="261"/>
      <c r="LHQ116" s="265"/>
      <c r="LHR116" s="266"/>
      <c r="LHS116" s="200"/>
      <c r="LHT116" s="266"/>
      <c r="LHU116" s="261"/>
      <c r="LHV116" s="265"/>
      <c r="LHW116" s="266"/>
      <c r="LHX116" s="200"/>
      <c r="LHY116" s="266"/>
      <c r="LHZ116" s="261"/>
      <c r="LIA116" s="265"/>
      <c r="LIB116" s="266"/>
      <c r="LIC116" s="200"/>
      <c r="LID116" s="266"/>
      <c r="LIE116" s="261"/>
      <c r="LIF116" s="265"/>
      <c r="LIG116" s="266"/>
      <c r="LIH116" s="200"/>
      <c r="LII116" s="266"/>
      <c r="LIJ116" s="261"/>
      <c r="LIK116" s="265"/>
      <c r="LIL116" s="266"/>
      <c r="LIM116" s="200"/>
      <c r="LIN116" s="266"/>
      <c r="LIO116" s="261"/>
      <c r="LIP116" s="265"/>
      <c r="LIQ116" s="266"/>
      <c r="LIR116" s="200"/>
      <c r="LIS116" s="266"/>
      <c r="LIT116" s="261"/>
      <c r="LIU116" s="265"/>
      <c r="LIV116" s="266"/>
      <c r="LIW116" s="200"/>
      <c r="LIX116" s="266"/>
      <c r="LIY116" s="261"/>
      <c r="LIZ116" s="265"/>
      <c r="LJA116" s="266"/>
      <c r="LJB116" s="200"/>
      <c r="LJC116" s="266"/>
      <c r="LJD116" s="261"/>
      <c r="LJE116" s="265"/>
      <c r="LJF116" s="266"/>
      <c r="LJG116" s="200"/>
      <c r="LJH116" s="266"/>
      <c r="LJI116" s="261"/>
      <c r="LJJ116" s="265"/>
      <c r="LJK116" s="266"/>
      <c r="LJL116" s="200"/>
      <c r="LJM116" s="266"/>
      <c r="LJN116" s="261"/>
      <c r="LJO116" s="265"/>
      <c r="LJP116" s="266"/>
      <c r="LJQ116" s="200"/>
      <c r="LJR116" s="266"/>
      <c r="LJS116" s="261"/>
      <c r="LJT116" s="265"/>
      <c r="LJU116" s="266"/>
      <c r="LJV116" s="200"/>
      <c r="LJW116" s="266"/>
      <c r="LJX116" s="261"/>
      <c r="LJY116" s="265"/>
      <c r="LJZ116" s="266"/>
      <c r="LKA116" s="200"/>
      <c r="LKB116" s="266"/>
      <c r="LKC116" s="261"/>
      <c r="LKD116" s="265"/>
      <c r="LKE116" s="266"/>
      <c r="LKF116" s="200"/>
      <c r="LKG116" s="266"/>
      <c r="LKH116" s="261"/>
      <c r="LKI116" s="265"/>
      <c r="LKJ116" s="266"/>
      <c r="LKK116" s="200"/>
      <c r="LKL116" s="266"/>
      <c r="LKM116" s="261"/>
      <c r="LKN116" s="265"/>
      <c r="LKO116" s="266"/>
      <c r="LKP116" s="200"/>
      <c r="LKQ116" s="266"/>
      <c r="LKR116" s="261"/>
      <c r="LKS116" s="265"/>
      <c r="LKT116" s="266"/>
      <c r="LKU116" s="200"/>
      <c r="LKV116" s="266"/>
      <c r="LKW116" s="261"/>
      <c r="LKX116" s="265"/>
      <c r="LKY116" s="266"/>
      <c r="LKZ116" s="200"/>
      <c r="LLA116" s="266"/>
      <c r="LLB116" s="261"/>
      <c r="LLC116" s="265"/>
      <c r="LLD116" s="266"/>
      <c r="LLE116" s="200"/>
      <c r="LLF116" s="266"/>
      <c r="LLG116" s="261"/>
      <c r="LLH116" s="265"/>
      <c r="LLI116" s="266"/>
      <c r="LLJ116" s="200"/>
      <c r="LLK116" s="266"/>
      <c r="LLL116" s="261"/>
      <c r="LLM116" s="265"/>
      <c r="LLN116" s="266"/>
      <c r="LLO116" s="200"/>
      <c r="LLP116" s="266"/>
      <c r="LLQ116" s="261"/>
      <c r="LLR116" s="265"/>
      <c r="LLS116" s="266"/>
      <c r="LLT116" s="200"/>
      <c r="LLU116" s="266"/>
      <c r="LLV116" s="261"/>
      <c r="LLW116" s="265"/>
      <c r="LLX116" s="266"/>
      <c r="LLY116" s="200"/>
      <c r="LLZ116" s="266"/>
      <c r="LMA116" s="261"/>
      <c r="LMB116" s="265"/>
      <c r="LMC116" s="266"/>
      <c r="LMD116" s="200"/>
      <c r="LME116" s="266"/>
      <c r="LMF116" s="261"/>
      <c r="LMG116" s="265"/>
      <c r="LMH116" s="266"/>
      <c r="LMI116" s="200"/>
      <c r="LMJ116" s="266"/>
      <c r="LMK116" s="261"/>
      <c r="LML116" s="265"/>
      <c r="LMM116" s="266"/>
      <c r="LMN116" s="200"/>
      <c r="LMO116" s="266"/>
      <c r="LMP116" s="261"/>
      <c r="LMQ116" s="265"/>
      <c r="LMR116" s="266"/>
      <c r="LMS116" s="200"/>
      <c r="LMT116" s="266"/>
      <c r="LMU116" s="261"/>
      <c r="LMV116" s="265"/>
      <c r="LMW116" s="266"/>
      <c r="LMX116" s="200"/>
      <c r="LMY116" s="266"/>
      <c r="LMZ116" s="261"/>
      <c r="LNA116" s="265"/>
      <c r="LNB116" s="266"/>
      <c r="LNC116" s="200"/>
      <c r="LND116" s="266"/>
      <c r="LNE116" s="261"/>
      <c r="LNF116" s="265"/>
      <c r="LNG116" s="266"/>
      <c r="LNH116" s="200"/>
      <c r="LNI116" s="266"/>
      <c r="LNJ116" s="261"/>
      <c r="LNK116" s="265"/>
      <c r="LNL116" s="266"/>
      <c r="LNM116" s="200"/>
      <c r="LNN116" s="266"/>
      <c r="LNO116" s="261"/>
      <c r="LNP116" s="265"/>
      <c r="LNQ116" s="266"/>
      <c r="LNR116" s="200"/>
      <c r="LNS116" s="266"/>
      <c r="LNT116" s="261"/>
      <c r="LNU116" s="265"/>
      <c r="LNV116" s="266"/>
      <c r="LNW116" s="200"/>
      <c r="LNX116" s="266"/>
      <c r="LNY116" s="261"/>
      <c r="LNZ116" s="265"/>
      <c r="LOA116" s="266"/>
      <c r="LOB116" s="200"/>
      <c r="LOC116" s="266"/>
      <c r="LOD116" s="261"/>
      <c r="LOE116" s="265"/>
      <c r="LOF116" s="266"/>
      <c r="LOG116" s="200"/>
      <c r="LOH116" s="266"/>
      <c r="LOI116" s="261"/>
      <c r="LOJ116" s="265"/>
      <c r="LOK116" s="266"/>
      <c r="LOL116" s="200"/>
      <c r="LOM116" s="266"/>
      <c r="LON116" s="261"/>
      <c r="LOO116" s="265"/>
      <c r="LOP116" s="266"/>
      <c r="LOQ116" s="200"/>
      <c r="LOR116" s="266"/>
      <c r="LOS116" s="261"/>
      <c r="LOT116" s="265"/>
      <c r="LOU116" s="266"/>
      <c r="LOV116" s="200"/>
      <c r="LOW116" s="266"/>
      <c r="LOX116" s="261"/>
      <c r="LOY116" s="265"/>
      <c r="LOZ116" s="266"/>
      <c r="LPA116" s="200"/>
      <c r="LPB116" s="266"/>
      <c r="LPC116" s="261"/>
      <c r="LPD116" s="265"/>
      <c r="LPE116" s="266"/>
      <c r="LPF116" s="200"/>
      <c r="LPG116" s="266"/>
      <c r="LPH116" s="261"/>
      <c r="LPI116" s="265"/>
      <c r="LPJ116" s="266"/>
      <c r="LPK116" s="200"/>
      <c r="LPL116" s="266"/>
      <c r="LPM116" s="261"/>
      <c r="LPN116" s="265"/>
      <c r="LPO116" s="266"/>
      <c r="LPP116" s="200"/>
      <c r="LPQ116" s="266"/>
      <c r="LPR116" s="261"/>
      <c r="LPS116" s="265"/>
      <c r="LPT116" s="266"/>
      <c r="LPU116" s="200"/>
      <c r="LPV116" s="266"/>
      <c r="LPW116" s="261"/>
      <c r="LPX116" s="265"/>
      <c r="LPY116" s="266"/>
      <c r="LPZ116" s="200"/>
      <c r="LQA116" s="266"/>
      <c r="LQB116" s="261"/>
      <c r="LQC116" s="265"/>
      <c r="LQD116" s="266"/>
      <c r="LQE116" s="200"/>
      <c r="LQF116" s="266"/>
      <c r="LQG116" s="261"/>
      <c r="LQH116" s="265"/>
      <c r="LQI116" s="266"/>
      <c r="LQJ116" s="200"/>
      <c r="LQK116" s="266"/>
      <c r="LQL116" s="261"/>
      <c r="LQM116" s="265"/>
      <c r="LQN116" s="266"/>
      <c r="LQO116" s="200"/>
      <c r="LQP116" s="266"/>
      <c r="LQQ116" s="261"/>
      <c r="LQR116" s="265"/>
      <c r="LQS116" s="266"/>
      <c r="LQT116" s="200"/>
      <c r="LQU116" s="266"/>
      <c r="LQV116" s="261"/>
      <c r="LQW116" s="265"/>
      <c r="LQX116" s="266"/>
      <c r="LQY116" s="200"/>
      <c r="LQZ116" s="266"/>
      <c r="LRA116" s="261"/>
      <c r="LRB116" s="265"/>
      <c r="LRC116" s="266"/>
      <c r="LRD116" s="200"/>
      <c r="LRE116" s="266"/>
      <c r="LRF116" s="261"/>
      <c r="LRG116" s="265"/>
      <c r="LRH116" s="266"/>
      <c r="LRI116" s="200"/>
      <c r="LRJ116" s="266"/>
      <c r="LRK116" s="261"/>
      <c r="LRL116" s="265"/>
      <c r="LRM116" s="266"/>
      <c r="LRN116" s="200"/>
      <c r="LRO116" s="266"/>
      <c r="LRP116" s="261"/>
      <c r="LRQ116" s="265"/>
      <c r="LRR116" s="266"/>
      <c r="LRS116" s="200"/>
      <c r="LRT116" s="266"/>
      <c r="LRU116" s="261"/>
      <c r="LRV116" s="265"/>
      <c r="LRW116" s="266"/>
      <c r="LRX116" s="200"/>
      <c r="LRY116" s="266"/>
      <c r="LRZ116" s="261"/>
      <c r="LSA116" s="265"/>
      <c r="LSB116" s="266"/>
      <c r="LSC116" s="200"/>
      <c r="LSD116" s="266"/>
      <c r="LSE116" s="261"/>
      <c r="LSF116" s="265"/>
      <c r="LSG116" s="266"/>
      <c r="LSH116" s="200"/>
      <c r="LSI116" s="266"/>
      <c r="LSJ116" s="261"/>
      <c r="LSK116" s="265"/>
      <c r="LSL116" s="266"/>
      <c r="LSM116" s="200"/>
      <c r="LSN116" s="266"/>
      <c r="LSO116" s="261"/>
      <c r="LSP116" s="265"/>
      <c r="LSQ116" s="266"/>
      <c r="LSR116" s="200"/>
      <c r="LSS116" s="266"/>
      <c r="LST116" s="261"/>
      <c r="LSU116" s="265"/>
      <c r="LSV116" s="266"/>
      <c r="LSW116" s="200"/>
      <c r="LSX116" s="266"/>
      <c r="LSY116" s="261"/>
      <c r="LSZ116" s="265"/>
      <c r="LTA116" s="266"/>
      <c r="LTB116" s="200"/>
      <c r="LTC116" s="266"/>
      <c r="LTD116" s="261"/>
      <c r="LTE116" s="265"/>
      <c r="LTF116" s="266"/>
      <c r="LTG116" s="200"/>
      <c r="LTH116" s="266"/>
      <c r="LTI116" s="261"/>
      <c r="LTJ116" s="265"/>
      <c r="LTK116" s="266"/>
      <c r="LTL116" s="200"/>
      <c r="LTM116" s="266"/>
      <c r="LTN116" s="261"/>
      <c r="LTO116" s="265"/>
      <c r="LTP116" s="266"/>
      <c r="LTQ116" s="200"/>
      <c r="LTR116" s="266"/>
      <c r="LTS116" s="261"/>
      <c r="LTT116" s="265"/>
      <c r="LTU116" s="266"/>
      <c r="LTV116" s="200"/>
      <c r="LTW116" s="266"/>
      <c r="LTX116" s="261"/>
      <c r="LTY116" s="265"/>
      <c r="LTZ116" s="266"/>
      <c r="LUA116" s="200"/>
      <c r="LUB116" s="266"/>
      <c r="LUC116" s="261"/>
      <c r="LUD116" s="265"/>
      <c r="LUE116" s="266"/>
      <c r="LUF116" s="200"/>
      <c r="LUG116" s="266"/>
      <c r="LUH116" s="261"/>
      <c r="LUI116" s="265"/>
      <c r="LUJ116" s="266"/>
      <c r="LUK116" s="200"/>
      <c r="LUL116" s="266"/>
      <c r="LUM116" s="261"/>
      <c r="LUN116" s="265"/>
      <c r="LUO116" s="266"/>
      <c r="LUP116" s="200"/>
      <c r="LUQ116" s="266"/>
      <c r="LUR116" s="261"/>
      <c r="LUS116" s="265"/>
      <c r="LUT116" s="266"/>
      <c r="LUU116" s="200"/>
      <c r="LUV116" s="266"/>
      <c r="LUW116" s="261"/>
      <c r="LUX116" s="265"/>
      <c r="LUY116" s="266"/>
      <c r="LUZ116" s="200"/>
      <c r="LVA116" s="266"/>
      <c r="LVB116" s="261"/>
      <c r="LVC116" s="265"/>
      <c r="LVD116" s="266"/>
      <c r="LVE116" s="200"/>
      <c r="LVF116" s="266"/>
      <c r="LVG116" s="261"/>
      <c r="LVH116" s="265"/>
      <c r="LVI116" s="266"/>
      <c r="LVJ116" s="200"/>
      <c r="LVK116" s="266"/>
      <c r="LVL116" s="261"/>
      <c r="LVM116" s="265"/>
      <c r="LVN116" s="266"/>
      <c r="LVO116" s="200"/>
      <c r="LVP116" s="266"/>
      <c r="LVQ116" s="261"/>
      <c r="LVR116" s="265"/>
      <c r="LVS116" s="266"/>
      <c r="LVT116" s="200"/>
      <c r="LVU116" s="266"/>
      <c r="LVV116" s="261"/>
      <c r="LVW116" s="265"/>
      <c r="LVX116" s="266"/>
      <c r="LVY116" s="200"/>
      <c r="LVZ116" s="266"/>
      <c r="LWA116" s="261"/>
      <c r="LWB116" s="265"/>
      <c r="LWC116" s="266"/>
      <c r="LWD116" s="200"/>
      <c r="LWE116" s="266"/>
      <c r="LWF116" s="261"/>
      <c r="LWG116" s="265"/>
      <c r="LWH116" s="266"/>
      <c r="LWI116" s="200"/>
      <c r="LWJ116" s="266"/>
      <c r="LWK116" s="261"/>
      <c r="LWL116" s="265"/>
      <c r="LWM116" s="266"/>
      <c r="LWN116" s="200"/>
      <c r="LWO116" s="266"/>
      <c r="LWP116" s="261"/>
      <c r="LWQ116" s="265"/>
      <c r="LWR116" s="266"/>
      <c r="LWS116" s="200"/>
      <c r="LWT116" s="266"/>
      <c r="LWU116" s="261"/>
      <c r="LWV116" s="265"/>
      <c r="LWW116" s="266"/>
      <c r="LWX116" s="200"/>
      <c r="LWY116" s="266"/>
      <c r="LWZ116" s="261"/>
      <c r="LXA116" s="265"/>
      <c r="LXB116" s="266"/>
      <c r="LXC116" s="200"/>
      <c r="LXD116" s="266"/>
      <c r="LXE116" s="261"/>
      <c r="LXF116" s="265"/>
      <c r="LXG116" s="266"/>
      <c r="LXH116" s="200"/>
      <c r="LXI116" s="266"/>
      <c r="LXJ116" s="261"/>
      <c r="LXK116" s="265"/>
      <c r="LXL116" s="266"/>
      <c r="LXM116" s="200"/>
      <c r="LXN116" s="266"/>
      <c r="LXO116" s="261"/>
      <c r="LXP116" s="265"/>
      <c r="LXQ116" s="266"/>
      <c r="LXR116" s="200"/>
      <c r="LXS116" s="266"/>
      <c r="LXT116" s="261"/>
      <c r="LXU116" s="265"/>
      <c r="LXV116" s="266"/>
      <c r="LXW116" s="200"/>
      <c r="LXX116" s="266"/>
      <c r="LXY116" s="261"/>
      <c r="LXZ116" s="265"/>
      <c r="LYA116" s="266"/>
      <c r="LYB116" s="200"/>
      <c r="LYC116" s="266"/>
      <c r="LYD116" s="261"/>
      <c r="LYE116" s="265"/>
      <c r="LYF116" s="266"/>
      <c r="LYG116" s="200"/>
      <c r="LYH116" s="266"/>
      <c r="LYI116" s="261"/>
      <c r="LYJ116" s="265"/>
      <c r="LYK116" s="266"/>
      <c r="LYL116" s="200"/>
      <c r="LYM116" s="266"/>
      <c r="LYN116" s="261"/>
      <c r="LYO116" s="265"/>
      <c r="LYP116" s="266"/>
      <c r="LYQ116" s="200"/>
      <c r="LYR116" s="266"/>
      <c r="LYS116" s="261"/>
      <c r="LYT116" s="265"/>
      <c r="LYU116" s="266"/>
      <c r="LYV116" s="200"/>
      <c r="LYW116" s="266"/>
      <c r="LYX116" s="261"/>
      <c r="LYY116" s="265"/>
      <c r="LYZ116" s="266"/>
      <c r="LZA116" s="200"/>
      <c r="LZB116" s="266"/>
      <c r="LZC116" s="261"/>
      <c r="LZD116" s="265"/>
      <c r="LZE116" s="266"/>
      <c r="LZF116" s="200"/>
      <c r="LZG116" s="266"/>
      <c r="LZH116" s="261"/>
      <c r="LZI116" s="265"/>
      <c r="LZJ116" s="266"/>
      <c r="LZK116" s="200"/>
      <c r="LZL116" s="266"/>
      <c r="LZM116" s="261"/>
      <c r="LZN116" s="265"/>
      <c r="LZO116" s="266"/>
      <c r="LZP116" s="200"/>
      <c r="LZQ116" s="266"/>
      <c r="LZR116" s="261"/>
      <c r="LZS116" s="265"/>
      <c r="LZT116" s="266"/>
      <c r="LZU116" s="200"/>
      <c r="LZV116" s="266"/>
      <c r="LZW116" s="261"/>
      <c r="LZX116" s="265"/>
      <c r="LZY116" s="266"/>
      <c r="LZZ116" s="200"/>
      <c r="MAA116" s="266"/>
      <c r="MAB116" s="261"/>
      <c r="MAC116" s="265"/>
      <c r="MAD116" s="266"/>
      <c r="MAE116" s="200"/>
      <c r="MAF116" s="266"/>
      <c r="MAG116" s="261"/>
      <c r="MAH116" s="265"/>
      <c r="MAI116" s="266"/>
      <c r="MAJ116" s="200"/>
      <c r="MAK116" s="266"/>
      <c r="MAL116" s="261"/>
      <c r="MAM116" s="265"/>
      <c r="MAN116" s="266"/>
      <c r="MAO116" s="200"/>
      <c r="MAP116" s="266"/>
      <c r="MAQ116" s="261"/>
      <c r="MAR116" s="265"/>
      <c r="MAS116" s="266"/>
      <c r="MAT116" s="200"/>
      <c r="MAU116" s="266"/>
      <c r="MAV116" s="261"/>
      <c r="MAW116" s="265"/>
      <c r="MAX116" s="266"/>
      <c r="MAY116" s="200"/>
      <c r="MAZ116" s="266"/>
      <c r="MBA116" s="261"/>
      <c r="MBB116" s="265"/>
      <c r="MBC116" s="266"/>
      <c r="MBD116" s="200"/>
      <c r="MBE116" s="266"/>
      <c r="MBF116" s="261"/>
      <c r="MBG116" s="265"/>
      <c r="MBH116" s="266"/>
      <c r="MBI116" s="200"/>
      <c r="MBJ116" s="266"/>
      <c r="MBK116" s="261"/>
      <c r="MBL116" s="265"/>
      <c r="MBM116" s="266"/>
      <c r="MBN116" s="200"/>
      <c r="MBO116" s="266"/>
      <c r="MBP116" s="261"/>
      <c r="MBQ116" s="265"/>
      <c r="MBR116" s="266"/>
      <c r="MBS116" s="200"/>
      <c r="MBT116" s="266"/>
      <c r="MBU116" s="261"/>
      <c r="MBV116" s="265"/>
      <c r="MBW116" s="266"/>
      <c r="MBX116" s="200"/>
      <c r="MBY116" s="266"/>
      <c r="MBZ116" s="261"/>
      <c r="MCA116" s="265"/>
      <c r="MCB116" s="266"/>
      <c r="MCC116" s="200"/>
      <c r="MCD116" s="266"/>
      <c r="MCE116" s="261"/>
      <c r="MCF116" s="265"/>
      <c r="MCG116" s="266"/>
      <c r="MCH116" s="200"/>
      <c r="MCI116" s="266"/>
      <c r="MCJ116" s="261"/>
      <c r="MCK116" s="265"/>
      <c r="MCL116" s="266"/>
      <c r="MCM116" s="200"/>
      <c r="MCN116" s="266"/>
      <c r="MCO116" s="261"/>
      <c r="MCP116" s="265"/>
      <c r="MCQ116" s="266"/>
      <c r="MCR116" s="200"/>
      <c r="MCS116" s="266"/>
      <c r="MCT116" s="261"/>
      <c r="MCU116" s="265"/>
      <c r="MCV116" s="266"/>
      <c r="MCW116" s="200"/>
      <c r="MCX116" s="266"/>
      <c r="MCY116" s="261"/>
      <c r="MCZ116" s="265"/>
      <c r="MDA116" s="266"/>
      <c r="MDB116" s="200"/>
      <c r="MDC116" s="266"/>
      <c r="MDD116" s="261"/>
      <c r="MDE116" s="265"/>
      <c r="MDF116" s="266"/>
      <c r="MDG116" s="200"/>
      <c r="MDH116" s="266"/>
      <c r="MDI116" s="261"/>
      <c r="MDJ116" s="265"/>
      <c r="MDK116" s="266"/>
      <c r="MDL116" s="200"/>
      <c r="MDM116" s="266"/>
      <c r="MDN116" s="261"/>
      <c r="MDO116" s="265"/>
      <c r="MDP116" s="266"/>
      <c r="MDQ116" s="200"/>
      <c r="MDR116" s="266"/>
      <c r="MDS116" s="261"/>
      <c r="MDT116" s="265"/>
      <c r="MDU116" s="266"/>
      <c r="MDV116" s="200"/>
      <c r="MDW116" s="266"/>
      <c r="MDX116" s="261"/>
      <c r="MDY116" s="265"/>
      <c r="MDZ116" s="266"/>
      <c r="MEA116" s="200"/>
      <c r="MEB116" s="266"/>
      <c r="MEC116" s="261"/>
      <c r="MED116" s="265"/>
      <c r="MEE116" s="266"/>
      <c r="MEF116" s="200"/>
      <c r="MEG116" s="266"/>
      <c r="MEH116" s="261"/>
      <c r="MEI116" s="265"/>
      <c r="MEJ116" s="266"/>
      <c r="MEK116" s="200"/>
      <c r="MEL116" s="266"/>
      <c r="MEM116" s="261"/>
      <c r="MEN116" s="265"/>
      <c r="MEO116" s="266"/>
      <c r="MEP116" s="200"/>
      <c r="MEQ116" s="266"/>
      <c r="MER116" s="261"/>
      <c r="MES116" s="265"/>
      <c r="MET116" s="266"/>
      <c r="MEU116" s="200"/>
      <c r="MEV116" s="266"/>
      <c r="MEW116" s="261"/>
      <c r="MEX116" s="265"/>
      <c r="MEY116" s="266"/>
      <c r="MEZ116" s="200"/>
      <c r="MFA116" s="266"/>
      <c r="MFB116" s="261"/>
      <c r="MFC116" s="265"/>
      <c r="MFD116" s="266"/>
      <c r="MFE116" s="200"/>
      <c r="MFF116" s="266"/>
      <c r="MFG116" s="261"/>
      <c r="MFH116" s="265"/>
      <c r="MFI116" s="266"/>
      <c r="MFJ116" s="200"/>
      <c r="MFK116" s="266"/>
      <c r="MFL116" s="261"/>
      <c r="MFM116" s="265"/>
      <c r="MFN116" s="266"/>
      <c r="MFO116" s="200"/>
      <c r="MFP116" s="266"/>
      <c r="MFQ116" s="261"/>
      <c r="MFR116" s="265"/>
      <c r="MFS116" s="266"/>
      <c r="MFT116" s="200"/>
      <c r="MFU116" s="266"/>
      <c r="MFV116" s="261"/>
      <c r="MFW116" s="265"/>
      <c r="MFX116" s="266"/>
      <c r="MFY116" s="200"/>
      <c r="MFZ116" s="266"/>
      <c r="MGA116" s="261"/>
      <c r="MGB116" s="265"/>
      <c r="MGC116" s="266"/>
      <c r="MGD116" s="200"/>
      <c r="MGE116" s="266"/>
      <c r="MGF116" s="261"/>
      <c r="MGG116" s="265"/>
      <c r="MGH116" s="266"/>
      <c r="MGI116" s="200"/>
      <c r="MGJ116" s="266"/>
      <c r="MGK116" s="261"/>
      <c r="MGL116" s="265"/>
      <c r="MGM116" s="266"/>
      <c r="MGN116" s="200"/>
      <c r="MGO116" s="266"/>
      <c r="MGP116" s="261"/>
      <c r="MGQ116" s="265"/>
      <c r="MGR116" s="266"/>
      <c r="MGS116" s="200"/>
      <c r="MGT116" s="266"/>
      <c r="MGU116" s="261"/>
      <c r="MGV116" s="265"/>
      <c r="MGW116" s="266"/>
      <c r="MGX116" s="200"/>
      <c r="MGY116" s="266"/>
      <c r="MGZ116" s="261"/>
      <c r="MHA116" s="265"/>
      <c r="MHB116" s="266"/>
      <c r="MHC116" s="200"/>
      <c r="MHD116" s="266"/>
      <c r="MHE116" s="261"/>
      <c r="MHF116" s="265"/>
      <c r="MHG116" s="266"/>
      <c r="MHH116" s="200"/>
      <c r="MHI116" s="266"/>
      <c r="MHJ116" s="261"/>
      <c r="MHK116" s="265"/>
      <c r="MHL116" s="266"/>
      <c r="MHM116" s="200"/>
      <c r="MHN116" s="266"/>
      <c r="MHO116" s="261"/>
      <c r="MHP116" s="265"/>
      <c r="MHQ116" s="266"/>
      <c r="MHR116" s="200"/>
      <c r="MHS116" s="266"/>
      <c r="MHT116" s="261"/>
      <c r="MHU116" s="265"/>
      <c r="MHV116" s="266"/>
      <c r="MHW116" s="200"/>
      <c r="MHX116" s="266"/>
      <c r="MHY116" s="261"/>
      <c r="MHZ116" s="265"/>
      <c r="MIA116" s="266"/>
      <c r="MIB116" s="200"/>
      <c r="MIC116" s="266"/>
      <c r="MID116" s="261"/>
      <c r="MIE116" s="265"/>
      <c r="MIF116" s="266"/>
      <c r="MIG116" s="200"/>
      <c r="MIH116" s="266"/>
      <c r="MII116" s="261"/>
      <c r="MIJ116" s="265"/>
      <c r="MIK116" s="266"/>
      <c r="MIL116" s="200"/>
      <c r="MIM116" s="266"/>
      <c r="MIN116" s="261"/>
      <c r="MIO116" s="265"/>
      <c r="MIP116" s="266"/>
      <c r="MIQ116" s="200"/>
      <c r="MIR116" s="266"/>
      <c r="MIS116" s="261"/>
      <c r="MIT116" s="265"/>
      <c r="MIU116" s="266"/>
      <c r="MIV116" s="200"/>
      <c r="MIW116" s="266"/>
      <c r="MIX116" s="261"/>
      <c r="MIY116" s="265"/>
      <c r="MIZ116" s="266"/>
      <c r="MJA116" s="200"/>
      <c r="MJB116" s="266"/>
      <c r="MJC116" s="261"/>
      <c r="MJD116" s="265"/>
      <c r="MJE116" s="266"/>
      <c r="MJF116" s="200"/>
      <c r="MJG116" s="266"/>
      <c r="MJH116" s="261"/>
      <c r="MJI116" s="265"/>
      <c r="MJJ116" s="266"/>
      <c r="MJK116" s="200"/>
      <c r="MJL116" s="266"/>
      <c r="MJM116" s="261"/>
      <c r="MJN116" s="265"/>
      <c r="MJO116" s="266"/>
      <c r="MJP116" s="200"/>
      <c r="MJQ116" s="266"/>
      <c r="MJR116" s="261"/>
      <c r="MJS116" s="265"/>
      <c r="MJT116" s="266"/>
      <c r="MJU116" s="200"/>
      <c r="MJV116" s="266"/>
      <c r="MJW116" s="261"/>
      <c r="MJX116" s="265"/>
      <c r="MJY116" s="266"/>
      <c r="MJZ116" s="200"/>
      <c r="MKA116" s="266"/>
      <c r="MKB116" s="261"/>
      <c r="MKC116" s="265"/>
      <c r="MKD116" s="266"/>
      <c r="MKE116" s="200"/>
      <c r="MKF116" s="266"/>
      <c r="MKG116" s="261"/>
      <c r="MKH116" s="265"/>
      <c r="MKI116" s="266"/>
      <c r="MKJ116" s="200"/>
      <c r="MKK116" s="266"/>
      <c r="MKL116" s="261"/>
      <c r="MKM116" s="265"/>
      <c r="MKN116" s="266"/>
      <c r="MKO116" s="200"/>
      <c r="MKP116" s="266"/>
      <c r="MKQ116" s="261"/>
      <c r="MKR116" s="265"/>
      <c r="MKS116" s="266"/>
      <c r="MKT116" s="200"/>
      <c r="MKU116" s="266"/>
      <c r="MKV116" s="261"/>
      <c r="MKW116" s="265"/>
      <c r="MKX116" s="266"/>
      <c r="MKY116" s="200"/>
      <c r="MKZ116" s="266"/>
      <c r="MLA116" s="261"/>
      <c r="MLB116" s="265"/>
      <c r="MLC116" s="266"/>
      <c r="MLD116" s="200"/>
      <c r="MLE116" s="266"/>
      <c r="MLF116" s="261"/>
      <c r="MLG116" s="265"/>
      <c r="MLH116" s="266"/>
      <c r="MLI116" s="200"/>
      <c r="MLJ116" s="266"/>
      <c r="MLK116" s="261"/>
      <c r="MLL116" s="265"/>
      <c r="MLM116" s="266"/>
      <c r="MLN116" s="200"/>
      <c r="MLO116" s="266"/>
      <c r="MLP116" s="261"/>
      <c r="MLQ116" s="265"/>
      <c r="MLR116" s="266"/>
      <c r="MLS116" s="200"/>
      <c r="MLT116" s="266"/>
      <c r="MLU116" s="261"/>
      <c r="MLV116" s="265"/>
      <c r="MLW116" s="266"/>
      <c r="MLX116" s="200"/>
      <c r="MLY116" s="266"/>
      <c r="MLZ116" s="261"/>
      <c r="MMA116" s="265"/>
      <c r="MMB116" s="266"/>
      <c r="MMC116" s="200"/>
      <c r="MMD116" s="266"/>
      <c r="MME116" s="261"/>
      <c r="MMF116" s="265"/>
      <c r="MMG116" s="266"/>
      <c r="MMH116" s="200"/>
      <c r="MMI116" s="266"/>
      <c r="MMJ116" s="261"/>
      <c r="MMK116" s="265"/>
      <c r="MML116" s="266"/>
      <c r="MMM116" s="200"/>
      <c r="MMN116" s="266"/>
      <c r="MMO116" s="261"/>
      <c r="MMP116" s="265"/>
      <c r="MMQ116" s="266"/>
      <c r="MMR116" s="200"/>
      <c r="MMS116" s="266"/>
      <c r="MMT116" s="261"/>
      <c r="MMU116" s="265"/>
      <c r="MMV116" s="266"/>
      <c r="MMW116" s="200"/>
      <c r="MMX116" s="266"/>
      <c r="MMY116" s="261"/>
      <c r="MMZ116" s="265"/>
      <c r="MNA116" s="266"/>
      <c r="MNB116" s="200"/>
      <c r="MNC116" s="266"/>
      <c r="MND116" s="261"/>
      <c r="MNE116" s="265"/>
      <c r="MNF116" s="266"/>
      <c r="MNG116" s="200"/>
      <c r="MNH116" s="266"/>
      <c r="MNI116" s="261"/>
      <c r="MNJ116" s="265"/>
      <c r="MNK116" s="266"/>
      <c r="MNL116" s="200"/>
      <c r="MNM116" s="266"/>
      <c r="MNN116" s="261"/>
      <c r="MNO116" s="265"/>
      <c r="MNP116" s="266"/>
      <c r="MNQ116" s="200"/>
      <c r="MNR116" s="266"/>
      <c r="MNS116" s="261"/>
      <c r="MNT116" s="265"/>
      <c r="MNU116" s="266"/>
      <c r="MNV116" s="200"/>
      <c r="MNW116" s="266"/>
      <c r="MNX116" s="261"/>
      <c r="MNY116" s="265"/>
      <c r="MNZ116" s="266"/>
      <c r="MOA116" s="200"/>
      <c r="MOB116" s="266"/>
      <c r="MOC116" s="261"/>
      <c r="MOD116" s="265"/>
      <c r="MOE116" s="266"/>
      <c r="MOF116" s="200"/>
      <c r="MOG116" s="266"/>
      <c r="MOH116" s="261"/>
      <c r="MOI116" s="265"/>
      <c r="MOJ116" s="266"/>
      <c r="MOK116" s="200"/>
      <c r="MOL116" s="266"/>
      <c r="MOM116" s="261"/>
      <c r="MON116" s="265"/>
      <c r="MOO116" s="266"/>
      <c r="MOP116" s="200"/>
      <c r="MOQ116" s="266"/>
      <c r="MOR116" s="261"/>
      <c r="MOS116" s="265"/>
      <c r="MOT116" s="266"/>
      <c r="MOU116" s="200"/>
      <c r="MOV116" s="266"/>
      <c r="MOW116" s="261"/>
      <c r="MOX116" s="265"/>
      <c r="MOY116" s="266"/>
      <c r="MOZ116" s="200"/>
      <c r="MPA116" s="266"/>
      <c r="MPB116" s="261"/>
      <c r="MPC116" s="265"/>
      <c r="MPD116" s="266"/>
      <c r="MPE116" s="200"/>
      <c r="MPF116" s="266"/>
      <c r="MPG116" s="261"/>
      <c r="MPH116" s="265"/>
      <c r="MPI116" s="266"/>
      <c r="MPJ116" s="200"/>
      <c r="MPK116" s="266"/>
      <c r="MPL116" s="261"/>
      <c r="MPM116" s="265"/>
      <c r="MPN116" s="266"/>
      <c r="MPO116" s="200"/>
      <c r="MPP116" s="266"/>
      <c r="MPQ116" s="261"/>
      <c r="MPR116" s="265"/>
      <c r="MPS116" s="266"/>
      <c r="MPT116" s="200"/>
      <c r="MPU116" s="266"/>
      <c r="MPV116" s="261"/>
      <c r="MPW116" s="265"/>
      <c r="MPX116" s="266"/>
      <c r="MPY116" s="200"/>
      <c r="MPZ116" s="266"/>
      <c r="MQA116" s="261"/>
      <c r="MQB116" s="265"/>
      <c r="MQC116" s="266"/>
      <c r="MQD116" s="200"/>
      <c r="MQE116" s="266"/>
      <c r="MQF116" s="261"/>
      <c r="MQG116" s="265"/>
      <c r="MQH116" s="266"/>
      <c r="MQI116" s="200"/>
      <c r="MQJ116" s="266"/>
      <c r="MQK116" s="261"/>
      <c r="MQL116" s="265"/>
      <c r="MQM116" s="266"/>
      <c r="MQN116" s="200"/>
      <c r="MQO116" s="266"/>
      <c r="MQP116" s="261"/>
      <c r="MQQ116" s="265"/>
      <c r="MQR116" s="266"/>
      <c r="MQS116" s="200"/>
      <c r="MQT116" s="266"/>
      <c r="MQU116" s="261"/>
      <c r="MQV116" s="265"/>
      <c r="MQW116" s="266"/>
      <c r="MQX116" s="200"/>
      <c r="MQY116" s="266"/>
      <c r="MQZ116" s="261"/>
      <c r="MRA116" s="265"/>
      <c r="MRB116" s="266"/>
      <c r="MRC116" s="200"/>
      <c r="MRD116" s="266"/>
      <c r="MRE116" s="261"/>
      <c r="MRF116" s="265"/>
      <c r="MRG116" s="266"/>
      <c r="MRH116" s="200"/>
      <c r="MRI116" s="266"/>
      <c r="MRJ116" s="261"/>
      <c r="MRK116" s="265"/>
      <c r="MRL116" s="266"/>
      <c r="MRM116" s="200"/>
      <c r="MRN116" s="266"/>
      <c r="MRO116" s="261"/>
      <c r="MRP116" s="265"/>
      <c r="MRQ116" s="266"/>
      <c r="MRR116" s="200"/>
      <c r="MRS116" s="266"/>
      <c r="MRT116" s="261"/>
      <c r="MRU116" s="265"/>
      <c r="MRV116" s="266"/>
      <c r="MRW116" s="200"/>
      <c r="MRX116" s="266"/>
      <c r="MRY116" s="261"/>
      <c r="MRZ116" s="265"/>
      <c r="MSA116" s="266"/>
      <c r="MSB116" s="200"/>
      <c r="MSC116" s="266"/>
      <c r="MSD116" s="261"/>
      <c r="MSE116" s="265"/>
      <c r="MSF116" s="266"/>
      <c r="MSG116" s="200"/>
      <c r="MSH116" s="266"/>
      <c r="MSI116" s="261"/>
      <c r="MSJ116" s="265"/>
      <c r="MSK116" s="266"/>
      <c r="MSL116" s="200"/>
      <c r="MSM116" s="266"/>
      <c r="MSN116" s="261"/>
      <c r="MSO116" s="265"/>
      <c r="MSP116" s="266"/>
      <c r="MSQ116" s="200"/>
      <c r="MSR116" s="266"/>
      <c r="MSS116" s="261"/>
      <c r="MST116" s="265"/>
      <c r="MSU116" s="266"/>
      <c r="MSV116" s="200"/>
      <c r="MSW116" s="266"/>
      <c r="MSX116" s="261"/>
      <c r="MSY116" s="265"/>
      <c r="MSZ116" s="266"/>
      <c r="MTA116" s="200"/>
      <c r="MTB116" s="266"/>
      <c r="MTC116" s="261"/>
      <c r="MTD116" s="265"/>
      <c r="MTE116" s="266"/>
      <c r="MTF116" s="200"/>
      <c r="MTG116" s="266"/>
      <c r="MTH116" s="261"/>
      <c r="MTI116" s="265"/>
      <c r="MTJ116" s="266"/>
      <c r="MTK116" s="200"/>
      <c r="MTL116" s="266"/>
      <c r="MTM116" s="261"/>
      <c r="MTN116" s="265"/>
      <c r="MTO116" s="266"/>
      <c r="MTP116" s="200"/>
      <c r="MTQ116" s="266"/>
      <c r="MTR116" s="261"/>
      <c r="MTS116" s="265"/>
      <c r="MTT116" s="266"/>
      <c r="MTU116" s="200"/>
      <c r="MTV116" s="266"/>
      <c r="MTW116" s="261"/>
      <c r="MTX116" s="265"/>
      <c r="MTY116" s="266"/>
      <c r="MTZ116" s="200"/>
      <c r="MUA116" s="266"/>
      <c r="MUB116" s="261"/>
      <c r="MUC116" s="265"/>
      <c r="MUD116" s="266"/>
      <c r="MUE116" s="200"/>
      <c r="MUF116" s="266"/>
      <c r="MUG116" s="261"/>
      <c r="MUH116" s="265"/>
      <c r="MUI116" s="266"/>
      <c r="MUJ116" s="200"/>
      <c r="MUK116" s="266"/>
      <c r="MUL116" s="261"/>
      <c r="MUM116" s="265"/>
      <c r="MUN116" s="266"/>
      <c r="MUO116" s="200"/>
      <c r="MUP116" s="266"/>
      <c r="MUQ116" s="261"/>
      <c r="MUR116" s="265"/>
      <c r="MUS116" s="266"/>
      <c r="MUT116" s="200"/>
      <c r="MUU116" s="266"/>
      <c r="MUV116" s="261"/>
      <c r="MUW116" s="265"/>
      <c r="MUX116" s="266"/>
      <c r="MUY116" s="200"/>
      <c r="MUZ116" s="266"/>
      <c r="MVA116" s="261"/>
      <c r="MVB116" s="265"/>
      <c r="MVC116" s="266"/>
      <c r="MVD116" s="200"/>
      <c r="MVE116" s="266"/>
      <c r="MVF116" s="261"/>
      <c r="MVG116" s="265"/>
      <c r="MVH116" s="266"/>
      <c r="MVI116" s="200"/>
      <c r="MVJ116" s="266"/>
      <c r="MVK116" s="261"/>
      <c r="MVL116" s="265"/>
      <c r="MVM116" s="266"/>
      <c r="MVN116" s="200"/>
      <c r="MVO116" s="266"/>
      <c r="MVP116" s="261"/>
      <c r="MVQ116" s="265"/>
      <c r="MVR116" s="266"/>
      <c r="MVS116" s="200"/>
      <c r="MVT116" s="266"/>
      <c r="MVU116" s="261"/>
      <c r="MVV116" s="265"/>
      <c r="MVW116" s="266"/>
      <c r="MVX116" s="200"/>
      <c r="MVY116" s="266"/>
      <c r="MVZ116" s="261"/>
      <c r="MWA116" s="265"/>
      <c r="MWB116" s="266"/>
      <c r="MWC116" s="200"/>
      <c r="MWD116" s="266"/>
      <c r="MWE116" s="261"/>
      <c r="MWF116" s="265"/>
      <c r="MWG116" s="266"/>
      <c r="MWH116" s="200"/>
      <c r="MWI116" s="266"/>
      <c r="MWJ116" s="261"/>
      <c r="MWK116" s="265"/>
      <c r="MWL116" s="266"/>
      <c r="MWM116" s="200"/>
      <c r="MWN116" s="266"/>
      <c r="MWO116" s="261"/>
      <c r="MWP116" s="265"/>
      <c r="MWQ116" s="266"/>
      <c r="MWR116" s="200"/>
      <c r="MWS116" s="266"/>
      <c r="MWT116" s="261"/>
      <c r="MWU116" s="265"/>
      <c r="MWV116" s="266"/>
      <c r="MWW116" s="200"/>
      <c r="MWX116" s="266"/>
      <c r="MWY116" s="261"/>
      <c r="MWZ116" s="265"/>
      <c r="MXA116" s="266"/>
      <c r="MXB116" s="200"/>
      <c r="MXC116" s="266"/>
      <c r="MXD116" s="261"/>
      <c r="MXE116" s="265"/>
      <c r="MXF116" s="266"/>
      <c r="MXG116" s="200"/>
      <c r="MXH116" s="266"/>
      <c r="MXI116" s="261"/>
      <c r="MXJ116" s="265"/>
      <c r="MXK116" s="266"/>
      <c r="MXL116" s="200"/>
      <c r="MXM116" s="266"/>
      <c r="MXN116" s="261"/>
      <c r="MXO116" s="265"/>
      <c r="MXP116" s="266"/>
      <c r="MXQ116" s="200"/>
      <c r="MXR116" s="266"/>
      <c r="MXS116" s="261"/>
      <c r="MXT116" s="265"/>
      <c r="MXU116" s="266"/>
      <c r="MXV116" s="200"/>
      <c r="MXW116" s="266"/>
      <c r="MXX116" s="261"/>
      <c r="MXY116" s="265"/>
      <c r="MXZ116" s="266"/>
      <c r="MYA116" s="200"/>
      <c r="MYB116" s="266"/>
      <c r="MYC116" s="261"/>
      <c r="MYD116" s="265"/>
      <c r="MYE116" s="266"/>
      <c r="MYF116" s="200"/>
      <c r="MYG116" s="266"/>
      <c r="MYH116" s="261"/>
      <c r="MYI116" s="265"/>
      <c r="MYJ116" s="266"/>
      <c r="MYK116" s="200"/>
      <c r="MYL116" s="266"/>
      <c r="MYM116" s="261"/>
      <c r="MYN116" s="265"/>
      <c r="MYO116" s="266"/>
      <c r="MYP116" s="200"/>
      <c r="MYQ116" s="266"/>
      <c r="MYR116" s="261"/>
      <c r="MYS116" s="265"/>
      <c r="MYT116" s="266"/>
      <c r="MYU116" s="200"/>
      <c r="MYV116" s="266"/>
      <c r="MYW116" s="261"/>
      <c r="MYX116" s="265"/>
      <c r="MYY116" s="266"/>
      <c r="MYZ116" s="200"/>
      <c r="MZA116" s="266"/>
      <c r="MZB116" s="261"/>
      <c r="MZC116" s="265"/>
      <c r="MZD116" s="266"/>
      <c r="MZE116" s="200"/>
      <c r="MZF116" s="266"/>
      <c r="MZG116" s="261"/>
      <c r="MZH116" s="265"/>
      <c r="MZI116" s="266"/>
      <c r="MZJ116" s="200"/>
      <c r="MZK116" s="266"/>
      <c r="MZL116" s="261"/>
      <c r="MZM116" s="265"/>
      <c r="MZN116" s="266"/>
      <c r="MZO116" s="200"/>
      <c r="MZP116" s="266"/>
      <c r="MZQ116" s="261"/>
      <c r="MZR116" s="265"/>
      <c r="MZS116" s="266"/>
      <c r="MZT116" s="200"/>
      <c r="MZU116" s="266"/>
      <c r="MZV116" s="261"/>
      <c r="MZW116" s="265"/>
      <c r="MZX116" s="266"/>
      <c r="MZY116" s="200"/>
      <c r="MZZ116" s="266"/>
      <c r="NAA116" s="261"/>
      <c r="NAB116" s="265"/>
      <c r="NAC116" s="266"/>
      <c r="NAD116" s="200"/>
      <c r="NAE116" s="266"/>
      <c r="NAF116" s="261"/>
      <c r="NAG116" s="265"/>
      <c r="NAH116" s="266"/>
      <c r="NAI116" s="200"/>
      <c r="NAJ116" s="266"/>
      <c r="NAK116" s="261"/>
      <c r="NAL116" s="265"/>
      <c r="NAM116" s="266"/>
      <c r="NAN116" s="200"/>
      <c r="NAO116" s="266"/>
      <c r="NAP116" s="261"/>
      <c r="NAQ116" s="265"/>
      <c r="NAR116" s="266"/>
      <c r="NAS116" s="200"/>
      <c r="NAT116" s="266"/>
      <c r="NAU116" s="261"/>
      <c r="NAV116" s="265"/>
      <c r="NAW116" s="266"/>
      <c r="NAX116" s="200"/>
      <c r="NAY116" s="266"/>
      <c r="NAZ116" s="261"/>
      <c r="NBA116" s="265"/>
      <c r="NBB116" s="266"/>
      <c r="NBC116" s="200"/>
      <c r="NBD116" s="266"/>
      <c r="NBE116" s="261"/>
      <c r="NBF116" s="265"/>
      <c r="NBG116" s="266"/>
      <c r="NBH116" s="200"/>
      <c r="NBI116" s="266"/>
      <c r="NBJ116" s="261"/>
      <c r="NBK116" s="265"/>
      <c r="NBL116" s="266"/>
      <c r="NBM116" s="200"/>
      <c r="NBN116" s="266"/>
      <c r="NBO116" s="261"/>
      <c r="NBP116" s="265"/>
      <c r="NBQ116" s="266"/>
      <c r="NBR116" s="200"/>
      <c r="NBS116" s="266"/>
      <c r="NBT116" s="261"/>
      <c r="NBU116" s="265"/>
      <c r="NBV116" s="266"/>
      <c r="NBW116" s="200"/>
      <c r="NBX116" s="266"/>
      <c r="NBY116" s="261"/>
      <c r="NBZ116" s="265"/>
      <c r="NCA116" s="266"/>
      <c r="NCB116" s="200"/>
      <c r="NCC116" s="266"/>
      <c r="NCD116" s="261"/>
      <c r="NCE116" s="265"/>
      <c r="NCF116" s="266"/>
      <c r="NCG116" s="200"/>
      <c r="NCH116" s="266"/>
      <c r="NCI116" s="261"/>
      <c r="NCJ116" s="265"/>
      <c r="NCK116" s="266"/>
      <c r="NCL116" s="200"/>
      <c r="NCM116" s="266"/>
      <c r="NCN116" s="261"/>
      <c r="NCO116" s="265"/>
      <c r="NCP116" s="266"/>
      <c r="NCQ116" s="200"/>
      <c r="NCR116" s="266"/>
      <c r="NCS116" s="261"/>
      <c r="NCT116" s="265"/>
      <c r="NCU116" s="266"/>
      <c r="NCV116" s="200"/>
      <c r="NCW116" s="266"/>
      <c r="NCX116" s="261"/>
      <c r="NCY116" s="265"/>
      <c r="NCZ116" s="266"/>
      <c r="NDA116" s="200"/>
      <c r="NDB116" s="266"/>
      <c r="NDC116" s="261"/>
      <c r="NDD116" s="265"/>
      <c r="NDE116" s="266"/>
      <c r="NDF116" s="200"/>
      <c r="NDG116" s="266"/>
      <c r="NDH116" s="261"/>
      <c r="NDI116" s="265"/>
      <c r="NDJ116" s="266"/>
      <c r="NDK116" s="200"/>
      <c r="NDL116" s="266"/>
      <c r="NDM116" s="261"/>
      <c r="NDN116" s="265"/>
      <c r="NDO116" s="266"/>
      <c r="NDP116" s="200"/>
      <c r="NDQ116" s="266"/>
      <c r="NDR116" s="261"/>
      <c r="NDS116" s="265"/>
      <c r="NDT116" s="266"/>
      <c r="NDU116" s="200"/>
      <c r="NDV116" s="266"/>
      <c r="NDW116" s="261"/>
      <c r="NDX116" s="265"/>
      <c r="NDY116" s="266"/>
      <c r="NDZ116" s="200"/>
      <c r="NEA116" s="266"/>
      <c r="NEB116" s="261"/>
      <c r="NEC116" s="265"/>
      <c r="NED116" s="266"/>
      <c r="NEE116" s="200"/>
      <c r="NEF116" s="266"/>
      <c r="NEG116" s="261"/>
      <c r="NEH116" s="265"/>
      <c r="NEI116" s="266"/>
      <c r="NEJ116" s="200"/>
      <c r="NEK116" s="266"/>
      <c r="NEL116" s="261"/>
      <c r="NEM116" s="265"/>
      <c r="NEN116" s="266"/>
      <c r="NEO116" s="200"/>
      <c r="NEP116" s="266"/>
      <c r="NEQ116" s="261"/>
      <c r="NER116" s="265"/>
      <c r="NES116" s="266"/>
      <c r="NET116" s="200"/>
      <c r="NEU116" s="266"/>
      <c r="NEV116" s="261"/>
      <c r="NEW116" s="265"/>
      <c r="NEX116" s="266"/>
      <c r="NEY116" s="200"/>
      <c r="NEZ116" s="266"/>
      <c r="NFA116" s="261"/>
      <c r="NFB116" s="265"/>
      <c r="NFC116" s="266"/>
      <c r="NFD116" s="200"/>
      <c r="NFE116" s="266"/>
      <c r="NFF116" s="261"/>
      <c r="NFG116" s="265"/>
      <c r="NFH116" s="266"/>
      <c r="NFI116" s="200"/>
      <c r="NFJ116" s="266"/>
      <c r="NFK116" s="261"/>
      <c r="NFL116" s="265"/>
      <c r="NFM116" s="266"/>
      <c r="NFN116" s="200"/>
      <c r="NFO116" s="266"/>
      <c r="NFP116" s="261"/>
      <c r="NFQ116" s="265"/>
      <c r="NFR116" s="266"/>
      <c r="NFS116" s="200"/>
      <c r="NFT116" s="266"/>
      <c r="NFU116" s="261"/>
      <c r="NFV116" s="265"/>
      <c r="NFW116" s="266"/>
      <c r="NFX116" s="200"/>
      <c r="NFY116" s="266"/>
      <c r="NFZ116" s="261"/>
      <c r="NGA116" s="265"/>
      <c r="NGB116" s="266"/>
      <c r="NGC116" s="200"/>
      <c r="NGD116" s="266"/>
      <c r="NGE116" s="261"/>
      <c r="NGF116" s="265"/>
      <c r="NGG116" s="266"/>
      <c r="NGH116" s="200"/>
      <c r="NGI116" s="266"/>
      <c r="NGJ116" s="261"/>
      <c r="NGK116" s="265"/>
      <c r="NGL116" s="266"/>
      <c r="NGM116" s="200"/>
      <c r="NGN116" s="266"/>
      <c r="NGO116" s="261"/>
      <c r="NGP116" s="265"/>
      <c r="NGQ116" s="266"/>
      <c r="NGR116" s="200"/>
      <c r="NGS116" s="266"/>
      <c r="NGT116" s="261"/>
      <c r="NGU116" s="265"/>
      <c r="NGV116" s="266"/>
      <c r="NGW116" s="200"/>
      <c r="NGX116" s="266"/>
      <c r="NGY116" s="261"/>
      <c r="NGZ116" s="265"/>
      <c r="NHA116" s="266"/>
      <c r="NHB116" s="200"/>
      <c r="NHC116" s="266"/>
      <c r="NHD116" s="261"/>
      <c r="NHE116" s="265"/>
      <c r="NHF116" s="266"/>
      <c r="NHG116" s="200"/>
      <c r="NHH116" s="266"/>
      <c r="NHI116" s="261"/>
      <c r="NHJ116" s="265"/>
      <c r="NHK116" s="266"/>
      <c r="NHL116" s="200"/>
      <c r="NHM116" s="266"/>
      <c r="NHN116" s="261"/>
      <c r="NHO116" s="265"/>
      <c r="NHP116" s="266"/>
      <c r="NHQ116" s="200"/>
      <c r="NHR116" s="266"/>
      <c r="NHS116" s="261"/>
      <c r="NHT116" s="265"/>
      <c r="NHU116" s="266"/>
      <c r="NHV116" s="200"/>
      <c r="NHW116" s="266"/>
      <c r="NHX116" s="261"/>
      <c r="NHY116" s="265"/>
      <c r="NHZ116" s="266"/>
      <c r="NIA116" s="200"/>
      <c r="NIB116" s="266"/>
      <c r="NIC116" s="261"/>
      <c r="NID116" s="265"/>
      <c r="NIE116" s="266"/>
      <c r="NIF116" s="200"/>
      <c r="NIG116" s="266"/>
      <c r="NIH116" s="261"/>
      <c r="NII116" s="265"/>
      <c r="NIJ116" s="266"/>
      <c r="NIK116" s="200"/>
      <c r="NIL116" s="266"/>
      <c r="NIM116" s="261"/>
      <c r="NIN116" s="265"/>
      <c r="NIO116" s="266"/>
      <c r="NIP116" s="200"/>
      <c r="NIQ116" s="266"/>
      <c r="NIR116" s="261"/>
      <c r="NIS116" s="265"/>
      <c r="NIT116" s="266"/>
      <c r="NIU116" s="200"/>
      <c r="NIV116" s="266"/>
      <c r="NIW116" s="261"/>
      <c r="NIX116" s="265"/>
      <c r="NIY116" s="266"/>
      <c r="NIZ116" s="200"/>
      <c r="NJA116" s="266"/>
      <c r="NJB116" s="261"/>
      <c r="NJC116" s="265"/>
      <c r="NJD116" s="266"/>
      <c r="NJE116" s="200"/>
      <c r="NJF116" s="266"/>
      <c r="NJG116" s="261"/>
      <c r="NJH116" s="265"/>
      <c r="NJI116" s="266"/>
      <c r="NJJ116" s="200"/>
      <c r="NJK116" s="266"/>
      <c r="NJL116" s="261"/>
      <c r="NJM116" s="265"/>
      <c r="NJN116" s="266"/>
      <c r="NJO116" s="200"/>
      <c r="NJP116" s="266"/>
      <c r="NJQ116" s="261"/>
      <c r="NJR116" s="265"/>
      <c r="NJS116" s="266"/>
      <c r="NJT116" s="200"/>
      <c r="NJU116" s="266"/>
      <c r="NJV116" s="261"/>
      <c r="NJW116" s="265"/>
      <c r="NJX116" s="266"/>
      <c r="NJY116" s="200"/>
      <c r="NJZ116" s="266"/>
      <c r="NKA116" s="261"/>
      <c r="NKB116" s="265"/>
      <c r="NKC116" s="266"/>
      <c r="NKD116" s="200"/>
      <c r="NKE116" s="266"/>
      <c r="NKF116" s="261"/>
      <c r="NKG116" s="265"/>
      <c r="NKH116" s="266"/>
      <c r="NKI116" s="200"/>
      <c r="NKJ116" s="266"/>
      <c r="NKK116" s="261"/>
      <c r="NKL116" s="265"/>
      <c r="NKM116" s="266"/>
      <c r="NKN116" s="200"/>
      <c r="NKO116" s="266"/>
      <c r="NKP116" s="261"/>
      <c r="NKQ116" s="265"/>
      <c r="NKR116" s="266"/>
      <c r="NKS116" s="200"/>
      <c r="NKT116" s="266"/>
      <c r="NKU116" s="261"/>
      <c r="NKV116" s="265"/>
      <c r="NKW116" s="266"/>
      <c r="NKX116" s="200"/>
      <c r="NKY116" s="266"/>
      <c r="NKZ116" s="261"/>
      <c r="NLA116" s="265"/>
      <c r="NLB116" s="266"/>
      <c r="NLC116" s="200"/>
      <c r="NLD116" s="266"/>
      <c r="NLE116" s="261"/>
      <c r="NLF116" s="265"/>
      <c r="NLG116" s="266"/>
      <c r="NLH116" s="200"/>
      <c r="NLI116" s="266"/>
      <c r="NLJ116" s="261"/>
      <c r="NLK116" s="265"/>
      <c r="NLL116" s="266"/>
      <c r="NLM116" s="200"/>
      <c r="NLN116" s="266"/>
      <c r="NLO116" s="261"/>
      <c r="NLP116" s="265"/>
      <c r="NLQ116" s="266"/>
      <c r="NLR116" s="200"/>
      <c r="NLS116" s="266"/>
      <c r="NLT116" s="261"/>
      <c r="NLU116" s="265"/>
      <c r="NLV116" s="266"/>
      <c r="NLW116" s="200"/>
      <c r="NLX116" s="266"/>
      <c r="NLY116" s="261"/>
      <c r="NLZ116" s="265"/>
      <c r="NMA116" s="266"/>
      <c r="NMB116" s="200"/>
      <c r="NMC116" s="266"/>
      <c r="NMD116" s="261"/>
      <c r="NME116" s="265"/>
      <c r="NMF116" s="266"/>
      <c r="NMG116" s="200"/>
      <c r="NMH116" s="266"/>
      <c r="NMI116" s="261"/>
      <c r="NMJ116" s="265"/>
      <c r="NMK116" s="266"/>
      <c r="NML116" s="200"/>
      <c r="NMM116" s="266"/>
      <c r="NMN116" s="261"/>
      <c r="NMO116" s="265"/>
      <c r="NMP116" s="266"/>
      <c r="NMQ116" s="200"/>
      <c r="NMR116" s="266"/>
      <c r="NMS116" s="261"/>
      <c r="NMT116" s="265"/>
      <c r="NMU116" s="266"/>
      <c r="NMV116" s="200"/>
      <c r="NMW116" s="266"/>
      <c r="NMX116" s="261"/>
      <c r="NMY116" s="265"/>
      <c r="NMZ116" s="266"/>
      <c r="NNA116" s="200"/>
      <c r="NNB116" s="266"/>
      <c r="NNC116" s="261"/>
      <c r="NND116" s="265"/>
      <c r="NNE116" s="266"/>
      <c r="NNF116" s="200"/>
      <c r="NNG116" s="266"/>
      <c r="NNH116" s="261"/>
      <c r="NNI116" s="265"/>
      <c r="NNJ116" s="266"/>
      <c r="NNK116" s="200"/>
      <c r="NNL116" s="266"/>
      <c r="NNM116" s="261"/>
      <c r="NNN116" s="265"/>
      <c r="NNO116" s="266"/>
      <c r="NNP116" s="200"/>
      <c r="NNQ116" s="266"/>
      <c r="NNR116" s="261"/>
      <c r="NNS116" s="265"/>
      <c r="NNT116" s="266"/>
      <c r="NNU116" s="200"/>
      <c r="NNV116" s="266"/>
      <c r="NNW116" s="261"/>
      <c r="NNX116" s="265"/>
      <c r="NNY116" s="266"/>
      <c r="NNZ116" s="200"/>
      <c r="NOA116" s="266"/>
      <c r="NOB116" s="261"/>
      <c r="NOC116" s="265"/>
      <c r="NOD116" s="266"/>
      <c r="NOE116" s="200"/>
      <c r="NOF116" s="266"/>
      <c r="NOG116" s="261"/>
      <c r="NOH116" s="265"/>
      <c r="NOI116" s="266"/>
      <c r="NOJ116" s="200"/>
      <c r="NOK116" s="266"/>
      <c r="NOL116" s="261"/>
      <c r="NOM116" s="265"/>
      <c r="NON116" s="266"/>
      <c r="NOO116" s="200"/>
      <c r="NOP116" s="266"/>
      <c r="NOQ116" s="261"/>
      <c r="NOR116" s="265"/>
      <c r="NOS116" s="266"/>
      <c r="NOT116" s="200"/>
      <c r="NOU116" s="266"/>
      <c r="NOV116" s="261"/>
      <c r="NOW116" s="265"/>
      <c r="NOX116" s="266"/>
      <c r="NOY116" s="200"/>
      <c r="NOZ116" s="266"/>
      <c r="NPA116" s="261"/>
      <c r="NPB116" s="265"/>
      <c r="NPC116" s="266"/>
      <c r="NPD116" s="200"/>
      <c r="NPE116" s="266"/>
      <c r="NPF116" s="261"/>
      <c r="NPG116" s="265"/>
      <c r="NPH116" s="266"/>
      <c r="NPI116" s="200"/>
      <c r="NPJ116" s="266"/>
      <c r="NPK116" s="261"/>
      <c r="NPL116" s="265"/>
      <c r="NPM116" s="266"/>
      <c r="NPN116" s="200"/>
      <c r="NPO116" s="266"/>
      <c r="NPP116" s="261"/>
      <c r="NPQ116" s="265"/>
      <c r="NPR116" s="266"/>
      <c r="NPS116" s="200"/>
      <c r="NPT116" s="266"/>
      <c r="NPU116" s="261"/>
      <c r="NPV116" s="265"/>
      <c r="NPW116" s="266"/>
      <c r="NPX116" s="200"/>
      <c r="NPY116" s="266"/>
      <c r="NPZ116" s="261"/>
      <c r="NQA116" s="265"/>
      <c r="NQB116" s="266"/>
      <c r="NQC116" s="200"/>
      <c r="NQD116" s="266"/>
      <c r="NQE116" s="261"/>
      <c r="NQF116" s="265"/>
      <c r="NQG116" s="266"/>
      <c r="NQH116" s="200"/>
      <c r="NQI116" s="266"/>
      <c r="NQJ116" s="261"/>
      <c r="NQK116" s="265"/>
      <c r="NQL116" s="266"/>
      <c r="NQM116" s="200"/>
      <c r="NQN116" s="266"/>
      <c r="NQO116" s="261"/>
      <c r="NQP116" s="265"/>
      <c r="NQQ116" s="266"/>
      <c r="NQR116" s="200"/>
      <c r="NQS116" s="266"/>
      <c r="NQT116" s="261"/>
      <c r="NQU116" s="265"/>
      <c r="NQV116" s="266"/>
      <c r="NQW116" s="200"/>
      <c r="NQX116" s="266"/>
      <c r="NQY116" s="261"/>
      <c r="NQZ116" s="265"/>
      <c r="NRA116" s="266"/>
      <c r="NRB116" s="200"/>
      <c r="NRC116" s="266"/>
      <c r="NRD116" s="261"/>
      <c r="NRE116" s="265"/>
      <c r="NRF116" s="266"/>
      <c r="NRG116" s="200"/>
      <c r="NRH116" s="266"/>
      <c r="NRI116" s="261"/>
      <c r="NRJ116" s="265"/>
      <c r="NRK116" s="266"/>
      <c r="NRL116" s="200"/>
      <c r="NRM116" s="266"/>
      <c r="NRN116" s="261"/>
      <c r="NRO116" s="265"/>
      <c r="NRP116" s="266"/>
      <c r="NRQ116" s="200"/>
      <c r="NRR116" s="266"/>
      <c r="NRS116" s="261"/>
      <c r="NRT116" s="265"/>
      <c r="NRU116" s="266"/>
      <c r="NRV116" s="200"/>
      <c r="NRW116" s="266"/>
      <c r="NRX116" s="261"/>
      <c r="NRY116" s="265"/>
      <c r="NRZ116" s="266"/>
      <c r="NSA116" s="200"/>
      <c r="NSB116" s="266"/>
      <c r="NSC116" s="261"/>
      <c r="NSD116" s="265"/>
      <c r="NSE116" s="266"/>
      <c r="NSF116" s="200"/>
      <c r="NSG116" s="266"/>
      <c r="NSH116" s="261"/>
      <c r="NSI116" s="265"/>
      <c r="NSJ116" s="266"/>
      <c r="NSK116" s="200"/>
      <c r="NSL116" s="266"/>
      <c r="NSM116" s="261"/>
      <c r="NSN116" s="265"/>
      <c r="NSO116" s="266"/>
      <c r="NSP116" s="200"/>
      <c r="NSQ116" s="266"/>
      <c r="NSR116" s="261"/>
      <c r="NSS116" s="265"/>
      <c r="NST116" s="266"/>
      <c r="NSU116" s="200"/>
      <c r="NSV116" s="266"/>
      <c r="NSW116" s="261"/>
      <c r="NSX116" s="265"/>
      <c r="NSY116" s="266"/>
      <c r="NSZ116" s="200"/>
      <c r="NTA116" s="266"/>
      <c r="NTB116" s="261"/>
      <c r="NTC116" s="265"/>
      <c r="NTD116" s="266"/>
      <c r="NTE116" s="200"/>
      <c r="NTF116" s="266"/>
      <c r="NTG116" s="261"/>
      <c r="NTH116" s="265"/>
      <c r="NTI116" s="266"/>
      <c r="NTJ116" s="200"/>
      <c r="NTK116" s="266"/>
      <c r="NTL116" s="261"/>
      <c r="NTM116" s="265"/>
      <c r="NTN116" s="266"/>
      <c r="NTO116" s="200"/>
      <c r="NTP116" s="266"/>
      <c r="NTQ116" s="261"/>
      <c r="NTR116" s="265"/>
      <c r="NTS116" s="266"/>
      <c r="NTT116" s="200"/>
      <c r="NTU116" s="266"/>
      <c r="NTV116" s="261"/>
      <c r="NTW116" s="265"/>
      <c r="NTX116" s="266"/>
      <c r="NTY116" s="200"/>
      <c r="NTZ116" s="266"/>
      <c r="NUA116" s="261"/>
      <c r="NUB116" s="265"/>
      <c r="NUC116" s="266"/>
      <c r="NUD116" s="200"/>
      <c r="NUE116" s="266"/>
      <c r="NUF116" s="261"/>
      <c r="NUG116" s="265"/>
      <c r="NUH116" s="266"/>
      <c r="NUI116" s="200"/>
      <c r="NUJ116" s="266"/>
      <c r="NUK116" s="261"/>
      <c r="NUL116" s="265"/>
      <c r="NUM116" s="266"/>
      <c r="NUN116" s="200"/>
      <c r="NUO116" s="266"/>
      <c r="NUP116" s="261"/>
      <c r="NUQ116" s="265"/>
      <c r="NUR116" s="266"/>
      <c r="NUS116" s="200"/>
      <c r="NUT116" s="266"/>
      <c r="NUU116" s="261"/>
      <c r="NUV116" s="265"/>
      <c r="NUW116" s="266"/>
      <c r="NUX116" s="200"/>
      <c r="NUY116" s="266"/>
      <c r="NUZ116" s="261"/>
      <c r="NVA116" s="265"/>
      <c r="NVB116" s="266"/>
      <c r="NVC116" s="200"/>
      <c r="NVD116" s="266"/>
      <c r="NVE116" s="261"/>
      <c r="NVF116" s="265"/>
      <c r="NVG116" s="266"/>
      <c r="NVH116" s="200"/>
      <c r="NVI116" s="266"/>
      <c r="NVJ116" s="261"/>
      <c r="NVK116" s="265"/>
      <c r="NVL116" s="266"/>
      <c r="NVM116" s="200"/>
      <c r="NVN116" s="266"/>
      <c r="NVO116" s="261"/>
      <c r="NVP116" s="265"/>
      <c r="NVQ116" s="266"/>
      <c r="NVR116" s="200"/>
      <c r="NVS116" s="266"/>
      <c r="NVT116" s="261"/>
      <c r="NVU116" s="265"/>
      <c r="NVV116" s="266"/>
      <c r="NVW116" s="200"/>
      <c r="NVX116" s="266"/>
      <c r="NVY116" s="261"/>
      <c r="NVZ116" s="265"/>
      <c r="NWA116" s="266"/>
      <c r="NWB116" s="200"/>
      <c r="NWC116" s="266"/>
      <c r="NWD116" s="261"/>
      <c r="NWE116" s="265"/>
      <c r="NWF116" s="266"/>
      <c r="NWG116" s="200"/>
      <c r="NWH116" s="266"/>
      <c r="NWI116" s="261"/>
      <c r="NWJ116" s="265"/>
      <c r="NWK116" s="266"/>
      <c r="NWL116" s="200"/>
      <c r="NWM116" s="266"/>
      <c r="NWN116" s="261"/>
      <c r="NWO116" s="265"/>
      <c r="NWP116" s="266"/>
      <c r="NWQ116" s="200"/>
      <c r="NWR116" s="266"/>
      <c r="NWS116" s="261"/>
      <c r="NWT116" s="265"/>
      <c r="NWU116" s="266"/>
      <c r="NWV116" s="200"/>
      <c r="NWW116" s="266"/>
      <c r="NWX116" s="261"/>
      <c r="NWY116" s="265"/>
      <c r="NWZ116" s="266"/>
      <c r="NXA116" s="200"/>
      <c r="NXB116" s="266"/>
      <c r="NXC116" s="261"/>
      <c r="NXD116" s="265"/>
      <c r="NXE116" s="266"/>
      <c r="NXF116" s="200"/>
      <c r="NXG116" s="266"/>
      <c r="NXH116" s="261"/>
      <c r="NXI116" s="265"/>
      <c r="NXJ116" s="266"/>
      <c r="NXK116" s="200"/>
      <c r="NXL116" s="266"/>
      <c r="NXM116" s="261"/>
      <c r="NXN116" s="265"/>
      <c r="NXO116" s="266"/>
      <c r="NXP116" s="200"/>
      <c r="NXQ116" s="266"/>
      <c r="NXR116" s="261"/>
      <c r="NXS116" s="265"/>
      <c r="NXT116" s="266"/>
      <c r="NXU116" s="200"/>
      <c r="NXV116" s="266"/>
      <c r="NXW116" s="261"/>
      <c r="NXX116" s="265"/>
      <c r="NXY116" s="266"/>
      <c r="NXZ116" s="200"/>
      <c r="NYA116" s="266"/>
      <c r="NYB116" s="261"/>
      <c r="NYC116" s="265"/>
      <c r="NYD116" s="266"/>
      <c r="NYE116" s="200"/>
      <c r="NYF116" s="266"/>
      <c r="NYG116" s="261"/>
      <c r="NYH116" s="265"/>
      <c r="NYI116" s="266"/>
      <c r="NYJ116" s="200"/>
      <c r="NYK116" s="266"/>
      <c r="NYL116" s="261"/>
      <c r="NYM116" s="265"/>
      <c r="NYN116" s="266"/>
      <c r="NYO116" s="200"/>
      <c r="NYP116" s="266"/>
      <c r="NYQ116" s="261"/>
      <c r="NYR116" s="265"/>
      <c r="NYS116" s="266"/>
      <c r="NYT116" s="200"/>
      <c r="NYU116" s="266"/>
      <c r="NYV116" s="261"/>
      <c r="NYW116" s="265"/>
      <c r="NYX116" s="266"/>
      <c r="NYY116" s="200"/>
      <c r="NYZ116" s="266"/>
      <c r="NZA116" s="261"/>
      <c r="NZB116" s="265"/>
      <c r="NZC116" s="266"/>
      <c r="NZD116" s="200"/>
      <c r="NZE116" s="266"/>
      <c r="NZF116" s="261"/>
      <c r="NZG116" s="265"/>
      <c r="NZH116" s="266"/>
      <c r="NZI116" s="200"/>
      <c r="NZJ116" s="266"/>
      <c r="NZK116" s="261"/>
      <c r="NZL116" s="265"/>
      <c r="NZM116" s="266"/>
      <c r="NZN116" s="200"/>
      <c r="NZO116" s="266"/>
      <c r="NZP116" s="261"/>
      <c r="NZQ116" s="265"/>
      <c r="NZR116" s="266"/>
      <c r="NZS116" s="200"/>
      <c r="NZT116" s="266"/>
      <c r="NZU116" s="261"/>
      <c r="NZV116" s="265"/>
      <c r="NZW116" s="266"/>
      <c r="NZX116" s="200"/>
      <c r="NZY116" s="266"/>
      <c r="NZZ116" s="261"/>
      <c r="OAA116" s="265"/>
      <c r="OAB116" s="266"/>
      <c r="OAC116" s="200"/>
      <c r="OAD116" s="266"/>
      <c r="OAE116" s="261"/>
      <c r="OAF116" s="265"/>
      <c r="OAG116" s="266"/>
      <c r="OAH116" s="200"/>
      <c r="OAI116" s="266"/>
      <c r="OAJ116" s="261"/>
      <c r="OAK116" s="265"/>
      <c r="OAL116" s="266"/>
      <c r="OAM116" s="200"/>
      <c r="OAN116" s="266"/>
      <c r="OAO116" s="261"/>
      <c r="OAP116" s="265"/>
      <c r="OAQ116" s="266"/>
      <c r="OAR116" s="200"/>
      <c r="OAS116" s="266"/>
      <c r="OAT116" s="261"/>
      <c r="OAU116" s="265"/>
      <c r="OAV116" s="266"/>
      <c r="OAW116" s="200"/>
      <c r="OAX116" s="266"/>
      <c r="OAY116" s="261"/>
      <c r="OAZ116" s="265"/>
      <c r="OBA116" s="266"/>
      <c r="OBB116" s="200"/>
      <c r="OBC116" s="266"/>
      <c r="OBD116" s="261"/>
      <c r="OBE116" s="265"/>
      <c r="OBF116" s="266"/>
      <c r="OBG116" s="200"/>
      <c r="OBH116" s="266"/>
      <c r="OBI116" s="261"/>
      <c r="OBJ116" s="265"/>
      <c r="OBK116" s="266"/>
      <c r="OBL116" s="200"/>
      <c r="OBM116" s="266"/>
      <c r="OBN116" s="261"/>
      <c r="OBO116" s="265"/>
      <c r="OBP116" s="266"/>
      <c r="OBQ116" s="200"/>
      <c r="OBR116" s="266"/>
      <c r="OBS116" s="261"/>
      <c r="OBT116" s="265"/>
      <c r="OBU116" s="266"/>
      <c r="OBV116" s="200"/>
      <c r="OBW116" s="266"/>
      <c r="OBX116" s="261"/>
      <c r="OBY116" s="265"/>
      <c r="OBZ116" s="266"/>
      <c r="OCA116" s="200"/>
      <c r="OCB116" s="266"/>
      <c r="OCC116" s="261"/>
      <c r="OCD116" s="265"/>
      <c r="OCE116" s="266"/>
      <c r="OCF116" s="200"/>
      <c r="OCG116" s="266"/>
      <c r="OCH116" s="261"/>
      <c r="OCI116" s="265"/>
      <c r="OCJ116" s="266"/>
      <c r="OCK116" s="200"/>
      <c r="OCL116" s="266"/>
      <c r="OCM116" s="261"/>
      <c r="OCN116" s="265"/>
      <c r="OCO116" s="266"/>
      <c r="OCP116" s="200"/>
      <c r="OCQ116" s="266"/>
      <c r="OCR116" s="261"/>
      <c r="OCS116" s="265"/>
      <c r="OCT116" s="266"/>
      <c r="OCU116" s="200"/>
      <c r="OCV116" s="266"/>
      <c r="OCW116" s="261"/>
      <c r="OCX116" s="265"/>
      <c r="OCY116" s="266"/>
      <c r="OCZ116" s="200"/>
      <c r="ODA116" s="266"/>
      <c r="ODB116" s="261"/>
      <c r="ODC116" s="265"/>
      <c r="ODD116" s="266"/>
      <c r="ODE116" s="200"/>
      <c r="ODF116" s="266"/>
      <c r="ODG116" s="261"/>
      <c r="ODH116" s="265"/>
      <c r="ODI116" s="266"/>
      <c r="ODJ116" s="200"/>
      <c r="ODK116" s="266"/>
      <c r="ODL116" s="261"/>
      <c r="ODM116" s="265"/>
      <c r="ODN116" s="266"/>
      <c r="ODO116" s="200"/>
      <c r="ODP116" s="266"/>
      <c r="ODQ116" s="261"/>
      <c r="ODR116" s="265"/>
      <c r="ODS116" s="266"/>
      <c r="ODT116" s="200"/>
      <c r="ODU116" s="266"/>
      <c r="ODV116" s="261"/>
      <c r="ODW116" s="265"/>
      <c r="ODX116" s="266"/>
      <c r="ODY116" s="200"/>
      <c r="ODZ116" s="266"/>
      <c r="OEA116" s="261"/>
      <c r="OEB116" s="265"/>
      <c r="OEC116" s="266"/>
      <c r="OED116" s="200"/>
      <c r="OEE116" s="266"/>
      <c r="OEF116" s="261"/>
      <c r="OEG116" s="265"/>
      <c r="OEH116" s="266"/>
      <c r="OEI116" s="200"/>
      <c r="OEJ116" s="266"/>
      <c r="OEK116" s="261"/>
      <c r="OEL116" s="265"/>
      <c r="OEM116" s="266"/>
      <c r="OEN116" s="200"/>
      <c r="OEO116" s="266"/>
      <c r="OEP116" s="261"/>
      <c r="OEQ116" s="265"/>
      <c r="OER116" s="266"/>
      <c r="OES116" s="200"/>
      <c r="OET116" s="266"/>
      <c r="OEU116" s="261"/>
      <c r="OEV116" s="265"/>
      <c r="OEW116" s="266"/>
      <c r="OEX116" s="200"/>
      <c r="OEY116" s="266"/>
      <c r="OEZ116" s="261"/>
      <c r="OFA116" s="265"/>
      <c r="OFB116" s="266"/>
      <c r="OFC116" s="200"/>
      <c r="OFD116" s="266"/>
      <c r="OFE116" s="261"/>
      <c r="OFF116" s="265"/>
      <c r="OFG116" s="266"/>
      <c r="OFH116" s="200"/>
      <c r="OFI116" s="266"/>
      <c r="OFJ116" s="261"/>
      <c r="OFK116" s="265"/>
      <c r="OFL116" s="266"/>
      <c r="OFM116" s="200"/>
      <c r="OFN116" s="266"/>
      <c r="OFO116" s="261"/>
      <c r="OFP116" s="265"/>
      <c r="OFQ116" s="266"/>
      <c r="OFR116" s="200"/>
      <c r="OFS116" s="266"/>
      <c r="OFT116" s="261"/>
      <c r="OFU116" s="265"/>
      <c r="OFV116" s="266"/>
      <c r="OFW116" s="200"/>
      <c r="OFX116" s="266"/>
      <c r="OFY116" s="261"/>
      <c r="OFZ116" s="265"/>
      <c r="OGA116" s="266"/>
      <c r="OGB116" s="200"/>
      <c r="OGC116" s="266"/>
      <c r="OGD116" s="261"/>
      <c r="OGE116" s="265"/>
      <c r="OGF116" s="266"/>
      <c r="OGG116" s="200"/>
      <c r="OGH116" s="266"/>
      <c r="OGI116" s="261"/>
      <c r="OGJ116" s="265"/>
      <c r="OGK116" s="266"/>
      <c r="OGL116" s="200"/>
      <c r="OGM116" s="266"/>
      <c r="OGN116" s="261"/>
      <c r="OGO116" s="265"/>
      <c r="OGP116" s="266"/>
      <c r="OGQ116" s="200"/>
      <c r="OGR116" s="266"/>
      <c r="OGS116" s="261"/>
      <c r="OGT116" s="265"/>
      <c r="OGU116" s="266"/>
      <c r="OGV116" s="200"/>
      <c r="OGW116" s="266"/>
      <c r="OGX116" s="261"/>
      <c r="OGY116" s="265"/>
      <c r="OGZ116" s="266"/>
      <c r="OHA116" s="200"/>
      <c r="OHB116" s="266"/>
      <c r="OHC116" s="261"/>
      <c r="OHD116" s="265"/>
      <c r="OHE116" s="266"/>
      <c r="OHF116" s="200"/>
      <c r="OHG116" s="266"/>
      <c r="OHH116" s="261"/>
      <c r="OHI116" s="265"/>
      <c r="OHJ116" s="266"/>
      <c r="OHK116" s="200"/>
      <c r="OHL116" s="266"/>
      <c r="OHM116" s="261"/>
      <c r="OHN116" s="265"/>
      <c r="OHO116" s="266"/>
      <c r="OHP116" s="200"/>
      <c r="OHQ116" s="266"/>
      <c r="OHR116" s="261"/>
      <c r="OHS116" s="265"/>
      <c r="OHT116" s="266"/>
      <c r="OHU116" s="200"/>
      <c r="OHV116" s="266"/>
      <c r="OHW116" s="261"/>
      <c r="OHX116" s="265"/>
      <c r="OHY116" s="266"/>
      <c r="OHZ116" s="200"/>
      <c r="OIA116" s="266"/>
      <c r="OIB116" s="261"/>
      <c r="OIC116" s="265"/>
      <c r="OID116" s="266"/>
      <c r="OIE116" s="200"/>
      <c r="OIF116" s="266"/>
      <c r="OIG116" s="261"/>
      <c r="OIH116" s="265"/>
      <c r="OII116" s="266"/>
      <c r="OIJ116" s="200"/>
      <c r="OIK116" s="266"/>
      <c r="OIL116" s="261"/>
      <c r="OIM116" s="265"/>
      <c r="OIN116" s="266"/>
      <c r="OIO116" s="200"/>
      <c r="OIP116" s="266"/>
      <c r="OIQ116" s="261"/>
      <c r="OIR116" s="265"/>
      <c r="OIS116" s="266"/>
      <c r="OIT116" s="200"/>
      <c r="OIU116" s="266"/>
      <c r="OIV116" s="261"/>
      <c r="OIW116" s="265"/>
      <c r="OIX116" s="266"/>
      <c r="OIY116" s="200"/>
      <c r="OIZ116" s="266"/>
      <c r="OJA116" s="261"/>
      <c r="OJB116" s="265"/>
      <c r="OJC116" s="266"/>
      <c r="OJD116" s="200"/>
      <c r="OJE116" s="266"/>
      <c r="OJF116" s="261"/>
      <c r="OJG116" s="265"/>
      <c r="OJH116" s="266"/>
      <c r="OJI116" s="200"/>
      <c r="OJJ116" s="266"/>
      <c r="OJK116" s="261"/>
      <c r="OJL116" s="265"/>
      <c r="OJM116" s="266"/>
      <c r="OJN116" s="200"/>
      <c r="OJO116" s="266"/>
      <c r="OJP116" s="261"/>
      <c r="OJQ116" s="265"/>
      <c r="OJR116" s="266"/>
      <c r="OJS116" s="200"/>
      <c r="OJT116" s="266"/>
      <c r="OJU116" s="261"/>
      <c r="OJV116" s="265"/>
      <c r="OJW116" s="266"/>
      <c r="OJX116" s="200"/>
      <c r="OJY116" s="266"/>
      <c r="OJZ116" s="261"/>
      <c r="OKA116" s="265"/>
      <c r="OKB116" s="266"/>
      <c r="OKC116" s="200"/>
      <c r="OKD116" s="266"/>
      <c r="OKE116" s="261"/>
      <c r="OKF116" s="265"/>
      <c r="OKG116" s="266"/>
      <c r="OKH116" s="200"/>
      <c r="OKI116" s="266"/>
      <c r="OKJ116" s="261"/>
      <c r="OKK116" s="265"/>
      <c r="OKL116" s="266"/>
      <c r="OKM116" s="200"/>
      <c r="OKN116" s="266"/>
      <c r="OKO116" s="261"/>
      <c r="OKP116" s="265"/>
      <c r="OKQ116" s="266"/>
      <c r="OKR116" s="200"/>
      <c r="OKS116" s="266"/>
      <c r="OKT116" s="261"/>
      <c r="OKU116" s="265"/>
      <c r="OKV116" s="266"/>
      <c r="OKW116" s="200"/>
      <c r="OKX116" s="266"/>
      <c r="OKY116" s="261"/>
      <c r="OKZ116" s="265"/>
      <c r="OLA116" s="266"/>
      <c r="OLB116" s="200"/>
      <c r="OLC116" s="266"/>
      <c r="OLD116" s="261"/>
      <c r="OLE116" s="265"/>
      <c r="OLF116" s="266"/>
      <c r="OLG116" s="200"/>
      <c r="OLH116" s="266"/>
      <c r="OLI116" s="261"/>
      <c r="OLJ116" s="265"/>
      <c r="OLK116" s="266"/>
      <c r="OLL116" s="200"/>
      <c r="OLM116" s="266"/>
      <c r="OLN116" s="261"/>
      <c r="OLO116" s="265"/>
      <c r="OLP116" s="266"/>
      <c r="OLQ116" s="200"/>
      <c r="OLR116" s="266"/>
      <c r="OLS116" s="261"/>
      <c r="OLT116" s="265"/>
      <c r="OLU116" s="266"/>
      <c r="OLV116" s="200"/>
      <c r="OLW116" s="266"/>
      <c r="OLX116" s="261"/>
      <c r="OLY116" s="265"/>
      <c r="OLZ116" s="266"/>
      <c r="OMA116" s="200"/>
      <c r="OMB116" s="266"/>
      <c r="OMC116" s="261"/>
      <c r="OMD116" s="265"/>
      <c r="OME116" s="266"/>
      <c r="OMF116" s="200"/>
      <c r="OMG116" s="266"/>
      <c r="OMH116" s="261"/>
      <c r="OMI116" s="265"/>
      <c r="OMJ116" s="266"/>
      <c r="OMK116" s="200"/>
      <c r="OML116" s="266"/>
      <c r="OMM116" s="261"/>
      <c r="OMN116" s="265"/>
      <c r="OMO116" s="266"/>
      <c r="OMP116" s="200"/>
      <c r="OMQ116" s="266"/>
      <c r="OMR116" s="261"/>
      <c r="OMS116" s="265"/>
      <c r="OMT116" s="266"/>
      <c r="OMU116" s="200"/>
      <c r="OMV116" s="266"/>
      <c r="OMW116" s="261"/>
      <c r="OMX116" s="265"/>
      <c r="OMY116" s="266"/>
      <c r="OMZ116" s="200"/>
      <c r="ONA116" s="266"/>
      <c r="ONB116" s="261"/>
      <c r="ONC116" s="265"/>
      <c r="OND116" s="266"/>
      <c r="ONE116" s="200"/>
      <c r="ONF116" s="266"/>
      <c r="ONG116" s="261"/>
      <c r="ONH116" s="265"/>
      <c r="ONI116" s="266"/>
      <c r="ONJ116" s="200"/>
      <c r="ONK116" s="266"/>
      <c r="ONL116" s="261"/>
      <c r="ONM116" s="265"/>
      <c r="ONN116" s="266"/>
      <c r="ONO116" s="200"/>
      <c r="ONP116" s="266"/>
      <c r="ONQ116" s="261"/>
      <c r="ONR116" s="265"/>
      <c r="ONS116" s="266"/>
      <c r="ONT116" s="200"/>
      <c r="ONU116" s="266"/>
      <c r="ONV116" s="261"/>
      <c r="ONW116" s="265"/>
      <c r="ONX116" s="266"/>
      <c r="ONY116" s="200"/>
      <c r="ONZ116" s="266"/>
      <c r="OOA116" s="261"/>
      <c r="OOB116" s="265"/>
      <c r="OOC116" s="266"/>
      <c r="OOD116" s="200"/>
      <c r="OOE116" s="266"/>
      <c r="OOF116" s="261"/>
      <c r="OOG116" s="265"/>
      <c r="OOH116" s="266"/>
      <c r="OOI116" s="200"/>
      <c r="OOJ116" s="266"/>
      <c r="OOK116" s="261"/>
      <c r="OOL116" s="265"/>
      <c r="OOM116" s="266"/>
      <c r="OON116" s="200"/>
      <c r="OOO116" s="266"/>
      <c r="OOP116" s="261"/>
      <c r="OOQ116" s="265"/>
      <c r="OOR116" s="266"/>
      <c r="OOS116" s="200"/>
      <c r="OOT116" s="266"/>
      <c r="OOU116" s="261"/>
      <c r="OOV116" s="265"/>
      <c r="OOW116" s="266"/>
      <c r="OOX116" s="200"/>
      <c r="OOY116" s="266"/>
      <c r="OOZ116" s="261"/>
      <c r="OPA116" s="265"/>
      <c r="OPB116" s="266"/>
      <c r="OPC116" s="200"/>
      <c r="OPD116" s="266"/>
      <c r="OPE116" s="261"/>
      <c r="OPF116" s="265"/>
      <c r="OPG116" s="266"/>
      <c r="OPH116" s="200"/>
      <c r="OPI116" s="266"/>
      <c r="OPJ116" s="261"/>
      <c r="OPK116" s="265"/>
      <c r="OPL116" s="266"/>
      <c r="OPM116" s="200"/>
      <c r="OPN116" s="266"/>
      <c r="OPO116" s="261"/>
      <c r="OPP116" s="265"/>
      <c r="OPQ116" s="266"/>
      <c r="OPR116" s="200"/>
      <c r="OPS116" s="266"/>
      <c r="OPT116" s="261"/>
      <c r="OPU116" s="265"/>
      <c r="OPV116" s="266"/>
      <c r="OPW116" s="200"/>
      <c r="OPX116" s="266"/>
      <c r="OPY116" s="261"/>
      <c r="OPZ116" s="265"/>
      <c r="OQA116" s="266"/>
      <c r="OQB116" s="200"/>
      <c r="OQC116" s="266"/>
      <c r="OQD116" s="261"/>
      <c r="OQE116" s="265"/>
      <c r="OQF116" s="266"/>
      <c r="OQG116" s="200"/>
      <c r="OQH116" s="266"/>
      <c r="OQI116" s="261"/>
      <c r="OQJ116" s="265"/>
      <c r="OQK116" s="266"/>
      <c r="OQL116" s="200"/>
      <c r="OQM116" s="266"/>
      <c r="OQN116" s="261"/>
      <c r="OQO116" s="265"/>
      <c r="OQP116" s="266"/>
      <c r="OQQ116" s="200"/>
      <c r="OQR116" s="266"/>
      <c r="OQS116" s="261"/>
      <c r="OQT116" s="265"/>
      <c r="OQU116" s="266"/>
      <c r="OQV116" s="200"/>
      <c r="OQW116" s="266"/>
      <c r="OQX116" s="261"/>
      <c r="OQY116" s="265"/>
      <c r="OQZ116" s="266"/>
      <c r="ORA116" s="200"/>
      <c r="ORB116" s="266"/>
      <c r="ORC116" s="261"/>
      <c r="ORD116" s="265"/>
      <c r="ORE116" s="266"/>
      <c r="ORF116" s="200"/>
      <c r="ORG116" s="266"/>
      <c r="ORH116" s="261"/>
      <c r="ORI116" s="265"/>
      <c r="ORJ116" s="266"/>
      <c r="ORK116" s="200"/>
      <c r="ORL116" s="266"/>
      <c r="ORM116" s="261"/>
      <c r="ORN116" s="265"/>
      <c r="ORO116" s="266"/>
      <c r="ORP116" s="200"/>
      <c r="ORQ116" s="266"/>
      <c r="ORR116" s="261"/>
      <c r="ORS116" s="265"/>
      <c r="ORT116" s="266"/>
      <c r="ORU116" s="200"/>
      <c r="ORV116" s="266"/>
      <c r="ORW116" s="261"/>
      <c r="ORX116" s="265"/>
      <c r="ORY116" s="266"/>
      <c r="ORZ116" s="200"/>
      <c r="OSA116" s="266"/>
      <c r="OSB116" s="261"/>
      <c r="OSC116" s="265"/>
      <c r="OSD116" s="266"/>
      <c r="OSE116" s="200"/>
      <c r="OSF116" s="266"/>
      <c r="OSG116" s="261"/>
      <c r="OSH116" s="265"/>
      <c r="OSI116" s="266"/>
      <c r="OSJ116" s="200"/>
      <c r="OSK116" s="266"/>
      <c r="OSL116" s="261"/>
      <c r="OSM116" s="265"/>
      <c r="OSN116" s="266"/>
      <c r="OSO116" s="200"/>
      <c r="OSP116" s="266"/>
      <c r="OSQ116" s="261"/>
      <c r="OSR116" s="265"/>
      <c r="OSS116" s="266"/>
      <c r="OST116" s="200"/>
      <c r="OSU116" s="266"/>
      <c r="OSV116" s="261"/>
      <c r="OSW116" s="265"/>
      <c r="OSX116" s="266"/>
      <c r="OSY116" s="200"/>
      <c r="OSZ116" s="266"/>
      <c r="OTA116" s="261"/>
      <c r="OTB116" s="265"/>
      <c r="OTC116" s="266"/>
      <c r="OTD116" s="200"/>
      <c r="OTE116" s="266"/>
      <c r="OTF116" s="261"/>
      <c r="OTG116" s="265"/>
      <c r="OTH116" s="266"/>
      <c r="OTI116" s="200"/>
      <c r="OTJ116" s="266"/>
      <c r="OTK116" s="261"/>
      <c r="OTL116" s="265"/>
      <c r="OTM116" s="266"/>
      <c r="OTN116" s="200"/>
      <c r="OTO116" s="266"/>
      <c r="OTP116" s="261"/>
      <c r="OTQ116" s="265"/>
      <c r="OTR116" s="266"/>
      <c r="OTS116" s="200"/>
      <c r="OTT116" s="266"/>
      <c r="OTU116" s="261"/>
      <c r="OTV116" s="265"/>
      <c r="OTW116" s="266"/>
      <c r="OTX116" s="200"/>
      <c r="OTY116" s="266"/>
      <c r="OTZ116" s="261"/>
      <c r="OUA116" s="265"/>
      <c r="OUB116" s="266"/>
      <c r="OUC116" s="200"/>
      <c r="OUD116" s="266"/>
      <c r="OUE116" s="261"/>
      <c r="OUF116" s="265"/>
      <c r="OUG116" s="266"/>
      <c r="OUH116" s="200"/>
      <c r="OUI116" s="266"/>
      <c r="OUJ116" s="261"/>
      <c r="OUK116" s="265"/>
      <c r="OUL116" s="266"/>
      <c r="OUM116" s="200"/>
      <c r="OUN116" s="266"/>
      <c r="OUO116" s="261"/>
      <c r="OUP116" s="265"/>
      <c r="OUQ116" s="266"/>
      <c r="OUR116" s="200"/>
      <c r="OUS116" s="266"/>
      <c r="OUT116" s="261"/>
      <c r="OUU116" s="265"/>
      <c r="OUV116" s="266"/>
      <c r="OUW116" s="200"/>
      <c r="OUX116" s="266"/>
      <c r="OUY116" s="261"/>
      <c r="OUZ116" s="265"/>
      <c r="OVA116" s="266"/>
      <c r="OVB116" s="200"/>
      <c r="OVC116" s="266"/>
      <c r="OVD116" s="261"/>
      <c r="OVE116" s="265"/>
      <c r="OVF116" s="266"/>
      <c r="OVG116" s="200"/>
      <c r="OVH116" s="266"/>
      <c r="OVI116" s="261"/>
      <c r="OVJ116" s="265"/>
      <c r="OVK116" s="266"/>
      <c r="OVL116" s="200"/>
      <c r="OVM116" s="266"/>
      <c r="OVN116" s="261"/>
      <c r="OVO116" s="265"/>
      <c r="OVP116" s="266"/>
      <c r="OVQ116" s="200"/>
      <c r="OVR116" s="266"/>
      <c r="OVS116" s="261"/>
      <c r="OVT116" s="265"/>
      <c r="OVU116" s="266"/>
      <c r="OVV116" s="200"/>
      <c r="OVW116" s="266"/>
      <c r="OVX116" s="261"/>
      <c r="OVY116" s="265"/>
      <c r="OVZ116" s="266"/>
      <c r="OWA116" s="200"/>
      <c r="OWB116" s="266"/>
      <c r="OWC116" s="261"/>
      <c r="OWD116" s="265"/>
      <c r="OWE116" s="266"/>
      <c r="OWF116" s="200"/>
      <c r="OWG116" s="266"/>
      <c r="OWH116" s="261"/>
      <c r="OWI116" s="265"/>
      <c r="OWJ116" s="266"/>
      <c r="OWK116" s="200"/>
      <c r="OWL116" s="266"/>
      <c r="OWM116" s="261"/>
      <c r="OWN116" s="265"/>
      <c r="OWO116" s="266"/>
      <c r="OWP116" s="200"/>
      <c r="OWQ116" s="266"/>
      <c r="OWR116" s="261"/>
      <c r="OWS116" s="265"/>
      <c r="OWT116" s="266"/>
      <c r="OWU116" s="200"/>
      <c r="OWV116" s="266"/>
      <c r="OWW116" s="261"/>
      <c r="OWX116" s="265"/>
      <c r="OWY116" s="266"/>
      <c r="OWZ116" s="200"/>
      <c r="OXA116" s="266"/>
      <c r="OXB116" s="261"/>
      <c r="OXC116" s="265"/>
      <c r="OXD116" s="266"/>
      <c r="OXE116" s="200"/>
      <c r="OXF116" s="266"/>
      <c r="OXG116" s="261"/>
      <c r="OXH116" s="265"/>
      <c r="OXI116" s="266"/>
      <c r="OXJ116" s="200"/>
      <c r="OXK116" s="266"/>
      <c r="OXL116" s="261"/>
      <c r="OXM116" s="265"/>
      <c r="OXN116" s="266"/>
      <c r="OXO116" s="200"/>
      <c r="OXP116" s="266"/>
      <c r="OXQ116" s="261"/>
      <c r="OXR116" s="265"/>
      <c r="OXS116" s="266"/>
      <c r="OXT116" s="200"/>
      <c r="OXU116" s="266"/>
      <c r="OXV116" s="261"/>
      <c r="OXW116" s="265"/>
      <c r="OXX116" s="266"/>
      <c r="OXY116" s="200"/>
      <c r="OXZ116" s="266"/>
      <c r="OYA116" s="261"/>
      <c r="OYB116" s="265"/>
      <c r="OYC116" s="266"/>
      <c r="OYD116" s="200"/>
      <c r="OYE116" s="266"/>
      <c r="OYF116" s="261"/>
      <c r="OYG116" s="265"/>
      <c r="OYH116" s="266"/>
      <c r="OYI116" s="200"/>
      <c r="OYJ116" s="266"/>
      <c r="OYK116" s="261"/>
      <c r="OYL116" s="265"/>
      <c r="OYM116" s="266"/>
      <c r="OYN116" s="200"/>
      <c r="OYO116" s="266"/>
      <c r="OYP116" s="261"/>
      <c r="OYQ116" s="265"/>
      <c r="OYR116" s="266"/>
      <c r="OYS116" s="200"/>
      <c r="OYT116" s="266"/>
      <c r="OYU116" s="261"/>
      <c r="OYV116" s="265"/>
      <c r="OYW116" s="266"/>
      <c r="OYX116" s="200"/>
      <c r="OYY116" s="266"/>
      <c r="OYZ116" s="261"/>
      <c r="OZA116" s="265"/>
      <c r="OZB116" s="266"/>
      <c r="OZC116" s="200"/>
      <c r="OZD116" s="266"/>
      <c r="OZE116" s="261"/>
      <c r="OZF116" s="265"/>
      <c r="OZG116" s="266"/>
      <c r="OZH116" s="200"/>
      <c r="OZI116" s="266"/>
      <c r="OZJ116" s="261"/>
      <c r="OZK116" s="265"/>
      <c r="OZL116" s="266"/>
      <c r="OZM116" s="200"/>
      <c r="OZN116" s="266"/>
      <c r="OZO116" s="261"/>
      <c r="OZP116" s="265"/>
      <c r="OZQ116" s="266"/>
      <c r="OZR116" s="200"/>
      <c r="OZS116" s="266"/>
      <c r="OZT116" s="261"/>
      <c r="OZU116" s="265"/>
      <c r="OZV116" s="266"/>
      <c r="OZW116" s="200"/>
      <c r="OZX116" s="266"/>
      <c r="OZY116" s="261"/>
      <c r="OZZ116" s="265"/>
      <c r="PAA116" s="266"/>
      <c r="PAB116" s="200"/>
      <c r="PAC116" s="266"/>
      <c r="PAD116" s="261"/>
      <c r="PAE116" s="265"/>
      <c r="PAF116" s="266"/>
      <c r="PAG116" s="200"/>
      <c r="PAH116" s="266"/>
      <c r="PAI116" s="261"/>
      <c r="PAJ116" s="265"/>
      <c r="PAK116" s="266"/>
      <c r="PAL116" s="200"/>
      <c r="PAM116" s="266"/>
      <c r="PAN116" s="261"/>
      <c r="PAO116" s="265"/>
      <c r="PAP116" s="266"/>
      <c r="PAQ116" s="200"/>
      <c r="PAR116" s="266"/>
      <c r="PAS116" s="261"/>
      <c r="PAT116" s="265"/>
      <c r="PAU116" s="266"/>
      <c r="PAV116" s="200"/>
      <c r="PAW116" s="266"/>
      <c r="PAX116" s="261"/>
      <c r="PAY116" s="265"/>
      <c r="PAZ116" s="266"/>
      <c r="PBA116" s="200"/>
      <c r="PBB116" s="266"/>
      <c r="PBC116" s="261"/>
      <c r="PBD116" s="265"/>
      <c r="PBE116" s="266"/>
      <c r="PBF116" s="200"/>
      <c r="PBG116" s="266"/>
      <c r="PBH116" s="261"/>
      <c r="PBI116" s="265"/>
      <c r="PBJ116" s="266"/>
      <c r="PBK116" s="200"/>
      <c r="PBL116" s="266"/>
      <c r="PBM116" s="261"/>
      <c r="PBN116" s="265"/>
      <c r="PBO116" s="266"/>
      <c r="PBP116" s="200"/>
      <c r="PBQ116" s="266"/>
      <c r="PBR116" s="261"/>
      <c r="PBS116" s="265"/>
      <c r="PBT116" s="266"/>
      <c r="PBU116" s="200"/>
      <c r="PBV116" s="266"/>
      <c r="PBW116" s="261"/>
      <c r="PBX116" s="265"/>
      <c r="PBY116" s="266"/>
      <c r="PBZ116" s="200"/>
      <c r="PCA116" s="266"/>
      <c r="PCB116" s="261"/>
      <c r="PCC116" s="265"/>
      <c r="PCD116" s="266"/>
      <c r="PCE116" s="200"/>
      <c r="PCF116" s="266"/>
      <c r="PCG116" s="261"/>
      <c r="PCH116" s="265"/>
      <c r="PCI116" s="266"/>
      <c r="PCJ116" s="200"/>
      <c r="PCK116" s="266"/>
      <c r="PCL116" s="261"/>
      <c r="PCM116" s="265"/>
      <c r="PCN116" s="266"/>
      <c r="PCO116" s="200"/>
      <c r="PCP116" s="266"/>
      <c r="PCQ116" s="261"/>
      <c r="PCR116" s="265"/>
      <c r="PCS116" s="266"/>
      <c r="PCT116" s="200"/>
      <c r="PCU116" s="266"/>
      <c r="PCV116" s="261"/>
      <c r="PCW116" s="265"/>
      <c r="PCX116" s="266"/>
      <c r="PCY116" s="200"/>
      <c r="PCZ116" s="266"/>
      <c r="PDA116" s="261"/>
      <c r="PDB116" s="265"/>
      <c r="PDC116" s="266"/>
      <c r="PDD116" s="200"/>
      <c r="PDE116" s="266"/>
      <c r="PDF116" s="261"/>
      <c r="PDG116" s="265"/>
      <c r="PDH116" s="266"/>
      <c r="PDI116" s="200"/>
      <c r="PDJ116" s="266"/>
      <c r="PDK116" s="261"/>
      <c r="PDL116" s="265"/>
      <c r="PDM116" s="266"/>
      <c r="PDN116" s="200"/>
      <c r="PDO116" s="266"/>
      <c r="PDP116" s="261"/>
      <c r="PDQ116" s="265"/>
      <c r="PDR116" s="266"/>
      <c r="PDS116" s="200"/>
      <c r="PDT116" s="266"/>
      <c r="PDU116" s="261"/>
      <c r="PDV116" s="265"/>
      <c r="PDW116" s="266"/>
      <c r="PDX116" s="200"/>
      <c r="PDY116" s="266"/>
      <c r="PDZ116" s="261"/>
      <c r="PEA116" s="265"/>
      <c r="PEB116" s="266"/>
      <c r="PEC116" s="200"/>
      <c r="PED116" s="266"/>
      <c r="PEE116" s="261"/>
      <c r="PEF116" s="265"/>
      <c r="PEG116" s="266"/>
      <c r="PEH116" s="200"/>
      <c r="PEI116" s="266"/>
      <c r="PEJ116" s="261"/>
      <c r="PEK116" s="265"/>
      <c r="PEL116" s="266"/>
      <c r="PEM116" s="200"/>
      <c r="PEN116" s="266"/>
      <c r="PEO116" s="261"/>
      <c r="PEP116" s="265"/>
      <c r="PEQ116" s="266"/>
      <c r="PER116" s="200"/>
      <c r="PES116" s="266"/>
      <c r="PET116" s="261"/>
      <c r="PEU116" s="265"/>
      <c r="PEV116" s="266"/>
      <c r="PEW116" s="200"/>
      <c r="PEX116" s="266"/>
      <c r="PEY116" s="261"/>
      <c r="PEZ116" s="265"/>
      <c r="PFA116" s="266"/>
      <c r="PFB116" s="200"/>
      <c r="PFC116" s="266"/>
      <c r="PFD116" s="261"/>
      <c r="PFE116" s="265"/>
      <c r="PFF116" s="266"/>
      <c r="PFG116" s="200"/>
      <c r="PFH116" s="266"/>
      <c r="PFI116" s="261"/>
      <c r="PFJ116" s="265"/>
      <c r="PFK116" s="266"/>
      <c r="PFL116" s="200"/>
      <c r="PFM116" s="266"/>
      <c r="PFN116" s="261"/>
      <c r="PFO116" s="265"/>
      <c r="PFP116" s="266"/>
      <c r="PFQ116" s="200"/>
      <c r="PFR116" s="266"/>
      <c r="PFS116" s="261"/>
      <c r="PFT116" s="265"/>
      <c r="PFU116" s="266"/>
      <c r="PFV116" s="200"/>
      <c r="PFW116" s="266"/>
      <c r="PFX116" s="261"/>
      <c r="PFY116" s="265"/>
      <c r="PFZ116" s="266"/>
      <c r="PGA116" s="200"/>
      <c r="PGB116" s="266"/>
      <c r="PGC116" s="261"/>
      <c r="PGD116" s="265"/>
      <c r="PGE116" s="266"/>
      <c r="PGF116" s="200"/>
      <c r="PGG116" s="266"/>
      <c r="PGH116" s="261"/>
      <c r="PGI116" s="265"/>
      <c r="PGJ116" s="266"/>
      <c r="PGK116" s="200"/>
      <c r="PGL116" s="266"/>
      <c r="PGM116" s="261"/>
      <c r="PGN116" s="265"/>
      <c r="PGO116" s="266"/>
      <c r="PGP116" s="200"/>
      <c r="PGQ116" s="266"/>
      <c r="PGR116" s="261"/>
      <c r="PGS116" s="265"/>
      <c r="PGT116" s="266"/>
      <c r="PGU116" s="200"/>
      <c r="PGV116" s="266"/>
      <c r="PGW116" s="261"/>
      <c r="PGX116" s="265"/>
      <c r="PGY116" s="266"/>
      <c r="PGZ116" s="200"/>
      <c r="PHA116" s="266"/>
      <c r="PHB116" s="261"/>
      <c r="PHC116" s="265"/>
      <c r="PHD116" s="266"/>
      <c r="PHE116" s="200"/>
      <c r="PHF116" s="266"/>
      <c r="PHG116" s="261"/>
      <c r="PHH116" s="265"/>
      <c r="PHI116" s="266"/>
      <c r="PHJ116" s="200"/>
      <c r="PHK116" s="266"/>
      <c r="PHL116" s="261"/>
      <c r="PHM116" s="265"/>
      <c r="PHN116" s="266"/>
      <c r="PHO116" s="200"/>
      <c r="PHP116" s="266"/>
      <c r="PHQ116" s="261"/>
      <c r="PHR116" s="265"/>
      <c r="PHS116" s="266"/>
      <c r="PHT116" s="200"/>
      <c r="PHU116" s="266"/>
      <c r="PHV116" s="261"/>
      <c r="PHW116" s="265"/>
      <c r="PHX116" s="266"/>
      <c r="PHY116" s="200"/>
      <c r="PHZ116" s="266"/>
      <c r="PIA116" s="261"/>
      <c r="PIB116" s="265"/>
      <c r="PIC116" s="266"/>
      <c r="PID116" s="200"/>
      <c r="PIE116" s="266"/>
      <c r="PIF116" s="261"/>
      <c r="PIG116" s="265"/>
      <c r="PIH116" s="266"/>
      <c r="PII116" s="200"/>
      <c r="PIJ116" s="266"/>
      <c r="PIK116" s="261"/>
      <c r="PIL116" s="265"/>
      <c r="PIM116" s="266"/>
      <c r="PIN116" s="200"/>
      <c r="PIO116" s="266"/>
      <c r="PIP116" s="261"/>
      <c r="PIQ116" s="265"/>
      <c r="PIR116" s="266"/>
      <c r="PIS116" s="200"/>
      <c r="PIT116" s="266"/>
      <c r="PIU116" s="261"/>
      <c r="PIV116" s="265"/>
      <c r="PIW116" s="266"/>
      <c r="PIX116" s="200"/>
      <c r="PIY116" s="266"/>
      <c r="PIZ116" s="261"/>
      <c r="PJA116" s="265"/>
      <c r="PJB116" s="266"/>
      <c r="PJC116" s="200"/>
      <c r="PJD116" s="266"/>
      <c r="PJE116" s="261"/>
      <c r="PJF116" s="265"/>
      <c r="PJG116" s="266"/>
      <c r="PJH116" s="200"/>
      <c r="PJI116" s="266"/>
      <c r="PJJ116" s="261"/>
      <c r="PJK116" s="265"/>
      <c r="PJL116" s="266"/>
      <c r="PJM116" s="200"/>
      <c r="PJN116" s="266"/>
      <c r="PJO116" s="261"/>
      <c r="PJP116" s="265"/>
      <c r="PJQ116" s="266"/>
      <c r="PJR116" s="200"/>
      <c r="PJS116" s="266"/>
      <c r="PJT116" s="261"/>
      <c r="PJU116" s="265"/>
      <c r="PJV116" s="266"/>
      <c r="PJW116" s="200"/>
      <c r="PJX116" s="266"/>
      <c r="PJY116" s="261"/>
      <c r="PJZ116" s="265"/>
      <c r="PKA116" s="266"/>
      <c r="PKB116" s="200"/>
      <c r="PKC116" s="266"/>
      <c r="PKD116" s="261"/>
      <c r="PKE116" s="265"/>
      <c r="PKF116" s="266"/>
      <c r="PKG116" s="200"/>
      <c r="PKH116" s="266"/>
      <c r="PKI116" s="261"/>
      <c r="PKJ116" s="265"/>
      <c r="PKK116" s="266"/>
      <c r="PKL116" s="200"/>
      <c r="PKM116" s="266"/>
      <c r="PKN116" s="261"/>
      <c r="PKO116" s="265"/>
      <c r="PKP116" s="266"/>
      <c r="PKQ116" s="200"/>
      <c r="PKR116" s="266"/>
      <c r="PKS116" s="261"/>
      <c r="PKT116" s="265"/>
      <c r="PKU116" s="266"/>
      <c r="PKV116" s="200"/>
      <c r="PKW116" s="266"/>
      <c r="PKX116" s="261"/>
      <c r="PKY116" s="265"/>
      <c r="PKZ116" s="266"/>
      <c r="PLA116" s="200"/>
      <c r="PLB116" s="266"/>
      <c r="PLC116" s="261"/>
      <c r="PLD116" s="265"/>
      <c r="PLE116" s="266"/>
      <c r="PLF116" s="200"/>
      <c r="PLG116" s="266"/>
      <c r="PLH116" s="261"/>
      <c r="PLI116" s="265"/>
      <c r="PLJ116" s="266"/>
      <c r="PLK116" s="200"/>
      <c r="PLL116" s="266"/>
      <c r="PLM116" s="261"/>
      <c r="PLN116" s="265"/>
      <c r="PLO116" s="266"/>
      <c r="PLP116" s="200"/>
      <c r="PLQ116" s="266"/>
      <c r="PLR116" s="261"/>
      <c r="PLS116" s="265"/>
      <c r="PLT116" s="266"/>
      <c r="PLU116" s="200"/>
      <c r="PLV116" s="266"/>
      <c r="PLW116" s="261"/>
      <c r="PLX116" s="265"/>
      <c r="PLY116" s="266"/>
      <c r="PLZ116" s="200"/>
      <c r="PMA116" s="266"/>
      <c r="PMB116" s="261"/>
      <c r="PMC116" s="265"/>
      <c r="PMD116" s="266"/>
      <c r="PME116" s="200"/>
      <c r="PMF116" s="266"/>
      <c r="PMG116" s="261"/>
      <c r="PMH116" s="265"/>
      <c r="PMI116" s="266"/>
      <c r="PMJ116" s="200"/>
      <c r="PMK116" s="266"/>
      <c r="PML116" s="261"/>
      <c r="PMM116" s="265"/>
      <c r="PMN116" s="266"/>
      <c r="PMO116" s="200"/>
      <c r="PMP116" s="266"/>
      <c r="PMQ116" s="261"/>
      <c r="PMR116" s="265"/>
      <c r="PMS116" s="266"/>
      <c r="PMT116" s="200"/>
      <c r="PMU116" s="266"/>
      <c r="PMV116" s="261"/>
      <c r="PMW116" s="265"/>
      <c r="PMX116" s="266"/>
      <c r="PMY116" s="200"/>
      <c r="PMZ116" s="266"/>
      <c r="PNA116" s="261"/>
      <c r="PNB116" s="265"/>
      <c r="PNC116" s="266"/>
      <c r="PND116" s="200"/>
      <c r="PNE116" s="266"/>
      <c r="PNF116" s="261"/>
      <c r="PNG116" s="265"/>
      <c r="PNH116" s="266"/>
      <c r="PNI116" s="200"/>
      <c r="PNJ116" s="266"/>
      <c r="PNK116" s="261"/>
      <c r="PNL116" s="265"/>
      <c r="PNM116" s="266"/>
      <c r="PNN116" s="200"/>
      <c r="PNO116" s="266"/>
      <c r="PNP116" s="261"/>
      <c r="PNQ116" s="265"/>
      <c r="PNR116" s="266"/>
      <c r="PNS116" s="200"/>
      <c r="PNT116" s="266"/>
      <c r="PNU116" s="261"/>
      <c r="PNV116" s="265"/>
      <c r="PNW116" s="266"/>
      <c r="PNX116" s="200"/>
      <c r="PNY116" s="266"/>
      <c r="PNZ116" s="261"/>
      <c r="POA116" s="265"/>
      <c r="POB116" s="266"/>
      <c r="POC116" s="200"/>
      <c r="POD116" s="266"/>
      <c r="POE116" s="261"/>
      <c r="POF116" s="265"/>
      <c r="POG116" s="266"/>
      <c r="POH116" s="200"/>
      <c r="POI116" s="266"/>
      <c r="POJ116" s="261"/>
      <c r="POK116" s="265"/>
      <c r="POL116" s="266"/>
      <c r="POM116" s="200"/>
      <c r="PON116" s="266"/>
      <c r="POO116" s="261"/>
      <c r="POP116" s="265"/>
      <c r="POQ116" s="266"/>
      <c r="POR116" s="200"/>
      <c r="POS116" s="266"/>
      <c r="POT116" s="261"/>
      <c r="POU116" s="265"/>
      <c r="POV116" s="266"/>
      <c r="POW116" s="200"/>
      <c r="POX116" s="266"/>
      <c r="POY116" s="261"/>
      <c r="POZ116" s="265"/>
      <c r="PPA116" s="266"/>
      <c r="PPB116" s="200"/>
      <c r="PPC116" s="266"/>
      <c r="PPD116" s="261"/>
      <c r="PPE116" s="265"/>
      <c r="PPF116" s="266"/>
      <c r="PPG116" s="200"/>
      <c r="PPH116" s="266"/>
      <c r="PPI116" s="261"/>
      <c r="PPJ116" s="265"/>
      <c r="PPK116" s="266"/>
      <c r="PPL116" s="200"/>
      <c r="PPM116" s="266"/>
      <c r="PPN116" s="261"/>
      <c r="PPO116" s="265"/>
      <c r="PPP116" s="266"/>
      <c r="PPQ116" s="200"/>
      <c r="PPR116" s="266"/>
      <c r="PPS116" s="261"/>
      <c r="PPT116" s="265"/>
      <c r="PPU116" s="266"/>
      <c r="PPV116" s="200"/>
      <c r="PPW116" s="266"/>
      <c r="PPX116" s="261"/>
      <c r="PPY116" s="265"/>
      <c r="PPZ116" s="266"/>
      <c r="PQA116" s="200"/>
      <c r="PQB116" s="266"/>
      <c r="PQC116" s="261"/>
      <c r="PQD116" s="265"/>
      <c r="PQE116" s="266"/>
      <c r="PQF116" s="200"/>
      <c r="PQG116" s="266"/>
      <c r="PQH116" s="261"/>
      <c r="PQI116" s="265"/>
      <c r="PQJ116" s="266"/>
      <c r="PQK116" s="200"/>
      <c r="PQL116" s="266"/>
      <c r="PQM116" s="261"/>
      <c r="PQN116" s="265"/>
      <c r="PQO116" s="266"/>
      <c r="PQP116" s="200"/>
      <c r="PQQ116" s="266"/>
      <c r="PQR116" s="261"/>
      <c r="PQS116" s="265"/>
      <c r="PQT116" s="266"/>
      <c r="PQU116" s="200"/>
      <c r="PQV116" s="266"/>
      <c r="PQW116" s="261"/>
      <c r="PQX116" s="265"/>
      <c r="PQY116" s="266"/>
      <c r="PQZ116" s="200"/>
      <c r="PRA116" s="266"/>
      <c r="PRB116" s="261"/>
      <c r="PRC116" s="265"/>
      <c r="PRD116" s="266"/>
      <c r="PRE116" s="200"/>
      <c r="PRF116" s="266"/>
      <c r="PRG116" s="261"/>
      <c r="PRH116" s="265"/>
      <c r="PRI116" s="266"/>
      <c r="PRJ116" s="200"/>
      <c r="PRK116" s="266"/>
      <c r="PRL116" s="261"/>
      <c r="PRM116" s="265"/>
      <c r="PRN116" s="266"/>
      <c r="PRO116" s="200"/>
      <c r="PRP116" s="266"/>
      <c r="PRQ116" s="261"/>
      <c r="PRR116" s="265"/>
      <c r="PRS116" s="266"/>
      <c r="PRT116" s="200"/>
      <c r="PRU116" s="266"/>
      <c r="PRV116" s="261"/>
      <c r="PRW116" s="265"/>
      <c r="PRX116" s="266"/>
      <c r="PRY116" s="200"/>
      <c r="PRZ116" s="266"/>
      <c r="PSA116" s="261"/>
      <c r="PSB116" s="265"/>
      <c r="PSC116" s="266"/>
      <c r="PSD116" s="200"/>
      <c r="PSE116" s="266"/>
      <c r="PSF116" s="261"/>
      <c r="PSG116" s="265"/>
      <c r="PSH116" s="266"/>
      <c r="PSI116" s="200"/>
      <c r="PSJ116" s="266"/>
      <c r="PSK116" s="261"/>
      <c r="PSL116" s="265"/>
      <c r="PSM116" s="266"/>
      <c r="PSN116" s="200"/>
      <c r="PSO116" s="266"/>
      <c r="PSP116" s="261"/>
      <c r="PSQ116" s="265"/>
      <c r="PSR116" s="266"/>
      <c r="PSS116" s="200"/>
      <c r="PST116" s="266"/>
      <c r="PSU116" s="261"/>
      <c r="PSV116" s="265"/>
      <c r="PSW116" s="266"/>
      <c r="PSX116" s="200"/>
      <c r="PSY116" s="266"/>
      <c r="PSZ116" s="261"/>
      <c r="PTA116" s="265"/>
      <c r="PTB116" s="266"/>
      <c r="PTC116" s="200"/>
      <c r="PTD116" s="266"/>
      <c r="PTE116" s="261"/>
      <c r="PTF116" s="265"/>
      <c r="PTG116" s="266"/>
      <c r="PTH116" s="200"/>
      <c r="PTI116" s="266"/>
      <c r="PTJ116" s="261"/>
      <c r="PTK116" s="265"/>
      <c r="PTL116" s="266"/>
      <c r="PTM116" s="200"/>
      <c r="PTN116" s="266"/>
      <c r="PTO116" s="261"/>
      <c r="PTP116" s="265"/>
      <c r="PTQ116" s="266"/>
      <c r="PTR116" s="200"/>
      <c r="PTS116" s="266"/>
      <c r="PTT116" s="261"/>
      <c r="PTU116" s="265"/>
      <c r="PTV116" s="266"/>
      <c r="PTW116" s="200"/>
      <c r="PTX116" s="266"/>
      <c r="PTY116" s="261"/>
      <c r="PTZ116" s="265"/>
      <c r="PUA116" s="266"/>
      <c r="PUB116" s="200"/>
      <c r="PUC116" s="266"/>
      <c r="PUD116" s="261"/>
      <c r="PUE116" s="265"/>
      <c r="PUF116" s="266"/>
      <c r="PUG116" s="200"/>
      <c r="PUH116" s="266"/>
      <c r="PUI116" s="261"/>
      <c r="PUJ116" s="265"/>
      <c r="PUK116" s="266"/>
      <c r="PUL116" s="200"/>
      <c r="PUM116" s="266"/>
      <c r="PUN116" s="261"/>
      <c r="PUO116" s="265"/>
      <c r="PUP116" s="266"/>
      <c r="PUQ116" s="200"/>
      <c r="PUR116" s="266"/>
      <c r="PUS116" s="261"/>
      <c r="PUT116" s="265"/>
      <c r="PUU116" s="266"/>
      <c r="PUV116" s="200"/>
      <c r="PUW116" s="266"/>
      <c r="PUX116" s="261"/>
      <c r="PUY116" s="265"/>
      <c r="PUZ116" s="266"/>
      <c r="PVA116" s="200"/>
      <c r="PVB116" s="266"/>
      <c r="PVC116" s="261"/>
      <c r="PVD116" s="265"/>
      <c r="PVE116" s="266"/>
      <c r="PVF116" s="200"/>
      <c r="PVG116" s="266"/>
      <c r="PVH116" s="261"/>
      <c r="PVI116" s="265"/>
      <c r="PVJ116" s="266"/>
      <c r="PVK116" s="200"/>
      <c r="PVL116" s="266"/>
      <c r="PVM116" s="261"/>
      <c r="PVN116" s="265"/>
      <c r="PVO116" s="266"/>
      <c r="PVP116" s="200"/>
      <c r="PVQ116" s="266"/>
      <c r="PVR116" s="261"/>
      <c r="PVS116" s="265"/>
      <c r="PVT116" s="266"/>
      <c r="PVU116" s="200"/>
      <c r="PVV116" s="266"/>
      <c r="PVW116" s="261"/>
      <c r="PVX116" s="265"/>
      <c r="PVY116" s="266"/>
      <c r="PVZ116" s="200"/>
      <c r="PWA116" s="266"/>
      <c r="PWB116" s="261"/>
      <c r="PWC116" s="265"/>
      <c r="PWD116" s="266"/>
      <c r="PWE116" s="200"/>
      <c r="PWF116" s="266"/>
      <c r="PWG116" s="261"/>
      <c r="PWH116" s="265"/>
      <c r="PWI116" s="266"/>
      <c r="PWJ116" s="200"/>
      <c r="PWK116" s="266"/>
      <c r="PWL116" s="261"/>
      <c r="PWM116" s="265"/>
      <c r="PWN116" s="266"/>
      <c r="PWO116" s="200"/>
      <c r="PWP116" s="266"/>
      <c r="PWQ116" s="261"/>
      <c r="PWR116" s="265"/>
      <c r="PWS116" s="266"/>
      <c r="PWT116" s="200"/>
      <c r="PWU116" s="266"/>
      <c r="PWV116" s="261"/>
      <c r="PWW116" s="265"/>
      <c r="PWX116" s="266"/>
      <c r="PWY116" s="200"/>
      <c r="PWZ116" s="266"/>
      <c r="PXA116" s="261"/>
      <c r="PXB116" s="265"/>
      <c r="PXC116" s="266"/>
      <c r="PXD116" s="200"/>
      <c r="PXE116" s="266"/>
      <c r="PXF116" s="261"/>
      <c r="PXG116" s="265"/>
      <c r="PXH116" s="266"/>
      <c r="PXI116" s="200"/>
      <c r="PXJ116" s="266"/>
      <c r="PXK116" s="261"/>
      <c r="PXL116" s="265"/>
      <c r="PXM116" s="266"/>
      <c r="PXN116" s="200"/>
      <c r="PXO116" s="266"/>
      <c r="PXP116" s="261"/>
      <c r="PXQ116" s="265"/>
      <c r="PXR116" s="266"/>
      <c r="PXS116" s="200"/>
      <c r="PXT116" s="266"/>
      <c r="PXU116" s="261"/>
      <c r="PXV116" s="265"/>
      <c r="PXW116" s="266"/>
      <c r="PXX116" s="200"/>
      <c r="PXY116" s="266"/>
      <c r="PXZ116" s="261"/>
      <c r="PYA116" s="265"/>
      <c r="PYB116" s="266"/>
      <c r="PYC116" s="200"/>
      <c r="PYD116" s="266"/>
      <c r="PYE116" s="261"/>
      <c r="PYF116" s="265"/>
      <c r="PYG116" s="266"/>
      <c r="PYH116" s="200"/>
      <c r="PYI116" s="266"/>
      <c r="PYJ116" s="261"/>
      <c r="PYK116" s="265"/>
      <c r="PYL116" s="266"/>
      <c r="PYM116" s="200"/>
      <c r="PYN116" s="266"/>
      <c r="PYO116" s="261"/>
      <c r="PYP116" s="265"/>
      <c r="PYQ116" s="266"/>
      <c r="PYR116" s="200"/>
      <c r="PYS116" s="266"/>
      <c r="PYT116" s="261"/>
      <c r="PYU116" s="265"/>
      <c r="PYV116" s="266"/>
      <c r="PYW116" s="200"/>
      <c r="PYX116" s="266"/>
      <c r="PYY116" s="261"/>
      <c r="PYZ116" s="265"/>
      <c r="PZA116" s="266"/>
      <c r="PZB116" s="200"/>
      <c r="PZC116" s="266"/>
      <c r="PZD116" s="261"/>
      <c r="PZE116" s="265"/>
      <c r="PZF116" s="266"/>
      <c r="PZG116" s="200"/>
      <c r="PZH116" s="266"/>
      <c r="PZI116" s="261"/>
      <c r="PZJ116" s="265"/>
      <c r="PZK116" s="266"/>
      <c r="PZL116" s="200"/>
      <c r="PZM116" s="266"/>
      <c r="PZN116" s="261"/>
      <c r="PZO116" s="265"/>
      <c r="PZP116" s="266"/>
      <c r="PZQ116" s="200"/>
      <c r="PZR116" s="266"/>
      <c r="PZS116" s="261"/>
      <c r="PZT116" s="265"/>
      <c r="PZU116" s="266"/>
      <c r="PZV116" s="200"/>
      <c r="PZW116" s="266"/>
      <c r="PZX116" s="261"/>
      <c r="PZY116" s="265"/>
      <c r="PZZ116" s="266"/>
      <c r="QAA116" s="200"/>
      <c r="QAB116" s="266"/>
      <c r="QAC116" s="261"/>
      <c r="QAD116" s="265"/>
      <c r="QAE116" s="266"/>
      <c r="QAF116" s="200"/>
      <c r="QAG116" s="266"/>
      <c r="QAH116" s="261"/>
      <c r="QAI116" s="265"/>
      <c r="QAJ116" s="266"/>
      <c r="QAK116" s="200"/>
      <c r="QAL116" s="266"/>
      <c r="QAM116" s="261"/>
      <c r="QAN116" s="265"/>
      <c r="QAO116" s="266"/>
      <c r="QAP116" s="200"/>
      <c r="QAQ116" s="266"/>
      <c r="QAR116" s="261"/>
      <c r="QAS116" s="265"/>
      <c r="QAT116" s="266"/>
      <c r="QAU116" s="200"/>
      <c r="QAV116" s="266"/>
      <c r="QAW116" s="261"/>
      <c r="QAX116" s="265"/>
      <c r="QAY116" s="266"/>
      <c r="QAZ116" s="200"/>
      <c r="QBA116" s="266"/>
      <c r="QBB116" s="261"/>
      <c r="QBC116" s="265"/>
      <c r="QBD116" s="266"/>
      <c r="QBE116" s="200"/>
      <c r="QBF116" s="266"/>
      <c r="QBG116" s="261"/>
      <c r="QBH116" s="265"/>
      <c r="QBI116" s="266"/>
      <c r="QBJ116" s="200"/>
      <c r="QBK116" s="266"/>
      <c r="QBL116" s="261"/>
      <c r="QBM116" s="265"/>
      <c r="QBN116" s="266"/>
      <c r="QBO116" s="200"/>
      <c r="QBP116" s="266"/>
      <c r="QBQ116" s="261"/>
      <c r="QBR116" s="265"/>
      <c r="QBS116" s="266"/>
      <c r="QBT116" s="200"/>
      <c r="QBU116" s="266"/>
      <c r="QBV116" s="261"/>
      <c r="QBW116" s="265"/>
      <c r="QBX116" s="266"/>
      <c r="QBY116" s="200"/>
      <c r="QBZ116" s="266"/>
      <c r="QCA116" s="261"/>
      <c r="QCB116" s="265"/>
      <c r="QCC116" s="266"/>
      <c r="QCD116" s="200"/>
      <c r="QCE116" s="266"/>
      <c r="QCF116" s="261"/>
      <c r="QCG116" s="265"/>
      <c r="QCH116" s="266"/>
      <c r="QCI116" s="200"/>
      <c r="QCJ116" s="266"/>
      <c r="QCK116" s="261"/>
      <c r="QCL116" s="265"/>
      <c r="QCM116" s="266"/>
      <c r="QCN116" s="200"/>
      <c r="QCO116" s="266"/>
      <c r="QCP116" s="261"/>
      <c r="QCQ116" s="265"/>
      <c r="QCR116" s="266"/>
      <c r="QCS116" s="200"/>
      <c r="QCT116" s="266"/>
      <c r="QCU116" s="261"/>
      <c r="QCV116" s="265"/>
      <c r="QCW116" s="266"/>
      <c r="QCX116" s="200"/>
      <c r="QCY116" s="266"/>
      <c r="QCZ116" s="261"/>
      <c r="QDA116" s="265"/>
      <c r="QDB116" s="266"/>
      <c r="QDC116" s="200"/>
      <c r="QDD116" s="266"/>
      <c r="QDE116" s="261"/>
      <c r="QDF116" s="265"/>
      <c r="QDG116" s="266"/>
      <c r="QDH116" s="200"/>
      <c r="QDI116" s="266"/>
      <c r="QDJ116" s="261"/>
      <c r="QDK116" s="265"/>
      <c r="QDL116" s="266"/>
      <c r="QDM116" s="200"/>
      <c r="QDN116" s="266"/>
      <c r="QDO116" s="261"/>
      <c r="QDP116" s="265"/>
      <c r="QDQ116" s="266"/>
      <c r="QDR116" s="200"/>
      <c r="QDS116" s="266"/>
      <c r="QDT116" s="261"/>
      <c r="QDU116" s="265"/>
      <c r="QDV116" s="266"/>
      <c r="QDW116" s="200"/>
      <c r="QDX116" s="266"/>
      <c r="QDY116" s="261"/>
      <c r="QDZ116" s="265"/>
      <c r="QEA116" s="266"/>
      <c r="QEB116" s="200"/>
      <c r="QEC116" s="266"/>
      <c r="QED116" s="261"/>
      <c r="QEE116" s="265"/>
      <c r="QEF116" s="266"/>
      <c r="QEG116" s="200"/>
      <c r="QEH116" s="266"/>
      <c r="QEI116" s="261"/>
      <c r="QEJ116" s="265"/>
      <c r="QEK116" s="266"/>
      <c r="QEL116" s="200"/>
      <c r="QEM116" s="266"/>
      <c r="QEN116" s="261"/>
      <c r="QEO116" s="265"/>
      <c r="QEP116" s="266"/>
      <c r="QEQ116" s="200"/>
      <c r="QER116" s="266"/>
      <c r="QES116" s="261"/>
      <c r="QET116" s="265"/>
      <c r="QEU116" s="266"/>
      <c r="QEV116" s="200"/>
      <c r="QEW116" s="266"/>
      <c r="QEX116" s="261"/>
      <c r="QEY116" s="265"/>
      <c r="QEZ116" s="266"/>
      <c r="QFA116" s="200"/>
      <c r="QFB116" s="266"/>
      <c r="QFC116" s="261"/>
      <c r="QFD116" s="265"/>
      <c r="QFE116" s="266"/>
      <c r="QFF116" s="200"/>
      <c r="QFG116" s="266"/>
      <c r="QFH116" s="261"/>
      <c r="QFI116" s="265"/>
      <c r="QFJ116" s="266"/>
      <c r="QFK116" s="200"/>
      <c r="QFL116" s="266"/>
      <c r="QFM116" s="261"/>
      <c r="QFN116" s="265"/>
      <c r="QFO116" s="266"/>
      <c r="QFP116" s="200"/>
      <c r="QFQ116" s="266"/>
      <c r="QFR116" s="261"/>
      <c r="QFS116" s="265"/>
      <c r="QFT116" s="266"/>
      <c r="QFU116" s="200"/>
      <c r="QFV116" s="266"/>
      <c r="QFW116" s="261"/>
      <c r="QFX116" s="265"/>
      <c r="QFY116" s="266"/>
      <c r="QFZ116" s="200"/>
      <c r="QGA116" s="266"/>
      <c r="QGB116" s="261"/>
      <c r="QGC116" s="265"/>
      <c r="QGD116" s="266"/>
      <c r="QGE116" s="200"/>
      <c r="QGF116" s="266"/>
      <c r="QGG116" s="261"/>
      <c r="QGH116" s="265"/>
      <c r="QGI116" s="266"/>
      <c r="QGJ116" s="200"/>
      <c r="QGK116" s="266"/>
      <c r="QGL116" s="261"/>
      <c r="QGM116" s="265"/>
      <c r="QGN116" s="266"/>
      <c r="QGO116" s="200"/>
      <c r="QGP116" s="266"/>
      <c r="QGQ116" s="261"/>
      <c r="QGR116" s="265"/>
      <c r="QGS116" s="266"/>
      <c r="QGT116" s="200"/>
      <c r="QGU116" s="266"/>
      <c r="QGV116" s="261"/>
      <c r="QGW116" s="265"/>
      <c r="QGX116" s="266"/>
      <c r="QGY116" s="200"/>
      <c r="QGZ116" s="266"/>
      <c r="QHA116" s="261"/>
      <c r="QHB116" s="265"/>
      <c r="QHC116" s="266"/>
      <c r="QHD116" s="200"/>
      <c r="QHE116" s="266"/>
      <c r="QHF116" s="261"/>
      <c r="QHG116" s="265"/>
      <c r="QHH116" s="266"/>
      <c r="QHI116" s="200"/>
      <c r="QHJ116" s="266"/>
      <c r="QHK116" s="261"/>
      <c r="QHL116" s="265"/>
      <c r="QHM116" s="266"/>
      <c r="QHN116" s="200"/>
      <c r="QHO116" s="266"/>
      <c r="QHP116" s="261"/>
      <c r="QHQ116" s="265"/>
      <c r="QHR116" s="266"/>
      <c r="QHS116" s="200"/>
      <c r="QHT116" s="266"/>
      <c r="QHU116" s="261"/>
      <c r="QHV116" s="265"/>
      <c r="QHW116" s="266"/>
      <c r="QHX116" s="200"/>
      <c r="QHY116" s="266"/>
      <c r="QHZ116" s="261"/>
      <c r="QIA116" s="265"/>
      <c r="QIB116" s="266"/>
      <c r="QIC116" s="200"/>
      <c r="QID116" s="266"/>
      <c r="QIE116" s="261"/>
      <c r="QIF116" s="265"/>
      <c r="QIG116" s="266"/>
      <c r="QIH116" s="200"/>
      <c r="QII116" s="266"/>
      <c r="QIJ116" s="261"/>
      <c r="QIK116" s="265"/>
      <c r="QIL116" s="266"/>
      <c r="QIM116" s="200"/>
      <c r="QIN116" s="266"/>
      <c r="QIO116" s="261"/>
      <c r="QIP116" s="265"/>
      <c r="QIQ116" s="266"/>
      <c r="QIR116" s="200"/>
      <c r="QIS116" s="266"/>
      <c r="QIT116" s="261"/>
      <c r="QIU116" s="265"/>
      <c r="QIV116" s="266"/>
      <c r="QIW116" s="200"/>
      <c r="QIX116" s="266"/>
      <c r="QIY116" s="261"/>
      <c r="QIZ116" s="265"/>
      <c r="QJA116" s="266"/>
      <c r="QJB116" s="200"/>
      <c r="QJC116" s="266"/>
      <c r="QJD116" s="261"/>
      <c r="QJE116" s="265"/>
      <c r="QJF116" s="266"/>
      <c r="QJG116" s="200"/>
      <c r="QJH116" s="266"/>
      <c r="QJI116" s="261"/>
      <c r="QJJ116" s="265"/>
      <c r="QJK116" s="266"/>
      <c r="QJL116" s="200"/>
      <c r="QJM116" s="266"/>
      <c r="QJN116" s="261"/>
      <c r="QJO116" s="265"/>
      <c r="QJP116" s="266"/>
      <c r="QJQ116" s="200"/>
      <c r="QJR116" s="266"/>
      <c r="QJS116" s="261"/>
      <c r="QJT116" s="265"/>
      <c r="QJU116" s="266"/>
      <c r="QJV116" s="200"/>
      <c r="QJW116" s="266"/>
      <c r="QJX116" s="261"/>
      <c r="QJY116" s="265"/>
      <c r="QJZ116" s="266"/>
      <c r="QKA116" s="200"/>
      <c r="QKB116" s="266"/>
      <c r="QKC116" s="261"/>
      <c r="QKD116" s="265"/>
      <c r="QKE116" s="266"/>
      <c r="QKF116" s="200"/>
      <c r="QKG116" s="266"/>
      <c r="QKH116" s="261"/>
      <c r="QKI116" s="265"/>
      <c r="QKJ116" s="266"/>
      <c r="QKK116" s="200"/>
      <c r="QKL116" s="266"/>
      <c r="QKM116" s="261"/>
      <c r="QKN116" s="265"/>
      <c r="QKO116" s="266"/>
      <c r="QKP116" s="200"/>
      <c r="QKQ116" s="266"/>
      <c r="QKR116" s="261"/>
      <c r="QKS116" s="265"/>
      <c r="QKT116" s="266"/>
      <c r="QKU116" s="200"/>
      <c r="QKV116" s="266"/>
      <c r="QKW116" s="261"/>
      <c r="QKX116" s="265"/>
      <c r="QKY116" s="266"/>
      <c r="QKZ116" s="200"/>
      <c r="QLA116" s="266"/>
      <c r="QLB116" s="261"/>
      <c r="QLC116" s="265"/>
      <c r="QLD116" s="266"/>
      <c r="QLE116" s="200"/>
      <c r="QLF116" s="266"/>
      <c r="QLG116" s="261"/>
      <c r="QLH116" s="265"/>
      <c r="QLI116" s="266"/>
      <c r="QLJ116" s="200"/>
      <c r="QLK116" s="266"/>
      <c r="QLL116" s="261"/>
      <c r="QLM116" s="265"/>
      <c r="QLN116" s="266"/>
      <c r="QLO116" s="200"/>
      <c r="QLP116" s="266"/>
      <c r="QLQ116" s="261"/>
      <c r="QLR116" s="265"/>
      <c r="QLS116" s="266"/>
      <c r="QLT116" s="200"/>
      <c r="QLU116" s="266"/>
      <c r="QLV116" s="261"/>
      <c r="QLW116" s="265"/>
      <c r="QLX116" s="266"/>
      <c r="QLY116" s="200"/>
      <c r="QLZ116" s="266"/>
      <c r="QMA116" s="261"/>
      <c r="QMB116" s="265"/>
      <c r="QMC116" s="266"/>
      <c r="QMD116" s="200"/>
      <c r="QME116" s="266"/>
      <c r="QMF116" s="261"/>
      <c r="QMG116" s="265"/>
      <c r="QMH116" s="266"/>
      <c r="QMI116" s="200"/>
      <c r="QMJ116" s="266"/>
      <c r="QMK116" s="261"/>
      <c r="QML116" s="265"/>
      <c r="QMM116" s="266"/>
      <c r="QMN116" s="200"/>
      <c r="QMO116" s="266"/>
      <c r="QMP116" s="261"/>
      <c r="QMQ116" s="265"/>
      <c r="QMR116" s="266"/>
      <c r="QMS116" s="200"/>
      <c r="QMT116" s="266"/>
      <c r="QMU116" s="261"/>
      <c r="QMV116" s="265"/>
      <c r="QMW116" s="266"/>
      <c r="QMX116" s="200"/>
      <c r="QMY116" s="266"/>
      <c r="QMZ116" s="261"/>
      <c r="QNA116" s="265"/>
      <c r="QNB116" s="266"/>
      <c r="QNC116" s="200"/>
      <c r="QND116" s="266"/>
      <c r="QNE116" s="261"/>
      <c r="QNF116" s="265"/>
      <c r="QNG116" s="266"/>
      <c r="QNH116" s="200"/>
      <c r="QNI116" s="266"/>
      <c r="QNJ116" s="261"/>
      <c r="QNK116" s="265"/>
      <c r="QNL116" s="266"/>
      <c r="QNM116" s="200"/>
      <c r="QNN116" s="266"/>
      <c r="QNO116" s="261"/>
      <c r="QNP116" s="265"/>
      <c r="QNQ116" s="266"/>
      <c r="QNR116" s="200"/>
      <c r="QNS116" s="266"/>
      <c r="QNT116" s="261"/>
      <c r="QNU116" s="265"/>
      <c r="QNV116" s="266"/>
      <c r="QNW116" s="200"/>
      <c r="QNX116" s="266"/>
      <c r="QNY116" s="261"/>
      <c r="QNZ116" s="265"/>
      <c r="QOA116" s="266"/>
      <c r="QOB116" s="200"/>
      <c r="QOC116" s="266"/>
      <c r="QOD116" s="261"/>
      <c r="QOE116" s="265"/>
      <c r="QOF116" s="266"/>
      <c r="QOG116" s="200"/>
      <c r="QOH116" s="266"/>
      <c r="QOI116" s="261"/>
      <c r="QOJ116" s="265"/>
      <c r="QOK116" s="266"/>
      <c r="QOL116" s="200"/>
      <c r="QOM116" s="266"/>
      <c r="QON116" s="261"/>
      <c r="QOO116" s="265"/>
      <c r="QOP116" s="266"/>
      <c r="QOQ116" s="200"/>
      <c r="QOR116" s="266"/>
      <c r="QOS116" s="261"/>
      <c r="QOT116" s="265"/>
      <c r="QOU116" s="266"/>
      <c r="QOV116" s="200"/>
      <c r="QOW116" s="266"/>
      <c r="QOX116" s="261"/>
      <c r="QOY116" s="265"/>
      <c r="QOZ116" s="266"/>
      <c r="QPA116" s="200"/>
      <c r="QPB116" s="266"/>
      <c r="QPC116" s="261"/>
      <c r="QPD116" s="265"/>
      <c r="QPE116" s="266"/>
      <c r="QPF116" s="200"/>
      <c r="QPG116" s="266"/>
      <c r="QPH116" s="261"/>
      <c r="QPI116" s="265"/>
      <c r="QPJ116" s="266"/>
      <c r="QPK116" s="200"/>
      <c r="QPL116" s="266"/>
      <c r="QPM116" s="261"/>
      <c r="QPN116" s="265"/>
      <c r="QPO116" s="266"/>
      <c r="QPP116" s="200"/>
      <c r="QPQ116" s="266"/>
      <c r="QPR116" s="261"/>
      <c r="QPS116" s="265"/>
      <c r="QPT116" s="266"/>
      <c r="QPU116" s="200"/>
      <c r="QPV116" s="266"/>
      <c r="QPW116" s="261"/>
      <c r="QPX116" s="265"/>
      <c r="QPY116" s="266"/>
      <c r="QPZ116" s="200"/>
      <c r="QQA116" s="266"/>
      <c r="QQB116" s="261"/>
      <c r="QQC116" s="265"/>
      <c r="QQD116" s="266"/>
      <c r="QQE116" s="200"/>
      <c r="QQF116" s="266"/>
      <c r="QQG116" s="261"/>
      <c r="QQH116" s="265"/>
      <c r="QQI116" s="266"/>
      <c r="QQJ116" s="200"/>
      <c r="QQK116" s="266"/>
      <c r="QQL116" s="261"/>
      <c r="QQM116" s="265"/>
      <c r="QQN116" s="266"/>
      <c r="QQO116" s="200"/>
      <c r="QQP116" s="266"/>
      <c r="QQQ116" s="261"/>
      <c r="QQR116" s="265"/>
      <c r="QQS116" s="266"/>
      <c r="QQT116" s="200"/>
      <c r="QQU116" s="266"/>
      <c r="QQV116" s="261"/>
      <c r="QQW116" s="265"/>
      <c r="QQX116" s="266"/>
      <c r="QQY116" s="200"/>
      <c r="QQZ116" s="266"/>
      <c r="QRA116" s="261"/>
      <c r="QRB116" s="265"/>
      <c r="QRC116" s="266"/>
      <c r="QRD116" s="200"/>
      <c r="QRE116" s="266"/>
      <c r="QRF116" s="261"/>
      <c r="QRG116" s="265"/>
      <c r="QRH116" s="266"/>
      <c r="QRI116" s="200"/>
      <c r="QRJ116" s="266"/>
      <c r="QRK116" s="261"/>
      <c r="QRL116" s="265"/>
      <c r="QRM116" s="266"/>
      <c r="QRN116" s="200"/>
      <c r="QRO116" s="266"/>
      <c r="QRP116" s="261"/>
      <c r="QRQ116" s="265"/>
      <c r="QRR116" s="266"/>
      <c r="QRS116" s="200"/>
      <c r="QRT116" s="266"/>
      <c r="QRU116" s="261"/>
      <c r="QRV116" s="265"/>
      <c r="QRW116" s="266"/>
      <c r="QRX116" s="200"/>
      <c r="QRY116" s="266"/>
      <c r="QRZ116" s="261"/>
      <c r="QSA116" s="265"/>
      <c r="QSB116" s="266"/>
      <c r="QSC116" s="200"/>
      <c r="QSD116" s="266"/>
      <c r="QSE116" s="261"/>
      <c r="QSF116" s="265"/>
      <c r="QSG116" s="266"/>
      <c r="QSH116" s="200"/>
      <c r="QSI116" s="266"/>
      <c r="QSJ116" s="261"/>
      <c r="QSK116" s="265"/>
      <c r="QSL116" s="266"/>
      <c r="QSM116" s="200"/>
      <c r="QSN116" s="266"/>
      <c r="QSO116" s="261"/>
      <c r="QSP116" s="265"/>
      <c r="QSQ116" s="266"/>
      <c r="QSR116" s="200"/>
      <c r="QSS116" s="266"/>
      <c r="QST116" s="261"/>
      <c r="QSU116" s="265"/>
      <c r="QSV116" s="266"/>
      <c r="QSW116" s="200"/>
      <c r="QSX116" s="266"/>
      <c r="QSY116" s="261"/>
      <c r="QSZ116" s="265"/>
      <c r="QTA116" s="266"/>
      <c r="QTB116" s="200"/>
      <c r="QTC116" s="266"/>
      <c r="QTD116" s="261"/>
      <c r="QTE116" s="265"/>
      <c r="QTF116" s="266"/>
      <c r="QTG116" s="200"/>
      <c r="QTH116" s="266"/>
      <c r="QTI116" s="261"/>
      <c r="QTJ116" s="265"/>
      <c r="QTK116" s="266"/>
      <c r="QTL116" s="200"/>
      <c r="QTM116" s="266"/>
      <c r="QTN116" s="261"/>
      <c r="QTO116" s="265"/>
      <c r="QTP116" s="266"/>
      <c r="QTQ116" s="200"/>
      <c r="QTR116" s="266"/>
      <c r="QTS116" s="261"/>
      <c r="QTT116" s="265"/>
      <c r="QTU116" s="266"/>
      <c r="QTV116" s="200"/>
      <c r="QTW116" s="266"/>
      <c r="QTX116" s="261"/>
      <c r="QTY116" s="265"/>
      <c r="QTZ116" s="266"/>
      <c r="QUA116" s="200"/>
      <c r="QUB116" s="266"/>
      <c r="QUC116" s="261"/>
      <c r="QUD116" s="265"/>
      <c r="QUE116" s="266"/>
      <c r="QUF116" s="200"/>
      <c r="QUG116" s="266"/>
      <c r="QUH116" s="261"/>
      <c r="QUI116" s="265"/>
      <c r="QUJ116" s="266"/>
      <c r="QUK116" s="200"/>
      <c r="QUL116" s="266"/>
      <c r="QUM116" s="261"/>
      <c r="QUN116" s="265"/>
      <c r="QUO116" s="266"/>
      <c r="QUP116" s="200"/>
      <c r="QUQ116" s="266"/>
      <c r="QUR116" s="261"/>
      <c r="QUS116" s="265"/>
      <c r="QUT116" s="266"/>
      <c r="QUU116" s="200"/>
      <c r="QUV116" s="266"/>
      <c r="QUW116" s="261"/>
      <c r="QUX116" s="265"/>
      <c r="QUY116" s="266"/>
      <c r="QUZ116" s="200"/>
      <c r="QVA116" s="266"/>
      <c r="QVB116" s="261"/>
      <c r="QVC116" s="265"/>
      <c r="QVD116" s="266"/>
      <c r="QVE116" s="200"/>
      <c r="QVF116" s="266"/>
      <c r="QVG116" s="261"/>
      <c r="QVH116" s="265"/>
      <c r="QVI116" s="266"/>
      <c r="QVJ116" s="200"/>
      <c r="QVK116" s="266"/>
      <c r="QVL116" s="261"/>
      <c r="QVM116" s="265"/>
      <c r="QVN116" s="266"/>
      <c r="QVO116" s="200"/>
      <c r="QVP116" s="266"/>
      <c r="QVQ116" s="261"/>
      <c r="QVR116" s="265"/>
      <c r="QVS116" s="266"/>
      <c r="QVT116" s="200"/>
      <c r="QVU116" s="266"/>
      <c r="QVV116" s="261"/>
      <c r="QVW116" s="265"/>
      <c r="QVX116" s="266"/>
      <c r="QVY116" s="200"/>
      <c r="QVZ116" s="266"/>
      <c r="QWA116" s="261"/>
      <c r="QWB116" s="265"/>
      <c r="QWC116" s="266"/>
      <c r="QWD116" s="200"/>
      <c r="QWE116" s="266"/>
      <c r="QWF116" s="261"/>
      <c r="QWG116" s="265"/>
      <c r="QWH116" s="266"/>
      <c r="QWI116" s="200"/>
      <c r="QWJ116" s="266"/>
      <c r="QWK116" s="261"/>
      <c r="QWL116" s="265"/>
      <c r="QWM116" s="266"/>
      <c r="QWN116" s="200"/>
      <c r="QWO116" s="266"/>
      <c r="QWP116" s="261"/>
      <c r="QWQ116" s="265"/>
      <c r="QWR116" s="266"/>
      <c r="QWS116" s="200"/>
      <c r="QWT116" s="266"/>
      <c r="QWU116" s="261"/>
      <c r="QWV116" s="265"/>
      <c r="QWW116" s="266"/>
      <c r="QWX116" s="200"/>
      <c r="QWY116" s="266"/>
      <c r="QWZ116" s="261"/>
      <c r="QXA116" s="265"/>
      <c r="QXB116" s="266"/>
      <c r="QXC116" s="200"/>
      <c r="QXD116" s="266"/>
      <c r="QXE116" s="261"/>
      <c r="QXF116" s="265"/>
      <c r="QXG116" s="266"/>
      <c r="QXH116" s="200"/>
      <c r="QXI116" s="266"/>
      <c r="QXJ116" s="261"/>
      <c r="QXK116" s="265"/>
      <c r="QXL116" s="266"/>
      <c r="QXM116" s="200"/>
      <c r="QXN116" s="266"/>
      <c r="QXO116" s="261"/>
      <c r="QXP116" s="265"/>
      <c r="QXQ116" s="266"/>
      <c r="QXR116" s="200"/>
      <c r="QXS116" s="266"/>
      <c r="QXT116" s="261"/>
      <c r="QXU116" s="265"/>
      <c r="QXV116" s="266"/>
      <c r="QXW116" s="200"/>
      <c r="QXX116" s="266"/>
      <c r="QXY116" s="261"/>
      <c r="QXZ116" s="265"/>
      <c r="QYA116" s="266"/>
      <c r="QYB116" s="200"/>
      <c r="QYC116" s="266"/>
      <c r="QYD116" s="261"/>
      <c r="QYE116" s="265"/>
      <c r="QYF116" s="266"/>
      <c r="QYG116" s="200"/>
      <c r="QYH116" s="266"/>
      <c r="QYI116" s="261"/>
      <c r="QYJ116" s="265"/>
      <c r="QYK116" s="266"/>
      <c r="QYL116" s="200"/>
      <c r="QYM116" s="266"/>
      <c r="QYN116" s="261"/>
      <c r="QYO116" s="265"/>
      <c r="QYP116" s="266"/>
      <c r="QYQ116" s="200"/>
      <c r="QYR116" s="266"/>
      <c r="QYS116" s="261"/>
      <c r="QYT116" s="265"/>
      <c r="QYU116" s="266"/>
      <c r="QYV116" s="200"/>
      <c r="QYW116" s="266"/>
      <c r="QYX116" s="261"/>
      <c r="QYY116" s="265"/>
      <c r="QYZ116" s="266"/>
      <c r="QZA116" s="200"/>
      <c r="QZB116" s="266"/>
      <c r="QZC116" s="261"/>
      <c r="QZD116" s="265"/>
      <c r="QZE116" s="266"/>
      <c r="QZF116" s="200"/>
      <c r="QZG116" s="266"/>
      <c r="QZH116" s="261"/>
      <c r="QZI116" s="265"/>
      <c r="QZJ116" s="266"/>
      <c r="QZK116" s="200"/>
      <c r="QZL116" s="266"/>
      <c r="QZM116" s="261"/>
      <c r="QZN116" s="265"/>
      <c r="QZO116" s="266"/>
      <c r="QZP116" s="200"/>
      <c r="QZQ116" s="266"/>
      <c r="QZR116" s="261"/>
      <c r="QZS116" s="265"/>
      <c r="QZT116" s="266"/>
      <c r="QZU116" s="200"/>
      <c r="QZV116" s="266"/>
      <c r="QZW116" s="261"/>
      <c r="QZX116" s="265"/>
      <c r="QZY116" s="266"/>
      <c r="QZZ116" s="200"/>
      <c r="RAA116" s="266"/>
      <c r="RAB116" s="261"/>
      <c r="RAC116" s="265"/>
      <c r="RAD116" s="266"/>
      <c r="RAE116" s="200"/>
      <c r="RAF116" s="266"/>
      <c r="RAG116" s="261"/>
      <c r="RAH116" s="265"/>
      <c r="RAI116" s="266"/>
      <c r="RAJ116" s="200"/>
      <c r="RAK116" s="266"/>
      <c r="RAL116" s="261"/>
      <c r="RAM116" s="265"/>
      <c r="RAN116" s="266"/>
      <c r="RAO116" s="200"/>
      <c r="RAP116" s="266"/>
      <c r="RAQ116" s="261"/>
      <c r="RAR116" s="265"/>
      <c r="RAS116" s="266"/>
      <c r="RAT116" s="200"/>
      <c r="RAU116" s="266"/>
      <c r="RAV116" s="261"/>
      <c r="RAW116" s="265"/>
      <c r="RAX116" s="266"/>
      <c r="RAY116" s="200"/>
      <c r="RAZ116" s="266"/>
      <c r="RBA116" s="261"/>
      <c r="RBB116" s="265"/>
      <c r="RBC116" s="266"/>
      <c r="RBD116" s="200"/>
      <c r="RBE116" s="266"/>
      <c r="RBF116" s="261"/>
      <c r="RBG116" s="265"/>
      <c r="RBH116" s="266"/>
      <c r="RBI116" s="200"/>
      <c r="RBJ116" s="266"/>
      <c r="RBK116" s="261"/>
      <c r="RBL116" s="265"/>
      <c r="RBM116" s="266"/>
      <c r="RBN116" s="200"/>
      <c r="RBO116" s="266"/>
      <c r="RBP116" s="261"/>
      <c r="RBQ116" s="265"/>
      <c r="RBR116" s="266"/>
      <c r="RBS116" s="200"/>
      <c r="RBT116" s="266"/>
      <c r="RBU116" s="261"/>
      <c r="RBV116" s="265"/>
      <c r="RBW116" s="266"/>
      <c r="RBX116" s="200"/>
      <c r="RBY116" s="266"/>
      <c r="RBZ116" s="261"/>
      <c r="RCA116" s="265"/>
      <c r="RCB116" s="266"/>
      <c r="RCC116" s="200"/>
      <c r="RCD116" s="266"/>
      <c r="RCE116" s="261"/>
      <c r="RCF116" s="265"/>
      <c r="RCG116" s="266"/>
      <c r="RCH116" s="200"/>
      <c r="RCI116" s="266"/>
      <c r="RCJ116" s="261"/>
      <c r="RCK116" s="265"/>
      <c r="RCL116" s="266"/>
      <c r="RCM116" s="200"/>
      <c r="RCN116" s="266"/>
      <c r="RCO116" s="261"/>
      <c r="RCP116" s="265"/>
      <c r="RCQ116" s="266"/>
      <c r="RCR116" s="200"/>
      <c r="RCS116" s="266"/>
      <c r="RCT116" s="261"/>
      <c r="RCU116" s="265"/>
      <c r="RCV116" s="266"/>
      <c r="RCW116" s="200"/>
      <c r="RCX116" s="266"/>
      <c r="RCY116" s="261"/>
      <c r="RCZ116" s="265"/>
      <c r="RDA116" s="266"/>
      <c r="RDB116" s="200"/>
      <c r="RDC116" s="266"/>
      <c r="RDD116" s="261"/>
      <c r="RDE116" s="265"/>
      <c r="RDF116" s="266"/>
      <c r="RDG116" s="200"/>
      <c r="RDH116" s="266"/>
      <c r="RDI116" s="261"/>
      <c r="RDJ116" s="265"/>
      <c r="RDK116" s="266"/>
      <c r="RDL116" s="200"/>
      <c r="RDM116" s="266"/>
      <c r="RDN116" s="261"/>
      <c r="RDO116" s="265"/>
      <c r="RDP116" s="266"/>
      <c r="RDQ116" s="200"/>
      <c r="RDR116" s="266"/>
      <c r="RDS116" s="261"/>
      <c r="RDT116" s="265"/>
      <c r="RDU116" s="266"/>
      <c r="RDV116" s="200"/>
      <c r="RDW116" s="266"/>
      <c r="RDX116" s="261"/>
      <c r="RDY116" s="265"/>
      <c r="RDZ116" s="266"/>
      <c r="REA116" s="200"/>
      <c r="REB116" s="266"/>
      <c r="REC116" s="261"/>
      <c r="RED116" s="265"/>
      <c r="REE116" s="266"/>
      <c r="REF116" s="200"/>
      <c r="REG116" s="266"/>
      <c r="REH116" s="261"/>
      <c r="REI116" s="265"/>
      <c r="REJ116" s="266"/>
      <c r="REK116" s="200"/>
      <c r="REL116" s="266"/>
      <c r="REM116" s="261"/>
      <c r="REN116" s="265"/>
      <c r="REO116" s="266"/>
      <c r="REP116" s="200"/>
      <c r="REQ116" s="266"/>
      <c r="RER116" s="261"/>
      <c r="RES116" s="265"/>
      <c r="RET116" s="266"/>
      <c r="REU116" s="200"/>
      <c r="REV116" s="266"/>
      <c r="REW116" s="261"/>
      <c r="REX116" s="265"/>
      <c r="REY116" s="266"/>
      <c r="REZ116" s="200"/>
      <c r="RFA116" s="266"/>
      <c r="RFB116" s="261"/>
      <c r="RFC116" s="265"/>
      <c r="RFD116" s="266"/>
      <c r="RFE116" s="200"/>
      <c r="RFF116" s="266"/>
      <c r="RFG116" s="261"/>
      <c r="RFH116" s="265"/>
      <c r="RFI116" s="266"/>
      <c r="RFJ116" s="200"/>
      <c r="RFK116" s="266"/>
      <c r="RFL116" s="261"/>
      <c r="RFM116" s="265"/>
      <c r="RFN116" s="266"/>
      <c r="RFO116" s="200"/>
      <c r="RFP116" s="266"/>
      <c r="RFQ116" s="261"/>
      <c r="RFR116" s="265"/>
      <c r="RFS116" s="266"/>
      <c r="RFT116" s="200"/>
      <c r="RFU116" s="266"/>
      <c r="RFV116" s="261"/>
      <c r="RFW116" s="265"/>
      <c r="RFX116" s="266"/>
      <c r="RFY116" s="200"/>
      <c r="RFZ116" s="266"/>
      <c r="RGA116" s="261"/>
      <c r="RGB116" s="265"/>
      <c r="RGC116" s="266"/>
      <c r="RGD116" s="200"/>
      <c r="RGE116" s="266"/>
      <c r="RGF116" s="261"/>
      <c r="RGG116" s="265"/>
      <c r="RGH116" s="266"/>
      <c r="RGI116" s="200"/>
      <c r="RGJ116" s="266"/>
      <c r="RGK116" s="261"/>
      <c r="RGL116" s="265"/>
      <c r="RGM116" s="266"/>
      <c r="RGN116" s="200"/>
      <c r="RGO116" s="266"/>
      <c r="RGP116" s="261"/>
      <c r="RGQ116" s="265"/>
      <c r="RGR116" s="266"/>
      <c r="RGS116" s="200"/>
      <c r="RGT116" s="266"/>
      <c r="RGU116" s="261"/>
      <c r="RGV116" s="265"/>
      <c r="RGW116" s="266"/>
      <c r="RGX116" s="200"/>
      <c r="RGY116" s="266"/>
      <c r="RGZ116" s="261"/>
      <c r="RHA116" s="265"/>
      <c r="RHB116" s="266"/>
      <c r="RHC116" s="200"/>
      <c r="RHD116" s="266"/>
      <c r="RHE116" s="261"/>
      <c r="RHF116" s="265"/>
      <c r="RHG116" s="266"/>
      <c r="RHH116" s="200"/>
      <c r="RHI116" s="266"/>
      <c r="RHJ116" s="261"/>
      <c r="RHK116" s="265"/>
      <c r="RHL116" s="266"/>
      <c r="RHM116" s="200"/>
      <c r="RHN116" s="266"/>
      <c r="RHO116" s="261"/>
      <c r="RHP116" s="265"/>
      <c r="RHQ116" s="266"/>
      <c r="RHR116" s="200"/>
      <c r="RHS116" s="266"/>
      <c r="RHT116" s="261"/>
      <c r="RHU116" s="265"/>
      <c r="RHV116" s="266"/>
      <c r="RHW116" s="200"/>
      <c r="RHX116" s="266"/>
      <c r="RHY116" s="261"/>
      <c r="RHZ116" s="265"/>
      <c r="RIA116" s="266"/>
      <c r="RIB116" s="200"/>
      <c r="RIC116" s="266"/>
      <c r="RID116" s="261"/>
      <c r="RIE116" s="265"/>
      <c r="RIF116" s="266"/>
      <c r="RIG116" s="200"/>
      <c r="RIH116" s="266"/>
      <c r="RII116" s="261"/>
      <c r="RIJ116" s="265"/>
      <c r="RIK116" s="266"/>
      <c r="RIL116" s="200"/>
      <c r="RIM116" s="266"/>
      <c r="RIN116" s="261"/>
      <c r="RIO116" s="265"/>
      <c r="RIP116" s="266"/>
      <c r="RIQ116" s="200"/>
      <c r="RIR116" s="266"/>
      <c r="RIS116" s="261"/>
      <c r="RIT116" s="265"/>
      <c r="RIU116" s="266"/>
      <c r="RIV116" s="200"/>
      <c r="RIW116" s="266"/>
      <c r="RIX116" s="261"/>
      <c r="RIY116" s="265"/>
      <c r="RIZ116" s="266"/>
      <c r="RJA116" s="200"/>
      <c r="RJB116" s="266"/>
      <c r="RJC116" s="261"/>
      <c r="RJD116" s="265"/>
      <c r="RJE116" s="266"/>
      <c r="RJF116" s="200"/>
      <c r="RJG116" s="266"/>
      <c r="RJH116" s="261"/>
      <c r="RJI116" s="265"/>
      <c r="RJJ116" s="266"/>
      <c r="RJK116" s="200"/>
      <c r="RJL116" s="266"/>
      <c r="RJM116" s="261"/>
      <c r="RJN116" s="265"/>
      <c r="RJO116" s="266"/>
      <c r="RJP116" s="200"/>
      <c r="RJQ116" s="266"/>
      <c r="RJR116" s="261"/>
      <c r="RJS116" s="265"/>
      <c r="RJT116" s="266"/>
      <c r="RJU116" s="200"/>
      <c r="RJV116" s="266"/>
      <c r="RJW116" s="261"/>
      <c r="RJX116" s="265"/>
      <c r="RJY116" s="266"/>
      <c r="RJZ116" s="200"/>
      <c r="RKA116" s="266"/>
      <c r="RKB116" s="261"/>
      <c r="RKC116" s="265"/>
      <c r="RKD116" s="266"/>
      <c r="RKE116" s="200"/>
      <c r="RKF116" s="266"/>
      <c r="RKG116" s="261"/>
      <c r="RKH116" s="265"/>
      <c r="RKI116" s="266"/>
      <c r="RKJ116" s="200"/>
      <c r="RKK116" s="266"/>
      <c r="RKL116" s="261"/>
      <c r="RKM116" s="265"/>
      <c r="RKN116" s="266"/>
      <c r="RKO116" s="200"/>
      <c r="RKP116" s="266"/>
      <c r="RKQ116" s="261"/>
      <c r="RKR116" s="265"/>
      <c r="RKS116" s="266"/>
      <c r="RKT116" s="200"/>
      <c r="RKU116" s="266"/>
      <c r="RKV116" s="261"/>
      <c r="RKW116" s="265"/>
      <c r="RKX116" s="266"/>
      <c r="RKY116" s="200"/>
      <c r="RKZ116" s="266"/>
      <c r="RLA116" s="261"/>
      <c r="RLB116" s="265"/>
      <c r="RLC116" s="266"/>
      <c r="RLD116" s="200"/>
      <c r="RLE116" s="266"/>
      <c r="RLF116" s="261"/>
      <c r="RLG116" s="265"/>
      <c r="RLH116" s="266"/>
      <c r="RLI116" s="200"/>
      <c r="RLJ116" s="266"/>
      <c r="RLK116" s="261"/>
      <c r="RLL116" s="265"/>
      <c r="RLM116" s="266"/>
      <c r="RLN116" s="200"/>
      <c r="RLO116" s="266"/>
      <c r="RLP116" s="261"/>
      <c r="RLQ116" s="265"/>
      <c r="RLR116" s="266"/>
      <c r="RLS116" s="200"/>
      <c r="RLT116" s="266"/>
      <c r="RLU116" s="261"/>
      <c r="RLV116" s="265"/>
      <c r="RLW116" s="266"/>
      <c r="RLX116" s="200"/>
      <c r="RLY116" s="266"/>
      <c r="RLZ116" s="261"/>
      <c r="RMA116" s="265"/>
      <c r="RMB116" s="266"/>
      <c r="RMC116" s="200"/>
      <c r="RMD116" s="266"/>
      <c r="RME116" s="261"/>
      <c r="RMF116" s="265"/>
      <c r="RMG116" s="266"/>
      <c r="RMH116" s="200"/>
      <c r="RMI116" s="266"/>
      <c r="RMJ116" s="261"/>
      <c r="RMK116" s="265"/>
      <c r="RML116" s="266"/>
      <c r="RMM116" s="200"/>
      <c r="RMN116" s="266"/>
      <c r="RMO116" s="261"/>
      <c r="RMP116" s="265"/>
      <c r="RMQ116" s="266"/>
      <c r="RMR116" s="200"/>
      <c r="RMS116" s="266"/>
      <c r="RMT116" s="261"/>
      <c r="RMU116" s="265"/>
      <c r="RMV116" s="266"/>
      <c r="RMW116" s="200"/>
      <c r="RMX116" s="266"/>
      <c r="RMY116" s="261"/>
      <c r="RMZ116" s="265"/>
      <c r="RNA116" s="266"/>
      <c r="RNB116" s="200"/>
      <c r="RNC116" s="266"/>
      <c r="RND116" s="261"/>
      <c r="RNE116" s="265"/>
      <c r="RNF116" s="266"/>
      <c r="RNG116" s="200"/>
      <c r="RNH116" s="266"/>
      <c r="RNI116" s="261"/>
      <c r="RNJ116" s="265"/>
      <c r="RNK116" s="266"/>
      <c r="RNL116" s="200"/>
      <c r="RNM116" s="266"/>
      <c r="RNN116" s="261"/>
      <c r="RNO116" s="265"/>
      <c r="RNP116" s="266"/>
      <c r="RNQ116" s="200"/>
      <c r="RNR116" s="266"/>
      <c r="RNS116" s="261"/>
      <c r="RNT116" s="265"/>
      <c r="RNU116" s="266"/>
      <c r="RNV116" s="200"/>
      <c r="RNW116" s="266"/>
      <c r="RNX116" s="261"/>
      <c r="RNY116" s="265"/>
      <c r="RNZ116" s="266"/>
      <c r="ROA116" s="200"/>
      <c r="ROB116" s="266"/>
      <c r="ROC116" s="261"/>
      <c r="ROD116" s="265"/>
      <c r="ROE116" s="266"/>
      <c r="ROF116" s="200"/>
      <c r="ROG116" s="266"/>
      <c r="ROH116" s="261"/>
      <c r="ROI116" s="265"/>
      <c r="ROJ116" s="266"/>
      <c r="ROK116" s="200"/>
      <c r="ROL116" s="266"/>
      <c r="ROM116" s="261"/>
      <c r="RON116" s="265"/>
      <c r="ROO116" s="266"/>
      <c r="ROP116" s="200"/>
      <c r="ROQ116" s="266"/>
      <c r="ROR116" s="261"/>
      <c r="ROS116" s="265"/>
      <c r="ROT116" s="266"/>
      <c r="ROU116" s="200"/>
      <c r="ROV116" s="266"/>
      <c r="ROW116" s="261"/>
      <c r="ROX116" s="265"/>
      <c r="ROY116" s="266"/>
      <c r="ROZ116" s="200"/>
      <c r="RPA116" s="266"/>
      <c r="RPB116" s="261"/>
      <c r="RPC116" s="265"/>
      <c r="RPD116" s="266"/>
      <c r="RPE116" s="200"/>
      <c r="RPF116" s="266"/>
      <c r="RPG116" s="261"/>
      <c r="RPH116" s="265"/>
      <c r="RPI116" s="266"/>
      <c r="RPJ116" s="200"/>
      <c r="RPK116" s="266"/>
      <c r="RPL116" s="261"/>
      <c r="RPM116" s="265"/>
      <c r="RPN116" s="266"/>
      <c r="RPO116" s="200"/>
      <c r="RPP116" s="266"/>
      <c r="RPQ116" s="261"/>
      <c r="RPR116" s="265"/>
      <c r="RPS116" s="266"/>
      <c r="RPT116" s="200"/>
      <c r="RPU116" s="266"/>
      <c r="RPV116" s="261"/>
      <c r="RPW116" s="265"/>
      <c r="RPX116" s="266"/>
      <c r="RPY116" s="200"/>
      <c r="RPZ116" s="266"/>
      <c r="RQA116" s="261"/>
      <c r="RQB116" s="265"/>
      <c r="RQC116" s="266"/>
      <c r="RQD116" s="200"/>
      <c r="RQE116" s="266"/>
      <c r="RQF116" s="261"/>
      <c r="RQG116" s="265"/>
      <c r="RQH116" s="266"/>
      <c r="RQI116" s="200"/>
      <c r="RQJ116" s="266"/>
      <c r="RQK116" s="261"/>
      <c r="RQL116" s="265"/>
      <c r="RQM116" s="266"/>
      <c r="RQN116" s="200"/>
      <c r="RQO116" s="266"/>
      <c r="RQP116" s="261"/>
      <c r="RQQ116" s="265"/>
      <c r="RQR116" s="266"/>
      <c r="RQS116" s="200"/>
      <c r="RQT116" s="266"/>
      <c r="RQU116" s="261"/>
      <c r="RQV116" s="265"/>
      <c r="RQW116" s="266"/>
      <c r="RQX116" s="200"/>
      <c r="RQY116" s="266"/>
      <c r="RQZ116" s="261"/>
      <c r="RRA116" s="265"/>
      <c r="RRB116" s="266"/>
      <c r="RRC116" s="200"/>
      <c r="RRD116" s="266"/>
      <c r="RRE116" s="261"/>
      <c r="RRF116" s="265"/>
      <c r="RRG116" s="266"/>
      <c r="RRH116" s="200"/>
      <c r="RRI116" s="266"/>
      <c r="RRJ116" s="261"/>
      <c r="RRK116" s="265"/>
      <c r="RRL116" s="266"/>
      <c r="RRM116" s="200"/>
      <c r="RRN116" s="266"/>
      <c r="RRO116" s="261"/>
      <c r="RRP116" s="265"/>
      <c r="RRQ116" s="266"/>
      <c r="RRR116" s="200"/>
      <c r="RRS116" s="266"/>
      <c r="RRT116" s="261"/>
      <c r="RRU116" s="265"/>
      <c r="RRV116" s="266"/>
      <c r="RRW116" s="200"/>
      <c r="RRX116" s="266"/>
      <c r="RRY116" s="261"/>
      <c r="RRZ116" s="265"/>
      <c r="RSA116" s="266"/>
      <c r="RSB116" s="200"/>
      <c r="RSC116" s="266"/>
      <c r="RSD116" s="261"/>
      <c r="RSE116" s="265"/>
      <c r="RSF116" s="266"/>
      <c r="RSG116" s="200"/>
      <c r="RSH116" s="266"/>
      <c r="RSI116" s="261"/>
      <c r="RSJ116" s="265"/>
      <c r="RSK116" s="266"/>
      <c r="RSL116" s="200"/>
      <c r="RSM116" s="266"/>
      <c r="RSN116" s="261"/>
      <c r="RSO116" s="265"/>
      <c r="RSP116" s="266"/>
      <c r="RSQ116" s="200"/>
      <c r="RSR116" s="266"/>
      <c r="RSS116" s="261"/>
      <c r="RST116" s="265"/>
      <c r="RSU116" s="266"/>
      <c r="RSV116" s="200"/>
      <c r="RSW116" s="266"/>
      <c r="RSX116" s="261"/>
      <c r="RSY116" s="265"/>
      <c r="RSZ116" s="266"/>
      <c r="RTA116" s="200"/>
      <c r="RTB116" s="266"/>
      <c r="RTC116" s="261"/>
      <c r="RTD116" s="265"/>
      <c r="RTE116" s="266"/>
      <c r="RTF116" s="200"/>
      <c r="RTG116" s="266"/>
      <c r="RTH116" s="261"/>
      <c r="RTI116" s="265"/>
      <c r="RTJ116" s="266"/>
      <c r="RTK116" s="200"/>
      <c r="RTL116" s="266"/>
      <c r="RTM116" s="261"/>
      <c r="RTN116" s="265"/>
      <c r="RTO116" s="266"/>
      <c r="RTP116" s="200"/>
      <c r="RTQ116" s="266"/>
      <c r="RTR116" s="261"/>
      <c r="RTS116" s="265"/>
      <c r="RTT116" s="266"/>
      <c r="RTU116" s="200"/>
      <c r="RTV116" s="266"/>
      <c r="RTW116" s="261"/>
      <c r="RTX116" s="265"/>
      <c r="RTY116" s="266"/>
      <c r="RTZ116" s="200"/>
      <c r="RUA116" s="266"/>
      <c r="RUB116" s="261"/>
      <c r="RUC116" s="265"/>
      <c r="RUD116" s="266"/>
      <c r="RUE116" s="200"/>
      <c r="RUF116" s="266"/>
      <c r="RUG116" s="261"/>
      <c r="RUH116" s="265"/>
      <c r="RUI116" s="266"/>
      <c r="RUJ116" s="200"/>
      <c r="RUK116" s="266"/>
      <c r="RUL116" s="261"/>
      <c r="RUM116" s="265"/>
      <c r="RUN116" s="266"/>
      <c r="RUO116" s="200"/>
      <c r="RUP116" s="266"/>
      <c r="RUQ116" s="261"/>
      <c r="RUR116" s="265"/>
      <c r="RUS116" s="266"/>
      <c r="RUT116" s="200"/>
      <c r="RUU116" s="266"/>
      <c r="RUV116" s="261"/>
      <c r="RUW116" s="265"/>
      <c r="RUX116" s="266"/>
      <c r="RUY116" s="200"/>
      <c r="RUZ116" s="266"/>
      <c r="RVA116" s="261"/>
      <c r="RVB116" s="265"/>
      <c r="RVC116" s="266"/>
      <c r="RVD116" s="200"/>
      <c r="RVE116" s="266"/>
      <c r="RVF116" s="261"/>
      <c r="RVG116" s="265"/>
      <c r="RVH116" s="266"/>
      <c r="RVI116" s="200"/>
      <c r="RVJ116" s="266"/>
      <c r="RVK116" s="261"/>
      <c r="RVL116" s="265"/>
      <c r="RVM116" s="266"/>
      <c r="RVN116" s="200"/>
      <c r="RVO116" s="266"/>
      <c r="RVP116" s="261"/>
      <c r="RVQ116" s="265"/>
      <c r="RVR116" s="266"/>
      <c r="RVS116" s="200"/>
      <c r="RVT116" s="266"/>
      <c r="RVU116" s="261"/>
      <c r="RVV116" s="265"/>
      <c r="RVW116" s="266"/>
      <c r="RVX116" s="200"/>
      <c r="RVY116" s="266"/>
      <c r="RVZ116" s="261"/>
      <c r="RWA116" s="265"/>
      <c r="RWB116" s="266"/>
      <c r="RWC116" s="200"/>
      <c r="RWD116" s="266"/>
      <c r="RWE116" s="261"/>
      <c r="RWF116" s="265"/>
      <c r="RWG116" s="266"/>
      <c r="RWH116" s="200"/>
      <c r="RWI116" s="266"/>
      <c r="RWJ116" s="261"/>
      <c r="RWK116" s="265"/>
      <c r="RWL116" s="266"/>
      <c r="RWM116" s="200"/>
      <c r="RWN116" s="266"/>
      <c r="RWO116" s="261"/>
      <c r="RWP116" s="265"/>
      <c r="RWQ116" s="266"/>
      <c r="RWR116" s="200"/>
      <c r="RWS116" s="266"/>
      <c r="RWT116" s="261"/>
      <c r="RWU116" s="265"/>
      <c r="RWV116" s="266"/>
      <c r="RWW116" s="200"/>
      <c r="RWX116" s="266"/>
      <c r="RWY116" s="261"/>
      <c r="RWZ116" s="265"/>
      <c r="RXA116" s="266"/>
      <c r="RXB116" s="200"/>
      <c r="RXC116" s="266"/>
      <c r="RXD116" s="261"/>
      <c r="RXE116" s="265"/>
      <c r="RXF116" s="266"/>
      <c r="RXG116" s="200"/>
      <c r="RXH116" s="266"/>
      <c r="RXI116" s="261"/>
      <c r="RXJ116" s="265"/>
      <c r="RXK116" s="266"/>
      <c r="RXL116" s="200"/>
      <c r="RXM116" s="266"/>
      <c r="RXN116" s="261"/>
      <c r="RXO116" s="265"/>
      <c r="RXP116" s="266"/>
      <c r="RXQ116" s="200"/>
      <c r="RXR116" s="266"/>
      <c r="RXS116" s="261"/>
      <c r="RXT116" s="265"/>
      <c r="RXU116" s="266"/>
      <c r="RXV116" s="200"/>
      <c r="RXW116" s="266"/>
      <c r="RXX116" s="261"/>
      <c r="RXY116" s="265"/>
      <c r="RXZ116" s="266"/>
      <c r="RYA116" s="200"/>
      <c r="RYB116" s="266"/>
      <c r="RYC116" s="261"/>
      <c r="RYD116" s="265"/>
      <c r="RYE116" s="266"/>
      <c r="RYF116" s="200"/>
      <c r="RYG116" s="266"/>
      <c r="RYH116" s="261"/>
      <c r="RYI116" s="265"/>
      <c r="RYJ116" s="266"/>
      <c r="RYK116" s="200"/>
      <c r="RYL116" s="266"/>
      <c r="RYM116" s="261"/>
      <c r="RYN116" s="265"/>
      <c r="RYO116" s="266"/>
      <c r="RYP116" s="200"/>
      <c r="RYQ116" s="266"/>
      <c r="RYR116" s="261"/>
      <c r="RYS116" s="265"/>
      <c r="RYT116" s="266"/>
      <c r="RYU116" s="200"/>
      <c r="RYV116" s="266"/>
      <c r="RYW116" s="261"/>
      <c r="RYX116" s="265"/>
      <c r="RYY116" s="266"/>
      <c r="RYZ116" s="200"/>
      <c r="RZA116" s="266"/>
      <c r="RZB116" s="261"/>
      <c r="RZC116" s="265"/>
      <c r="RZD116" s="266"/>
      <c r="RZE116" s="200"/>
      <c r="RZF116" s="266"/>
      <c r="RZG116" s="261"/>
      <c r="RZH116" s="265"/>
      <c r="RZI116" s="266"/>
      <c r="RZJ116" s="200"/>
      <c r="RZK116" s="266"/>
      <c r="RZL116" s="261"/>
      <c r="RZM116" s="265"/>
      <c r="RZN116" s="266"/>
      <c r="RZO116" s="200"/>
      <c r="RZP116" s="266"/>
      <c r="RZQ116" s="261"/>
      <c r="RZR116" s="265"/>
      <c r="RZS116" s="266"/>
      <c r="RZT116" s="200"/>
      <c r="RZU116" s="266"/>
      <c r="RZV116" s="261"/>
      <c r="RZW116" s="265"/>
      <c r="RZX116" s="266"/>
      <c r="RZY116" s="200"/>
      <c r="RZZ116" s="266"/>
      <c r="SAA116" s="261"/>
      <c r="SAB116" s="265"/>
      <c r="SAC116" s="266"/>
      <c r="SAD116" s="200"/>
      <c r="SAE116" s="266"/>
      <c r="SAF116" s="261"/>
      <c r="SAG116" s="265"/>
      <c r="SAH116" s="266"/>
      <c r="SAI116" s="200"/>
      <c r="SAJ116" s="266"/>
      <c r="SAK116" s="261"/>
      <c r="SAL116" s="265"/>
      <c r="SAM116" s="266"/>
      <c r="SAN116" s="200"/>
      <c r="SAO116" s="266"/>
      <c r="SAP116" s="261"/>
      <c r="SAQ116" s="265"/>
      <c r="SAR116" s="266"/>
      <c r="SAS116" s="200"/>
      <c r="SAT116" s="266"/>
      <c r="SAU116" s="261"/>
      <c r="SAV116" s="265"/>
      <c r="SAW116" s="266"/>
      <c r="SAX116" s="200"/>
      <c r="SAY116" s="266"/>
      <c r="SAZ116" s="261"/>
      <c r="SBA116" s="265"/>
      <c r="SBB116" s="266"/>
      <c r="SBC116" s="200"/>
      <c r="SBD116" s="266"/>
      <c r="SBE116" s="261"/>
      <c r="SBF116" s="265"/>
      <c r="SBG116" s="266"/>
      <c r="SBH116" s="200"/>
      <c r="SBI116" s="266"/>
      <c r="SBJ116" s="261"/>
      <c r="SBK116" s="265"/>
      <c r="SBL116" s="266"/>
      <c r="SBM116" s="200"/>
      <c r="SBN116" s="266"/>
      <c r="SBO116" s="261"/>
      <c r="SBP116" s="265"/>
      <c r="SBQ116" s="266"/>
      <c r="SBR116" s="200"/>
      <c r="SBS116" s="266"/>
      <c r="SBT116" s="261"/>
      <c r="SBU116" s="265"/>
      <c r="SBV116" s="266"/>
      <c r="SBW116" s="200"/>
      <c r="SBX116" s="266"/>
      <c r="SBY116" s="261"/>
      <c r="SBZ116" s="265"/>
      <c r="SCA116" s="266"/>
      <c r="SCB116" s="200"/>
      <c r="SCC116" s="266"/>
      <c r="SCD116" s="261"/>
      <c r="SCE116" s="265"/>
      <c r="SCF116" s="266"/>
      <c r="SCG116" s="200"/>
      <c r="SCH116" s="266"/>
      <c r="SCI116" s="261"/>
      <c r="SCJ116" s="265"/>
      <c r="SCK116" s="266"/>
      <c r="SCL116" s="200"/>
      <c r="SCM116" s="266"/>
      <c r="SCN116" s="261"/>
      <c r="SCO116" s="265"/>
      <c r="SCP116" s="266"/>
      <c r="SCQ116" s="200"/>
      <c r="SCR116" s="266"/>
      <c r="SCS116" s="261"/>
      <c r="SCT116" s="265"/>
      <c r="SCU116" s="266"/>
      <c r="SCV116" s="200"/>
      <c r="SCW116" s="266"/>
      <c r="SCX116" s="261"/>
      <c r="SCY116" s="265"/>
      <c r="SCZ116" s="266"/>
      <c r="SDA116" s="200"/>
      <c r="SDB116" s="266"/>
      <c r="SDC116" s="261"/>
      <c r="SDD116" s="265"/>
      <c r="SDE116" s="266"/>
      <c r="SDF116" s="200"/>
      <c r="SDG116" s="266"/>
      <c r="SDH116" s="261"/>
      <c r="SDI116" s="265"/>
      <c r="SDJ116" s="266"/>
      <c r="SDK116" s="200"/>
      <c r="SDL116" s="266"/>
      <c r="SDM116" s="261"/>
      <c r="SDN116" s="265"/>
      <c r="SDO116" s="266"/>
      <c r="SDP116" s="200"/>
      <c r="SDQ116" s="266"/>
      <c r="SDR116" s="261"/>
      <c r="SDS116" s="265"/>
      <c r="SDT116" s="266"/>
      <c r="SDU116" s="200"/>
      <c r="SDV116" s="266"/>
      <c r="SDW116" s="261"/>
      <c r="SDX116" s="265"/>
      <c r="SDY116" s="266"/>
      <c r="SDZ116" s="200"/>
      <c r="SEA116" s="266"/>
      <c r="SEB116" s="261"/>
      <c r="SEC116" s="265"/>
      <c r="SED116" s="266"/>
      <c r="SEE116" s="200"/>
      <c r="SEF116" s="266"/>
      <c r="SEG116" s="261"/>
      <c r="SEH116" s="265"/>
      <c r="SEI116" s="266"/>
      <c r="SEJ116" s="200"/>
      <c r="SEK116" s="266"/>
      <c r="SEL116" s="261"/>
      <c r="SEM116" s="265"/>
      <c r="SEN116" s="266"/>
      <c r="SEO116" s="200"/>
      <c r="SEP116" s="266"/>
      <c r="SEQ116" s="261"/>
      <c r="SER116" s="265"/>
      <c r="SES116" s="266"/>
      <c r="SET116" s="200"/>
      <c r="SEU116" s="266"/>
      <c r="SEV116" s="261"/>
      <c r="SEW116" s="265"/>
      <c r="SEX116" s="266"/>
      <c r="SEY116" s="200"/>
      <c r="SEZ116" s="266"/>
      <c r="SFA116" s="261"/>
      <c r="SFB116" s="265"/>
      <c r="SFC116" s="266"/>
      <c r="SFD116" s="200"/>
      <c r="SFE116" s="266"/>
      <c r="SFF116" s="261"/>
      <c r="SFG116" s="265"/>
      <c r="SFH116" s="266"/>
      <c r="SFI116" s="200"/>
      <c r="SFJ116" s="266"/>
      <c r="SFK116" s="261"/>
      <c r="SFL116" s="265"/>
      <c r="SFM116" s="266"/>
      <c r="SFN116" s="200"/>
      <c r="SFO116" s="266"/>
      <c r="SFP116" s="261"/>
      <c r="SFQ116" s="265"/>
      <c r="SFR116" s="266"/>
      <c r="SFS116" s="200"/>
      <c r="SFT116" s="266"/>
      <c r="SFU116" s="261"/>
      <c r="SFV116" s="265"/>
      <c r="SFW116" s="266"/>
      <c r="SFX116" s="200"/>
      <c r="SFY116" s="266"/>
      <c r="SFZ116" s="261"/>
      <c r="SGA116" s="265"/>
      <c r="SGB116" s="266"/>
      <c r="SGC116" s="200"/>
      <c r="SGD116" s="266"/>
      <c r="SGE116" s="261"/>
      <c r="SGF116" s="265"/>
      <c r="SGG116" s="266"/>
      <c r="SGH116" s="200"/>
      <c r="SGI116" s="266"/>
      <c r="SGJ116" s="261"/>
      <c r="SGK116" s="265"/>
      <c r="SGL116" s="266"/>
      <c r="SGM116" s="200"/>
      <c r="SGN116" s="266"/>
      <c r="SGO116" s="261"/>
      <c r="SGP116" s="265"/>
      <c r="SGQ116" s="266"/>
      <c r="SGR116" s="200"/>
      <c r="SGS116" s="266"/>
      <c r="SGT116" s="261"/>
      <c r="SGU116" s="265"/>
      <c r="SGV116" s="266"/>
      <c r="SGW116" s="200"/>
      <c r="SGX116" s="266"/>
      <c r="SGY116" s="261"/>
      <c r="SGZ116" s="265"/>
      <c r="SHA116" s="266"/>
      <c r="SHB116" s="200"/>
      <c r="SHC116" s="266"/>
      <c r="SHD116" s="261"/>
      <c r="SHE116" s="265"/>
      <c r="SHF116" s="266"/>
      <c r="SHG116" s="200"/>
      <c r="SHH116" s="266"/>
      <c r="SHI116" s="261"/>
      <c r="SHJ116" s="265"/>
      <c r="SHK116" s="266"/>
      <c r="SHL116" s="200"/>
      <c r="SHM116" s="266"/>
      <c r="SHN116" s="261"/>
      <c r="SHO116" s="265"/>
      <c r="SHP116" s="266"/>
      <c r="SHQ116" s="200"/>
      <c r="SHR116" s="266"/>
      <c r="SHS116" s="261"/>
      <c r="SHT116" s="265"/>
      <c r="SHU116" s="266"/>
      <c r="SHV116" s="200"/>
      <c r="SHW116" s="266"/>
      <c r="SHX116" s="261"/>
      <c r="SHY116" s="265"/>
      <c r="SHZ116" s="266"/>
      <c r="SIA116" s="200"/>
      <c r="SIB116" s="266"/>
      <c r="SIC116" s="261"/>
      <c r="SID116" s="265"/>
      <c r="SIE116" s="266"/>
      <c r="SIF116" s="200"/>
      <c r="SIG116" s="266"/>
      <c r="SIH116" s="261"/>
      <c r="SII116" s="265"/>
      <c r="SIJ116" s="266"/>
      <c r="SIK116" s="200"/>
      <c r="SIL116" s="266"/>
      <c r="SIM116" s="261"/>
      <c r="SIN116" s="265"/>
      <c r="SIO116" s="266"/>
      <c r="SIP116" s="200"/>
      <c r="SIQ116" s="266"/>
      <c r="SIR116" s="261"/>
      <c r="SIS116" s="265"/>
      <c r="SIT116" s="266"/>
      <c r="SIU116" s="200"/>
      <c r="SIV116" s="266"/>
      <c r="SIW116" s="261"/>
      <c r="SIX116" s="265"/>
      <c r="SIY116" s="266"/>
      <c r="SIZ116" s="200"/>
      <c r="SJA116" s="266"/>
      <c r="SJB116" s="261"/>
      <c r="SJC116" s="265"/>
      <c r="SJD116" s="266"/>
      <c r="SJE116" s="200"/>
      <c r="SJF116" s="266"/>
      <c r="SJG116" s="261"/>
      <c r="SJH116" s="265"/>
      <c r="SJI116" s="266"/>
      <c r="SJJ116" s="200"/>
      <c r="SJK116" s="266"/>
      <c r="SJL116" s="261"/>
      <c r="SJM116" s="265"/>
      <c r="SJN116" s="266"/>
      <c r="SJO116" s="200"/>
      <c r="SJP116" s="266"/>
      <c r="SJQ116" s="261"/>
      <c r="SJR116" s="265"/>
      <c r="SJS116" s="266"/>
      <c r="SJT116" s="200"/>
      <c r="SJU116" s="266"/>
      <c r="SJV116" s="261"/>
      <c r="SJW116" s="265"/>
      <c r="SJX116" s="266"/>
      <c r="SJY116" s="200"/>
      <c r="SJZ116" s="266"/>
      <c r="SKA116" s="261"/>
      <c r="SKB116" s="265"/>
      <c r="SKC116" s="266"/>
      <c r="SKD116" s="200"/>
      <c r="SKE116" s="266"/>
      <c r="SKF116" s="261"/>
      <c r="SKG116" s="265"/>
      <c r="SKH116" s="266"/>
      <c r="SKI116" s="200"/>
      <c r="SKJ116" s="266"/>
      <c r="SKK116" s="261"/>
      <c r="SKL116" s="265"/>
      <c r="SKM116" s="266"/>
      <c r="SKN116" s="200"/>
      <c r="SKO116" s="266"/>
      <c r="SKP116" s="261"/>
      <c r="SKQ116" s="265"/>
      <c r="SKR116" s="266"/>
      <c r="SKS116" s="200"/>
      <c r="SKT116" s="266"/>
      <c r="SKU116" s="261"/>
      <c r="SKV116" s="265"/>
      <c r="SKW116" s="266"/>
      <c r="SKX116" s="200"/>
      <c r="SKY116" s="266"/>
      <c r="SKZ116" s="261"/>
      <c r="SLA116" s="265"/>
      <c r="SLB116" s="266"/>
      <c r="SLC116" s="200"/>
      <c r="SLD116" s="266"/>
      <c r="SLE116" s="261"/>
      <c r="SLF116" s="265"/>
      <c r="SLG116" s="266"/>
      <c r="SLH116" s="200"/>
      <c r="SLI116" s="266"/>
      <c r="SLJ116" s="261"/>
      <c r="SLK116" s="265"/>
      <c r="SLL116" s="266"/>
      <c r="SLM116" s="200"/>
      <c r="SLN116" s="266"/>
      <c r="SLO116" s="261"/>
      <c r="SLP116" s="265"/>
      <c r="SLQ116" s="266"/>
      <c r="SLR116" s="200"/>
      <c r="SLS116" s="266"/>
      <c r="SLT116" s="261"/>
      <c r="SLU116" s="265"/>
      <c r="SLV116" s="266"/>
      <c r="SLW116" s="200"/>
      <c r="SLX116" s="266"/>
      <c r="SLY116" s="261"/>
      <c r="SLZ116" s="265"/>
      <c r="SMA116" s="266"/>
      <c r="SMB116" s="200"/>
      <c r="SMC116" s="266"/>
      <c r="SMD116" s="261"/>
      <c r="SME116" s="265"/>
      <c r="SMF116" s="266"/>
      <c r="SMG116" s="200"/>
      <c r="SMH116" s="266"/>
      <c r="SMI116" s="261"/>
      <c r="SMJ116" s="265"/>
      <c r="SMK116" s="266"/>
      <c r="SML116" s="200"/>
      <c r="SMM116" s="266"/>
      <c r="SMN116" s="261"/>
      <c r="SMO116" s="265"/>
      <c r="SMP116" s="266"/>
      <c r="SMQ116" s="200"/>
      <c r="SMR116" s="266"/>
      <c r="SMS116" s="261"/>
      <c r="SMT116" s="265"/>
      <c r="SMU116" s="266"/>
      <c r="SMV116" s="200"/>
      <c r="SMW116" s="266"/>
      <c r="SMX116" s="261"/>
      <c r="SMY116" s="265"/>
      <c r="SMZ116" s="266"/>
      <c r="SNA116" s="200"/>
      <c r="SNB116" s="266"/>
      <c r="SNC116" s="261"/>
      <c r="SND116" s="265"/>
      <c r="SNE116" s="266"/>
      <c r="SNF116" s="200"/>
      <c r="SNG116" s="266"/>
      <c r="SNH116" s="261"/>
      <c r="SNI116" s="265"/>
      <c r="SNJ116" s="266"/>
      <c r="SNK116" s="200"/>
      <c r="SNL116" s="266"/>
      <c r="SNM116" s="261"/>
      <c r="SNN116" s="265"/>
      <c r="SNO116" s="266"/>
      <c r="SNP116" s="200"/>
      <c r="SNQ116" s="266"/>
      <c r="SNR116" s="261"/>
      <c r="SNS116" s="265"/>
      <c r="SNT116" s="266"/>
      <c r="SNU116" s="200"/>
      <c r="SNV116" s="266"/>
      <c r="SNW116" s="261"/>
      <c r="SNX116" s="265"/>
      <c r="SNY116" s="266"/>
      <c r="SNZ116" s="200"/>
      <c r="SOA116" s="266"/>
      <c r="SOB116" s="261"/>
      <c r="SOC116" s="265"/>
      <c r="SOD116" s="266"/>
      <c r="SOE116" s="200"/>
      <c r="SOF116" s="266"/>
      <c r="SOG116" s="261"/>
      <c r="SOH116" s="265"/>
      <c r="SOI116" s="266"/>
      <c r="SOJ116" s="200"/>
      <c r="SOK116" s="266"/>
      <c r="SOL116" s="261"/>
      <c r="SOM116" s="265"/>
      <c r="SON116" s="266"/>
      <c r="SOO116" s="200"/>
      <c r="SOP116" s="266"/>
      <c r="SOQ116" s="261"/>
      <c r="SOR116" s="265"/>
      <c r="SOS116" s="266"/>
      <c r="SOT116" s="200"/>
      <c r="SOU116" s="266"/>
      <c r="SOV116" s="261"/>
      <c r="SOW116" s="265"/>
      <c r="SOX116" s="266"/>
      <c r="SOY116" s="200"/>
      <c r="SOZ116" s="266"/>
      <c r="SPA116" s="261"/>
      <c r="SPB116" s="265"/>
      <c r="SPC116" s="266"/>
      <c r="SPD116" s="200"/>
      <c r="SPE116" s="266"/>
      <c r="SPF116" s="261"/>
      <c r="SPG116" s="265"/>
      <c r="SPH116" s="266"/>
      <c r="SPI116" s="200"/>
      <c r="SPJ116" s="266"/>
      <c r="SPK116" s="261"/>
      <c r="SPL116" s="265"/>
      <c r="SPM116" s="266"/>
      <c r="SPN116" s="200"/>
      <c r="SPO116" s="266"/>
      <c r="SPP116" s="261"/>
      <c r="SPQ116" s="265"/>
      <c r="SPR116" s="266"/>
      <c r="SPS116" s="200"/>
      <c r="SPT116" s="266"/>
      <c r="SPU116" s="261"/>
      <c r="SPV116" s="265"/>
      <c r="SPW116" s="266"/>
      <c r="SPX116" s="200"/>
      <c r="SPY116" s="266"/>
      <c r="SPZ116" s="261"/>
      <c r="SQA116" s="265"/>
      <c r="SQB116" s="266"/>
      <c r="SQC116" s="200"/>
      <c r="SQD116" s="266"/>
      <c r="SQE116" s="261"/>
      <c r="SQF116" s="265"/>
      <c r="SQG116" s="266"/>
      <c r="SQH116" s="200"/>
      <c r="SQI116" s="266"/>
      <c r="SQJ116" s="261"/>
      <c r="SQK116" s="265"/>
      <c r="SQL116" s="266"/>
      <c r="SQM116" s="200"/>
      <c r="SQN116" s="266"/>
      <c r="SQO116" s="261"/>
      <c r="SQP116" s="265"/>
      <c r="SQQ116" s="266"/>
      <c r="SQR116" s="200"/>
      <c r="SQS116" s="266"/>
      <c r="SQT116" s="261"/>
      <c r="SQU116" s="265"/>
      <c r="SQV116" s="266"/>
      <c r="SQW116" s="200"/>
      <c r="SQX116" s="266"/>
      <c r="SQY116" s="261"/>
      <c r="SQZ116" s="265"/>
      <c r="SRA116" s="266"/>
      <c r="SRB116" s="200"/>
      <c r="SRC116" s="266"/>
      <c r="SRD116" s="261"/>
      <c r="SRE116" s="265"/>
      <c r="SRF116" s="266"/>
      <c r="SRG116" s="200"/>
      <c r="SRH116" s="266"/>
      <c r="SRI116" s="261"/>
      <c r="SRJ116" s="265"/>
      <c r="SRK116" s="266"/>
      <c r="SRL116" s="200"/>
      <c r="SRM116" s="266"/>
      <c r="SRN116" s="261"/>
      <c r="SRO116" s="265"/>
      <c r="SRP116" s="266"/>
      <c r="SRQ116" s="200"/>
      <c r="SRR116" s="266"/>
      <c r="SRS116" s="261"/>
      <c r="SRT116" s="265"/>
      <c r="SRU116" s="266"/>
      <c r="SRV116" s="200"/>
      <c r="SRW116" s="266"/>
      <c r="SRX116" s="261"/>
      <c r="SRY116" s="265"/>
      <c r="SRZ116" s="266"/>
      <c r="SSA116" s="200"/>
      <c r="SSB116" s="266"/>
      <c r="SSC116" s="261"/>
      <c r="SSD116" s="265"/>
      <c r="SSE116" s="266"/>
      <c r="SSF116" s="200"/>
      <c r="SSG116" s="266"/>
      <c r="SSH116" s="261"/>
      <c r="SSI116" s="265"/>
      <c r="SSJ116" s="266"/>
      <c r="SSK116" s="200"/>
      <c r="SSL116" s="266"/>
      <c r="SSM116" s="261"/>
      <c r="SSN116" s="265"/>
      <c r="SSO116" s="266"/>
      <c r="SSP116" s="200"/>
      <c r="SSQ116" s="266"/>
      <c r="SSR116" s="261"/>
      <c r="SSS116" s="265"/>
      <c r="SST116" s="266"/>
      <c r="SSU116" s="200"/>
      <c r="SSV116" s="266"/>
      <c r="SSW116" s="261"/>
      <c r="SSX116" s="265"/>
      <c r="SSY116" s="266"/>
      <c r="SSZ116" s="200"/>
      <c r="STA116" s="266"/>
      <c r="STB116" s="261"/>
      <c r="STC116" s="265"/>
      <c r="STD116" s="266"/>
      <c r="STE116" s="200"/>
      <c r="STF116" s="266"/>
      <c r="STG116" s="261"/>
      <c r="STH116" s="265"/>
      <c r="STI116" s="266"/>
      <c r="STJ116" s="200"/>
      <c r="STK116" s="266"/>
      <c r="STL116" s="261"/>
      <c r="STM116" s="265"/>
      <c r="STN116" s="266"/>
      <c r="STO116" s="200"/>
      <c r="STP116" s="266"/>
      <c r="STQ116" s="261"/>
      <c r="STR116" s="265"/>
      <c r="STS116" s="266"/>
      <c r="STT116" s="200"/>
      <c r="STU116" s="266"/>
      <c r="STV116" s="261"/>
      <c r="STW116" s="265"/>
      <c r="STX116" s="266"/>
      <c r="STY116" s="200"/>
      <c r="STZ116" s="266"/>
      <c r="SUA116" s="261"/>
      <c r="SUB116" s="265"/>
      <c r="SUC116" s="266"/>
      <c r="SUD116" s="200"/>
      <c r="SUE116" s="266"/>
      <c r="SUF116" s="261"/>
      <c r="SUG116" s="265"/>
      <c r="SUH116" s="266"/>
      <c r="SUI116" s="200"/>
      <c r="SUJ116" s="266"/>
      <c r="SUK116" s="261"/>
      <c r="SUL116" s="265"/>
      <c r="SUM116" s="266"/>
      <c r="SUN116" s="200"/>
      <c r="SUO116" s="266"/>
      <c r="SUP116" s="261"/>
      <c r="SUQ116" s="265"/>
      <c r="SUR116" s="266"/>
      <c r="SUS116" s="200"/>
      <c r="SUT116" s="266"/>
      <c r="SUU116" s="261"/>
      <c r="SUV116" s="265"/>
      <c r="SUW116" s="266"/>
      <c r="SUX116" s="200"/>
      <c r="SUY116" s="266"/>
      <c r="SUZ116" s="261"/>
      <c r="SVA116" s="265"/>
      <c r="SVB116" s="266"/>
      <c r="SVC116" s="200"/>
      <c r="SVD116" s="266"/>
      <c r="SVE116" s="261"/>
      <c r="SVF116" s="265"/>
      <c r="SVG116" s="266"/>
      <c r="SVH116" s="200"/>
      <c r="SVI116" s="266"/>
      <c r="SVJ116" s="261"/>
      <c r="SVK116" s="265"/>
      <c r="SVL116" s="266"/>
      <c r="SVM116" s="200"/>
      <c r="SVN116" s="266"/>
      <c r="SVO116" s="261"/>
      <c r="SVP116" s="265"/>
      <c r="SVQ116" s="266"/>
      <c r="SVR116" s="200"/>
      <c r="SVS116" s="266"/>
      <c r="SVT116" s="261"/>
      <c r="SVU116" s="265"/>
      <c r="SVV116" s="266"/>
      <c r="SVW116" s="200"/>
      <c r="SVX116" s="266"/>
      <c r="SVY116" s="261"/>
      <c r="SVZ116" s="265"/>
      <c r="SWA116" s="266"/>
      <c r="SWB116" s="200"/>
      <c r="SWC116" s="266"/>
      <c r="SWD116" s="261"/>
      <c r="SWE116" s="265"/>
      <c r="SWF116" s="266"/>
      <c r="SWG116" s="200"/>
      <c r="SWH116" s="266"/>
      <c r="SWI116" s="261"/>
      <c r="SWJ116" s="265"/>
      <c r="SWK116" s="266"/>
      <c r="SWL116" s="200"/>
      <c r="SWM116" s="266"/>
      <c r="SWN116" s="261"/>
      <c r="SWO116" s="265"/>
      <c r="SWP116" s="266"/>
      <c r="SWQ116" s="200"/>
      <c r="SWR116" s="266"/>
      <c r="SWS116" s="261"/>
      <c r="SWT116" s="265"/>
      <c r="SWU116" s="266"/>
      <c r="SWV116" s="200"/>
      <c r="SWW116" s="266"/>
      <c r="SWX116" s="261"/>
      <c r="SWY116" s="265"/>
      <c r="SWZ116" s="266"/>
      <c r="SXA116" s="200"/>
      <c r="SXB116" s="266"/>
      <c r="SXC116" s="261"/>
      <c r="SXD116" s="265"/>
      <c r="SXE116" s="266"/>
      <c r="SXF116" s="200"/>
      <c r="SXG116" s="266"/>
      <c r="SXH116" s="261"/>
      <c r="SXI116" s="265"/>
      <c r="SXJ116" s="266"/>
      <c r="SXK116" s="200"/>
      <c r="SXL116" s="266"/>
      <c r="SXM116" s="261"/>
      <c r="SXN116" s="265"/>
      <c r="SXO116" s="266"/>
      <c r="SXP116" s="200"/>
      <c r="SXQ116" s="266"/>
      <c r="SXR116" s="261"/>
      <c r="SXS116" s="265"/>
      <c r="SXT116" s="266"/>
      <c r="SXU116" s="200"/>
      <c r="SXV116" s="266"/>
      <c r="SXW116" s="261"/>
      <c r="SXX116" s="265"/>
      <c r="SXY116" s="266"/>
      <c r="SXZ116" s="200"/>
      <c r="SYA116" s="266"/>
      <c r="SYB116" s="261"/>
      <c r="SYC116" s="265"/>
      <c r="SYD116" s="266"/>
      <c r="SYE116" s="200"/>
      <c r="SYF116" s="266"/>
      <c r="SYG116" s="261"/>
      <c r="SYH116" s="265"/>
      <c r="SYI116" s="266"/>
      <c r="SYJ116" s="200"/>
      <c r="SYK116" s="266"/>
      <c r="SYL116" s="261"/>
      <c r="SYM116" s="265"/>
      <c r="SYN116" s="266"/>
      <c r="SYO116" s="200"/>
      <c r="SYP116" s="266"/>
      <c r="SYQ116" s="261"/>
      <c r="SYR116" s="265"/>
      <c r="SYS116" s="266"/>
      <c r="SYT116" s="200"/>
      <c r="SYU116" s="266"/>
      <c r="SYV116" s="261"/>
      <c r="SYW116" s="265"/>
      <c r="SYX116" s="266"/>
      <c r="SYY116" s="200"/>
      <c r="SYZ116" s="266"/>
      <c r="SZA116" s="261"/>
      <c r="SZB116" s="265"/>
      <c r="SZC116" s="266"/>
      <c r="SZD116" s="200"/>
      <c r="SZE116" s="266"/>
      <c r="SZF116" s="261"/>
      <c r="SZG116" s="265"/>
      <c r="SZH116" s="266"/>
      <c r="SZI116" s="200"/>
      <c r="SZJ116" s="266"/>
      <c r="SZK116" s="261"/>
      <c r="SZL116" s="265"/>
      <c r="SZM116" s="266"/>
      <c r="SZN116" s="200"/>
      <c r="SZO116" s="266"/>
      <c r="SZP116" s="261"/>
      <c r="SZQ116" s="265"/>
      <c r="SZR116" s="266"/>
      <c r="SZS116" s="200"/>
      <c r="SZT116" s="266"/>
      <c r="SZU116" s="261"/>
      <c r="SZV116" s="265"/>
      <c r="SZW116" s="266"/>
      <c r="SZX116" s="200"/>
      <c r="SZY116" s="266"/>
      <c r="SZZ116" s="261"/>
      <c r="TAA116" s="265"/>
      <c r="TAB116" s="266"/>
      <c r="TAC116" s="200"/>
      <c r="TAD116" s="266"/>
      <c r="TAE116" s="261"/>
      <c r="TAF116" s="265"/>
      <c r="TAG116" s="266"/>
      <c r="TAH116" s="200"/>
      <c r="TAI116" s="266"/>
      <c r="TAJ116" s="261"/>
      <c r="TAK116" s="265"/>
      <c r="TAL116" s="266"/>
      <c r="TAM116" s="200"/>
      <c r="TAN116" s="266"/>
      <c r="TAO116" s="261"/>
      <c r="TAP116" s="265"/>
      <c r="TAQ116" s="266"/>
      <c r="TAR116" s="200"/>
      <c r="TAS116" s="266"/>
      <c r="TAT116" s="261"/>
      <c r="TAU116" s="265"/>
      <c r="TAV116" s="266"/>
      <c r="TAW116" s="200"/>
      <c r="TAX116" s="266"/>
      <c r="TAY116" s="261"/>
      <c r="TAZ116" s="265"/>
      <c r="TBA116" s="266"/>
      <c r="TBB116" s="200"/>
      <c r="TBC116" s="266"/>
      <c r="TBD116" s="261"/>
      <c r="TBE116" s="265"/>
      <c r="TBF116" s="266"/>
      <c r="TBG116" s="200"/>
      <c r="TBH116" s="266"/>
      <c r="TBI116" s="261"/>
      <c r="TBJ116" s="265"/>
      <c r="TBK116" s="266"/>
      <c r="TBL116" s="200"/>
      <c r="TBM116" s="266"/>
      <c r="TBN116" s="261"/>
      <c r="TBO116" s="265"/>
      <c r="TBP116" s="266"/>
      <c r="TBQ116" s="200"/>
      <c r="TBR116" s="266"/>
      <c r="TBS116" s="261"/>
      <c r="TBT116" s="265"/>
      <c r="TBU116" s="266"/>
      <c r="TBV116" s="200"/>
      <c r="TBW116" s="266"/>
      <c r="TBX116" s="261"/>
      <c r="TBY116" s="265"/>
      <c r="TBZ116" s="266"/>
      <c r="TCA116" s="200"/>
      <c r="TCB116" s="266"/>
      <c r="TCC116" s="261"/>
      <c r="TCD116" s="265"/>
      <c r="TCE116" s="266"/>
      <c r="TCF116" s="200"/>
      <c r="TCG116" s="266"/>
      <c r="TCH116" s="261"/>
      <c r="TCI116" s="265"/>
      <c r="TCJ116" s="266"/>
      <c r="TCK116" s="200"/>
      <c r="TCL116" s="266"/>
      <c r="TCM116" s="261"/>
      <c r="TCN116" s="265"/>
      <c r="TCO116" s="266"/>
      <c r="TCP116" s="200"/>
      <c r="TCQ116" s="266"/>
      <c r="TCR116" s="261"/>
      <c r="TCS116" s="265"/>
      <c r="TCT116" s="266"/>
      <c r="TCU116" s="200"/>
      <c r="TCV116" s="266"/>
      <c r="TCW116" s="261"/>
      <c r="TCX116" s="265"/>
      <c r="TCY116" s="266"/>
      <c r="TCZ116" s="200"/>
      <c r="TDA116" s="266"/>
      <c r="TDB116" s="261"/>
      <c r="TDC116" s="265"/>
      <c r="TDD116" s="266"/>
      <c r="TDE116" s="200"/>
      <c r="TDF116" s="266"/>
      <c r="TDG116" s="261"/>
      <c r="TDH116" s="265"/>
      <c r="TDI116" s="266"/>
      <c r="TDJ116" s="200"/>
      <c r="TDK116" s="266"/>
      <c r="TDL116" s="261"/>
      <c r="TDM116" s="265"/>
      <c r="TDN116" s="266"/>
      <c r="TDO116" s="200"/>
      <c r="TDP116" s="266"/>
      <c r="TDQ116" s="261"/>
      <c r="TDR116" s="265"/>
      <c r="TDS116" s="266"/>
      <c r="TDT116" s="200"/>
      <c r="TDU116" s="266"/>
      <c r="TDV116" s="261"/>
      <c r="TDW116" s="265"/>
      <c r="TDX116" s="266"/>
      <c r="TDY116" s="200"/>
      <c r="TDZ116" s="266"/>
      <c r="TEA116" s="261"/>
      <c r="TEB116" s="265"/>
      <c r="TEC116" s="266"/>
      <c r="TED116" s="200"/>
      <c r="TEE116" s="266"/>
      <c r="TEF116" s="261"/>
      <c r="TEG116" s="265"/>
      <c r="TEH116" s="266"/>
      <c r="TEI116" s="200"/>
      <c r="TEJ116" s="266"/>
      <c r="TEK116" s="261"/>
      <c r="TEL116" s="265"/>
      <c r="TEM116" s="266"/>
      <c r="TEN116" s="200"/>
      <c r="TEO116" s="266"/>
      <c r="TEP116" s="261"/>
      <c r="TEQ116" s="265"/>
      <c r="TER116" s="266"/>
      <c r="TES116" s="200"/>
      <c r="TET116" s="266"/>
      <c r="TEU116" s="261"/>
      <c r="TEV116" s="265"/>
      <c r="TEW116" s="266"/>
      <c r="TEX116" s="200"/>
      <c r="TEY116" s="266"/>
      <c r="TEZ116" s="261"/>
      <c r="TFA116" s="265"/>
      <c r="TFB116" s="266"/>
      <c r="TFC116" s="200"/>
      <c r="TFD116" s="266"/>
      <c r="TFE116" s="261"/>
      <c r="TFF116" s="265"/>
      <c r="TFG116" s="266"/>
      <c r="TFH116" s="200"/>
      <c r="TFI116" s="266"/>
      <c r="TFJ116" s="261"/>
      <c r="TFK116" s="265"/>
      <c r="TFL116" s="266"/>
      <c r="TFM116" s="200"/>
      <c r="TFN116" s="266"/>
      <c r="TFO116" s="261"/>
      <c r="TFP116" s="265"/>
      <c r="TFQ116" s="266"/>
      <c r="TFR116" s="200"/>
      <c r="TFS116" s="266"/>
      <c r="TFT116" s="261"/>
      <c r="TFU116" s="265"/>
      <c r="TFV116" s="266"/>
      <c r="TFW116" s="200"/>
      <c r="TFX116" s="266"/>
      <c r="TFY116" s="261"/>
      <c r="TFZ116" s="265"/>
      <c r="TGA116" s="266"/>
      <c r="TGB116" s="200"/>
      <c r="TGC116" s="266"/>
      <c r="TGD116" s="261"/>
      <c r="TGE116" s="265"/>
      <c r="TGF116" s="266"/>
      <c r="TGG116" s="200"/>
      <c r="TGH116" s="266"/>
      <c r="TGI116" s="261"/>
      <c r="TGJ116" s="265"/>
      <c r="TGK116" s="266"/>
      <c r="TGL116" s="200"/>
      <c r="TGM116" s="266"/>
      <c r="TGN116" s="261"/>
      <c r="TGO116" s="265"/>
      <c r="TGP116" s="266"/>
      <c r="TGQ116" s="200"/>
      <c r="TGR116" s="266"/>
      <c r="TGS116" s="261"/>
      <c r="TGT116" s="265"/>
      <c r="TGU116" s="266"/>
      <c r="TGV116" s="200"/>
      <c r="TGW116" s="266"/>
      <c r="TGX116" s="261"/>
      <c r="TGY116" s="265"/>
      <c r="TGZ116" s="266"/>
      <c r="THA116" s="200"/>
      <c r="THB116" s="266"/>
      <c r="THC116" s="261"/>
      <c r="THD116" s="265"/>
      <c r="THE116" s="266"/>
      <c r="THF116" s="200"/>
      <c r="THG116" s="266"/>
      <c r="THH116" s="261"/>
      <c r="THI116" s="265"/>
      <c r="THJ116" s="266"/>
      <c r="THK116" s="200"/>
      <c r="THL116" s="266"/>
      <c r="THM116" s="261"/>
      <c r="THN116" s="265"/>
      <c r="THO116" s="266"/>
      <c r="THP116" s="200"/>
      <c r="THQ116" s="266"/>
      <c r="THR116" s="261"/>
      <c r="THS116" s="265"/>
      <c r="THT116" s="266"/>
      <c r="THU116" s="200"/>
      <c r="THV116" s="266"/>
      <c r="THW116" s="261"/>
      <c r="THX116" s="265"/>
      <c r="THY116" s="266"/>
      <c r="THZ116" s="200"/>
      <c r="TIA116" s="266"/>
      <c r="TIB116" s="261"/>
      <c r="TIC116" s="265"/>
      <c r="TID116" s="266"/>
      <c r="TIE116" s="200"/>
      <c r="TIF116" s="266"/>
      <c r="TIG116" s="261"/>
      <c r="TIH116" s="265"/>
      <c r="TII116" s="266"/>
      <c r="TIJ116" s="200"/>
      <c r="TIK116" s="266"/>
      <c r="TIL116" s="261"/>
      <c r="TIM116" s="265"/>
      <c r="TIN116" s="266"/>
      <c r="TIO116" s="200"/>
      <c r="TIP116" s="266"/>
      <c r="TIQ116" s="261"/>
      <c r="TIR116" s="265"/>
      <c r="TIS116" s="266"/>
      <c r="TIT116" s="200"/>
      <c r="TIU116" s="266"/>
      <c r="TIV116" s="261"/>
      <c r="TIW116" s="265"/>
      <c r="TIX116" s="266"/>
      <c r="TIY116" s="200"/>
      <c r="TIZ116" s="266"/>
      <c r="TJA116" s="261"/>
      <c r="TJB116" s="265"/>
      <c r="TJC116" s="266"/>
      <c r="TJD116" s="200"/>
      <c r="TJE116" s="266"/>
      <c r="TJF116" s="261"/>
      <c r="TJG116" s="265"/>
      <c r="TJH116" s="266"/>
      <c r="TJI116" s="200"/>
      <c r="TJJ116" s="266"/>
      <c r="TJK116" s="261"/>
      <c r="TJL116" s="265"/>
      <c r="TJM116" s="266"/>
      <c r="TJN116" s="200"/>
      <c r="TJO116" s="266"/>
      <c r="TJP116" s="261"/>
      <c r="TJQ116" s="265"/>
      <c r="TJR116" s="266"/>
      <c r="TJS116" s="200"/>
      <c r="TJT116" s="266"/>
      <c r="TJU116" s="261"/>
      <c r="TJV116" s="265"/>
      <c r="TJW116" s="266"/>
      <c r="TJX116" s="200"/>
      <c r="TJY116" s="266"/>
      <c r="TJZ116" s="261"/>
      <c r="TKA116" s="265"/>
      <c r="TKB116" s="266"/>
      <c r="TKC116" s="200"/>
      <c r="TKD116" s="266"/>
      <c r="TKE116" s="261"/>
      <c r="TKF116" s="265"/>
      <c r="TKG116" s="266"/>
      <c r="TKH116" s="200"/>
      <c r="TKI116" s="266"/>
      <c r="TKJ116" s="261"/>
      <c r="TKK116" s="265"/>
      <c r="TKL116" s="266"/>
      <c r="TKM116" s="200"/>
      <c r="TKN116" s="266"/>
      <c r="TKO116" s="261"/>
      <c r="TKP116" s="265"/>
      <c r="TKQ116" s="266"/>
      <c r="TKR116" s="200"/>
      <c r="TKS116" s="266"/>
      <c r="TKT116" s="261"/>
      <c r="TKU116" s="265"/>
      <c r="TKV116" s="266"/>
      <c r="TKW116" s="200"/>
      <c r="TKX116" s="266"/>
      <c r="TKY116" s="261"/>
      <c r="TKZ116" s="265"/>
      <c r="TLA116" s="266"/>
      <c r="TLB116" s="200"/>
      <c r="TLC116" s="266"/>
      <c r="TLD116" s="261"/>
      <c r="TLE116" s="265"/>
      <c r="TLF116" s="266"/>
      <c r="TLG116" s="200"/>
      <c r="TLH116" s="266"/>
      <c r="TLI116" s="261"/>
      <c r="TLJ116" s="265"/>
      <c r="TLK116" s="266"/>
      <c r="TLL116" s="200"/>
      <c r="TLM116" s="266"/>
      <c r="TLN116" s="261"/>
      <c r="TLO116" s="265"/>
      <c r="TLP116" s="266"/>
      <c r="TLQ116" s="200"/>
      <c r="TLR116" s="266"/>
      <c r="TLS116" s="261"/>
      <c r="TLT116" s="265"/>
      <c r="TLU116" s="266"/>
      <c r="TLV116" s="200"/>
      <c r="TLW116" s="266"/>
      <c r="TLX116" s="261"/>
      <c r="TLY116" s="265"/>
      <c r="TLZ116" s="266"/>
      <c r="TMA116" s="200"/>
      <c r="TMB116" s="266"/>
      <c r="TMC116" s="261"/>
      <c r="TMD116" s="265"/>
      <c r="TME116" s="266"/>
      <c r="TMF116" s="200"/>
      <c r="TMG116" s="266"/>
      <c r="TMH116" s="261"/>
      <c r="TMI116" s="265"/>
      <c r="TMJ116" s="266"/>
      <c r="TMK116" s="200"/>
      <c r="TML116" s="266"/>
      <c r="TMM116" s="261"/>
      <c r="TMN116" s="265"/>
      <c r="TMO116" s="266"/>
      <c r="TMP116" s="200"/>
      <c r="TMQ116" s="266"/>
      <c r="TMR116" s="261"/>
      <c r="TMS116" s="265"/>
      <c r="TMT116" s="266"/>
      <c r="TMU116" s="200"/>
      <c r="TMV116" s="266"/>
      <c r="TMW116" s="261"/>
      <c r="TMX116" s="265"/>
      <c r="TMY116" s="266"/>
      <c r="TMZ116" s="200"/>
      <c r="TNA116" s="266"/>
      <c r="TNB116" s="261"/>
      <c r="TNC116" s="265"/>
      <c r="TND116" s="266"/>
      <c r="TNE116" s="200"/>
      <c r="TNF116" s="266"/>
      <c r="TNG116" s="261"/>
      <c r="TNH116" s="265"/>
      <c r="TNI116" s="266"/>
      <c r="TNJ116" s="200"/>
      <c r="TNK116" s="266"/>
      <c r="TNL116" s="261"/>
      <c r="TNM116" s="265"/>
      <c r="TNN116" s="266"/>
      <c r="TNO116" s="200"/>
      <c r="TNP116" s="266"/>
      <c r="TNQ116" s="261"/>
      <c r="TNR116" s="265"/>
      <c r="TNS116" s="266"/>
      <c r="TNT116" s="200"/>
      <c r="TNU116" s="266"/>
      <c r="TNV116" s="261"/>
      <c r="TNW116" s="265"/>
      <c r="TNX116" s="266"/>
      <c r="TNY116" s="200"/>
      <c r="TNZ116" s="266"/>
      <c r="TOA116" s="261"/>
      <c r="TOB116" s="265"/>
      <c r="TOC116" s="266"/>
      <c r="TOD116" s="200"/>
      <c r="TOE116" s="266"/>
      <c r="TOF116" s="261"/>
      <c r="TOG116" s="265"/>
      <c r="TOH116" s="266"/>
      <c r="TOI116" s="200"/>
      <c r="TOJ116" s="266"/>
      <c r="TOK116" s="261"/>
      <c r="TOL116" s="265"/>
      <c r="TOM116" s="266"/>
      <c r="TON116" s="200"/>
      <c r="TOO116" s="266"/>
      <c r="TOP116" s="261"/>
      <c r="TOQ116" s="265"/>
      <c r="TOR116" s="266"/>
      <c r="TOS116" s="200"/>
      <c r="TOT116" s="266"/>
      <c r="TOU116" s="261"/>
      <c r="TOV116" s="265"/>
      <c r="TOW116" s="266"/>
      <c r="TOX116" s="200"/>
      <c r="TOY116" s="266"/>
      <c r="TOZ116" s="261"/>
      <c r="TPA116" s="265"/>
      <c r="TPB116" s="266"/>
      <c r="TPC116" s="200"/>
      <c r="TPD116" s="266"/>
      <c r="TPE116" s="261"/>
      <c r="TPF116" s="265"/>
      <c r="TPG116" s="266"/>
      <c r="TPH116" s="200"/>
      <c r="TPI116" s="266"/>
      <c r="TPJ116" s="261"/>
      <c r="TPK116" s="265"/>
      <c r="TPL116" s="266"/>
      <c r="TPM116" s="200"/>
      <c r="TPN116" s="266"/>
      <c r="TPO116" s="261"/>
      <c r="TPP116" s="265"/>
      <c r="TPQ116" s="266"/>
      <c r="TPR116" s="200"/>
      <c r="TPS116" s="266"/>
      <c r="TPT116" s="261"/>
      <c r="TPU116" s="265"/>
      <c r="TPV116" s="266"/>
      <c r="TPW116" s="200"/>
      <c r="TPX116" s="266"/>
      <c r="TPY116" s="261"/>
      <c r="TPZ116" s="265"/>
      <c r="TQA116" s="266"/>
      <c r="TQB116" s="200"/>
      <c r="TQC116" s="266"/>
      <c r="TQD116" s="261"/>
      <c r="TQE116" s="265"/>
      <c r="TQF116" s="266"/>
      <c r="TQG116" s="200"/>
      <c r="TQH116" s="266"/>
      <c r="TQI116" s="261"/>
      <c r="TQJ116" s="265"/>
      <c r="TQK116" s="266"/>
      <c r="TQL116" s="200"/>
      <c r="TQM116" s="266"/>
      <c r="TQN116" s="261"/>
      <c r="TQO116" s="265"/>
      <c r="TQP116" s="266"/>
      <c r="TQQ116" s="200"/>
      <c r="TQR116" s="266"/>
      <c r="TQS116" s="261"/>
      <c r="TQT116" s="265"/>
      <c r="TQU116" s="266"/>
      <c r="TQV116" s="200"/>
      <c r="TQW116" s="266"/>
      <c r="TQX116" s="261"/>
      <c r="TQY116" s="265"/>
      <c r="TQZ116" s="266"/>
      <c r="TRA116" s="200"/>
      <c r="TRB116" s="266"/>
      <c r="TRC116" s="261"/>
      <c r="TRD116" s="265"/>
      <c r="TRE116" s="266"/>
      <c r="TRF116" s="200"/>
      <c r="TRG116" s="266"/>
      <c r="TRH116" s="261"/>
      <c r="TRI116" s="265"/>
      <c r="TRJ116" s="266"/>
      <c r="TRK116" s="200"/>
      <c r="TRL116" s="266"/>
      <c r="TRM116" s="261"/>
      <c r="TRN116" s="265"/>
      <c r="TRO116" s="266"/>
      <c r="TRP116" s="200"/>
      <c r="TRQ116" s="266"/>
      <c r="TRR116" s="261"/>
      <c r="TRS116" s="265"/>
      <c r="TRT116" s="266"/>
      <c r="TRU116" s="200"/>
      <c r="TRV116" s="266"/>
      <c r="TRW116" s="261"/>
      <c r="TRX116" s="265"/>
      <c r="TRY116" s="266"/>
      <c r="TRZ116" s="200"/>
      <c r="TSA116" s="266"/>
      <c r="TSB116" s="261"/>
      <c r="TSC116" s="265"/>
      <c r="TSD116" s="266"/>
      <c r="TSE116" s="200"/>
      <c r="TSF116" s="266"/>
      <c r="TSG116" s="261"/>
      <c r="TSH116" s="265"/>
      <c r="TSI116" s="266"/>
      <c r="TSJ116" s="200"/>
      <c r="TSK116" s="266"/>
      <c r="TSL116" s="261"/>
      <c r="TSM116" s="265"/>
      <c r="TSN116" s="266"/>
      <c r="TSO116" s="200"/>
      <c r="TSP116" s="266"/>
      <c r="TSQ116" s="261"/>
      <c r="TSR116" s="265"/>
      <c r="TSS116" s="266"/>
      <c r="TST116" s="200"/>
      <c r="TSU116" s="266"/>
      <c r="TSV116" s="261"/>
      <c r="TSW116" s="265"/>
      <c r="TSX116" s="266"/>
      <c r="TSY116" s="200"/>
      <c r="TSZ116" s="266"/>
      <c r="TTA116" s="261"/>
      <c r="TTB116" s="265"/>
      <c r="TTC116" s="266"/>
      <c r="TTD116" s="200"/>
      <c r="TTE116" s="266"/>
      <c r="TTF116" s="261"/>
      <c r="TTG116" s="265"/>
      <c r="TTH116" s="266"/>
      <c r="TTI116" s="200"/>
      <c r="TTJ116" s="266"/>
      <c r="TTK116" s="261"/>
      <c r="TTL116" s="265"/>
      <c r="TTM116" s="266"/>
      <c r="TTN116" s="200"/>
      <c r="TTO116" s="266"/>
      <c r="TTP116" s="261"/>
      <c r="TTQ116" s="265"/>
      <c r="TTR116" s="266"/>
      <c r="TTS116" s="200"/>
      <c r="TTT116" s="266"/>
      <c r="TTU116" s="261"/>
      <c r="TTV116" s="265"/>
      <c r="TTW116" s="266"/>
      <c r="TTX116" s="200"/>
      <c r="TTY116" s="266"/>
      <c r="TTZ116" s="261"/>
      <c r="TUA116" s="265"/>
      <c r="TUB116" s="266"/>
      <c r="TUC116" s="200"/>
      <c r="TUD116" s="266"/>
      <c r="TUE116" s="261"/>
      <c r="TUF116" s="265"/>
      <c r="TUG116" s="266"/>
      <c r="TUH116" s="200"/>
      <c r="TUI116" s="266"/>
      <c r="TUJ116" s="261"/>
      <c r="TUK116" s="265"/>
      <c r="TUL116" s="266"/>
      <c r="TUM116" s="200"/>
      <c r="TUN116" s="266"/>
      <c r="TUO116" s="261"/>
      <c r="TUP116" s="265"/>
      <c r="TUQ116" s="266"/>
      <c r="TUR116" s="200"/>
      <c r="TUS116" s="266"/>
      <c r="TUT116" s="261"/>
      <c r="TUU116" s="265"/>
      <c r="TUV116" s="266"/>
      <c r="TUW116" s="200"/>
      <c r="TUX116" s="266"/>
      <c r="TUY116" s="261"/>
      <c r="TUZ116" s="265"/>
      <c r="TVA116" s="266"/>
      <c r="TVB116" s="200"/>
      <c r="TVC116" s="266"/>
      <c r="TVD116" s="261"/>
      <c r="TVE116" s="265"/>
      <c r="TVF116" s="266"/>
      <c r="TVG116" s="200"/>
      <c r="TVH116" s="266"/>
      <c r="TVI116" s="261"/>
      <c r="TVJ116" s="265"/>
      <c r="TVK116" s="266"/>
      <c r="TVL116" s="200"/>
      <c r="TVM116" s="266"/>
      <c r="TVN116" s="261"/>
      <c r="TVO116" s="265"/>
      <c r="TVP116" s="266"/>
      <c r="TVQ116" s="200"/>
      <c r="TVR116" s="266"/>
      <c r="TVS116" s="261"/>
      <c r="TVT116" s="265"/>
      <c r="TVU116" s="266"/>
      <c r="TVV116" s="200"/>
      <c r="TVW116" s="266"/>
      <c r="TVX116" s="261"/>
      <c r="TVY116" s="265"/>
      <c r="TVZ116" s="266"/>
      <c r="TWA116" s="200"/>
      <c r="TWB116" s="266"/>
      <c r="TWC116" s="261"/>
      <c r="TWD116" s="265"/>
      <c r="TWE116" s="266"/>
      <c r="TWF116" s="200"/>
      <c r="TWG116" s="266"/>
      <c r="TWH116" s="261"/>
      <c r="TWI116" s="265"/>
      <c r="TWJ116" s="266"/>
      <c r="TWK116" s="200"/>
      <c r="TWL116" s="266"/>
      <c r="TWM116" s="261"/>
      <c r="TWN116" s="265"/>
      <c r="TWO116" s="266"/>
      <c r="TWP116" s="200"/>
      <c r="TWQ116" s="266"/>
      <c r="TWR116" s="261"/>
      <c r="TWS116" s="265"/>
      <c r="TWT116" s="266"/>
      <c r="TWU116" s="200"/>
      <c r="TWV116" s="266"/>
      <c r="TWW116" s="261"/>
      <c r="TWX116" s="265"/>
      <c r="TWY116" s="266"/>
      <c r="TWZ116" s="200"/>
      <c r="TXA116" s="266"/>
      <c r="TXB116" s="261"/>
      <c r="TXC116" s="265"/>
      <c r="TXD116" s="266"/>
      <c r="TXE116" s="200"/>
      <c r="TXF116" s="266"/>
      <c r="TXG116" s="261"/>
      <c r="TXH116" s="265"/>
      <c r="TXI116" s="266"/>
      <c r="TXJ116" s="200"/>
      <c r="TXK116" s="266"/>
      <c r="TXL116" s="261"/>
      <c r="TXM116" s="265"/>
      <c r="TXN116" s="266"/>
      <c r="TXO116" s="200"/>
      <c r="TXP116" s="266"/>
      <c r="TXQ116" s="261"/>
      <c r="TXR116" s="265"/>
      <c r="TXS116" s="266"/>
      <c r="TXT116" s="200"/>
      <c r="TXU116" s="266"/>
      <c r="TXV116" s="261"/>
      <c r="TXW116" s="265"/>
      <c r="TXX116" s="266"/>
      <c r="TXY116" s="200"/>
      <c r="TXZ116" s="266"/>
      <c r="TYA116" s="261"/>
      <c r="TYB116" s="265"/>
      <c r="TYC116" s="266"/>
      <c r="TYD116" s="200"/>
      <c r="TYE116" s="266"/>
      <c r="TYF116" s="261"/>
      <c r="TYG116" s="265"/>
      <c r="TYH116" s="266"/>
      <c r="TYI116" s="200"/>
      <c r="TYJ116" s="266"/>
      <c r="TYK116" s="261"/>
      <c r="TYL116" s="265"/>
      <c r="TYM116" s="266"/>
      <c r="TYN116" s="200"/>
      <c r="TYO116" s="266"/>
      <c r="TYP116" s="261"/>
      <c r="TYQ116" s="265"/>
      <c r="TYR116" s="266"/>
      <c r="TYS116" s="200"/>
      <c r="TYT116" s="266"/>
      <c r="TYU116" s="261"/>
      <c r="TYV116" s="265"/>
      <c r="TYW116" s="266"/>
      <c r="TYX116" s="200"/>
      <c r="TYY116" s="266"/>
      <c r="TYZ116" s="261"/>
      <c r="TZA116" s="265"/>
      <c r="TZB116" s="266"/>
      <c r="TZC116" s="200"/>
      <c r="TZD116" s="266"/>
      <c r="TZE116" s="261"/>
      <c r="TZF116" s="265"/>
      <c r="TZG116" s="266"/>
      <c r="TZH116" s="200"/>
      <c r="TZI116" s="266"/>
      <c r="TZJ116" s="261"/>
      <c r="TZK116" s="265"/>
      <c r="TZL116" s="266"/>
      <c r="TZM116" s="200"/>
      <c r="TZN116" s="266"/>
      <c r="TZO116" s="261"/>
      <c r="TZP116" s="265"/>
      <c r="TZQ116" s="266"/>
      <c r="TZR116" s="200"/>
      <c r="TZS116" s="266"/>
      <c r="TZT116" s="261"/>
      <c r="TZU116" s="265"/>
      <c r="TZV116" s="266"/>
      <c r="TZW116" s="200"/>
      <c r="TZX116" s="266"/>
      <c r="TZY116" s="261"/>
      <c r="TZZ116" s="265"/>
      <c r="UAA116" s="266"/>
      <c r="UAB116" s="200"/>
      <c r="UAC116" s="266"/>
      <c r="UAD116" s="261"/>
      <c r="UAE116" s="265"/>
      <c r="UAF116" s="266"/>
      <c r="UAG116" s="200"/>
      <c r="UAH116" s="266"/>
      <c r="UAI116" s="261"/>
      <c r="UAJ116" s="265"/>
      <c r="UAK116" s="266"/>
      <c r="UAL116" s="200"/>
      <c r="UAM116" s="266"/>
      <c r="UAN116" s="261"/>
      <c r="UAO116" s="265"/>
      <c r="UAP116" s="266"/>
      <c r="UAQ116" s="200"/>
      <c r="UAR116" s="266"/>
      <c r="UAS116" s="261"/>
      <c r="UAT116" s="265"/>
      <c r="UAU116" s="266"/>
      <c r="UAV116" s="200"/>
      <c r="UAW116" s="266"/>
      <c r="UAX116" s="261"/>
      <c r="UAY116" s="265"/>
      <c r="UAZ116" s="266"/>
      <c r="UBA116" s="200"/>
      <c r="UBB116" s="266"/>
      <c r="UBC116" s="261"/>
      <c r="UBD116" s="265"/>
      <c r="UBE116" s="266"/>
      <c r="UBF116" s="200"/>
      <c r="UBG116" s="266"/>
      <c r="UBH116" s="261"/>
      <c r="UBI116" s="265"/>
      <c r="UBJ116" s="266"/>
      <c r="UBK116" s="200"/>
      <c r="UBL116" s="266"/>
      <c r="UBM116" s="261"/>
      <c r="UBN116" s="265"/>
      <c r="UBO116" s="266"/>
      <c r="UBP116" s="200"/>
      <c r="UBQ116" s="266"/>
      <c r="UBR116" s="261"/>
      <c r="UBS116" s="265"/>
      <c r="UBT116" s="266"/>
      <c r="UBU116" s="200"/>
      <c r="UBV116" s="266"/>
      <c r="UBW116" s="261"/>
      <c r="UBX116" s="265"/>
      <c r="UBY116" s="266"/>
      <c r="UBZ116" s="200"/>
      <c r="UCA116" s="266"/>
      <c r="UCB116" s="261"/>
      <c r="UCC116" s="265"/>
      <c r="UCD116" s="266"/>
      <c r="UCE116" s="200"/>
      <c r="UCF116" s="266"/>
      <c r="UCG116" s="261"/>
      <c r="UCH116" s="265"/>
      <c r="UCI116" s="266"/>
      <c r="UCJ116" s="200"/>
      <c r="UCK116" s="266"/>
      <c r="UCL116" s="261"/>
      <c r="UCM116" s="265"/>
      <c r="UCN116" s="266"/>
      <c r="UCO116" s="200"/>
      <c r="UCP116" s="266"/>
      <c r="UCQ116" s="261"/>
      <c r="UCR116" s="265"/>
      <c r="UCS116" s="266"/>
      <c r="UCT116" s="200"/>
      <c r="UCU116" s="266"/>
      <c r="UCV116" s="261"/>
      <c r="UCW116" s="265"/>
      <c r="UCX116" s="266"/>
      <c r="UCY116" s="200"/>
      <c r="UCZ116" s="266"/>
      <c r="UDA116" s="261"/>
      <c r="UDB116" s="265"/>
      <c r="UDC116" s="266"/>
      <c r="UDD116" s="200"/>
      <c r="UDE116" s="266"/>
      <c r="UDF116" s="261"/>
      <c r="UDG116" s="265"/>
      <c r="UDH116" s="266"/>
      <c r="UDI116" s="200"/>
      <c r="UDJ116" s="266"/>
      <c r="UDK116" s="261"/>
      <c r="UDL116" s="265"/>
      <c r="UDM116" s="266"/>
      <c r="UDN116" s="200"/>
      <c r="UDO116" s="266"/>
      <c r="UDP116" s="261"/>
      <c r="UDQ116" s="265"/>
      <c r="UDR116" s="266"/>
      <c r="UDS116" s="200"/>
      <c r="UDT116" s="266"/>
      <c r="UDU116" s="261"/>
      <c r="UDV116" s="265"/>
      <c r="UDW116" s="266"/>
      <c r="UDX116" s="200"/>
      <c r="UDY116" s="266"/>
      <c r="UDZ116" s="261"/>
      <c r="UEA116" s="265"/>
      <c r="UEB116" s="266"/>
      <c r="UEC116" s="200"/>
      <c r="UED116" s="266"/>
      <c r="UEE116" s="261"/>
      <c r="UEF116" s="265"/>
      <c r="UEG116" s="266"/>
      <c r="UEH116" s="200"/>
      <c r="UEI116" s="266"/>
      <c r="UEJ116" s="261"/>
      <c r="UEK116" s="265"/>
      <c r="UEL116" s="266"/>
      <c r="UEM116" s="200"/>
      <c r="UEN116" s="266"/>
      <c r="UEO116" s="261"/>
      <c r="UEP116" s="265"/>
      <c r="UEQ116" s="266"/>
      <c r="UER116" s="200"/>
      <c r="UES116" s="266"/>
      <c r="UET116" s="261"/>
      <c r="UEU116" s="265"/>
      <c r="UEV116" s="266"/>
      <c r="UEW116" s="200"/>
      <c r="UEX116" s="266"/>
      <c r="UEY116" s="261"/>
      <c r="UEZ116" s="265"/>
      <c r="UFA116" s="266"/>
      <c r="UFB116" s="200"/>
      <c r="UFC116" s="266"/>
      <c r="UFD116" s="261"/>
      <c r="UFE116" s="265"/>
      <c r="UFF116" s="266"/>
      <c r="UFG116" s="200"/>
      <c r="UFH116" s="266"/>
      <c r="UFI116" s="261"/>
      <c r="UFJ116" s="265"/>
      <c r="UFK116" s="266"/>
      <c r="UFL116" s="200"/>
      <c r="UFM116" s="266"/>
      <c r="UFN116" s="261"/>
      <c r="UFO116" s="265"/>
      <c r="UFP116" s="266"/>
      <c r="UFQ116" s="200"/>
      <c r="UFR116" s="266"/>
      <c r="UFS116" s="261"/>
      <c r="UFT116" s="265"/>
      <c r="UFU116" s="266"/>
      <c r="UFV116" s="200"/>
      <c r="UFW116" s="266"/>
      <c r="UFX116" s="261"/>
      <c r="UFY116" s="265"/>
      <c r="UFZ116" s="266"/>
      <c r="UGA116" s="200"/>
      <c r="UGB116" s="266"/>
      <c r="UGC116" s="261"/>
      <c r="UGD116" s="265"/>
      <c r="UGE116" s="266"/>
      <c r="UGF116" s="200"/>
      <c r="UGG116" s="266"/>
      <c r="UGH116" s="261"/>
      <c r="UGI116" s="265"/>
      <c r="UGJ116" s="266"/>
      <c r="UGK116" s="200"/>
      <c r="UGL116" s="266"/>
      <c r="UGM116" s="261"/>
      <c r="UGN116" s="265"/>
      <c r="UGO116" s="266"/>
      <c r="UGP116" s="200"/>
      <c r="UGQ116" s="266"/>
      <c r="UGR116" s="261"/>
      <c r="UGS116" s="265"/>
      <c r="UGT116" s="266"/>
      <c r="UGU116" s="200"/>
      <c r="UGV116" s="266"/>
      <c r="UGW116" s="261"/>
      <c r="UGX116" s="265"/>
      <c r="UGY116" s="266"/>
      <c r="UGZ116" s="200"/>
      <c r="UHA116" s="266"/>
      <c r="UHB116" s="261"/>
      <c r="UHC116" s="265"/>
      <c r="UHD116" s="266"/>
      <c r="UHE116" s="200"/>
      <c r="UHF116" s="266"/>
      <c r="UHG116" s="261"/>
      <c r="UHH116" s="265"/>
      <c r="UHI116" s="266"/>
      <c r="UHJ116" s="200"/>
      <c r="UHK116" s="266"/>
      <c r="UHL116" s="261"/>
      <c r="UHM116" s="265"/>
      <c r="UHN116" s="266"/>
      <c r="UHO116" s="200"/>
      <c r="UHP116" s="266"/>
      <c r="UHQ116" s="261"/>
      <c r="UHR116" s="265"/>
      <c r="UHS116" s="266"/>
      <c r="UHT116" s="200"/>
      <c r="UHU116" s="266"/>
      <c r="UHV116" s="261"/>
      <c r="UHW116" s="265"/>
      <c r="UHX116" s="266"/>
      <c r="UHY116" s="200"/>
      <c r="UHZ116" s="266"/>
      <c r="UIA116" s="261"/>
      <c r="UIB116" s="265"/>
      <c r="UIC116" s="266"/>
      <c r="UID116" s="200"/>
      <c r="UIE116" s="266"/>
      <c r="UIF116" s="261"/>
      <c r="UIG116" s="265"/>
      <c r="UIH116" s="266"/>
      <c r="UII116" s="200"/>
      <c r="UIJ116" s="266"/>
      <c r="UIK116" s="261"/>
      <c r="UIL116" s="265"/>
      <c r="UIM116" s="266"/>
      <c r="UIN116" s="200"/>
      <c r="UIO116" s="266"/>
      <c r="UIP116" s="261"/>
      <c r="UIQ116" s="265"/>
      <c r="UIR116" s="266"/>
      <c r="UIS116" s="200"/>
      <c r="UIT116" s="266"/>
      <c r="UIU116" s="261"/>
      <c r="UIV116" s="265"/>
      <c r="UIW116" s="266"/>
      <c r="UIX116" s="200"/>
      <c r="UIY116" s="266"/>
      <c r="UIZ116" s="261"/>
      <c r="UJA116" s="265"/>
      <c r="UJB116" s="266"/>
      <c r="UJC116" s="200"/>
      <c r="UJD116" s="266"/>
      <c r="UJE116" s="261"/>
      <c r="UJF116" s="265"/>
      <c r="UJG116" s="266"/>
      <c r="UJH116" s="200"/>
      <c r="UJI116" s="266"/>
      <c r="UJJ116" s="261"/>
      <c r="UJK116" s="265"/>
      <c r="UJL116" s="266"/>
      <c r="UJM116" s="200"/>
      <c r="UJN116" s="266"/>
      <c r="UJO116" s="261"/>
      <c r="UJP116" s="265"/>
      <c r="UJQ116" s="266"/>
      <c r="UJR116" s="200"/>
      <c r="UJS116" s="266"/>
      <c r="UJT116" s="261"/>
      <c r="UJU116" s="265"/>
      <c r="UJV116" s="266"/>
      <c r="UJW116" s="200"/>
      <c r="UJX116" s="266"/>
      <c r="UJY116" s="261"/>
      <c r="UJZ116" s="265"/>
      <c r="UKA116" s="266"/>
      <c r="UKB116" s="200"/>
      <c r="UKC116" s="266"/>
      <c r="UKD116" s="261"/>
      <c r="UKE116" s="265"/>
      <c r="UKF116" s="266"/>
      <c r="UKG116" s="200"/>
      <c r="UKH116" s="266"/>
      <c r="UKI116" s="261"/>
      <c r="UKJ116" s="265"/>
      <c r="UKK116" s="266"/>
      <c r="UKL116" s="200"/>
      <c r="UKM116" s="266"/>
      <c r="UKN116" s="261"/>
      <c r="UKO116" s="265"/>
      <c r="UKP116" s="266"/>
      <c r="UKQ116" s="200"/>
      <c r="UKR116" s="266"/>
      <c r="UKS116" s="261"/>
      <c r="UKT116" s="265"/>
      <c r="UKU116" s="266"/>
      <c r="UKV116" s="200"/>
      <c r="UKW116" s="266"/>
      <c r="UKX116" s="261"/>
      <c r="UKY116" s="265"/>
      <c r="UKZ116" s="266"/>
      <c r="ULA116" s="200"/>
      <c r="ULB116" s="266"/>
      <c r="ULC116" s="261"/>
      <c r="ULD116" s="265"/>
      <c r="ULE116" s="266"/>
      <c r="ULF116" s="200"/>
      <c r="ULG116" s="266"/>
      <c r="ULH116" s="261"/>
      <c r="ULI116" s="265"/>
      <c r="ULJ116" s="266"/>
      <c r="ULK116" s="200"/>
      <c r="ULL116" s="266"/>
      <c r="ULM116" s="261"/>
      <c r="ULN116" s="265"/>
      <c r="ULO116" s="266"/>
      <c r="ULP116" s="200"/>
      <c r="ULQ116" s="266"/>
      <c r="ULR116" s="261"/>
      <c r="ULS116" s="265"/>
      <c r="ULT116" s="266"/>
      <c r="ULU116" s="200"/>
      <c r="ULV116" s="266"/>
      <c r="ULW116" s="261"/>
      <c r="ULX116" s="265"/>
      <c r="ULY116" s="266"/>
      <c r="ULZ116" s="200"/>
      <c r="UMA116" s="266"/>
      <c r="UMB116" s="261"/>
      <c r="UMC116" s="265"/>
      <c r="UMD116" s="266"/>
      <c r="UME116" s="200"/>
      <c r="UMF116" s="266"/>
      <c r="UMG116" s="261"/>
      <c r="UMH116" s="265"/>
      <c r="UMI116" s="266"/>
      <c r="UMJ116" s="200"/>
      <c r="UMK116" s="266"/>
      <c r="UML116" s="261"/>
      <c r="UMM116" s="265"/>
      <c r="UMN116" s="266"/>
      <c r="UMO116" s="200"/>
      <c r="UMP116" s="266"/>
      <c r="UMQ116" s="261"/>
      <c r="UMR116" s="265"/>
      <c r="UMS116" s="266"/>
      <c r="UMT116" s="200"/>
      <c r="UMU116" s="266"/>
      <c r="UMV116" s="261"/>
      <c r="UMW116" s="265"/>
      <c r="UMX116" s="266"/>
      <c r="UMY116" s="200"/>
      <c r="UMZ116" s="266"/>
      <c r="UNA116" s="261"/>
      <c r="UNB116" s="265"/>
      <c r="UNC116" s="266"/>
      <c r="UND116" s="200"/>
      <c r="UNE116" s="266"/>
      <c r="UNF116" s="261"/>
      <c r="UNG116" s="265"/>
      <c r="UNH116" s="266"/>
      <c r="UNI116" s="200"/>
      <c r="UNJ116" s="266"/>
      <c r="UNK116" s="261"/>
      <c r="UNL116" s="265"/>
      <c r="UNM116" s="266"/>
      <c r="UNN116" s="200"/>
      <c r="UNO116" s="266"/>
      <c r="UNP116" s="261"/>
      <c r="UNQ116" s="265"/>
      <c r="UNR116" s="266"/>
      <c r="UNS116" s="200"/>
      <c r="UNT116" s="266"/>
      <c r="UNU116" s="261"/>
      <c r="UNV116" s="265"/>
      <c r="UNW116" s="266"/>
      <c r="UNX116" s="200"/>
      <c r="UNY116" s="266"/>
      <c r="UNZ116" s="261"/>
      <c r="UOA116" s="265"/>
      <c r="UOB116" s="266"/>
      <c r="UOC116" s="200"/>
      <c r="UOD116" s="266"/>
      <c r="UOE116" s="261"/>
      <c r="UOF116" s="265"/>
      <c r="UOG116" s="266"/>
      <c r="UOH116" s="200"/>
      <c r="UOI116" s="266"/>
      <c r="UOJ116" s="261"/>
      <c r="UOK116" s="265"/>
      <c r="UOL116" s="266"/>
      <c r="UOM116" s="200"/>
      <c r="UON116" s="266"/>
      <c r="UOO116" s="261"/>
      <c r="UOP116" s="265"/>
      <c r="UOQ116" s="266"/>
      <c r="UOR116" s="200"/>
      <c r="UOS116" s="266"/>
      <c r="UOT116" s="261"/>
      <c r="UOU116" s="265"/>
      <c r="UOV116" s="266"/>
      <c r="UOW116" s="200"/>
      <c r="UOX116" s="266"/>
      <c r="UOY116" s="261"/>
      <c r="UOZ116" s="265"/>
      <c r="UPA116" s="266"/>
      <c r="UPB116" s="200"/>
      <c r="UPC116" s="266"/>
      <c r="UPD116" s="261"/>
      <c r="UPE116" s="265"/>
      <c r="UPF116" s="266"/>
      <c r="UPG116" s="200"/>
      <c r="UPH116" s="266"/>
      <c r="UPI116" s="261"/>
      <c r="UPJ116" s="265"/>
      <c r="UPK116" s="266"/>
      <c r="UPL116" s="200"/>
      <c r="UPM116" s="266"/>
      <c r="UPN116" s="261"/>
      <c r="UPO116" s="265"/>
      <c r="UPP116" s="266"/>
      <c r="UPQ116" s="200"/>
      <c r="UPR116" s="266"/>
      <c r="UPS116" s="261"/>
      <c r="UPT116" s="265"/>
      <c r="UPU116" s="266"/>
      <c r="UPV116" s="200"/>
      <c r="UPW116" s="266"/>
      <c r="UPX116" s="261"/>
      <c r="UPY116" s="265"/>
      <c r="UPZ116" s="266"/>
      <c r="UQA116" s="200"/>
      <c r="UQB116" s="266"/>
      <c r="UQC116" s="261"/>
      <c r="UQD116" s="265"/>
      <c r="UQE116" s="266"/>
      <c r="UQF116" s="200"/>
      <c r="UQG116" s="266"/>
      <c r="UQH116" s="261"/>
      <c r="UQI116" s="265"/>
      <c r="UQJ116" s="266"/>
      <c r="UQK116" s="200"/>
      <c r="UQL116" s="266"/>
      <c r="UQM116" s="261"/>
      <c r="UQN116" s="265"/>
      <c r="UQO116" s="266"/>
      <c r="UQP116" s="200"/>
      <c r="UQQ116" s="266"/>
      <c r="UQR116" s="261"/>
      <c r="UQS116" s="265"/>
      <c r="UQT116" s="266"/>
      <c r="UQU116" s="200"/>
      <c r="UQV116" s="266"/>
      <c r="UQW116" s="261"/>
      <c r="UQX116" s="265"/>
      <c r="UQY116" s="266"/>
      <c r="UQZ116" s="200"/>
      <c r="URA116" s="266"/>
      <c r="URB116" s="261"/>
      <c r="URC116" s="265"/>
      <c r="URD116" s="266"/>
      <c r="URE116" s="200"/>
      <c r="URF116" s="266"/>
      <c r="URG116" s="261"/>
      <c r="URH116" s="265"/>
      <c r="URI116" s="266"/>
      <c r="URJ116" s="200"/>
      <c r="URK116" s="266"/>
      <c r="URL116" s="261"/>
      <c r="URM116" s="265"/>
      <c r="URN116" s="266"/>
      <c r="URO116" s="200"/>
      <c r="URP116" s="266"/>
      <c r="URQ116" s="261"/>
      <c r="URR116" s="265"/>
      <c r="URS116" s="266"/>
      <c r="URT116" s="200"/>
      <c r="URU116" s="266"/>
      <c r="URV116" s="261"/>
      <c r="URW116" s="265"/>
      <c r="URX116" s="266"/>
      <c r="URY116" s="200"/>
      <c r="URZ116" s="266"/>
      <c r="USA116" s="261"/>
      <c r="USB116" s="265"/>
      <c r="USC116" s="266"/>
      <c r="USD116" s="200"/>
      <c r="USE116" s="266"/>
      <c r="USF116" s="261"/>
      <c r="USG116" s="265"/>
      <c r="USH116" s="266"/>
      <c r="USI116" s="200"/>
      <c r="USJ116" s="266"/>
      <c r="USK116" s="261"/>
      <c r="USL116" s="265"/>
      <c r="USM116" s="266"/>
      <c r="USN116" s="200"/>
      <c r="USO116" s="266"/>
      <c r="USP116" s="261"/>
      <c r="USQ116" s="265"/>
      <c r="USR116" s="266"/>
      <c r="USS116" s="200"/>
      <c r="UST116" s="266"/>
      <c r="USU116" s="261"/>
      <c r="USV116" s="265"/>
      <c r="USW116" s="266"/>
      <c r="USX116" s="200"/>
      <c r="USY116" s="266"/>
      <c r="USZ116" s="261"/>
      <c r="UTA116" s="265"/>
      <c r="UTB116" s="266"/>
      <c r="UTC116" s="200"/>
      <c r="UTD116" s="266"/>
      <c r="UTE116" s="261"/>
      <c r="UTF116" s="265"/>
      <c r="UTG116" s="266"/>
      <c r="UTH116" s="200"/>
      <c r="UTI116" s="266"/>
      <c r="UTJ116" s="261"/>
      <c r="UTK116" s="265"/>
      <c r="UTL116" s="266"/>
      <c r="UTM116" s="200"/>
      <c r="UTN116" s="266"/>
      <c r="UTO116" s="261"/>
      <c r="UTP116" s="265"/>
      <c r="UTQ116" s="266"/>
      <c r="UTR116" s="200"/>
      <c r="UTS116" s="266"/>
      <c r="UTT116" s="261"/>
      <c r="UTU116" s="265"/>
      <c r="UTV116" s="266"/>
      <c r="UTW116" s="200"/>
      <c r="UTX116" s="266"/>
      <c r="UTY116" s="261"/>
      <c r="UTZ116" s="265"/>
      <c r="UUA116" s="266"/>
      <c r="UUB116" s="200"/>
      <c r="UUC116" s="266"/>
      <c r="UUD116" s="261"/>
      <c r="UUE116" s="265"/>
      <c r="UUF116" s="266"/>
      <c r="UUG116" s="200"/>
      <c r="UUH116" s="266"/>
      <c r="UUI116" s="261"/>
      <c r="UUJ116" s="265"/>
      <c r="UUK116" s="266"/>
      <c r="UUL116" s="200"/>
      <c r="UUM116" s="266"/>
      <c r="UUN116" s="261"/>
      <c r="UUO116" s="265"/>
      <c r="UUP116" s="266"/>
      <c r="UUQ116" s="200"/>
      <c r="UUR116" s="266"/>
      <c r="UUS116" s="261"/>
      <c r="UUT116" s="265"/>
      <c r="UUU116" s="266"/>
      <c r="UUV116" s="200"/>
      <c r="UUW116" s="266"/>
      <c r="UUX116" s="261"/>
      <c r="UUY116" s="265"/>
      <c r="UUZ116" s="266"/>
      <c r="UVA116" s="200"/>
      <c r="UVB116" s="266"/>
      <c r="UVC116" s="261"/>
      <c r="UVD116" s="265"/>
      <c r="UVE116" s="266"/>
      <c r="UVF116" s="200"/>
      <c r="UVG116" s="266"/>
      <c r="UVH116" s="261"/>
      <c r="UVI116" s="265"/>
      <c r="UVJ116" s="266"/>
      <c r="UVK116" s="200"/>
      <c r="UVL116" s="266"/>
      <c r="UVM116" s="261"/>
      <c r="UVN116" s="265"/>
      <c r="UVO116" s="266"/>
      <c r="UVP116" s="200"/>
      <c r="UVQ116" s="266"/>
      <c r="UVR116" s="261"/>
      <c r="UVS116" s="265"/>
      <c r="UVT116" s="266"/>
      <c r="UVU116" s="200"/>
      <c r="UVV116" s="266"/>
      <c r="UVW116" s="261"/>
      <c r="UVX116" s="265"/>
      <c r="UVY116" s="266"/>
      <c r="UVZ116" s="200"/>
      <c r="UWA116" s="266"/>
      <c r="UWB116" s="261"/>
      <c r="UWC116" s="265"/>
      <c r="UWD116" s="266"/>
      <c r="UWE116" s="200"/>
      <c r="UWF116" s="266"/>
      <c r="UWG116" s="261"/>
      <c r="UWH116" s="265"/>
      <c r="UWI116" s="266"/>
      <c r="UWJ116" s="200"/>
      <c r="UWK116" s="266"/>
      <c r="UWL116" s="261"/>
      <c r="UWM116" s="265"/>
      <c r="UWN116" s="266"/>
      <c r="UWO116" s="200"/>
      <c r="UWP116" s="266"/>
      <c r="UWQ116" s="261"/>
      <c r="UWR116" s="265"/>
      <c r="UWS116" s="266"/>
      <c r="UWT116" s="200"/>
      <c r="UWU116" s="266"/>
      <c r="UWV116" s="261"/>
      <c r="UWW116" s="265"/>
      <c r="UWX116" s="266"/>
      <c r="UWY116" s="200"/>
      <c r="UWZ116" s="266"/>
      <c r="UXA116" s="261"/>
      <c r="UXB116" s="265"/>
      <c r="UXC116" s="266"/>
      <c r="UXD116" s="200"/>
      <c r="UXE116" s="266"/>
      <c r="UXF116" s="261"/>
      <c r="UXG116" s="265"/>
      <c r="UXH116" s="266"/>
      <c r="UXI116" s="200"/>
      <c r="UXJ116" s="266"/>
      <c r="UXK116" s="261"/>
      <c r="UXL116" s="265"/>
      <c r="UXM116" s="266"/>
      <c r="UXN116" s="200"/>
      <c r="UXO116" s="266"/>
      <c r="UXP116" s="261"/>
      <c r="UXQ116" s="265"/>
      <c r="UXR116" s="266"/>
      <c r="UXS116" s="200"/>
      <c r="UXT116" s="266"/>
      <c r="UXU116" s="261"/>
      <c r="UXV116" s="265"/>
      <c r="UXW116" s="266"/>
      <c r="UXX116" s="200"/>
      <c r="UXY116" s="266"/>
      <c r="UXZ116" s="261"/>
      <c r="UYA116" s="265"/>
      <c r="UYB116" s="266"/>
      <c r="UYC116" s="200"/>
      <c r="UYD116" s="266"/>
      <c r="UYE116" s="261"/>
      <c r="UYF116" s="265"/>
      <c r="UYG116" s="266"/>
      <c r="UYH116" s="200"/>
      <c r="UYI116" s="266"/>
      <c r="UYJ116" s="261"/>
      <c r="UYK116" s="265"/>
      <c r="UYL116" s="266"/>
      <c r="UYM116" s="200"/>
      <c r="UYN116" s="266"/>
      <c r="UYO116" s="261"/>
      <c r="UYP116" s="265"/>
      <c r="UYQ116" s="266"/>
      <c r="UYR116" s="200"/>
      <c r="UYS116" s="266"/>
      <c r="UYT116" s="261"/>
      <c r="UYU116" s="265"/>
      <c r="UYV116" s="266"/>
      <c r="UYW116" s="200"/>
      <c r="UYX116" s="266"/>
      <c r="UYY116" s="261"/>
      <c r="UYZ116" s="265"/>
      <c r="UZA116" s="266"/>
      <c r="UZB116" s="200"/>
      <c r="UZC116" s="266"/>
      <c r="UZD116" s="261"/>
      <c r="UZE116" s="265"/>
      <c r="UZF116" s="266"/>
      <c r="UZG116" s="200"/>
      <c r="UZH116" s="266"/>
      <c r="UZI116" s="261"/>
      <c r="UZJ116" s="265"/>
      <c r="UZK116" s="266"/>
      <c r="UZL116" s="200"/>
      <c r="UZM116" s="266"/>
      <c r="UZN116" s="261"/>
      <c r="UZO116" s="265"/>
      <c r="UZP116" s="266"/>
      <c r="UZQ116" s="200"/>
      <c r="UZR116" s="266"/>
      <c r="UZS116" s="261"/>
      <c r="UZT116" s="265"/>
      <c r="UZU116" s="266"/>
      <c r="UZV116" s="200"/>
      <c r="UZW116" s="266"/>
      <c r="UZX116" s="261"/>
      <c r="UZY116" s="265"/>
      <c r="UZZ116" s="266"/>
      <c r="VAA116" s="200"/>
      <c r="VAB116" s="266"/>
      <c r="VAC116" s="261"/>
      <c r="VAD116" s="265"/>
      <c r="VAE116" s="266"/>
      <c r="VAF116" s="200"/>
      <c r="VAG116" s="266"/>
      <c r="VAH116" s="261"/>
      <c r="VAI116" s="265"/>
      <c r="VAJ116" s="266"/>
      <c r="VAK116" s="200"/>
      <c r="VAL116" s="266"/>
      <c r="VAM116" s="261"/>
      <c r="VAN116" s="265"/>
      <c r="VAO116" s="266"/>
      <c r="VAP116" s="200"/>
      <c r="VAQ116" s="266"/>
      <c r="VAR116" s="261"/>
      <c r="VAS116" s="265"/>
      <c r="VAT116" s="266"/>
      <c r="VAU116" s="200"/>
      <c r="VAV116" s="266"/>
      <c r="VAW116" s="261"/>
      <c r="VAX116" s="265"/>
      <c r="VAY116" s="266"/>
      <c r="VAZ116" s="200"/>
      <c r="VBA116" s="266"/>
      <c r="VBB116" s="261"/>
      <c r="VBC116" s="265"/>
      <c r="VBD116" s="266"/>
      <c r="VBE116" s="200"/>
      <c r="VBF116" s="266"/>
      <c r="VBG116" s="261"/>
      <c r="VBH116" s="265"/>
      <c r="VBI116" s="266"/>
      <c r="VBJ116" s="200"/>
      <c r="VBK116" s="266"/>
      <c r="VBL116" s="261"/>
      <c r="VBM116" s="265"/>
      <c r="VBN116" s="266"/>
      <c r="VBO116" s="200"/>
      <c r="VBP116" s="266"/>
      <c r="VBQ116" s="261"/>
      <c r="VBR116" s="265"/>
      <c r="VBS116" s="266"/>
      <c r="VBT116" s="200"/>
      <c r="VBU116" s="266"/>
      <c r="VBV116" s="261"/>
      <c r="VBW116" s="265"/>
      <c r="VBX116" s="266"/>
      <c r="VBY116" s="200"/>
      <c r="VBZ116" s="266"/>
      <c r="VCA116" s="261"/>
      <c r="VCB116" s="265"/>
      <c r="VCC116" s="266"/>
      <c r="VCD116" s="200"/>
      <c r="VCE116" s="266"/>
      <c r="VCF116" s="261"/>
      <c r="VCG116" s="265"/>
      <c r="VCH116" s="266"/>
      <c r="VCI116" s="200"/>
      <c r="VCJ116" s="266"/>
      <c r="VCK116" s="261"/>
      <c r="VCL116" s="265"/>
      <c r="VCM116" s="266"/>
      <c r="VCN116" s="200"/>
      <c r="VCO116" s="266"/>
      <c r="VCP116" s="261"/>
      <c r="VCQ116" s="265"/>
      <c r="VCR116" s="266"/>
      <c r="VCS116" s="200"/>
      <c r="VCT116" s="266"/>
      <c r="VCU116" s="261"/>
      <c r="VCV116" s="265"/>
      <c r="VCW116" s="266"/>
      <c r="VCX116" s="200"/>
      <c r="VCY116" s="266"/>
      <c r="VCZ116" s="261"/>
      <c r="VDA116" s="265"/>
      <c r="VDB116" s="266"/>
      <c r="VDC116" s="200"/>
      <c r="VDD116" s="266"/>
      <c r="VDE116" s="261"/>
      <c r="VDF116" s="265"/>
      <c r="VDG116" s="266"/>
      <c r="VDH116" s="200"/>
      <c r="VDI116" s="266"/>
      <c r="VDJ116" s="261"/>
      <c r="VDK116" s="265"/>
      <c r="VDL116" s="266"/>
      <c r="VDM116" s="200"/>
      <c r="VDN116" s="266"/>
      <c r="VDO116" s="261"/>
      <c r="VDP116" s="265"/>
      <c r="VDQ116" s="266"/>
      <c r="VDR116" s="200"/>
      <c r="VDS116" s="266"/>
      <c r="VDT116" s="261"/>
      <c r="VDU116" s="265"/>
      <c r="VDV116" s="266"/>
      <c r="VDW116" s="200"/>
      <c r="VDX116" s="266"/>
      <c r="VDY116" s="261"/>
      <c r="VDZ116" s="265"/>
      <c r="VEA116" s="266"/>
      <c r="VEB116" s="200"/>
      <c r="VEC116" s="266"/>
      <c r="VED116" s="261"/>
      <c r="VEE116" s="265"/>
      <c r="VEF116" s="266"/>
      <c r="VEG116" s="200"/>
      <c r="VEH116" s="266"/>
      <c r="VEI116" s="261"/>
      <c r="VEJ116" s="265"/>
      <c r="VEK116" s="266"/>
      <c r="VEL116" s="200"/>
      <c r="VEM116" s="266"/>
      <c r="VEN116" s="261"/>
      <c r="VEO116" s="265"/>
      <c r="VEP116" s="266"/>
      <c r="VEQ116" s="200"/>
      <c r="VER116" s="266"/>
      <c r="VES116" s="261"/>
      <c r="VET116" s="265"/>
      <c r="VEU116" s="266"/>
      <c r="VEV116" s="200"/>
      <c r="VEW116" s="266"/>
      <c r="VEX116" s="261"/>
      <c r="VEY116" s="265"/>
      <c r="VEZ116" s="266"/>
      <c r="VFA116" s="200"/>
      <c r="VFB116" s="266"/>
      <c r="VFC116" s="261"/>
      <c r="VFD116" s="265"/>
      <c r="VFE116" s="266"/>
      <c r="VFF116" s="200"/>
      <c r="VFG116" s="266"/>
      <c r="VFH116" s="261"/>
      <c r="VFI116" s="265"/>
      <c r="VFJ116" s="266"/>
      <c r="VFK116" s="200"/>
      <c r="VFL116" s="266"/>
      <c r="VFM116" s="261"/>
      <c r="VFN116" s="265"/>
      <c r="VFO116" s="266"/>
      <c r="VFP116" s="200"/>
      <c r="VFQ116" s="266"/>
      <c r="VFR116" s="261"/>
      <c r="VFS116" s="265"/>
      <c r="VFT116" s="266"/>
      <c r="VFU116" s="200"/>
      <c r="VFV116" s="266"/>
      <c r="VFW116" s="261"/>
      <c r="VFX116" s="265"/>
      <c r="VFY116" s="266"/>
      <c r="VFZ116" s="200"/>
      <c r="VGA116" s="266"/>
      <c r="VGB116" s="261"/>
      <c r="VGC116" s="265"/>
      <c r="VGD116" s="266"/>
      <c r="VGE116" s="200"/>
      <c r="VGF116" s="266"/>
      <c r="VGG116" s="261"/>
      <c r="VGH116" s="265"/>
      <c r="VGI116" s="266"/>
      <c r="VGJ116" s="200"/>
      <c r="VGK116" s="266"/>
      <c r="VGL116" s="261"/>
      <c r="VGM116" s="265"/>
      <c r="VGN116" s="266"/>
      <c r="VGO116" s="200"/>
      <c r="VGP116" s="266"/>
      <c r="VGQ116" s="261"/>
      <c r="VGR116" s="265"/>
      <c r="VGS116" s="266"/>
      <c r="VGT116" s="200"/>
      <c r="VGU116" s="266"/>
      <c r="VGV116" s="261"/>
      <c r="VGW116" s="265"/>
      <c r="VGX116" s="266"/>
      <c r="VGY116" s="200"/>
      <c r="VGZ116" s="266"/>
      <c r="VHA116" s="261"/>
      <c r="VHB116" s="265"/>
      <c r="VHC116" s="266"/>
      <c r="VHD116" s="200"/>
      <c r="VHE116" s="266"/>
      <c r="VHF116" s="261"/>
      <c r="VHG116" s="265"/>
      <c r="VHH116" s="266"/>
      <c r="VHI116" s="200"/>
      <c r="VHJ116" s="266"/>
      <c r="VHK116" s="261"/>
      <c r="VHL116" s="265"/>
      <c r="VHM116" s="266"/>
      <c r="VHN116" s="200"/>
      <c r="VHO116" s="266"/>
      <c r="VHP116" s="261"/>
      <c r="VHQ116" s="265"/>
      <c r="VHR116" s="266"/>
      <c r="VHS116" s="200"/>
      <c r="VHT116" s="266"/>
      <c r="VHU116" s="261"/>
      <c r="VHV116" s="265"/>
      <c r="VHW116" s="266"/>
      <c r="VHX116" s="200"/>
      <c r="VHY116" s="266"/>
      <c r="VHZ116" s="261"/>
      <c r="VIA116" s="265"/>
      <c r="VIB116" s="266"/>
      <c r="VIC116" s="200"/>
      <c r="VID116" s="266"/>
      <c r="VIE116" s="261"/>
      <c r="VIF116" s="265"/>
      <c r="VIG116" s="266"/>
      <c r="VIH116" s="200"/>
      <c r="VII116" s="266"/>
      <c r="VIJ116" s="261"/>
      <c r="VIK116" s="265"/>
      <c r="VIL116" s="266"/>
      <c r="VIM116" s="200"/>
      <c r="VIN116" s="266"/>
      <c r="VIO116" s="261"/>
      <c r="VIP116" s="265"/>
      <c r="VIQ116" s="266"/>
      <c r="VIR116" s="200"/>
      <c r="VIS116" s="266"/>
      <c r="VIT116" s="261"/>
      <c r="VIU116" s="265"/>
      <c r="VIV116" s="266"/>
      <c r="VIW116" s="200"/>
      <c r="VIX116" s="266"/>
      <c r="VIY116" s="261"/>
      <c r="VIZ116" s="265"/>
      <c r="VJA116" s="266"/>
      <c r="VJB116" s="200"/>
      <c r="VJC116" s="266"/>
      <c r="VJD116" s="261"/>
      <c r="VJE116" s="265"/>
      <c r="VJF116" s="266"/>
      <c r="VJG116" s="200"/>
      <c r="VJH116" s="266"/>
      <c r="VJI116" s="261"/>
      <c r="VJJ116" s="265"/>
      <c r="VJK116" s="266"/>
      <c r="VJL116" s="200"/>
      <c r="VJM116" s="266"/>
      <c r="VJN116" s="261"/>
      <c r="VJO116" s="265"/>
      <c r="VJP116" s="266"/>
      <c r="VJQ116" s="200"/>
      <c r="VJR116" s="266"/>
      <c r="VJS116" s="261"/>
      <c r="VJT116" s="265"/>
      <c r="VJU116" s="266"/>
      <c r="VJV116" s="200"/>
      <c r="VJW116" s="266"/>
      <c r="VJX116" s="261"/>
      <c r="VJY116" s="265"/>
      <c r="VJZ116" s="266"/>
      <c r="VKA116" s="200"/>
      <c r="VKB116" s="266"/>
      <c r="VKC116" s="261"/>
      <c r="VKD116" s="265"/>
      <c r="VKE116" s="266"/>
      <c r="VKF116" s="200"/>
      <c r="VKG116" s="266"/>
      <c r="VKH116" s="261"/>
      <c r="VKI116" s="265"/>
      <c r="VKJ116" s="266"/>
      <c r="VKK116" s="200"/>
      <c r="VKL116" s="266"/>
      <c r="VKM116" s="261"/>
      <c r="VKN116" s="265"/>
      <c r="VKO116" s="266"/>
      <c r="VKP116" s="200"/>
      <c r="VKQ116" s="266"/>
      <c r="VKR116" s="261"/>
      <c r="VKS116" s="265"/>
      <c r="VKT116" s="266"/>
      <c r="VKU116" s="200"/>
      <c r="VKV116" s="266"/>
      <c r="VKW116" s="261"/>
      <c r="VKX116" s="265"/>
      <c r="VKY116" s="266"/>
      <c r="VKZ116" s="200"/>
      <c r="VLA116" s="266"/>
      <c r="VLB116" s="261"/>
      <c r="VLC116" s="265"/>
      <c r="VLD116" s="266"/>
      <c r="VLE116" s="200"/>
      <c r="VLF116" s="266"/>
      <c r="VLG116" s="261"/>
      <c r="VLH116" s="265"/>
      <c r="VLI116" s="266"/>
      <c r="VLJ116" s="200"/>
      <c r="VLK116" s="266"/>
      <c r="VLL116" s="261"/>
      <c r="VLM116" s="265"/>
      <c r="VLN116" s="266"/>
      <c r="VLO116" s="200"/>
      <c r="VLP116" s="266"/>
      <c r="VLQ116" s="261"/>
      <c r="VLR116" s="265"/>
      <c r="VLS116" s="266"/>
      <c r="VLT116" s="200"/>
      <c r="VLU116" s="266"/>
      <c r="VLV116" s="261"/>
      <c r="VLW116" s="265"/>
      <c r="VLX116" s="266"/>
      <c r="VLY116" s="200"/>
      <c r="VLZ116" s="266"/>
      <c r="VMA116" s="261"/>
      <c r="VMB116" s="265"/>
      <c r="VMC116" s="266"/>
      <c r="VMD116" s="200"/>
      <c r="VME116" s="266"/>
      <c r="VMF116" s="261"/>
      <c r="VMG116" s="265"/>
      <c r="VMH116" s="266"/>
      <c r="VMI116" s="200"/>
      <c r="VMJ116" s="266"/>
      <c r="VMK116" s="261"/>
      <c r="VML116" s="265"/>
      <c r="VMM116" s="266"/>
      <c r="VMN116" s="200"/>
      <c r="VMO116" s="266"/>
      <c r="VMP116" s="261"/>
      <c r="VMQ116" s="265"/>
      <c r="VMR116" s="266"/>
      <c r="VMS116" s="200"/>
      <c r="VMT116" s="266"/>
      <c r="VMU116" s="261"/>
      <c r="VMV116" s="265"/>
      <c r="VMW116" s="266"/>
      <c r="VMX116" s="200"/>
      <c r="VMY116" s="266"/>
      <c r="VMZ116" s="261"/>
      <c r="VNA116" s="265"/>
      <c r="VNB116" s="266"/>
      <c r="VNC116" s="200"/>
      <c r="VND116" s="266"/>
      <c r="VNE116" s="261"/>
      <c r="VNF116" s="265"/>
      <c r="VNG116" s="266"/>
      <c r="VNH116" s="200"/>
      <c r="VNI116" s="266"/>
      <c r="VNJ116" s="261"/>
      <c r="VNK116" s="265"/>
      <c r="VNL116" s="266"/>
      <c r="VNM116" s="200"/>
      <c r="VNN116" s="266"/>
      <c r="VNO116" s="261"/>
      <c r="VNP116" s="265"/>
      <c r="VNQ116" s="266"/>
      <c r="VNR116" s="200"/>
      <c r="VNS116" s="266"/>
      <c r="VNT116" s="261"/>
      <c r="VNU116" s="265"/>
      <c r="VNV116" s="266"/>
      <c r="VNW116" s="200"/>
      <c r="VNX116" s="266"/>
      <c r="VNY116" s="261"/>
      <c r="VNZ116" s="265"/>
      <c r="VOA116" s="266"/>
      <c r="VOB116" s="200"/>
      <c r="VOC116" s="266"/>
      <c r="VOD116" s="261"/>
      <c r="VOE116" s="265"/>
      <c r="VOF116" s="266"/>
      <c r="VOG116" s="200"/>
      <c r="VOH116" s="266"/>
      <c r="VOI116" s="261"/>
      <c r="VOJ116" s="265"/>
      <c r="VOK116" s="266"/>
      <c r="VOL116" s="200"/>
      <c r="VOM116" s="266"/>
      <c r="VON116" s="261"/>
      <c r="VOO116" s="265"/>
      <c r="VOP116" s="266"/>
      <c r="VOQ116" s="200"/>
      <c r="VOR116" s="266"/>
      <c r="VOS116" s="261"/>
      <c r="VOT116" s="265"/>
      <c r="VOU116" s="266"/>
      <c r="VOV116" s="200"/>
      <c r="VOW116" s="266"/>
      <c r="VOX116" s="261"/>
      <c r="VOY116" s="265"/>
      <c r="VOZ116" s="266"/>
      <c r="VPA116" s="200"/>
      <c r="VPB116" s="266"/>
      <c r="VPC116" s="261"/>
      <c r="VPD116" s="265"/>
      <c r="VPE116" s="266"/>
      <c r="VPF116" s="200"/>
      <c r="VPG116" s="266"/>
      <c r="VPH116" s="261"/>
      <c r="VPI116" s="265"/>
      <c r="VPJ116" s="266"/>
      <c r="VPK116" s="200"/>
      <c r="VPL116" s="266"/>
      <c r="VPM116" s="261"/>
      <c r="VPN116" s="265"/>
      <c r="VPO116" s="266"/>
      <c r="VPP116" s="200"/>
      <c r="VPQ116" s="266"/>
      <c r="VPR116" s="261"/>
      <c r="VPS116" s="265"/>
      <c r="VPT116" s="266"/>
      <c r="VPU116" s="200"/>
      <c r="VPV116" s="266"/>
      <c r="VPW116" s="261"/>
      <c r="VPX116" s="265"/>
      <c r="VPY116" s="266"/>
      <c r="VPZ116" s="200"/>
      <c r="VQA116" s="266"/>
      <c r="VQB116" s="261"/>
      <c r="VQC116" s="265"/>
      <c r="VQD116" s="266"/>
      <c r="VQE116" s="200"/>
      <c r="VQF116" s="266"/>
      <c r="VQG116" s="261"/>
      <c r="VQH116" s="265"/>
      <c r="VQI116" s="266"/>
      <c r="VQJ116" s="200"/>
      <c r="VQK116" s="266"/>
      <c r="VQL116" s="261"/>
      <c r="VQM116" s="265"/>
      <c r="VQN116" s="266"/>
      <c r="VQO116" s="200"/>
      <c r="VQP116" s="266"/>
      <c r="VQQ116" s="261"/>
      <c r="VQR116" s="265"/>
      <c r="VQS116" s="266"/>
      <c r="VQT116" s="200"/>
      <c r="VQU116" s="266"/>
      <c r="VQV116" s="261"/>
      <c r="VQW116" s="265"/>
      <c r="VQX116" s="266"/>
      <c r="VQY116" s="200"/>
      <c r="VQZ116" s="266"/>
      <c r="VRA116" s="261"/>
      <c r="VRB116" s="265"/>
      <c r="VRC116" s="266"/>
      <c r="VRD116" s="200"/>
      <c r="VRE116" s="266"/>
      <c r="VRF116" s="261"/>
      <c r="VRG116" s="265"/>
      <c r="VRH116" s="266"/>
      <c r="VRI116" s="200"/>
      <c r="VRJ116" s="266"/>
      <c r="VRK116" s="261"/>
      <c r="VRL116" s="265"/>
      <c r="VRM116" s="266"/>
      <c r="VRN116" s="200"/>
      <c r="VRO116" s="266"/>
      <c r="VRP116" s="261"/>
      <c r="VRQ116" s="265"/>
      <c r="VRR116" s="266"/>
      <c r="VRS116" s="200"/>
      <c r="VRT116" s="266"/>
      <c r="VRU116" s="261"/>
      <c r="VRV116" s="265"/>
      <c r="VRW116" s="266"/>
      <c r="VRX116" s="200"/>
      <c r="VRY116" s="266"/>
      <c r="VRZ116" s="261"/>
      <c r="VSA116" s="265"/>
      <c r="VSB116" s="266"/>
      <c r="VSC116" s="200"/>
      <c r="VSD116" s="266"/>
      <c r="VSE116" s="261"/>
      <c r="VSF116" s="265"/>
      <c r="VSG116" s="266"/>
      <c r="VSH116" s="200"/>
      <c r="VSI116" s="266"/>
      <c r="VSJ116" s="261"/>
      <c r="VSK116" s="265"/>
      <c r="VSL116" s="266"/>
      <c r="VSM116" s="200"/>
      <c r="VSN116" s="266"/>
      <c r="VSO116" s="261"/>
      <c r="VSP116" s="265"/>
      <c r="VSQ116" s="266"/>
      <c r="VSR116" s="200"/>
      <c r="VSS116" s="266"/>
      <c r="VST116" s="261"/>
      <c r="VSU116" s="265"/>
      <c r="VSV116" s="266"/>
      <c r="VSW116" s="200"/>
      <c r="VSX116" s="266"/>
      <c r="VSY116" s="261"/>
      <c r="VSZ116" s="265"/>
      <c r="VTA116" s="266"/>
      <c r="VTB116" s="200"/>
      <c r="VTC116" s="266"/>
      <c r="VTD116" s="261"/>
      <c r="VTE116" s="265"/>
      <c r="VTF116" s="266"/>
      <c r="VTG116" s="200"/>
      <c r="VTH116" s="266"/>
      <c r="VTI116" s="261"/>
      <c r="VTJ116" s="265"/>
      <c r="VTK116" s="266"/>
      <c r="VTL116" s="200"/>
      <c r="VTM116" s="266"/>
      <c r="VTN116" s="261"/>
      <c r="VTO116" s="265"/>
      <c r="VTP116" s="266"/>
      <c r="VTQ116" s="200"/>
      <c r="VTR116" s="266"/>
      <c r="VTS116" s="261"/>
      <c r="VTT116" s="265"/>
      <c r="VTU116" s="266"/>
      <c r="VTV116" s="200"/>
      <c r="VTW116" s="266"/>
      <c r="VTX116" s="261"/>
      <c r="VTY116" s="265"/>
      <c r="VTZ116" s="266"/>
      <c r="VUA116" s="200"/>
      <c r="VUB116" s="266"/>
      <c r="VUC116" s="261"/>
      <c r="VUD116" s="265"/>
      <c r="VUE116" s="266"/>
      <c r="VUF116" s="200"/>
      <c r="VUG116" s="266"/>
      <c r="VUH116" s="261"/>
      <c r="VUI116" s="265"/>
      <c r="VUJ116" s="266"/>
      <c r="VUK116" s="200"/>
      <c r="VUL116" s="266"/>
      <c r="VUM116" s="261"/>
      <c r="VUN116" s="265"/>
      <c r="VUO116" s="266"/>
      <c r="VUP116" s="200"/>
      <c r="VUQ116" s="266"/>
      <c r="VUR116" s="261"/>
      <c r="VUS116" s="265"/>
      <c r="VUT116" s="266"/>
      <c r="VUU116" s="200"/>
      <c r="VUV116" s="266"/>
      <c r="VUW116" s="261"/>
      <c r="VUX116" s="265"/>
      <c r="VUY116" s="266"/>
      <c r="VUZ116" s="200"/>
      <c r="VVA116" s="266"/>
      <c r="VVB116" s="261"/>
      <c r="VVC116" s="265"/>
      <c r="VVD116" s="266"/>
      <c r="VVE116" s="200"/>
      <c r="VVF116" s="266"/>
      <c r="VVG116" s="261"/>
      <c r="VVH116" s="265"/>
      <c r="VVI116" s="266"/>
      <c r="VVJ116" s="200"/>
      <c r="VVK116" s="266"/>
      <c r="VVL116" s="261"/>
      <c r="VVM116" s="265"/>
      <c r="VVN116" s="266"/>
      <c r="VVO116" s="200"/>
      <c r="VVP116" s="266"/>
      <c r="VVQ116" s="261"/>
      <c r="VVR116" s="265"/>
      <c r="VVS116" s="266"/>
      <c r="VVT116" s="200"/>
      <c r="VVU116" s="266"/>
      <c r="VVV116" s="261"/>
      <c r="VVW116" s="265"/>
      <c r="VVX116" s="266"/>
      <c r="VVY116" s="200"/>
      <c r="VVZ116" s="266"/>
      <c r="VWA116" s="261"/>
      <c r="VWB116" s="265"/>
      <c r="VWC116" s="266"/>
      <c r="VWD116" s="200"/>
      <c r="VWE116" s="266"/>
      <c r="VWF116" s="261"/>
      <c r="VWG116" s="265"/>
      <c r="VWH116" s="266"/>
      <c r="VWI116" s="200"/>
      <c r="VWJ116" s="266"/>
      <c r="VWK116" s="261"/>
      <c r="VWL116" s="265"/>
      <c r="VWM116" s="266"/>
      <c r="VWN116" s="200"/>
      <c r="VWO116" s="266"/>
      <c r="VWP116" s="261"/>
      <c r="VWQ116" s="265"/>
      <c r="VWR116" s="266"/>
      <c r="VWS116" s="200"/>
      <c r="VWT116" s="266"/>
      <c r="VWU116" s="261"/>
      <c r="VWV116" s="265"/>
      <c r="VWW116" s="266"/>
      <c r="VWX116" s="200"/>
      <c r="VWY116" s="266"/>
      <c r="VWZ116" s="261"/>
      <c r="VXA116" s="265"/>
      <c r="VXB116" s="266"/>
      <c r="VXC116" s="200"/>
      <c r="VXD116" s="266"/>
      <c r="VXE116" s="261"/>
      <c r="VXF116" s="265"/>
      <c r="VXG116" s="266"/>
      <c r="VXH116" s="200"/>
      <c r="VXI116" s="266"/>
      <c r="VXJ116" s="261"/>
      <c r="VXK116" s="265"/>
      <c r="VXL116" s="266"/>
      <c r="VXM116" s="200"/>
      <c r="VXN116" s="266"/>
      <c r="VXO116" s="261"/>
      <c r="VXP116" s="265"/>
      <c r="VXQ116" s="266"/>
      <c r="VXR116" s="200"/>
      <c r="VXS116" s="266"/>
      <c r="VXT116" s="261"/>
      <c r="VXU116" s="265"/>
      <c r="VXV116" s="266"/>
      <c r="VXW116" s="200"/>
      <c r="VXX116" s="266"/>
      <c r="VXY116" s="261"/>
      <c r="VXZ116" s="265"/>
      <c r="VYA116" s="266"/>
      <c r="VYB116" s="200"/>
      <c r="VYC116" s="266"/>
      <c r="VYD116" s="261"/>
      <c r="VYE116" s="265"/>
      <c r="VYF116" s="266"/>
      <c r="VYG116" s="200"/>
      <c r="VYH116" s="266"/>
      <c r="VYI116" s="261"/>
      <c r="VYJ116" s="265"/>
      <c r="VYK116" s="266"/>
      <c r="VYL116" s="200"/>
      <c r="VYM116" s="266"/>
      <c r="VYN116" s="261"/>
      <c r="VYO116" s="265"/>
      <c r="VYP116" s="266"/>
      <c r="VYQ116" s="200"/>
      <c r="VYR116" s="266"/>
      <c r="VYS116" s="261"/>
      <c r="VYT116" s="265"/>
      <c r="VYU116" s="266"/>
      <c r="VYV116" s="200"/>
      <c r="VYW116" s="266"/>
      <c r="VYX116" s="261"/>
      <c r="VYY116" s="265"/>
      <c r="VYZ116" s="266"/>
      <c r="VZA116" s="200"/>
      <c r="VZB116" s="266"/>
      <c r="VZC116" s="261"/>
      <c r="VZD116" s="265"/>
      <c r="VZE116" s="266"/>
      <c r="VZF116" s="200"/>
      <c r="VZG116" s="266"/>
      <c r="VZH116" s="261"/>
      <c r="VZI116" s="265"/>
      <c r="VZJ116" s="266"/>
      <c r="VZK116" s="200"/>
      <c r="VZL116" s="266"/>
      <c r="VZM116" s="261"/>
      <c r="VZN116" s="265"/>
      <c r="VZO116" s="266"/>
      <c r="VZP116" s="200"/>
      <c r="VZQ116" s="266"/>
      <c r="VZR116" s="261"/>
      <c r="VZS116" s="265"/>
      <c r="VZT116" s="266"/>
      <c r="VZU116" s="200"/>
      <c r="VZV116" s="266"/>
      <c r="VZW116" s="261"/>
      <c r="VZX116" s="265"/>
      <c r="VZY116" s="266"/>
      <c r="VZZ116" s="200"/>
      <c r="WAA116" s="266"/>
      <c r="WAB116" s="261"/>
      <c r="WAC116" s="265"/>
      <c r="WAD116" s="266"/>
      <c r="WAE116" s="200"/>
      <c r="WAF116" s="266"/>
      <c r="WAG116" s="261"/>
      <c r="WAH116" s="265"/>
      <c r="WAI116" s="266"/>
      <c r="WAJ116" s="200"/>
      <c r="WAK116" s="266"/>
      <c r="WAL116" s="261"/>
      <c r="WAM116" s="265"/>
      <c r="WAN116" s="266"/>
      <c r="WAO116" s="200"/>
      <c r="WAP116" s="266"/>
      <c r="WAQ116" s="261"/>
      <c r="WAR116" s="265"/>
      <c r="WAS116" s="266"/>
      <c r="WAT116" s="200"/>
      <c r="WAU116" s="266"/>
      <c r="WAV116" s="261"/>
      <c r="WAW116" s="265"/>
      <c r="WAX116" s="266"/>
      <c r="WAY116" s="200"/>
      <c r="WAZ116" s="266"/>
      <c r="WBA116" s="261"/>
      <c r="WBB116" s="265"/>
      <c r="WBC116" s="266"/>
      <c r="WBD116" s="200"/>
      <c r="WBE116" s="266"/>
      <c r="WBF116" s="261"/>
      <c r="WBG116" s="265"/>
      <c r="WBH116" s="266"/>
      <c r="WBI116" s="200"/>
      <c r="WBJ116" s="266"/>
      <c r="WBK116" s="261"/>
      <c r="WBL116" s="265"/>
      <c r="WBM116" s="266"/>
      <c r="WBN116" s="200"/>
      <c r="WBO116" s="266"/>
      <c r="WBP116" s="261"/>
      <c r="WBQ116" s="265"/>
      <c r="WBR116" s="266"/>
      <c r="WBS116" s="200"/>
      <c r="WBT116" s="266"/>
      <c r="WBU116" s="261"/>
      <c r="WBV116" s="265"/>
      <c r="WBW116" s="266"/>
      <c r="WBX116" s="200"/>
      <c r="WBY116" s="266"/>
      <c r="WBZ116" s="261"/>
      <c r="WCA116" s="265"/>
      <c r="WCB116" s="266"/>
      <c r="WCC116" s="200"/>
      <c r="WCD116" s="266"/>
      <c r="WCE116" s="261"/>
      <c r="WCF116" s="265"/>
      <c r="WCG116" s="266"/>
      <c r="WCH116" s="200"/>
      <c r="WCI116" s="266"/>
      <c r="WCJ116" s="261"/>
      <c r="WCK116" s="265"/>
      <c r="WCL116" s="266"/>
      <c r="WCM116" s="200"/>
      <c r="WCN116" s="266"/>
      <c r="WCO116" s="261"/>
      <c r="WCP116" s="265"/>
      <c r="WCQ116" s="266"/>
      <c r="WCR116" s="200"/>
      <c r="WCS116" s="266"/>
      <c r="WCT116" s="261"/>
      <c r="WCU116" s="265"/>
      <c r="WCV116" s="266"/>
      <c r="WCW116" s="200"/>
      <c r="WCX116" s="266"/>
      <c r="WCY116" s="261"/>
      <c r="WCZ116" s="265"/>
      <c r="WDA116" s="266"/>
      <c r="WDB116" s="200"/>
      <c r="WDC116" s="266"/>
      <c r="WDD116" s="261"/>
      <c r="WDE116" s="265"/>
      <c r="WDF116" s="266"/>
      <c r="WDG116" s="200"/>
      <c r="WDH116" s="266"/>
      <c r="WDI116" s="261"/>
      <c r="WDJ116" s="265"/>
      <c r="WDK116" s="266"/>
      <c r="WDL116" s="200"/>
      <c r="WDM116" s="266"/>
      <c r="WDN116" s="261"/>
      <c r="WDO116" s="265"/>
      <c r="WDP116" s="266"/>
      <c r="WDQ116" s="200"/>
      <c r="WDR116" s="266"/>
      <c r="WDS116" s="261"/>
      <c r="WDT116" s="265"/>
      <c r="WDU116" s="266"/>
      <c r="WDV116" s="200"/>
      <c r="WDW116" s="266"/>
      <c r="WDX116" s="261"/>
      <c r="WDY116" s="265"/>
      <c r="WDZ116" s="266"/>
      <c r="WEA116" s="200"/>
      <c r="WEB116" s="266"/>
      <c r="WEC116" s="261"/>
      <c r="WED116" s="265"/>
      <c r="WEE116" s="266"/>
      <c r="WEF116" s="200"/>
      <c r="WEG116" s="266"/>
      <c r="WEH116" s="261"/>
      <c r="WEI116" s="265"/>
      <c r="WEJ116" s="266"/>
      <c r="WEK116" s="200"/>
      <c r="WEL116" s="266"/>
      <c r="WEM116" s="261"/>
      <c r="WEN116" s="265"/>
      <c r="WEO116" s="266"/>
      <c r="WEP116" s="200"/>
      <c r="WEQ116" s="266"/>
      <c r="WER116" s="261"/>
      <c r="WES116" s="265"/>
      <c r="WET116" s="266"/>
      <c r="WEU116" s="200"/>
      <c r="WEV116" s="266"/>
      <c r="WEW116" s="261"/>
      <c r="WEX116" s="265"/>
      <c r="WEY116" s="266"/>
      <c r="WEZ116" s="200"/>
      <c r="WFA116" s="266"/>
      <c r="WFB116" s="261"/>
      <c r="WFC116" s="265"/>
      <c r="WFD116" s="266"/>
      <c r="WFE116" s="200"/>
      <c r="WFF116" s="266"/>
      <c r="WFG116" s="261"/>
      <c r="WFH116" s="265"/>
      <c r="WFI116" s="266"/>
      <c r="WFJ116" s="200"/>
      <c r="WFK116" s="266"/>
      <c r="WFL116" s="261"/>
      <c r="WFM116" s="265"/>
      <c r="WFN116" s="266"/>
      <c r="WFO116" s="200"/>
      <c r="WFP116" s="266"/>
      <c r="WFQ116" s="261"/>
      <c r="WFR116" s="265"/>
      <c r="WFS116" s="266"/>
      <c r="WFT116" s="200"/>
      <c r="WFU116" s="266"/>
      <c r="WFV116" s="261"/>
      <c r="WFW116" s="265"/>
      <c r="WFX116" s="266"/>
      <c r="WFY116" s="200"/>
      <c r="WFZ116" s="266"/>
      <c r="WGA116" s="261"/>
      <c r="WGB116" s="265"/>
      <c r="WGC116" s="266"/>
      <c r="WGD116" s="200"/>
      <c r="WGE116" s="266"/>
      <c r="WGF116" s="261"/>
      <c r="WGG116" s="265"/>
      <c r="WGH116" s="266"/>
      <c r="WGI116" s="200"/>
      <c r="WGJ116" s="266"/>
      <c r="WGK116" s="261"/>
      <c r="WGL116" s="265"/>
      <c r="WGM116" s="266"/>
      <c r="WGN116" s="200"/>
      <c r="WGO116" s="266"/>
      <c r="WGP116" s="261"/>
      <c r="WGQ116" s="265"/>
      <c r="WGR116" s="266"/>
      <c r="WGS116" s="200"/>
      <c r="WGT116" s="266"/>
      <c r="WGU116" s="261"/>
      <c r="WGV116" s="265"/>
      <c r="WGW116" s="266"/>
      <c r="WGX116" s="200"/>
      <c r="WGY116" s="266"/>
      <c r="WGZ116" s="261"/>
      <c r="WHA116" s="265"/>
      <c r="WHB116" s="266"/>
      <c r="WHC116" s="200"/>
      <c r="WHD116" s="266"/>
      <c r="WHE116" s="261"/>
      <c r="WHF116" s="265"/>
      <c r="WHG116" s="266"/>
      <c r="WHH116" s="200"/>
      <c r="WHI116" s="266"/>
      <c r="WHJ116" s="261"/>
      <c r="WHK116" s="265"/>
      <c r="WHL116" s="266"/>
      <c r="WHM116" s="200"/>
      <c r="WHN116" s="266"/>
      <c r="WHO116" s="261"/>
      <c r="WHP116" s="265"/>
      <c r="WHQ116" s="266"/>
      <c r="WHR116" s="200"/>
      <c r="WHS116" s="266"/>
      <c r="WHT116" s="261"/>
      <c r="WHU116" s="265"/>
      <c r="WHV116" s="266"/>
      <c r="WHW116" s="200"/>
      <c r="WHX116" s="266"/>
      <c r="WHY116" s="261"/>
      <c r="WHZ116" s="265"/>
      <c r="WIA116" s="266"/>
      <c r="WIB116" s="200"/>
      <c r="WIC116" s="266"/>
      <c r="WID116" s="261"/>
      <c r="WIE116" s="265"/>
      <c r="WIF116" s="266"/>
      <c r="WIG116" s="200"/>
      <c r="WIH116" s="266"/>
      <c r="WII116" s="261"/>
      <c r="WIJ116" s="265"/>
      <c r="WIK116" s="266"/>
      <c r="WIL116" s="200"/>
      <c r="WIM116" s="266"/>
      <c r="WIN116" s="261"/>
      <c r="WIO116" s="265"/>
      <c r="WIP116" s="266"/>
      <c r="WIQ116" s="200"/>
      <c r="WIR116" s="266"/>
      <c r="WIS116" s="261"/>
      <c r="WIT116" s="265"/>
      <c r="WIU116" s="266"/>
      <c r="WIV116" s="200"/>
      <c r="WIW116" s="266"/>
      <c r="WIX116" s="261"/>
      <c r="WIY116" s="265"/>
      <c r="WIZ116" s="266"/>
      <c r="WJA116" s="200"/>
      <c r="WJB116" s="266"/>
      <c r="WJC116" s="261"/>
      <c r="WJD116" s="265"/>
      <c r="WJE116" s="266"/>
      <c r="WJF116" s="200"/>
      <c r="WJG116" s="266"/>
      <c r="WJH116" s="261"/>
      <c r="WJI116" s="265"/>
      <c r="WJJ116" s="266"/>
      <c r="WJK116" s="200"/>
      <c r="WJL116" s="266"/>
      <c r="WJM116" s="261"/>
      <c r="WJN116" s="265"/>
      <c r="WJO116" s="266"/>
      <c r="WJP116" s="200"/>
      <c r="WJQ116" s="266"/>
      <c r="WJR116" s="261"/>
      <c r="WJS116" s="265"/>
      <c r="WJT116" s="266"/>
      <c r="WJU116" s="200"/>
      <c r="WJV116" s="266"/>
      <c r="WJW116" s="261"/>
      <c r="WJX116" s="265"/>
      <c r="WJY116" s="266"/>
      <c r="WJZ116" s="200"/>
      <c r="WKA116" s="266"/>
      <c r="WKB116" s="261"/>
      <c r="WKC116" s="265"/>
      <c r="WKD116" s="266"/>
      <c r="WKE116" s="200"/>
      <c r="WKF116" s="266"/>
      <c r="WKG116" s="261"/>
      <c r="WKH116" s="265"/>
      <c r="WKI116" s="266"/>
      <c r="WKJ116" s="200"/>
      <c r="WKK116" s="266"/>
      <c r="WKL116" s="261"/>
      <c r="WKM116" s="265"/>
      <c r="WKN116" s="266"/>
      <c r="WKO116" s="200"/>
      <c r="WKP116" s="266"/>
      <c r="WKQ116" s="261"/>
      <c r="WKR116" s="265"/>
      <c r="WKS116" s="266"/>
      <c r="WKT116" s="200"/>
      <c r="WKU116" s="266"/>
      <c r="WKV116" s="261"/>
      <c r="WKW116" s="265"/>
      <c r="WKX116" s="266"/>
      <c r="WKY116" s="200"/>
      <c r="WKZ116" s="266"/>
      <c r="WLA116" s="261"/>
      <c r="WLB116" s="265"/>
      <c r="WLC116" s="266"/>
      <c r="WLD116" s="200"/>
      <c r="WLE116" s="266"/>
      <c r="WLF116" s="261"/>
      <c r="WLG116" s="265"/>
      <c r="WLH116" s="266"/>
      <c r="WLI116" s="200"/>
      <c r="WLJ116" s="266"/>
      <c r="WLK116" s="261"/>
      <c r="WLL116" s="265"/>
      <c r="WLM116" s="266"/>
      <c r="WLN116" s="200"/>
      <c r="WLO116" s="266"/>
      <c r="WLP116" s="261"/>
      <c r="WLQ116" s="265"/>
      <c r="WLR116" s="266"/>
      <c r="WLS116" s="200"/>
      <c r="WLT116" s="266"/>
      <c r="WLU116" s="261"/>
      <c r="WLV116" s="265"/>
      <c r="WLW116" s="266"/>
      <c r="WLX116" s="200"/>
      <c r="WLY116" s="266"/>
      <c r="WLZ116" s="261"/>
      <c r="WMA116" s="265"/>
      <c r="WMB116" s="266"/>
      <c r="WMC116" s="200"/>
      <c r="WMD116" s="266"/>
      <c r="WME116" s="261"/>
      <c r="WMF116" s="265"/>
      <c r="WMG116" s="266"/>
      <c r="WMH116" s="200"/>
      <c r="WMI116" s="266"/>
      <c r="WMJ116" s="261"/>
      <c r="WMK116" s="265"/>
      <c r="WML116" s="266"/>
      <c r="WMM116" s="200"/>
      <c r="WMN116" s="266"/>
      <c r="WMO116" s="261"/>
      <c r="WMP116" s="265"/>
      <c r="WMQ116" s="266"/>
      <c r="WMR116" s="200"/>
      <c r="WMS116" s="266"/>
      <c r="WMT116" s="261"/>
      <c r="WMU116" s="265"/>
      <c r="WMV116" s="266"/>
      <c r="WMW116" s="200"/>
      <c r="WMX116" s="266"/>
      <c r="WMY116" s="261"/>
      <c r="WMZ116" s="265"/>
      <c r="WNA116" s="266"/>
      <c r="WNB116" s="200"/>
      <c r="WNC116" s="266"/>
      <c r="WND116" s="261"/>
      <c r="WNE116" s="265"/>
      <c r="WNF116" s="266"/>
      <c r="WNG116" s="200"/>
      <c r="WNH116" s="266"/>
      <c r="WNI116" s="261"/>
      <c r="WNJ116" s="265"/>
      <c r="WNK116" s="266"/>
      <c r="WNL116" s="200"/>
      <c r="WNM116" s="266"/>
      <c r="WNN116" s="261"/>
      <c r="WNO116" s="265"/>
      <c r="WNP116" s="266"/>
      <c r="WNQ116" s="200"/>
      <c r="WNR116" s="266"/>
      <c r="WNS116" s="261"/>
      <c r="WNT116" s="265"/>
      <c r="WNU116" s="266"/>
      <c r="WNV116" s="200"/>
      <c r="WNW116" s="266"/>
      <c r="WNX116" s="261"/>
      <c r="WNY116" s="265"/>
      <c r="WNZ116" s="266"/>
      <c r="WOA116" s="200"/>
      <c r="WOB116" s="266"/>
      <c r="WOC116" s="261"/>
      <c r="WOD116" s="265"/>
      <c r="WOE116" s="266"/>
      <c r="WOF116" s="200"/>
      <c r="WOG116" s="266"/>
      <c r="WOH116" s="261"/>
      <c r="WOI116" s="265"/>
      <c r="WOJ116" s="266"/>
      <c r="WOK116" s="200"/>
      <c r="WOL116" s="266"/>
      <c r="WOM116" s="261"/>
      <c r="WON116" s="265"/>
      <c r="WOO116" s="266"/>
      <c r="WOP116" s="200"/>
      <c r="WOQ116" s="266"/>
      <c r="WOR116" s="261"/>
      <c r="WOS116" s="265"/>
      <c r="WOT116" s="266"/>
      <c r="WOU116" s="200"/>
      <c r="WOV116" s="266"/>
      <c r="WOW116" s="261"/>
      <c r="WOX116" s="265"/>
      <c r="WOY116" s="266"/>
      <c r="WOZ116" s="200"/>
      <c r="WPA116" s="266"/>
      <c r="WPB116" s="261"/>
      <c r="WPC116" s="265"/>
      <c r="WPD116" s="266"/>
      <c r="WPE116" s="200"/>
      <c r="WPF116" s="266"/>
      <c r="WPG116" s="261"/>
      <c r="WPH116" s="265"/>
      <c r="WPI116" s="266"/>
      <c r="WPJ116" s="200"/>
      <c r="WPK116" s="266"/>
      <c r="WPL116" s="261"/>
      <c r="WPM116" s="265"/>
      <c r="WPN116" s="266"/>
      <c r="WPO116" s="200"/>
      <c r="WPP116" s="266"/>
      <c r="WPQ116" s="261"/>
      <c r="WPR116" s="265"/>
      <c r="WPS116" s="266"/>
      <c r="WPT116" s="200"/>
      <c r="WPU116" s="266"/>
      <c r="WPV116" s="261"/>
      <c r="WPW116" s="265"/>
      <c r="WPX116" s="266"/>
      <c r="WPY116" s="200"/>
      <c r="WPZ116" s="266"/>
      <c r="WQA116" s="261"/>
      <c r="WQB116" s="265"/>
      <c r="WQC116" s="266"/>
      <c r="WQD116" s="200"/>
      <c r="WQE116" s="266"/>
      <c r="WQF116" s="261"/>
      <c r="WQG116" s="265"/>
      <c r="WQH116" s="266"/>
      <c r="WQI116" s="200"/>
      <c r="WQJ116" s="266"/>
      <c r="WQK116" s="261"/>
      <c r="WQL116" s="265"/>
      <c r="WQM116" s="266"/>
      <c r="WQN116" s="200"/>
      <c r="WQO116" s="266"/>
      <c r="WQP116" s="261"/>
      <c r="WQQ116" s="265"/>
      <c r="WQR116" s="266"/>
      <c r="WQS116" s="200"/>
      <c r="WQT116" s="266"/>
      <c r="WQU116" s="261"/>
      <c r="WQV116" s="265"/>
      <c r="WQW116" s="266"/>
      <c r="WQX116" s="200"/>
      <c r="WQY116" s="266"/>
      <c r="WQZ116" s="261"/>
      <c r="WRA116" s="265"/>
      <c r="WRB116" s="266"/>
      <c r="WRC116" s="200"/>
      <c r="WRD116" s="266"/>
      <c r="WRE116" s="261"/>
      <c r="WRF116" s="265"/>
      <c r="WRG116" s="266"/>
      <c r="WRH116" s="200"/>
      <c r="WRI116" s="266"/>
      <c r="WRJ116" s="261"/>
      <c r="WRK116" s="265"/>
      <c r="WRL116" s="266"/>
      <c r="WRM116" s="200"/>
      <c r="WRN116" s="266"/>
      <c r="WRO116" s="261"/>
      <c r="WRP116" s="265"/>
      <c r="WRQ116" s="266"/>
      <c r="WRR116" s="200"/>
      <c r="WRS116" s="266"/>
      <c r="WRT116" s="261"/>
      <c r="WRU116" s="265"/>
      <c r="WRV116" s="266"/>
      <c r="WRW116" s="200"/>
      <c r="WRX116" s="266"/>
      <c r="WRY116" s="261"/>
      <c r="WRZ116" s="265"/>
      <c r="WSA116" s="266"/>
      <c r="WSB116" s="200"/>
      <c r="WSC116" s="266"/>
      <c r="WSD116" s="261"/>
      <c r="WSE116" s="265"/>
      <c r="WSF116" s="266"/>
      <c r="WSG116" s="200"/>
      <c r="WSH116" s="266"/>
      <c r="WSI116" s="261"/>
      <c r="WSJ116" s="265"/>
      <c r="WSK116" s="266"/>
      <c r="WSL116" s="200"/>
      <c r="WSM116" s="266"/>
      <c r="WSN116" s="261"/>
      <c r="WSO116" s="265"/>
      <c r="WSP116" s="266"/>
      <c r="WSQ116" s="200"/>
      <c r="WSR116" s="266"/>
      <c r="WSS116" s="261"/>
      <c r="WST116" s="265"/>
      <c r="WSU116" s="266"/>
      <c r="WSV116" s="200"/>
      <c r="WSW116" s="266"/>
      <c r="WSX116" s="261"/>
      <c r="WSY116" s="265"/>
      <c r="WSZ116" s="266"/>
      <c r="WTA116" s="200"/>
      <c r="WTB116" s="266"/>
      <c r="WTC116" s="261"/>
      <c r="WTD116" s="265"/>
      <c r="WTE116" s="266"/>
      <c r="WTF116" s="200"/>
      <c r="WTG116" s="266"/>
      <c r="WTH116" s="261"/>
      <c r="WTI116" s="265"/>
      <c r="WTJ116" s="266"/>
      <c r="WTK116" s="200"/>
      <c r="WTL116" s="266"/>
      <c r="WTM116" s="261"/>
      <c r="WTN116" s="265"/>
      <c r="WTO116" s="266"/>
      <c r="WTP116" s="200"/>
      <c r="WTQ116" s="266"/>
      <c r="WTR116" s="261"/>
      <c r="WTS116" s="265"/>
      <c r="WTT116" s="266"/>
      <c r="WTU116" s="200"/>
      <c r="WTV116" s="266"/>
      <c r="WTW116" s="261"/>
      <c r="WTX116" s="265"/>
      <c r="WTY116" s="266"/>
      <c r="WTZ116" s="200"/>
      <c r="WUA116" s="266"/>
      <c r="WUB116" s="261"/>
      <c r="WUC116" s="265"/>
      <c r="WUD116" s="266"/>
      <c r="WUE116" s="200"/>
      <c r="WUF116" s="266"/>
      <c r="WUG116" s="261"/>
      <c r="WUH116" s="265"/>
      <c r="WUI116" s="266"/>
      <c r="WUJ116" s="200"/>
      <c r="WUK116" s="266"/>
      <c r="WUL116" s="261"/>
      <c r="WUM116" s="265"/>
      <c r="WUN116" s="266"/>
      <c r="WUO116" s="200"/>
      <c r="WUP116" s="266"/>
      <c r="WUQ116" s="261"/>
      <c r="WUR116" s="265"/>
      <c r="WUS116" s="266"/>
      <c r="WUT116" s="200"/>
      <c r="WUU116" s="266"/>
      <c r="WUV116" s="261"/>
      <c r="WUW116" s="265"/>
      <c r="WUX116" s="266"/>
      <c r="WUY116" s="200"/>
      <c r="WUZ116" s="266"/>
      <c r="WVA116" s="261"/>
      <c r="WVB116" s="265"/>
      <c r="WVC116" s="266"/>
      <c r="WVD116" s="200"/>
      <c r="WVE116" s="266"/>
      <c r="WVF116" s="261"/>
      <c r="WVG116" s="265"/>
      <c r="WVH116" s="266"/>
      <c r="WVI116" s="200"/>
      <c r="WVJ116" s="266"/>
      <c r="WVK116" s="261"/>
      <c r="WVL116" s="265"/>
      <c r="WVM116" s="266"/>
      <c r="WVN116" s="200"/>
      <c r="WVO116" s="266"/>
      <c r="WVP116" s="261"/>
      <c r="WVQ116" s="265"/>
      <c r="WVR116" s="266"/>
      <c r="WVS116" s="200"/>
      <c r="WVT116" s="266"/>
      <c r="WVU116" s="261"/>
      <c r="WVV116" s="265"/>
      <c r="WVW116" s="266"/>
      <c r="WVX116" s="200"/>
      <c r="WVY116" s="266"/>
      <c r="WVZ116" s="261"/>
      <c r="WWA116" s="265"/>
      <c r="WWB116" s="266"/>
      <c r="WWC116" s="200"/>
      <c r="WWD116" s="266"/>
      <c r="WWE116" s="261"/>
      <c r="WWF116" s="265"/>
      <c r="WWG116" s="266"/>
      <c r="WWH116" s="200"/>
      <c r="WWI116" s="266"/>
      <c r="WWJ116" s="261"/>
      <c r="WWK116" s="265"/>
      <c r="WWL116" s="266"/>
      <c r="WWM116" s="200"/>
      <c r="WWN116" s="266"/>
      <c r="WWO116" s="261"/>
      <c r="WWP116" s="265"/>
      <c r="WWQ116" s="266"/>
      <c r="WWR116" s="200"/>
      <c r="WWS116" s="266"/>
      <c r="WWT116" s="261"/>
      <c r="WWU116" s="265"/>
      <c r="WWV116" s="266"/>
      <c r="WWW116" s="200"/>
      <c r="WWX116" s="266"/>
      <c r="WWY116" s="261"/>
      <c r="WWZ116" s="265"/>
      <c r="WXA116" s="266"/>
      <c r="WXB116" s="200"/>
      <c r="WXC116" s="266"/>
      <c r="WXD116" s="261"/>
      <c r="WXE116" s="265"/>
      <c r="WXF116" s="266"/>
      <c r="WXG116" s="200"/>
      <c r="WXH116" s="266"/>
      <c r="WXI116" s="261"/>
      <c r="WXJ116" s="265"/>
      <c r="WXK116" s="266"/>
      <c r="WXL116" s="200"/>
      <c r="WXM116" s="266"/>
      <c r="WXN116" s="261"/>
      <c r="WXO116" s="265"/>
      <c r="WXP116" s="266"/>
      <c r="WXQ116" s="200"/>
      <c r="WXR116" s="266"/>
      <c r="WXS116" s="261"/>
      <c r="WXT116" s="265"/>
      <c r="WXU116" s="266"/>
      <c r="WXV116" s="200"/>
      <c r="WXW116" s="266"/>
      <c r="WXX116" s="261"/>
      <c r="WXY116" s="265"/>
      <c r="WXZ116" s="266"/>
      <c r="WYA116" s="200"/>
      <c r="WYB116" s="266"/>
      <c r="WYC116" s="261"/>
      <c r="WYD116" s="265"/>
      <c r="WYE116" s="266"/>
      <c r="WYF116" s="200"/>
      <c r="WYG116" s="266"/>
      <c r="WYH116" s="261"/>
      <c r="WYI116" s="265"/>
      <c r="WYJ116" s="266"/>
      <c r="WYK116" s="200"/>
      <c r="WYL116" s="266"/>
      <c r="WYM116" s="261"/>
      <c r="WYN116" s="265"/>
      <c r="WYO116" s="266"/>
      <c r="WYP116" s="200"/>
      <c r="WYQ116" s="266"/>
      <c r="WYR116" s="261"/>
      <c r="WYS116" s="265"/>
      <c r="WYT116" s="266"/>
      <c r="WYU116" s="200"/>
      <c r="WYV116" s="266"/>
      <c r="WYW116" s="261"/>
      <c r="WYX116" s="265"/>
      <c r="WYY116" s="266"/>
      <c r="WYZ116" s="200"/>
      <c r="WZA116" s="266"/>
      <c r="WZB116" s="261"/>
      <c r="WZC116" s="265"/>
      <c r="WZD116" s="266"/>
      <c r="WZE116" s="200"/>
      <c r="WZF116" s="266"/>
      <c r="WZG116" s="261"/>
      <c r="WZH116" s="265"/>
      <c r="WZI116" s="266"/>
      <c r="WZJ116" s="200"/>
      <c r="WZK116" s="266"/>
      <c r="WZL116" s="261"/>
      <c r="WZM116" s="265"/>
      <c r="WZN116" s="266"/>
      <c r="WZO116" s="200"/>
      <c r="WZP116" s="266"/>
      <c r="WZQ116" s="261"/>
      <c r="WZR116" s="265"/>
      <c r="WZS116" s="266"/>
      <c r="WZT116" s="200"/>
      <c r="WZU116" s="266"/>
      <c r="WZV116" s="261"/>
      <c r="WZW116" s="265"/>
      <c r="WZX116" s="266"/>
      <c r="WZY116" s="200"/>
      <c r="WZZ116" s="266"/>
      <c r="XAA116" s="261"/>
      <c r="XAB116" s="265"/>
      <c r="XAC116" s="266"/>
      <c r="XAD116" s="200"/>
      <c r="XAE116" s="266"/>
      <c r="XAF116" s="261"/>
      <c r="XAG116" s="265"/>
      <c r="XAH116" s="266"/>
      <c r="XAI116" s="200"/>
      <c r="XAJ116" s="266"/>
      <c r="XAK116" s="261"/>
      <c r="XAL116" s="265"/>
      <c r="XAM116" s="266"/>
      <c r="XAN116" s="200"/>
      <c r="XAO116" s="266"/>
      <c r="XAP116" s="261"/>
      <c r="XAQ116" s="265"/>
      <c r="XAR116" s="266"/>
      <c r="XAS116" s="200"/>
      <c r="XAT116" s="266"/>
      <c r="XAU116" s="261"/>
      <c r="XAV116" s="265"/>
      <c r="XAW116" s="266"/>
      <c r="XAX116" s="200"/>
      <c r="XAY116" s="266"/>
      <c r="XAZ116" s="261"/>
      <c r="XBA116" s="265"/>
      <c r="XBB116" s="266"/>
      <c r="XBC116" s="200"/>
      <c r="XBD116" s="266"/>
      <c r="XBE116" s="261"/>
      <c r="XBF116" s="265"/>
      <c r="XBG116" s="266"/>
      <c r="XBH116" s="200"/>
      <c r="XBI116" s="266"/>
      <c r="XBJ116" s="261"/>
      <c r="XBK116" s="265"/>
      <c r="XBL116" s="266"/>
      <c r="XBM116" s="200"/>
      <c r="XBN116" s="266"/>
      <c r="XBO116" s="261"/>
      <c r="XBP116" s="265"/>
      <c r="XBQ116" s="266"/>
      <c r="XBR116" s="200"/>
      <c r="XBS116" s="266"/>
      <c r="XBT116" s="261"/>
      <c r="XBU116" s="265"/>
      <c r="XBV116" s="266"/>
      <c r="XBW116" s="200"/>
      <c r="XBX116" s="266"/>
      <c r="XBY116" s="261"/>
      <c r="XBZ116" s="265"/>
      <c r="XCA116" s="266"/>
      <c r="XCB116" s="200"/>
      <c r="XCC116" s="266"/>
      <c r="XCD116" s="261"/>
      <c r="XCE116" s="265"/>
      <c r="XCF116" s="266"/>
      <c r="XCG116" s="200"/>
      <c r="XCH116" s="266"/>
      <c r="XCI116" s="261"/>
      <c r="XCJ116" s="265"/>
      <c r="XCK116" s="266"/>
      <c r="XCL116" s="200"/>
      <c r="XCM116" s="266"/>
      <c r="XCN116" s="261"/>
      <c r="XCO116" s="265"/>
      <c r="XCP116" s="266"/>
      <c r="XCQ116" s="200"/>
      <c r="XCR116" s="266"/>
      <c r="XCS116" s="261"/>
      <c r="XCT116" s="265"/>
      <c r="XCU116" s="266"/>
      <c r="XCV116" s="200"/>
      <c r="XCW116" s="266"/>
      <c r="XCX116" s="261"/>
      <c r="XCY116" s="265"/>
      <c r="XCZ116" s="266"/>
      <c r="XDA116" s="200"/>
      <c r="XDB116" s="266"/>
      <c r="XDC116" s="261"/>
      <c r="XDD116" s="265"/>
      <c r="XDE116" s="266"/>
      <c r="XDF116" s="200"/>
      <c r="XDG116" s="266"/>
      <c r="XDH116" s="261"/>
      <c r="XDI116" s="265"/>
      <c r="XDJ116" s="266"/>
      <c r="XDK116" s="200"/>
      <c r="XDL116" s="266"/>
      <c r="XDM116" s="261"/>
      <c r="XDN116" s="265"/>
      <c r="XDO116" s="266"/>
      <c r="XDP116" s="200"/>
      <c r="XDQ116" s="266"/>
      <c r="XDR116" s="261"/>
      <c r="XDS116" s="265"/>
      <c r="XDT116" s="266"/>
      <c r="XDU116" s="200"/>
      <c r="XDV116" s="266"/>
      <c r="XDW116" s="261"/>
      <c r="XDX116" s="265"/>
      <c r="XDY116" s="266"/>
      <c r="XDZ116" s="200"/>
      <c r="XEA116" s="266"/>
      <c r="XEB116" s="261"/>
      <c r="XEC116" s="265"/>
      <c r="XED116" s="266"/>
      <c r="XEE116" s="200"/>
      <c r="XEF116" s="266"/>
      <c r="XEG116" s="261"/>
      <c r="XEH116" s="265"/>
      <c r="XEI116" s="266"/>
      <c r="XEJ116" s="200"/>
      <c r="XEK116" s="266"/>
      <c r="XEL116" s="261"/>
      <c r="XEM116" s="265"/>
      <c r="XEN116" s="266"/>
      <c r="XEO116" s="200"/>
      <c r="XEP116" s="266"/>
      <c r="XEQ116" s="261"/>
      <c r="XER116" s="265"/>
      <c r="XES116" s="266"/>
      <c r="XET116" s="200"/>
      <c r="XEU116" s="266"/>
      <c r="XEV116" s="261"/>
      <c r="XEW116" s="265"/>
      <c r="XEX116" s="266"/>
      <c r="XEY116" s="200"/>
      <c r="XEZ116" s="266"/>
      <c r="XFA116" s="261"/>
      <c r="XFB116" s="265"/>
      <c r="XFC116" s="266"/>
      <c r="XFD116" s="200"/>
    </row>
    <row r="117" spans="1:16384" s="199" customFormat="1" x14ac:dyDescent="0.25">
      <c r="A117" s="274"/>
      <c r="B117" s="191"/>
      <c r="C117" s="277"/>
      <c r="D117" s="191"/>
      <c r="E117" s="277"/>
      <c r="F117" s="261"/>
      <c r="G117" s="265"/>
      <c r="H117" s="266"/>
      <c r="I117" s="200"/>
      <c r="J117" s="266"/>
      <c r="K117" s="261"/>
      <c r="L117" s="265"/>
      <c r="M117" s="266"/>
      <c r="N117" s="200"/>
      <c r="O117" s="266"/>
      <c r="P117" s="261"/>
      <c r="Q117" s="265"/>
      <c r="R117" s="266"/>
      <c r="S117" s="200"/>
      <c r="T117" s="266"/>
      <c r="U117" s="261"/>
      <c r="V117" s="265"/>
      <c r="W117" s="266"/>
      <c r="X117" s="200"/>
      <c r="Y117" s="266"/>
      <c r="Z117" s="261"/>
      <c r="AA117" s="265"/>
      <c r="AB117" s="266"/>
      <c r="AC117" s="200"/>
      <c r="AD117" s="266"/>
      <c r="AE117" s="261"/>
      <c r="AF117" s="265"/>
      <c r="AG117" s="266"/>
      <c r="AH117" s="200"/>
      <c r="AI117" s="266"/>
      <c r="AJ117" s="261"/>
      <c r="AK117" s="265"/>
      <c r="AL117" s="266"/>
      <c r="AM117" s="200"/>
      <c r="AN117" s="266"/>
      <c r="AO117" s="261"/>
      <c r="AP117" s="265"/>
      <c r="AQ117" s="266"/>
      <c r="AR117" s="200"/>
      <c r="AS117" s="266"/>
      <c r="AT117" s="261"/>
      <c r="AU117" s="265"/>
      <c r="AV117" s="266"/>
      <c r="AW117" s="200"/>
      <c r="AX117" s="266"/>
      <c r="AY117" s="261"/>
      <c r="AZ117" s="265"/>
      <c r="BA117" s="266"/>
      <c r="BB117" s="200"/>
      <c r="BC117" s="266"/>
      <c r="BD117" s="261"/>
      <c r="BE117" s="265"/>
      <c r="BF117" s="266"/>
      <c r="BG117" s="200"/>
      <c r="BH117" s="266"/>
      <c r="BI117" s="261"/>
      <c r="BJ117" s="265"/>
      <c r="BK117" s="266"/>
      <c r="BL117" s="200"/>
      <c r="BM117" s="266"/>
      <c r="BN117" s="261"/>
      <c r="BO117" s="265"/>
      <c r="BP117" s="266"/>
      <c r="BQ117" s="200"/>
      <c r="BR117" s="266"/>
      <c r="BS117" s="261"/>
      <c r="BT117" s="265"/>
      <c r="BU117" s="266"/>
      <c r="BV117" s="200"/>
      <c r="BW117" s="266"/>
      <c r="BX117" s="261"/>
      <c r="BY117" s="265"/>
      <c r="BZ117" s="266"/>
      <c r="CA117" s="200"/>
      <c r="CB117" s="266"/>
      <c r="CC117" s="261"/>
      <c r="CD117" s="265"/>
      <c r="CE117" s="266"/>
      <c r="CF117" s="200"/>
      <c r="CG117" s="266"/>
      <c r="CH117" s="261"/>
      <c r="CI117" s="265"/>
      <c r="CJ117" s="266"/>
      <c r="CK117" s="200"/>
      <c r="CL117" s="266"/>
      <c r="CM117" s="261"/>
      <c r="CN117" s="265"/>
      <c r="CO117" s="266"/>
      <c r="CP117" s="200"/>
      <c r="CQ117" s="266"/>
      <c r="CR117" s="261"/>
      <c r="CS117" s="265"/>
      <c r="CT117" s="266"/>
      <c r="CU117" s="200"/>
      <c r="CV117" s="266"/>
      <c r="CW117" s="261"/>
      <c r="CX117" s="265"/>
      <c r="CY117" s="266"/>
      <c r="CZ117" s="200"/>
      <c r="DA117" s="266"/>
      <c r="DB117" s="261"/>
      <c r="DC117" s="265"/>
      <c r="DD117" s="266"/>
      <c r="DE117" s="200"/>
      <c r="DF117" s="266"/>
      <c r="DG117" s="261"/>
      <c r="DH117" s="265"/>
      <c r="DI117" s="266"/>
      <c r="DJ117" s="200"/>
      <c r="DK117" s="266"/>
      <c r="DL117" s="261"/>
      <c r="DM117" s="265"/>
      <c r="DN117" s="266"/>
      <c r="DO117" s="200"/>
      <c r="DP117" s="266"/>
      <c r="DQ117" s="261"/>
      <c r="DR117" s="265"/>
      <c r="DS117" s="266"/>
      <c r="DT117" s="200"/>
      <c r="DU117" s="266"/>
      <c r="DV117" s="261"/>
      <c r="DW117" s="265"/>
      <c r="DX117" s="266"/>
      <c r="DY117" s="200"/>
      <c r="DZ117" s="266"/>
      <c r="EA117" s="261"/>
      <c r="EB117" s="265"/>
      <c r="EC117" s="266"/>
      <c r="ED117" s="200"/>
      <c r="EE117" s="266"/>
      <c r="EF117" s="261"/>
      <c r="EG117" s="265"/>
      <c r="EH117" s="266"/>
      <c r="EI117" s="200"/>
      <c r="EJ117" s="266"/>
      <c r="EK117" s="261"/>
      <c r="EL117" s="265"/>
      <c r="EM117" s="266"/>
      <c r="EN117" s="200"/>
      <c r="EO117" s="266"/>
      <c r="EP117" s="261"/>
      <c r="EQ117" s="265"/>
      <c r="ER117" s="266"/>
      <c r="ES117" s="200"/>
      <c r="ET117" s="266"/>
      <c r="EU117" s="261"/>
      <c r="EV117" s="265"/>
      <c r="EW117" s="266"/>
      <c r="EX117" s="200"/>
      <c r="EY117" s="266"/>
      <c r="EZ117" s="261"/>
      <c r="FA117" s="265"/>
      <c r="FB117" s="266"/>
      <c r="FC117" s="200"/>
      <c r="FD117" s="266"/>
      <c r="FE117" s="261"/>
      <c r="FF117" s="265"/>
      <c r="FG117" s="266"/>
      <c r="FH117" s="200"/>
      <c r="FI117" s="266"/>
      <c r="FJ117" s="261"/>
      <c r="FK117" s="265"/>
      <c r="FL117" s="266"/>
      <c r="FM117" s="200"/>
      <c r="FN117" s="266"/>
      <c r="FO117" s="261"/>
      <c r="FP117" s="265"/>
      <c r="FQ117" s="266"/>
      <c r="FR117" s="200"/>
      <c r="FS117" s="266"/>
      <c r="FT117" s="261"/>
      <c r="FU117" s="265"/>
      <c r="FV117" s="266"/>
      <c r="FW117" s="200"/>
      <c r="FX117" s="266"/>
      <c r="FY117" s="261"/>
      <c r="FZ117" s="265"/>
      <c r="GA117" s="266"/>
      <c r="GB117" s="200"/>
      <c r="GC117" s="266"/>
      <c r="GD117" s="261"/>
      <c r="GE117" s="265"/>
      <c r="GF117" s="266"/>
      <c r="GG117" s="200"/>
      <c r="GH117" s="266"/>
      <c r="GI117" s="261"/>
      <c r="GJ117" s="265"/>
      <c r="GK117" s="266"/>
      <c r="GL117" s="200"/>
      <c r="GM117" s="266"/>
      <c r="GN117" s="261"/>
      <c r="GO117" s="265"/>
      <c r="GP117" s="266"/>
      <c r="GQ117" s="200"/>
      <c r="GR117" s="266"/>
      <c r="GS117" s="261"/>
      <c r="GT117" s="265"/>
      <c r="GU117" s="266"/>
      <c r="GV117" s="200"/>
      <c r="GW117" s="266"/>
      <c r="GX117" s="261"/>
      <c r="GY117" s="265"/>
      <c r="GZ117" s="266"/>
      <c r="HA117" s="200"/>
      <c r="HB117" s="266"/>
      <c r="HC117" s="261"/>
      <c r="HD117" s="265"/>
      <c r="HE117" s="266"/>
      <c r="HF117" s="200"/>
      <c r="HG117" s="266"/>
      <c r="HH117" s="261"/>
      <c r="HI117" s="265"/>
      <c r="HJ117" s="266"/>
      <c r="HK117" s="200"/>
      <c r="HL117" s="266"/>
      <c r="HM117" s="261"/>
      <c r="HN117" s="265"/>
      <c r="HO117" s="266"/>
      <c r="HP117" s="200"/>
      <c r="HQ117" s="266"/>
      <c r="HR117" s="261"/>
      <c r="HS117" s="265"/>
      <c r="HT117" s="266"/>
      <c r="HU117" s="200"/>
      <c r="HV117" s="266"/>
      <c r="HW117" s="261"/>
      <c r="HX117" s="265"/>
      <c r="HY117" s="266"/>
      <c r="HZ117" s="200"/>
      <c r="IA117" s="266"/>
      <c r="IB117" s="261"/>
      <c r="IC117" s="265"/>
      <c r="ID117" s="266"/>
      <c r="IE117" s="200"/>
      <c r="IF117" s="266"/>
      <c r="IG117" s="261"/>
      <c r="IH117" s="265"/>
      <c r="II117" s="266"/>
      <c r="IJ117" s="200"/>
      <c r="IK117" s="266"/>
      <c r="IL117" s="261"/>
      <c r="IM117" s="265"/>
      <c r="IN117" s="266"/>
      <c r="IO117" s="200"/>
      <c r="IP117" s="266"/>
      <c r="IQ117" s="261"/>
      <c r="IR117" s="265"/>
      <c r="IS117" s="266"/>
      <c r="IT117" s="200"/>
      <c r="IU117" s="266"/>
      <c r="IV117" s="261"/>
      <c r="IW117" s="265"/>
      <c r="IX117" s="266"/>
      <c r="IY117" s="200"/>
      <c r="IZ117" s="266"/>
      <c r="JA117" s="261"/>
      <c r="JB117" s="265"/>
      <c r="JC117" s="266"/>
      <c r="JD117" s="200"/>
      <c r="JE117" s="266"/>
      <c r="JF117" s="261"/>
      <c r="JG117" s="265"/>
      <c r="JH117" s="266"/>
      <c r="JI117" s="200"/>
      <c r="JJ117" s="266"/>
      <c r="JK117" s="261"/>
      <c r="JL117" s="265"/>
      <c r="JM117" s="266"/>
      <c r="JN117" s="200"/>
      <c r="JO117" s="266"/>
      <c r="JP117" s="261"/>
      <c r="JQ117" s="265"/>
      <c r="JR117" s="266"/>
      <c r="JS117" s="200"/>
      <c r="JT117" s="266"/>
      <c r="JU117" s="261"/>
      <c r="JV117" s="265"/>
      <c r="JW117" s="266"/>
      <c r="JX117" s="200"/>
      <c r="JY117" s="266"/>
      <c r="JZ117" s="261"/>
      <c r="KA117" s="265"/>
      <c r="KB117" s="266"/>
      <c r="KC117" s="200"/>
      <c r="KD117" s="266"/>
      <c r="KE117" s="261"/>
      <c r="KF117" s="265"/>
      <c r="KG117" s="266"/>
      <c r="KH117" s="200"/>
      <c r="KI117" s="266"/>
      <c r="KJ117" s="261"/>
      <c r="KK117" s="265"/>
      <c r="KL117" s="266"/>
      <c r="KM117" s="200"/>
      <c r="KN117" s="266"/>
      <c r="KO117" s="261"/>
      <c r="KP117" s="265"/>
      <c r="KQ117" s="266"/>
      <c r="KR117" s="200"/>
      <c r="KS117" s="266"/>
      <c r="KT117" s="261"/>
      <c r="KU117" s="265"/>
      <c r="KV117" s="266"/>
      <c r="KW117" s="200"/>
      <c r="KX117" s="266"/>
      <c r="KY117" s="261"/>
      <c r="KZ117" s="265"/>
      <c r="LA117" s="266"/>
      <c r="LB117" s="200"/>
      <c r="LC117" s="266"/>
      <c r="LD117" s="261"/>
      <c r="LE117" s="265"/>
      <c r="LF117" s="266"/>
      <c r="LG117" s="200"/>
      <c r="LH117" s="266"/>
      <c r="LI117" s="261"/>
      <c r="LJ117" s="265"/>
      <c r="LK117" s="266"/>
      <c r="LL117" s="200"/>
      <c r="LM117" s="266"/>
      <c r="LN117" s="261"/>
      <c r="LO117" s="265"/>
      <c r="LP117" s="266"/>
      <c r="LQ117" s="200"/>
      <c r="LR117" s="266"/>
      <c r="LS117" s="261"/>
      <c r="LT117" s="265"/>
      <c r="LU117" s="266"/>
      <c r="LV117" s="200"/>
      <c r="LW117" s="266"/>
      <c r="LX117" s="261"/>
      <c r="LY117" s="265"/>
      <c r="LZ117" s="266"/>
      <c r="MA117" s="200"/>
      <c r="MB117" s="266"/>
      <c r="MC117" s="261"/>
      <c r="MD117" s="265"/>
      <c r="ME117" s="266"/>
      <c r="MF117" s="200"/>
      <c r="MG117" s="266"/>
      <c r="MH117" s="261"/>
      <c r="MI117" s="265"/>
      <c r="MJ117" s="266"/>
      <c r="MK117" s="200"/>
      <c r="ML117" s="266"/>
      <c r="MM117" s="261"/>
      <c r="MN117" s="265"/>
      <c r="MO117" s="266"/>
      <c r="MP117" s="200"/>
      <c r="MQ117" s="266"/>
      <c r="MR117" s="261"/>
      <c r="MS117" s="265"/>
      <c r="MT117" s="266"/>
      <c r="MU117" s="200"/>
      <c r="MV117" s="266"/>
      <c r="MW117" s="261"/>
      <c r="MX117" s="265"/>
      <c r="MY117" s="266"/>
      <c r="MZ117" s="200"/>
      <c r="NA117" s="266"/>
      <c r="NB117" s="261"/>
      <c r="NC117" s="265"/>
      <c r="ND117" s="266"/>
      <c r="NE117" s="200"/>
      <c r="NF117" s="266"/>
      <c r="NG117" s="261"/>
      <c r="NH117" s="265"/>
      <c r="NI117" s="266"/>
      <c r="NJ117" s="200"/>
      <c r="NK117" s="266"/>
      <c r="NL117" s="261"/>
      <c r="NM117" s="265"/>
      <c r="NN117" s="266"/>
      <c r="NO117" s="200"/>
      <c r="NP117" s="266"/>
      <c r="NQ117" s="261"/>
      <c r="NR117" s="265"/>
      <c r="NS117" s="266"/>
      <c r="NT117" s="200"/>
      <c r="NU117" s="266"/>
      <c r="NV117" s="261"/>
      <c r="NW117" s="265"/>
      <c r="NX117" s="266"/>
      <c r="NY117" s="200"/>
      <c r="NZ117" s="266"/>
      <c r="OA117" s="261"/>
      <c r="OB117" s="265"/>
      <c r="OC117" s="266"/>
      <c r="OD117" s="200"/>
      <c r="OE117" s="266"/>
      <c r="OF117" s="261"/>
      <c r="OG117" s="265"/>
      <c r="OH117" s="266"/>
      <c r="OI117" s="200"/>
      <c r="OJ117" s="266"/>
      <c r="OK117" s="261"/>
      <c r="OL117" s="265"/>
      <c r="OM117" s="266"/>
      <c r="ON117" s="200"/>
      <c r="OO117" s="266"/>
      <c r="OP117" s="261"/>
      <c r="OQ117" s="265"/>
      <c r="OR117" s="266"/>
      <c r="OS117" s="200"/>
      <c r="OT117" s="266"/>
      <c r="OU117" s="261"/>
      <c r="OV117" s="265"/>
      <c r="OW117" s="266"/>
      <c r="OX117" s="200"/>
      <c r="OY117" s="266"/>
      <c r="OZ117" s="261"/>
      <c r="PA117" s="265"/>
      <c r="PB117" s="266"/>
      <c r="PC117" s="200"/>
      <c r="PD117" s="266"/>
      <c r="PE117" s="261"/>
      <c r="PF117" s="265"/>
      <c r="PG117" s="266"/>
      <c r="PH117" s="200"/>
      <c r="PI117" s="266"/>
      <c r="PJ117" s="261"/>
      <c r="PK117" s="265"/>
      <c r="PL117" s="266"/>
      <c r="PM117" s="200"/>
      <c r="PN117" s="266"/>
      <c r="PO117" s="261"/>
      <c r="PP117" s="265"/>
      <c r="PQ117" s="266"/>
      <c r="PR117" s="200"/>
      <c r="PS117" s="266"/>
      <c r="PT117" s="261"/>
      <c r="PU117" s="265"/>
      <c r="PV117" s="266"/>
      <c r="PW117" s="200"/>
      <c r="PX117" s="266"/>
      <c r="PY117" s="261"/>
      <c r="PZ117" s="265"/>
      <c r="QA117" s="266"/>
      <c r="QB117" s="200"/>
      <c r="QC117" s="266"/>
      <c r="QD117" s="261"/>
      <c r="QE117" s="265"/>
      <c r="QF117" s="266"/>
      <c r="QG117" s="200"/>
      <c r="QH117" s="266"/>
      <c r="QI117" s="261"/>
      <c r="QJ117" s="265"/>
      <c r="QK117" s="266"/>
      <c r="QL117" s="200"/>
      <c r="QM117" s="266"/>
      <c r="QN117" s="261"/>
      <c r="QO117" s="265"/>
      <c r="QP117" s="266"/>
      <c r="QQ117" s="200"/>
      <c r="QR117" s="266"/>
      <c r="QS117" s="261"/>
      <c r="QT117" s="265"/>
      <c r="QU117" s="266"/>
      <c r="QV117" s="200"/>
      <c r="QW117" s="266"/>
      <c r="QX117" s="261"/>
      <c r="QY117" s="265"/>
      <c r="QZ117" s="266"/>
      <c r="RA117" s="200"/>
      <c r="RB117" s="266"/>
      <c r="RC117" s="261"/>
      <c r="RD117" s="265"/>
      <c r="RE117" s="266"/>
      <c r="RF117" s="200"/>
      <c r="RG117" s="266"/>
      <c r="RH117" s="261"/>
      <c r="RI117" s="265"/>
      <c r="RJ117" s="266"/>
      <c r="RK117" s="200"/>
      <c r="RL117" s="266"/>
      <c r="RM117" s="261"/>
      <c r="RN117" s="265"/>
      <c r="RO117" s="266"/>
      <c r="RP117" s="200"/>
      <c r="RQ117" s="266"/>
      <c r="RR117" s="261"/>
      <c r="RS117" s="265"/>
      <c r="RT117" s="266"/>
      <c r="RU117" s="200"/>
      <c r="RV117" s="266"/>
      <c r="RW117" s="261"/>
      <c r="RX117" s="265"/>
      <c r="RY117" s="266"/>
      <c r="RZ117" s="200"/>
      <c r="SA117" s="266"/>
      <c r="SB117" s="261"/>
      <c r="SC117" s="265"/>
      <c r="SD117" s="266"/>
      <c r="SE117" s="200"/>
      <c r="SF117" s="266"/>
      <c r="SG117" s="261"/>
      <c r="SH117" s="265"/>
      <c r="SI117" s="266"/>
      <c r="SJ117" s="200"/>
      <c r="SK117" s="266"/>
      <c r="SL117" s="261"/>
      <c r="SM117" s="265"/>
      <c r="SN117" s="266"/>
      <c r="SO117" s="200"/>
      <c r="SP117" s="266"/>
      <c r="SQ117" s="261"/>
      <c r="SR117" s="265"/>
      <c r="SS117" s="266"/>
      <c r="ST117" s="200"/>
      <c r="SU117" s="266"/>
      <c r="SV117" s="261"/>
      <c r="SW117" s="265"/>
      <c r="SX117" s="266"/>
      <c r="SY117" s="200"/>
      <c r="SZ117" s="266"/>
      <c r="TA117" s="261"/>
      <c r="TB117" s="265"/>
      <c r="TC117" s="266"/>
      <c r="TD117" s="200"/>
      <c r="TE117" s="266"/>
      <c r="TF117" s="261"/>
      <c r="TG117" s="265"/>
      <c r="TH117" s="266"/>
      <c r="TI117" s="200"/>
      <c r="TJ117" s="266"/>
      <c r="TK117" s="261"/>
      <c r="TL117" s="265"/>
      <c r="TM117" s="266"/>
      <c r="TN117" s="200"/>
      <c r="TO117" s="266"/>
      <c r="TP117" s="261"/>
      <c r="TQ117" s="265"/>
      <c r="TR117" s="266"/>
      <c r="TS117" s="200"/>
      <c r="TT117" s="266"/>
      <c r="TU117" s="261"/>
      <c r="TV117" s="265"/>
      <c r="TW117" s="266"/>
      <c r="TX117" s="200"/>
      <c r="TY117" s="266"/>
      <c r="TZ117" s="261"/>
      <c r="UA117" s="265"/>
      <c r="UB117" s="266"/>
      <c r="UC117" s="200"/>
      <c r="UD117" s="266"/>
      <c r="UE117" s="261"/>
      <c r="UF117" s="265"/>
      <c r="UG117" s="266"/>
      <c r="UH117" s="200"/>
      <c r="UI117" s="266"/>
      <c r="UJ117" s="261"/>
      <c r="UK117" s="265"/>
      <c r="UL117" s="266"/>
      <c r="UM117" s="200"/>
      <c r="UN117" s="266"/>
      <c r="UO117" s="261"/>
      <c r="UP117" s="265"/>
      <c r="UQ117" s="266"/>
      <c r="UR117" s="200"/>
      <c r="US117" s="266"/>
      <c r="UT117" s="261"/>
      <c r="UU117" s="265"/>
      <c r="UV117" s="266"/>
      <c r="UW117" s="200"/>
      <c r="UX117" s="266"/>
      <c r="UY117" s="261"/>
      <c r="UZ117" s="265"/>
      <c r="VA117" s="266"/>
      <c r="VB117" s="200"/>
      <c r="VC117" s="266"/>
      <c r="VD117" s="261"/>
      <c r="VE117" s="265"/>
      <c r="VF117" s="266"/>
      <c r="VG117" s="200"/>
      <c r="VH117" s="266"/>
      <c r="VI117" s="261"/>
      <c r="VJ117" s="265"/>
      <c r="VK117" s="266"/>
      <c r="VL117" s="200"/>
      <c r="VM117" s="266"/>
      <c r="VN117" s="261"/>
      <c r="VO117" s="265"/>
      <c r="VP117" s="266"/>
      <c r="VQ117" s="200"/>
      <c r="VR117" s="266"/>
      <c r="VS117" s="261"/>
      <c r="VT117" s="265"/>
      <c r="VU117" s="266"/>
      <c r="VV117" s="200"/>
      <c r="VW117" s="266"/>
      <c r="VX117" s="261"/>
      <c r="VY117" s="265"/>
      <c r="VZ117" s="266"/>
      <c r="WA117" s="200"/>
      <c r="WB117" s="266"/>
      <c r="WC117" s="261"/>
      <c r="WD117" s="265"/>
      <c r="WE117" s="266"/>
      <c r="WF117" s="200"/>
      <c r="WG117" s="266"/>
      <c r="WH117" s="261"/>
      <c r="WI117" s="265"/>
      <c r="WJ117" s="266"/>
      <c r="WK117" s="200"/>
      <c r="WL117" s="266"/>
      <c r="WM117" s="261"/>
      <c r="WN117" s="265"/>
      <c r="WO117" s="266"/>
      <c r="WP117" s="200"/>
      <c r="WQ117" s="266"/>
      <c r="WR117" s="261"/>
      <c r="WS117" s="265"/>
      <c r="WT117" s="266"/>
      <c r="WU117" s="200"/>
      <c r="WV117" s="266"/>
      <c r="WW117" s="261"/>
      <c r="WX117" s="265"/>
      <c r="WY117" s="266"/>
      <c r="WZ117" s="200"/>
      <c r="XA117" s="266"/>
      <c r="XB117" s="261"/>
      <c r="XC117" s="265"/>
      <c r="XD117" s="266"/>
      <c r="XE117" s="200"/>
      <c r="XF117" s="266"/>
      <c r="XG117" s="261"/>
      <c r="XH117" s="265"/>
      <c r="XI117" s="266"/>
      <c r="XJ117" s="200"/>
      <c r="XK117" s="266"/>
      <c r="XL117" s="261"/>
      <c r="XM117" s="265"/>
      <c r="XN117" s="266"/>
      <c r="XO117" s="200"/>
      <c r="XP117" s="266"/>
      <c r="XQ117" s="261"/>
      <c r="XR117" s="265"/>
      <c r="XS117" s="266"/>
      <c r="XT117" s="200"/>
      <c r="XU117" s="266"/>
      <c r="XV117" s="261"/>
      <c r="XW117" s="265"/>
      <c r="XX117" s="266"/>
      <c r="XY117" s="200"/>
      <c r="XZ117" s="266"/>
      <c r="YA117" s="261"/>
      <c r="YB117" s="265"/>
      <c r="YC117" s="266"/>
      <c r="YD117" s="200"/>
      <c r="YE117" s="266"/>
      <c r="YF117" s="261"/>
      <c r="YG117" s="265"/>
      <c r="YH117" s="266"/>
      <c r="YI117" s="200"/>
      <c r="YJ117" s="266"/>
      <c r="YK117" s="261"/>
      <c r="YL117" s="265"/>
      <c r="YM117" s="266"/>
      <c r="YN117" s="200"/>
      <c r="YO117" s="266"/>
      <c r="YP117" s="261"/>
      <c r="YQ117" s="265"/>
      <c r="YR117" s="266"/>
      <c r="YS117" s="200"/>
      <c r="YT117" s="266"/>
      <c r="YU117" s="261"/>
      <c r="YV117" s="265"/>
      <c r="YW117" s="266"/>
      <c r="YX117" s="200"/>
      <c r="YY117" s="266"/>
      <c r="YZ117" s="261"/>
      <c r="ZA117" s="265"/>
      <c r="ZB117" s="266"/>
      <c r="ZC117" s="200"/>
      <c r="ZD117" s="266"/>
      <c r="ZE117" s="261"/>
      <c r="ZF117" s="265"/>
      <c r="ZG117" s="266"/>
      <c r="ZH117" s="200"/>
      <c r="ZI117" s="266"/>
      <c r="ZJ117" s="261"/>
      <c r="ZK117" s="265"/>
      <c r="ZL117" s="266"/>
      <c r="ZM117" s="200"/>
      <c r="ZN117" s="266"/>
      <c r="ZO117" s="261"/>
      <c r="ZP117" s="265"/>
      <c r="ZQ117" s="266"/>
      <c r="ZR117" s="200"/>
      <c r="ZS117" s="266"/>
      <c r="ZT117" s="261"/>
      <c r="ZU117" s="265"/>
      <c r="ZV117" s="266"/>
      <c r="ZW117" s="200"/>
      <c r="ZX117" s="266"/>
      <c r="ZY117" s="261"/>
      <c r="ZZ117" s="265"/>
      <c r="AAA117" s="266"/>
      <c r="AAB117" s="200"/>
      <c r="AAC117" s="266"/>
      <c r="AAD117" s="261"/>
      <c r="AAE117" s="265"/>
      <c r="AAF117" s="266"/>
      <c r="AAG117" s="200"/>
      <c r="AAH117" s="266"/>
      <c r="AAI117" s="261"/>
      <c r="AAJ117" s="265"/>
      <c r="AAK117" s="266"/>
      <c r="AAL117" s="200"/>
      <c r="AAM117" s="266"/>
      <c r="AAN117" s="261"/>
      <c r="AAO117" s="265"/>
      <c r="AAP117" s="266"/>
      <c r="AAQ117" s="200"/>
      <c r="AAR117" s="266"/>
      <c r="AAS117" s="261"/>
      <c r="AAT117" s="265"/>
      <c r="AAU117" s="266"/>
      <c r="AAV117" s="200"/>
      <c r="AAW117" s="266"/>
      <c r="AAX117" s="261"/>
      <c r="AAY117" s="265"/>
      <c r="AAZ117" s="266"/>
      <c r="ABA117" s="200"/>
      <c r="ABB117" s="266"/>
      <c r="ABC117" s="261"/>
      <c r="ABD117" s="265"/>
      <c r="ABE117" s="266"/>
      <c r="ABF117" s="200"/>
      <c r="ABG117" s="266"/>
      <c r="ABH117" s="261"/>
      <c r="ABI117" s="265"/>
      <c r="ABJ117" s="266"/>
      <c r="ABK117" s="200"/>
      <c r="ABL117" s="266"/>
      <c r="ABM117" s="261"/>
      <c r="ABN117" s="265"/>
      <c r="ABO117" s="266"/>
      <c r="ABP117" s="200"/>
      <c r="ABQ117" s="266"/>
      <c r="ABR117" s="261"/>
      <c r="ABS117" s="265"/>
      <c r="ABT117" s="266"/>
      <c r="ABU117" s="200"/>
      <c r="ABV117" s="266"/>
      <c r="ABW117" s="261"/>
      <c r="ABX117" s="265"/>
      <c r="ABY117" s="266"/>
      <c r="ABZ117" s="200"/>
      <c r="ACA117" s="266"/>
      <c r="ACB117" s="261"/>
      <c r="ACC117" s="265"/>
      <c r="ACD117" s="266"/>
      <c r="ACE117" s="200"/>
      <c r="ACF117" s="266"/>
      <c r="ACG117" s="261"/>
      <c r="ACH117" s="265"/>
      <c r="ACI117" s="266"/>
      <c r="ACJ117" s="200"/>
      <c r="ACK117" s="266"/>
      <c r="ACL117" s="261"/>
      <c r="ACM117" s="265"/>
      <c r="ACN117" s="266"/>
      <c r="ACO117" s="200"/>
      <c r="ACP117" s="266"/>
      <c r="ACQ117" s="261"/>
      <c r="ACR117" s="265"/>
      <c r="ACS117" s="266"/>
      <c r="ACT117" s="200"/>
      <c r="ACU117" s="266"/>
      <c r="ACV117" s="261"/>
      <c r="ACW117" s="265"/>
      <c r="ACX117" s="266"/>
      <c r="ACY117" s="200"/>
      <c r="ACZ117" s="266"/>
      <c r="ADA117" s="261"/>
      <c r="ADB117" s="265"/>
      <c r="ADC117" s="266"/>
      <c r="ADD117" s="200"/>
      <c r="ADE117" s="266"/>
      <c r="ADF117" s="261"/>
      <c r="ADG117" s="265"/>
      <c r="ADH117" s="266"/>
      <c r="ADI117" s="200"/>
      <c r="ADJ117" s="266"/>
      <c r="ADK117" s="261"/>
      <c r="ADL117" s="265"/>
      <c r="ADM117" s="266"/>
      <c r="ADN117" s="200"/>
      <c r="ADO117" s="266"/>
      <c r="ADP117" s="261"/>
      <c r="ADQ117" s="265"/>
      <c r="ADR117" s="266"/>
      <c r="ADS117" s="200"/>
      <c r="ADT117" s="266"/>
      <c r="ADU117" s="261"/>
      <c r="ADV117" s="265"/>
      <c r="ADW117" s="266"/>
      <c r="ADX117" s="200"/>
      <c r="ADY117" s="266"/>
      <c r="ADZ117" s="261"/>
      <c r="AEA117" s="265"/>
      <c r="AEB117" s="266"/>
      <c r="AEC117" s="200"/>
      <c r="AED117" s="266"/>
      <c r="AEE117" s="261"/>
      <c r="AEF117" s="265"/>
      <c r="AEG117" s="266"/>
      <c r="AEH117" s="200"/>
      <c r="AEI117" s="266"/>
      <c r="AEJ117" s="261"/>
      <c r="AEK117" s="265"/>
      <c r="AEL117" s="266"/>
      <c r="AEM117" s="200"/>
      <c r="AEN117" s="266"/>
      <c r="AEO117" s="261"/>
      <c r="AEP117" s="265"/>
      <c r="AEQ117" s="266"/>
      <c r="AER117" s="200"/>
      <c r="AES117" s="266"/>
      <c r="AET117" s="261"/>
      <c r="AEU117" s="265"/>
      <c r="AEV117" s="266"/>
      <c r="AEW117" s="200"/>
      <c r="AEX117" s="266"/>
      <c r="AEY117" s="261"/>
      <c r="AEZ117" s="265"/>
      <c r="AFA117" s="266"/>
      <c r="AFB117" s="200"/>
      <c r="AFC117" s="266"/>
      <c r="AFD117" s="261"/>
      <c r="AFE117" s="265"/>
      <c r="AFF117" s="266"/>
      <c r="AFG117" s="200"/>
      <c r="AFH117" s="266"/>
      <c r="AFI117" s="261"/>
      <c r="AFJ117" s="265"/>
      <c r="AFK117" s="266"/>
      <c r="AFL117" s="200"/>
      <c r="AFM117" s="266"/>
      <c r="AFN117" s="261"/>
      <c r="AFO117" s="265"/>
      <c r="AFP117" s="266"/>
      <c r="AFQ117" s="200"/>
      <c r="AFR117" s="266"/>
      <c r="AFS117" s="261"/>
      <c r="AFT117" s="265"/>
      <c r="AFU117" s="266"/>
      <c r="AFV117" s="200"/>
      <c r="AFW117" s="266"/>
      <c r="AFX117" s="261"/>
      <c r="AFY117" s="265"/>
      <c r="AFZ117" s="266"/>
      <c r="AGA117" s="200"/>
      <c r="AGB117" s="266"/>
      <c r="AGC117" s="261"/>
      <c r="AGD117" s="265"/>
      <c r="AGE117" s="266"/>
      <c r="AGF117" s="200"/>
      <c r="AGG117" s="266"/>
      <c r="AGH117" s="261"/>
      <c r="AGI117" s="265"/>
      <c r="AGJ117" s="266"/>
      <c r="AGK117" s="200"/>
      <c r="AGL117" s="266"/>
      <c r="AGM117" s="261"/>
      <c r="AGN117" s="265"/>
      <c r="AGO117" s="266"/>
      <c r="AGP117" s="200"/>
      <c r="AGQ117" s="266"/>
      <c r="AGR117" s="261"/>
      <c r="AGS117" s="265"/>
      <c r="AGT117" s="266"/>
      <c r="AGU117" s="200"/>
      <c r="AGV117" s="266"/>
      <c r="AGW117" s="261"/>
      <c r="AGX117" s="265"/>
      <c r="AGY117" s="266"/>
      <c r="AGZ117" s="200"/>
      <c r="AHA117" s="266"/>
      <c r="AHB117" s="261"/>
      <c r="AHC117" s="265"/>
      <c r="AHD117" s="266"/>
      <c r="AHE117" s="200"/>
      <c r="AHF117" s="266"/>
      <c r="AHG117" s="261"/>
      <c r="AHH117" s="265"/>
      <c r="AHI117" s="266"/>
      <c r="AHJ117" s="200"/>
      <c r="AHK117" s="266"/>
      <c r="AHL117" s="261"/>
      <c r="AHM117" s="265"/>
      <c r="AHN117" s="266"/>
      <c r="AHO117" s="200"/>
      <c r="AHP117" s="266"/>
      <c r="AHQ117" s="261"/>
      <c r="AHR117" s="265"/>
      <c r="AHS117" s="266"/>
      <c r="AHT117" s="200"/>
      <c r="AHU117" s="266"/>
      <c r="AHV117" s="261"/>
      <c r="AHW117" s="265"/>
      <c r="AHX117" s="266"/>
      <c r="AHY117" s="200"/>
      <c r="AHZ117" s="266"/>
      <c r="AIA117" s="261"/>
      <c r="AIB117" s="265"/>
      <c r="AIC117" s="266"/>
      <c r="AID117" s="200"/>
      <c r="AIE117" s="266"/>
      <c r="AIF117" s="261"/>
      <c r="AIG117" s="265"/>
      <c r="AIH117" s="266"/>
      <c r="AII117" s="200"/>
      <c r="AIJ117" s="266"/>
      <c r="AIK117" s="261"/>
      <c r="AIL117" s="265"/>
      <c r="AIM117" s="266"/>
      <c r="AIN117" s="200"/>
      <c r="AIO117" s="266"/>
      <c r="AIP117" s="261"/>
      <c r="AIQ117" s="265"/>
      <c r="AIR117" s="266"/>
      <c r="AIS117" s="200"/>
      <c r="AIT117" s="266"/>
      <c r="AIU117" s="261"/>
      <c r="AIV117" s="265"/>
      <c r="AIW117" s="266"/>
      <c r="AIX117" s="200"/>
      <c r="AIY117" s="266"/>
      <c r="AIZ117" s="261"/>
      <c r="AJA117" s="265"/>
      <c r="AJB117" s="266"/>
      <c r="AJC117" s="200"/>
      <c r="AJD117" s="266"/>
      <c r="AJE117" s="261"/>
      <c r="AJF117" s="265"/>
      <c r="AJG117" s="266"/>
      <c r="AJH117" s="200"/>
      <c r="AJI117" s="266"/>
      <c r="AJJ117" s="261"/>
      <c r="AJK117" s="265"/>
      <c r="AJL117" s="266"/>
      <c r="AJM117" s="200"/>
      <c r="AJN117" s="266"/>
      <c r="AJO117" s="261"/>
      <c r="AJP117" s="265"/>
      <c r="AJQ117" s="266"/>
      <c r="AJR117" s="200"/>
      <c r="AJS117" s="266"/>
      <c r="AJT117" s="261"/>
      <c r="AJU117" s="265"/>
      <c r="AJV117" s="266"/>
      <c r="AJW117" s="200"/>
      <c r="AJX117" s="266"/>
      <c r="AJY117" s="261"/>
      <c r="AJZ117" s="265"/>
      <c r="AKA117" s="266"/>
      <c r="AKB117" s="200"/>
      <c r="AKC117" s="266"/>
      <c r="AKD117" s="261"/>
      <c r="AKE117" s="265"/>
      <c r="AKF117" s="266"/>
      <c r="AKG117" s="200"/>
      <c r="AKH117" s="266"/>
      <c r="AKI117" s="261"/>
      <c r="AKJ117" s="265"/>
      <c r="AKK117" s="266"/>
      <c r="AKL117" s="200"/>
      <c r="AKM117" s="266"/>
      <c r="AKN117" s="261"/>
      <c r="AKO117" s="265"/>
      <c r="AKP117" s="266"/>
      <c r="AKQ117" s="200"/>
      <c r="AKR117" s="266"/>
      <c r="AKS117" s="261"/>
      <c r="AKT117" s="265"/>
      <c r="AKU117" s="266"/>
      <c r="AKV117" s="200"/>
      <c r="AKW117" s="266"/>
      <c r="AKX117" s="261"/>
      <c r="AKY117" s="265"/>
      <c r="AKZ117" s="266"/>
      <c r="ALA117" s="200"/>
      <c r="ALB117" s="266"/>
      <c r="ALC117" s="261"/>
      <c r="ALD117" s="265"/>
      <c r="ALE117" s="266"/>
      <c r="ALF117" s="200"/>
      <c r="ALG117" s="266"/>
      <c r="ALH117" s="261"/>
      <c r="ALI117" s="265"/>
      <c r="ALJ117" s="266"/>
      <c r="ALK117" s="200"/>
      <c r="ALL117" s="266"/>
      <c r="ALM117" s="261"/>
      <c r="ALN117" s="265"/>
      <c r="ALO117" s="266"/>
      <c r="ALP117" s="200"/>
      <c r="ALQ117" s="266"/>
      <c r="ALR117" s="261"/>
      <c r="ALS117" s="265"/>
      <c r="ALT117" s="266"/>
      <c r="ALU117" s="200"/>
      <c r="ALV117" s="266"/>
      <c r="ALW117" s="261"/>
      <c r="ALX117" s="265"/>
      <c r="ALY117" s="266"/>
      <c r="ALZ117" s="200"/>
      <c r="AMA117" s="266"/>
      <c r="AMB117" s="261"/>
      <c r="AMC117" s="265"/>
      <c r="AMD117" s="266"/>
      <c r="AME117" s="200"/>
      <c r="AMF117" s="266"/>
      <c r="AMG117" s="261"/>
      <c r="AMH117" s="265"/>
      <c r="AMI117" s="266"/>
      <c r="AMJ117" s="200"/>
      <c r="AMK117" s="266"/>
      <c r="AML117" s="261"/>
      <c r="AMM117" s="265"/>
      <c r="AMN117" s="266"/>
      <c r="AMO117" s="200"/>
      <c r="AMP117" s="266"/>
      <c r="AMQ117" s="261"/>
      <c r="AMR117" s="265"/>
      <c r="AMS117" s="266"/>
      <c r="AMT117" s="200"/>
      <c r="AMU117" s="266"/>
      <c r="AMV117" s="261"/>
      <c r="AMW117" s="265"/>
      <c r="AMX117" s="266"/>
      <c r="AMY117" s="200"/>
      <c r="AMZ117" s="266"/>
      <c r="ANA117" s="261"/>
      <c r="ANB117" s="265"/>
      <c r="ANC117" s="266"/>
      <c r="AND117" s="200"/>
      <c r="ANE117" s="266"/>
      <c r="ANF117" s="261"/>
      <c r="ANG117" s="265"/>
      <c r="ANH117" s="266"/>
      <c r="ANI117" s="200"/>
      <c r="ANJ117" s="266"/>
      <c r="ANK117" s="261"/>
      <c r="ANL117" s="265"/>
      <c r="ANM117" s="266"/>
      <c r="ANN117" s="200"/>
      <c r="ANO117" s="266"/>
      <c r="ANP117" s="261"/>
      <c r="ANQ117" s="265"/>
      <c r="ANR117" s="266"/>
      <c r="ANS117" s="200"/>
      <c r="ANT117" s="266"/>
      <c r="ANU117" s="261"/>
      <c r="ANV117" s="265"/>
      <c r="ANW117" s="266"/>
      <c r="ANX117" s="200"/>
      <c r="ANY117" s="266"/>
      <c r="ANZ117" s="261"/>
      <c r="AOA117" s="265"/>
      <c r="AOB117" s="266"/>
      <c r="AOC117" s="200"/>
      <c r="AOD117" s="266"/>
      <c r="AOE117" s="261"/>
      <c r="AOF117" s="265"/>
      <c r="AOG117" s="266"/>
      <c r="AOH117" s="200"/>
      <c r="AOI117" s="266"/>
      <c r="AOJ117" s="261"/>
      <c r="AOK117" s="265"/>
      <c r="AOL117" s="266"/>
      <c r="AOM117" s="200"/>
      <c r="AON117" s="266"/>
      <c r="AOO117" s="261"/>
      <c r="AOP117" s="265"/>
      <c r="AOQ117" s="266"/>
      <c r="AOR117" s="200"/>
      <c r="AOS117" s="266"/>
      <c r="AOT117" s="261"/>
      <c r="AOU117" s="265"/>
      <c r="AOV117" s="266"/>
      <c r="AOW117" s="200"/>
      <c r="AOX117" s="266"/>
      <c r="AOY117" s="261"/>
      <c r="AOZ117" s="265"/>
      <c r="APA117" s="266"/>
      <c r="APB117" s="200"/>
      <c r="APC117" s="266"/>
      <c r="APD117" s="261"/>
      <c r="APE117" s="265"/>
      <c r="APF117" s="266"/>
      <c r="APG117" s="200"/>
      <c r="APH117" s="266"/>
      <c r="API117" s="261"/>
      <c r="APJ117" s="265"/>
      <c r="APK117" s="266"/>
      <c r="APL117" s="200"/>
      <c r="APM117" s="266"/>
      <c r="APN117" s="261"/>
      <c r="APO117" s="265"/>
      <c r="APP117" s="266"/>
      <c r="APQ117" s="200"/>
      <c r="APR117" s="266"/>
      <c r="APS117" s="261"/>
      <c r="APT117" s="265"/>
      <c r="APU117" s="266"/>
      <c r="APV117" s="200"/>
      <c r="APW117" s="266"/>
      <c r="APX117" s="261"/>
      <c r="APY117" s="265"/>
      <c r="APZ117" s="266"/>
      <c r="AQA117" s="200"/>
      <c r="AQB117" s="266"/>
      <c r="AQC117" s="261"/>
      <c r="AQD117" s="265"/>
      <c r="AQE117" s="266"/>
      <c r="AQF117" s="200"/>
      <c r="AQG117" s="266"/>
      <c r="AQH117" s="261"/>
      <c r="AQI117" s="265"/>
      <c r="AQJ117" s="266"/>
      <c r="AQK117" s="200"/>
      <c r="AQL117" s="266"/>
      <c r="AQM117" s="261"/>
      <c r="AQN117" s="265"/>
      <c r="AQO117" s="266"/>
      <c r="AQP117" s="200"/>
      <c r="AQQ117" s="266"/>
      <c r="AQR117" s="261"/>
      <c r="AQS117" s="265"/>
      <c r="AQT117" s="266"/>
      <c r="AQU117" s="200"/>
      <c r="AQV117" s="266"/>
      <c r="AQW117" s="261"/>
      <c r="AQX117" s="265"/>
      <c r="AQY117" s="266"/>
      <c r="AQZ117" s="200"/>
      <c r="ARA117" s="266"/>
      <c r="ARB117" s="261"/>
      <c r="ARC117" s="265"/>
      <c r="ARD117" s="266"/>
      <c r="ARE117" s="200"/>
      <c r="ARF117" s="266"/>
      <c r="ARG117" s="261"/>
      <c r="ARH117" s="265"/>
      <c r="ARI117" s="266"/>
      <c r="ARJ117" s="200"/>
      <c r="ARK117" s="266"/>
      <c r="ARL117" s="261"/>
      <c r="ARM117" s="265"/>
      <c r="ARN117" s="266"/>
      <c r="ARO117" s="200"/>
      <c r="ARP117" s="266"/>
      <c r="ARQ117" s="261"/>
      <c r="ARR117" s="265"/>
      <c r="ARS117" s="266"/>
      <c r="ART117" s="200"/>
      <c r="ARU117" s="266"/>
      <c r="ARV117" s="261"/>
      <c r="ARW117" s="265"/>
      <c r="ARX117" s="266"/>
      <c r="ARY117" s="200"/>
      <c r="ARZ117" s="266"/>
      <c r="ASA117" s="261"/>
      <c r="ASB117" s="265"/>
      <c r="ASC117" s="266"/>
      <c r="ASD117" s="200"/>
      <c r="ASE117" s="266"/>
      <c r="ASF117" s="261"/>
      <c r="ASG117" s="265"/>
      <c r="ASH117" s="266"/>
      <c r="ASI117" s="200"/>
      <c r="ASJ117" s="266"/>
      <c r="ASK117" s="261"/>
      <c r="ASL117" s="265"/>
      <c r="ASM117" s="266"/>
      <c r="ASN117" s="200"/>
      <c r="ASO117" s="266"/>
      <c r="ASP117" s="261"/>
      <c r="ASQ117" s="265"/>
      <c r="ASR117" s="266"/>
      <c r="ASS117" s="200"/>
      <c r="AST117" s="266"/>
      <c r="ASU117" s="261"/>
      <c r="ASV117" s="265"/>
      <c r="ASW117" s="266"/>
      <c r="ASX117" s="200"/>
      <c r="ASY117" s="266"/>
      <c r="ASZ117" s="261"/>
      <c r="ATA117" s="265"/>
      <c r="ATB117" s="266"/>
      <c r="ATC117" s="200"/>
      <c r="ATD117" s="266"/>
      <c r="ATE117" s="261"/>
      <c r="ATF117" s="265"/>
      <c r="ATG117" s="266"/>
      <c r="ATH117" s="200"/>
      <c r="ATI117" s="266"/>
      <c r="ATJ117" s="261"/>
      <c r="ATK117" s="265"/>
      <c r="ATL117" s="266"/>
      <c r="ATM117" s="200"/>
      <c r="ATN117" s="266"/>
      <c r="ATO117" s="261"/>
      <c r="ATP117" s="265"/>
      <c r="ATQ117" s="266"/>
      <c r="ATR117" s="200"/>
      <c r="ATS117" s="266"/>
      <c r="ATT117" s="261"/>
      <c r="ATU117" s="265"/>
      <c r="ATV117" s="266"/>
      <c r="ATW117" s="200"/>
      <c r="ATX117" s="266"/>
      <c r="ATY117" s="261"/>
      <c r="ATZ117" s="265"/>
      <c r="AUA117" s="266"/>
      <c r="AUB117" s="200"/>
      <c r="AUC117" s="266"/>
      <c r="AUD117" s="261"/>
      <c r="AUE117" s="265"/>
      <c r="AUF117" s="266"/>
      <c r="AUG117" s="200"/>
      <c r="AUH117" s="266"/>
      <c r="AUI117" s="261"/>
      <c r="AUJ117" s="265"/>
      <c r="AUK117" s="266"/>
      <c r="AUL117" s="200"/>
      <c r="AUM117" s="266"/>
      <c r="AUN117" s="261"/>
      <c r="AUO117" s="265"/>
      <c r="AUP117" s="266"/>
      <c r="AUQ117" s="200"/>
      <c r="AUR117" s="266"/>
      <c r="AUS117" s="261"/>
      <c r="AUT117" s="265"/>
      <c r="AUU117" s="266"/>
      <c r="AUV117" s="200"/>
      <c r="AUW117" s="266"/>
      <c r="AUX117" s="261"/>
      <c r="AUY117" s="265"/>
      <c r="AUZ117" s="266"/>
      <c r="AVA117" s="200"/>
      <c r="AVB117" s="266"/>
      <c r="AVC117" s="261"/>
      <c r="AVD117" s="265"/>
      <c r="AVE117" s="266"/>
      <c r="AVF117" s="200"/>
      <c r="AVG117" s="266"/>
      <c r="AVH117" s="261"/>
      <c r="AVI117" s="265"/>
      <c r="AVJ117" s="266"/>
      <c r="AVK117" s="200"/>
      <c r="AVL117" s="266"/>
      <c r="AVM117" s="261"/>
      <c r="AVN117" s="265"/>
      <c r="AVO117" s="266"/>
      <c r="AVP117" s="200"/>
      <c r="AVQ117" s="266"/>
      <c r="AVR117" s="261"/>
      <c r="AVS117" s="265"/>
      <c r="AVT117" s="266"/>
      <c r="AVU117" s="200"/>
      <c r="AVV117" s="266"/>
      <c r="AVW117" s="261"/>
      <c r="AVX117" s="265"/>
      <c r="AVY117" s="266"/>
      <c r="AVZ117" s="200"/>
      <c r="AWA117" s="266"/>
      <c r="AWB117" s="261"/>
      <c r="AWC117" s="265"/>
      <c r="AWD117" s="266"/>
      <c r="AWE117" s="200"/>
      <c r="AWF117" s="266"/>
      <c r="AWG117" s="261"/>
      <c r="AWH117" s="265"/>
      <c r="AWI117" s="266"/>
      <c r="AWJ117" s="200"/>
      <c r="AWK117" s="266"/>
      <c r="AWL117" s="261"/>
      <c r="AWM117" s="265"/>
      <c r="AWN117" s="266"/>
      <c r="AWO117" s="200"/>
      <c r="AWP117" s="266"/>
      <c r="AWQ117" s="261"/>
      <c r="AWR117" s="265"/>
      <c r="AWS117" s="266"/>
      <c r="AWT117" s="200"/>
      <c r="AWU117" s="266"/>
      <c r="AWV117" s="261"/>
      <c r="AWW117" s="265"/>
      <c r="AWX117" s="266"/>
      <c r="AWY117" s="200"/>
      <c r="AWZ117" s="266"/>
      <c r="AXA117" s="261"/>
      <c r="AXB117" s="265"/>
      <c r="AXC117" s="266"/>
      <c r="AXD117" s="200"/>
      <c r="AXE117" s="266"/>
      <c r="AXF117" s="261"/>
      <c r="AXG117" s="265"/>
      <c r="AXH117" s="266"/>
      <c r="AXI117" s="200"/>
      <c r="AXJ117" s="266"/>
      <c r="AXK117" s="261"/>
      <c r="AXL117" s="265"/>
      <c r="AXM117" s="266"/>
      <c r="AXN117" s="200"/>
      <c r="AXO117" s="266"/>
      <c r="AXP117" s="261"/>
      <c r="AXQ117" s="265"/>
      <c r="AXR117" s="266"/>
      <c r="AXS117" s="200"/>
      <c r="AXT117" s="266"/>
      <c r="AXU117" s="261"/>
      <c r="AXV117" s="265"/>
      <c r="AXW117" s="266"/>
      <c r="AXX117" s="200"/>
      <c r="AXY117" s="266"/>
      <c r="AXZ117" s="261"/>
      <c r="AYA117" s="265"/>
      <c r="AYB117" s="266"/>
      <c r="AYC117" s="200"/>
      <c r="AYD117" s="266"/>
      <c r="AYE117" s="261"/>
      <c r="AYF117" s="265"/>
      <c r="AYG117" s="266"/>
      <c r="AYH117" s="200"/>
      <c r="AYI117" s="266"/>
      <c r="AYJ117" s="261"/>
      <c r="AYK117" s="265"/>
      <c r="AYL117" s="266"/>
      <c r="AYM117" s="200"/>
      <c r="AYN117" s="266"/>
      <c r="AYO117" s="261"/>
      <c r="AYP117" s="265"/>
      <c r="AYQ117" s="266"/>
      <c r="AYR117" s="200"/>
      <c r="AYS117" s="266"/>
      <c r="AYT117" s="261"/>
      <c r="AYU117" s="265"/>
      <c r="AYV117" s="266"/>
      <c r="AYW117" s="200"/>
      <c r="AYX117" s="266"/>
      <c r="AYY117" s="261"/>
      <c r="AYZ117" s="265"/>
      <c r="AZA117" s="266"/>
      <c r="AZB117" s="200"/>
      <c r="AZC117" s="266"/>
      <c r="AZD117" s="261"/>
      <c r="AZE117" s="265"/>
      <c r="AZF117" s="266"/>
      <c r="AZG117" s="200"/>
      <c r="AZH117" s="266"/>
      <c r="AZI117" s="261"/>
      <c r="AZJ117" s="265"/>
      <c r="AZK117" s="266"/>
      <c r="AZL117" s="200"/>
      <c r="AZM117" s="266"/>
      <c r="AZN117" s="261"/>
      <c r="AZO117" s="265"/>
      <c r="AZP117" s="266"/>
      <c r="AZQ117" s="200"/>
      <c r="AZR117" s="266"/>
      <c r="AZS117" s="261"/>
      <c r="AZT117" s="265"/>
      <c r="AZU117" s="266"/>
      <c r="AZV117" s="200"/>
      <c r="AZW117" s="266"/>
      <c r="AZX117" s="261"/>
      <c r="AZY117" s="265"/>
      <c r="AZZ117" s="266"/>
      <c r="BAA117" s="200"/>
      <c r="BAB117" s="266"/>
      <c r="BAC117" s="261"/>
      <c r="BAD117" s="265"/>
      <c r="BAE117" s="266"/>
      <c r="BAF117" s="200"/>
      <c r="BAG117" s="266"/>
      <c r="BAH117" s="261"/>
      <c r="BAI117" s="265"/>
      <c r="BAJ117" s="266"/>
      <c r="BAK117" s="200"/>
      <c r="BAL117" s="266"/>
      <c r="BAM117" s="261"/>
      <c r="BAN117" s="265"/>
      <c r="BAO117" s="266"/>
      <c r="BAP117" s="200"/>
      <c r="BAQ117" s="266"/>
      <c r="BAR117" s="261"/>
      <c r="BAS117" s="265"/>
      <c r="BAT117" s="266"/>
      <c r="BAU117" s="200"/>
      <c r="BAV117" s="266"/>
      <c r="BAW117" s="261"/>
      <c r="BAX117" s="265"/>
      <c r="BAY117" s="266"/>
      <c r="BAZ117" s="200"/>
      <c r="BBA117" s="266"/>
      <c r="BBB117" s="261"/>
      <c r="BBC117" s="265"/>
      <c r="BBD117" s="266"/>
      <c r="BBE117" s="200"/>
      <c r="BBF117" s="266"/>
      <c r="BBG117" s="261"/>
      <c r="BBH117" s="265"/>
      <c r="BBI117" s="266"/>
      <c r="BBJ117" s="200"/>
      <c r="BBK117" s="266"/>
      <c r="BBL117" s="261"/>
      <c r="BBM117" s="265"/>
      <c r="BBN117" s="266"/>
      <c r="BBO117" s="200"/>
      <c r="BBP117" s="266"/>
      <c r="BBQ117" s="261"/>
      <c r="BBR117" s="265"/>
      <c r="BBS117" s="266"/>
      <c r="BBT117" s="200"/>
      <c r="BBU117" s="266"/>
      <c r="BBV117" s="261"/>
      <c r="BBW117" s="265"/>
      <c r="BBX117" s="266"/>
      <c r="BBY117" s="200"/>
      <c r="BBZ117" s="266"/>
      <c r="BCA117" s="261"/>
      <c r="BCB117" s="265"/>
      <c r="BCC117" s="266"/>
      <c r="BCD117" s="200"/>
      <c r="BCE117" s="266"/>
      <c r="BCF117" s="261"/>
      <c r="BCG117" s="265"/>
      <c r="BCH117" s="266"/>
      <c r="BCI117" s="200"/>
      <c r="BCJ117" s="266"/>
      <c r="BCK117" s="261"/>
      <c r="BCL117" s="265"/>
      <c r="BCM117" s="266"/>
      <c r="BCN117" s="200"/>
      <c r="BCO117" s="266"/>
      <c r="BCP117" s="261"/>
      <c r="BCQ117" s="265"/>
      <c r="BCR117" s="266"/>
      <c r="BCS117" s="200"/>
      <c r="BCT117" s="266"/>
      <c r="BCU117" s="261"/>
      <c r="BCV117" s="265"/>
      <c r="BCW117" s="266"/>
      <c r="BCX117" s="200"/>
      <c r="BCY117" s="266"/>
      <c r="BCZ117" s="261"/>
      <c r="BDA117" s="265"/>
      <c r="BDB117" s="266"/>
      <c r="BDC117" s="200"/>
      <c r="BDD117" s="266"/>
      <c r="BDE117" s="261"/>
      <c r="BDF117" s="265"/>
      <c r="BDG117" s="266"/>
      <c r="BDH117" s="200"/>
      <c r="BDI117" s="266"/>
      <c r="BDJ117" s="261"/>
      <c r="BDK117" s="265"/>
      <c r="BDL117" s="266"/>
      <c r="BDM117" s="200"/>
      <c r="BDN117" s="266"/>
      <c r="BDO117" s="261"/>
      <c r="BDP117" s="265"/>
      <c r="BDQ117" s="266"/>
      <c r="BDR117" s="200"/>
      <c r="BDS117" s="266"/>
      <c r="BDT117" s="261"/>
      <c r="BDU117" s="265"/>
      <c r="BDV117" s="266"/>
      <c r="BDW117" s="200"/>
      <c r="BDX117" s="266"/>
      <c r="BDY117" s="261"/>
      <c r="BDZ117" s="265"/>
      <c r="BEA117" s="266"/>
      <c r="BEB117" s="200"/>
      <c r="BEC117" s="266"/>
      <c r="BED117" s="261"/>
      <c r="BEE117" s="265"/>
      <c r="BEF117" s="266"/>
      <c r="BEG117" s="200"/>
      <c r="BEH117" s="266"/>
      <c r="BEI117" s="261"/>
      <c r="BEJ117" s="265"/>
      <c r="BEK117" s="266"/>
      <c r="BEL117" s="200"/>
      <c r="BEM117" s="266"/>
      <c r="BEN117" s="261"/>
      <c r="BEO117" s="265"/>
      <c r="BEP117" s="266"/>
      <c r="BEQ117" s="200"/>
      <c r="BER117" s="266"/>
      <c r="BES117" s="261"/>
      <c r="BET117" s="265"/>
      <c r="BEU117" s="266"/>
      <c r="BEV117" s="200"/>
      <c r="BEW117" s="266"/>
      <c r="BEX117" s="261"/>
      <c r="BEY117" s="265"/>
      <c r="BEZ117" s="266"/>
      <c r="BFA117" s="200"/>
      <c r="BFB117" s="266"/>
      <c r="BFC117" s="261"/>
      <c r="BFD117" s="265"/>
      <c r="BFE117" s="266"/>
      <c r="BFF117" s="200"/>
      <c r="BFG117" s="266"/>
      <c r="BFH117" s="261"/>
      <c r="BFI117" s="265"/>
      <c r="BFJ117" s="266"/>
      <c r="BFK117" s="200"/>
      <c r="BFL117" s="266"/>
      <c r="BFM117" s="261"/>
      <c r="BFN117" s="265"/>
      <c r="BFO117" s="266"/>
      <c r="BFP117" s="200"/>
      <c r="BFQ117" s="266"/>
      <c r="BFR117" s="261"/>
      <c r="BFS117" s="265"/>
      <c r="BFT117" s="266"/>
      <c r="BFU117" s="200"/>
      <c r="BFV117" s="266"/>
      <c r="BFW117" s="261"/>
      <c r="BFX117" s="265"/>
      <c r="BFY117" s="266"/>
      <c r="BFZ117" s="200"/>
      <c r="BGA117" s="266"/>
      <c r="BGB117" s="261"/>
      <c r="BGC117" s="265"/>
      <c r="BGD117" s="266"/>
      <c r="BGE117" s="200"/>
      <c r="BGF117" s="266"/>
      <c r="BGG117" s="261"/>
      <c r="BGH117" s="265"/>
      <c r="BGI117" s="266"/>
      <c r="BGJ117" s="200"/>
      <c r="BGK117" s="266"/>
      <c r="BGL117" s="261"/>
      <c r="BGM117" s="265"/>
      <c r="BGN117" s="266"/>
      <c r="BGO117" s="200"/>
      <c r="BGP117" s="266"/>
      <c r="BGQ117" s="261"/>
      <c r="BGR117" s="265"/>
      <c r="BGS117" s="266"/>
      <c r="BGT117" s="200"/>
      <c r="BGU117" s="266"/>
      <c r="BGV117" s="261"/>
      <c r="BGW117" s="265"/>
      <c r="BGX117" s="266"/>
      <c r="BGY117" s="200"/>
      <c r="BGZ117" s="266"/>
      <c r="BHA117" s="261"/>
      <c r="BHB117" s="265"/>
      <c r="BHC117" s="266"/>
      <c r="BHD117" s="200"/>
      <c r="BHE117" s="266"/>
      <c r="BHF117" s="261"/>
      <c r="BHG117" s="265"/>
      <c r="BHH117" s="266"/>
      <c r="BHI117" s="200"/>
      <c r="BHJ117" s="266"/>
      <c r="BHK117" s="261"/>
      <c r="BHL117" s="265"/>
      <c r="BHM117" s="266"/>
      <c r="BHN117" s="200"/>
      <c r="BHO117" s="266"/>
      <c r="BHP117" s="261"/>
      <c r="BHQ117" s="265"/>
      <c r="BHR117" s="266"/>
      <c r="BHS117" s="200"/>
      <c r="BHT117" s="266"/>
      <c r="BHU117" s="261"/>
      <c r="BHV117" s="265"/>
      <c r="BHW117" s="266"/>
      <c r="BHX117" s="200"/>
      <c r="BHY117" s="266"/>
      <c r="BHZ117" s="261"/>
      <c r="BIA117" s="265"/>
      <c r="BIB117" s="266"/>
      <c r="BIC117" s="200"/>
      <c r="BID117" s="266"/>
      <c r="BIE117" s="261"/>
      <c r="BIF117" s="265"/>
      <c r="BIG117" s="266"/>
      <c r="BIH117" s="200"/>
      <c r="BII117" s="266"/>
      <c r="BIJ117" s="261"/>
      <c r="BIK117" s="265"/>
      <c r="BIL117" s="266"/>
      <c r="BIM117" s="200"/>
      <c r="BIN117" s="266"/>
      <c r="BIO117" s="261"/>
      <c r="BIP117" s="265"/>
      <c r="BIQ117" s="266"/>
      <c r="BIR117" s="200"/>
      <c r="BIS117" s="266"/>
      <c r="BIT117" s="261"/>
      <c r="BIU117" s="265"/>
      <c r="BIV117" s="266"/>
      <c r="BIW117" s="200"/>
      <c r="BIX117" s="266"/>
      <c r="BIY117" s="261"/>
      <c r="BIZ117" s="265"/>
      <c r="BJA117" s="266"/>
      <c r="BJB117" s="200"/>
      <c r="BJC117" s="266"/>
      <c r="BJD117" s="261"/>
      <c r="BJE117" s="265"/>
      <c r="BJF117" s="266"/>
      <c r="BJG117" s="200"/>
      <c r="BJH117" s="266"/>
      <c r="BJI117" s="261"/>
      <c r="BJJ117" s="265"/>
      <c r="BJK117" s="266"/>
      <c r="BJL117" s="200"/>
      <c r="BJM117" s="266"/>
      <c r="BJN117" s="261"/>
      <c r="BJO117" s="265"/>
      <c r="BJP117" s="266"/>
      <c r="BJQ117" s="200"/>
      <c r="BJR117" s="266"/>
      <c r="BJS117" s="261"/>
      <c r="BJT117" s="265"/>
      <c r="BJU117" s="266"/>
      <c r="BJV117" s="200"/>
      <c r="BJW117" s="266"/>
      <c r="BJX117" s="261"/>
      <c r="BJY117" s="265"/>
      <c r="BJZ117" s="266"/>
      <c r="BKA117" s="200"/>
      <c r="BKB117" s="266"/>
      <c r="BKC117" s="261"/>
      <c r="BKD117" s="265"/>
      <c r="BKE117" s="266"/>
      <c r="BKF117" s="200"/>
      <c r="BKG117" s="266"/>
      <c r="BKH117" s="261"/>
      <c r="BKI117" s="265"/>
      <c r="BKJ117" s="266"/>
      <c r="BKK117" s="200"/>
      <c r="BKL117" s="266"/>
      <c r="BKM117" s="261"/>
      <c r="BKN117" s="265"/>
      <c r="BKO117" s="266"/>
      <c r="BKP117" s="200"/>
      <c r="BKQ117" s="266"/>
      <c r="BKR117" s="261"/>
      <c r="BKS117" s="265"/>
      <c r="BKT117" s="266"/>
      <c r="BKU117" s="200"/>
      <c r="BKV117" s="266"/>
      <c r="BKW117" s="261"/>
      <c r="BKX117" s="265"/>
      <c r="BKY117" s="266"/>
      <c r="BKZ117" s="200"/>
      <c r="BLA117" s="266"/>
      <c r="BLB117" s="261"/>
      <c r="BLC117" s="265"/>
      <c r="BLD117" s="266"/>
      <c r="BLE117" s="200"/>
      <c r="BLF117" s="266"/>
      <c r="BLG117" s="261"/>
      <c r="BLH117" s="265"/>
      <c r="BLI117" s="266"/>
      <c r="BLJ117" s="200"/>
      <c r="BLK117" s="266"/>
      <c r="BLL117" s="261"/>
      <c r="BLM117" s="265"/>
      <c r="BLN117" s="266"/>
      <c r="BLO117" s="200"/>
      <c r="BLP117" s="266"/>
      <c r="BLQ117" s="261"/>
      <c r="BLR117" s="265"/>
      <c r="BLS117" s="266"/>
      <c r="BLT117" s="200"/>
      <c r="BLU117" s="266"/>
      <c r="BLV117" s="261"/>
      <c r="BLW117" s="265"/>
      <c r="BLX117" s="266"/>
      <c r="BLY117" s="200"/>
      <c r="BLZ117" s="266"/>
      <c r="BMA117" s="261"/>
      <c r="BMB117" s="265"/>
      <c r="BMC117" s="266"/>
      <c r="BMD117" s="200"/>
      <c r="BME117" s="266"/>
      <c r="BMF117" s="261"/>
      <c r="BMG117" s="265"/>
      <c r="BMH117" s="266"/>
      <c r="BMI117" s="200"/>
      <c r="BMJ117" s="266"/>
      <c r="BMK117" s="261"/>
      <c r="BML117" s="265"/>
      <c r="BMM117" s="266"/>
      <c r="BMN117" s="200"/>
      <c r="BMO117" s="266"/>
      <c r="BMP117" s="261"/>
      <c r="BMQ117" s="265"/>
      <c r="BMR117" s="266"/>
      <c r="BMS117" s="200"/>
      <c r="BMT117" s="266"/>
      <c r="BMU117" s="261"/>
      <c r="BMV117" s="265"/>
      <c r="BMW117" s="266"/>
      <c r="BMX117" s="200"/>
      <c r="BMY117" s="266"/>
      <c r="BMZ117" s="261"/>
      <c r="BNA117" s="265"/>
      <c r="BNB117" s="266"/>
      <c r="BNC117" s="200"/>
      <c r="BND117" s="266"/>
      <c r="BNE117" s="261"/>
      <c r="BNF117" s="265"/>
      <c r="BNG117" s="266"/>
      <c r="BNH117" s="200"/>
      <c r="BNI117" s="266"/>
      <c r="BNJ117" s="261"/>
      <c r="BNK117" s="265"/>
      <c r="BNL117" s="266"/>
      <c r="BNM117" s="200"/>
      <c r="BNN117" s="266"/>
      <c r="BNO117" s="261"/>
      <c r="BNP117" s="265"/>
      <c r="BNQ117" s="266"/>
      <c r="BNR117" s="200"/>
      <c r="BNS117" s="266"/>
      <c r="BNT117" s="261"/>
      <c r="BNU117" s="265"/>
      <c r="BNV117" s="266"/>
      <c r="BNW117" s="200"/>
      <c r="BNX117" s="266"/>
      <c r="BNY117" s="261"/>
      <c r="BNZ117" s="265"/>
      <c r="BOA117" s="266"/>
      <c r="BOB117" s="200"/>
      <c r="BOC117" s="266"/>
      <c r="BOD117" s="261"/>
      <c r="BOE117" s="265"/>
      <c r="BOF117" s="266"/>
      <c r="BOG117" s="200"/>
      <c r="BOH117" s="266"/>
      <c r="BOI117" s="261"/>
      <c r="BOJ117" s="265"/>
      <c r="BOK117" s="266"/>
      <c r="BOL117" s="200"/>
      <c r="BOM117" s="266"/>
      <c r="BON117" s="261"/>
      <c r="BOO117" s="265"/>
      <c r="BOP117" s="266"/>
      <c r="BOQ117" s="200"/>
      <c r="BOR117" s="266"/>
      <c r="BOS117" s="261"/>
      <c r="BOT117" s="265"/>
      <c r="BOU117" s="266"/>
      <c r="BOV117" s="200"/>
      <c r="BOW117" s="266"/>
      <c r="BOX117" s="261"/>
      <c r="BOY117" s="265"/>
      <c r="BOZ117" s="266"/>
      <c r="BPA117" s="200"/>
      <c r="BPB117" s="266"/>
      <c r="BPC117" s="261"/>
      <c r="BPD117" s="265"/>
      <c r="BPE117" s="266"/>
      <c r="BPF117" s="200"/>
      <c r="BPG117" s="266"/>
      <c r="BPH117" s="261"/>
      <c r="BPI117" s="265"/>
      <c r="BPJ117" s="266"/>
      <c r="BPK117" s="200"/>
      <c r="BPL117" s="266"/>
      <c r="BPM117" s="261"/>
      <c r="BPN117" s="265"/>
      <c r="BPO117" s="266"/>
      <c r="BPP117" s="200"/>
      <c r="BPQ117" s="266"/>
      <c r="BPR117" s="261"/>
      <c r="BPS117" s="265"/>
      <c r="BPT117" s="266"/>
      <c r="BPU117" s="200"/>
      <c r="BPV117" s="266"/>
      <c r="BPW117" s="261"/>
      <c r="BPX117" s="265"/>
      <c r="BPY117" s="266"/>
      <c r="BPZ117" s="200"/>
      <c r="BQA117" s="266"/>
      <c r="BQB117" s="261"/>
      <c r="BQC117" s="265"/>
      <c r="BQD117" s="266"/>
      <c r="BQE117" s="200"/>
      <c r="BQF117" s="266"/>
      <c r="BQG117" s="261"/>
      <c r="BQH117" s="265"/>
      <c r="BQI117" s="266"/>
      <c r="BQJ117" s="200"/>
      <c r="BQK117" s="266"/>
      <c r="BQL117" s="261"/>
      <c r="BQM117" s="265"/>
      <c r="BQN117" s="266"/>
      <c r="BQO117" s="200"/>
      <c r="BQP117" s="266"/>
      <c r="BQQ117" s="261"/>
      <c r="BQR117" s="265"/>
      <c r="BQS117" s="266"/>
      <c r="BQT117" s="200"/>
      <c r="BQU117" s="266"/>
      <c r="BQV117" s="261"/>
      <c r="BQW117" s="265"/>
      <c r="BQX117" s="266"/>
      <c r="BQY117" s="200"/>
      <c r="BQZ117" s="266"/>
      <c r="BRA117" s="261"/>
      <c r="BRB117" s="265"/>
      <c r="BRC117" s="266"/>
      <c r="BRD117" s="200"/>
      <c r="BRE117" s="266"/>
      <c r="BRF117" s="261"/>
      <c r="BRG117" s="265"/>
      <c r="BRH117" s="266"/>
      <c r="BRI117" s="200"/>
      <c r="BRJ117" s="266"/>
      <c r="BRK117" s="261"/>
      <c r="BRL117" s="265"/>
      <c r="BRM117" s="266"/>
      <c r="BRN117" s="200"/>
      <c r="BRO117" s="266"/>
      <c r="BRP117" s="261"/>
      <c r="BRQ117" s="265"/>
      <c r="BRR117" s="266"/>
      <c r="BRS117" s="200"/>
      <c r="BRT117" s="266"/>
      <c r="BRU117" s="261"/>
      <c r="BRV117" s="265"/>
      <c r="BRW117" s="266"/>
      <c r="BRX117" s="200"/>
      <c r="BRY117" s="266"/>
      <c r="BRZ117" s="261"/>
      <c r="BSA117" s="265"/>
      <c r="BSB117" s="266"/>
      <c r="BSC117" s="200"/>
      <c r="BSD117" s="266"/>
      <c r="BSE117" s="261"/>
      <c r="BSF117" s="265"/>
      <c r="BSG117" s="266"/>
      <c r="BSH117" s="200"/>
      <c r="BSI117" s="266"/>
      <c r="BSJ117" s="261"/>
      <c r="BSK117" s="265"/>
      <c r="BSL117" s="266"/>
      <c r="BSM117" s="200"/>
      <c r="BSN117" s="266"/>
      <c r="BSO117" s="261"/>
      <c r="BSP117" s="265"/>
      <c r="BSQ117" s="266"/>
      <c r="BSR117" s="200"/>
      <c r="BSS117" s="266"/>
      <c r="BST117" s="261"/>
      <c r="BSU117" s="265"/>
      <c r="BSV117" s="266"/>
      <c r="BSW117" s="200"/>
      <c r="BSX117" s="266"/>
      <c r="BSY117" s="261"/>
      <c r="BSZ117" s="265"/>
      <c r="BTA117" s="266"/>
      <c r="BTB117" s="200"/>
      <c r="BTC117" s="266"/>
      <c r="BTD117" s="261"/>
      <c r="BTE117" s="265"/>
      <c r="BTF117" s="266"/>
      <c r="BTG117" s="200"/>
      <c r="BTH117" s="266"/>
      <c r="BTI117" s="261"/>
      <c r="BTJ117" s="265"/>
      <c r="BTK117" s="266"/>
      <c r="BTL117" s="200"/>
      <c r="BTM117" s="266"/>
      <c r="BTN117" s="261"/>
      <c r="BTO117" s="265"/>
      <c r="BTP117" s="266"/>
      <c r="BTQ117" s="200"/>
      <c r="BTR117" s="266"/>
      <c r="BTS117" s="261"/>
      <c r="BTT117" s="265"/>
      <c r="BTU117" s="266"/>
      <c r="BTV117" s="200"/>
      <c r="BTW117" s="266"/>
      <c r="BTX117" s="261"/>
      <c r="BTY117" s="265"/>
      <c r="BTZ117" s="266"/>
      <c r="BUA117" s="200"/>
      <c r="BUB117" s="266"/>
      <c r="BUC117" s="261"/>
      <c r="BUD117" s="265"/>
      <c r="BUE117" s="266"/>
      <c r="BUF117" s="200"/>
      <c r="BUG117" s="266"/>
      <c r="BUH117" s="261"/>
      <c r="BUI117" s="265"/>
      <c r="BUJ117" s="266"/>
      <c r="BUK117" s="200"/>
      <c r="BUL117" s="266"/>
      <c r="BUM117" s="261"/>
      <c r="BUN117" s="265"/>
      <c r="BUO117" s="266"/>
      <c r="BUP117" s="200"/>
      <c r="BUQ117" s="266"/>
      <c r="BUR117" s="261"/>
      <c r="BUS117" s="265"/>
      <c r="BUT117" s="266"/>
      <c r="BUU117" s="200"/>
      <c r="BUV117" s="266"/>
      <c r="BUW117" s="261"/>
      <c r="BUX117" s="265"/>
      <c r="BUY117" s="266"/>
      <c r="BUZ117" s="200"/>
      <c r="BVA117" s="266"/>
      <c r="BVB117" s="261"/>
      <c r="BVC117" s="265"/>
      <c r="BVD117" s="266"/>
      <c r="BVE117" s="200"/>
      <c r="BVF117" s="266"/>
      <c r="BVG117" s="261"/>
      <c r="BVH117" s="265"/>
      <c r="BVI117" s="266"/>
      <c r="BVJ117" s="200"/>
      <c r="BVK117" s="266"/>
      <c r="BVL117" s="261"/>
      <c r="BVM117" s="265"/>
      <c r="BVN117" s="266"/>
      <c r="BVO117" s="200"/>
      <c r="BVP117" s="266"/>
      <c r="BVQ117" s="261"/>
      <c r="BVR117" s="265"/>
      <c r="BVS117" s="266"/>
      <c r="BVT117" s="200"/>
      <c r="BVU117" s="266"/>
      <c r="BVV117" s="261"/>
      <c r="BVW117" s="265"/>
      <c r="BVX117" s="266"/>
      <c r="BVY117" s="200"/>
      <c r="BVZ117" s="266"/>
      <c r="BWA117" s="261"/>
      <c r="BWB117" s="265"/>
      <c r="BWC117" s="266"/>
      <c r="BWD117" s="200"/>
      <c r="BWE117" s="266"/>
      <c r="BWF117" s="261"/>
      <c r="BWG117" s="265"/>
      <c r="BWH117" s="266"/>
      <c r="BWI117" s="200"/>
      <c r="BWJ117" s="266"/>
      <c r="BWK117" s="261"/>
      <c r="BWL117" s="265"/>
      <c r="BWM117" s="266"/>
      <c r="BWN117" s="200"/>
      <c r="BWO117" s="266"/>
      <c r="BWP117" s="261"/>
      <c r="BWQ117" s="265"/>
      <c r="BWR117" s="266"/>
      <c r="BWS117" s="200"/>
      <c r="BWT117" s="266"/>
      <c r="BWU117" s="261"/>
      <c r="BWV117" s="265"/>
      <c r="BWW117" s="266"/>
      <c r="BWX117" s="200"/>
      <c r="BWY117" s="266"/>
      <c r="BWZ117" s="261"/>
      <c r="BXA117" s="265"/>
      <c r="BXB117" s="266"/>
      <c r="BXC117" s="200"/>
      <c r="BXD117" s="266"/>
      <c r="BXE117" s="261"/>
      <c r="BXF117" s="265"/>
      <c r="BXG117" s="266"/>
      <c r="BXH117" s="200"/>
      <c r="BXI117" s="266"/>
      <c r="BXJ117" s="261"/>
      <c r="BXK117" s="265"/>
      <c r="BXL117" s="266"/>
      <c r="BXM117" s="200"/>
      <c r="BXN117" s="266"/>
      <c r="BXO117" s="261"/>
      <c r="BXP117" s="265"/>
      <c r="BXQ117" s="266"/>
      <c r="BXR117" s="200"/>
      <c r="BXS117" s="266"/>
      <c r="BXT117" s="261"/>
      <c r="BXU117" s="265"/>
      <c r="BXV117" s="266"/>
      <c r="BXW117" s="200"/>
      <c r="BXX117" s="266"/>
      <c r="BXY117" s="261"/>
      <c r="BXZ117" s="265"/>
      <c r="BYA117" s="266"/>
      <c r="BYB117" s="200"/>
      <c r="BYC117" s="266"/>
      <c r="BYD117" s="261"/>
      <c r="BYE117" s="265"/>
      <c r="BYF117" s="266"/>
      <c r="BYG117" s="200"/>
      <c r="BYH117" s="266"/>
      <c r="BYI117" s="261"/>
      <c r="BYJ117" s="265"/>
      <c r="BYK117" s="266"/>
      <c r="BYL117" s="200"/>
      <c r="BYM117" s="266"/>
      <c r="BYN117" s="261"/>
      <c r="BYO117" s="265"/>
      <c r="BYP117" s="266"/>
      <c r="BYQ117" s="200"/>
      <c r="BYR117" s="266"/>
      <c r="BYS117" s="261"/>
      <c r="BYT117" s="265"/>
      <c r="BYU117" s="266"/>
      <c r="BYV117" s="200"/>
      <c r="BYW117" s="266"/>
      <c r="BYX117" s="261"/>
      <c r="BYY117" s="265"/>
      <c r="BYZ117" s="266"/>
      <c r="BZA117" s="200"/>
      <c r="BZB117" s="266"/>
      <c r="BZC117" s="261"/>
      <c r="BZD117" s="265"/>
      <c r="BZE117" s="266"/>
      <c r="BZF117" s="200"/>
      <c r="BZG117" s="266"/>
      <c r="BZH117" s="261"/>
      <c r="BZI117" s="265"/>
      <c r="BZJ117" s="266"/>
      <c r="BZK117" s="200"/>
      <c r="BZL117" s="266"/>
      <c r="BZM117" s="261"/>
      <c r="BZN117" s="265"/>
      <c r="BZO117" s="266"/>
      <c r="BZP117" s="200"/>
      <c r="BZQ117" s="266"/>
      <c r="BZR117" s="261"/>
      <c r="BZS117" s="265"/>
      <c r="BZT117" s="266"/>
      <c r="BZU117" s="200"/>
      <c r="BZV117" s="266"/>
      <c r="BZW117" s="261"/>
      <c r="BZX117" s="265"/>
      <c r="BZY117" s="266"/>
      <c r="BZZ117" s="200"/>
      <c r="CAA117" s="266"/>
      <c r="CAB117" s="261"/>
      <c r="CAC117" s="265"/>
      <c r="CAD117" s="266"/>
      <c r="CAE117" s="200"/>
      <c r="CAF117" s="266"/>
      <c r="CAG117" s="261"/>
      <c r="CAH117" s="265"/>
      <c r="CAI117" s="266"/>
      <c r="CAJ117" s="200"/>
      <c r="CAK117" s="266"/>
      <c r="CAL117" s="261"/>
      <c r="CAM117" s="265"/>
      <c r="CAN117" s="266"/>
      <c r="CAO117" s="200"/>
      <c r="CAP117" s="266"/>
      <c r="CAQ117" s="261"/>
      <c r="CAR117" s="265"/>
      <c r="CAS117" s="266"/>
      <c r="CAT117" s="200"/>
      <c r="CAU117" s="266"/>
      <c r="CAV117" s="261"/>
      <c r="CAW117" s="265"/>
      <c r="CAX117" s="266"/>
      <c r="CAY117" s="200"/>
      <c r="CAZ117" s="266"/>
      <c r="CBA117" s="261"/>
      <c r="CBB117" s="265"/>
      <c r="CBC117" s="266"/>
      <c r="CBD117" s="200"/>
      <c r="CBE117" s="266"/>
      <c r="CBF117" s="261"/>
      <c r="CBG117" s="265"/>
      <c r="CBH117" s="266"/>
      <c r="CBI117" s="200"/>
      <c r="CBJ117" s="266"/>
      <c r="CBK117" s="261"/>
      <c r="CBL117" s="265"/>
      <c r="CBM117" s="266"/>
      <c r="CBN117" s="200"/>
      <c r="CBO117" s="266"/>
      <c r="CBP117" s="261"/>
      <c r="CBQ117" s="265"/>
      <c r="CBR117" s="266"/>
      <c r="CBS117" s="200"/>
      <c r="CBT117" s="266"/>
      <c r="CBU117" s="261"/>
      <c r="CBV117" s="265"/>
      <c r="CBW117" s="266"/>
      <c r="CBX117" s="200"/>
      <c r="CBY117" s="266"/>
      <c r="CBZ117" s="261"/>
      <c r="CCA117" s="265"/>
      <c r="CCB117" s="266"/>
      <c r="CCC117" s="200"/>
      <c r="CCD117" s="266"/>
      <c r="CCE117" s="261"/>
      <c r="CCF117" s="265"/>
      <c r="CCG117" s="266"/>
      <c r="CCH117" s="200"/>
      <c r="CCI117" s="266"/>
      <c r="CCJ117" s="261"/>
      <c r="CCK117" s="265"/>
      <c r="CCL117" s="266"/>
      <c r="CCM117" s="200"/>
      <c r="CCN117" s="266"/>
      <c r="CCO117" s="261"/>
      <c r="CCP117" s="265"/>
      <c r="CCQ117" s="266"/>
      <c r="CCR117" s="200"/>
      <c r="CCS117" s="266"/>
      <c r="CCT117" s="261"/>
      <c r="CCU117" s="265"/>
      <c r="CCV117" s="266"/>
      <c r="CCW117" s="200"/>
      <c r="CCX117" s="266"/>
      <c r="CCY117" s="261"/>
      <c r="CCZ117" s="265"/>
      <c r="CDA117" s="266"/>
      <c r="CDB117" s="200"/>
      <c r="CDC117" s="266"/>
      <c r="CDD117" s="261"/>
      <c r="CDE117" s="265"/>
      <c r="CDF117" s="266"/>
      <c r="CDG117" s="200"/>
      <c r="CDH117" s="266"/>
      <c r="CDI117" s="261"/>
      <c r="CDJ117" s="265"/>
      <c r="CDK117" s="266"/>
      <c r="CDL117" s="200"/>
      <c r="CDM117" s="266"/>
      <c r="CDN117" s="261"/>
      <c r="CDO117" s="265"/>
      <c r="CDP117" s="266"/>
      <c r="CDQ117" s="200"/>
      <c r="CDR117" s="266"/>
      <c r="CDS117" s="261"/>
      <c r="CDT117" s="265"/>
      <c r="CDU117" s="266"/>
      <c r="CDV117" s="200"/>
      <c r="CDW117" s="266"/>
      <c r="CDX117" s="261"/>
      <c r="CDY117" s="265"/>
      <c r="CDZ117" s="266"/>
      <c r="CEA117" s="200"/>
      <c r="CEB117" s="266"/>
      <c r="CEC117" s="261"/>
      <c r="CED117" s="265"/>
      <c r="CEE117" s="266"/>
      <c r="CEF117" s="200"/>
      <c r="CEG117" s="266"/>
      <c r="CEH117" s="261"/>
      <c r="CEI117" s="265"/>
      <c r="CEJ117" s="266"/>
      <c r="CEK117" s="200"/>
      <c r="CEL117" s="266"/>
      <c r="CEM117" s="261"/>
      <c r="CEN117" s="265"/>
      <c r="CEO117" s="266"/>
      <c r="CEP117" s="200"/>
      <c r="CEQ117" s="266"/>
      <c r="CER117" s="261"/>
      <c r="CES117" s="265"/>
      <c r="CET117" s="266"/>
      <c r="CEU117" s="200"/>
      <c r="CEV117" s="266"/>
      <c r="CEW117" s="261"/>
      <c r="CEX117" s="265"/>
      <c r="CEY117" s="266"/>
      <c r="CEZ117" s="200"/>
      <c r="CFA117" s="266"/>
      <c r="CFB117" s="261"/>
      <c r="CFC117" s="265"/>
      <c r="CFD117" s="266"/>
      <c r="CFE117" s="200"/>
      <c r="CFF117" s="266"/>
      <c r="CFG117" s="261"/>
      <c r="CFH117" s="265"/>
      <c r="CFI117" s="266"/>
      <c r="CFJ117" s="200"/>
      <c r="CFK117" s="266"/>
      <c r="CFL117" s="261"/>
      <c r="CFM117" s="265"/>
      <c r="CFN117" s="266"/>
      <c r="CFO117" s="200"/>
      <c r="CFP117" s="266"/>
      <c r="CFQ117" s="261"/>
      <c r="CFR117" s="265"/>
      <c r="CFS117" s="266"/>
      <c r="CFT117" s="200"/>
      <c r="CFU117" s="266"/>
      <c r="CFV117" s="261"/>
      <c r="CFW117" s="265"/>
      <c r="CFX117" s="266"/>
      <c r="CFY117" s="200"/>
      <c r="CFZ117" s="266"/>
      <c r="CGA117" s="261"/>
      <c r="CGB117" s="265"/>
      <c r="CGC117" s="266"/>
      <c r="CGD117" s="200"/>
      <c r="CGE117" s="266"/>
      <c r="CGF117" s="261"/>
      <c r="CGG117" s="265"/>
      <c r="CGH117" s="266"/>
      <c r="CGI117" s="200"/>
      <c r="CGJ117" s="266"/>
      <c r="CGK117" s="261"/>
      <c r="CGL117" s="265"/>
      <c r="CGM117" s="266"/>
      <c r="CGN117" s="200"/>
      <c r="CGO117" s="266"/>
      <c r="CGP117" s="261"/>
      <c r="CGQ117" s="265"/>
      <c r="CGR117" s="266"/>
      <c r="CGS117" s="200"/>
      <c r="CGT117" s="266"/>
      <c r="CGU117" s="261"/>
      <c r="CGV117" s="265"/>
      <c r="CGW117" s="266"/>
      <c r="CGX117" s="200"/>
      <c r="CGY117" s="266"/>
      <c r="CGZ117" s="261"/>
      <c r="CHA117" s="265"/>
      <c r="CHB117" s="266"/>
      <c r="CHC117" s="200"/>
      <c r="CHD117" s="266"/>
      <c r="CHE117" s="261"/>
      <c r="CHF117" s="265"/>
      <c r="CHG117" s="266"/>
      <c r="CHH117" s="200"/>
      <c r="CHI117" s="266"/>
      <c r="CHJ117" s="261"/>
      <c r="CHK117" s="265"/>
      <c r="CHL117" s="266"/>
      <c r="CHM117" s="200"/>
      <c r="CHN117" s="266"/>
      <c r="CHO117" s="261"/>
      <c r="CHP117" s="265"/>
      <c r="CHQ117" s="266"/>
      <c r="CHR117" s="200"/>
      <c r="CHS117" s="266"/>
      <c r="CHT117" s="261"/>
      <c r="CHU117" s="265"/>
      <c r="CHV117" s="266"/>
      <c r="CHW117" s="200"/>
      <c r="CHX117" s="266"/>
      <c r="CHY117" s="261"/>
      <c r="CHZ117" s="265"/>
      <c r="CIA117" s="266"/>
      <c r="CIB117" s="200"/>
      <c r="CIC117" s="266"/>
      <c r="CID117" s="261"/>
      <c r="CIE117" s="265"/>
      <c r="CIF117" s="266"/>
      <c r="CIG117" s="200"/>
      <c r="CIH117" s="266"/>
      <c r="CII117" s="261"/>
      <c r="CIJ117" s="265"/>
      <c r="CIK117" s="266"/>
      <c r="CIL117" s="200"/>
      <c r="CIM117" s="266"/>
      <c r="CIN117" s="261"/>
      <c r="CIO117" s="265"/>
      <c r="CIP117" s="266"/>
      <c r="CIQ117" s="200"/>
      <c r="CIR117" s="266"/>
      <c r="CIS117" s="261"/>
      <c r="CIT117" s="265"/>
      <c r="CIU117" s="266"/>
      <c r="CIV117" s="200"/>
      <c r="CIW117" s="266"/>
      <c r="CIX117" s="261"/>
      <c r="CIY117" s="265"/>
      <c r="CIZ117" s="266"/>
      <c r="CJA117" s="200"/>
      <c r="CJB117" s="266"/>
      <c r="CJC117" s="261"/>
      <c r="CJD117" s="265"/>
      <c r="CJE117" s="266"/>
      <c r="CJF117" s="200"/>
      <c r="CJG117" s="266"/>
      <c r="CJH117" s="261"/>
      <c r="CJI117" s="265"/>
      <c r="CJJ117" s="266"/>
      <c r="CJK117" s="200"/>
      <c r="CJL117" s="266"/>
      <c r="CJM117" s="261"/>
      <c r="CJN117" s="265"/>
      <c r="CJO117" s="266"/>
      <c r="CJP117" s="200"/>
      <c r="CJQ117" s="266"/>
      <c r="CJR117" s="261"/>
      <c r="CJS117" s="265"/>
      <c r="CJT117" s="266"/>
      <c r="CJU117" s="200"/>
      <c r="CJV117" s="266"/>
      <c r="CJW117" s="261"/>
      <c r="CJX117" s="265"/>
      <c r="CJY117" s="266"/>
      <c r="CJZ117" s="200"/>
      <c r="CKA117" s="266"/>
      <c r="CKB117" s="261"/>
      <c r="CKC117" s="265"/>
      <c r="CKD117" s="266"/>
      <c r="CKE117" s="200"/>
      <c r="CKF117" s="266"/>
      <c r="CKG117" s="261"/>
      <c r="CKH117" s="265"/>
      <c r="CKI117" s="266"/>
      <c r="CKJ117" s="200"/>
      <c r="CKK117" s="266"/>
      <c r="CKL117" s="261"/>
      <c r="CKM117" s="265"/>
      <c r="CKN117" s="266"/>
      <c r="CKO117" s="200"/>
      <c r="CKP117" s="266"/>
      <c r="CKQ117" s="261"/>
      <c r="CKR117" s="265"/>
      <c r="CKS117" s="266"/>
      <c r="CKT117" s="200"/>
      <c r="CKU117" s="266"/>
      <c r="CKV117" s="261"/>
      <c r="CKW117" s="265"/>
      <c r="CKX117" s="266"/>
      <c r="CKY117" s="200"/>
      <c r="CKZ117" s="266"/>
      <c r="CLA117" s="261"/>
      <c r="CLB117" s="265"/>
      <c r="CLC117" s="266"/>
      <c r="CLD117" s="200"/>
      <c r="CLE117" s="266"/>
      <c r="CLF117" s="261"/>
      <c r="CLG117" s="265"/>
      <c r="CLH117" s="266"/>
      <c r="CLI117" s="200"/>
      <c r="CLJ117" s="266"/>
      <c r="CLK117" s="261"/>
      <c r="CLL117" s="265"/>
      <c r="CLM117" s="266"/>
      <c r="CLN117" s="200"/>
      <c r="CLO117" s="266"/>
      <c r="CLP117" s="261"/>
      <c r="CLQ117" s="265"/>
      <c r="CLR117" s="266"/>
      <c r="CLS117" s="200"/>
      <c r="CLT117" s="266"/>
      <c r="CLU117" s="261"/>
      <c r="CLV117" s="265"/>
      <c r="CLW117" s="266"/>
      <c r="CLX117" s="200"/>
      <c r="CLY117" s="266"/>
      <c r="CLZ117" s="261"/>
      <c r="CMA117" s="265"/>
      <c r="CMB117" s="266"/>
      <c r="CMC117" s="200"/>
      <c r="CMD117" s="266"/>
      <c r="CME117" s="261"/>
      <c r="CMF117" s="265"/>
      <c r="CMG117" s="266"/>
      <c r="CMH117" s="200"/>
      <c r="CMI117" s="266"/>
      <c r="CMJ117" s="261"/>
      <c r="CMK117" s="265"/>
      <c r="CML117" s="266"/>
      <c r="CMM117" s="200"/>
      <c r="CMN117" s="266"/>
      <c r="CMO117" s="261"/>
      <c r="CMP117" s="265"/>
      <c r="CMQ117" s="266"/>
      <c r="CMR117" s="200"/>
      <c r="CMS117" s="266"/>
      <c r="CMT117" s="261"/>
      <c r="CMU117" s="265"/>
      <c r="CMV117" s="266"/>
      <c r="CMW117" s="200"/>
      <c r="CMX117" s="266"/>
      <c r="CMY117" s="261"/>
      <c r="CMZ117" s="265"/>
      <c r="CNA117" s="266"/>
      <c r="CNB117" s="200"/>
      <c r="CNC117" s="266"/>
      <c r="CND117" s="261"/>
      <c r="CNE117" s="265"/>
      <c r="CNF117" s="266"/>
      <c r="CNG117" s="200"/>
      <c r="CNH117" s="266"/>
      <c r="CNI117" s="261"/>
      <c r="CNJ117" s="265"/>
      <c r="CNK117" s="266"/>
      <c r="CNL117" s="200"/>
      <c r="CNM117" s="266"/>
      <c r="CNN117" s="261"/>
      <c r="CNO117" s="265"/>
      <c r="CNP117" s="266"/>
      <c r="CNQ117" s="200"/>
      <c r="CNR117" s="266"/>
      <c r="CNS117" s="261"/>
      <c r="CNT117" s="265"/>
      <c r="CNU117" s="266"/>
      <c r="CNV117" s="200"/>
      <c r="CNW117" s="266"/>
      <c r="CNX117" s="261"/>
      <c r="CNY117" s="265"/>
      <c r="CNZ117" s="266"/>
      <c r="COA117" s="200"/>
      <c r="COB117" s="266"/>
      <c r="COC117" s="261"/>
      <c r="COD117" s="265"/>
      <c r="COE117" s="266"/>
      <c r="COF117" s="200"/>
      <c r="COG117" s="266"/>
      <c r="COH117" s="261"/>
      <c r="COI117" s="265"/>
      <c r="COJ117" s="266"/>
      <c r="COK117" s="200"/>
      <c r="COL117" s="266"/>
      <c r="COM117" s="261"/>
      <c r="CON117" s="265"/>
      <c r="COO117" s="266"/>
      <c r="COP117" s="200"/>
      <c r="COQ117" s="266"/>
      <c r="COR117" s="261"/>
      <c r="COS117" s="265"/>
      <c r="COT117" s="266"/>
      <c r="COU117" s="200"/>
      <c r="COV117" s="266"/>
      <c r="COW117" s="261"/>
      <c r="COX117" s="265"/>
      <c r="COY117" s="266"/>
      <c r="COZ117" s="200"/>
      <c r="CPA117" s="266"/>
      <c r="CPB117" s="261"/>
      <c r="CPC117" s="265"/>
      <c r="CPD117" s="266"/>
      <c r="CPE117" s="200"/>
      <c r="CPF117" s="266"/>
      <c r="CPG117" s="261"/>
      <c r="CPH117" s="265"/>
      <c r="CPI117" s="266"/>
      <c r="CPJ117" s="200"/>
      <c r="CPK117" s="266"/>
      <c r="CPL117" s="261"/>
      <c r="CPM117" s="265"/>
      <c r="CPN117" s="266"/>
      <c r="CPO117" s="200"/>
      <c r="CPP117" s="266"/>
      <c r="CPQ117" s="261"/>
      <c r="CPR117" s="265"/>
      <c r="CPS117" s="266"/>
      <c r="CPT117" s="200"/>
      <c r="CPU117" s="266"/>
      <c r="CPV117" s="261"/>
      <c r="CPW117" s="265"/>
      <c r="CPX117" s="266"/>
      <c r="CPY117" s="200"/>
      <c r="CPZ117" s="266"/>
      <c r="CQA117" s="261"/>
      <c r="CQB117" s="265"/>
      <c r="CQC117" s="266"/>
      <c r="CQD117" s="200"/>
      <c r="CQE117" s="266"/>
      <c r="CQF117" s="261"/>
      <c r="CQG117" s="265"/>
      <c r="CQH117" s="266"/>
      <c r="CQI117" s="200"/>
      <c r="CQJ117" s="266"/>
      <c r="CQK117" s="261"/>
      <c r="CQL117" s="265"/>
      <c r="CQM117" s="266"/>
      <c r="CQN117" s="200"/>
      <c r="CQO117" s="266"/>
      <c r="CQP117" s="261"/>
      <c r="CQQ117" s="265"/>
      <c r="CQR117" s="266"/>
      <c r="CQS117" s="200"/>
      <c r="CQT117" s="266"/>
      <c r="CQU117" s="261"/>
      <c r="CQV117" s="265"/>
      <c r="CQW117" s="266"/>
      <c r="CQX117" s="200"/>
      <c r="CQY117" s="266"/>
      <c r="CQZ117" s="261"/>
      <c r="CRA117" s="265"/>
      <c r="CRB117" s="266"/>
      <c r="CRC117" s="200"/>
      <c r="CRD117" s="266"/>
      <c r="CRE117" s="261"/>
      <c r="CRF117" s="265"/>
      <c r="CRG117" s="266"/>
      <c r="CRH117" s="200"/>
      <c r="CRI117" s="266"/>
      <c r="CRJ117" s="261"/>
      <c r="CRK117" s="265"/>
      <c r="CRL117" s="266"/>
      <c r="CRM117" s="200"/>
      <c r="CRN117" s="266"/>
      <c r="CRO117" s="261"/>
      <c r="CRP117" s="265"/>
      <c r="CRQ117" s="266"/>
      <c r="CRR117" s="200"/>
      <c r="CRS117" s="266"/>
      <c r="CRT117" s="261"/>
      <c r="CRU117" s="265"/>
      <c r="CRV117" s="266"/>
      <c r="CRW117" s="200"/>
      <c r="CRX117" s="266"/>
      <c r="CRY117" s="261"/>
      <c r="CRZ117" s="265"/>
      <c r="CSA117" s="266"/>
      <c r="CSB117" s="200"/>
      <c r="CSC117" s="266"/>
      <c r="CSD117" s="261"/>
      <c r="CSE117" s="265"/>
      <c r="CSF117" s="266"/>
      <c r="CSG117" s="200"/>
      <c r="CSH117" s="266"/>
      <c r="CSI117" s="261"/>
      <c r="CSJ117" s="265"/>
      <c r="CSK117" s="266"/>
      <c r="CSL117" s="200"/>
      <c r="CSM117" s="266"/>
      <c r="CSN117" s="261"/>
      <c r="CSO117" s="265"/>
      <c r="CSP117" s="266"/>
      <c r="CSQ117" s="200"/>
      <c r="CSR117" s="266"/>
      <c r="CSS117" s="261"/>
      <c r="CST117" s="265"/>
      <c r="CSU117" s="266"/>
      <c r="CSV117" s="200"/>
      <c r="CSW117" s="266"/>
      <c r="CSX117" s="261"/>
      <c r="CSY117" s="265"/>
      <c r="CSZ117" s="266"/>
      <c r="CTA117" s="200"/>
      <c r="CTB117" s="266"/>
      <c r="CTC117" s="261"/>
      <c r="CTD117" s="265"/>
      <c r="CTE117" s="266"/>
      <c r="CTF117" s="200"/>
      <c r="CTG117" s="266"/>
      <c r="CTH117" s="261"/>
      <c r="CTI117" s="265"/>
      <c r="CTJ117" s="266"/>
      <c r="CTK117" s="200"/>
      <c r="CTL117" s="266"/>
      <c r="CTM117" s="261"/>
      <c r="CTN117" s="265"/>
      <c r="CTO117" s="266"/>
      <c r="CTP117" s="200"/>
      <c r="CTQ117" s="266"/>
      <c r="CTR117" s="261"/>
      <c r="CTS117" s="265"/>
      <c r="CTT117" s="266"/>
      <c r="CTU117" s="200"/>
      <c r="CTV117" s="266"/>
      <c r="CTW117" s="261"/>
      <c r="CTX117" s="265"/>
      <c r="CTY117" s="266"/>
      <c r="CTZ117" s="200"/>
      <c r="CUA117" s="266"/>
      <c r="CUB117" s="261"/>
      <c r="CUC117" s="265"/>
      <c r="CUD117" s="266"/>
      <c r="CUE117" s="200"/>
      <c r="CUF117" s="266"/>
      <c r="CUG117" s="261"/>
      <c r="CUH117" s="265"/>
      <c r="CUI117" s="266"/>
      <c r="CUJ117" s="200"/>
      <c r="CUK117" s="266"/>
      <c r="CUL117" s="261"/>
      <c r="CUM117" s="265"/>
      <c r="CUN117" s="266"/>
      <c r="CUO117" s="200"/>
      <c r="CUP117" s="266"/>
      <c r="CUQ117" s="261"/>
      <c r="CUR117" s="265"/>
      <c r="CUS117" s="266"/>
      <c r="CUT117" s="200"/>
      <c r="CUU117" s="266"/>
      <c r="CUV117" s="261"/>
      <c r="CUW117" s="265"/>
      <c r="CUX117" s="266"/>
      <c r="CUY117" s="200"/>
      <c r="CUZ117" s="266"/>
      <c r="CVA117" s="261"/>
      <c r="CVB117" s="265"/>
      <c r="CVC117" s="266"/>
      <c r="CVD117" s="200"/>
      <c r="CVE117" s="266"/>
      <c r="CVF117" s="261"/>
      <c r="CVG117" s="265"/>
      <c r="CVH117" s="266"/>
      <c r="CVI117" s="200"/>
      <c r="CVJ117" s="266"/>
      <c r="CVK117" s="261"/>
      <c r="CVL117" s="265"/>
      <c r="CVM117" s="266"/>
      <c r="CVN117" s="200"/>
      <c r="CVO117" s="266"/>
      <c r="CVP117" s="261"/>
      <c r="CVQ117" s="265"/>
      <c r="CVR117" s="266"/>
      <c r="CVS117" s="200"/>
      <c r="CVT117" s="266"/>
      <c r="CVU117" s="261"/>
      <c r="CVV117" s="265"/>
      <c r="CVW117" s="266"/>
      <c r="CVX117" s="200"/>
      <c r="CVY117" s="266"/>
      <c r="CVZ117" s="261"/>
      <c r="CWA117" s="265"/>
      <c r="CWB117" s="266"/>
      <c r="CWC117" s="200"/>
      <c r="CWD117" s="266"/>
      <c r="CWE117" s="261"/>
      <c r="CWF117" s="265"/>
      <c r="CWG117" s="266"/>
      <c r="CWH117" s="200"/>
      <c r="CWI117" s="266"/>
      <c r="CWJ117" s="261"/>
      <c r="CWK117" s="265"/>
      <c r="CWL117" s="266"/>
      <c r="CWM117" s="200"/>
      <c r="CWN117" s="266"/>
      <c r="CWO117" s="261"/>
      <c r="CWP117" s="265"/>
      <c r="CWQ117" s="266"/>
      <c r="CWR117" s="200"/>
      <c r="CWS117" s="266"/>
      <c r="CWT117" s="261"/>
      <c r="CWU117" s="265"/>
      <c r="CWV117" s="266"/>
      <c r="CWW117" s="200"/>
      <c r="CWX117" s="266"/>
      <c r="CWY117" s="261"/>
      <c r="CWZ117" s="265"/>
      <c r="CXA117" s="266"/>
      <c r="CXB117" s="200"/>
      <c r="CXC117" s="266"/>
      <c r="CXD117" s="261"/>
      <c r="CXE117" s="265"/>
      <c r="CXF117" s="266"/>
      <c r="CXG117" s="200"/>
      <c r="CXH117" s="266"/>
      <c r="CXI117" s="261"/>
      <c r="CXJ117" s="265"/>
      <c r="CXK117" s="266"/>
      <c r="CXL117" s="200"/>
      <c r="CXM117" s="266"/>
      <c r="CXN117" s="261"/>
      <c r="CXO117" s="265"/>
      <c r="CXP117" s="266"/>
      <c r="CXQ117" s="200"/>
      <c r="CXR117" s="266"/>
      <c r="CXS117" s="261"/>
      <c r="CXT117" s="265"/>
      <c r="CXU117" s="266"/>
      <c r="CXV117" s="200"/>
      <c r="CXW117" s="266"/>
      <c r="CXX117" s="261"/>
      <c r="CXY117" s="265"/>
      <c r="CXZ117" s="266"/>
      <c r="CYA117" s="200"/>
      <c r="CYB117" s="266"/>
      <c r="CYC117" s="261"/>
      <c r="CYD117" s="265"/>
      <c r="CYE117" s="266"/>
      <c r="CYF117" s="200"/>
      <c r="CYG117" s="266"/>
      <c r="CYH117" s="261"/>
      <c r="CYI117" s="265"/>
      <c r="CYJ117" s="266"/>
      <c r="CYK117" s="200"/>
      <c r="CYL117" s="266"/>
      <c r="CYM117" s="261"/>
      <c r="CYN117" s="265"/>
      <c r="CYO117" s="266"/>
      <c r="CYP117" s="200"/>
      <c r="CYQ117" s="266"/>
      <c r="CYR117" s="261"/>
      <c r="CYS117" s="265"/>
      <c r="CYT117" s="266"/>
      <c r="CYU117" s="200"/>
      <c r="CYV117" s="266"/>
      <c r="CYW117" s="261"/>
      <c r="CYX117" s="265"/>
      <c r="CYY117" s="266"/>
      <c r="CYZ117" s="200"/>
      <c r="CZA117" s="266"/>
      <c r="CZB117" s="261"/>
      <c r="CZC117" s="265"/>
      <c r="CZD117" s="266"/>
      <c r="CZE117" s="200"/>
      <c r="CZF117" s="266"/>
      <c r="CZG117" s="261"/>
      <c r="CZH117" s="265"/>
      <c r="CZI117" s="266"/>
      <c r="CZJ117" s="200"/>
      <c r="CZK117" s="266"/>
      <c r="CZL117" s="261"/>
      <c r="CZM117" s="265"/>
      <c r="CZN117" s="266"/>
      <c r="CZO117" s="200"/>
      <c r="CZP117" s="266"/>
      <c r="CZQ117" s="261"/>
      <c r="CZR117" s="265"/>
      <c r="CZS117" s="266"/>
      <c r="CZT117" s="200"/>
      <c r="CZU117" s="266"/>
      <c r="CZV117" s="261"/>
      <c r="CZW117" s="265"/>
      <c r="CZX117" s="266"/>
      <c r="CZY117" s="200"/>
      <c r="CZZ117" s="266"/>
      <c r="DAA117" s="261"/>
      <c r="DAB117" s="265"/>
      <c r="DAC117" s="266"/>
      <c r="DAD117" s="200"/>
      <c r="DAE117" s="266"/>
      <c r="DAF117" s="261"/>
      <c r="DAG117" s="265"/>
      <c r="DAH117" s="266"/>
      <c r="DAI117" s="200"/>
      <c r="DAJ117" s="266"/>
      <c r="DAK117" s="261"/>
      <c r="DAL117" s="265"/>
      <c r="DAM117" s="266"/>
      <c r="DAN117" s="200"/>
      <c r="DAO117" s="266"/>
      <c r="DAP117" s="261"/>
      <c r="DAQ117" s="265"/>
      <c r="DAR117" s="266"/>
      <c r="DAS117" s="200"/>
      <c r="DAT117" s="266"/>
      <c r="DAU117" s="261"/>
      <c r="DAV117" s="265"/>
      <c r="DAW117" s="266"/>
      <c r="DAX117" s="200"/>
      <c r="DAY117" s="266"/>
      <c r="DAZ117" s="261"/>
      <c r="DBA117" s="265"/>
      <c r="DBB117" s="266"/>
      <c r="DBC117" s="200"/>
      <c r="DBD117" s="266"/>
      <c r="DBE117" s="261"/>
      <c r="DBF117" s="265"/>
      <c r="DBG117" s="266"/>
      <c r="DBH117" s="200"/>
      <c r="DBI117" s="266"/>
      <c r="DBJ117" s="261"/>
      <c r="DBK117" s="265"/>
      <c r="DBL117" s="266"/>
      <c r="DBM117" s="200"/>
      <c r="DBN117" s="266"/>
      <c r="DBO117" s="261"/>
      <c r="DBP117" s="265"/>
      <c r="DBQ117" s="266"/>
      <c r="DBR117" s="200"/>
      <c r="DBS117" s="266"/>
      <c r="DBT117" s="261"/>
      <c r="DBU117" s="265"/>
      <c r="DBV117" s="266"/>
      <c r="DBW117" s="200"/>
      <c r="DBX117" s="266"/>
      <c r="DBY117" s="261"/>
      <c r="DBZ117" s="265"/>
      <c r="DCA117" s="266"/>
      <c r="DCB117" s="200"/>
      <c r="DCC117" s="266"/>
      <c r="DCD117" s="261"/>
      <c r="DCE117" s="265"/>
      <c r="DCF117" s="266"/>
      <c r="DCG117" s="200"/>
      <c r="DCH117" s="266"/>
      <c r="DCI117" s="261"/>
      <c r="DCJ117" s="265"/>
      <c r="DCK117" s="266"/>
      <c r="DCL117" s="200"/>
      <c r="DCM117" s="266"/>
      <c r="DCN117" s="261"/>
      <c r="DCO117" s="265"/>
      <c r="DCP117" s="266"/>
      <c r="DCQ117" s="200"/>
      <c r="DCR117" s="266"/>
      <c r="DCS117" s="261"/>
      <c r="DCT117" s="265"/>
      <c r="DCU117" s="266"/>
      <c r="DCV117" s="200"/>
      <c r="DCW117" s="266"/>
      <c r="DCX117" s="261"/>
      <c r="DCY117" s="265"/>
      <c r="DCZ117" s="266"/>
      <c r="DDA117" s="200"/>
      <c r="DDB117" s="266"/>
      <c r="DDC117" s="261"/>
      <c r="DDD117" s="265"/>
      <c r="DDE117" s="266"/>
      <c r="DDF117" s="200"/>
      <c r="DDG117" s="266"/>
      <c r="DDH117" s="261"/>
      <c r="DDI117" s="265"/>
      <c r="DDJ117" s="266"/>
      <c r="DDK117" s="200"/>
      <c r="DDL117" s="266"/>
      <c r="DDM117" s="261"/>
      <c r="DDN117" s="265"/>
      <c r="DDO117" s="266"/>
      <c r="DDP117" s="200"/>
      <c r="DDQ117" s="266"/>
      <c r="DDR117" s="261"/>
      <c r="DDS117" s="265"/>
      <c r="DDT117" s="266"/>
      <c r="DDU117" s="200"/>
      <c r="DDV117" s="266"/>
      <c r="DDW117" s="261"/>
      <c r="DDX117" s="265"/>
      <c r="DDY117" s="266"/>
      <c r="DDZ117" s="200"/>
      <c r="DEA117" s="266"/>
      <c r="DEB117" s="261"/>
      <c r="DEC117" s="265"/>
      <c r="DED117" s="266"/>
      <c r="DEE117" s="200"/>
      <c r="DEF117" s="266"/>
      <c r="DEG117" s="261"/>
      <c r="DEH117" s="265"/>
      <c r="DEI117" s="266"/>
      <c r="DEJ117" s="200"/>
      <c r="DEK117" s="266"/>
      <c r="DEL117" s="261"/>
      <c r="DEM117" s="265"/>
      <c r="DEN117" s="266"/>
      <c r="DEO117" s="200"/>
      <c r="DEP117" s="266"/>
      <c r="DEQ117" s="261"/>
      <c r="DER117" s="265"/>
      <c r="DES117" s="266"/>
      <c r="DET117" s="200"/>
      <c r="DEU117" s="266"/>
      <c r="DEV117" s="261"/>
      <c r="DEW117" s="265"/>
      <c r="DEX117" s="266"/>
      <c r="DEY117" s="200"/>
      <c r="DEZ117" s="266"/>
      <c r="DFA117" s="261"/>
      <c r="DFB117" s="265"/>
      <c r="DFC117" s="266"/>
      <c r="DFD117" s="200"/>
      <c r="DFE117" s="266"/>
      <c r="DFF117" s="261"/>
      <c r="DFG117" s="265"/>
      <c r="DFH117" s="266"/>
      <c r="DFI117" s="200"/>
      <c r="DFJ117" s="266"/>
      <c r="DFK117" s="261"/>
      <c r="DFL117" s="265"/>
      <c r="DFM117" s="266"/>
      <c r="DFN117" s="200"/>
      <c r="DFO117" s="266"/>
      <c r="DFP117" s="261"/>
      <c r="DFQ117" s="265"/>
      <c r="DFR117" s="266"/>
      <c r="DFS117" s="200"/>
      <c r="DFT117" s="266"/>
      <c r="DFU117" s="261"/>
      <c r="DFV117" s="265"/>
      <c r="DFW117" s="266"/>
      <c r="DFX117" s="200"/>
      <c r="DFY117" s="266"/>
      <c r="DFZ117" s="261"/>
      <c r="DGA117" s="265"/>
      <c r="DGB117" s="266"/>
      <c r="DGC117" s="200"/>
      <c r="DGD117" s="266"/>
      <c r="DGE117" s="261"/>
      <c r="DGF117" s="265"/>
      <c r="DGG117" s="266"/>
      <c r="DGH117" s="200"/>
      <c r="DGI117" s="266"/>
      <c r="DGJ117" s="261"/>
      <c r="DGK117" s="265"/>
      <c r="DGL117" s="266"/>
      <c r="DGM117" s="200"/>
      <c r="DGN117" s="266"/>
      <c r="DGO117" s="261"/>
      <c r="DGP117" s="265"/>
      <c r="DGQ117" s="266"/>
      <c r="DGR117" s="200"/>
      <c r="DGS117" s="266"/>
      <c r="DGT117" s="261"/>
      <c r="DGU117" s="265"/>
      <c r="DGV117" s="266"/>
      <c r="DGW117" s="200"/>
      <c r="DGX117" s="266"/>
      <c r="DGY117" s="261"/>
      <c r="DGZ117" s="265"/>
      <c r="DHA117" s="266"/>
      <c r="DHB117" s="200"/>
      <c r="DHC117" s="266"/>
      <c r="DHD117" s="261"/>
      <c r="DHE117" s="265"/>
      <c r="DHF117" s="266"/>
      <c r="DHG117" s="200"/>
      <c r="DHH117" s="266"/>
      <c r="DHI117" s="261"/>
      <c r="DHJ117" s="265"/>
      <c r="DHK117" s="266"/>
      <c r="DHL117" s="200"/>
      <c r="DHM117" s="266"/>
      <c r="DHN117" s="261"/>
      <c r="DHO117" s="265"/>
      <c r="DHP117" s="266"/>
      <c r="DHQ117" s="200"/>
      <c r="DHR117" s="266"/>
      <c r="DHS117" s="261"/>
      <c r="DHT117" s="265"/>
      <c r="DHU117" s="266"/>
      <c r="DHV117" s="200"/>
      <c r="DHW117" s="266"/>
      <c r="DHX117" s="261"/>
      <c r="DHY117" s="265"/>
      <c r="DHZ117" s="266"/>
      <c r="DIA117" s="200"/>
      <c r="DIB117" s="266"/>
      <c r="DIC117" s="261"/>
      <c r="DID117" s="265"/>
      <c r="DIE117" s="266"/>
      <c r="DIF117" s="200"/>
      <c r="DIG117" s="266"/>
      <c r="DIH117" s="261"/>
      <c r="DII117" s="265"/>
      <c r="DIJ117" s="266"/>
      <c r="DIK117" s="200"/>
      <c r="DIL117" s="266"/>
      <c r="DIM117" s="261"/>
      <c r="DIN117" s="265"/>
      <c r="DIO117" s="266"/>
      <c r="DIP117" s="200"/>
      <c r="DIQ117" s="266"/>
      <c r="DIR117" s="261"/>
      <c r="DIS117" s="265"/>
      <c r="DIT117" s="266"/>
      <c r="DIU117" s="200"/>
      <c r="DIV117" s="266"/>
      <c r="DIW117" s="261"/>
      <c r="DIX117" s="265"/>
      <c r="DIY117" s="266"/>
      <c r="DIZ117" s="200"/>
      <c r="DJA117" s="266"/>
      <c r="DJB117" s="261"/>
      <c r="DJC117" s="265"/>
      <c r="DJD117" s="266"/>
      <c r="DJE117" s="200"/>
      <c r="DJF117" s="266"/>
      <c r="DJG117" s="261"/>
      <c r="DJH117" s="265"/>
      <c r="DJI117" s="266"/>
      <c r="DJJ117" s="200"/>
      <c r="DJK117" s="266"/>
      <c r="DJL117" s="261"/>
      <c r="DJM117" s="265"/>
      <c r="DJN117" s="266"/>
      <c r="DJO117" s="200"/>
      <c r="DJP117" s="266"/>
      <c r="DJQ117" s="261"/>
      <c r="DJR117" s="265"/>
      <c r="DJS117" s="266"/>
      <c r="DJT117" s="200"/>
      <c r="DJU117" s="266"/>
      <c r="DJV117" s="261"/>
      <c r="DJW117" s="265"/>
      <c r="DJX117" s="266"/>
      <c r="DJY117" s="200"/>
      <c r="DJZ117" s="266"/>
      <c r="DKA117" s="261"/>
      <c r="DKB117" s="265"/>
      <c r="DKC117" s="266"/>
      <c r="DKD117" s="200"/>
      <c r="DKE117" s="266"/>
      <c r="DKF117" s="261"/>
      <c r="DKG117" s="265"/>
      <c r="DKH117" s="266"/>
      <c r="DKI117" s="200"/>
      <c r="DKJ117" s="266"/>
      <c r="DKK117" s="261"/>
      <c r="DKL117" s="265"/>
      <c r="DKM117" s="266"/>
      <c r="DKN117" s="200"/>
      <c r="DKO117" s="266"/>
      <c r="DKP117" s="261"/>
      <c r="DKQ117" s="265"/>
      <c r="DKR117" s="266"/>
      <c r="DKS117" s="200"/>
      <c r="DKT117" s="266"/>
      <c r="DKU117" s="261"/>
      <c r="DKV117" s="265"/>
      <c r="DKW117" s="266"/>
      <c r="DKX117" s="200"/>
      <c r="DKY117" s="266"/>
      <c r="DKZ117" s="261"/>
      <c r="DLA117" s="265"/>
      <c r="DLB117" s="266"/>
      <c r="DLC117" s="200"/>
      <c r="DLD117" s="266"/>
      <c r="DLE117" s="261"/>
      <c r="DLF117" s="265"/>
      <c r="DLG117" s="266"/>
      <c r="DLH117" s="200"/>
      <c r="DLI117" s="266"/>
      <c r="DLJ117" s="261"/>
      <c r="DLK117" s="265"/>
      <c r="DLL117" s="266"/>
      <c r="DLM117" s="200"/>
      <c r="DLN117" s="266"/>
      <c r="DLO117" s="261"/>
      <c r="DLP117" s="265"/>
      <c r="DLQ117" s="266"/>
      <c r="DLR117" s="200"/>
      <c r="DLS117" s="266"/>
      <c r="DLT117" s="261"/>
      <c r="DLU117" s="265"/>
      <c r="DLV117" s="266"/>
      <c r="DLW117" s="200"/>
      <c r="DLX117" s="266"/>
      <c r="DLY117" s="261"/>
      <c r="DLZ117" s="265"/>
      <c r="DMA117" s="266"/>
      <c r="DMB117" s="200"/>
      <c r="DMC117" s="266"/>
      <c r="DMD117" s="261"/>
      <c r="DME117" s="265"/>
      <c r="DMF117" s="266"/>
      <c r="DMG117" s="200"/>
      <c r="DMH117" s="266"/>
      <c r="DMI117" s="261"/>
      <c r="DMJ117" s="265"/>
      <c r="DMK117" s="266"/>
      <c r="DML117" s="200"/>
      <c r="DMM117" s="266"/>
      <c r="DMN117" s="261"/>
      <c r="DMO117" s="265"/>
      <c r="DMP117" s="266"/>
      <c r="DMQ117" s="200"/>
      <c r="DMR117" s="266"/>
      <c r="DMS117" s="261"/>
      <c r="DMT117" s="265"/>
      <c r="DMU117" s="266"/>
      <c r="DMV117" s="200"/>
      <c r="DMW117" s="266"/>
      <c r="DMX117" s="261"/>
      <c r="DMY117" s="265"/>
      <c r="DMZ117" s="266"/>
      <c r="DNA117" s="200"/>
      <c r="DNB117" s="266"/>
      <c r="DNC117" s="261"/>
      <c r="DND117" s="265"/>
      <c r="DNE117" s="266"/>
      <c r="DNF117" s="200"/>
      <c r="DNG117" s="266"/>
      <c r="DNH117" s="261"/>
      <c r="DNI117" s="265"/>
      <c r="DNJ117" s="266"/>
      <c r="DNK117" s="200"/>
      <c r="DNL117" s="266"/>
      <c r="DNM117" s="261"/>
      <c r="DNN117" s="265"/>
      <c r="DNO117" s="266"/>
      <c r="DNP117" s="200"/>
      <c r="DNQ117" s="266"/>
      <c r="DNR117" s="261"/>
      <c r="DNS117" s="265"/>
      <c r="DNT117" s="266"/>
      <c r="DNU117" s="200"/>
      <c r="DNV117" s="266"/>
      <c r="DNW117" s="261"/>
      <c r="DNX117" s="265"/>
      <c r="DNY117" s="266"/>
      <c r="DNZ117" s="200"/>
      <c r="DOA117" s="266"/>
      <c r="DOB117" s="261"/>
      <c r="DOC117" s="265"/>
      <c r="DOD117" s="266"/>
      <c r="DOE117" s="200"/>
      <c r="DOF117" s="266"/>
      <c r="DOG117" s="261"/>
      <c r="DOH117" s="265"/>
      <c r="DOI117" s="266"/>
      <c r="DOJ117" s="200"/>
      <c r="DOK117" s="266"/>
      <c r="DOL117" s="261"/>
      <c r="DOM117" s="265"/>
      <c r="DON117" s="266"/>
      <c r="DOO117" s="200"/>
      <c r="DOP117" s="266"/>
      <c r="DOQ117" s="261"/>
      <c r="DOR117" s="265"/>
      <c r="DOS117" s="266"/>
      <c r="DOT117" s="200"/>
      <c r="DOU117" s="266"/>
      <c r="DOV117" s="261"/>
      <c r="DOW117" s="265"/>
      <c r="DOX117" s="266"/>
      <c r="DOY117" s="200"/>
      <c r="DOZ117" s="266"/>
      <c r="DPA117" s="261"/>
      <c r="DPB117" s="265"/>
      <c r="DPC117" s="266"/>
      <c r="DPD117" s="200"/>
      <c r="DPE117" s="266"/>
      <c r="DPF117" s="261"/>
      <c r="DPG117" s="265"/>
      <c r="DPH117" s="266"/>
      <c r="DPI117" s="200"/>
      <c r="DPJ117" s="266"/>
      <c r="DPK117" s="261"/>
      <c r="DPL117" s="265"/>
      <c r="DPM117" s="266"/>
      <c r="DPN117" s="200"/>
      <c r="DPO117" s="266"/>
      <c r="DPP117" s="261"/>
      <c r="DPQ117" s="265"/>
      <c r="DPR117" s="266"/>
      <c r="DPS117" s="200"/>
      <c r="DPT117" s="266"/>
      <c r="DPU117" s="261"/>
      <c r="DPV117" s="265"/>
      <c r="DPW117" s="266"/>
      <c r="DPX117" s="200"/>
      <c r="DPY117" s="266"/>
      <c r="DPZ117" s="261"/>
      <c r="DQA117" s="265"/>
      <c r="DQB117" s="266"/>
      <c r="DQC117" s="200"/>
      <c r="DQD117" s="266"/>
      <c r="DQE117" s="261"/>
      <c r="DQF117" s="265"/>
      <c r="DQG117" s="266"/>
      <c r="DQH117" s="200"/>
      <c r="DQI117" s="266"/>
      <c r="DQJ117" s="261"/>
      <c r="DQK117" s="265"/>
      <c r="DQL117" s="266"/>
      <c r="DQM117" s="200"/>
      <c r="DQN117" s="266"/>
      <c r="DQO117" s="261"/>
      <c r="DQP117" s="265"/>
      <c r="DQQ117" s="266"/>
      <c r="DQR117" s="200"/>
      <c r="DQS117" s="266"/>
      <c r="DQT117" s="261"/>
      <c r="DQU117" s="265"/>
      <c r="DQV117" s="266"/>
      <c r="DQW117" s="200"/>
      <c r="DQX117" s="266"/>
      <c r="DQY117" s="261"/>
      <c r="DQZ117" s="265"/>
      <c r="DRA117" s="266"/>
      <c r="DRB117" s="200"/>
      <c r="DRC117" s="266"/>
      <c r="DRD117" s="261"/>
      <c r="DRE117" s="265"/>
      <c r="DRF117" s="266"/>
      <c r="DRG117" s="200"/>
      <c r="DRH117" s="266"/>
      <c r="DRI117" s="261"/>
      <c r="DRJ117" s="265"/>
      <c r="DRK117" s="266"/>
      <c r="DRL117" s="200"/>
      <c r="DRM117" s="266"/>
      <c r="DRN117" s="261"/>
      <c r="DRO117" s="265"/>
      <c r="DRP117" s="266"/>
      <c r="DRQ117" s="200"/>
      <c r="DRR117" s="266"/>
      <c r="DRS117" s="261"/>
      <c r="DRT117" s="265"/>
      <c r="DRU117" s="266"/>
      <c r="DRV117" s="200"/>
      <c r="DRW117" s="266"/>
      <c r="DRX117" s="261"/>
      <c r="DRY117" s="265"/>
      <c r="DRZ117" s="266"/>
      <c r="DSA117" s="200"/>
      <c r="DSB117" s="266"/>
      <c r="DSC117" s="261"/>
      <c r="DSD117" s="265"/>
      <c r="DSE117" s="266"/>
      <c r="DSF117" s="200"/>
      <c r="DSG117" s="266"/>
      <c r="DSH117" s="261"/>
      <c r="DSI117" s="265"/>
      <c r="DSJ117" s="266"/>
      <c r="DSK117" s="200"/>
      <c r="DSL117" s="266"/>
      <c r="DSM117" s="261"/>
      <c r="DSN117" s="265"/>
      <c r="DSO117" s="266"/>
      <c r="DSP117" s="200"/>
      <c r="DSQ117" s="266"/>
      <c r="DSR117" s="261"/>
      <c r="DSS117" s="265"/>
      <c r="DST117" s="266"/>
      <c r="DSU117" s="200"/>
      <c r="DSV117" s="266"/>
      <c r="DSW117" s="261"/>
      <c r="DSX117" s="265"/>
      <c r="DSY117" s="266"/>
      <c r="DSZ117" s="200"/>
      <c r="DTA117" s="266"/>
      <c r="DTB117" s="261"/>
      <c r="DTC117" s="265"/>
      <c r="DTD117" s="266"/>
      <c r="DTE117" s="200"/>
      <c r="DTF117" s="266"/>
      <c r="DTG117" s="261"/>
      <c r="DTH117" s="265"/>
      <c r="DTI117" s="266"/>
      <c r="DTJ117" s="200"/>
      <c r="DTK117" s="266"/>
      <c r="DTL117" s="261"/>
      <c r="DTM117" s="265"/>
      <c r="DTN117" s="266"/>
      <c r="DTO117" s="200"/>
      <c r="DTP117" s="266"/>
      <c r="DTQ117" s="261"/>
      <c r="DTR117" s="265"/>
      <c r="DTS117" s="266"/>
      <c r="DTT117" s="200"/>
      <c r="DTU117" s="266"/>
      <c r="DTV117" s="261"/>
      <c r="DTW117" s="265"/>
      <c r="DTX117" s="266"/>
      <c r="DTY117" s="200"/>
      <c r="DTZ117" s="266"/>
      <c r="DUA117" s="261"/>
      <c r="DUB117" s="265"/>
      <c r="DUC117" s="266"/>
      <c r="DUD117" s="200"/>
      <c r="DUE117" s="266"/>
      <c r="DUF117" s="261"/>
      <c r="DUG117" s="265"/>
      <c r="DUH117" s="266"/>
      <c r="DUI117" s="200"/>
      <c r="DUJ117" s="266"/>
      <c r="DUK117" s="261"/>
      <c r="DUL117" s="265"/>
      <c r="DUM117" s="266"/>
      <c r="DUN117" s="200"/>
      <c r="DUO117" s="266"/>
      <c r="DUP117" s="261"/>
      <c r="DUQ117" s="265"/>
      <c r="DUR117" s="266"/>
      <c r="DUS117" s="200"/>
      <c r="DUT117" s="266"/>
      <c r="DUU117" s="261"/>
      <c r="DUV117" s="265"/>
      <c r="DUW117" s="266"/>
      <c r="DUX117" s="200"/>
      <c r="DUY117" s="266"/>
      <c r="DUZ117" s="261"/>
      <c r="DVA117" s="265"/>
      <c r="DVB117" s="266"/>
      <c r="DVC117" s="200"/>
      <c r="DVD117" s="266"/>
      <c r="DVE117" s="261"/>
      <c r="DVF117" s="265"/>
      <c r="DVG117" s="266"/>
      <c r="DVH117" s="200"/>
      <c r="DVI117" s="266"/>
      <c r="DVJ117" s="261"/>
      <c r="DVK117" s="265"/>
      <c r="DVL117" s="266"/>
      <c r="DVM117" s="200"/>
      <c r="DVN117" s="266"/>
      <c r="DVO117" s="261"/>
      <c r="DVP117" s="265"/>
      <c r="DVQ117" s="266"/>
      <c r="DVR117" s="200"/>
      <c r="DVS117" s="266"/>
      <c r="DVT117" s="261"/>
      <c r="DVU117" s="265"/>
      <c r="DVV117" s="266"/>
      <c r="DVW117" s="200"/>
      <c r="DVX117" s="266"/>
      <c r="DVY117" s="261"/>
      <c r="DVZ117" s="265"/>
      <c r="DWA117" s="266"/>
      <c r="DWB117" s="200"/>
      <c r="DWC117" s="266"/>
      <c r="DWD117" s="261"/>
      <c r="DWE117" s="265"/>
      <c r="DWF117" s="266"/>
      <c r="DWG117" s="200"/>
      <c r="DWH117" s="266"/>
      <c r="DWI117" s="261"/>
      <c r="DWJ117" s="265"/>
      <c r="DWK117" s="266"/>
      <c r="DWL117" s="200"/>
      <c r="DWM117" s="266"/>
      <c r="DWN117" s="261"/>
      <c r="DWO117" s="265"/>
      <c r="DWP117" s="266"/>
      <c r="DWQ117" s="200"/>
      <c r="DWR117" s="266"/>
      <c r="DWS117" s="261"/>
      <c r="DWT117" s="265"/>
      <c r="DWU117" s="266"/>
      <c r="DWV117" s="200"/>
      <c r="DWW117" s="266"/>
      <c r="DWX117" s="261"/>
      <c r="DWY117" s="265"/>
      <c r="DWZ117" s="266"/>
      <c r="DXA117" s="200"/>
      <c r="DXB117" s="266"/>
      <c r="DXC117" s="261"/>
      <c r="DXD117" s="265"/>
      <c r="DXE117" s="266"/>
      <c r="DXF117" s="200"/>
      <c r="DXG117" s="266"/>
      <c r="DXH117" s="261"/>
      <c r="DXI117" s="265"/>
      <c r="DXJ117" s="266"/>
      <c r="DXK117" s="200"/>
      <c r="DXL117" s="266"/>
      <c r="DXM117" s="261"/>
      <c r="DXN117" s="265"/>
      <c r="DXO117" s="266"/>
      <c r="DXP117" s="200"/>
      <c r="DXQ117" s="266"/>
      <c r="DXR117" s="261"/>
      <c r="DXS117" s="265"/>
      <c r="DXT117" s="266"/>
      <c r="DXU117" s="200"/>
      <c r="DXV117" s="266"/>
      <c r="DXW117" s="261"/>
      <c r="DXX117" s="265"/>
      <c r="DXY117" s="266"/>
      <c r="DXZ117" s="200"/>
      <c r="DYA117" s="266"/>
      <c r="DYB117" s="261"/>
      <c r="DYC117" s="265"/>
      <c r="DYD117" s="266"/>
      <c r="DYE117" s="200"/>
      <c r="DYF117" s="266"/>
      <c r="DYG117" s="261"/>
      <c r="DYH117" s="265"/>
      <c r="DYI117" s="266"/>
      <c r="DYJ117" s="200"/>
      <c r="DYK117" s="266"/>
      <c r="DYL117" s="261"/>
      <c r="DYM117" s="265"/>
      <c r="DYN117" s="266"/>
      <c r="DYO117" s="200"/>
      <c r="DYP117" s="266"/>
      <c r="DYQ117" s="261"/>
      <c r="DYR117" s="265"/>
      <c r="DYS117" s="266"/>
      <c r="DYT117" s="200"/>
      <c r="DYU117" s="266"/>
      <c r="DYV117" s="261"/>
      <c r="DYW117" s="265"/>
      <c r="DYX117" s="266"/>
      <c r="DYY117" s="200"/>
      <c r="DYZ117" s="266"/>
      <c r="DZA117" s="261"/>
      <c r="DZB117" s="265"/>
      <c r="DZC117" s="266"/>
      <c r="DZD117" s="200"/>
      <c r="DZE117" s="266"/>
      <c r="DZF117" s="261"/>
      <c r="DZG117" s="265"/>
      <c r="DZH117" s="266"/>
      <c r="DZI117" s="200"/>
      <c r="DZJ117" s="266"/>
      <c r="DZK117" s="261"/>
      <c r="DZL117" s="265"/>
      <c r="DZM117" s="266"/>
      <c r="DZN117" s="200"/>
      <c r="DZO117" s="266"/>
      <c r="DZP117" s="261"/>
      <c r="DZQ117" s="265"/>
      <c r="DZR117" s="266"/>
      <c r="DZS117" s="200"/>
      <c r="DZT117" s="266"/>
      <c r="DZU117" s="261"/>
      <c r="DZV117" s="265"/>
      <c r="DZW117" s="266"/>
      <c r="DZX117" s="200"/>
      <c r="DZY117" s="266"/>
      <c r="DZZ117" s="261"/>
      <c r="EAA117" s="265"/>
      <c r="EAB117" s="266"/>
      <c r="EAC117" s="200"/>
      <c r="EAD117" s="266"/>
      <c r="EAE117" s="261"/>
      <c r="EAF117" s="265"/>
      <c r="EAG117" s="266"/>
      <c r="EAH117" s="200"/>
      <c r="EAI117" s="266"/>
      <c r="EAJ117" s="261"/>
      <c r="EAK117" s="265"/>
      <c r="EAL117" s="266"/>
      <c r="EAM117" s="200"/>
      <c r="EAN117" s="266"/>
      <c r="EAO117" s="261"/>
      <c r="EAP117" s="265"/>
      <c r="EAQ117" s="266"/>
      <c r="EAR117" s="200"/>
      <c r="EAS117" s="266"/>
      <c r="EAT117" s="261"/>
      <c r="EAU117" s="265"/>
      <c r="EAV117" s="266"/>
      <c r="EAW117" s="200"/>
      <c r="EAX117" s="266"/>
      <c r="EAY117" s="261"/>
      <c r="EAZ117" s="265"/>
      <c r="EBA117" s="266"/>
      <c r="EBB117" s="200"/>
      <c r="EBC117" s="266"/>
      <c r="EBD117" s="261"/>
      <c r="EBE117" s="265"/>
      <c r="EBF117" s="266"/>
      <c r="EBG117" s="200"/>
      <c r="EBH117" s="266"/>
      <c r="EBI117" s="261"/>
      <c r="EBJ117" s="265"/>
      <c r="EBK117" s="266"/>
      <c r="EBL117" s="200"/>
      <c r="EBM117" s="266"/>
      <c r="EBN117" s="261"/>
      <c r="EBO117" s="265"/>
      <c r="EBP117" s="266"/>
      <c r="EBQ117" s="200"/>
      <c r="EBR117" s="266"/>
      <c r="EBS117" s="261"/>
      <c r="EBT117" s="265"/>
      <c r="EBU117" s="266"/>
      <c r="EBV117" s="200"/>
      <c r="EBW117" s="266"/>
      <c r="EBX117" s="261"/>
      <c r="EBY117" s="265"/>
      <c r="EBZ117" s="266"/>
      <c r="ECA117" s="200"/>
      <c r="ECB117" s="266"/>
      <c r="ECC117" s="261"/>
      <c r="ECD117" s="265"/>
      <c r="ECE117" s="266"/>
      <c r="ECF117" s="200"/>
      <c r="ECG117" s="266"/>
      <c r="ECH117" s="261"/>
      <c r="ECI117" s="265"/>
      <c r="ECJ117" s="266"/>
      <c r="ECK117" s="200"/>
      <c r="ECL117" s="266"/>
      <c r="ECM117" s="261"/>
      <c r="ECN117" s="265"/>
      <c r="ECO117" s="266"/>
      <c r="ECP117" s="200"/>
      <c r="ECQ117" s="266"/>
      <c r="ECR117" s="261"/>
      <c r="ECS117" s="265"/>
      <c r="ECT117" s="266"/>
      <c r="ECU117" s="200"/>
      <c r="ECV117" s="266"/>
      <c r="ECW117" s="261"/>
      <c r="ECX117" s="265"/>
      <c r="ECY117" s="266"/>
      <c r="ECZ117" s="200"/>
      <c r="EDA117" s="266"/>
      <c r="EDB117" s="261"/>
      <c r="EDC117" s="265"/>
      <c r="EDD117" s="266"/>
      <c r="EDE117" s="200"/>
      <c r="EDF117" s="266"/>
      <c r="EDG117" s="261"/>
      <c r="EDH117" s="265"/>
      <c r="EDI117" s="266"/>
      <c r="EDJ117" s="200"/>
      <c r="EDK117" s="266"/>
      <c r="EDL117" s="261"/>
      <c r="EDM117" s="265"/>
      <c r="EDN117" s="266"/>
      <c r="EDO117" s="200"/>
      <c r="EDP117" s="266"/>
      <c r="EDQ117" s="261"/>
      <c r="EDR117" s="265"/>
      <c r="EDS117" s="266"/>
      <c r="EDT117" s="200"/>
      <c r="EDU117" s="266"/>
      <c r="EDV117" s="261"/>
      <c r="EDW117" s="265"/>
      <c r="EDX117" s="266"/>
      <c r="EDY117" s="200"/>
      <c r="EDZ117" s="266"/>
      <c r="EEA117" s="261"/>
      <c r="EEB117" s="265"/>
      <c r="EEC117" s="266"/>
      <c r="EED117" s="200"/>
      <c r="EEE117" s="266"/>
      <c r="EEF117" s="261"/>
      <c r="EEG117" s="265"/>
      <c r="EEH117" s="266"/>
      <c r="EEI117" s="200"/>
      <c r="EEJ117" s="266"/>
      <c r="EEK117" s="261"/>
      <c r="EEL117" s="265"/>
      <c r="EEM117" s="266"/>
      <c r="EEN117" s="200"/>
      <c r="EEO117" s="266"/>
      <c r="EEP117" s="261"/>
      <c r="EEQ117" s="265"/>
      <c r="EER117" s="266"/>
      <c r="EES117" s="200"/>
      <c r="EET117" s="266"/>
      <c r="EEU117" s="261"/>
      <c r="EEV117" s="265"/>
      <c r="EEW117" s="266"/>
      <c r="EEX117" s="200"/>
      <c r="EEY117" s="266"/>
      <c r="EEZ117" s="261"/>
      <c r="EFA117" s="265"/>
      <c r="EFB117" s="266"/>
      <c r="EFC117" s="200"/>
      <c r="EFD117" s="266"/>
      <c r="EFE117" s="261"/>
      <c r="EFF117" s="265"/>
      <c r="EFG117" s="266"/>
      <c r="EFH117" s="200"/>
      <c r="EFI117" s="266"/>
      <c r="EFJ117" s="261"/>
      <c r="EFK117" s="265"/>
      <c r="EFL117" s="266"/>
      <c r="EFM117" s="200"/>
      <c r="EFN117" s="266"/>
      <c r="EFO117" s="261"/>
      <c r="EFP117" s="265"/>
      <c r="EFQ117" s="266"/>
      <c r="EFR117" s="200"/>
      <c r="EFS117" s="266"/>
      <c r="EFT117" s="261"/>
      <c r="EFU117" s="265"/>
      <c r="EFV117" s="266"/>
      <c r="EFW117" s="200"/>
      <c r="EFX117" s="266"/>
      <c r="EFY117" s="261"/>
      <c r="EFZ117" s="265"/>
      <c r="EGA117" s="266"/>
      <c r="EGB117" s="200"/>
      <c r="EGC117" s="266"/>
      <c r="EGD117" s="261"/>
      <c r="EGE117" s="265"/>
      <c r="EGF117" s="266"/>
      <c r="EGG117" s="200"/>
      <c r="EGH117" s="266"/>
      <c r="EGI117" s="261"/>
      <c r="EGJ117" s="265"/>
      <c r="EGK117" s="266"/>
      <c r="EGL117" s="200"/>
      <c r="EGM117" s="266"/>
      <c r="EGN117" s="261"/>
      <c r="EGO117" s="265"/>
      <c r="EGP117" s="266"/>
      <c r="EGQ117" s="200"/>
      <c r="EGR117" s="266"/>
      <c r="EGS117" s="261"/>
      <c r="EGT117" s="265"/>
      <c r="EGU117" s="266"/>
      <c r="EGV117" s="200"/>
      <c r="EGW117" s="266"/>
      <c r="EGX117" s="261"/>
      <c r="EGY117" s="265"/>
      <c r="EGZ117" s="266"/>
      <c r="EHA117" s="200"/>
      <c r="EHB117" s="266"/>
      <c r="EHC117" s="261"/>
      <c r="EHD117" s="265"/>
      <c r="EHE117" s="266"/>
      <c r="EHF117" s="200"/>
      <c r="EHG117" s="266"/>
      <c r="EHH117" s="261"/>
      <c r="EHI117" s="265"/>
      <c r="EHJ117" s="266"/>
      <c r="EHK117" s="200"/>
      <c r="EHL117" s="266"/>
      <c r="EHM117" s="261"/>
      <c r="EHN117" s="265"/>
      <c r="EHO117" s="266"/>
      <c r="EHP117" s="200"/>
      <c r="EHQ117" s="266"/>
      <c r="EHR117" s="261"/>
      <c r="EHS117" s="265"/>
      <c r="EHT117" s="266"/>
      <c r="EHU117" s="200"/>
      <c r="EHV117" s="266"/>
      <c r="EHW117" s="261"/>
      <c r="EHX117" s="265"/>
      <c r="EHY117" s="266"/>
      <c r="EHZ117" s="200"/>
      <c r="EIA117" s="266"/>
      <c r="EIB117" s="261"/>
      <c r="EIC117" s="265"/>
      <c r="EID117" s="266"/>
      <c r="EIE117" s="200"/>
      <c r="EIF117" s="266"/>
      <c r="EIG117" s="261"/>
      <c r="EIH117" s="265"/>
      <c r="EII117" s="266"/>
      <c r="EIJ117" s="200"/>
      <c r="EIK117" s="266"/>
      <c r="EIL117" s="261"/>
      <c r="EIM117" s="265"/>
      <c r="EIN117" s="266"/>
      <c r="EIO117" s="200"/>
      <c r="EIP117" s="266"/>
      <c r="EIQ117" s="261"/>
      <c r="EIR117" s="265"/>
      <c r="EIS117" s="266"/>
      <c r="EIT117" s="200"/>
      <c r="EIU117" s="266"/>
      <c r="EIV117" s="261"/>
      <c r="EIW117" s="265"/>
      <c r="EIX117" s="266"/>
      <c r="EIY117" s="200"/>
      <c r="EIZ117" s="266"/>
      <c r="EJA117" s="261"/>
      <c r="EJB117" s="265"/>
      <c r="EJC117" s="266"/>
      <c r="EJD117" s="200"/>
      <c r="EJE117" s="266"/>
      <c r="EJF117" s="261"/>
      <c r="EJG117" s="265"/>
      <c r="EJH117" s="266"/>
      <c r="EJI117" s="200"/>
      <c r="EJJ117" s="266"/>
      <c r="EJK117" s="261"/>
      <c r="EJL117" s="265"/>
      <c r="EJM117" s="266"/>
      <c r="EJN117" s="200"/>
      <c r="EJO117" s="266"/>
      <c r="EJP117" s="261"/>
      <c r="EJQ117" s="265"/>
      <c r="EJR117" s="266"/>
      <c r="EJS117" s="200"/>
      <c r="EJT117" s="266"/>
      <c r="EJU117" s="261"/>
      <c r="EJV117" s="265"/>
      <c r="EJW117" s="266"/>
      <c r="EJX117" s="200"/>
      <c r="EJY117" s="266"/>
      <c r="EJZ117" s="261"/>
      <c r="EKA117" s="265"/>
      <c r="EKB117" s="266"/>
      <c r="EKC117" s="200"/>
      <c r="EKD117" s="266"/>
      <c r="EKE117" s="261"/>
      <c r="EKF117" s="265"/>
      <c r="EKG117" s="266"/>
      <c r="EKH117" s="200"/>
      <c r="EKI117" s="266"/>
      <c r="EKJ117" s="261"/>
      <c r="EKK117" s="265"/>
      <c r="EKL117" s="266"/>
      <c r="EKM117" s="200"/>
      <c r="EKN117" s="266"/>
      <c r="EKO117" s="261"/>
      <c r="EKP117" s="265"/>
      <c r="EKQ117" s="266"/>
      <c r="EKR117" s="200"/>
      <c r="EKS117" s="266"/>
      <c r="EKT117" s="261"/>
      <c r="EKU117" s="265"/>
      <c r="EKV117" s="266"/>
      <c r="EKW117" s="200"/>
      <c r="EKX117" s="266"/>
      <c r="EKY117" s="261"/>
      <c r="EKZ117" s="265"/>
      <c r="ELA117" s="266"/>
      <c r="ELB117" s="200"/>
      <c r="ELC117" s="266"/>
      <c r="ELD117" s="261"/>
      <c r="ELE117" s="265"/>
      <c r="ELF117" s="266"/>
      <c r="ELG117" s="200"/>
      <c r="ELH117" s="266"/>
      <c r="ELI117" s="261"/>
      <c r="ELJ117" s="265"/>
      <c r="ELK117" s="266"/>
      <c r="ELL117" s="200"/>
      <c r="ELM117" s="266"/>
      <c r="ELN117" s="261"/>
      <c r="ELO117" s="265"/>
      <c r="ELP117" s="266"/>
      <c r="ELQ117" s="200"/>
      <c r="ELR117" s="266"/>
      <c r="ELS117" s="261"/>
      <c r="ELT117" s="265"/>
      <c r="ELU117" s="266"/>
      <c r="ELV117" s="200"/>
      <c r="ELW117" s="266"/>
      <c r="ELX117" s="261"/>
      <c r="ELY117" s="265"/>
      <c r="ELZ117" s="266"/>
      <c r="EMA117" s="200"/>
      <c r="EMB117" s="266"/>
      <c r="EMC117" s="261"/>
      <c r="EMD117" s="265"/>
      <c r="EME117" s="266"/>
      <c r="EMF117" s="200"/>
      <c r="EMG117" s="266"/>
      <c r="EMH117" s="261"/>
      <c r="EMI117" s="265"/>
      <c r="EMJ117" s="266"/>
      <c r="EMK117" s="200"/>
      <c r="EML117" s="266"/>
      <c r="EMM117" s="261"/>
      <c r="EMN117" s="265"/>
      <c r="EMO117" s="266"/>
      <c r="EMP117" s="200"/>
      <c r="EMQ117" s="266"/>
      <c r="EMR117" s="261"/>
      <c r="EMS117" s="265"/>
      <c r="EMT117" s="266"/>
      <c r="EMU117" s="200"/>
      <c r="EMV117" s="266"/>
      <c r="EMW117" s="261"/>
      <c r="EMX117" s="265"/>
      <c r="EMY117" s="266"/>
      <c r="EMZ117" s="200"/>
      <c r="ENA117" s="266"/>
      <c r="ENB117" s="261"/>
      <c r="ENC117" s="265"/>
      <c r="END117" s="266"/>
      <c r="ENE117" s="200"/>
      <c r="ENF117" s="266"/>
      <c r="ENG117" s="261"/>
      <c r="ENH117" s="265"/>
      <c r="ENI117" s="266"/>
      <c r="ENJ117" s="200"/>
      <c r="ENK117" s="266"/>
      <c r="ENL117" s="261"/>
      <c r="ENM117" s="265"/>
      <c r="ENN117" s="266"/>
      <c r="ENO117" s="200"/>
      <c r="ENP117" s="266"/>
      <c r="ENQ117" s="261"/>
      <c r="ENR117" s="265"/>
      <c r="ENS117" s="266"/>
      <c r="ENT117" s="200"/>
      <c r="ENU117" s="266"/>
      <c r="ENV117" s="261"/>
      <c r="ENW117" s="265"/>
      <c r="ENX117" s="266"/>
      <c r="ENY117" s="200"/>
      <c r="ENZ117" s="266"/>
      <c r="EOA117" s="261"/>
      <c r="EOB117" s="265"/>
      <c r="EOC117" s="266"/>
      <c r="EOD117" s="200"/>
      <c r="EOE117" s="266"/>
      <c r="EOF117" s="261"/>
      <c r="EOG117" s="265"/>
      <c r="EOH117" s="266"/>
      <c r="EOI117" s="200"/>
      <c r="EOJ117" s="266"/>
      <c r="EOK117" s="261"/>
      <c r="EOL117" s="265"/>
      <c r="EOM117" s="266"/>
      <c r="EON117" s="200"/>
      <c r="EOO117" s="266"/>
      <c r="EOP117" s="261"/>
      <c r="EOQ117" s="265"/>
      <c r="EOR117" s="266"/>
      <c r="EOS117" s="200"/>
      <c r="EOT117" s="266"/>
      <c r="EOU117" s="261"/>
      <c r="EOV117" s="265"/>
      <c r="EOW117" s="266"/>
      <c r="EOX117" s="200"/>
      <c r="EOY117" s="266"/>
      <c r="EOZ117" s="261"/>
      <c r="EPA117" s="265"/>
      <c r="EPB117" s="266"/>
      <c r="EPC117" s="200"/>
      <c r="EPD117" s="266"/>
      <c r="EPE117" s="261"/>
      <c r="EPF117" s="265"/>
      <c r="EPG117" s="266"/>
      <c r="EPH117" s="200"/>
      <c r="EPI117" s="266"/>
      <c r="EPJ117" s="261"/>
      <c r="EPK117" s="265"/>
      <c r="EPL117" s="266"/>
      <c r="EPM117" s="200"/>
      <c r="EPN117" s="266"/>
      <c r="EPO117" s="261"/>
      <c r="EPP117" s="265"/>
      <c r="EPQ117" s="266"/>
      <c r="EPR117" s="200"/>
      <c r="EPS117" s="266"/>
      <c r="EPT117" s="261"/>
      <c r="EPU117" s="265"/>
      <c r="EPV117" s="266"/>
      <c r="EPW117" s="200"/>
      <c r="EPX117" s="266"/>
      <c r="EPY117" s="261"/>
      <c r="EPZ117" s="265"/>
      <c r="EQA117" s="266"/>
      <c r="EQB117" s="200"/>
      <c r="EQC117" s="266"/>
      <c r="EQD117" s="261"/>
      <c r="EQE117" s="265"/>
      <c r="EQF117" s="266"/>
      <c r="EQG117" s="200"/>
      <c r="EQH117" s="266"/>
      <c r="EQI117" s="261"/>
      <c r="EQJ117" s="265"/>
      <c r="EQK117" s="266"/>
      <c r="EQL117" s="200"/>
      <c r="EQM117" s="266"/>
      <c r="EQN117" s="261"/>
      <c r="EQO117" s="265"/>
      <c r="EQP117" s="266"/>
      <c r="EQQ117" s="200"/>
      <c r="EQR117" s="266"/>
      <c r="EQS117" s="261"/>
      <c r="EQT117" s="265"/>
      <c r="EQU117" s="266"/>
      <c r="EQV117" s="200"/>
      <c r="EQW117" s="266"/>
      <c r="EQX117" s="261"/>
      <c r="EQY117" s="265"/>
      <c r="EQZ117" s="266"/>
      <c r="ERA117" s="200"/>
      <c r="ERB117" s="266"/>
      <c r="ERC117" s="261"/>
      <c r="ERD117" s="265"/>
      <c r="ERE117" s="266"/>
      <c r="ERF117" s="200"/>
      <c r="ERG117" s="266"/>
      <c r="ERH117" s="261"/>
      <c r="ERI117" s="265"/>
      <c r="ERJ117" s="266"/>
      <c r="ERK117" s="200"/>
      <c r="ERL117" s="266"/>
      <c r="ERM117" s="261"/>
      <c r="ERN117" s="265"/>
      <c r="ERO117" s="266"/>
      <c r="ERP117" s="200"/>
      <c r="ERQ117" s="266"/>
      <c r="ERR117" s="261"/>
      <c r="ERS117" s="265"/>
      <c r="ERT117" s="266"/>
      <c r="ERU117" s="200"/>
      <c r="ERV117" s="266"/>
      <c r="ERW117" s="261"/>
      <c r="ERX117" s="265"/>
      <c r="ERY117" s="266"/>
      <c r="ERZ117" s="200"/>
      <c r="ESA117" s="266"/>
      <c r="ESB117" s="261"/>
      <c r="ESC117" s="265"/>
      <c r="ESD117" s="266"/>
      <c r="ESE117" s="200"/>
      <c r="ESF117" s="266"/>
      <c r="ESG117" s="261"/>
      <c r="ESH117" s="265"/>
      <c r="ESI117" s="266"/>
      <c r="ESJ117" s="200"/>
      <c r="ESK117" s="266"/>
      <c r="ESL117" s="261"/>
      <c r="ESM117" s="265"/>
      <c r="ESN117" s="266"/>
      <c r="ESO117" s="200"/>
      <c r="ESP117" s="266"/>
      <c r="ESQ117" s="261"/>
      <c r="ESR117" s="265"/>
      <c r="ESS117" s="266"/>
      <c r="EST117" s="200"/>
      <c r="ESU117" s="266"/>
      <c r="ESV117" s="261"/>
      <c r="ESW117" s="265"/>
      <c r="ESX117" s="266"/>
      <c r="ESY117" s="200"/>
      <c r="ESZ117" s="266"/>
      <c r="ETA117" s="261"/>
      <c r="ETB117" s="265"/>
      <c r="ETC117" s="266"/>
      <c r="ETD117" s="200"/>
      <c r="ETE117" s="266"/>
      <c r="ETF117" s="261"/>
      <c r="ETG117" s="265"/>
      <c r="ETH117" s="266"/>
      <c r="ETI117" s="200"/>
      <c r="ETJ117" s="266"/>
      <c r="ETK117" s="261"/>
      <c r="ETL117" s="265"/>
      <c r="ETM117" s="266"/>
      <c r="ETN117" s="200"/>
      <c r="ETO117" s="266"/>
      <c r="ETP117" s="261"/>
      <c r="ETQ117" s="265"/>
      <c r="ETR117" s="266"/>
      <c r="ETS117" s="200"/>
      <c r="ETT117" s="266"/>
      <c r="ETU117" s="261"/>
      <c r="ETV117" s="265"/>
      <c r="ETW117" s="266"/>
      <c r="ETX117" s="200"/>
      <c r="ETY117" s="266"/>
      <c r="ETZ117" s="261"/>
      <c r="EUA117" s="265"/>
      <c r="EUB117" s="266"/>
      <c r="EUC117" s="200"/>
      <c r="EUD117" s="266"/>
      <c r="EUE117" s="261"/>
      <c r="EUF117" s="265"/>
      <c r="EUG117" s="266"/>
      <c r="EUH117" s="200"/>
      <c r="EUI117" s="266"/>
      <c r="EUJ117" s="261"/>
      <c r="EUK117" s="265"/>
      <c r="EUL117" s="266"/>
      <c r="EUM117" s="200"/>
      <c r="EUN117" s="266"/>
      <c r="EUO117" s="261"/>
      <c r="EUP117" s="265"/>
      <c r="EUQ117" s="266"/>
      <c r="EUR117" s="200"/>
      <c r="EUS117" s="266"/>
      <c r="EUT117" s="261"/>
      <c r="EUU117" s="265"/>
      <c r="EUV117" s="266"/>
      <c r="EUW117" s="200"/>
      <c r="EUX117" s="266"/>
      <c r="EUY117" s="261"/>
      <c r="EUZ117" s="265"/>
      <c r="EVA117" s="266"/>
      <c r="EVB117" s="200"/>
      <c r="EVC117" s="266"/>
      <c r="EVD117" s="261"/>
      <c r="EVE117" s="265"/>
      <c r="EVF117" s="266"/>
      <c r="EVG117" s="200"/>
      <c r="EVH117" s="266"/>
      <c r="EVI117" s="261"/>
      <c r="EVJ117" s="265"/>
      <c r="EVK117" s="266"/>
      <c r="EVL117" s="200"/>
      <c r="EVM117" s="266"/>
      <c r="EVN117" s="261"/>
      <c r="EVO117" s="265"/>
      <c r="EVP117" s="266"/>
      <c r="EVQ117" s="200"/>
      <c r="EVR117" s="266"/>
      <c r="EVS117" s="261"/>
      <c r="EVT117" s="265"/>
      <c r="EVU117" s="266"/>
      <c r="EVV117" s="200"/>
      <c r="EVW117" s="266"/>
      <c r="EVX117" s="261"/>
      <c r="EVY117" s="265"/>
      <c r="EVZ117" s="266"/>
      <c r="EWA117" s="200"/>
      <c r="EWB117" s="266"/>
      <c r="EWC117" s="261"/>
      <c r="EWD117" s="265"/>
      <c r="EWE117" s="266"/>
      <c r="EWF117" s="200"/>
      <c r="EWG117" s="266"/>
      <c r="EWH117" s="261"/>
      <c r="EWI117" s="265"/>
      <c r="EWJ117" s="266"/>
      <c r="EWK117" s="200"/>
      <c r="EWL117" s="266"/>
      <c r="EWM117" s="261"/>
      <c r="EWN117" s="265"/>
      <c r="EWO117" s="266"/>
      <c r="EWP117" s="200"/>
      <c r="EWQ117" s="266"/>
      <c r="EWR117" s="261"/>
      <c r="EWS117" s="265"/>
      <c r="EWT117" s="266"/>
      <c r="EWU117" s="200"/>
      <c r="EWV117" s="266"/>
      <c r="EWW117" s="261"/>
      <c r="EWX117" s="265"/>
      <c r="EWY117" s="266"/>
      <c r="EWZ117" s="200"/>
      <c r="EXA117" s="266"/>
      <c r="EXB117" s="261"/>
      <c r="EXC117" s="265"/>
      <c r="EXD117" s="266"/>
      <c r="EXE117" s="200"/>
      <c r="EXF117" s="266"/>
      <c r="EXG117" s="261"/>
      <c r="EXH117" s="265"/>
      <c r="EXI117" s="266"/>
      <c r="EXJ117" s="200"/>
      <c r="EXK117" s="266"/>
      <c r="EXL117" s="261"/>
      <c r="EXM117" s="265"/>
      <c r="EXN117" s="266"/>
      <c r="EXO117" s="200"/>
      <c r="EXP117" s="266"/>
      <c r="EXQ117" s="261"/>
      <c r="EXR117" s="265"/>
      <c r="EXS117" s="266"/>
      <c r="EXT117" s="200"/>
      <c r="EXU117" s="266"/>
      <c r="EXV117" s="261"/>
      <c r="EXW117" s="265"/>
      <c r="EXX117" s="266"/>
      <c r="EXY117" s="200"/>
      <c r="EXZ117" s="266"/>
      <c r="EYA117" s="261"/>
      <c r="EYB117" s="265"/>
      <c r="EYC117" s="266"/>
      <c r="EYD117" s="200"/>
      <c r="EYE117" s="266"/>
      <c r="EYF117" s="261"/>
      <c r="EYG117" s="265"/>
      <c r="EYH117" s="266"/>
      <c r="EYI117" s="200"/>
      <c r="EYJ117" s="266"/>
      <c r="EYK117" s="261"/>
      <c r="EYL117" s="265"/>
      <c r="EYM117" s="266"/>
      <c r="EYN117" s="200"/>
      <c r="EYO117" s="266"/>
      <c r="EYP117" s="261"/>
      <c r="EYQ117" s="265"/>
      <c r="EYR117" s="266"/>
      <c r="EYS117" s="200"/>
      <c r="EYT117" s="266"/>
      <c r="EYU117" s="261"/>
      <c r="EYV117" s="265"/>
      <c r="EYW117" s="266"/>
      <c r="EYX117" s="200"/>
      <c r="EYY117" s="266"/>
      <c r="EYZ117" s="261"/>
      <c r="EZA117" s="265"/>
      <c r="EZB117" s="266"/>
      <c r="EZC117" s="200"/>
      <c r="EZD117" s="266"/>
      <c r="EZE117" s="261"/>
      <c r="EZF117" s="265"/>
      <c r="EZG117" s="266"/>
      <c r="EZH117" s="200"/>
      <c r="EZI117" s="266"/>
      <c r="EZJ117" s="261"/>
      <c r="EZK117" s="265"/>
      <c r="EZL117" s="266"/>
      <c r="EZM117" s="200"/>
      <c r="EZN117" s="266"/>
      <c r="EZO117" s="261"/>
      <c r="EZP117" s="265"/>
      <c r="EZQ117" s="266"/>
      <c r="EZR117" s="200"/>
      <c r="EZS117" s="266"/>
      <c r="EZT117" s="261"/>
      <c r="EZU117" s="265"/>
      <c r="EZV117" s="266"/>
      <c r="EZW117" s="200"/>
      <c r="EZX117" s="266"/>
      <c r="EZY117" s="261"/>
      <c r="EZZ117" s="265"/>
      <c r="FAA117" s="266"/>
      <c r="FAB117" s="200"/>
      <c r="FAC117" s="266"/>
      <c r="FAD117" s="261"/>
      <c r="FAE117" s="265"/>
      <c r="FAF117" s="266"/>
      <c r="FAG117" s="200"/>
      <c r="FAH117" s="266"/>
      <c r="FAI117" s="261"/>
      <c r="FAJ117" s="265"/>
      <c r="FAK117" s="266"/>
      <c r="FAL117" s="200"/>
      <c r="FAM117" s="266"/>
      <c r="FAN117" s="261"/>
      <c r="FAO117" s="265"/>
      <c r="FAP117" s="266"/>
      <c r="FAQ117" s="200"/>
      <c r="FAR117" s="266"/>
      <c r="FAS117" s="261"/>
      <c r="FAT117" s="265"/>
      <c r="FAU117" s="266"/>
      <c r="FAV117" s="200"/>
      <c r="FAW117" s="266"/>
      <c r="FAX117" s="261"/>
      <c r="FAY117" s="265"/>
      <c r="FAZ117" s="266"/>
      <c r="FBA117" s="200"/>
      <c r="FBB117" s="266"/>
      <c r="FBC117" s="261"/>
      <c r="FBD117" s="265"/>
      <c r="FBE117" s="266"/>
      <c r="FBF117" s="200"/>
      <c r="FBG117" s="266"/>
      <c r="FBH117" s="261"/>
      <c r="FBI117" s="265"/>
      <c r="FBJ117" s="266"/>
      <c r="FBK117" s="200"/>
      <c r="FBL117" s="266"/>
      <c r="FBM117" s="261"/>
      <c r="FBN117" s="265"/>
      <c r="FBO117" s="266"/>
      <c r="FBP117" s="200"/>
      <c r="FBQ117" s="266"/>
      <c r="FBR117" s="261"/>
      <c r="FBS117" s="265"/>
      <c r="FBT117" s="266"/>
      <c r="FBU117" s="200"/>
      <c r="FBV117" s="266"/>
      <c r="FBW117" s="261"/>
      <c r="FBX117" s="265"/>
      <c r="FBY117" s="266"/>
      <c r="FBZ117" s="200"/>
      <c r="FCA117" s="266"/>
      <c r="FCB117" s="261"/>
      <c r="FCC117" s="265"/>
      <c r="FCD117" s="266"/>
      <c r="FCE117" s="200"/>
      <c r="FCF117" s="266"/>
      <c r="FCG117" s="261"/>
      <c r="FCH117" s="265"/>
      <c r="FCI117" s="266"/>
      <c r="FCJ117" s="200"/>
      <c r="FCK117" s="266"/>
      <c r="FCL117" s="261"/>
      <c r="FCM117" s="265"/>
      <c r="FCN117" s="266"/>
      <c r="FCO117" s="200"/>
      <c r="FCP117" s="266"/>
      <c r="FCQ117" s="261"/>
      <c r="FCR117" s="265"/>
      <c r="FCS117" s="266"/>
      <c r="FCT117" s="200"/>
      <c r="FCU117" s="266"/>
      <c r="FCV117" s="261"/>
      <c r="FCW117" s="265"/>
      <c r="FCX117" s="266"/>
      <c r="FCY117" s="200"/>
      <c r="FCZ117" s="266"/>
      <c r="FDA117" s="261"/>
      <c r="FDB117" s="265"/>
      <c r="FDC117" s="266"/>
      <c r="FDD117" s="200"/>
      <c r="FDE117" s="266"/>
      <c r="FDF117" s="261"/>
      <c r="FDG117" s="265"/>
      <c r="FDH117" s="266"/>
      <c r="FDI117" s="200"/>
      <c r="FDJ117" s="266"/>
      <c r="FDK117" s="261"/>
      <c r="FDL117" s="265"/>
      <c r="FDM117" s="266"/>
      <c r="FDN117" s="200"/>
      <c r="FDO117" s="266"/>
      <c r="FDP117" s="261"/>
      <c r="FDQ117" s="265"/>
      <c r="FDR117" s="266"/>
      <c r="FDS117" s="200"/>
      <c r="FDT117" s="266"/>
      <c r="FDU117" s="261"/>
      <c r="FDV117" s="265"/>
      <c r="FDW117" s="266"/>
      <c r="FDX117" s="200"/>
      <c r="FDY117" s="266"/>
      <c r="FDZ117" s="261"/>
      <c r="FEA117" s="265"/>
      <c r="FEB117" s="266"/>
      <c r="FEC117" s="200"/>
      <c r="FED117" s="266"/>
      <c r="FEE117" s="261"/>
      <c r="FEF117" s="265"/>
      <c r="FEG117" s="266"/>
      <c r="FEH117" s="200"/>
      <c r="FEI117" s="266"/>
      <c r="FEJ117" s="261"/>
      <c r="FEK117" s="265"/>
      <c r="FEL117" s="266"/>
      <c r="FEM117" s="200"/>
      <c r="FEN117" s="266"/>
      <c r="FEO117" s="261"/>
      <c r="FEP117" s="265"/>
      <c r="FEQ117" s="266"/>
      <c r="FER117" s="200"/>
      <c r="FES117" s="266"/>
      <c r="FET117" s="261"/>
      <c r="FEU117" s="265"/>
      <c r="FEV117" s="266"/>
      <c r="FEW117" s="200"/>
      <c r="FEX117" s="266"/>
      <c r="FEY117" s="261"/>
      <c r="FEZ117" s="265"/>
      <c r="FFA117" s="266"/>
      <c r="FFB117" s="200"/>
      <c r="FFC117" s="266"/>
      <c r="FFD117" s="261"/>
      <c r="FFE117" s="265"/>
      <c r="FFF117" s="266"/>
      <c r="FFG117" s="200"/>
      <c r="FFH117" s="266"/>
      <c r="FFI117" s="261"/>
      <c r="FFJ117" s="265"/>
      <c r="FFK117" s="266"/>
      <c r="FFL117" s="200"/>
      <c r="FFM117" s="266"/>
      <c r="FFN117" s="261"/>
      <c r="FFO117" s="265"/>
      <c r="FFP117" s="266"/>
      <c r="FFQ117" s="200"/>
      <c r="FFR117" s="266"/>
      <c r="FFS117" s="261"/>
      <c r="FFT117" s="265"/>
      <c r="FFU117" s="266"/>
      <c r="FFV117" s="200"/>
      <c r="FFW117" s="266"/>
      <c r="FFX117" s="261"/>
      <c r="FFY117" s="265"/>
      <c r="FFZ117" s="266"/>
      <c r="FGA117" s="200"/>
      <c r="FGB117" s="266"/>
      <c r="FGC117" s="261"/>
      <c r="FGD117" s="265"/>
      <c r="FGE117" s="266"/>
      <c r="FGF117" s="200"/>
      <c r="FGG117" s="266"/>
      <c r="FGH117" s="261"/>
      <c r="FGI117" s="265"/>
      <c r="FGJ117" s="266"/>
      <c r="FGK117" s="200"/>
      <c r="FGL117" s="266"/>
      <c r="FGM117" s="261"/>
      <c r="FGN117" s="265"/>
      <c r="FGO117" s="266"/>
      <c r="FGP117" s="200"/>
      <c r="FGQ117" s="266"/>
      <c r="FGR117" s="261"/>
      <c r="FGS117" s="265"/>
      <c r="FGT117" s="266"/>
      <c r="FGU117" s="200"/>
      <c r="FGV117" s="266"/>
      <c r="FGW117" s="261"/>
      <c r="FGX117" s="265"/>
      <c r="FGY117" s="266"/>
      <c r="FGZ117" s="200"/>
      <c r="FHA117" s="266"/>
      <c r="FHB117" s="261"/>
      <c r="FHC117" s="265"/>
      <c r="FHD117" s="266"/>
      <c r="FHE117" s="200"/>
      <c r="FHF117" s="266"/>
      <c r="FHG117" s="261"/>
      <c r="FHH117" s="265"/>
      <c r="FHI117" s="266"/>
      <c r="FHJ117" s="200"/>
      <c r="FHK117" s="266"/>
      <c r="FHL117" s="261"/>
      <c r="FHM117" s="265"/>
      <c r="FHN117" s="266"/>
      <c r="FHO117" s="200"/>
      <c r="FHP117" s="266"/>
      <c r="FHQ117" s="261"/>
      <c r="FHR117" s="265"/>
      <c r="FHS117" s="266"/>
      <c r="FHT117" s="200"/>
      <c r="FHU117" s="266"/>
      <c r="FHV117" s="261"/>
      <c r="FHW117" s="265"/>
      <c r="FHX117" s="266"/>
      <c r="FHY117" s="200"/>
      <c r="FHZ117" s="266"/>
      <c r="FIA117" s="261"/>
      <c r="FIB117" s="265"/>
      <c r="FIC117" s="266"/>
      <c r="FID117" s="200"/>
      <c r="FIE117" s="266"/>
      <c r="FIF117" s="261"/>
      <c r="FIG117" s="265"/>
      <c r="FIH117" s="266"/>
      <c r="FII117" s="200"/>
      <c r="FIJ117" s="266"/>
      <c r="FIK117" s="261"/>
      <c r="FIL117" s="265"/>
      <c r="FIM117" s="266"/>
      <c r="FIN117" s="200"/>
      <c r="FIO117" s="266"/>
      <c r="FIP117" s="261"/>
      <c r="FIQ117" s="265"/>
      <c r="FIR117" s="266"/>
      <c r="FIS117" s="200"/>
      <c r="FIT117" s="266"/>
      <c r="FIU117" s="261"/>
      <c r="FIV117" s="265"/>
      <c r="FIW117" s="266"/>
      <c r="FIX117" s="200"/>
      <c r="FIY117" s="266"/>
      <c r="FIZ117" s="261"/>
      <c r="FJA117" s="265"/>
      <c r="FJB117" s="266"/>
      <c r="FJC117" s="200"/>
      <c r="FJD117" s="266"/>
      <c r="FJE117" s="261"/>
      <c r="FJF117" s="265"/>
      <c r="FJG117" s="266"/>
      <c r="FJH117" s="200"/>
      <c r="FJI117" s="266"/>
      <c r="FJJ117" s="261"/>
      <c r="FJK117" s="265"/>
      <c r="FJL117" s="266"/>
      <c r="FJM117" s="200"/>
      <c r="FJN117" s="266"/>
      <c r="FJO117" s="261"/>
      <c r="FJP117" s="265"/>
      <c r="FJQ117" s="266"/>
      <c r="FJR117" s="200"/>
      <c r="FJS117" s="266"/>
      <c r="FJT117" s="261"/>
      <c r="FJU117" s="265"/>
      <c r="FJV117" s="266"/>
      <c r="FJW117" s="200"/>
      <c r="FJX117" s="266"/>
      <c r="FJY117" s="261"/>
      <c r="FJZ117" s="265"/>
      <c r="FKA117" s="266"/>
      <c r="FKB117" s="200"/>
      <c r="FKC117" s="266"/>
      <c r="FKD117" s="261"/>
      <c r="FKE117" s="265"/>
      <c r="FKF117" s="266"/>
      <c r="FKG117" s="200"/>
      <c r="FKH117" s="266"/>
      <c r="FKI117" s="261"/>
      <c r="FKJ117" s="265"/>
      <c r="FKK117" s="266"/>
      <c r="FKL117" s="200"/>
      <c r="FKM117" s="266"/>
      <c r="FKN117" s="261"/>
      <c r="FKO117" s="265"/>
      <c r="FKP117" s="266"/>
      <c r="FKQ117" s="200"/>
      <c r="FKR117" s="266"/>
      <c r="FKS117" s="261"/>
      <c r="FKT117" s="265"/>
      <c r="FKU117" s="266"/>
      <c r="FKV117" s="200"/>
      <c r="FKW117" s="266"/>
      <c r="FKX117" s="261"/>
      <c r="FKY117" s="265"/>
      <c r="FKZ117" s="266"/>
      <c r="FLA117" s="200"/>
      <c r="FLB117" s="266"/>
      <c r="FLC117" s="261"/>
      <c r="FLD117" s="265"/>
      <c r="FLE117" s="266"/>
      <c r="FLF117" s="200"/>
      <c r="FLG117" s="266"/>
      <c r="FLH117" s="261"/>
      <c r="FLI117" s="265"/>
      <c r="FLJ117" s="266"/>
      <c r="FLK117" s="200"/>
      <c r="FLL117" s="266"/>
      <c r="FLM117" s="261"/>
      <c r="FLN117" s="265"/>
      <c r="FLO117" s="266"/>
      <c r="FLP117" s="200"/>
      <c r="FLQ117" s="266"/>
      <c r="FLR117" s="261"/>
      <c r="FLS117" s="265"/>
      <c r="FLT117" s="266"/>
      <c r="FLU117" s="200"/>
      <c r="FLV117" s="266"/>
      <c r="FLW117" s="261"/>
      <c r="FLX117" s="265"/>
      <c r="FLY117" s="266"/>
      <c r="FLZ117" s="200"/>
      <c r="FMA117" s="266"/>
      <c r="FMB117" s="261"/>
      <c r="FMC117" s="265"/>
      <c r="FMD117" s="266"/>
      <c r="FME117" s="200"/>
      <c r="FMF117" s="266"/>
      <c r="FMG117" s="261"/>
      <c r="FMH117" s="265"/>
      <c r="FMI117" s="266"/>
      <c r="FMJ117" s="200"/>
      <c r="FMK117" s="266"/>
      <c r="FML117" s="261"/>
      <c r="FMM117" s="265"/>
      <c r="FMN117" s="266"/>
      <c r="FMO117" s="200"/>
      <c r="FMP117" s="266"/>
      <c r="FMQ117" s="261"/>
      <c r="FMR117" s="265"/>
      <c r="FMS117" s="266"/>
      <c r="FMT117" s="200"/>
      <c r="FMU117" s="266"/>
      <c r="FMV117" s="261"/>
      <c r="FMW117" s="265"/>
      <c r="FMX117" s="266"/>
      <c r="FMY117" s="200"/>
      <c r="FMZ117" s="266"/>
      <c r="FNA117" s="261"/>
      <c r="FNB117" s="265"/>
      <c r="FNC117" s="266"/>
      <c r="FND117" s="200"/>
      <c r="FNE117" s="266"/>
      <c r="FNF117" s="261"/>
      <c r="FNG117" s="265"/>
      <c r="FNH117" s="266"/>
      <c r="FNI117" s="200"/>
      <c r="FNJ117" s="266"/>
      <c r="FNK117" s="261"/>
      <c r="FNL117" s="265"/>
      <c r="FNM117" s="266"/>
      <c r="FNN117" s="200"/>
      <c r="FNO117" s="266"/>
      <c r="FNP117" s="261"/>
      <c r="FNQ117" s="265"/>
      <c r="FNR117" s="266"/>
      <c r="FNS117" s="200"/>
      <c r="FNT117" s="266"/>
      <c r="FNU117" s="261"/>
      <c r="FNV117" s="265"/>
      <c r="FNW117" s="266"/>
      <c r="FNX117" s="200"/>
      <c r="FNY117" s="266"/>
      <c r="FNZ117" s="261"/>
      <c r="FOA117" s="265"/>
      <c r="FOB117" s="266"/>
      <c r="FOC117" s="200"/>
      <c r="FOD117" s="266"/>
      <c r="FOE117" s="261"/>
      <c r="FOF117" s="265"/>
      <c r="FOG117" s="266"/>
      <c r="FOH117" s="200"/>
      <c r="FOI117" s="266"/>
      <c r="FOJ117" s="261"/>
      <c r="FOK117" s="265"/>
      <c r="FOL117" s="266"/>
      <c r="FOM117" s="200"/>
      <c r="FON117" s="266"/>
      <c r="FOO117" s="261"/>
      <c r="FOP117" s="265"/>
      <c r="FOQ117" s="266"/>
      <c r="FOR117" s="200"/>
      <c r="FOS117" s="266"/>
      <c r="FOT117" s="261"/>
      <c r="FOU117" s="265"/>
      <c r="FOV117" s="266"/>
      <c r="FOW117" s="200"/>
      <c r="FOX117" s="266"/>
      <c r="FOY117" s="261"/>
      <c r="FOZ117" s="265"/>
      <c r="FPA117" s="266"/>
      <c r="FPB117" s="200"/>
      <c r="FPC117" s="266"/>
      <c r="FPD117" s="261"/>
      <c r="FPE117" s="265"/>
      <c r="FPF117" s="266"/>
      <c r="FPG117" s="200"/>
      <c r="FPH117" s="266"/>
      <c r="FPI117" s="261"/>
      <c r="FPJ117" s="265"/>
      <c r="FPK117" s="266"/>
      <c r="FPL117" s="200"/>
      <c r="FPM117" s="266"/>
      <c r="FPN117" s="261"/>
      <c r="FPO117" s="265"/>
      <c r="FPP117" s="266"/>
      <c r="FPQ117" s="200"/>
      <c r="FPR117" s="266"/>
      <c r="FPS117" s="261"/>
      <c r="FPT117" s="265"/>
      <c r="FPU117" s="266"/>
      <c r="FPV117" s="200"/>
      <c r="FPW117" s="266"/>
      <c r="FPX117" s="261"/>
      <c r="FPY117" s="265"/>
      <c r="FPZ117" s="266"/>
      <c r="FQA117" s="200"/>
      <c r="FQB117" s="266"/>
      <c r="FQC117" s="261"/>
      <c r="FQD117" s="265"/>
      <c r="FQE117" s="266"/>
      <c r="FQF117" s="200"/>
      <c r="FQG117" s="266"/>
      <c r="FQH117" s="261"/>
      <c r="FQI117" s="265"/>
      <c r="FQJ117" s="266"/>
      <c r="FQK117" s="200"/>
      <c r="FQL117" s="266"/>
      <c r="FQM117" s="261"/>
      <c r="FQN117" s="265"/>
      <c r="FQO117" s="266"/>
      <c r="FQP117" s="200"/>
      <c r="FQQ117" s="266"/>
      <c r="FQR117" s="261"/>
      <c r="FQS117" s="265"/>
      <c r="FQT117" s="266"/>
      <c r="FQU117" s="200"/>
      <c r="FQV117" s="266"/>
      <c r="FQW117" s="261"/>
      <c r="FQX117" s="265"/>
      <c r="FQY117" s="266"/>
      <c r="FQZ117" s="200"/>
      <c r="FRA117" s="266"/>
      <c r="FRB117" s="261"/>
      <c r="FRC117" s="265"/>
      <c r="FRD117" s="266"/>
      <c r="FRE117" s="200"/>
      <c r="FRF117" s="266"/>
      <c r="FRG117" s="261"/>
      <c r="FRH117" s="265"/>
      <c r="FRI117" s="266"/>
      <c r="FRJ117" s="200"/>
      <c r="FRK117" s="266"/>
      <c r="FRL117" s="261"/>
      <c r="FRM117" s="265"/>
      <c r="FRN117" s="266"/>
      <c r="FRO117" s="200"/>
      <c r="FRP117" s="266"/>
      <c r="FRQ117" s="261"/>
      <c r="FRR117" s="265"/>
      <c r="FRS117" s="266"/>
      <c r="FRT117" s="200"/>
      <c r="FRU117" s="266"/>
      <c r="FRV117" s="261"/>
      <c r="FRW117" s="265"/>
      <c r="FRX117" s="266"/>
      <c r="FRY117" s="200"/>
      <c r="FRZ117" s="266"/>
      <c r="FSA117" s="261"/>
      <c r="FSB117" s="265"/>
      <c r="FSC117" s="266"/>
      <c r="FSD117" s="200"/>
      <c r="FSE117" s="266"/>
      <c r="FSF117" s="261"/>
      <c r="FSG117" s="265"/>
      <c r="FSH117" s="266"/>
      <c r="FSI117" s="200"/>
      <c r="FSJ117" s="266"/>
      <c r="FSK117" s="261"/>
      <c r="FSL117" s="265"/>
      <c r="FSM117" s="266"/>
      <c r="FSN117" s="200"/>
      <c r="FSO117" s="266"/>
      <c r="FSP117" s="261"/>
      <c r="FSQ117" s="265"/>
      <c r="FSR117" s="266"/>
      <c r="FSS117" s="200"/>
      <c r="FST117" s="266"/>
      <c r="FSU117" s="261"/>
      <c r="FSV117" s="265"/>
      <c r="FSW117" s="266"/>
      <c r="FSX117" s="200"/>
      <c r="FSY117" s="266"/>
      <c r="FSZ117" s="261"/>
      <c r="FTA117" s="265"/>
      <c r="FTB117" s="266"/>
      <c r="FTC117" s="200"/>
      <c r="FTD117" s="266"/>
      <c r="FTE117" s="261"/>
      <c r="FTF117" s="265"/>
      <c r="FTG117" s="266"/>
      <c r="FTH117" s="200"/>
      <c r="FTI117" s="266"/>
      <c r="FTJ117" s="261"/>
      <c r="FTK117" s="265"/>
      <c r="FTL117" s="266"/>
      <c r="FTM117" s="200"/>
      <c r="FTN117" s="266"/>
      <c r="FTO117" s="261"/>
      <c r="FTP117" s="265"/>
      <c r="FTQ117" s="266"/>
      <c r="FTR117" s="200"/>
      <c r="FTS117" s="266"/>
      <c r="FTT117" s="261"/>
      <c r="FTU117" s="265"/>
      <c r="FTV117" s="266"/>
      <c r="FTW117" s="200"/>
      <c r="FTX117" s="266"/>
      <c r="FTY117" s="261"/>
      <c r="FTZ117" s="265"/>
      <c r="FUA117" s="266"/>
      <c r="FUB117" s="200"/>
      <c r="FUC117" s="266"/>
      <c r="FUD117" s="261"/>
      <c r="FUE117" s="265"/>
      <c r="FUF117" s="266"/>
      <c r="FUG117" s="200"/>
      <c r="FUH117" s="266"/>
      <c r="FUI117" s="261"/>
      <c r="FUJ117" s="265"/>
      <c r="FUK117" s="266"/>
      <c r="FUL117" s="200"/>
      <c r="FUM117" s="266"/>
      <c r="FUN117" s="261"/>
      <c r="FUO117" s="265"/>
      <c r="FUP117" s="266"/>
      <c r="FUQ117" s="200"/>
      <c r="FUR117" s="266"/>
      <c r="FUS117" s="261"/>
      <c r="FUT117" s="265"/>
      <c r="FUU117" s="266"/>
      <c r="FUV117" s="200"/>
      <c r="FUW117" s="266"/>
      <c r="FUX117" s="261"/>
      <c r="FUY117" s="265"/>
      <c r="FUZ117" s="266"/>
      <c r="FVA117" s="200"/>
      <c r="FVB117" s="266"/>
      <c r="FVC117" s="261"/>
      <c r="FVD117" s="265"/>
      <c r="FVE117" s="266"/>
      <c r="FVF117" s="200"/>
      <c r="FVG117" s="266"/>
      <c r="FVH117" s="261"/>
      <c r="FVI117" s="265"/>
      <c r="FVJ117" s="266"/>
      <c r="FVK117" s="200"/>
      <c r="FVL117" s="266"/>
      <c r="FVM117" s="261"/>
      <c r="FVN117" s="265"/>
      <c r="FVO117" s="266"/>
      <c r="FVP117" s="200"/>
      <c r="FVQ117" s="266"/>
      <c r="FVR117" s="261"/>
      <c r="FVS117" s="265"/>
      <c r="FVT117" s="266"/>
      <c r="FVU117" s="200"/>
      <c r="FVV117" s="266"/>
      <c r="FVW117" s="261"/>
      <c r="FVX117" s="265"/>
      <c r="FVY117" s="266"/>
      <c r="FVZ117" s="200"/>
      <c r="FWA117" s="266"/>
      <c r="FWB117" s="261"/>
      <c r="FWC117" s="265"/>
      <c r="FWD117" s="266"/>
      <c r="FWE117" s="200"/>
      <c r="FWF117" s="266"/>
      <c r="FWG117" s="261"/>
      <c r="FWH117" s="265"/>
      <c r="FWI117" s="266"/>
      <c r="FWJ117" s="200"/>
      <c r="FWK117" s="266"/>
      <c r="FWL117" s="261"/>
      <c r="FWM117" s="265"/>
      <c r="FWN117" s="266"/>
      <c r="FWO117" s="200"/>
      <c r="FWP117" s="266"/>
      <c r="FWQ117" s="261"/>
      <c r="FWR117" s="265"/>
      <c r="FWS117" s="266"/>
      <c r="FWT117" s="200"/>
      <c r="FWU117" s="266"/>
      <c r="FWV117" s="261"/>
      <c r="FWW117" s="265"/>
      <c r="FWX117" s="266"/>
      <c r="FWY117" s="200"/>
      <c r="FWZ117" s="266"/>
      <c r="FXA117" s="261"/>
      <c r="FXB117" s="265"/>
      <c r="FXC117" s="266"/>
      <c r="FXD117" s="200"/>
      <c r="FXE117" s="266"/>
      <c r="FXF117" s="261"/>
      <c r="FXG117" s="265"/>
      <c r="FXH117" s="266"/>
      <c r="FXI117" s="200"/>
      <c r="FXJ117" s="266"/>
      <c r="FXK117" s="261"/>
      <c r="FXL117" s="265"/>
      <c r="FXM117" s="266"/>
      <c r="FXN117" s="200"/>
      <c r="FXO117" s="266"/>
      <c r="FXP117" s="261"/>
      <c r="FXQ117" s="265"/>
      <c r="FXR117" s="266"/>
      <c r="FXS117" s="200"/>
      <c r="FXT117" s="266"/>
      <c r="FXU117" s="261"/>
      <c r="FXV117" s="265"/>
      <c r="FXW117" s="266"/>
      <c r="FXX117" s="200"/>
      <c r="FXY117" s="266"/>
      <c r="FXZ117" s="261"/>
      <c r="FYA117" s="265"/>
      <c r="FYB117" s="266"/>
      <c r="FYC117" s="200"/>
      <c r="FYD117" s="266"/>
      <c r="FYE117" s="261"/>
      <c r="FYF117" s="265"/>
      <c r="FYG117" s="266"/>
      <c r="FYH117" s="200"/>
      <c r="FYI117" s="266"/>
      <c r="FYJ117" s="261"/>
      <c r="FYK117" s="265"/>
      <c r="FYL117" s="266"/>
      <c r="FYM117" s="200"/>
      <c r="FYN117" s="266"/>
      <c r="FYO117" s="261"/>
      <c r="FYP117" s="265"/>
      <c r="FYQ117" s="266"/>
      <c r="FYR117" s="200"/>
      <c r="FYS117" s="266"/>
      <c r="FYT117" s="261"/>
      <c r="FYU117" s="265"/>
      <c r="FYV117" s="266"/>
      <c r="FYW117" s="200"/>
      <c r="FYX117" s="266"/>
      <c r="FYY117" s="261"/>
      <c r="FYZ117" s="265"/>
      <c r="FZA117" s="266"/>
      <c r="FZB117" s="200"/>
      <c r="FZC117" s="266"/>
      <c r="FZD117" s="261"/>
      <c r="FZE117" s="265"/>
      <c r="FZF117" s="266"/>
      <c r="FZG117" s="200"/>
      <c r="FZH117" s="266"/>
      <c r="FZI117" s="261"/>
      <c r="FZJ117" s="265"/>
      <c r="FZK117" s="266"/>
      <c r="FZL117" s="200"/>
      <c r="FZM117" s="266"/>
      <c r="FZN117" s="261"/>
      <c r="FZO117" s="265"/>
      <c r="FZP117" s="266"/>
      <c r="FZQ117" s="200"/>
      <c r="FZR117" s="266"/>
      <c r="FZS117" s="261"/>
      <c r="FZT117" s="265"/>
      <c r="FZU117" s="266"/>
      <c r="FZV117" s="200"/>
      <c r="FZW117" s="266"/>
      <c r="FZX117" s="261"/>
      <c r="FZY117" s="265"/>
      <c r="FZZ117" s="266"/>
      <c r="GAA117" s="200"/>
      <c r="GAB117" s="266"/>
      <c r="GAC117" s="261"/>
      <c r="GAD117" s="265"/>
      <c r="GAE117" s="266"/>
      <c r="GAF117" s="200"/>
      <c r="GAG117" s="266"/>
      <c r="GAH117" s="261"/>
      <c r="GAI117" s="265"/>
      <c r="GAJ117" s="266"/>
      <c r="GAK117" s="200"/>
      <c r="GAL117" s="266"/>
      <c r="GAM117" s="261"/>
      <c r="GAN117" s="265"/>
      <c r="GAO117" s="266"/>
      <c r="GAP117" s="200"/>
      <c r="GAQ117" s="266"/>
      <c r="GAR117" s="261"/>
      <c r="GAS117" s="265"/>
      <c r="GAT117" s="266"/>
      <c r="GAU117" s="200"/>
      <c r="GAV117" s="266"/>
      <c r="GAW117" s="261"/>
      <c r="GAX117" s="265"/>
      <c r="GAY117" s="266"/>
      <c r="GAZ117" s="200"/>
      <c r="GBA117" s="266"/>
      <c r="GBB117" s="261"/>
      <c r="GBC117" s="265"/>
      <c r="GBD117" s="266"/>
      <c r="GBE117" s="200"/>
      <c r="GBF117" s="266"/>
      <c r="GBG117" s="261"/>
      <c r="GBH117" s="265"/>
      <c r="GBI117" s="266"/>
      <c r="GBJ117" s="200"/>
      <c r="GBK117" s="266"/>
      <c r="GBL117" s="261"/>
      <c r="GBM117" s="265"/>
      <c r="GBN117" s="266"/>
      <c r="GBO117" s="200"/>
      <c r="GBP117" s="266"/>
      <c r="GBQ117" s="261"/>
      <c r="GBR117" s="265"/>
      <c r="GBS117" s="266"/>
      <c r="GBT117" s="200"/>
      <c r="GBU117" s="266"/>
      <c r="GBV117" s="261"/>
      <c r="GBW117" s="265"/>
      <c r="GBX117" s="266"/>
      <c r="GBY117" s="200"/>
      <c r="GBZ117" s="266"/>
      <c r="GCA117" s="261"/>
      <c r="GCB117" s="265"/>
      <c r="GCC117" s="266"/>
      <c r="GCD117" s="200"/>
      <c r="GCE117" s="266"/>
      <c r="GCF117" s="261"/>
      <c r="GCG117" s="265"/>
      <c r="GCH117" s="266"/>
      <c r="GCI117" s="200"/>
      <c r="GCJ117" s="266"/>
      <c r="GCK117" s="261"/>
      <c r="GCL117" s="265"/>
      <c r="GCM117" s="266"/>
      <c r="GCN117" s="200"/>
      <c r="GCO117" s="266"/>
      <c r="GCP117" s="261"/>
      <c r="GCQ117" s="265"/>
      <c r="GCR117" s="266"/>
      <c r="GCS117" s="200"/>
      <c r="GCT117" s="266"/>
      <c r="GCU117" s="261"/>
      <c r="GCV117" s="265"/>
      <c r="GCW117" s="266"/>
      <c r="GCX117" s="200"/>
      <c r="GCY117" s="266"/>
      <c r="GCZ117" s="261"/>
      <c r="GDA117" s="265"/>
      <c r="GDB117" s="266"/>
      <c r="GDC117" s="200"/>
      <c r="GDD117" s="266"/>
      <c r="GDE117" s="261"/>
      <c r="GDF117" s="265"/>
      <c r="GDG117" s="266"/>
      <c r="GDH117" s="200"/>
      <c r="GDI117" s="266"/>
      <c r="GDJ117" s="261"/>
      <c r="GDK117" s="265"/>
      <c r="GDL117" s="266"/>
      <c r="GDM117" s="200"/>
      <c r="GDN117" s="266"/>
      <c r="GDO117" s="261"/>
      <c r="GDP117" s="265"/>
      <c r="GDQ117" s="266"/>
      <c r="GDR117" s="200"/>
      <c r="GDS117" s="266"/>
      <c r="GDT117" s="261"/>
      <c r="GDU117" s="265"/>
      <c r="GDV117" s="266"/>
      <c r="GDW117" s="200"/>
      <c r="GDX117" s="266"/>
      <c r="GDY117" s="261"/>
      <c r="GDZ117" s="265"/>
      <c r="GEA117" s="266"/>
      <c r="GEB117" s="200"/>
      <c r="GEC117" s="266"/>
      <c r="GED117" s="261"/>
      <c r="GEE117" s="265"/>
      <c r="GEF117" s="266"/>
      <c r="GEG117" s="200"/>
      <c r="GEH117" s="266"/>
      <c r="GEI117" s="261"/>
      <c r="GEJ117" s="265"/>
      <c r="GEK117" s="266"/>
      <c r="GEL117" s="200"/>
      <c r="GEM117" s="266"/>
      <c r="GEN117" s="261"/>
      <c r="GEO117" s="265"/>
      <c r="GEP117" s="266"/>
      <c r="GEQ117" s="200"/>
      <c r="GER117" s="266"/>
      <c r="GES117" s="261"/>
      <c r="GET117" s="265"/>
      <c r="GEU117" s="266"/>
      <c r="GEV117" s="200"/>
      <c r="GEW117" s="266"/>
      <c r="GEX117" s="261"/>
      <c r="GEY117" s="265"/>
      <c r="GEZ117" s="266"/>
      <c r="GFA117" s="200"/>
      <c r="GFB117" s="266"/>
      <c r="GFC117" s="261"/>
      <c r="GFD117" s="265"/>
      <c r="GFE117" s="266"/>
      <c r="GFF117" s="200"/>
      <c r="GFG117" s="266"/>
      <c r="GFH117" s="261"/>
      <c r="GFI117" s="265"/>
      <c r="GFJ117" s="266"/>
      <c r="GFK117" s="200"/>
      <c r="GFL117" s="266"/>
      <c r="GFM117" s="261"/>
      <c r="GFN117" s="265"/>
      <c r="GFO117" s="266"/>
      <c r="GFP117" s="200"/>
      <c r="GFQ117" s="266"/>
      <c r="GFR117" s="261"/>
      <c r="GFS117" s="265"/>
      <c r="GFT117" s="266"/>
      <c r="GFU117" s="200"/>
      <c r="GFV117" s="266"/>
      <c r="GFW117" s="261"/>
      <c r="GFX117" s="265"/>
      <c r="GFY117" s="266"/>
      <c r="GFZ117" s="200"/>
      <c r="GGA117" s="266"/>
      <c r="GGB117" s="261"/>
      <c r="GGC117" s="265"/>
      <c r="GGD117" s="266"/>
      <c r="GGE117" s="200"/>
      <c r="GGF117" s="266"/>
      <c r="GGG117" s="261"/>
      <c r="GGH117" s="265"/>
      <c r="GGI117" s="266"/>
      <c r="GGJ117" s="200"/>
      <c r="GGK117" s="266"/>
      <c r="GGL117" s="261"/>
      <c r="GGM117" s="265"/>
      <c r="GGN117" s="266"/>
      <c r="GGO117" s="200"/>
      <c r="GGP117" s="266"/>
      <c r="GGQ117" s="261"/>
      <c r="GGR117" s="265"/>
      <c r="GGS117" s="266"/>
      <c r="GGT117" s="200"/>
      <c r="GGU117" s="266"/>
      <c r="GGV117" s="261"/>
      <c r="GGW117" s="265"/>
      <c r="GGX117" s="266"/>
      <c r="GGY117" s="200"/>
      <c r="GGZ117" s="266"/>
      <c r="GHA117" s="261"/>
      <c r="GHB117" s="265"/>
      <c r="GHC117" s="266"/>
      <c r="GHD117" s="200"/>
      <c r="GHE117" s="266"/>
      <c r="GHF117" s="261"/>
      <c r="GHG117" s="265"/>
      <c r="GHH117" s="266"/>
      <c r="GHI117" s="200"/>
      <c r="GHJ117" s="266"/>
      <c r="GHK117" s="261"/>
      <c r="GHL117" s="265"/>
      <c r="GHM117" s="266"/>
      <c r="GHN117" s="200"/>
      <c r="GHO117" s="266"/>
      <c r="GHP117" s="261"/>
      <c r="GHQ117" s="265"/>
      <c r="GHR117" s="266"/>
      <c r="GHS117" s="200"/>
      <c r="GHT117" s="266"/>
      <c r="GHU117" s="261"/>
      <c r="GHV117" s="265"/>
      <c r="GHW117" s="266"/>
      <c r="GHX117" s="200"/>
      <c r="GHY117" s="266"/>
      <c r="GHZ117" s="261"/>
      <c r="GIA117" s="265"/>
      <c r="GIB117" s="266"/>
      <c r="GIC117" s="200"/>
      <c r="GID117" s="266"/>
      <c r="GIE117" s="261"/>
      <c r="GIF117" s="265"/>
      <c r="GIG117" s="266"/>
      <c r="GIH117" s="200"/>
      <c r="GII117" s="266"/>
      <c r="GIJ117" s="261"/>
      <c r="GIK117" s="265"/>
      <c r="GIL117" s="266"/>
      <c r="GIM117" s="200"/>
      <c r="GIN117" s="266"/>
      <c r="GIO117" s="261"/>
      <c r="GIP117" s="265"/>
      <c r="GIQ117" s="266"/>
      <c r="GIR117" s="200"/>
      <c r="GIS117" s="266"/>
      <c r="GIT117" s="261"/>
      <c r="GIU117" s="265"/>
      <c r="GIV117" s="266"/>
      <c r="GIW117" s="200"/>
      <c r="GIX117" s="266"/>
      <c r="GIY117" s="261"/>
      <c r="GIZ117" s="265"/>
      <c r="GJA117" s="266"/>
      <c r="GJB117" s="200"/>
      <c r="GJC117" s="266"/>
      <c r="GJD117" s="261"/>
      <c r="GJE117" s="265"/>
      <c r="GJF117" s="266"/>
      <c r="GJG117" s="200"/>
      <c r="GJH117" s="266"/>
      <c r="GJI117" s="261"/>
      <c r="GJJ117" s="265"/>
      <c r="GJK117" s="266"/>
      <c r="GJL117" s="200"/>
      <c r="GJM117" s="266"/>
      <c r="GJN117" s="261"/>
      <c r="GJO117" s="265"/>
      <c r="GJP117" s="266"/>
      <c r="GJQ117" s="200"/>
      <c r="GJR117" s="266"/>
      <c r="GJS117" s="261"/>
      <c r="GJT117" s="265"/>
      <c r="GJU117" s="266"/>
      <c r="GJV117" s="200"/>
      <c r="GJW117" s="266"/>
      <c r="GJX117" s="261"/>
      <c r="GJY117" s="265"/>
      <c r="GJZ117" s="266"/>
      <c r="GKA117" s="200"/>
      <c r="GKB117" s="266"/>
      <c r="GKC117" s="261"/>
      <c r="GKD117" s="265"/>
      <c r="GKE117" s="266"/>
      <c r="GKF117" s="200"/>
      <c r="GKG117" s="266"/>
      <c r="GKH117" s="261"/>
      <c r="GKI117" s="265"/>
      <c r="GKJ117" s="266"/>
      <c r="GKK117" s="200"/>
      <c r="GKL117" s="266"/>
      <c r="GKM117" s="261"/>
      <c r="GKN117" s="265"/>
      <c r="GKO117" s="266"/>
      <c r="GKP117" s="200"/>
      <c r="GKQ117" s="266"/>
      <c r="GKR117" s="261"/>
      <c r="GKS117" s="265"/>
      <c r="GKT117" s="266"/>
      <c r="GKU117" s="200"/>
      <c r="GKV117" s="266"/>
      <c r="GKW117" s="261"/>
      <c r="GKX117" s="265"/>
      <c r="GKY117" s="266"/>
      <c r="GKZ117" s="200"/>
      <c r="GLA117" s="266"/>
      <c r="GLB117" s="261"/>
      <c r="GLC117" s="265"/>
      <c r="GLD117" s="266"/>
      <c r="GLE117" s="200"/>
      <c r="GLF117" s="266"/>
      <c r="GLG117" s="261"/>
      <c r="GLH117" s="265"/>
      <c r="GLI117" s="266"/>
      <c r="GLJ117" s="200"/>
      <c r="GLK117" s="266"/>
      <c r="GLL117" s="261"/>
      <c r="GLM117" s="265"/>
      <c r="GLN117" s="266"/>
      <c r="GLO117" s="200"/>
      <c r="GLP117" s="266"/>
      <c r="GLQ117" s="261"/>
      <c r="GLR117" s="265"/>
      <c r="GLS117" s="266"/>
      <c r="GLT117" s="200"/>
      <c r="GLU117" s="266"/>
      <c r="GLV117" s="261"/>
      <c r="GLW117" s="265"/>
      <c r="GLX117" s="266"/>
      <c r="GLY117" s="200"/>
      <c r="GLZ117" s="266"/>
      <c r="GMA117" s="261"/>
      <c r="GMB117" s="265"/>
      <c r="GMC117" s="266"/>
      <c r="GMD117" s="200"/>
      <c r="GME117" s="266"/>
      <c r="GMF117" s="261"/>
      <c r="GMG117" s="265"/>
      <c r="GMH117" s="266"/>
      <c r="GMI117" s="200"/>
      <c r="GMJ117" s="266"/>
      <c r="GMK117" s="261"/>
      <c r="GML117" s="265"/>
      <c r="GMM117" s="266"/>
      <c r="GMN117" s="200"/>
      <c r="GMO117" s="266"/>
      <c r="GMP117" s="261"/>
      <c r="GMQ117" s="265"/>
      <c r="GMR117" s="266"/>
      <c r="GMS117" s="200"/>
      <c r="GMT117" s="266"/>
      <c r="GMU117" s="261"/>
      <c r="GMV117" s="265"/>
      <c r="GMW117" s="266"/>
      <c r="GMX117" s="200"/>
      <c r="GMY117" s="266"/>
      <c r="GMZ117" s="261"/>
      <c r="GNA117" s="265"/>
      <c r="GNB117" s="266"/>
      <c r="GNC117" s="200"/>
      <c r="GND117" s="266"/>
      <c r="GNE117" s="261"/>
      <c r="GNF117" s="265"/>
      <c r="GNG117" s="266"/>
      <c r="GNH117" s="200"/>
      <c r="GNI117" s="266"/>
      <c r="GNJ117" s="261"/>
      <c r="GNK117" s="265"/>
      <c r="GNL117" s="266"/>
      <c r="GNM117" s="200"/>
      <c r="GNN117" s="266"/>
      <c r="GNO117" s="261"/>
      <c r="GNP117" s="265"/>
      <c r="GNQ117" s="266"/>
      <c r="GNR117" s="200"/>
      <c r="GNS117" s="266"/>
      <c r="GNT117" s="261"/>
      <c r="GNU117" s="265"/>
      <c r="GNV117" s="266"/>
      <c r="GNW117" s="200"/>
      <c r="GNX117" s="266"/>
      <c r="GNY117" s="261"/>
      <c r="GNZ117" s="265"/>
      <c r="GOA117" s="266"/>
      <c r="GOB117" s="200"/>
      <c r="GOC117" s="266"/>
      <c r="GOD117" s="261"/>
      <c r="GOE117" s="265"/>
      <c r="GOF117" s="266"/>
      <c r="GOG117" s="200"/>
      <c r="GOH117" s="266"/>
      <c r="GOI117" s="261"/>
      <c r="GOJ117" s="265"/>
      <c r="GOK117" s="266"/>
      <c r="GOL117" s="200"/>
      <c r="GOM117" s="266"/>
      <c r="GON117" s="261"/>
      <c r="GOO117" s="265"/>
      <c r="GOP117" s="266"/>
      <c r="GOQ117" s="200"/>
      <c r="GOR117" s="266"/>
      <c r="GOS117" s="261"/>
      <c r="GOT117" s="265"/>
      <c r="GOU117" s="266"/>
      <c r="GOV117" s="200"/>
      <c r="GOW117" s="266"/>
      <c r="GOX117" s="261"/>
      <c r="GOY117" s="265"/>
      <c r="GOZ117" s="266"/>
      <c r="GPA117" s="200"/>
      <c r="GPB117" s="266"/>
      <c r="GPC117" s="261"/>
      <c r="GPD117" s="265"/>
      <c r="GPE117" s="266"/>
      <c r="GPF117" s="200"/>
      <c r="GPG117" s="266"/>
      <c r="GPH117" s="261"/>
      <c r="GPI117" s="265"/>
      <c r="GPJ117" s="266"/>
      <c r="GPK117" s="200"/>
      <c r="GPL117" s="266"/>
      <c r="GPM117" s="261"/>
      <c r="GPN117" s="265"/>
      <c r="GPO117" s="266"/>
      <c r="GPP117" s="200"/>
      <c r="GPQ117" s="266"/>
      <c r="GPR117" s="261"/>
      <c r="GPS117" s="265"/>
      <c r="GPT117" s="266"/>
      <c r="GPU117" s="200"/>
      <c r="GPV117" s="266"/>
      <c r="GPW117" s="261"/>
      <c r="GPX117" s="265"/>
      <c r="GPY117" s="266"/>
      <c r="GPZ117" s="200"/>
      <c r="GQA117" s="266"/>
      <c r="GQB117" s="261"/>
      <c r="GQC117" s="265"/>
      <c r="GQD117" s="266"/>
      <c r="GQE117" s="200"/>
      <c r="GQF117" s="266"/>
      <c r="GQG117" s="261"/>
      <c r="GQH117" s="265"/>
      <c r="GQI117" s="266"/>
      <c r="GQJ117" s="200"/>
      <c r="GQK117" s="266"/>
      <c r="GQL117" s="261"/>
      <c r="GQM117" s="265"/>
      <c r="GQN117" s="266"/>
      <c r="GQO117" s="200"/>
      <c r="GQP117" s="266"/>
      <c r="GQQ117" s="261"/>
      <c r="GQR117" s="265"/>
      <c r="GQS117" s="266"/>
      <c r="GQT117" s="200"/>
      <c r="GQU117" s="266"/>
      <c r="GQV117" s="261"/>
      <c r="GQW117" s="265"/>
      <c r="GQX117" s="266"/>
      <c r="GQY117" s="200"/>
      <c r="GQZ117" s="266"/>
      <c r="GRA117" s="261"/>
      <c r="GRB117" s="265"/>
      <c r="GRC117" s="266"/>
      <c r="GRD117" s="200"/>
      <c r="GRE117" s="266"/>
      <c r="GRF117" s="261"/>
      <c r="GRG117" s="265"/>
      <c r="GRH117" s="266"/>
      <c r="GRI117" s="200"/>
      <c r="GRJ117" s="266"/>
      <c r="GRK117" s="261"/>
      <c r="GRL117" s="265"/>
      <c r="GRM117" s="266"/>
      <c r="GRN117" s="200"/>
      <c r="GRO117" s="266"/>
      <c r="GRP117" s="261"/>
      <c r="GRQ117" s="265"/>
      <c r="GRR117" s="266"/>
      <c r="GRS117" s="200"/>
      <c r="GRT117" s="266"/>
      <c r="GRU117" s="261"/>
      <c r="GRV117" s="265"/>
      <c r="GRW117" s="266"/>
      <c r="GRX117" s="200"/>
      <c r="GRY117" s="266"/>
      <c r="GRZ117" s="261"/>
      <c r="GSA117" s="265"/>
      <c r="GSB117" s="266"/>
      <c r="GSC117" s="200"/>
      <c r="GSD117" s="266"/>
      <c r="GSE117" s="261"/>
      <c r="GSF117" s="265"/>
      <c r="GSG117" s="266"/>
      <c r="GSH117" s="200"/>
      <c r="GSI117" s="266"/>
      <c r="GSJ117" s="261"/>
      <c r="GSK117" s="265"/>
      <c r="GSL117" s="266"/>
      <c r="GSM117" s="200"/>
      <c r="GSN117" s="266"/>
      <c r="GSO117" s="261"/>
      <c r="GSP117" s="265"/>
      <c r="GSQ117" s="266"/>
      <c r="GSR117" s="200"/>
      <c r="GSS117" s="266"/>
      <c r="GST117" s="261"/>
      <c r="GSU117" s="265"/>
      <c r="GSV117" s="266"/>
      <c r="GSW117" s="200"/>
      <c r="GSX117" s="266"/>
      <c r="GSY117" s="261"/>
      <c r="GSZ117" s="265"/>
      <c r="GTA117" s="266"/>
      <c r="GTB117" s="200"/>
      <c r="GTC117" s="266"/>
      <c r="GTD117" s="261"/>
      <c r="GTE117" s="265"/>
      <c r="GTF117" s="266"/>
      <c r="GTG117" s="200"/>
      <c r="GTH117" s="266"/>
      <c r="GTI117" s="261"/>
      <c r="GTJ117" s="265"/>
      <c r="GTK117" s="266"/>
      <c r="GTL117" s="200"/>
      <c r="GTM117" s="266"/>
      <c r="GTN117" s="261"/>
      <c r="GTO117" s="265"/>
      <c r="GTP117" s="266"/>
      <c r="GTQ117" s="200"/>
      <c r="GTR117" s="266"/>
      <c r="GTS117" s="261"/>
      <c r="GTT117" s="265"/>
      <c r="GTU117" s="266"/>
      <c r="GTV117" s="200"/>
      <c r="GTW117" s="266"/>
      <c r="GTX117" s="261"/>
      <c r="GTY117" s="265"/>
      <c r="GTZ117" s="266"/>
      <c r="GUA117" s="200"/>
      <c r="GUB117" s="266"/>
      <c r="GUC117" s="261"/>
      <c r="GUD117" s="265"/>
      <c r="GUE117" s="266"/>
      <c r="GUF117" s="200"/>
      <c r="GUG117" s="266"/>
      <c r="GUH117" s="261"/>
      <c r="GUI117" s="265"/>
      <c r="GUJ117" s="266"/>
      <c r="GUK117" s="200"/>
      <c r="GUL117" s="266"/>
      <c r="GUM117" s="261"/>
      <c r="GUN117" s="265"/>
      <c r="GUO117" s="266"/>
      <c r="GUP117" s="200"/>
      <c r="GUQ117" s="266"/>
      <c r="GUR117" s="261"/>
      <c r="GUS117" s="265"/>
      <c r="GUT117" s="266"/>
      <c r="GUU117" s="200"/>
      <c r="GUV117" s="266"/>
      <c r="GUW117" s="261"/>
      <c r="GUX117" s="265"/>
      <c r="GUY117" s="266"/>
      <c r="GUZ117" s="200"/>
      <c r="GVA117" s="266"/>
      <c r="GVB117" s="261"/>
      <c r="GVC117" s="265"/>
      <c r="GVD117" s="266"/>
      <c r="GVE117" s="200"/>
      <c r="GVF117" s="266"/>
      <c r="GVG117" s="261"/>
      <c r="GVH117" s="265"/>
      <c r="GVI117" s="266"/>
      <c r="GVJ117" s="200"/>
      <c r="GVK117" s="266"/>
      <c r="GVL117" s="261"/>
      <c r="GVM117" s="265"/>
      <c r="GVN117" s="266"/>
      <c r="GVO117" s="200"/>
      <c r="GVP117" s="266"/>
      <c r="GVQ117" s="261"/>
      <c r="GVR117" s="265"/>
      <c r="GVS117" s="266"/>
      <c r="GVT117" s="200"/>
      <c r="GVU117" s="266"/>
      <c r="GVV117" s="261"/>
      <c r="GVW117" s="265"/>
      <c r="GVX117" s="266"/>
      <c r="GVY117" s="200"/>
      <c r="GVZ117" s="266"/>
      <c r="GWA117" s="261"/>
      <c r="GWB117" s="265"/>
      <c r="GWC117" s="266"/>
      <c r="GWD117" s="200"/>
      <c r="GWE117" s="266"/>
      <c r="GWF117" s="261"/>
      <c r="GWG117" s="265"/>
      <c r="GWH117" s="266"/>
      <c r="GWI117" s="200"/>
      <c r="GWJ117" s="266"/>
      <c r="GWK117" s="261"/>
      <c r="GWL117" s="265"/>
      <c r="GWM117" s="266"/>
      <c r="GWN117" s="200"/>
      <c r="GWO117" s="266"/>
      <c r="GWP117" s="261"/>
      <c r="GWQ117" s="265"/>
      <c r="GWR117" s="266"/>
      <c r="GWS117" s="200"/>
      <c r="GWT117" s="266"/>
      <c r="GWU117" s="261"/>
      <c r="GWV117" s="265"/>
      <c r="GWW117" s="266"/>
      <c r="GWX117" s="200"/>
      <c r="GWY117" s="266"/>
      <c r="GWZ117" s="261"/>
      <c r="GXA117" s="265"/>
      <c r="GXB117" s="266"/>
      <c r="GXC117" s="200"/>
      <c r="GXD117" s="266"/>
      <c r="GXE117" s="261"/>
      <c r="GXF117" s="265"/>
      <c r="GXG117" s="266"/>
      <c r="GXH117" s="200"/>
      <c r="GXI117" s="266"/>
      <c r="GXJ117" s="261"/>
      <c r="GXK117" s="265"/>
      <c r="GXL117" s="266"/>
      <c r="GXM117" s="200"/>
      <c r="GXN117" s="266"/>
      <c r="GXO117" s="261"/>
      <c r="GXP117" s="265"/>
      <c r="GXQ117" s="266"/>
      <c r="GXR117" s="200"/>
      <c r="GXS117" s="266"/>
      <c r="GXT117" s="261"/>
      <c r="GXU117" s="265"/>
      <c r="GXV117" s="266"/>
      <c r="GXW117" s="200"/>
      <c r="GXX117" s="266"/>
      <c r="GXY117" s="261"/>
      <c r="GXZ117" s="265"/>
      <c r="GYA117" s="266"/>
      <c r="GYB117" s="200"/>
      <c r="GYC117" s="266"/>
      <c r="GYD117" s="261"/>
      <c r="GYE117" s="265"/>
      <c r="GYF117" s="266"/>
      <c r="GYG117" s="200"/>
      <c r="GYH117" s="266"/>
      <c r="GYI117" s="261"/>
      <c r="GYJ117" s="265"/>
      <c r="GYK117" s="266"/>
      <c r="GYL117" s="200"/>
      <c r="GYM117" s="266"/>
      <c r="GYN117" s="261"/>
      <c r="GYO117" s="265"/>
      <c r="GYP117" s="266"/>
      <c r="GYQ117" s="200"/>
      <c r="GYR117" s="266"/>
      <c r="GYS117" s="261"/>
      <c r="GYT117" s="265"/>
      <c r="GYU117" s="266"/>
      <c r="GYV117" s="200"/>
      <c r="GYW117" s="266"/>
      <c r="GYX117" s="261"/>
      <c r="GYY117" s="265"/>
      <c r="GYZ117" s="266"/>
      <c r="GZA117" s="200"/>
      <c r="GZB117" s="266"/>
      <c r="GZC117" s="261"/>
      <c r="GZD117" s="265"/>
      <c r="GZE117" s="266"/>
      <c r="GZF117" s="200"/>
      <c r="GZG117" s="266"/>
      <c r="GZH117" s="261"/>
      <c r="GZI117" s="265"/>
      <c r="GZJ117" s="266"/>
      <c r="GZK117" s="200"/>
      <c r="GZL117" s="266"/>
      <c r="GZM117" s="261"/>
      <c r="GZN117" s="265"/>
      <c r="GZO117" s="266"/>
      <c r="GZP117" s="200"/>
      <c r="GZQ117" s="266"/>
      <c r="GZR117" s="261"/>
      <c r="GZS117" s="265"/>
      <c r="GZT117" s="266"/>
      <c r="GZU117" s="200"/>
      <c r="GZV117" s="266"/>
      <c r="GZW117" s="261"/>
      <c r="GZX117" s="265"/>
      <c r="GZY117" s="266"/>
      <c r="GZZ117" s="200"/>
      <c r="HAA117" s="266"/>
      <c r="HAB117" s="261"/>
      <c r="HAC117" s="265"/>
      <c r="HAD117" s="266"/>
      <c r="HAE117" s="200"/>
      <c r="HAF117" s="266"/>
      <c r="HAG117" s="261"/>
      <c r="HAH117" s="265"/>
      <c r="HAI117" s="266"/>
      <c r="HAJ117" s="200"/>
      <c r="HAK117" s="266"/>
      <c r="HAL117" s="261"/>
      <c r="HAM117" s="265"/>
      <c r="HAN117" s="266"/>
      <c r="HAO117" s="200"/>
      <c r="HAP117" s="266"/>
      <c r="HAQ117" s="261"/>
      <c r="HAR117" s="265"/>
      <c r="HAS117" s="266"/>
      <c r="HAT117" s="200"/>
      <c r="HAU117" s="266"/>
      <c r="HAV117" s="261"/>
      <c r="HAW117" s="265"/>
      <c r="HAX117" s="266"/>
      <c r="HAY117" s="200"/>
      <c r="HAZ117" s="266"/>
      <c r="HBA117" s="261"/>
      <c r="HBB117" s="265"/>
      <c r="HBC117" s="266"/>
      <c r="HBD117" s="200"/>
      <c r="HBE117" s="266"/>
      <c r="HBF117" s="261"/>
      <c r="HBG117" s="265"/>
      <c r="HBH117" s="266"/>
      <c r="HBI117" s="200"/>
      <c r="HBJ117" s="266"/>
      <c r="HBK117" s="261"/>
      <c r="HBL117" s="265"/>
      <c r="HBM117" s="266"/>
      <c r="HBN117" s="200"/>
      <c r="HBO117" s="266"/>
      <c r="HBP117" s="261"/>
      <c r="HBQ117" s="265"/>
      <c r="HBR117" s="266"/>
      <c r="HBS117" s="200"/>
      <c r="HBT117" s="266"/>
      <c r="HBU117" s="261"/>
      <c r="HBV117" s="265"/>
      <c r="HBW117" s="266"/>
      <c r="HBX117" s="200"/>
      <c r="HBY117" s="266"/>
      <c r="HBZ117" s="261"/>
      <c r="HCA117" s="265"/>
      <c r="HCB117" s="266"/>
      <c r="HCC117" s="200"/>
      <c r="HCD117" s="266"/>
      <c r="HCE117" s="261"/>
      <c r="HCF117" s="265"/>
      <c r="HCG117" s="266"/>
      <c r="HCH117" s="200"/>
      <c r="HCI117" s="266"/>
      <c r="HCJ117" s="261"/>
      <c r="HCK117" s="265"/>
      <c r="HCL117" s="266"/>
      <c r="HCM117" s="200"/>
      <c r="HCN117" s="266"/>
      <c r="HCO117" s="261"/>
      <c r="HCP117" s="265"/>
      <c r="HCQ117" s="266"/>
      <c r="HCR117" s="200"/>
      <c r="HCS117" s="266"/>
      <c r="HCT117" s="261"/>
      <c r="HCU117" s="265"/>
      <c r="HCV117" s="266"/>
      <c r="HCW117" s="200"/>
      <c r="HCX117" s="266"/>
      <c r="HCY117" s="261"/>
      <c r="HCZ117" s="265"/>
      <c r="HDA117" s="266"/>
      <c r="HDB117" s="200"/>
      <c r="HDC117" s="266"/>
      <c r="HDD117" s="261"/>
      <c r="HDE117" s="265"/>
      <c r="HDF117" s="266"/>
      <c r="HDG117" s="200"/>
      <c r="HDH117" s="266"/>
      <c r="HDI117" s="261"/>
      <c r="HDJ117" s="265"/>
      <c r="HDK117" s="266"/>
      <c r="HDL117" s="200"/>
      <c r="HDM117" s="266"/>
      <c r="HDN117" s="261"/>
      <c r="HDO117" s="265"/>
      <c r="HDP117" s="266"/>
      <c r="HDQ117" s="200"/>
      <c r="HDR117" s="266"/>
      <c r="HDS117" s="261"/>
      <c r="HDT117" s="265"/>
      <c r="HDU117" s="266"/>
      <c r="HDV117" s="200"/>
      <c r="HDW117" s="266"/>
      <c r="HDX117" s="261"/>
      <c r="HDY117" s="265"/>
      <c r="HDZ117" s="266"/>
      <c r="HEA117" s="200"/>
      <c r="HEB117" s="266"/>
      <c r="HEC117" s="261"/>
      <c r="HED117" s="265"/>
      <c r="HEE117" s="266"/>
      <c r="HEF117" s="200"/>
      <c r="HEG117" s="266"/>
      <c r="HEH117" s="261"/>
      <c r="HEI117" s="265"/>
      <c r="HEJ117" s="266"/>
      <c r="HEK117" s="200"/>
      <c r="HEL117" s="266"/>
      <c r="HEM117" s="261"/>
      <c r="HEN117" s="265"/>
      <c r="HEO117" s="266"/>
      <c r="HEP117" s="200"/>
      <c r="HEQ117" s="266"/>
      <c r="HER117" s="261"/>
      <c r="HES117" s="265"/>
      <c r="HET117" s="266"/>
      <c r="HEU117" s="200"/>
      <c r="HEV117" s="266"/>
      <c r="HEW117" s="261"/>
      <c r="HEX117" s="265"/>
      <c r="HEY117" s="266"/>
      <c r="HEZ117" s="200"/>
      <c r="HFA117" s="266"/>
      <c r="HFB117" s="261"/>
      <c r="HFC117" s="265"/>
      <c r="HFD117" s="266"/>
      <c r="HFE117" s="200"/>
      <c r="HFF117" s="266"/>
      <c r="HFG117" s="261"/>
      <c r="HFH117" s="265"/>
      <c r="HFI117" s="266"/>
      <c r="HFJ117" s="200"/>
      <c r="HFK117" s="266"/>
      <c r="HFL117" s="261"/>
      <c r="HFM117" s="265"/>
      <c r="HFN117" s="266"/>
      <c r="HFO117" s="200"/>
      <c r="HFP117" s="266"/>
      <c r="HFQ117" s="261"/>
      <c r="HFR117" s="265"/>
      <c r="HFS117" s="266"/>
      <c r="HFT117" s="200"/>
      <c r="HFU117" s="266"/>
      <c r="HFV117" s="261"/>
      <c r="HFW117" s="265"/>
      <c r="HFX117" s="266"/>
      <c r="HFY117" s="200"/>
      <c r="HFZ117" s="266"/>
      <c r="HGA117" s="261"/>
      <c r="HGB117" s="265"/>
      <c r="HGC117" s="266"/>
      <c r="HGD117" s="200"/>
      <c r="HGE117" s="266"/>
      <c r="HGF117" s="261"/>
      <c r="HGG117" s="265"/>
      <c r="HGH117" s="266"/>
      <c r="HGI117" s="200"/>
      <c r="HGJ117" s="266"/>
      <c r="HGK117" s="261"/>
      <c r="HGL117" s="265"/>
      <c r="HGM117" s="266"/>
      <c r="HGN117" s="200"/>
      <c r="HGO117" s="266"/>
      <c r="HGP117" s="261"/>
      <c r="HGQ117" s="265"/>
      <c r="HGR117" s="266"/>
      <c r="HGS117" s="200"/>
      <c r="HGT117" s="266"/>
      <c r="HGU117" s="261"/>
      <c r="HGV117" s="265"/>
      <c r="HGW117" s="266"/>
      <c r="HGX117" s="200"/>
      <c r="HGY117" s="266"/>
      <c r="HGZ117" s="261"/>
      <c r="HHA117" s="265"/>
      <c r="HHB117" s="266"/>
      <c r="HHC117" s="200"/>
      <c r="HHD117" s="266"/>
      <c r="HHE117" s="261"/>
      <c r="HHF117" s="265"/>
      <c r="HHG117" s="266"/>
      <c r="HHH117" s="200"/>
      <c r="HHI117" s="266"/>
      <c r="HHJ117" s="261"/>
      <c r="HHK117" s="265"/>
      <c r="HHL117" s="266"/>
      <c r="HHM117" s="200"/>
      <c r="HHN117" s="266"/>
      <c r="HHO117" s="261"/>
      <c r="HHP117" s="265"/>
      <c r="HHQ117" s="266"/>
      <c r="HHR117" s="200"/>
      <c r="HHS117" s="266"/>
      <c r="HHT117" s="261"/>
      <c r="HHU117" s="265"/>
      <c r="HHV117" s="266"/>
      <c r="HHW117" s="200"/>
      <c r="HHX117" s="266"/>
      <c r="HHY117" s="261"/>
      <c r="HHZ117" s="265"/>
      <c r="HIA117" s="266"/>
      <c r="HIB117" s="200"/>
      <c r="HIC117" s="266"/>
      <c r="HID117" s="261"/>
      <c r="HIE117" s="265"/>
      <c r="HIF117" s="266"/>
      <c r="HIG117" s="200"/>
      <c r="HIH117" s="266"/>
      <c r="HII117" s="261"/>
      <c r="HIJ117" s="265"/>
      <c r="HIK117" s="266"/>
      <c r="HIL117" s="200"/>
      <c r="HIM117" s="266"/>
      <c r="HIN117" s="261"/>
      <c r="HIO117" s="265"/>
      <c r="HIP117" s="266"/>
      <c r="HIQ117" s="200"/>
      <c r="HIR117" s="266"/>
      <c r="HIS117" s="261"/>
      <c r="HIT117" s="265"/>
      <c r="HIU117" s="266"/>
      <c r="HIV117" s="200"/>
      <c r="HIW117" s="266"/>
      <c r="HIX117" s="261"/>
      <c r="HIY117" s="265"/>
      <c r="HIZ117" s="266"/>
      <c r="HJA117" s="200"/>
      <c r="HJB117" s="266"/>
      <c r="HJC117" s="261"/>
      <c r="HJD117" s="265"/>
      <c r="HJE117" s="266"/>
      <c r="HJF117" s="200"/>
      <c r="HJG117" s="266"/>
      <c r="HJH117" s="261"/>
      <c r="HJI117" s="265"/>
      <c r="HJJ117" s="266"/>
      <c r="HJK117" s="200"/>
      <c r="HJL117" s="266"/>
      <c r="HJM117" s="261"/>
      <c r="HJN117" s="265"/>
      <c r="HJO117" s="266"/>
      <c r="HJP117" s="200"/>
      <c r="HJQ117" s="266"/>
      <c r="HJR117" s="261"/>
      <c r="HJS117" s="265"/>
      <c r="HJT117" s="266"/>
      <c r="HJU117" s="200"/>
      <c r="HJV117" s="266"/>
      <c r="HJW117" s="261"/>
      <c r="HJX117" s="265"/>
      <c r="HJY117" s="266"/>
      <c r="HJZ117" s="200"/>
      <c r="HKA117" s="266"/>
      <c r="HKB117" s="261"/>
      <c r="HKC117" s="265"/>
      <c r="HKD117" s="266"/>
      <c r="HKE117" s="200"/>
      <c r="HKF117" s="266"/>
      <c r="HKG117" s="261"/>
      <c r="HKH117" s="265"/>
      <c r="HKI117" s="266"/>
      <c r="HKJ117" s="200"/>
      <c r="HKK117" s="266"/>
      <c r="HKL117" s="261"/>
      <c r="HKM117" s="265"/>
      <c r="HKN117" s="266"/>
      <c r="HKO117" s="200"/>
      <c r="HKP117" s="266"/>
      <c r="HKQ117" s="261"/>
      <c r="HKR117" s="265"/>
      <c r="HKS117" s="266"/>
      <c r="HKT117" s="200"/>
      <c r="HKU117" s="266"/>
      <c r="HKV117" s="261"/>
      <c r="HKW117" s="265"/>
      <c r="HKX117" s="266"/>
      <c r="HKY117" s="200"/>
      <c r="HKZ117" s="266"/>
      <c r="HLA117" s="261"/>
      <c r="HLB117" s="265"/>
      <c r="HLC117" s="266"/>
      <c r="HLD117" s="200"/>
      <c r="HLE117" s="266"/>
      <c r="HLF117" s="261"/>
      <c r="HLG117" s="265"/>
      <c r="HLH117" s="266"/>
      <c r="HLI117" s="200"/>
      <c r="HLJ117" s="266"/>
      <c r="HLK117" s="261"/>
      <c r="HLL117" s="265"/>
      <c r="HLM117" s="266"/>
      <c r="HLN117" s="200"/>
      <c r="HLO117" s="266"/>
      <c r="HLP117" s="261"/>
      <c r="HLQ117" s="265"/>
      <c r="HLR117" s="266"/>
      <c r="HLS117" s="200"/>
      <c r="HLT117" s="266"/>
      <c r="HLU117" s="261"/>
      <c r="HLV117" s="265"/>
      <c r="HLW117" s="266"/>
      <c r="HLX117" s="200"/>
      <c r="HLY117" s="266"/>
      <c r="HLZ117" s="261"/>
      <c r="HMA117" s="265"/>
      <c r="HMB117" s="266"/>
      <c r="HMC117" s="200"/>
      <c r="HMD117" s="266"/>
      <c r="HME117" s="261"/>
      <c r="HMF117" s="265"/>
      <c r="HMG117" s="266"/>
      <c r="HMH117" s="200"/>
      <c r="HMI117" s="266"/>
      <c r="HMJ117" s="261"/>
      <c r="HMK117" s="265"/>
      <c r="HML117" s="266"/>
      <c r="HMM117" s="200"/>
      <c r="HMN117" s="266"/>
      <c r="HMO117" s="261"/>
      <c r="HMP117" s="265"/>
      <c r="HMQ117" s="266"/>
      <c r="HMR117" s="200"/>
      <c r="HMS117" s="266"/>
      <c r="HMT117" s="261"/>
      <c r="HMU117" s="265"/>
      <c r="HMV117" s="266"/>
      <c r="HMW117" s="200"/>
      <c r="HMX117" s="266"/>
      <c r="HMY117" s="261"/>
      <c r="HMZ117" s="265"/>
      <c r="HNA117" s="266"/>
      <c r="HNB117" s="200"/>
      <c r="HNC117" s="266"/>
      <c r="HND117" s="261"/>
      <c r="HNE117" s="265"/>
      <c r="HNF117" s="266"/>
      <c r="HNG117" s="200"/>
      <c r="HNH117" s="266"/>
      <c r="HNI117" s="261"/>
      <c r="HNJ117" s="265"/>
      <c r="HNK117" s="266"/>
      <c r="HNL117" s="200"/>
      <c r="HNM117" s="266"/>
      <c r="HNN117" s="261"/>
      <c r="HNO117" s="265"/>
      <c r="HNP117" s="266"/>
      <c r="HNQ117" s="200"/>
      <c r="HNR117" s="266"/>
      <c r="HNS117" s="261"/>
      <c r="HNT117" s="265"/>
      <c r="HNU117" s="266"/>
      <c r="HNV117" s="200"/>
      <c r="HNW117" s="266"/>
      <c r="HNX117" s="261"/>
      <c r="HNY117" s="265"/>
      <c r="HNZ117" s="266"/>
      <c r="HOA117" s="200"/>
      <c r="HOB117" s="266"/>
      <c r="HOC117" s="261"/>
      <c r="HOD117" s="265"/>
      <c r="HOE117" s="266"/>
      <c r="HOF117" s="200"/>
      <c r="HOG117" s="266"/>
      <c r="HOH117" s="261"/>
      <c r="HOI117" s="265"/>
      <c r="HOJ117" s="266"/>
      <c r="HOK117" s="200"/>
      <c r="HOL117" s="266"/>
      <c r="HOM117" s="261"/>
      <c r="HON117" s="265"/>
      <c r="HOO117" s="266"/>
      <c r="HOP117" s="200"/>
      <c r="HOQ117" s="266"/>
      <c r="HOR117" s="261"/>
      <c r="HOS117" s="265"/>
      <c r="HOT117" s="266"/>
      <c r="HOU117" s="200"/>
      <c r="HOV117" s="266"/>
      <c r="HOW117" s="261"/>
      <c r="HOX117" s="265"/>
      <c r="HOY117" s="266"/>
      <c r="HOZ117" s="200"/>
      <c r="HPA117" s="266"/>
      <c r="HPB117" s="261"/>
      <c r="HPC117" s="265"/>
      <c r="HPD117" s="266"/>
      <c r="HPE117" s="200"/>
      <c r="HPF117" s="266"/>
      <c r="HPG117" s="261"/>
      <c r="HPH117" s="265"/>
      <c r="HPI117" s="266"/>
      <c r="HPJ117" s="200"/>
      <c r="HPK117" s="266"/>
      <c r="HPL117" s="261"/>
      <c r="HPM117" s="265"/>
      <c r="HPN117" s="266"/>
      <c r="HPO117" s="200"/>
      <c r="HPP117" s="266"/>
      <c r="HPQ117" s="261"/>
      <c r="HPR117" s="265"/>
      <c r="HPS117" s="266"/>
      <c r="HPT117" s="200"/>
      <c r="HPU117" s="266"/>
      <c r="HPV117" s="261"/>
      <c r="HPW117" s="265"/>
      <c r="HPX117" s="266"/>
      <c r="HPY117" s="200"/>
      <c r="HPZ117" s="266"/>
      <c r="HQA117" s="261"/>
      <c r="HQB117" s="265"/>
      <c r="HQC117" s="266"/>
      <c r="HQD117" s="200"/>
      <c r="HQE117" s="266"/>
      <c r="HQF117" s="261"/>
      <c r="HQG117" s="265"/>
      <c r="HQH117" s="266"/>
      <c r="HQI117" s="200"/>
      <c r="HQJ117" s="266"/>
      <c r="HQK117" s="261"/>
      <c r="HQL117" s="265"/>
      <c r="HQM117" s="266"/>
      <c r="HQN117" s="200"/>
      <c r="HQO117" s="266"/>
      <c r="HQP117" s="261"/>
      <c r="HQQ117" s="265"/>
      <c r="HQR117" s="266"/>
      <c r="HQS117" s="200"/>
      <c r="HQT117" s="266"/>
      <c r="HQU117" s="261"/>
      <c r="HQV117" s="265"/>
      <c r="HQW117" s="266"/>
      <c r="HQX117" s="200"/>
      <c r="HQY117" s="266"/>
      <c r="HQZ117" s="261"/>
      <c r="HRA117" s="265"/>
      <c r="HRB117" s="266"/>
      <c r="HRC117" s="200"/>
      <c r="HRD117" s="266"/>
      <c r="HRE117" s="261"/>
      <c r="HRF117" s="265"/>
      <c r="HRG117" s="266"/>
      <c r="HRH117" s="200"/>
      <c r="HRI117" s="266"/>
      <c r="HRJ117" s="261"/>
      <c r="HRK117" s="265"/>
      <c r="HRL117" s="266"/>
      <c r="HRM117" s="200"/>
      <c r="HRN117" s="266"/>
      <c r="HRO117" s="261"/>
      <c r="HRP117" s="265"/>
      <c r="HRQ117" s="266"/>
      <c r="HRR117" s="200"/>
      <c r="HRS117" s="266"/>
      <c r="HRT117" s="261"/>
      <c r="HRU117" s="265"/>
      <c r="HRV117" s="266"/>
      <c r="HRW117" s="200"/>
      <c r="HRX117" s="266"/>
      <c r="HRY117" s="261"/>
      <c r="HRZ117" s="265"/>
      <c r="HSA117" s="266"/>
      <c r="HSB117" s="200"/>
      <c r="HSC117" s="266"/>
      <c r="HSD117" s="261"/>
      <c r="HSE117" s="265"/>
      <c r="HSF117" s="266"/>
      <c r="HSG117" s="200"/>
      <c r="HSH117" s="266"/>
      <c r="HSI117" s="261"/>
      <c r="HSJ117" s="265"/>
      <c r="HSK117" s="266"/>
      <c r="HSL117" s="200"/>
      <c r="HSM117" s="266"/>
      <c r="HSN117" s="261"/>
      <c r="HSO117" s="265"/>
      <c r="HSP117" s="266"/>
      <c r="HSQ117" s="200"/>
      <c r="HSR117" s="266"/>
      <c r="HSS117" s="261"/>
      <c r="HST117" s="265"/>
      <c r="HSU117" s="266"/>
      <c r="HSV117" s="200"/>
      <c r="HSW117" s="266"/>
      <c r="HSX117" s="261"/>
      <c r="HSY117" s="265"/>
      <c r="HSZ117" s="266"/>
      <c r="HTA117" s="200"/>
      <c r="HTB117" s="266"/>
      <c r="HTC117" s="261"/>
      <c r="HTD117" s="265"/>
      <c r="HTE117" s="266"/>
      <c r="HTF117" s="200"/>
      <c r="HTG117" s="266"/>
      <c r="HTH117" s="261"/>
      <c r="HTI117" s="265"/>
      <c r="HTJ117" s="266"/>
      <c r="HTK117" s="200"/>
      <c r="HTL117" s="266"/>
      <c r="HTM117" s="261"/>
      <c r="HTN117" s="265"/>
      <c r="HTO117" s="266"/>
      <c r="HTP117" s="200"/>
      <c r="HTQ117" s="266"/>
      <c r="HTR117" s="261"/>
      <c r="HTS117" s="265"/>
      <c r="HTT117" s="266"/>
      <c r="HTU117" s="200"/>
      <c r="HTV117" s="266"/>
      <c r="HTW117" s="261"/>
      <c r="HTX117" s="265"/>
      <c r="HTY117" s="266"/>
      <c r="HTZ117" s="200"/>
      <c r="HUA117" s="266"/>
      <c r="HUB117" s="261"/>
      <c r="HUC117" s="265"/>
      <c r="HUD117" s="266"/>
      <c r="HUE117" s="200"/>
      <c r="HUF117" s="266"/>
      <c r="HUG117" s="261"/>
      <c r="HUH117" s="265"/>
      <c r="HUI117" s="266"/>
      <c r="HUJ117" s="200"/>
      <c r="HUK117" s="266"/>
      <c r="HUL117" s="261"/>
      <c r="HUM117" s="265"/>
      <c r="HUN117" s="266"/>
      <c r="HUO117" s="200"/>
      <c r="HUP117" s="266"/>
      <c r="HUQ117" s="261"/>
      <c r="HUR117" s="265"/>
      <c r="HUS117" s="266"/>
      <c r="HUT117" s="200"/>
      <c r="HUU117" s="266"/>
      <c r="HUV117" s="261"/>
      <c r="HUW117" s="265"/>
      <c r="HUX117" s="266"/>
      <c r="HUY117" s="200"/>
      <c r="HUZ117" s="266"/>
      <c r="HVA117" s="261"/>
      <c r="HVB117" s="265"/>
      <c r="HVC117" s="266"/>
      <c r="HVD117" s="200"/>
      <c r="HVE117" s="266"/>
      <c r="HVF117" s="261"/>
      <c r="HVG117" s="265"/>
      <c r="HVH117" s="266"/>
      <c r="HVI117" s="200"/>
      <c r="HVJ117" s="266"/>
      <c r="HVK117" s="261"/>
      <c r="HVL117" s="265"/>
      <c r="HVM117" s="266"/>
      <c r="HVN117" s="200"/>
      <c r="HVO117" s="266"/>
      <c r="HVP117" s="261"/>
      <c r="HVQ117" s="265"/>
      <c r="HVR117" s="266"/>
      <c r="HVS117" s="200"/>
      <c r="HVT117" s="266"/>
      <c r="HVU117" s="261"/>
      <c r="HVV117" s="265"/>
      <c r="HVW117" s="266"/>
      <c r="HVX117" s="200"/>
      <c r="HVY117" s="266"/>
      <c r="HVZ117" s="261"/>
      <c r="HWA117" s="265"/>
      <c r="HWB117" s="266"/>
      <c r="HWC117" s="200"/>
      <c r="HWD117" s="266"/>
      <c r="HWE117" s="261"/>
      <c r="HWF117" s="265"/>
      <c r="HWG117" s="266"/>
      <c r="HWH117" s="200"/>
      <c r="HWI117" s="266"/>
      <c r="HWJ117" s="261"/>
      <c r="HWK117" s="265"/>
      <c r="HWL117" s="266"/>
      <c r="HWM117" s="200"/>
      <c r="HWN117" s="266"/>
      <c r="HWO117" s="261"/>
      <c r="HWP117" s="265"/>
      <c r="HWQ117" s="266"/>
      <c r="HWR117" s="200"/>
      <c r="HWS117" s="266"/>
      <c r="HWT117" s="261"/>
      <c r="HWU117" s="265"/>
      <c r="HWV117" s="266"/>
      <c r="HWW117" s="200"/>
      <c r="HWX117" s="266"/>
      <c r="HWY117" s="261"/>
      <c r="HWZ117" s="265"/>
      <c r="HXA117" s="266"/>
      <c r="HXB117" s="200"/>
      <c r="HXC117" s="266"/>
      <c r="HXD117" s="261"/>
      <c r="HXE117" s="265"/>
      <c r="HXF117" s="266"/>
      <c r="HXG117" s="200"/>
      <c r="HXH117" s="266"/>
      <c r="HXI117" s="261"/>
      <c r="HXJ117" s="265"/>
      <c r="HXK117" s="266"/>
      <c r="HXL117" s="200"/>
      <c r="HXM117" s="266"/>
      <c r="HXN117" s="261"/>
      <c r="HXO117" s="265"/>
      <c r="HXP117" s="266"/>
      <c r="HXQ117" s="200"/>
      <c r="HXR117" s="266"/>
      <c r="HXS117" s="261"/>
      <c r="HXT117" s="265"/>
      <c r="HXU117" s="266"/>
      <c r="HXV117" s="200"/>
      <c r="HXW117" s="266"/>
      <c r="HXX117" s="261"/>
      <c r="HXY117" s="265"/>
      <c r="HXZ117" s="266"/>
      <c r="HYA117" s="200"/>
      <c r="HYB117" s="266"/>
      <c r="HYC117" s="261"/>
      <c r="HYD117" s="265"/>
      <c r="HYE117" s="266"/>
      <c r="HYF117" s="200"/>
      <c r="HYG117" s="266"/>
      <c r="HYH117" s="261"/>
      <c r="HYI117" s="265"/>
      <c r="HYJ117" s="266"/>
      <c r="HYK117" s="200"/>
      <c r="HYL117" s="266"/>
      <c r="HYM117" s="261"/>
      <c r="HYN117" s="265"/>
      <c r="HYO117" s="266"/>
      <c r="HYP117" s="200"/>
      <c r="HYQ117" s="266"/>
      <c r="HYR117" s="261"/>
      <c r="HYS117" s="265"/>
      <c r="HYT117" s="266"/>
      <c r="HYU117" s="200"/>
      <c r="HYV117" s="266"/>
      <c r="HYW117" s="261"/>
      <c r="HYX117" s="265"/>
      <c r="HYY117" s="266"/>
      <c r="HYZ117" s="200"/>
      <c r="HZA117" s="266"/>
      <c r="HZB117" s="261"/>
      <c r="HZC117" s="265"/>
      <c r="HZD117" s="266"/>
      <c r="HZE117" s="200"/>
      <c r="HZF117" s="266"/>
      <c r="HZG117" s="261"/>
      <c r="HZH117" s="265"/>
      <c r="HZI117" s="266"/>
      <c r="HZJ117" s="200"/>
      <c r="HZK117" s="266"/>
      <c r="HZL117" s="261"/>
      <c r="HZM117" s="265"/>
      <c r="HZN117" s="266"/>
      <c r="HZO117" s="200"/>
      <c r="HZP117" s="266"/>
      <c r="HZQ117" s="261"/>
      <c r="HZR117" s="265"/>
      <c r="HZS117" s="266"/>
      <c r="HZT117" s="200"/>
      <c r="HZU117" s="266"/>
      <c r="HZV117" s="261"/>
      <c r="HZW117" s="265"/>
      <c r="HZX117" s="266"/>
      <c r="HZY117" s="200"/>
      <c r="HZZ117" s="266"/>
      <c r="IAA117" s="261"/>
      <c r="IAB117" s="265"/>
      <c r="IAC117" s="266"/>
      <c r="IAD117" s="200"/>
      <c r="IAE117" s="266"/>
      <c r="IAF117" s="261"/>
      <c r="IAG117" s="265"/>
      <c r="IAH117" s="266"/>
      <c r="IAI117" s="200"/>
      <c r="IAJ117" s="266"/>
      <c r="IAK117" s="261"/>
      <c r="IAL117" s="265"/>
      <c r="IAM117" s="266"/>
      <c r="IAN117" s="200"/>
      <c r="IAO117" s="266"/>
      <c r="IAP117" s="261"/>
      <c r="IAQ117" s="265"/>
      <c r="IAR117" s="266"/>
      <c r="IAS117" s="200"/>
      <c r="IAT117" s="266"/>
      <c r="IAU117" s="261"/>
      <c r="IAV117" s="265"/>
      <c r="IAW117" s="266"/>
      <c r="IAX117" s="200"/>
      <c r="IAY117" s="266"/>
      <c r="IAZ117" s="261"/>
      <c r="IBA117" s="265"/>
      <c r="IBB117" s="266"/>
      <c r="IBC117" s="200"/>
      <c r="IBD117" s="266"/>
      <c r="IBE117" s="261"/>
      <c r="IBF117" s="265"/>
      <c r="IBG117" s="266"/>
      <c r="IBH117" s="200"/>
      <c r="IBI117" s="266"/>
      <c r="IBJ117" s="261"/>
      <c r="IBK117" s="265"/>
      <c r="IBL117" s="266"/>
      <c r="IBM117" s="200"/>
      <c r="IBN117" s="266"/>
      <c r="IBO117" s="261"/>
      <c r="IBP117" s="265"/>
      <c r="IBQ117" s="266"/>
      <c r="IBR117" s="200"/>
      <c r="IBS117" s="266"/>
      <c r="IBT117" s="261"/>
      <c r="IBU117" s="265"/>
      <c r="IBV117" s="266"/>
      <c r="IBW117" s="200"/>
      <c r="IBX117" s="266"/>
      <c r="IBY117" s="261"/>
      <c r="IBZ117" s="265"/>
      <c r="ICA117" s="266"/>
      <c r="ICB117" s="200"/>
      <c r="ICC117" s="266"/>
      <c r="ICD117" s="261"/>
      <c r="ICE117" s="265"/>
      <c r="ICF117" s="266"/>
      <c r="ICG117" s="200"/>
      <c r="ICH117" s="266"/>
      <c r="ICI117" s="261"/>
      <c r="ICJ117" s="265"/>
      <c r="ICK117" s="266"/>
      <c r="ICL117" s="200"/>
      <c r="ICM117" s="266"/>
      <c r="ICN117" s="261"/>
      <c r="ICO117" s="265"/>
      <c r="ICP117" s="266"/>
      <c r="ICQ117" s="200"/>
      <c r="ICR117" s="266"/>
      <c r="ICS117" s="261"/>
      <c r="ICT117" s="265"/>
      <c r="ICU117" s="266"/>
      <c r="ICV117" s="200"/>
      <c r="ICW117" s="266"/>
      <c r="ICX117" s="261"/>
      <c r="ICY117" s="265"/>
      <c r="ICZ117" s="266"/>
      <c r="IDA117" s="200"/>
      <c r="IDB117" s="266"/>
      <c r="IDC117" s="261"/>
      <c r="IDD117" s="265"/>
      <c r="IDE117" s="266"/>
      <c r="IDF117" s="200"/>
      <c r="IDG117" s="266"/>
      <c r="IDH117" s="261"/>
      <c r="IDI117" s="265"/>
      <c r="IDJ117" s="266"/>
      <c r="IDK117" s="200"/>
      <c r="IDL117" s="266"/>
      <c r="IDM117" s="261"/>
      <c r="IDN117" s="265"/>
      <c r="IDO117" s="266"/>
      <c r="IDP117" s="200"/>
      <c r="IDQ117" s="266"/>
      <c r="IDR117" s="261"/>
      <c r="IDS117" s="265"/>
      <c r="IDT117" s="266"/>
      <c r="IDU117" s="200"/>
      <c r="IDV117" s="266"/>
      <c r="IDW117" s="261"/>
      <c r="IDX117" s="265"/>
      <c r="IDY117" s="266"/>
      <c r="IDZ117" s="200"/>
      <c r="IEA117" s="266"/>
      <c r="IEB117" s="261"/>
      <c r="IEC117" s="265"/>
      <c r="IED117" s="266"/>
      <c r="IEE117" s="200"/>
      <c r="IEF117" s="266"/>
      <c r="IEG117" s="261"/>
      <c r="IEH117" s="265"/>
      <c r="IEI117" s="266"/>
      <c r="IEJ117" s="200"/>
      <c r="IEK117" s="266"/>
      <c r="IEL117" s="261"/>
      <c r="IEM117" s="265"/>
      <c r="IEN117" s="266"/>
      <c r="IEO117" s="200"/>
      <c r="IEP117" s="266"/>
      <c r="IEQ117" s="261"/>
      <c r="IER117" s="265"/>
      <c r="IES117" s="266"/>
      <c r="IET117" s="200"/>
      <c r="IEU117" s="266"/>
      <c r="IEV117" s="261"/>
      <c r="IEW117" s="265"/>
      <c r="IEX117" s="266"/>
      <c r="IEY117" s="200"/>
      <c r="IEZ117" s="266"/>
      <c r="IFA117" s="261"/>
      <c r="IFB117" s="265"/>
      <c r="IFC117" s="266"/>
      <c r="IFD117" s="200"/>
      <c r="IFE117" s="266"/>
      <c r="IFF117" s="261"/>
      <c r="IFG117" s="265"/>
      <c r="IFH117" s="266"/>
      <c r="IFI117" s="200"/>
      <c r="IFJ117" s="266"/>
      <c r="IFK117" s="261"/>
      <c r="IFL117" s="265"/>
      <c r="IFM117" s="266"/>
      <c r="IFN117" s="200"/>
      <c r="IFO117" s="266"/>
      <c r="IFP117" s="261"/>
      <c r="IFQ117" s="265"/>
      <c r="IFR117" s="266"/>
      <c r="IFS117" s="200"/>
      <c r="IFT117" s="266"/>
      <c r="IFU117" s="261"/>
      <c r="IFV117" s="265"/>
      <c r="IFW117" s="266"/>
      <c r="IFX117" s="200"/>
      <c r="IFY117" s="266"/>
      <c r="IFZ117" s="261"/>
      <c r="IGA117" s="265"/>
      <c r="IGB117" s="266"/>
      <c r="IGC117" s="200"/>
      <c r="IGD117" s="266"/>
      <c r="IGE117" s="261"/>
      <c r="IGF117" s="265"/>
      <c r="IGG117" s="266"/>
      <c r="IGH117" s="200"/>
      <c r="IGI117" s="266"/>
      <c r="IGJ117" s="261"/>
      <c r="IGK117" s="265"/>
      <c r="IGL117" s="266"/>
      <c r="IGM117" s="200"/>
      <c r="IGN117" s="266"/>
      <c r="IGO117" s="261"/>
      <c r="IGP117" s="265"/>
      <c r="IGQ117" s="266"/>
      <c r="IGR117" s="200"/>
      <c r="IGS117" s="266"/>
      <c r="IGT117" s="261"/>
      <c r="IGU117" s="265"/>
      <c r="IGV117" s="266"/>
      <c r="IGW117" s="200"/>
      <c r="IGX117" s="266"/>
      <c r="IGY117" s="261"/>
      <c r="IGZ117" s="265"/>
      <c r="IHA117" s="266"/>
      <c r="IHB117" s="200"/>
      <c r="IHC117" s="266"/>
      <c r="IHD117" s="261"/>
      <c r="IHE117" s="265"/>
      <c r="IHF117" s="266"/>
      <c r="IHG117" s="200"/>
      <c r="IHH117" s="266"/>
      <c r="IHI117" s="261"/>
      <c r="IHJ117" s="265"/>
      <c r="IHK117" s="266"/>
      <c r="IHL117" s="200"/>
      <c r="IHM117" s="266"/>
      <c r="IHN117" s="261"/>
      <c r="IHO117" s="265"/>
      <c r="IHP117" s="266"/>
      <c r="IHQ117" s="200"/>
      <c r="IHR117" s="266"/>
      <c r="IHS117" s="261"/>
      <c r="IHT117" s="265"/>
      <c r="IHU117" s="266"/>
      <c r="IHV117" s="200"/>
      <c r="IHW117" s="266"/>
      <c r="IHX117" s="261"/>
      <c r="IHY117" s="265"/>
      <c r="IHZ117" s="266"/>
      <c r="IIA117" s="200"/>
      <c r="IIB117" s="266"/>
      <c r="IIC117" s="261"/>
      <c r="IID117" s="265"/>
      <c r="IIE117" s="266"/>
      <c r="IIF117" s="200"/>
      <c r="IIG117" s="266"/>
      <c r="IIH117" s="261"/>
      <c r="III117" s="265"/>
      <c r="IIJ117" s="266"/>
      <c r="IIK117" s="200"/>
      <c r="IIL117" s="266"/>
      <c r="IIM117" s="261"/>
      <c r="IIN117" s="265"/>
      <c r="IIO117" s="266"/>
      <c r="IIP117" s="200"/>
      <c r="IIQ117" s="266"/>
      <c r="IIR117" s="261"/>
      <c r="IIS117" s="265"/>
      <c r="IIT117" s="266"/>
      <c r="IIU117" s="200"/>
      <c r="IIV117" s="266"/>
      <c r="IIW117" s="261"/>
      <c r="IIX117" s="265"/>
      <c r="IIY117" s="266"/>
      <c r="IIZ117" s="200"/>
      <c r="IJA117" s="266"/>
      <c r="IJB117" s="261"/>
      <c r="IJC117" s="265"/>
      <c r="IJD117" s="266"/>
      <c r="IJE117" s="200"/>
      <c r="IJF117" s="266"/>
      <c r="IJG117" s="261"/>
      <c r="IJH117" s="265"/>
      <c r="IJI117" s="266"/>
      <c r="IJJ117" s="200"/>
      <c r="IJK117" s="266"/>
      <c r="IJL117" s="261"/>
      <c r="IJM117" s="265"/>
      <c r="IJN117" s="266"/>
      <c r="IJO117" s="200"/>
      <c r="IJP117" s="266"/>
      <c r="IJQ117" s="261"/>
      <c r="IJR117" s="265"/>
      <c r="IJS117" s="266"/>
      <c r="IJT117" s="200"/>
      <c r="IJU117" s="266"/>
      <c r="IJV117" s="261"/>
      <c r="IJW117" s="265"/>
      <c r="IJX117" s="266"/>
      <c r="IJY117" s="200"/>
      <c r="IJZ117" s="266"/>
      <c r="IKA117" s="261"/>
      <c r="IKB117" s="265"/>
      <c r="IKC117" s="266"/>
      <c r="IKD117" s="200"/>
      <c r="IKE117" s="266"/>
      <c r="IKF117" s="261"/>
      <c r="IKG117" s="265"/>
      <c r="IKH117" s="266"/>
      <c r="IKI117" s="200"/>
      <c r="IKJ117" s="266"/>
      <c r="IKK117" s="261"/>
      <c r="IKL117" s="265"/>
      <c r="IKM117" s="266"/>
      <c r="IKN117" s="200"/>
      <c r="IKO117" s="266"/>
      <c r="IKP117" s="261"/>
      <c r="IKQ117" s="265"/>
      <c r="IKR117" s="266"/>
      <c r="IKS117" s="200"/>
      <c r="IKT117" s="266"/>
      <c r="IKU117" s="261"/>
      <c r="IKV117" s="265"/>
      <c r="IKW117" s="266"/>
      <c r="IKX117" s="200"/>
      <c r="IKY117" s="266"/>
      <c r="IKZ117" s="261"/>
      <c r="ILA117" s="265"/>
      <c r="ILB117" s="266"/>
      <c r="ILC117" s="200"/>
      <c r="ILD117" s="266"/>
      <c r="ILE117" s="261"/>
      <c r="ILF117" s="265"/>
      <c r="ILG117" s="266"/>
      <c r="ILH117" s="200"/>
      <c r="ILI117" s="266"/>
      <c r="ILJ117" s="261"/>
      <c r="ILK117" s="265"/>
      <c r="ILL117" s="266"/>
      <c r="ILM117" s="200"/>
      <c r="ILN117" s="266"/>
      <c r="ILO117" s="261"/>
      <c r="ILP117" s="265"/>
      <c r="ILQ117" s="266"/>
      <c r="ILR117" s="200"/>
      <c r="ILS117" s="266"/>
      <c r="ILT117" s="261"/>
      <c r="ILU117" s="265"/>
      <c r="ILV117" s="266"/>
      <c r="ILW117" s="200"/>
      <c r="ILX117" s="266"/>
      <c r="ILY117" s="261"/>
      <c r="ILZ117" s="265"/>
      <c r="IMA117" s="266"/>
      <c r="IMB117" s="200"/>
      <c r="IMC117" s="266"/>
      <c r="IMD117" s="261"/>
      <c r="IME117" s="265"/>
      <c r="IMF117" s="266"/>
      <c r="IMG117" s="200"/>
      <c r="IMH117" s="266"/>
      <c r="IMI117" s="261"/>
      <c r="IMJ117" s="265"/>
      <c r="IMK117" s="266"/>
      <c r="IML117" s="200"/>
      <c r="IMM117" s="266"/>
      <c r="IMN117" s="261"/>
      <c r="IMO117" s="265"/>
      <c r="IMP117" s="266"/>
      <c r="IMQ117" s="200"/>
      <c r="IMR117" s="266"/>
      <c r="IMS117" s="261"/>
      <c r="IMT117" s="265"/>
      <c r="IMU117" s="266"/>
      <c r="IMV117" s="200"/>
      <c r="IMW117" s="266"/>
      <c r="IMX117" s="261"/>
      <c r="IMY117" s="265"/>
      <c r="IMZ117" s="266"/>
      <c r="INA117" s="200"/>
      <c r="INB117" s="266"/>
      <c r="INC117" s="261"/>
      <c r="IND117" s="265"/>
      <c r="INE117" s="266"/>
      <c r="INF117" s="200"/>
      <c r="ING117" s="266"/>
      <c r="INH117" s="261"/>
      <c r="INI117" s="265"/>
      <c r="INJ117" s="266"/>
      <c r="INK117" s="200"/>
      <c r="INL117" s="266"/>
      <c r="INM117" s="261"/>
      <c r="INN117" s="265"/>
      <c r="INO117" s="266"/>
      <c r="INP117" s="200"/>
      <c r="INQ117" s="266"/>
      <c r="INR117" s="261"/>
      <c r="INS117" s="265"/>
      <c r="INT117" s="266"/>
      <c r="INU117" s="200"/>
      <c r="INV117" s="266"/>
      <c r="INW117" s="261"/>
      <c r="INX117" s="265"/>
      <c r="INY117" s="266"/>
      <c r="INZ117" s="200"/>
      <c r="IOA117" s="266"/>
      <c r="IOB117" s="261"/>
      <c r="IOC117" s="265"/>
      <c r="IOD117" s="266"/>
      <c r="IOE117" s="200"/>
      <c r="IOF117" s="266"/>
      <c r="IOG117" s="261"/>
      <c r="IOH117" s="265"/>
      <c r="IOI117" s="266"/>
      <c r="IOJ117" s="200"/>
      <c r="IOK117" s="266"/>
      <c r="IOL117" s="261"/>
      <c r="IOM117" s="265"/>
      <c r="ION117" s="266"/>
      <c r="IOO117" s="200"/>
      <c r="IOP117" s="266"/>
      <c r="IOQ117" s="261"/>
      <c r="IOR117" s="265"/>
      <c r="IOS117" s="266"/>
      <c r="IOT117" s="200"/>
      <c r="IOU117" s="266"/>
      <c r="IOV117" s="261"/>
      <c r="IOW117" s="265"/>
      <c r="IOX117" s="266"/>
      <c r="IOY117" s="200"/>
      <c r="IOZ117" s="266"/>
      <c r="IPA117" s="261"/>
      <c r="IPB117" s="265"/>
      <c r="IPC117" s="266"/>
      <c r="IPD117" s="200"/>
      <c r="IPE117" s="266"/>
      <c r="IPF117" s="261"/>
      <c r="IPG117" s="265"/>
      <c r="IPH117" s="266"/>
      <c r="IPI117" s="200"/>
      <c r="IPJ117" s="266"/>
      <c r="IPK117" s="261"/>
      <c r="IPL117" s="265"/>
      <c r="IPM117" s="266"/>
      <c r="IPN117" s="200"/>
      <c r="IPO117" s="266"/>
      <c r="IPP117" s="261"/>
      <c r="IPQ117" s="265"/>
      <c r="IPR117" s="266"/>
      <c r="IPS117" s="200"/>
      <c r="IPT117" s="266"/>
      <c r="IPU117" s="261"/>
      <c r="IPV117" s="265"/>
      <c r="IPW117" s="266"/>
      <c r="IPX117" s="200"/>
      <c r="IPY117" s="266"/>
      <c r="IPZ117" s="261"/>
      <c r="IQA117" s="265"/>
      <c r="IQB117" s="266"/>
      <c r="IQC117" s="200"/>
      <c r="IQD117" s="266"/>
      <c r="IQE117" s="261"/>
      <c r="IQF117" s="265"/>
      <c r="IQG117" s="266"/>
      <c r="IQH117" s="200"/>
      <c r="IQI117" s="266"/>
      <c r="IQJ117" s="261"/>
      <c r="IQK117" s="265"/>
      <c r="IQL117" s="266"/>
      <c r="IQM117" s="200"/>
      <c r="IQN117" s="266"/>
      <c r="IQO117" s="261"/>
      <c r="IQP117" s="265"/>
      <c r="IQQ117" s="266"/>
      <c r="IQR117" s="200"/>
      <c r="IQS117" s="266"/>
      <c r="IQT117" s="261"/>
      <c r="IQU117" s="265"/>
      <c r="IQV117" s="266"/>
      <c r="IQW117" s="200"/>
      <c r="IQX117" s="266"/>
      <c r="IQY117" s="261"/>
      <c r="IQZ117" s="265"/>
      <c r="IRA117" s="266"/>
      <c r="IRB117" s="200"/>
      <c r="IRC117" s="266"/>
      <c r="IRD117" s="261"/>
      <c r="IRE117" s="265"/>
      <c r="IRF117" s="266"/>
      <c r="IRG117" s="200"/>
      <c r="IRH117" s="266"/>
      <c r="IRI117" s="261"/>
      <c r="IRJ117" s="265"/>
      <c r="IRK117" s="266"/>
      <c r="IRL117" s="200"/>
      <c r="IRM117" s="266"/>
      <c r="IRN117" s="261"/>
      <c r="IRO117" s="265"/>
      <c r="IRP117" s="266"/>
      <c r="IRQ117" s="200"/>
      <c r="IRR117" s="266"/>
      <c r="IRS117" s="261"/>
      <c r="IRT117" s="265"/>
      <c r="IRU117" s="266"/>
      <c r="IRV117" s="200"/>
      <c r="IRW117" s="266"/>
      <c r="IRX117" s="261"/>
      <c r="IRY117" s="265"/>
      <c r="IRZ117" s="266"/>
      <c r="ISA117" s="200"/>
      <c r="ISB117" s="266"/>
      <c r="ISC117" s="261"/>
      <c r="ISD117" s="265"/>
      <c r="ISE117" s="266"/>
      <c r="ISF117" s="200"/>
      <c r="ISG117" s="266"/>
      <c r="ISH117" s="261"/>
      <c r="ISI117" s="265"/>
      <c r="ISJ117" s="266"/>
      <c r="ISK117" s="200"/>
      <c r="ISL117" s="266"/>
      <c r="ISM117" s="261"/>
      <c r="ISN117" s="265"/>
      <c r="ISO117" s="266"/>
      <c r="ISP117" s="200"/>
      <c r="ISQ117" s="266"/>
      <c r="ISR117" s="261"/>
      <c r="ISS117" s="265"/>
      <c r="IST117" s="266"/>
      <c r="ISU117" s="200"/>
      <c r="ISV117" s="266"/>
      <c r="ISW117" s="261"/>
      <c r="ISX117" s="265"/>
      <c r="ISY117" s="266"/>
      <c r="ISZ117" s="200"/>
      <c r="ITA117" s="266"/>
      <c r="ITB117" s="261"/>
      <c r="ITC117" s="265"/>
      <c r="ITD117" s="266"/>
      <c r="ITE117" s="200"/>
      <c r="ITF117" s="266"/>
      <c r="ITG117" s="261"/>
      <c r="ITH117" s="265"/>
      <c r="ITI117" s="266"/>
      <c r="ITJ117" s="200"/>
      <c r="ITK117" s="266"/>
      <c r="ITL117" s="261"/>
      <c r="ITM117" s="265"/>
      <c r="ITN117" s="266"/>
      <c r="ITO117" s="200"/>
      <c r="ITP117" s="266"/>
      <c r="ITQ117" s="261"/>
      <c r="ITR117" s="265"/>
      <c r="ITS117" s="266"/>
      <c r="ITT117" s="200"/>
      <c r="ITU117" s="266"/>
      <c r="ITV117" s="261"/>
      <c r="ITW117" s="265"/>
      <c r="ITX117" s="266"/>
      <c r="ITY117" s="200"/>
      <c r="ITZ117" s="266"/>
      <c r="IUA117" s="261"/>
      <c r="IUB117" s="265"/>
      <c r="IUC117" s="266"/>
      <c r="IUD117" s="200"/>
      <c r="IUE117" s="266"/>
      <c r="IUF117" s="261"/>
      <c r="IUG117" s="265"/>
      <c r="IUH117" s="266"/>
      <c r="IUI117" s="200"/>
      <c r="IUJ117" s="266"/>
      <c r="IUK117" s="261"/>
      <c r="IUL117" s="265"/>
      <c r="IUM117" s="266"/>
      <c r="IUN117" s="200"/>
      <c r="IUO117" s="266"/>
      <c r="IUP117" s="261"/>
      <c r="IUQ117" s="265"/>
      <c r="IUR117" s="266"/>
      <c r="IUS117" s="200"/>
      <c r="IUT117" s="266"/>
      <c r="IUU117" s="261"/>
      <c r="IUV117" s="265"/>
      <c r="IUW117" s="266"/>
      <c r="IUX117" s="200"/>
      <c r="IUY117" s="266"/>
      <c r="IUZ117" s="261"/>
      <c r="IVA117" s="265"/>
      <c r="IVB117" s="266"/>
      <c r="IVC117" s="200"/>
      <c r="IVD117" s="266"/>
      <c r="IVE117" s="261"/>
      <c r="IVF117" s="265"/>
      <c r="IVG117" s="266"/>
      <c r="IVH117" s="200"/>
      <c r="IVI117" s="266"/>
      <c r="IVJ117" s="261"/>
      <c r="IVK117" s="265"/>
      <c r="IVL117" s="266"/>
      <c r="IVM117" s="200"/>
      <c r="IVN117" s="266"/>
      <c r="IVO117" s="261"/>
      <c r="IVP117" s="265"/>
      <c r="IVQ117" s="266"/>
      <c r="IVR117" s="200"/>
      <c r="IVS117" s="266"/>
      <c r="IVT117" s="261"/>
      <c r="IVU117" s="265"/>
      <c r="IVV117" s="266"/>
      <c r="IVW117" s="200"/>
      <c r="IVX117" s="266"/>
      <c r="IVY117" s="261"/>
      <c r="IVZ117" s="265"/>
      <c r="IWA117" s="266"/>
      <c r="IWB117" s="200"/>
      <c r="IWC117" s="266"/>
      <c r="IWD117" s="261"/>
      <c r="IWE117" s="265"/>
      <c r="IWF117" s="266"/>
      <c r="IWG117" s="200"/>
      <c r="IWH117" s="266"/>
      <c r="IWI117" s="261"/>
      <c r="IWJ117" s="265"/>
      <c r="IWK117" s="266"/>
      <c r="IWL117" s="200"/>
      <c r="IWM117" s="266"/>
      <c r="IWN117" s="261"/>
      <c r="IWO117" s="265"/>
      <c r="IWP117" s="266"/>
      <c r="IWQ117" s="200"/>
      <c r="IWR117" s="266"/>
      <c r="IWS117" s="261"/>
      <c r="IWT117" s="265"/>
      <c r="IWU117" s="266"/>
      <c r="IWV117" s="200"/>
      <c r="IWW117" s="266"/>
      <c r="IWX117" s="261"/>
      <c r="IWY117" s="265"/>
      <c r="IWZ117" s="266"/>
      <c r="IXA117" s="200"/>
      <c r="IXB117" s="266"/>
      <c r="IXC117" s="261"/>
      <c r="IXD117" s="265"/>
      <c r="IXE117" s="266"/>
      <c r="IXF117" s="200"/>
      <c r="IXG117" s="266"/>
      <c r="IXH117" s="261"/>
      <c r="IXI117" s="265"/>
      <c r="IXJ117" s="266"/>
      <c r="IXK117" s="200"/>
      <c r="IXL117" s="266"/>
      <c r="IXM117" s="261"/>
      <c r="IXN117" s="265"/>
      <c r="IXO117" s="266"/>
      <c r="IXP117" s="200"/>
      <c r="IXQ117" s="266"/>
      <c r="IXR117" s="261"/>
      <c r="IXS117" s="265"/>
      <c r="IXT117" s="266"/>
      <c r="IXU117" s="200"/>
      <c r="IXV117" s="266"/>
      <c r="IXW117" s="261"/>
      <c r="IXX117" s="265"/>
      <c r="IXY117" s="266"/>
      <c r="IXZ117" s="200"/>
      <c r="IYA117" s="266"/>
      <c r="IYB117" s="261"/>
      <c r="IYC117" s="265"/>
      <c r="IYD117" s="266"/>
      <c r="IYE117" s="200"/>
      <c r="IYF117" s="266"/>
      <c r="IYG117" s="261"/>
      <c r="IYH117" s="265"/>
      <c r="IYI117" s="266"/>
      <c r="IYJ117" s="200"/>
      <c r="IYK117" s="266"/>
      <c r="IYL117" s="261"/>
      <c r="IYM117" s="265"/>
      <c r="IYN117" s="266"/>
      <c r="IYO117" s="200"/>
      <c r="IYP117" s="266"/>
      <c r="IYQ117" s="261"/>
      <c r="IYR117" s="265"/>
      <c r="IYS117" s="266"/>
      <c r="IYT117" s="200"/>
      <c r="IYU117" s="266"/>
      <c r="IYV117" s="261"/>
      <c r="IYW117" s="265"/>
      <c r="IYX117" s="266"/>
      <c r="IYY117" s="200"/>
      <c r="IYZ117" s="266"/>
      <c r="IZA117" s="261"/>
      <c r="IZB117" s="265"/>
      <c r="IZC117" s="266"/>
      <c r="IZD117" s="200"/>
      <c r="IZE117" s="266"/>
      <c r="IZF117" s="261"/>
      <c r="IZG117" s="265"/>
      <c r="IZH117" s="266"/>
      <c r="IZI117" s="200"/>
      <c r="IZJ117" s="266"/>
      <c r="IZK117" s="261"/>
      <c r="IZL117" s="265"/>
      <c r="IZM117" s="266"/>
      <c r="IZN117" s="200"/>
      <c r="IZO117" s="266"/>
      <c r="IZP117" s="261"/>
      <c r="IZQ117" s="265"/>
      <c r="IZR117" s="266"/>
      <c r="IZS117" s="200"/>
      <c r="IZT117" s="266"/>
      <c r="IZU117" s="261"/>
      <c r="IZV117" s="265"/>
      <c r="IZW117" s="266"/>
      <c r="IZX117" s="200"/>
      <c r="IZY117" s="266"/>
      <c r="IZZ117" s="261"/>
      <c r="JAA117" s="265"/>
      <c r="JAB117" s="266"/>
      <c r="JAC117" s="200"/>
      <c r="JAD117" s="266"/>
      <c r="JAE117" s="261"/>
      <c r="JAF117" s="265"/>
      <c r="JAG117" s="266"/>
      <c r="JAH117" s="200"/>
      <c r="JAI117" s="266"/>
      <c r="JAJ117" s="261"/>
      <c r="JAK117" s="265"/>
      <c r="JAL117" s="266"/>
      <c r="JAM117" s="200"/>
      <c r="JAN117" s="266"/>
      <c r="JAO117" s="261"/>
      <c r="JAP117" s="265"/>
      <c r="JAQ117" s="266"/>
      <c r="JAR117" s="200"/>
      <c r="JAS117" s="266"/>
      <c r="JAT117" s="261"/>
      <c r="JAU117" s="265"/>
      <c r="JAV117" s="266"/>
      <c r="JAW117" s="200"/>
      <c r="JAX117" s="266"/>
      <c r="JAY117" s="261"/>
      <c r="JAZ117" s="265"/>
      <c r="JBA117" s="266"/>
      <c r="JBB117" s="200"/>
      <c r="JBC117" s="266"/>
      <c r="JBD117" s="261"/>
      <c r="JBE117" s="265"/>
      <c r="JBF117" s="266"/>
      <c r="JBG117" s="200"/>
      <c r="JBH117" s="266"/>
      <c r="JBI117" s="261"/>
      <c r="JBJ117" s="265"/>
      <c r="JBK117" s="266"/>
      <c r="JBL117" s="200"/>
      <c r="JBM117" s="266"/>
      <c r="JBN117" s="261"/>
      <c r="JBO117" s="265"/>
      <c r="JBP117" s="266"/>
      <c r="JBQ117" s="200"/>
      <c r="JBR117" s="266"/>
      <c r="JBS117" s="261"/>
      <c r="JBT117" s="265"/>
      <c r="JBU117" s="266"/>
      <c r="JBV117" s="200"/>
      <c r="JBW117" s="266"/>
      <c r="JBX117" s="261"/>
      <c r="JBY117" s="265"/>
      <c r="JBZ117" s="266"/>
      <c r="JCA117" s="200"/>
      <c r="JCB117" s="266"/>
      <c r="JCC117" s="261"/>
      <c r="JCD117" s="265"/>
      <c r="JCE117" s="266"/>
      <c r="JCF117" s="200"/>
      <c r="JCG117" s="266"/>
      <c r="JCH117" s="261"/>
      <c r="JCI117" s="265"/>
      <c r="JCJ117" s="266"/>
      <c r="JCK117" s="200"/>
      <c r="JCL117" s="266"/>
      <c r="JCM117" s="261"/>
      <c r="JCN117" s="265"/>
      <c r="JCO117" s="266"/>
      <c r="JCP117" s="200"/>
      <c r="JCQ117" s="266"/>
      <c r="JCR117" s="261"/>
      <c r="JCS117" s="265"/>
      <c r="JCT117" s="266"/>
      <c r="JCU117" s="200"/>
      <c r="JCV117" s="266"/>
      <c r="JCW117" s="261"/>
      <c r="JCX117" s="265"/>
      <c r="JCY117" s="266"/>
      <c r="JCZ117" s="200"/>
      <c r="JDA117" s="266"/>
      <c r="JDB117" s="261"/>
      <c r="JDC117" s="265"/>
      <c r="JDD117" s="266"/>
      <c r="JDE117" s="200"/>
      <c r="JDF117" s="266"/>
      <c r="JDG117" s="261"/>
      <c r="JDH117" s="265"/>
      <c r="JDI117" s="266"/>
      <c r="JDJ117" s="200"/>
      <c r="JDK117" s="266"/>
      <c r="JDL117" s="261"/>
      <c r="JDM117" s="265"/>
      <c r="JDN117" s="266"/>
      <c r="JDO117" s="200"/>
      <c r="JDP117" s="266"/>
      <c r="JDQ117" s="261"/>
      <c r="JDR117" s="265"/>
      <c r="JDS117" s="266"/>
      <c r="JDT117" s="200"/>
      <c r="JDU117" s="266"/>
      <c r="JDV117" s="261"/>
      <c r="JDW117" s="265"/>
      <c r="JDX117" s="266"/>
      <c r="JDY117" s="200"/>
      <c r="JDZ117" s="266"/>
      <c r="JEA117" s="261"/>
      <c r="JEB117" s="265"/>
      <c r="JEC117" s="266"/>
      <c r="JED117" s="200"/>
      <c r="JEE117" s="266"/>
      <c r="JEF117" s="261"/>
      <c r="JEG117" s="265"/>
      <c r="JEH117" s="266"/>
      <c r="JEI117" s="200"/>
      <c r="JEJ117" s="266"/>
      <c r="JEK117" s="261"/>
      <c r="JEL117" s="265"/>
      <c r="JEM117" s="266"/>
      <c r="JEN117" s="200"/>
      <c r="JEO117" s="266"/>
      <c r="JEP117" s="261"/>
      <c r="JEQ117" s="265"/>
      <c r="JER117" s="266"/>
      <c r="JES117" s="200"/>
      <c r="JET117" s="266"/>
      <c r="JEU117" s="261"/>
      <c r="JEV117" s="265"/>
      <c r="JEW117" s="266"/>
      <c r="JEX117" s="200"/>
      <c r="JEY117" s="266"/>
      <c r="JEZ117" s="261"/>
      <c r="JFA117" s="265"/>
      <c r="JFB117" s="266"/>
      <c r="JFC117" s="200"/>
      <c r="JFD117" s="266"/>
      <c r="JFE117" s="261"/>
      <c r="JFF117" s="265"/>
      <c r="JFG117" s="266"/>
      <c r="JFH117" s="200"/>
      <c r="JFI117" s="266"/>
      <c r="JFJ117" s="261"/>
      <c r="JFK117" s="265"/>
      <c r="JFL117" s="266"/>
      <c r="JFM117" s="200"/>
      <c r="JFN117" s="266"/>
      <c r="JFO117" s="261"/>
      <c r="JFP117" s="265"/>
      <c r="JFQ117" s="266"/>
      <c r="JFR117" s="200"/>
      <c r="JFS117" s="266"/>
      <c r="JFT117" s="261"/>
      <c r="JFU117" s="265"/>
      <c r="JFV117" s="266"/>
      <c r="JFW117" s="200"/>
      <c r="JFX117" s="266"/>
      <c r="JFY117" s="261"/>
      <c r="JFZ117" s="265"/>
      <c r="JGA117" s="266"/>
      <c r="JGB117" s="200"/>
      <c r="JGC117" s="266"/>
      <c r="JGD117" s="261"/>
      <c r="JGE117" s="265"/>
      <c r="JGF117" s="266"/>
      <c r="JGG117" s="200"/>
      <c r="JGH117" s="266"/>
      <c r="JGI117" s="261"/>
      <c r="JGJ117" s="265"/>
      <c r="JGK117" s="266"/>
      <c r="JGL117" s="200"/>
      <c r="JGM117" s="266"/>
      <c r="JGN117" s="261"/>
      <c r="JGO117" s="265"/>
      <c r="JGP117" s="266"/>
      <c r="JGQ117" s="200"/>
      <c r="JGR117" s="266"/>
      <c r="JGS117" s="261"/>
      <c r="JGT117" s="265"/>
      <c r="JGU117" s="266"/>
      <c r="JGV117" s="200"/>
      <c r="JGW117" s="266"/>
      <c r="JGX117" s="261"/>
      <c r="JGY117" s="265"/>
      <c r="JGZ117" s="266"/>
      <c r="JHA117" s="200"/>
      <c r="JHB117" s="266"/>
      <c r="JHC117" s="261"/>
      <c r="JHD117" s="265"/>
      <c r="JHE117" s="266"/>
      <c r="JHF117" s="200"/>
      <c r="JHG117" s="266"/>
      <c r="JHH117" s="261"/>
      <c r="JHI117" s="265"/>
      <c r="JHJ117" s="266"/>
      <c r="JHK117" s="200"/>
      <c r="JHL117" s="266"/>
      <c r="JHM117" s="261"/>
      <c r="JHN117" s="265"/>
      <c r="JHO117" s="266"/>
      <c r="JHP117" s="200"/>
      <c r="JHQ117" s="266"/>
      <c r="JHR117" s="261"/>
      <c r="JHS117" s="265"/>
      <c r="JHT117" s="266"/>
      <c r="JHU117" s="200"/>
      <c r="JHV117" s="266"/>
      <c r="JHW117" s="261"/>
      <c r="JHX117" s="265"/>
      <c r="JHY117" s="266"/>
      <c r="JHZ117" s="200"/>
      <c r="JIA117" s="266"/>
      <c r="JIB117" s="261"/>
      <c r="JIC117" s="265"/>
      <c r="JID117" s="266"/>
      <c r="JIE117" s="200"/>
      <c r="JIF117" s="266"/>
      <c r="JIG117" s="261"/>
      <c r="JIH117" s="265"/>
      <c r="JII117" s="266"/>
      <c r="JIJ117" s="200"/>
      <c r="JIK117" s="266"/>
      <c r="JIL117" s="261"/>
      <c r="JIM117" s="265"/>
      <c r="JIN117" s="266"/>
      <c r="JIO117" s="200"/>
      <c r="JIP117" s="266"/>
      <c r="JIQ117" s="261"/>
      <c r="JIR117" s="265"/>
      <c r="JIS117" s="266"/>
      <c r="JIT117" s="200"/>
      <c r="JIU117" s="266"/>
      <c r="JIV117" s="261"/>
      <c r="JIW117" s="265"/>
      <c r="JIX117" s="266"/>
      <c r="JIY117" s="200"/>
      <c r="JIZ117" s="266"/>
      <c r="JJA117" s="261"/>
      <c r="JJB117" s="265"/>
      <c r="JJC117" s="266"/>
      <c r="JJD117" s="200"/>
      <c r="JJE117" s="266"/>
      <c r="JJF117" s="261"/>
      <c r="JJG117" s="265"/>
      <c r="JJH117" s="266"/>
      <c r="JJI117" s="200"/>
      <c r="JJJ117" s="266"/>
      <c r="JJK117" s="261"/>
      <c r="JJL117" s="265"/>
      <c r="JJM117" s="266"/>
      <c r="JJN117" s="200"/>
      <c r="JJO117" s="266"/>
      <c r="JJP117" s="261"/>
      <c r="JJQ117" s="265"/>
      <c r="JJR117" s="266"/>
      <c r="JJS117" s="200"/>
      <c r="JJT117" s="266"/>
      <c r="JJU117" s="261"/>
      <c r="JJV117" s="265"/>
      <c r="JJW117" s="266"/>
      <c r="JJX117" s="200"/>
      <c r="JJY117" s="266"/>
      <c r="JJZ117" s="261"/>
      <c r="JKA117" s="265"/>
      <c r="JKB117" s="266"/>
      <c r="JKC117" s="200"/>
      <c r="JKD117" s="266"/>
      <c r="JKE117" s="261"/>
      <c r="JKF117" s="265"/>
      <c r="JKG117" s="266"/>
      <c r="JKH117" s="200"/>
      <c r="JKI117" s="266"/>
      <c r="JKJ117" s="261"/>
      <c r="JKK117" s="265"/>
      <c r="JKL117" s="266"/>
      <c r="JKM117" s="200"/>
      <c r="JKN117" s="266"/>
      <c r="JKO117" s="261"/>
      <c r="JKP117" s="265"/>
      <c r="JKQ117" s="266"/>
      <c r="JKR117" s="200"/>
      <c r="JKS117" s="266"/>
      <c r="JKT117" s="261"/>
      <c r="JKU117" s="265"/>
      <c r="JKV117" s="266"/>
      <c r="JKW117" s="200"/>
      <c r="JKX117" s="266"/>
      <c r="JKY117" s="261"/>
      <c r="JKZ117" s="265"/>
      <c r="JLA117" s="266"/>
      <c r="JLB117" s="200"/>
      <c r="JLC117" s="266"/>
      <c r="JLD117" s="261"/>
      <c r="JLE117" s="265"/>
      <c r="JLF117" s="266"/>
      <c r="JLG117" s="200"/>
      <c r="JLH117" s="266"/>
      <c r="JLI117" s="261"/>
      <c r="JLJ117" s="265"/>
      <c r="JLK117" s="266"/>
      <c r="JLL117" s="200"/>
      <c r="JLM117" s="266"/>
      <c r="JLN117" s="261"/>
      <c r="JLO117" s="265"/>
      <c r="JLP117" s="266"/>
      <c r="JLQ117" s="200"/>
      <c r="JLR117" s="266"/>
      <c r="JLS117" s="261"/>
      <c r="JLT117" s="265"/>
      <c r="JLU117" s="266"/>
      <c r="JLV117" s="200"/>
      <c r="JLW117" s="266"/>
      <c r="JLX117" s="261"/>
      <c r="JLY117" s="265"/>
      <c r="JLZ117" s="266"/>
      <c r="JMA117" s="200"/>
      <c r="JMB117" s="266"/>
      <c r="JMC117" s="261"/>
      <c r="JMD117" s="265"/>
      <c r="JME117" s="266"/>
      <c r="JMF117" s="200"/>
      <c r="JMG117" s="266"/>
      <c r="JMH117" s="261"/>
      <c r="JMI117" s="265"/>
      <c r="JMJ117" s="266"/>
      <c r="JMK117" s="200"/>
      <c r="JML117" s="266"/>
      <c r="JMM117" s="261"/>
      <c r="JMN117" s="265"/>
      <c r="JMO117" s="266"/>
      <c r="JMP117" s="200"/>
      <c r="JMQ117" s="266"/>
      <c r="JMR117" s="261"/>
      <c r="JMS117" s="265"/>
      <c r="JMT117" s="266"/>
      <c r="JMU117" s="200"/>
      <c r="JMV117" s="266"/>
      <c r="JMW117" s="261"/>
      <c r="JMX117" s="265"/>
      <c r="JMY117" s="266"/>
      <c r="JMZ117" s="200"/>
      <c r="JNA117" s="266"/>
      <c r="JNB117" s="261"/>
      <c r="JNC117" s="265"/>
      <c r="JND117" s="266"/>
      <c r="JNE117" s="200"/>
      <c r="JNF117" s="266"/>
      <c r="JNG117" s="261"/>
      <c r="JNH117" s="265"/>
      <c r="JNI117" s="266"/>
      <c r="JNJ117" s="200"/>
      <c r="JNK117" s="266"/>
      <c r="JNL117" s="261"/>
      <c r="JNM117" s="265"/>
      <c r="JNN117" s="266"/>
      <c r="JNO117" s="200"/>
      <c r="JNP117" s="266"/>
      <c r="JNQ117" s="261"/>
      <c r="JNR117" s="265"/>
      <c r="JNS117" s="266"/>
      <c r="JNT117" s="200"/>
      <c r="JNU117" s="266"/>
      <c r="JNV117" s="261"/>
      <c r="JNW117" s="265"/>
      <c r="JNX117" s="266"/>
      <c r="JNY117" s="200"/>
      <c r="JNZ117" s="266"/>
      <c r="JOA117" s="261"/>
      <c r="JOB117" s="265"/>
      <c r="JOC117" s="266"/>
      <c r="JOD117" s="200"/>
      <c r="JOE117" s="266"/>
      <c r="JOF117" s="261"/>
      <c r="JOG117" s="265"/>
      <c r="JOH117" s="266"/>
      <c r="JOI117" s="200"/>
      <c r="JOJ117" s="266"/>
      <c r="JOK117" s="261"/>
      <c r="JOL117" s="265"/>
      <c r="JOM117" s="266"/>
      <c r="JON117" s="200"/>
      <c r="JOO117" s="266"/>
      <c r="JOP117" s="261"/>
      <c r="JOQ117" s="265"/>
      <c r="JOR117" s="266"/>
      <c r="JOS117" s="200"/>
      <c r="JOT117" s="266"/>
      <c r="JOU117" s="261"/>
      <c r="JOV117" s="265"/>
      <c r="JOW117" s="266"/>
      <c r="JOX117" s="200"/>
      <c r="JOY117" s="266"/>
      <c r="JOZ117" s="261"/>
      <c r="JPA117" s="265"/>
      <c r="JPB117" s="266"/>
      <c r="JPC117" s="200"/>
      <c r="JPD117" s="266"/>
      <c r="JPE117" s="261"/>
      <c r="JPF117" s="265"/>
      <c r="JPG117" s="266"/>
      <c r="JPH117" s="200"/>
      <c r="JPI117" s="266"/>
      <c r="JPJ117" s="261"/>
      <c r="JPK117" s="265"/>
      <c r="JPL117" s="266"/>
      <c r="JPM117" s="200"/>
      <c r="JPN117" s="266"/>
      <c r="JPO117" s="261"/>
      <c r="JPP117" s="265"/>
      <c r="JPQ117" s="266"/>
      <c r="JPR117" s="200"/>
      <c r="JPS117" s="266"/>
      <c r="JPT117" s="261"/>
      <c r="JPU117" s="265"/>
      <c r="JPV117" s="266"/>
      <c r="JPW117" s="200"/>
      <c r="JPX117" s="266"/>
      <c r="JPY117" s="261"/>
      <c r="JPZ117" s="265"/>
      <c r="JQA117" s="266"/>
      <c r="JQB117" s="200"/>
      <c r="JQC117" s="266"/>
      <c r="JQD117" s="261"/>
      <c r="JQE117" s="265"/>
      <c r="JQF117" s="266"/>
      <c r="JQG117" s="200"/>
      <c r="JQH117" s="266"/>
      <c r="JQI117" s="261"/>
      <c r="JQJ117" s="265"/>
      <c r="JQK117" s="266"/>
      <c r="JQL117" s="200"/>
      <c r="JQM117" s="266"/>
      <c r="JQN117" s="261"/>
      <c r="JQO117" s="265"/>
      <c r="JQP117" s="266"/>
      <c r="JQQ117" s="200"/>
      <c r="JQR117" s="266"/>
      <c r="JQS117" s="261"/>
      <c r="JQT117" s="265"/>
      <c r="JQU117" s="266"/>
      <c r="JQV117" s="200"/>
      <c r="JQW117" s="266"/>
      <c r="JQX117" s="261"/>
      <c r="JQY117" s="265"/>
      <c r="JQZ117" s="266"/>
      <c r="JRA117" s="200"/>
      <c r="JRB117" s="266"/>
      <c r="JRC117" s="261"/>
      <c r="JRD117" s="265"/>
      <c r="JRE117" s="266"/>
      <c r="JRF117" s="200"/>
      <c r="JRG117" s="266"/>
      <c r="JRH117" s="261"/>
      <c r="JRI117" s="265"/>
      <c r="JRJ117" s="266"/>
      <c r="JRK117" s="200"/>
      <c r="JRL117" s="266"/>
      <c r="JRM117" s="261"/>
      <c r="JRN117" s="265"/>
      <c r="JRO117" s="266"/>
      <c r="JRP117" s="200"/>
      <c r="JRQ117" s="266"/>
      <c r="JRR117" s="261"/>
      <c r="JRS117" s="265"/>
      <c r="JRT117" s="266"/>
      <c r="JRU117" s="200"/>
      <c r="JRV117" s="266"/>
      <c r="JRW117" s="261"/>
      <c r="JRX117" s="265"/>
      <c r="JRY117" s="266"/>
      <c r="JRZ117" s="200"/>
      <c r="JSA117" s="266"/>
      <c r="JSB117" s="261"/>
      <c r="JSC117" s="265"/>
      <c r="JSD117" s="266"/>
      <c r="JSE117" s="200"/>
      <c r="JSF117" s="266"/>
      <c r="JSG117" s="261"/>
      <c r="JSH117" s="265"/>
      <c r="JSI117" s="266"/>
      <c r="JSJ117" s="200"/>
      <c r="JSK117" s="266"/>
      <c r="JSL117" s="261"/>
      <c r="JSM117" s="265"/>
      <c r="JSN117" s="266"/>
      <c r="JSO117" s="200"/>
      <c r="JSP117" s="266"/>
      <c r="JSQ117" s="261"/>
      <c r="JSR117" s="265"/>
      <c r="JSS117" s="266"/>
      <c r="JST117" s="200"/>
      <c r="JSU117" s="266"/>
      <c r="JSV117" s="261"/>
      <c r="JSW117" s="265"/>
      <c r="JSX117" s="266"/>
      <c r="JSY117" s="200"/>
      <c r="JSZ117" s="266"/>
      <c r="JTA117" s="261"/>
      <c r="JTB117" s="265"/>
      <c r="JTC117" s="266"/>
      <c r="JTD117" s="200"/>
      <c r="JTE117" s="266"/>
      <c r="JTF117" s="261"/>
      <c r="JTG117" s="265"/>
      <c r="JTH117" s="266"/>
      <c r="JTI117" s="200"/>
      <c r="JTJ117" s="266"/>
      <c r="JTK117" s="261"/>
      <c r="JTL117" s="265"/>
      <c r="JTM117" s="266"/>
      <c r="JTN117" s="200"/>
      <c r="JTO117" s="266"/>
      <c r="JTP117" s="261"/>
      <c r="JTQ117" s="265"/>
      <c r="JTR117" s="266"/>
      <c r="JTS117" s="200"/>
      <c r="JTT117" s="266"/>
      <c r="JTU117" s="261"/>
      <c r="JTV117" s="265"/>
      <c r="JTW117" s="266"/>
      <c r="JTX117" s="200"/>
      <c r="JTY117" s="266"/>
      <c r="JTZ117" s="261"/>
      <c r="JUA117" s="265"/>
      <c r="JUB117" s="266"/>
      <c r="JUC117" s="200"/>
      <c r="JUD117" s="266"/>
      <c r="JUE117" s="261"/>
      <c r="JUF117" s="265"/>
      <c r="JUG117" s="266"/>
      <c r="JUH117" s="200"/>
      <c r="JUI117" s="266"/>
      <c r="JUJ117" s="261"/>
      <c r="JUK117" s="265"/>
      <c r="JUL117" s="266"/>
      <c r="JUM117" s="200"/>
      <c r="JUN117" s="266"/>
      <c r="JUO117" s="261"/>
      <c r="JUP117" s="265"/>
      <c r="JUQ117" s="266"/>
      <c r="JUR117" s="200"/>
      <c r="JUS117" s="266"/>
      <c r="JUT117" s="261"/>
      <c r="JUU117" s="265"/>
      <c r="JUV117" s="266"/>
      <c r="JUW117" s="200"/>
      <c r="JUX117" s="266"/>
      <c r="JUY117" s="261"/>
      <c r="JUZ117" s="265"/>
      <c r="JVA117" s="266"/>
      <c r="JVB117" s="200"/>
      <c r="JVC117" s="266"/>
      <c r="JVD117" s="261"/>
      <c r="JVE117" s="265"/>
      <c r="JVF117" s="266"/>
      <c r="JVG117" s="200"/>
      <c r="JVH117" s="266"/>
      <c r="JVI117" s="261"/>
      <c r="JVJ117" s="265"/>
      <c r="JVK117" s="266"/>
      <c r="JVL117" s="200"/>
      <c r="JVM117" s="266"/>
      <c r="JVN117" s="261"/>
      <c r="JVO117" s="265"/>
      <c r="JVP117" s="266"/>
      <c r="JVQ117" s="200"/>
      <c r="JVR117" s="266"/>
      <c r="JVS117" s="261"/>
      <c r="JVT117" s="265"/>
      <c r="JVU117" s="266"/>
      <c r="JVV117" s="200"/>
      <c r="JVW117" s="266"/>
      <c r="JVX117" s="261"/>
      <c r="JVY117" s="265"/>
      <c r="JVZ117" s="266"/>
      <c r="JWA117" s="200"/>
      <c r="JWB117" s="266"/>
      <c r="JWC117" s="261"/>
      <c r="JWD117" s="265"/>
      <c r="JWE117" s="266"/>
      <c r="JWF117" s="200"/>
      <c r="JWG117" s="266"/>
      <c r="JWH117" s="261"/>
      <c r="JWI117" s="265"/>
      <c r="JWJ117" s="266"/>
      <c r="JWK117" s="200"/>
      <c r="JWL117" s="266"/>
      <c r="JWM117" s="261"/>
      <c r="JWN117" s="265"/>
      <c r="JWO117" s="266"/>
      <c r="JWP117" s="200"/>
      <c r="JWQ117" s="266"/>
      <c r="JWR117" s="261"/>
      <c r="JWS117" s="265"/>
      <c r="JWT117" s="266"/>
      <c r="JWU117" s="200"/>
      <c r="JWV117" s="266"/>
      <c r="JWW117" s="261"/>
      <c r="JWX117" s="265"/>
      <c r="JWY117" s="266"/>
      <c r="JWZ117" s="200"/>
      <c r="JXA117" s="266"/>
      <c r="JXB117" s="261"/>
      <c r="JXC117" s="265"/>
      <c r="JXD117" s="266"/>
      <c r="JXE117" s="200"/>
      <c r="JXF117" s="266"/>
      <c r="JXG117" s="261"/>
      <c r="JXH117" s="265"/>
      <c r="JXI117" s="266"/>
      <c r="JXJ117" s="200"/>
      <c r="JXK117" s="266"/>
      <c r="JXL117" s="261"/>
      <c r="JXM117" s="265"/>
      <c r="JXN117" s="266"/>
      <c r="JXO117" s="200"/>
      <c r="JXP117" s="266"/>
      <c r="JXQ117" s="261"/>
      <c r="JXR117" s="265"/>
      <c r="JXS117" s="266"/>
      <c r="JXT117" s="200"/>
      <c r="JXU117" s="266"/>
      <c r="JXV117" s="261"/>
      <c r="JXW117" s="265"/>
      <c r="JXX117" s="266"/>
      <c r="JXY117" s="200"/>
      <c r="JXZ117" s="266"/>
      <c r="JYA117" s="261"/>
      <c r="JYB117" s="265"/>
      <c r="JYC117" s="266"/>
      <c r="JYD117" s="200"/>
      <c r="JYE117" s="266"/>
      <c r="JYF117" s="261"/>
      <c r="JYG117" s="265"/>
      <c r="JYH117" s="266"/>
      <c r="JYI117" s="200"/>
      <c r="JYJ117" s="266"/>
      <c r="JYK117" s="261"/>
      <c r="JYL117" s="265"/>
      <c r="JYM117" s="266"/>
      <c r="JYN117" s="200"/>
      <c r="JYO117" s="266"/>
      <c r="JYP117" s="261"/>
      <c r="JYQ117" s="265"/>
      <c r="JYR117" s="266"/>
      <c r="JYS117" s="200"/>
      <c r="JYT117" s="266"/>
      <c r="JYU117" s="261"/>
      <c r="JYV117" s="265"/>
      <c r="JYW117" s="266"/>
      <c r="JYX117" s="200"/>
      <c r="JYY117" s="266"/>
      <c r="JYZ117" s="261"/>
      <c r="JZA117" s="265"/>
      <c r="JZB117" s="266"/>
      <c r="JZC117" s="200"/>
      <c r="JZD117" s="266"/>
      <c r="JZE117" s="261"/>
      <c r="JZF117" s="265"/>
      <c r="JZG117" s="266"/>
      <c r="JZH117" s="200"/>
      <c r="JZI117" s="266"/>
      <c r="JZJ117" s="261"/>
      <c r="JZK117" s="265"/>
      <c r="JZL117" s="266"/>
      <c r="JZM117" s="200"/>
      <c r="JZN117" s="266"/>
      <c r="JZO117" s="261"/>
      <c r="JZP117" s="265"/>
      <c r="JZQ117" s="266"/>
      <c r="JZR117" s="200"/>
      <c r="JZS117" s="266"/>
      <c r="JZT117" s="261"/>
      <c r="JZU117" s="265"/>
      <c r="JZV117" s="266"/>
      <c r="JZW117" s="200"/>
      <c r="JZX117" s="266"/>
      <c r="JZY117" s="261"/>
      <c r="JZZ117" s="265"/>
      <c r="KAA117" s="266"/>
      <c r="KAB117" s="200"/>
      <c r="KAC117" s="266"/>
      <c r="KAD117" s="261"/>
      <c r="KAE117" s="265"/>
      <c r="KAF117" s="266"/>
      <c r="KAG117" s="200"/>
      <c r="KAH117" s="266"/>
      <c r="KAI117" s="261"/>
      <c r="KAJ117" s="265"/>
      <c r="KAK117" s="266"/>
      <c r="KAL117" s="200"/>
      <c r="KAM117" s="266"/>
      <c r="KAN117" s="261"/>
      <c r="KAO117" s="265"/>
      <c r="KAP117" s="266"/>
      <c r="KAQ117" s="200"/>
      <c r="KAR117" s="266"/>
      <c r="KAS117" s="261"/>
      <c r="KAT117" s="265"/>
      <c r="KAU117" s="266"/>
      <c r="KAV117" s="200"/>
      <c r="KAW117" s="266"/>
      <c r="KAX117" s="261"/>
      <c r="KAY117" s="265"/>
      <c r="KAZ117" s="266"/>
      <c r="KBA117" s="200"/>
      <c r="KBB117" s="266"/>
      <c r="KBC117" s="261"/>
      <c r="KBD117" s="265"/>
      <c r="KBE117" s="266"/>
      <c r="KBF117" s="200"/>
      <c r="KBG117" s="266"/>
      <c r="KBH117" s="261"/>
      <c r="KBI117" s="265"/>
      <c r="KBJ117" s="266"/>
      <c r="KBK117" s="200"/>
      <c r="KBL117" s="266"/>
      <c r="KBM117" s="261"/>
      <c r="KBN117" s="265"/>
      <c r="KBO117" s="266"/>
      <c r="KBP117" s="200"/>
      <c r="KBQ117" s="266"/>
      <c r="KBR117" s="261"/>
      <c r="KBS117" s="265"/>
      <c r="KBT117" s="266"/>
      <c r="KBU117" s="200"/>
      <c r="KBV117" s="266"/>
      <c r="KBW117" s="261"/>
      <c r="KBX117" s="265"/>
      <c r="KBY117" s="266"/>
      <c r="KBZ117" s="200"/>
      <c r="KCA117" s="266"/>
      <c r="KCB117" s="261"/>
      <c r="KCC117" s="265"/>
      <c r="KCD117" s="266"/>
      <c r="KCE117" s="200"/>
      <c r="KCF117" s="266"/>
      <c r="KCG117" s="261"/>
      <c r="KCH117" s="265"/>
      <c r="KCI117" s="266"/>
      <c r="KCJ117" s="200"/>
      <c r="KCK117" s="266"/>
      <c r="KCL117" s="261"/>
      <c r="KCM117" s="265"/>
      <c r="KCN117" s="266"/>
      <c r="KCO117" s="200"/>
      <c r="KCP117" s="266"/>
      <c r="KCQ117" s="261"/>
      <c r="KCR117" s="265"/>
      <c r="KCS117" s="266"/>
      <c r="KCT117" s="200"/>
      <c r="KCU117" s="266"/>
      <c r="KCV117" s="261"/>
      <c r="KCW117" s="265"/>
      <c r="KCX117" s="266"/>
      <c r="KCY117" s="200"/>
      <c r="KCZ117" s="266"/>
      <c r="KDA117" s="261"/>
      <c r="KDB117" s="265"/>
      <c r="KDC117" s="266"/>
      <c r="KDD117" s="200"/>
      <c r="KDE117" s="266"/>
      <c r="KDF117" s="261"/>
      <c r="KDG117" s="265"/>
      <c r="KDH117" s="266"/>
      <c r="KDI117" s="200"/>
      <c r="KDJ117" s="266"/>
      <c r="KDK117" s="261"/>
      <c r="KDL117" s="265"/>
      <c r="KDM117" s="266"/>
      <c r="KDN117" s="200"/>
      <c r="KDO117" s="266"/>
      <c r="KDP117" s="261"/>
      <c r="KDQ117" s="265"/>
      <c r="KDR117" s="266"/>
      <c r="KDS117" s="200"/>
      <c r="KDT117" s="266"/>
      <c r="KDU117" s="261"/>
      <c r="KDV117" s="265"/>
      <c r="KDW117" s="266"/>
      <c r="KDX117" s="200"/>
      <c r="KDY117" s="266"/>
      <c r="KDZ117" s="261"/>
      <c r="KEA117" s="265"/>
      <c r="KEB117" s="266"/>
      <c r="KEC117" s="200"/>
      <c r="KED117" s="266"/>
      <c r="KEE117" s="261"/>
      <c r="KEF117" s="265"/>
      <c r="KEG117" s="266"/>
      <c r="KEH117" s="200"/>
      <c r="KEI117" s="266"/>
      <c r="KEJ117" s="261"/>
      <c r="KEK117" s="265"/>
      <c r="KEL117" s="266"/>
      <c r="KEM117" s="200"/>
      <c r="KEN117" s="266"/>
      <c r="KEO117" s="261"/>
      <c r="KEP117" s="265"/>
      <c r="KEQ117" s="266"/>
      <c r="KER117" s="200"/>
      <c r="KES117" s="266"/>
      <c r="KET117" s="261"/>
      <c r="KEU117" s="265"/>
      <c r="KEV117" s="266"/>
      <c r="KEW117" s="200"/>
      <c r="KEX117" s="266"/>
      <c r="KEY117" s="261"/>
      <c r="KEZ117" s="265"/>
      <c r="KFA117" s="266"/>
      <c r="KFB117" s="200"/>
      <c r="KFC117" s="266"/>
      <c r="KFD117" s="261"/>
      <c r="KFE117" s="265"/>
      <c r="KFF117" s="266"/>
      <c r="KFG117" s="200"/>
      <c r="KFH117" s="266"/>
      <c r="KFI117" s="261"/>
      <c r="KFJ117" s="265"/>
      <c r="KFK117" s="266"/>
      <c r="KFL117" s="200"/>
      <c r="KFM117" s="266"/>
      <c r="KFN117" s="261"/>
      <c r="KFO117" s="265"/>
      <c r="KFP117" s="266"/>
      <c r="KFQ117" s="200"/>
      <c r="KFR117" s="266"/>
      <c r="KFS117" s="261"/>
      <c r="KFT117" s="265"/>
      <c r="KFU117" s="266"/>
      <c r="KFV117" s="200"/>
      <c r="KFW117" s="266"/>
      <c r="KFX117" s="261"/>
      <c r="KFY117" s="265"/>
      <c r="KFZ117" s="266"/>
      <c r="KGA117" s="200"/>
      <c r="KGB117" s="266"/>
      <c r="KGC117" s="261"/>
      <c r="KGD117" s="265"/>
      <c r="KGE117" s="266"/>
      <c r="KGF117" s="200"/>
      <c r="KGG117" s="266"/>
      <c r="KGH117" s="261"/>
      <c r="KGI117" s="265"/>
      <c r="KGJ117" s="266"/>
      <c r="KGK117" s="200"/>
      <c r="KGL117" s="266"/>
      <c r="KGM117" s="261"/>
      <c r="KGN117" s="265"/>
      <c r="KGO117" s="266"/>
      <c r="KGP117" s="200"/>
      <c r="KGQ117" s="266"/>
      <c r="KGR117" s="261"/>
      <c r="KGS117" s="265"/>
      <c r="KGT117" s="266"/>
      <c r="KGU117" s="200"/>
      <c r="KGV117" s="266"/>
      <c r="KGW117" s="261"/>
      <c r="KGX117" s="265"/>
      <c r="KGY117" s="266"/>
      <c r="KGZ117" s="200"/>
      <c r="KHA117" s="266"/>
      <c r="KHB117" s="261"/>
      <c r="KHC117" s="265"/>
      <c r="KHD117" s="266"/>
      <c r="KHE117" s="200"/>
      <c r="KHF117" s="266"/>
      <c r="KHG117" s="261"/>
      <c r="KHH117" s="265"/>
      <c r="KHI117" s="266"/>
      <c r="KHJ117" s="200"/>
      <c r="KHK117" s="266"/>
      <c r="KHL117" s="261"/>
      <c r="KHM117" s="265"/>
      <c r="KHN117" s="266"/>
      <c r="KHO117" s="200"/>
      <c r="KHP117" s="266"/>
      <c r="KHQ117" s="261"/>
      <c r="KHR117" s="265"/>
      <c r="KHS117" s="266"/>
      <c r="KHT117" s="200"/>
      <c r="KHU117" s="266"/>
      <c r="KHV117" s="261"/>
      <c r="KHW117" s="265"/>
      <c r="KHX117" s="266"/>
      <c r="KHY117" s="200"/>
      <c r="KHZ117" s="266"/>
      <c r="KIA117" s="261"/>
      <c r="KIB117" s="265"/>
      <c r="KIC117" s="266"/>
      <c r="KID117" s="200"/>
      <c r="KIE117" s="266"/>
      <c r="KIF117" s="261"/>
      <c r="KIG117" s="265"/>
      <c r="KIH117" s="266"/>
      <c r="KII117" s="200"/>
      <c r="KIJ117" s="266"/>
      <c r="KIK117" s="261"/>
      <c r="KIL117" s="265"/>
      <c r="KIM117" s="266"/>
      <c r="KIN117" s="200"/>
      <c r="KIO117" s="266"/>
      <c r="KIP117" s="261"/>
      <c r="KIQ117" s="265"/>
      <c r="KIR117" s="266"/>
      <c r="KIS117" s="200"/>
      <c r="KIT117" s="266"/>
      <c r="KIU117" s="261"/>
      <c r="KIV117" s="265"/>
      <c r="KIW117" s="266"/>
      <c r="KIX117" s="200"/>
      <c r="KIY117" s="266"/>
      <c r="KIZ117" s="261"/>
      <c r="KJA117" s="265"/>
      <c r="KJB117" s="266"/>
      <c r="KJC117" s="200"/>
      <c r="KJD117" s="266"/>
      <c r="KJE117" s="261"/>
      <c r="KJF117" s="265"/>
      <c r="KJG117" s="266"/>
      <c r="KJH117" s="200"/>
      <c r="KJI117" s="266"/>
      <c r="KJJ117" s="261"/>
      <c r="KJK117" s="265"/>
      <c r="KJL117" s="266"/>
      <c r="KJM117" s="200"/>
      <c r="KJN117" s="266"/>
      <c r="KJO117" s="261"/>
      <c r="KJP117" s="265"/>
      <c r="KJQ117" s="266"/>
      <c r="KJR117" s="200"/>
      <c r="KJS117" s="266"/>
      <c r="KJT117" s="261"/>
      <c r="KJU117" s="265"/>
      <c r="KJV117" s="266"/>
      <c r="KJW117" s="200"/>
      <c r="KJX117" s="266"/>
      <c r="KJY117" s="261"/>
      <c r="KJZ117" s="265"/>
      <c r="KKA117" s="266"/>
      <c r="KKB117" s="200"/>
      <c r="KKC117" s="266"/>
      <c r="KKD117" s="261"/>
      <c r="KKE117" s="265"/>
      <c r="KKF117" s="266"/>
      <c r="KKG117" s="200"/>
      <c r="KKH117" s="266"/>
      <c r="KKI117" s="261"/>
      <c r="KKJ117" s="265"/>
      <c r="KKK117" s="266"/>
      <c r="KKL117" s="200"/>
      <c r="KKM117" s="266"/>
      <c r="KKN117" s="261"/>
      <c r="KKO117" s="265"/>
      <c r="KKP117" s="266"/>
      <c r="KKQ117" s="200"/>
      <c r="KKR117" s="266"/>
      <c r="KKS117" s="261"/>
      <c r="KKT117" s="265"/>
      <c r="KKU117" s="266"/>
      <c r="KKV117" s="200"/>
      <c r="KKW117" s="266"/>
      <c r="KKX117" s="261"/>
      <c r="KKY117" s="265"/>
      <c r="KKZ117" s="266"/>
      <c r="KLA117" s="200"/>
      <c r="KLB117" s="266"/>
      <c r="KLC117" s="261"/>
      <c r="KLD117" s="265"/>
      <c r="KLE117" s="266"/>
      <c r="KLF117" s="200"/>
      <c r="KLG117" s="266"/>
      <c r="KLH117" s="261"/>
      <c r="KLI117" s="265"/>
      <c r="KLJ117" s="266"/>
      <c r="KLK117" s="200"/>
      <c r="KLL117" s="266"/>
      <c r="KLM117" s="261"/>
      <c r="KLN117" s="265"/>
      <c r="KLO117" s="266"/>
      <c r="KLP117" s="200"/>
      <c r="KLQ117" s="266"/>
      <c r="KLR117" s="261"/>
      <c r="KLS117" s="265"/>
      <c r="KLT117" s="266"/>
      <c r="KLU117" s="200"/>
      <c r="KLV117" s="266"/>
      <c r="KLW117" s="261"/>
      <c r="KLX117" s="265"/>
      <c r="KLY117" s="266"/>
      <c r="KLZ117" s="200"/>
      <c r="KMA117" s="266"/>
      <c r="KMB117" s="261"/>
      <c r="KMC117" s="265"/>
      <c r="KMD117" s="266"/>
      <c r="KME117" s="200"/>
      <c r="KMF117" s="266"/>
      <c r="KMG117" s="261"/>
      <c r="KMH117" s="265"/>
      <c r="KMI117" s="266"/>
      <c r="KMJ117" s="200"/>
      <c r="KMK117" s="266"/>
      <c r="KML117" s="261"/>
      <c r="KMM117" s="265"/>
      <c r="KMN117" s="266"/>
      <c r="KMO117" s="200"/>
      <c r="KMP117" s="266"/>
      <c r="KMQ117" s="261"/>
      <c r="KMR117" s="265"/>
      <c r="KMS117" s="266"/>
      <c r="KMT117" s="200"/>
      <c r="KMU117" s="266"/>
      <c r="KMV117" s="261"/>
      <c r="KMW117" s="265"/>
      <c r="KMX117" s="266"/>
      <c r="KMY117" s="200"/>
      <c r="KMZ117" s="266"/>
      <c r="KNA117" s="261"/>
      <c r="KNB117" s="265"/>
      <c r="KNC117" s="266"/>
      <c r="KND117" s="200"/>
      <c r="KNE117" s="266"/>
      <c r="KNF117" s="261"/>
      <c r="KNG117" s="265"/>
      <c r="KNH117" s="266"/>
      <c r="KNI117" s="200"/>
      <c r="KNJ117" s="266"/>
      <c r="KNK117" s="261"/>
      <c r="KNL117" s="265"/>
      <c r="KNM117" s="266"/>
      <c r="KNN117" s="200"/>
      <c r="KNO117" s="266"/>
      <c r="KNP117" s="261"/>
      <c r="KNQ117" s="265"/>
      <c r="KNR117" s="266"/>
      <c r="KNS117" s="200"/>
      <c r="KNT117" s="266"/>
      <c r="KNU117" s="261"/>
      <c r="KNV117" s="265"/>
      <c r="KNW117" s="266"/>
      <c r="KNX117" s="200"/>
      <c r="KNY117" s="266"/>
      <c r="KNZ117" s="261"/>
      <c r="KOA117" s="265"/>
      <c r="KOB117" s="266"/>
      <c r="KOC117" s="200"/>
      <c r="KOD117" s="266"/>
      <c r="KOE117" s="261"/>
      <c r="KOF117" s="265"/>
      <c r="KOG117" s="266"/>
      <c r="KOH117" s="200"/>
      <c r="KOI117" s="266"/>
      <c r="KOJ117" s="261"/>
      <c r="KOK117" s="265"/>
      <c r="KOL117" s="266"/>
      <c r="KOM117" s="200"/>
      <c r="KON117" s="266"/>
      <c r="KOO117" s="261"/>
      <c r="KOP117" s="265"/>
      <c r="KOQ117" s="266"/>
      <c r="KOR117" s="200"/>
      <c r="KOS117" s="266"/>
      <c r="KOT117" s="261"/>
      <c r="KOU117" s="265"/>
      <c r="KOV117" s="266"/>
      <c r="KOW117" s="200"/>
      <c r="KOX117" s="266"/>
      <c r="KOY117" s="261"/>
      <c r="KOZ117" s="265"/>
      <c r="KPA117" s="266"/>
      <c r="KPB117" s="200"/>
      <c r="KPC117" s="266"/>
      <c r="KPD117" s="261"/>
      <c r="KPE117" s="265"/>
      <c r="KPF117" s="266"/>
      <c r="KPG117" s="200"/>
      <c r="KPH117" s="266"/>
      <c r="KPI117" s="261"/>
      <c r="KPJ117" s="265"/>
      <c r="KPK117" s="266"/>
      <c r="KPL117" s="200"/>
      <c r="KPM117" s="266"/>
      <c r="KPN117" s="261"/>
      <c r="KPO117" s="265"/>
      <c r="KPP117" s="266"/>
      <c r="KPQ117" s="200"/>
      <c r="KPR117" s="266"/>
      <c r="KPS117" s="261"/>
      <c r="KPT117" s="265"/>
      <c r="KPU117" s="266"/>
      <c r="KPV117" s="200"/>
      <c r="KPW117" s="266"/>
      <c r="KPX117" s="261"/>
      <c r="KPY117" s="265"/>
      <c r="KPZ117" s="266"/>
      <c r="KQA117" s="200"/>
      <c r="KQB117" s="266"/>
      <c r="KQC117" s="261"/>
      <c r="KQD117" s="265"/>
      <c r="KQE117" s="266"/>
      <c r="KQF117" s="200"/>
      <c r="KQG117" s="266"/>
      <c r="KQH117" s="261"/>
      <c r="KQI117" s="265"/>
      <c r="KQJ117" s="266"/>
      <c r="KQK117" s="200"/>
      <c r="KQL117" s="266"/>
      <c r="KQM117" s="261"/>
      <c r="KQN117" s="265"/>
      <c r="KQO117" s="266"/>
      <c r="KQP117" s="200"/>
      <c r="KQQ117" s="266"/>
      <c r="KQR117" s="261"/>
      <c r="KQS117" s="265"/>
      <c r="KQT117" s="266"/>
      <c r="KQU117" s="200"/>
      <c r="KQV117" s="266"/>
      <c r="KQW117" s="261"/>
      <c r="KQX117" s="265"/>
      <c r="KQY117" s="266"/>
      <c r="KQZ117" s="200"/>
      <c r="KRA117" s="266"/>
      <c r="KRB117" s="261"/>
      <c r="KRC117" s="265"/>
      <c r="KRD117" s="266"/>
      <c r="KRE117" s="200"/>
      <c r="KRF117" s="266"/>
      <c r="KRG117" s="261"/>
      <c r="KRH117" s="265"/>
      <c r="KRI117" s="266"/>
      <c r="KRJ117" s="200"/>
      <c r="KRK117" s="266"/>
      <c r="KRL117" s="261"/>
      <c r="KRM117" s="265"/>
      <c r="KRN117" s="266"/>
      <c r="KRO117" s="200"/>
      <c r="KRP117" s="266"/>
      <c r="KRQ117" s="261"/>
      <c r="KRR117" s="265"/>
      <c r="KRS117" s="266"/>
      <c r="KRT117" s="200"/>
      <c r="KRU117" s="266"/>
      <c r="KRV117" s="261"/>
      <c r="KRW117" s="265"/>
      <c r="KRX117" s="266"/>
      <c r="KRY117" s="200"/>
      <c r="KRZ117" s="266"/>
      <c r="KSA117" s="261"/>
      <c r="KSB117" s="265"/>
      <c r="KSC117" s="266"/>
      <c r="KSD117" s="200"/>
      <c r="KSE117" s="266"/>
      <c r="KSF117" s="261"/>
      <c r="KSG117" s="265"/>
      <c r="KSH117" s="266"/>
      <c r="KSI117" s="200"/>
      <c r="KSJ117" s="266"/>
      <c r="KSK117" s="261"/>
      <c r="KSL117" s="265"/>
      <c r="KSM117" s="266"/>
      <c r="KSN117" s="200"/>
      <c r="KSO117" s="266"/>
      <c r="KSP117" s="261"/>
      <c r="KSQ117" s="265"/>
      <c r="KSR117" s="266"/>
      <c r="KSS117" s="200"/>
      <c r="KST117" s="266"/>
      <c r="KSU117" s="261"/>
      <c r="KSV117" s="265"/>
      <c r="KSW117" s="266"/>
      <c r="KSX117" s="200"/>
      <c r="KSY117" s="266"/>
      <c r="KSZ117" s="261"/>
      <c r="KTA117" s="265"/>
      <c r="KTB117" s="266"/>
      <c r="KTC117" s="200"/>
      <c r="KTD117" s="266"/>
      <c r="KTE117" s="261"/>
      <c r="KTF117" s="265"/>
      <c r="KTG117" s="266"/>
      <c r="KTH117" s="200"/>
      <c r="KTI117" s="266"/>
      <c r="KTJ117" s="261"/>
      <c r="KTK117" s="265"/>
      <c r="KTL117" s="266"/>
      <c r="KTM117" s="200"/>
      <c r="KTN117" s="266"/>
      <c r="KTO117" s="261"/>
      <c r="KTP117" s="265"/>
      <c r="KTQ117" s="266"/>
      <c r="KTR117" s="200"/>
      <c r="KTS117" s="266"/>
      <c r="KTT117" s="261"/>
      <c r="KTU117" s="265"/>
      <c r="KTV117" s="266"/>
      <c r="KTW117" s="200"/>
      <c r="KTX117" s="266"/>
      <c r="KTY117" s="261"/>
      <c r="KTZ117" s="265"/>
      <c r="KUA117" s="266"/>
      <c r="KUB117" s="200"/>
      <c r="KUC117" s="266"/>
      <c r="KUD117" s="261"/>
      <c r="KUE117" s="265"/>
      <c r="KUF117" s="266"/>
      <c r="KUG117" s="200"/>
      <c r="KUH117" s="266"/>
      <c r="KUI117" s="261"/>
      <c r="KUJ117" s="265"/>
      <c r="KUK117" s="266"/>
      <c r="KUL117" s="200"/>
      <c r="KUM117" s="266"/>
      <c r="KUN117" s="261"/>
      <c r="KUO117" s="265"/>
      <c r="KUP117" s="266"/>
      <c r="KUQ117" s="200"/>
      <c r="KUR117" s="266"/>
      <c r="KUS117" s="261"/>
      <c r="KUT117" s="265"/>
      <c r="KUU117" s="266"/>
      <c r="KUV117" s="200"/>
      <c r="KUW117" s="266"/>
      <c r="KUX117" s="261"/>
      <c r="KUY117" s="265"/>
      <c r="KUZ117" s="266"/>
      <c r="KVA117" s="200"/>
      <c r="KVB117" s="266"/>
      <c r="KVC117" s="261"/>
      <c r="KVD117" s="265"/>
      <c r="KVE117" s="266"/>
      <c r="KVF117" s="200"/>
      <c r="KVG117" s="266"/>
      <c r="KVH117" s="261"/>
      <c r="KVI117" s="265"/>
      <c r="KVJ117" s="266"/>
      <c r="KVK117" s="200"/>
      <c r="KVL117" s="266"/>
      <c r="KVM117" s="261"/>
      <c r="KVN117" s="265"/>
      <c r="KVO117" s="266"/>
      <c r="KVP117" s="200"/>
      <c r="KVQ117" s="266"/>
      <c r="KVR117" s="261"/>
      <c r="KVS117" s="265"/>
      <c r="KVT117" s="266"/>
      <c r="KVU117" s="200"/>
      <c r="KVV117" s="266"/>
      <c r="KVW117" s="261"/>
      <c r="KVX117" s="265"/>
      <c r="KVY117" s="266"/>
      <c r="KVZ117" s="200"/>
      <c r="KWA117" s="266"/>
      <c r="KWB117" s="261"/>
      <c r="KWC117" s="265"/>
      <c r="KWD117" s="266"/>
      <c r="KWE117" s="200"/>
      <c r="KWF117" s="266"/>
      <c r="KWG117" s="261"/>
      <c r="KWH117" s="265"/>
      <c r="KWI117" s="266"/>
      <c r="KWJ117" s="200"/>
      <c r="KWK117" s="266"/>
      <c r="KWL117" s="261"/>
      <c r="KWM117" s="265"/>
      <c r="KWN117" s="266"/>
      <c r="KWO117" s="200"/>
      <c r="KWP117" s="266"/>
      <c r="KWQ117" s="261"/>
      <c r="KWR117" s="265"/>
      <c r="KWS117" s="266"/>
      <c r="KWT117" s="200"/>
      <c r="KWU117" s="266"/>
      <c r="KWV117" s="261"/>
      <c r="KWW117" s="265"/>
      <c r="KWX117" s="266"/>
      <c r="KWY117" s="200"/>
      <c r="KWZ117" s="266"/>
      <c r="KXA117" s="261"/>
      <c r="KXB117" s="265"/>
      <c r="KXC117" s="266"/>
      <c r="KXD117" s="200"/>
      <c r="KXE117" s="266"/>
      <c r="KXF117" s="261"/>
      <c r="KXG117" s="265"/>
      <c r="KXH117" s="266"/>
      <c r="KXI117" s="200"/>
      <c r="KXJ117" s="266"/>
      <c r="KXK117" s="261"/>
      <c r="KXL117" s="265"/>
      <c r="KXM117" s="266"/>
      <c r="KXN117" s="200"/>
      <c r="KXO117" s="266"/>
      <c r="KXP117" s="261"/>
      <c r="KXQ117" s="265"/>
      <c r="KXR117" s="266"/>
      <c r="KXS117" s="200"/>
      <c r="KXT117" s="266"/>
      <c r="KXU117" s="261"/>
      <c r="KXV117" s="265"/>
      <c r="KXW117" s="266"/>
      <c r="KXX117" s="200"/>
      <c r="KXY117" s="266"/>
      <c r="KXZ117" s="261"/>
      <c r="KYA117" s="265"/>
      <c r="KYB117" s="266"/>
      <c r="KYC117" s="200"/>
      <c r="KYD117" s="266"/>
      <c r="KYE117" s="261"/>
      <c r="KYF117" s="265"/>
      <c r="KYG117" s="266"/>
      <c r="KYH117" s="200"/>
      <c r="KYI117" s="266"/>
      <c r="KYJ117" s="261"/>
      <c r="KYK117" s="265"/>
      <c r="KYL117" s="266"/>
      <c r="KYM117" s="200"/>
      <c r="KYN117" s="266"/>
      <c r="KYO117" s="261"/>
      <c r="KYP117" s="265"/>
      <c r="KYQ117" s="266"/>
      <c r="KYR117" s="200"/>
      <c r="KYS117" s="266"/>
      <c r="KYT117" s="261"/>
      <c r="KYU117" s="265"/>
      <c r="KYV117" s="266"/>
      <c r="KYW117" s="200"/>
      <c r="KYX117" s="266"/>
      <c r="KYY117" s="261"/>
      <c r="KYZ117" s="265"/>
      <c r="KZA117" s="266"/>
      <c r="KZB117" s="200"/>
      <c r="KZC117" s="266"/>
      <c r="KZD117" s="261"/>
      <c r="KZE117" s="265"/>
      <c r="KZF117" s="266"/>
      <c r="KZG117" s="200"/>
      <c r="KZH117" s="266"/>
      <c r="KZI117" s="261"/>
      <c r="KZJ117" s="265"/>
      <c r="KZK117" s="266"/>
      <c r="KZL117" s="200"/>
      <c r="KZM117" s="266"/>
      <c r="KZN117" s="261"/>
      <c r="KZO117" s="265"/>
      <c r="KZP117" s="266"/>
      <c r="KZQ117" s="200"/>
      <c r="KZR117" s="266"/>
      <c r="KZS117" s="261"/>
      <c r="KZT117" s="265"/>
      <c r="KZU117" s="266"/>
      <c r="KZV117" s="200"/>
      <c r="KZW117" s="266"/>
      <c r="KZX117" s="261"/>
      <c r="KZY117" s="265"/>
      <c r="KZZ117" s="266"/>
      <c r="LAA117" s="200"/>
      <c r="LAB117" s="266"/>
      <c r="LAC117" s="261"/>
      <c r="LAD117" s="265"/>
      <c r="LAE117" s="266"/>
      <c r="LAF117" s="200"/>
      <c r="LAG117" s="266"/>
      <c r="LAH117" s="261"/>
      <c r="LAI117" s="265"/>
      <c r="LAJ117" s="266"/>
      <c r="LAK117" s="200"/>
      <c r="LAL117" s="266"/>
      <c r="LAM117" s="261"/>
      <c r="LAN117" s="265"/>
      <c r="LAO117" s="266"/>
      <c r="LAP117" s="200"/>
      <c r="LAQ117" s="266"/>
      <c r="LAR117" s="261"/>
      <c r="LAS117" s="265"/>
      <c r="LAT117" s="266"/>
      <c r="LAU117" s="200"/>
      <c r="LAV117" s="266"/>
      <c r="LAW117" s="261"/>
      <c r="LAX117" s="265"/>
      <c r="LAY117" s="266"/>
      <c r="LAZ117" s="200"/>
      <c r="LBA117" s="266"/>
      <c r="LBB117" s="261"/>
      <c r="LBC117" s="265"/>
      <c r="LBD117" s="266"/>
      <c r="LBE117" s="200"/>
      <c r="LBF117" s="266"/>
      <c r="LBG117" s="261"/>
      <c r="LBH117" s="265"/>
      <c r="LBI117" s="266"/>
      <c r="LBJ117" s="200"/>
      <c r="LBK117" s="266"/>
      <c r="LBL117" s="261"/>
      <c r="LBM117" s="265"/>
      <c r="LBN117" s="266"/>
      <c r="LBO117" s="200"/>
      <c r="LBP117" s="266"/>
      <c r="LBQ117" s="261"/>
      <c r="LBR117" s="265"/>
      <c r="LBS117" s="266"/>
      <c r="LBT117" s="200"/>
      <c r="LBU117" s="266"/>
      <c r="LBV117" s="261"/>
      <c r="LBW117" s="265"/>
      <c r="LBX117" s="266"/>
      <c r="LBY117" s="200"/>
      <c r="LBZ117" s="266"/>
      <c r="LCA117" s="261"/>
      <c r="LCB117" s="265"/>
      <c r="LCC117" s="266"/>
      <c r="LCD117" s="200"/>
      <c r="LCE117" s="266"/>
      <c r="LCF117" s="261"/>
      <c r="LCG117" s="265"/>
      <c r="LCH117" s="266"/>
      <c r="LCI117" s="200"/>
      <c r="LCJ117" s="266"/>
      <c r="LCK117" s="261"/>
      <c r="LCL117" s="265"/>
      <c r="LCM117" s="266"/>
      <c r="LCN117" s="200"/>
      <c r="LCO117" s="266"/>
      <c r="LCP117" s="261"/>
      <c r="LCQ117" s="265"/>
      <c r="LCR117" s="266"/>
      <c r="LCS117" s="200"/>
      <c r="LCT117" s="266"/>
      <c r="LCU117" s="261"/>
      <c r="LCV117" s="265"/>
      <c r="LCW117" s="266"/>
      <c r="LCX117" s="200"/>
      <c r="LCY117" s="266"/>
      <c r="LCZ117" s="261"/>
      <c r="LDA117" s="265"/>
      <c r="LDB117" s="266"/>
      <c r="LDC117" s="200"/>
      <c r="LDD117" s="266"/>
      <c r="LDE117" s="261"/>
      <c r="LDF117" s="265"/>
      <c r="LDG117" s="266"/>
      <c r="LDH117" s="200"/>
      <c r="LDI117" s="266"/>
      <c r="LDJ117" s="261"/>
      <c r="LDK117" s="265"/>
      <c r="LDL117" s="266"/>
      <c r="LDM117" s="200"/>
      <c r="LDN117" s="266"/>
      <c r="LDO117" s="261"/>
      <c r="LDP117" s="265"/>
      <c r="LDQ117" s="266"/>
      <c r="LDR117" s="200"/>
      <c r="LDS117" s="266"/>
      <c r="LDT117" s="261"/>
      <c r="LDU117" s="265"/>
      <c r="LDV117" s="266"/>
      <c r="LDW117" s="200"/>
      <c r="LDX117" s="266"/>
      <c r="LDY117" s="261"/>
      <c r="LDZ117" s="265"/>
      <c r="LEA117" s="266"/>
      <c r="LEB117" s="200"/>
      <c r="LEC117" s="266"/>
      <c r="LED117" s="261"/>
      <c r="LEE117" s="265"/>
      <c r="LEF117" s="266"/>
      <c r="LEG117" s="200"/>
      <c r="LEH117" s="266"/>
      <c r="LEI117" s="261"/>
      <c r="LEJ117" s="265"/>
      <c r="LEK117" s="266"/>
      <c r="LEL117" s="200"/>
      <c r="LEM117" s="266"/>
      <c r="LEN117" s="261"/>
      <c r="LEO117" s="265"/>
      <c r="LEP117" s="266"/>
      <c r="LEQ117" s="200"/>
      <c r="LER117" s="266"/>
      <c r="LES117" s="261"/>
      <c r="LET117" s="265"/>
      <c r="LEU117" s="266"/>
      <c r="LEV117" s="200"/>
      <c r="LEW117" s="266"/>
      <c r="LEX117" s="261"/>
      <c r="LEY117" s="265"/>
      <c r="LEZ117" s="266"/>
      <c r="LFA117" s="200"/>
      <c r="LFB117" s="266"/>
      <c r="LFC117" s="261"/>
      <c r="LFD117" s="265"/>
      <c r="LFE117" s="266"/>
      <c r="LFF117" s="200"/>
      <c r="LFG117" s="266"/>
      <c r="LFH117" s="261"/>
      <c r="LFI117" s="265"/>
      <c r="LFJ117" s="266"/>
      <c r="LFK117" s="200"/>
      <c r="LFL117" s="266"/>
      <c r="LFM117" s="261"/>
      <c r="LFN117" s="265"/>
      <c r="LFO117" s="266"/>
      <c r="LFP117" s="200"/>
      <c r="LFQ117" s="266"/>
      <c r="LFR117" s="261"/>
      <c r="LFS117" s="265"/>
      <c r="LFT117" s="266"/>
      <c r="LFU117" s="200"/>
      <c r="LFV117" s="266"/>
      <c r="LFW117" s="261"/>
      <c r="LFX117" s="265"/>
      <c r="LFY117" s="266"/>
      <c r="LFZ117" s="200"/>
      <c r="LGA117" s="266"/>
      <c r="LGB117" s="261"/>
      <c r="LGC117" s="265"/>
      <c r="LGD117" s="266"/>
      <c r="LGE117" s="200"/>
      <c r="LGF117" s="266"/>
      <c r="LGG117" s="261"/>
      <c r="LGH117" s="265"/>
      <c r="LGI117" s="266"/>
      <c r="LGJ117" s="200"/>
      <c r="LGK117" s="266"/>
      <c r="LGL117" s="261"/>
      <c r="LGM117" s="265"/>
      <c r="LGN117" s="266"/>
      <c r="LGO117" s="200"/>
      <c r="LGP117" s="266"/>
      <c r="LGQ117" s="261"/>
      <c r="LGR117" s="265"/>
      <c r="LGS117" s="266"/>
      <c r="LGT117" s="200"/>
      <c r="LGU117" s="266"/>
      <c r="LGV117" s="261"/>
      <c r="LGW117" s="265"/>
      <c r="LGX117" s="266"/>
      <c r="LGY117" s="200"/>
      <c r="LGZ117" s="266"/>
      <c r="LHA117" s="261"/>
      <c r="LHB117" s="265"/>
      <c r="LHC117" s="266"/>
      <c r="LHD117" s="200"/>
      <c r="LHE117" s="266"/>
      <c r="LHF117" s="261"/>
      <c r="LHG117" s="265"/>
      <c r="LHH117" s="266"/>
      <c r="LHI117" s="200"/>
      <c r="LHJ117" s="266"/>
      <c r="LHK117" s="261"/>
      <c r="LHL117" s="265"/>
      <c r="LHM117" s="266"/>
      <c r="LHN117" s="200"/>
      <c r="LHO117" s="266"/>
      <c r="LHP117" s="261"/>
      <c r="LHQ117" s="265"/>
      <c r="LHR117" s="266"/>
      <c r="LHS117" s="200"/>
      <c r="LHT117" s="266"/>
      <c r="LHU117" s="261"/>
      <c r="LHV117" s="265"/>
      <c r="LHW117" s="266"/>
      <c r="LHX117" s="200"/>
      <c r="LHY117" s="266"/>
      <c r="LHZ117" s="261"/>
      <c r="LIA117" s="265"/>
      <c r="LIB117" s="266"/>
      <c r="LIC117" s="200"/>
      <c r="LID117" s="266"/>
      <c r="LIE117" s="261"/>
      <c r="LIF117" s="265"/>
      <c r="LIG117" s="266"/>
      <c r="LIH117" s="200"/>
      <c r="LII117" s="266"/>
      <c r="LIJ117" s="261"/>
      <c r="LIK117" s="265"/>
      <c r="LIL117" s="266"/>
      <c r="LIM117" s="200"/>
      <c r="LIN117" s="266"/>
      <c r="LIO117" s="261"/>
      <c r="LIP117" s="265"/>
      <c r="LIQ117" s="266"/>
      <c r="LIR117" s="200"/>
      <c r="LIS117" s="266"/>
      <c r="LIT117" s="261"/>
      <c r="LIU117" s="265"/>
      <c r="LIV117" s="266"/>
      <c r="LIW117" s="200"/>
      <c r="LIX117" s="266"/>
      <c r="LIY117" s="261"/>
      <c r="LIZ117" s="265"/>
      <c r="LJA117" s="266"/>
      <c r="LJB117" s="200"/>
      <c r="LJC117" s="266"/>
      <c r="LJD117" s="261"/>
      <c r="LJE117" s="265"/>
      <c r="LJF117" s="266"/>
      <c r="LJG117" s="200"/>
      <c r="LJH117" s="266"/>
      <c r="LJI117" s="261"/>
      <c r="LJJ117" s="265"/>
      <c r="LJK117" s="266"/>
      <c r="LJL117" s="200"/>
      <c r="LJM117" s="266"/>
      <c r="LJN117" s="261"/>
      <c r="LJO117" s="265"/>
      <c r="LJP117" s="266"/>
      <c r="LJQ117" s="200"/>
      <c r="LJR117" s="266"/>
      <c r="LJS117" s="261"/>
      <c r="LJT117" s="265"/>
      <c r="LJU117" s="266"/>
      <c r="LJV117" s="200"/>
      <c r="LJW117" s="266"/>
      <c r="LJX117" s="261"/>
      <c r="LJY117" s="265"/>
      <c r="LJZ117" s="266"/>
      <c r="LKA117" s="200"/>
      <c r="LKB117" s="266"/>
      <c r="LKC117" s="261"/>
      <c r="LKD117" s="265"/>
      <c r="LKE117" s="266"/>
      <c r="LKF117" s="200"/>
      <c r="LKG117" s="266"/>
      <c r="LKH117" s="261"/>
      <c r="LKI117" s="265"/>
      <c r="LKJ117" s="266"/>
      <c r="LKK117" s="200"/>
      <c r="LKL117" s="266"/>
      <c r="LKM117" s="261"/>
      <c r="LKN117" s="265"/>
      <c r="LKO117" s="266"/>
      <c r="LKP117" s="200"/>
      <c r="LKQ117" s="266"/>
      <c r="LKR117" s="261"/>
      <c r="LKS117" s="265"/>
      <c r="LKT117" s="266"/>
      <c r="LKU117" s="200"/>
      <c r="LKV117" s="266"/>
      <c r="LKW117" s="261"/>
      <c r="LKX117" s="265"/>
      <c r="LKY117" s="266"/>
      <c r="LKZ117" s="200"/>
      <c r="LLA117" s="266"/>
      <c r="LLB117" s="261"/>
      <c r="LLC117" s="265"/>
      <c r="LLD117" s="266"/>
      <c r="LLE117" s="200"/>
      <c r="LLF117" s="266"/>
      <c r="LLG117" s="261"/>
      <c r="LLH117" s="265"/>
      <c r="LLI117" s="266"/>
      <c r="LLJ117" s="200"/>
      <c r="LLK117" s="266"/>
      <c r="LLL117" s="261"/>
      <c r="LLM117" s="265"/>
      <c r="LLN117" s="266"/>
      <c r="LLO117" s="200"/>
      <c r="LLP117" s="266"/>
      <c r="LLQ117" s="261"/>
      <c r="LLR117" s="265"/>
      <c r="LLS117" s="266"/>
      <c r="LLT117" s="200"/>
      <c r="LLU117" s="266"/>
      <c r="LLV117" s="261"/>
      <c r="LLW117" s="265"/>
      <c r="LLX117" s="266"/>
      <c r="LLY117" s="200"/>
      <c r="LLZ117" s="266"/>
      <c r="LMA117" s="261"/>
      <c r="LMB117" s="265"/>
      <c r="LMC117" s="266"/>
      <c r="LMD117" s="200"/>
      <c r="LME117" s="266"/>
      <c r="LMF117" s="261"/>
      <c r="LMG117" s="265"/>
      <c r="LMH117" s="266"/>
      <c r="LMI117" s="200"/>
      <c r="LMJ117" s="266"/>
      <c r="LMK117" s="261"/>
      <c r="LML117" s="265"/>
      <c r="LMM117" s="266"/>
      <c r="LMN117" s="200"/>
      <c r="LMO117" s="266"/>
      <c r="LMP117" s="261"/>
      <c r="LMQ117" s="265"/>
      <c r="LMR117" s="266"/>
      <c r="LMS117" s="200"/>
      <c r="LMT117" s="266"/>
      <c r="LMU117" s="261"/>
      <c r="LMV117" s="265"/>
      <c r="LMW117" s="266"/>
      <c r="LMX117" s="200"/>
      <c r="LMY117" s="266"/>
      <c r="LMZ117" s="261"/>
      <c r="LNA117" s="265"/>
      <c r="LNB117" s="266"/>
      <c r="LNC117" s="200"/>
      <c r="LND117" s="266"/>
      <c r="LNE117" s="261"/>
      <c r="LNF117" s="265"/>
      <c r="LNG117" s="266"/>
      <c r="LNH117" s="200"/>
      <c r="LNI117" s="266"/>
      <c r="LNJ117" s="261"/>
      <c r="LNK117" s="265"/>
      <c r="LNL117" s="266"/>
      <c r="LNM117" s="200"/>
      <c r="LNN117" s="266"/>
      <c r="LNO117" s="261"/>
      <c r="LNP117" s="265"/>
      <c r="LNQ117" s="266"/>
      <c r="LNR117" s="200"/>
      <c r="LNS117" s="266"/>
      <c r="LNT117" s="261"/>
      <c r="LNU117" s="265"/>
      <c r="LNV117" s="266"/>
      <c r="LNW117" s="200"/>
      <c r="LNX117" s="266"/>
      <c r="LNY117" s="261"/>
      <c r="LNZ117" s="265"/>
      <c r="LOA117" s="266"/>
      <c r="LOB117" s="200"/>
      <c r="LOC117" s="266"/>
      <c r="LOD117" s="261"/>
      <c r="LOE117" s="265"/>
      <c r="LOF117" s="266"/>
      <c r="LOG117" s="200"/>
      <c r="LOH117" s="266"/>
      <c r="LOI117" s="261"/>
      <c r="LOJ117" s="265"/>
      <c r="LOK117" s="266"/>
      <c r="LOL117" s="200"/>
      <c r="LOM117" s="266"/>
      <c r="LON117" s="261"/>
      <c r="LOO117" s="265"/>
      <c r="LOP117" s="266"/>
      <c r="LOQ117" s="200"/>
      <c r="LOR117" s="266"/>
      <c r="LOS117" s="261"/>
      <c r="LOT117" s="265"/>
      <c r="LOU117" s="266"/>
      <c r="LOV117" s="200"/>
      <c r="LOW117" s="266"/>
      <c r="LOX117" s="261"/>
      <c r="LOY117" s="265"/>
      <c r="LOZ117" s="266"/>
      <c r="LPA117" s="200"/>
      <c r="LPB117" s="266"/>
      <c r="LPC117" s="261"/>
      <c r="LPD117" s="265"/>
      <c r="LPE117" s="266"/>
      <c r="LPF117" s="200"/>
      <c r="LPG117" s="266"/>
      <c r="LPH117" s="261"/>
      <c r="LPI117" s="265"/>
      <c r="LPJ117" s="266"/>
      <c r="LPK117" s="200"/>
      <c r="LPL117" s="266"/>
      <c r="LPM117" s="261"/>
      <c r="LPN117" s="265"/>
      <c r="LPO117" s="266"/>
      <c r="LPP117" s="200"/>
      <c r="LPQ117" s="266"/>
      <c r="LPR117" s="261"/>
      <c r="LPS117" s="265"/>
      <c r="LPT117" s="266"/>
      <c r="LPU117" s="200"/>
      <c r="LPV117" s="266"/>
      <c r="LPW117" s="261"/>
      <c r="LPX117" s="265"/>
      <c r="LPY117" s="266"/>
      <c r="LPZ117" s="200"/>
      <c r="LQA117" s="266"/>
      <c r="LQB117" s="261"/>
      <c r="LQC117" s="265"/>
      <c r="LQD117" s="266"/>
      <c r="LQE117" s="200"/>
      <c r="LQF117" s="266"/>
      <c r="LQG117" s="261"/>
      <c r="LQH117" s="265"/>
      <c r="LQI117" s="266"/>
      <c r="LQJ117" s="200"/>
      <c r="LQK117" s="266"/>
      <c r="LQL117" s="261"/>
      <c r="LQM117" s="265"/>
      <c r="LQN117" s="266"/>
      <c r="LQO117" s="200"/>
      <c r="LQP117" s="266"/>
      <c r="LQQ117" s="261"/>
      <c r="LQR117" s="265"/>
      <c r="LQS117" s="266"/>
      <c r="LQT117" s="200"/>
      <c r="LQU117" s="266"/>
      <c r="LQV117" s="261"/>
      <c r="LQW117" s="265"/>
      <c r="LQX117" s="266"/>
      <c r="LQY117" s="200"/>
      <c r="LQZ117" s="266"/>
      <c r="LRA117" s="261"/>
      <c r="LRB117" s="265"/>
      <c r="LRC117" s="266"/>
      <c r="LRD117" s="200"/>
      <c r="LRE117" s="266"/>
      <c r="LRF117" s="261"/>
      <c r="LRG117" s="265"/>
      <c r="LRH117" s="266"/>
      <c r="LRI117" s="200"/>
      <c r="LRJ117" s="266"/>
      <c r="LRK117" s="261"/>
      <c r="LRL117" s="265"/>
      <c r="LRM117" s="266"/>
      <c r="LRN117" s="200"/>
      <c r="LRO117" s="266"/>
      <c r="LRP117" s="261"/>
      <c r="LRQ117" s="265"/>
      <c r="LRR117" s="266"/>
      <c r="LRS117" s="200"/>
      <c r="LRT117" s="266"/>
      <c r="LRU117" s="261"/>
      <c r="LRV117" s="265"/>
      <c r="LRW117" s="266"/>
      <c r="LRX117" s="200"/>
      <c r="LRY117" s="266"/>
      <c r="LRZ117" s="261"/>
      <c r="LSA117" s="265"/>
      <c r="LSB117" s="266"/>
      <c r="LSC117" s="200"/>
      <c r="LSD117" s="266"/>
      <c r="LSE117" s="261"/>
      <c r="LSF117" s="265"/>
      <c r="LSG117" s="266"/>
      <c r="LSH117" s="200"/>
      <c r="LSI117" s="266"/>
      <c r="LSJ117" s="261"/>
      <c r="LSK117" s="265"/>
      <c r="LSL117" s="266"/>
      <c r="LSM117" s="200"/>
      <c r="LSN117" s="266"/>
      <c r="LSO117" s="261"/>
      <c r="LSP117" s="265"/>
      <c r="LSQ117" s="266"/>
      <c r="LSR117" s="200"/>
      <c r="LSS117" s="266"/>
      <c r="LST117" s="261"/>
      <c r="LSU117" s="265"/>
      <c r="LSV117" s="266"/>
      <c r="LSW117" s="200"/>
      <c r="LSX117" s="266"/>
      <c r="LSY117" s="261"/>
      <c r="LSZ117" s="265"/>
      <c r="LTA117" s="266"/>
      <c r="LTB117" s="200"/>
      <c r="LTC117" s="266"/>
      <c r="LTD117" s="261"/>
      <c r="LTE117" s="265"/>
      <c r="LTF117" s="266"/>
      <c r="LTG117" s="200"/>
      <c r="LTH117" s="266"/>
      <c r="LTI117" s="261"/>
      <c r="LTJ117" s="265"/>
      <c r="LTK117" s="266"/>
      <c r="LTL117" s="200"/>
      <c r="LTM117" s="266"/>
      <c r="LTN117" s="261"/>
      <c r="LTO117" s="265"/>
      <c r="LTP117" s="266"/>
      <c r="LTQ117" s="200"/>
      <c r="LTR117" s="266"/>
      <c r="LTS117" s="261"/>
      <c r="LTT117" s="265"/>
      <c r="LTU117" s="266"/>
      <c r="LTV117" s="200"/>
      <c r="LTW117" s="266"/>
      <c r="LTX117" s="261"/>
      <c r="LTY117" s="265"/>
      <c r="LTZ117" s="266"/>
      <c r="LUA117" s="200"/>
      <c r="LUB117" s="266"/>
      <c r="LUC117" s="261"/>
      <c r="LUD117" s="265"/>
      <c r="LUE117" s="266"/>
      <c r="LUF117" s="200"/>
      <c r="LUG117" s="266"/>
      <c r="LUH117" s="261"/>
      <c r="LUI117" s="265"/>
      <c r="LUJ117" s="266"/>
      <c r="LUK117" s="200"/>
      <c r="LUL117" s="266"/>
      <c r="LUM117" s="261"/>
      <c r="LUN117" s="265"/>
      <c r="LUO117" s="266"/>
      <c r="LUP117" s="200"/>
      <c r="LUQ117" s="266"/>
      <c r="LUR117" s="261"/>
      <c r="LUS117" s="265"/>
      <c r="LUT117" s="266"/>
      <c r="LUU117" s="200"/>
      <c r="LUV117" s="266"/>
      <c r="LUW117" s="261"/>
      <c r="LUX117" s="265"/>
      <c r="LUY117" s="266"/>
      <c r="LUZ117" s="200"/>
      <c r="LVA117" s="266"/>
      <c r="LVB117" s="261"/>
      <c r="LVC117" s="265"/>
      <c r="LVD117" s="266"/>
      <c r="LVE117" s="200"/>
      <c r="LVF117" s="266"/>
      <c r="LVG117" s="261"/>
      <c r="LVH117" s="265"/>
      <c r="LVI117" s="266"/>
      <c r="LVJ117" s="200"/>
      <c r="LVK117" s="266"/>
      <c r="LVL117" s="261"/>
      <c r="LVM117" s="265"/>
      <c r="LVN117" s="266"/>
      <c r="LVO117" s="200"/>
      <c r="LVP117" s="266"/>
      <c r="LVQ117" s="261"/>
      <c r="LVR117" s="265"/>
      <c r="LVS117" s="266"/>
      <c r="LVT117" s="200"/>
      <c r="LVU117" s="266"/>
      <c r="LVV117" s="261"/>
      <c r="LVW117" s="265"/>
      <c r="LVX117" s="266"/>
      <c r="LVY117" s="200"/>
      <c r="LVZ117" s="266"/>
      <c r="LWA117" s="261"/>
      <c r="LWB117" s="265"/>
      <c r="LWC117" s="266"/>
      <c r="LWD117" s="200"/>
      <c r="LWE117" s="266"/>
      <c r="LWF117" s="261"/>
      <c r="LWG117" s="265"/>
      <c r="LWH117" s="266"/>
      <c r="LWI117" s="200"/>
      <c r="LWJ117" s="266"/>
      <c r="LWK117" s="261"/>
      <c r="LWL117" s="265"/>
      <c r="LWM117" s="266"/>
      <c r="LWN117" s="200"/>
      <c r="LWO117" s="266"/>
      <c r="LWP117" s="261"/>
      <c r="LWQ117" s="265"/>
      <c r="LWR117" s="266"/>
      <c r="LWS117" s="200"/>
      <c r="LWT117" s="266"/>
      <c r="LWU117" s="261"/>
      <c r="LWV117" s="265"/>
      <c r="LWW117" s="266"/>
      <c r="LWX117" s="200"/>
      <c r="LWY117" s="266"/>
      <c r="LWZ117" s="261"/>
      <c r="LXA117" s="265"/>
      <c r="LXB117" s="266"/>
      <c r="LXC117" s="200"/>
      <c r="LXD117" s="266"/>
      <c r="LXE117" s="261"/>
      <c r="LXF117" s="265"/>
      <c r="LXG117" s="266"/>
      <c r="LXH117" s="200"/>
      <c r="LXI117" s="266"/>
      <c r="LXJ117" s="261"/>
      <c r="LXK117" s="265"/>
      <c r="LXL117" s="266"/>
      <c r="LXM117" s="200"/>
      <c r="LXN117" s="266"/>
      <c r="LXO117" s="261"/>
      <c r="LXP117" s="265"/>
      <c r="LXQ117" s="266"/>
      <c r="LXR117" s="200"/>
      <c r="LXS117" s="266"/>
      <c r="LXT117" s="261"/>
      <c r="LXU117" s="265"/>
      <c r="LXV117" s="266"/>
      <c r="LXW117" s="200"/>
      <c r="LXX117" s="266"/>
      <c r="LXY117" s="261"/>
      <c r="LXZ117" s="265"/>
      <c r="LYA117" s="266"/>
      <c r="LYB117" s="200"/>
      <c r="LYC117" s="266"/>
      <c r="LYD117" s="261"/>
      <c r="LYE117" s="265"/>
      <c r="LYF117" s="266"/>
      <c r="LYG117" s="200"/>
      <c r="LYH117" s="266"/>
      <c r="LYI117" s="261"/>
      <c r="LYJ117" s="265"/>
      <c r="LYK117" s="266"/>
      <c r="LYL117" s="200"/>
      <c r="LYM117" s="266"/>
      <c r="LYN117" s="261"/>
      <c r="LYO117" s="265"/>
      <c r="LYP117" s="266"/>
      <c r="LYQ117" s="200"/>
      <c r="LYR117" s="266"/>
      <c r="LYS117" s="261"/>
      <c r="LYT117" s="265"/>
      <c r="LYU117" s="266"/>
      <c r="LYV117" s="200"/>
      <c r="LYW117" s="266"/>
      <c r="LYX117" s="261"/>
      <c r="LYY117" s="265"/>
      <c r="LYZ117" s="266"/>
      <c r="LZA117" s="200"/>
      <c r="LZB117" s="266"/>
      <c r="LZC117" s="261"/>
      <c r="LZD117" s="265"/>
      <c r="LZE117" s="266"/>
      <c r="LZF117" s="200"/>
      <c r="LZG117" s="266"/>
      <c r="LZH117" s="261"/>
      <c r="LZI117" s="265"/>
      <c r="LZJ117" s="266"/>
      <c r="LZK117" s="200"/>
      <c r="LZL117" s="266"/>
      <c r="LZM117" s="261"/>
      <c r="LZN117" s="265"/>
      <c r="LZO117" s="266"/>
      <c r="LZP117" s="200"/>
      <c r="LZQ117" s="266"/>
      <c r="LZR117" s="261"/>
      <c r="LZS117" s="265"/>
      <c r="LZT117" s="266"/>
      <c r="LZU117" s="200"/>
      <c r="LZV117" s="266"/>
      <c r="LZW117" s="261"/>
      <c r="LZX117" s="265"/>
      <c r="LZY117" s="266"/>
      <c r="LZZ117" s="200"/>
      <c r="MAA117" s="266"/>
      <c r="MAB117" s="261"/>
      <c r="MAC117" s="265"/>
      <c r="MAD117" s="266"/>
      <c r="MAE117" s="200"/>
      <c r="MAF117" s="266"/>
      <c r="MAG117" s="261"/>
      <c r="MAH117" s="265"/>
      <c r="MAI117" s="266"/>
      <c r="MAJ117" s="200"/>
      <c r="MAK117" s="266"/>
      <c r="MAL117" s="261"/>
      <c r="MAM117" s="265"/>
      <c r="MAN117" s="266"/>
      <c r="MAO117" s="200"/>
      <c r="MAP117" s="266"/>
      <c r="MAQ117" s="261"/>
      <c r="MAR117" s="265"/>
      <c r="MAS117" s="266"/>
      <c r="MAT117" s="200"/>
      <c r="MAU117" s="266"/>
      <c r="MAV117" s="261"/>
      <c r="MAW117" s="265"/>
      <c r="MAX117" s="266"/>
      <c r="MAY117" s="200"/>
      <c r="MAZ117" s="266"/>
      <c r="MBA117" s="261"/>
      <c r="MBB117" s="265"/>
      <c r="MBC117" s="266"/>
      <c r="MBD117" s="200"/>
      <c r="MBE117" s="266"/>
      <c r="MBF117" s="261"/>
      <c r="MBG117" s="265"/>
      <c r="MBH117" s="266"/>
      <c r="MBI117" s="200"/>
      <c r="MBJ117" s="266"/>
      <c r="MBK117" s="261"/>
      <c r="MBL117" s="265"/>
      <c r="MBM117" s="266"/>
      <c r="MBN117" s="200"/>
      <c r="MBO117" s="266"/>
      <c r="MBP117" s="261"/>
      <c r="MBQ117" s="265"/>
      <c r="MBR117" s="266"/>
      <c r="MBS117" s="200"/>
      <c r="MBT117" s="266"/>
      <c r="MBU117" s="261"/>
      <c r="MBV117" s="265"/>
      <c r="MBW117" s="266"/>
      <c r="MBX117" s="200"/>
      <c r="MBY117" s="266"/>
      <c r="MBZ117" s="261"/>
      <c r="MCA117" s="265"/>
      <c r="MCB117" s="266"/>
      <c r="MCC117" s="200"/>
      <c r="MCD117" s="266"/>
      <c r="MCE117" s="261"/>
      <c r="MCF117" s="265"/>
      <c r="MCG117" s="266"/>
      <c r="MCH117" s="200"/>
      <c r="MCI117" s="266"/>
      <c r="MCJ117" s="261"/>
      <c r="MCK117" s="265"/>
      <c r="MCL117" s="266"/>
      <c r="MCM117" s="200"/>
      <c r="MCN117" s="266"/>
      <c r="MCO117" s="261"/>
      <c r="MCP117" s="265"/>
      <c r="MCQ117" s="266"/>
      <c r="MCR117" s="200"/>
      <c r="MCS117" s="266"/>
      <c r="MCT117" s="261"/>
      <c r="MCU117" s="265"/>
      <c r="MCV117" s="266"/>
      <c r="MCW117" s="200"/>
      <c r="MCX117" s="266"/>
      <c r="MCY117" s="261"/>
      <c r="MCZ117" s="265"/>
      <c r="MDA117" s="266"/>
      <c r="MDB117" s="200"/>
      <c r="MDC117" s="266"/>
      <c r="MDD117" s="261"/>
      <c r="MDE117" s="265"/>
      <c r="MDF117" s="266"/>
      <c r="MDG117" s="200"/>
      <c r="MDH117" s="266"/>
      <c r="MDI117" s="261"/>
      <c r="MDJ117" s="265"/>
      <c r="MDK117" s="266"/>
      <c r="MDL117" s="200"/>
      <c r="MDM117" s="266"/>
      <c r="MDN117" s="261"/>
      <c r="MDO117" s="265"/>
      <c r="MDP117" s="266"/>
      <c r="MDQ117" s="200"/>
      <c r="MDR117" s="266"/>
      <c r="MDS117" s="261"/>
      <c r="MDT117" s="265"/>
      <c r="MDU117" s="266"/>
      <c r="MDV117" s="200"/>
      <c r="MDW117" s="266"/>
      <c r="MDX117" s="261"/>
      <c r="MDY117" s="265"/>
      <c r="MDZ117" s="266"/>
      <c r="MEA117" s="200"/>
      <c r="MEB117" s="266"/>
      <c r="MEC117" s="261"/>
      <c r="MED117" s="265"/>
      <c r="MEE117" s="266"/>
      <c r="MEF117" s="200"/>
      <c r="MEG117" s="266"/>
      <c r="MEH117" s="261"/>
      <c r="MEI117" s="265"/>
      <c r="MEJ117" s="266"/>
      <c r="MEK117" s="200"/>
      <c r="MEL117" s="266"/>
      <c r="MEM117" s="261"/>
      <c r="MEN117" s="265"/>
      <c r="MEO117" s="266"/>
      <c r="MEP117" s="200"/>
      <c r="MEQ117" s="266"/>
      <c r="MER117" s="261"/>
      <c r="MES117" s="265"/>
      <c r="MET117" s="266"/>
      <c r="MEU117" s="200"/>
      <c r="MEV117" s="266"/>
      <c r="MEW117" s="261"/>
      <c r="MEX117" s="265"/>
      <c r="MEY117" s="266"/>
      <c r="MEZ117" s="200"/>
      <c r="MFA117" s="266"/>
      <c r="MFB117" s="261"/>
      <c r="MFC117" s="265"/>
      <c r="MFD117" s="266"/>
      <c r="MFE117" s="200"/>
      <c r="MFF117" s="266"/>
      <c r="MFG117" s="261"/>
      <c r="MFH117" s="265"/>
      <c r="MFI117" s="266"/>
      <c r="MFJ117" s="200"/>
      <c r="MFK117" s="266"/>
      <c r="MFL117" s="261"/>
      <c r="MFM117" s="265"/>
      <c r="MFN117" s="266"/>
      <c r="MFO117" s="200"/>
      <c r="MFP117" s="266"/>
      <c r="MFQ117" s="261"/>
      <c r="MFR117" s="265"/>
      <c r="MFS117" s="266"/>
      <c r="MFT117" s="200"/>
      <c r="MFU117" s="266"/>
      <c r="MFV117" s="261"/>
      <c r="MFW117" s="265"/>
      <c r="MFX117" s="266"/>
      <c r="MFY117" s="200"/>
      <c r="MFZ117" s="266"/>
      <c r="MGA117" s="261"/>
      <c r="MGB117" s="265"/>
      <c r="MGC117" s="266"/>
      <c r="MGD117" s="200"/>
      <c r="MGE117" s="266"/>
      <c r="MGF117" s="261"/>
      <c r="MGG117" s="265"/>
      <c r="MGH117" s="266"/>
      <c r="MGI117" s="200"/>
      <c r="MGJ117" s="266"/>
      <c r="MGK117" s="261"/>
      <c r="MGL117" s="265"/>
      <c r="MGM117" s="266"/>
      <c r="MGN117" s="200"/>
      <c r="MGO117" s="266"/>
      <c r="MGP117" s="261"/>
      <c r="MGQ117" s="265"/>
      <c r="MGR117" s="266"/>
      <c r="MGS117" s="200"/>
      <c r="MGT117" s="266"/>
      <c r="MGU117" s="261"/>
      <c r="MGV117" s="265"/>
      <c r="MGW117" s="266"/>
      <c r="MGX117" s="200"/>
      <c r="MGY117" s="266"/>
      <c r="MGZ117" s="261"/>
      <c r="MHA117" s="265"/>
      <c r="MHB117" s="266"/>
      <c r="MHC117" s="200"/>
      <c r="MHD117" s="266"/>
      <c r="MHE117" s="261"/>
      <c r="MHF117" s="265"/>
      <c r="MHG117" s="266"/>
      <c r="MHH117" s="200"/>
      <c r="MHI117" s="266"/>
      <c r="MHJ117" s="261"/>
      <c r="MHK117" s="265"/>
      <c r="MHL117" s="266"/>
      <c r="MHM117" s="200"/>
      <c r="MHN117" s="266"/>
      <c r="MHO117" s="261"/>
      <c r="MHP117" s="265"/>
      <c r="MHQ117" s="266"/>
      <c r="MHR117" s="200"/>
      <c r="MHS117" s="266"/>
      <c r="MHT117" s="261"/>
      <c r="MHU117" s="265"/>
      <c r="MHV117" s="266"/>
      <c r="MHW117" s="200"/>
      <c r="MHX117" s="266"/>
      <c r="MHY117" s="261"/>
      <c r="MHZ117" s="265"/>
      <c r="MIA117" s="266"/>
      <c r="MIB117" s="200"/>
      <c r="MIC117" s="266"/>
      <c r="MID117" s="261"/>
      <c r="MIE117" s="265"/>
      <c r="MIF117" s="266"/>
      <c r="MIG117" s="200"/>
      <c r="MIH117" s="266"/>
      <c r="MII117" s="261"/>
      <c r="MIJ117" s="265"/>
      <c r="MIK117" s="266"/>
      <c r="MIL117" s="200"/>
      <c r="MIM117" s="266"/>
      <c r="MIN117" s="261"/>
      <c r="MIO117" s="265"/>
      <c r="MIP117" s="266"/>
      <c r="MIQ117" s="200"/>
      <c r="MIR117" s="266"/>
      <c r="MIS117" s="261"/>
      <c r="MIT117" s="265"/>
      <c r="MIU117" s="266"/>
      <c r="MIV117" s="200"/>
      <c r="MIW117" s="266"/>
      <c r="MIX117" s="261"/>
      <c r="MIY117" s="265"/>
      <c r="MIZ117" s="266"/>
      <c r="MJA117" s="200"/>
      <c r="MJB117" s="266"/>
      <c r="MJC117" s="261"/>
      <c r="MJD117" s="265"/>
      <c r="MJE117" s="266"/>
      <c r="MJF117" s="200"/>
      <c r="MJG117" s="266"/>
      <c r="MJH117" s="261"/>
      <c r="MJI117" s="265"/>
      <c r="MJJ117" s="266"/>
      <c r="MJK117" s="200"/>
      <c r="MJL117" s="266"/>
      <c r="MJM117" s="261"/>
      <c r="MJN117" s="265"/>
      <c r="MJO117" s="266"/>
      <c r="MJP117" s="200"/>
      <c r="MJQ117" s="266"/>
      <c r="MJR117" s="261"/>
      <c r="MJS117" s="265"/>
      <c r="MJT117" s="266"/>
      <c r="MJU117" s="200"/>
      <c r="MJV117" s="266"/>
      <c r="MJW117" s="261"/>
      <c r="MJX117" s="265"/>
      <c r="MJY117" s="266"/>
      <c r="MJZ117" s="200"/>
      <c r="MKA117" s="266"/>
      <c r="MKB117" s="261"/>
      <c r="MKC117" s="265"/>
      <c r="MKD117" s="266"/>
      <c r="MKE117" s="200"/>
      <c r="MKF117" s="266"/>
      <c r="MKG117" s="261"/>
      <c r="MKH117" s="265"/>
      <c r="MKI117" s="266"/>
      <c r="MKJ117" s="200"/>
      <c r="MKK117" s="266"/>
      <c r="MKL117" s="261"/>
      <c r="MKM117" s="265"/>
      <c r="MKN117" s="266"/>
      <c r="MKO117" s="200"/>
      <c r="MKP117" s="266"/>
      <c r="MKQ117" s="261"/>
      <c r="MKR117" s="265"/>
      <c r="MKS117" s="266"/>
      <c r="MKT117" s="200"/>
      <c r="MKU117" s="266"/>
      <c r="MKV117" s="261"/>
      <c r="MKW117" s="265"/>
      <c r="MKX117" s="266"/>
      <c r="MKY117" s="200"/>
      <c r="MKZ117" s="266"/>
      <c r="MLA117" s="261"/>
      <c r="MLB117" s="265"/>
      <c r="MLC117" s="266"/>
      <c r="MLD117" s="200"/>
      <c r="MLE117" s="266"/>
      <c r="MLF117" s="261"/>
      <c r="MLG117" s="265"/>
      <c r="MLH117" s="266"/>
      <c r="MLI117" s="200"/>
      <c r="MLJ117" s="266"/>
      <c r="MLK117" s="261"/>
      <c r="MLL117" s="265"/>
      <c r="MLM117" s="266"/>
      <c r="MLN117" s="200"/>
      <c r="MLO117" s="266"/>
      <c r="MLP117" s="261"/>
      <c r="MLQ117" s="265"/>
      <c r="MLR117" s="266"/>
      <c r="MLS117" s="200"/>
      <c r="MLT117" s="266"/>
      <c r="MLU117" s="261"/>
      <c r="MLV117" s="265"/>
      <c r="MLW117" s="266"/>
      <c r="MLX117" s="200"/>
      <c r="MLY117" s="266"/>
      <c r="MLZ117" s="261"/>
      <c r="MMA117" s="265"/>
      <c r="MMB117" s="266"/>
      <c r="MMC117" s="200"/>
      <c r="MMD117" s="266"/>
      <c r="MME117" s="261"/>
      <c r="MMF117" s="265"/>
      <c r="MMG117" s="266"/>
      <c r="MMH117" s="200"/>
      <c r="MMI117" s="266"/>
      <c r="MMJ117" s="261"/>
      <c r="MMK117" s="265"/>
      <c r="MML117" s="266"/>
      <c r="MMM117" s="200"/>
      <c r="MMN117" s="266"/>
      <c r="MMO117" s="261"/>
      <c r="MMP117" s="265"/>
      <c r="MMQ117" s="266"/>
      <c r="MMR117" s="200"/>
      <c r="MMS117" s="266"/>
      <c r="MMT117" s="261"/>
      <c r="MMU117" s="265"/>
      <c r="MMV117" s="266"/>
      <c r="MMW117" s="200"/>
      <c r="MMX117" s="266"/>
      <c r="MMY117" s="261"/>
      <c r="MMZ117" s="265"/>
      <c r="MNA117" s="266"/>
      <c r="MNB117" s="200"/>
      <c r="MNC117" s="266"/>
      <c r="MND117" s="261"/>
      <c r="MNE117" s="265"/>
      <c r="MNF117" s="266"/>
      <c r="MNG117" s="200"/>
      <c r="MNH117" s="266"/>
      <c r="MNI117" s="261"/>
      <c r="MNJ117" s="265"/>
      <c r="MNK117" s="266"/>
      <c r="MNL117" s="200"/>
      <c r="MNM117" s="266"/>
      <c r="MNN117" s="261"/>
      <c r="MNO117" s="265"/>
      <c r="MNP117" s="266"/>
      <c r="MNQ117" s="200"/>
      <c r="MNR117" s="266"/>
      <c r="MNS117" s="261"/>
      <c r="MNT117" s="265"/>
      <c r="MNU117" s="266"/>
      <c r="MNV117" s="200"/>
      <c r="MNW117" s="266"/>
      <c r="MNX117" s="261"/>
      <c r="MNY117" s="265"/>
      <c r="MNZ117" s="266"/>
      <c r="MOA117" s="200"/>
      <c r="MOB117" s="266"/>
      <c r="MOC117" s="261"/>
      <c r="MOD117" s="265"/>
      <c r="MOE117" s="266"/>
      <c r="MOF117" s="200"/>
      <c r="MOG117" s="266"/>
      <c r="MOH117" s="261"/>
      <c r="MOI117" s="265"/>
      <c r="MOJ117" s="266"/>
      <c r="MOK117" s="200"/>
      <c r="MOL117" s="266"/>
      <c r="MOM117" s="261"/>
      <c r="MON117" s="265"/>
      <c r="MOO117" s="266"/>
      <c r="MOP117" s="200"/>
      <c r="MOQ117" s="266"/>
      <c r="MOR117" s="261"/>
      <c r="MOS117" s="265"/>
      <c r="MOT117" s="266"/>
      <c r="MOU117" s="200"/>
      <c r="MOV117" s="266"/>
      <c r="MOW117" s="261"/>
      <c r="MOX117" s="265"/>
      <c r="MOY117" s="266"/>
      <c r="MOZ117" s="200"/>
      <c r="MPA117" s="266"/>
      <c r="MPB117" s="261"/>
      <c r="MPC117" s="265"/>
      <c r="MPD117" s="266"/>
      <c r="MPE117" s="200"/>
      <c r="MPF117" s="266"/>
      <c r="MPG117" s="261"/>
      <c r="MPH117" s="265"/>
      <c r="MPI117" s="266"/>
      <c r="MPJ117" s="200"/>
      <c r="MPK117" s="266"/>
      <c r="MPL117" s="261"/>
      <c r="MPM117" s="265"/>
      <c r="MPN117" s="266"/>
      <c r="MPO117" s="200"/>
      <c r="MPP117" s="266"/>
      <c r="MPQ117" s="261"/>
      <c r="MPR117" s="265"/>
      <c r="MPS117" s="266"/>
      <c r="MPT117" s="200"/>
      <c r="MPU117" s="266"/>
      <c r="MPV117" s="261"/>
      <c r="MPW117" s="265"/>
      <c r="MPX117" s="266"/>
      <c r="MPY117" s="200"/>
      <c r="MPZ117" s="266"/>
      <c r="MQA117" s="261"/>
      <c r="MQB117" s="265"/>
      <c r="MQC117" s="266"/>
      <c r="MQD117" s="200"/>
      <c r="MQE117" s="266"/>
      <c r="MQF117" s="261"/>
      <c r="MQG117" s="265"/>
      <c r="MQH117" s="266"/>
      <c r="MQI117" s="200"/>
      <c r="MQJ117" s="266"/>
      <c r="MQK117" s="261"/>
      <c r="MQL117" s="265"/>
      <c r="MQM117" s="266"/>
      <c r="MQN117" s="200"/>
      <c r="MQO117" s="266"/>
      <c r="MQP117" s="261"/>
      <c r="MQQ117" s="265"/>
      <c r="MQR117" s="266"/>
      <c r="MQS117" s="200"/>
      <c r="MQT117" s="266"/>
      <c r="MQU117" s="261"/>
      <c r="MQV117" s="265"/>
      <c r="MQW117" s="266"/>
      <c r="MQX117" s="200"/>
      <c r="MQY117" s="266"/>
      <c r="MQZ117" s="261"/>
      <c r="MRA117" s="265"/>
      <c r="MRB117" s="266"/>
      <c r="MRC117" s="200"/>
      <c r="MRD117" s="266"/>
      <c r="MRE117" s="261"/>
      <c r="MRF117" s="265"/>
      <c r="MRG117" s="266"/>
      <c r="MRH117" s="200"/>
      <c r="MRI117" s="266"/>
      <c r="MRJ117" s="261"/>
      <c r="MRK117" s="265"/>
      <c r="MRL117" s="266"/>
      <c r="MRM117" s="200"/>
      <c r="MRN117" s="266"/>
      <c r="MRO117" s="261"/>
      <c r="MRP117" s="265"/>
      <c r="MRQ117" s="266"/>
      <c r="MRR117" s="200"/>
      <c r="MRS117" s="266"/>
      <c r="MRT117" s="261"/>
      <c r="MRU117" s="265"/>
      <c r="MRV117" s="266"/>
      <c r="MRW117" s="200"/>
      <c r="MRX117" s="266"/>
      <c r="MRY117" s="261"/>
      <c r="MRZ117" s="265"/>
      <c r="MSA117" s="266"/>
      <c r="MSB117" s="200"/>
      <c r="MSC117" s="266"/>
      <c r="MSD117" s="261"/>
      <c r="MSE117" s="265"/>
      <c r="MSF117" s="266"/>
      <c r="MSG117" s="200"/>
      <c r="MSH117" s="266"/>
      <c r="MSI117" s="261"/>
      <c r="MSJ117" s="265"/>
      <c r="MSK117" s="266"/>
      <c r="MSL117" s="200"/>
      <c r="MSM117" s="266"/>
      <c r="MSN117" s="261"/>
      <c r="MSO117" s="265"/>
      <c r="MSP117" s="266"/>
      <c r="MSQ117" s="200"/>
      <c r="MSR117" s="266"/>
      <c r="MSS117" s="261"/>
      <c r="MST117" s="265"/>
      <c r="MSU117" s="266"/>
      <c r="MSV117" s="200"/>
      <c r="MSW117" s="266"/>
      <c r="MSX117" s="261"/>
      <c r="MSY117" s="265"/>
      <c r="MSZ117" s="266"/>
      <c r="MTA117" s="200"/>
      <c r="MTB117" s="266"/>
      <c r="MTC117" s="261"/>
      <c r="MTD117" s="265"/>
      <c r="MTE117" s="266"/>
      <c r="MTF117" s="200"/>
      <c r="MTG117" s="266"/>
      <c r="MTH117" s="261"/>
      <c r="MTI117" s="265"/>
      <c r="MTJ117" s="266"/>
      <c r="MTK117" s="200"/>
      <c r="MTL117" s="266"/>
      <c r="MTM117" s="261"/>
      <c r="MTN117" s="265"/>
      <c r="MTO117" s="266"/>
      <c r="MTP117" s="200"/>
      <c r="MTQ117" s="266"/>
      <c r="MTR117" s="261"/>
      <c r="MTS117" s="265"/>
      <c r="MTT117" s="266"/>
      <c r="MTU117" s="200"/>
      <c r="MTV117" s="266"/>
      <c r="MTW117" s="261"/>
      <c r="MTX117" s="265"/>
      <c r="MTY117" s="266"/>
      <c r="MTZ117" s="200"/>
      <c r="MUA117" s="266"/>
      <c r="MUB117" s="261"/>
      <c r="MUC117" s="265"/>
      <c r="MUD117" s="266"/>
      <c r="MUE117" s="200"/>
      <c r="MUF117" s="266"/>
      <c r="MUG117" s="261"/>
      <c r="MUH117" s="265"/>
      <c r="MUI117" s="266"/>
      <c r="MUJ117" s="200"/>
      <c r="MUK117" s="266"/>
      <c r="MUL117" s="261"/>
      <c r="MUM117" s="265"/>
      <c r="MUN117" s="266"/>
      <c r="MUO117" s="200"/>
      <c r="MUP117" s="266"/>
      <c r="MUQ117" s="261"/>
      <c r="MUR117" s="265"/>
      <c r="MUS117" s="266"/>
      <c r="MUT117" s="200"/>
      <c r="MUU117" s="266"/>
      <c r="MUV117" s="261"/>
      <c r="MUW117" s="265"/>
      <c r="MUX117" s="266"/>
      <c r="MUY117" s="200"/>
      <c r="MUZ117" s="266"/>
      <c r="MVA117" s="261"/>
      <c r="MVB117" s="265"/>
      <c r="MVC117" s="266"/>
      <c r="MVD117" s="200"/>
      <c r="MVE117" s="266"/>
      <c r="MVF117" s="261"/>
      <c r="MVG117" s="265"/>
      <c r="MVH117" s="266"/>
      <c r="MVI117" s="200"/>
      <c r="MVJ117" s="266"/>
      <c r="MVK117" s="261"/>
      <c r="MVL117" s="265"/>
      <c r="MVM117" s="266"/>
      <c r="MVN117" s="200"/>
      <c r="MVO117" s="266"/>
      <c r="MVP117" s="261"/>
      <c r="MVQ117" s="265"/>
      <c r="MVR117" s="266"/>
      <c r="MVS117" s="200"/>
      <c r="MVT117" s="266"/>
      <c r="MVU117" s="261"/>
      <c r="MVV117" s="265"/>
      <c r="MVW117" s="266"/>
      <c r="MVX117" s="200"/>
      <c r="MVY117" s="266"/>
      <c r="MVZ117" s="261"/>
      <c r="MWA117" s="265"/>
      <c r="MWB117" s="266"/>
      <c r="MWC117" s="200"/>
      <c r="MWD117" s="266"/>
      <c r="MWE117" s="261"/>
      <c r="MWF117" s="265"/>
      <c r="MWG117" s="266"/>
      <c r="MWH117" s="200"/>
      <c r="MWI117" s="266"/>
      <c r="MWJ117" s="261"/>
      <c r="MWK117" s="265"/>
      <c r="MWL117" s="266"/>
      <c r="MWM117" s="200"/>
      <c r="MWN117" s="266"/>
      <c r="MWO117" s="261"/>
      <c r="MWP117" s="265"/>
      <c r="MWQ117" s="266"/>
      <c r="MWR117" s="200"/>
      <c r="MWS117" s="266"/>
      <c r="MWT117" s="261"/>
      <c r="MWU117" s="265"/>
      <c r="MWV117" s="266"/>
      <c r="MWW117" s="200"/>
      <c r="MWX117" s="266"/>
      <c r="MWY117" s="261"/>
      <c r="MWZ117" s="265"/>
      <c r="MXA117" s="266"/>
      <c r="MXB117" s="200"/>
      <c r="MXC117" s="266"/>
      <c r="MXD117" s="261"/>
      <c r="MXE117" s="265"/>
      <c r="MXF117" s="266"/>
      <c r="MXG117" s="200"/>
      <c r="MXH117" s="266"/>
      <c r="MXI117" s="261"/>
      <c r="MXJ117" s="265"/>
      <c r="MXK117" s="266"/>
      <c r="MXL117" s="200"/>
      <c r="MXM117" s="266"/>
      <c r="MXN117" s="261"/>
      <c r="MXO117" s="265"/>
      <c r="MXP117" s="266"/>
      <c r="MXQ117" s="200"/>
      <c r="MXR117" s="266"/>
      <c r="MXS117" s="261"/>
      <c r="MXT117" s="265"/>
      <c r="MXU117" s="266"/>
      <c r="MXV117" s="200"/>
      <c r="MXW117" s="266"/>
      <c r="MXX117" s="261"/>
      <c r="MXY117" s="265"/>
      <c r="MXZ117" s="266"/>
      <c r="MYA117" s="200"/>
      <c r="MYB117" s="266"/>
      <c r="MYC117" s="261"/>
      <c r="MYD117" s="265"/>
      <c r="MYE117" s="266"/>
      <c r="MYF117" s="200"/>
      <c r="MYG117" s="266"/>
      <c r="MYH117" s="261"/>
      <c r="MYI117" s="265"/>
      <c r="MYJ117" s="266"/>
      <c r="MYK117" s="200"/>
      <c r="MYL117" s="266"/>
      <c r="MYM117" s="261"/>
      <c r="MYN117" s="265"/>
      <c r="MYO117" s="266"/>
      <c r="MYP117" s="200"/>
      <c r="MYQ117" s="266"/>
      <c r="MYR117" s="261"/>
      <c r="MYS117" s="265"/>
      <c r="MYT117" s="266"/>
      <c r="MYU117" s="200"/>
      <c r="MYV117" s="266"/>
      <c r="MYW117" s="261"/>
      <c r="MYX117" s="265"/>
      <c r="MYY117" s="266"/>
      <c r="MYZ117" s="200"/>
      <c r="MZA117" s="266"/>
      <c r="MZB117" s="261"/>
      <c r="MZC117" s="265"/>
      <c r="MZD117" s="266"/>
      <c r="MZE117" s="200"/>
      <c r="MZF117" s="266"/>
      <c r="MZG117" s="261"/>
      <c r="MZH117" s="265"/>
      <c r="MZI117" s="266"/>
      <c r="MZJ117" s="200"/>
      <c r="MZK117" s="266"/>
      <c r="MZL117" s="261"/>
      <c r="MZM117" s="265"/>
      <c r="MZN117" s="266"/>
      <c r="MZO117" s="200"/>
      <c r="MZP117" s="266"/>
      <c r="MZQ117" s="261"/>
      <c r="MZR117" s="265"/>
      <c r="MZS117" s="266"/>
      <c r="MZT117" s="200"/>
      <c r="MZU117" s="266"/>
      <c r="MZV117" s="261"/>
      <c r="MZW117" s="265"/>
      <c r="MZX117" s="266"/>
      <c r="MZY117" s="200"/>
      <c r="MZZ117" s="266"/>
      <c r="NAA117" s="261"/>
      <c r="NAB117" s="265"/>
      <c r="NAC117" s="266"/>
      <c r="NAD117" s="200"/>
      <c r="NAE117" s="266"/>
      <c r="NAF117" s="261"/>
      <c r="NAG117" s="265"/>
      <c r="NAH117" s="266"/>
      <c r="NAI117" s="200"/>
      <c r="NAJ117" s="266"/>
      <c r="NAK117" s="261"/>
      <c r="NAL117" s="265"/>
      <c r="NAM117" s="266"/>
      <c r="NAN117" s="200"/>
      <c r="NAO117" s="266"/>
      <c r="NAP117" s="261"/>
      <c r="NAQ117" s="265"/>
      <c r="NAR117" s="266"/>
      <c r="NAS117" s="200"/>
      <c r="NAT117" s="266"/>
      <c r="NAU117" s="261"/>
      <c r="NAV117" s="265"/>
      <c r="NAW117" s="266"/>
      <c r="NAX117" s="200"/>
      <c r="NAY117" s="266"/>
      <c r="NAZ117" s="261"/>
      <c r="NBA117" s="265"/>
      <c r="NBB117" s="266"/>
      <c r="NBC117" s="200"/>
      <c r="NBD117" s="266"/>
      <c r="NBE117" s="261"/>
      <c r="NBF117" s="265"/>
      <c r="NBG117" s="266"/>
      <c r="NBH117" s="200"/>
      <c r="NBI117" s="266"/>
      <c r="NBJ117" s="261"/>
      <c r="NBK117" s="265"/>
      <c r="NBL117" s="266"/>
      <c r="NBM117" s="200"/>
      <c r="NBN117" s="266"/>
      <c r="NBO117" s="261"/>
      <c r="NBP117" s="265"/>
      <c r="NBQ117" s="266"/>
      <c r="NBR117" s="200"/>
      <c r="NBS117" s="266"/>
      <c r="NBT117" s="261"/>
      <c r="NBU117" s="265"/>
      <c r="NBV117" s="266"/>
      <c r="NBW117" s="200"/>
      <c r="NBX117" s="266"/>
      <c r="NBY117" s="261"/>
      <c r="NBZ117" s="265"/>
      <c r="NCA117" s="266"/>
      <c r="NCB117" s="200"/>
      <c r="NCC117" s="266"/>
      <c r="NCD117" s="261"/>
      <c r="NCE117" s="265"/>
      <c r="NCF117" s="266"/>
      <c r="NCG117" s="200"/>
      <c r="NCH117" s="266"/>
      <c r="NCI117" s="261"/>
      <c r="NCJ117" s="265"/>
      <c r="NCK117" s="266"/>
      <c r="NCL117" s="200"/>
      <c r="NCM117" s="266"/>
      <c r="NCN117" s="261"/>
      <c r="NCO117" s="265"/>
      <c r="NCP117" s="266"/>
      <c r="NCQ117" s="200"/>
      <c r="NCR117" s="266"/>
      <c r="NCS117" s="261"/>
      <c r="NCT117" s="265"/>
      <c r="NCU117" s="266"/>
      <c r="NCV117" s="200"/>
      <c r="NCW117" s="266"/>
      <c r="NCX117" s="261"/>
      <c r="NCY117" s="265"/>
      <c r="NCZ117" s="266"/>
      <c r="NDA117" s="200"/>
      <c r="NDB117" s="266"/>
      <c r="NDC117" s="261"/>
      <c r="NDD117" s="265"/>
      <c r="NDE117" s="266"/>
      <c r="NDF117" s="200"/>
      <c r="NDG117" s="266"/>
      <c r="NDH117" s="261"/>
      <c r="NDI117" s="265"/>
      <c r="NDJ117" s="266"/>
      <c r="NDK117" s="200"/>
      <c r="NDL117" s="266"/>
      <c r="NDM117" s="261"/>
      <c r="NDN117" s="265"/>
      <c r="NDO117" s="266"/>
      <c r="NDP117" s="200"/>
      <c r="NDQ117" s="266"/>
      <c r="NDR117" s="261"/>
      <c r="NDS117" s="265"/>
      <c r="NDT117" s="266"/>
      <c r="NDU117" s="200"/>
      <c r="NDV117" s="266"/>
      <c r="NDW117" s="261"/>
      <c r="NDX117" s="265"/>
      <c r="NDY117" s="266"/>
      <c r="NDZ117" s="200"/>
      <c r="NEA117" s="266"/>
      <c r="NEB117" s="261"/>
      <c r="NEC117" s="265"/>
      <c r="NED117" s="266"/>
      <c r="NEE117" s="200"/>
      <c r="NEF117" s="266"/>
      <c r="NEG117" s="261"/>
      <c r="NEH117" s="265"/>
      <c r="NEI117" s="266"/>
      <c r="NEJ117" s="200"/>
      <c r="NEK117" s="266"/>
      <c r="NEL117" s="261"/>
      <c r="NEM117" s="265"/>
      <c r="NEN117" s="266"/>
      <c r="NEO117" s="200"/>
      <c r="NEP117" s="266"/>
      <c r="NEQ117" s="261"/>
      <c r="NER117" s="265"/>
      <c r="NES117" s="266"/>
      <c r="NET117" s="200"/>
      <c r="NEU117" s="266"/>
      <c r="NEV117" s="261"/>
      <c r="NEW117" s="265"/>
      <c r="NEX117" s="266"/>
      <c r="NEY117" s="200"/>
      <c r="NEZ117" s="266"/>
      <c r="NFA117" s="261"/>
      <c r="NFB117" s="265"/>
      <c r="NFC117" s="266"/>
      <c r="NFD117" s="200"/>
      <c r="NFE117" s="266"/>
      <c r="NFF117" s="261"/>
      <c r="NFG117" s="265"/>
      <c r="NFH117" s="266"/>
      <c r="NFI117" s="200"/>
      <c r="NFJ117" s="266"/>
      <c r="NFK117" s="261"/>
      <c r="NFL117" s="265"/>
      <c r="NFM117" s="266"/>
      <c r="NFN117" s="200"/>
      <c r="NFO117" s="266"/>
      <c r="NFP117" s="261"/>
      <c r="NFQ117" s="265"/>
      <c r="NFR117" s="266"/>
      <c r="NFS117" s="200"/>
      <c r="NFT117" s="266"/>
      <c r="NFU117" s="261"/>
      <c r="NFV117" s="265"/>
      <c r="NFW117" s="266"/>
      <c r="NFX117" s="200"/>
      <c r="NFY117" s="266"/>
      <c r="NFZ117" s="261"/>
      <c r="NGA117" s="265"/>
      <c r="NGB117" s="266"/>
      <c r="NGC117" s="200"/>
      <c r="NGD117" s="266"/>
      <c r="NGE117" s="261"/>
      <c r="NGF117" s="265"/>
      <c r="NGG117" s="266"/>
      <c r="NGH117" s="200"/>
      <c r="NGI117" s="266"/>
      <c r="NGJ117" s="261"/>
      <c r="NGK117" s="265"/>
      <c r="NGL117" s="266"/>
      <c r="NGM117" s="200"/>
      <c r="NGN117" s="266"/>
      <c r="NGO117" s="261"/>
      <c r="NGP117" s="265"/>
      <c r="NGQ117" s="266"/>
      <c r="NGR117" s="200"/>
      <c r="NGS117" s="266"/>
      <c r="NGT117" s="261"/>
      <c r="NGU117" s="265"/>
      <c r="NGV117" s="266"/>
      <c r="NGW117" s="200"/>
      <c r="NGX117" s="266"/>
      <c r="NGY117" s="261"/>
      <c r="NGZ117" s="265"/>
      <c r="NHA117" s="266"/>
      <c r="NHB117" s="200"/>
      <c r="NHC117" s="266"/>
      <c r="NHD117" s="261"/>
      <c r="NHE117" s="265"/>
      <c r="NHF117" s="266"/>
      <c r="NHG117" s="200"/>
      <c r="NHH117" s="266"/>
      <c r="NHI117" s="261"/>
      <c r="NHJ117" s="265"/>
      <c r="NHK117" s="266"/>
      <c r="NHL117" s="200"/>
      <c r="NHM117" s="266"/>
      <c r="NHN117" s="261"/>
      <c r="NHO117" s="265"/>
      <c r="NHP117" s="266"/>
      <c r="NHQ117" s="200"/>
      <c r="NHR117" s="266"/>
      <c r="NHS117" s="261"/>
      <c r="NHT117" s="265"/>
      <c r="NHU117" s="266"/>
      <c r="NHV117" s="200"/>
      <c r="NHW117" s="266"/>
      <c r="NHX117" s="261"/>
      <c r="NHY117" s="265"/>
      <c r="NHZ117" s="266"/>
      <c r="NIA117" s="200"/>
      <c r="NIB117" s="266"/>
      <c r="NIC117" s="261"/>
      <c r="NID117" s="265"/>
      <c r="NIE117" s="266"/>
      <c r="NIF117" s="200"/>
      <c r="NIG117" s="266"/>
      <c r="NIH117" s="261"/>
      <c r="NII117" s="265"/>
      <c r="NIJ117" s="266"/>
      <c r="NIK117" s="200"/>
      <c r="NIL117" s="266"/>
      <c r="NIM117" s="261"/>
      <c r="NIN117" s="265"/>
      <c r="NIO117" s="266"/>
      <c r="NIP117" s="200"/>
      <c r="NIQ117" s="266"/>
      <c r="NIR117" s="261"/>
      <c r="NIS117" s="265"/>
      <c r="NIT117" s="266"/>
      <c r="NIU117" s="200"/>
      <c r="NIV117" s="266"/>
      <c r="NIW117" s="261"/>
      <c r="NIX117" s="265"/>
      <c r="NIY117" s="266"/>
      <c r="NIZ117" s="200"/>
      <c r="NJA117" s="266"/>
      <c r="NJB117" s="261"/>
      <c r="NJC117" s="265"/>
      <c r="NJD117" s="266"/>
      <c r="NJE117" s="200"/>
      <c r="NJF117" s="266"/>
      <c r="NJG117" s="261"/>
      <c r="NJH117" s="265"/>
      <c r="NJI117" s="266"/>
      <c r="NJJ117" s="200"/>
      <c r="NJK117" s="266"/>
      <c r="NJL117" s="261"/>
      <c r="NJM117" s="265"/>
      <c r="NJN117" s="266"/>
      <c r="NJO117" s="200"/>
      <c r="NJP117" s="266"/>
      <c r="NJQ117" s="261"/>
      <c r="NJR117" s="265"/>
      <c r="NJS117" s="266"/>
      <c r="NJT117" s="200"/>
      <c r="NJU117" s="266"/>
      <c r="NJV117" s="261"/>
      <c r="NJW117" s="265"/>
      <c r="NJX117" s="266"/>
      <c r="NJY117" s="200"/>
      <c r="NJZ117" s="266"/>
      <c r="NKA117" s="261"/>
      <c r="NKB117" s="265"/>
      <c r="NKC117" s="266"/>
      <c r="NKD117" s="200"/>
      <c r="NKE117" s="266"/>
      <c r="NKF117" s="261"/>
      <c r="NKG117" s="265"/>
      <c r="NKH117" s="266"/>
      <c r="NKI117" s="200"/>
      <c r="NKJ117" s="266"/>
      <c r="NKK117" s="261"/>
      <c r="NKL117" s="265"/>
      <c r="NKM117" s="266"/>
      <c r="NKN117" s="200"/>
      <c r="NKO117" s="266"/>
      <c r="NKP117" s="261"/>
      <c r="NKQ117" s="265"/>
      <c r="NKR117" s="266"/>
      <c r="NKS117" s="200"/>
      <c r="NKT117" s="266"/>
      <c r="NKU117" s="261"/>
      <c r="NKV117" s="265"/>
      <c r="NKW117" s="266"/>
      <c r="NKX117" s="200"/>
      <c r="NKY117" s="266"/>
      <c r="NKZ117" s="261"/>
      <c r="NLA117" s="265"/>
      <c r="NLB117" s="266"/>
      <c r="NLC117" s="200"/>
      <c r="NLD117" s="266"/>
      <c r="NLE117" s="261"/>
      <c r="NLF117" s="265"/>
      <c r="NLG117" s="266"/>
      <c r="NLH117" s="200"/>
      <c r="NLI117" s="266"/>
      <c r="NLJ117" s="261"/>
      <c r="NLK117" s="265"/>
      <c r="NLL117" s="266"/>
      <c r="NLM117" s="200"/>
      <c r="NLN117" s="266"/>
      <c r="NLO117" s="261"/>
      <c r="NLP117" s="265"/>
      <c r="NLQ117" s="266"/>
      <c r="NLR117" s="200"/>
      <c r="NLS117" s="266"/>
      <c r="NLT117" s="261"/>
      <c r="NLU117" s="265"/>
      <c r="NLV117" s="266"/>
      <c r="NLW117" s="200"/>
      <c r="NLX117" s="266"/>
      <c r="NLY117" s="261"/>
      <c r="NLZ117" s="265"/>
      <c r="NMA117" s="266"/>
      <c r="NMB117" s="200"/>
      <c r="NMC117" s="266"/>
      <c r="NMD117" s="261"/>
      <c r="NME117" s="265"/>
      <c r="NMF117" s="266"/>
      <c r="NMG117" s="200"/>
      <c r="NMH117" s="266"/>
      <c r="NMI117" s="261"/>
      <c r="NMJ117" s="265"/>
      <c r="NMK117" s="266"/>
      <c r="NML117" s="200"/>
      <c r="NMM117" s="266"/>
      <c r="NMN117" s="261"/>
      <c r="NMO117" s="265"/>
      <c r="NMP117" s="266"/>
      <c r="NMQ117" s="200"/>
      <c r="NMR117" s="266"/>
      <c r="NMS117" s="261"/>
      <c r="NMT117" s="265"/>
      <c r="NMU117" s="266"/>
      <c r="NMV117" s="200"/>
      <c r="NMW117" s="266"/>
      <c r="NMX117" s="261"/>
      <c r="NMY117" s="265"/>
      <c r="NMZ117" s="266"/>
      <c r="NNA117" s="200"/>
      <c r="NNB117" s="266"/>
      <c r="NNC117" s="261"/>
      <c r="NND117" s="265"/>
      <c r="NNE117" s="266"/>
      <c r="NNF117" s="200"/>
      <c r="NNG117" s="266"/>
      <c r="NNH117" s="261"/>
      <c r="NNI117" s="265"/>
      <c r="NNJ117" s="266"/>
      <c r="NNK117" s="200"/>
      <c r="NNL117" s="266"/>
      <c r="NNM117" s="261"/>
      <c r="NNN117" s="265"/>
      <c r="NNO117" s="266"/>
      <c r="NNP117" s="200"/>
      <c r="NNQ117" s="266"/>
      <c r="NNR117" s="261"/>
      <c r="NNS117" s="265"/>
      <c r="NNT117" s="266"/>
      <c r="NNU117" s="200"/>
      <c r="NNV117" s="266"/>
      <c r="NNW117" s="261"/>
      <c r="NNX117" s="265"/>
      <c r="NNY117" s="266"/>
      <c r="NNZ117" s="200"/>
      <c r="NOA117" s="266"/>
      <c r="NOB117" s="261"/>
      <c r="NOC117" s="265"/>
      <c r="NOD117" s="266"/>
      <c r="NOE117" s="200"/>
      <c r="NOF117" s="266"/>
      <c r="NOG117" s="261"/>
      <c r="NOH117" s="265"/>
      <c r="NOI117" s="266"/>
      <c r="NOJ117" s="200"/>
      <c r="NOK117" s="266"/>
      <c r="NOL117" s="261"/>
      <c r="NOM117" s="265"/>
      <c r="NON117" s="266"/>
      <c r="NOO117" s="200"/>
      <c r="NOP117" s="266"/>
      <c r="NOQ117" s="261"/>
      <c r="NOR117" s="265"/>
      <c r="NOS117" s="266"/>
      <c r="NOT117" s="200"/>
      <c r="NOU117" s="266"/>
      <c r="NOV117" s="261"/>
      <c r="NOW117" s="265"/>
      <c r="NOX117" s="266"/>
      <c r="NOY117" s="200"/>
      <c r="NOZ117" s="266"/>
      <c r="NPA117" s="261"/>
      <c r="NPB117" s="265"/>
      <c r="NPC117" s="266"/>
      <c r="NPD117" s="200"/>
      <c r="NPE117" s="266"/>
      <c r="NPF117" s="261"/>
      <c r="NPG117" s="265"/>
      <c r="NPH117" s="266"/>
      <c r="NPI117" s="200"/>
      <c r="NPJ117" s="266"/>
      <c r="NPK117" s="261"/>
      <c r="NPL117" s="265"/>
      <c r="NPM117" s="266"/>
      <c r="NPN117" s="200"/>
      <c r="NPO117" s="266"/>
      <c r="NPP117" s="261"/>
      <c r="NPQ117" s="265"/>
      <c r="NPR117" s="266"/>
      <c r="NPS117" s="200"/>
      <c r="NPT117" s="266"/>
      <c r="NPU117" s="261"/>
      <c r="NPV117" s="265"/>
      <c r="NPW117" s="266"/>
      <c r="NPX117" s="200"/>
      <c r="NPY117" s="266"/>
      <c r="NPZ117" s="261"/>
      <c r="NQA117" s="265"/>
      <c r="NQB117" s="266"/>
      <c r="NQC117" s="200"/>
      <c r="NQD117" s="266"/>
      <c r="NQE117" s="261"/>
      <c r="NQF117" s="265"/>
      <c r="NQG117" s="266"/>
      <c r="NQH117" s="200"/>
      <c r="NQI117" s="266"/>
      <c r="NQJ117" s="261"/>
      <c r="NQK117" s="265"/>
      <c r="NQL117" s="266"/>
      <c r="NQM117" s="200"/>
      <c r="NQN117" s="266"/>
      <c r="NQO117" s="261"/>
      <c r="NQP117" s="265"/>
      <c r="NQQ117" s="266"/>
      <c r="NQR117" s="200"/>
      <c r="NQS117" s="266"/>
      <c r="NQT117" s="261"/>
      <c r="NQU117" s="265"/>
      <c r="NQV117" s="266"/>
      <c r="NQW117" s="200"/>
      <c r="NQX117" s="266"/>
      <c r="NQY117" s="261"/>
      <c r="NQZ117" s="265"/>
      <c r="NRA117" s="266"/>
      <c r="NRB117" s="200"/>
      <c r="NRC117" s="266"/>
      <c r="NRD117" s="261"/>
      <c r="NRE117" s="265"/>
      <c r="NRF117" s="266"/>
      <c r="NRG117" s="200"/>
      <c r="NRH117" s="266"/>
      <c r="NRI117" s="261"/>
      <c r="NRJ117" s="265"/>
      <c r="NRK117" s="266"/>
      <c r="NRL117" s="200"/>
      <c r="NRM117" s="266"/>
      <c r="NRN117" s="261"/>
      <c r="NRO117" s="265"/>
      <c r="NRP117" s="266"/>
      <c r="NRQ117" s="200"/>
      <c r="NRR117" s="266"/>
      <c r="NRS117" s="261"/>
      <c r="NRT117" s="265"/>
      <c r="NRU117" s="266"/>
      <c r="NRV117" s="200"/>
      <c r="NRW117" s="266"/>
      <c r="NRX117" s="261"/>
      <c r="NRY117" s="265"/>
      <c r="NRZ117" s="266"/>
      <c r="NSA117" s="200"/>
      <c r="NSB117" s="266"/>
      <c r="NSC117" s="261"/>
      <c r="NSD117" s="265"/>
      <c r="NSE117" s="266"/>
      <c r="NSF117" s="200"/>
      <c r="NSG117" s="266"/>
      <c r="NSH117" s="261"/>
      <c r="NSI117" s="265"/>
      <c r="NSJ117" s="266"/>
      <c r="NSK117" s="200"/>
      <c r="NSL117" s="266"/>
      <c r="NSM117" s="261"/>
      <c r="NSN117" s="265"/>
      <c r="NSO117" s="266"/>
      <c r="NSP117" s="200"/>
      <c r="NSQ117" s="266"/>
      <c r="NSR117" s="261"/>
      <c r="NSS117" s="265"/>
      <c r="NST117" s="266"/>
      <c r="NSU117" s="200"/>
      <c r="NSV117" s="266"/>
      <c r="NSW117" s="261"/>
      <c r="NSX117" s="265"/>
      <c r="NSY117" s="266"/>
      <c r="NSZ117" s="200"/>
      <c r="NTA117" s="266"/>
      <c r="NTB117" s="261"/>
      <c r="NTC117" s="265"/>
      <c r="NTD117" s="266"/>
      <c r="NTE117" s="200"/>
      <c r="NTF117" s="266"/>
      <c r="NTG117" s="261"/>
      <c r="NTH117" s="265"/>
      <c r="NTI117" s="266"/>
      <c r="NTJ117" s="200"/>
      <c r="NTK117" s="266"/>
      <c r="NTL117" s="261"/>
      <c r="NTM117" s="265"/>
      <c r="NTN117" s="266"/>
      <c r="NTO117" s="200"/>
      <c r="NTP117" s="266"/>
      <c r="NTQ117" s="261"/>
      <c r="NTR117" s="265"/>
      <c r="NTS117" s="266"/>
      <c r="NTT117" s="200"/>
      <c r="NTU117" s="266"/>
      <c r="NTV117" s="261"/>
      <c r="NTW117" s="265"/>
      <c r="NTX117" s="266"/>
      <c r="NTY117" s="200"/>
      <c r="NTZ117" s="266"/>
      <c r="NUA117" s="261"/>
      <c r="NUB117" s="265"/>
      <c r="NUC117" s="266"/>
      <c r="NUD117" s="200"/>
      <c r="NUE117" s="266"/>
      <c r="NUF117" s="261"/>
      <c r="NUG117" s="265"/>
      <c r="NUH117" s="266"/>
      <c r="NUI117" s="200"/>
      <c r="NUJ117" s="266"/>
      <c r="NUK117" s="261"/>
      <c r="NUL117" s="265"/>
      <c r="NUM117" s="266"/>
      <c r="NUN117" s="200"/>
      <c r="NUO117" s="266"/>
      <c r="NUP117" s="261"/>
      <c r="NUQ117" s="265"/>
      <c r="NUR117" s="266"/>
      <c r="NUS117" s="200"/>
      <c r="NUT117" s="266"/>
      <c r="NUU117" s="261"/>
      <c r="NUV117" s="265"/>
      <c r="NUW117" s="266"/>
      <c r="NUX117" s="200"/>
      <c r="NUY117" s="266"/>
      <c r="NUZ117" s="261"/>
      <c r="NVA117" s="265"/>
      <c r="NVB117" s="266"/>
      <c r="NVC117" s="200"/>
      <c r="NVD117" s="266"/>
      <c r="NVE117" s="261"/>
      <c r="NVF117" s="265"/>
      <c r="NVG117" s="266"/>
      <c r="NVH117" s="200"/>
      <c r="NVI117" s="266"/>
      <c r="NVJ117" s="261"/>
      <c r="NVK117" s="265"/>
      <c r="NVL117" s="266"/>
      <c r="NVM117" s="200"/>
      <c r="NVN117" s="266"/>
      <c r="NVO117" s="261"/>
      <c r="NVP117" s="265"/>
      <c r="NVQ117" s="266"/>
      <c r="NVR117" s="200"/>
      <c r="NVS117" s="266"/>
      <c r="NVT117" s="261"/>
      <c r="NVU117" s="265"/>
      <c r="NVV117" s="266"/>
      <c r="NVW117" s="200"/>
      <c r="NVX117" s="266"/>
      <c r="NVY117" s="261"/>
      <c r="NVZ117" s="265"/>
      <c r="NWA117" s="266"/>
      <c r="NWB117" s="200"/>
      <c r="NWC117" s="266"/>
      <c r="NWD117" s="261"/>
      <c r="NWE117" s="265"/>
      <c r="NWF117" s="266"/>
      <c r="NWG117" s="200"/>
      <c r="NWH117" s="266"/>
      <c r="NWI117" s="261"/>
      <c r="NWJ117" s="265"/>
      <c r="NWK117" s="266"/>
      <c r="NWL117" s="200"/>
      <c r="NWM117" s="266"/>
      <c r="NWN117" s="261"/>
      <c r="NWO117" s="265"/>
      <c r="NWP117" s="266"/>
      <c r="NWQ117" s="200"/>
      <c r="NWR117" s="266"/>
      <c r="NWS117" s="261"/>
      <c r="NWT117" s="265"/>
      <c r="NWU117" s="266"/>
      <c r="NWV117" s="200"/>
      <c r="NWW117" s="266"/>
      <c r="NWX117" s="261"/>
      <c r="NWY117" s="265"/>
      <c r="NWZ117" s="266"/>
      <c r="NXA117" s="200"/>
      <c r="NXB117" s="266"/>
      <c r="NXC117" s="261"/>
      <c r="NXD117" s="265"/>
      <c r="NXE117" s="266"/>
      <c r="NXF117" s="200"/>
      <c r="NXG117" s="266"/>
      <c r="NXH117" s="261"/>
      <c r="NXI117" s="265"/>
      <c r="NXJ117" s="266"/>
      <c r="NXK117" s="200"/>
      <c r="NXL117" s="266"/>
      <c r="NXM117" s="261"/>
      <c r="NXN117" s="265"/>
      <c r="NXO117" s="266"/>
      <c r="NXP117" s="200"/>
      <c r="NXQ117" s="266"/>
      <c r="NXR117" s="261"/>
      <c r="NXS117" s="265"/>
      <c r="NXT117" s="266"/>
      <c r="NXU117" s="200"/>
      <c r="NXV117" s="266"/>
      <c r="NXW117" s="261"/>
      <c r="NXX117" s="265"/>
      <c r="NXY117" s="266"/>
      <c r="NXZ117" s="200"/>
      <c r="NYA117" s="266"/>
      <c r="NYB117" s="261"/>
      <c r="NYC117" s="265"/>
      <c r="NYD117" s="266"/>
      <c r="NYE117" s="200"/>
      <c r="NYF117" s="266"/>
      <c r="NYG117" s="261"/>
      <c r="NYH117" s="265"/>
      <c r="NYI117" s="266"/>
      <c r="NYJ117" s="200"/>
      <c r="NYK117" s="266"/>
      <c r="NYL117" s="261"/>
      <c r="NYM117" s="265"/>
      <c r="NYN117" s="266"/>
      <c r="NYO117" s="200"/>
      <c r="NYP117" s="266"/>
      <c r="NYQ117" s="261"/>
      <c r="NYR117" s="265"/>
      <c r="NYS117" s="266"/>
      <c r="NYT117" s="200"/>
      <c r="NYU117" s="266"/>
      <c r="NYV117" s="261"/>
      <c r="NYW117" s="265"/>
      <c r="NYX117" s="266"/>
      <c r="NYY117" s="200"/>
      <c r="NYZ117" s="266"/>
      <c r="NZA117" s="261"/>
      <c r="NZB117" s="265"/>
      <c r="NZC117" s="266"/>
      <c r="NZD117" s="200"/>
      <c r="NZE117" s="266"/>
      <c r="NZF117" s="261"/>
      <c r="NZG117" s="265"/>
      <c r="NZH117" s="266"/>
      <c r="NZI117" s="200"/>
      <c r="NZJ117" s="266"/>
      <c r="NZK117" s="261"/>
      <c r="NZL117" s="265"/>
      <c r="NZM117" s="266"/>
      <c r="NZN117" s="200"/>
      <c r="NZO117" s="266"/>
      <c r="NZP117" s="261"/>
      <c r="NZQ117" s="265"/>
      <c r="NZR117" s="266"/>
      <c r="NZS117" s="200"/>
      <c r="NZT117" s="266"/>
      <c r="NZU117" s="261"/>
      <c r="NZV117" s="265"/>
      <c r="NZW117" s="266"/>
      <c r="NZX117" s="200"/>
      <c r="NZY117" s="266"/>
      <c r="NZZ117" s="261"/>
      <c r="OAA117" s="265"/>
      <c r="OAB117" s="266"/>
      <c r="OAC117" s="200"/>
      <c r="OAD117" s="266"/>
      <c r="OAE117" s="261"/>
      <c r="OAF117" s="265"/>
      <c r="OAG117" s="266"/>
      <c r="OAH117" s="200"/>
      <c r="OAI117" s="266"/>
      <c r="OAJ117" s="261"/>
      <c r="OAK117" s="265"/>
      <c r="OAL117" s="266"/>
      <c r="OAM117" s="200"/>
      <c r="OAN117" s="266"/>
      <c r="OAO117" s="261"/>
      <c r="OAP117" s="265"/>
      <c r="OAQ117" s="266"/>
      <c r="OAR117" s="200"/>
      <c r="OAS117" s="266"/>
      <c r="OAT117" s="261"/>
      <c r="OAU117" s="265"/>
      <c r="OAV117" s="266"/>
      <c r="OAW117" s="200"/>
      <c r="OAX117" s="266"/>
      <c r="OAY117" s="261"/>
      <c r="OAZ117" s="265"/>
      <c r="OBA117" s="266"/>
      <c r="OBB117" s="200"/>
      <c r="OBC117" s="266"/>
      <c r="OBD117" s="261"/>
      <c r="OBE117" s="265"/>
      <c r="OBF117" s="266"/>
      <c r="OBG117" s="200"/>
      <c r="OBH117" s="266"/>
      <c r="OBI117" s="261"/>
      <c r="OBJ117" s="265"/>
      <c r="OBK117" s="266"/>
      <c r="OBL117" s="200"/>
      <c r="OBM117" s="266"/>
      <c r="OBN117" s="261"/>
      <c r="OBO117" s="265"/>
      <c r="OBP117" s="266"/>
      <c r="OBQ117" s="200"/>
      <c r="OBR117" s="266"/>
      <c r="OBS117" s="261"/>
      <c r="OBT117" s="265"/>
      <c r="OBU117" s="266"/>
      <c r="OBV117" s="200"/>
      <c r="OBW117" s="266"/>
      <c r="OBX117" s="261"/>
      <c r="OBY117" s="265"/>
      <c r="OBZ117" s="266"/>
      <c r="OCA117" s="200"/>
      <c r="OCB117" s="266"/>
      <c r="OCC117" s="261"/>
      <c r="OCD117" s="265"/>
      <c r="OCE117" s="266"/>
      <c r="OCF117" s="200"/>
      <c r="OCG117" s="266"/>
      <c r="OCH117" s="261"/>
      <c r="OCI117" s="265"/>
      <c r="OCJ117" s="266"/>
      <c r="OCK117" s="200"/>
      <c r="OCL117" s="266"/>
      <c r="OCM117" s="261"/>
      <c r="OCN117" s="265"/>
      <c r="OCO117" s="266"/>
      <c r="OCP117" s="200"/>
      <c r="OCQ117" s="266"/>
      <c r="OCR117" s="261"/>
      <c r="OCS117" s="265"/>
      <c r="OCT117" s="266"/>
      <c r="OCU117" s="200"/>
      <c r="OCV117" s="266"/>
      <c r="OCW117" s="261"/>
      <c r="OCX117" s="265"/>
      <c r="OCY117" s="266"/>
      <c r="OCZ117" s="200"/>
      <c r="ODA117" s="266"/>
      <c r="ODB117" s="261"/>
      <c r="ODC117" s="265"/>
      <c r="ODD117" s="266"/>
      <c r="ODE117" s="200"/>
      <c r="ODF117" s="266"/>
      <c r="ODG117" s="261"/>
      <c r="ODH117" s="265"/>
      <c r="ODI117" s="266"/>
      <c r="ODJ117" s="200"/>
      <c r="ODK117" s="266"/>
      <c r="ODL117" s="261"/>
      <c r="ODM117" s="265"/>
      <c r="ODN117" s="266"/>
      <c r="ODO117" s="200"/>
      <c r="ODP117" s="266"/>
      <c r="ODQ117" s="261"/>
      <c r="ODR117" s="265"/>
      <c r="ODS117" s="266"/>
      <c r="ODT117" s="200"/>
      <c r="ODU117" s="266"/>
      <c r="ODV117" s="261"/>
      <c r="ODW117" s="265"/>
      <c r="ODX117" s="266"/>
      <c r="ODY117" s="200"/>
      <c r="ODZ117" s="266"/>
      <c r="OEA117" s="261"/>
      <c r="OEB117" s="265"/>
      <c r="OEC117" s="266"/>
      <c r="OED117" s="200"/>
      <c r="OEE117" s="266"/>
      <c r="OEF117" s="261"/>
      <c r="OEG117" s="265"/>
      <c r="OEH117" s="266"/>
      <c r="OEI117" s="200"/>
      <c r="OEJ117" s="266"/>
      <c r="OEK117" s="261"/>
      <c r="OEL117" s="265"/>
      <c r="OEM117" s="266"/>
      <c r="OEN117" s="200"/>
      <c r="OEO117" s="266"/>
      <c r="OEP117" s="261"/>
      <c r="OEQ117" s="265"/>
      <c r="OER117" s="266"/>
      <c r="OES117" s="200"/>
      <c r="OET117" s="266"/>
      <c r="OEU117" s="261"/>
      <c r="OEV117" s="265"/>
      <c r="OEW117" s="266"/>
      <c r="OEX117" s="200"/>
      <c r="OEY117" s="266"/>
      <c r="OEZ117" s="261"/>
      <c r="OFA117" s="265"/>
      <c r="OFB117" s="266"/>
      <c r="OFC117" s="200"/>
      <c r="OFD117" s="266"/>
      <c r="OFE117" s="261"/>
      <c r="OFF117" s="265"/>
      <c r="OFG117" s="266"/>
      <c r="OFH117" s="200"/>
      <c r="OFI117" s="266"/>
      <c r="OFJ117" s="261"/>
      <c r="OFK117" s="265"/>
      <c r="OFL117" s="266"/>
      <c r="OFM117" s="200"/>
      <c r="OFN117" s="266"/>
      <c r="OFO117" s="261"/>
      <c r="OFP117" s="265"/>
      <c r="OFQ117" s="266"/>
      <c r="OFR117" s="200"/>
      <c r="OFS117" s="266"/>
      <c r="OFT117" s="261"/>
      <c r="OFU117" s="265"/>
      <c r="OFV117" s="266"/>
      <c r="OFW117" s="200"/>
      <c r="OFX117" s="266"/>
      <c r="OFY117" s="261"/>
      <c r="OFZ117" s="265"/>
      <c r="OGA117" s="266"/>
      <c r="OGB117" s="200"/>
      <c r="OGC117" s="266"/>
      <c r="OGD117" s="261"/>
      <c r="OGE117" s="265"/>
      <c r="OGF117" s="266"/>
      <c r="OGG117" s="200"/>
      <c r="OGH117" s="266"/>
      <c r="OGI117" s="261"/>
      <c r="OGJ117" s="265"/>
      <c r="OGK117" s="266"/>
      <c r="OGL117" s="200"/>
      <c r="OGM117" s="266"/>
      <c r="OGN117" s="261"/>
      <c r="OGO117" s="265"/>
      <c r="OGP117" s="266"/>
      <c r="OGQ117" s="200"/>
      <c r="OGR117" s="266"/>
      <c r="OGS117" s="261"/>
      <c r="OGT117" s="265"/>
      <c r="OGU117" s="266"/>
      <c r="OGV117" s="200"/>
      <c r="OGW117" s="266"/>
      <c r="OGX117" s="261"/>
      <c r="OGY117" s="265"/>
      <c r="OGZ117" s="266"/>
      <c r="OHA117" s="200"/>
      <c r="OHB117" s="266"/>
      <c r="OHC117" s="261"/>
      <c r="OHD117" s="265"/>
      <c r="OHE117" s="266"/>
      <c r="OHF117" s="200"/>
      <c r="OHG117" s="266"/>
      <c r="OHH117" s="261"/>
      <c r="OHI117" s="265"/>
      <c r="OHJ117" s="266"/>
      <c r="OHK117" s="200"/>
      <c r="OHL117" s="266"/>
      <c r="OHM117" s="261"/>
      <c r="OHN117" s="265"/>
      <c r="OHO117" s="266"/>
      <c r="OHP117" s="200"/>
      <c r="OHQ117" s="266"/>
      <c r="OHR117" s="261"/>
      <c r="OHS117" s="265"/>
      <c r="OHT117" s="266"/>
      <c r="OHU117" s="200"/>
      <c r="OHV117" s="266"/>
      <c r="OHW117" s="261"/>
      <c r="OHX117" s="265"/>
      <c r="OHY117" s="266"/>
      <c r="OHZ117" s="200"/>
      <c r="OIA117" s="266"/>
      <c r="OIB117" s="261"/>
      <c r="OIC117" s="265"/>
      <c r="OID117" s="266"/>
      <c r="OIE117" s="200"/>
      <c r="OIF117" s="266"/>
      <c r="OIG117" s="261"/>
      <c r="OIH117" s="265"/>
      <c r="OII117" s="266"/>
      <c r="OIJ117" s="200"/>
      <c r="OIK117" s="266"/>
      <c r="OIL117" s="261"/>
      <c r="OIM117" s="265"/>
      <c r="OIN117" s="266"/>
      <c r="OIO117" s="200"/>
      <c r="OIP117" s="266"/>
      <c r="OIQ117" s="261"/>
      <c r="OIR117" s="265"/>
      <c r="OIS117" s="266"/>
      <c r="OIT117" s="200"/>
      <c r="OIU117" s="266"/>
      <c r="OIV117" s="261"/>
      <c r="OIW117" s="265"/>
      <c r="OIX117" s="266"/>
      <c r="OIY117" s="200"/>
      <c r="OIZ117" s="266"/>
      <c r="OJA117" s="261"/>
      <c r="OJB117" s="265"/>
      <c r="OJC117" s="266"/>
      <c r="OJD117" s="200"/>
      <c r="OJE117" s="266"/>
      <c r="OJF117" s="261"/>
      <c r="OJG117" s="265"/>
      <c r="OJH117" s="266"/>
      <c r="OJI117" s="200"/>
      <c r="OJJ117" s="266"/>
      <c r="OJK117" s="261"/>
      <c r="OJL117" s="265"/>
      <c r="OJM117" s="266"/>
      <c r="OJN117" s="200"/>
      <c r="OJO117" s="266"/>
      <c r="OJP117" s="261"/>
      <c r="OJQ117" s="265"/>
      <c r="OJR117" s="266"/>
      <c r="OJS117" s="200"/>
      <c r="OJT117" s="266"/>
      <c r="OJU117" s="261"/>
      <c r="OJV117" s="265"/>
      <c r="OJW117" s="266"/>
      <c r="OJX117" s="200"/>
      <c r="OJY117" s="266"/>
      <c r="OJZ117" s="261"/>
      <c r="OKA117" s="265"/>
      <c r="OKB117" s="266"/>
      <c r="OKC117" s="200"/>
      <c r="OKD117" s="266"/>
      <c r="OKE117" s="261"/>
      <c r="OKF117" s="265"/>
      <c r="OKG117" s="266"/>
      <c r="OKH117" s="200"/>
      <c r="OKI117" s="266"/>
      <c r="OKJ117" s="261"/>
      <c r="OKK117" s="265"/>
      <c r="OKL117" s="266"/>
      <c r="OKM117" s="200"/>
      <c r="OKN117" s="266"/>
      <c r="OKO117" s="261"/>
      <c r="OKP117" s="265"/>
      <c r="OKQ117" s="266"/>
      <c r="OKR117" s="200"/>
      <c r="OKS117" s="266"/>
      <c r="OKT117" s="261"/>
      <c r="OKU117" s="265"/>
      <c r="OKV117" s="266"/>
      <c r="OKW117" s="200"/>
      <c r="OKX117" s="266"/>
      <c r="OKY117" s="261"/>
      <c r="OKZ117" s="265"/>
      <c r="OLA117" s="266"/>
      <c r="OLB117" s="200"/>
      <c r="OLC117" s="266"/>
      <c r="OLD117" s="261"/>
      <c r="OLE117" s="265"/>
      <c r="OLF117" s="266"/>
      <c r="OLG117" s="200"/>
      <c r="OLH117" s="266"/>
      <c r="OLI117" s="261"/>
      <c r="OLJ117" s="265"/>
      <c r="OLK117" s="266"/>
      <c r="OLL117" s="200"/>
      <c r="OLM117" s="266"/>
      <c r="OLN117" s="261"/>
      <c r="OLO117" s="265"/>
      <c r="OLP117" s="266"/>
      <c r="OLQ117" s="200"/>
      <c r="OLR117" s="266"/>
      <c r="OLS117" s="261"/>
      <c r="OLT117" s="265"/>
      <c r="OLU117" s="266"/>
      <c r="OLV117" s="200"/>
      <c r="OLW117" s="266"/>
      <c r="OLX117" s="261"/>
      <c r="OLY117" s="265"/>
      <c r="OLZ117" s="266"/>
      <c r="OMA117" s="200"/>
      <c r="OMB117" s="266"/>
      <c r="OMC117" s="261"/>
      <c r="OMD117" s="265"/>
      <c r="OME117" s="266"/>
      <c r="OMF117" s="200"/>
      <c r="OMG117" s="266"/>
      <c r="OMH117" s="261"/>
      <c r="OMI117" s="265"/>
      <c r="OMJ117" s="266"/>
      <c r="OMK117" s="200"/>
      <c r="OML117" s="266"/>
      <c r="OMM117" s="261"/>
      <c r="OMN117" s="265"/>
      <c r="OMO117" s="266"/>
      <c r="OMP117" s="200"/>
      <c r="OMQ117" s="266"/>
      <c r="OMR117" s="261"/>
      <c r="OMS117" s="265"/>
      <c r="OMT117" s="266"/>
      <c r="OMU117" s="200"/>
      <c r="OMV117" s="266"/>
      <c r="OMW117" s="261"/>
      <c r="OMX117" s="265"/>
      <c r="OMY117" s="266"/>
      <c r="OMZ117" s="200"/>
      <c r="ONA117" s="266"/>
      <c r="ONB117" s="261"/>
      <c r="ONC117" s="265"/>
      <c r="OND117" s="266"/>
      <c r="ONE117" s="200"/>
      <c r="ONF117" s="266"/>
      <c r="ONG117" s="261"/>
      <c r="ONH117" s="265"/>
      <c r="ONI117" s="266"/>
      <c r="ONJ117" s="200"/>
      <c r="ONK117" s="266"/>
      <c r="ONL117" s="261"/>
      <c r="ONM117" s="265"/>
      <c r="ONN117" s="266"/>
      <c r="ONO117" s="200"/>
      <c r="ONP117" s="266"/>
      <c r="ONQ117" s="261"/>
      <c r="ONR117" s="265"/>
      <c r="ONS117" s="266"/>
      <c r="ONT117" s="200"/>
      <c r="ONU117" s="266"/>
      <c r="ONV117" s="261"/>
      <c r="ONW117" s="265"/>
      <c r="ONX117" s="266"/>
      <c r="ONY117" s="200"/>
      <c r="ONZ117" s="266"/>
      <c r="OOA117" s="261"/>
      <c r="OOB117" s="265"/>
      <c r="OOC117" s="266"/>
      <c r="OOD117" s="200"/>
      <c r="OOE117" s="266"/>
      <c r="OOF117" s="261"/>
      <c r="OOG117" s="265"/>
      <c r="OOH117" s="266"/>
      <c r="OOI117" s="200"/>
      <c r="OOJ117" s="266"/>
      <c r="OOK117" s="261"/>
      <c r="OOL117" s="265"/>
      <c r="OOM117" s="266"/>
      <c r="OON117" s="200"/>
      <c r="OOO117" s="266"/>
      <c r="OOP117" s="261"/>
      <c r="OOQ117" s="265"/>
      <c r="OOR117" s="266"/>
      <c r="OOS117" s="200"/>
      <c r="OOT117" s="266"/>
      <c r="OOU117" s="261"/>
      <c r="OOV117" s="265"/>
      <c r="OOW117" s="266"/>
      <c r="OOX117" s="200"/>
      <c r="OOY117" s="266"/>
      <c r="OOZ117" s="261"/>
      <c r="OPA117" s="265"/>
      <c r="OPB117" s="266"/>
      <c r="OPC117" s="200"/>
      <c r="OPD117" s="266"/>
      <c r="OPE117" s="261"/>
      <c r="OPF117" s="265"/>
      <c r="OPG117" s="266"/>
      <c r="OPH117" s="200"/>
      <c r="OPI117" s="266"/>
      <c r="OPJ117" s="261"/>
      <c r="OPK117" s="265"/>
      <c r="OPL117" s="266"/>
      <c r="OPM117" s="200"/>
      <c r="OPN117" s="266"/>
      <c r="OPO117" s="261"/>
      <c r="OPP117" s="265"/>
      <c r="OPQ117" s="266"/>
      <c r="OPR117" s="200"/>
      <c r="OPS117" s="266"/>
      <c r="OPT117" s="261"/>
      <c r="OPU117" s="265"/>
      <c r="OPV117" s="266"/>
      <c r="OPW117" s="200"/>
      <c r="OPX117" s="266"/>
      <c r="OPY117" s="261"/>
      <c r="OPZ117" s="265"/>
      <c r="OQA117" s="266"/>
      <c r="OQB117" s="200"/>
      <c r="OQC117" s="266"/>
      <c r="OQD117" s="261"/>
      <c r="OQE117" s="265"/>
      <c r="OQF117" s="266"/>
      <c r="OQG117" s="200"/>
      <c r="OQH117" s="266"/>
      <c r="OQI117" s="261"/>
      <c r="OQJ117" s="265"/>
      <c r="OQK117" s="266"/>
      <c r="OQL117" s="200"/>
      <c r="OQM117" s="266"/>
      <c r="OQN117" s="261"/>
      <c r="OQO117" s="265"/>
      <c r="OQP117" s="266"/>
      <c r="OQQ117" s="200"/>
      <c r="OQR117" s="266"/>
      <c r="OQS117" s="261"/>
      <c r="OQT117" s="265"/>
      <c r="OQU117" s="266"/>
      <c r="OQV117" s="200"/>
      <c r="OQW117" s="266"/>
      <c r="OQX117" s="261"/>
      <c r="OQY117" s="265"/>
      <c r="OQZ117" s="266"/>
      <c r="ORA117" s="200"/>
      <c r="ORB117" s="266"/>
      <c r="ORC117" s="261"/>
      <c r="ORD117" s="265"/>
      <c r="ORE117" s="266"/>
      <c r="ORF117" s="200"/>
      <c r="ORG117" s="266"/>
      <c r="ORH117" s="261"/>
      <c r="ORI117" s="265"/>
      <c r="ORJ117" s="266"/>
      <c r="ORK117" s="200"/>
      <c r="ORL117" s="266"/>
      <c r="ORM117" s="261"/>
      <c r="ORN117" s="265"/>
      <c r="ORO117" s="266"/>
      <c r="ORP117" s="200"/>
      <c r="ORQ117" s="266"/>
      <c r="ORR117" s="261"/>
      <c r="ORS117" s="265"/>
      <c r="ORT117" s="266"/>
      <c r="ORU117" s="200"/>
      <c r="ORV117" s="266"/>
      <c r="ORW117" s="261"/>
      <c r="ORX117" s="265"/>
      <c r="ORY117" s="266"/>
      <c r="ORZ117" s="200"/>
      <c r="OSA117" s="266"/>
      <c r="OSB117" s="261"/>
      <c r="OSC117" s="265"/>
      <c r="OSD117" s="266"/>
      <c r="OSE117" s="200"/>
      <c r="OSF117" s="266"/>
      <c r="OSG117" s="261"/>
      <c r="OSH117" s="265"/>
      <c r="OSI117" s="266"/>
      <c r="OSJ117" s="200"/>
      <c r="OSK117" s="266"/>
      <c r="OSL117" s="261"/>
      <c r="OSM117" s="265"/>
      <c r="OSN117" s="266"/>
      <c r="OSO117" s="200"/>
      <c r="OSP117" s="266"/>
      <c r="OSQ117" s="261"/>
      <c r="OSR117" s="265"/>
      <c r="OSS117" s="266"/>
      <c r="OST117" s="200"/>
      <c r="OSU117" s="266"/>
      <c r="OSV117" s="261"/>
      <c r="OSW117" s="265"/>
      <c r="OSX117" s="266"/>
      <c r="OSY117" s="200"/>
      <c r="OSZ117" s="266"/>
      <c r="OTA117" s="261"/>
      <c r="OTB117" s="265"/>
      <c r="OTC117" s="266"/>
      <c r="OTD117" s="200"/>
      <c r="OTE117" s="266"/>
      <c r="OTF117" s="261"/>
      <c r="OTG117" s="265"/>
      <c r="OTH117" s="266"/>
      <c r="OTI117" s="200"/>
      <c r="OTJ117" s="266"/>
      <c r="OTK117" s="261"/>
      <c r="OTL117" s="265"/>
      <c r="OTM117" s="266"/>
      <c r="OTN117" s="200"/>
      <c r="OTO117" s="266"/>
      <c r="OTP117" s="261"/>
      <c r="OTQ117" s="265"/>
      <c r="OTR117" s="266"/>
      <c r="OTS117" s="200"/>
      <c r="OTT117" s="266"/>
      <c r="OTU117" s="261"/>
      <c r="OTV117" s="265"/>
      <c r="OTW117" s="266"/>
      <c r="OTX117" s="200"/>
      <c r="OTY117" s="266"/>
      <c r="OTZ117" s="261"/>
      <c r="OUA117" s="265"/>
      <c r="OUB117" s="266"/>
      <c r="OUC117" s="200"/>
      <c r="OUD117" s="266"/>
      <c r="OUE117" s="261"/>
      <c r="OUF117" s="265"/>
      <c r="OUG117" s="266"/>
      <c r="OUH117" s="200"/>
      <c r="OUI117" s="266"/>
      <c r="OUJ117" s="261"/>
      <c r="OUK117" s="265"/>
      <c r="OUL117" s="266"/>
      <c r="OUM117" s="200"/>
      <c r="OUN117" s="266"/>
      <c r="OUO117" s="261"/>
      <c r="OUP117" s="265"/>
      <c r="OUQ117" s="266"/>
      <c r="OUR117" s="200"/>
      <c r="OUS117" s="266"/>
      <c r="OUT117" s="261"/>
      <c r="OUU117" s="265"/>
      <c r="OUV117" s="266"/>
      <c r="OUW117" s="200"/>
      <c r="OUX117" s="266"/>
      <c r="OUY117" s="261"/>
      <c r="OUZ117" s="265"/>
      <c r="OVA117" s="266"/>
      <c r="OVB117" s="200"/>
      <c r="OVC117" s="266"/>
      <c r="OVD117" s="261"/>
      <c r="OVE117" s="265"/>
      <c r="OVF117" s="266"/>
      <c r="OVG117" s="200"/>
      <c r="OVH117" s="266"/>
      <c r="OVI117" s="261"/>
      <c r="OVJ117" s="265"/>
      <c r="OVK117" s="266"/>
      <c r="OVL117" s="200"/>
      <c r="OVM117" s="266"/>
      <c r="OVN117" s="261"/>
      <c r="OVO117" s="265"/>
      <c r="OVP117" s="266"/>
      <c r="OVQ117" s="200"/>
      <c r="OVR117" s="266"/>
      <c r="OVS117" s="261"/>
      <c r="OVT117" s="265"/>
      <c r="OVU117" s="266"/>
      <c r="OVV117" s="200"/>
      <c r="OVW117" s="266"/>
      <c r="OVX117" s="261"/>
      <c r="OVY117" s="265"/>
      <c r="OVZ117" s="266"/>
      <c r="OWA117" s="200"/>
      <c r="OWB117" s="266"/>
      <c r="OWC117" s="261"/>
      <c r="OWD117" s="265"/>
      <c r="OWE117" s="266"/>
      <c r="OWF117" s="200"/>
      <c r="OWG117" s="266"/>
      <c r="OWH117" s="261"/>
      <c r="OWI117" s="265"/>
      <c r="OWJ117" s="266"/>
      <c r="OWK117" s="200"/>
      <c r="OWL117" s="266"/>
      <c r="OWM117" s="261"/>
      <c r="OWN117" s="265"/>
      <c r="OWO117" s="266"/>
      <c r="OWP117" s="200"/>
      <c r="OWQ117" s="266"/>
      <c r="OWR117" s="261"/>
      <c r="OWS117" s="265"/>
      <c r="OWT117" s="266"/>
      <c r="OWU117" s="200"/>
      <c r="OWV117" s="266"/>
      <c r="OWW117" s="261"/>
      <c r="OWX117" s="265"/>
      <c r="OWY117" s="266"/>
      <c r="OWZ117" s="200"/>
      <c r="OXA117" s="266"/>
      <c r="OXB117" s="261"/>
      <c r="OXC117" s="265"/>
      <c r="OXD117" s="266"/>
      <c r="OXE117" s="200"/>
      <c r="OXF117" s="266"/>
      <c r="OXG117" s="261"/>
      <c r="OXH117" s="265"/>
      <c r="OXI117" s="266"/>
      <c r="OXJ117" s="200"/>
      <c r="OXK117" s="266"/>
      <c r="OXL117" s="261"/>
      <c r="OXM117" s="265"/>
      <c r="OXN117" s="266"/>
      <c r="OXO117" s="200"/>
      <c r="OXP117" s="266"/>
      <c r="OXQ117" s="261"/>
      <c r="OXR117" s="265"/>
      <c r="OXS117" s="266"/>
      <c r="OXT117" s="200"/>
      <c r="OXU117" s="266"/>
      <c r="OXV117" s="261"/>
      <c r="OXW117" s="265"/>
      <c r="OXX117" s="266"/>
      <c r="OXY117" s="200"/>
      <c r="OXZ117" s="266"/>
      <c r="OYA117" s="261"/>
      <c r="OYB117" s="265"/>
      <c r="OYC117" s="266"/>
      <c r="OYD117" s="200"/>
      <c r="OYE117" s="266"/>
      <c r="OYF117" s="261"/>
      <c r="OYG117" s="265"/>
      <c r="OYH117" s="266"/>
      <c r="OYI117" s="200"/>
      <c r="OYJ117" s="266"/>
      <c r="OYK117" s="261"/>
      <c r="OYL117" s="265"/>
      <c r="OYM117" s="266"/>
      <c r="OYN117" s="200"/>
      <c r="OYO117" s="266"/>
      <c r="OYP117" s="261"/>
      <c r="OYQ117" s="265"/>
      <c r="OYR117" s="266"/>
      <c r="OYS117" s="200"/>
      <c r="OYT117" s="266"/>
      <c r="OYU117" s="261"/>
      <c r="OYV117" s="265"/>
      <c r="OYW117" s="266"/>
      <c r="OYX117" s="200"/>
      <c r="OYY117" s="266"/>
      <c r="OYZ117" s="261"/>
      <c r="OZA117" s="265"/>
      <c r="OZB117" s="266"/>
      <c r="OZC117" s="200"/>
      <c r="OZD117" s="266"/>
      <c r="OZE117" s="261"/>
      <c r="OZF117" s="265"/>
      <c r="OZG117" s="266"/>
      <c r="OZH117" s="200"/>
      <c r="OZI117" s="266"/>
      <c r="OZJ117" s="261"/>
      <c r="OZK117" s="265"/>
      <c r="OZL117" s="266"/>
      <c r="OZM117" s="200"/>
      <c r="OZN117" s="266"/>
      <c r="OZO117" s="261"/>
      <c r="OZP117" s="265"/>
      <c r="OZQ117" s="266"/>
      <c r="OZR117" s="200"/>
      <c r="OZS117" s="266"/>
      <c r="OZT117" s="261"/>
      <c r="OZU117" s="265"/>
      <c r="OZV117" s="266"/>
      <c r="OZW117" s="200"/>
      <c r="OZX117" s="266"/>
      <c r="OZY117" s="261"/>
      <c r="OZZ117" s="265"/>
      <c r="PAA117" s="266"/>
      <c r="PAB117" s="200"/>
      <c r="PAC117" s="266"/>
      <c r="PAD117" s="261"/>
      <c r="PAE117" s="265"/>
      <c r="PAF117" s="266"/>
      <c r="PAG117" s="200"/>
      <c r="PAH117" s="266"/>
      <c r="PAI117" s="261"/>
      <c r="PAJ117" s="265"/>
      <c r="PAK117" s="266"/>
      <c r="PAL117" s="200"/>
      <c r="PAM117" s="266"/>
      <c r="PAN117" s="261"/>
      <c r="PAO117" s="265"/>
      <c r="PAP117" s="266"/>
      <c r="PAQ117" s="200"/>
      <c r="PAR117" s="266"/>
      <c r="PAS117" s="261"/>
      <c r="PAT117" s="265"/>
      <c r="PAU117" s="266"/>
      <c r="PAV117" s="200"/>
      <c r="PAW117" s="266"/>
      <c r="PAX117" s="261"/>
      <c r="PAY117" s="265"/>
      <c r="PAZ117" s="266"/>
      <c r="PBA117" s="200"/>
      <c r="PBB117" s="266"/>
      <c r="PBC117" s="261"/>
      <c r="PBD117" s="265"/>
      <c r="PBE117" s="266"/>
      <c r="PBF117" s="200"/>
      <c r="PBG117" s="266"/>
      <c r="PBH117" s="261"/>
      <c r="PBI117" s="265"/>
      <c r="PBJ117" s="266"/>
      <c r="PBK117" s="200"/>
      <c r="PBL117" s="266"/>
      <c r="PBM117" s="261"/>
      <c r="PBN117" s="265"/>
      <c r="PBO117" s="266"/>
      <c r="PBP117" s="200"/>
      <c r="PBQ117" s="266"/>
      <c r="PBR117" s="261"/>
      <c r="PBS117" s="265"/>
      <c r="PBT117" s="266"/>
      <c r="PBU117" s="200"/>
      <c r="PBV117" s="266"/>
      <c r="PBW117" s="261"/>
      <c r="PBX117" s="265"/>
      <c r="PBY117" s="266"/>
      <c r="PBZ117" s="200"/>
      <c r="PCA117" s="266"/>
      <c r="PCB117" s="261"/>
      <c r="PCC117" s="265"/>
      <c r="PCD117" s="266"/>
      <c r="PCE117" s="200"/>
      <c r="PCF117" s="266"/>
      <c r="PCG117" s="261"/>
      <c r="PCH117" s="265"/>
      <c r="PCI117" s="266"/>
      <c r="PCJ117" s="200"/>
      <c r="PCK117" s="266"/>
      <c r="PCL117" s="261"/>
      <c r="PCM117" s="265"/>
      <c r="PCN117" s="266"/>
      <c r="PCO117" s="200"/>
      <c r="PCP117" s="266"/>
      <c r="PCQ117" s="261"/>
      <c r="PCR117" s="265"/>
      <c r="PCS117" s="266"/>
      <c r="PCT117" s="200"/>
      <c r="PCU117" s="266"/>
      <c r="PCV117" s="261"/>
      <c r="PCW117" s="265"/>
      <c r="PCX117" s="266"/>
      <c r="PCY117" s="200"/>
      <c r="PCZ117" s="266"/>
      <c r="PDA117" s="261"/>
      <c r="PDB117" s="265"/>
      <c r="PDC117" s="266"/>
      <c r="PDD117" s="200"/>
      <c r="PDE117" s="266"/>
      <c r="PDF117" s="261"/>
      <c r="PDG117" s="265"/>
      <c r="PDH117" s="266"/>
      <c r="PDI117" s="200"/>
      <c r="PDJ117" s="266"/>
      <c r="PDK117" s="261"/>
      <c r="PDL117" s="265"/>
      <c r="PDM117" s="266"/>
      <c r="PDN117" s="200"/>
      <c r="PDO117" s="266"/>
      <c r="PDP117" s="261"/>
      <c r="PDQ117" s="265"/>
      <c r="PDR117" s="266"/>
      <c r="PDS117" s="200"/>
      <c r="PDT117" s="266"/>
      <c r="PDU117" s="261"/>
      <c r="PDV117" s="265"/>
      <c r="PDW117" s="266"/>
      <c r="PDX117" s="200"/>
      <c r="PDY117" s="266"/>
      <c r="PDZ117" s="261"/>
      <c r="PEA117" s="265"/>
      <c r="PEB117" s="266"/>
      <c r="PEC117" s="200"/>
      <c r="PED117" s="266"/>
      <c r="PEE117" s="261"/>
      <c r="PEF117" s="265"/>
      <c r="PEG117" s="266"/>
      <c r="PEH117" s="200"/>
      <c r="PEI117" s="266"/>
      <c r="PEJ117" s="261"/>
      <c r="PEK117" s="265"/>
      <c r="PEL117" s="266"/>
      <c r="PEM117" s="200"/>
      <c r="PEN117" s="266"/>
      <c r="PEO117" s="261"/>
      <c r="PEP117" s="265"/>
      <c r="PEQ117" s="266"/>
      <c r="PER117" s="200"/>
      <c r="PES117" s="266"/>
      <c r="PET117" s="261"/>
      <c r="PEU117" s="265"/>
      <c r="PEV117" s="266"/>
      <c r="PEW117" s="200"/>
      <c r="PEX117" s="266"/>
      <c r="PEY117" s="261"/>
      <c r="PEZ117" s="265"/>
      <c r="PFA117" s="266"/>
      <c r="PFB117" s="200"/>
      <c r="PFC117" s="266"/>
      <c r="PFD117" s="261"/>
      <c r="PFE117" s="265"/>
      <c r="PFF117" s="266"/>
      <c r="PFG117" s="200"/>
      <c r="PFH117" s="266"/>
      <c r="PFI117" s="261"/>
      <c r="PFJ117" s="265"/>
      <c r="PFK117" s="266"/>
      <c r="PFL117" s="200"/>
      <c r="PFM117" s="266"/>
      <c r="PFN117" s="261"/>
      <c r="PFO117" s="265"/>
      <c r="PFP117" s="266"/>
      <c r="PFQ117" s="200"/>
      <c r="PFR117" s="266"/>
      <c r="PFS117" s="261"/>
      <c r="PFT117" s="265"/>
      <c r="PFU117" s="266"/>
      <c r="PFV117" s="200"/>
      <c r="PFW117" s="266"/>
      <c r="PFX117" s="261"/>
      <c r="PFY117" s="265"/>
      <c r="PFZ117" s="266"/>
      <c r="PGA117" s="200"/>
      <c r="PGB117" s="266"/>
      <c r="PGC117" s="261"/>
      <c r="PGD117" s="265"/>
      <c r="PGE117" s="266"/>
      <c r="PGF117" s="200"/>
      <c r="PGG117" s="266"/>
      <c r="PGH117" s="261"/>
      <c r="PGI117" s="265"/>
      <c r="PGJ117" s="266"/>
      <c r="PGK117" s="200"/>
      <c r="PGL117" s="266"/>
      <c r="PGM117" s="261"/>
      <c r="PGN117" s="265"/>
      <c r="PGO117" s="266"/>
      <c r="PGP117" s="200"/>
      <c r="PGQ117" s="266"/>
      <c r="PGR117" s="261"/>
      <c r="PGS117" s="265"/>
      <c r="PGT117" s="266"/>
      <c r="PGU117" s="200"/>
      <c r="PGV117" s="266"/>
      <c r="PGW117" s="261"/>
      <c r="PGX117" s="265"/>
      <c r="PGY117" s="266"/>
      <c r="PGZ117" s="200"/>
      <c r="PHA117" s="266"/>
      <c r="PHB117" s="261"/>
      <c r="PHC117" s="265"/>
      <c r="PHD117" s="266"/>
      <c r="PHE117" s="200"/>
      <c r="PHF117" s="266"/>
      <c r="PHG117" s="261"/>
      <c r="PHH117" s="265"/>
      <c r="PHI117" s="266"/>
      <c r="PHJ117" s="200"/>
      <c r="PHK117" s="266"/>
      <c r="PHL117" s="261"/>
      <c r="PHM117" s="265"/>
      <c r="PHN117" s="266"/>
      <c r="PHO117" s="200"/>
      <c r="PHP117" s="266"/>
      <c r="PHQ117" s="261"/>
      <c r="PHR117" s="265"/>
      <c r="PHS117" s="266"/>
      <c r="PHT117" s="200"/>
      <c r="PHU117" s="266"/>
      <c r="PHV117" s="261"/>
      <c r="PHW117" s="265"/>
      <c r="PHX117" s="266"/>
      <c r="PHY117" s="200"/>
      <c r="PHZ117" s="266"/>
      <c r="PIA117" s="261"/>
      <c r="PIB117" s="265"/>
      <c r="PIC117" s="266"/>
      <c r="PID117" s="200"/>
      <c r="PIE117" s="266"/>
      <c r="PIF117" s="261"/>
      <c r="PIG117" s="265"/>
      <c r="PIH117" s="266"/>
      <c r="PII117" s="200"/>
      <c r="PIJ117" s="266"/>
      <c r="PIK117" s="261"/>
      <c r="PIL117" s="265"/>
      <c r="PIM117" s="266"/>
      <c r="PIN117" s="200"/>
      <c r="PIO117" s="266"/>
      <c r="PIP117" s="261"/>
      <c r="PIQ117" s="265"/>
      <c r="PIR117" s="266"/>
      <c r="PIS117" s="200"/>
      <c r="PIT117" s="266"/>
      <c r="PIU117" s="261"/>
      <c r="PIV117" s="265"/>
      <c r="PIW117" s="266"/>
      <c r="PIX117" s="200"/>
      <c r="PIY117" s="266"/>
      <c r="PIZ117" s="261"/>
      <c r="PJA117" s="265"/>
      <c r="PJB117" s="266"/>
      <c r="PJC117" s="200"/>
      <c r="PJD117" s="266"/>
      <c r="PJE117" s="261"/>
      <c r="PJF117" s="265"/>
      <c r="PJG117" s="266"/>
      <c r="PJH117" s="200"/>
      <c r="PJI117" s="266"/>
      <c r="PJJ117" s="261"/>
      <c r="PJK117" s="265"/>
      <c r="PJL117" s="266"/>
      <c r="PJM117" s="200"/>
      <c r="PJN117" s="266"/>
      <c r="PJO117" s="261"/>
      <c r="PJP117" s="265"/>
      <c r="PJQ117" s="266"/>
      <c r="PJR117" s="200"/>
      <c r="PJS117" s="266"/>
      <c r="PJT117" s="261"/>
      <c r="PJU117" s="265"/>
      <c r="PJV117" s="266"/>
      <c r="PJW117" s="200"/>
      <c r="PJX117" s="266"/>
      <c r="PJY117" s="261"/>
      <c r="PJZ117" s="265"/>
      <c r="PKA117" s="266"/>
      <c r="PKB117" s="200"/>
      <c r="PKC117" s="266"/>
      <c r="PKD117" s="261"/>
      <c r="PKE117" s="265"/>
      <c r="PKF117" s="266"/>
      <c r="PKG117" s="200"/>
      <c r="PKH117" s="266"/>
      <c r="PKI117" s="261"/>
      <c r="PKJ117" s="265"/>
      <c r="PKK117" s="266"/>
      <c r="PKL117" s="200"/>
      <c r="PKM117" s="266"/>
      <c r="PKN117" s="261"/>
      <c r="PKO117" s="265"/>
      <c r="PKP117" s="266"/>
      <c r="PKQ117" s="200"/>
      <c r="PKR117" s="266"/>
      <c r="PKS117" s="261"/>
      <c r="PKT117" s="265"/>
      <c r="PKU117" s="266"/>
      <c r="PKV117" s="200"/>
      <c r="PKW117" s="266"/>
      <c r="PKX117" s="261"/>
      <c r="PKY117" s="265"/>
      <c r="PKZ117" s="266"/>
      <c r="PLA117" s="200"/>
      <c r="PLB117" s="266"/>
      <c r="PLC117" s="261"/>
      <c r="PLD117" s="265"/>
      <c r="PLE117" s="266"/>
      <c r="PLF117" s="200"/>
      <c r="PLG117" s="266"/>
      <c r="PLH117" s="261"/>
      <c r="PLI117" s="265"/>
      <c r="PLJ117" s="266"/>
      <c r="PLK117" s="200"/>
      <c r="PLL117" s="266"/>
      <c r="PLM117" s="261"/>
      <c r="PLN117" s="265"/>
      <c r="PLO117" s="266"/>
      <c r="PLP117" s="200"/>
      <c r="PLQ117" s="266"/>
      <c r="PLR117" s="261"/>
      <c r="PLS117" s="265"/>
      <c r="PLT117" s="266"/>
      <c r="PLU117" s="200"/>
      <c r="PLV117" s="266"/>
      <c r="PLW117" s="261"/>
      <c r="PLX117" s="265"/>
      <c r="PLY117" s="266"/>
      <c r="PLZ117" s="200"/>
      <c r="PMA117" s="266"/>
      <c r="PMB117" s="261"/>
      <c r="PMC117" s="265"/>
      <c r="PMD117" s="266"/>
      <c r="PME117" s="200"/>
      <c r="PMF117" s="266"/>
      <c r="PMG117" s="261"/>
      <c r="PMH117" s="265"/>
      <c r="PMI117" s="266"/>
      <c r="PMJ117" s="200"/>
      <c r="PMK117" s="266"/>
      <c r="PML117" s="261"/>
      <c r="PMM117" s="265"/>
      <c r="PMN117" s="266"/>
      <c r="PMO117" s="200"/>
      <c r="PMP117" s="266"/>
      <c r="PMQ117" s="261"/>
      <c r="PMR117" s="265"/>
      <c r="PMS117" s="266"/>
      <c r="PMT117" s="200"/>
      <c r="PMU117" s="266"/>
      <c r="PMV117" s="261"/>
      <c r="PMW117" s="265"/>
      <c r="PMX117" s="266"/>
      <c r="PMY117" s="200"/>
      <c r="PMZ117" s="266"/>
      <c r="PNA117" s="261"/>
      <c r="PNB117" s="265"/>
      <c r="PNC117" s="266"/>
      <c r="PND117" s="200"/>
      <c r="PNE117" s="266"/>
      <c r="PNF117" s="261"/>
      <c r="PNG117" s="265"/>
      <c r="PNH117" s="266"/>
      <c r="PNI117" s="200"/>
      <c r="PNJ117" s="266"/>
      <c r="PNK117" s="261"/>
      <c r="PNL117" s="265"/>
      <c r="PNM117" s="266"/>
      <c r="PNN117" s="200"/>
      <c r="PNO117" s="266"/>
      <c r="PNP117" s="261"/>
      <c r="PNQ117" s="265"/>
      <c r="PNR117" s="266"/>
      <c r="PNS117" s="200"/>
      <c r="PNT117" s="266"/>
      <c r="PNU117" s="261"/>
      <c r="PNV117" s="265"/>
      <c r="PNW117" s="266"/>
      <c r="PNX117" s="200"/>
      <c r="PNY117" s="266"/>
      <c r="PNZ117" s="261"/>
      <c r="POA117" s="265"/>
      <c r="POB117" s="266"/>
      <c r="POC117" s="200"/>
      <c r="POD117" s="266"/>
      <c r="POE117" s="261"/>
      <c r="POF117" s="265"/>
      <c r="POG117" s="266"/>
      <c r="POH117" s="200"/>
      <c r="POI117" s="266"/>
      <c r="POJ117" s="261"/>
      <c r="POK117" s="265"/>
      <c r="POL117" s="266"/>
      <c r="POM117" s="200"/>
      <c r="PON117" s="266"/>
      <c r="POO117" s="261"/>
      <c r="POP117" s="265"/>
      <c r="POQ117" s="266"/>
      <c r="POR117" s="200"/>
      <c r="POS117" s="266"/>
      <c r="POT117" s="261"/>
      <c r="POU117" s="265"/>
      <c r="POV117" s="266"/>
      <c r="POW117" s="200"/>
      <c r="POX117" s="266"/>
      <c r="POY117" s="261"/>
      <c r="POZ117" s="265"/>
      <c r="PPA117" s="266"/>
      <c r="PPB117" s="200"/>
      <c r="PPC117" s="266"/>
      <c r="PPD117" s="261"/>
      <c r="PPE117" s="265"/>
      <c r="PPF117" s="266"/>
      <c r="PPG117" s="200"/>
      <c r="PPH117" s="266"/>
      <c r="PPI117" s="261"/>
      <c r="PPJ117" s="265"/>
      <c r="PPK117" s="266"/>
      <c r="PPL117" s="200"/>
      <c r="PPM117" s="266"/>
      <c r="PPN117" s="261"/>
      <c r="PPO117" s="265"/>
      <c r="PPP117" s="266"/>
      <c r="PPQ117" s="200"/>
      <c r="PPR117" s="266"/>
      <c r="PPS117" s="261"/>
      <c r="PPT117" s="265"/>
      <c r="PPU117" s="266"/>
      <c r="PPV117" s="200"/>
      <c r="PPW117" s="266"/>
      <c r="PPX117" s="261"/>
      <c r="PPY117" s="265"/>
      <c r="PPZ117" s="266"/>
      <c r="PQA117" s="200"/>
      <c r="PQB117" s="266"/>
      <c r="PQC117" s="261"/>
      <c r="PQD117" s="265"/>
      <c r="PQE117" s="266"/>
      <c r="PQF117" s="200"/>
      <c r="PQG117" s="266"/>
      <c r="PQH117" s="261"/>
      <c r="PQI117" s="265"/>
      <c r="PQJ117" s="266"/>
      <c r="PQK117" s="200"/>
      <c r="PQL117" s="266"/>
      <c r="PQM117" s="261"/>
      <c r="PQN117" s="265"/>
      <c r="PQO117" s="266"/>
      <c r="PQP117" s="200"/>
      <c r="PQQ117" s="266"/>
      <c r="PQR117" s="261"/>
      <c r="PQS117" s="265"/>
      <c r="PQT117" s="266"/>
      <c r="PQU117" s="200"/>
      <c r="PQV117" s="266"/>
      <c r="PQW117" s="261"/>
      <c r="PQX117" s="265"/>
      <c r="PQY117" s="266"/>
      <c r="PQZ117" s="200"/>
      <c r="PRA117" s="266"/>
      <c r="PRB117" s="261"/>
      <c r="PRC117" s="265"/>
      <c r="PRD117" s="266"/>
      <c r="PRE117" s="200"/>
      <c r="PRF117" s="266"/>
      <c r="PRG117" s="261"/>
      <c r="PRH117" s="265"/>
      <c r="PRI117" s="266"/>
      <c r="PRJ117" s="200"/>
      <c r="PRK117" s="266"/>
      <c r="PRL117" s="261"/>
      <c r="PRM117" s="265"/>
      <c r="PRN117" s="266"/>
      <c r="PRO117" s="200"/>
      <c r="PRP117" s="266"/>
      <c r="PRQ117" s="261"/>
      <c r="PRR117" s="265"/>
      <c r="PRS117" s="266"/>
      <c r="PRT117" s="200"/>
      <c r="PRU117" s="266"/>
      <c r="PRV117" s="261"/>
      <c r="PRW117" s="265"/>
      <c r="PRX117" s="266"/>
      <c r="PRY117" s="200"/>
      <c r="PRZ117" s="266"/>
      <c r="PSA117" s="261"/>
      <c r="PSB117" s="265"/>
      <c r="PSC117" s="266"/>
      <c r="PSD117" s="200"/>
      <c r="PSE117" s="266"/>
      <c r="PSF117" s="261"/>
      <c r="PSG117" s="265"/>
      <c r="PSH117" s="266"/>
      <c r="PSI117" s="200"/>
      <c r="PSJ117" s="266"/>
      <c r="PSK117" s="261"/>
      <c r="PSL117" s="265"/>
      <c r="PSM117" s="266"/>
      <c r="PSN117" s="200"/>
      <c r="PSO117" s="266"/>
      <c r="PSP117" s="261"/>
      <c r="PSQ117" s="265"/>
      <c r="PSR117" s="266"/>
      <c r="PSS117" s="200"/>
      <c r="PST117" s="266"/>
      <c r="PSU117" s="261"/>
      <c r="PSV117" s="265"/>
      <c r="PSW117" s="266"/>
      <c r="PSX117" s="200"/>
      <c r="PSY117" s="266"/>
      <c r="PSZ117" s="261"/>
      <c r="PTA117" s="265"/>
      <c r="PTB117" s="266"/>
      <c r="PTC117" s="200"/>
      <c r="PTD117" s="266"/>
      <c r="PTE117" s="261"/>
      <c r="PTF117" s="265"/>
      <c r="PTG117" s="266"/>
      <c r="PTH117" s="200"/>
      <c r="PTI117" s="266"/>
      <c r="PTJ117" s="261"/>
      <c r="PTK117" s="265"/>
      <c r="PTL117" s="266"/>
      <c r="PTM117" s="200"/>
      <c r="PTN117" s="266"/>
      <c r="PTO117" s="261"/>
      <c r="PTP117" s="265"/>
      <c r="PTQ117" s="266"/>
      <c r="PTR117" s="200"/>
      <c r="PTS117" s="266"/>
      <c r="PTT117" s="261"/>
      <c r="PTU117" s="265"/>
      <c r="PTV117" s="266"/>
      <c r="PTW117" s="200"/>
      <c r="PTX117" s="266"/>
      <c r="PTY117" s="261"/>
      <c r="PTZ117" s="265"/>
      <c r="PUA117" s="266"/>
      <c r="PUB117" s="200"/>
      <c r="PUC117" s="266"/>
      <c r="PUD117" s="261"/>
      <c r="PUE117" s="265"/>
      <c r="PUF117" s="266"/>
      <c r="PUG117" s="200"/>
      <c r="PUH117" s="266"/>
      <c r="PUI117" s="261"/>
      <c r="PUJ117" s="265"/>
      <c r="PUK117" s="266"/>
      <c r="PUL117" s="200"/>
      <c r="PUM117" s="266"/>
      <c r="PUN117" s="261"/>
      <c r="PUO117" s="265"/>
      <c r="PUP117" s="266"/>
      <c r="PUQ117" s="200"/>
      <c r="PUR117" s="266"/>
      <c r="PUS117" s="261"/>
      <c r="PUT117" s="265"/>
      <c r="PUU117" s="266"/>
      <c r="PUV117" s="200"/>
      <c r="PUW117" s="266"/>
      <c r="PUX117" s="261"/>
      <c r="PUY117" s="265"/>
      <c r="PUZ117" s="266"/>
      <c r="PVA117" s="200"/>
      <c r="PVB117" s="266"/>
      <c r="PVC117" s="261"/>
      <c r="PVD117" s="265"/>
      <c r="PVE117" s="266"/>
      <c r="PVF117" s="200"/>
      <c r="PVG117" s="266"/>
      <c r="PVH117" s="261"/>
      <c r="PVI117" s="265"/>
      <c r="PVJ117" s="266"/>
      <c r="PVK117" s="200"/>
      <c r="PVL117" s="266"/>
      <c r="PVM117" s="261"/>
      <c r="PVN117" s="265"/>
      <c r="PVO117" s="266"/>
      <c r="PVP117" s="200"/>
      <c r="PVQ117" s="266"/>
      <c r="PVR117" s="261"/>
      <c r="PVS117" s="265"/>
      <c r="PVT117" s="266"/>
      <c r="PVU117" s="200"/>
      <c r="PVV117" s="266"/>
      <c r="PVW117" s="261"/>
      <c r="PVX117" s="265"/>
      <c r="PVY117" s="266"/>
      <c r="PVZ117" s="200"/>
      <c r="PWA117" s="266"/>
      <c r="PWB117" s="261"/>
      <c r="PWC117" s="265"/>
      <c r="PWD117" s="266"/>
      <c r="PWE117" s="200"/>
      <c r="PWF117" s="266"/>
      <c r="PWG117" s="261"/>
      <c r="PWH117" s="265"/>
      <c r="PWI117" s="266"/>
      <c r="PWJ117" s="200"/>
      <c r="PWK117" s="266"/>
      <c r="PWL117" s="261"/>
      <c r="PWM117" s="265"/>
      <c r="PWN117" s="266"/>
      <c r="PWO117" s="200"/>
      <c r="PWP117" s="266"/>
      <c r="PWQ117" s="261"/>
      <c r="PWR117" s="265"/>
      <c r="PWS117" s="266"/>
      <c r="PWT117" s="200"/>
      <c r="PWU117" s="266"/>
      <c r="PWV117" s="261"/>
      <c r="PWW117" s="265"/>
      <c r="PWX117" s="266"/>
      <c r="PWY117" s="200"/>
      <c r="PWZ117" s="266"/>
      <c r="PXA117" s="261"/>
      <c r="PXB117" s="265"/>
      <c r="PXC117" s="266"/>
      <c r="PXD117" s="200"/>
      <c r="PXE117" s="266"/>
      <c r="PXF117" s="261"/>
      <c r="PXG117" s="265"/>
      <c r="PXH117" s="266"/>
      <c r="PXI117" s="200"/>
      <c r="PXJ117" s="266"/>
      <c r="PXK117" s="261"/>
      <c r="PXL117" s="265"/>
      <c r="PXM117" s="266"/>
      <c r="PXN117" s="200"/>
      <c r="PXO117" s="266"/>
      <c r="PXP117" s="261"/>
      <c r="PXQ117" s="265"/>
      <c r="PXR117" s="266"/>
      <c r="PXS117" s="200"/>
      <c r="PXT117" s="266"/>
      <c r="PXU117" s="261"/>
      <c r="PXV117" s="265"/>
      <c r="PXW117" s="266"/>
      <c r="PXX117" s="200"/>
      <c r="PXY117" s="266"/>
      <c r="PXZ117" s="261"/>
      <c r="PYA117" s="265"/>
      <c r="PYB117" s="266"/>
      <c r="PYC117" s="200"/>
      <c r="PYD117" s="266"/>
      <c r="PYE117" s="261"/>
      <c r="PYF117" s="265"/>
      <c r="PYG117" s="266"/>
      <c r="PYH117" s="200"/>
      <c r="PYI117" s="266"/>
      <c r="PYJ117" s="261"/>
      <c r="PYK117" s="265"/>
      <c r="PYL117" s="266"/>
      <c r="PYM117" s="200"/>
      <c r="PYN117" s="266"/>
      <c r="PYO117" s="261"/>
      <c r="PYP117" s="265"/>
      <c r="PYQ117" s="266"/>
      <c r="PYR117" s="200"/>
      <c r="PYS117" s="266"/>
      <c r="PYT117" s="261"/>
      <c r="PYU117" s="265"/>
      <c r="PYV117" s="266"/>
      <c r="PYW117" s="200"/>
      <c r="PYX117" s="266"/>
      <c r="PYY117" s="261"/>
      <c r="PYZ117" s="265"/>
      <c r="PZA117" s="266"/>
      <c r="PZB117" s="200"/>
      <c r="PZC117" s="266"/>
      <c r="PZD117" s="261"/>
      <c r="PZE117" s="265"/>
      <c r="PZF117" s="266"/>
      <c r="PZG117" s="200"/>
      <c r="PZH117" s="266"/>
      <c r="PZI117" s="261"/>
      <c r="PZJ117" s="265"/>
      <c r="PZK117" s="266"/>
      <c r="PZL117" s="200"/>
      <c r="PZM117" s="266"/>
      <c r="PZN117" s="261"/>
      <c r="PZO117" s="265"/>
      <c r="PZP117" s="266"/>
      <c r="PZQ117" s="200"/>
      <c r="PZR117" s="266"/>
      <c r="PZS117" s="261"/>
      <c r="PZT117" s="265"/>
      <c r="PZU117" s="266"/>
      <c r="PZV117" s="200"/>
      <c r="PZW117" s="266"/>
      <c r="PZX117" s="261"/>
      <c r="PZY117" s="265"/>
      <c r="PZZ117" s="266"/>
      <c r="QAA117" s="200"/>
      <c r="QAB117" s="266"/>
      <c r="QAC117" s="261"/>
      <c r="QAD117" s="265"/>
      <c r="QAE117" s="266"/>
      <c r="QAF117" s="200"/>
      <c r="QAG117" s="266"/>
      <c r="QAH117" s="261"/>
      <c r="QAI117" s="265"/>
      <c r="QAJ117" s="266"/>
      <c r="QAK117" s="200"/>
      <c r="QAL117" s="266"/>
      <c r="QAM117" s="261"/>
      <c r="QAN117" s="265"/>
      <c r="QAO117" s="266"/>
      <c r="QAP117" s="200"/>
      <c r="QAQ117" s="266"/>
      <c r="QAR117" s="261"/>
      <c r="QAS117" s="265"/>
      <c r="QAT117" s="266"/>
      <c r="QAU117" s="200"/>
      <c r="QAV117" s="266"/>
      <c r="QAW117" s="261"/>
      <c r="QAX117" s="265"/>
      <c r="QAY117" s="266"/>
      <c r="QAZ117" s="200"/>
      <c r="QBA117" s="266"/>
      <c r="QBB117" s="261"/>
      <c r="QBC117" s="265"/>
      <c r="QBD117" s="266"/>
      <c r="QBE117" s="200"/>
      <c r="QBF117" s="266"/>
      <c r="QBG117" s="261"/>
      <c r="QBH117" s="265"/>
      <c r="QBI117" s="266"/>
      <c r="QBJ117" s="200"/>
      <c r="QBK117" s="266"/>
      <c r="QBL117" s="261"/>
      <c r="QBM117" s="265"/>
      <c r="QBN117" s="266"/>
      <c r="QBO117" s="200"/>
      <c r="QBP117" s="266"/>
      <c r="QBQ117" s="261"/>
      <c r="QBR117" s="265"/>
      <c r="QBS117" s="266"/>
      <c r="QBT117" s="200"/>
      <c r="QBU117" s="266"/>
      <c r="QBV117" s="261"/>
      <c r="QBW117" s="265"/>
      <c r="QBX117" s="266"/>
      <c r="QBY117" s="200"/>
      <c r="QBZ117" s="266"/>
      <c r="QCA117" s="261"/>
      <c r="QCB117" s="265"/>
      <c r="QCC117" s="266"/>
      <c r="QCD117" s="200"/>
      <c r="QCE117" s="266"/>
      <c r="QCF117" s="261"/>
      <c r="QCG117" s="265"/>
      <c r="QCH117" s="266"/>
      <c r="QCI117" s="200"/>
      <c r="QCJ117" s="266"/>
      <c r="QCK117" s="261"/>
      <c r="QCL117" s="265"/>
      <c r="QCM117" s="266"/>
      <c r="QCN117" s="200"/>
      <c r="QCO117" s="266"/>
      <c r="QCP117" s="261"/>
      <c r="QCQ117" s="265"/>
      <c r="QCR117" s="266"/>
      <c r="QCS117" s="200"/>
      <c r="QCT117" s="266"/>
      <c r="QCU117" s="261"/>
      <c r="QCV117" s="265"/>
      <c r="QCW117" s="266"/>
      <c r="QCX117" s="200"/>
      <c r="QCY117" s="266"/>
      <c r="QCZ117" s="261"/>
      <c r="QDA117" s="265"/>
      <c r="QDB117" s="266"/>
      <c r="QDC117" s="200"/>
      <c r="QDD117" s="266"/>
      <c r="QDE117" s="261"/>
      <c r="QDF117" s="265"/>
      <c r="QDG117" s="266"/>
      <c r="QDH117" s="200"/>
      <c r="QDI117" s="266"/>
      <c r="QDJ117" s="261"/>
      <c r="QDK117" s="265"/>
      <c r="QDL117" s="266"/>
      <c r="QDM117" s="200"/>
      <c r="QDN117" s="266"/>
      <c r="QDO117" s="261"/>
      <c r="QDP117" s="265"/>
      <c r="QDQ117" s="266"/>
      <c r="QDR117" s="200"/>
      <c r="QDS117" s="266"/>
      <c r="QDT117" s="261"/>
      <c r="QDU117" s="265"/>
      <c r="QDV117" s="266"/>
      <c r="QDW117" s="200"/>
      <c r="QDX117" s="266"/>
      <c r="QDY117" s="261"/>
      <c r="QDZ117" s="265"/>
      <c r="QEA117" s="266"/>
      <c r="QEB117" s="200"/>
      <c r="QEC117" s="266"/>
      <c r="QED117" s="261"/>
      <c r="QEE117" s="265"/>
      <c r="QEF117" s="266"/>
      <c r="QEG117" s="200"/>
      <c r="QEH117" s="266"/>
      <c r="QEI117" s="261"/>
      <c r="QEJ117" s="265"/>
      <c r="QEK117" s="266"/>
      <c r="QEL117" s="200"/>
      <c r="QEM117" s="266"/>
      <c r="QEN117" s="261"/>
      <c r="QEO117" s="265"/>
      <c r="QEP117" s="266"/>
      <c r="QEQ117" s="200"/>
      <c r="QER117" s="266"/>
      <c r="QES117" s="261"/>
      <c r="QET117" s="265"/>
      <c r="QEU117" s="266"/>
      <c r="QEV117" s="200"/>
      <c r="QEW117" s="266"/>
      <c r="QEX117" s="261"/>
      <c r="QEY117" s="265"/>
      <c r="QEZ117" s="266"/>
      <c r="QFA117" s="200"/>
      <c r="QFB117" s="266"/>
      <c r="QFC117" s="261"/>
      <c r="QFD117" s="265"/>
      <c r="QFE117" s="266"/>
      <c r="QFF117" s="200"/>
      <c r="QFG117" s="266"/>
      <c r="QFH117" s="261"/>
      <c r="QFI117" s="265"/>
      <c r="QFJ117" s="266"/>
      <c r="QFK117" s="200"/>
      <c r="QFL117" s="266"/>
      <c r="QFM117" s="261"/>
      <c r="QFN117" s="265"/>
      <c r="QFO117" s="266"/>
      <c r="QFP117" s="200"/>
      <c r="QFQ117" s="266"/>
      <c r="QFR117" s="261"/>
      <c r="QFS117" s="265"/>
      <c r="QFT117" s="266"/>
      <c r="QFU117" s="200"/>
      <c r="QFV117" s="266"/>
      <c r="QFW117" s="261"/>
      <c r="QFX117" s="265"/>
      <c r="QFY117" s="266"/>
      <c r="QFZ117" s="200"/>
      <c r="QGA117" s="266"/>
      <c r="QGB117" s="261"/>
      <c r="QGC117" s="265"/>
      <c r="QGD117" s="266"/>
      <c r="QGE117" s="200"/>
      <c r="QGF117" s="266"/>
      <c r="QGG117" s="261"/>
      <c r="QGH117" s="265"/>
      <c r="QGI117" s="266"/>
      <c r="QGJ117" s="200"/>
      <c r="QGK117" s="266"/>
      <c r="QGL117" s="261"/>
      <c r="QGM117" s="265"/>
      <c r="QGN117" s="266"/>
      <c r="QGO117" s="200"/>
      <c r="QGP117" s="266"/>
      <c r="QGQ117" s="261"/>
      <c r="QGR117" s="265"/>
      <c r="QGS117" s="266"/>
      <c r="QGT117" s="200"/>
      <c r="QGU117" s="266"/>
      <c r="QGV117" s="261"/>
      <c r="QGW117" s="265"/>
      <c r="QGX117" s="266"/>
      <c r="QGY117" s="200"/>
      <c r="QGZ117" s="266"/>
      <c r="QHA117" s="261"/>
      <c r="QHB117" s="265"/>
      <c r="QHC117" s="266"/>
      <c r="QHD117" s="200"/>
      <c r="QHE117" s="266"/>
      <c r="QHF117" s="261"/>
      <c r="QHG117" s="265"/>
      <c r="QHH117" s="266"/>
      <c r="QHI117" s="200"/>
      <c r="QHJ117" s="266"/>
      <c r="QHK117" s="261"/>
      <c r="QHL117" s="265"/>
      <c r="QHM117" s="266"/>
      <c r="QHN117" s="200"/>
      <c r="QHO117" s="266"/>
      <c r="QHP117" s="261"/>
      <c r="QHQ117" s="265"/>
      <c r="QHR117" s="266"/>
      <c r="QHS117" s="200"/>
      <c r="QHT117" s="266"/>
      <c r="QHU117" s="261"/>
      <c r="QHV117" s="265"/>
      <c r="QHW117" s="266"/>
      <c r="QHX117" s="200"/>
      <c r="QHY117" s="266"/>
      <c r="QHZ117" s="261"/>
      <c r="QIA117" s="265"/>
      <c r="QIB117" s="266"/>
      <c r="QIC117" s="200"/>
      <c r="QID117" s="266"/>
      <c r="QIE117" s="261"/>
      <c r="QIF117" s="265"/>
      <c r="QIG117" s="266"/>
      <c r="QIH117" s="200"/>
      <c r="QII117" s="266"/>
      <c r="QIJ117" s="261"/>
      <c r="QIK117" s="265"/>
      <c r="QIL117" s="266"/>
      <c r="QIM117" s="200"/>
      <c r="QIN117" s="266"/>
      <c r="QIO117" s="261"/>
      <c r="QIP117" s="265"/>
      <c r="QIQ117" s="266"/>
      <c r="QIR117" s="200"/>
      <c r="QIS117" s="266"/>
      <c r="QIT117" s="261"/>
      <c r="QIU117" s="265"/>
      <c r="QIV117" s="266"/>
      <c r="QIW117" s="200"/>
      <c r="QIX117" s="266"/>
      <c r="QIY117" s="261"/>
      <c r="QIZ117" s="265"/>
      <c r="QJA117" s="266"/>
      <c r="QJB117" s="200"/>
      <c r="QJC117" s="266"/>
      <c r="QJD117" s="261"/>
      <c r="QJE117" s="265"/>
      <c r="QJF117" s="266"/>
      <c r="QJG117" s="200"/>
      <c r="QJH117" s="266"/>
      <c r="QJI117" s="261"/>
      <c r="QJJ117" s="265"/>
      <c r="QJK117" s="266"/>
      <c r="QJL117" s="200"/>
      <c r="QJM117" s="266"/>
      <c r="QJN117" s="261"/>
      <c r="QJO117" s="265"/>
      <c r="QJP117" s="266"/>
      <c r="QJQ117" s="200"/>
      <c r="QJR117" s="266"/>
      <c r="QJS117" s="261"/>
      <c r="QJT117" s="265"/>
      <c r="QJU117" s="266"/>
      <c r="QJV117" s="200"/>
      <c r="QJW117" s="266"/>
      <c r="QJX117" s="261"/>
      <c r="QJY117" s="265"/>
      <c r="QJZ117" s="266"/>
      <c r="QKA117" s="200"/>
      <c r="QKB117" s="266"/>
      <c r="QKC117" s="261"/>
      <c r="QKD117" s="265"/>
      <c r="QKE117" s="266"/>
      <c r="QKF117" s="200"/>
      <c r="QKG117" s="266"/>
      <c r="QKH117" s="261"/>
      <c r="QKI117" s="265"/>
      <c r="QKJ117" s="266"/>
      <c r="QKK117" s="200"/>
      <c r="QKL117" s="266"/>
      <c r="QKM117" s="261"/>
      <c r="QKN117" s="265"/>
      <c r="QKO117" s="266"/>
      <c r="QKP117" s="200"/>
      <c r="QKQ117" s="266"/>
      <c r="QKR117" s="261"/>
      <c r="QKS117" s="265"/>
      <c r="QKT117" s="266"/>
      <c r="QKU117" s="200"/>
      <c r="QKV117" s="266"/>
      <c r="QKW117" s="261"/>
      <c r="QKX117" s="265"/>
      <c r="QKY117" s="266"/>
      <c r="QKZ117" s="200"/>
      <c r="QLA117" s="266"/>
      <c r="QLB117" s="261"/>
      <c r="QLC117" s="265"/>
      <c r="QLD117" s="266"/>
      <c r="QLE117" s="200"/>
      <c r="QLF117" s="266"/>
      <c r="QLG117" s="261"/>
      <c r="QLH117" s="265"/>
      <c r="QLI117" s="266"/>
      <c r="QLJ117" s="200"/>
      <c r="QLK117" s="266"/>
      <c r="QLL117" s="261"/>
      <c r="QLM117" s="265"/>
      <c r="QLN117" s="266"/>
      <c r="QLO117" s="200"/>
      <c r="QLP117" s="266"/>
      <c r="QLQ117" s="261"/>
      <c r="QLR117" s="265"/>
      <c r="QLS117" s="266"/>
      <c r="QLT117" s="200"/>
      <c r="QLU117" s="266"/>
      <c r="QLV117" s="261"/>
      <c r="QLW117" s="265"/>
      <c r="QLX117" s="266"/>
      <c r="QLY117" s="200"/>
      <c r="QLZ117" s="266"/>
      <c r="QMA117" s="261"/>
      <c r="QMB117" s="265"/>
      <c r="QMC117" s="266"/>
      <c r="QMD117" s="200"/>
      <c r="QME117" s="266"/>
      <c r="QMF117" s="261"/>
      <c r="QMG117" s="265"/>
      <c r="QMH117" s="266"/>
      <c r="QMI117" s="200"/>
      <c r="QMJ117" s="266"/>
      <c r="QMK117" s="261"/>
      <c r="QML117" s="265"/>
      <c r="QMM117" s="266"/>
      <c r="QMN117" s="200"/>
      <c r="QMO117" s="266"/>
      <c r="QMP117" s="261"/>
      <c r="QMQ117" s="265"/>
      <c r="QMR117" s="266"/>
      <c r="QMS117" s="200"/>
      <c r="QMT117" s="266"/>
      <c r="QMU117" s="261"/>
      <c r="QMV117" s="265"/>
      <c r="QMW117" s="266"/>
      <c r="QMX117" s="200"/>
      <c r="QMY117" s="266"/>
      <c r="QMZ117" s="261"/>
      <c r="QNA117" s="265"/>
      <c r="QNB117" s="266"/>
      <c r="QNC117" s="200"/>
      <c r="QND117" s="266"/>
      <c r="QNE117" s="261"/>
      <c r="QNF117" s="265"/>
      <c r="QNG117" s="266"/>
      <c r="QNH117" s="200"/>
      <c r="QNI117" s="266"/>
      <c r="QNJ117" s="261"/>
      <c r="QNK117" s="265"/>
      <c r="QNL117" s="266"/>
      <c r="QNM117" s="200"/>
      <c r="QNN117" s="266"/>
      <c r="QNO117" s="261"/>
      <c r="QNP117" s="265"/>
      <c r="QNQ117" s="266"/>
      <c r="QNR117" s="200"/>
      <c r="QNS117" s="266"/>
      <c r="QNT117" s="261"/>
      <c r="QNU117" s="265"/>
      <c r="QNV117" s="266"/>
      <c r="QNW117" s="200"/>
      <c r="QNX117" s="266"/>
      <c r="QNY117" s="261"/>
      <c r="QNZ117" s="265"/>
      <c r="QOA117" s="266"/>
      <c r="QOB117" s="200"/>
      <c r="QOC117" s="266"/>
      <c r="QOD117" s="261"/>
      <c r="QOE117" s="265"/>
      <c r="QOF117" s="266"/>
      <c r="QOG117" s="200"/>
      <c r="QOH117" s="266"/>
      <c r="QOI117" s="261"/>
      <c r="QOJ117" s="265"/>
      <c r="QOK117" s="266"/>
      <c r="QOL117" s="200"/>
      <c r="QOM117" s="266"/>
      <c r="QON117" s="261"/>
      <c r="QOO117" s="265"/>
      <c r="QOP117" s="266"/>
      <c r="QOQ117" s="200"/>
      <c r="QOR117" s="266"/>
      <c r="QOS117" s="261"/>
      <c r="QOT117" s="265"/>
      <c r="QOU117" s="266"/>
      <c r="QOV117" s="200"/>
      <c r="QOW117" s="266"/>
      <c r="QOX117" s="261"/>
      <c r="QOY117" s="265"/>
      <c r="QOZ117" s="266"/>
      <c r="QPA117" s="200"/>
      <c r="QPB117" s="266"/>
      <c r="QPC117" s="261"/>
      <c r="QPD117" s="265"/>
      <c r="QPE117" s="266"/>
      <c r="QPF117" s="200"/>
      <c r="QPG117" s="266"/>
      <c r="QPH117" s="261"/>
      <c r="QPI117" s="265"/>
      <c r="QPJ117" s="266"/>
      <c r="QPK117" s="200"/>
      <c r="QPL117" s="266"/>
      <c r="QPM117" s="261"/>
      <c r="QPN117" s="265"/>
      <c r="QPO117" s="266"/>
      <c r="QPP117" s="200"/>
      <c r="QPQ117" s="266"/>
      <c r="QPR117" s="261"/>
      <c r="QPS117" s="265"/>
      <c r="QPT117" s="266"/>
      <c r="QPU117" s="200"/>
      <c r="QPV117" s="266"/>
      <c r="QPW117" s="261"/>
      <c r="QPX117" s="265"/>
      <c r="QPY117" s="266"/>
      <c r="QPZ117" s="200"/>
      <c r="QQA117" s="266"/>
      <c r="QQB117" s="261"/>
      <c r="QQC117" s="265"/>
      <c r="QQD117" s="266"/>
      <c r="QQE117" s="200"/>
      <c r="QQF117" s="266"/>
      <c r="QQG117" s="261"/>
      <c r="QQH117" s="265"/>
      <c r="QQI117" s="266"/>
      <c r="QQJ117" s="200"/>
      <c r="QQK117" s="266"/>
      <c r="QQL117" s="261"/>
      <c r="QQM117" s="265"/>
      <c r="QQN117" s="266"/>
      <c r="QQO117" s="200"/>
      <c r="QQP117" s="266"/>
      <c r="QQQ117" s="261"/>
      <c r="QQR117" s="265"/>
      <c r="QQS117" s="266"/>
      <c r="QQT117" s="200"/>
      <c r="QQU117" s="266"/>
      <c r="QQV117" s="261"/>
      <c r="QQW117" s="265"/>
      <c r="QQX117" s="266"/>
      <c r="QQY117" s="200"/>
      <c r="QQZ117" s="266"/>
      <c r="QRA117" s="261"/>
      <c r="QRB117" s="265"/>
      <c r="QRC117" s="266"/>
      <c r="QRD117" s="200"/>
      <c r="QRE117" s="266"/>
      <c r="QRF117" s="261"/>
      <c r="QRG117" s="265"/>
      <c r="QRH117" s="266"/>
      <c r="QRI117" s="200"/>
      <c r="QRJ117" s="266"/>
      <c r="QRK117" s="261"/>
      <c r="QRL117" s="265"/>
      <c r="QRM117" s="266"/>
      <c r="QRN117" s="200"/>
      <c r="QRO117" s="266"/>
      <c r="QRP117" s="261"/>
      <c r="QRQ117" s="265"/>
      <c r="QRR117" s="266"/>
      <c r="QRS117" s="200"/>
      <c r="QRT117" s="266"/>
      <c r="QRU117" s="261"/>
      <c r="QRV117" s="265"/>
      <c r="QRW117" s="266"/>
      <c r="QRX117" s="200"/>
      <c r="QRY117" s="266"/>
      <c r="QRZ117" s="261"/>
      <c r="QSA117" s="265"/>
      <c r="QSB117" s="266"/>
      <c r="QSC117" s="200"/>
      <c r="QSD117" s="266"/>
      <c r="QSE117" s="261"/>
      <c r="QSF117" s="265"/>
      <c r="QSG117" s="266"/>
      <c r="QSH117" s="200"/>
      <c r="QSI117" s="266"/>
      <c r="QSJ117" s="261"/>
      <c r="QSK117" s="265"/>
      <c r="QSL117" s="266"/>
      <c r="QSM117" s="200"/>
      <c r="QSN117" s="266"/>
      <c r="QSO117" s="261"/>
      <c r="QSP117" s="265"/>
      <c r="QSQ117" s="266"/>
      <c r="QSR117" s="200"/>
      <c r="QSS117" s="266"/>
      <c r="QST117" s="261"/>
      <c r="QSU117" s="265"/>
      <c r="QSV117" s="266"/>
      <c r="QSW117" s="200"/>
      <c r="QSX117" s="266"/>
      <c r="QSY117" s="261"/>
      <c r="QSZ117" s="265"/>
      <c r="QTA117" s="266"/>
      <c r="QTB117" s="200"/>
      <c r="QTC117" s="266"/>
      <c r="QTD117" s="261"/>
      <c r="QTE117" s="265"/>
      <c r="QTF117" s="266"/>
      <c r="QTG117" s="200"/>
      <c r="QTH117" s="266"/>
      <c r="QTI117" s="261"/>
      <c r="QTJ117" s="265"/>
      <c r="QTK117" s="266"/>
      <c r="QTL117" s="200"/>
      <c r="QTM117" s="266"/>
      <c r="QTN117" s="261"/>
      <c r="QTO117" s="265"/>
      <c r="QTP117" s="266"/>
      <c r="QTQ117" s="200"/>
      <c r="QTR117" s="266"/>
      <c r="QTS117" s="261"/>
      <c r="QTT117" s="265"/>
      <c r="QTU117" s="266"/>
      <c r="QTV117" s="200"/>
      <c r="QTW117" s="266"/>
      <c r="QTX117" s="261"/>
      <c r="QTY117" s="265"/>
      <c r="QTZ117" s="266"/>
      <c r="QUA117" s="200"/>
      <c r="QUB117" s="266"/>
      <c r="QUC117" s="261"/>
      <c r="QUD117" s="265"/>
      <c r="QUE117" s="266"/>
      <c r="QUF117" s="200"/>
      <c r="QUG117" s="266"/>
      <c r="QUH117" s="261"/>
      <c r="QUI117" s="265"/>
      <c r="QUJ117" s="266"/>
      <c r="QUK117" s="200"/>
      <c r="QUL117" s="266"/>
      <c r="QUM117" s="261"/>
      <c r="QUN117" s="265"/>
      <c r="QUO117" s="266"/>
      <c r="QUP117" s="200"/>
      <c r="QUQ117" s="266"/>
      <c r="QUR117" s="261"/>
      <c r="QUS117" s="265"/>
      <c r="QUT117" s="266"/>
      <c r="QUU117" s="200"/>
      <c r="QUV117" s="266"/>
      <c r="QUW117" s="261"/>
      <c r="QUX117" s="265"/>
      <c r="QUY117" s="266"/>
      <c r="QUZ117" s="200"/>
      <c r="QVA117" s="266"/>
      <c r="QVB117" s="261"/>
      <c r="QVC117" s="265"/>
      <c r="QVD117" s="266"/>
      <c r="QVE117" s="200"/>
      <c r="QVF117" s="266"/>
      <c r="QVG117" s="261"/>
      <c r="QVH117" s="265"/>
      <c r="QVI117" s="266"/>
      <c r="QVJ117" s="200"/>
      <c r="QVK117" s="266"/>
      <c r="QVL117" s="261"/>
      <c r="QVM117" s="265"/>
      <c r="QVN117" s="266"/>
      <c r="QVO117" s="200"/>
      <c r="QVP117" s="266"/>
      <c r="QVQ117" s="261"/>
      <c r="QVR117" s="265"/>
      <c r="QVS117" s="266"/>
      <c r="QVT117" s="200"/>
      <c r="QVU117" s="266"/>
      <c r="QVV117" s="261"/>
      <c r="QVW117" s="265"/>
      <c r="QVX117" s="266"/>
      <c r="QVY117" s="200"/>
      <c r="QVZ117" s="266"/>
      <c r="QWA117" s="261"/>
      <c r="QWB117" s="265"/>
      <c r="QWC117" s="266"/>
      <c r="QWD117" s="200"/>
      <c r="QWE117" s="266"/>
      <c r="QWF117" s="261"/>
      <c r="QWG117" s="265"/>
      <c r="QWH117" s="266"/>
      <c r="QWI117" s="200"/>
      <c r="QWJ117" s="266"/>
      <c r="QWK117" s="261"/>
      <c r="QWL117" s="265"/>
      <c r="QWM117" s="266"/>
      <c r="QWN117" s="200"/>
      <c r="QWO117" s="266"/>
      <c r="QWP117" s="261"/>
      <c r="QWQ117" s="265"/>
      <c r="QWR117" s="266"/>
      <c r="QWS117" s="200"/>
      <c r="QWT117" s="266"/>
      <c r="QWU117" s="261"/>
      <c r="QWV117" s="265"/>
      <c r="QWW117" s="266"/>
      <c r="QWX117" s="200"/>
      <c r="QWY117" s="266"/>
      <c r="QWZ117" s="261"/>
      <c r="QXA117" s="265"/>
      <c r="QXB117" s="266"/>
      <c r="QXC117" s="200"/>
      <c r="QXD117" s="266"/>
      <c r="QXE117" s="261"/>
      <c r="QXF117" s="265"/>
      <c r="QXG117" s="266"/>
      <c r="QXH117" s="200"/>
      <c r="QXI117" s="266"/>
      <c r="QXJ117" s="261"/>
      <c r="QXK117" s="265"/>
      <c r="QXL117" s="266"/>
      <c r="QXM117" s="200"/>
      <c r="QXN117" s="266"/>
      <c r="QXO117" s="261"/>
      <c r="QXP117" s="265"/>
      <c r="QXQ117" s="266"/>
      <c r="QXR117" s="200"/>
      <c r="QXS117" s="266"/>
      <c r="QXT117" s="261"/>
      <c r="QXU117" s="265"/>
      <c r="QXV117" s="266"/>
      <c r="QXW117" s="200"/>
      <c r="QXX117" s="266"/>
      <c r="QXY117" s="261"/>
      <c r="QXZ117" s="265"/>
      <c r="QYA117" s="266"/>
      <c r="QYB117" s="200"/>
      <c r="QYC117" s="266"/>
      <c r="QYD117" s="261"/>
      <c r="QYE117" s="265"/>
      <c r="QYF117" s="266"/>
      <c r="QYG117" s="200"/>
      <c r="QYH117" s="266"/>
      <c r="QYI117" s="261"/>
      <c r="QYJ117" s="265"/>
      <c r="QYK117" s="266"/>
      <c r="QYL117" s="200"/>
      <c r="QYM117" s="266"/>
      <c r="QYN117" s="261"/>
      <c r="QYO117" s="265"/>
      <c r="QYP117" s="266"/>
      <c r="QYQ117" s="200"/>
      <c r="QYR117" s="266"/>
      <c r="QYS117" s="261"/>
      <c r="QYT117" s="265"/>
      <c r="QYU117" s="266"/>
      <c r="QYV117" s="200"/>
      <c r="QYW117" s="266"/>
      <c r="QYX117" s="261"/>
      <c r="QYY117" s="265"/>
      <c r="QYZ117" s="266"/>
      <c r="QZA117" s="200"/>
      <c r="QZB117" s="266"/>
      <c r="QZC117" s="261"/>
      <c r="QZD117" s="265"/>
      <c r="QZE117" s="266"/>
      <c r="QZF117" s="200"/>
      <c r="QZG117" s="266"/>
      <c r="QZH117" s="261"/>
      <c r="QZI117" s="265"/>
      <c r="QZJ117" s="266"/>
      <c r="QZK117" s="200"/>
      <c r="QZL117" s="266"/>
      <c r="QZM117" s="261"/>
      <c r="QZN117" s="265"/>
      <c r="QZO117" s="266"/>
      <c r="QZP117" s="200"/>
      <c r="QZQ117" s="266"/>
      <c r="QZR117" s="261"/>
      <c r="QZS117" s="265"/>
      <c r="QZT117" s="266"/>
      <c r="QZU117" s="200"/>
      <c r="QZV117" s="266"/>
      <c r="QZW117" s="261"/>
      <c r="QZX117" s="265"/>
      <c r="QZY117" s="266"/>
      <c r="QZZ117" s="200"/>
      <c r="RAA117" s="266"/>
      <c r="RAB117" s="261"/>
      <c r="RAC117" s="265"/>
      <c r="RAD117" s="266"/>
      <c r="RAE117" s="200"/>
      <c r="RAF117" s="266"/>
      <c r="RAG117" s="261"/>
      <c r="RAH117" s="265"/>
      <c r="RAI117" s="266"/>
      <c r="RAJ117" s="200"/>
      <c r="RAK117" s="266"/>
      <c r="RAL117" s="261"/>
      <c r="RAM117" s="265"/>
      <c r="RAN117" s="266"/>
      <c r="RAO117" s="200"/>
      <c r="RAP117" s="266"/>
      <c r="RAQ117" s="261"/>
      <c r="RAR117" s="265"/>
      <c r="RAS117" s="266"/>
      <c r="RAT117" s="200"/>
      <c r="RAU117" s="266"/>
      <c r="RAV117" s="261"/>
      <c r="RAW117" s="265"/>
      <c r="RAX117" s="266"/>
      <c r="RAY117" s="200"/>
      <c r="RAZ117" s="266"/>
      <c r="RBA117" s="261"/>
      <c r="RBB117" s="265"/>
      <c r="RBC117" s="266"/>
      <c r="RBD117" s="200"/>
      <c r="RBE117" s="266"/>
      <c r="RBF117" s="261"/>
      <c r="RBG117" s="265"/>
      <c r="RBH117" s="266"/>
      <c r="RBI117" s="200"/>
      <c r="RBJ117" s="266"/>
      <c r="RBK117" s="261"/>
      <c r="RBL117" s="265"/>
      <c r="RBM117" s="266"/>
      <c r="RBN117" s="200"/>
      <c r="RBO117" s="266"/>
      <c r="RBP117" s="261"/>
      <c r="RBQ117" s="265"/>
      <c r="RBR117" s="266"/>
      <c r="RBS117" s="200"/>
      <c r="RBT117" s="266"/>
      <c r="RBU117" s="261"/>
      <c r="RBV117" s="265"/>
      <c r="RBW117" s="266"/>
      <c r="RBX117" s="200"/>
      <c r="RBY117" s="266"/>
      <c r="RBZ117" s="261"/>
      <c r="RCA117" s="265"/>
      <c r="RCB117" s="266"/>
      <c r="RCC117" s="200"/>
      <c r="RCD117" s="266"/>
      <c r="RCE117" s="261"/>
      <c r="RCF117" s="265"/>
      <c r="RCG117" s="266"/>
      <c r="RCH117" s="200"/>
      <c r="RCI117" s="266"/>
      <c r="RCJ117" s="261"/>
      <c r="RCK117" s="265"/>
      <c r="RCL117" s="266"/>
      <c r="RCM117" s="200"/>
      <c r="RCN117" s="266"/>
      <c r="RCO117" s="261"/>
      <c r="RCP117" s="265"/>
      <c r="RCQ117" s="266"/>
      <c r="RCR117" s="200"/>
      <c r="RCS117" s="266"/>
      <c r="RCT117" s="261"/>
      <c r="RCU117" s="265"/>
      <c r="RCV117" s="266"/>
      <c r="RCW117" s="200"/>
      <c r="RCX117" s="266"/>
      <c r="RCY117" s="261"/>
      <c r="RCZ117" s="265"/>
      <c r="RDA117" s="266"/>
      <c r="RDB117" s="200"/>
      <c r="RDC117" s="266"/>
      <c r="RDD117" s="261"/>
      <c r="RDE117" s="265"/>
      <c r="RDF117" s="266"/>
      <c r="RDG117" s="200"/>
      <c r="RDH117" s="266"/>
      <c r="RDI117" s="261"/>
      <c r="RDJ117" s="265"/>
      <c r="RDK117" s="266"/>
      <c r="RDL117" s="200"/>
      <c r="RDM117" s="266"/>
      <c r="RDN117" s="261"/>
      <c r="RDO117" s="265"/>
      <c r="RDP117" s="266"/>
      <c r="RDQ117" s="200"/>
      <c r="RDR117" s="266"/>
      <c r="RDS117" s="261"/>
      <c r="RDT117" s="265"/>
      <c r="RDU117" s="266"/>
      <c r="RDV117" s="200"/>
      <c r="RDW117" s="266"/>
      <c r="RDX117" s="261"/>
      <c r="RDY117" s="265"/>
      <c r="RDZ117" s="266"/>
      <c r="REA117" s="200"/>
      <c r="REB117" s="266"/>
      <c r="REC117" s="261"/>
      <c r="RED117" s="265"/>
      <c r="REE117" s="266"/>
      <c r="REF117" s="200"/>
      <c r="REG117" s="266"/>
      <c r="REH117" s="261"/>
      <c r="REI117" s="265"/>
      <c r="REJ117" s="266"/>
      <c r="REK117" s="200"/>
      <c r="REL117" s="266"/>
      <c r="REM117" s="261"/>
      <c r="REN117" s="265"/>
      <c r="REO117" s="266"/>
      <c r="REP117" s="200"/>
      <c r="REQ117" s="266"/>
      <c r="RER117" s="261"/>
      <c r="RES117" s="265"/>
      <c r="RET117" s="266"/>
      <c r="REU117" s="200"/>
      <c r="REV117" s="266"/>
      <c r="REW117" s="261"/>
      <c r="REX117" s="265"/>
      <c r="REY117" s="266"/>
      <c r="REZ117" s="200"/>
      <c r="RFA117" s="266"/>
      <c r="RFB117" s="261"/>
      <c r="RFC117" s="265"/>
      <c r="RFD117" s="266"/>
      <c r="RFE117" s="200"/>
      <c r="RFF117" s="266"/>
      <c r="RFG117" s="261"/>
      <c r="RFH117" s="265"/>
      <c r="RFI117" s="266"/>
      <c r="RFJ117" s="200"/>
      <c r="RFK117" s="266"/>
      <c r="RFL117" s="261"/>
      <c r="RFM117" s="265"/>
      <c r="RFN117" s="266"/>
      <c r="RFO117" s="200"/>
      <c r="RFP117" s="266"/>
      <c r="RFQ117" s="261"/>
      <c r="RFR117" s="265"/>
      <c r="RFS117" s="266"/>
      <c r="RFT117" s="200"/>
      <c r="RFU117" s="266"/>
      <c r="RFV117" s="261"/>
      <c r="RFW117" s="265"/>
      <c r="RFX117" s="266"/>
      <c r="RFY117" s="200"/>
      <c r="RFZ117" s="266"/>
      <c r="RGA117" s="261"/>
      <c r="RGB117" s="265"/>
      <c r="RGC117" s="266"/>
      <c r="RGD117" s="200"/>
      <c r="RGE117" s="266"/>
      <c r="RGF117" s="261"/>
      <c r="RGG117" s="265"/>
      <c r="RGH117" s="266"/>
      <c r="RGI117" s="200"/>
      <c r="RGJ117" s="266"/>
      <c r="RGK117" s="261"/>
      <c r="RGL117" s="265"/>
      <c r="RGM117" s="266"/>
      <c r="RGN117" s="200"/>
      <c r="RGO117" s="266"/>
      <c r="RGP117" s="261"/>
      <c r="RGQ117" s="265"/>
      <c r="RGR117" s="266"/>
      <c r="RGS117" s="200"/>
      <c r="RGT117" s="266"/>
      <c r="RGU117" s="261"/>
      <c r="RGV117" s="265"/>
      <c r="RGW117" s="266"/>
      <c r="RGX117" s="200"/>
      <c r="RGY117" s="266"/>
      <c r="RGZ117" s="261"/>
      <c r="RHA117" s="265"/>
      <c r="RHB117" s="266"/>
      <c r="RHC117" s="200"/>
      <c r="RHD117" s="266"/>
      <c r="RHE117" s="261"/>
      <c r="RHF117" s="265"/>
      <c r="RHG117" s="266"/>
      <c r="RHH117" s="200"/>
      <c r="RHI117" s="266"/>
      <c r="RHJ117" s="261"/>
      <c r="RHK117" s="265"/>
      <c r="RHL117" s="266"/>
      <c r="RHM117" s="200"/>
      <c r="RHN117" s="266"/>
      <c r="RHO117" s="261"/>
      <c r="RHP117" s="265"/>
      <c r="RHQ117" s="266"/>
      <c r="RHR117" s="200"/>
      <c r="RHS117" s="266"/>
      <c r="RHT117" s="261"/>
      <c r="RHU117" s="265"/>
      <c r="RHV117" s="266"/>
      <c r="RHW117" s="200"/>
      <c r="RHX117" s="266"/>
      <c r="RHY117" s="261"/>
      <c r="RHZ117" s="265"/>
      <c r="RIA117" s="266"/>
      <c r="RIB117" s="200"/>
      <c r="RIC117" s="266"/>
      <c r="RID117" s="261"/>
      <c r="RIE117" s="265"/>
      <c r="RIF117" s="266"/>
      <c r="RIG117" s="200"/>
      <c r="RIH117" s="266"/>
      <c r="RII117" s="261"/>
      <c r="RIJ117" s="265"/>
      <c r="RIK117" s="266"/>
      <c r="RIL117" s="200"/>
      <c r="RIM117" s="266"/>
      <c r="RIN117" s="261"/>
      <c r="RIO117" s="265"/>
      <c r="RIP117" s="266"/>
      <c r="RIQ117" s="200"/>
      <c r="RIR117" s="266"/>
      <c r="RIS117" s="261"/>
      <c r="RIT117" s="265"/>
      <c r="RIU117" s="266"/>
      <c r="RIV117" s="200"/>
      <c r="RIW117" s="266"/>
      <c r="RIX117" s="261"/>
      <c r="RIY117" s="265"/>
      <c r="RIZ117" s="266"/>
      <c r="RJA117" s="200"/>
      <c r="RJB117" s="266"/>
      <c r="RJC117" s="261"/>
      <c r="RJD117" s="265"/>
      <c r="RJE117" s="266"/>
      <c r="RJF117" s="200"/>
      <c r="RJG117" s="266"/>
      <c r="RJH117" s="261"/>
      <c r="RJI117" s="265"/>
      <c r="RJJ117" s="266"/>
      <c r="RJK117" s="200"/>
      <c r="RJL117" s="266"/>
      <c r="RJM117" s="261"/>
      <c r="RJN117" s="265"/>
      <c r="RJO117" s="266"/>
      <c r="RJP117" s="200"/>
      <c r="RJQ117" s="266"/>
      <c r="RJR117" s="261"/>
      <c r="RJS117" s="265"/>
      <c r="RJT117" s="266"/>
      <c r="RJU117" s="200"/>
      <c r="RJV117" s="266"/>
      <c r="RJW117" s="261"/>
      <c r="RJX117" s="265"/>
      <c r="RJY117" s="266"/>
      <c r="RJZ117" s="200"/>
      <c r="RKA117" s="266"/>
      <c r="RKB117" s="261"/>
      <c r="RKC117" s="265"/>
      <c r="RKD117" s="266"/>
      <c r="RKE117" s="200"/>
      <c r="RKF117" s="266"/>
      <c r="RKG117" s="261"/>
      <c r="RKH117" s="265"/>
      <c r="RKI117" s="266"/>
      <c r="RKJ117" s="200"/>
      <c r="RKK117" s="266"/>
      <c r="RKL117" s="261"/>
      <c r="RKM117" s="265"/>
      <c r="RKN117" s="266"/>
      <c r="RKO117" s="200"/>
      <c r="RKP117" s="266"/>
      <c r="RKQ117" s="261"/>
      <c r="RKR117" s="265"/>
      <c r="RKS117" s="266"/>
      <c r="RKT117" s="200"/>
      <c r="RKU117" s="266"/>
      <c r="RKV117" s="261"/>
      <c r="RKW117" s="265"/>
      <c r="RKX117" s="266"/>
      <c r="RKY117" s="200"/>
      <c r="RKZ117" s="266"/>
      <c r="RLA117" s="261"/>
      <c r="RLB117" s="265"/>
      <c r="RLC117" s="266"/>
      <c r="RLD117" s="200"/>
      <c r="RLE117" s="266"/>
      <c r="RLF117" s="261"/>
      <c r="RLG117" s="265"/>
      <c r="RLH117" s="266"/>
      <c r="RLI117" s="200"/>
      <c r="RLJ117" s="266"/>
      <c r="RLK117" s="261"/>
      <c r="RLL117" s="265"/>
      <c r="RLM117" s="266"/>
      <c r="RLN117" s="200"/>
      <c r="RLO117" s="266"/>
      <c r="RLP117" s="261"/>
      <c r="RLQ117" s="265"/>
      <c r="RLR117" s="266"/>
      <c r="RLS117" s="200"/>
      <c r="RLT117" s="266"/>
      <c r="RLU117" s="261"/>
      <c r="RLV117" s="265"/>
      <c r="RLW117" s="266"/>
      <c r="RLX117" s="200"/>
      <c r="RLY117" s="266"/>
      <c r="RLZ117" s="261"/>
      <c r="RMA117" s="265"/>
      <c r="RMB117" s="266"/>
      <c r="RMC117" s="200"/>
      <c r="RMD117" s="266"/>
      <c r="RME117" s="261"/>
      <c r="RMF117" s="265"/>
      <c r="RMG117" s="266"/>
      <c r="RMH117" s="200"/>
      <c r="RMI117" s="266"/>
      <c r="RMJ117" s="261"/>
      <c r="RMK117" s="265"/>
      <c r="RML117" s="266"/>
      <c r="RMM117" s="200"/>
      <c r="RMN117" s="266"/>
      <c r="RMO117" s="261"/>
      <c r="RMP117" s="265"/>
      <c r="RMQ117" s="266"/>
      <c r="RMR117" s="200"/>
      <c r="RMS117" s="266"/>
      <c r="RMT117" s="261"/>
      <c r="RMU117" s="265"/>
      <c r="RMV117" s="266"/>
      <c r="RMW117" s="200"/>
      <c r="RMX117" s="266"/>
      <c r="RMY117" s="261"/>
      <c r="RMZ117" s="265"/>
      <c r="RNA117" s="266"/>
      <c r="RNB117" s="200"/>
      <c r="RNC117" s="266"/>
      <c r="RND117" s="261"/>
      <c r="RNE117" s="265"/>
      <c r="RNF117" s="266"/>
      <c r="RNG117" s="200"/>
      <c r="RNH117" s="266"/>
      <c r="RNI117" s="261"/>
      <c r="RNJ117" s="265"/>
      <c r="RNK117" s="266"/>
      <c r="RNL117" s="200"/>
      <c r="RNM117" s="266"/>
      <c r="RNN117" s="261"/>
      <c r="RNO117" s="265"/>
      <c r="RNP117" s="266"/>
      <c r="RNQ117" s="200"/>
      <c r="RNR117" s="266"/>
      <c r="RNS117" s="261"/>
      <c r="RNT117" s="265"/>
      <c r="RNU117" s="266"/>
      <c r="RNV117" s="200"/>
      <c r="RNW117" s="266"/>
      <c r="RNX117" s="261"/>
      <c r="RNY117" s="265"/>
      <c r="RNZ117" s="266"/>
      <c r="ROA117" s="200"/>
      <c r="ROB117" s="266"/>
      <c r="ROC117" s="261"/>
      <c r="ROD117" s="265"/>
      <c r="ROE117" s="266"/>
      <c r="ROF117" s="200"/>
      <c r="ROG117" s="266"/>
      <c r="ROH117" s="261"/>
      <c r="ROI117" s="265"/>
      <c r="ROJ117" s="266"/>
      <c r="ROK117" s="200"/>
      <c r="ROL117" s="266"/>
      <c r="ROM117" s="261"/>
      <c r="RON117" s="265"/>
      <c r="ROO117" s="266"/>
      <c r="ROP117" s="200"/>
      <c r="ROQ117" s="266"/>
      <c r="ROR117" s="261"/>
      <c r="ROS117" s="265"/>
      <c r="ROT117" s="266"/>
      <c r="ROU117" s="200"/>
      <c r="ROV117" s="266"/>
      <c r="ROW117" s="261"/>
      <c r="ROX117" s="265"/>
      <c r="ROY117" s="266"/>
      <c r="ROZ117" s="200"/>
      <c r="RPA117" s="266"/>
      <c r="RPB117" s="261"/>
      <c r="RPC117" s="265"/>
      <c r="RPD117" s="266"/>
      <c r="RPE117" s="200"/>
      <c r="RPF117" s="266"/>
      <c r="RPG117" s="261"/>
      <c r="RPH117" s="265"/>
      <c r="RPI117" s="266"/>
      <c r="RPJ117" s="200"/>
      <c r="RPK117" s="266"/>
      <c r="RPL117" s="261"/>
      <c r="RPM117" s="265"/>
      <c r="RPN117" s="266"/>
      <c r="RPO117" s="200"/>
      <c r="RPP117" s="266"/>
      <c r="RPQ117" s="261"/>
      <c r="RPR117" s="265"/>
      <c r="RPS117" s="266"/>
      <c r="RPT117" s="200"/>
      <c r="RPU117" s="266"/>
      <c r="RPV117" s="261"/>
      <c r="RPW117" s="265"/>
      <c r="RPX117" s="266"/>
      <c r="RPY117" s="200"/>
      <c r="RPZ117" s="266"/>
      <c r="RQA117" s="261"/>
      <c r="RQB117" s="265"/>
      <c r="RQC117" s="266"/>
      <c r="RQD117" s="200"/>
      <c r="RQE117" s="266"/>
      <c r="RQF117" s="261"/>
      <c r="RQG117" s="265"/>
      <c r="RQH117" s="266"/>
      <c r="RQI117" s="200"/>
      <c r="RQJ117" s="266"/>
      <c r="RQK117" s="261"/>
      <c r="RQL117" s="265"/>
      <c r="RQM117" s="266"/>
      <c r="RQN117" s="200"/>
      <c r="RQO117" s="266"/>
      <c r="RQP117" s="261"/>
      <c r="RQQ117" s="265"/>
      <c r="RQR117" s="266"/>
      <c r="RQS117" s="200"/>
      <c r="RQT117" s="266"/>
      <c r="RQU117" s="261"/>
      <c r="RQV117" s="265"/>
      <c r="RQW117" s="266"/>
      <c r="RQX117" s="200"/>
      <c r="RQY117" s="266"/>
      <c r="RQZ117" s="261"/>
      <c r="RRA117" s="265"/>
      <c r="RRB117" s="266"/>
      <c r="RRC117" s="200"/>
      <c r="RRD117" s="266"/>
      <c r="RRE117" s="261"/>
      <c r="RRF117" s="265"/>
      <c r="RRG117" s="266"/>
      <c r="RRH117" s="200"/>
      <c r="RRI117" s="266"/>
      <c r="RRJ117" s="261"/>
      <c r="RRK117" s="265"/>
      <c r="RRL117" s="266"/>
      <c r="RRM117" s="200"/>
      <c r="RRN117" s="266"/>
      <c r="RRO117" s="261"/>
      <c r="RRP117" s="265"/>
      <c r="RRQ117" s="266"/>
      <c r="RRR117" s="200"/>
      <c r="RRS117" s="266"/>
      <c r="RRT117" s="261"/>
      <c r="RRU117" s="265"/>
      <c r="RRV117" s="266"/>
      <c r="RRW117" s="200"/>
      <c r="RRX117" s="266"/>
      <c r="RRY117" s="261"/>
      <c r="RRZ117" s="265"/>
      <c r="RSA117" s="266"/>
      <c r="RSB117" s="200"/>
      <c r="RSC117" s="266"/>
      <c r="RSD117" s="261"/>
      <c r="RSE117" s="265"/>
      <c r="RSF117" s="266"/>
      <c r="RSG117" s="200"/>
      <c r="RSH117" s="266"/>
      <c r="RSI117" s="261"/>
      <c r="RSJ117" s="265"/>
      <c r="RSK117" s="266"/>
      <c r="RSL117" s="200"/>
      <c r="RSM117" s="266"/>
      <c r="RSN117" s="261"/>
      <c r="RSO117" s="265"/>
      <c r="RSP117" s="266"/>
      <c r="RSQ117" s="200"/>
      <c r="RSR117" s="266"/>
      <c r="RSS117" s="261"/>
      <c r="RST117" s="265"/>
      <c r="RSU117" s="266"/>
      <c r="RSV117" s="200"/>
      <c r="RSW117" s="266"/>
      <c r="RSX117" s="261"/>
      <c r="RSY117" s="265"/>
      <c r="RSZ117" s="266"/>
      <c r="RTA117" s="200"/>
      <c r="RTB117" s="266"/>
      <c r="RTC117" s="261"/>
      <c r="RTD117" s="265"/>
      <c r="RTE117" s="266"/>
      <c r="RTF117" s="200"/>
      <c r="RTG117" s="266"/>
      <c r="RTH117" s="261"/>
      <c r="RTI117" s="265"/>
      <c r="RTJ117" s="266"/>
      <c r="RTK117" s="200"/>
      <c r="RTL117" s="266"/>
      <c r="RTM117" s="261"/>
      <c r="RTN117" s="265"/>
      <c r="RTO117" s="266"/>
      <c r="RTP117" s="200"/>
      <c r="RTQ117" s="266"/>
      <c r="RTR117" s="261"/>
      <c r="RTS117" s="265"/>
      <c r="RTT117" s="266"/>
      <c r="RTU117" s="200"/>
      <c r="RTV117" s="266"/>
      <c r="RTW117" s="261"/>
      <c r="RTX117" s="265"/>
      <c r="RTY117" s="266"/>
      <c r="RTZ117" s="200"/>
      <c r="RUA117" s="266"/>
      <c r="RUB117" s="261"/>
      <c r="RUC117" s="265"/>
      <c r="RUD117" s="266"/>
      <c r="RUE117" s="200"/>
      <c r="RUF117" s="266"/>
      <c r="RUG117" s="261"/>
      <c r="RUH117" s="265"/>
      <c r="RUI117" s="266"/>
      <c r="RUJ117" s="200"/>
      <c r="RUK117" s="266"/>
      <c r="RUL117" s="261"/>
      <c r="RUM117" s="265"/>
      <c r="RUN117" s="266"/>
      <c r="RUO117" s="200"/>
      <c r="RUP117" s="266"/>
      <c r="RUQ117" s="261"/>
      <c r="RUR117" s="265"/>
      <c r="RUS117" s="266"/>
      <c r="RUT117" s="200"/>
      <c r="RUU117" s="266"/>
      <c r="RUV117" s="261"/>
      <c r="RUW117" s="265"/>
      <c r="RUX117" s="266"/>
      <c r="RUY117" s="200"/>
      <c r="RUZ117" s="266"/>
      <c r="RVA117" s="261"/>
      <c r="RVB117" s="265"/>
      <c r="RVC117" s="266"/>
      <c r="RVD117" s="200"/>
      <c r="RVE117" s="266"/>
      <c r="RVF117" s="261"/>
      <c r="RVG117" s="265"/>
      <c r="RVH117" s="266"/>
      <c r="RVI117" s="200"/>
      <c r="RVJ117" s="266"/>
      <c r="RVK117" s="261"/>
      <c r="RVL117" s="265"/>
      <c r="RVM117" s="266"/>
      <c r="RVN117" s="200"/>
      <c r="RVO117" s="266"/>
      <c r="RVP117" s="261"/>
      <c r="RVQ117" s="265"/>
      <c r="RVR117" s="266"/>
      <c r="RVS117" s="200"/>
      <c r="RVT117" s="266"/>
      <c r="RVU117" s="261"/>
      <c r="RVV117" s="265"/>
      <c r="RVW117" s="266"/>
      <c r="RVX117" s="200"/>
      <c r="RVY117" s="266"/>
      <c r="RVZ117" s="261"/>
      <c r="RWA117" s="265"/>
      <c r="RWB117" s="266"/>
      <c r="RWC117" s="200"/>
      <c r="RWD117" s="266"/>
      <c r="RWE117" s="261"/>
      <c r="RWF117" s="265"/>
      <c r="RWG117" s="266"/>
      <c r="RWH117" s="200"/>
      <c r="RWI117" s="266"/>
      <c r="RWJ117" s="261"/>
      <c r="RWK117" s="265"/>
      <c r="RWL117" s="266"/>
      <c r="RWM117" s="200"/>
      <c r="RWN117" s="266"/>
      <c r="RWO117" s="261"/>
      <c r="RWP117" s="265"/>
      <c r="RWQ117" s="266"/>
      <c r="RWR117" s="200"/>
      <c r="RWS117" s="266"/>
      <c r="RWT117" s="261"/>
      <c r="RWU117" s="265"/>
      <c r="RWV117" s="266"/>
      <c r="RWW117" s="200"/>
      <c r="RWX117" s="266"/>
      <c r="RWY117" s="261"/>
      <c r="RWZ117" s="265"/>
      <c r="RXA117" s="266"/>
      <c r="RXB117" s="200"/>
      <c r="RXC117" s="266"/>
      <c r="RXD117" s="261"/>
      <c r="RXE117" s="265"/>
      <c r="RXF117" s="266"/>
      <c r="RXG117" s="200"/>
      <c r="RXH117" s="266"/>
      <c r="RXI117" s="261"/>
      <c r="RXJ117" s="265"/>
      <c r="RXK117" s="266"/>
      <c r="RXL117" s="200"/>
      <c r="RXM117" s="266"/>
      <c r="RXN117" s="261"/>
      <c r="RXO117" s="265"/>
      <c r="RXP117" s="266"/>
      <c r="RXQ117" s="200"/>
      <c r="RXR117" s="266"/>
      <c r="RXS117" s="261"/>
      <c r="RXT117" s="265"/>
      <c r="RXU117" s="266"/>
      <c r="RXV117" s="200"/>
      <c r="RXW117" s="266"/>
      <c r="RXX117" s="261"/>
      <c r="RXY117" s="265"/>
      <c r="RXZ117" s="266"/>
      <c r="RYA117" s="200"/>
      <c r="RYB117" s="266"/>
      <c r="RYC117" s="261"/>
      <c r="RYD117" s="265"/>
      <c r="RYE117" s="266"/>
      <c r="RYF117" s="200"/>
      <c r="RYG117" s="266"/>
      <c r="RYH117" s="261"/>
      <c r="RYI117" s="265"/>
      <c r="RYJ117" s="266"/>
      <c r="RYK117" s="200"/>
      <c r="RYL117" s="266"/>
      <c r="RYM117" s="261"/>
      <c r="RYN117" s="265"/>
      <c r="RYO117" s="266"/>
      <c r="RYP117" s="200"/>
      <c r="RYQ117" s="266"/>
      <c r="RYR117" s="261"/>
      <c r="RYS117" s="265"/>
      <c r="RYT117" s="266"/>
      <c r="RYU117" s="200"/>
      <c r="RYV117" s="266"/>
      <c r="RYW117" s="261"/>
      <c r="RYX117" s="265"/>
      <c r="RYY117" s="266"/>
      <c r="RYZ117" s="200"/>
      <c r="RZA117" s="266"/>
      <c r="RZB117" s="261"/>
      <c r="RZC117" s="265"/>
      <c r="RZD117" s="266"/>
      <c r="RZE117" s="200"/>
      <c r="RZF117" s="266"/>
      <c r="RZG117" s="261"/>
      <c r="RZH117" s="265"/>
      <c r="RZI117" s="266"/>
      <c r="RZJ117" s="200"/>
      <c r="RZK117" s="266"/>
      <c r="RZL117" s="261"/>
      <c r="RZM117" s="265"/>
      <c r="RZN117" s="266"/>
      <c r="RZO117" s="200"/>
      <c r="RZP117" s="266"/>
      <c r="RZQ117" s="261"/>
      <c r="RZR117" s="265"/>
      <c r="RZS117" s="266"/>
      <c r="RZT117" s="200"/>
      <c r="RZU117" s="266"/>
      <c r="RZV117" s="261"/>
      <c r="RZW117" s="265"/>
      <c r="RZX117" s="266"/>
      <c r="RZY117" s="200"/>
      <c r="RZZ117" s="266"/>
      <c r="SAA117" s="261"/>
      <c r="SAB117" s="265"/>
      <c r="SAC117" s="266"/>
      <c r="SAD117" s="200"/>
      <c r="SAE117" s="266"/>
      <c r="SAF117" s="261"/>
      <c r="SAG117" s="265"/>
      <c r="SAH117" s="266"/>
      <c r="SAI117" s="200"/>
      <c r="SAJ117" s="266"/>
      <c r="SAK117" s="261"/>
      <c r="SAL117" s="265"/>
      <c r="SAM117" s="266"/>
      <c r="SAN117" s="200"/>
      <c r="SAO117" s="266"/>
      <c r="SAP117" s="261"/>
      <c r="SAQ117" s="265"/>
      <c r="SAR117" s="266"/>
      <c r="SAS117" s="200"/>
      <c r="SAT117" s="266"/>
      <c r="SAU117" s="261"/>
      <c r="SAV117" s="265"/>
      <c r="SAW117" s="266"/>
      <c r="SAX117" s="200"/>
      <c r="SAY117" s="266"/>
      <c r="SAZ117" s="261"/>
      <c r="SBA117" s="265"/>
      <c r="SBB117" s="266"/>
      <c r="SBC117" s="200"/>
      <c r="SBD117" s="266"/>
      <c r="SBE117" s="261"/>
      <c r="SBF117" s="265"/>
      <c r="SBG117" s="266"/>
      <c r="SBH117" s="200"/>
      <c r="SBI117" s="266"/>
      <c r="SBJ117" s="261"/>
      <c r="SBK117" s="265"/>
      <c r="SBL117" s="266"/>
      <c r="SBM117" s="200"/>
      <c r="SBN117" s="266"/>
      <c r="SBO117" s="261"/>
      <c r="SBP117" s="265"/>
      <c r="SBQ117" s="266"/>
      <c r="SBR117" s="200"/>
      <c r="SBS117" s="266"/>
      <c r="SBT117" s="261"/>
      <c r="SBU117" s="265"/>
      <c r="SBV117" s="266"/>
      <c r="SBW117" s="200"/>
      <c r="SBX117" s="266"/>
      <c r="SBY117" s="261"/>
      <c r="SBZ117" s="265"/>
      <c r="SCA117" s="266"/>
      <c r="SCB117" s="200"/>
      <c r="SCC117" s="266"/>
      <c r="SCD117" s="261"/>
      <c r="SCE117" s="265"/>
      <c r="SCF117" s="266"/>
      <c r="SCG117" s="200"/>
      <c r="SCH117" s="266"/>
      <c r="SCI117" s="261"/>
      <c r="SCJ117" s="265"/>
      <c r="SCK117" s="266"/>
      <c r="SCL117" s="200"/>
      <c r="SCM117" s="266"/>
      <c r="SCN117" s="261"/>
      <c r="SCO117" s="265"/>
      <c r="SCP117" s="266"/>
      <c r="SCQ117" s="200"/>
      <c r="SCR117" s="266"/>
      <c r="SCS117" s="261"/>
      <c r="SCT117" s="265"/>
      <c r="SCU117" s="266"/>
      <c r="SCV117" s="200"/>
      <c r="SCW117" s="266"/>
      <c r="SCX117" s="261"/>
      <c r="SCY117" s="265"/>
      <c r="SCZ117" s="266"/>
      <c r="SDA117" s="200"/>
      <c r="SDB117" s="266"/>
      <c r="SDC117" s="261"/>
      <c r="SDD117" s="265"/>
      <c r="SDE117" s="266"/>
      <c r="SDF117" s="200"/>
      <c r="SDG117" s="266"/>
      <c r="SDH117" s="261"/>
      <c r="SDI117" s="265"/>
      <c r="SDJ117" s="266"/>
      <c r="SDK117" s="200"/>
      <c r="SDL117" s="266"/>
      <c r="SDM117" s="261"/>
      <c r="SDN117" s="265"/>
      <c r="SDO117" s="266"/>
      <c r="SDP117" s="200"/>
      <c r="SDQ117" s="266"/>
      <c r="SDR117" s="261"/>
      <c r="SDS117" s="265"/>
      <c r="SDT117" s="266"/>
      <c r="SDU117" s="200"/>
      <c r="SDV117" s="266"/>
      <c r="SDW117" s="261"/>
      <c r="SDX117" s="265"/>
      <c r="SDY117" s="266"/>
      <c r="SDZ117" s="200"/>
      <c r="SEA117" s="266"/>
      <c r="SEB117" s="261"/>
      <c r="SEC117" s="265"/>
      <c r="SED117" s="266"/>
      <c r="SEE117" s="200"/>
      <c r="SEF117" s="266"/>
      <c r="SEG117" s="261"/>
      <c r="SEH117" s="265"/>
      <c r="SEI117" s="266"/>
      <c r="SEJ117" s="200"/>
      <c r="SEK117" s="266"/>
      <c r="SEL117" s="261"/>
      <c r="SEM117" s="265"/>
      <c r="SEN117" s="266"/>
      <c r="SEO117" s="200"/>
      <c r="SEP117" s="266"/>
      <c r="SEQ117" s="261"/>
      <c r="SER117" s="265"/>
      <c r="SES117" s="266"/>
      <c r="SET117" s="200"/>
      <c r="SEU117" s="266"/>
      <c r="SEV117" s="261"/>
      <c r="SEW117" s="265"/>
      <c r="SEX117" s="266"/>
      <c r="SEY117" s="200"/>
      <c r="SEZ117" s="266"/>
      <c r="SFA117" s="261"/>
      <c r="SFB117" s="265"/>
      <c r="SFC117" s="266"/>
      <c r="SFD117" s="200"/>
      <c r="SFE117" s="266"/>
      <c r="SFF117" s="261"/>
      <c r="SFG117" s="265"/>
      <c r="SFH117" s="266"/>
      <c r="SFI117" s="200"/>
      <c r="SFJ117" s="266"/>
      <c r="SFK117" s="261"/>
      <c r="SFL117" s="265"/>
      <c r="SFM117" s="266"/>
      <c r="SFN117" s="200"/>
      <c r="SFO117" s="266"/>
      <c r="SFP117" s="261"/>
      <c r="SFQ117" s="265"/>
      <c r="SFR117" s="266"/>
      <c r="SFS117" s="200"/>
      <c r="SFT117" s="266"/>
      <c r="SFU117" s="261"/>
      <c r="SFV117" s="265"/>
      <c r="SFW117" s="266"/>
      <c r="SFX117" s="200"/>
      <c r="SFY117" s="266"/>
      <c r="SFZ117" s="261"/>
      <c r="SGA117" s="265"/>
      <c r="SGB117" s="266"/>
      <c r="SGC117" s="200"/>
      <c r="SGD117" s="266"/>
      <c r="SGE117" s="261"/>
      <c r="SGF117" s="265"/>
      <c r="SGG117" s="266"/>
      <c r="SGH117" s="200"/>
      <c r="SGI117" s="266"/>
      <c r="SGJ117" s="261"/>
      <c r="SGK117" s="265"/>
      <c r="SGL117" s="266"/>
      <c r="SGM117" s="200"/>
      <c r="SGN117" s="266"/>
      <c r="SGO117" s="261"/>
      <c r="SGP117" s="265"/>
      <c r="SGQ117" s="266"/>
      <c r="SGR117" s="200"/>
      <c r="SGS117" s="266"/>
      <c r="SGT117" s="261"/>
      <c r="SGU117" s="265"/>
      <c r="SGV117" s="266"/>
      <c r="SGW117" s="200"/>
      <c r="SGX117" s="266"/>
      <c r="SGY117" s="261"/>
      <c r="SGZ117" s="265"/>
      <c r="SHA117" s="266"/>
      <c r="SHB117" s="200"/>
      <c r="SHC117" s="266"/>
      <c r="SHD117" s="261"/>
      <c r="SHE117" s="265"/>
      <c r="SHF117" s="266"/>
      <c r="SHG117" s="200"/>
      <c r="SHH117" s="266"/>
      <c r="SHI117" s="261"/>
      <c r="SHJ117" s="265"/>
      <c r="SHK117" s="266"/>
      <c r="SHL117" s="200"/>
      <c r="SHM117" s="266"/>
      <c r="SHN117" s="261"/>
      <c r="SHO117" s="265"/>
      <c r="SHP117" s="266"/>
      <c r="SHQ117" s="200"/>
      <c r="SHR117" s="266"/>
      <c r="SHS117" s="261"/>
      <c r="SHT117" s="265"/>
      <c r="SHU117" s="266"/>
      <c r="SHV117" s="200"/>
      <c r="SHW117" s="266"/>
      <c r="SHX117" s="261"/>
      <c r="SHY117" s="265"/>
      <c r="SHZ117" s="266"/>
      <c r="SIA117" s="200"/>
      <c r="SIB117" s="266"/>
      <c r="SIC117" s="261"/>
      <c r="SID117" s="265"/>
      <c r="SIE117" s="266"/>
      <c r="SIF117" s="200"/>
      <c r="SIG117" s="266"/>
      <c r="SIH117" s="261"/>
      <c r="SII117" s="265"/>
      <c r="SIJ117" s="266"/>
      <c r="SIK117" s="200"/>
      <c r="SIL117" s="266"/>
      <c r="SIM117" s="261"/>
      <c r="SIN117" s="265"/>
      <c r="SIO117" s="266"/>
      <c r="SIP117" s="200"/>
      <c r="SIQ117" s="266"/>
      <c r="SIR117" s="261"/>
      <c r="SIS117" s="265"/>
      <c r="SIT117" s="266"/>
      <c r="SIU117" s="200"/>
      <c r="SIV117" s="266"/>
      <c r="SIW117" s="261"/>
      <c r="SIX117" s="265"/>
      <c r="SIY117" s="266"/>
      <c r="SIZ117" s="200"/>
      <c r="SJA117" s="266"/>
      <c r="SJB117" s="261"/>
      <c r="SJC117" s="265"/>
      <c r="SJD117" s="266"/>
      <c r="SJE117" s="200"/>
      <c r="SJF117" s="266"/>
      <c r="SJG117" s="261"/>
      <c r="SJH117" s="265"/>
      <c r="SJI117" s="266"/>
      <c r="SJJ117" s="200"/>
      <c r="SJK117" s="266"/>
      <c r="SJL117" s="261"/>
      <c r="SJM117" s="265"/>
      <c r="SJN117" s="266"/>
      <c r="SJO117" s="200"/>
      <c r="SJP117" s="266"/>
      <c r="SJQ117" s="261"/>
      <c r="SJR117" s="265"/>
      <c r="SJS117" s="266"/>
      <c r="SJT117" s="200"/>
      <c r="SJU117" s="266"/>
      <c r="SJV117" s="261"/>
      <c r="SJW117" s="265"/>
      <c r="SJX117" s="266"/>
      <c r="SJY117" s="200"/>
      <c r="SJZ117" s="266"/>
      <c r="SKA117" s="261"/>
      <c r="SKB117" s="265"/>
      <c r="SKC117" s="266"/>
      <c r="SKD117" s="200"/>
      <c r="SKE117" s="266"/>
      <c r="SKF117" s="261"/>
      <c r="SKG117" s="265"/>
      <c r="SKH117" s="266"/>
      <c r="SKI117" s="200"/>
      <c r="SKJ117" s="266"/>
      <c r="SKK117" s="261"/>
      <c r="SKL117" s="265"/>
      <c r="SKM117" s="266"/>
      <c r="SKN117" s="200"/>
      <c r="SKO117" s="266"/>
      <c r="SKP117" s="261"/>
      <c r="SKQ117" s="265"/>
      <c r="SKR117" s="266"/>
      <c r="SKS117" s="200"/>
      <c r="SKT117" s="266"/>
      <c r="SKU117" s="261"/>
      <c r="SKV117" s="265"/>
      <c r="SKW117" s="266"/>
      <c r="SKX117" s="200"/>
      <c r="SKY117" s="266"/>
      <c r="SKZ117" s="261"/>
      <c r="SLA117" s="265"/>
      <c r="SLB117" s="266"/>
      <c r="SLC117" s="200"/>
      <c r="SLD117" s="266"/>
      <c r="SLE117" s="261"/>
      <c r="SLF117" s="265"/>
      <c r="SLG117" s="266"/>
      <c r="SLH117" s="200"/>
      <c r="SLI117" s="266"/>
      <c r="SLJ117" s="261"/>
      <c r="SLK117" s="265"/>
      <c r="SLL117" s="266"/>
      <c r="SLM117" s="200"/>
      <c r="SLN117" s="266"/>
      <c r="SLO117" s="261"/>
      <c r="SLP117" s="265"/>
      <c r="SLQ117" s="266"/>
      <c r="SLR117" s="200"/>
      <c r="SLS117" s="266"/>
      <c r="SLT117" s="261"/>
      <c r="SLU117" s="265"/>
      <c r="SLV117" s="266"/>
      <c r="SLW117" s="200"/>
      <c r="SLX117" s="266"/>
      <c r="SLY117" s="261"/>
      <c r="SLZ117" s="265"/>
      <c r="SMA117" s="266"/>
      <c r="SMB117" s="200"/>
      <c r="SMC117" s="266"/>
      <c r="SMD117" s="261"/>
      <c r="SME117" s="265"/>
      <c r="SMF117" s="266"/>
      <c r="SMG117" s="200"/>
      <c r="SMH117" s="266"/>
      <c r="SMI117" s="261"/>
      <c r="SMJ117" s="265"/>
      <c r="SMK117" s="266"/>
      <c r="SML117" s="200"/>
      <c r="SMM117" s="266"/>
      <c r="SMN117" s="261"/>
      <c r="SMO117" s="265"/>
      <c r="SMP117" s="266"/>
      <c r="SMQ117" s="200"/>
      <c r="SMR117" s="266"/>
      <c r="SMS117" s="261"/>
      <c r="SMT117" s="265"/>
      <c r="SMU117" s="266"/>
      <c r="SMV117" s="200"/>
      <c r="SMW117" s="266"/>
      <c r="SMX117" s="261"/>
      <c r="SMY117" s="265"/>
      <c r="SMZ117" s="266"/>
      <c r="SNA117" s="200"/>
      <c r="SNB117" s="266"/>
      <c r="SNC117" s="261"/>
      <c r="SND117" s="265"/>
      <c r="SNE117" s="266"/>
      <c r="SNF117" s="200"/>
      <c r="SNG117" s="266"/>
      <c r="SNH117" s="261"/>
      <c r="SNI117" s="265"/>
      <c r="SNJ117" s="266"/>
      <c r="SNK117" s="200"/>
      <c r="SNL117" s="266"/>
      <c r="SNM117" s="261"/>
      <c r="SNN117" s="265"/>
      <c r="SNO117" s="266"/>
      <c r="SNP117" s="200"/>
      <c r="SNQ117" s="266"/>
      <c r="SNR117" s="261"/>
      <c r="SNS117" s="265"/>
      <c r="SNT117" s="266"/>
      <c r="SNU117" s="200"/>
      <c r="SNV117" s="266"/>
      <c r="SNW117" s="261"/>
      <c r="SNX117" s="265"/>
      <c r="SNY117" s="266"/>
      <c r="SNZ117" s="200"/>
      <c r="SOA117" s="266"/>
      <c r="SOB117" s="261"/>
      <c r="SOC117" s="265"/>
      <c r="SOD117" s="266"/>
      <c r="SOE117" s="200"/>
      <c r="SOF117" s="266"/>
      <c r="SOG117" s="261"/>
      <c r="SOH117" s="265"/>
      <c r="SOI117" s="266"/>
      <c r="SOJ117" s="200"/>
      <c r="SOK117" s="266"/>
      <c r="SOL117" s="261"/>
      <c r="SOM117" s="265"/>
      <c r="SON117" s="266"/>
      <c r="SOO117" s="200"/>
      <c r="SOP117" s="266"/>
      <c r="SOQ117" s="261"/>
      <c r="SOR117" s="265"/>
      <c r="SOS117" s="266"/>
      <c r="SOT117" s="200"/>
      <c r="SOU117" s="266"/>
      <c r="SOV117" s="261"/>
      <c r="SOW117" s="265"/>
      <c r="SOX117" s="266"/>
      <c r="SOY117" s="200"/>
      <c r="SOZ117" s="266"/>
      <c r="SPA117" s="261"/>
      <c r="SPB117" s="265"/>
      <c r="SPC117" s="266"/>
      <c r="SPD117" s="200"/>
      <c r="SPE117" s="266"/>
      <c r="SPF117" s="261"/>
      <c r="SPG117" s="265"/>
      <c r="SPH117" s="266"/>
      <c r="SPI117" s="200"/>
      <c r="SPJ117" s="266"/>
      <c r="SPK117" s="261"/>
      <c r="SPL117" s="265"/>
      <c r="SPM117" s="266"/>
      <c r="SPN117" s="200"/>
      <c r="SPO117" s="266"/>
      <c r="SPP117" s="261"/>
      <c r="SPQ117" s="265"/>
      <c r="SPR117" s="266"/>
      <c r="SPS117" s="200"/>
      <c r="SPT117" s="266"/>
      <c r="SPU117" s="261"/>
      <c r="SPV117" s="265"/>
      <c r="SPW117" s="266"/>
      <c r="SPX117" s="200"/>
      <c r="SPY117" s="266"/>
      <c r="SPZ117" s="261"/>
      <c r="SQA117" s="265"/>
      <c r="SQB117" s="266"/>
      <c r="SQC117" s="200"/>
      <c r="SQD117" s="266"/>
      <c r="SQE117" s="261"/>
      <c r="SQF117" s="265"/>
      <c r="SQG117" s="266"/>
      <c r="SQH117" s="200"/>
      <c r="SQI117" s="266"/>
      <c r="SQJ117" s="261"/>
      <c r="SQK117" s="265"/>
      <c r="SQL117" s="266"/>
      <c r="SQM117" s="200"/>
      <c r="SQN117" s="266"/>
      <c r="SQO117" s="261"/>
      <c r="SQP117" s="265"/>
      <c r="SQQ117" s="266"/>
      <c r="SQR117" s="200"/>
      <c r="SQS117" s="266"/>
      <c r="SQT117" s="261"/>
      <c r="SQU117" s="265"/>
      <c r="SQV117" s="266"/>
      <c r="SQW117" s="200"/>
      <c r="SQX117" s="266"/>
      <c r="SQY117" s="261"/>
      <c r="SQZ117" s="265"/>
      <c r="SRA117" s="266"/>
      <c r="SRB117" s="200"/>
      <c r="SRC117" s="266"/>
      <c r="SRD117" s="261"/>
      <c r="SRE117" s="265"/>
      <c r="SRF117" s="266"/>
      <c r="SRG117" s="200"/>
      <c r="SRH117" s="266"/>
      <c r="SRI117" s="261"/>
      <c r="SRJ117" s="265"/>
      <c r="SRK117" s="266"/>
      <c r="SRL117" s="200"/>
      <c r="SRM117" s="266"/>
      <c r="SRN117" s="261"/>
      <c r="SRO117" s="265"/>
      <c r="SRP117" s="266"/>
      <c r="SRQ117" s="200"/>
      <c r="SRR117" s="266"/>
      <c r="SRS117" s="261"/>
      <c r="SRT117" s="265"/>
      <c r="SRU117" s="266"/>
      <c r="SRV117" s="200"/>
      <c r="SRW117" s="266"/>
      <c r="SRX117" s="261"/>
      <c r="SRY117" s="265"/>
      <c r="SRZ117" s="266"/>
      <c r="SSA117" s="200"/>
      <c r="SSB117" s="266"/>
      <c r="SSC117" s="261"/>
      <c r="SSD117" s="265"/>
      <c r="SSE117" s="266"/>
      <c r="SSF117" s="200"/>
      <c r="SSG117" s="266"/>
      <c r="SSH117" s="261"/>
      <c r="SSI117" s="265"/>
      <c r="SSJ117" s="266"/>
      <c r="SSK117" s="200"/>
      <c r="SSL117" s="266"/>
      <c r="SSM117" s="261"/>
      <c r="SSN117" s="265"/>
      <c r="SSO117" s="266"/>
      <c r="SSP117" s="200"/>
      <c r="SSQ117" s="266"/>
      <c r="SSR117" s="261"/>
      <c r="SSS117" s="265"/>
      <c r="SST117" s="266"/>
      <c r="SSU117" s="200"/>
      <c r="SSV117" s="266"/>
      <c r="SSW117" s="261"/>
      <c r="SSX117" s="265"/>
      <c r="SSY117" s="266"/>
      <c r="SSZ117" s="200"/>
      <c r="STA117" s="266"/>
      <c r="STB117" s="261"/>
      <c r="STC117" s="265"/>
      <c r="STD117" s="266"/>
      <c r="STE117" s="200"/>
      <c r="STF117" s="266"/>
      <c r="STG117" s="261"/>
      <c r="STH117" s="265"/>
      <c r="STI117" s="266"/>
      <c r="STJ117" s="200"/>
      <c r="STK117" s="266"/>
      <c r="STL117" s="261"/>
      <c r="STM117" s="265"/>
      <c r="STN117" s="266"/>
      <c r="STO117" s="200"/>
      <c r="STP117" s="266"/>
      <c r="STQ117" s="261"/>
      <c r="STR117" s="265"/>
      <c r="STS117" s="266"/>
      <c r="STT117" s="200"/>
      <c r="STU117" s="266"/>
      <c r="STV117" s="261"/>
      <c r="STW117" s="265"/>
      <c r="STX117" s="266"/>
      <c r="STY117" s="200"/>
      <c r="STZ117" s="266"/>
      <c r="SUA117" s="261"/>
      <c r="SUB117" s="265"/>
      <c r="SUC117" s="266"/>
      <c r="SUD117" s="200"/>
      <c r="SUE117" s="266"/>
      <c r="SUF117" s="261"/>
      <c r="SUG117" s="265"/>
      <c r="SUH117" s="266"/>
      <c r="SUI117" s="200"/>
      <c r="SUJ117" s="266"/>
      <c r="SUK117" s="261"/>
      <c r="SUL117" s="265"/>
      <c r="SUM117" s="266"/>
      <c r="SUN117" s="200"/>
      <c r="SUO117" s="266"/>
      <c r="SUP117" s="261"/>
      <c r="SUQ117" s="265"/>
      <c r="SUR117" s="266"/>
      <c r="SUS117" s="200"/>
      <c r="SUT117" s="266"/>
      <c r="SUU117" s="261"/>
      <c r="SUV117" s="265"/>
      <c r="SUW117" s="266"/>
      <c r="SUX117" s="200"/>
      <c r="SUY117" s="266"/>
      <c r="SUZ117" s="261"/>
      <c r="SVA117" s="265"/>
      <c r="SVB117" s="266"/>
      <c r="SVC117" s="200"/>
      <c r="SVD117" s="266"/>
      <c r="SVE117" s="261"/>
      <c r="SVF117" s="265"/>
      <c r="SVG117" s="266"/>
      <c r="SVH117" s="200"/>
      <c r="SVI117" s="266"/>
      <c r="SVJ117" s="261"/>
      <c r="SVK117" s="265"/>
      <c r="SVL117" s="266"/>
      <c r="SVM117" s="200"/>
      <c r="SVN117" s="266"/>
      <c r="SVO117" s="261"/>
      <c r="SVP117" s="265"/>
      <c r="SVQ117" s="266"/>
      <c r="SVR117" s="200"/>
      <c r="SVS117" s="266"/>
      <c r="SVT117" s="261"/>
      <c r="SVU117" s="265"/>
      <c r="SVV117" s="266"/>
      <c r="SVW117" s="200"/>
      <c r="SVX117" s="266"/>
      <c r="SVY117" s="261"/>
      <c r="SVZ117" s="265"/>
      <c r="SWA117" s="266"/>
      <c r="SWB117" s="200"/>
      <c r="SWC117" s="266"/>
      <c r="SWD117" s="261"/>
      <c r="SWE117" s="265"/>
      <c r="SWF117" s="266"/>
      <c r="SWG117" s="200"/>
      <c r="SWH117" s="266"/>
      <c r="SWI117" s="261"/>
      <c r="SWJ117" s="265"/>
      <c r="SWK117" s="266"/>
      <c r="SWL117" s="200"/>
      <c r="SWM117" s="266"/>
      <c r="SWN117" s="261"/>
      <c r="SWO117" s="265"/>
      <c r="SWP117" s="266"/>
      <c r="SWQ117" s="200"/>
      <c r="SWR117" s="266"/>
      <c r="SWS117" s="261"/>
      <c r="SWT117" s="265"/>
      <c r="SWU117" s="266"/>
      <c r="SWV117" s="200"/>
      <c r="SWW117" s="266"/>
      <c r="SWX117" s="261"/>
      <c r="SWY117" s="265"/>
      <c r="SWZ117" s="266"/>
      <c r="SXA117" s="200"/>
      <c r="SXB117" s="266"/>
      <c r="SXC117" s="261"/>
      <c r="SXD117" s="265"/>
      <c r="SXE117" s="266"/>
      <c r="SXF117" s="200"/>
      <c r="SXG117" s="266"/>
      <c r="SXH117" s="261"/>
      <c r="SXI117" s="265"/>
      <c r="SXJ117" s="266"/>
      <c r="SXK117" s="200"/>
      <c r="SXL117" s="266"/>
      <c r="SXM117" s="261"/>
      <c r="SXN117" s="265"/>
      <c r="SXO117" s="266"/>
      <c r="SXP117" s="200"/>
      <c r="SXQ117" s="266"/>
      <c r="SXR117" s="261"/>
      <c r="SXS117" s="265"/>
      <c r="SXT117" s="266"/>
      <c r="SXU117" s="200"/>
      <c r="SXV117" s="266"/>
      <c r="SXW117" s="261"/>
      <c r="SXX117" s="265"/>
      <c r="SXY117" s="266"/>
      <c r="SXZ117" s="200"/>
      <c r="SYA117" s="266"/>
      <c r="SYB117" s="261"/>
      <c r="SYC117" s="265"/>
      <c r="SYD117" s="266"/>
      <c r="SYE117" s="200"/>
      <c r="SYF117" s="266"/>
      <c r="SYG117" s="261"/>
      <c r="SYH117" s="265"/>
      <c r="SYI117" s="266"/>
      <c r="SYJ117" s="200"/>
      <c r="SYK117" s="266"/>
      <c r="SYL117" s="261"/>
      <c r="SYM117" s="265"/>
      <c r="SYN117" s="266"/>
      <c r="SYO117" s="200"/>
      <c r="SYP117" s="266"/>
      <c r="SYQ117" s="261"/>
      <c r="SYR117" s="265"/>
      <c r="SYS117" s="266"/>
      <c r="SYT117" s="200"/>
      <c r="SYU117" s="266"/>
      <c r="SYV117" s="261"/>
      <c r="SYW117" s="265"/>
      <c r="SYX117" s="266"/>
      <c r="SYY117" s="200"/>
      <c r="SYZ117" s="266"/>
      <c r="SZA117" s="261"/>
      <c r="SZB117" s="265"/>
      <c r="SZC117" s="266"/>
      <c r="SZD117" s="200"/>
      <c r="SZE117" s="266"/>
      <c r="SZF117" s="261"/>
      <c r="SZG117" s="265"/>
      <c r="SZH117" s="266"/>
      <c r="SZI117" s="200"/>
      <c r="SZJ117" s="266"/>
      <c r="SZK117" s="261"/>
      <c r="SZL117" s="265"/>
      <c r="SZM117" s="266"/>
      <c r="SZN117" s="200"/>
      <c r="SZO117" s="266"/>
      <c r="SZP117" s="261"/>
      <c r="SZQ117" s="265"/>
      <c r="SZR117" s="266"/>
      <c r="SZS117" s="200"/>
      <c r="SZT117" s="266"/>
      <c r="SZU117" s="261"/>
      <c r="SZV117" s="265"/>
      <c r="SZW117" s="266"/>
      <c r="SZX117" s="200"/>
      <c r="SZY117" s="266"/>
      <c r="SZZ117" s="261"/>
      <c r="TAA117" s="265"/>
      <c r="TAB117" s="266"/>
      <c r="TAC117" s="200"/>
      <c r="TAD117" s="266"/>
      <c r="TAE117" s="261"/>
      <c r="TAF117" s="265"/>
      <c r="TAG117" s="266"/>
      <c r="TAH117" s="200"/>
      <c r="TAI117" s="266"/>
      <c r="TAJ117" s="261"/>
      <c r="TAK117" s="265"/>
      <c r="TAL117" s="266"/>
      <c r="TAM117" s="200"/>
      <c r="TAN117" s="266"/>
      <c r="TAO117" s="261"/>
      <c r="TAP117" s="265"/>
      <c r="TAQ117" s="266"/>
      <c r="TAR117" s="200"/>
      <c r="TAS117" s="266"/>
      <c r="TAT117" s="261"/>
      <c r="TAU117" s="265"/>
      <c r="TAV117" s="266"/>
      <c r="TAW117" s="200"/>
      <c r="TAX117" s="266"/>
      <c r="TAY117" s="261"/>
      <c r="TAZ117" s="265"/>
      <c r="TBA117" s="266"/>
      <c r="TBB117" s="200"/>
      <c r="TBC117" s="266"/>
      <c r="TBD117" s="261"/>
      <c r="TBE117" s="265"/>
      <c r="TBF117" s="266"/>
      <c r="TBG117" s="200"/>
      <c r="TBH117" s="266"/>
      <c r="TBI117" s="261"/>
      <c r="TBJ117" s="265"/>
      <c r="TBK117" s="266"/>
      <c r="TBL117" s="200"/>
      <c r="TBM117" s="266"/>
      <c r="TBN117" s="261"/>
      <c r="TBO117" s="265"/>
      <c r="TBP117" s="266"/>
      <c r="TBQ117" s="200"/>
      <c r="TBR117" s="266"/>
      <c r="TBS117" s="261"/>
      <c r="TBT117" s="265"/>
      <c r="TBU117" s="266"/>
      <c r="TBV117" s="200"/>
      <c r="TBW117" s="266"/>
      <c r="TBX117" s="261"/>
      <c r="TBY117" s="265"/>
      <c r="TBZ117" s="266"/>
      <c r="TCA117" s="200"/>
      <c r="TCB117" s="266"/>
      <c r="TCC117" s="261"/>
      <c r="TCD117" s="265"/>
      <c r="TCE117" s="266"/>
      <c r="TCF117" s="200"/>
      <c r="TCG117" s="266"/>
      <c r="TCH117" s="261"/>
      <c r="TCI117" s="265"/>
      <c r="TCJ117" s="266"/>
      <c r="TCK117" s="200"/>
      <c r="TCL117" s="266"/>
      <c r="TCM117" s="261"/>
      <c r="TCN117" s="265"/>
      <c r="TCO117" s="266"/>
      <c r="TCP117" s="200"/>
      <c r="TCQ117" s="266"/>
      <c r="TCR117" s="261"/>
      <c r="TCS117" s="265"/>
      <c r="TCT117" s="266"/>
      <c r="TCU117" s="200"/>
      <c r="TCV117" s="266"/>
      <c r="TCW117" s="261"/>
      <c r="TCX117" s="265"/>
      <c r="TCY117" s="266"/>
      <c r="TCZ117" s="200"/>
      <c r="TDA117" s="266"/>
      <c r="TDB117" s="261"/>
      <c r="TDC117" s="265"/>
      <c r="TDD117" s="266"/>
      <c r="TDE117" s="200"/>
      <c r="TDF117" s="266"/>
      <c r="TDG117" s="261"/>
      <c r="TDH117" s="265"/>
      <c r="TDI117" s="266"/>
      <c r="TDJ117" s="200"/>
      <c r="TDK117" s="266"/>
      <c r="TDL117" s="261"/>
      <c r="TDM117" s="265"/>
      <c r="TDN117" s="266"/>
      <c r="TDO117" s="200"/>
      <c r="TDP117" s="266"/>
      <c r="TDQ117" s="261"/>
      <c r="TDR117" s="265"/>
      <c r="TDS117" s="266"/>
      <c r="TDT117" s="200"/>
      <c r="TDU117" s="266"/>
      <c r="TDV117" s="261"/>
      <c r="TDW117" s="265"/>
      <c r="TDX117" s="266"/>
      <c r="TDY117" s="200"/>
      <c r="TDZ117" s="266"/>
      <c r="TEA117" s="261"/>
      <c r="TEB117" s="265"/>
      <c r="TEC117" s="266"/>
      <c r="TED117" s="200"/>
      <c r="TEE117" s="266"/>
      <c r="TEF117" s="261"/>
      <c r="TEG117" s="265"/>
      <c r="TEH117" s="266"/>
      <c r="TEI117" s="200"/>
      <c r="TEJ117" s="266"/>
      <c r="TEK117" s="261"/>
      <c r="TEL117" s="265"/>
      <c r="TEM117" s="266"/>
      <c r="TEN117" s="200"/>
      <c r="TEO117" s="266"/>
      <c r="TEP117" s="261"/>
      <c r="TEQ117" s="265"/>
      <c r="TER117" s="266"/>
      <c r="TES117" s="200"/>
      <c r="TET117" s="266"/>
      <c r="TEU117" s="261"/>
      <c r="TEV117" s="265"/>
      <c r="TEW117" s="266"/>
      <c r="TEX117" s="200"/>
      <c r="TEY117" s="266"/>
      <c r="TEZ117" s="261"/>
      <c r="TFA117" s="265"/>
      <c r="TFB117" s="266"/>
      <c r="TFC117" s="200"/>
      <c r="TFD117" s="266"/>
      <c r="TFE117" s="261"/>
      <c r="TFF117" s="265"/>
      <c r="TFG117" s="266"/>
      <c r="TFH117" s="200"/>
      <c r="TFI117" s="266"/>
      <c r="TFJ117" s="261"/>
      <c r="TFK117" s="265"/>
      <c r="TFL117" s="266"/>
      <c r="TFM117" s="200"/>
      <c r="TFN117" s="266"/>
      <c r="TFO117" s="261"/>
      <c r="TFP117" s="265"/>
      <c r="TFQ117" s="266"/>
      <c r="TFR117" s="200"/>
      <c r="TFS117" s="266"/>
      <c r="TFT117" s="261"/>
      <c r="TFU117" s="265"/>
      <c r="TFV117" s="266"/>
      <c r="TFW117" s="200"/>
      <c r="TFX117" s="266"/>
      <c r="TFY117" s="261"/>
      <c r="TFZ117" s="265"/>
      <c r="TGA117" s="266"/>
      <c r="TGB117" s="200"/>
      <c r="TGC117" s="266"/>
      <c r="TGD117" s="261"/>
      <c r="TGE117" s="265"/>
      <c r="TGF117" s="266"/>
      <c r="TGG117" s="200"/>
      <c r="TGH117" s="266"/>
      <c r="TGI117" s="261"/>
      <c r="TGJ117" s="265"/>
      <c r="TGK117" s="266"/>
      <c r="TGL117" s="200"/>
      <c r="TGM117" s="266"/>
      <c r="TGN117" s="261"/>
      <c r="TGO117" s="265"/>
      <c r="TGP117" s="266"/>
      <c r="TGQ117" s="200"/>
      <c r="TGR117" s="266"/>
      <c r="TGS117" s="261"/>
      <c r="TGT117" s="265"/>
      <c r="TGU117" s="266"/>
      <c r="TGV117" s="200"/>
      <c r="TGW117" s="266"/>
      <c r="TGX117" s="261"/>
      <c r="TGY117" s="265"/>
      <c r="TGZ117" s="266"/>
      <c r="THA117" s="200"/>
      <c r="THB117" s="266"/>
      <c r="THC117" s="261"/>
      <c r="THD117" s="265"/>
      <c r="THE117" s="266"/>
      <c r="THF117" s="200"/>
      <c r="THG117" s="266"/>
      <c r="THH117" s="261"/>
      <c r="THI117" s="265"/>
      <c r="THJ117" s="266"/>
      <c r="THK117" s="200"/>
      <c r="THL117" s="266"/>
      <c r="THM117" s="261"/>
      <c r="THN117" s="265"/>
      <c r="THO117" s="266"/>
      <c r="THP117" s="200"/>
      <c r="THQ117" s="266"/>
      <c r="THR117" s="261"/>
      <c r="THS117" s="265"/>
      <c r="THT117" s="266"/>
      <c r="THU117" s="200"/>
      <c r="THV117" s="266"/>
      <c r="THW117" s="261"/>
      <c r="THX117" s="265"/>
      <c r="THY117" s="266"/>
      <c r="THZ117" s="200"/>
      <c r="TIA117" s="266"/>
      <c r="TIB117" s="261"/>
      <c r="TIC117" s="265"/>
      <c r="TID117" s="266"/>
      <c r="TIE117" s="200"/>
      <c r="TIF117" s="266"/>
      <c r="TIG117" s="261"/>
      <c r="TIH117" s="265"/>
      <c r="TII117" s="266"/>
      <c r="TIJ117" s="200"/>
      <c r="TIK117" s="266"/>
      <c r="TIL117" s="261"/>
      <c r="TIM117" s="265"/>
      <c r="TIN117" s="266"/>
      <c r="TIO117" s="200"/>
      <c r="TIP117" s="266"/>
      <c r="TIQ117" s="261"/>
      <c r="TIR117" s="265"/>
      <c r="TIS117" s="266"/>
      <c r="TIT117" s="200"/>
      <c r="TIU117" s="266"/>
      <c r="TIV117" s="261"/>
      <c r="TIW117" s="265"/>
      <c r="TIX117" s="266"/>
      <c r="TIY117" s="200"/>
      <c r="TIZ117" s="266"/>
      <c r="TJA117" s="261"/>
      <c r="TJB117" s="265"/>
      <c r="TJC117" s="266"/>
      <c r="TJD117" s="200"/>
      <c r="TJE117" s="266"/>
      <c r="TJF117" s="261"/>
      <c r="TJG117" s="265"/>
      <c r="TJH117" s="266"/>
      <c r="TJI117" s="200"/>
      <c r="TJJ117" s="266"/>
      <c r="TJK117" s="261"/>
      <c r="TJL117" s="265"/>
      <c r="TJM117" s="266"/>
      <c r="TJN117" s="200"/>
      <c r="TJO117" s="266"/>
      <c r="TJP117" s="261"/>
      <c r="TJQ117" s="265"/>
      <c r="TJR117" s="266"/>
      <c r="TJS117" s="200"/>
      <c r="TJT117" s="266"/>
      <c r="TJU117" s="261"/>
      <c r="TJV117" s="265"/>
      <c r="TJW117" s="266"/>
      <c r="TJX117" s="200"/>
      <c r="TJY117" s="266"/>
      <c r="TJZ117" s="261"/>
      <c r="TKA117" s="265"/>
      <c r="TKB117" s="266"/>
      <c r="TKC117" s="200"/>
      <c r="TKD117" s="266"/>
      <c r="TKE117" s="261"/>
      <c r="TKF117" s="265"/>
      <c r="TKG117" s="266"/>
      <c r="TKH117" s="200"/>
      <c r="TKI117" s="266"/>
      <c r="TKJ117" s="261"/>
      <c r="TKK117" s="265"/>
      <c r="TKL117" s="266"/>
      <c r="TKM117" s="200"/>
      <c r="TKN117" s="266"/>
      <c r="TKO117" s="261"/>
      <c r="TKP117" s="265"/>
      <c r="TKQ117" s="266"/>
      <c r="TKR117" s="200"/>
      <c r="TKS117" s="266"/>
      <c r="TKT117" s="261"/>
      <c r="TKU117" s="265"/>
      <c r="TKV117" s="266"/>
      <c r="TKW117" s="200"/>
      <c r="TKX117" s="266"/>
      <c r="TKY117" s="261"/>
      <c r="TKZ117" s="265"/>
      <c r="TLA117" s="266"/>
      <c r="TLB117" s="200"/>
      <c r="TLC117" s="266"/>
      <c r="TLD117" s="261"/>
      <c r="TLE117" s="265"/>
      <c r="TLF117" s="266"/>
      <c r="TLG117" s="200"/>
      <c r="TLH117" s="266"/>
      <c r="TLI117" s="261"/>
      <c r="TLJ117" s="265"/>
      <c r="TLK117" s="266"/>
      <c r="TLL117" s="200"/>
      <c r="TLM117" s="266"/>
      <c r="TLN117" s="261"/>
      <c r="TLO117" s="265"/>
      <c r="TLP117" s="266"/>
      <c r="TLQ117" s="200"/>
      <c r="TLR117" s="266"/>
      <c r="TLS117" s="261"/>
      <c r="TLT117" s="265"/>
      <c r="TLU117" s="266"/>
      <c r="TLV117" s="200"/>
      <c r="TLW117" s="266"/>
      <c r="TLX117" s="261"/>
      <c r="TLY117" s="265"/>
      <c r="TLZ117" s="266"/>
      <c r="TMA117" s="200"/>
      <c r="TMB117" s="266"/>
      <c r="TMC117" s="261"/>
      <c r="TMD117" s="265"/>
      <c r="TME117" s="266"/>
      <c r="TMF117" s="200"/>
      <c r="TMG117" s="266"/>
      <c r="TMH117" s="261"/>
      <c r="TMI117" s="265"/>
      <c r="TMJ117" s="266"/>
      <c r="TMK117" s="200"/>
      <c r="TML117" s="266"/>
      <c r="TMM117" s="261"/>
      <c r="TMN117" s="265"/>
      <c r="TMO117" s="266"/>
      <c r="TMP117" s="200"/>
      <c r="TMQ117" s="266"/>
      <c r="TMR117" s="261"/>
      <c r="TMS117" s="265"/>
      <c r="TMT117" s="266"/>
      <c r="TMU117" s="200"/>
      <c r="TMV117" s="266"/>
      <c r="TMW117" s="261"/>
      <c r="TMX117" s="265"/>
      <c r="TMY117" s="266"/>
      <c r="TMZ117" s="200"/>
      <c r="TNA117" s="266"/>
      <c r="TNB117" s="261"/>
      <c r="TNC117" s="265"/>
      <c r="TND117" s="266"/>
      <c r="TNE117" s="200"/>
      <c r="TNF117" s="266"/>
      <c r="TNG117" s="261"/>
      <c r="TNH117" s="265"/>
      <c r="TNI117" s="266"/>
      <c r="TNJ117" s="200"/>
      <c r="TNK117" s="266"/>
      <c r="TNL117" s="261"/>
      <c r="TNM117" s="265"/>
      <c r="TNN117" s="266"/>
      <c r="TNO117" s="200"/>
      <c r="TNP117" s="266"/>
      <c r="TNQ117" s="261"/>
      <c r="TNR117" s="265"/>
      <c r="TNS117" s="266"/>
      <c r="TNT117" s="200"/>
      <c r="TNU117" s="266"/>
      <c r="TNV117" s="261"/>
      <c r="TNW117" s="265"/>
      <c r="TNX117" s="266"/>
      <c r="TNY117" s="200"/>
      <c r="TNZ117" s="266"/>
      <c r="TOA117" s="261"/>
      <c r="TOB117" s="265"/>
      <c r="TOC117" s="266"/>
      <c r="TOD117" s="200"/>
      <c r="TOE117" s="266"/>
      <c r="TOF117" s="261"/>
      <c r="TOG117" s="265"/>
      <c r="TOH117" s="266"/>
      <c r="TOI117" s="200"/>
      <c r="TOJ117" s="266"/>
      <c r="TOK117" s="261"/>
      <c r="TOL117" s="265"/>
      <c r="TOM117" s="266"/>
      <c r="TON117" s="200"/>
      <c r="TOO117" s="266"/>
      <c r="TOP117" s="261"/>
      <c r="TOQ117" s="265"/>
      <c r="TOR117" s="266"/>
      <c r="TOS117" s="200"/>
      <c r="TOT117" s="266"/>
      <c r="TOU117" s="261"/>
      <c r="TOV117" s="265"/>
      <c r="TOW117" s="266"/>
      <c r="TOX117" s="200"/>
      <c r="TOY117" s="266"/>
      <c r="TOZ117" s="261"/>
      <c r="TPA117" s="265"/>
      <c r="TPB117" s="266"/>
      <c r="TPC117" s="200"/>
      <c r="TPD117" s="266"/>
      <c r="TPE117" s="261"/>
      <c r="TPF117" s="265"/>
      <c r="TPG117" s="266"/>
      <c r="TPH117" s="200"/>
      <c r="TPI117" s="266"/>
      <c r="TPJ117" s="261"/>
      <c r="TPK117" s="265"/>
      <c r="TPL117" s="266"/>
      <c r="TPM117" s="200"/>
      <c r="TPN117" s="266"/>
      <c r="TPO117" s="261"/>
      <c r="TPP117" s="265"/>
      <c r="TPQ117" s="266"/>
      <c r="TPR117" s="200"/>
      <c r="TPS117" s="266"/>
      <c r="TPT117" s="261"/>
      <c r="TPU117" s="265"/>
      <c r="TPV117" s="266"/>
      <c r="TPW117" s="200"/>
      <c r="TPX117" s="266"/>
      <c r="TPY117" s="261"/>
      <c r="TPZ117" s="265"/>
      <c r="TQA117" s="266"/>
      <c r="TQB117" s="200"/>
      <c r="TQC117" s="266"/>
      <c r="TQD117" s="261"/>
      <c r="TQE117" s="265"/>
      <c r="TQF117" s="266"/>
      <c r="TQG117" s="200"/>
      <c r="TQH117" s="266"/>
      <c r="TQI117" s="261"/>
      <c r="TQJ117" s="265"/>
      <c r="TQK117" s="266"/>
      <c r="TQL117" s="200"/>
      <c r="TQM117" s="266"/>
      <c r="TQN117" s="261"/>
      <c r="TQO117" s="265"/>
      <c r="TQP117" s="266"/>
      <c r="TQQ117" s="200"/>
      <c r="TQR117" s="266"/>
      <c r="TQS117" s="261"/>
      <c r="TQT117" s="265"/>
      <c r="TQU117" s="266"/>
      <c r="TQV117" s="200"/>
      <c r="TQW117" s="266"/>
      <c r="TQX117" s="261"/>
      <c r="TQY117" s="265"/>
      <c r="TQZ117" s="266"/>
      <c r="TRA117" s="200"/>
      <c r="TRB117" s="266"/>
      <c r="TRC117" s="261"/>
      <c r="TRD117" s="265"/>
      <c r="TRE117" s="266"/>
      <c r="TRF117" s="200"/>
      <c r="TRG117" s="266"/>
      <c r="TRH117" s="261"/>
      <c r="TRI117" s="265"/>
      <c r="TRJ117" s="266"/>
      <c r="TRK117" s="200"/>
      <c r="TRL117" s="266"/>
      <c r="TRM117" s="261"/>
      <c r="TRN117" s="265"/>
      <c r="TRO117" s="266"/>
      <c r="TRP117" s="200"/>
      <c r="TRQ117" s="266"/>
      <c r="TRR117" s="261"/>
      <c r="TRS117" s="265"/>
      <c r="TRT117" s="266"/>
      <c r="TRU117" s="200"/>
      <c r="TRV117" s="266"/>
      <c r="TRW117" s="261"/>
      <c r="TRX117" s="265"/>
      <c r="TRY117" s="266"/>
      <c r="TRZ117" s="200"/>
      <c r="TSA117" s="266"/>
      <c r="TSB117" s="261"/>
      <c r="TSC117" s="265"/>
      <c r="TSD117" s="266"/>
      <c r="TSE117" s="200"/>
      <c r="TSF117" s="266"/>
      <c r="TSG117" s="261"/>
      <c r="TSH117" s="265"/>
      <c r="TSI117" s="266"/>
      <c r="TSJ117" s="200"/>
      <c r="TSK117" s="266"/>
      <c r="TSL117" s="261"/>
      <c r="TSM117" s="265"/>
      <c r="TSN117" s="266"/>
      <c r="TSO117" s="200"/>
      <c r="TSP117" s="266"/>
      <c r="TSQ117" s="261"/>
      <c r="TSR117" s="265"/>
      <c r="TSS117" s="266"/>
      <c r="TST117" s="200"/>
      <c r="TSU117" s="266"/>
      <c r="TSV117" s="261"/>
      <c r="TSW117" s="265"/>
      <c r="TSX117" s="266"/>
      <c r="TSY117" s="200"/>
      <c r="TSZ117" s="266"/>
      <c r="TTA117" s="261"/>
      <c r="TTB117" s="265"/>
      <c r="TTC117" s="266"/>
      <c r="TTD117" s="200"/>
      <c r="TTE117" s="266"/>
      <c r="TTF117" s="261"/>
      <c r="TTG117" s="265"/>
      <c r="TTH117" s="266"/>
      <c r="TTI117" s="200"/>
      <c r="TTJ117" s="266"/>
      <c r="TTK117" s="261"/>
      <c r="TTL117" s="265"/>
      <c r="TTM117" s="266"/>
      <c r="TTN117" s="200"/>
      <c r="TTO117" s="266"/>
      <c r="TTP117" s="261"/>
      <c r="TTQ117" s="265"/>
      <c r="TTR117" s="266"/>
      <c r="TTS117" s="200"/>
      <c r="TTT117" s="266"/>
      <c r="TTU117" s="261"/>
      <c r="TTV117" s="265"/>
      <c r="TTW117" s="266"/>
      <c r="TTX117" s="200"/>
      <c r="TTY117" s="266"/>
      <c r="TTZ117" s="261"/>
      <c r="TUA117" s="265"/>
      <c r="TUB117" s="266"/>
      <c r="TUC117" s="200"/>
      <c r="TUD117" s="266"/>
      <c r="TUE117" s="261"/>
      <c r="TUF117" s="265"/>
      <c r="TUG117" s="266"/>
      <c r="TUH117" s="200"/>
      <c r="TUI117" s="266"/>
      <c r="TUJ117" s="261"/>
      <c r="TUK117" s="265"/>
      <c r="TUL117" s="266"/>
      <c r="TUM117" s="200"/>
      <c r="TUN117" s="266"/>
      <c r="TUO117" s="261"/>
      <c r="TUP117" s="265"/>
      <c r="TUQ117" s="266"/>
      <c r="TUR117" s="200"/>
      <c r="TUS117" s="266"/>
      <c r="TUT117" s="261"/>
      <c r="TUU117" s="265"/>
      <c r="TUV117" s="266"/>
      <c r="TUW117" s="200"/>
      <c r="TUX117" s="266"/>
      <c r="TUY117" s="261"/>
      <c r="TUZ117" s="265"/>
      <c r="TVA117" s="266"/>
      <c r="TVB117" s="200"/>
      <c r="TVC117" s="266"/>
      <c r="TVD117" s="261"/>
      <c r="TVE117" s="265"/>
      <c r="TVF117" s="266"/>
      <c r="TVG117" s="200"/>
      <c r="TVH117" s="266"/>
      <c r="TVI117" s="261"/>
      <c r="TVJ117" s="265"/>
      <c r="TVK117" s="266"/>
      <c r="TVL117" s="200"/>
      <c r="TVM117" s="266"/>
      <c r="TVN117" s="261"/>
      <c r="TVO117" s="265"/>
      <c r="TVP117" s="266"/>
      <c r="TVQ117" s="200"/>
      <c r="TVR117" s="266"/>
      <c r="TVS117" s="261"/>
      <c r="TVT117" s="265"/>
      <c r="TVU117" s="266"/>
      <c r="TVV117" s="200"/>
      <c r="TVW117" s="266"/>
      <c r="TVX117" s="261"/>
      <c r="TVY117" s="265"/>
      <c r="TVZ117" s="266"/>
      <c r="TWA117" s="200"/>
      <c r="TWB117" s="266"/>
      <c r="TWC117" s="261"/>
      <c r="TWD117" s="265"/>
      <c r="TWE117" s="266"/>
      <c r="TWF117" s="200"/>
      <c r="TWG117" s="266"/>
      <c r="TWH117" s="261"/>
      <c r="TWI117" s="265"/>
      <c r="TWJ117" s="266"/>
      <c r="TWK117" s="200"/>
      <c r="TWL117" s="266"/>
      <c r="TWM117" s="261"/>
      <c r="TWN117" s="265"/>
      <c r="TWO117" s="266"/>
      <c r="TWP117" s="200"/>
      <c r="TWQ117" s="266"/>
      <c r="TWR117" s="261"/>
      <c r="TWS117" s="265"/>
      <c r="TWT117" s="266"/>
      <c r="TWU117" s="200"/>
      <c r="TWV117" s="266"/>
      <c r="TWW117" s="261"/>
      <c r="TWX117" s="265"/>
      <c r="TWY117" s="266"/>
      <c r="TWZ117" s="200"/>
      <c r="TXA117" s="266"/>
      <c r="TXB117" s="261"/>
      <c r="TXC117" s="265"/>
      <c r="TXD117" s="266"/>
      <c r="TXE117" s="200"/>
      <c r="TXF117" s="266"/>
      <c r="TXG117" s="261"/>
      <c r="TXH117" s="265"/>
      <c r="TXI117" s="266"/>
      <c r="TXJ117" s="200"/>
      <c r="TXK117" s="266"/>
      <c r="TXL117" s="261"/>
      <c r="TXM117" s="265"/>
      <c r="TXN117" s="266"/>
      <c r="TXO117" s="200"/>
      <c r="TXP117" s="266"/>
      <c r="TXQ117" s="261"/>
      <c r="TXR117" s="265"/>
      <c r="TXS117" s="266"/>
      <c r="TXT117" s="200"/>
      <c r="TXU117" s="266"/>
      <c r="TXV117" s="261"/>
      <c r="TXW117" s="265"/>
      <c r="TXX117" s="266"/>
      <c r="TXY117" s="200"/>
      <c r="TXZ117" s="266"/>
      <c r="TYA117" s="261"/>
      <c r="TYB117" s="265"/>
      <c r="TYC117" s="266"/>
      <c r="TYD117" s="200"/>
      <c r="TYE117" s="266"/>
      <c r="TYF117" s="261"/>
      <c r="TYG117" s="265"/>
      <c r="TYH117" s="266"/>
      <c r="TYI117" s="200"/>
      <c r="TYJ117" s="266"/>
      <c r="TYK117" s="261"/>
      <c r="TYL117" s="265"/>
      <c r="TYM117" s="266"/>
      <c r="TYN117" s="200"/>
      <c r="TYO117" s="266"/>
      <c r="TYP117" s="261"/>
      <c r="TYQ117" s="265"/>
      <c r="TYR117" s="266"/>
      <c r="TYS117" s="200"/>
      <c r="TYT117" s="266"/>
      <c r="TYU117" s="261"/>
      <c r="TYV117" s="265"/>
      <c r="TYW117" s="266"/>
      <c r="TYX117" s="200"/>
      <c r="TYY117" s="266"/>
      <c r="TYZ117" s="261"/>
      <c r="TZA117" s="265"/>
      <c r="TZB117" s="266"/>
      <c r="TZC117" s="200"/>
      <c r="TZD117" s="266"/>
      <c r="TZE117" s="261"/>
      <c r="TZF117" s="265"/>
      <c r="TZG117" s="266"/>
      <c r="TZH117" s="200"/>
      <c r="TZI117" s="266"/>
      <c r="TZJ117" s="261"/>
      <c r="TZK117" s="265"/>
      <c r="TZL117" s="266"/>
      <c r="TZM117" s="200"/>
      <c r="TZN117" s="266"/>
      <c r="TZO117" s="261"/>
      <c r="TZP117" s="265"/>
      <c r="TZQ117" s="266"/>
      <c r="TZR117" s="200"/>
      <c r="TZS117" s="266"/>
      <c r="TZT117" s="261"/>
      <c r="TZU117" s="265"/>
      <c r="TZV117" s="266"/>
      <c r="TZW117" s="200"/>
      <c r="TZX117" s="266"/>
      <c r="TZY117" s="261"/>
      <c r="TZZ117" s="265"/>
      <c r="UAA117" s="266"/>
      <c r="UAB117" s="200"/>
      <c r="UAC117" s="266"/>
      <c r="UAD117" s="261"/>
      <c r="UAE117" s="265"/>
      <c r="UAF117" s="266"/>
      <c r="UAG117" s="200"/>
      <c r="UAH117" s="266"/>
      <c r="UAI117" s="261"/>
      <c r="UAJ117" s="265"/>
      <c r="UAK117" s="266"/>
      <c r="UAL117" s="200"/>
      <c r="UAM117" s="266"/>
      <c r="UAN117" s="261"/>
      <c r="UAO117" s="265"/>
      <c r="UAP117" s="266"/>
      <c r="UAQ117" s="200"/>
      <c r="UAR117" s="266"/>
      <c r="UAS117" s="261"/>
      <c r="UAT117" s="265"/>
      <c r="UAU117" s="266"/>
      <c r="UAV117" s="200"/>
      <c r="UAW117" s="266"/>
      <c r="UAX117" s="261"/>
      <c r="UAY117" s="265"/>
      <c r="UAZ117" s="266"/>
      <c r="UBA117" s="200"/>
      <c r="UBB117" s="266"/>
      <c r="UBC117" s="261"/>
      <c r="UBD117" s="265"/>
      <c r="UBE117" s="266"/>
      <c r="UBF117" s="200"/>
      <c r="UBG117" s="266"/>
      <c r="UBH117" s="261"/>
      <c r="UBI117" s="265"/>
      <c r="UBJ117" s="266"/>
      <c r="UBK117" s="200"/>
      <c r="UBL117" s="266"/>
      <c r="UBM117" s="261"/>
      <c r="UBN117" s="265"/>
      <c r="UBO117" s="266"/>
      <c r="UBP117" s="200"/>
      <c r="UBQ117" s="266"/>
      <c r="UBR117" s="261"/>
      <c r="UBS117" s="265"/>
      <c r="UBT117" s="266"/>
      <c r="UBU117" s="200"/>
      <c r="UBV117" s="266"/>
      <c r="UBW117" s="261"/>
      <c r="UBX117" s="265"/>
      <c r="UBY117" s="266"/>
      <c r="UBZ117" s="200"/>
      <c r="UCA117" s="266"/>
      <c r="UCB117" s="261"/>
      <c r="UCC117" s="265"/>
      <c r="UCD117" s="266"/>
      <c r="UCE117" s="200"/>
      <c r="UCF117" s="266"/>
      <c r="UCG117" s="261"/>
      <c r="UCH117" s="265"/>
      <c r="UCI117" s="266"/>
      <c r="UCJ117" s="200"/>
      <c r="UCK117" s="266"/>
      <c r="UCL117" s="261"/>
      <c r="UCM117" s="265"/>
      <c r="UCN117" s="266"/>
      <c r="UCO117" s="200"/>
      <c r="UCP117" s="266"/>
      <c r="UCQ117" s="261"/>
      <c r="UCR117" s="265"/>
      <c r="UCS117" s="266"/>
      <c r="UCT117" s="200"/>
      <c r="UCU117" s="266"/>
      <c r="UCV117" s="261"/>
      <c r="UCW117" s="265"/>
      <c r="UCX117" s="266"/>
      <c r="UCY117" s="200"/>
      <c r="UCZ117" s="266"/>
      <c r="UDA117" s="261"/>
      <c r="UDB117" s="265"/>
      <c r="UDC117" s="266"/>
      <c r="UDD117" s="200"/>
      <c r="UDE117" s="266"/>
      <c r="UDF117" s="261"/>
      <c r="UDG117" s="265"/>
      <c r="UDH117" s="266"/>
      <c r="UDI117" s="200"/>
      <c r="UDJ117" s="266"/>
      <c r="UDK117" s="261"/>
      <c r="UDL117" s="265"/>
      <c r="UDM117" s="266"/>
      <c r="UDN117" s="200"/>
      <c r="UDO117" s="266"/>
      <c r="UDP117" s="261"/>
      <c r="UDQ117" s="265"/>
      <c r="UDR117" s="266"/>
      <c r="UDS117" s="200"/>
      <c r="UDT117" s="266"/>
      <c r="UDU117" s="261"/>
      <c r="UDV117" s="265"/>
      <c r="UDW117" s="266"/>
      <c r="UDX117" s="200"/>
      <c r="UDY117" s="266"/>
      <c r="UDZ117" s="261"/>
      <c r="UEA117" s="265"/>
      <c r="UEB117" s="266"/>
      <c r="UEC117" s="200"/>
      <c r="UED117" s="266"/>
      <c r="UEE117" s="261"/>
      <c r="UEF117" s="265"/>
      <c r="UEG117" s="266"/>
      <c r="UEH117" s="200"/>
      <c r="UEI117" s="266"/>
      <c r="UEJ117" s="261"/>
      <c r="UEK117" s="265"/>
      <c r="UEL117" s="266"/>
      <c r="UEM117" s="200"/>
      <c r="UEN117" s="266"/>
      <c r="UEO117" s="261"/>
      <c r="UEP117" s="265"/>
      <c r="UEQ117" s="266"/>
      <c r="UER117" s="200"/>
      <c r="UES117" s="266"/>
      <c r="UET117" s="261"/>
      <c r="UEU117" s="265"/>
      <c r="UEV117" s="266"/>
      <c r="UEW117" s="200"/>
      <c r="UEX117" s="266"/>
      <c r="UEY117" s="261"/>
      <c r="UEZ117" s="265"/>
      <c r="UFA117" s="266"/>
      <c r="UFB117" s="200"/>
      <c r="UFC117" s="266"/>
      <c r="UFD117" s="261"/>
      <c r="UFE117" s="265"/>
      <c r="UFF117" s="266"/>
      <c r="UFG117" s="200"/>
      <c r="UFH117" s="266"/>
      <c r="UFI117" s="261"/>
      <c r="UFJ117" s="265"/>
      <c r="UFK117" s="266"/>
      <c r="UFL117" s="200"/>
      <c r="UFM117" s="266"/>
      <c r="UFN117" s="261"/>
      <c r="UFO117" s="265"/>
      <c r="UFP117" s="266"/>
      <c r="UFQ117" s="200"/>
      <c r="UFR117" s="266"/>
      <c r="UFS117" s="261"/>
      <c r="UFT117" s="265"/>
      <c r="UFU117" s="266"/>
      <c r="UFV117" s="200"/>
      <c r="UFW117" s="266"/>
      <c r="UFX117" s="261"/>
      <c r="UFY117" s="265"/>
      <c r="UFZ117" s="266"/>
      <c r="UGA117" s="200"/>
      <c r="UGB117" s="266"/>
      <c r="UGC117" s="261"/>
      <c r="UGD117" s="265"/>
      <c r="UGE117" s="266"/>
      <c r="UGF117" s="200"/>
      <c r="UGG117" s="266"/>
      <c r="UGH117" s="261"/>
      <c r="UGI117" s="265"/>
      <c r="UGJ117" s="266"/>
      <c r="UGK117" s="200"/>
      <c r="UGL117" s="266"/>
      <c r="UGM117" s="261"/>
      <c r="UGN117" s="265"/>
      <c r="UGO117" s="266"/>
      <c r="UGP117" s="200"/>
      <c r="UGQ117" s="266"/>
      <c r="UGR117" s="261"/>
      <c r="UGS117" s="265"/>
      <c r="UGT117" s="266"/>
      <c r="UGU117" s="200"/>
      <c r="UGV117" s="266"/>
      <c r="UGW117" s="261"/>
      <c r="UGX117" s="265"/>
      <c r="UGY117" s="266"/>
      <c r="UGZ117" s="200"/>
      <c r="UHA117" s="266"/>
      <c r="UHB117" s="261"/>
      <c r="UHC117" s="265"/>
      <c r="UHD117" s="266"/>
      <c r="UHE117" s="200"/>
      <c r="UHF117" s="266"/>
      <c r="UHG117" s="261"/>
      <c r="UHH117" s="265"/>
      <c r="UHI117" s="266"/>
      <c r="UHJ117" s="200"/>
      <c r="UHK117" s="266"/>
      <c r="UHL117" s="261"/>
      <c r="UHM117" s="265"/>
      <c r="UHN117" s="266"/>
      <c r="UHO117" s="200"/>
      <c r="UHP117" s="266"/>
      <c r="UHQ117" s="261"/>
      <c r="UHR117" s="265"/>
      <c r="UHS117" s="266"/>
      <c r="UHT117" s="200"/>
      <c r="UHU117" s="266"/>
      <c r="UHV117" s="261"/>
      <c r="UHW117" s="265"/>
      <c r="UHX117" s="266"/>
      <c r="UHY117" s="200"/>
      <c r="UHZ117" s="266"/>
      <c r="UIA117" s="261"/>
      <c r="UIB117" s="265"/>
      <c r="UIC117" s="266"/>
      <c r="UID117" s="200"/>
      <c r="UIE117" s="266"/>
      <c r="UIF117" s="261"/>
      <c r="UIG117" s="265"/>
      <c r="UIH117" s="266"/>
      <c r="UII117" s="200"/>
      <c r="UIJ117" s="266"/>
      <c r="UIK117" s="261"/>
      <c r="UIL117" s="265"/>
      <c r="UIM117" s="266"/>
      <c r="UIN117" s="200"/>
      <c r="UIO117" s="266"/>
      <c r="UIP117" s="261"/>
      <c r="UIQ117" s="265"/>
      <c r="UIR117" s="266"/>
      <c r="UIS117" s="200"/>
      <c r="UIT117" s="266"/>
      <c r="UIU117" s="261"/>
      <c r="UIV117" s="265"/>
      <c r="UIW117" s="266"/>
      <c r="UIX117" s="200"/>
      <c r="UIY117" s="266"/>
      <c r="UIZ117" s="261"/>
      <c r="UJA117" s="265"/>
      <c r="UJB117" s="266"/>
      <c r="UJC117" s="200"/>
      <c r="UJD117" s="266"/>
      <c r="UJE117" s="261"/>
      <c r="UJF117" s="265"/>
      <c r="UJG117" s="266"/>
      <c r="UJH117" s="200"/>
      <c r="UJI117" s="266"/>
      <c r="UJJ117" s="261"/>
      <c r="UJK117" s="265"/>
      <c r="UJL117" s="266"/>
      <c r="UJM117" s="200"/>
      <c r="UJN117" s="266"/>
      <c r="UJO117" s="261"/>
      <c r="UJP117" s="265"/>
      <c r="UJQ117" s="266"/>
      <c r="UJR117" s="200"/>
      <c r="UJS117" s="266"/>
      <c r="UJT117" s="261"/>
      <c r="UJU117" s="265"/>
      <c r="UJV117" s="266"/>
      <c r="UJW117" s="200"/>
      <c r="UJX117" s="266"/>
      <c r="UJY117" s="261"/>
      <c r="UJZ117" s="265"/>
      <c r="UKA117" s="266"/>
      <c r="UKB117" s="200"/>
      <c r="UKC117" s="266"/>
      <c r="UKD117" s="261"/>
      <c r="UKE117" s="265"/>
      <c r="UKF117" s="266"/>
      <c r="UKG117" s="200"/>
      <c r="UKH117" s="266"/>
      <c r="UKI117" s="261"/>
      <c r="UKJ117" s="265"/>
      <c r="UKK117" s="266"/>
      <c r="UKL117" s="200"/>
      <c r="UKM117" s="266"/>
      <c r="UKN117" s="261"/>
      <c r="UKO117" s="265"/>
      <c r="UKP117" s="266"/>
      <c r="UKQ117" s="200"/>
      <c r="UKR117" s="266"/>
      <c r="UKS117" s="261"/>
      <c r="UKT117" s="265"/>
      <c r="UKU117" s="266"/>
      <c r="UKV117" s="200"/>
      <c r="UKW117" s="266"/>
      <c r="UKX117" s="261"/>
      <c r="UKY117" s="265"/>
      <c r="UKZ117" s="266"/>
      <c r="ULA117" s="200"/>
      <c r="ULB117" s="266"/>
      <c r="ULC117" s="261"/>
      <c r="ULD117" s="265"/>
      <c r="ULE117" s="266"/>
      <c r="ULF117" s="200"/>
      <c r="ULG117" s="266"/>
      <c r="ULH117" s="261"/>
      <c r="ULI117" s="265"/>
      <c r="ULJ117" s="266"/>
      <c r="ULK117" s="200"/>
      <c r="ULL117" s="266"/>
      <c r="ULM117" s="261"/>
      <c r="ULN117" s="265"/>
      <c r="ULO117" s="266"/>
      <c r="ULP117" s="200"/>
      <c r="ULQ117" s="266"/>
      <c r="ULR117" s="261"/>
      <c r="ULS117" s="265"/>
      <c r="ULT117" s="266"/>
      <c r="ULU117" s="200"/>
      <c r="ULV117" s="266"/>
      <c r="ULW117" s="261"/>
      <c r="ULX117" s="265"/>
      <c r="ULY117" s="266"/>
      <c r="ULZ117" s="200"/>
      <c r="UMA117" s="266"/>
      <c r="UMB117" s="261"/>
      <c r="UMC117" s="265"/>
      <c r="UMD117" s="266"/>
      <c r="UME117" s="200"/>
      <c r="UMF117" s="266"/>
      <c r="UMG117" s="261"/>
      <c r="UMH117" s="265"/>
      <c r="UMI117" s="266"/>
      <c r="UMJ117" s="200"/>
      <c r="UMK117" s="266"/>
      <c r="UML117" s="261"/>
      <c r="UMM117" s="265"/>
      <c r="UMN117" s="266"/>
      <c r="UMO117" s="200"/>
      <c r="UMP117" s="266"/>
      <c r="UMQ117" s="261"/>
      <c r="UMR117" s="265"/>
      <c r="UMS117" s="266"/>
      <c r="UMT117" s="200"/>
      <c r="UMU117" s="266"/>
      <c r="UMV117" s="261"/>
      <c r="UMW117" s="265"/>
      <c r="UMX117" s="266"/>
      <c r="UMY117" s="200"/>
      <c r="UMZ117" s="266"/>
      <c r="UNA117" s="261"/>
      <c r="UNB117" s="265"/>
      <c r="UNC117" s="266"/>
      <c r="UND117" s="200"/>
      <c r="UNE117" s="266"/>
      <c r="UNF117" s="261"/>
      <c r="UNG117" s="265"/>
      <c r="UNH117" s="266"/>
      <c r="UNI117" s="200"/>
      <c r="UNJ117" s="266"/>
      <c r="UNK117" s="261"/>
      <c r="UNL117" s="265"/>
      <c r="UNM117" s="266"/>
      <c r="UNN117" s="200"/>
      <c r="UNO117" s="266"/>
      <c r="UNP117" s="261"/>
      <c r="UNQ117" s="265"/>
      <c r="UNR117" s="266"/>
      <c r="UNS117" s="200"/>
      <c r="UNT117" s="266"/>
      <c r="UNU117" s="261"/>
      <c r="UNV117" s="265"/>
      <c r="UNW117" s="266"/>
      <c r="UNX117" s="200"/>
      <c r="UNY117" s="266"/>
      <c r="UNZ117" s="261"/>
      <c r="UOA117" s="265"/>
      <c r="UOB117" s="266"/>
      <c r="UOC117" s="200"/>
      <c r="UOD117" s="266"/>
      <c r="UOE117" s="261"/>
      <c r="UOF117" s="265"/>
      <c r="UOG117" s="266"/>
      <c r="UOH117" s="200"/>
      <c r="UOI117" s="266"/>
      <c r="UOJ117" s="261"/>
      <c r="UOK117" s="265"/>
      <c r="UOL117" s="266"/>
      <c r="UOM117" s="200"/>
      <c r="UON117" s="266"/>
      <c r="UOO117" s="261"/>
      <c r="UOP117" s="265"/>
      <c r="UOQ117" s="266"/>
      <c r="UOR117" s="200"/>
      <c r="UOS117" s="266"/>
      <c r="UOT117" s="261"/>
      <c r="UOU117" s="265"/>
      <c r="UOV117" s="266"/>
      <c r="UOW117" s="200"/>
      <c r="UOX117" s="266"/>
      <c r="UOY117" s="261"/>
      <c r="UOZ117" s="265"/>
      <c r="UPA117" s="266"/>
      <c r="UPB117" s="200"/>
      <c r="UPC117" s="266"/>
      <c r="UPD117" s="261"/>
      <c r="UPE117" s="265"/>
      <c r="UPF117" s="266"/>
      <c r="UPG117" s="200"/>
      <c r="UPH117" s="266"/>
      <c r="UPI117" s="261"/>
      <c r="UPJ117" s="265"/>
      <c r="UPK117" s="266"/>
      <c r="UPL117" s="200"/>
      <c r="UPM117" s="266"/>
      <c r="UPN117" s="261"/>
      <c r="UPO117" s="265"/>
      <c r="UPP117" s="266"/>
      <c r="UPQ117" s="200"/>
      <c r="UPR117" s="266"/>
      <c r="UPS117" s="261"/>
      <c r="UPT117" s="265"/>
      <c r="UPU117" s="266"/>
      <c r="UPV117" s="200"/>
      <c r="UPW117" s="266"/>
      <c r="UPX117" s="261"/>
      <c r="UPY117" s="265"/>
      <c r="UPZ117" s="266"/>
      <c r="UQA117" s="200"/>
      <c r="UQB117" s="266"/>
      <c r="UQC117" s="261"/>
      <c r="UQD117" s="265"/>
      <c r="UQE117" s="266"/>
      <c r="UQF117" s="200"/>
      <c r="UQG117" s="266"/>
      <c r="UQH117" s="261"/>
      <c r="UQI117" s="265"/>
      <c r="UQJ117" s="266"/>
      <c r="UQK117" s="200"/>
      <c r="UQL117" s="266"/>
      <c r="UQM117" s="261"/>
      <c r="UQN117" s="265"/>
      <c r="UQO117" s="266"/>
      <c r="UQP117" s="200"/>
      <c r="UQQ117" s="266"/>
      <c r="UQR117" s="261"/>
      <c r="UQS117" s="265"/>
      <c r="UQT117" s="266"/>
      <c r="UQU117" s="200"/>
      <c r="UQV117" s="266"/>
      <c r="UQW117" s="261"/>
      <c r="UQX117" s="265"/>
      <c r="UQY117" s="266"/>
      <c r="UQZ117" s="200"/>
      <c r="URA117" s="266"/>
      <c r="URB117" s="261"/>
      <c r="URC117" s="265"/>
      <c r="URD117" s="266"/>
      <c r="URE117" s="200"/>
      <c r="URF117" s="266"/>
      <c r="URG117" s="261"/>
      <c r="URH117" s="265"/>
      <c r="URI117" s="266"/>
      <c r="URJ117" s="200"/>
      <c r="URK117" s="266"/>
      <c r="URL117" s="261"/>
      <c r="URM117" s="265"/>
      <c r="URN117" s="266"/>
      <c r="URO117" s="200"/>
      <c r="URP117" s="266"/>
      <c r="URQ117" s="261"/>
      <c r="URR117" s="265"/>
      <c r="URS117" s="266"/>
      <c r="URT117" s="200"/>
      <c r="URU117" s="266"/>
      <c r="URV117" s="261"/>
      <c r="URW117" s="265"/>
      <c r="URX117" s="266"/>
      <c r="URY117" s="200"/>
      <c r="URZ117" s="266"/>
      <c r="USA117" s="261"/>
      <c r="USB117" s="265"/>
      <c r="USC117" s="266"/>
      <c r="USD117" s="200"/>
      <c r="USE117" s="266"/>
      <c r="USF117" s="261"/>
      <c r="USG117" s="265"/>
      <c r="USH117" s="266"/>
      <c r="USI117" s="200"/>
      <c r="USJ117" s="266"/>
      <c r="USK117" s="261"/>
      <c r="USL117" s="265"/>
      <c r="USM117" s="266"/>
      <c r="USN117" s="200"/>
      <c r="USO117" s="266"/>
      <c r="USP117" s="261"/>
      <c r="USQ117" s="265"/>
      <c r="USR117" s="266"/>
      <c r="USS117" s="200"/>
      <c r="UST117" s="266"/>
      <c r="USU117" s="261"/>
      <c r="USV117" s="265"/>
      <c r="USW117" s="266"/>
      <c r="USX117" s="200"/>
      <c r="USY117" s="266"/>
      <c r="USZ117" s="261"/>
      <c r="UTA117" s="265"/>
      <c r="UTB117" s="266"/>
      <c r="UTC117" s="200"/>
      <c r="UTD117" s="266"/>
      <c r="UTE117" s="261"/>
      <c r="UTF117" s="265"/>
      <c r="UTG117" s="266"/>
      <c r="UTH117" s="200"/>
      <c r="UTI117" s="266"/>
      <c r="UTJ117" s="261"/>
      <c r="UTK117" s="265"/>
      <c r="UTL117" s="266"/>
      <c r="UTM117" s="200"/>
      <c r="UTN117" s="266"/>
      <c r="UTO117" s="261"/>
      <c r="UTP117" s="265"/>
      <c r="UTQ117" s="266"/>
      <c r="UTR117" s="200"/>
      <c r="UTS117" s="266"/>
      <c r="UTT117" s="261"/>
      <c r="UTU117" s="265"/>
      <c r="UTV117" s="266"/>
      <c r="UTW117" s="200"/>
      <c r="UTX117" s="266"/>
      <c r="UTY117" s="261"/>
      <c r="UTZ117" s="265"/>
      <c r="UUA117" s="266"/>
      <c r="UUB117" s="200"/>
      <c r="UUC117" s="266"/>
      <c r="UUD117" s="261"/>
      <c r="UUE117" s="265"/>
      <c r="UUF117" s="266"/>
      <c r="UUG117" s="200"/>
      <c r="UUH117" s="266"/>
      <c r="UUI117" s="261"/>
      <c r="UUJ117" s="265"/>
      <c r="UUK117" s="266"/>
      <c r="UUL117" s="200"/>
      <c r="UUM117" s="266"/>
      <c r="UUN117" s="261"/>
      <c r="UUO117" s="265"/>
      <c r="UUP117" s="266"/>
      <c r="UUQ117" s="200"/>
      <c r="UUR117" s="266"/>
      <c r="UUS117" s="261"/>
      <c r="UUT117" s="265"/>
      <c r="UUU117" s="266"/>
      <c r="UUV117" s="200"/>
      <c r="UUW117" s="266"/>
      <c r="UUX117" s="261"/>
      <c r="UUY117" s="265"/>
      <c r="UUZ117" s="266"/>
      <c r="UVA117" s="200"/>
      <c r="UVB117" s="266"/>
      <c r="UVC117" s="261"/>
      <c r="UVD117" s="265"/>
      <c r="UVE117" s="266"/>
      <c r="UVF117" s="200"/>
      <c r="UVG117" s="266"/>
      <c r="UVH117" s="261"/>
      <c r="UVI117" s="265"/>
      <c r="UVJ117" s="266"/>
      <c r="UVK117" s="200"/>
      <c r="UVL117" s="266"/>
      <c r="UVM117" s="261"/>
      <c r="UVN117" s="265"/>
      <c r="UVO117" s="266"/>
      <c r="UVP117" s="200"/>
      <c r="UVQ117" s="266"/>
      <c r="UVR117" s="261"/>
      <c r="UVS117" s="265"/>
      <c r="UVT117" s="266"/>
      <c r="UVU117" s="200"/>
      <c r="UVV117" s="266"/>
      <c r="UVW117" s="261"/>
      <c r="UVX117" s="265"/>
      <c r="UVY117" s="266"/>
      <c r="UVZ117" s="200"/>
      <c r="UWA117" s="266"/>
      <c r="UWB117" s="261"/>
      <c r="UWC117" s="265"/>
      <c r="UWD117" s="266"/>
      <c r="UWE117" s="200"/>
      <c r="UWF117" s="266"/>
      <c r="UWG117" s="261"/>
      <c r="UWH117" s="265"/>
      <c r="UWI117" s="266"/>
      <c r="UWJ117" s="200"/>
      <c r="UWK117" s="266"/>
      <c r="UWL117" s="261"/>
      <c r="UWM117" s="265"/>
      <c r="UWN117" s="266"/>
      <c r="UWO117" s="200"/>
      <c r="UWP117" s="266"/>
      <c r="UWQ117" s="261"/>
      <c r="UWR117" s="265"/>
      <c r="UWS117" s="266"/>
      <c r="UWT117" s="200"/>
      <c r="UWU117" s="266"/>
      <c r="UWV117" s="261"/>
      <c r="UWW117" s="265"/>
      <c r="UWX117" s="266"/>
      <c r="UWY117" s="200"/>
      <c r="UWZ117" s="266"/>
      <c r="UXA117" s="261"/>
      <c r="UXB117" s="265"/>
      <c r="UXC117" s="266"/>
      <c r="UXD117" s="200"/>
      <c r="UXE117" s="266"/>
      <c r="UXF117" s="261"/>
      <c r="UXG117" s="265"/>
      <c r="UXH117" s="266"/>
      <c r="UXI117" s="200"/>
      <c r="UXJ117" s="266"/>
      <c r="UXK117" s="261"/>
      <c r="UXL117" s="265"/>
      <c r="UXM117" s="266"/>
      <c r="UXN117" s="200"/>
      <c r="UXO117" s="266"/>
      <c r="UXP117" s="261"/>
      <c r="UXQ117" s="265"/>
      <c r="UXR117" s="266"/>
      <c r="UXS117" s="200"/>
      <c r="UXT117" s="266"/>
      <c r="UXU117" s="261"/>
      <c r="UXV117" s="265"/>
      <c r="UXW117" s="266"/>
      <c r="UXX117" s="200"/>
      <c r="UXY117" s="266"/>
      <c r="UXZ117" s="261"/>
      <c r="UYA117" s="265"/>
      <c r="UYB117" s="266"/>
      <c r="UYC117" s="200"/>
      <c r="UYD117" s="266"/>
      <c r="UYE117" s="261"/>
      <c r="UYF117" s="265"/>
      <c r="UYG117" s="266"/>
      <c r="UYH117" s="200"/>
      <c r="UYI117" s="266"/>
      <c r="UYJ117" s="261"/>
      <c r="UYK117" s="265"/>
      <c r="UYL117" s="266"/>
      <c r="UYM117" s="200"/>
      <c r="UYN117" s="266"/>
      <c r="UYO117" s="261"/>
      <c r="UYP117" s="265"/>
      <c r="UYQ117" s="266"/>
      <c r="UYR117" s="200"/>
      <c r="UYS117" s="266"/>
      <c r="UYT117" s="261"/>
      <c r="UYU117" s="265"/>
      <c r="UYV117" s="266"/>
      <c r="UYW117" s="200"/>
      <c r="UYX117" s="266"/>
      <c r="UYY117" s="261"/>
      <c r="UYZ117" s="265"/>
      <c r="UZA117" s="266"/>
      <c r="UZB117" s="200"/>
      <c r="UZC117" s="266"/>
      <c r="UZD117" s="261"/>
      <c r="UZE117" s="265"/>
      <c r="UZF117" s="266"/>
      <c r="UZG117" s="200"/>
      <c r="UZH117" s="266"/>
      <c r="UZI117" s="261"/>
      <c r="UZJ117" s="265"/>
      <c r="UZK117" s="266"/>
      <c r="UZL117" s="200"/>
      <c r="UZM117" s="266"/>
      <c r="UZN117" s="261"/>
      <c r="UZO117" s="265"/>
      <c r="UZP117" s="266"/>
      <c r="UZQ117" s="200"/>
      <c r="UZR117" s="266"/>
      <c r="UZS117" s="261"/>
      <c r="UZT117" s="265"/>
      <c r="UZU117" s="266"/>
      <c r="UZV117" s="200"/>
      <c r="UZW117" s="266"/>
      <c r="UZX117" s="261"/>
      <c r="UZY117" s="265"/>
      <c r="UZZ117" s="266"/>
      <c r="VAA117" s="200"/>
      <c r="VAB117" s="266"/>
      <c r="VAC117" s="261"/>
      <c r="VAD117" s="265"/>
      <c r="VAE117" s="266"/>
      <c r="VAF117" s="200"/>
      <c r="VAG117" s="266"/>
      <c r="VAH117" s="261"/>
      <c r="VAI117" s="265"/>
      <c r="VAJ117" s="266"/>
      <c r="VAK117" s="200"/>
      <c r="VAL117" s="266"/>
      <c r="VAM117" s="261"/>
      <c r="VAN117" s="265"/>
      <c r="VAO117" s="266"/>
      <c r="VAP117" s="200"/>
      <c r="VAQ117" s="266"/>
      <c r="VAR117" s="261"/>
      <c r="VAS117" s="265"/>
      <c r="VAT117" s="266"/>
      <c r="VAU117" s="200"/>
      <c r="VAV117" s="266"/>
      <c r="VAW117" s="261"/>
      <c r="VAX117" s="265"/>
      <c r="VAY117" s="266"/>
      <c r="VAZ117" s="200"/>
      <c r="VBA117" s="266"/>
      <c r="VBB117" s="261"/>
      <c r="VBC117" s="265"/>
      <c r="VBD117" s="266"/>
      <c r="VBE117" s="200"/>
      <c r="VBF117" s="266"/>
      <c r="VBG117" s="261"/>
      <c r="VBH117" s="265"/>
      <c r="VBI117" s="266"/>
      <c r="VBJ117" s="200"/>
      <c r="VBK117" s="266"/>
      <c r="VBL117" s="261"/>
      <c r="VBM117" s="265"/>
      <c r="VBN117" s="266"/>
      <c r="VBO117" s="200"/>
      <c r="VBP117" s="266"/>
      <c r="VBQ117" s="261"/>
      <c r="VBR117" s="265"/>
      <c r="VBS117" s="266"/>
      <c r="VBT117" s="200"/>
      <c r="VBU117" s="266"/>
      <c r="VBV117" s="261"/>
      <c r="VBW117" s="265"/>
      <c r="VBX117" s="266"/>
      <c r="VBY117" s="200"/>
      <c r="VBZ117" s="266"/>
      <c r="VCA117" s="261"/>
      <c r="VCB117" s="265"/>
      <c r="VCC117" s="266"/>
      <c r="VCD117" s="200"/>
      <c r="VCE117" s="266"/>
      <c r="VCF117" s="261"/>
      <c r="VCG117" s="265"/>
      <c r="VCH117" s="266"/>
      <c r="VCI117" s="200"/>
      <c r="VCJ117" s="266"/>
      <c r="VCK117" s="261"/>
      <c r="VCL117" s="265"/>
      <c r="VCM117" s="266"/>
      <c r="VCN117" s="200"/>
      <c r="VCO117" s="266"/>
      <c r="VCP117" s="261"/>
      <c r="VCQ117" s="265"/>
      <c r="VCR117" s="266"/>
      <c r="VCS117" s="200"/>
      <c r="VCT117" s="266"/>
      <c r="VCU117" s="261"/>
      <c r="VCV117" s="265"/>
      <c r="VCW117" s="266"/>
      <c r="VCX117" s="200"/>
      <c r="VCY117" s="266"/>
      <c r="VCZ117" s="261"/>
      <c r="VDA117" s="265"/>
      <c r="VDB117" s="266"/>
      <c r="VDC117" s="200"/>
      <c r="VDD117" s="266"/>
      <c r="VDE117" s="261"/>
      <c r="VDF117" s="265"/>
      <c r="VDG117" s="266"/>
      <c r="VDH117" s="200"/>
      <c r="VDI117" s="266"/>
      <c r="VDJ117" s="261"/>
      <c r="VDK117" s="265"/>
      <c r="VDL117" s="266"/>
      <c r="VDM117" s="200"/>
      <c r="VDN117" s="266"/>
      <c r="VDO117" s="261"/>
      <c r="VDP117" s="265"/>
      <c r="VDQ117" s="266"/>
      <c r="VDR117" s="200"/>
      <c r="VDS117" s="266"/>
      <c r="VDT117" s="261"/>
      <c r="VDU117" s="265"/>
      <c r="VDV117" s="266"/>
      <c r="VDW117" s="200"/>
      <c r="VDX117" s="266"/>
      <c r="VDY117" s="261"/>
      <c r="VDZ117" s="265"/>
      <c r="VEA117" s="266"/>
      <c r="VEB117" s="200"/>
      <c r="VEC117" s="266"/>
      <c r="VED117" s="261"/>
      <c r="VEE117" s="265"/>
      <c r="VEF117" s="266"/>
      <c r="VEG117" s="200"/>
      <c r="VEH117" s="266"/>
      <c r="VEI117" s="261"/>
      <c r="VEJ117" s="265"/>
      <c r="VEK117" s="266"/>
      <c r="VEL117" s="200"/>
      <c r="VEM117" s="266"/>
      <c r="VEN117" s="261"/>
      <c r="VEO117" s="265"/>
      <c r="VEP117" s="266"/>
      <c r="VEQ117" s="200"/>
      <c r="VER117" s="266"/>
      <c r="VES117" s="261"/>
      <c r="VET117" s="265"/>
      <c r="VEU117" s="266"/>
      <c r="VEV117" s="200"/>
      <c r="VEW117" s="266"/>
      <c r="VEX117" s="261"/>
      <c r="VEY117" s="265"/>
      <c r="VEZ117" s="266"/>
      <c r="VFA117" s="200"/>
      <c r="VFB117" s="266"/>
      <c r="VFC117" s="261"/>
      <c r="VFD117" s="265"/>
      <c r="VFE117" s="266"/>
      <c r="VFF117" s="200"/>
      <c r="VFG117" s="266"/>
      <c r="VFH117" s="261"/>
      <c r="VFI117" s="265"/>
      <c r="VFJ117" s="266"/>
      <c r="VFK117" s="200"/>
      <c r="VFL117" s="266"/>
      <c r="VFM117" s="261"/>
      <c r="VFN117" s="265"/>
      <c r="VFO117" s="266"/>
      <c r="VFP117" s="200"/>
      <c r="VFQ117" s="266"/>
      <c r="VFR117" s="261"/>
      <c r="VFS117" s="265"/>
      <c r="VFT117" s="266"/>
      <c r="VFU117" s="200"/>
      <c r="VFV117" s="266"/>
      <c r="VFW117" s="261"/>
      <c r="VFX117" s="265"/>
      <c r="VFY117" s="266"/>
      <c r="VFZ117" s="200"/>
      <c r="VGA117" s="266"/>
      <c r="VGB117" s="261"/>
      <c r="VGC117" s="265"/>
      <c r="VGD117" s="266"/>
      <c r="VGE117" s="200"/>
      <c r="VGF117" s="266"/>
      <c r="VGG117" s="261"/>
      <c r="VGH117" s="265"/>
      <c r="VGI117" s="266"/>
      <c r="VGJ117" s="200"/>
      <c r="VGK117" s="266"/>
      <c r="VGL117" s="261"/>
      <c r="VGM117" s="265"/>
      <c r="VGN117" s="266"/>
      <c r="VGO117" s="200"/>
      <c r="VGP117" s="266"/>
      <c r="VGQ117" s="261"/>
      <c r="VGR117" s="265"/>
      <c r="VGS117" s="266"/>
      <c r="VGT117" s="200"/>
      <c r="VGU117" s="266"/>
      <c r="VGV117" s="261"/>
      <c r="VGW117" s="265"/>
      <c r="VGX117" s="266"/>
      <c r="VGY117" s="200"/>
      <c r="VGZ117" s="266"/>
      <c r="VHA117" s="261"/>
      <c r="VHB117" s="265"/>
      <c r="VHC117" s="266"/>
      <c r="VHD117" s="200"/>
      <c r="VHE117" s="266"/>
      <c r="VHF117" s="261"/>
      <c r="VHG117" s="265"/>
      <c r="VHH117" s="266"/>
      <c r="VHI117" s="200"/>
      <c r="VHJ117" s="266"/>
      <c r="VHK117" s="261"/>
      <c r="VHL117" s="265"/>
      <c r="VHM117" s="266"/>
      <c r="VHN117" s="200"/>
      <c r="VHO117" s="266"/>
      <c r="VHP117" s="261"/>
      <c r="VHQ117" s="265"/>
      <c r="VHR117" s="266"/>
      <c r="VHS117" s="200"/>
      <c r="VHT117" s="266"/>
      <c r="VHU117" s="261"/>
      <c r="VHV117" s="265"/>
      <c r="VHW117" s="266"/>
      <c r="VHX117" s="200"/>
      <c r="VHY117" s="266"/>
      <c r="VHZ117" s="261"/>
      <c r="VIA117" s="265"/>
      <c r="VIB117" s="266"/>
      <c r="VIC117" s="200"/>
      <c r="VID117" s="266"/>
      <c r="VIE117" s="261"/>
      <c r="VIF117" s="265"/>
      <c r="VIG117" s="266"/>
      <c r="VIH117" s="200"/>
      <c r="VII117" s="266"/>
      <c r="VIJ117" s="261"/>
      <c r="VIK117" s="265"/>
      <c r="VIL117" s="266"/>
      <c r="VIM117" s="200"/>
      <c r="VIN117" s="266"/>
      <c r="VIO117" s="261"/>
      <c r="VIP117" s="265"/>
      <c r="VIQ117" s="266"/>
      <c r="VIR117" s="200"/>
      <c r="VIS117" s="266"/>
      <c r="VIT117" s="261"/>
      <c r="VIU117" s="265"/>
      <c r="VIV117" s="266"/>
      <c r="VIW117" s="200"/>
      <c r="VIX117" s="266"/>
      <c r="VIY117" s="261"/>
      <c r="VIZ117" s="265"/>
      <c r="VJA117" s="266"/>
      <c r="VJB117" s="200"/>
      <c r="VJC117" s="266"/>
      <c r="VJD117" s="261"/>
      <c r="VJE117" s="265"/>
      <c r="VJF117" s="266"/>
      <c r="VJG117" s="200"/>
      <c r="VJH117" s="266"/>
      <c r="VJI117" s="261"/>
      <c r="VJJ117" s="265"/>
      <c r="VJK117" s="266"/>
      <c r="VJL117" s="200"/>
      <c r="VJM117" s="266"/>
      <c r="VJN117" s="261"/>
      <c r="VJO117" s="265"/>
      <c r="VJP117" s="266"/>
      <c r="VJQ117" s="200"/>
      <c r="VJR117" s="266"/>
      <c r="VJS117" s="261"/>
      <c r="VJT117" s="265"/>
      <c r="VJU117" s="266"/>
      <c r="VJV117" s="200"/>
      <c r="VJW117" s="266"/>
      <c r="VJX117" s="261"/>
      <c r="VJY117" s="265"/>
      <c r="VJZ117" s="266"/>
      <c r="VKA117" s="200"/>
      <c r="VKB117" s="266"/>
      <c r="VKC117" s="261"/>
      <c r="VKD117" s="265"/>
      <c r="VKE117" s="266"/>
      <c r="VKF117" s="200"/>
      <c r="VKG117" s="266"/>
      <c r="VKH117" s="261"/>
      <c r="VKI117" s="265"/>
      <c r="VKJ117" s="266"/>
      <c r="VKK117" s="200"/>
      <c r="VKL117" s="266"/>
      <c r="VKM117" s="261"/>
      <c r="VKN117" s="265"/>
      <c r="VKO117" s="266"/>
      <c r="VKP117" s="200"/>
      <c r="VKQ117" s="266"/>
      <c r="VKR117" s="261"/>
      <c r="VKS117" s="265"/>
      <c r="VKT117" s="266"/>
      <c r="VKU117" s="200"/>
      <c r="VKV117" s="266"/>
      <c r="VKW117" s="261"/>
      <c r="VKX117" s="265"/>
      <c r="VKY117" s="266"/>
      <c r="VKZ117" s="200"/>
      <c r="VLA117" s="266"/>
      <c r="VLB117" s="261"/>
      <c r="VLC117" s="265"/>
      <c r="VLD117" s="266"/>
      <c r="VLE117" s="200"/>
      <c r="VLF117" s="266"/>
      <c r="VLG117" s="261"/>
      <c r="VLH117" s="265"/>
      <c r="VLI117" s="266"/>
      <c r="VLJ117" s="200"/>
      <c r="VLK117" s="266"/>
      <c r="VLL117" s="261"/>
      <c r="VLM117" s="265"/>
      <c r="VLN117" s="266"/>
      <c r="VLO117" s="200"/>
      <c r="VLP117" s="266"/>
      <c r="VLQ117" s="261"/>
      <c r="VLR117" s="265"/>
      <c r="VLS117" s="266"/>
      <c r="VLT117" s="200"/>
      <c r="VLU117" s="266"/>
      <c r="VLV117" s="261"/>
      <c r="VLW117" s="265"/>
      <c r="VLX117" s="266"/>
      <c r="VLY117" s="200"/>
      <c r="VLZ117" s="266"/>
      <c r="VMA117" s="261"/>
      <c r="VMB117" s="265"/>
      <c r="VMC117" s="266"/>
      <c r="VMD117" s="200"/>
      <c r="VME117" s="266"/>
      <c r="VMF117" s="261"/>
      <c r="VMG117" s="265"/>
      <c r="VMH117" s="266"/>
      <c r="VMI117" s="200"/>
      <c r="VMJ117" s="266"/>
      <c r="VMK117" s="261"/>
      <c r="VML117" s="265"/>
      <c r="VMM117" s="266"/>
      <c r="VMN117" s="200"/>
      <c r="VMO117" s="266"/>
      <c r="VMP117" s="261"/>
      <c r="VMQ117" s="265"/>
      <c r="VMR117" s="266"/>
      <c r="VMS117" s="200"/>
      <c r="VMT117" s="266"/>
      <c r="VMU117" s="261"/>
      <c r="VMV117" s="265"/>
      <c r="VMW117" s="266"/>
      <c r="VMX117" s="200"/>
      <c r="VMY117" s="266"/>
      <c r="VMZ117" s="261"/>
      <c r="VNA117" s="265"/>
      <c r="VNB117" s="266"/>
      <c r="VNC117" s="200"/>
      <c r="VND117" s="266"/>
      <c r="VNE117" s="261"/>
      <c r="VNF117" s="265"/>
      <c r="VNG117" s="266"/>
      <c r="VNH117" s="200"/>
      <c r="VNI117" s="266"/>
      <c r="VNJ117" s="261"/>
      <c r="VNK117" s="265"/>
      <c r="VNL117" s="266"/>
      <c r="VNM117" s="200"/>
      <c r="VNN117" s="266"/>
      <c r="VNO117" s="261"/>
      <c r="VNP117" s="265"/>
      <c r="VNQ117" s="266"/>
      <c r="VNR117" s="200"/>
      <c r="VNS117" s="266"/>
      <c r="VNT117" s="261"/>
      <c r="VNU117" s="265"/>
      <c r="VNV117" s="266"/>
      <c r="VNW117" s="200"/>
      <c r="VNX117" s="266"/>
      <c r="VNY117" s="261"/>
      <c r="VNZ117" s="265"/>
      <c r="VOA117" s="266"/>
      <c r="VOB117" s="200"/>
      <c r="VOC117" s="266"/>
      <c r="VOD117" s="261"/>
      <c r="VOE117" s="265"/>
      <c r="VOF117" s="266"/>
      <c r="VOG117" s="200"/>
      <c r="VOH117" s="266"/>
      <c r="VOI117" s="261"/>
      <c r="VOJ117" s="265"/>
      <c r="VOK117" s="266"/>
      <c r="VOL117" s="200"/>
      <c r="VOM117" s="266"/>
      <c r="VON117" s="261"/>
      <c r="VOO117" s="265"/>
      <c r="VOP117" s="266"/>
      <c r="VOQ117" s="200"/>
      <c r="VOR117" s="266"/>
      <c r="VOS117" s="261"/>
      <c r="VOT117" s="265"/>
      <c r="VOU117" s="266"/>
      <c r="VOV117" s="200"/>
      <c r="VOW117" s="266"/>
      <c r="VOX117" s="261"/>
      <c r="VOY117" s="265"/>
      <c r="VOZ117" s="266"/>
      <c r="VPA117" s="200"/>
      <c r="VPB117" s="266"/>
      <c r="VPC117" s="261"/>
      <c r="VPD117" s="265"/>
      <c r="VPE117" s="266"/>
      <c r="VPF117" s="200"/>
      <c r="VPG117" s="266"/>
      <c r="VPH117" s="261"/>
      <c r="VPI117" s="265"/>
      <c r="VPJ117" s="266"/>
      <c r="VPK117" s="200"/>
      <c r="VPL117" s="266"/>
      <c r="VPM117" s="261"/>
      <c r="VPN117" s="265"/>
      <c r="VPO117" s="266"/>
      <c r="VPP117" s="200"/>
      <c r="VPQ117" s="266"/>
      <c r="VPR117" s="261"/>
      <c r="VPS117" s="265"/>
      <c r="VPT117" s="266"/>
      <c r="VPU117" s="200"/>
      <c r="VPV117" s="266"/>
      <c r="VPW117" s="261"/>
      <c r="VPX117" s="265"/>
      <c r="VPY117" s="266"/>
      <c r="VPZ117" s="200"/>
      <c r="VQA117" s="266"/>
      <c r="VQB117" s="261"/>
      <c r="VQC117" s="265"/>
      <c r="VQD117" s="266"/>
      <c r="VQE117" s="200"/>
      <c r="VQF117" s="266"/>
      <c r="VQG117" s="261"/>
      <c r="VQH117" s="265"/>
      <c r="VQI117" s="266"/>
      <c r="VQJ117" s="200"/>
      <c r="VQK117" s="266"/>
      <c r="VQL117" s="261"/>
      <c r="VQM117" s="265"/>
      <c r="VQN117" s="266"/>
      <c r="VQO117" s="200"/>
      <c r="VQP117" s="266"/>
      <c r="VQQ117" s="261"/>
      <c r="VQR117" s="265"/>
      <c r="VQS117" s="266"/>
      <c r="VQT117" s="200"/>
      <c r="VQU117" s="266"/>
      <c r="VQV117" s="261"/>
      <c r="VQW117" s="265"/>
      <c r="VQX117" s="266"/>
      <c r="VQY117" s="200"/>
      <c r="VQZ117" s="266"/>
      <c r="VRA117" s="261"/>
      <c r="VRB117" s="265"/>
      <c r="VRC117" s="266"/>
      <c r="VRD117" s="200"/>
      <c r="VRE117" s="266"/>
      <c r="VRF117" s="261"/>
      <c r="VRG117" s="265"/>
      <c r="VRH117" s="266"/>
      <c r="VRI117" s="200"/>
      <c r="VRJ117" s="266"/>
      <c r="VRK117" s="261"/>
      <c r="VRL117" s="265"/>
      <c r="VRM117" s="266"/>
      <c r="VRN117" s="200"/>
      <c r="VRO117" s="266"/>
      <c r="VRP117" s="261"/>
      <c r="VRQ117" s="265"/>
      <c r="VRR117" s="266"/>
      <c r="VRS117" s="200"/>
      <c r="VRT117" s="266"/>
      <c r="VRU117" s="261"/>
      <c r="VRV117" s="265"/>
      <c r="VRW117" s="266"/>
      <c r="VRX117" s="200"/>
      <c r="VRY117" s="266"/>
      <c r="VRZ117" s="261"/>
      <c r="VSA117" s="265"/>
      <c r="VSB117" s="266"/>
      <c r="VSC117" s="200"/>
      <c r="VSD117" s="266"/>
      <c r="VSE117" s="261"/>
      <c r="VSF117" s="265"/>
      <c r="VSG117" s="266"/>
      <c r="VSH117" s="200"/>
      <c r="VSI117" s="266"/>
      <c r="VSJ117" s="261"/>
      <c r="VSK117" s="265"/>
      <c r="VSL117" s="266"/>
      <c r="VSM117" s="200"/>
      <c r="VSN117" s="266"/>
      <c r="VSO117" s="261"/>
      <c r="VSP117" s="265"/>
      <c r="VSQ117" s="266"/>
      <c r="VSR117" s="200"/>
      <c r="VSS117" s="266"/>
      <c r="VST117" s="261"/>
      <c r="VSU117" s="265"/>
      <c r="VSV117" s="266"/>
      <c r="VSW117" s="200"/>
      <c r="VSX117" s="266"/>
      <c r="VSY117" s="261"/>
      <c r="VSZ117" s="265"/>
      <c r="VTA117" s="266"/>
      <c r="VTB117" s="200"/>
      <c r="VTC117" s="266"/>
      <c r="VTD117" s="261"/>
      <c r="VTE117" s="265"/>
      <c r="VTF117" s="266"/>
      <c r="VTG117" s="200"/>
      <c r="VTH117" s="266"/>
      <c r="VTI117" s="261"/>
      <c r="VTJ117" s="265"/>
      <c r="VTK117" s="266"/>
      <c r="VTL117" s="200"/>
      <c r="VTM117" s="266"/>
      <c r="VTN117" s="261"/>
      <c r="VTO117" s="265"/>
      <c r="VTP117" s="266"/>
      <c r="VTQ117" s="200"/>
      <c r="VTR117" s="266"/>
      <c r="VTS117" s="261"/>
      <c r="VTT117" s="265"/>
      <c r="VTU117" s="266"/>
      <c r="VTV117" s="200"/>
      <c r="VTW117" s="266"/>
      <c r="VTX117" s="261"/>
      <c r="VTY117" s="265"/>
      <c r="VTZ117" s="266"/>
      <c r="VUA117" s="200"/>
      <c r="VUB117" s="266"/>
      <c r="VUC117" s="261"/>
      <c r="VUD117" s="265"/>
      <c r="VUE117" s="266"/>
      <c r="VUF117" s="200"/>
      <c r="VUG117" s="266"/>
      <c r="VUH117" s="261"/>
      <c r="VUI117" s="265"/>
      <c r="VUJ117" s="266"/>
      <c r="VUK117" s="200"/>
      <c r="VUL117" s="266"/>
      <c r="VUM117" s="261"/>
      <c r="VUN117" s="265"/>
      <c r="VUO117" s="266"/>
      <c r="VUP117" s="200"/>
      <c r="VUQ117" s="266"/>
      <c r="VUR117" s="261"/>
      <c r="VUS117" s="265"/>
      <c r="VUT117" s="266"/>
      <c r="VUU117" s="200"/>
      <c r="VUV117" s="266"/>
      <c r="VUW117" s="261"/>
      <c r="VUX117" s="265"/>
      <c r="VUY117" s="266"/>
      <c r="VUZ117" s="200"/>
      <c r="VVA117" s="266"/>
      <c r="VVB117" s="261"/>
      <c r="VVC117" s="265"/>
      <c r="VVD117" s="266"/>
      <c r="VVE117" s="200"/>
      <c r="VVF117" s="266"/>
      <c r="VVG117" s="261"/>
      <c r="VVH117" s="265"/>
      <c r="VVI117" s="266"/>
      <c r="VVJ117" s="200"/>
      <c r="VVK117" s="266"/>
      <c r="VVL117" s="261"/>
      <c r="VVM117" s="265"/>
      <c r="VVN117" s="266"/>
      <c r="VVO117" s="200"/>
      <c r="VVP117" s="266"/>
      <c r="VVQ117" s="261"/>
      <c r="VVR117" s="265"/>
      <c r="VVS117" s="266"/>
      <c r="VVT117" s="200"/>
      <c r="VVU117" s="266"/>
      <c r="VVV117" s="261"/>
      <c r="VVW117" s="265"/>
      <c r="VVX117" s="266"/>
      <c r="VVY117" s="200"/>
      <c r="VVZ117" s="266"/>
      <c r="VWA117" s="261"/>
      <c r="VWB117" s="265"/>
      <c r="VWC117" s="266"/>
      <c r="VWD117" s="200"/>
      <c r="VWE117" s="266"/>
      <c r="VWF117" s="261"/>
      <c r="VWG117" s="265"/>
      <c r="VWH117" s="266"/>
      <c r="VWI117" s="200"/>
      <c r="VWJ117" s="266"/>
      <c r="VWK117" s="261"/>
      <c r="VWL117" s="265"/>
      <c r="VWM117" s="266"/>
      <c r="VWN117" s="200"/>
      <c r="VWO117" s="266"/>
      <c r="VWP117" s="261"/>
      <c r="VWQ117" s="265"/>
      <c r="VWR117" s="266"/>
      <c r="VWS117" s="200"/>
      <c r="VWT117" s="266"/>
      <c r="VWU117" s="261"/>
      <c r="VWV117" s="265"/>
      <c r="VWW117" s="266"/>
      <c r="VWX117" s="200"/>
      <c r="VWY117" s="266"/>
      <c r="VWZ117" s="261"/>
      <c r="VXA117" s="265"/>
      <c r="VXB117" s="266"/>
      <c r="VXC117" s="200"/>
      <c r="VXD117" s="266"/>
      <c r="VXE117" s="261"/>
      <c r="VXF117" s="265"/>
      <c r="VXG117" s="266"/>
      <c r="VXH117" s="200"/>
      <c r="VXI117" s="266"/>
      <c r="VXJ117" s="261"/>
      <c r="VXK117" s="265"/>
      <c r="VXL117" s="266"/>
      <c r="VXM117" s="200"/>
      <c r="VXN117" s="266"/>
      <c r="VXO117" s="261"/>
      <c r="VXP117" s="265"/>
      <c r="VXQ117" s="266"/>
      <c r="VXR117" s="200"/>
      <c r="VXS117" s="266"/>
      <c r="VXT117" s="261"/>
      <c r="VXU117" s="265"/>
      <c r="VXV117" s="266"/>
      <c r="VXW117" s="200"/>
      <c r="VXX117" s="266"/>
      <c r="VXY117" s="261"/>
      <c r="VXZ117" s="265"/>
      <c r="VYA117" s="266"/>
      <c r="VYB117" s="200"/>
      <c r="VYC117" s="266"/>
      <c r="VYD117" s="261"/>
      <c r="VYE117" s="265"/>
      <c r="VYF117" s="266"/>
      <c r="VYG117" s="200"/>
      <c r="VYH117" s="266"/>
      <c r="VYI117" s="261"/>
      <c r="VYJ117" s="265"/>
      <c r="VYK117" s="266"/>
      <c r="VYL117" s="200"/>
      <c r="VYM117" s="266"/>
      <c r="VYN117" s="261"/>
      <c r="VYO117" s="265"/>
      <c r="VYP117" s="266"/>
      <c r="VYQ117" s="200"/>
      <c r="VYR117" s="266"/>
      <c r="VYS117" s="261"/>
      <c r="VYT117" s="265"/>
      <c r="VYU117" s="266"/>
      <c r="VYV117" s="200"/>
      <c r="VYW117" s="266"/>
      <c r="VYX117" s="261"/>
      <c r="VYY117" s="265"/>
      <c r="VYZ117" s="266"/>
      <c r="VZA117" s="200"/>
      <c r="VZB117" s="266"/>
      <c r="VZC117" s="261"/>
      <c r="VZD117" s="265"/>
      <c r="VZE117" s="266"/>
      <c r="VZF117" s="200"/>
      <c r="VZG117" s="266"/>
      <c r="VZH117" s="261"/>
      <c r="VZI117" s="265"/>
      <c r="VZJ117" s="266"/>
      <c r="VZK117" s="200"/>
      <c r="VZL117" s="266"/>
      <c r="VZM117" s="261"/>
      <c r="VZN117" s="265"/>
      <c r="VZO117" s="266"/>
      <c r="VZP117" s="200"/>
      <c r="VZQ117" s="266"/>
      <c r="VZR117" s="261"/>
      <c r="VZS117" s="265"/>
      <c r="VZT117" s="266"/>
      <c r="VZU117" s="200"/>
      <c r="VZV117" s="266"/>
      <c r="VZW117" s="261"/>
      <c r="VZX117" s="265"/>
      <c r="VZY117" s="266"/>
      <c r="VZZ117" s="200"/>
      <c r="WAA117" s="266"/>
      <c r="WAB117" s="261"/>
      <c r="WAC117" s="265"/>
      <c r="WAD117" s="266"/>
      <c r="WAE117" s="200"/>
      <c r="WAF117" s="266"/>
      <c r="WAG117" s="261"/>
      <c r="WAH117" s="265"/>
      <c r="WAI117" s="266"/>
      <c r="WAJ117" s="200"/>
      <c r="WAK117" s="266"/>
      <c r="WAL117" s="261"/>
      <c r="WAM117" s="265"/>
      <c r="WAN117" s="266"/>
      <c r="WAO117" s="200"/>
      <c r="WAP117" s="266"/>
      <c r="WAQ117" s="261"/>
      <c r="WAR117" s="265"/>
      <c r="WAS117" s="266"/>
      <c r="WAT117" s="200"/>
      <c r="WAU117" s="266"/>
      <c r="WAV117" s="261"/>
      <c r="WAW117" s="265"/>
      <c r="WAX117" s="266"/>
      <c r="WAY117" s="200"/>
      <c r="WAZ117" s="266"/>
      <c r="WBA117" s="261"/>
      <c r="WBB117" s="265"/>
      <c r="WBC117" s="266"/>
      <c r="WBD117" s="200"/>
      <c r="WBE117" s="266"/>
      <c r="WBF117" s="261"/>
      <c r="WBG117" s="265"/>
      <c r="WBH117" s="266"/>
      <c r="WBI117" s="200"/>
      <c r="WBJ117" s="266"/>
      <c r="WBK117" s="261"/>
      <c r="WBL117" s="265"/>
      <c r="WBM117" s="266"/>
      <c r="WBN117" s="200"/>
      <c r="WBO117" s="266"/>
      <c r="WBP117" s="261"/>
      <c r="WBQ117" s="265"/>
      <c r="WBR117" s="266"/>
      <c r="WBS117" s="200"/>
      <c r="WBT117" s="266"/>
      <c r="WBU117" s="261"/>
      <c r="WBV117" s="265"/>
      <c r="WBW117" s="266"/>
      <c r="WBX117" s="200"/>
      <c r="WBY117" s="266"/>
      <c r="WBZ117" s="261"/>
      <c r="WCA117" s="265"/>
      <c r="WCB117" s="266"/>
      <c r="WCC117" s="200"/>
      <c r="WCD117" s="266"/>
      <c r="WCE117" s="261"/>
      <c r="WCF117" s="265"/>
      <c r="WCG117" s="266"/>
      <c r="WCH117" s="200"/>
      <c r="WCI117" s="266"/>
      <c r="WCJ117" s="261"/>
      <c r="WCK117" s="265"/>
      <c r="WCL117" s="266"/>
      <c r="WCM117" s="200"/>
      <c r="WCN117" s="266"/>
      <c r="WCO117" s="261"/>
      <c r="WCP117" s="265"/>
      <c r="WCQ117" s="266"/>
      <c r="WCR117" s="200"/>
      <c r="WCS117" s="266"/>
      <c r="WCT117" s="261"/>
      <c r="WCU117" s="265"/>
      <c r="WCV117" s="266"/>
      <c r="WCW117" s="200"/>
      <c r="WCX117" s="266"/>
      <c r="WCY117" s="261"/>
      <c r="WCZ117" s="265"/>
      <c r="WDA117" s="266"/>
      <c r="WDB117" s="200"/>
      <c r="WDC117" s="266"/>
      <c r="WDD117" s="261"/>
      <c r="WDE117" s="265"/>
      <c r="WDF117" s="266"/>
      <c r="WDG117" s="200"/>
      <c r="WDH117" s="266"/>
      <c r="WDI117" s="261"/>
      <c r="WDJ117" s="265"/>
      <c r="WDK117" s="266"/>
      <c r="WDL117" s="200"/>
      <c r="WDM117" s="266"/>
      <c r="WDN117" s="261"/>
      <c r="WDO117" s="265"/>
      <c r="WDP117" s="266"/>
      <c r="WDQ117" s="200"/>
      <c r="WDR117" s="266"/>
      <c r="WDS117" s="261"/>
      <c r="WDT117" s="265"/>
      <c r="WDU117" s="266"/>
      <c r="WDV117" s="200"/>
      <c r="WDW117" s="266"/>
      <c r="WDX117" s="261"/>
      <c r="WDY117" s="265"/>
      <c r="WDZ117" s="266"/>
      <c r="WEA117" s="200"/>
      <c r="WEB117" s="266"/>
      <c r="WEC117" s="261"/>
      <c r="WED117" s="265"/>
      <c r="WEE117" s="266"/>
      <c r="WEF117" s="200"/>
      <c r="WEG117" s="266"/>
      <c r="WEH117" s="261"/>
      <c r="WEI117" s="265"/>
      <c r="WEJ117" s="266"/>
      <c r="WEK117" s="200"/>
      <c r="WEL117" s="266"/>
      <c r="WEM117" s="261"/>
      <c r="WEN117" s="265"/>
      <c r="WEO117" s="266"/>
      <c r="WEP117" s="200"/>
      <c r="WEQ117" s="266"/>
      <c r="WER117" s="261"/>
      <c r="WES117" s="265"/>
      <c r="WET117" s="266"/>
      <c r="WEU117" s="200"/>
      <c r="WEV117" s="266"/>
      <c r="WEW117" s="261"/>
      <c r="WEX117" s="265"/>
      <c r="WEY117" s="266"/>
      <c r="WEZ117" s="200"/>
      <c r="WFA117" s="266"/>
      <c r="WFB117" s="261"/>
      <c r="WFC117" s="265"/>
      <c r="WFD117" s="266"/>
      <c r="WFE117" s="200"/>
      <c r="WFF117" s="266"/>
      <c r="WFG117" s="261"/>
      <c r="WFH117" s="265"/>
      <c r="WFI117" s="266"/>
      <c r="WFJ117" s="200"/>
      <c r="WFK117" s="266"/>
      <c r="WFL117" s="261"/>
      <c r="WFM117" s="265"/>
      <c r="WFN117" s="266"/>
      <c r="WFO117" s="200"/>
      <c r="WFP117" s="266"/>
      <c r="WFQ117" s="261"/>
      <c r="WFR117" s="265"/>
      <c r="WFS117" s="266"/>
      <c r="WFT117" s="200"/>
      <c r="WFU117" s="266"/>
      <c r="WFV117" s="261"/>
      <c r="WFW117" s="265"/>
      <c r="WFX117" s="266"/>
      <c r="WFY117" s="200"/>
      <c r="WFZ117" s="266"/>
      <c r="WGA117" s="261"/>
      <c r="WGB117" s="265"/>
      <c r="WGC117" s="266"/>
      <c r="WGD117" s="200"/>
      <c r="WGE117" s="266"/>
      <c r="WGF117" s="261"/>
      <c r="WGG117" s="265"/>
      <c r="WGH117" s="266"/>
      <c r="WGI117" s="200"/>
      <c r="WGJ117" s="266"/>
      <c r="WGK117" s="261"/>
      <c r="WGL117" s="265"/>
      <c r="WGM117" s="266"/>
      <c r="WGN117" s="200"/>
      <c r="WGO117" s="266"/>
      <c r="WGP117" s="261"/>
      <c r="WGQ117" s="265"/>
      <c r="WGR117" s="266"/>
      <c r="WGS117" s="200"/>
      <c r="WGT117" s="266"/>
      <c r="WGU117" s="261"/>
      <c r="WGV117" s="265"/>
      <c r="WGW117" s="266"/>
      <c r="WGX117" s="200"/>
      <c r="WGY117" s="266"/>
      <c r="WGZ117" s="261"/>
      <c r="WHA117" s="265"/>
      <c r="WHB117" s="266"/>
      <c r="WHC117" s="200"/>
      <c r="WHD117" s="266"/>
      <c r="WHE117" s="261"/>
      <c r="WHF117" s="265"/>
      <c r="WHG117" s="266"/>
      <c r="WHH117" s="200"/>
      <c r="WHI117" s="266"/>
      <c r="WHJ117" s="261"/>
      <c r="WHK117" s="265"/>
      <c r="WHL117" s="266"/>
      <c r="WHM117" s="200"/>
      <c r="WHN117" s="266"/>
      <c r="WHO117" s="261"/>
      <c r="WHP117" s="265"/>
      <c r="WHQ117" s="266"/>
      <c r="WHR117" s="200"/>
      <c r="WHS117" s="266"/>
      <c r="WHT117" s="261"/>
      <c r="WHU117" s="265"/>
      <c r="WHV117" s="266"/>
      <c r="WHW117" s="200"/>
      <c r="WHX117" s="266"/>
      <c r="WHY117" s="261"/>
      <c r="WHZ117" s="265"/>
      <c r="WIA117" s="266"/>
      <c r="WIB117" s="200"/>
      <c r="WIC117" s="266"/>
      <c r="WID117" s="261"/>
      <c r="WIE117" s="265"/>
      <c r="WIF117" s="266"/>
      <c r="WIG117" s="200"/>
      <c r="WIH117" s="266"/>
      <c r="WII117" s="261"/>
      <c r="WIJ117" s="265"/>
      <c r="WIK117" s="266"/>
      <c r="WIL117" s="200"/>
      <c r="WIM117" s="266"/>
      <c r="WIN117" s="261"/>
      <c r="WIO117" s="265"/>
      <c r="WIP117" s="266"/>
      <c r="WIQ117" s="200"/>
      <c r="WIR117" s="266"/>
      <c r="WIS117" s="261"/>
      <c r="WIT117" s="265"/>
      <c r="WIU117" s="266"/>
      <c r="WIV117" s="200"/>
      <c r="WIW117" s="266"/>
      <c r="WIX117" s="261"/>
      <c r="WIY117" s="265"/>
      <c r="WIZ117" s="266"/>
      <c r="WJA117" s="200"/>
      <c r="WJB117" s="266"/>
      <c r="WJC117" s="261"/>
      <c r="WJD117" s="265"/>
      <c r="WJE117" s="266"/>
      <c r="WJF117" s="200"/>
      <c r="WJG117" s="266"/>
      <c r="WJH117" s="261"/>
      <c r="WJI117" s="265"/>
      <c r="WJJ117" s="266"/>
      <c r="WJK117" s="200"/>
      <c r="WJL117" s="266"/>
      <c r="WJM117" s="261"/>
      <c r="WJN117" s="265"/>
      <c r="WJO117" s="266"/>
      <c r="WJP117" s="200"/>
      <c r="WJQ117" s="266"/>
      <c r="WJR117" s="261"/>
      <c r="WJS117" s="265"/>
      <c r="WJT117" s="266"/>
      <c r="WJU117" s="200"/>
      <c r="WJV117" s="266"/>
      <c r="WJW117" s="261"/>
      <c r="WJX117" s="265"/>
      <c r="WJY117" s="266"/>
      <c r="WJZ117" s="200"/>
      <c r="WKA117" s="266"/>
      <c r="WKB117" s="261"/>
      <c r="WKC117" s="265"/>
      <c r="WKD117" s="266"/>
      <c r="WKE117" s="200"/>
      <c r="WKF117" s="266"/>
      <c r="WKG117" s="261"/>
      <c r="WKH117" s="265"/>
      <c r="WKI117" s="266"/>
      <c r="WKJ117" s="200"/>
      <c r="WKK117" s="266"/>
      <c r="WKL117" s="261"/>
      <c r="WKM117" s="265"/>
      <c r="WKN117" s="266"/>
      <c r="WKO117" s="200"/>
      <c r="WKP117" s="266"/>
      <c r="WKQ117" s="261"/>
      <c r="WKR117" s="265"/>
      <c r="WKS117" s="266"/>
      <c r="WKT117" s="200"/>
      <c r="WKU117" s="266"/>
      <c r="WKV117" s="261"/>
      <c r="WKW117" s="265"/>
      <c r="WKX117" s="266"/>
      <c r="WKY117" s="200"/>
      <c r="WKZ117" s="266"/>
      <c r="WLA117" s="261"/>
      <c r="WLB117" s="265"/>
      <c r="WLC117" s="266"/>
      <c r="WLD117" s="200"/>
      <c r="WLE117" s="266"/>
      <c r="WLF117" s="261"/>
      <c r="WLG117" s="265"/>
      <c r="WLH117" s="266"/>
      <c r="WLI117" s="200"/>
      <c r="WLJ117" s="266"/>
      <c r="WLK117" s="261"/>
      <c r="WLL117" s="265"/>
      <c r="WLM117" s="266"/>
      <c r="WLN117" s="200"/>
      <c r="WLO117" s="266"/>
      <c r="WLP117" s="261"/>
      <c r="WLQ117" s="265"/>
      <c r="WLR117" s="266"/>
      <c r="WLS117" s="200"/>
      <c r="WLT117" s="266"/>
      <c r="WLU117" s="261"/>
      <c r="WLV117" s="265"/>
      <c r="WLW117" s="266"/>
      <c r="WLX117" s="200"/>
      <c r="WLY117" s="266"/>
      <c r="WLZ117" s="261"/>
      <c r="WMA117" s="265"/>
      <c r="WMB117" s="266"/>
      <c r="WMC117" s="200"/>
      <c r="WMD117" s="266"/>
      <c r="WME117" s="261"/>
      <c r="WMF117" s="265"/>
      <c r="WMG117" s="266"/>
      <c r="WMH117" s="200"/>
      <c r="WMI117" s="266"/>
      <c r="WMJ117" s="261"/>
      <c r="WMK117" s="265"/>
      <c r="WML117" s="266"/>
      <c r="WMM117" s="200"/>
      <c r="WMN117" s="266"/>
      <c r="WMO117" s="261"/>
      <c r="WMP117" s="265"/>
      <c r="WMQ117" s="266"/>
      <c r="WMR117" s="200"/>
      <c r="WMS117" s="266"/>
      <c r="WMT117" s="261"/>
      <c r="WMU117" s="265"/>
      <c r="WMV117" s="266"/>
      <c r="WMW117" s="200"/>
      <c r="WMX117" s="266"/>
      <c r="WMY117" s="261"/>
      <c r="WMZ117" s="265"/>
      <c r="WNA117" s="266"/>
      <c r="WNB117" s="200"/>
      <c r="WNC117" s="266"/>
      <c r="WND117" s="261"/>
      <c r="WNE117" s="265"/>
      <c r="WNF117" s="266"/>
      <c r="WNG117" s="200"/>
      <c r="WNH117" s="266"/>
      <c r="WNI117" s="261"/>
      <c r="WNJ117" s="265"/>
      <c r="WNK117" s="266"/>
      <c r="WNL117" s="200"/>
      <c r="WNM117" s="266"/>
      <c r="WNN117" s="261"/>
      <c r="WNO117" s="265"/>
      <c r="WNP117" s="266"/>
      <c r="WNQ117" s="200"/>
      <c r="WNR117" s="266"/>
      <c r="WNS117" s="261"/>
      <c r="WNT117" s="265"/>
      <c r="WNU117" s="266"/>
      <c r="WNV117" s="200"/>
      <c r="WNW117" s="266"/>
      <c r="WNX117" s="261"/>
      <c r="WNY117" s="265"/>
      <c r="WNZ117" s="266"/>
      <c r="WOA117" s="200"/>
      <c r="WOB117" s="266"/>
      <c r="WOC117" s="261"/>
      <c r="WOD117" s="265"/>
      <c r="WOE117" s="266"/>
      <c r="WOF117" s="200"/>
      <c r="WOG117" s="266"/>
      <c r="WOH117" s="261"/>
      <c r="WOI117" s="265"/>
      <c r="WOJ117" s="266"/>
      <c r="WOK117" s="200"/>
      <c r="WOL117" s="266"/>
      <c r="WOM117" s="261"/>
      <c r="WON117" s="265"/>
      <c r="WOO117" s="266"/>
      <c r="WOP117" s="200"/>
      <c r="WOQ117" s="266"/>
      <c r="WOR117" s="261"/>
      <c r="WOS117" s="265"/>
      <c r="WOT117" s="266"/>
      <c r="WOU117" s="200"/>
      <c r="WOV117" s="266"/>
      <c r="WOW117" s="261"/>
      <c r="WOX117" s="265"/>
      <c r="WOY117" s="266"/>
      <c r="WOZ117" s="200"/>
      <c r="WPA117" s="266"/>
      <c r="WPB117" s="261"/>
      <c r="WPC117" s="265"/>
      <c r="WPD117" s="266"/>
      <c r="WPE117" s="200"/>
      <c r="WPF117" s="266"/>
      <c r="WPG117" s="261"/>
      <c r="WPH117" s="265"/>
      <c r="WPI117" s="266"/>
      <c r="WPJ117" s="200"/>
      <c r="WPK117" s="266"/>
      <c r="WPL117" s="261"/>
      <c r="WPM117" s="265"/>
      <c r="WPN117" s="266"/>
      <c r="WPO117" s="200"/>
      <c r="WPP117" s="266"/>
      <c r="WPQ117" s="261"/>
      <c r="WPR117" s="265"/>
      <c r="WPS117" s="266"/>
      <c r="WPT117" s="200"/>
      <c r="WPU117" s="266"/>
      <c r="WPV117" s="261"/>
      <c r="WPW117" s="265"/>
      <c r="WPX117" s="266"/>
      <c r="WPY117" s="200"/>
      <c r="WPZ117" s="266"/>
      <c r="WQA117" s="261"/>
      <c r="WQB117" s="265"/>
      <c r="WQC117" s="266"/>
      <c r="WQD117" s="200"/>
      <c r="WQE117" s="266"/>
      <c r="WQF117" s="261"/>
      <c r="WQG117" s="265"/>
      <c r="WQH117" s="266"/>
      <c r="WQI117" s="200"/>
      <c r="WQJ117" s="266"/>
      <c r="WQK117" s="261"/>
      <c r="WQL117" s="265"/>
      <c r="WQM117" s="266"/>
      <c r="WQN117" s="200"/>
      <c r="WQO117" s="266"/>
      <c r="WQP117" s="261"/>
      <c r="WQQ117" s="265"/>
      <c r="WQR117" s="266"/>
      <c r="WQS117" s="200"/>
      <c r="WQT117" s="266"/>
      <c r="WQU117" s="261"/>
      <c r="WQV117" s="265"/>
      <c r="WQW117" s="266"/>
      <c r="WQX117" s="200"/>
      <c r="WQY117" s="266"/>
      <c r="WQZ117" s="261"/>
      <c r="WRA117" s="265"/>
      <c r="WRB117" s="266"/>
      <c r="WRC117" s="200"/>
      <c r="WRD117" s="266"/>
      <c r="WRE117" s="261"/>
      <c r="WRF117" s="265"/>
      <c r="WRG117" s="266"/>
      <c r="WRH117" s="200"/>
      <c r="WRI117" s="266"/>
      <c r="WRJ117" s="261"/>
      <c r="WRK117" s="265"/>
      <c r="WRL117" s="266"/>
      <c r="WRM117" s="200"/>
      <c r="WRN117" s="266"/>
      <c r="WRO117" s="261"/>
      <c r="WRP117" s="265"/>
      <c r="WRQ117" s="266"/>
      <c r="WRR117" s="200"/>
      <c r="WRS117" s="266"/>
      <c r="WRT117" s="261"/>
      <c r="WRU117" s="265"/>
      <c r="WRV117" s="266"/>
      <c r="WRW117" s="200"/>
      <c r="WRX117" s="266"/>
      <c r="WRY117" s="261"/>
      <c r="WRZ117" s="265"/>
      <c r="WSA117" s="266"/>
      <c r="WSB117" s="200"/>
      <c r="WSC117" s="266"/>
      <c r="WSD117" s="261"/>
      <c r="WSE117" s="265"/>
      <c r="WSF117" s="266"/>
      <c r="WSG117" s="200"/>
      <c r="WSH117" s="266"/>
      <c r="WSI117" s="261"/>
      <c r="WSJ117" s="265"/>
      <c r="WSK117" s="266"/>
      <c r="WSL117" s="200"/>
      <c r="WSM117" s="266"/>
      <c r="WSN117" s="261"/>
      <c r="WSO117" s="265"/>
      <c r="WSP117" s="266"/>
      <c r="WSQ117" s="200"/>
      <c r="WSR117" s="266"/>
      <c r="WSS117" s="261"/>
      <c r="WST117" s="265"/>
      <c r="WSU117" s="266"/>
      <c r="WSV117" s="200"/>
      <c r="WSW117" s="266"/>
      <c r="WSX117" s="261"/>
      <c r="WSY117" s="265"/>
      <c r="WSZ117" s="266"/>
      <c r="WTA117" s="200"/>
      <c r="WTB117" s="266"/>
      <c r="WTC117" s="261"/>
      <c r="WTD117" s="265"/>
      <c r="WTE117" s="266"/>
      <c r="WTF117" s="200"/>
      <c r="WTG117" s="266"/>
      <c r="WTH117" s="261"/>
      <c r="WTI117" s="265"/>
      <c r="WTJ117" s="266"/>
      <c r="WTK117" s="200"/>
      <c r="WTL117" s="266"/>
      <c r="WTM117" s="261"/>
      <c r="WTN117" s="265"/>
      <c r="WTO117" s="266"/>
      <c r="WTP117" s="200"/>
      <c r="WTQ117" s="266"/>
      <c r="WTR117" s="261"/>
      <c r="WTS117" s="265"/>
      <c r="WTT117" s="266"/>
      <c r="WTU117" s="200"/>
      <c r="WTV117" s="266"/>
      <c r="WTW117" s="261"/>
      <c r="WTX117" s="265"/>
      <c r="WTY117" s="266"/>
      <c r="WTZ117" s="200"/>
      <c r="WUA117" s="266"/>
      <c r="WUB117" s="261"/>
      <c r="WUC117" s="265"/>
      <c r="WUD117" s="266"/>
      <c r="WUE117" s="200"/>
      <c r="WUF117" s="266"/>
      <c r="WUG117" s="261"/>
      <c r="WUH117" s="265"/>
      <c r="WUI117" s="266"/>
      <c r="WUJ117" s="200"/>
      <c r="WUK117" s="266"/>
      <c r="WUL117" s="261"/>
      <c r="WUM117" s="265"/>
      <c r="WUN117" s="266"/>
      <c r="WUO117" s="200"/>
      <c r="WUP117" s="266"/>
      <c r="WUQ117" s="261"/>
      <c r="WUR117" s="265"/>
      <c r="WUS117" s="266"/>
      <c r="WUT117" s="200"/>
      <c r="WUU117" s="266"/>
      <c r="WUV117" s="261"/>
      <c r="WUW117" s="265"/>
      <c r="WUX117" s="266"/>
      <c r="WUY117" s="200"/>
      <c r="WUZ117" s="266"/>
      <c r="WVA117" s="261"/>
      <c r="WVB117" s="265"/>
      <c r="WVC117" s="266"/>
      <c r="WVD117" s="200"/>
      <c r="WVE117" s="266"/>
      <c r="WVF117" s="261"/>
      <c r="WVG117" s="265"/>
      <c r="WVH117" s="266"/>
      <c r="WVI117" s="200"/>
      <c r="WVJ117" s="266"/>
      <c r="WVK117" s="261"/>
      <c r="WVL117" s="265"/>
      <c r="WVM117" s="266"/>
      <c r="WVN117" s="200"/>
      <c r="WVO117" s="266"/>
      <c r="WVP117" s="261"/>
      <c r="WVQ117" s="265"/>
      <c r="WVR117" s="266"/>
      <c r="WVS117" s="200"/>
      <c r="WVT117" s="266"/>
      <c r="WVU117" s="261"/>
      <c r="WVV117" s="265"/>
      <c r="WVW117" s="266"/>
      <c r="WVX117" s="200"/>
      <c r="WVY117" s="266"/>
      <c r="WVZ117" s="261"/>
      <c r="WWA117" s="265"/>
      <c r="WWB117" s="266"/>
      <c r="WWC117" s="200"/>
      <c r="WWD117" s="266"/>
      <c r="WWE117" s="261"/>
      <c r="WWF117" s="265"/>
      <c r="WWG117" s="266"/>
      <c r="WWH117" s="200"/>
      <c r="WWI117" s="266"/>
      <c r="WWJ117" s="261"/>
      <c r="WWK117" s="265"/>
      <c r="WWL117" s="266"/>
      <c r="WWM117" s="200"/>
      <c r="WWN117" s="266"/>
      <c r="WWO117" s="261"/>
      <c r="WWP117" s="265"/>
      <c r="WWQ117" s="266"/>
      <c r="WWR117" s="200"/>
      <c r="WWS117" s="266"/>
      <c r="WWT117" s="261"/>
      <c r="WWU117" s="265"/>
      <c r="WWV117" s="266"/>
      <c r="WWW117" s="200"/>
      <c r="WWX117" s="266"/>
      <c r="WWY117" s="261"/>
      <c r="WWZ117" s="265"/>
      <c r="WXA117" s="266"/>
      <c r="WXB117" s="200"/>
      <c r="WXC117" s="266"/>
      <c r="WXD117" s="261"/>
      <c r="WXE117" s="265"/>
      <c r="WXF117" s="266"/>
      <c r="WXG117" s="200"/>
      <c r="WXH117" s="266"/>
      <c r="WXI117" s="261"/>
      <c r="WXJ117" s="265"/>
      <c r="WXK117" s="266"/>
      <c r="WXL117" s="200"/>
      <c r="WXM117" s="266"/>
      <c r="WXN117" s="261"/>
      <c r="WXO117" s="265"/>
      <c r="WXP117" s="266"/>
      <c r="WXQ117" s="200"/>
      <c r="WXR117" s="266"/>
      <c r="WXS117" s="261"/>
      <c r="WXT117" s="265"/>
      <c r="WXU117" s="266"/>
      <c r="WXV117" s="200"/>
      <c r="WXW117" s="266"/>
      <c r="WXX117" s="261"/>
      <c r="WXY117" s="265"/>
      <c r="WXZ117" s="266"/>
      <c r="WYA117" s="200"/>
      <c r="WYB117" s="266"/>
      <c r="WYC117" s="261"/>
      <c r="WYD117" s="265"/>
      <c r="WYE117" s="266"/>
      <c r="WYF117" s="200"/>
      <c r="WYG117" s="266"/>
      <c r="WYH117" s="261"/>
      <c r="WYI117" s="265"/>
      <c r="WYJ117" s="266"/>
      <c r="WYK117" s="200"/>
      <c r="WYL117" s="266"/>
      <c r="WYM117" s="261"/>
      <c r="WYN117" s="265"/>
      <c r="WYO117" s="266"/>
      <c r="WYP117" s="200"/>
      <c r="WYQ117" s="266"/>
      <c r="WYR117" s="261"/>
      <c r="WYS117" s="265"/>
      <c r="WYT117" s="266"/>
      <c r="WYU117" s="200"/>
      <c r="WYV117" s="266"/>
      <c r="WYW117" s="261"/>
      <c r="WYX117" s="265"/>
      <c r="WYY117" s="266"/>
      <c r="WYZ117" s="200"/>
      <c r="WZA117" s="266"/>
      <c r="WZB117" s="261"/>
      <c r="WZC117" s="265"/>
      <c r="WZD117" s="266"/>
      <c r="WZE117" s="200"/>
      <c r="WZF117" s="266"/>
      <c r="WZG117" s="261"/>
      <c r="WZH117" s="265"/>
      <c r="WZI117" s="266"/>
      <c r="WZJ117" s="200"/>
      <c r="WZK117" s="266"/>
      <c r="WZL117" s="261"/>
      <c r="WZM117" s="265"/>
      <c r="WZN117" s="266"/>
      <c r="WZO117" s="200"/>
      <c r="WZP117" s="266"/>
      <c r="WZQ117" s="261"/>
      <c r="WZR117" s="265"/>
      <c r="WZS117" s="266"/>
      <c r="WZT117" s="200"/>
      <c r="WZU117" s="266"/>
      <c r="WZV117" s="261"/>
      <c r="WZW117" s="265"/>
      <c r="WZX117" s="266"/>
      <c r="WZY117" s="200"/>
      <c r="WZZ117" s="266"/>
      <c r="XAA117" s="261"/>
      <c r="XAB117" s="265"/>
      <c r="XAC117" s="266"/>
      <c r="XAD117" s="200"/>
      <c r="XAE117" s="266"/>
      <c r="XAF117" s="261"/>
      <c r="XAG117" s="265"/>
      <c r="XAH117" s="266"/>
      <c r="XAI117" s="200"/>
      <c r="XAJ117" s="266"/>
      <c r="XAK117" s="261"/>
      <c r="XAL117" s="265"/>
      <c r="XAM117" s="266"/>
      <c r="XAN117" s="200"/>
      <c r="XAO117" s="266"/>
      <c r="XAP117" s="261"/>
      <c r="XAQ117" s="265"/>
      <c r="XAR117" s="266"/>
      <c r="XAS117" s="200"/>
      <c r="XAT117" s="266"/>
      <c r="XAU117" s="261"/>
      <c r="XAV117" s="265"/>
      <c r="XAW117" s="266"/>
      <c r="XAX117" s="200"/>
      <c r="XAY117" s="266"/>
      <c r="XAZ117" s="261"/>
      <c r="XBA117" s="265"/>
      <c r="XBB117" s="266"/>
      <c r="XBC117" s="200"/>
      <c r="XBD117" s="266"/>
      <c r="XBE117" s="261"/>
      <c r="XBF117" s="265"/>
      <c r="XBG117" s="266"/>
      <c r="XBH117" s="200"/>
      <c r="XBI117" s="266"/>
      <c r="XBJ117" s="261"/>
      <c r="XBK117" s="265"/>
      <c r="XBL117" s="266"/>
      <c r="XBM117" s="200"/>
      <c r="XBN117" s="266"/>
      <c r="XBO117" s="261"/>
      <c r="XBP117" s="265"/>
      <c r="XBQ117" s="266"/>
      <c r="XBR117" s="200"/>
      <c r="XBS117" s="266"/>
      <c r="XBT117" s="261"/>
      <c r="XBU117" s="265"/>
      <c r="XBV117" s="266"/>
      <c r="XBW117" s="200"/>
      <c r="XBX117" s="266"/>
      <c r="XBY117" s="261"/>
      <c r="XBZ117" s="265"/>
      <c r="XCA117" s="266"/>
      <c r="XCB117" s="200"/>
      <c r="XCC117" s="266"/>
      <c r="XCD117" s="261"/>
      <c r="XCE117" s="265"/>
      <c r="XCF117" s="266"/>
      <c r="XCG117" s="200"/>
      <c r="XCH117" s="266"/>
      <c r="XCI117" s="261"/>
      <c r="XCJ117" s="265"/>
      <c r="XCK117" s="266"/>
      <c r="XCL117" s="200"/>
      <c r="XCM117" s="266"/>
      <c r="XCN117" s="261"/>
      <c r="XCO117" s="265"/>
      <c r="XCP117" s="266"/>
      <c r="XCQ117" s="200"/>
      <c r="XCR117" s="266"/>
      <c r="XCS117" s="261"/>
      <c r="XCT117" s="265"/>
      <c r="XCU117" s="266"/>
      <c r="XCV117" s="200"/>
      <c r="XCW117" s="266"/>
      <c r="XCX117" s="261"/>
      <c r="XCY117" s="265"/>
      <c r="XCZ117" s="266"/>
      <c r="XDA117" s="200"/>
      <c r="XDB117" s="266"/>
      <c r="XDC117" s="261"/>
      <c r="XDD117" s="265"/>
      <c r="XDE117" s="266"/>
      <c r="XDF117" s="200"/>
      <c r="XDG117" s="266"/>
      <c r="XDH117" s="261"/>
      <c r="XDI117" s="265"/>
      <c r="XDJ117" s="266"/>
      <c r="XDK117" s="200"/>
      <c r="XDL117" s="266"/>
      <c r="XDM117" s="261"/>
      <c r="XDN117" s="265"/>
      <c r="XDO117" s="266"/>
      <c r="XDP117" s="200"/>
      <c r="XDQ117" s="266"/>
      <c r="XDR117" s="261"/>
      <c r="XDS117" s="265"/>
      <c r="XDT117" s="266"/>
      <c r="XDU117" s="200"/>
      <c r="XDV117" s="266"/>
      <c r="XDW117" s="261"/>
      <c r="XDX117" s="265"/>
      <c r="XDY117" s="266"/>
      <c r="XDZ117" s="200"/>
      <c r="XEA117" s="266"/>
      <c r="XEB117" s="261"/>
      <c r="XEC117" s="265"/>
      <c r="XED117" s="266"/>
      <c r="XEE117" s="200"/>
      <c r="XEF117" s="266"/>
      <c r="XEG117" s="261"/>
      <c r="XEH117" s="265"/>
      <c r="XEI117" s="266"/>
      <c r="XEJ117" s="200"/>
      <c r="XEK117" s="266"/>
      <c r="XEL117" s="261"/>
      <c r="XEM117" s="265"/>
      <c r="XEN117" s="266"/>
      <c r="XEO117" s="200"/>
      <c r="XEP117" s="266"/>
      <c r="XEQ117" s="261"/>
      <c r="XER117" s="265"/>
      <c r="XES117" s="266"/>
      <c r="XET117" s="200"/>
      <c r="XEU117" s="266"/>
      <c r="XEV117" s="261"/>
      <c r="XEW117" s="265"/>
      <c r="XEX117" s="266"/>
      <c r="XEY117" s="200"/>
      <c r="XEZ117" s="266"/>
      <c r="XFA117" s="261"/>
      <c r="XFB117" s="265"/>
      <c r="XFC117" s="266"/>
      <c r="XFD117" s="200"/>
    </row>
    <row r="118" spans="1:16384" s="199" customFormat="1" ht="15" thickBot="1" x14ac:dyDescent="0.3">
      <c r="A118" s="262" t="s">
        <v>2323</v>
      </c>
      <c r="B118" s="263">
        <f>SUM(B103:B116)</f>
        <v>4465491235.6199989</v>
      </c>
      <c r="C118" s="264">
        <f>SUM(C103:C116)</f>
        <v>0.99999999999999944</v>
      </c>
      <c r="D118" s="263">
        <f>SUM(D103:D116)</f>
        <v>1704</v>
      </c>
      <c r="E118" s="264">
        <f>SUM(E103:E116)</f>
        <v>1.0000000000000002</v>
      </c>
    </row>
    <row r="119" spans="1:16384" s="199" customFormat="1" x14ac:dyDescent="0.25">
      <c r="A119" s="166"/>
      <c r="B119" s="260"/>
      <c r="C119" s="212"/>
      <c r="D119" s="260"/>
      <c r="E119" s="212"/>
    </row>
    <row r="120" spans="1:16384" s="199" customFormat="1" x14ac:dyDescent="0.25">
      <c r="A120" s="234"/>
      <c r="B120" s="235" t="s">
        <v>2311</v>
      </c>
      <c r="C120" s="235" t="s">
        <v>2312</v>
      </c>
      <c r="D120" s="236" t="s">
        <v>2313</v>
      </c>
      <c r="E120" s="235" t="s">
        <v>2314</v>
      </c>
    </row>
    <row r="121" spans="1:16384" s="199" customFormat="1" x14ac:dyDescent="0.25">
      <c r="A121" s="166" t="s">
        <v>2371</v>
      </c>
      <c r="B121" s="260">
        <v>4410583135.4600019</v>
      </c>
      <c r="C121" s="212">
        <v>0.9877039059617867</v>
      </c>
      <c r="D121" s="260">
        <v>1679</v>
      </c>
      <c r="E121" s="212">
        <v>0.98532863849765262</v>
      </c>
    </row>
    <row r="122" spans="1:16384" s="199" customFormat="1" x14ac:dyDescent="0.25">
      <c r="A122" s="166" t="s">
        <v>2372</v>
      </c>
      <c r="B122" s="260">
        <v>44395767.039999999</v>
      </c>
      <c r="C122" s="212">
        <v>9.9419671201831285E-3</v>
      </c>
      <c r="D122" s="260">
        <v>19</v>
      </c>
      <c r="E122" s="212">
        <v>1.1150234741784037E-2</v>
      </c>
    </row>
    <row r="123" spans="1:16384" s="199" customFormat="1" x14ac:dyDescent="0.25">
      <c r="A123" s="166" t="s">
        <v>2373</v>
      </c>
      <c r="B123" s="260">
        <v>10512333.120000001</v>
      </c>
      <c r="C123" s="212">
        <v>2.3541269180299791E-3</v>
      </c>
      <c r="D123" s="260">
        <v>6</v>
      </c>
      <c r="E123" s="212">
        <v>3.5211267605633804E-3</v>
      </c>
    </row>
    <row r="124" spans="1:16384" s="199" customFormat="1" x14ac:dyDescent="0.25">
      <c r="A124" s="166" t="s">
        <v>1543</v>
      </c>
      <c r="B124" s="260">
        <v>0</v>
      </c>
      <c r="C124" s="212">
        <v>0</v>
      </c>
      <c r="D124" s="260">
        <v>0</v>
      </c>
      <c r="E124" s="212">
        <v>0</v>
      </c>
    </row>
    <row r="125" spans="1:16384" s="199" customFormat="1" ht="15" thickBot="1" x14ac:dyDescent="0.3">
      <c r="A125" s="262" t="s">
        <v>2323</v>
      </c>
      <c r="B125" s="263">
        <f>SUM(B121:B124)</f>
        <v>4465491235.6200018</v>
      </c>
      <c r="C125" s="264">
        <f>SUM(C121:C124)</f>
        <v>0.99999999999999978</v>
      </c>
      <c r="D125" s="263">
        <f>SUM(D121:D124)</f>
        <v>1704</v>
      </c>
      <c r="E125" s="264">
        <f>SUM(E121:E124)</f>
        <v>1</v>
      </c>
      <c r="F125" s="261"/>
      <c r="G125" s="265"/>
      <c r="H125" s="266"/>
      <c r="I125" s="200"/>
      <c r="J125" s="266"/>
      <c r="K125" s="261"/>
      <c r="L125" s="265"/>
      <c r="M125" s="266"/>
      <c r="N125" s="200"/>
      <c r="O125" s="266"/>
      <c r="P125" s="261"/>
      <c r="Q125" s="265"/>
      <c r="R125" s="266"/>
      <c r="S125" s="200"/>
      <c r="T125" s="266"/>
      <c r="U125" s="261"/>
      <c r="V125" s="265"/>
      <c r="W125" s="266"/>
      <c r="X125" s="200"/>
      <c r="Y125" s="266"/>
      <c r="Z125" s="261"/>
      <c r="AA125" s="265"/>
      <c r="AB125" s="266"/>
      <c r="AC125" s="200"/>
      <c r="AD125" s="266"/>
      <c r="AE125" s="261"/>
      <c r="AF125" s="265"/>
      <c r="AG125" s="266"/>
      <c r="AH125" s="200"/>
      <c r="AI125" s="266"/>
      <c r="AJ125" s="261"/>
      <c r="AK125" s="265"/>
      <c r="AL125" s="266"/>
      <c r="AM125" s="200"/>
      <c r="AN125" s="266"/>
      <c r="AO125" s="261"/>
      <c r="AP125" s="265"/>
      <c r="AQ125" s="266"/>
      <c r="AR125" s="200"/>
      <c r="AS125" s="266"/>
      <c r="AT125" s="261"/>
      <c r="AU125" s="265"/>
      <c r="AV125" s="266"/>
      <c r="AW125" s="200"/>
      <c r="AX125" s="266"/>
      <c r="AY125" s="261"/>
      <c r="AZ125" s="265"/>
      <c r="BA125" s="266"/>
      <c r="BB125" s="200"/>
      <c r="BC125" s="266"/>
      <c r="BD125" s="261"/>
      <c r="BE125" s="265"/>
      <c r="BF125" s="266"/>
      <c r="BG125" s="200"/>
      <c r="BH125" s="266"/>
      <c r="BI125" s="261"/>
      <c r="BJ125" s="265"/>
      <c r="BK125" s="266"/>
      <c r="BL125" s="200"/>
      <c r="BM125" s="266"/>
      <c r="BN125" s="261"/>
      <c r="BO125" s="265"/>
      <c r="BP125" s="266"/>
      <c r="BQ125" s="200"/>
      <c r="BR125" s="266"/>
      <c r="BS125" s="261"/>
      <c r="BT125" s="265"/>
      <c r="BU125" s="266"/>
      <c r="BV125" s="200"/>
      <c r="BW125" s="266"/>
      <c r="BX125" s="261"/>
      <c r="BY125" s="265"/>
      <c r="BZ125" s="266"/>
      <c r="CA125" s="200"/>
      <c r="CB125" s="266"/>
      <c r="CC125" s="261"/>
      <c r="CD125" s="265"/>
      <c r="CE125" s="266"/>
      <c r="CF125" s="200"/>
      <c r="CG125" s="266"/>
      <c r="CH125" s="261"/>
      <c r="CI125" s="265"/>
      <c r="CJ125" s="266"/>
      <c r="CK125" s="200"/>
      <c r="CL125" s="266"/>
      <c r="CM125" s="261"/>
      <c r="CN125" s="265"/>
      <c r="CO125" s="266"/>
      <c r="CP125" s="200"/>
      <c r="CQ125" s="266"/>
      <c r="CR125" s="261"/>
      <c r="CS125" s="265"/>
      <c r="CT125" s="266"/>
      <c r="CU125" s="200"/>
      <c r="CV125" s="266"/>
      <c r="CW125" s="261"/>
      <c r="CX125" s="265"/>
      <c r="CY125" s="266"/>
      <c r="CZ125" s="200"/>
      <c r="DA125" s="266"/>
      <c r="DB125" s="261"/>
      <c r="DC125" s="265"/>
      <c r="DD125" s="266"/>
      <c r="DE125" s="200"/>
      <c r="DF125" s="266"/>
      <c r="DG125" s="261"/>
      <c r="DH125" s="265"/>
      <c r="DI125" s="266"/>
      <c r="DJ125" s="200"/>
      <c r="DK125" s="266"/>
      <c r="DL125" s="261"/>
      <c r="DM125" s="265"/>
      <c r="DN125" s="266"/>
      <c r="DO125" s="200"/>
      <c r="DP125" s="266"/>
      <c r="DQ125" s="261"/>
      <c r="DR125" s="265"/>
      <c r="DS125" s="266"/>
      <c r="DT125" s="200"/>
      <c r="DU125" s="266"/>
      <c r="DV125" s="261"/>
      <c r="DW125" s="265"/>
      <c r="DX125" s="266"/>
      <c r="DY125" s="200"/>
      <c r="DZ125" s="266"/>
      <c r="EA125" s="261"/>
      <c r="EB125" s="265"/>
      <c r="EC125" s="266"/>
      <c r="ED125" s="200"/>
      <c r="EE125" s="266"/>
      <c r="EF125" s="261"/>
      <c r="EG125" s="265"/>
      <c r="EH125" s="266"/>
      <c r="EI125" s="200"/>
      <c r="EJ125" s="266"/>
      <c r="EK125" s="261"/>
      <c r="EL125" s="265"/>
      <c r="EM125" s="266"/>
      <c r="EN125" s="200"/>
      <c r="EO125" s="266"/>
      <c r="EP125" s="261"/>
      <c r="EQ125" s="265"/>
      <c r="ER125" s="266"/>
      <c r="ES125" s="200"/>
      <c r="ET125" s="266"/>
      <c r="EU125" s="261"/>
      <c r="EV125" s="265"/>
      <c r="EW125" s="266"/>
      <c r="EX125" s="200"/>
      <c r="EY125" s="266"/>
      <c r="EZ125" s="261"/>
      <c r="FA125" s="265"/>
      <c r="FB125" s="266"/>
      <c r="FC125" s="200"/>
      <c r="FD125" s="266"/>
      <c r="FE125" s="261"/>
      <c r="FF125" s="265"/>
      <c r="FG125" s="266"/>
      <c r="FH125" s="200"/>
      <c r="FI125" s="266"/>
      <c r="FJ125" s="261"/>
      <c r="FK125" s="265"/>
      <c r="FL125" s="266"/>
      <c r="FM125" s="200"/>
      <c r="FN125" s="266"/>
      <c r="FO125" s="261"/>
      <c r="FP125" s="265"/>
      <c r="FQ125" s="266"/>
      <c r="FR125" s="200"/>
      <c r="FS125" s="266"/>
      <c r="FT125" s="261"/>
      <c r="FU125" s="265"/>
      <c r="FV125" s="266"/>
      <c r="FW125" s="200"/>
      <c r="FX125" s="266"/>
      <c r="FY125" s="261"/>
      <c r="FZ125" s="265"/>
      <c r="GA125" s="266"/>
      <c r="GB125" s="200"/>
      <c r="GC125" s="266"/>
      <c r="GD125" s="261"/>
      <c r="GE125" s="265"/>
      <c r="GF125" s="266"/>
      <c r="GG125" s="200"/>
      <c r="GH125" s="266"/>
      <c r="GI125" s="261"/>
      <c r="GJ125" s="265"/>
      <c r="GK125" s="266"/>
      <c r="GL125" s="200"/>
      <c r="GM125" s="266"/>
      <c r="GN125" s="261"/>
      <c r="GO125" s="265"/>
      <c r="GP125" s="266"/>
      <c r="GQ125" s="200"/>
      <c r="GR125" s="266"/>
      <c r="GS125" s="261"/>
      <c r="GT125" s="265"/>
      <c r="GU125" s="266"/>
      <c r="GV125" s="200"/>
      <c r="GW125" s="266"/>
      <c r="GX125" s="261"/>
      <c r="GY125" s="265"/>
      <c r="GZ125" s="266"/>
      <c r="HA125" s="200"/>
      <c r="HB125" s="266"/>
      <c r="HC125" s="261"/>
      <c r="HD125" s="265"/>
      <c r="HE125" s="266"/>
      <c r="HF125" s="200"/>
      <c r="HG125" s="266"/>
      <c r="HH125" s="261"/>
      <c r="HI125" s="265"/>
      <c r="HJ125" s="266"/>
      <c r="HK125" s="200"/>
      <c r="HL125" s="266"/>
      <c r="HM125" s="261"/>
      <c r="HN125" s="265"/>
      <c r="HO125" s="266"/>
      <c r="HP125" s="200"/>
      <c r="HQ125" s="266"/>
      <c r="HR125" s="261"/>
      <c r="HS125" s="265"/>
      <c r="HT125" s="266"/>
      <c r="HU125" s="200"/>
      <c r="HV125" s="266"/>
      <c r="HW125" s="261"/>
      <c r="HX125" s="265"/>
      <c r="HY125" s="266"/>
      <c r="HZ125" s="200"/>
      <c r="IA125" s="266"/>
      <c r="IB125" s="261"/>
      <c r="IC125" s="265"/>
      <c r="ID125" s="266"/>
      <c r="IE125" s="200"/>
      <c r="IF125" s="266"/>
      <c r="IG125" s="261"/>
      <c r="IH125" s="265"/>
      <c r="II125" s="266"/>
      <c r="IJ125" s="200"/>
      <c r="IK125" s="266"/>
      <c r="IL125" s="261"/>
      <c r="IM125" s="265"/>
      <c r="IN125" s="266"/>
      <c r="IO125" s="200"/>
      <c r="IP125" s="266"/>
      <c r="IQ125" s="261"/>
      <c r="IR125" s="265"/>
      <c r="IS125" s="266"/>
      <c r="IT125" s="200"/>
      <c r="IU125" s="266"/>
      <c r="IV125" s="261"/>
      <c r="IW125" s="265"/>
      <c r="IX125" s="266"/>
      <c r="IY125" s="200"/>
      <c r="IZ125" s="266"/>
      <c r="JA125" s="261"/>
      <c r="JB125" s="265"/>
      <c r="JC125" s="266"/>
      <c r="JD125" s="200"/>
      <c r="JE125" s="266"/>
      <c r="JF125" s="261"/>
      <c r="JG125" s="265"/>
      <c r="JH125" s="266"/>
      <c r="JI125" s="200"/>
      <c r="JJ125" s="266"/>
      <c r="JK125" s="261"/>
      <c r="JL125" s="265"/>
      <c r="JM125" s="266"/>
      <c r="JN125" s="200"/>
      <c r="JO125" s="266"/>
      <c r="JP125" s="261"/>
      <c r="JQ125" s="265"/>
      <c r="JR125" s="266"/>
      <c r="JS125" s="200"/>
      <c r="JT125" s="266"/>
      <c r="JU125" s="261"/>
      <c r="JV125" s="265"/>
      <c r="JW125" s="266"/>
      <c r="JX125" s="200"/>
      <c r="JY125" s="266"/>
      <c r="JZ125" s="261"/>
      <c r="KA125" s="265"/>
      <c r="KB125" s="266"/>
      <c r="KC125" s="200"/>
      <c r="KD125" s="266"/>
      <c r="KE125" s="261"/>
      <c r="KF125" s="265"/>
      <c r="KG125" s="266"/>
      <c r="KH125" s="200"/>
      <c r="KI125" s="266"/>
      <c r="KJ125" s="261"/>
      <c r="KK125" s="265"/>
      <c r="KL125" s="266"/>
      <c r="KM125" s="200"/>
      <c r="KN125" s="266"/>
      <c r="KO125" s="261"/>
      <c r="KP125" s="265"/>
      <c r="KQ125" s="266"/>
      <c r="KR125" s="200"/>
      <c r="KS125" s="266"/>
      <c r="KT125" s="261"/>
      <c r="KU125" s="265"/>
      <c r="KV125" s="266"/>
      <c r="KW125" s="200"/>
      <c r="KX125" s="266"/>
      <c r="KY125" s="261"/>
      <c r="KZ125" s="265"/>
      <c r="LA125" s="266"/>
      <c r="LB125" s="200"/>
      <c r="LC125" s="266"/>
      <c r="LD125" s="261"/>
      <c r="LE125" s="265"/>
      <c r="LF125" s="266"/>
      <c r="LG125" s="200"/>
      <c r="LH125" s="266"/>
      <c r="LI125" s="261"/>
      <c r="LJ125" s="265"/>
      <c r="LK125" s="266"/>
      <c r="LL125" s="200"/>
      <c r="LM125" s="266"/>
      <c r="LN125" s="261"/>
      <c r="LO125" s="265"/>
      <c r="LP125" s="266"/>
      <c r="LQ125" s="200"/>
      <c r="LR125" s="266"/>
      <c r="LS125" s="261"/>
      <c r="LT125" s="265"/>
      <c r="LU125" s="266"/>
      <c r="LV125" s="200"/>
      <c r="LW125" s="266"/>
      <c r="LX125" s="261"/>
      <c r="LY125" s="265"/>
      <c r="LZ125" s="266"/>
      <c r="MA125" s="200"/>
      <c r="MB125" s="266"/>
      <c r="MC125" s="261"/>
      <c r="MD125" s="265"/>
      <c r="ME125" s="266"/>
      <c r="MF125" s="200"/>
      <c r="MG125" s="266"/>
      <c r="MH125" s="261"/>
      <c r="MI125" s="265"/>
      <c r="MJ125" s="266"/>
      <c r="MK125" s="200"/>
      <c r="ML125" s="266"/>
      <c r="MM125" s="261"/>
      <c r="MN125" s="265"/>
      <c r="MO125" s="266"/>
      <c r="MP125" s="200"/>
      <c r="MQ125" s="266"/>
      <c r="MR125" s="261"/>
      <c r="MS125" s="265"/>
      <c r="MT125" s="266"/>
      <c r="MU125" s="200"/>
      <c r="MV125" s="266"/>
      <c r="MW125" s="261"/>
      <c r="MX125" s="265"/>
      <c r="MY125" s="266"/>
      <c r="MZ125" s="200"/>
      <c r="NA125" s="266"/>
      <c r="NB125" s="261"/>
      <c r="NC125" s="265"/>
      <c r="ND125" s="266"/>
      <c r="NE125" s="200"/>
      <c r="NF125" s="266"/>
      <c r="NG125" s="261"/>
      <c r="NH125" s="265"/>
      <c r="NI125" s="266"/>
      <c r="NJ125" s="200"/>
      <c r="NK125" s="266"/>
      <c r="NL125" s="261"/>
      <c r="NM125" s="265"/>
      <c r="NN125" s="266"/>
      <c r="NO125" s="200"/>
      <c r="NP125" s="266"/>
      <c r="NQ125" s="261"/>
      <c r="NR125" s="265"/>
      <c r="NS125" s="266"/>
      <c r="NT125" s="200"/>
      <c r="NU125" s="266"/>
      <c r="NV125" s="261"/>
      <c r="NW125" s="265"/>
      <c r="NX125" s="266"/>
      <c r="NY125" s="200"/>
      <c r="NZ125" s="266"/>
      <c r="OA125" s="261"/>
      <c r="OB125" s="265"/>
      <c r="OC125" s="266"/>
      <c r="OD125" s="200"/>
      <c r="OE125" s="266"/>
      <c r="OF125" s="261"/>
      <c r="OG125" s="265"/>
      <c r="OH125" s="266"/>
      <c r="OI125" s="200"/>
      <c r="OJ125" s="266"/>
      <c r="OK125" s="261"/>
      <c r="OL125" s="265"/>
      <c r="OM125" s="266"/>
      <c r="ON125" s="200"/>
      <c r="OO125" s="266"/>
      <c r="OP125" s="261"/>
      <c r="OQ125" s="265"/>
      <c r="OR125" s="266"/>
      <c r="OS125" s="200"/>
      <c r="OT125" s="266"/>
      <c r="OU125" s="261"/>
      <c r="OV125" s="265"/>
      <c r="OW125" s="266"/>
      <c r="OX125" s="200"/>
      <c r="OY125" s="266"/>
      <c r="OZ125" s="261"/>
      <c r="PA125" s="265"/>
      <c r="PB125" s="266"/>
      <c r="PC125" s="200"/>
      <c r="PD125" s="266"/>
      <c r="PE125" s="261"/>
      <c r="PF125" s="265"/>
      <c r="PG125" s="266"/>
      <c r="PH125" s="200"/>
      <c r="PI125" s="266"/>
      <c r="PJ125" s="261"/>
      <c r="PK125" s="265"/>
      <c r="PL125" s="266"/>
      <c r="PM125" s="200"/>
      <c r="PN125" s="266"/>
      <c r="PO125" s="261"/>
      <c r="PP125" s="265"/>
      <c r="PQ125" s="266"/>
      <c r="PR125" s="200"/>
      <c r="PS125" s="266"/>
      <c r="PT125" s="261"/>
      <c r="PU125" s="265"/>
      <c r="PV125" s="266"/>
      <c r="PW125" s="200"/>
      <c r="PX125" s="266"/>
      <c r="PY125" s="261"/>
      <c r="PZ125" s="265"/>
      <c r="QA125" s="266"/>
      <c r="QB125" s="200"/>
      <c r="QC125" s="266"/>
      <c r="QD125" s="261"/>
      <c r="QE125" s="265"/>
      <c r="QF125" s="266"/>
      <c r="QG125" s="200"/>
      <c r="QH125" s="266"/>
      <c r="QI125" s="261"/>
      <c r="QJ125" s="265"/>
      <c r="QK125" s="266"/>
      <c r="QL125" s="200"/>
      <c r="QM125" s="266"/>
      <c r="QN125" s="261"/>
      <c r="QO125" s="265"/>
      <c r="QP125" s="266"/>
      <c r="QQ125" s="200"/>
      <c r="QR125" s="266"/>
      <c r="QS125" s="261"/>
      <c r="QT125" s="265"/>
      <c r="QU125" s="266"/>
      <c r="QV125" s="200"/>
      <c r="QW125" s="266"/>
      <c r="QX125" s="261"/>
      <c r="QY125" s="265"/>
      <c r="QZ125" s="266"/>
      <c r="RA125" s="200"/>
      <c r="RB125" s="266"/>
      <c r="RC125" s="261"/>
      <c r="RD125" s="265"/>
      <c r="RE125" s="266"/>
      <c r="RF125" s="200"/>
      <c r="RG125" s="266"/>
      <c r="RH125" s="261"/>
      <c r="RI125" s="265"/>
      <c r="RJ125" s="266"/>
      <c r="RK125" s="200"/>
      <c r="RL125" s="266"/>
      <c r="RM125" s="261"/>
      <c r="RN125" s="265"/>
      <c r="RO125" s="266"/>
      <c r="RP125" s="200"/>
      <c r="RQ125" s="266"/>
      <c r="RR125" s="261"/>
      <c r="RS125" s="265"/>
      <c r="RT125" s="266"/>
      <c r="RU125" s="200"/>
      <c r="RV125" s="266"/>
      <c r="RW125" s="261"/>
      <c r="RX125" s="265"/>
      <c r="RY125" s="266"/>
      <c r="RZ125" s="200"/>
      <c r="SA125" s="266"/>
      <c r="SB125" s="261"/>
      <c r="SC125" s="265"/>
      <c r="SD125" s="266"/>
      <c r="SE125" s="200"/>
      <c r="SF125" s="266"/>
      <c r="SG125" s="261"/>
      <c r="SH125" s="265"/>
      <c r="SI125" s="266"/>
      <c r="SJ125" s="200"/>
      <c r="SK125" s="266"/>
      <c r="SL125" s="261"/>
      <c r="SM125" s="265"/>
      <c r="SN125" s="266"/>
      <c r="SO125" s="200"/>
      <c r="SP125" s="266"/>
      <c r="SQ125" s="261"/>
      <c r="SR125" s="265"/>
      <c r="SS125" s="266"/>
      <c r="ST125" s="200"/>
      <c r="SU125" s="266"/>
      <c r="SV125" s="261"/>
      <c r="SW125" s="265"/>
      <c r="SX125" s="266"/>
      <c r="SY125" s="200"/>
      <c r="SZ125" s="266"/>
      <c r="TA125" s="261"/>
      <c r="TB125" s="265"/>
      <c r="TC125" s="266"/>
      <c r="TD125" s="200"/>
      <c r="TE125" s="266"/>
      <c r="TF125" s="261"/>
      <c r="TG125" s="265"/>
      <c r="TH125" s="266"/>
      <c r="TI125" s="200"/>
      <c r="TJ125" s="266"/>
      <c r="TK125" s="261"/>
      <c r="TL125" s="265"/>
      <c r="TM125" s="266"/>
      <c r="TN125" s="200"/>
      <c r="TO125" s="266"/>
      <c r="TP125" s="261"/>
      <c r="TQ125" s="265"/>
      <c r="TR125" s="266"/>
      <c r="TS125" s="200"/>
      <c r="TT125" s="266"/>
      <c r="TU125" s="261"/>
      <c r="TV125" s="265"/>
      <c r="TW125" s="266"/>
      <c r="TX125" s="200"/>
      <c r="TY125" s="266"/>
      <c r="TZ125" s="261"/>
      <c r="UA125" s="265"/>
      <c r="UB125" s="266"/>
      <c r="UC125" s="200"/>
      <c r="UD125" s="266"/>
      <c r="UE125" s="261"/>
      <c r="UF125" s="265"/>
      <c r="UG125" s="266"/>
      <c r="UH125" s="200"/>
      <c r="UI125" s="266"/>
      <c r="UJ125" s="261"/>
      <c r="UK125" s="265"/>
      <c r="UL125" s="266"/>
      <c r="UM125" s="200"/>
      <c r="UN125" s="266"/>
      <c r="UO125" s="261"/>
      <c r="UP125" s="265"/>
      <c r="UQ125" s="266"/>
      <c r="UR125" s="200"/>
      <c r="US125" s="266"/>
      <c r="UT125" s="261"/>
      <c r="UU125" s="265"/>
      <c r="UV125" s="266"/>
      <c r="UW125" s="200"/>
      <c r="UX125" s="266"/>
      <c r="UY125" s="261"/>
      <c r="UZ125" s="265"/>
      <c r="VA125" s="266"/>
      <c r="VB125" s="200"/>
      <c r="VC125" s="266"/>
      <c r="VD125" s="261"/>
      <c r="VE125" s="265"/>
      <c r="VF125" s="266"/>
      <c r="VG125" s="200"/>
      <c r="VH125" s="266"/>
      <c r="VI125" s="261"/>
      <c r="VJ125" s="265"/>
      <c r="VK125" s="266"/>
      <c r="VL125" s="200"/>
      <c r="VM125" s="266"/>
      <c r="VN125" s="261"/>
      <c r="VO125" s="265"/>
      <c r="VP125" s="266"/>
      <c r="VQ125" s="200"/>
      <c r="VR125" s="266"/>
      <c r="VS125" s="261"/>
      <c r="VT125" s="265"/>
      <c r="VU125" s="266"/>
      <c r="VV125" s="200"/>
      <c r="VW125" s="266"/>
      <c r="VX125" s="261"/>
      <c r="VY125" s="265"/>
      <c r="VZ125" s="266"/>
      <c r="WA125" s="200"/>
      <c r="WB125" s="266"/>
      <c r="WC125" s="261"/>
      <c r="WD125" s="265"/>
      <c r="WE125" s="266"/>
      <c r="WF125" s="200"/>
      <c r="WG125" s="266"/>
      <c r="WH125" s="261"/>
      <c r="WI125" s="265"/>
      <c r="WJ125" s="266"/>
      <c r="WK125" s="200"/>
      <c r="WL125" s="266"/>
      <c r="WM125" s="261"/>
      <c r="WN125" s="265"/>
      <c r="WO125" s="266"/>
      <c r="WP125" s="200"/>
      <c r="WQ125" s="266"/>
      <c r="WR125" s="261"/>
      <c r="WS125" s="265"/>
      <c r="WT125" s="266"/>
      <c r="WU125" s="200"/>
      <c r="WV125" s="266"/>
      <c r="WW125" s="261"/>
      <c r="WX125" s="265"/>
      <c r="WY125" s="266"/>
      <c r="WZ125" s="200"/>
      <c r="XA125" s="266"/>
      <c r="XB125" s="261"/>
      <c r="XC125" s="265"/>
      <c r="XD125" s="266"/>
      <c r="XE125" s="200"/>
      <c r="XF125" s="266"/>
      <c r="XG125" s="261"/>
      <c r="XH125" s="265"/>
      <c r="XI125" s="266"/>
      <c r="XJ125" s="200"/>
      <c r="XK125" s="266"/>
      <c r="XL125" s="261"/>
      <c r="XM125" s="265"/>
      <c r="XN125" s="266"/>
      <c r="XO125" s="200"/>
      <c r="XP125" s="266"/>
      <c r="XQ125" s="261"/>
      <c r="XR125" s="265"/>
      <c r="XS125" s="266"/>
      <c r="XT125" s="200"/>
      <c r="XU125" s="266"/>
      <c r="XV125" s="261"/>
      <c r="XW125" s="265"/>
      <c r="XX125" s="266"/>
      <c r="XY125" s="200"/>
      <c r="XZ125" s="266"/>
      <c r="YA125" s="261"/>
      <c r="YB125" s="265"/>
      <c r="YC125" s="266"/>
      <c r="YD125" s="200"/>
      <c r="YE125" s="266"/>
      <c r="YF125" s="261"/>
      <c r="YG125" s="265"/>
      <c r="YH125" s="266"/>
      <c r="YI125" s="200"/>
      <c r="YJ125" s="266"/>
      <c r="YK125" s="261"/>
      <c r="YL125" s="265"/>
      <c r="YM125" s="266"/>
      <c r="YN125" s="200"/>
      <c r="YO125" s="266"/>
      <c r="YP125" s="261"/>
      <c r="YQ125" s="265"/>
      <c r="YR125" s="266"/>
      <c r="YS125" s="200"/>
      <c r="YT125" s="266"/>
      <c r="YU125" s="261"/>
      <c r="YV125" s="265"/>
      <c r="YW125" s="266"/>
      <c r="YX125" s="200"/>
      <c r="YY125" s="266"/>
      <c r="YZ125" s="261"/>
      <c r="ZA125" s="265"/>
      <c r="ZB125" s="266"/>
      <c r="ZC125" s="200"/>
      <c r="ZD125" s="266"/>
      <c r="ZE125" s="261"/>
      <c r="ZF125" s="265"/>
      <c r="ZG125" s="266"/>
      <c r="ZH125" s="200"/>
      <c r="ZI125" s="266"/>
      <c r="ZJ125" s="261"/>
      <c r="ZK125" s="265"/>
      <c r="ZL125" s="266"/>
      <c r="ZM125" s="200"/>
      <c r="ZN125" s="266"/>
      <c r="ZO125" s="261"/>
      <c r="ZP125" s="265"/>
      <c r="ZQ125" s="266"/>
      <c r="ZR125" s="200"/>
      <c r="ZS125" s="266"/>
      <c r="ZT125" s="261"/>
      <c r="ZU125" s="265"/>
      <c r="ZV125" s="266"/>
      <c r="ZW125" s="200"/>
      <c r="ZX125" s="266"/>
      <c r="ZY125" s="261"/>
      <c r="ZZ125" s="265"/>
      <c r="AAA125" s="266"/>
      <c r="AAB125" s="200"/>
      <c r="AAC125" s="266"/>
      <c r="AAD125" s="261"/>
      <c r="AAE125" s="265"/>
      <c r="AAF125" s="266"/>
      <c r="AAG125" s="200"/>
      <c r="AAH125" s="266"/>
      <c r="AAI125" s="261"/>
      <c r="AAJ125" s="265"/>
      <c r="AAK125" s="266"/>
      <c r="AAL125" s="200"/>
      <c r="AAM125" s="266"/>
      <c r="AAN125" s="261"/>
      <c r="AAO125" s="265"/>
      <c r="AAP125" s="266"/>
      <c r="AAQ125" s="200"/>
      <c r="AAR125" s="266"/>
      <c r="AAS125" s="261"/>
      <c r="AAT125" s="265"/>
      <c r="AAU125" s="266"/>
      <c r="AAV125" s="200"/>
      <c r="AAW125" s="266"/>
      <c r="AAX125" s="261"/>
      <c r="AAY125" s="265"/>
      <c r="AAZ125" s="266"/>
      <c r="ABA125" s="200"/>
      <c r="ABB125" s="266"/>
      <c r="ABC125" s="261"/>
      <c r="ABD125" s="265"/>
      <c r="ABE125" s="266"/>
      <c r="ABF125" s="200"/>
      <c r="ABG125" s="266"/>
      <c r="ABH125" s="261"/>
      <c r="ABI125" s="265"/>
      <c r="ABJ125" s="266"/>
      <c r="ABK125" s="200"/>
      <c r="ABL125" s="266"/>
      <c r="ABM125" s="261"/>
      <c r="ABN125" s="265"/>
      <c r="ABO125" s="266"/>
      <c r="ABP125" s="200"/>
      <c r="ABQ125" s="266"/>
      <c r="ABR125" s="261"/>
      <c r="ABS125" s="265"/>
      <c r="ABT125" s="266"/>
      <c r="ABU125" s="200"/>
      <c r="ABV125" s="266"/>
      <c r="ABW125" s="261"/>
      <c r="ABX125" s="265"/>
      <c r="ABY125" s="266"/>
      <c r="ABZ125" s="200"/>
      <c r="ACA125" s="266"/>
      <c r="ACB125" s="261"/>
      <c r="ACC125" s="265"/>
      <c r="ACD125" s="266"/>
      <c r="ACE125" s="200"/>
      <c r="ACF125" s="266"/>
      <c r="ACG125" s="261"/>
      <c r="ACH125" s="265"/>
      <c r="ACI125" s="266"/>
      <c r="ACJ125" s="200"/>
      <c r="ACK125" s="266"/>
      <c r="ACL125" s="261"/>
      <c r="ACM125" s="265"/>
      <c r="ACN125" s="266"/>
      <c r="ACO125" s="200"/>
      <c r="ACP125" s="266"/>
      <c r="ACQ125" s="261"/>
      <c r="ACR125" s="265"/>
      <c r="ACS125" s="266"/>
      <c r="ACT125" s="200"/>
      <c r="ACU125" s="266"/>
      <c r="ACV125" s="261"/>
      <c r="ACW125" s="265"/>
      <c r="ACX125" s="266"/>
      <c r="ACY125" s="200"/>
      <c r="ACZ125" s="266"/>
      <c r="ADA125" s="261"/>
      <c r="ADB125" s="265"/>
      <c r="ADC125" s="266"/>
      <c r="ADD125" s="200"/>
      <c r="ADE125" s="266"/>
      <c r="ADF125" s="261"/>
      <c r="ADG125" s="265"/>
      <c r="ADH125" s="266"/>
      <c r="ADI125" s="200"/>
      <c r="ADJ125" s="266"/>
      <c r="ADK125" s="261"/>
      <c r="ADL125" s="265"/>
      <c r="ADM125" s="266"/>
      <c r="ADN125" s="200"/>
      <c r="ADO125" s="266"/>
      <c r="ADP125" s="261"/>
      <c r="ADQ125" s="265"/>
      <c r="ADR125" s="266"/>
      <c r="ADS125" s="200"/>
      <c r="ADT125" s="266"/>
      <c r="ADU125" s="261"/>
      <c r="ADV125" s="265"/>
      <c r="ADW125" s="266"/>
      <c r="ADX125" s="200"/>
      <c r="ADY125" s="266"/>
      <c r="ADZ125" s="261"/>
      <c r="AEA125" s="265"/>
      <c r="AEB125" s="266"/>
      <c r="AEC125" s="200"/>
      <c r="AED125" s="266"/>
      <c r="AEE125" s="261"/>
      <c r="AEF125" s="265"/>
      <c r="AEG125" s="266"/>
      <c r="AEH125" s="200"/>
      <c r="AEI125" s="266"/>
      <c r="AEJ125" s="261"/>
      <c r="AEK125" s="265"/>
      <c r="AEL125" s="266"/>
      <c r="AEM125" s="200"/>
      <c r="AEN125" s="266"/>
      <c r="AEO125" s="261"/>
      <c r="AEP125" s="265"/>
      <c r="AEQ125" s="266"/>
      <c r="AER125" s="200"/>
      <c r="AES125" s="266"/>
      <c r="AET125" s="261"/>
      <c r="AEU125" s="265"/>
      <c r="AEV125" s="266"/>
      <c r="AEW125" s="200"/>
      <c r="AEX125" s="266"/>
      <c r="AEY125" s="261"/>
      <c r="AEZ125" s="265"/>
      <c r="AFA125" s="266"/>
      <c r="AFB125" s="200"/>
      <c r="AFC125" s="266"/>
      <c r="AFD125" s="261"/>
      <c r="AFE125" s="265"/>
      <c r="AFF125" s="266"/>
      <c r="AFG125" s="200"/>
      <c r="AFH125" s="266"/>
      <c r="AFI125" s="261"/>
      <c r="AFJ125" s="265"/>
      <c r="AFK125" s="266"/>
      <c r="AFL125" s="200"/>
      <c r="AFM125" s="266"/>
      <c r="AFN125" s="261"/>
      <c r="AFO125" s="265"/>
      <c r="AFP125" s="266"/>
      <c r="AFQ125" s="200"/>
      <c r="AFR125" s="266"/>
      <c r="AFS125" s="261"/>
      <c r="AFT125" s="265"/>
      <c r="AFU125" s="266"/>
      <c r="AFV125" s="200"/>
      <c r="AFW125" s="266"/>
      <c r="AFX125" s="261"/>
      <c r="AFY125" s="265"/>
      <c r="AFZ125" s="266"/>
      <c r="AGA125" s="200"/>
      <c r="AGB125" s="266"/>
      <c r="AGC125" s="261"/>
      <c r="AGD125" s="265"/>
      <c r="AGE125" s="266"/>
      <c r="AGF125" s="200"/>
      <c r="AGG125" s="266"/>
      <c r="AGH125" s="261"/>
      <c r="AGI125" s="265"/>
      <c r="AGJ125" s="266"/>
      <c r="AGK125" s="200"/>
      <c r="AGL125" s="266"/>
      <c r="AGM125" s="261"/>
      <c r="AGN125" s="265"/>
      <c r="AGO125" s="266"/>
      <c r="AGP125" s="200"/>
      <c r="AGQ125" s="266"/>
      <c r="AGR125" s="261"/>
      <c r="AGS125" s="265"/>
      <c r="AGT125" s="266"/>
      <c r="AGU125" s="200"/>
      <c r="AGV125" s="266"/>
      <c r="AGW125" s="261"/>
      <c r="AGX125" s="265"/>
      <c r="AGY125" s="266"/>
      <c r="AGZ125" s="200"/>
      <c r="AHA125" s="266"/>
      <c r="AHB125" s="261"/>
      <c r="AHC125" s="265"/>
      <c r="AHD125" s="266"/>
      <c r="AHE125" s="200"/>
      <c r="AHF125" s="266"/>
      <c r="AHG125" s="261"/>
      <c r="AHH125" s="265"/>
      <c r="AHI125" s="266"/>
      <c r="AHJ125" s="200"/>
      <c r="AHK125" s="266"/>
      <c r="AHL125" s="261"/>
      <c r="AHM125" s="265"/>
      <c r="AHN125" s="266"/>
      <c r="AHO125" s="200"/>
      <c r="AHP125" s="266"/>
      <c r="AHQ125" s="261"/>
      <c r="AHR125" s="265"/>
      <c r="AHS125" s="266"/>
      <c r="AHT125" s="200"/>
      <c r="AHU125" s="266"/>
      <c r="AHV125" s="261"/>
      <c r="AHW125" s="265"/>
      <c r="AHX125" s="266"/>
      <c r="AHY125" s="200"/>
      <c r="AHZ125" s="266"/>
      <c r="AIA125" s="261"/>
      <c r="AIB125" s="265"/>
      <c r="AIC125" s="266"/>
      <c r="AID125" s="200"/>
      <c r="AIE125" s="266"/>
      <c r="AIF125" s="261"/>
      <c r="AIG125" s="265"/>
      <c r="AIH125" s="266"/>
      <c r="AII125" s="200"/>
      <c r="AIJ125" s="266"/>
      <c r="AIK125" s="261"/>
      <c r="AIL125" s="265"/>
      <c r="AIM125" s="266"/>
      <c r="AIN125" s="200"/>
      <c r="AIO125" s="266"/>
      <c r="AIP125" s="261"/>
      <c r="AIQ125" s="265"/>
      <c r="AIR125" s="266"/>
      <c r="AIS125" s="200"/>
      <c r="AIT125" s="266"/>
      <c r="AIU125" s="261"/>
      <c r="AIV125" s="265"/>
      <c r="AIW125" s="266"/>
      <c r="AIX125" s="200"/>
      <c r="AIY125" s="266"/>
      <c r="AIZ125" s="261"/>
      <c r="AJA125" s="265"/>
      <c r="AJB125" s="266"/>
      <c r="AJC125" s="200"/>
      <c r="AJD125" s="266"/>
      <c r="AJE125" s="261"/>
      <c r="AJF125" s="265"/>
      <c r="AJG125" s="266"/>
      <c r="AJH125" s="200"/>
      <c r="AJI125" s="266"/>
      <c r="AJJ125" s="261"/>
      <c r="AJK125" s="265"/>
      <c r="AJL125" s="266"/>
      <c r="AJM125" s="200"/>
      <c r="AJN125" s="266"/>
      <c r="AJO125" s="261"/>
      <c r="AJP125" s="265"/>
      <c r="AJQ125" s="266"/>
      <c r="AJR125" s="200"/>
      <c r="AJS125" s="266"/>
      <c r="AJT125" s="261"/>
      <c r="AJU125" s="265"/>
      <c r="AJV125" s="266"/>
      <c r="AJW125" s="200"/>
      <c r="AJX125" s="266"/>
      <c r="AJY125" s="261"/>
      <c r="AJZ125" s="265"/>
      <c r="AKA125" s="266"/>
      <c r="AKB125" s="200"/>
      <c r="AKC125" s="266"/>
      <c r="AKD125" s="261"/>
      <c r="AKE125" s="265"/>
      <c r="AKF125" s="266"/>
      <c r="AKG125" s="200"/>
      <c r="AKH125" s="266"/>
      <c r="AKI125" s="261"/>
      <c r="AKJ125" s="265"/>
      <c r="AKK125" s="266"/>
      <c r="AKL125" s="200"/>
      <c r="AKM125" s="266"/>
      <c r="AKN125" s="261"/>
      <c r="AKO125" s="265"/>
      <c r="AKP125" s="266"/>
      <c r="AKQ125" s="200"/>
      <c r="AKR125" s="266"/>
      <c r="AKS125" s="261"/>
      <c r="AKT125" s="265"/>
      <c r="AKU125" s="266"/>
      <c r="AKV125" s="200"/>
      <c r="AKW125" s="266"/>
      <c r="AKX125" s="261"/>
      <c r="AKY125" s="265"/>
      <c r="AKZ125" s="266"/>
      <c r="ALA125" s="200"/>
      <c r="ALB125" s="266"/>
      <c r="ALC125" s="261"/>
      <c r="ALD125" s="265"/>
      <c r="ALE125" s="266"/>
      <c r="ALF125" s="200"/>
      <c r="ALG125" s="266"/>
      <c r="ALH125" s="261"/>
      <c r="ALI125" s="265"/>
      <c r="ALJ125" s="266"/>
      <c r="ALK125" s="200"/>
      <c r="ALL125" s="266"/>
      <c r="ALM125" s="261"/>
      <c r="ALN125" s="265"/>
      <c r="ALO125" s="266"/>
      <c r="ALP125" s="200"/>
      <c r="ALQ125" s="266"/>
      <c r="ALR125" s="261"/>
      <c r="ALS125" s="265"/>
      <c r="ALT125" s="266"/>
      <c r="ALU125" s="200"/>
      <c r="ALV125" s="266"/>
      <c r="ALW125" s="261"/>
      <c r="ALX125" s="265"/>
      <c r="ALY125" s="266"/>
      <c r="ALZ125" s="200"/>
      <c r="AMA125" s="266"/>
      <c r="AMB125" s="261"/>
      <c r="AMC125" s="265"/>
      <c r="AMD125" s="266"/>
      <c r="AME125" s="200"/>
      <c r="AMF125" s="266"/>
      <c r="AMG125" s="261"/>
      <c r="AMH125" s="265"/>
      <c r="AMI125" s="266"/>
      <c r="AMJ125" s="200"/>
      <c r="AMK125" s="266"/>
      <c r="AML125" s="261"/>
      <c r="AMM125" s="265"/>
      <c r="AMN125" s="266"/>
      <c r="AMO125" s="200"/>
      <c r="AMP125" s="266"/>
      <c r="AMQ125" s="261"/>
      <c r="AMR125" s="265"/>
      <c r="AMS125" s="266"/>
      <c r="AMT125" s="200"/>
      <c r="AMU125" s="266"/>
      <c r="AMV125" s="261"/>
      <c r="AMW125" s="265"/>
      <c r="AMX125" s="266"/>
      <c r="AMY125" s="200"/>
      <c r="AMZ125" s="266"/>
      <c r="ANA125" s="261"/>
      <c r="ANB125" s="265"/>
      <c r="ANC125" s="266"/>
      <c r="AND125" s="200"/>
      <c r="ANE125" s="266"/>
      <c r="ANF125" s="261"/>
      <c r="ANG125" s="265"/>
      <c r="ANH125" s="266"/>
      <c r="ANI125" s="200"/>
      <c r="ANJ125" s="266"/>
      <c r="ANK125" s="261"/>
      <c r="ANL125" s="265"/>
      <c r="ANM125" s="266"/>
      <c r="ANN125" s="200"/>
      <c r="ANO125" s="266"/>
      <c r="ANP125" s="261"/>
      <c r="ANQ125" s="265"/>
      <c r="ANR125" s="266"/>
      <c r="ANS125" s="200"/>
      <c r="ANT125" s="266"/>
      <c r="ANU125" s="261"/>
      <c r="ANV125" s="265"/>
      <c r="ANW125" s="266"/>
      <c r="ANX125" s="200"/>
      <c r="ANY125" s="266"/>
      <c r="ANZ125" s="261"/>
      <c r="AOA125" s="265"/>
      <c r="AOB125" s="266"/>
      <c r="AOC125" s="200"/>
      <c r="AOD125" s="266"/>
      <c r="AOE125" s="261"/>
      <c r="AOF125" s="265"/>
      <c r="AOG125" s="266"/>
      <c r="AOH125" s="200"/>
      <c r="AOI125" s="266"/>
      <c r="AOJ125" s="261"/>
      <c r="AOK125" s="265"/>
      <c r="AOL125" s="266"/>
      <c r="AOM125" s="200"/>
      <c r="AON125" s="266"/>
      <c r="AOO125" s="261"/>
      <c r="AOP125" s="265"/>
      <c r="AOQ125" s="266"/>
      <c r="AOR125" s="200"/>
      <c r="AOS125" s="266"/>
      <c r="AOT125" s="261"/>
      <c r="AOU125" s="265"/>
      <c r="AOV125" s="266"/>
      <c r="AOW125" s="200"/>
      <c r="AOX125" s="266"/>
      <c r="AOY125" s="261"/>
      <c r="AOZ125" s="265"/>
      <c r="APA125" s="266"/>
      <c r="APB125" s="200"/>
      <c r="APC125" s="266"/>
      <c r="APD125" s="261"/>
      <c r="APE125" s="265"/>
      <c r="APF125" s="266"/>
      <c r="APG125" s="200"/>
      <c r="APH125" s="266"/>
      <c r="API125" s="261"/>
      <c r="APJ125" s="265"/>
      <c r="APK125" s="266"/>
      <c r="APL125" s="200"/>
      <c r="APM125" s="266"/>
      <c r="APN125" s="261"/>
      <c r="APO125" s="265"/>
      <c r="APP125" s="266"/>
      <c r="APQ125" s="200"/>
      <c r="APR125" s="266"/>
      <c r="APS125" s="261"/>
      <c r="APT125" s="265"/>
      <c r="APU125" s="266"/>
      <c r="APV125" s="200"/>
      <c r="APW125" s="266"/>
      <c r="APX125" s="261"/>
      <c r="APY125" s="265"/>
      <c r="APZ125" s="266"/>
      <c r="AQA125" s="200"/>
      <c r="AQB125" s="266"/>
      <c r="AQC125" s="261"/>
      <c r="AQD125" s="265"/>
      <c r="AQE125" s="266"/>
      <c r="AQF125" s="200"/>
      <c r="AQG125" s="266"/>
      <c r="AQH125" s="261"/>
      <c r="AQI125" s="265"/>
      <c r="AQJ125" s="266"/>
      <c r="AQK125" s="200"/>
      <c r="AQL125" s="266"/>
      <c r="AQM125" s="261"/>
      <c r="AQN125" s="265"/>
      <c r="AQO125" s="266"/>
      <c r="AQP125" s="200"/>
      <c r="AQQ125" s="266"/>
      <c r="AQR125" s="261"/>
      <c r="AQS125" s="265"/>
      <c r="AQT125" s="266"/>
      <c r="AQU125" s="200"/>
      <c r="AQV125" s="266"/>
      <c r="AQW125" s="261"/>
      <c r="AQX125" s="265"/>
      <c r="AQY125" s="266"/>
      <c r="AQZ125" s="200"/>
      <c r="ARA125" s="266"/>
      <c r="ARB125" s="261"/>
      <c r="ARC125" s="265"/>
      <c r="ARD125" s="266"/>
      <c r="ARE125" s="200"/>
      <c r="ARF125" s="266"/>
      <c r="ARG125" s="261"/>
      <c r="ARH125" s="265"/>
      <c r="ARI125" s="266"/>
      <c r="ARJ125" s="200"/>
      <c r="ARK125" s="266"/>
      <c r="ARL125" s="261"/>
      <c r="ARM125" s="265"/>
      <c r="ARN125" s="266"/>
      <c r="ARO125" s="200"/>
      <c r="ARP125" s="266"/>
      <c r="ARQ125" s="261"/>
      <c r="ARR125" s="265"/>
      <c r="ARS125" s="266"/>
      <c r="ART125" s="200"/>
      <c r="ARU125" s="266"/>
      <c r="ARV125" s="261"/>
      <c r="ARW125" s="265"/>
      <c r="ARX125" s="266"/>
      <c r="ARY125" s="200"/>
      <c r="ARZ125" s="266"/>
      <c r="ASA125" s="261"/>
      <c r="ASB125" s="265"/>
      <c r="ASC125" s="266"/>
      <c r="ASD125" s="200"/>
      <c r="ASE125" s="266"/>
      <c r="ASF125" s="261"/>
      <c r="ASG125" s="265"/>
      <c r="ASH125" s="266"/>
      <c r="ASI125" s="200"/>
      <c r="ASJ125" s="266"/>
      <c r="ASK125" s="261"/>
      <c r="ASL125" s="265"/>
      <c r="ASM125" s="266"/>
      <c r="ASN125" s="200"/>
      <c r="ASO125" s="266"/>
      <c r="ASP125" s="261"/>
      <c r="ASQ125" s="265"/>
      <c r="ASR125" s="266"/>
      <c r="ASS125" s="200"/>
      <c r="AST125" s="266"/>
      <c r="ASU125" s="261"/>
      <c r="ASV125" s="265"/>
      <c r="ASW125" s="266"/>
      <c r="ASX125" s="200"/>
      <c r="ASY125" s="266"/>
      <c r="ASZ125" s="261"/>
      <c r="ATA125" s="265"/>
      <c r="ATB125" s="266"/>
      <c r="ATC125" s="200"/>
      <c r="ATD125" s="266"/>
      <c r="ATE125" s="261"/>
      <c r="ATF125" s="265"/>
      <c r="ATG125" s="266"/>
      <c r="ATH125" s="200"/>
      <c r="ATI125" s="266"/>
      <c r="ATJ125" s="261"/>
      <c r="ATK125" s="265"/>
      <c r="ATL125" s="266"/>
      <c r="ATM125" s="200"/>
      <c r="ATN125" s="266"/>
      <c r="ATO125" s="261"/>
      <c r="ATP125" s="265"/>
      <c r="ATQ125" s="266"/>
      <c r="ATR125" s="200"/>
      <c r="ATS125" s="266"/>
      <c r="ATT125" s="261"/>
      <c r="ATU125" s="265"/>
      <c r="ATV125" s="266"/>
      <c r="ATW125" s="200"/>
      <c r="ATX125" s="266"/>
      <c r="ATY125" s="261"/>
      <c r="ATZ125" s="265"/>
      <c r="AUA125" s="266"/>
      <c r="AUB125" s="200"/>
      <c r="AUC125" s="266"/>
      <c r="AUD125" s="261"/>
      <c r="AUE125" s="265"/>
      <c r="AUF125" s="266"/>
      <c r="AUG125" s="200"/>
      <c r="AUH125" s="266"/>
      <c r="AUI125" s="261"/>
      <c r="AUJ125" s="265"/>
      <c r="AUK125" s="266"/>
      <c r="AUL125" s="200"/>
      <c r="AUM125" s="266"/>
      <c r="AUN125" s="261"/>
      <c r="AUO125" s="265"/>
      <c r="AUP125" s="266"/>
      <c r="AUQ125" s="200"/>
      <c r="AUR125" s="266"/>
      <c r="AUS125" s="261"/>
      <c r="AUT125" s="265"/>
      <c r="AUU125" s="266"/>
      <c r="AUV125" s="200"/>
      <c r="AUW125" s="266"/>
      <c r="AUX125" s="261"/>
      <c r="AUY125" s="265"/>
      <c r="AUZ125" s="266"/>
      <c r="AVA125" s="200"/>
      <c r="AVB125" s="266"/>
      <c r="AVC125" s="261"/>
      <c r="AVD125" s="265"/>
      <c r="AVE125" s="266"/>
      <c r="AVF125" s="200"/>
      <c r="AVG125" s="266"/>
      <c r="AVH125" s="261"/>
      <c r="AVI125" s="265"/>
      <c r="AVJ125" s="266"/>
      <c r="AVK125" s="200"/>
      <c r="AVL125" s="266"/>
      <c r="AVM125" s="261"/>
      <c r="AVN125" s="265"/>
      <c r="AVO125" s="266"/>
      <c r="AVP125" s="200"/>
      <c r="AVQ125" s="266"/>
      <c r="AVR125" s="261"/>
      <c r="AVS125" s="265"/>
      <c r="AVT125" s="266"/>
      <c r="AVU125" s="200"/>
      <c r="AVV125" s="266"/>
      <c r="AVW125" s="261"/>
      <c r="AVX125" s="265"/>
      <c r="AVY125" s="266"/>
      <c r="AVZ125" s="200"/>
      <c r="AWA125" s="266"/>
      <c r="AWB125" s="261"/>
      <c r="AWC125" s="265"/>
      <c r="AWD125" s="266"/>
      <c r="AWE125" s="200"/>
      <c r="AWF125" s="266"/>
      <c r="AWG125" s="261"/>
      <c r="AWH125" s="265"/>
      <c r="AWI125" s="266"/>
      <c r="AWJ125" s="200"/>
      <c r="AWK125" s="266"/>
      <c r="AWL125" s="261"/>
      <c r="AWM125" s="265"/>
      <c r="AWN125" s="266"/>
      <c r="AWO125" s="200"/>
      <c r="AWP125" s="266"/>
      <c r="AWQ125" s="261"/>
      <c r="AWR125" s="265"/>
      <c r="AWS125" s="266"/>
      <c r="AWT125" s="200"/>
      <c r="AWU125" s="266"/>
      <c r="AWV125" s="261"/>
      <c r="AWW125" s="265"/>
      <c r="AWX125" s="266"/>
      <c r="AWY125" s="200"/>
      <c r="AWZ125" s="266"/>
      <c r="AXA125" s="261"/>
      <c r="AXB125" s="265"/>
      <c r="AXC125" s="266"/>
      <c r="AXD125" s="200"/>
      <c r="AXE125" s="266"/>
      <c r="AXF125" s="261"/>
      <c r="AXG125" s="265"/>
      <c r="AXH125" s="266"/>
      <c r="AXI125" s="200"/>
      <c r="AXJ125" s="266"/>
      <c r="AXK125" s="261"/>
      <c r="AXL125" s="265"/>
      <c r="AXM125" s="266"/>
      <c r="AXN125" s="200"/>
      <c r="AXO125" s="266"/>
      <c r="AXP125" s="261"/>
      <c r="AXQ125" s="265"/>
      <c r="AXR125" s="266"/>
      <c r="AXS125" s="200"/>
      <c r="AXT125" s="266"/>
      <c r="AXU125" s="261"/>
      <c r="AXV125" s="265"/>
      <c r="AXW125" s="266"/>
      <c r="AXX125" s="200"/>
      <c r="AXY125" s="266"/>
      <c r="AXZ125" s="261"/>
      <c r="AYA125" s="265"/>
      <c r="AYB125" s="266"/>
      <c r="AYC125" s="200"/>
      <c r="AYD125" s="266"/>
      <c r="AYE125" s="261"/>
      <c r="AYF125" s="265"/>
      <c r="AYG125" s="266"/>
      <c r="AYH125" s="200"/>
      <c r="AYI125" s="266"/>
      <c r="AYJ125" s="261"/>
      <c r="AYK125" s="265"/>
      <c r="AYL125" s="266"/>
      <c r="AYM125" s="200"/>
      <c r="AYN125" s="266"/>
      <c r="AYO125" s="261"/>
      <c r="AYP125" s="265"/>
      <c r="AYQ125" s="266"/>
      <c r="AYR125" s="200"/>
      <c r="AYS125" s="266"/>
      <c r="AYT125" s="261"/>
      <c r="AYU125" s="265"/>
      <c r="AYV125" s="266"/>
      <c r="AYW125" s="200"/>
      <c r="AYX125" s="266"/>
      <c r="AYY125" s="261"/>
      <c r="AYZ125" s="265"/>
      <c r="AZA125" s="266"/>
      <c r="AZB125" s="200"/>
      <c r="AZC125" s="266"/>
      <c r="AZD125" s="261"/>
      <c r="AZE125" s="265"/>
      <c r="AZF125" s="266"/>
      <c r="AZG125" s="200"/>
      <c r="AZH125" s="266"/>
      <c r="AZI125" s="261"/>
      <c r="AZJ125" s="265"/>
      <c r="AZK125" s="266"/>
      <c r="AZL125" s="200"/>
      <c r="AZM125" s="266"/>
      <c r="AZN125" s="261"/>
      <c r="AZO125" s="265"/>
      <c r="AZP125" s="266"/>
      <c r="AZQ125" s="200"/>
      <c r="AZR125" s="266"/>
      <c r="AZS125" s="261"/>
      <c r="AZT125" s="265"/>
      <c r="AZU125" s="266"/>
      <c r="AZV125" s="200"/>
      <c r="AZW125" s="266"/>
      <c r="AZX125" s="261"/>
      <c r="AZY125" s="265"/>
      <c r="AZZ125" s="266"/>
      <c r="BAA125" s="200"/>
      <c r="BAB125" s="266"/>
      <c r="BAC125" s="261"/>
      <c r="BAD125" s="265"/>
      <c r="BAE125" s="266"/>
      <c r="BAF125" s="200"/>
      <c r="BAG125" s="266"/>
      <c r="BAH125" s="261"/>
      <c r="BAI125" s="265"/>
      <c r="BAJ125" s="266"/>
      <c r="BAK125" s="200"/>
      <c r="BAL125" s="266"/>
      <c r="BAM125" s="261"/>
      <c r="BAN125" s="265"/>
      <c r="BAO125" s="266"/>
      <c r="BAP125" s="200"/>
      <c r="BAQ125" s="266"/>
      <c r="BAR125" s="261"/>
      <c r="BAS125" s="265"/>
      <c r="BAT125" s="266"/>
      <c r="BAU125" s="200"/>
      <c r="BAV125" s="266"/>
      <c r="BAW125" s="261"/>
      <c r="BAX125" s="265"/>
      <c r="BAY125" s="266"/>
      <c r="BAZ125" s="200"/>
      <c r="BBA125" s="266"/>
      <c r="BBB125" s="261"/>
      <c r="BBC125" s="265"/>
      <c r="BBD125" s="266"/>
      <c r="BBE125" s="200"/>
      <c r="BBF125" s="266"/>
      <c r="BBG125" s="261"/>
      <c r="BBH125" s="265"/>
      <c r="BBI125" s="266"/>
      <c r="BBJ125" s="200"/>
      <c r="BBK125" s="266"/>
      <c r="BBL125" s="261"/>
      <c r="BBM125" s="265"/>
      <c r="BBN125" s="266"/>
      <c r="BBO125" s="200"/>
      <c r="BBP125" s="266"/>
      <c r="BBQ125" s="261"/>
      <c r="BBR125" s="265"/>
      <c r="BBS125" s="266"/>
      <c r="BBT125" s="200"/>
      <c r="BBU125" s="266"/>
      <c r="BBV125" s="261"/>
      <c r="BBW125" s="265"/>
      <c r="BBX125" s="266"/>
      <c r="BBY125" s="200"/>
      <c r="BBZ125" s="266"/>
      <c r="BCA125" s="261"/>
      <c r="BCB125" s="265"/>
      <c r="BCC125" s="266"/>
      <c r="BCD125" s="200"/>
      <c r="BCE125" s="266"/>
      <c r="BCF125" s="261"/>
      <c r="BCG125" s="265"/>
      <c r="BCH125" s="266"/>
      <c r="BCI125" s="200"/>
      <c r="BCJ125" s="266"/>
      <c r="BCK125" s="261"/>
      <c r="BCL125" s="265"/>
      <c r="BCM125" s="266"/>
      <c r="BCN125" s="200"/>
      <c r="BCO125" s="266"/>
      <c r="BCP125" s="261"/>
      <c r="BCQ125" s="265"/>
      <c r="BCR125" s="266"/>
      <c r="BCS125" s="200"/>
      <c r="BCT125" s="266"/>
      <c r="BCU125" s="261"/>
      <c r="BCV125" s="265"/>
      <c r="BCW125" s="266"/>
      <c r="BCX125" s="200"/>
      <c r="BCY125" s="266"/>
      <c r="BCZ125" s="261"/>
      <c r="BDA125" s="265"/>
      <c r="BDB125" s="266"/>
      <c r="BDC125" s="200"/>
      <c r="BDD125" s="266"/>
      <c r="BDE125" s="261"/>
      <c r="BDF125" s="265"/>
      <c r="BDG125" s="266"/>
      <c r="BDH125" s="200"/>
      <c r="BDI125" s="266"/>
      <c r="BDJ125" s="261"/>
      <c r="BDK125" s="265"/>
      <c r="BDL125" s="266"/>
      <c r="BDM125" s="200"/>
      <c r="BDN125" s="266"/>
      <c r="BDO125" s="261"/>
      <c r="BDP125" s="265"/>
      <c r="BDQ125" s="266"/>
      <c r="BDR125" s="200"/>
      <c r="BDS125" s="266"/>
      <c r="BDT125" s="261"/>
      <c r="BDU125" s="265"/>
      <c r="BDV125" s="266"/>
      <c r="BDW125" s="200"/>
      <c r="BDX125" s="266"/>
      <c r="BDY125" s="261"/>
      <c r="BDZ125" s="265"/>
      <c r="BEA125" s="266"/>
      <c r="BEB125" s="200"/>
      <c r="BEC125" s="266"/>
      <c r="BED125" s="261"/>
      <c r="BEE125" s="265"/>
      <c r="BEF125" s="266"/>
      <c r="BEG125" s="200"/>
      <c r="BEH125" s="266"/>
      <c r="BEI125" s="261"/>
      <c r="BEJ125" s="265"/>
      <c r="BEK125" s="266"/>
      <c r="BEL125" s="200"/>
      <c r="BEM125" s="266"/>
      <c r="BEN125" s="261"/>
      <c r="BEO125" s="265"/>
      <c r="BEP125" s="266"/>
      <c r="BEQ125" s="200"/>
      <c r="BER125" s="266"/>
      <c r="BES125" s="261"/>
      <c r="BET125" s="265"/>
      <c r="BEU125" s="266"/>
      <c r="BEV125" s="200"/>
      <c r="BEW125" s="266"/>
      <c r="BEX125" s="261"/>
      <c r="BEY125" s="265"/>
      <c r="BEZ125" s="266"/>
      <c r="BFA125" s="200"/>
      <c r="BFB125" s="266"/>
      <c r="BFC125" s="261"/>
      <c r="BFD125" s="265"/>
      <c r="BFE125" s="266"/>
      <c r="BFF125" s="200"/>
      <c r="BFG125" s="266"/>
      <c r="BFH125" s="261"/>
      <c r="BFI125" s="265"/>
      <c r="BFJ125" s="266"/>
      <c r="BFK125" s="200"/>
      <c r="BFL125" s="266"/>
      <c r="BFM125" s="261"/>
      <c r="BFN125" s="265"/>
      <c r="BFO125" s="266"/>
      <c r="BFP125" s="200"/>
      <c r="BFQ125" s="266"/>
      <c r="BFR125" s="261"/>
      <c r="BFS125" s="265"/>
      <c r="BFT125" s="266"/>
      <c r="BFU125" s="200"/>
      <c r="BFV125" s="266"/>
      <c r="BFW125" s="261"/>
      <c r="BFX125" s="265"/>
      <c r="BFY125" s="266"/>
      <c r="BFZ125" s="200"/>
      <c r="BGA125" s="266"/>
      <c r="BGB125" s="261"/>
      <c r="BGC125" s="265"/>
      <c r="BGD125" s="266"/>
      <c r="BGE125" s="200"/>
      <c r="BGF125" s="266"/>
      <c r="BGG125" s="261"/>
      <c r="BGH125" s="265"/>
      <c r="BGI125" s="266"/>
      <c r="BGJ125" s="200"/>
      <c r="BGK125" s="266"/>
      <c r="BGL125" s="261"/>
      <c r="BGM125" s="265"/>
      <c r="BGN125" s="266"/>
      <c r="BGO125" s="200"/>
      <c r="BGP125" s="266"/>
      <c r="BGQ125" s="261"/>
      <c r="BGR125" s="265"/>
      <c r="BGS125" s="266"/>
      <c r="BGT125" s="200"/>
      <c r="BGU125" s="266"/>
      <c r="BGV125" s="261"/>
      <c r="BGW125" s="265"/>
      <c r="BGX125" s="266"/>
      <c r="BGY125" s="200"/>
      <c r="BGZ125" s="266"/>
      <c r="BHA125" s="261"/>
      <c r="BHB125" s="265"/>
      <c r="BHC125" s="266"/>
      <c r="BHD125" s="200"/>
      <c r="BHE125" s="266"/>
      <c r="BHF125" s="261"/>
      <c r="BHG125" s="265"/>
      <c r="BHH125" s="266"/>
      <c r="BHI125" s="200"/>
      <c r="BHJ125" s="266"/>
      <c r="BHK125" s="261"/>
      <c r="BHL125" s="265"/>
      <c r="BHM125" s="266"/>
      <c r="BHN125" s="200"/>
      <c r="BHO125" s="266"/>
      <c r="BHP125" s="261"/>
      <c r="BHQ125" s="265"/>
      <c r="BHR125" s="266"/>
      <c r="BHS125" s="200"/>
      <c r="BHT125" s="266"/>
      <c r="BHU125" s="261"/>
      <c r="BHV125" s="265"/>
      <c r="BHW125" s="266"/>
      <c r="BHX125" s="200"/>
      <c r="BHY125" s="266"/>
      <c r="BHZ125" s="261"/>
      <c r="BIA125" s="265"/>
      <c r="BIB125" s="266"/>
      <c r="BIC125" s="200"/>
      <c r="BID125" s="266"/>
      <c r="BIE125" s="261"/>
      <c r="BIF125" s="265"/>
      <c r="BIG125" s="266"/>
      <c r="BIH125" s="200"/>
      <c r="BII125" s="266"/>
      <c r="BIJ125" s="261"/>
      <c r="BIK125" s="265"/>
      <c r="BIL125" s="266"/>
      <c r="BIM125" s="200"/>
      <c r="BIN125" s="266"/>
      <c r="BIO125" s="261"/>
      <c r="BIP125" s="265"/>
      <c r="BIQ125" s="266"/>
      <c r="BIR125" s="200"/>
      <c r="BIS125" s="266"/>
      <c r="BIT125" s="261"/>
      <c r="BIU125" s="265"/>
      <c r="BIV125" s="266"/>
      <c r="BIW125" s="200"/>
      <c r="BIX125" s="266"/>
      <c r="BIY125" s="261"/>
      <c r="BIZ125" s="265"/>
      <c r="BJA125" s="266"/>
      <c r="BJB125" s="200"/>
      <c r="BJC125" s="266"/>
      <c r="BJD125" s="261"/>
      <c r="BJE125" s="265"/>
      <c r="BJF125" s="266"/>
      <c r="BJG125" s="200"/>
      <c r="BJH125" s="266"/>
      <c r="BJI125" s="261"/>
      <c r="BJJ125" s="265"/>
      <c r="BJK125" s="266"/>
      <c r="BJL125" s="200"/>
      <c r="BJM125" s="266"/>
      <c r="BJN125" s="261"/>
      <c r="BJO125" s="265"/>
      <c r="BJP125" s="266"/>
      <c r="BJQ125" s="200"/>
      <c r="BJR125" s="266"/>
      <c r="BJS125" s="261"/>
      <c r="BJT125" s="265"/>
      <c r="BJU125" s="266"/>
      <c r="BJV125" s="200"/>
      <c r="BJW125" s="266"/>
      <c r="BJX125" s="261"/>
      <c r="BJY125" s="265"/>
      <c r="BJZ125" s="266"/>
      <c r="BKA125" s="200"/>
      <c r="BKB125" s="266"/>
      <c r="BKC125" s="261"/>
      <c r="BKD125" s="265"/>
      <c r="BKE125" s="266"/>
      <c r="BKF125" s="200"/>
      <c r="BKG125" s="266"/>
      <c r="BKH125" s="261"/>
      <c r="BKI125" s="265"/>
      <c r="BKJ125" s="266"/>
      <c r="BKK125" s="200"/>
      <c r="BKL125" s="266"/>
      <c r="BKM125" s="261"/>
      <c r="BKN125" s="265"/>
      <c r="BKO125" s="266"/>
      <c r="BKP125" s="200"/>
      <c r="BKQ125" s="266"/>
      <c r="BKR125" s="261"/>
      <c r="BKS125" s="265"/>
      <c r="BKT125" s="266"/>
      <c r="BKU125" s="200"/>
      <c r="BKV125" s="266"/>
      <c r="BKW125" s="261"/>
      <c r="BKX125" s="265"/>
      <c r="BKY125" s="266"/>
      <c r="BKZ125" s="200"/>
      <c r="BLA125" s="266"/>
      <c r="BLB125" s="261"/>
      <c r="BLC125" s="265"/>
      <c r="BLD125" s="266"/>
      <c r="BLE125" s="200"/>
      <c r="BLF125" s="266"/>
      <c r="BLG125" s="261"/>
      <c r="BLH125" s="265"/>
      <c r="BLI125" s="266"/>
      <c r="BLJ125" s="200"/>
      <c r="BLK125" s="266"/>
      <c r="BLL125" s="261"/>
      <c r="BLM125" s="265"/>
      <c r="BLN125" s="266"/>
      <c r="BLO125" s="200"/>
      <c r="BLP125" s="266"/>
      <c r="BLQ125" s="261"/>
      <c r="BLR125" s="265"/>
      <c r="BLS125" s="266"/>
      <c r="BLT125" s="200"/>
      <c r="BLU125" s="266"/>
      <c r="BLV125" s="261"/>
      <c r="BLW125" s="265"/>
      <c r="BLX125" s="266"/>
      <c r="BLY125" s="200"/>
      <c r="BLZ125" s="266"/>
      <c r="BMA125" s="261"/>
      <c r="BMB125" s="265"/>
      <c r="BMC125" s="266"/>
      <c r="BMD125" s="200"/>
      <c r="BME125" s="266"/>
      <c r="BMF125" s="261"/>
      <c r="BMG125" s="265"/>
      <c r="BMH125" s="266"/>
      <c r="BMI125" s="200"/>
      <c r="BMJ125" s="266"/>
      <c r="BMK125" s="261"/>
      <c r="BML125" s="265"/>
      <c r="BMM125" s="266"/>
      <c r="BMN125" s="200"/>
      <c r="BMO125" s="266"/>
      <c r="BMP125" s="261"/>
      <c r="BMQ125" s="265"/>
      <c r="BMR125" s="266"/>
      <c r="BMS125" s="200"/>
      <c r="BMT125" s="266"/>
      <c r="BMU125" s="261"/>
      <c r="BMV125" s="265"/>
      <c r="BMW125" s="266"/>
      <c r="BMX125" s="200"/>
      <c r="BMY125" s="266"/>
      <c r="BMZ125" s="261"/>
      <c r="BNA125" s="265"/>
      <c r="BNB125" s="266"/>
      <c r="BNC125" s="200"/>
      <c r="BND125" s="266"/>
      <c r="BNE125" s="261"/>
      <c r="BNF125" s="265"/>
      <c r="BNG125" s="266"/>
      <c r="BNH125" s="200"/>
      <c r="BNI125" s="266"/>
      <c r="BNJ125" s="261"/>
      <c r="BNK125" s="265"/>
      <c r="BNL125" s="266"/>
      <c r="BNM125" s="200"/>
      <c r="BNN125" s="266"/>
      <c r="BNO125" s="261"/>
      <c r="BNP125" s="265"/>
      <c r="BNQ125" s="266"/>
      <c r="BNR125" s="200"/>
      <c r="BNS125" s="266"/>
      <c r="BNT125" s="261"/>
      <c r="BNU125" s="265"/>
      <c r="BNV125" s="266"/>
      <c r="BNW125" s="200"/>
      <c r="BNX125" s="266"/>
      <c r="BNY125" s="261"/>
      <c r="BNZ125" s="265"/>
      <c r="BOA125" s="266"/>
      <c r="BOB125" s="200"/>
      <c r="BOC125" s="266"/>
      <c r="BOD125" s="261"/>
      <c r="BOE125" s="265"/>
      <c r="BOF125" s="266"/>
      <c r="BOG125" s="200"/>
      <c r="BOH125" s="266"/>
      <c r="BOI125" s="261"/>
      <c r="BOJ125" s="265"/>
      <c r="BOK125" s="266"/>
      <c r="BOL125" s="200"/>
      <c r="BOM125" s="266"/>
      <c r="BON125" s="261"/>
      <c r="BOO125" s="265"/>
      <c r="BOP125" s="266"/>
      <c r="BOQ125" s="200"/>
      <c r="BOR125" s="266"/>
      <c r="BOS125" s="261"/>
      <c r="BOT125" s="265"/>
      <c r="BOU125" s="266"/>
      <c r="BOV125" s="200"/>
      <c r="BOW125" s="266"/>
      <c r="BOX125" s="261"/>
      <c r="BOY125" s="265"/>
      <c r="BOZ125" s="266"/>
      <c r="BPA125" s="200"/>
      <c r="BPB125" s="266"/>
      <c r="BPC125" s="261"/>
      <c r="BPD125" s="265"/>
      <c r="BPE125" s="266"/>
      <c r="BPF125" s="200"/>
      <c r="BPG125" s="266"/>
      <c r="BPH125" s="261"/>
      <c r="BPI125" s="265"/>
      <c r="BPJ125" s="266"/>
      <c r="BPK125" s="200"/>
      <c r="BPL125" s="266"/>
      <c r="BPM125" s="261"/>
      <c r="BPN125" s="265"/>
      <c r="BPO125" s="266"/>
      <c r="BPP125" s="200"/>
      <c r="BPQ125" s="266"/>
      <c r="BPR125" s="261"/>
      <c r="BPS125" s="265"/>
      <c r="BPT125" s="266"/>
      <c r="BPU125" s="200"/>
      <c r="BPV125" s="266"/>
      <c r="BPW125" s="261"/>
      <c r="BPX125" s="265"/>
      <c r="BPY125" s="266"/>
      <c r="BPZ125" s="200"/>
      <c r="BQA125" s="266"/>
      <c r="BQB125" s="261"/>
      <c r="BQC125" s="265"/>
      <c r="BQD125" s="266"/>
      <c r="BQE125" s="200"/>
      <c r="BQF125" s="266"/>
      <c r="BQG125" s="261"/>
      <c r="BQH125" s="265"/>
      <c r="BQI125" s="266"/>
      <c r="BQJ125" s="200"/>
      <c r="BQK125" s="266"/>
      <c r="BQL125" s="261"/>
      <c r="BQM125" s="265"/>
      <c r="BQN125" s="266"/>
      <c r="BQO125" s="200"/>
      <c r="BQP125" s="266"/>
      <c r="BQQ125" s="261"/>
      <c r="BQR125" s="265"/>
      <c r="BQS125" s="266"/>
      <c r="BQT125" s="200"/>
      <c r="BQU125" s="266"/>
      <c r="BQV125" s="261"/>
      <c r="BQW125" s="265"/>
      <c r="BQX125" s="266"/>
      <c r="BQY125" s="200"/>
      <c r="BQZ125" s="266"/>
      <c r="BRA125" s="261"/>
      <c r="BRB125" s="265"/>
      <c r="BRC125" s="266"/>
      <c r="BRD125" s="200"/>
      <c r="BRE125" s="266"/>
      <c r="BRF125" s="261"/>
      <c r="BRG125" s="265"/>
      <c r="BRH125" s="266"/>
      <c r="BRI125" s="200"/>
      <c r="BRJ125" s="266"/>
      <c r="BRK125" s="261"/>
      <c r="BRL125" s="265"/>
      <c r="BRM125" s="266"/>
      <c r="BRN125" s="200"/>
      <c r="BRO125" s="266"/>
      <c r="BRP125" s="261"/>
      <c r="BRQ125" s="265"/>
      <c r="BRR125" s="266"/>
      <c r="BRS125" s="200"/>
      <c r="BRT125" s="266"/>
      <c r="BRU125" s="261"/>
      <c r="BRV125" s="265"/>
      <c r="BRW125" s="266"/>
      <c r="BRX125" s="200"/>
      <c r="BRY125" s="266"/>
      <c r="BRZ125" s="261"/>
      <c r="BSA125" s="265"/>
      <c r="BSB125" s="266"/>
      <c r="BSC125" s="200"/>
      <c r="BSD125" s="266"/>
      <c r="BSE125" s="261"/>
      <c r="BSF125" s="265"/>
      <c r="BSG125" s="266"/>
      <c r="BSH125" s="200"/>
      <c r="BSI125" s="266"/>
      <c r="BSJ125" s="261"/>
      <c r="BSK125" s="265"/>
      <c r="BSL125" s="266"/>
      <c r="BSM125" s="200"/>
      <c r="BSN125" s="266"/>
      <c r="BSO125" s="261"/>
      <c r="BSP125" s="265"/>
      <c r="BSQ125" s="266"/>
      <c r="BSR125" s="200"/>
      <c r="BSS125" s="266"/>
      <c r="BST125" s="261"/>
      <c r="BSU125" s="265"/>
      <c r="BSV125" s="266"/>
      <c r="BSW125" s="200"/>
      <c r="BSX125" s="266"/>
      <c r="BSY125" s="261"/>
      <c r="BSZ125" s="265"/>
      <c r="BTA125" s="266"/>
      <c r="BTB125" s="200"/>
      <c r="BTC125" s="266"/>
      <c r="BTD125" s="261"/>
      <c r="BTE125" s="265"/>
      <c r="BTF125" s="266"/>
      <c r="BTG125" s="200"/>
      <c r="BTH125" s="266"/>
      <c r="BTI125" s="261"/>
      <c r="BTJ125" s="265"/>
      <c r="BTK125" s="266"/>
      <c r="BTL125" s="200"/>
      <c r="BTM125" s="266"/>
      <c r="BTN125" s="261"/>
      <c r="BTO125" s="265"/>
      <c r="BTP125" s="266"/>
      <c r="BTQ125" s="200"/>
      <c r="BTR125" s="266"/>
      <c r="BTS125" s="261"/>
      <c r="BTT125" s="265"/>
      <c r="BTU125" s="266"/>
      <c r="BTV125" s="200"/>
      <c r="BTW125" s="266"/>
      <c r="BTX125" s="261"/>
      <c r="BTY125" s="265"/>
      <c r="BTZ125" s="266"/>
      <c r="BUA125" s="200"/>
      <c r="BUB125" s="266"/>
      <c r="BUC125" s="261"/>
      <c r="BUD125" s="265"/>
      <c r="BUE125" s="266"/>
      <c r="BUF125" s="200"/>
      <c r="BUG125" s="266"/>
      <c r="BUH125" s="261"/>
      <c r="BUI125" s="265"/>
      <c r="BUJ125" s="266"/>
      <c r="BUK125" s="200"/>
      <c r="BUL125" s="266"/>
      <c r="BUM125" s="261"/>
      <c r="BUN125" s="265"/>
      <c r="BUO125" s="266"/>
      <c r="BUP125" s="200"/>
      <c r="BUQ125" s="266"/>
      <c r="BUR125" s="261"/>
      <c r="BUS125" s="265"/>
      <c r="BUT125" s="266"/>
      <c r="BUU125" s="200"/>
      <c r="BUV125" s="266"/>
      <c r="BUW125" s="261"/>
      <c r="BUX125" s="265"/>
      <c r="BUY125" s="266"/>
      <c r="BUZ125" s="200"/>
      <c r="BVA125" s="266"/>
      <c r="BVB125" s="261"/>
      <c r="BVC125" s="265"/>
      <c r="BVD125" s="266"/>
      <c r="BVE125" s="200"/>
      <c r="BVF125" s="266"/>
      <c r="BVG125" s="261"/>
      <c r="BVH125" s="265"/>
      <c r="BVI125" s="266"/>
      <c r="BVJ125" s="200"/>
      <c r="BVK125" s="266"/>
      <c r="BVL125" s="261"/>
      <c r="BVM125" s="265"/>
      <c r="BVN125" s="266"/>
      <c r="BVO125" s="200"/>
      <c r="BVP125" s="266"/>
      <c r="BVQ125" s="261"/>
      <c r="BVR125" s="265"/>
      <c r="BVS125" s="266"/>
      <c r="BVT125" s="200"/>
      <c r="BVU125" s="266"/>
      <c r="BVV125" s="261"/>
      <c r="BVW125" s="265"/>
      <c r="BVX125" s="266"/>
      <c r="BVY125" s="200"/>
      <c r="BVZ125" s="266"/>
      <c r="BWA125" s="261"/>
      <c r="BWB125" s="265"/>
      <c r="BWC125" s="266"/>
      <c r="BWD125" s="200"/>
      <c r="BWE125" s="266"/>
      <c r="BWF125" s="261"/>
      <c r="BWG125" s="265"/>
      <c r="BWH125" s="266"/>
      <c r="BWI125" s="200"/>
      <c r="BWJ125" s="266"/>
      <c r="BWK125" s="261"/>
      <c r="BWL125" s="265"/>
      <c r="BWM125" s="266"/>
      <c r="BWN125" s="200"/>
      <c r="BWO125" s="266"/>
      <c r="BWP125" s="261"/>
      <c r="BWQ125" s="265"/>
      <c r="BWR125" s="266"/>
      <c r="BWS125" s="200"/>
      <c r="BWT125" s="266"/>
      <c r="BWU125" s="261"/>
      <c r="BWV125" s="265"/>
      <c r="BWW125" s="266"/>
      <c r="BWX125" s="200"/>
      <c r="BWY125" s="266"/>
      <c r="BWZ125" s="261"/>
      <c r="BXA125" s="265"/>
      <c r="BXB125" s="266"/>
      <c r="BXC125" s="200"/>
      <c r="BXD125" s="266"/>
      <c r="BXE125" s="261"/>
      <c r="BXF125" s="265"/>
      <c r="BXG125" s="266"/>
      <c r="BXH125" s="200"/>
      <c r="BXI125" s="266"/>
      <c r="BXJ125" s="261"/>
      <c r="BXK125" s="265"/>
      <c r="BXL125" s="266"/>
      <c r="BXM125" s="200"/>
      <c r="BXN125" s="266"/>
      <c r="BXO125" s="261"/>
      <c r="BXP125" s="265"/>
      <c r="BXQ125" s="266"/>
      <c r="BXR125" s="200"/>
      <c r="BXS125" s="266"/>
      <c r="BXT125" s="261"/>
      <c r="BXU125" s="265"/>
      <c r="BXV125" s="266"/>
      <c r="BXW125" s="200"/>
      <c r="BXX125" s="266"/>
      <c r="BXY125" s="261"/>
      <c r="BXZ125" s="265"/>
      <c r="BYA125" s="266"/>
      <c r="BYB125" s="200"/>
      <c r="BYC125" s="266"/>
      <c r="BYD125" s="261"/>
      <c r="BYE125" s="265"/>
      <c r="BYF125" s="266"/>
      <c r="BYG125" s="200"/>
      <c r="BYH125" s="266"/>
      <c r="BYI125" s="261"/>
      <c r="BYJ125" s="265"/>
      <c r="BYK125" s="266"/>
      <c r="BYL125" s="200"/>
      <c r="BYM125" s="266"/>
      <c r="BYN125" s="261"/>
      <c r="BYO125" s="265"/>
      <c r="BYP125" s="266"/>
      <c r="BYQ125" s="200"/>
      <c r="BYR125" s="266"/>
      <c r="BYS125" s="261"/>
      <c r="BYT125" s="265"/>
      <c r="BYU125" s="266"/>
      <c r="BYV125" s="200"/>
      <c r="BYW125" s="266"/>
      <c r="BYX125" s="261"/>
      <c r="BYY125" s="265"/>
      <c r="BYZ125" s="266"/>
      <c r="BZA125" s="200"/>
      <c r="BZB125" s="266"/>
      <c r="BZC125" s="261"/>
      <c r="BZD125" s="265"/>
      <c r="BZE125" s="266"/>
      <c r="BZF125" s="200"/>
      <c r="BZG125" s="266"/>
      <c r="BZH125" s="261"/>
      <c r="BZI125" s="265"/>
      <c r="BZJ125" s="266"/>
      <c r="BZK125" s="200"/>
      <c r="BZL125" s="266"/>
      <c r="BZM125" s="261"/>
      <c r="BZN125" s="265"/>
      <c r="BZO125" s="266"/>
      <c r="BZP125" s="200"/>
      <c r="BZQ125" s="266"/>
      <c r="BZR125" s="261"/>
      <c r="BZS125" s="265"/>
      <c r="BZT125" s="266"/>
      <c r="BZU125" s="200"/>
      <c r="BZV125" s="266"/>
      <c r="BZW125" s="261"/>
      <c r="BZX125" s="265"/>
      <c r="BZY125" s="266"/>
      <c r="BZZ125" s="200"/>
      <c r="CAA125" s="266"/>
      <c r="CAB125" s="261"/>
      <c r="CAC125" s="265"/>
      <c r="CAD125" s="266"/>
      <c r="CAE125" s="200"/>
      <c r="CAF125" s="266"/>
      <c r="CAG125" s="261"/>
      <c r="CAH125" s="265"/>
      <c r="CAI125" s="266"/>
      <c r="CAJ125" s="200"/>
      <c r="CAK125" s="266"/>
      <c r="CAL125" s="261"/>
      <c r="CAM125" s="265"/>
      <c r="CAN125" s="266"/>
      <c r="CAO125" s="200"/>
      <c r="CAP125" s="266"/>
      <c r="CAQ125" s="261"/>
      <c r="CAR125" s="265"/>
      <c r="CAS125" s="266"/>
      <c r="CAT125" s="200"/>
      <c r="CAU125" s="266"/>
      <c r="CAV125" s="261"/>
      <c r="CAW125" s="265"/>
      <c r="CAX125" s="266"/>
      <c r="CAY125" s="200"/>
      <c r="CAZ125" s="266"/>
      <c r="CBA125" s="261"/>
      <c r="CBB125" s="265"/>
      <c r="CBC125" s="266"/>
      <c r="CBD125" s="200"/>
      <c r="CBE125" s="266"/>
      <c r="CBF125" s="261"/>
      <c r="CBG125" s="265"/>
      <c r="CBH125" s="266"/>
      <c r="CBI125" s="200"/>
      <c r="CBJ125" s="266"/>
      <c r="CBK125" s="261"/>
      <c r="CBL125" s="265"/>
      <c r="CBM125" s="266"/>
      <c r="CBN125" s="200"/>
      <c r="CBO125" s="266"/>
      <c r="CBP125" s="261"/>
      <c r="CBQ125" s="265"/>
      <c r="CBR125" s="266"/>
      <c r="CBS125" s="200"/>
      <c r="CBT125" s="266"/>
      <c r="CBU125" s="261"/>
      <c r="CBV125" s="265"/>
      <c r="CBW125" s="266"/>
      <c r="CBX125" s="200"/>
      <c r="CBY125" s="266"/>
      <c r="CBZ125" s="261"/>
      <c r="CCA125" s="265"/>
      <c r="CCB125" s="266"/>
      <c r="CCC125" s="200"/>
      <c r="CCD125" s="266"/>
      <c r="CCE125" s="261"/>
      <c r="CCF125" s="265"/>
      <c r="CCG125" s="266"/>
      <c r="CCH125" s="200"/>
      <c r="CCI125" s="266"/>
      <c r="CCJ125" s="261"/>
      <c r="CCK125" s="265"/>
      <c r="CCL125" s="266"/>
      <c r="CCM125" s="200"/>
      <c r="CCN125" s="266"/>
      <c r="CCO125" s="261"/>
      <c r="CCP125" s="265"/>
      <c r="CCQ125" s="266"/>
      <c r="CCR125" s="200"/>
      <c r="CCS125" s="266"/>
      <c r="CCT125" s="261"/>
      <c r="CCU125" s="265"/>
      <c r="CCV125" s="266"/>
      <c r="CCW125" s="200"/>
      <c r="CCX125" s="266"/>
      <c r="CCY125" s="261"/>
      <c r="CCZ125" s="265"/>
      <c r="CDA125" s="266"/>
      <c r="CDB125" s="200"/>
      <c r="CDC125" s="266"/>
      <c r="CDD125" s="261"/>
      <c r="CDE125" s="265"/>
      <c r="CDF125" s="266"/>
      <c r="CDG125" s="200"/>
      <c r="CDH125" s="266"/>
      <c r="CDI125" s="261"/>
      <c r="CDJ125" s="265"/>
      <c r="CDK125" s="266"/>
      <c r="CDL125" s="200"/>
      <c r="CDM125" s="266"/>
      <c r="CDN125" s="261"/>
      <c r="CDO125" s="265"/>
      <c r="CDP125" s="266"/>
      <c r="CDQ125" s="200"/>
      <c r="CDR125" s="266"/>
      <c r="CDS125" s="261"/>
      <c r="CDT125" s="265"/>
      <c r="CDU125" s="266"/>
      <c r="CDV125" s="200"/>
      <c r="CDW125" s="266"/>
      <c r="CDX125" s="261"/>
      <c r="CDY125" s="265"/>
      <c r="CDZ125" s="266"/>
      <c r="CEA125" s="200"/>
      <c r="CEB125" s="266"/>
      <c r="CEC125" s="261"/>
      <c r="CED125" s="265"/>
      <c r="CEE125" s="266"/>
      <c r="CEF125" s="200"/>
      <c r="CEG125" s="266"/>
      <c r="CEH125" s="261"/>
      <c r="CEI125" s="265"/>
      <c r="CEJ125" s="266"/>
      <c r="CEK125" s="200"/>
      <c r="CEL125" s="266"/>
      <c r="CEM125" s="261"/>
      <c r="CEN125" s="265"/>
      <c r="CEO125" s="266"/>
      <c r="CEP125" s="200"/>
      <c r="CEQ125" s="266"/>
      <c r="CER125" s="261"/>
      <c r="CES125" s="265"/>
      <c r="CET125" s="266"/>
      <c r="CEU125" s="200"/>
      <c r="CEV125" s="266"/>
      <c r="CEW125" s="261"/>
      <c r="CEX125" s="265"/>
      <c r="CEY125" s="266"/>
      <c r="CEZ125" s="200"/>
      <c r="CFA125" s="266"/>
      <c r="CFB125" s="261"/>
      <c r="CFC125" s="265"/>
      <c r="CFD125" s="266"/>
      <c r="CFE125" s="200"/>
      <c r="CFF125" s="266"/>
      <c r="CFG125" s="261"/>
      <c r="CFH125" s="265"/>
      <c r="CFI125" s="266"/>
      <c r="CFJ125" s="200"/>
      <c r="CFK125" s="266"/>
      <c r="CFL125" s="261"/>
      <c r="CFM125" s="265"/>
      <c r="CFN125" s="266"/>
      <c r="CFO125" s="200"/>
      <c r="CFP125" s="266"/>
      <c r="CFQ125" s="261"/>
      <c r="CFR125" s="265"/>
      <c r="CFS125" s="266"/>
      <c r="CFT125" s="200"/>
      <c r="CFU125" s="266"/>
      <c r="CFV125" s="261"/>
      <c r="CFW125" s="265"/>
      <c r="CFX125" s="266"/>
      <c r="CFY125" s="200"/>
      <c r="CFZ125" s="266"/>
      <c r="CGA125" s="261"/>
      <c r="CGB125" s="265"/>
      <c r="CGC125" s="266"/>
      <c r="CGD125" s="200"/>
      <c r="CGE125" s="266"/>
      <c r="CGF125" s="261"/>
      <c r="CGG125" s="265"/>
      <c r="CGH125" s="266"/>
      <c r="CGI125" s="200"/>
      <c r="CGJ125" s="266"/>
      <c r="CGK125" s="261"/>
      <c r="CGL125" s="265"/>
      <c r="CGM125" s="266"/>
      <c r="CGN125" s="200"/>
      <c r="CGO125" s="266"/>
      <c r="CGP125" s="261"/>
      <c r="CGQ125" s="265"/>
      <c r="CGR125" s="266"/>
      <c r="CGS125" s="200"/>
      <c r="CGT125" s="266"/>
      <c r="CGU125" s="261"/>
      <c r="CGV125" s="265"/>
      <c r="CGW125" s="266"/>
      <c r="CGX125" s="200"/>
      <c r="CGY125" s="266"/>
      <c r="CGZ125" s="261"/>
      <c r="CHA125" s="265"/>
      <c r="CHB125" s="266"/>
      <c r="CHC125" s="200"/>
      <c r="CHD125" s="266"/>
      <c r="CHE125" s="261"/>
      <c r="CHF125" s="265"/>
      <c r="CHG125" s="266"/>
      <c r="CHH125" s="200"/>
      <c r="CHI125" s="266"/>
      <c r="CHJ125" s="261"/>
      <c r="CHK125" s="265"/>
      <c r="CHL125" s="266"/>
      <c r="CHM125" s="200"/>
      <c r="CHN125" s="266"/>
      <c r="CHO125" s="261"/>
      <c r="CHP125" s="265"/>
      <c r="CHQ125" s="266"/>
      <c r="CHR125" s="200"/>
      <c r="CHS125" s="266"/>
      <c r="CHT125" s="261"/>
      <c r="CHU125" s="265"/>
      <c r="CHV125" s="266"/>
      <c r="CHW125" s="200"/>
      <c r="CHX125" s="266"/>
      <c r="CHY125" s="261"/>
      <c r="CHZ125" s="265"/>
      <c r="CIA125" s="266"/>
      <c r="CIB125" s="200"/>
      <c r="CIC125" s="266"/>
      <c r="CID125" s="261"/>
      <c r="CIE125" s="265"/>
      <c r="CIF125" s="266"/>
      <c r="CIG125" s="200"/>
      <c r="CIH125" s="266"/>
      <c r="CII125" s="261"/>
      <c r="CIJ125" s="265"/>
      <c r="CIK125" s="266"/>
      <c r="CIL125" s="200"/>
      <c r="CIM125" s="266"/>
      <c r="CIN125" s="261"/>
      <c r="CIO125" s="265"/>
      <c r="CIP125" s="266"/>
      <c r="CIQ125" s="200"/>
      <c r="CIR125" s="266"/>
      <c r="CIS125" s="261"/>
      <c r="CIT125" s="265"/>
      <c r="CIU125" s="266"/>
      <c r="CIV125" s="200"/>
      <c r="CIW125" s="266"/>
      <c r="CIX125" s="261"/>
      <c r="CIY125" s="265"/>
      <c r="CIZ125" s="266"/>
      <c r="CJA125" s="200"/>
      <c r="CJB125" s="266"/>
      <c r="CJC125" s="261"/>
      <c r="CJD125" s="265"/>
      <c r="CJE125" s="266"/>
      <c r="CJF125" s="200"/>
      <c r="CJG125" s="266"/>
      <c r="CJH125" s="261"/>
      <c r="CJI125" s="265"/>
      <c r="CJJ125" s="266"/>
      <c r="CJK125" s="200"/>
      <c r="CJL125" s="266"/>
      <c r="CJM125" s="261"/>
      <c r="CJN125" s="265"/>
      <c r="CJO125" s="266"/>
      <c r="CJP125" s="200"/>
      <c r="CJQ125" s="266"/>
      <c r="CJR125" s="261"/>
      <c r="CJS125" s="265"/>
      <c r="CJT125" s="266"/>
      <c r="CJU125" s="200"/>
      <c r="CJV125" s="266"/>
      <c r="CJW125" s="261"/>
      <c r="CJX125" s="265"/>
      <c r="CJY125" s="266"/>
      <c r="CJZ125" s="200"/>
      <c r="CKA125" s="266"/>
      <c r="CKB125" s="261"/>
      <c r="CKC125" s="265"/>
      <c r="CKD125" s="266"/>
      <c r="CKE125" s="200"/>
      <c r="CKF125" s="266"/>
      <c r="CKG125" s="261"/>
      <c r="CKH125" s="265"/>
      <c r="CKI125" s="266"/>
      <c r="CKJ125" s="200"/>
      <c r="CKK125" s="266"/>
      <c r="CKL125" s="261"/>
      <c r="CKM125" s="265"/>
      <c r="CKN125" s="266"/>
      <c r="CKO125" s="200"/>
      <c r="CKP125" s="266"/>
      <c r="CKQ125" s="261"/>
      <c r="CKR125" s="265"/>
      <c r="CKS125" s="266"/>
      <c r="CKT125" s="200"/>
      <c r="CKU125" s="266"/>
      <c r="CKV125" s="261"/>
      <c r="CKW125" s="265"/>
      <c r="CKX125" s="266"/>
      <c r="CKY125" s="200"/>
      <c r="CKZ125" s="266"/>
      <c r="CLA125" s="261"/>
      <c r="CLB125" s="265"/>
      <c r="CLC125" s="266"/>
      <c r="CLD125" s="200"/>
      <c r="CLE125" s="266"/>
      <c r="CLF125" s="261"/>
      <c r="CLG125" s="265"/>
      <c r="CLH125" s="266"/>
      <c r="CLI125" s="200"/>
      <c r="CLJ125" s="266"/>
      <c r="CLK125" s="261"/>
      <c r="CLL125" s="265"/>
      <c r="CLM125" s="266"/>
      <c r="CLN125" s="200"/>
      <c r="CLO125" s="266"/>
      <c r="CLP125" s="261"/>
      <c r="CLQ125" s="265"/>
      <c r="CLR125" s="266"/>
      <c r="CLS125" s="200"/>
      <c r="CLT125" s="266"/>
      <c r="CLU125" s="261"/>
      <c r="CLV125" s="265"/>
      <c r="CLW125" s="266"/>
      <c r="CLX125" s="200"/>
      <c r="CLY125" s="266"/>
      <c r="CLZ125" s="261"/>
      <c r="CMA125" s="265"/>
      <c r="CMB125" s="266"/>
      <c r="CMC125" s="200"/>
      <c r="CMD125" s="266"/>
      <c r="CME125" s="261"/>
      <c r="CMF125" s="265"/>
      <c r="CMG125" s="266"/>
      <c r="CMH125" s="200"/>
      <c r="CMI125" s="266"/>
      <c r="CMJ125" s="261"/>
      <c r="CMK125" s="265"/>
      <c r="CML125" s="266"/>
      <c r="CMM125" s="200"/>
      <c r="CMN125" s="266"/>
      <c r="CMO125" s="261"/>
      <c r="CMP125" s="265"/>
      <c r="CMQ125" s="266"/>
      <c r="CMR125" s="200"/>
      <c r="CMS125" s="266"/>
      <c r="CMT125" s="261"/>
      <c r="CMU125" s="265"/>
      <c r="CMV125" s="266"/>
      <c r="CMW125" s="200"/>
      <c r="CMX125" s="266"/>
      <c r="CMY125" s="261"/>
      <c r="CMZ125" s="265"/>
      <c r="CNA125" s="266"/>
      <c r="CNB125" s="200"/>
      <c r="CNC125" s="266"/>
      <c r="CND125" s="261"/>
      <c r="CNE125" s="265"/>
      <c r="CNF125" s="266"/>
      <c r="CNG125" s="200"/>
      <c r="CNH125" s="266"/>
      <c r="CNI125" s="261"/>
      <c r="CNJ125" s="265"/>
      <c r="CNK125" s="266"/>
      <c r="CNL125" s="200"/>
      <c r="CNM125" s="266"/>
      <c r="CNN125" s="261"/>
      <c r="CNO125" s="265"/>
      <c r="CNP125" s="266"/>
      <c r="CNQ125" s="200"/>
      <c r="CNR125" s="266"/>
      <c r="CNS125" s="261"/>
      <c r="CNT125" s="265"/>
      <c r="CNU125" s="266"/>
      <c r="CNV125" s="200"/>
      <c r="CNW125" s="266"/>
      <c r="CNX125" s="261"/>
      <c r="CNY125" s="265"/>
      <c r="CNZ125" s="266"/>
      <c r="COA125" s="200"/>
      <c r="COB125" s="266"/>
      <c r="COC125" s="261"/>
      <c r="COD125" s="265"/>
      <c r="COE125" s="266"/>
      <c r="COF125" s="200"/>
      <c r="COG125" s="266"/>
      <c r="COH125" s="261"/>
      <c r="COI125" s="265"/>
      <c r="COJ125" s="266"/>
      <c r="COK125" s="200"/>
      <c r="COL125" s="266"/>
      <c r="COM125" s="261"/>
      <c r="CON125" s="265"/>
      <c r="COO125" s="266"/>
      <c r="COP125" s="200"/>
      <c r="COQ125" s="266"/>
      <c r="COR125" s="261"/>
      <c r="COS125" s="265"/>
      <c r="COT125" s="266"/>
      <c r="COU125" s="200"/>
      <c r="COV125" s="266"/>
      <c r="COW125" s="261"/>
      <c r="COX125" s="265"/>
      <c r="COY125" s="266"/>
      <c r="COZ125" s="200"/>
      <c r="CPA125" s="266"/>
      <c r="CPB125" s="261"/>
      <c r="CPC125" s="265"/>
      <c r="CPD125" s="266"/>
      <c r="CPE125" s="200"/>
      <c r="CPF125" s="266"/>
      <c r="CPG125" s="261"/>
      <c r="CPH125" s="265"/>
      <c r="CPI125" s="266"/>
      <c r="CPJ125" s="200"/>
      <c r="CPK125" s="266"/>
      <c r="CPL125" s="261"/>
      <c r="CPM125" s="265"/>
      <c r="CPN125" s="266"/>
      <c r="CPO125" s="200"/>
      <c r="CPP125" s="266"/>
      <c r="CPQ125" s="261"/>
      <c r="CPR125" s="265"/>
      <c r="CPS125" s="266"/>
      <c r="CPT125" s="200"/>
      <c r="CPU125" s="266"/>
      <c r="CPV125" s="261"/>
      <c r="CPW125" s="265"/>
      <c r="CPX125" s="266"/>
      <c r="CPY125" s="200"/>
      <c r="CPZ125" s="266"/>
      <c r="CQA125" s="261"/>
      <c r="CQB125" s="265"/>
      <c r="CQC125" s="266"/>
      <c r="CQD125" s="200"/>
      <c r="CQE125" s="266"/>
      <c r="CQF125" s="261"/>
      <c r="CQG125" s="265"/>
      <c r="CQH125" s="266"/>
      <c r="CQI125" s="200"/>
      <c r="CQJ125" s="266"/>
      <c r="CQK125" s="261"/>
      <c r="CQL125" s="265"/>
      <c r="CQM125" s="266"/>
      <c r="CQN125" s="200"/>
      <c r="CQO125" s="266"/>
      <c r="CQP125" s="261"/>
      <c r="CQQ125" s="265"/>
      <c r="CQR125" s="266"/>
      <c r="CQS125" s="200"/>
      <c r="CQT125" s="266"/>
      <c r="CQU125" s="261"/>
      <c r="CQV125" s="265"/>
      <c r="CQW125" s="266"/>
      <c r="CQX125" s="200"/>
      <c r="CQY125" s="266"/>
      <c r="CQZ125" s="261"/>
      <c r="CRA125" s="265"/>
      <c r="CRB125" s="266"/>
      <c r="CRC125" s="200"/>
      <c r="CRD125" s="266"/>
      <c r="CRE125" s="261"/>
      <c r="CRF125" s="265"/>
      <c r="CRG125" s="266"/>
      <c r="CRH125" s="200"/>
      <c r="CRI125" s="266"/>
      <c r="CRJ125" s="261"/>
      <c r="CRK125" s="265"/>
      <c r="CRL125" s="266"/>
      <c r="CRM125" s="200"/>
      <c r="CRN125" s="266"/>
      <c r="CRO125" s="261"/>
      <c r="CRP125" s="265"/>
      <c r="CRQ125" s="266"/>
      <c r="CRR125" s="200"/>
      <c r="CRS125" s="266"/>
      <c r="CRT125" s="261"/>
      <c r="CRU125" s="265"/>
      <c r="CRV125" s="266"/>
      <c r="CRW125" s="200"/>
      <c r="CRX125" s="266"/>
      <c r="CRY125" s="261"/>
      <c r="CRZ125" s="265"/>
      <c r="CSA125" s="266"/>
      <c r="CSB125" s="200"/>
      <c r="CSC125" s="266"/>
      <c r="CSD125" s="261"/>
      <c r="CSE125" s="265"/>
      <c r="CSF125" s="266"/>
      <c r="CSG125" s="200"/>
      <c r="CSH125" s="266"/>
      <c r="CSI125" s="261"/>
      <c r="CSJ125" s="265"/>
      <c r="CSK125" s="266"/>
      <c r="CSL125" s="200"/>
      <c r="CSM125" s="266"/>
      <c r="CSN125" s="261"/>
      <c r="CSO125" s="265"/>
      <c r="CSP125" s="266"/>
      <c r="CSQ125" s="200"/>
      <c r="CSR125" s="266"/>
      <c r="CSS125" s="261"/>
      <c r="CST125" s="265"/>
      <c r="CSU125" s="266"/>
      <c r="CSV125" s="200"/>
      <c r="CSW125" s="266"/>
      <c r="CSX125" s="261"/>
      <c r="CSY125" s="265"/>
      <c r="CSZ125" s="266"/>
      <c r="CTA125" s="200"/>
      <c r="CTB125" s="266"/>
      <c r="CTC125" s="261"/>
      <c r="CTD125" s="265"/>
      <c r="CTE125" s="266"/>
      <c r="CTF125" s="200"/>
      <c r="CTG125" s="266"/>
      <c r="CTH125" s="261"/>
      <c r="CTI125" s="265"/>
      <c r="CTJ125" s="266"/>
      <c r="CTK125" s="200"/>
      <c r="CTL125" s="266"/>
      <c r="CTM125" s="261"/>
      <c r="CTN125" s="265"/>
      <c r="CTO125" s="266"/>
      <c r="CTP125" s="200"/>
      <c r="CTQ125" s="266"/>
      <c r="CTR125" s="261"/>
      <c r="CTS125" s="265"/>
      <c r="CTT125" s="266"/>
      <c r="CTU125" s="200"/>
      <c r="CTV125" s="266"/>
      <c r="CTW125" s="261"/>
      <c r="CTX125" s="265"/>
      <c r="CTY125" s="266"/>
      <c r="CTZ125" s="200"/>
      <c r="CUA125" s="266"/>
      <c r="CUB125" s="261"/>
      <c r="CUC125" s="265"/>
      <c r="CUD125" s="266"/>
      <c r="CUE125" s="200"/>
      <c r="CUF125" s="266"/>
      <c r="CUG125" s="261"/>
      <c r="CUH125" s="265"/>
      <c r="CUI125" s="266"/>
      <c r="CUJ125" s="200"/>
      <c r="CUK125" s="266"/>
      <c r="CUL125" s="261"/>
      <c r="CUM125" s="265"/>
      <c r="CUN125" s="266"/>
      <c r="CUO125" s="200"/>
      <c r="CUP125" s="266"/>
      <c r="CUQ125" s="261"/>
      <c r="CUR125" s="265"/>
      <c r="CUS125" s="266"/>
      <c r="CUT125" s="200"/>
      <c r="CUU125" s="266"/>
      <c r="CUV125" s="261"/>
      <c r="CUW125" s="265"/>
      <c r="CUX125" s="266"/>
      <c r="CUY125" s="200"/>
      <c r="CUZ125" s="266"/>
      <c r="CVA125" s="261"/>
      <c r="CVB125" s="265"/>
      <c r="CVC125" s="266"/>
      <c r="CVD125" s="200"/>
      <c r="CVE125" s="266"/>
      <c r="CVF125" s="261"/>
      <c r="CVG125" s="265"/>
      <c r="CVH125" s="266"/>
      <c r="CVI125" s="200"/>
      <c r="CVJ125" s="266"/>
      <c r="CVK125" s="261"/>
      <c r="CVL125" s="265"/>
      <c r="CVM125" s="266"/>
      <c r="CVN125" s="200"/>
      <c r="CVO125" s="266"/>
      <c r="CVP125" s="261"/>
      <c r="CVQ125" s="265"/>
      <c r="CVR125" s="266"/>
      <c r="CVS125" s="200"/>
      <c r="CVT125" s="266"/>
      <c r="CVU125" s="261"/>
      <c r="CVV125" s="265"/>
      <c r="CVW125" s="266"/>
      <c r="CVX125" s="200"/>
      <c r="CVY125" s="266"/>
      <c r="CVZ125" s="261"/>
      <c r="CWA125" s="265"/>
      <c r="CWB125" s="266"/>
      <c r="CWC125" s="200"/>
      <c r="CWD125" s="266"/>
      <c r="CWE125" s="261"/>
      <c r="CWF125" s="265"/>
      <c r="CWG125" s="266"/>
      <c r="CWH125" s="200"/>
      <c r="CWI125" s="266"/>
      <c r="CWJ125" s="261"/>
      <c r="CWK125" s="265"/>
      <c r="CWL125" s="266"/>
      <c r="CWM125" s="200"/>
      <c r="CWN125" s="266"/>
      <c r="CWO125" s="261"/>
      <c r="CWP125" s="265"/>
      <c r="CWQ125" s="266"/>
      <c r="CWR125" s="200"/>
      <c r="CWS125" s="266"/>
      <c r="CWT125" s="261"/>
      <c r="CWU125" s="265"/>
      <c r="CWV125" s="266"/>
      <c r="CWW125" s="200"/>
      <c r="CWX125" s="266"/>
      <c r="CWY125" s="261"/>
      <c r="CWZ125" s="265"/>
      <c r="CXA125" s="266"/>
      <c r="CXB125" s="200"/>
      <c r="CXC125" s="266"/>
      <c r="CXD125" s="261"/>
      <c r="CXE125" s="265"/>
      <c r="CXF125" s="266"/>
      <c r="CXG125" s="200"/>
      <c r="CXH125" s="266"/>
      <c r="CXI125" s="261"/>
      <c r="CXJ125" s="265"/>
      <c r="CXK125" s="266"/>
      <c r="CXL125" s="200"/>
      <c r="CXM125" s="266"/>
      <c r="CXN125" s="261"/>
      <c r="CXO125" s="265"/>
      <c r="CXP125" s="266"/>
      <c r="CXQ125" s="200"/>
      <c r="CXR125" s="266"/>
      <c r="CXS125" s="261"/>
      <c r="CXT125" s="265"/>
      <c r="CXU125" s="266"/>
      <c r="CXV125" s="200"/>
      <c r="CXW125" s="266"/>
      <c r="CXX125" s="261"/>
      <c r="CXY125" s="265"/>
      <c r="CXZ125" s="266"/>
      <c r="CYA125" s="200"/>
      <c r="CYB125" s="266"/>
      <c r="CYC125" s="261"/>
      <c r="CYD125" s="265"/>
      <c r="CYE125" s="266"/>
      <c r="CYF125" s="200"/>
      <c r="CYG125" s="266"/>
      <c r="CYH125" s="261"/>
      <c r="CYI125" s="265"/>
      <c r="CYJ125" s="266"/>
      <c r="CYK125" s="200"/>
      <c r="CYL125" s="266"/>
      <c r="CYM125" s="261"/>
      <c r="CYN125" s="265"/>
      <c r="CYO125" s="266"/>
      <c r="CYP125" s="200"/>
      <c r="CYQ125" s="266"/>
      <c r="CYR125" s="261"/>
      <c r="CYS125" s="265"/>
      <c r="CYT125" s="266"/>
      <c r="CYU125" s="200"/>
      <c r="CYV125" s="266"/>
      <c r="CYW125" s="261"/>
      <c r="CYX125" s="265"/>
      <c r="CYY125" s="266"/>
      <c r="CYZ125" s="200"/>
      <c r="CZA125" s="266"/>
      <c r="CZB125" s="261"/>
      <c r="CZC125" s="265"/>
      <c r="CZD125" s="266"/>
      <c r="CZE125" s="200"/>
      <c r="CZF125" s="266"/>
      <c r="CZG125" s="261"/>
      <c r="CZH125" s="265"/>
      <c r="CZI125" s="266"/>
      <c r="CZJ125" s="200"/>
      <c r="CZK125" s="266"/>
      <c r="CZL125" s="261"/>
      <c r="CZM125" s="265"/>
      <c r="CZN125" s="266"/>
      <c r="CZO125" s="200"/>
      <c r="CZP125" s="266"/>
      <c r="CZQ125" s="261"/>
      <c r="CZR125" s="265"/>
      <c r="CZS125" s="266"/>
      <c r="CZT125" s="200"/>
      <c r="CZU125" s="266"/>
      <c r="CZV125" s="261"/>
      <c r="CZW125" s="265"/>
      <c r="CZX125" s="266"/>
      <c r="CZY125" s="200"/>
      <c r="CZZ125" s="266"/>
      <c r="DAA125" s="261"/>
      <c r="DAB125" s="265"/>
      <c r="DAC125" s="266"/>
      <c r="DAD125" s="200"/>
      <c r="DAE125" s="266"/>
      <c r="DAF125" s="261"/>
      <c r="DAG125" s="265"/>
      <c r="DAH125" s="266"/>
      <c r="DAI125" s="200"/>
      <c r="DAJ125" s="266"/>
      <c r="DAK125" s="261"/>
      <c r="DAL125" s="265"/>
      <c r="DAM125" s="266"/>
      <c r="DAN125" s="200"/>
      <c r="DAO125" s="266"/>
      <c r="DAP125" s="261"/>
      <c r="DAQ125" s="265"/>
      <c r="DAR125" s="266"/>
      <c r="DAS125" s="200"/>
      <c r="DAT125" s="266"/>
      <c r="DAU125" s="261"/>
      <c r="DAV125" s="265"/>
      <c r="DAW125" s="266"/>
      <c r="DAX125" s="200"/>
      <c r="DAY125" s="266"/>
      <c r="DAZ125" s="261"/>
      <c r="DBA125" s="265"/>
      <c r="DBB125" s="266"/>
      <c r="DBC125" s="200"/>
      <c r="DBD125" s="266"/>
      <c r="DBE125" s="261"/>
      <c r="DBF125" s="265"/>
      <c r="DBG125" s="266"/>
      <c r="DBH125" s="200"/>
      <c r="DBI125" s="266"/>
      <c r="DBJ125" s="261"/>
      <c r="DBK125" s="265"/>
      <c r="DBL125" s="266"/>
      <c r="DBM125" s="200"/>
      <c r="DBN125" s="266"/>
      <c r="DBO125" s="261"/>
      <c r="DBP125" s="265"/>
      <c r="DBQ125" s="266"/>
      <c r="DBR125" s="200"/>
      <c r="DBS125" s="266"/>
      <c r="DBT125" s="261"/>
      <c r="DBU125" s="265"/>
      <c r="DBV125" s="266"/>
      <c r="DBW125" s="200"/>
      <c r="DBX125" s="266"/>
      <c r="DBY125" s="261"/>
      <c r="DBZ125" s="265"/>
      <c r="DCA125" s="266"/>
      <c r="DCB125" s="200"/>
      <c r="DCC125" s="266"/>
      <c r="DCD125" s="261"/>
      <c r="DCE125" s="265"/>
      <c r="DCF125" s="266"/>
      <c r="DCG125" s="200"/>
      <c r="DCH125" s="266"/>
      <c r="DCI125" s="261"/>
      <c r="DCJ125" s="265"/>
      <c r="DCK125" s="266"/>
      <c r="DCL125" s="200"/>
      <c r="DCM125" s="266"/>
      <c r="DCN125" s="261"/>
      <c r="DCO125" s="265"/>
      <c r="DCP125" s="266"/>
      <c r="DCQ125" s="200"/>
      <c r="DCR125" s="266"/>
      <c r="DCS125" s="261"/>
      <c r="DCT125" s="265"/>
      <c r="DCU125" s="266"/>
      <c r="DCV125" s="200"/>
      <c r="DCW125" s="266"/>
      <c r="DCX125" s="261"/>
      <c r="DCY125" s="265"/>
      <c r="DCZ125" s="266"/>
      <c r="DDA125" s="200"/>
      <c r="DDB125" s="266"/>
      <c r="DDC125" s="261"/>
      <c r="DDD125" s="265"/>
      <c r="DDE125" s="266"/>
      <c r="DDF125" s="200"/>
      <c r="DDG125" s="266"/>
      <c r="DDH125" s="261"/>
      <c r="DDI125" s="265"/>
      <c r="DDJ125" s="266"/>
      <c r="DDK125" s="200"/>
      <c r="DDL125" s="266"/>
      <c r="DDM125" s="261"/>
      <c r="DDN125" s="265"/>
      <c r="DDO125" s="266"/>
      <c r="DDP125" s="200"/>
      <c r="DDQ125" s="266"/>
      <c r="DDR125" s="261"/>
      <c r="DDS125" s="265"/>
      <c r="DDT125" s="266"/>
      <c r="DDU125" s="200"/>
      <c r="DDV125" s="266"/>
      <c r="DDW125" s="261"/>
      <c r="DDX125" s="265"/>
      <c r="DDY125" s="266"/>
      <c r="DDZ125" s="200"/>
      <c r="DEA125" s="266"/>
      <c r="DEB125" s="261"/>
      <c r="DEC125" s="265"/>
      <c r="DED125" s="266"/>
      <c r="DEE125" s="200"/>
      <c r="DEF125" s="266"/>
      <c r="DEG125" s="261"/>
      <c r="DEH125" s="265"/>
      <c r="DEI125" s="266"/>
      <c r="DEJ125" s="200"/>
      <c r="DEK125" s="266"/>
      <c r="DEL125" s="261"/>
      <c r="DEM125" s="265"/>
      <c r="DEN125" s="266"/>
      <c r="DEO125" s="200"/>
      <c r="DEP125" s="266"/>
      <c r="DEQ125" s="261"/>
      <c r="DER125" s="265"/>
      <c r="DES125" s="266"/>
      <c r="DET125" s="200"/>
      <c r="DEU125" s="266"/>
      <c r="DEV125" s="261"/>
      <c r="DEW125" s="265"/>
      <c r="DEX125" s="266"/>
      <c r="DEY125" s="200"/>
      <c r="DEZ125" s="266"/>
      <c r="DFA125" s="261"/>
      <c r="DFB125" s="265"/>
      <c r="DFC125" s="266"/>
      <c r="DFD125" s="200"/>
      <c r="DFE125" s="266"/>
      <c r="DFF125" s="261"/>
      <c r="DFG125" s="265"/>
      <c r="DFH125" s="266"/>
      <c r="DFI125" s="200"/>
      <c r="DFJ125" s="266"/>
      <c r="DFK125" s="261"/>
      <c r="DFL125" s="265"/>
      <c r="DFM125" s="266"/>
      <c r="DFN125" s="200"/>
      <c r="DFO125" s="266"/>
      <c r="DFP125" s="261"/>
      <c r="DFQ125" s="265"/>
      <c r="DFR125" s="266"/>
      <c r="DFS125" s="200"/>
      <c r="DFT125" s="266"/>
      <c r="DFU125" s="261"/>
      <c r="DFV125" s="265"/>
      <c r="DFW125" s="266"/>
      <c r="DFX125" s="200"/>
      <c r="DFY125" s="266"/>
      <c r="DFZ125" s="261"/>
      <c r="DGA125" s="265"/>
      <c r="DGB125" s="266"/>
      <c r="DGC125" s="200"/>
      <c r="DGD125" s="266"/>
      <c r="DGE125" s="261"/>
      <c r="DGF125" s="265"/>
      <c r="DGG125" s="266"/>
      <c r="DGH125" s="200"/>
      <c r="DGI125" s="266"/>
      <c r="DGJ125" s="261"/>
      <c r="DGK125" s="265"/>
      <c r="DGL125" s="266"/>
      <c r="DGM125" s="200"/>
      <c r="DGN125" s="266"/>
      <c r="DGO125" s="261"/>
      <c r="DGP125" s="265"/>
      <c r="DGQ125" s="266"/>
      <c r="DGR125" s="200"/>
      <c r="DGS125" s="266"/>
      <c r="DGT125" s="261"/>
      <c r="DGU125" s="265"/>
      <c r="DGV125" s="266"/>
      <c r="DGW125" s="200"/>
      <c r="DGX125" s="266"/>
      <c r="DGY125" s="261"/>
      <c r="DGZ125" s="265"/>
      <c r="DHA125" s="266"/>
      <c r="DHB125" s="200"/>
      <c r="DHC125" s="266"/>
      <c r="DHD125" s="261"/>
      <c r="DHE125" s="265"/>
      <c r="DHF125" s="266"/>
      <c r="DHG125" s="200"/>
      <c r="DHH125" s="266"/>
      <c r="DHI125" s="261"/>
      <c r="DHJ125" s="265"/>
      <c r="DHK125" s="266"/>
      <c r="DHL125" s="200"/>
      <c r="DHM125" s="266"/>
      <c r="DHN125" s="261"/>
      <c r="DHO125" s="265"/>
      <c r="DHP125" s="266"/>
      <c r="DHQ125" s="200"/>
      <c r="DHR125" s="266"/>
      <c r="DHS125" s="261"/>
      <c r="DHT125" s="265"/>
      <c r="DHU125" s="266"/>
      <c r="DHV125" s="200"/>
      <c r="DHW125" s="266"/>
      <c r="DHX125" s="261"/>
      <c r="DHY125" s="265"/>
      <c r="DHZ125" s="266"/>
      <c r="DIA125" s="200"/>
      <c r="DIB125" s="266"/>
      <c r="DIC125" s="261"/>
      <c r="DID125" s="265"/>
      <c r="DIE125" s="266"/>
      <c r="DIF125" s="200"/>
      <c r="DIG125" s="266"/>
      <c r="DIH125" s="261"/>
      <c r="DII125" s="265"/>
      <c r="DIJ125" s="266"/>
      <c r="DIK125" s="200"/>
      <c r="DIL125" s="266"/>
      <c r="DIM125" s="261"/>
      <c r="DIN125" s="265"/>
      <c r="DIO125" s="266"/>
      <c r="DIP125" s="200"/>
      <c r="DIQ125" s="266"/>
      <c r="DIR125" s="261"/>
      <c r="DIS125" s="265"/>
      <c r="DIT125" s="266"/>
      <c r="DIU125" s="200"/>
      <c r="DIV125" s="266"/>
      <c r="DIW125" s="261"/>
      <c r="DIX125" s="265"/>
      <c r="DIY125" s="266"/>
      <c r="DIZ125" s="200"/>
      <c r="DJA125" s="266"/>
      <c r="DJB125" s="261"/>
      <c r="DJC125" s="265"/>
      <c r="DJD125" s="266"/>
      <c r="DJE125" s="200"/>
      <c r="DJF125" s="266"/>
      <c r="DJG125" s="261"/>
      <c r="DJH125" s="265"/>
      <c r="DJI125" s="266"/>
      <c r="DJJ125" s="200"/>
      <c r="DJK125" s="266"/>
      <c r="DJL125" s="261"/>
      <c r="DJM125" s="265"/>
      <c r="DJN125" s="266"/>
      <c r="DJO125" s="200"/>
      <c r="DJP125" s="266"/>
      <c r="DJQ125" s="261"/>
      <c r="DJR125" s="265"/>
      <c r="DJS125" s="266"/>
      <c r="DJT125" s="200"/>
      <c r="DJU125" s="266"/>
      <c r="DJV125" s="261"/>
      <c r="DJW125" s="265"/>
      <c r="DJX125" s="266"/>
      <c r="DJY125" s="200"/>
      <c r="DJZ125" s="266"/>
      <c r="DKA125" s="261"/>
      <c r="DKB125" s="265"/>
      <c r="DKC125" s="266"/>
      <c r="DKD125" s="200"/>
      <c r="DKE125" s="266"/>
      <c r="DKF125" s="261"/>
      <c r="DKG125" s="265"/>
      <c r="DKH125" s="266"/>
      <c r="DKI125" s="200"/>
      <c r="DKJ125" s="266"/>
      <c r="DKK125" s="261"/>
      <c r="DKL125" s="265"/>
      <c r="DKM125" s="266"/>
      <c r="DKN125" s="200"/>
      <c r="DKO125" s="266"/>
      <c r="DKP125" s="261"/>
      <c r="DKQ125" s="265"/>
      <c r="DKR125" s="266"/>
      <c r="DKS125" s="200"/>
      <c r="DKT125" s="266"/>
      <c r="DKU125" s="261"/>
      <c r="DKV125" s="265"/>
      <c r="DKW125" s="266"/>
      <c r="DKX125" s="200"/>
      <c r="DKY125" s="266"/>
      <c r="DKZ125" s="261"/>
      <c r="DLA125" s="265"/>
      <c r="DLB125" s="266"/>
      <c r="DLC125" s="200"/>
      <c r="DLD125" s="266"/>
      <c r="DLE125" s="261"/>
      <c r="DLF125" s="265"/>
      <c r="DLG125" s="266"/>
      <c r="DLH125" s="200"/>
      <c r="DLI125" s="266"/>
      <c r="DLJ125" s="261"/>
      <c r="DLK125" s="265"/>
      <c r="DLL125" s="266"/>
      <c r="DLM125" s="200"/>
      <c r="DLN125" s="266"/>
      <c r="DLO125" s="261"/>
      <c r="DLP125" s="265"/>
      <c r="DLQ125" s="266"/>
      <c r="DLR125" s="200"/>
      <c r="DLS125" s="266"/>
      <c r="DLT125" s="261"/>
      <c r="DLU125" s="265"/>
      <c r="DLV125" s="266"/>
      <c r="DLW125" s="200"/>
      <c r="DLX125" s="266"/>
      <c r="DLY125" s="261"/>
      <c r="DLZ125" s="265"/>
      <c r="DMA125" s="266"/>
      <c r="DMB125" s="200"/>
      <c r="DMC125" s="266"/>
      <c r="DMD125" s="261"/>
      <c r="DME125" s="265"/>
      <c r="DMF125" s="266"/>
      <c r="DMG125" s="200"/>
      <c r="DMH125" s="266"/>
      <c r="DMI125" s="261"/>
      <c r="DMJ125" s="265"/>
      <c r="DMK125" s="266"/>
      <c r="DML125" s="200"/>
      <c r="DMM125" s="266"/>
      <c r="DMN125" s="261"/>
      <c r="DMO125" s="265"/>
      <c r="DMP125" s="266"/>
      <c r="DMQ125" s="200"/>
      <c r="DMR125" s="266"/>
      <c r="DMS125" s="261"/>
      <c r="DMT125" s="265"/>
      <c r="DMU125" s="266"/>
      <c r="DMV125" s="200"/>
      <c r="DMW125" s="266"/>
      <c r="DMX125" s="261"/>
      <c r="DMY125" s="265"/>
      <c r="DMZ125" s="266"/>
      <c r="DNA125" s="200"/>
      <c r="DNB125" s="266"/>
      <c r="DNC125" s="261"/>
      <c r="DND125" s="265"/>
      <c r="DNE125" s="266"/>
      <c r="DNF125" s="200"/>
      <c r="DNG125" s="266"/>
      <c r="DNH125" s="261"/>
      <c r="DNI125" s="265"/>
      <c r="DNJ125" s="266"/>
      <c r="DNK125" s="200"/>
      <c r="DNL125" s="266"/>
      <c r="DNM125" s="261"/>
      <c r="DNN125" s="265"/>
      <c r="DNO125" s="266"/>
      <c r="DNP125" s="200"/>
      <c r="DNQ125" s="266"/>
      <c r="DNR125" s="261"/>
      <c r="DNS125" s="265"/>
      <c r="DNT125" s="266"/>
      <c r="DNU125" s="200"/>
      <c r="DNV125" s="266"/>
      <c r="DNW125" s="261"/>
      <c r="DNX125" s="265"/>
      <c r="DNY125" s="266"/>
      <c r="DNZ125" s="200"/>
      <c r="DOA125" s="266"/>
      <c r="DOB125" s="261"/>
      <c r="DOC125" s="265"/>
      <c r="DOD125" s="266"/>
      <c r="DOE125" s="200"/>
      <c r="DOF125" s="266"/>
      <c r="DOG125" s="261"/>
      <c r="DOH125" s="265"/>
      <c r="DOI125" s="266"/>
      <c r="DOJ125" s="200"/>
      <c r="DOK125" s="266"/>
      <c r="DOL125" s="261"/>
      <c r="DOM125" s="265"/>
      <c r="DON125" s="266"/>
      <c r="DOO125" s="200"/>
      <c r="DOP125" s="266"/>
      <c r="DOQ125" s="261"/>
      <c r="DOR125" s="265"/>
      <c r="DOS125" s="266"/>
      <c r="DOT125" s="200"/>
      <c r="DOU125" s="266"/>
      <c r="DOV125" s="261"/>
      <c r="DOW125" s="265"/>
      <c r="DOX125" s="266"/>
      <c r="DOY125" s="200"/>
      <c r="DOZ125" s="266"/>
      <c r="DPA125" s="261"/>
      <c r="DPB125" s="265"/>
      <c r="DPC125" s="266"/>
      <c r="DPD125" s="200"/>
      <c r="DPE125" s="266"/>
      <c r="DPF125" s="261"/>
      <c r="DPG125" s="265"/>
      <c r="DPH125" s="266"/>
      <c r="DPI125" s="200"/>
      <c r="DPJ125" s="266"/>
      <c r="DPK125" s="261"/>
      <c r="DPL125" s="265"/>
      <c r="DPM125" s="266"/>
      <c r="DPN125" s="200"/>
      <c r="DPO125" s="266"/>
      <c r="DPP125" s="261"/>
      <c r="DPQ125" s="265"/>
      <c r="DPR125" s="266"/>
      <c r="DPS125" s="200"/>
      <c r="DPT125" s="266"/>
      <c r="DPU125" s="261"/>
      <c r="DPV125" s="265"/>
      <c r="DPW125" s="266"/>
      <c r="DPX125" s="200"/>
      <c r="DPY125" s="266"/>
      <c r="DPZ125" s="261"/>
      <c r="DQA125" s="265"/>
      <c r="DQB125" s="266"/>
      <c r="DQC125" s="200"/>
      <c r="DQD125" s="266"/>
      <c r="DQE125" s="261"/>
      <c r="DQF125" s="265"/>
      <c r="DQG125" s="266"/>
      <c r="DQH125" s="200"/>
      <c r="DQI125" s="266"/>
      <c r="DQJ125" s="261"/>
      <c r="DQK125" s="265"/>
      <c r="DQL125" s="266"/>
      <c r="DQM125" s="200"/>
      <c r="DQN125" s="266"/>
      <c r="DQO125" s="261"/>
      <c r="DQP125" s="265"/>
      <c r="DQQ125" s="266"/>
      <c r="DQR125" s="200"/>
      <c r="DQS125" s="266"/>
      <c r="DQT125" s="261"/>
      <c r="DQU125" s="265"/>
      <c r="DQV125" s="266"/>
      <c r="DQW125" s="200"/>
      <c r="DQX125" s="266"/>
      <c r="DQY125" s="261"/>
      <c r="DQZ125" s="265"/>
      <c r="DRA125" s="266"/>
      <c r="DRB125" s="200"/>
      <c r="DRC125" s="266"/>
      <c r="DRD125" s="261"/>
      <c r="DRE125" s="265"/>
      <c r="DRF125" s="266"/>
      <c r="DRG125" s="200"/>
      <c r="DRH125" s="266"/>
      <c r="DRI125" s="261"/>
      <c r="DRJ125" s="265"/>
      <c r="DRK125" s="266"/>
      <c r="DRL125" s="200"/>
      <c r="DRM125" s="266"/>
      <c r="DRN125" s="261"/>
      <c r="DRO125" s="265"/>
      <c r="DRP125" s="266"/>
      <c r="DRQ125" s="200"/>
      <c r="DRR125" s="266"/>
      <c r="DRS125" s="261"/>
      <c r="DRT125" s="265"/>
      <c r="DRU125" s="266"/>
      <c r="DRV125" s="200"/>
      <c r="DRW125" s="266"/>
      <c r="DRX125" s="261"/>
      <c r="DRY125" s="265"/>
      <c r="DRZ125" s="266"/>
      <c r="DSA125" s="200"/>
      <c r="DSB125" s="266"/>
      <c r="DSC125" s="261"/>
      <c r="DSD125" s="265"/>
      <c r="DSE125" s="266"/>
      <c r="DSF125" s="200"/>
      <c r="DSG125" s="266"/>
      <c r="DSH125" s="261"/>
      <c r="DSI125" s="265"/>
      <c r="DSJ125" s="266"/>
      <c r="DSK125" s="200"/>
      <c r="DSL125" s="266"/>
      <c r="DSM125" s="261"/>
      <c r="DSN125" s="265"/>
      <c r="DSO125" s="266"/>
      <c r="DSP125" s="200"/>
      <c r="DSQ125" s="266"/>
      <c r="DSR125" s="261"/>
      <c r="DSS125" s="265"/>
      <c r="DST125" s="266"/>
      <c r="DSU125" s="200"/>
      <c r="DSV125" s="266"/>
      <c r="DSW125" s="261"/>
      <c r="DSX125" s="265"/>
      <c r="DSY125" s="266"/>
      <c r="DSZ125" s="200"/>
      <c r="DTA125" s="266"/>
      <c r="DTB125" s="261"/>
      <c r="DTC125" s="265"/>
      <c r="DTD125" s="266"/>
      <c r="DTE125" s="200"/>
      <c r="DTF125" s="266"/>
      <c r="DTG125" s="261"/>
      <c r="DTH125" s="265"/>
      <c r="DTI125" s="266"/>
      <c r="DTJ125" s="200"/>
      <c r="DTK125" s="266"/>
      <c r="DTL125" s="261"/>
      <c r="DTM125" s="265"/>
      <c r="DTN125" s="266"/>
      <c r="DTO125" s="200"/>
      <c r="DTP125" s="266"/>
      <c r="DTQ125" s="261"/>
      <c r="DTR125" s="265"/>
      <c r="DTS125" s="266"/>
      <c r="DTT125" s="200"/>
      <c r="DTU125" s="266"/>
      <c r="DTV125" s="261"/>
      <c r="DTW125" s="265"/>
      <c r="DTX125" s="266"/>
      <c r="DTY125" s="200"/>
      <c r="DTZ125" s="266"/>
      <c r="DUA125" s="261"/>
      <c r="DUB125" s="265"/>
      <c r="DUC125" s="266"/>
      <c r="DUD125" s="200"/>
      <c r="DUE125" s="266"/>
      <c r="DUF125" s="261"/>
      <c r="DUG125" s="265"/>
      <c r="DUH125" s="266"/>
      <c r="DUI125" s="200"/>
      <c r="DUJ125" s="266"/>
      <c r="DUK125" s="261"/>
      <c r="DUL125" s="265"/>
      <c r="DUM125" s="266"/>
      <c r="DUN125" s="200"/>
      <c r="DUO125" s="266"/>
      <c r="DUP125" s="261"/>
      <c r="DUQ125" s="265"/>
      <c r="DUR125" s="266"/>
      <c r="DUS125" s="200"/>
      <c r="DUT125" s="266"/>
      <c r="DUU125" s="261"/>
      <c r="DUV125" s="265"/>
      <c r="DUW125" s="266"/>
      <c r="DUX125" s="200"/>
      <c r="DUY125" s="266"/>
      <c r="DUZ125" s="261"/>
      <c r="DVA125" s="265"/>
      <c r="DVB125" s="266"/>
      <c r="DVC125" s="200"/>
      <c r="DVD125" s="266"/>
      <c r="DVE125" s="261"/>
      <c r="DVF125" s="265"/>
      <c r="DVG125" s="266"/>
      <c r="DVH125" s="200"/>
      <c r="DVI125" s="266"/>
      <c r="DVJ125" s="261"/>
      <c r="DVK125" s="265"/>
      <c r="DVL125" s="266"/>
      <c r="DVM125" s="200"/>
      <c r="DVN125" s="266"/>
      <c r="DVO125" s="261"/>
      <c r="DVP125" s="265"/>
      <c r="DVQ125" s="266"/>
      <c r="DVR125" s="200"/>
      <c r="DVS125" s="266"/>
      <c r="DVT125" s="261"/>
      <c r="DVU125" s="265"/>
      <c r="DVV125" s="266"/>
      <c r="DVW125" s="200"/>
      <c r="DVX125" s="266"/>
      <c r="DVY125" s="261"/>
      <c r="DVZ125" s="265"/>
      <c r="DWA125" s="266"/>
      <c r="DWB125" s="200"/>
      <c r="DWC125" s="266"/>
      <c r="DWD125" s="261"/>
      <c r="DWE125" s="265"/>
      <c r="DWF125" s="266"/>
      <c r="DWG125" s="200"/>
      <c r="DWH125" s="266"/>
      <c r="DWI125" s="261"/>
      <c r="DWJ125" s="265"/>
      <c r="DWK125" s="266"/>
      <c r="DWL125" s="200"/>
      <c r="DWM125" s="266"/>
      <c r="DWN125" s="261"/>
      <c r="DWO125" s="265"/>
      <c r="DWP125" s="266"/>
      <c r="DWQ125" s="200"/>
      <c r="DWR125" s="266"/>
      <c r="DWS125" s="261"/>
      <c r="DWT125" s="265"/>
      <c r="DWU125" s="266"/>
      <c r="DWV125" s="200"/>
      <c r="DWW125" s="266"/>
      <c r="DWX125" s="261"/>
      <c r="DWY125" s="265"/>
      <c r="DWZ125" s="266"/>
      <c r="DXA125" s="200"/>
      <c r="DXB125" s="266"/>
      <c r="DXC125" s="261"/>
      <c r="DXD125" s="265"/>
      <c r="DXE125" s="266"/>
      <c r="DXF125" s="200"/>
      <c r="DXG125" s="266"/>
      <c r="DXH125" s="261"/>
      <c r="DXI125" s="265"/>
      <c r="DXJ125" s="266"/>
      <c r="DXK125" s="200"/>
      <c r="DXL125" s="266"/>
      <c r="DXM125" s="261"/>
      <c r="DXN125" s="265"/>
      <c r="DXO125" s="266"/>
      <c r="DXP125" s="200"/>
      <c r="DXQ125" s="266"/>
      <c r="DXR125" s="261"/>
      <c r="DXS125" s="265"/>
      <c r="DXT125" s="266"/>
      <c r="DXU125" s="200"/>
      <c r="DXV125" s="266"/>
      <c r="DXW125" s="261"/>
      <c r="DXX125" s="265"/>
      <c r="DXY125" s="266"/>
      <c r="DXZ125" s="200"/>
      <c r="DYA125" s="266"/>
      <c r="DYB125" s="261"/>
      <c r="DYC125" s="265"/>
      <c r="DYD125" s="266"/>
      <c r="DYE125" s="200"/>
      <c r="DYF125" s="266"/>
      <c r="DYG125" s="261"/>
      <c r="DYH125" s="265"/>
      <c r="DYI125" s="266"/>
      <c r="DYJ125" s="200"/>
      <c r="DYK125" s="266"/>
      <c r="DYL125" s="261"/>
      <c r="DYM125" s="265"/>
      <c r="DYN125" s="266"/>
      <c r="DYO125" s="200"/>
      <c r="DYP125" s="266"/>
      <c r="DYQ125" s="261"/>
      <c r="DYR125" s="265"/>
      <c r="DYS125" s="266"/>
      <c r="DYT125" s="200"/>
      <c r="DYU125" s="266"/>
      <c r="DYV125" s="261"/>
      <c r="DYW125" s="265"/>
      <c r="DYX125" s="266"/>
      <c r="DYY125" s="200"/>
      <c r="DYZ125" s="266"/>
      <c r="DZA125" s="261"/>
      <c r="DZB125" s="265"/>
      <c r="DZC125" s="266"/>
      <c r="DZD125" s="200"/>
      <c r="DZE125" s="266"/>
      <c r="DZF125" s="261"/>
      <c r="DZG125" s="265"/>
      <c r="DZH125" s="266"/>
      <c r="DZI125" s="200"/>
      <c r="DZJ125" s="266"/>
      <c r="DZK125" s="261"/>
      <c r="DZL125" s="265"/>
      <c r="DZM125" s="266"/>
      <c r="DZN125" s="200"/>
      <c r="DZO125" s="266"/>
      <c r="DZP125" s="261"/>
      <c r="DZQ125" s="265"/>
      <c r="DZR125" s="266"/>
      <c r="DZS125" s="200"/>
      <c r="DZT125" s="266"/>
      <c r="DZU125" s="261"/>
      <c r="DZV125" s="265"/>
      <c r="DZW125" s="266"/>
      <c r="DZX125" s="200"/>
      <c r="DZY125" s="266"/>
      <c r="DZZ125" s="261"/>
      <c r="EAA125" s="265"/>
      <c r="EAB125" s="266"/>
      <c r="EAC125" s="200"/>
      <c r="EAD125" s="266"/>
      <c r="EAE125" s="261"/>
      <c r="EAF125" s="265"/>
      <c r="EAG125" s="266"/>
      <c r="EAH125" s="200"/>
      <c r="EAI125" s="266"/>
      <c r="EAJ125" s="261"/>
      <c r="EAK125" s="265"/>
      <c r="EAL125" s="266"/>
      <c r="EAM125" s="200"/>
      <c r="EAN125" s="266"/>
      <c r="EAO125" s="261"/>
      <c r="EAP125" s="265"/>
      <c r="EAQ125" s="266"/>
      <c r="EAR125" s="200"/>
      <c r="EAS125" s="266"/>
      <c r="EAT125" s="261"/>
      <c r="EAU125" s="265"/>
      <c r="EAV125" s="266"/>
      <c r="EAW125" s="200"/>
      <c r="EAX125" s="266"/>
      <c r="EAY125" s="261"/>
      <c r="EAZ125" s="265"/>
      <c r="EBA125" s="266"/>
      <c r="EBB125" s="200"/>
      <c r="EBC125" s="266"/>
      <c r="EBD125" s="261"/>
      <c r="EBE125" s="265"/>
      <c r="EBF125" s="266"/>
      <c r="EBG125" s="200"/>
      <c r="EBH125" s="266"/>
      <c r="EBI125" s="261"/>
      <c r="EBJ125" s="265"/>
      <c r="EBK125" s="266"/>
      <c r="EBL125" s="200"/>
      <c r="EBM125" s="266"/>
      <c r="EBN125" s="261"/>
      <c r="EBO125" s="265"/>
      <c r="EBP125" s="266"/>
      <c r="EBQ125" s="200"/>
      <c r="EBR125" s="266"/>
      <c r="EBS125" s="261"/>
      <c r="EBT125" s="265"/>
      <c r="EBU125" s="266"/>
      <c r="EBV125" s="200"/>
      <c r="EBW125" s="266"/>
      <c r="EBX125" s="261"/>
      <c r="EBY125" s="265"/>
      <c r="EBZ125" s="266"/>
      <c r="ECA125" s="200"/>
      <c r="ECB125" s="266"/>
      <c r="ECC125" s="261"/>
      <c r="ECD125" s="265"/>
      <c r="ECE125" s="266"/>
      <c r="ECF125" s="200"/>
      <c r="ECG125" s="266"/>
      <c r="ECH125" s="261"/>
      <c r="ECI125" s="265"/>
      <c r="ECJ125" s="266"/>
      <c r="ECK125" s="200"/>
      <c r="ECL125" s="266"/>
      <c r="ECM125" s="261"/>
      <c r="ECN125" s="265"/>
      <c r="ECO125" s="266"/>
      <c r="ECP125" s="200"/>
      <c r="ECQ125" s="266"/>
      <c r="ECR125" s="261"/>
      <c r="ECS125" s="265"/>
      <c r="ECT125" s="266"/>
      <c r="ECU125" s="200"/>
      <c r="ECV125" s="266"/>
      <c r="ECW125" s="261"/>
      <c r="ECX125" s="265"/>
      <c r="ECY125" s="266"/>
      <c r="ECZ125" s="200"/>
      <c r="EDA125" s="266"/>
      <c r="EDB125" s="261"/>
      <c r="EDC125" s="265"/>
      <c r="EDD125" s="266"/>
      <c r="EDE125" s="200"/>
      <c r="EDF125" s="266"/>
      <c r="EDG125" s="261"/>
      <c r="EDH125" s="265"/>
      <c r="EDI125" s="266"/>
      <c r="EDJ125" s="200"/>
      <c r="EDK125" s="266"/>
      <c r="EDL125" s="261"/>
      <c r="EDM125" s="265"/>
      <c r="EDN125" s="266"/>
      <c r="EDO125" s="200"/>
      <c r="EDP125" s="266"/>
      <c r="EDQ125" s="261"/>
      <c r="EDR125" s="265"/>
      <c r="EDS125" s="266"/>
      <c r="EDT125" s="200"/>
      <c r="EDU125" s="266"/>
      <c r="EDV125" s="261"/>
      <c r="EDW125" s="265"/>
      <c r="EDX125" s="266"/>
      <c r="EDY125" s="200"/>
      <c r="EDZ125" s="266"/>
      <c r="EEA125" s="261"/>
      <c r="EEB125" s="265"/>
      <c r="EEC125" s="266"/>
      <c r="EED125" s="200"/>
      <c r="EEE125" s="266"/>
      <c r="EEF125" s="261"/>
      <c r="EEG125" s="265"/>
      <c r="EEH125" s="266"/>
      <c r="EEI125" s="200"/>
      <c r="EEJ125" s="266"/>
      <c r="EEK125" s="261"/>
      <c r="EEL125" s="265"/>
      <c r="EEM125" s="266"/>
      <c r="EEN125" s="200"/>
      <c r="EEO125" s="266"/>
      <c r="EEP125" s="261"/>
      <c r="EEQ125" s="265"/>
      <c r="EER125" s="266"/>
      <c r="EES125" s="200"/>
      <c r="EET125" s="266"/>
      <c r="EEU125" s="261"/>
      <c r="EEV125" s="265"/>
      <c r="EEW125" s="266"/>
      <c r="EEX125" s="200"/>
      <c r="EEY125" s="266"/>
      <c r="EEZ125" s="261"/>
      <c r="EFA125" s="265"/>
      <c r="EFB125" s="266"/>
      <c r="EFC125" s="200"/>
      <c r="EFD125" s="266"/>
      <c r="EFE125" s="261"/>
      <c r="EFF125" s="265"/>
      <c r="EFG125" s="266"/>
      <c r="EFH125" s="200"/>
      <c r="EFI125" s="266"/>
      <c r="EFJ125" s="261"/>
      <c r="EFK125" s="265"/>
      <c r="EFL125" s="266"/>
      <c r="EFM125" s="200"/>
      <c r="EFN125" s="266"/>
      <c r="EFO125" s="261"/>
      <c r="EFP125" s="265"/>
      <c r="EFQ125" s="266"/>
      <c r="EFR125" s="200"/>
      <c r="EFS125" s="266"/>
      <c r="EFT125" s="261"/>
      <c r="EFU125" s="265"/>
      <c r="EFV125" s="266"/>
      <c r="EFW125" s="200"/>
      <c r="EFX125" s="266"/>
      <c r="EFY125" s="261"/>
      <c r="EFZ125" s="265"/>
      <c r="EGA125" s="266"/>
      <c r="EGB125" s="200"/>
      <c r="EGC125" s="266"/>
      <c r="EGD125" s="261"/>
      <c r="EGE125" s="265"/>
      <c r="EGF125" s="266"/>
      <c r="EGG125" s="200"/>
      <c r="EGH125" s="266"/>
      <c r="EGI125" s="261"/>
      <c r="EGJ125" s="265"/>
      <c r="EGK125" s="266"/>
      <c r="EGL125" s="200"/>
      <c r="EGM125" s="266"/>
      <c r="EGN125" s="261"/>
      <c r="EGO125" s="265"/>
      <c r="EGP125" s="266"/>
      <c r="EGQ125" s="200"/>
      <c r="EGR125" s="266"/>
      <c r="EGS125" s="261"/>
      <c r="EGT125" s="265"/>
      <c r="EGU125" s="266"/>
      <c r="EGV125" s="200"/>
      <c r="EGW125" s="266"/>
      <c r="EGX125" s="261"/>
      <c r="EGY125" s="265"/>
      <c r="EGZ125" s="266"/>
      <c r="EHA125" s="200"/>
      <c r="EHB125" s="266"/>
      <c r="EHC125" s="261"/>
      <c r="EHD125" s="265"/>
      <c r="EHE125" s="266"/>
      <c r="EHF125" s="200"/>
      <c r="EHG125" s="266"/>
      <c r="EHH125" s="261"/>
      <c r="EHI125" s="265"/>
      <c r="EHJ125" s="266"/>
      <c r="EHK125" s="200"/>
      <c r="EHL125" s="266"/>
      <c r="EHM125" s="261"/>
      <c r="EHN125" s="265"/>
      <c r="EHO125" s="266"/>
      <c r="EHP125" s="200"/>
      <c r="EHQ125" s="266"/>
      <c r="EHR125" s="261"/>
      <c r="EHS125" s="265"/>
      <c r="EHT125" s="266"/>
      <c r="EHU125" s="200"/>
      <c r="EHV125" s="266"/>
      <c r="EHW125" s="261"/>
      <c r="EHX125" s="265"/>
      <c r="EHY125" s="266"/>
      <c r="EHZ125" s="200"/>
      <c r="EIA125" s="266"/>
      <c r="EIB125" s="261"/>
      <c r="EIC125" s="265"/>
      <c r="EID125" s="266"/>
      <c r="EIE125" s="200"/>
      <c r="EIF125" s="266"/>
      <c r="EIG125" s="261"/>
      <c r="EIH125" s="265"/>
      <c r="EII125" s="266"/>
      <c r="EIJ125" s="200"/>
      <c r="EIK125" s="266"/>
      <c r="EIL125" s="261"/>
      <c r="EIM125" s="265"/>
      <c r="EIN125" s="266"/>
      <c r="EIO125" s="200"/>
      <c r="EIP125" s="266"/>
      <c r="EIQ125" s="261"/>
      <c r="EIR125" s="265"/>
      <c r="EIS125" s="266"/>
      <c r="EIT125" s="200"/>
      <c r="EIU125" s="266"/>
      <c r="EIV125" s="261"/>
      <c r="EIW125" s="265"/>
      <c r="EIX125" s="266"/>
      <c r="EIY125" s="200"/>
      <c r="EIZ125" s="266"/>
      <c r="EJA125" s="261"/>
      <c r="EJB125" s="265"/>
      <c r="EJC125" s="266"/>
      <c r="EJD125" s="200"/>
      <c r="EJE125" s="266"/>
      <c r="EJF125" s="261"/>
      <c r="EJG125" s="265"/>
      <c r="EJH125" s="266"/>
      <c r="EJI125" s="200"/>
      <c r="EJJ125" s="266"/>
      <c r="EJK125" s="261"/>
      <c r="EJL125" s="265"/>
      <c r="EJM125" s="266"/>
      <c r="EJN125" s="200"/>
      <c r="EJO125" s="266"/>
      <c r="EJP125" s="261"/>
      <c r="EJQ125" s="265"/>
      <c r="EJR125" s="266"/>
      <c r="EJS125" s="200"/>
      <c r="EJT125" s="266"/>
      <c r="EJU125" s="261"/>
      <c r="EJV125" s="265"/>
      <c r="EJW125" s="266"/>
      <c r="EJX125" s="200"/>
      <c r="EJY125" s="266"/>
      <c r="EJZ125" s="261"/>
      <c r="EKA125" s="265"/>
      <c r="EKB125" s="266"/>
      <c r="EKC125" s="200"/>
      <c r="EKD125" s="266"/>
      <c r="EKE125" s="261"/>
      <c r="EKF125" s="265"/>
      <c r="EKG125" s="266"/>
      <c r="EKH125" s="200"/>
      <c r="EKI125" s="266"/>
      <c r="EKJ125" s="261"/>
      <c r="EKK125" s="265"/>
      <c r="EKL125" s="266"/>
      <c r="EKM125" s="200"/>
      <c r="EKN125" s="266"/>
      <c r="EKO125" s="261"/>
      <c r="EKP125" s="265"/>
      <c r="EKQ125" s="266"/>
      <c r="EKR125" s="200"/>
      <c r="EKS125" s="266"/>
      <c r="EKT125" s="261"/>
      <c r="EKU125" s="265"/>
      <c r="EKV125" s="266"/>
      <c r="EKW125" s="200"/>
      <c r="EKX125" s="266"/>
      <c r="EKY125" s="261"/>
      <c r="EKZ125" s="265"/>
      <c r="ELA125" s="266"/>
      <c r="ELB125" s="200"/>
      <c r="ELC125" s="266"/>
      <c r="ELD125" s="261"/>
      <c r="ELE125" s="265"/>
      <c r="ELF125" s="266"/>
      <c r="ELG125" s="200"/>
      <c r="ELH125" s="266"/>
      <c r="ELI125" s="261"/>
      <c r="ELJ125" s="265"/>
      <c r="ELK125" s="266"/>
      <c r="ELL125" s="200"/>
      <c r="ELM125" s="266"/>
      <c r="ELN125" s="261"/>
      <c r="ELO125" s="265"/>
      <c r="ELP125" s="266"/>
      <c r="ELQ125" s="200"/>
      <c r="ELR125" s="266"/>
      <c r="ELS125" s="261"/>
      <c r="ELT125" s="265"/>
      <c r="ELU125" s="266"/>
      <c r="ELV125" s="200"/>
      <c r="ELW125" s="266"/>
      <c r="ELX125" s="261"/>
      <c r="ELY125" s="265"/>
      <c r="ELZ125" s="266"/>
      <c r="EMA125" s="200"/>
      <c r="EMB125" s="266"/>
      <c r="EMC125" s="261"/>
      <c r="EMD125" s="265"/>
      <c r="EME125" s="266"/>
      <c r="EMF125" s="200"/>
      <c r="EMG125" s="266"/>
      <c r="EMH125" s="261"/>
      <c r="EMI125" s="265"/>
      <c r="EMJ125" s="266"/>
      <c r="EMK125" s="200"/>
      <c r="EML125" s="266"/>
      <c r="EMM125" s="261"/>
      <c r="EMN125" s="265"/>
      <c r="EMO125" s="266"/>
      <c r="EMP125" s="200"/>
      <c r="EMQ125" s="266"/>
      <c r="EMR125" s="261"/>
      <c r="EMS125" s="265"/>
      <c r="EMT125" s="266"/>
      <c r="EMU125" s="200"/>
      <c r="EMV125" s="266"/>
      <c r="EMW125" s="261"/>
      <c r="EMX125" s="265"/>
      <c r="EMY125" s="266"/>
      <c r="EMZ125" s="200"/>
      <c r="ENA125" s="266"/>
      <c r="ENB125" s="261"/>
      <c r="ENC125" s="265"/>
      <c r="END125" s="266"/>
      <c r="ENE125" s="200"/>
      <c r="ENF125" s="266"/>
      <c r="ENG125" s="261"/>
      <c r="ENH125" s="265"/>
      <c r="ENI125" s="266"/>
      <c r="ENJ125" s="200"/>
      <c r="ENK125" s="266"/>
      <c r="ENL125" s="261"/>
      <c r="ENM125" s="265"/>
      <c r="ENN125" s="266"/>
      <c r="ENO125" s="200"/>
      <c r="ENP125" s="266"/>
      <c r="ENQ125" s="261"/>
      <c r="ENR125" s="265"/>
      <c r="ENS125" s="266"/>
      <c r="ENT125" s="200"/>
      <c r="ENU125" s="266"/>
      <c r="ENV125" s="261"/>
      <c r="ENW125" s="265"/>
      <c r="ENX125" s="266"/>
      <c r="ENY125" s="200"/>
      <c r="ENZ125" s="266"/>
      <c r="EOA125" s="261"/>
      <c r="EOB125" s="265"/>
      <c r="EOC125" s="266"/>
      <c r="EOD125" s="200"/>
      <c r="EOE125" s="266"/>
      <c r="EOF125" s="261"/>
      <c r="EOG125" s="265"/>
      <c r="EOH125" s="266"/>
      <c r="EOI125" s="200"/>
      <c r="EOJ125" s="266"/>
      <c r="EOK125" s="261"/>
      <c r="EOL125" s="265"/>
      <c r="EOM125" s="266"/>
      <c r="EON125" s="200"/>
      <c r="EOO125" s="266"/>
      <c r="EOP125" s="261"/>
      <c r="EOQ125" s="265"/>
      <c r="EOR125" s="266"/>
      <c r="EOS125" s="200"/>
      <c r="EOT125" s="266"/>
      <c r="EOU125" s="261"/>
      <c r="EOV125" s="265"/>
      <c r="EOW125" s="266"/>
      <c r="EOX125" s="200"/>
      <c r="EOY125" s="266"/>
      <c r="EOZ125" s="261"/>
      <c r="EPA125" s="265"/>
      <c r="EPB125" s="266"/>
      <c r="EPC125" s="200"/>
      <c r="EPD125" s="266"/>
      <c r="EPE125" s="261"/>
      <c r="EPF125" s="265"/>
      <c r="EPG125" s="266"/>
      <c r="EPH125" s="200"/>
      <c r="EPI125" s="266"/>
      <c r="EPJ125" s="261"/>
      <c r="EPK125" s="265"/>
      <c r="EPL125" s="266"/>
      <c r="EPM125" s="200"/>
      <c r="EPN125" s="266"/>
      <c r="EPO125" s="261"/>
      <c r="EPP125" s="265"/>
      <c r="EPQ125" s="266"/>
      <c r="EPR125" s="200"/>
      <c r="EPS125" s="266"/>
      <c r="EPT125" s="261"/>
      <c r="EPU125" s="265"/>
      <c r="EPV125" s="266"/>
      <c r="EPW125" s="200"/>
      <c r="EPX125" s="266"/>
      <c r="EPY125" s="261"/>
      <c r="EPZ125" s="265"/>
      <c r="EQA125" s="266"/>
      <c r="EQB125" s="200"/>
      <c r="EQC125" s="266"/>
      <c r="EQD125" s="261"/>
      <c r="EQE125" s="265"/>
      <c r="EQF125" s="266"/>
      <c r="EQG125" s="200"/>
      <c r="EQH125" s="266"/>
      <c r="EQI125" s="261"/>
      <c r="EQJ125" s="265"/>
      <c r="EQK125" s="266"/>
      <c r="EQL125" s="200"/>
      <c r="EQM125" s="266"/>
      <c r="EQN125" s="261"/>
      <c r="EQO125" s="265"/>
      <c r="EQP125" s="266"/>
      <c r="EQQ125" s="200"/>
      <c r="EQR125" s="266"/>
      <c r="EQS125" s="261"/>
      <c r="EQT125" s="265"/>
      <c r="EQU125" s="266"/>
      <c r="EQV125" s="200"/>
      <c r="EQW125" s="266"/>
      <c r="EQX125" s="261"/>
      <c r="EQY125" s="265"/>
      <c r="EQZ125" s="266"/>
      <c r="ERA125" s="200"/>
      <c r="ERB125" s="266"/>
      <c r="ERC125" s="261"/>
      <c r="ERD125" s="265"/>
      <c r="ERE125" s="266"/>
      <c r="ERF125" s="200"/>
      <c r="ERG125" s="266"/>
      <c r="ERH125" s="261"/>
      <c r="ERI125" s="265"/>
      <c r="ERJ125" s="266"/>
      <c r="ERK125" s="200"/>
      <c r="ERL125" s="266"/>
      <c r="ERM125" s="261"/>
      <c r="ERN125" s="265"/>
      <c r="ERO125" s="266"/>
      <c r="ERP125" s="200"/>
      <c r="ERQ125" s="266"/>
      <c r="ERR125" s="261"/>
      <c r="ERS125" s="265"/>
      <c r="ERT125" s="266"/>
      <c r="ERU125" s="200"/>
      <c r="ERV125" s="266"/>
      <c r="ERW125" s="261"/>
      <c r="ERX125" s="265"/>
      <c r="ERY125" s="266"/>
      <c r="ERZ125" s="200"/>
      <c r="ESA125" s="266"/>
      <c r="ESB125" s="261"/>
      <c r="ESC125" s="265"/>
      <c r="ESD125" s="266"/>
      <c r="ESE125" s="200"/>
      <c r="ESF125" s="266"/>
      <c r="ESG125" s="261"/>
      <c r="ESH125" s="265"/>
      <c r="ESI125" s="266"/>
      <c r="ESJ125" s="200"/>
      <c r="ESK125" s="266"/>
      <c r="ESL125" s="261"/>
      <c r="ESM125" s="265"/>
      <c r="ESN125" s="266"/>
      <c r="ESO125" s="200"/>
      <c r="ESP125" s="266"/>
      <c r="ESQ125" s="261"/>
      <c r="ESR125" s="265"/>
      <c r="ESS125" s="266"/>
      <c r="EST125" s="200"/>
      <c r="ESU125" s="266"/>
      <c r="ESV125" s="261"/>
      <c r="ESW125" s="265"/>
      <c r="ESX125" s="266"/>
      <c r="ESY125" s="200"/>
      <c r="ESZ125" s="266"/>
      <c r="ETA125" s="261"/>
      <c r="ETB125" s="265"/>
      <c r="ETC125" s="266"/>
      <c r="ETD125" s="200"/>
      <c r="ETE125" s="266"/>
      <c r="ETF125" s="261"/>
      <c r="ETG125" s="265"/>
      <c r="ETH125" s="266"/>
      <c r="ETI125" s="200"/>
      <c r="ETJ125" s="266"/>
      <c r="ETK125" s="261"/>
      <c r="ETL125" s="265"/>
      <c r="ETM125" s="266"/>
      <c r="ETN125" s="200"/>
      <c r="ETO125" s="266"/>
      <c r="ETP125" s="261"/>
      <c r="ETQ125" s="265"/>
      <c r="ETR125" s="266"/>
      <c r="ETS125" s="200"/>
      <c r="ETT125" s="266"/>
      <c r="ETU125" s="261"/>
      <c r="ETV125" s="265"/>
      <c r="ETW125" s="266"/>
      <c r="ETX125" s="200"/>
      <c r="ETY125" s="266"/>
      <c r="ETZ125" s="261"/>
      <c r="EUA125" s="265"/>
      <c r="EUB125" s="266"/>
      <c r="EUC125" s="200"/>
      <c r="EUD125" s="266"/>
      <c r="EUE125" s="261"/>
      <c r="EUF125" s="265"/>
      <c r="EUG125" s="266"/>
      <c r="EUH125" s="200"/>
      <c r="EUI125" s="266"/>
      <c r="EUJ125" s="261"/>
      <c r="EUK125" s="265"/>
      <c r="EUL125" s="266"/>
      <c r="EUM125" s="200"/>
      <c r="EUN125" s="266"/>
      <c r="EUO125" s="261"/>
      <c r="EUP125" s="265"/>
      <c r="EUQ125" s="266"/>
      <c r="EUR125" s="200"/>
      <c r="EUS125" s="266"/>
      <c r="EUT125" s="261"/>
      <c r="EUU125" s="265"/>
      <c r="EUV125" s="266"/>
      <c r="EUW125" s="200"/>
      <c r="EUX125" s="266"/>
      <c r="EUY125" s="261"/>
      <c r="EUZ125" s="265"/>
      <c r="EVA125" s="266"/>
      <c r="EVB125" s="200"/>
      <c r="EVC125" s="266"/>
      <c r="EVD125" s="261"/>
      <c r="EVE125" s="265"/>
      <c r="EVF125" s="266"/>
      <c r="EVG125" s="200"/>
      <c r="EVH125" s="266"/>
      <c r="EVI125" s="261"/>
      <c r="EVJ125" s="265"/>
      <c r="EVK125" s="266"/>
      <c r="EVL125" s="200"/>
      <c r="EVM125" s="266"/>
      <c r="EVN125" s="261"/>
      <c r="EVO125" s="265"/>
      <c r="EVP125" s="266"/>
      <c r="EVQ125" s="200"/>
      <c r="EVR125" s="266"/>
      <c r="EVS125" s="261"/>
      <c r="EVT125" s="265"/>
      <c r="EVU125" s="266"/>
      <c r="EVV125" s="200"/>
      <c r="EVW125" s="266"/>
      <c r="EVX125" s="261"/>
      <c r="EVY125" s="265"/>
      <c r="EVZ125" s="266"/>
      <c r="EWA125" s="200"/>
      <c r="EWB125" s="266"/>
      <c r="EWC125" s="261"/>
      <c r="EWD125" s="265"/>
      <c r="EWE125" s="266"/>
      <c r="EWF125" s="200"/>
      <c r="EWG125" s="266"/>
      <c r="EWH125" s="261"/>
      <c r="EWI125" s="265"/>
      <c r="EWJ125" s="266"/>
      <c r="EWK125" s="200"/>
      <c r="EWL125" s="266"/>
      <c r="EWM125" s="261"/>
      <c r="EWN125" s="265"/>
      <c r="EWO125" s="266"/>
      <c r="EWP125" s="200"/>
      <c r="EWQ125" s="266"/>
      <c r="EWR125" s="261"/>
      <c r="EWS125" s="265"/>
      <c r="EWT125" s="266"/>
      <c r="EWU125" s="200"/>
      <c r="EWV125" s="266"/>
      <c r="EWW125" s="261"/>
      <c r="EWX125" s="265"/>
      <c r="EWY125" s="266"/>
      <c r="EWZ125" s="200"/>
      <c r="EXA125" s="266"/>
      <c r="EXB125" s="261"/>
      <c r="EXC125" s="265"/>
      <c r="EXD125" s="266"/>
      <c r="EXE125" s="200"/>
      <c r="EXF125" s="266"/>
      <c r="EXG125" s="261"/>
      <c r="EXH125" s="265"/>
      <c r="EXI125" s="266"/>
      <c r="EXJ125" s="200"/>
      <c r="EXK125" s="266"/>
      <c r="EXL125" s="261"/>
      <c r="EXM125" s="265"/>
      <c r="EXN125" s="266"/>
      <c r="EXO125" s="200"/>
      <c r="EXP125" s="266"/>
      <c r="EXQ125" s="261"/>
      <c r="EXR125" s="265"/>
      <c r="EXS125" s="266"/>
      <c r="EXT125" s="200"/>
      <c r="EXU125" s="266"/>
      <c r="EXV125" s="261"/>
      <c r="EXW125" s="265"/>
      <c r="EXX125" s="266"/>
      <c r="EXY125" s="200"/>
      <c r="EXZ125" s="266"/>
      <c r="EYA125" s="261"/>
      <c r="EYB125" s="265"/>
      <c r="EYC125" s="266"/>
      <c r="EYD125" s="200"/>
      <c r="EYE125" s="266"/>
      <c r="EYF125" s="261"/>
      <c r="EYG125" s="265"/>
      <c r="EYH125" s="266"/>
      <c r="EYI125" s="200"/>
      <c r="EYJ125" s="266"/>
      <c r="EYK125" s="261"/>
      <c r="EYL125" s="265"/>
      <c r="EYM125" s="266"/>
      <c r="EYN125" s="200"/>
      <c r="EYO125" s="266"/>
      <c r="EYP125" s="261"/>
      <c r="EYQ125" s="265"/>
      <c r="EYR125" s="266"/>
      <c r="EYS125" s="200"/>
      <c r="EYT125" s="266"/>
      <c r="EYU125" s="261"/>
      <c r="EYV125" s="265"/>
      <c r="EYW125" s="266"/>
      <c r="EYX125" s="200"/>
      <c r="EYY125" s="266"/>
      <c r="EYZ125" s="261"/>
      <c r="EZA125" s="265"/>
      <c r="EZB125" s="266"/>
      <c r="EZC125" s="200"/>
      <c r="EZD125" s="266"/>
      <c r="EZE125" s="261"/>
      <c r="EZF125" s="265"/>
      <c r="EZG125" s="266"/>
      <c r="EZH125" s="200"/>
      <c r="EZI125" s="266"/>
      <c r="EZJ125" s="261"/>
      <c r="EZK125" s="265"/>
      <c r="EZL125" s="266"/>
      <c r="EZM125" s="200"/>
      <c r="EZN125" s="266"/>
      <c r="EZO125" s="261"/>
      <c r="EZP125" s="265"/>
      <c r="EZQ125" s="266"/>
      <c r="EZR125" s="200"/>
      <c r="EZS125" s="266"/>
      <c r="EZT125" s="261"/>
      <c r="EZU125" s="265"/>
      <c r="EZV125" s="266"/>
      <c r="EZW125" s="200"/>
      <c r="EZX125" s="266"/>
      <c r="EZY125" s="261"/>
      <c r="EZZ125" s="265"/>
      <c r="FAA125" s="266"/>
      <c r="FAB125" s="200"/>
      <c r="FAC125" s="266"/>
      <c r="FAD125" s="261"/>
      <c r="FAE125" s="265"/>
      <c r="FAF125" s="266"/>
      <c r="FAG125" s="200"/>
      <c r="FAH125" s="266"/>
      <c r="FAI125" s="261"/>
      <c r="FAJ125" s="265"/>
      <c r="FAK125" s="266"/>
      <c r="FAL125" s="200"/>
      <c r="FAM125" s="266"/>
      <c r="FAN125" s="261"/>
      <c r="FAO125" s="265"/>
      <c r="FAP125" s="266"/>
      <c r="FAQ125" s="200"/>
      <c r="FAR125" s="266"/>
      <c r="FAS125" s="261"/>
      <c r="FAT125" s="265"/>
      <c r="FAU125" s="266"/>
      <c r="FAV125" s="200"/>
      <c r="FAW125" s="266"/>
      <c r="FAX125" s="261"/>
      <c r="FAY125" s="265"/>
      <c r="FAZ125" s="266"/>
      <c r="FBA125" s="200"/>
      <c r="FBB125" s="266"/>
      <c r="FBC125" s="261"/>
      <c r="FBD125" s="265"/>
      <c r="FBE125" s="266"/>
      <c r="FBF125" s="200"/>
      <c r="FBG125" s="266"/>
      <c r="FBH125" s="261"/>
      <c r="FBI125" s="265"/>
      <c r="FBJ125" s="266"/>
      <c r="FBK125" s="200"/>
      <c r="FBL125" s="266"/>
      <c r="FBM125" s="261"/>
      <c r="FBN125" s="265"/>
      <c r="FBO125" s="266"/>
      <c r="FBP125" s="200"/>
      <c r="FBQ125" s="266"/>
      <c r="FBR125" s="261"/>
      <c r="FBS125" s="265"/>
      <c r="FBT125" s="266"/>
      <c r="FBU125" s="200"/>
      <c r="FBV125" s="266"/>
      <c r="FBW125" s="261"/>
      <c r="FBX125" s="265"/>
      <c r="FBY125" s="266"/>
      <c r="FBZ125" s="200"/>
      <c r="FCA125" s="266"/>
      <c r="FCB125" s="261"/>
      <c r="FCC125" s="265"/>
      <c r="FCD125" s="266"/>
      <c r="FCE125" s="200"/>
      <c r="FCF125" s="266"/>
      <c r="FCG125" s="261"/>
      <c r="FCH125" s="265"/>
      <c r="FCI125" s="266"/>
      <c r="FCJ125" s="200"/>
      <c r="FCK125" s="266"/>
      <c r="FCL125" s="261"/>
      <c r="FCM125" s="265"/>
      <c r="FCN125" s="266"/>
      <c r="FCO125" s="200"/>
      <c r="FCP125" s="266"/>
      <c r="FCQ125" s="261"/>
      <c r="FCR125" s="265"/>
      <c r="FCS125" s="266"/>
      <c r="FCT125" s="200"/>
      <c r="FCU125" s="266"/>
      <c r="FCV125" s="261"/>
      <c r="FCW125" s="265"/>
      <c r="FCX125" s="266"/>
      <c r="FCY125" s="200"/>
      <c r="FCZ125" s="266"/>
      <c r="FDA125" s="261"/>
      <c r="FDB125" s="265"/>
      <c r="FDC125" s="266"/>
      <c r="FDD125" s="200"/>
      <c r="FDE125" s="266"/>
      <c r="FDF125" s="261"/>
      <c r="FDG125" s="265"/>
      <c r="FDH125" s="266"/>
      <c r="FDI125" s="200"/>
      <c r="FDJ125" s="266"/>
      <c r="FDK125" s="261"/>
      <c r="FDL125" s="265"/>
      <c r="FDM125" s="266"/>
      <c r="FDN125" s="200"/>
      <c r="FDO125" s="266"/>
      <c r="FDP125" s="261"/>
      <c r="FDQ125" s="265"/>
      <c r="FDR125" s="266"/>
      <c r="FDS125" s="200"/>
      <c r="FDT125" s="266"/>
      <c r="FDU125" s="261"/>
      <c r="FDV125" s="265"/>
      <c r="FDW125" s="266"/>
      <c r="FDX125" s="200"/>
      <c r="FDY125" s="266"/>
      <c r="FDZ125" s="261"/>
      <c r="FEA125" s="265"/>
      <c r="FEB125" s="266"/>
      <c r="FEC125" s="200"/>
      <c r="FED125" s="266"/>
      <c r="FEE125" s="261"/>
      <c r="FEF125" s="265"/>
      <c r="FEG125" s="266"/>
      <c r="FEH125" s="200"/>
      <c r="FEI125" s="266"/>
      <c r="FEJ125" s="261"/>
      <c r="FEK125" s="265"/>
      <c r="FEL125" s="266"/>
      <c r="FEM125" s="200"/>
      <c r="FEN125" s="266"/>
      <c r="FEO125" s="261"/>
      <c r="FEP125" s="265"/>
      <c r="FEQ125" s="266"/>
      <c r="FER125" s="200"/>
      <c r="FES125" s="266"/>
      <c r="FET125" s="261"/>
      <c r="FEU125" s="265"/>
      <c r="FEV125" s="266"/>
      <c r="FEW125" s="200"/>
      <c r="FEX125" s="266"/>
      <c r="FEY125" s="261"/>
      <c r="FEZ125" s="265"/>
      <c r="FFA125" s="266"/>
      <c r="FFB125" s="200"/>
      <c r="FFC125" s="266"/>
      <c r="FFD125" s="261"/>
      <c r="FFE125" s="265"/>
      <c r="FFF125" s="266"/>
      <c r="FFG125" s="200"/>
      <c r="FFH125" s="266"/>
      <c r="FFI125" s="261"/>
      <c r="FFJ125" s="265"/>
      <c r="FFK125" s="266"/>
      <c r="FFL125" s="200"/>
      <c r="FFM125" s="266"/>
      <c r="FFN125" s="261"/>
      <c r="FFO125" s="265"/>
      <c r="FFP125" s="266"/>
      <c r="FFQ125" s="200"/>
      <c r="FFR125" s="266"/>
      <c r="FFS125" s="261"/>
      <c r="FFT125" s="265"/>
      <c r="FFU125" s="266"/>
      <c r="FFV125" s="200"/>
      <c r="FFW125" s="266"/>
      <c r="FFX125" s="261"/>
      <c r="FFY125" s="265"/>
      <c r="FFZ125" s="266"/>
      <c r="FGA125" s="200"/>
      <c r="FGB125" s="266"/>
      <c r="FGC125" s="261"/>
      <c r="FGD125" s="265"/>
      <c r="FGE125" s="266"/>
      <c r="FGF125" s="200"/>
      <c r="FGG125" s="266"/>
      <c r="FGH125" s="261"/>
      <c r="FGI125" s="265"/>
      <c r="FGJ125" s="266"/>
      <c r="FGK125" s="200"/>
      <c r="FGL125" s="266"/>
      <c r="FGM125" s="261"/>
      <c r="FGN125" s="265"/>
      <c r="FGO125" s="266"/>
      <c r="FGP125" s="200"/>
      <c r="FGQ125" s="266"/>
      <c r="FGR125" s="261"/>
      <c r="FGS125" s="265"/>
      <c r="FGT125" s="266"/>
      <c r="FGU125" s="200"/>
      <c r="FGV125" s="266"/>
      <c r="FGW125" s="261"/>
      <c r="FGX125" s="265"/>
      <c r="FGY125" s="266"/>
      <c r="FGZ125" s="200"/>
      <c r="FHA125" s="266"/>
      <c r="FHB125" s="261"/>
      <c r="FHC125" s="265"/>
      <c r="FHD125" s="266"/>
      <c r="FHE125" s="200"/>
      <c r="FHF125" s="266"/>
      <c r="FHG125" s="261"/>
      <c r="FHH125" s="265"/>
      <c r="FHI125" s="266"/>
      <c r="FHJ125" s="200"/>
      <c r="FHK125" s="266"/>
      <c r="FHL125" s="261"/>
      <c r="FHM125" s="265"/>
      <c r="FHN125" s="266"/>
      <c r="FHO125" s="200"/>
      <c r="FHP125" s="266"/>
      <c r="FHQ125" s="261"/>
      <c r="FHR125" s="265"/>
      <c r="FHS125" s="266"/>
      <c r="FHT125" s="200"/>
      <c r="FHU125" s="266"/>
      <c r="FHV125" s="261"/>
      <c r="FHW125" s="265"/>
      <c r="FHX125" s="266"/>
      <c r="FHY125" s="200"/>
      <c r="FHZ125" s="266"/>
      <c r="FIA125" s="261"/>
      <c r="FIB125" s="265"/>
      <c r="FIC125" s="266"/>
      <c r="FID125" s="200"/>
      <c r="FIE125" s="266"/>
      <c r="FIF125" s="261"/>
      <c r="FIG125" s="265"/>
      <c r="FIH125" s="266"/>
      <c r="FII125" s="200"/>
      <c r="FIJ125" s="266"/>
      <c r="FIK125" s="261"/>
      <c r="FIL125" s="265"/>
      <c r="FIM125" s="266"/>
      <c r="FIN125" s="200"/>
      <c r="FIO125" s="266"/>
      <c r="FIP125" s="261"/>
      <c r="FIQ125" s="265"/>
      <c r="FIR125" s="266"/>
      <c r="FIS125" s="200"/>
      <c r="FIT125" s="266"/>
      <c r="FIU125" s="261"/>
      <c r="FIV125" s="265"/>
      <c r="FIW125" s="266"/>
      <c r="FIX125" s="200"/>
      <c r="FIY125" s="266"/>
      <c r="FIZ125" s="261"/>
      <c r="FJA125" s="265"/>
      <c r="FJB125" s="266"/>
      <c r="FJC125" s="200"/>
      <c r="FJD125" s="266"/>
      <c r="FJE125" s="261"/>
      <c r="FJF125" s="265"/>
      <c r="FJG125" s="266"/>
      <c r="FJH125" s="200"/>
      <c r="FJI125" s="266"/>
      <c r="FJJ125" s="261"/>
      <c r="FJK125" s="265"/>
      <c r="FJL125" s="266"/>
      <c r="FJM125" s="200"/>
      <c r="FJN125" s="266"/>
      <c r="FJO125" s="261"/>
      <c r="FJP125" s="265"/>
      <c r="FJQ125" s="266"/>
      <c r="FJR125" s="200"/>
      <c r="FJS125" s="266"/>
      <c r="FJT125" s="261"/>
      <c r="FJU125" s="265"/>
      <c r="FJV125" s="266"/>
      <c r="FJW125" s="200"/>
      <c r="FJX125" s="266"/>
      <c r="FJY125" s="261"/>
      <c r="FJZ125" s="265"/>
      <c r="FKA125" s="266"/>
      <c r="FKB125" s="200"/>
      <c r="FKC125" s="266"/>
      <c r="FKD125" s="261"/>
      <c r="FKE125" s="265"/>
      <c r="FKF125" s="266"/>
      <c r="FKG125" s="200"/>
      <c r="FKH125" s="266"/>
      <c r="FKI125" s="261"/>
      <c r="FKJ125" s="265"/>
      <c r="FKK125" s="266"/>
      <c r="FKL125" s="200"/>
      <c r="FKM125" s="266"/>
      <c r="FKN125" s="261"/>
      <c r="FKO125" s="265"/>
      <c r="FKP125" s="266"/>
      <c r="FKQ125" s="200"/>
      <c r="FKR125" s="266"/>
      <c r="FKS125" s="261"/>
      <c r="FKT125" s="265"/>
      <c r="FKU125" s="266"/>
      <c r="FKV125" s="200"/>
      <c r="FKW125" s="266"/>
      <c r="FKX125" s="261"/>
      <c r="FKY125" s="265"/>
      <c r="FKZ125" s="266"/>
      <c r="FLA125" s="200"/>
      <c r="FLB125" s="266"/>
      <c r="FLC125" s="261"/>
      <c r="FLD125" s="265"/>
      <c r="FLE125" s="266"/>
      <c r="FLF125" s="200"/>
      <c r="FLG125" s="266"/>
      <c r="FLH125" s="261"/>
      <c r="FLI125" s="265"/>
      <c r="FLJ125" s="266"/>
      <c r="FLK125" s="200"/>
      <c r="FLL125" s="266"/>
      <c r="FLM125" s="261"/>
      <c r="FLN125" s="265"/>
      <c r="FLO125" s="266"/>
      <c r="FLP125" s="200"/>
      <c r="FLQ125" s="266"/>
      <c r="FLR125" s="261"/>
      <c r="FLS125" s="265"/>
      <c r="FLT125" s="266"/>
      <c r="FLU125" s="200"/>
      <c r="FLV125" s="266"/>
      <c r="FLW125" s="261"/>
      <c r="FLX125" s="265"/>
      <c r="FLY125" s="266"/>
      <c r="FLZ125" s="200"/>
      <c r="FMA125" s="266"/>
      <c r="FMB125" s="261"/>
      <c r="FMC125" s="265"/>
      <c r="FMD125" s="266"/>
      <c r="FME125" s="200"/>
      <c r="FMF125" s="266"/>
      <c r="FMG125" s="261"/>
      <c r="FMH125" s="265"/>
      <c r="FMI125" s="266"/>
      <c r="FMJ125" s="200"/>
      <c r="FMK125" s="266"/>
      <c r="FML125" s="261"/>
      <c r="FMM125" s="265"/>
      <c r="FMN125" s="266"/>
      <c r="FMO125" s="200"/>
      <c r="FMP125" s="266"/>
      <c r="FMQ125" s="261"/>
      <c r="FMR125" s="265"/>
      <c r="FMS125" s="266"/>
      <c r="FMT125" s="200"/>
      <c r="FMU125" s="266"/>
      <c r="FMV125" s="261"/>
      <c r="FMW125" s="265"/>
      <c r="FMX125" s="266"/>
      <c r="FMY125" s="200"/>
      <c r="FMZ125" s="266"/>
      <c r="FNA125" s="261"/>
      <c r="FNB125" s="265"/>
      <c r="FNC125" s="266"/>
      <c r="FND125" s="200"/>
      <c r="FNE125" s="266"/>
      <c r="FNF125" s="261"/>
      <c r="FNG125" s="265"/>
      <c r="FNH125" s="266"/>
      <c r="FNI125" s="200"/>
      <c r="FNJ125" s="266"/>
      <c r="FNK125" s="261"/>
      <c r="FNL125" s="265"/>
      <c r="FNM125" s="266"/>
      <c r="FNN125" s="200"/>
      <c r="FNO125" s="266"/>
      <c r="FNP125" s="261"/>
      <c r="FNQ125" s="265"/>
      <c r="FNR125" s="266"/>
      <c r="FNS125" s="200"/>
      <c r="FNT125" s="266"/>
      <c r="FNU125" s="261"/>
      <c r="FNV125" s="265"/>
      <c r="FNW125" s="266"/>
      <c r="FNX125" s="200"/>
      <c r="FNY125" s="266"/>
      <c r="FNZ125" s="261"/>
      <c r="FOA125" s="265"/>
      <c r="FOB125" s="266"/>
      <c r="FOC125" s="200"/>
      <c r="FOD125" s="266"/>
      <c r="FOE125" s="261"/>
      <c r="FOF125" s="265"/>
      <c r="FOG125" s="266"/>
      <c r="FOH125" s="200"/>
      <c r="FOI125" s="266"/>
      <c r="FOJ125" s="261"/>
      <c r="FOK125" s="265"/>
      <c r="FOL125" s="266"/>
      <c r="FOM125" s="200"/>
      <c r="FON125" s="266"/>
      <c r="FOO125" s="261"/>
      <c r="FOP125" s="265"/>
      <c r="FOQ125" s="266"/>
      <c r="FOR125" s="200"/>
      <c r="FOS125" s="266"/>
      <c r="FOT125" s="261"/>
      <c r="FOU125" s="265"/>
      <c r="FOV125" s="266"/>
      <c r="FOW125" s="200"/>
      <c r="FOX125" s="266"/>
      <c r="FOY125" s="261"/>
      <c r="FOZ125" s="265"/>
      <c r="FPA125" s="266"/>
      <c r="FPB125" s="200"/>
      <c r="FPC125" s="266"/>
      <c r="FPD125" s="261"/>
      <c r="FPE125" s="265"/>
      <c r="FPF125" s="266"/>
      <c r="FPG125" s="200"/>
      <c r="FPH125" s="266"/>
      <c r="FPI125" s="261"/>
      <c r="FPJ125" s="265"/>
      <c r="FPK125" s="266"/>
      <c r="FPL125" s="200"/>
      <c r="FPM125" s="266"/>
      <c r="FPN125" s="261"/>
      <c r="FPO125" s="265"/>
      <c r="FPP125" s="266"/>
      <c r="FPQ125" s="200"/>
      <c r="FPR125" s="266"/>
      <c r="FPS125" s="261"/>
      <c r="FPT125" s="265"/>
      <c r="FPU125" s="266"/>
      <c r="FPV125" s="200"/>
      <c r="FPW125" s="266"/>
      <c r="FPX125" s="261"/>
      <c r="FPY125" s="265"/>
      <c r="FPZ125" s="266"/>
      <c r="FQA125" s="200"/>
      <c r="FQB125" s="266"/>
      <c r="FQC125" s="261"/>
      <c r="FQD125" s="265"/>
      <c r="FQE125" s="266"/>
      <c r="FQF125" s="200"/>
      <c r="FQG125" s="266"/>
      <c r="FQH125" s="261"/>
      <c r="FQI125" s="265"/>
      <c r="FQJ125" s="266"/>
      <c r="FQK125" s="200"/>
      <c r="FQL125" s="266"/>
      <c r="FQM125" s="261"/>
      <c r="FQN125" s="265"/>
      <c r="FQO125" s="266"/>
      <c r="FQP125" s="200"/>
      <c r="FQQ125" s="266"/>
      <c r="FQR125" s="261"/>
      <c r="FQS125" s="265"/>
      <c r="FQT125" s="266"/>
      <c r="FQU125" s="200"/>
      <c r="FQV125" s="266"/>
      <c r="FQW125" s="261"/>
      <c r="FQX125" s="265"/>
      <c r="FQY125" s="266"/>
      <c r="FQZ125" s="200"/>
      <c r="FRA125" s="266"/>
      <c r="FRB125" s="261"/>
      <c r="FRC125" s="265"/>
      <c r="FRD125" s="266"/>
      <c r="FRE125" s="200"/>
      <c r="FRF125" s="266"/>
      <c r="FRG125" s="261"/>
      <c r="FRH125" s="265"/>
      <c r="FRI125" s="266"/>
      <c r="FRJ125" s="200"/>
      <c r="FRK125" s="266"/>
      <c r="FRL125" s="261"/>
      <c r="FRM125" s="265"/>
      <c r="FRN125" s="266"/>
      <c r="FRO125" s="200"/>
      <c r="FRP125" s="266"/>
      <c r="FRQ125" s="261"/>
      <c r="FRR125" s="265"/>
      <c r="FRS125" s="266"/>
      <c r="FRT125" s="200"/>
      <c r="FRU125" s="266"/>
      <c r="FRV125" s="261"/>
      <c r="FRW125" s="265"/>
      <c r="FRX125" s="266"/>
      <c r="FRY125" s="200"/>
      <c r="FRZ125" s="266"/>
      <c r="FSA125" s="261"/>
      <c r="FSB125" s="265"/>
      <c r="FSC125" s="266"/>
      <c r="FSD125" s="200"/>
      <c r="FSE125" s="266"/>
      <c r="FSF125" s="261"/>
      <c r="FSG125" s="265"/>
      <c r="FSH125" s="266"/>
      <c r="FSI125" s="200"/>
      <c r="FSJ125" s="266"/>
      <c r="FSK125" s="261"/>
      <c r="FSL125" s="265"/>
      <c r="FSM125" s="266"/>
      <c r="FSN125" s="200"/>
      <c r="FSO125" s="266"/>
      <c r="FSP125" s="261"/>
      <c r="FSQ125" s="265"/>
      <c r="FSR125" s="266"/>
      <c r="FSS125" s="200"/>
      <c r="FST125" s="266"/>
      <c r="FSU125" s="261"/>
      <c r="FSV125" s="265"/>
      <c r="FSW125" s="266"/>
      <c r="FSX125" s="200"/>
      <c r="FSY125" s="266"/>
      <c r="FSZ125" s="261"/>
      <c r="FTA125" s="265"/>
      <c r="FTB125" s="266"/>
      <c r="FTC125" s="200"/>
      <c r="FTD125" s="266"/>
      <c r="FTE125" s="261"/>
      <c r="FTF125" s="265"/>
      <c r="FTG125" s="266"/>
      <c r="FTH125" s="200"/>
      <c r="FTI125" s="266"/>
      <c r="FTJ125" s="261"/>
      <c r="FTK125" s="265"/>
      <c r="FTL125" s="266"/>
      <c r="FTM125" s="200"/>
      <c r="FTN125" s="266"/>
      <c r="FTO125" s="261"/>
      <c r="FTP125" s="265"/>
      <c r="FTQ125" s="266"/>
      <c r="FTR125" s="200"/>
      <c r="FTS125" s="266"/>
      <c r="FTT125" s="261"/>
      <c r="FTU125" s="265"/>
      <c r="FTV125" s="266"/>
      <c r="FTW125" s="200"/>
      <c r="FTX125" s="266"/>
      <c r="FTY125" s="261"/>
      <c r="FTZ125" s="265"/>
      <c r="FUA125" s="266"/>
      <c r="FUB125" s="200"/>
      <c r="FUC125" s="266"/>
      <c r="FUD125" s="261"/>
      <c r="FUE125" s="265"/>
      <c r="FUF125" s="266"/>
      <c r="FUG125" s="200"/>
      <c r="FUH125" s="266"/>
      <c r="FUI125" s="261"/>
      <c r="FUJ125" s="265"/>
      <c r="FUK125" s="266"/>
      <c r="FUL125" s="200"/>
      <c r="FUM125" s="266"/>
      <c r="FUN125" s="261"/>
      <c r="FUO125" s="265"/>
      <c r="FUP125" s="266"/>
      <c r="FUQ125" s="200"/>
      <c r="FUR125" s="266"/>
      <c r="FUS125" s="261"/>
      <c r="FUT125" s="265"/>
      <c r="FUU125" s="266"/>
      <c r="FUV125" s="200"/>
      <c r="FUW125" s="266"/>
      <c r="FUX125" s="261"/>
      <c r="FUY125" s="265"/>
      <c r="FUZ125" s="266"/>
      <c r="FVA125" s="200"/>
      <c r="FVB125" s="266"/>
      <c r="FVC125" s="261"/>
      <c r="FVD125" s="265"/>
      <c r="FVE125" s="266"/>
      <c r="FVF125" s="200"/>
      <c r="FVG125" s="266"/>
      <c r="FVH125" s="261"/>
      <c r="FVI125" s="265"/>
      <c r="FVJ125" s="266"/>
      <c r="FVK125" s="200"/>
      <c r="FVL125" s="266"/>
      <c r="FVM125" s="261"/>
      <c r="FVN125" s="265"/>
      <c r="FVO125" s="266"/>
      <c r="FVP125" s="200"/>
      <c r="FVQ125" s="266"/>
      <c r="FVR125" s="261"/>
      <c r="FVS125" s="265"/>
      <c r="FVT125" s="266"/>
      <c r="FVU125" s="200"/>
      <c r="FVV125" s="266"/>
      <c r="FVW125" s="261"/>
      <c r="FVX125" s="265"/>
      <c r="FVY125" s="266"/>
      <c r="FVZ125" s="200"/>
      <c r="FWA125" s="266"/>
      <c r="FWB125" s="261"/>
      <c r="FWC125" s="265"/>
      <c r="FWD125" s="266"/>
      <c r="FWE125" s="200"/>
      <c r="FWF125" s="266"/>
      <c r="FWG125" s="261"/>
      <c r="FWH125" s="265"/>
      <c r="FWI125" s="266"/>
      <c r="FWJ125" s="200"/>
      <c r="FWK125" s="266"/>
      <c r="FWL125" s="261"/>
      <c r="FWM125" s="265"/>
      <c r="FWN125" s="266"/>
      <c r="FWO125" s="200"/>
      <c r="FWP125" s="266"/>
      <c r="FWQ125" s="261"/>
      <c r="FWR125" s="265"/>
      <c r="FWS125" s="266"/>
      <c r="FWT125" s="200"/>
      <c r="FWU125" s="266"/>
      <c r="FWV125" s="261"/>
      <c r="FWW125" s="265"/>
      <c r="FWX125" s="266"/>
      <c r="FWY125" s="200"/>
      <c r="FWZ125" s="266"/>
      <c r="FXA125" s="261"/>
      <c r="FXB125" s="265"/>
      <c r="FXC125" s="266"/>
      <c r="FXD125" s="200"/>
      <c r="FXE125" s="266"/>
      <c r="FXF125" s="261"/>
      <c r="FXG125" s="265"/>
      <c r="FXH125" s="266"/>
      <c r="FXI125" s="200"/>
      <c r="FXJ125" s="266"/>
      <c r="FXK125" s="261"/>
      <c r="FXL125" s="265"/>
      <c r="FXM125" s="266"/>
      <c r="FXN125" s="200"/>
      <c r="FXO125" s="266"/>
      <c r="FXP125" s="261"/>
      <c r="FXQ125" s="265"/>
      <c r="FXR125" s="266"/>
      <c r="FXS125" s="200"/>
      <c r="FXT125" s="266"/>
      <c r="FXU125" s="261"/>
      <c r="FXV125" s="265"/>
      <c r="FXW125" s="266"/>
      <c r="FXX125" s="200"/>
      <c r="FXY125" s="266"/>
      <c r="FXZ125" s="261"/>
      <c r="FYA125" s="265"/>
      <c r="FYB125" s="266"/>
      <c r="FYC125" s="200"/>
      <c r="FYD125" s="266"/>
      <c r="FYE125" s="261"/>
      <c r="FYF125" s="265"/>
      <c r="FYG125" s="266"/>
      <c r="FYH125" s="200"/>
      <c r="FYI125" s="266"/>
      <c r="FYJ125" s="261"/>
      <c r="FYK125" s="265"/>
      <c r="FYL125" s="266"/>
      <c r="FYM125" s="200"/>
      <c r="FYN125" s="266"/>
      <c r="FYO125" s="261"/>
      <c r="FYP125" s="265"/>
      <c r="FYQ125" s="266"/>
      <c r="FYR125" s="200"/>
      <c r="FYS125" s="266"/>
      <c r="FYT125" s="261"/>
      <c r="FYU125" s="265"/>
      <c r="FYV125" s="266"/>
      <c r="FYW125" s="200"/>
      <c r="FYX125" s="266"/>
      <c r="FYY125" s="261"/>
      <c r="FYZ125" s="265"/>
      <c r="FZA125" s="266"/>
      <c r="FZB125" s="200"/>
      <c r="FZC125" s="266"/>
      <c r="FZD125" s="261"/>
      <c r="FZE125" s="265"/>
      <c r="FZF125" s="266"/>
      <c r="FZG125" s="200"/>
      <c r="FZH125" s="266"/>
      <c r="FZI125" s="261"/>
      <c r="FZJ125" s="265"/>
      <c r="FZK125" s="266"/>
      <c r="FZL125" s="200"/>
      <c r="FZM125" s="266"/>
      <c r="FZN125" s="261"/>
      <c r="FZO125" s="265"/>
      <c r="FZP125" s="266"/>
      <c r="FZQ125" s="200"/>
      <c r="FZR125" s="266"/>
      <c r="FZS125" s="261"/>
      <c r="FZT125" s="265"/>
      <c r="FZU125" s="266"/>
      <c r="FZV125" s="200"/>
      <c r="FZW125" s="266"/>
      <c r="FZX125" s="261"/>
      <c r="FZY125" s="265"/>
      <c r="FZZ125" s="266"/>
      <c r="GAA125" s="200"/>
      <c r="GAB125" s="266"/>
      <c r="GAC125" s="261"/>
      <c r="GAD125" s="265"/>
      <c r="GAE125" s="266"/>
      <c r="GAF125" s="200"/>
      <c r="GAG125" s="266"/>
      <c r="GAH125" s="261"/>
      <c r="GAI125" s="265"/>
      <c r="GAJ125" s="266"/>
      <c r="GAK125" s="200"/>
      <c r="GAL125" s="266"/>
      <c r="GAM125" s="261"/>
      <c r="GAN125" s="265"/>
      <c r="GAO125" s="266"/>
      <c r="GAP125" s="200"/>
      <c r="GAQ125" s="266"/>
      <c r="GAR125" s="261"/>
      <c r="GAS125" s="265"/>
      <c r="GAT125" s="266"/>
      <c r="GAU125" s="200"/>
      <c r="GAV125" s="266"/>
      <c r="GAW125" s="261"/>
      <c r="GAX125" s="265"/>
      <c r="GAY125" s="266"/>
      <c r="GAZ125" s="200"/>
      <c r="GBA125" s="266"/>
      <c r="GBB125" s="261"/>
      <c r="GBC125" s="265"/>
      <c r="GBD125" s="266"/>
      <c r="GBE125" s="200"/>
      <c r="GBF125" s="266"/>
      <c r="GBG125" s="261"/>
      <c r="GBH125" s="265"/>
      <c r="GBI125" s="266"/>
      <c r="GBJ125" s="200"/>
      <c r="GBK125" s="266"/>
      <c r="GBL125" s="261"/>
      <c r="GBM125" s="265"/>
      <c r="GBN125" s="266"/>
      <c r="GBO125" s="200"/>
      <c r="GBP125" s="266"/>
      <c r="GBQ125" s="261"/>
      <c r="GBR125" s="265"/>
      <c r="GBS125" s="266"/>
      <c r="GBT125" s="200"/>
      <c r="GBU125" s="266"/>
      <c r="GBV125" s="261"/>
      <c r="GBW125" s="265"/>
      <c r="GBX125" s="266"/>
      <c r="GBY125" s="200"/>
      <c r="GBZ125" s="266"/>
      <c r="GCA125" s="261"/>
      <c r="GCB125" s="265"/>
      <c r="GCC125" s="266"/>
      <c r="GCD125" s="200"/>
      <c r="GCE125" s="266"/>
      <c r="GCF125" s="261"/>
      <c r="GCG125" s="265"/>
      <c r="GCH125" s="266"/>
      <c r="GCI125" s="200"/>
      <c r="GCJ125" s="266"/>
      <c r="GCK125" s="261"/>
      <c r="GCL125" s="265"/>
      <c r="GCM125" s="266"/>
      <c r="GCN125" s="200"/>
      <c r="GCO125" s="266"/>
      <c r="GCP125" s="261"/>
      <c r="GCQ125" s="265"/>
      <c r="GCR125" s="266"/>
      <c r="GCS125" s="200"/>
      <c r="GCT125" s="266"/>
      <c r="GCU125" s="261"/>
      <c r="GCV125" s="265"/>
      <c r="GCW125" s="266"/>
      <c r="GCX125" s="200"/>
      <c r="GCY125" s="266"/>
      <c r="GCZ125" s="261"/>
      <c r="GDA125" s="265"/>
      <c r="GDB125" s="266"/>
      <c r="GDC125" s="200"/>
      <c r="GDD125" s="266"/>
      <c r="GDE125" s="261"/>
      <c r="GDF125" s="265"/>
      <c r="GDG125" s="266"/>
      <c r="GDH125" s="200"/>
      <c r="GDI125" s="266"/>
      <c r="GDJ125" s="261"/>
      <c r="GDK125" s="265"/>
      <c r="GDL125" s="266"/>
      <c r="GDM125" s="200"/>
      <c r="GDN125" s="266"/>
      <c r="GDO125" s="261"/>
      <c r="GDP125" s="265"/>
      <c r="GDQ125" s="266"/>
      <c r="GDR125" s="200"/>
      <c r="GDS125" s="266"/>
      <c r="GDT125" s="261"/>
      <c r="GDU125" s="265"/>
      <c r="GDV125" s="266"/>
      <c r="GDW125" s="200"/>
      <c r="GDX125" s="266"/>
      <c r="GDY125" s="261"/>
      <c r="GDZ125" s="265"/>
      <c r="GEA125" s="266"/>
      <c r="GEB125" s="200"/>
      <c r="GEC125" s="266"/>
      <c r="GED125" s="261"/>
      <c r="GEE125" s="265"/>
      <c r="GEF125" s="266"/>
      <c r="GEG125" s="200"/>
      <c r="GEH125" s="266"/>
      <c r="GEI125" s="261"/>
      <c r="GEJ125" s="265"/>
      <c r="GEK125" s="266"/>
      <c r="GEL125" s="200"/>
      <c r="GEM125" s="266"/>
      <c r="GEN125" s="261"/>
      <c r="GEO125" s="265"/>
      <c r="GEP125" s="266"/>
      <c r="GEQ125" s="200"/>
      <c r="GER125" s="266"/>
      <c r="GES125" s="261"/>
      <c r="GET125" s="265"/>
      <c r="GEU125" s="266"/>
      <c r="GEV125" s="200"/>
      <c r="GEW125" s="266"/>
      <c r="GEX125" s="261"/>
      <c r="GEY125" s="265"/>
      <c r="GEZ125" s="266"/>
      <c r="GFA125" s="200"/>
      <c r="GFB125" s="266"/>
      <c r="GFC125" s="261"/>
      <c r="GFD125" s="265"/>
      <c r="GFE125" s="266"/>
      <c r="GFF125" s="200"/>
      <c r="GFG125" s="266"/>
      <c r="GFH125" s="261"/>
      <c r="GFI125" s="265"/>
      <c r="GFJ125" s="266"/>
      <c r="GFK125" s="200"/>
      <c r="GFL125" s="266"/>
      <c r="GFM125" s="261"/>
      <c r="GFN125" s="265"/>
      <c r="GFO125" s="266"/>
      <c r="GFP125" s="200"/>
      <c r="GFQ125" s="266"/>
      <c r="GFR125" s="261"/>
      <c r="GFS125" s="265"/>
      <c r="GFT125" s="266"/>
      <c r="GFU125" s="200"/>
      <c r="GFV125" s="266"/>
      <c r="GFW125" s="261"/>
      <c r="GFX125" s="265"/>
      <c r="GFY125" s="266"/>
      <c r="GFZ125" s="200"/>
      <c r="GGA125" s="266"/>
      <c r="GGB125" s="261"/>
      <c r="GGC125" s="265"/>
      <c r="GGD125" s="266"/>
      <c r="GGE125" s="200"/>
      <c r="GGF125" s="266"/>
      <c r="GGG125" s="261"/>
      <c r="GGH125" s="265"/>
      <c r="GGI125" s="266"/>
      <c r="GGJ125" s="200"/>
      <c r="GGK125" s="266"/>
      <c r="GGL125" s="261"/>
      <c r="GGM125" s="265"/>
      <c r="GGN125" s="266"/>
      <c r="GGO125" s="200"/>
      <c r="GGP125" s="266"/>
      <c r="GGQ125" s="261"/>
      <c r="GGR125" s="265"/>
      <c r="GGS125" s="266"/>
      <c r="GGT125" s="200"/>
      <c r="GGU125" s="266"/>
      <c r="GGV125" s="261"/>
      <c r="GGW125" s="265"/>
      <c r="GGX125" s="266"/>
      <c r="GGY125" s="200"/>
      <c r="GGZ125" s="266"/>
      <c r="GHA125" s="261"/>
      <c r="GHB125" s="265"/>
      <c r="GHC125" s="266"/>
      <c r="GHD125" s="200"/>
      <c r="GHE125" s="266"/>
      <c r="GHF125" s="261"/>
      <c r="GHG125" s="265"/>
      <c r="GHH125" s="266"/>
      <c r="GHI125" s="200"/>
      <c r="GHJ125" s="266"/>
      <c r="GHK125" s="261"/>
      <c r="GHL125" s="265"/>
      <c r="GHM125" s="266"/>
      <c r="GHN125" s="200"/>
      <c r="GHO125" s="266"/>
      <c r="GHP125" s="261"/>
      <c r="GHQ125" s="265"/>
      <c r="GHR125" s="266"/>
      <c r="GHS125" s="200"/>
      <c r="GHT125" s="266"/>
      <c r="GHU125" s="261"/>
      <c r="GHV125" s="265"/>
      <c r="GHW125" s="266"/>
      <c r="GHX125" s="200"/>
      <c r="GHY125" s="266"/>
      <c r="GHZ125" s="261"/>
      <c r="GIA125" s="265"/>
      <c r="GIB125" s="266"/>
      <c r="GIC125" s="200"/>
      <c r="GID125" s="266"/>
      <c r="GIE125" s="261"/>
      <c r="GIF125" s="265"/>
      <c r="GIG125" s="266"/>
      <c r="GIH125" s="200"/>
      <c r="GII125" s="266"/>
      <c r="GIJ125" s="261"/>
      <c r="GIK125" s="265"/>
      <c r="GIL125" s="266"/>
      <c r="GIM125" s="200"/>
      <c r="GIN125" s="266"/>
      <c r="GIO125" s="261"/>
      <c r="GIP125" s="265"/>
      <c r="GIQ125" s="266"/>
      <c r="GIR125" s="200"/>
      <c r="GIS125" s="266"/>
      <c r="GIT125" s="261"/>
      <c r="GIU125" s="265"/>
      <c r="GIV125" s="266"/>
      <c r="GIW125" s="200"/>
      <c r="GIX125" s="266"/>
      <c r="GIY125" s="261"/>
      <c r="GIZ125" s="265"/>
      <c r="GJA125" s="266"/>
      <c r="GJB125" s="200"/>
      <c r="GJC125" s="266"/>
      <c r="GJD125" s="261"/>
      <c r="GJE125" s="265"/>
      <c r="GJF125" s="266"/>
      <c r="GJG125" s="200"/>
      <c r="GJH125" s="266"/>
      <c r="GJI125" s="261"/>
      <c r="GJJ125" s="265"/>
      <c r="GJK125" s="266"/>
      <c r="GJL125" s="200"/>
      <c r="GJM125" s="266"/>
      <c r="GJN125" s="261"/>
      <c r="GJO125" s="265"/>
      <c r="GJP125" s="266"/>
      <c r="GJQ125" s="200"/>
      <c r="GJR125" s="266"/>
      <c r="GJS125" s="261"/>
      <c r="GJT125" s="265"/>
      <c r="GJU125" s="266"/>
      <c r="GJV125" s="200"/>
      <c r="GJW125" s="266"/>
      <c r="GJX125" s="261"/>
      <c r="GJY125" s="265"/>
      <c r="GJZ125" s="266"/>
      <c r="GKA125" s="200"/>
      <c r="GKB125" s="266"/>
      <c r="GKC125" s="261"/>
      <c r="GKD125" s="265"/>
      <c r="GKE125" s="266"/>
      <c r="GKF125" s="200"/>
      <c r="GKG125" s="266"/>
      <c r="GKH125" s="261"/>
      <c r="GKI125" s="265"/>
      <c r="GKJ125" s="266"/>
      <c r="GKK125" s="200"/>
      <c r="GKL125" s="266"/>
      <c r="GKM125" s="261"/>
      <c r="GKN125" s="265"/>
      <c r="GKO125" s="266"/>
      <c r="GKP125" s="200"/>
      <c r="GKQ125" s="266"/>
      <c r="GKR125" s="261"/>
      <c r="GKS125" s="265"/>
      <c r="GKT125" s="266"/>
      <c r="GKU125" s="200"/>
      <c r="GKV125" s="266"/>
      <c r="GKW125" s="261"/>
      <c r="GKX125" s="265"/>
      <c r="GKY125" s="266"/>
      <c r="GKZ125" s="200"/>
      <c r="GLA125" s="266"/>
      <c r="GLB125" s="261"/>
      <c r="GLC125" s="265"/>
      <c r="GLD125" s="266"/>
      <c r="GLE125" s="200"/>
      <c r="GLF125" s="266"/>
      <c r="GLG125" s="261"/>
      <c r="GLH125" s="265"/>
      <c r="GLI125" s="266"/>
      <c r="GLJ125" s="200"/>
      <c r="GLK125" s="266"/>
      <c r="GLL125" s="261"/>
      <c r="GLM125" s="265"/>
      <c r="GLN125" s="266"/>
      <c r="GLO125" s="200"/>
      <c r="GLP125" s="266"/>
      <c r="GLQ125" s="261"/>
      <c r="GLR125" s="265"/>
      <c r="GLS125" s="266"/>
      <c r="GLT125" s="200"/>
      <c r="GLU125" s="266"/>
      <c r="GLV125" s="261"/>
      <c r="GLW125" s="265"/>
      <c r="GLX125" s="266"/>
      <c r="GLY125" s="200"/>
      <c r="GLZ125" s="266"/>
      <c r="GMA125" s="261"/>
      <c r="GMB125" s="265"/>
      <c r="GMC125" s="266"/>
      <c r="GMD125" s="200"/>
      <c r="GME125" s="266"/>
      <c r="GMF125" s="261"/>
      <c r="GMG125" s="265"/>
      <c r="GMH125" s="266"/>
      <c r="GMI125" s="200"/>
      <c r="GMJ125" s="266"/>
      <c r="GMK125" s="261"/>
      <c r="GML125" s="265"/>
      <c r="GMM125" s="266"/>
      <c r="GMN125" s="200"/>
      <c r="GMO125" s="266"/>
      <c r="GMP125" s="261"/>
      <c r="GMQ125" s="265"/>
      <c r="GMR125" s="266"/>
      <c r="GMS125" s="200"/>
      <c r="GMT125" s="266"/>
      <c r="GMU125" s="261"/>
      <c r="GMV125" s="265"/>
      <c r="GMW125" s="266"/>
      <c r="GMX125" s="200"/>
      <c r="GMY125" s="266"/>
      <c r="GMZ125" s="261"/>
      <c r="GNA125" s="265"/>
      <c r="GNB125" s="266"/>
      <c r="GNC125" s="200"/>
      <c r="GND125" s="266"/>
      <c r="GNE125" s="261"/>
      <c r="GNF125" s="265"/>
      <c r="GNG125" s="266"/>
      <c r="GNH125" s="200"/>
      <c r="GNI125" s="266"/>
      <c r="GNJ125" s="261"/>
      <c r="GNK125" s="265"/>
      <c r="GNL125" s="266"/>
      <c r="GNM125" s="200"/>
      <c r="GNN125" s="266"/>
      <c r="GNO125" s="261"/>
      <c r="GNP125" s="265"/>
      <c r="GNQ125" s="266"/>
      <c r="GNR125" s="200"/>
      <c r="GNS125" s="266"/>
      <c r="GNT125" s="261"/>
      <c r="GNU125" s="265"/>
      <c r="GNV125" s="266"/>
      <c r="GNW125" s="200"/>
      <c r="GNX125" s="266"/>
      <c r="GNY125" s="261"/>
      <c r="GNZ125" s="265"/>
      <c r="GOA125" s="266"/>
      <c r="GOB125" s="200"/>
      <c r="GOC125" s="266"/>
      <c r="GOD125" s="261"/>
      <c r="GOE125" s="265"/>
      <c r="GOF125" s="266"/>
      <c r="GOG125" s="200"/>
      <c r="GOH125" s="266"/>
      <c r="GOI125" s="261"/>
      <c r="GOJ125" s="265"/>
      <c r="GOK125" s="266"/>
      <c r="GOL125" s="200"/>
      <c r="GOM125" s="266"/>
      <c r="GON125" s="261"/>
      <c r="GOO125" s="265"/>
      <c r="GOP125" s="266"/>
      <c r="GOQ125" s="200"/>
      <c r="GOR125" s="266"/>
      <c r="GOS125" s="261"/>
      <c r="GOT125" s="265"/>
      <c r="GOU125" s="266"/>
      <c r="GOV125" s="200"/>
      <c r="GOW125" s="266"/>
      <c r="GOX125" s="261"/>
      <c r="GOY125" s="265"/>
      <c r="GOZ125" s="266"/>
      <c r="GPA125" s="200"/>
      <c r="GPB125" s="266"/>
      <c r="GPC125" s="261"/>
      <c r="GPD125" s="265"/>
      <c r="GPE125" s="266"/>
      <c r="GPF125" s="200"/>
      <c r="GPG125" s="266"/>
      <c r="GPH125" s="261"/>
      <c r="GPI125" s="265"/>
      <c r="GPJ125" s="266"/>
      <c r="GPK125" s="200"/>
      <c r="GPL125" s="266"/>
      <c r="GPM125" s="261"/>
      <c r="GPN125" s="265"/>
      <c r="GPO125" s="266"/>
      <c r="GPP125" s="200"/>
      <c r="GPQ125" s="266"/>
      <c r="GPR125" s="261"/>
      <c r="GPS125" s="265"/>
      <c r="GPT125" s="266"/>
      <c r="GPU125" s="200"/>
      <c r="GPV125" s="266"/>
      <c r="GPW125" s="261"/>
      <c r="GPX125" s="265"/>
      <c r="GPY125" s="266"/>
      <c r="GPZ125" s="200"/>
      <c r="GQA125" s="266"/>
      <c r="GQB125" s="261"/>
      <c r="GQC125" s="265"/>
      <c r="GQD125" s="266"/>
      <c r="GQE125" s="200"/>
      <c r="GQF125" s="266"/>
      <c r="GQG125" s="261"/>
      <c r="GQH125" s="265"/>
      <c r="GQI125" s="266"/>
      <c r="GQJ125" s="200"/>
      <c r="GQK125" s="266"/>
      <c r="GQL125" s="261"/>
      <c r="GQM125" s="265"/>
      <c r="GQN125" s="266"/>
      <c r="GQO125" s="200"/>
      <c r="GQP125" s="266"/>
      <c r="GQQ125" s="261"/>
      <c r="GQR125" s="265"/>
      <c r="GQS125" s="266"/>
      <c r="GQT125" s="200"/>
      <c r="GQU125" s="266"/>
      <c r="GQV125" s="261"/>
      <c r="GQW125" s="265"/>
      <c r="GQX125" s="266"/>
      <c r="GQY125" s="200"/>
      <c r="GQZ125" s="266"/>
      <c r="GRA125" s="261"/>
      <c r="GRB125" s="265"/>
      <c r="GRC125" s="266"/>
      <c r="GRD125" s="200"/>
      <c r="GRE125" s="266"/>
      <c r="GRF125" s="261"/>
      <c r="GRG125" s="265"/>
      <c r="GRH125" s="266"/>
      <c r="GRI125" s="200"/>
      <c r="GRJ125" s="266"/>
      <c r="GRK125" s="261"/>
      <c r="GRL125" s="265"/>
      <c r="GRM125" s="266"/>
      <c r="GRN125" s="200"/>
      <c r="GRO125" s="266"/>
      <c r="GRP125" s="261"/>
      <c r="GRQ125" s="265"/>
      <c r="GRR125" s="266"/>
      <c r="GRS125" s="200"/>
      <c r="GRT125" s="266"/>
      <c r="GRU125" s="261"/>
      <c r="GRV125" s="265"/>
      <c r="GRW125" s="266"/>
      <c r="GRX125" s="200"/>
      <c r="GRY125" s="266"/>
      <c r="GRZ125" s="261"/>
      <c r="GSA125" s="265"/>
      <c r="GSB125" s="266"/>
      <c r="GSC125" s="200"/>
      <c r="GSD125" s="266"/>
      <c r="GSE125" s="261"/>
      <c r="GSF125" s="265"/>
      <c r="GSG125" s="266"/>
      <c r="GSH125" s="200"/>
      <c r="GSI125" s="266"/>
      <c r="GSJ125" s="261"/>
      <c r="GSK125" s="265"/>
      <c r="GSL125" s="266"/>
      <c r="GSM125" s="200"/>
      <c r="GSN125" s="266"/>
      <c r="GSO125" s="261"/>
      <c r="GSP125" s="265"/>
      <c r="GSQ125" s="266"/>
      <c r="GSR125" s="200"/>
      <c r="GSS125" s="266"/>
      <c r="GST125" s="261"/>
      <c r="GSU125" s="265"/>
      <c r="GSV125" s="266"/>
      <c r="GSW125" s="200"/>
      <c r="GSX125" s="266"/>
      <c r="GSY125" s="261"/>
      <c r="GSZ125" s="265"/>
      <c r="GTA125" s="266"/>
      <c r="GTB125" s="200"/>
      <c r="GTC125" s="266"/>
      <c r="GTD125" s="261"/>
      <c r="GTE125" s="265"/>
      <c r="GTF125" s="266"/>
      <c r="GTG125" s="200"/>
      <c r="GTH125" s="266"/>
      <c r="GTI125" s="261"/>
      <c r="GTJ125" s="265"/>
      <c r="GTK125" s="266"/>
      <c r="GTL125" s="200"/>
      <c r="GTM125" s="266"/>
      <c r="GTN125" s="261"/>
      <c r="GTO125" s="265"/>
      <c r="GTP125" s="266"/>
      <c r="GTQ125" s="200"/>
      <c r="GTR125" s="266"/>
      <c r="GTS125" s="261"/>
      <c r="GTT125" s="265"/>
      <c r="GTU125" s="266"/>
      <c r="GTV125" s="200"/>
      <c r="GTW125" s="266"/>
      <c r="GTX125" s="261"/>
      <c r="GTY125" s="265"/>
      <c r="GTZ125" s="266"/>
      <c r="GUA125" s="200"/>
      <c r="GUB125" s="266"/>
      <c r="GUC125" s="261"/>
      <c r="GUD125" s="265"/>
      <c r="GUE125" s="266"/>
      <c r="GUF125" s="200"/>
      <c r="GUG125" s="266"/>
      <c r="GUH125" s="261"/>
      <c r="GUI125" s="265"/>
      <c r="GUJ125" s="266"/>
      <c r="GUK125" s="200"/>
      <c r="GUL125" s="266"/>
      <c r="GUM125" s="261"/>
      <c r="GUN125" s="265"/>
      <c r="GUO125" s="266"/>
      <c r="GUP125" s="200"/>
      <c r="GUQ125" s="266"/>
      <c r="GUR125" s="261"/>
      <c r="GUS125" s="265"/>
      <c r="GUT125" s="266"/>
      <c r="GUU125" s="200"/>
      <c r="GUV125" s="266"/>
      <c r="GUW125" s="261"/>
      <c r="GUX125" s="265"/>
      <c r="GUY125" s="266"/>
      <c r="GUZ125" s="200"/>
      <c r="GVA125" s="266"/>
      <c r="GVB125" s="261"/>
      <c r="GVC125" s="265"/>
      <c r="GVD125" s="266"/>
      <c r="GVE125" s="200"/>
      <c r="GVF125" s="266"/>
      <c r="GVG125" s="261"/>
      <c r="GVH125" s="265"/>
      <c r="GVI125" s="266"/>
      <c r="GVJ125" s="200"/>
      <c r="GVK125" s="266"/>
      <c r="GVL125" s="261"/>
      <c r="GVM125" s="265"/>
      <c r="GVN125" s="266"/>
      <c r="GVO125" s="200"/>
      <c r="GVP125" s="266"/>
      <c r="GVQ125" s="261"/>
      <c r="GVR125" s="265"/>
      <c r="GVS125" s="266"/>
      <c r="GVT125" s="200"/>
      <c r="GVU125" s="266"/>
      <c r="GVV125" s="261"/>
      <c r="GVW125" s="265"/>
      <c r="GVX125" s="266"/>
      <c r="GVY125" s="200"/>
      <c r="GVZ125" s="266"/>
      <c r="GWA125" s="261"/>
      <c r="GWB125" s="265"/>
      <c r="GWC125" s="266"/>
      <c r="GWD125" s="200"/>
      <c r="GWE125" s="266"/>
      <c r="GWF125" s="261"/>
      <c r="GWG125" s="265"/>
      <c r="GWH125" s="266"/>
      <c r="GWI125" s="200"/>
      <c r="GWJ125" s="266"/>
      <c r="GWK125" s="261"/>
      <c r="GWL125" s="265"/>
      <c r="GWM125" s="266"/>
      <c r="GWN125" s="200"/>
      <c r="GWO125" s="266"/>
      <c r="GWP125" s="261"/>
      <c r="GWQ125" s="265"/>
      <c r="GWR125" s="266"/>
      <c r="GWS125" s="200"/>
      <c r="GWT125" s="266"/>
      <c r="GWU125" s="261"/>
      <c r="GWV125" s="265"/>
      <c r="GWW125" s="266"/>
      <c r="GWX125" s="200"/>
      <c r="GWY125" s="266"/>
      <c r="GWZ125" s="261"/>
      <c r="GXA125" s="265"/>
      <c r="GXB125" s="266"/>
      <c r="GXC125" s="200"/>
      <c r="GXD125" s="266"/>
      <c r="GXE125" s="261"/>
      <c r="GXF125" s="265"/>
      <c r="GXG125" s="266"/>
      <c r="GXH125" s="200"/>
      <c r="GXI125" s="266"/>
      <c r="GXJ125" s="261"/>
      <c r="GXK125" s="265"/>
      <c r="GXL125" s="266"/>
      <c r="GXM125" s="200"/>
      <c r="GXN125" s="266"/>
      <c r="GXO125" s="261"/>
      <c r="GXP125" s="265"/>
      <c r="GXQ125" s="266"/>
      <c r="GXR125" s="200"/>
      <c r="GXS125" s="266"/>
      <c r="GXT125" s="261"/>
      <c r="GXU125" s="265"/>
      <c r="GXV125" s="266"/>
      <c r="GXW125" s="200"/>
      <c r="GXX125" s="266"/>
      <c r="GXY125" s="261"/>
      <c r="GXZ125" s="265"/>
      <c r="GYA125" s="266"/>
      <c r="GYB125" s="200"/>
      <c r="GYC125" s="266"/>
      <c r="GYD125" s="261"/>
      <c r="GYE125" s="265"/>
      <c r="GYF125" s="266"/>
      <c r="GYG125" s="200"/>
      <c r="GYH125" s="266"/>
      <c r="GYI125" s="261"/>
      <c r="GYJ125" s="265"/>
      <c r="GYK125" s="266"/>
      <c r="GYL125" s="200"/>
      <c r="GYM125" s="266"/>
      <c r="GYN125" s="261"/>
      <c r="GYO125" s="265"/>
      <c r="GYP125" s="266"/>
      <c r="GYQ125" s="200"/>
      <c r="GYR125" s="266"/>
      <c r="GYS125" s="261"/>
      <c r="GYT125" s="265"/>
      <c r="GYU125" s="266"/>
      <c r="GYV125" s="200"/>
      <c r="GYW125" s="266"/>
      <c r="GYX125" s="261"/>
      <c r="GYY125" s="265"/>
      <c r="GYZ125" s="266"/>
      <c r="GZA125" s="200"/>
      <c r="GZB125" s="266"/>
      <c r="GZC125" s="261"/>
      <c r="GZD125" s="265"/>
      <c r="GZE125" s="266"/>
      <c r="GZF125" s="200"/>
      <c r="GZG125" s="266"/>
      <c r="GZH125" s="261"/>
      <c r="GZI125" s="265"/>
      <c r="GZJ125" s="266"/>
      <c r="GZK125" s="200"/>
      <c r="GZL125" s="266"/>
      <c r="GZM125" s="261"/>
      <c r="GZN125" s="265"/>
      <c r="GZO125" s="266"/>
      <c r="GZP125" s="200"/>
      <c r="GZQ125" s="266"/>
      <c r="GZR125" s="261"/>
      <c r="GZS125" s="265"/>
      <c r="GZT125" s="266"/>
      <c r="GZU125" s="200"/>
      <c r="GZV125" s="266"/>
      <c r="GZW125" s="261"/>
      <c r="GZX125" s="265"/>
      <c r="GZY125" s="266"/>
      <c r="GZZ125" s="200"/>
      <c r="HAA125" s="266"/>
      <c r="HAB125" s="261"/>
      <c r="HAC125" s="265"/>
      <c r="HAD125" s="266"/>
      <c r="HAE125" s="200"/>
      <c r="HAF125" s="266"/>
      <c r="HAG125" s="261"/>
      <c r="HAH125" s="265"/>
      <c r="HAI125" s="266"/>
      <c r="HAJ125" s="200"/>
      <c r="HAK125" s="266"/>
      <c r="HAL125" s="261"/>
      <c r="HAM125" s="265"/>
      <c r="HAN125" s="266"/>
      <c r="HAO125" s="200"/>
      <c r="HAP125" s="266"/>
      <c r="HAQ125" s="261"/>
      <c r="HAR125" s="265"/>
      <c r="HAS125" s="266"/>
      <c r="HAT125" s="200"/>
      <c r="HAU125" s="266"/>
      <c r="HAV125" s="261"/>
      <c r="HAW125" s="265"/>
      <c r="HAX125" s="266"/>
      <c r="HAY125" s="200"/>
      <c r="HAZ125" s="266"/>
      <c r="HBA125" s="261"/>
      <c r="HBB125" s="265"/>
      <c r="HBC125" s="266"/>
      <c r="HBD125" s="200"/>
      <c r="HBE125" s="266"/>
      <c r="HBF125" s="261"/>
      <c r="HBG125" s="265"/>
      <c r="HBH125" s="266"/>
      <c r="HBI125" s="200"/>
      <c r="HBJ125" s="266"/>
      <c r="HBK125" s="261"/>
      <c r="HBL125" s="265"/>
      <c r="HBM125" s="266"/>
      <c r="HBN125" s="200"/>
      <c r="HBO125" s="266"/>
      <c r="HBP125" s="261"/>
      <c r="HBQ125" s="265"/>
      <c r="HBR125" s="266"/>
      <c r="HBS125" s="200"/>
      <c r="HBT125" s="266"/>
      <c r="HBU125" s="261"/>
      <c r="HBV125" s="265"/>
      <c r="HBW125" s="266"/>
      <c r="HBX125" s="200"/>
      <c r="HBY125" s="266"/>
      <c r="HBZ125" s="261"/>
      <c r="HCA125" s="265"/>
      <c r="HCB125" s="266"/>
      <c r="HCC125" s="200"/>
      <c r="HCD125" s="266"/>
      <c r="HCE125" s="261"/>
      <c r="HCF125" s="265"/>
      <c r="HCG125" s="266"/>
      <c r="HCH125" s="200"/>
      <c r="HCI125" s="266"/>
      <c r="HCJ125" s="261"/>
      <c r="HCK125" s="265"/>
      <c r="HCL125" s="266"/>
      <c r="HCM125" s="200"/>
      <c r="HCN125" s="266"/>
      <c r="HCO125" s="261"/>
      <c r="HCP125" s="265"/>
      <c r="HCQ125" s="266"/>
      <c r="HCR125" s="200"/>
      <c r="HCS125" s="266"/>
      <c r="HCT125" s="261"/>
      <c r="HCU125" s="265"/>
      <c r="HCV125" s="266"/>
      <c r="HCW125" s="200"/>
      <c r="HCX125" s="266"/>
      <c r="HCY125" s="261"/>
      <c r="HCZ125" s="265"/>
      <c r="HDA125" s="266"/>
      <c r="HDB125" s="200"/>
      <c r="HDC125" s="266"/>
      <c r="HDD125" s="261"/>
      <c r="HDE125" s="265"/>
      <c r="HDF125" s="266"/>
      <c r="HDG125" s="200"/>
      <c r="HDH125" s="266"/>
      <c r="HDI125" s="261"/>
      <c r="HDJ125" s="265"/>
      <c r="HDK125" s="266"/>
      <c r="HDL125" s="200"/>
      <c r="HDM125" s="266"/>
      <c r="HDN125" s="261"/>
      <c r="HDO125" s="265"/>
      <c r="HDP125" s="266"/>
      <c r="HDQ125" s="200"/>
      <c r="HDR125" s="266"/>
      <c r="HDS125" s="261"/>
      <c r="HDT125" s="265"/>
      <c r="HDU125" s="266"/>
      <c r="HDV125" s="200"/>
      <c r="HDW125" s="266"/>
      <c r="HDX125" s="261"/>
      <c r="HDY125" s="265"/>
      <c r="HDZ125" s="266"/>
      <c r="HEA125" s="200"/>
      <c r="HEB125" s="266"/>
      <c r="HEC125" s="261"/>
      <c r="HED125" s="265"/>
      <c r="HEE125" s="266"/>
      <c r="HEF125" s="200"/>
      <c r="HEG125" s="266"/>
      <c r="HEH125" s="261"/>
      <c r="HEI125" s="265"/>
      <c r="HEJ125" s="266"/>
      <c r="HEK125" s="200"/>
      <c r="HEL125" s="266"/>
      <c r="HEM125" s="261"/>
      <c r="HEN125" s="265"/>
      <c r="HEO125" s="266"/>
      <c r="HEP125" s="200"/>
      <c r="HEQ125" s="266"/>
      <c r="HER125" s="261"/>
      <c r="HES125" s="265"/>
      <c r="HET125" s="266"/>
      <c r="HEU125" s="200"/>
      <c r="HEV125" s="266"/>
      <c r="HEW125" s="261"/>
      <c r="HEX125" s="265"/>
      <c r="HEY125" s="266"/>
      <c r="HEZ125" s="200"/>
      <c r="HFA125" s="266"/>
      <c r="HFB125" s="261"/>
      <c r="HFC125" s="265"/>
      <c r="HFD125" s="266"/>
      <c r="HFE125" s="200"/>
      <c r="HFF125" s="266"/>
      <c r="HFG125" s="261"/>
      <c r="HFH125" s="265"/>
      <c r="HFI125" s="266"/>
      <c r="HFJ125" s="200"/>
      <c r="HFK125" s="266"/>
      <c r="HFL125" s="261"/>
      <c r="HFM125" s="265"/>
      <c r="HFN125" s="266"/>
      <c r="HFO125" s="200"/>
      <c r="HFP125" s="266"/>
      <c r="HFQ125" s="261"/>
      <c r="HFR125" s="265"/>
      <c r="HFS125" s="266"/>
      <c r="HFT125" s="200"/>
      <c r="HFU125" s="266"/>
      <c r="HFV125" s="261"/>
      <c r="HFW125" s="265"/>
      <c r="HFX125" s="266"/>
      <c r="HFY125" s="200"/>
      <c r="HFZ125" s="266"/>
      <c r="HGA125" s="261"/>
      <c r="HGB125" s="265"/>
      <c r="HGC125" s="266"/>
      <c r="HGD125" s="200"/>
      <c r="HGE125" s="266"/>
      <c r="HGF125" s="261"/>
      <c r="HGG125" s="265"/>
      <c r="HGH125" s="266"/>
      <c r="HGI125" s="200"/>
      <c r="HGJ125" s="266"/>
      <c r="HGK125" s="261"/>
      <c r="HGL125" s="265"/>
      <c r="HGM125" s="266"/>
      <c r="HGN125" s="200"/>
      <c r="HGO125" s="266"/>
      <c r="HGP125" s="261"/>
      <c r="HGQ125" s="265"/>
      <c r="HGR125" s="266"/>
      <c r="HGS125" s="200"/>
      <c r="HGT125" s="266"/>
      <c r="HGU125" s="261"/>
      <c r="HGV125" s="265"/>
      <c r="HGW125" s="266"/>
      <c r="HGX125" s="200"/>
      <c r="HGY125" s="266"/>
      <c r="HGZ125" s="261"/>
      <c r="HHA125" s="265"/>
      <c r="HHB125" s="266"/>
      <c r="HHC125" s="200"/>
      <c r="HHD125" s="266"/>
      <c r="HHE125" s="261"/>
      <c r="HHF125" s="265"/>
      <c r="HHG125" s="266"/>
      <c r="HHH125" s="200"/>
      <c r="HHI125" s="266"/>
      <c r="HHJ125" s="261"/>
      <c r="HHK125" s="265"/>
      <c r="HHL125" s="266"/>
      <c r="HHM125" s="200"/>
      <c r="HHN125" s="266"/>
      <c r="HHO125" s="261"/>
      <c r="HHP125" s="265"/>
      <c r="HHQ125" s="266"/>
      <c r="HHR125" s="200"/>
      <c r="HHS125" s="266"/>
      <c r="HHT125" s="261"/>
      <c r="HHU125" s="265"/>
      <c r="HHV125" s="266"/>
      <c r="HHW125" s="200"/>
      <c r="HHX125" s="266"/>
      <c r="HHY125" s="261"/>
      <c r="HHZ125" s="265"/>
      <c r="HIA125" s="266"/>
      <c r="HIB125" s="200"/>
      <c r="HIC125" s="266"/>
      <c r="HID125" s="261"/>
      <c r="HIE125" s="265"/>
      <c r="HIF125" s="266"/>
      <c r="HIG125" s="200"/>
      <c r="HIH125" s="266"/>
      <c r="HII125" s="261"/>
      <c r="HIJ125" s="265"/>
      <c r="HIK125" s="266"/>
      <c r="HIL125" s="200"/>
      <c r="HIM125" s="266"/>
      <c r="HIN125" s="261"/>
      <c r="HIO125" s="265"/>
      <c r="HIP125" s="266"/>
      <c r="HIQ125" s="200"/>
      <c r="HIR125" s="266"/>
      <c r="HIS125" s="261"/>
      <c r="HIT125" s="265"/>
      <c r="HIU125" s="266"/>
      <c r="HIV125" s="200"/>
      <c r="HIW125" s="266"/>
      <c r="HIX125" s="261"/>
      <c r="HIY125" s="265"/>
      <c r="HIZ125" s="266"/>
      <c r="HJA125" s="200"/>
      <c r="HJB125" s="266"/>
      <c r="HJC125" s="261"/>
      <c r="HJD125" s="265"/>
      <c r="HJE125" s="266"/>
      <c r="HJF125" s="200"/>
      <c r="HJG125" s="266"/>
      <c r="HJH125" s="261"/>
      <c r="HJI125" s="265"/>
      <c r="HJJ125" s="266"/>
      <c r="HJK125" s="200"/>
      <c r="HJL125" s="266"/>
      <c r="HJM125" s="261"/>
      <c r="HJN125" s="265"/>
      <c r="HJO125" s="266"/>
      <c r="HJP125" s="200"/>
      <c r="HJQ125" s="266"/>
      <c r="HJR125" s="261"/>
      <c r="HJS125" s="265"/>
      <c r="HJT125" s="266"/>
      <c r="HJU125" s="200"/>
      <c r="HJV125" s="266"/>
      <c r="HJW125" s="261"/>
      <c r="HJX125" s="265"/>
      <c r="HJY125" s="266"/>
      <c r="HJZ125" s="200"/>
      <c r="HKA125" s="266"/>
      <c r="HKB125" s="261"/>
      <c r="HKC125" s="265"/>
      <c r="HKD125" s="266"/>
      <c r="HKE125" s="200"/>
      <c r="HKF125" s="266"/>
      <c r="HKG125" s="261"/>
      <c r="HKH125" s="265"/>
      <c r="HKI125" s="266"/>
      <c r="HKJ125" s="200"/>
      <c r="HKK125" s="266"/>
      <c r="HKL125" s="261"/>
      <c r="HKM125" s="265"/>
      <c r="HKN125" s="266"/>
      <c r="HKO125" s="200"/>
      <c r="HKP125" s="266"/>
      <c r="HKQ125" s="261"/>
      <c r="HKR125" s="265"/>
      <c r="HKS125" s="266"/>
      <c r="HKT125" s="200"/>
      <c r="HKU125" s="266"/>
      <c r="HKV125" s="261"/>
      <c r="HKW125" s="265"/>
      <c r="HKX125" s="266"/>
      <c r="HKY125" s="200"/>
      <c r="HKZ125" s="266"/>
      <c r="HLA125" s="261"/>
      <c r="HLB125" s="265"/>
      <c r="HLC125" s="266"/>
      <c r="HLD125" s="200"/>
      <c r="HLE125" s="266"/>
      <c r="HLF125" s="261"/>
      <c r="HLG125" s="265"/>
      <c r="HLH125" s="266"/>
      <c r="HLI125" s="200"/>
      <c r="HLJ125" s="266"/>
      <c r="HLK125" s="261"/>
      <c r="HLL125" s="265"/>
      <c r="HLM125" s="266"/>
      <c r="HLN125" s="200"/>
      <c r="HLO125" s="266"/>
      <c r="HLP125" s="261"/>
      <c r="HLQ125" s="265"/>
      <c r="HLR125" s="266"/>
      <c r="HLS125" s="200"/>
      <c r="HLT125" s="266"/>
      <c r="HLU125" s="261"/>
      <c r="HLV125" s="265"/>
      <c r="HLW125" s="266"/>
      <c r="HLX125" s="200"/>
      <c r="HLY125" s="266"/>
      <c r="HLZ125" s="261"/>
      <c r="HMA125" s="265"/>
      <c r="HMB125" s="266"/>
      <c r="HMC125" s="200"/>
      <c r="HMD125" s="266"/>
      <c r="HME125" s="261"/>
      <c r="HMF125" s="265"/>
      <c r="HMG125" s="266"/>
      <c r="HMH125" s="200"/>
      <c r="HMI125" s="266"/>
      <c r="HMJ125" s="261"/>
      <c r="HMK125" s="265"/>
      <c r="HML125" s="266"/>
      <c r="HMM125" s="200"/>
      <c r="HMN125" s="266"/>
      <c r="HMO125" s="261"/>
      <c r="HMP125" s="265"/>
      <c r="HMQ125" s="266"/>
      <c r="HMR125" s="200"/>
      <c r="HMS125" s="266"/>
      <c r="HMT125" s="261"/>
      <c r="HMU125" s="265"/>
      <c r="HMV125" s="266"/>
      <c r="HMW125" s="200"/>
      <c r="HMX125" s="266"/>
      <c r="HMY125" s="261"/>
      <c r="HMZ125" s="265"/>
      <c r="HNA125" s="266"/>
      <c r="HNB125" s="200"/>
      <c r="HNC125" s="266"/>
      <c r="HND125" s="261"/>
      <c r="HNE125" s="265"/>
      <c r="HNF125" s="266"/>
      <c r="HNG125" s="200"/>
      <c r="HNH125" s="266"/>
      <c r="HNI125" s="261"/>
      <c r="HNJ125" s="265"/>
      <c r="HNK125" s="266"/>
      <c r="HNL125" s="200"/>
      <c r="HNM125" s="266"/>
      <c r="HNN125" s="261"/>
      <c r="HNO125" s="265"/>
      <c r="HNP125" s="266"/>
      <c r="HNQ125" s="200"/>
      <c r="HNR125" s="266"/>
      <c r="HNS125" s="261"/>
      <c r="HNT125" s="265"/>
      <c r="HNU125" s="266"/>
      <c r="HNV125" s="200"/>
      <c r="HNW125" s="266"/>
      <c r="HNX125" s="261"/>
      <c r="HNY125" s="265"/>
      <c r="HNZ125" s="266"/>
      <c r="HOA125" s="200"/>
      <c r="HOB125" s="266"/>
      <c r="HOC125" s="261"/>
      <c r="HOD125" s="265"/>
      <c r="HOE125" s="266"/>
      <c r="HOF125" s="200"/>
      <c r="HOG125" s="266"/>
      <c r="HOH125" s="261"/>
      <c r="HOI125" s="265"/>
      <c r="HOJ125" s="266"/>
      <c r="HOK125" s="200"/>
      <c r="HOL125" s="266"/>
      <c r="HOM125" s="261"/>
      <c r="HON125" s="265"/>
      <c r="HOO125" s="266"/>
      <c r="HOP125" s="200"/>
      <c r="HOQ125" s="266"/>
      <c r="HOR125" s="261"/>
      <c r="HOS125" s="265"/>
      <c r="HOT125" s="266"/>
      <c r="HOU125" s="200"/>
      <c r="HOV125" s="266"/>
      <c r="HOW125" s="261"/>
      <c r="HOX125" s="265"/>
      <c r="HOY125" s="266"/>
      <c r="HOZ125" s="200"/>
      <c r="HPA125" s="266"/>
      <c r="HPB125" s="261"/>
      <c r="HPC125" s="265"/>
      <c r="HPD125" s="266"/>
      <c r="HPE125" s="200"/>
      <c r="HPF125" s="266"/>
      <c r="HPG125" s="261"/>
      <c r="HPH125" s="265"/>
      <c r="HPI125" s="266"/>
      <c r="HPJ125" s="200"/>
      <c r="HPK125" s="266"/>
      <c r="HPL125" s="261"/>
      <c r="HPM125" s="265"/>
      <c r="HPN125" s="266"/>
      <c r="HPO125" s="200"/>
      <c r="HPP125" s="266"/>
      <c r="HPQ125" s="261"/>
      <c r="HPR125" s="265"/>
      <c r="HPS125" s="266"/>
      <c r="HPT125" s="200"/>
      <c r="HPU125" s="266"/>
      <c r="HPV125" s="261"/>
      <c r="HPW125" s="265"/>
      <c r="HPX125" s="266"/>
      <c r="HPY125" s="200"/>
      <c r="HPZ125" s="266"/>
      <c r="HQA125" s="261"/>
      <c r="HQB125" s="265"/>
      <c r="HQC125" s="266"/>
      <c r="HQD125" s="200"/>
      <c r="HQE125" s="266"/>
      <c r="HQF125" s="261"/>
      <c r="HQG125" s="265"/>
      <c r="HQH125" s="266"/>
      <c r="HQI125" s="200"/>
      <c r="HQJ125" s="266"/>
      <c r="HQK125" s="261"/>
      <c r="HQL125" s="265"/>
      <c r="HQM125" s="266"/>
      <c r="HQN125" s="200"/>
      <c r="HQO125" s="266"/>
      <c r="HQP125" s="261"/>
      <c r="HQQ125" s="265"/>
      <c r="HQR125" s="266"/>
      <c r="HQS125" s="200"/>
      <c r="HQT125" s="266"/>
      <c r="HQU125" s="261"/>
      <c r="HQV125" s="265"/>
      <c r="HQW125" s="266"/>
      <c r="HQX125" s="200"/>
      <c r="HQY125" s="266"/>
      <c r="HQZ125" s="261"/>
      <c r="HRA125" s="265"/>
      <c r="HRB125" s="266"/>
      <c r="HRC125" s="200"/>
      <c r="HRD125" s="266"/>
      <c r="HRE125" s="261"/>
      <c r="HRF125" s="265"/>
      <c r="HRG125" s="266"/>
      <c r="HRH125" s="200"/>
      <c r="HRI125" s="266"/>
      <c r="HRJ125" s="261"/>
      <c r="HRK125" s="265"/>
      <c r="HRL125" s="266"/>
      <c r="HRM125" s="200"/>
      <c r="HRN125" s="266"/>
      <c r="HRO125" s="261"/>
      <c r="HRP125" s="265"/>
      <c r="HRQ125" s="266"/>
      <c r="HRR125" s="200"/>
      <c r="HRS125" s="266"/>
      <c r="HRT125" s="261"/>
      <c r="HRU125" s="265"/>
      <c r="HRV125" s="266"/>
      <c r="HRW125" s="200"/>
      <c r="HRX125" s="266"/>
      <c r="HRY125" s="261"/>
      <c r="HRZ125" s="265"/>
      <c r="HSA125" s="266"/>
      <c r="HSB125" s="200"/>
      <c r="HSC125" s="266"/>
      <c r="HSD125" s="261"/>
      <c r="HSE125" s="265"/>
      <c r="HSF125" s="266"/>
      <c r="HSG125" s="200"/>
      <c r="HSH125" s="266"/>
      <c r="HSI125" s="261"/>
      <c r="HSJ125" s="265"/>
      <c r="HSK125" s="266"/>
      <c r="HSL125" s="200"/>
      <c r="HSM125" s="266"/>
      <c r="HSN125" s="261"/>
      <c r="HSO125" s="265"/>
      <c r="HSP125" s="266"/>
      <c r="HSQ125" s="200"/>
      <c r="HSR125" s="266"/>
      <c r="HSS125" s="261"/>
      <c r="HST125" s="265"/>
      <c r="HSU125" s="266"/>
      <c r="HSV125" s="200"/>
      <c r="HSW125" s="266"/>
      <c r="HSX125" s="261"/>
      <c r="HSY125" s="265"/>
      <c r="HSZ125" s="266"/>
      <c r="HTA125" s="200"/>
      <c r="HTB125" s="266"/>
      <c r="HTC125" s="261"/>
      <c r="HTD125" s="265"/>
      <c r="HTE125" s="266"/>
      <c r="HTF125" s="200"/>
      <c r="HTG125" s="266"/>
      <c r="HTH125" s="261"/>
      <c r="HTI125" s="265"/>
      <c r="HTJ125" s="266"/>
      <c r="HTK125" s="200"/>
      <c r="HTL125" s="266"/>
      <c r="HTM125" s="261"/>
      <c r="HTN125" s="265"/>
      <c r="HTO125" s="266"/>
      <c r="HTP125" s="200"/>
      <c r="HTQ125" s="266"/>
      <c r="HTR125" s="261"/>
      <c r="HTS125" s="265"/>
      <c r="HTT125" s="266"/>
      <c r="HTU125" s="200"/>
      <c r="HTV125" s="266"/>
      <c r="HTW125" s="261"/>
      <c r="HTX125" s="265"/>
      <c r="HTY125" s="266"/>
      <c r="HTZ125" s="200"/>
      <c r="HUA125" s="266"/>
      <c r="HUB125" s="261"/>
      <c r="HUC125" s="265"/>
      <c r="HUD125" s="266"/>
      <c r="HUE125" s="200"/>
      <c r="HUF125" s="266"/>
      <c r="HUG125" s="261"/>
      <c r="HUH125" s="265"/>
      <c r="HUI125" s="266"/>
      <c r="HUJ125" s="200"/>
      <c r="HUK125" s="266"/>
      <c r="HUL125" s="261"/>
      <c r="HUM125" s="265"/>
      <c r="HUN125" s="266"/>
      <c r="HUO125" s="200"/>
      <c r="HUP125" s="266"/>
      <c r="HUQ125" s="261"/>
      <c r="HUR125" s="265"/>
      <c r="HUS125" s="266"/>
      <c r="HUT125" s="200"/>
      <c r="HUU125" s="266"/>
      <c r="HUV125" s="261"/>
      <c r="HUW125" s="265"/>
      <c r="HUX125" s="266"/>
      <c r="HUY125" s="200"/>
      <c r="HUZ125" s="266"/>
      <c r="HVA125" s="261"/>
      <c r="HVB125" s="265"/>
      <c r="HVC125" s="266"/>
      <c r="HVD125" s="200"/>
      <c r="HVE125" s="266"/>
      <c r="HVF125" s="261"/>
      <c r="HVG125" s="265"/>
      <c r="HVH125" s="266"/>
      <c r="HVI125" s="200"/>
      <c r="HVJ125" s="266"/>
      <c r="HVK125" s="261"/>
      <c r="HVL125" s="265"/>
      <c r="HVM125" s="266"/>
      <c r="HVN125" s="200"/>
      <c r="HVO125" s="266"/>
      <c r="HVP125" s="261"/>
      <c r="HVQ125" s="265"/>
      <c r="HVR125" s="266"/>
      <c r="HVS125" s="200"/>
      <c r="HVT125" s="266"/>
      <c r="HVU125" s="261"/>
      <c r="HVV125" s="265"/>
      <c r="HVW125" s="266"/>
      <c r="HVX125" s="200"/>
      <c r="HVY125" s="266"/>
      <c r="HVZ125" s="261"/>
      <c r="HWA125" s="265"/>
      <c r="HWB125" s="266"/>
      <c r="HWC125" s="200"/>
      <c r="HWD125" s="266"/>
      <c r="HWE125" s="261"/>
      <c r="HWF125" s="265"/>
      <c r="HWG125" s="266"/>
      <c r="HWH125" s="200"/>
      <c r="HWI125" s="266"/>
      <c r="HWJ125" s="261"/>
      <c r="HWK125" s="265"/>
      <c r="HWL125" s="266"/>
      <c r="HWM125" s="200"/>
      <c r="HWN125" s="266"/>
      <c r="HWO125" s="261"/>
      <c r="HWP125" s="265"/>
      <c r="HWQ125" s="266"/>
      <c r="HWR125" s="200"/>
      <c r="HWS125" s="266"/>
      <c r="HWT125" s="261"/>
      <c r="HWU125" s="265"/>
      <c r="HWV125" s="266"/>
      <c r="HWW125" s="200"/>
      <c r="HWX125" s="266"/>
      <c r="HWY125" s="261"/>
      <c r="HWZ125" s="265"/>
      <c r="HXA125" s="266"/>
      <c r="HXB125" s="200"/>
      <c r="HXC125" s="266"/>
      <c r="HXD125" s="261"/>
      <c r="HXE125" s="265"/>
      <c r="HXF125" s="266"/>
      <c r="HXG125" s="200"/>
      <c r="HXH125" s="266"/>
      <c r="HXI125" s="261"/>
      <c r="HXJ125" s="265"/>
      <c r="HXK125" s="266"/>
      <c r="HXL125" s="200"/>
      <c r="HXM125" s="266"/>
      <c r="HXN125" s="261"/>
      <c r="HXO125" s="265"/>
      <c r="HXP125" s="266"/>
      <c r="HXQ125" s="200"/>
      <c r="HXR125" s="266"/>
      <c r="HXS125" s="261"/>
      <c r="HXT125" s="265"/>
      <c r="HXU125" s="266"/>
      <c r="HXV125" s="200"/>
      <c r="HXW125" s="266"/>
      <c r="HXX125" s="261"/>
      <c r="HXY125" s="265"/>
      <c r="HXZ125" s="266"/>
      <c r="HYA125" s="200"/>
      <c r="HYB125" s="266"/>
      <c r="HYC125" s="261"/>
      <c r="HYD125" s="265"/>
      <c r="HYE125" s="266"/>
      <c r="HYF125" s="200"/>
      <c r="HYG125" s="266"/>
      <c r="HYH125" s="261"/>
      <c r="HYI125" s="265"/>
      <c r="HYJ125" s="266"/>
      <c r="HYK125" s="200"/>
      <c r="HYL125" s="266"/>
      <c r="HYM125" s="261"/>
      <c r="HYN125" s="265"/>
      <c r="HYO125" s="266"/>
      <c r="HYP125" s="200"/>
      <c r="HYQ125" s="266"/>
      <c r="HYR125" s="261"/>
      <c r="HYS125" s="265"/>
      <c r="HYT125" s="266"/>
      <c r="HYU125" s="200"/>
      <c r="HYV125" s="266"/>
      <c r="HYW125" s="261"/>
      <c r="HYX125" s="265"/>
      <c r="HYY125" s="266"/>
      <c r="HYZ125" s="200"/>
      <c r="HZA125" s="266"/>
      <c r="HZB125" s="261"/>
      <c r="HZC125" s="265"/>
      <c r="HZD125" s="266"/>
      <c r="HZE125" s="200"/>
      <c r="HZF125" s="266"/>
      <c r="HZG125" s="261"/>
      <c r="HZH125" s="265"/>
      <c r="HZI125" s="266"/>
      <c r="HZJ125" s="200"/>
      <c r="HZK125" s="266"/>
      <c r="HZL125" s="261"/>
      <c r="HZM125" s="265"/>
      <c r="HZN125" s="266"/>
      <c r="HZO125" s="200"/>
      <c r="HZP125" s="266"/>
      <c r="HZQ125" s="261"/>
      <c r="HZR125" s="265"/>
      <c r="HZS125" s="266"/>
      <c r="HZT125" s="200"/>
      <c r="HZU125" s="266"/>
      <c r="HZV125" s="261"/>
      <c r="HZW125" s="265"/>
      <c r="HZX125" s="266"/>
      <c r="HZY125" s="200"/>
      <c r="HZZ125" s="266"/>
      <c r="IAA125" s="261"/>
      <c r="IAB125" s="265"/>
      <c r="IAC125" s="266"/>
      <c r="IAD125" s="200"/>
      <c r="IAE125" s="266"/>
      <c r="IAF125" s="261"/>
      <c r="IAG125" s="265"/>
      <c r="IAH125" s="266"/>
      <c r="IAI125" s="200"/>
      <c r="IAJ125" s="266"/>
      <c r="IAK125" s="261"/>
      <c r="IAL125" s="265"/>
      <c r="IAM125" s="266"/>
      <c r="IAN125" s="200"/>
      <c r="IAO125" s="266"/>
      <c r="IAP125" s="261"/>
      <c r="IAQ125" s="265"/>
      <c r="IAR125" s="266"/>
      <c r="IAS125" s="200"/>
      <c r="IAT125" s="266"/>
      <c r="IAU125" s="261"/>
      <c r="IAV125" s="265"/>
      <c r="IAW125" s="266"/>
      <c r="IAX125" s="200"/>
      <c r="IAY125" s="266"/>
      <c r="IAZ125" s="261"/>
      <c r="IBA125" s="265"/>
      <c r="IBB125" s="266"/>
      <c r="IBC125" s="200"/>
      <c r="IBD125" s="266"/>
      <c r="IBE125" s="261"/>
      <c r="IBF125" s="265"/>
      <c r="IBG125" s="266"/>
      <c r="IBH125" s="200"/>
      <c r="IBI125" s="266"/>
      <c r="IBJ125" s="261"/>
      <c r="IBK125" s="265"/>
      <c r="IBL125" s="266"/>
      <c r="IBM125" s="200"/>
      <c r="IBN125" s="266"/>
      <c r="IBO125" s="261"/>
      <c r="IBP125" s="265"/>
      <c r="IBQ125" s="266"/>
      <c r="IBR125" s="200"/>
      <c r="IBS125" s="266"/>
      <c r="IBT125" s="261"/>
      <c r="IBU125" s="265"/>
      <c r="IBV125" s="266"/>
      <c r="IBW125" s="200"/>
      <c r="IBX125" s="266"/>
      <c r="IBY125" s="261"/>
      <c r="IBZ125" s="265"/>
      <c r="ICA125" s="266"/>
      <c r="ICB125" s="200"/>
      <c r="ICC125" s="266"/>
      <c r="ICD125" s="261"/>
      <c r="ICE125" s="265"/>
      <c r="ICF125" s="266"/>
      <c r="ICG125" s="200"/>
      <c r="ICH125" s="266"/>
      <c r="ICI125" s="261"/>
      <c r="ICJ125" s="265"/>
      <c r="ICK125" s="266"/>
      <c r="ICL125" s="200"/>
      <c r="ICM125" s="266"/>
      <c r="ICN125" s="261"/>
      <c r="ICO125" s="265"/>
      <c r="ICP125" s="266"/>
      <c r="ICQ125" s="200"/>
      <c r="ICR125" s="266"/>
      <c r="ICS125" s="261"/>
      <c r="ICT125" s="265"/>
      <c r="ICU125" s="266"/>
      <c r="ICV125" s="200"/>
      <c r="ICW125" s="266"/>
      <c r="ICX125" s="261"/>
      <c r="ICY125" s="265"/>
      <c r="ICZ125" s="266"/>
      <c r="IDA125" s="200"/>
      <c r="IDB125" s="266"/>
      <c r="IDC125" s="261"/>
      <c r="IDD125" s="265"/>
      <c r="IDE125" s="266"/>
      <c r="IDF125" s="200"/>
      <c r="IDG125" s="266"/>
      <c r="IDH125" s="261"/>
      <c r="IDI125" s="265"/>
      <c r="IDJ125" s="266"/>
      <c r="IDK125" s="200"/>
      <c r="IDL125" s="266"/>
      <c r="IDM125" s="261"/>
      <c r="IDN125" s="265"/>
      <c r="IDO125" s="266"/>
      <c r="IDP125" s="200"/>
      <c r="IDQ125" s="266"/>
      <c r="IDR125" s="261"/>
      <c r="IDS125" s="265"/>
      <c r="IDT125" s="266"/>
      <c r="IDU125" s="200"/>
      <c r="IDV125" s="266"/>
      <c r="IDW125" s="261"/>
      <c r="IDX125" s="265"/>
      <c r="IDY125" s="266"/>
      <c r="IDZ125" s="200"/>
      <c r="IEA125" s="266"/>
      <c r="IEB125" s="261"/>
      <c r="IEC125" s="265"/>
      <c r="IED125" s="266"/>
      <c r="IEE125" s="200"/>
      <c r="IEF125" s="266"/>
      <c r="IEG125" s="261"/>
      <c r="IEH125" s="265"/>
      <c r="IEI125" s="266"/>
      <c r="IEJ125" s="200"/>
      <c r="IEK125" s="266"/>
      <c r="IEL125" s="261"/>
      <c r="IEM125" s="265"/>
      <c r="IEN125" s="266"/>
      <c r="IEO125" s="200"/>
      <c r="IEP125" s="266"/>
      <c r="IEQ125" s="261"/>
      <c r="IER125" s="265"/>
      <c r="IES125" s="266"/>
      <c r="IET125" s="200"/>
      <c r="IEU125" s="266"/>
      <c r="IEV125" s="261"/>
      <c r="IEW125" s="265"/>
      <c r="IEX125" s="266"/>
      <c r="IEY125" s="200"/>
      <c r="IEZ125" s="266"/>
      <c r="IFA125" s="261"/>
      <c r="IFB125" s="265"/>
      <c r="IFC125" s="266"/>
      <c r="IFD125" s="200"/>
      <c r="IFE125" s="266"/>
      <c r="IFF125" s="261"/>
      <c r="IFG125" s="265"/>
      <c r="IFH125" s="266"/>
      <c r="IFI125" s="200"/>
      <c r="IFJ125" s="266"/>
      <c r="IFK125" s="261"/>
      <c r="IFL125" s="265"/>
      <c r="IFM125" s="266"/>
      <c r="IFN125" s="200"/>
      <c r="IFO125" s="266"/>
      <c r="IFP125" s="261"/>
      <c r="IFQ125" s="265"/>
      <c r="IFR125" s="266"/>
      <c r="IFS125" s="200"/>
      <c r="IFT125" s="266"/>
      <c r="IFU125" s="261"/>
      <c r="IFV125" s="265"/>
      <c r="IFW125" s="266"/>
      <c r="IFX125" s="200"/>
      <c r="IFY125" s="266"/>
      <c r="IFZ125" s="261"/>
      <c r="IGA125" s="265"/>
      <c r="IGB125" s="266"/>
      <c r="IGC125" s="200"/>
      <c r="IGD125" s="266"/>
      <c r="IGE125" s="261"/>
      <c r="IGF125" s="265"/>
      <c r="IGG125" s="266"/>
      <c r="IGH125" s="200"/>
      <c r="IGI125" s="266"/>
      <c r="IGJ125" s="261"/>
      <c r="IGK125" s="265"/>
      <c r="IGL125" s="266"/>
      <c r="IGM125" s="200"/>
      <c r="IGN125" s="266"/>
      <c r="IGO125" s="261"/>
      <c r="IGP125" s="265"/>
      <c r="IGQ125" s="266"/>
      <c r="IGR125" s="200"/>
      <c r="IGS125" s="266"/>
      <c r="IGT125" s="261"/>
      <c r="IGU125" s="265"/>
      <c r="IGV125" s="266"/>
      <c r="IGW125" s="200"/>
      <c r="IGX125" s="266"/>
      <c r="IGY125" s="261"/>
      <c r="IGZ125" s="265"/>
      <c r="IHA125" s="266"/>
      <c r="IHB125" s="200"/>
      <c r="IHC125" s="266"/>
      <c r="IHD125" s="261"/>
      <c r="IHE125" s="265"/>
      <c r="IHF125" s="266"/>
      <c r="IHG125" s="200"/>
      <c r="IHH125" s="266"/>
      <c r="IHI125" s="261"/>
      <c r="IHJ125" s="265"/>
      <c r="IHK125" s="266"/>
      <c r="IHL125" s="200"/>
      <c r="IHM125" s="266"/>
      <c r="IHN125" s="261"/>
      <c r="IHO125" s="265"/>
      <c r="IHP125" s="266"/>
      <c r="IHQ125" s="200"/>
      <c r="IHR125" s="266"/>
      <c r="IHS125" s="261"/>
      <c r="IHT125" s="265"/>
      <c r="IHU125" s="266"/>
      <c r="IHV125" s="200"/>
      <c r="IHW125" s="266"/>
      <c r="IHX125" s="261"/>
      <c r="IHY125" s="265"/>
      <c r="IHZ125" s="266"/>
      <c r="IIA125" s="200"/>
      <c r="IIB125" s="266"/>
      <c r="IIC125" s="261"/>
      <c r="IID125" s="265"/>
      <c r="IIE125" s="266"/>
      <c r="IIF125" s="200"/>
      <c r="IIG125" s="266"/>
      <c r="IIH125" s="261"/>
      <c r="III125" s="265"/>
      <c r="IIJ125" s="266"/>
      <c r="IIK125" s="200"/>
      <c r="IIL125" s="266"/>
      <c r="IIM125" s="261"/>
      <c r="IIN125" s="265"/>
      <c r="IIO125" s="266"/>
      <c r="IIP125" s="200"/>
      <c r="IIQ125" s="266"/>
      <c r="IIR125" s="261"/>
      <c r="IIS125" s="265"/>
      <c r="IIT125" s="266"/>
      <c r="IIU125" s="200"/>
      <c r="IIV125" s="266"/>
      <c r="IIW125" s="261"/>
      <c r="IIX125" s="265"/>
      <c r="IIY125" s="266"/>
      <c r="IIZ125" s="200"/>
      <c r="IJA125" s="266"/>
      <c r="IJB125" s="261"/>
      <c r="IJC125" s="265"/>
      <c r="IJD125" s="266"/>
      <c r="IJE125" s="200"/>
      <c r="IJF125" s="266"/>
      <c r="IJG125" s="261"/>
      <c r="IJH125" s="265"/>
      <c r="IJI125" s="266"/>
      <c r="IJJ125" s="200"/>
      <c r="IJK125" s="266"/>
      <c r="IJL125" s="261"/>
      <c r="IJM125" s="265"/>
      <c r="IJN125" s="266"/>
      <c r="IJO125" s="200"/>
      <c r="IJP125" s="266"/>
      <c r="IJQ125" s="261"/>
      <c r="IJR125" s="265"/>
      <c r="IJS125" s="266"/>
      <c r="IJT125" s="200"/>
      <c r="IJU125" s="266"/>
      <c r="IJV125" s="261"/>
      <c r="IJW125" s="265"/>
      <c r="IJX125" s="266"/>
      <c r="IJY125" s="200"/>
      <c r="IJZ125" s="266"/>
      <c r="IKA125" s="261"/>
      <c r="IKB125" s="265"/>
      <c r="IKC125" s="266"/>
      <c r="IKD125" s="200"/>
      <c r="IKE125" s="266"/>
      <c r="IKF125" s="261"/>
      <c r="IKG125" s="265"/>
      <c r="IKH125" s="266"/>
      <c r="IKI125" s="200"/>
      <c r="IKJ125" s="266"/>
      <c r="IKK125" s="261"/>
      <c r="IKL125" s="265"/>
      <c r="IKM125" s="266"/>
      <c r="IKN125" s="200"/>
      <c r="IKO125" s="266"/>
      <c r="IKP125" s="261"/>
      <c r="IKQ125" s="265"/>
      <c r="IKR125" s="266"/>
      <c r="IKS125" s="200"/>
      <c r="IKT125" s="266"/>
      <c r="IKU125" s="261"/>
      <c r="IKV125" s="265"/>
      <c r="IKW125" s="266"/>
      <c r="IKX125" s="200"/>
      <c r="IKY125" s="266"/>
      <c r="IKZ125" s="261"/>
      <c r="ILA125" s="265"/>
      <c r="ILB125" s="266"/>
      <c r="ILC125" s="200"/>
      <c r="ILD125" s="266"/>
      <c r="ILE125" s="261"/>
      <c r="ILF125" s="265"/>
      <c r="ILG125" s="266"/>
      <c r="ILH125" s="200"/>
      <c r="ILI125" s="266"/>
      <c r="ILJ125" s="261"/>
      <c r="ILK125" s="265"/>
      <c r="ILL125" s="266"/>
      <c r="ILM125" s="200"/>
      <c r="ILN125" s="266"/>
      <c r="ILO125" s="261"/>
      <c r="ILP125" s="265"/>
      <c r="ILQ125" s="266"/>
      <c r="ILR125" s="200"/>
      <c r="ILS125" s="266"/>
      <c r="ILT125" s="261"/>
      <c r="ILU125" s="265"/>
      <c r="ILV125" s="266"/>
      <c r="ILW125" s="200"/>
      <c r="ILX125" s="266"/>
      <c r="ILY125" s="261"/>
      <c r="ILZ125" s="265"/>
      <c r="IMA125" s="266"/>
      <c r="IMB125" s="200"/>
      <c r="IMC125" s="266"/>
      <c r="IMD125" s="261"/>
      <c r="IME125" s="265"/>
      <c r="IMF125" s="266"/>
      <c r="IMG125" s="200"/>
      <c r="IMH125" s="266"/>
      <c r="IMI125" s="261"/>
      <c r="IMJ125" s="265"/>
      <c r="IMK125" s="266"/>
      <c r="IML125" s="200"/>
      <c r="IMM125" s="266"/>
      <c r="IMN125" s="261"/>
      <c r="IMO125" s="265"/>
      <c r="IMP125" s="266"/>
      <c r="IMQ125" s="200"/>
      <c r="IMR125" s="266"/>
      <c r="IMS125" s="261"/>
      <c r="IMT125" s="265"/>
      <c r="IMU125" s="266"/>
      <c r="IMV125" s="200"/>
      <c r="IMW125" s="266"/>
      <c r="IMX125" s="261"/>
      <c r="IMY125" s="265"/>
      <c r="IMZ125" s="266"/>
      <c r="INA125" s="200"/>
      <c r="INB125" s="266"/>
      <c r="INC125" s="261"/>
      <c r="IND125" s="265"/>
      <c r="INE125" s="266"/>
      <c r="INF125" s="200"/>
      <c r="ING125" s="266"/>
      <c r="INH125" s="261"/>
      <c r="INI125" s="265"/>
      <c r="INJ125" s="266"/>
      <c r="INK125" s="200"/>
      <c r="INL125" s="266"/>
      <c r="INM125" s="261"/>
      <c r="INN125" s="265"/>
      <c r="INO125" s="266"/>
      <c r="INP125" s="200"/>
      <c r="INQ125" s="266"/>
      <c r="INR125" s="261"/>
      <c r="INS125" s="265"/>
      <c r="INT125" s="266"/>
      <c r="INU125" s="200"/>
      <c r="INV125" s="266"/>
      <c r="INW125" s="261"/>
      <c r="INX125" s="265"/>
      <c r="INY125" s="266"/>
      <c r="INZ125" s="200"/>
      <c r="IOA125" s="266"/>
      <c r="IOB125" s="261"/>
      <c r="IOC125" s="265"/>
      <c r="IOD125" s="266"/>
      <c r="IOE125" s="200"/>
      <c r="IOF125" s="266"/>
      <c r="IOG125" s="261"/>
      <c r="IOH125" s="265"/>
      <c r="IOI125" s="266"/>
      <c r="IOJ125" s="200"/>
      <c r="IOK125" s="266"/>
      <c r="IOL125" s="261"/>
      <c r="IOM125" s="265"/>
      <c r="ION125" s="266"/>
      <c r="IOO125" s="200"/>
      <c r="IOP125" s="266"/>
      <c r="IOQ125" s="261"/>
      <c r="IOR125" s="265"/>
      <c r="IOS125" s="266"/>
      <c r="IOT125" s="200"/>
      <c r="IOU125" s="266"/>
      <c r="IOV125" s="261"/>
      <c r="IOW125" s="265"/>
      <c r="IOX125" s="266"/>
      <c r="IOY125" s="200"/>
      <c r="IOZ125" s="266"/>
      <c r="IPA125" s="261"/>
      <c r="IPB125" s="265"/>
      <c r="IPC125" s="266"/>
      <c r="IPD125" s="200"/>
      <c r="IPE125" s="266"/>
      <c r="IPF125" s="261"/>
      <c r="IPG125" s="265"/>
      <c r="IPH125" s="266"/>
      <c r="IPI125" s="200"/>
      <c r="IPJ125" s="266"/>
      <c r="IPK125" s="261"/>
      <c r="IPL125" s="265"/>
      <c r="IPM125" s="266"/>
      <c r="IPN125" s="200"/>
      <c r="IPO125" s="266"/>
      <c r="IPP125" s="261"/>
      <c r="IPQ125" s="265"/>
      <c r="IPR125" s="266"/>
      <c r="IPS125" s="200"/>
      <c r="IPT125" s="266"/>
      <c r="IPU125" s="261"/>
      <c r="IPV125" s="265"/>
      <c r="IPW125" s="266"/>
      <c r="IPX125" s="200"/>
      <c r="IPY125" s="266"/>
      <c r="IPZ125" s="261"/>
      <c r="IQA125" s="265"/>
      <c r="IQB125" s="266"/>
      <c r="IQC125" s="200"/>
      <c r="IQD125" s="266"/>
      <c r="IQE125" s="261"/>
      <c r="IQF125" s="265"/>
      <c r="IQG125" s="266"/>
      <c r="IQH125" s="200"/>
      <c r="IQI125" s="266"/>
      <c r="IQJ125" s="261"/>
      <c r="IQK125" s="265"/>
      <c r="IQL125" s="266"/>
      <c r="IQM125" s="200"/>
      <c r="IQN125" s="266"/>
      <c r="IQO125" s="261"/>
      <c r="IQP125" s="265"/>
      <c r="IQQ125" s="266"/>
      <c r="IQR125" s="200"/>
      <c r="IQS125" s="266"/>
      <c r="IQT125" s="261"/>
      <c r="IQU125" s="265"/>
      <c r="IQV125" s="266"/>
      <c r="IQW125" s="200"/>
      <c r="IQX125" s="266"/>
      <c r="IQY125" s="261"/>
      <c r="IQZ125" s="265"/>
      <c r="IRA125" s="266"/>
      <c r="IRB125" s="200"/>
      <c r="IRC125" s="266"/>
      <c r="IRD125" s="261"/>
      <c r="IRE125" s="265"/>
      <c r="IRF125" s="266"/>
      <c r="IRG125" s="200"/>
      <c r="IRH125" s="266"/>
      <c r="IRI125" s="261"/>
      <c r="IRJ125" s="265"/>
      <c r="IRK125" s="266"/>
      <c r="IRL125" s="200"/>
      <c r="IRM125" s="266"/>
      <c r="IRN125" s="261"/>
      <c r="IRO125" s="265"/>
      <c r="IRP125" s="266"/>
      <c r="IRQ125" s="200"/>
      <c r="IRR125" s="266"/>
      <c r="IRS125" s="261"/>
      <c r="IRT125" s="265"/>
      <c r="IRU125" s="266"/>
      <c r="IRV125" s="200"/>
      <c r="IRW125" s="266"/>
      <c r="IRX125" s="261"/>
      <c r="IRY125" s="265"/>
      <c r="IRZ125" s="266"/>
      <c r="ISA125" s="200"/>
      <c r="ISB125" s="266"/>
      <c r="ISC125" s="261"/>
      <c r="ISD125" s="265"/>
      <c r="ISE125" s="266"/>
      <c r="ISF125" s="200"/>
      <c r="ISG125" s="266"/>
      <c r="ISH125" s="261"/>
      <c r="ISI125" s="265"/>
      <c r="ISJ125" s="266"/>
      <c r="ISK125" s="200"/>
      <c r="ISL125" s="266"/>
      <c r="ISM125" s="261"/>
      <c r="ISN125" s="265"/>
      <c r="ISO125" s="266"/>
      <c r="ISP125" s="200"/>
      <c r="ISQ125" s="266"/>
      <c r="ISR125" s="261"/>
      <c r="ISS125" s="265"/>
      <c r="IST125" s="266"/>
      <c r="ISU125" s="200"/>
      <c r="ISV125" s="266"/>
      <c r="ISW125" s="261"/>
      <c r="ISX125" s="265"/>
      <c r="ISY125" s="266"/>
      <c r="ISZ125" s="200"/>
      <c r="ITA125" s="266"/>
      <c r="ITB125" s="261"/>
      <c r="ITC125" s="265"/>
      <c r="ITD125" s="266"/>
      <c r="ITE125" s="200"/>
      <c r="ITF125" s="266"/>
      <c r="ITG125" s="261"/>
      <c r="ITH125" s="265"/>
      <c r="ITI125" s="266"/>
      <c r="ITJ125" s="200"/>
      <c r="ITK125" s="266"/>
      <c r="ITL125" s="261"/>
      <c r="ITM125" s="265"/>
      <c r="ITN125" s="266"/>
      <c r="ITO125" s="200"/>
      <c r="ITP125" s="266"/>
      <c r="ITQ125" s="261"/>
      <c r="ITR125" s="265"/>
      <c r="ITS125" s="266"/>
      <c r="ITT125" s="200"/>
      <c r="ITU125" s="266"/>
      <c r="ITV125" s="261"/>
      <c r="ITW125" s="265"/>
      <c r="ITX125" s="266"/>
      <c r="ITY125" s="200"/>
      <c r="ITZ125" s="266"/>
      <c r="IUA125" s="261"/>
      <c r="IUB125" s="265"/>
      <c r="IUC125" s="266"/>
      <c r="IUD125" s="200"/>
      <c r="IUE125" s="266"/>
      <c r="IUF125" s="261"/>
      <c r="IUG125" s="265"/>
      <c r="IUH125" s="266"/>
      <c r="IUI125" s="200"/>
      <c r="IUJ125" s="266"/>
      <c r="IUK125" s="261"/>
      <c r="IUL125" s="265"/>
      <c r="IUM125" s="266"/>
      <c r="IUN125" s="200"/>
      <c r="IUO125" s="266"/>
      <c r="IUP125" s="261"/>
      <c r="IUQ125" s="265"/>
      <c r="IUR125" s="266"/>
      <c r="IUS125" s="200"/>
      <c r="IUT125" s="266"/>
      <c r="IUU125" s="261"/>
      <c r="IUV125" s="265"/>
      <c r="IUW125" s="266"/>
      <c r="IUX125" s="200"/>
      <c r="IUY125" s="266"/>
      <c r="IUZ125" s="261"/>
      <c r="IVA125" s="265"/>
      <c r="IVB125" s="266"/>
      <c r="IVC125" s="200"/>
      <c r="IVD125" s="266"/>
      <c r="IVE125" s="261"/>
      <c r="IVF125" s="265"/>
      <c r="IVG125" s="266"/>
      <c r="IVH125" s="200"/>
      <c r="IVI125" s="266"/>
      <c r="IVJ125" s="261"/>
      <c r="IVK125" s="265"/>
      <c r="IVL125" s="266"/>
      <c r="IVM125" s="200"/>
      <c r="IVN125" s="266"/>
      <c r="IVO125" s="261"/>
      <c r="IVP125" s="265"/>
      <c r="IVQ125" s="266"/>
      <c r="IVR125" s="200"/>
      <c r="IVS125" s="266"/>
      <c r="IVT125" s="261"/>
      <c r="IVU125" s="265"/>
      <c r="IVV125" s="266"/>
      <c r="IVW125" s="200"/>
      <c r="IVX125" s="266"/>
      <c r="IVY125" s="261"/>
      <c r="IVZ125" s="265"/>
      <c r="IWA125" s="266"/>
      <c r="IWB125" s="200"/>
      <c r="IWC125" s="266"/>
      <c r="IWD125" s="261"/>
      <c r="IWE125" s="265"/>
      <c r="IWF125" s="266"/>
      <c r="IWG125" s="200"/>
      <c r="IWH125" s="266"/>
      <c r="IWI125" s="261"/>
      <c r="IWJ125" s="265"/>
      <c r="IWK125" s="266"/>
      <c r="IWL125" s="200"/>
      <c r="IWM125" s="266"/>
      <c r="IWN125" s="261"/>
      <c r="IWO125" s="265"/>
      <c r="IWP125" s="266"/>
      <c r="IWQ125" s="200"/>
      <c r="IWR125" s="266"/>
      <c r="IWS125" s="261"/>
      <c r="IWT125" s="265"/>
      <c r="IWU125" s="266"/>
      <c r="IWV125" s="200"/>
      <c r="IWW125" s="266"/>
      <c r="IWX125" s="261"/>
      <c r="IWY125" s="265"/>
      <c r="IWZ125" s="266"/>
      <c r="IXA125" s="200"/>
      <c r="IXB125" s="266"/>
      <c r="IXC125" s="261"/>
      <c r="IXD125" s="265"/>
      <c r="IXE125" s="266"/>
      <c r="IXF125" s="200"/>
      <c r="IXG125" s="266"/>
      <c r="IXH125" s="261"/>
      <c r="IXI125" s="265"/>
      <c r="IXJ125" s="266"/>
      <c r="IXK125" s="200"/>
      <c r="IXL125" s="266"/>
      <c r="IXM125" s="261"/>
      <c r="IXN125" s="265"/>
      <c r="IXO125" s="266"/>
      <c r="IXP125" s="200"/>
      <c r="IXQ125" s="266"/>
      <c r="IXR125" s="261"/>
      <c r="IXS125" s="265"/>
      <c r="IXT125" s="266"/>
      <c r="IXU125" s="200"/>
      <c r="IXV125" s="266"/>
      <c r="IXW125" s="261"/>
      <c r="IXX125" s="265"/>
      <c r="IXY125" s="266"/>
      <c r="IXZ125" s="200"/>
      <c r="IYA125" s="266"/>
      <c r="IYB125" s="261"/>
      <c r="IYC125" s="265"/>
      <c r="IYD125" s="266"/>
      <c r="IYE125" s="200"/>
      <c r="IYF125" s="266"/>
      <c r="IYG125" s="261"/>
      <c r="IYH125" s="265"/>
      <c r="IYI125" s="266"/>
      <c r="IYJ125" s="200"/>
      <c r="IYK125" s="266"/>
      <c r="IYL125" s="261"/>
      <c r="IYM125" s="265"/>
      <c r="IYN125" s="266"/>
      <c r="IYO125" s="200"/>
      <c r="IYP125" s="266"/>
      <c r="IYQ125" s="261"/>
      <c r="IYR125" s="265"/>
      <c r="IYS125" s="266"/>
      <c r="IYT125" s="200"/>
      <c r="IYU125" s="266"/>
      <c r="IYV125" s="261"/>
      <c r="IYW125" s="265"/>
      <c r="IYX125" s="266"/>
      <c r="IYY125" s="200"/>
      <c r="IYZ125" s="266"/>
      <c r="IZA125" s="261"/>
      <c r="IZB125" s="265"/>
      <c r="IZC125" s="266"/>
      <c r="IZD125" s="200"/>
      <c r="IZE125" s="266"/>
      <c r="IZF125" s="261"/>
      <c r="IZG125" s="265"/>
      <c r="IZH125" s="266"/>
      <c r="IZI125" s="200"/>
      <c r="IZJ125" s="266"/>
      <c r="IZK125" s="261"/>
      <c r="IZL125" s="265"/>
      <c r="IZM125" s="266"/>
      <c r="IZN125" s="200"/>
      <c r="IZO125" s="266"/>
      <c r="IZP125" s="261"/>
      <c r="IZQ125" s="265"/>
      <c r="IZR125" s="266"/>
      <c r="IZS125" s="200"/>
      <c r="IZT125" s="266"/>
      <c r="IZU125" s="261"/>
      <c r="IZV125" s="265"/>
      <c r="IZW125" s="266"/>
      <c r="IZX125" s="200"/>
      <c r="IZY125" s="266"/>
      <c r="IZZ125" s="261"/>
      <c r="JAA125" s="265"/>
      <c r="JAB125" s="266"/>
      <c r="JAC125" s="200"/>
      <c r="JAD125" s="266"/>
      <c r="JAE125" s="261"/>
      <c r="JAF125" s="265"/>
      <c r="JAG125" s="266"/>
      <c r="JAH125" s="200"/>
      <c r="JAI125" s="266"/>
      <c r="JAJ125" s="261"/>
      <c r="JAK125" s="265"/>
      <c r="JAL125" s="266"/>
      <c r="JAM125" s="200"/>
      <c r="JAN125" s="266"/>
      <c r="JAO125" s="261"/>
      <c r="JAP125" s="265"/>
      <c r="JAQ125" s="266"/>
      <c r="JAR125" s="200"/>
      <c r="JAS125" s="266"/>
      <c r="JAT125" s="261"/>
      <c r="JAU125" s="265"/>
      <c r="JAV125" s="266"/>
      <c r="JAW125" s="200"/>
      <c r="JAX125" s="266"/>
      <c r="JAY125" s="261"/>
      <c r="JAZ125" s="265"/>
      <c r="JBA125" s="266"/>
      <c r="JBB125" s="200"/>
      <c r="JBC125" s="266"/>
      <c r="JBD125" s="261"/>
      <c r="JBE125" s="265"/>
      <c r="JBF125" s="266"/>
      <c r="JBG125" s="200"/>
      <c r="JBH125" s="266"/>
      <c r="JBI125" s="261"/>
      <c r="JBJ125" s="265"/>
      <c r="JBK125" s="266"/>
      <c r="JBL125" s="200"/>
      <c r="JBM125" s="266"/>
      <c r="JBN125" s="261"/>
      <c r="JBO125" s="265"/>
      <c r="JBP125" s="266"/>
      <c r="JBQ125" s="200"/>
      <c r="JBR125" s="266"/>
      <c r="JBS125" s="261"/>
      <c r="JBT125" s="265"/>
      <c r="JBU125" s="266"/>
      <c r="JBV125" s="200"/>
      <c r="JBW125" s="266"/>
      <c r="JBX125" s="261"/>
      <c r="JBY125" s="265"/>
      <c r="JBZ125" s="266"/>
      <c r="JCA125" s="200"/>
      <c r="JCB125" s="266"/>
      <c r="JCC125" s="261"/>
      <c r="JCD125" s="265"/>
      <c r="JCE125" s="266"/>
      <c r="JCF125" s="200"/>
      <c r="JCG125" s="266"/>
      <c r="JCH125" s="261"/>
      <c r="JCI125" s="265"/>
      <c r="JCJ125" s="266"/>
      <c r="JCK125" s="200"/>
      <c r="JCL125" s="266"/>
      <c r="JCM125" s="261"/>
      <c r="JCN125" s="265"/>
      <c r="JCO125" s="266"/>
      <c r="JCP125" s="200"/>
      <c r="JCQ125" s="266"/>
      <c r="JCR125" s="261"/>
      <c r="JCS125" s="265"/>
      <c r="JCT125" s="266"/>
      <c r="JCU125" s="200"/>
      <c r="JCV125" s="266"/>
      <c r="JCW125" s="261"/>
      <c r="JCX125" s="265"/>
      <c r="JCY125" s="266"/>
      <c r="JCZ125" s="200"/>
      <c r="JDA125" s="266"/>
      <c r="JDB125" s="261"/>
      <c r="JDC125" s="265"/>
      <c r="JDD125" s="266"/>
      <c r="JDE125" s="200"/>
      <c r="JDF125" s="266"/>
      <c r="JDG125" s="261"/>
      <c r="JDH125" s="265"/>
      <c r="JDI125" s="266"/>
      <c r="JDJ125" s="200"/>
      <c r="JDK125" s="266"/>
      <c r="JDL125" s="261"/>
      <c r="JDM125" s="265"/>
      <c r="JDN125" s="266"/>
      <c r="JDO125" s="200"/>
      <c r="JDP125" s="266"/>
      <c r="JDQ125" s="261"/>
      <c r="JDR125" s="265"/>
      <c r="JDS125" s="266"/>
      <c r="JDT125" s="200"/>
      <c r="JDU125" s="266"/>
      <c r="JDV125" s="261"/>
      <c r="JDW125" s="265"/>
      <c r="JDX125" s="266"/>
      <c r="JDY125" s="200"/>
      <c r="JDZ125" s="266"/>
      <c r="JEA125" s="261"/>
      <c r="JEB125" s="265"/>
      <c r="JEC125" s="266"/>
      <c r="JED125" s="200"/>
      <c r="JEE125" s="266"/>
      <c r="JEF125" s="261"/>
      <c r="JEG125" s="265"/>
      <c r="JEH125" s="266"/>
      <c r="JEI125" s="200"/>
      <c r="JEJ125" s="266"/>
      <c r="JEK125" s="261"/>
      <c r="JEL125" s="265"/>
      <c r="JEM125" s="266"/>
      <c r="JEN125" s="200"/>
      <c r="JEO125" s="266"/>
      <c r="JEP125" s="261"/>
      <c r="JEQ125" s="265"/>
      <c r="JER125" s="266"/>
      <c r="JES125" s="200"/>
      <c r="JET125" s="266"/>
      <c r="JEU125" s="261"/>
      <c r="JEV125" s="265"/>
      <c r="JEW125" s="266"/>
      <c r="JEX125" s="200"/>
      <c r="JEY125" s="266"/>
      <c r="JEZ125" s="261"/>
      <c r="JFA125" s="265"/>
      <c r="JFB125" s="266"/>
      <c r="JFC125" s="200"/>
      <c r="JFD125" s="266"/>
      <c r="JFE125" s="261"/>
      <c r="JFF125" s="265"/>
      <c r="JFG125" s="266"/>
      <c r="JFH125" s="200"/>
      <c r="JFI125" s="266"/>
      <c r="JFJ125" s="261"/>
      <c r="JFK125" s="265"/>
      <c r="JFL125" s="266"/>
      <c r="JFM125" s="200"/>
      <c r="JFN125" s="266"/>
      <c r="JFO125" s="261"/>
      <c r="JFP125" s="265"/>
      <c r="JFQ125" s="266"/>
      <c r="JFR125" s="200"/>
      <c r="JFS125" s="266"/>
      <c r="JFT125" s="261"/>
      <c r="JFU125" s="265"/>
      <c r="JFV125" s="266"/>
      <c r="JFW125" s="200"/>
      <c r="JFX125" s="266"/>
      <c r="JFY125" s="261"/>
      <c r="JFZ125" s="265"/>
      <c r="JGA125" s="266"/>
      <c r="JGB125" s="200"/>
      <c r="JGC125" s="266"/>
      <c r="JGD125" s="261"/>
      <c r="JGE125" s="265"/>
      <c r="JGF125" s="266"/>
      <c r="JGG125" s="200"/>
      <c r="JGH125" s="266"/>
      <c r="JGI125" s="261"/>
      <c r="JGJ125" s="265"/>
      <c r="JGK125" s="266"/>
      <c r="JGL125" s="200"/>
      <c r="JGM125" s="266"/>
      <c r="JGN125" s="261"/>
      <c r="JGO125" s="265"/>
      <c r="JGP125" s="266"/>
      <c r="JGQ125" s="200"/>
      <c r="JGR125" s="266"/>
      <c r="JGS125" s="261"/>
      <c r="JGT125" s="265"/>
      <c r="JGU125" s="266"/>
      <c r="JGV125" s="200"/>
      <c r="JGW125" s="266"/>
      <c r="JGX125" s="261"/>
      <c r="JGY125" s="265"/>
      <c r="JGZ125" s="266"/>
      <c r="JHA125" s="200"/>
      <c r="JHB125" s="266"/>
      <c r="JHC125" s="261"/>
      <c r="JHD125" s="265"/>
      <c r="JHE125" s="266"/>
      <c r="JHF125" s="200"/>
      <c r="JHG125" s="266"/>
      <c r="JHH125" s="261"/>
      <c r="JHI125" s="265"/>
      <c r="JHJ125" s="266"/>
      <c r="JHK125" s="200"/>
      <c r="JHL125" s="266"/>
      <c r="JHM125" s="261"/>
      <c r="JHN125" s="265"/>
      <c r="JHO125" s="266"/>
      <c r="JHP125" s="200"/>
      <c r="JHQ125" s="266"/>
      <c r="JHR125" s="261"/>
      <c r="JHS125" s="265"/>
      <c r="JHT125" s="266"/>
      <c r="JHU125" s="200"/>
      <c r="JHV125" s="266"/>
      <c r="JHW125" s="261"/>
      <c r="JHX125" s="265"/>
      <c r="JHY125" s="266"/>
      <c r="JHZ125" s="200"/>
      <c r="JIA125" s="266"/>
      <c r="JIB125" s="261"/>
      <c r="JIC125" s="265"/>
      <c r="JID125" s="266"/>
      <c r="JIE125" s="200"/>
      <c r="JIF125" s="266"/>
      <c r="JIG125" s="261"/>
      <c r="JIH125" s="265"/>
      <c r="JII125" s="266"/>
      <c r="JIJ125" s="200"/>
      <c r="JIK125" s="266"/>
      <c r="JIL125" s="261"/>
      <c r="JIM125" s="265"/>
      <c r="JIN125" s="266"/>
      <c r="JIO125" s="200"/>
      <c r="JIP125" s="266"/>
      <c r="JIQ125" s="261"/>
      <c r="JIR125" s="265"/>
      <c r="JIS125" s="266"/>
      <c r="JIT125" s="200"/>
      <c r="JIU125" s="266"/>
      <c r="JIV125" s="261"/>
      <c r="JIW125" s="265"/>
      <c r="JIX125" s="266"/>
      <c r="JIY125" s="200"/>
      <c r="JIZ125" s="266"/>
      <c r="JJA125" s="261"/>
      <c r="JJB125" s="265"/>
      <c r="JJC125" s="266"/>
      <c r="JJD125" s="200"/>
      <c r="JJE125" s="266"/>
      <c r="JJF125" s="261"/>
      <c r="JJG125" s="265"/>
      <c r="JJH125" s="266"/>
      <c r="JJI125" s="200"/>
      <c r="JJJ125" s="266"/>
      <c r="JJK125" s="261"/>
      <c r="JJL125" s="265"/>
      <c r="JJM125" s="266"/>
      <c r="JJN125" s="200"/>
      <c r="JJO125" s="266"/>
      <c r="JJP125" s="261"/>
      <c r="JJQ125" s="265"/>
      <c r="JJR125" s="266"/>
      <c r="JJS125" s="200"/>
      <c r="JJT125" s="266"/>
      <c r="JJU125" s="261"/>
      <c r="JJV125" s="265"/>
      <c r="JJW125" s="266"/>
      <c r="JJX125" s="200"/>
      <c r="JJY125" s="266"/>
      <c r="JJZ125" s="261"/>
      <c r="JKA125" s="265"/>
      <c r="JKB125" s="266"/>
      <c r="JKC125" s="200"/>
      <c r="JKD125" s="266"/>
      <c r="JKE125" s="261"/>
      <c r="JKF125" s="265"/>
      <c r="JKG125" s="266"/>
      <c r="JKH125" s="200"/>
      <c r="JKI125" s="266"/>
      <c r="JKJ125" s="261"/>
      <c r="JKK125" s="265"/>
      <c r="JKL125" s="266"/>
      <c r="JKM125" s="200"/>
      <c r="JKN125" s="266"/>
      <c r="JKO125" s="261"/>
      <c r="JKP125" s="265"/>
      <c r="JKQ125" s="266"/>
      <c r="JKR125" s="200"/>
      <c r="JKS125" s="266"/>
      <c r="JKT125" s="261"/>
      <c r="JKU125" s="265"/>
      <c r="JKV125" s="266"/>
      <c r="JKW125" s="200"/>
      <c r="JKX125" s="266"/>
      <c r="JKY125" s="261"/>
      <c r="JKZ125" s="265"/>
      <c r="JLA125" s="266"/>
      <c r="JLB125" s="200"/>
      <c r="JLC125" s="266"/>
      <c r="JLD125" s="261"/>
      <c r="JLE125" s="265"/>
      <c r="JLF125" s="266"/>
      <c r="JLG125" s="200"/>
      <c r="JLH125" s="266"/>
      <c r="JLI125" s="261"/>
      <c r="JLJ125" s="265"/>
      <c r="JLK125" s="266"/>
      <c r="JLL125" s="200"/>
      <c r="JLM125" s="266"/>
      <c r="JLN125" s="261"/>
      <c r="JLO125" s="265"/>
      <c r="JLP125" s="266"/>
      <c r="JLQ125" s="200"/>
      <c r="JLR125" s="266"/>
      <c r="JLS125" s="261"/>
      <c r="JLT125" s="265"/>
      <c r="JLU125" s="266"/>
      <c r="JLV125" s="200"/>
      <c r="JLW125" s="266"/>
      <c r="JLX125" s="261"/>
      <c r="JLY125" s="265"/>
      <c r="JLZ125" s="266"/>
      <c r="JMA125" s="200"/>
      <c r="JMB125" s="266"/>
      <c r="JMC125" s="261"/>
      <c r="JMD125" s="265"/>
      <c r="JME125" s="266"/>
      <c r="JMF125" s="200"/>
      <c r="JMG125" s="266"/>
      <c r="JMH125" s="261"/>
      <c r="JMI125" s="265"/>
      <c r="JMJ125" s="266"/>
      <c r="JMK125" s="200"/>
      <c r="JML125" s="266"/>
      <c r="JMM125" s="261"/>
      <c r="JMN125" s="265"/>
      <c r="JMO125" s="266"/>
      <c r="JMP125" s="200"/>
      <c r="JMQ125" s="266"/>
      <c r="JMR125" s="261"/>
      <c r="JMS125" s="265"/>
      <c r="JMT125" s="266"/>
      <c r="JMU125" s="200"/>
      <c r="JMV125" s="266"/>
      <c r="JMW125" s="261"/>
      <c r="JMX125" s="265"/>
      <c r="JMY125" s="266"/>
      <c r="JMZ125" s="200"/>
      <c r="JNA125" s="266"/>
      <c r="JNB125" s="261"/>
      <c r="JNC125" s="265"/>
      <c r="JND125" s="266"/>
      <c r="JNE125" s="200"/>
      <c r="JNF125" s="266"/>
      <c r="JNG125" s="261"/>
      <c r="JNH125" s="265"/>
      <c r="JNI125" s="266"/>
      <c r="JNJ125" s="200"/>
      <c r="JNK125" s="266"/>
      <c r="JNL125" s="261"/>
      <c r="JNM125" s="265"/>
      <c r="JNN125" s="266"/>
      <c r="JNO125" s="200"/>
      <c r="JNP125" s="266"/>
      <c r="JNQ125" s="261"/>
      <c r="JNR125" s="265"/>
      <c r="JNS125" s="266"/>
      <c r="JNT125" s="200"/>
      <c r="JNU125" s="266"/>
      <c r="JNV125" s="261"/>
      <c r="JNW125" s="265"/>
      <c r="JNX125" s="266"/>
      <c r="JNY125" s="200"/>
      <c r="JNZ125" s="266"/>
      <c r="JOA125" s="261"/>
      <c r="JOB125" s="265"/>
      <c r="JOC125" s="266"/>
      <c r="JOD125" s="200"/>
      <c r="JOE125" s="266"/>
      <c r="JOF125" s="261"/>
      <c r="JOG125" s="265"/>
      <c r="JOH125" s="266"/>
      <c r="JOI125" s="200"/>
      <c r="JOJ125" s="266"/>
      <c r="JOK125" s="261"/>
      <c r="JOL125" s="265"/>
      <c r="JOM125" s="266"/>
      <c r="JON125" s="200"/>
      <c r="JOO125" s="266"/>
      <c r="JOP125" s="261"/>
      <c r="JOQ125" s="265"/>
      <c r="JOR125" s="266"/>
      <c r="JOS125" s="200"/>
      <c r="JOT125" s="266"/>
      <c r="JOU125" s="261"/>
      <c r="JOV125" s="265"/>
      <c r="JOW125" s="266"/>
      <c r="JOX125" s="200"/>
      <c r="JOY125" s="266"/>
      <c r="JOZ125" s="261"/>
      <c r="JPA125" s="265"/>
      <c r="JPB125" s="266"/>
      <c r="JPC125" s="200"/>
      <c r="JPD125" s="266"/>
      <c r="JPE125" s="261"/>
      <c r="JPF125" s="265"/>
      <c r="JPG125" s="266"/>
      <c r="JPH125" s="200"/>
      <c r="JPI125" s="266"/>
      <c r="JPJ125" s="261"/>
      <c r="JPK125" s="265"/>
      <c r="JPL125" s="266"/>
      <c r="JPM125" s="200"/>
      <c r="JPN125" s="266"/>
      <c r="JPO125" s="261"/>
      <c r="JPP125" s="265"/>
      <c r="JPQ125" s="266"/>
      <c r="JPR125" s="200"/>
      <c r="JPS125" s="266"/>
      <c r="JPT125" s="261"/>
      <c r="JPU125" s="265"/>
      <c r="JPV125" s="266"/>
      <c r="JPW125" s="200"/>
      <c r="JPX125" s="266"/>
      <c r="JPY125" s="261"/>
      <c r="JPZ125" s="265"/>
      <c r="JQA125" s="266"/>
      <c r="JQB125" s="200"/>
      <c r="JQC125" s="266"/>
      <c r="JQD125" s="261"/>
      <c r="JQE125" s="265"/>
      <c r="JQF125" s="266"/>
      <c r="JQG125" s="200"/>
      <c r="JQH125" s="266"/>
      <c r="JQI125" s="261"/>
      <c r="JQJ125" s="265"/>
      <c r="JQK125" s="266"/>
      <c r="JQL125" s="200"/>
      <c r="JQM125" s="266"/>
      <c r="JQN125" s="261"/>
      <c r="JQO125" s="265"/>
      <c r="JQP125" s="266"/>
      <c r="JQQ125" s="200"/>
      <c r="JQR125" s="266"/>
      <c r="JQS125" s="261"/>
      <c r="JQT125" s="265"/>
      <c r="JQU125" s="266"/>
      <c r="JQV125" s="200"/>
      <c r="JQW125" s="266"/>
      <c r="JQX125" s="261"/>
      <c r="JQY125" s="265"/>
      <c r="JQZ125" s="266"/>
      <c r="JRA125" s="200"/>
      <c r="JRB125" s="266"/>
      <c r="JRC125" s="261"/>
      <c r="JRD125" s="265"/>
      <c r="JRE125" s="266"/>
      <c r="JRF125" s="200"/>
      <c r="JRG125" s="266"/>
      <c r="JRH125" s="261"/>
      <c r="JRI125" s="265"/>
      <c r="JRJ125" s="266"/>
      <c r="JRK125" s="200"/>
      <c r="JRL125" s="266"/>
      <c r="JRM125" s="261"/>
      <c r="JRN125" s="265"/>
      <c r="JRO125" s="266"/>
      <c r="JRP125" s="200"/>
      <c r="JRQ125" s="266"/>
      <c r="JRR125" s="261"/>
      <c r="JRS125" s="265"/>
      <c r="JRT125" s="266"/>
      <c r="JRU125" s="200"/>
      <c r="JRV125" s="266"/>
      <c r="JRW125" s="261"/>
      <c r="JRX125" s="265"/>
      <c r="JRY125" s="266"/>
      <c r="JRZ125" s="200"/>
      <c r="JSA125" s="266"/>
      <c r="JSB125" s="261"/>
      <c r="JSC125" s="265"/>
      <c r="JSD125" s="266"/>
      <c r="JSE125" s="200"/>
      <c r="JSF125" s="266"/>
      <c r="JSG125" s="261"/>
      <c r="JSH125" s="265"/>
      <c r="JSI125" s="266"/>
      <c r="JSJ125" s="200"/>
      <c r="JSK125" s="266"/>
      <c r="JSL125" s="261"/>
      <c r="JSM125" s="265"/>
      <c r="JSN125" s="266"/>
      <c r="JSO125" s="200"/>
      <c r="JSP125" s="266"/>
      <c r="JSQ125" s="261"/>
      <c r="JSR125" s="265"/>
      <c r="JSS125" s="266"/>
      <c r="JST125" s="200"/>
      <c r="JSU125" s="266"/>
      <c r="JSV125" s="261"/>
      <c r="JSW125" s="265"/>
      <c r="JSX125" s="266"/>
      <c r="JSY125" s="200"/>
      <c r="JSZ125" s="266"/>
      <c r="JTA125" s="261"/>
      <c r="JTB125" s="265"/>
      <c r="JTC125" s="266"/>
      <c r="JTD125" s="200"/>
      <c r="JTE125" s="266"/>
      <c r="JTF125" s="261"/>
      <c r="JTG125" s="265"/>
      <c r="JTH125" s="266"/>
      <c r="JTI125" s="200"/>
      <c r="JTJ125" s="266"/>
      <c r="JTK125" s="261"/>
      <c r="JTL125" s="265"/>
      <c r="JTM125" s="266"/>
      <c r="JTN125" s="200"/>
      <c r="JTO125" s="266"/>
      <c r="JTP125" s="261"/>
      <c r="JTQ125" s="265"/>
      <c r="JTR125" s="266"/>
      <c r="JTS125" s="200"/>
      <c r="JTT125" s="266"/>
      <c r="JTU125" s="261"/>
      <c r="JTV125" s="265"/>
      <c r="JTW125" s="266"/>
      <c r="JTX125" s="200"/>
      <c r="JTY125" s="266"/>
      <c r="JTZ125" s="261"/>
      <c r="JUA125" s="265"/>
      <c r="JUB125" s="266"/>
      <c r="JUC125" s="200"/>
      <c r="JUD125" s="266"/>
      <c r="JUE125" s="261"/>
      <c r="JUF125" s="265"/>
      <c r="JUG125" s="266"/>
      <c r="JUH125" s="200"/>
      <c r="JUI125" s="266"/>
      <c r="JUJ125" s="261"/>
      <c r="JUK125" s="265"/>
      <c r="JUL125" s="266"/>
      <c r="JUM125" s="200"/>
      <c r="JUN125" s="266"/>
      <c r="JUO125" s="261"/>
      <c r="JUP125" s="265"/>
      <c r="JUQ125" s="266"/>
      <c r="JUR125" s="200"/>
      <c r="JUS125" s="266"/>
      <c r="JUT125" s="261"/>
      <c r="JUU125" s="265"/>
      <c r="JUV125" s="266"/>
      <c r="JUW125" s="200"/>
      <c r="JUX125" s="266"/>
      <c r="JUY125" s="261"/>
      <c r="JUZ125" s="265"/>
      <c r="JVA125" s="266"/>
      <c r="JVB125" s="200"/>
      <c r="JVC125" s="266"/>
      <c r="JVD125" s="261"/>
      <c r="JVE125" s="265"/>
      <c r="JVF125" s="266"/>
      <c r="JVG125" s="200"/>
      <c r="JVH125" s="266"/>
      <c r="JVI125" s="261"/>
      <c r="JVJ125" s="265"/>
      <c r="JVK125" s="266"/>
      <c r="JVL125" s="200"/>
      <c r="JVM125" s="266"/>
      <c r="JVN125" s="261"/>
      <c r="JVO125" s="265"/>
      <c r="JVP125" s="266"/>
      <c r="JVQ125" s="200"/>
      <c r="JVR125" s="266"/>
      <c r="JVS125" s="261"/>
      <c r="JVT125" s="265"/>
      <c r="JVU125" s="266"/>
      <c r="JVV125" s="200"/>
      <c r="JVW125" s="266"/>
      <c r="JVX125" s="261"/>
      <c r="JVY125" s="265"/>
      <c r="JVZ125" s="266"/>
      <c r="JWA125" s="200"/>
      <c r="JWB125" s="266"/>
      <c r="JWC125" s="261"/>
      <c r="JWD125" s="265"/>
      <c r="JWE125" s="266"/>
      <c r="JWF125" s="200"/>
      <c r="JWG125" s="266"/>
      <c r="JWH125" s="261"/>
      <c r="JWI125" s="265"/>
      <c r="JWJ125" s="266"/>
      <c r="JWK125" s="200"/>
      <c r="JWL125" s="266"/>
      <c r="JWM125" s="261"/>
      <c r="JWN125" s="265"/>
      <c r="JWO125" s="266"/>
      <c r="JWP125" s="200"/>
      <c r="JWQ125" s="266"/>
      <c r="JWR125" s="261"/>
      <c r="JWS125" s="265"/>
      <c r="JWT125" s="266"/>
      <c r="JWU125" s="200"/>
      <c r="JWV125" s="266"/>
      <c r="JWW125" s="261"/>
      <c r="JWX125" s="265"/>
      <c r="JWY125" s="266"/>
      <c r="JWZ125" s="200"/>
      <c r="JXA125" s="266"/>
      <c r="JXB125" s="261"/>
      <c r="JXC125" s="265"/>
      <c r="JXD125" s="266"/>
      <c r="JXE125" s="200"/>
      <c r="JXF125" s="266"/>
      <c r="JXG125" s="261"/>
      <c r="JXH125" s="265"/>
      <c r="JXI125" s="266"/>
      <c r="JXJ125" s="200"/>
      <c r="JXK125" s="266"/>
      <c r="JXL125" s="261"/>
      <c r="JXM125" s="265"/>
      <c r="JXN125" s="266"/>
      <c r="JXO125" s="200"/>
      <c r="JXP125" s="266"/>
      <c r="JXQ125" s="261"/>
      <c r="JXR125" s="265"/>
      <c r="JXS125" s="266"/>
      <c r="JXT125" s="200"/>
      <c r="JXU125" s="266"/>
      <c r="JXV125" s="261"/>
      <c r="JXW125" s="265"/>
      <c r="JXX125" s="266"/>
      <c r="JXY125" s="200"/>
      <c r="JXZ125" s="266"/>
      <c r="JYA125" s="261"/>
      <c r="JYB125" s="265"/>
      <c r="JYC125" s="266"/>
      <c r="JYD125" s="200"/>
      <c r="JYE125" s="266"/>
      <c r="JYF125" s="261"/>
      <c r="JYG125" s="265"/>
      <c r="JYH125" s="266"/>
      <c r="JYI125" s="200"/>
      <c r="JYJ125" s="266"/>
      <c r="JYK125" s="261"/>
      <c r="JYL125" s="265"/>
      <c r="JYM125" s="266"/>
      <c r="JYN125" s="200"/>
      <c r="JYO125" s="266"/>
      <c r="JYP125" s="261"/>
      <c r="JYQ125" s="265"/>
      <c r="JYR125" s="266"/>
      <c r="JYS125" s="200"/>
      <c r="JYT125" s="266"/>
      <c r="JYU125" s="261"/>
      <c r="JYV125" s="265"/>
      <c r="JYW125" s="266"/>
      <c r="JYX125" s="200"/>
      <c r="JYY125" s="266"/>
      <c r="JYZ125" s="261"/>
      <c r="JZA125" s="265"/>
      <c r="JZB125" s="266"/>
      <c r="JZC125" s="200"/>
      <c r="JZD125" s="266"/>
      <c r="JZE125" s="261"/>
      <c r="JZF125" s="265"/>
      <c r="JZG125" s="266"/>
      <c r="JZH125" s="200"/>
      <c r="JZI125" s="266"/>
      <c r="JZJ125" s="261"/>
      <c r="JZK125" s="265"/>
      <c r="JZL125" s="266"/>
      <c r="JZM125" s="200"/>
      <c r="JZN125" s="266"/>
      <c r="JZO125" s="261"/>
      <c r="JZP125" s="265"/>
      <c r="JZQ125" s="266"/>
      <c r="JZR125" s="200"/>
      <c r="JZS125" s="266"/>
      <c r="JZT125" s="261"/>
      <c r="JZU125" s="265"/>
      <c r="JZV125" s="266"/>
      <c r="JZW125" s="200"/>
      <c r="JZX125" s="266"/>
      <c r="JZY125" s="261"/>
      <c r="JZZ125" s="265"/>
      <c r="KAA125" s="266"/>
      <c r="KAB125" s="200"/>
      <c r="KAC125" s="266"/>
      <c r="KAD125" s="261"/>
      <c r="KAE125" s="265"/>
      <c r="KAF125" s="266"/>
      <c r="KAG125" s="200"/>
      <c r="KAH125" s="266"/>
      <c r="KAI125" s="261"/>
      <c r="KAJ125" s="265"/>
      <c r="KAK125" s="266"/>
      <c r="KAL125" s="200"/>
      <c r="KAM125" s="266"/>
      <c r="KAN125" s="261"/>
      <c r="KAO125" s="265"/>
      <c r="KAP125" s="266"/>
      <c r="KAQ125" s="200"/>
      <c r="KAR125" s="266"/>
      <c r="KAS125" s="261"/>
      <c r="KAT125" s="265"/>
      <c r="KAU125" s="266"/>
      <c r="KAV125" s="200"/>
      <c r="KAW125" s="266"/>
      <c r="KAX125" s="261"/>
      <c r="KAY125" s="265"/>
      <c r="KAZ125" s="266"/>
      <c r="KBA125" s="200"/>
      <c r="KBB125" s="266"/>
      <c r="KBC125" s="261"/>
      <c r="KBD125" s="265"/>
      <c r="KBE125" s="266"/>
      <c r="KBF125" s="200"/>
      <c r="KBG125" s="266"/>
      <c r="KBH125" s="261"/>
      <c r="KBI125" s="265"/>
      <c r="KBJ125" s="266"/>
      <c r="KBK125" s="200"/>
      <c r="KBL125" s="266"/>
      <c r="KBM125" s="261"/>
      <c r="KBN125" s="265"/>
      <c r="KBO125" s="266"/>
      <c r="KBP125" s="200"/>
      <c r="KBQ125" s="266"/>
      <c r="KBR125" s="261"/>
      <c r="KBS125" s="265"/>
      <c r="KBT125" s="266"/>
      <c r="KBU125" s="200"/>
      <c r="KBV125" s="266"/>
      <c r="KBW125" s="261"/>
      <c r="KBX125" s="265"/>
      <c r="KBY125" s="266"/>
      <c r="KBZ125" s="200"/>
      <c r="KCA125" s="266"/>
      <c r="KCB125" s="261"/>
      <c r="KCC125" s="265"/>
      <c r="KCD125" s="266"/>
      <c r="KCE125" s="200"/>
      <c r="KCF125" s="266"/>
      <c r="KCG125" s="261"/>
      <c r="KCH125" s="265"/>
      <c r="KCI125" s="266"/>
      <c r="KCJ125" s="200"/>
      <c r="KCK125" s="266"/>
      <c r="KCL125" s="261"/>
      <c r="KCM125" s="265"/>
      <c r="KCN125" s="266"/>
      <c r="KCO125" s="200"/>
      <c r="KCP125" s="266"/>
      <c r="KCQ125" s="261"/>
      <c r="KCR125" s="265"/>
      <c r="KCS125" s="266"/>
      <c r="KCT125" s="200"/>
      <c r="KCU125" s="266"/>
      <c r="KCV125" s="261"/>
      <c r="KCW125" s="265"/>
      <c r="KCX125" s="266"/>
      <c r="KCY125" s="200"/>
      <c r="KCZ125" s="266"/>
      <c r="KDA125" s="261"/>
      <c r="KDB125" s="265"/>
      <c r="KDC125" s="266"/>
      <c r="KDD125" s="200"/>
      <c r="KDE125" s="266"/>
      <c r="KDF125" s="261"/>
      <c r="KDG125" s="265"/>
      <c r="KDH125" s="266"/>
      <c r="KDI125" s="200"/>
      <c r="KDJ125" s="266"/>
      <c r="KDK125" s="261"/>
      <c r="KDL125" s="265"/>
      <c r="KDM125" s="266"/>
      <c r="KDN125" s="200"/>
      <c r="KDO125" s="266"/>
      <c r="KDP125" s="261"/>
      <c r="KDQ125" s="265"/>
      <c r="KDR125" s="266"/>
      <c r="KDS125" s="200"/>
      <c r="KDT125" s="266"/>
      <c r="KDU125" s="261"/>
      <c r="KDV125" s="265"/>
      <c r="KDW125" s="266"/>
      <c r="KDX125" s="200"/>
      <c r="KDY125" s="266"/>
      <c r="KDZ125" s="261"/>
      <c r="KEA125" s="265"/>
      <c r="KEB125" s="266"/>
      <c r="KEC125" s="200"/>
      <c r="KED125" s="266"/>
      <c r="KEE125" s="261"/>
      <c r="KEF125" s="265"/>
      <c r="KEG125" s="266"/>
      <c r="KEH125" s="200"/>
      <c r="KEI125" s="266"/>
      <c r="KEJ125" s="261"/>
      <c r="KEK125" s="265"/>
      <c r="KEL125" s="266"/>
      <c r="KEM125" s="200"/>
      <c r="KEN125" s="266"/>
      <c r="KEO125" s="261"/>
      <c r="KEP125" s="265"/>
      <c r="KEQ125" s="266"/>
      <c r="KER125" s="200"/>
      <c r="KES125" s="266"/>
      <c r="KET125" s="261"/>
      <c r="KEU125" s="265"/>
      <c r="KEV125" s="266"/>
      <c r="KEW125" s="200"/>
      <c r="KEX125" s="266"/>
      <c r="KEY125" s="261"/>
      <c r="KEZ125" s="265"/>
      <c r="KFA125" s="266"/>
      <c r="KFB125" s="200"/>
      <c r="KFC125" s="266"/>
      <c r="KFD125" s="261"/>
      <c r="KFE125" s="265"/>
      <c r="KFF125" s="266"/>
      <c r="KFG125" s="200"/>
      <c r="KFH125" s="266"/>
      <c r="KFI125" s="261"/>
      <c r="KFJ125" s="265"/>
      <c r="KFK125" s="266"/>
      <c r="KFL125" s="200"/>
      <c r="KFM125" s="266"/>
      <c r="KFN125" s="261"/>
      <c r="KFO125" s="265"/>
      <c r="KFP125" s="266"/>
      <c r="KFQ125" s="200"/>
      <c r="KFR125" s="266"/>
      <c r="KFS125" s="261"/>
      <c r="KFT125" s="265"/>
      <c r="KFU125" s="266"/>
      <c r="KFV125" s="200"/>
      <c r="KFW125" s="266"/>
      <c r="KFX125" s="261"/>
      <c r="KFY125" s="265"/>
      <c r="KFZ125" s="266"/>
      <c r="KGA125" s="200"/>
      <c r="KGB125" s="266"/>
      <c r="KGC125" s="261"/>
      <c r="KGD125" s="265"/>
      <c r="KGE125" s="266"/>
      <c r="KGF125" s="200"/>
      <c r="KGG125" s="266"/>
      <c r="KGH125" s="261"/>
      <c r="KGI125" s="265"/>
      <c r="KGJ125" s="266"/>
      <c r="KGK125" s="200"/>
      <c r="KGL125" s="266"/>
      <c r="KGM125" s="261"/>
      <c r="KGN125" s="265"/>
      <c r="KGO125" s="266"/>
      <c r="KGP125" s="200"/>
      <c r="KGQ125" s="266"/>
      <c r="KGR125" s="261"/>
      <c r="KGS125" s="265"/>
      <c r="KGT125" s="266"/>
      <c r="KGU125" s="200"/>
      <c r="KGV125" s="266"/>
      <c r="KGW125" s="261"/>
      <c r="KGX125" s="265"/>
      <c r="KGY125" s="266"/>
      <c r="KGZ125" s="200"/>
      <c r="KHA125" s="266"/>
      <c r="KHB125" s="261"/>
      <c r="KHC125" s="265"/>
      <c r="KHD125" s="266"/>
      <c r="KHE125" s="200"/>
      <c r="KHF125" s="266"/>
      <c r="KHG125" s="261"/>
      <c r="KHH125" s="265"/>
      <c r="KHI125" s="266"/>
      <c r="KHJ125" s="200"/>
      <c r="KHK125" s="266"/>
      <c r="KHL125" s="261"/>
      <c r="KHM125" s="265"/>
      <c r="KHN125" s="266"/>
      <c r="KHO125" s="200"/>
      <c r="KHP125" s="266"/>
      <c r="KHQ125" s="261"/>
      <c r="KHR125" s="265"/>
      <c r="KHS125" s="266"/>
      <c r="KHT125" s="200"/>
      <c r="KHU125" s="266"/>
      <c r="KHV125" s="261"/>
      <c r="KHW125" s="265"/>
      <c r="KHX125" s="266"/>
      <c r="KHY125" s="200"/>
      <c r="KHZ125" s="266"/>
      <c r="KIA125" s="261"/>
      <c r="KIB125" s="265"/>
      <c r="KIC125" s="266"/>
      <c r="KID125" s="200"/>
      <c r="KIE125" s="266"/>
      <c r="KIF125" s="261"/>
      <c r="KIG125" s="265"/>
      <c r="KIH125" s="266"/>
      <c r="KII125" s="200"/>
      <c r="KIJ125" s="266"/>
      <c r="KIK125" s="261"/>
      <c r="KIL125" s="265"/>
      <c r="KIM125" s="266"/>
      <c r="KIN125" s="200"/>
      <c r="KIO125" s="266"/>
      <c r="KIP125" s="261"/>
      <c r="KIQ125" s="265"/>
      <c r="KIR125" s="266"/>
      <c r="KIS125" s="200"/>
      <c r="KIT125" s="266"/>
      <c r="KIU125" s="261"/>
      <c r="KIV125" s="265"/>
      <c r="KIW125" s="266"/>
      <c r="KIX125" s="200"/>
      <c r="KIY125" s="266"/>
      <c r="KIZ125" s="261"/>
      <c r="KJA125" s="265"/>
      <c r="KJB125" s="266"/>
      <c r="KJC125" s="200"/>
      <c r="KJD125" s="266"/>
      <c r="KJE125" s="261"/>
      <c r="KJF125" s="265"/>
      <c r="KJG125" s="266"/>
      <c r="KJH125" s="200"/>
      <c r="KJI125" s="266"/>
      <c r="KJJ125" s="261"/>
      <c r="KJK125" s="265"/>
      <c r="KJL125" s="266"/>
      <c r="KJM125" s="200"/>
      <c r="KJN125" s="266"/>
      <c r="KJO125" s="261"/>
      <c r="KJP125" s="265"/>
      <c r="KJQ125" s="266"/>
      <c r="KJR125" s="200"/>
      <c r="KJS125" s="266"/>
      <c r="KJT125" s="261"/>
      <c r="KJU125" s="265"/>
      <c r="KJV125" s="266"/>
      <c r="KJW125" s="200"/>
      <c r="KJX125" s="266"/>
      <c r="KJY125" s="261"/>
      <c r="KJZ125" s="265"/>
      <c r="KKA125" s="266"/>
      <c r="KKB125" s="200"/>
      <c r="KKC125" s="266"/>
      <c r="KKD125" s="261"/>
      <c r="KKE125" s="265"/>
      <c r="KKF125" s="266"/>
      <c r="KKG125" s="200"/>
      <c r="KKH125" s="266"/>
      <c r="KKI125" s="261"/>
      <c r="KKJ125" s="265"/>
      <c r="KKK125" s="266"/>
      <c r="KKL125" s="200"/>
      <c r="KKM125" s="266"/>
      <c r="KKN125" s="261"/>
      <c r="KKO125" s="265"/>
      <c r="KKP125" s="266"/>
      <c r="KKQ125" s="200"/>
      <c r="KKR125" s="266"/>
      <c r="KKS125" s="261"/>
      <c r="KKT125" s="265"/>
      <c r="KKU125" s="266"/>
      <c r="KKV125" s="200"/>
      <c r="KKW125" s="266"/>
      <c r="KKX125" s="261"/>
      <c r="KKY125" s="265"/>
      <c r="KKZ125" s="266"/>
      <c r="KLA125" s="200"/>
      <c r="KLB125" s="266"/>
      <c r="KLC125" s="261"/>
      <c r="KLD125" s="265"/>
      <c r="KLE125" s="266"/>
      <c r="KLF125" s="200"/>
      <c r="KLG125" s="266"/>
      <c r="KLH125" s="261"/>
      <c r="KLI125" s="265"/>
      <c r="KLJ125" s="266"/>
      <c r="KLK125" s="200"/>
      <c r="KLL125" s="266"/>
      <c r="KLM125" s="261"/>
      <c r="KLN125" s="265"/>
      <c r="KLO125" s="266"/>
      <c r="KLP125" s="200"/>
      <c r="KLQ125" s="266"/>
      <c r="KLR125" s="261"/>
      <c r="KLS125" s="265"/>
      <c r="KLT125" s="266"/>
      <c r="KLU125" s="200"/>
      <c r="KLV125" s="266"/>
      <c r="KLW125" s="261"/>
      <c r="KLX125" s="265"/>
      <c r="KLY125" s="266"/>
      <c r="KLZ125" s="200"/>
      <c r="KMA125" s="266"/>
      <c r="KMB125" s="261"/>
      <c r="KMC125" s="265"/>
      <c r="KMD125" s="266"/>
      <c r="KME125" s="200"/>
      <c r="KMF125" s="266"/>
      <c r="KMG125" s="261"/>
      <c r="KMH125" s="265"/>
      <c r="KMI125" s="266"/>
      <c r="KMJ125" s="200"/>
      <c r="KMK125" s="266"/>
      <c r="KML125" s="261"/>
      <c r="KMM125" s="265"/>
      <c r="KMN125" s="266"/>
      <c r="KMO125" s="200"/>
      <c r="KMP125" s="266"/>
      <c r="KMQ125" s="261"/>
      <c r="KMR125" s="265"/>
      <c r="KMS125" s="266"/>
      <c r="KMT125" s="200"/>
      <c r="KMU125" s="266"/>
      <c r="KMV125" s="261"/>
      <c r="KMW125" s="265"/>
      <c r="KMX125" s="266"/>
      <c r="KMY125" s="200"/>
      <c r="KMZ125" s="266"/>
      <c r="KNA125" s="261"/>
      <c r="KNB125" s="265"/>
      <c r="KNC125" s="266"/>
      <c r="KND125" s="200"/>
      <c r="KNE125" s="266"/>
      <c r="KNF125" s="261"/>
      <c r="KNG125" s="265"/>
      <c r="KNH125" s="266"/>
      <c r="KNI125" s="200"/>
      <c r="KNJ125" s="266"/>
      <c r="KNK125" s="261"/>
      <c r="KNL125" s="265"/>
      <c r="KNM125" s="266"/>
      <c r="KNN125" s="200"/>
      <c r="KNO125" s="266"/>
      <c r="KNP125" s="261"/>
      <c r="KNQ125" s="265"/>
      <c r="KNR125" s="266"/>
      <c r="KNS125" s="200"/>
      <c r="KNT125" s="266"/>
      <c r="KNU125" s="261"/>
      <c r="KNV125" s="265"/>
      <c r="KNW125" s="266"/>
      <c r="KNX125" s="200"/>
      <c r="KNY125" s="266"/>
      <c r="KNZ125" s="261"/>
      <c r="KOA125" s="265"/>
      <c r="KOB125" s="266"/>
      <c r="KOC125" s="200"/>
      <c r="KOD125" s="266"/>
      <c r="KOE125" s="261"/>
      <c r="KOF125" s="265"/>
      <c r="KOG125" s="266"/>
      <c r="KOH125" s="200"/>
      <c r="KOI125" s="266"/>
      <c r="KOJ125" s="261"/>
      <c r="KOK125" s="265"/>
      <c r="KOL125" s="266"/>
      <c r="KOM125" s="200"/>
      <c r="KON125" s="266"/>
      <c r="KOO125" s="261"/>
      <c r="KOP125" s="265"/>
      <c r="KOQ125" s="266"/>
      <c r="KOR125" s="200"/>
      <c r="KOS125" s="266"/>
      <c r="KOT125" s="261"/>
      <c r="KOU125" s="265"/>
      <c r="KOV125" s="266"/>
      <c r="KOW125" s="200"/>
      <c r="KOX125" s="266"/>
      <c r="KOY125" s="261"/>
      <c r="KOZ125" s="265"/>
      <c r="KPA125" s="266"/>
      <c r="KPB125" s="200"/>
      <c r="KPC125" s="266"/>
      <c r="KPD125" s="261"/>
      <c r="KPE125" s="265"/>
      <c r="KPF125" s="266"/>
      <c r="KPG125" s="200"/>
      <c r="KPH125" s="266"/>
      <c r="KPI125" s="261"/>
      <c r="KPJ125" s="265"/>
      <c r="KPK125" s="266"/>
      <c r="KPL125" s="200"/>
      <c r="KPM125" s="266"/>
      <c r="KPN125" s="261"/>
      <c r="KPO125" s="265"/>
      <c r="KPP125" s="266"/>
      <c r="KPQ125" s="200"/>
      <c r="KPR125" s="266"/>
      <c r="KPS125" s="261"/>
      <c r="KPT125" s="265"/>
      <c r="KPU125" s="266"/>
      <c r="KPV125" s="200"/>
      <c r="KPW125" s="266"/>
      <c r="KPX125" s="261"/>
      <c r="KPY125" s="265"/>
      <c r="KPZ125" s="266"/>
      <c r="KQA125" s="200"/>
      <c r="KQB125" s="266"/>
      <c r="KQC125" s="261"/>
      <c r="KQD125" s="265"/>
      <c r="KQE125" s="266"/>
      <c r="KQF125" s="200"/>
      <c r="KQG125" s="266"/>
      <c r="KQH125" s="261"/>
      <c r="KQI125" s="265"/>
      <c r="KQJ125" s="266"/>
      <c r="KQK125" s="200"/>
      <c r="KQL125" s="266"/>
      <c r="KQM125" s="261"/>
      <c r="KQN125" s="265"/>
      <c r="KQO125" s="266"/>
      <c r="KQP125" s="200"/>
      <c r="KQQ125" s="266"/>
      <c r="KQR125" s="261"/>
      <c r="KQS125" s="265"/>
      <c r="KQT125" s="266"/>
      <c r="KQU125" s="200"/>
      <c r="KQV125" s="266"/>
      <c r="KQW125" s="261"/>
      <c r="KQX125" s="265"/>
      <c r="KQY125" s="266"/>
      <c r="KQZ125" s="200"/>
      <c r="KRA125" s="266"/>
      <c r="KRB125" s="261"/>
      <c r="KRC125" s="265"/>
      <c r="KRD125" s="266"/>
      <c r="KRE125" s="200"/>
      <c r="KRF125" s="266"/>
      <c r="KRG125" s="261"/>
      <c r="KRH125" s="265"/>
      <c r="KRI125" s="266"/>
      <c r="KRJ125" s="200"/>
      <c r="KRK125" s="266"/>
      <c r="KRL125" s="261"/>
      <c r="KRM125" s="265"/>
      <c r="KRN125" s="266"/>
      <c r="KRO125" s="200"/>
      <c r="KRP125" s="266"/>
      <c r="KRQ125" s="261"/>
      <c r="KRR125" s="265"/>
      <c r="KRS125" s="266"/>
      <c r="KRT125" s="200"/>
      <c r="KRU125" s="266"/>
      <c r="KRV125" s="261"/>
      <c r="KRW125" s="265"/>
      <c r="KRX125" s="266"/>
      <c r="KRY125" s="200"/>
      <c r="KRZ125" s="266"/>
      <c r="KSA125" s="261"/>
      <c r="KSB125" s="265"/>
      <c r="KSC125" s="266"/>
      <c r="KSD125" s="200"/>
      <c r="KSE125" s="266"/>
      <c r="KSF125" s="261"/>
      <c r="KSG125" s="265"/>
      <c r="KSH125" s="266"/>
      <c r="KSI125" s="200"/>
      <c r="KSJ125" s="266"/>
      <c r="KSK125" s="261"/>
      <c r="KSL125" s="265"/>
      <c r="KSM125" s="266"/>
      <c r="KSN125" s="200"/>
      <c r="KSO125" s="266"/>
      <c r="KSP125" s="261"/>
      <c r="KSQ125" s="265"/>
      <c r="KSR125" s="266"/>
      <c r="KSS125" s="200"/>
      <c r="KST125" s="266"/>
      <c r="KSU125" s="261"/>
      <c r="KSV125" s="265"/>
      <c r="KSW125" s="266"/>
      <c r="KSX125" s="200"/>
      <c r="KSY125" s="266"/>
      <c r="KSZ125" s="261"/>
      <c r="KTA125" s="265"/>
      <c r="KTB125" s="266"/>
      <c r="KTC125" s="200"/>
      <c r="KTD125" s="266"/>
      <c r="KTE125" s="261"/>
      <c r="KTF125" s="265"/>
      <c r="KTG125" s="266"/>
      <c r="KTH125" s="200"/>
      <c r="KTI125" s="266"/>
      <c r="KTJ125" s="261"/>
      <c r="KTK125" s="265"/>
      <c r="KTL125" s="266"/>
      <c r="KTM125" s="200"/>
      <c r="KTN125" s="266"/>
      <c r="KTO125" s="261"/>
      <c r="KTP125" s="265"/>
      <c r="KTQ125" s="266"/>
      <c r="KTR125" s="200"/>
      <c r="KTS125" s="266"/>
      <c r="KTT125" s="261"/>
      <c r="KTU125" s="265"/>
      <c r="KTV125" s="266"/>
      <c r="KTW125" s="200"/>
      <c r="KTX125" s="266"/>
      <c r="KTY125" s="261"/>
      <c r="KTZ125" s="265"/>
      <c r="KUA125" s="266"/>
      <c r="KUB125" s="200"/>
      <c r="KUC125" s="266"/>
      <c r="KUD125" s="261"/>
      <c r="KUE125" s="265"/>
      <c r="KUF125" s="266"/>
      <c r="KUG125" s="200"/>
      <c r="KUH125" s="266"/>
      <c r="KUI125" s="261"/>
      <c r="KUJ125" s="265"/>
      <c r="KUK125" s="266"/>
      <c r="KUL125" s="200"/>
      <c r="KUM125" s="266"/>
      <c r="KUN125" s="261"/>
      <c r="KUO125" s="265"/>
      <c r="KUP125" s="266"/>
      <c r="KUQ125" s="200"/>
      <c r="KUR125" s="266"/>
      <c r="KUS125" s="261"/>
      <c r="KUT125" s="265"/>
      <c r="KUU125" s="266"/>
      <c r="KUV125" s="200"/>
      <c r="KUW125" s="266"/>
      <c r="KUX125" s="261"/>
      <c r="KUY125" s="265"/>
      <c r="KUZ125" s="266"/>
      <c r="KVA125" s="200"/>
      <c r="KVB125" s="266"/>
      <c r="KVC125" s="261"/>
      <c r="KVD125" s="265"/>
      <c r="KVE125" s="266"/>
      <c r="KVF125" s="200"/>
      <c r="KVG125" s="266"/>
      <c r="KVH125" s="261"/>
      <c r="KVI125" s="265"/>
      <c r="KVJ125" s="266"/>
      <c r="KVK125" s="200"/>
      <c r="KVL125" s="266"/>
      <c r="KVM125" s="261"/>
      <c r="KVN125" s="265"/>
      <c r="KVO125" s="266"/>
      <c r="KVP125" s="200"/>
      <c r="KVQ125" s="266"/>
      <c r="KVR125" s="261"/>
      <c r="KVS125" s="265"/>
      <c r="KVT125" s="266"/>
      <c r="KVU125" s="200"/>
      <c r="KVV125" s="266"/>
      <c r="KVW125" s="261"/>
      <c r="KVX125" s="265"/>
      <c r="KVY125" s="266"/>
      <c r="KVZ125" s="200"/>
      <c r="KWA125" s="266"/>
      <c r="KWB125" s="261"/>
      <c r="KWC125" s="265"/>
      <c r="KWD125" s="266"/>
      <c r="KWE125" s="200"/>
      <c r="KWF125" s="266"/>
      <c r="KWG125" s="261"/>
      <c r="KWH125" s="265"/>
      <c r="KWI125" s="266"/>
      <c r="KWJ125" s="200"/>
      <c r="KWK125" s="266"/>
      <c r="KWL125" s="261"/>
      <c r="KWM125" s="265"/>
      <c r="KWN125" s="266"/>
      <c r="KWO125" s="200"/>
      <c r="KWP125" s="266"/>
      <c r="KWQ125" s="261"/>
      <c r="KWR125" s="265"/>
      <c r="KWS125" s="266"/>
      <c r="KWT125" s="200"/>
      <c r="KWU125" s="266"/>
      <c r="KWV125" s="261"/>
      <c r="KWW125" s="265"/>
      <c r="KWX125" s="266"/>
      <c r="KWY125" s="200"/>
      <c r="KWZ125" s="266"/>
      <c r="KXA125" s="261"/>
      <c r="KXB125" s="265"/>
      <c r="KXC125" s="266"/>
      <c r="KXD125" s="200"/>
      <c r="KXE125" s="266"/>
      <c r="KXF125" s="261"/>
      <c r="KXG125" s="265"/>
      <c r="KXH125" s="266"/>
      <c r="KXI125" s="200"/>
      <c r="KXJ125" s="266"/>
      <c r="KXK125" s="261"/>
      <c r="KXL125" s="265"/>
      <c r="KXM125" s="266"/>
      <c r="KXN125" s="200"/>
      <c r="KXO125" s="266"/>
      <c r="KXP125" s="261"/>
      <c r="KXQ125" s="265"/>
      <c r="KXR125" s="266"/>
      <c r="KXS125" s="200"/>
      <c r="KXT125" s="266"/>
      <c r="KXU125" s="261"/>
      <c r="KXV125" s="265"/>
      <c r="KXW125" s="266"/>
      <c r="KXX125" s="200"/>
      <c r="KXY125" s="266"/>
      <c r="KXZ125" s="261"/>
      <c r="KYA125" s="265"/>
      <c r="KYB125" s="266"/>
      <c r="KYC125" s="200"/>
      <c r="KYD125" s="266"/>
      <c r="KYE125" s="261"/>
      <c r="KYF125" s="265"/>
      <c r="KYG125" s="266"/>
      <c r="KYH125" s="200"/>
      <c r="KYI125" s="266"/>
      <c r="KYJ125" s="261"/>
      <c r="KYK125" s="265"/>
      <c r="KYL125" s="266"/>
      <c r="KYM125" s="200"/>
      <c r="KYN125" s="266"/>
      <c r="KYO125" s="261"/>
      <c r="KYP125" s="265"/>
      <c r="KYQ125" s="266"/>
      <c r="KYR125" s="200"/>
      <c r="KYS125" s="266"/>
      <c r="KYT125" s="261"/>
      <c r="KYU125" s="265"/>
      <c r="KYV125" s="266"/>
      <c r="KYW125" s="200"/>
      <c r="KYX125" s="266"/>
      <c r="KYY125" s="261"/>
      <c r="KYZ125" s="265"/>
      <c r="KZA125" s="266"/>
      <c r="KZB125" s="200"/>
      <c r="KZC125" s="266"/>
      <c r="KZD125" s="261"/>
      <c r="KZE125" s="265"/>
      <c r="KZF125" s="266"/>
      <c r="KZG125" s="200"/>
      <c r="KZH125" s="266"/>
      <c r="KZI125" s="261"/>
      <c r="KZJ125" s="265"/>
      <c r="KZK125" s="266"/>
      <c r="KZL125" s="200"/>
      <c r="KZM125" s="266"/>
      <c r="KZN125" s="261"/>
      <c r="KZO125" s="265"/>
      <c r="KZP125" s="266"/>
      <c r="KZQ125" s="200"/>
      <c r="KZR125" s="266"/>
      <c r="KZS125" s="261"/>
      <c r="KZT125" s="265"/>
      <c r="KZU125" s="266"/>
      <c r="KZV125" s="200"/>
      <c r="KZW125" s="266"/>
      <c r="KZX125" s="261"/>
      <c r="KZY125" s="265"/>
      <c r="KZZ125" s="266"/>
      <c r="LAA125" s="200"/>
      <c r="LAB125" s="266"/>
      <c r="LAC125" s="261"/>
      <c r="LAD125" s="265"/>
      <c r="LAE125" s="266"/>
      <c r="LAF125" s="200"/>
      <c r="LAG125" s="266"/>
      <c r="LAH125" s="261"/>
      <c r="LAI125" s="265"/>
      <c r="LAJ125" s="266"/>
      <c r="LAK125" s="200"/>
      <c r="LAL125" s="266"/>
      <c r="LAM125" s="261"/>
      <c r="LAN125" s="265"/>
      <c r="LAO125" s="266"/>
      <c r="LAP125" s="200"/>
      <c r="LAQ125" s="266"/>
      <c r="LAR125" s="261"/>
      <c r="LAS125" s="265"/>
      <c r="LAT125" s="266"/>
      <c r="LAU125" s="200"/>
      <c r="LAV125" s="266"/>
      <c r="LAW125" s="261"/>
      <c r="LAX125" s="265"/>
      <c r="LAY125" s="266"/>
      <c r="LAZ125" s="200"/>
      <c r="LBA125" s="266"/>
      <c r="LBB125" s="261"/>
      <c r="LBC125" s="265"/>
      <c r="LBD125" s="266"/>
      <c r="LBE125" s="200"/>
      <c r="LBF125" s="266"/>
      <c r="LBG125" s="261"/>
      <c r="LBH125" s="265"/>
      <c r="LBI125" s="266"/>
      <c r="LBJ125" s="200"/>
      <c r="LBK125" s="266"/>
      <c r="LBL125" s="261"/>
      <c r="LBM125" s="265"/>
      <c r="LBN125" s="266"/>
      <c r="LBO125" s="200"/>
      <c r="LBP125" s="266"/>
      <c r="LBQ125" s="261"/>
      <c r="LBR125" s="265"/>
      <c r="LBS125" s="266"/>
      <c r="LBT125" s="200"/>
      <c r="LBU125" s="266"/>
      <c r="LBV125" s="261"/>
      <c r="LBW125" s="265"/>
      <c r="LBX125" s="266"/>
      <c r="LBY125" s="200"/>
      <c r="LBZ125" s="266"/>
      <c r="LCA125" s="261"/>
      <c r="LCB125" s="265"/>
      <c r="LCC125" s="266"/>
      <c r="LCD125" s="200"/>
      <c r="LCE125" s="266"/>
      <c r="LCF125" s="261"/>
      <c r="LCG125" s="265"/>
      <c r="LCH125" s="266"/>
      <c r="LCI125" s="200"/>
      <c r="LCJ125" s="266"/>
      <c r="LCK125" s="261"/>
      <c r="LCL125" s="265"/>
      <c r="LCM125" s="266"/>
      <c r="LCN125" s="200"/>
      <c r="LCO125" s="266"/>
      <c r="LCP125" s="261"/>
      <c r="LCQ125" s="265"/>
      <c r="LCR125" s="266"/>
      <c r="LCS125" s="200"/>
      <c r="LCT125" s="266"/>
      <c r="LCU125" s="261"/>
      <c r="LCV125" s="265"/>
      <c r="LCW125" s="266"/>
      <c r="LCX125" s="200"/>
      <c r="LCY125" s="266"/>
      <c r="LCZ125" s="261"/>
      <c r="LDA125" s="265"/>
      <c r="LDB125" s="266"/>
      <c r="LDC125" s="200"/>
      <c r="LDD125" s="266"/>
      <c r="LDE125" s="261"/>
      <c r="LDF125" s="265"/>
      <c r="LDG125" s="266"/>
      <c r="LDH125" s="200"/>
      <c r="LDI125" s="266"/>
      <c r="LDJ125" s="261"/>
      <c r="LDK125" s="265"/>
      <c r="LDL125" s="266"/>
      <c r="LDM125" s="200"/>
      <c r="LDN125" s="266"/>
      <c r="LDO125" s="261"/>
      <c r="LDP125" s="265"/>
      <c r="LDQ125" s="266"/>
      <c r="LDR125" s="200"/>
      <c r="LDS125" s="266"/>
      <c r="LDT125" s="261"/>
      <c r="LDU125" s="265"/>
      <c r="LDV125" s="266"/>
      <c r="LDW125" s="200"/>
      <c r="LDX125" s="266"/>
      <c r="LDY125" s="261"/>
      <c r="LDZ125" s="265"/>
      <c r="LEA125" s="266"/>
      <c r="LEB125" s="200"/>
      <c r="LEC125" s="266"/>
      <c r="LED125" s="261"/>
      <c r="LEE125" s="265"/>
      <c r="LEF125" s="266"/>
      <c r="LEG125" s="200"/>
      <c r="LEH125" s="266"/>
      <c r="LEI125" s="261"/>
      <c r="LEJ125" s="265"/>
      <c r="LEK125" s="266"/>
      <c r="LEL125" s="200"/>
      <c r="LEM125" s="266"/>
      <c r="LEN125" s="261"/>
      <c r="LEO125" s="265"/>
      <c r="LEP125" s="266"/>
      <c r="LEQ125" s="200"/>
      <c r="LER125" s="266"/>
      <c r="LES125" s="261"/>
      <c r="LET125" s="265"/>
      <c r="LEU125" s="266"/>
      <c r="LEV125" s="200"/>
      <c r="LEW125" s="266"/>
      <c r="LEX125" s="261"/>
      <c r="LEY125" s="265"/>
      <c r="LEZ125" s="266"/>
      <c r="LFA125" s="200"/>
      <c r="LFB125" s="266"/>
      <c r="LFC125" s="261"/>
      <c r="LFD125" s="265"/>
      <c r="LFE125" s="266"/>
      <c r="LFF125" s="200"/>
      <c r="LFG125" s="266"/>
      <c r="LFH125" s="261"/>
      <c r="LFI125" s="265"/>
      <c r="LFJ125" s="266"/>
      <c r="LFK125" s="200"/>
      <c r="LFL125" s="266"/>
      <c r="LFM125" s="261"/>
      <c r="LFN125" s="265"/>
      <c r="LFO125" s="266"/>
      <c r="LFP125" s="200"/>
      <c r="LFQ125" s="266"/>
      <c r="LFR125" s="261"/>
      <c r="LFS125" s="265"/>
      <c r="LFT125" s="266"/>
      <c r="LFU125" s="200"/>
      <c r="LFV125" s="266"/>
      <c r="LFW125" s="261"/>
      <c r="LFX125" s="265"/>
      <c r="LFY125" s="266"/>
      <c r="LFZ125" s="200"/>
      <c r="LGA125" s="266"/>
      <c r="LGB125" s="261"/>
      <c r="LGC125" s="265"/>
      <c r="LGD125" s="266"/>
      <c r="LGE125" s="200"/>
      <c r="LGF125" s="266"/>
      <c r="LGG125" s="261"/>
      <c r="LGH125" s="265"/>
      <c r="LGI125" s="266"/>
      <c r="LGJ125" s="200"/>
      <c r="LGK125" s="266"/>
      <c r="LGL125" s="261"/>
      <c r="LGM125" s="265"/>
      <c r="LGN125" s="266"/>
      <c r="LGO125" s="200"/>
      <c r="LGP125" s="266"/>
      <c r="LGQ125" s="261"/>
      <c r="LGR125" s="265"/>
      <c r="LGS125" s="266"/>
      <c r="LGT125" s="200"/>
      <c r="LGU125" s="266"/>
      <c r="LGV125" s="261"/>
      <c r="LGW125" s="265"/>
      <c r="LGX125" s="266"/>
      <c r="LGY125" s="200"/>
      <c r="LGZ125" s="266"/>
      <c r="LHA125" s="261"/>
      <c r="LHB125" s="265"/>
      <c r="LHC125" s="266"/>
      <c r="LHD125" s="200"/>
      <c r="LHE125" s="266"/>
      <c r="LHF125" s="261"/>
      <c r="LHG125" s="265"/>
      <c r="LHH125" s="266"/>
      <c r="LHI125" s="200"/>
      <c r="LHJ125" s="266"/>
      <c r="LHK125" s="261"/>
      <c r="LHL125" s="265"/>
      <c r="LHM125" s="266"/>
      <c r="LHN125" s="200"/>
      <c r="LHO125" s="266"/>
      <c r="LHP125" s="261"/>
      <c r="LHQ125" s="265"/>
      <c r="LHR125" s="266"/>
      <c r="LHS125" s="200"/>
      <c r="LHT125" s="266"/>
      <c r="LHU125" s="261"/>
      <c r="LHV125" s="265"/>
      <c r="LHW125" s="266"/>
      <c r="LHX125" s="200"/>
      <c r="LHY125" s="266"/>
      <c r="LHZ125" s="261"/>
      <c r="LIA125" s="265"/>
      <c r="LIB125" s="266"/>
      <c r="LIC125" s="200"/>
      <c r="LID125" s="266"/>
      <c r="LIE125" s="261"/>
      <c r="LIF125" s="265"/>
      <c r="LIG125" s="266"/>
      <c r="LIH125" s="200"/>
      <c r="LII125" s="266"/>
      <c r="LIJ125" s="261"/>
      <c r="LIK125" s="265"/>
      <c r="LIL125" s="266"/>
      <c r="LIM125" s="200"/>
      <c r="LIN125" s="266"/>
      <c r="LIO125" s="261"/>
      <c r="LIP125" s="265"/>
      <c r="LIQ125" s="266"/>
      <c r="LIR125" s="200"/>
      <c r="LIS125" s="266"/>
      <c r="LIT125" s="261"/>
      <c r="LIU125" s="265"/>
      <c r="LIV125" s="266"/>
      <c r="LIW125" s="200"/>
      <c r="LIX125" s="266"/>
      <c r="LIY125" s="261"/>
      <c r="LIZ125" s="265"/>
      <c r="LJA125" s="266"/>
      <c r="LJB125" s="200"/>
      <c r="LJC125" s="266"/>
      <c r="LJD125" s="261"/>
      <c r="LJE125" s="265"/>
      <c r="LJF125" s="266"/>
      <c r="LJG125" s="200"/>
      <c r="LJH125" s="266"/>
      <c r="LJI125" s="261"/>
      <c r="LJJ125" s="265"/>
      <c r="LJK125" s="266"/>
      <c r="LJL125" s="200"/>
      <c r="LJM125" s="266"/>
      <c r="LJN125" s="261"/>
      <c r="LJO125" s="265"/>
      <c r="LJP125" s="266"/>
      <c r="LJQ125" s="200"/>
      <c r="LJR125" s="266"/>
      <c r="LJS125" s="261"/>
      <c r="LJT125" s="265"/>
      <c r="LJU125" s="266"/>
      <c r="LJV125" s="200"/>
      <c r="LJW125" s="266"/>
      <c r="LJX125" s="261"/>
      <c r="LJY125" s="265"/>
      <c r="LJZ125" s="266"/>
      <c r="LKA125" s="200"/>
      <c r="LKB125" s="266"/>
      <c r="LKC125" s="261"/>
      <c r="LKD125" s="265"/>
      <c r="LKE125" s="266"/>
      <c r="LKF125" s="200"/>
      <c r="LKG125" s="266"/>
      <c r="LKH125" s="261"/>
      <c r="LKI125" s="265"/>
      <c r="LKJ125" s="266"/>
      <c r="LKK125" s="200"/>
      <c r="LKL125" s="266"/>
      <c r="LKM125" s="261"/>
      <c r="LKN125" s="265"/>
      <c r="LKO125" s="266"/>
      <c r="LKP125" s="200"/>
      <c r="LKQ125" s="266"/>
      <c r="LKR125" s="261"/>
      <c r="LKS125" s="265"/>
      <c r="LKT125" s="266"/>
      <c r="LKU125" s="200"/>
      <c r="LKV125" s="266"/>
      <c r="LKW125" s="261"/>
      <c r="LKX125" s="265"/>
      <c r="LKY125" s="266"/>
      <c r="LKZ125" s="200"/>
      <c r="LLA125" s="266"/>
      <c r="LLB125" s="261"/>
      <c r="LLC125" s="265"/>
      <c r="LLD125" s="266"/>
      <c r="LLE125" s="200"/>
      <c r="LLF125" s="266"/>
      <c r="LLG125" s="261"/>
      <c r="LLH125" s="265"/>
      <c r="LLI125" s="266"/>
      <c r="LLJ125" s="200"/>
      <c r="LLK125" s="266"/>
      <c r="LLL125" s="261"/>
      <c r="LLM125" s="265"/>
      <c r="LLN125" s="266"/>
      <c r="LLO125" s="200"/>
      <c r="LLP125" s="266"/>
      <c r="LLQ125" s="261"/>
      <c r="LLR125" s="265"/>
      <c r="LLS125" s="266"/>
      <c r="LLT125" s="200"/>
      <c r="LLU125" s="266"/>
      <c r="LLV125" s="261"/>
      <c r="LLW125" s="265"/>
      <c r="LLX125" s="266"/>
      <c r="LLY125" s="200"/>
      <c r="LLZ125" s="266"/>
      <c r="LMA125" s="261"/>
      <c r="LMB125" s="265"/>
      <c r="LMC125" s="266"/>
      <c r="LMD125" s="200"/>
      <c r="LME125" s="266"/>
      <c r="LMF125" s="261"/>
      <c r="LMG125" s="265"/>
      <c r="LMH125" s="266"/>
      <c r="LMI125" s="200"/>
      <c r="LMJ125" s="266"/>
      <c r="LMK125" s="261"/>
      <c r="LML125" s="265"/>
      <c r="LMM125" s="266"/>
      <c r="LMN125" s="200"/>
      <c r="LMO125" s="266"/>
      <c r="LMP125" s="261"/>
      <c r="LMQ125" s="265"/>
      <c r="LMR125" s="266"/>
      <c r="LMS125" s="200"/>
      <c r="LMT125" s="266"/>
      <c r="LMU125" s="261"/>
      <c r="LMV125" s="265"/>
      <c r="LMW125" s="266"/>
      <c r="LMX125" s="200"/>
      <c r="LMY125" s="266"/>
      <c r="LMZ125" s="261"/>
      <c r="LNA125" s="265"/>
      <c r="LNB125" s="266"/>
      <c r="LNC125" s="200"/>
      <c r="LND125" s="266"/>
      <c r="LNE125" s="261"/>
      <c r="LNF125" s="265"/>
      <c r="LNG125" s="266"/>
      <c r="LNH125" s="200"/>
      <c r="LNI125" s="266"/>
      <c r="LNJ125" s="261"/>
      <c r="LNK125" s="265"/>
      <c r="LNL125" s="266"/>
      <c r="LNM125" s="200"/>
      <c r="LNN125" s="266"/>
      <c r="LNO125" s="261"/>
      <c r="LNP125" s="265"/>
      <c r="LNQ125" s="266"/>
      <c r="LNR125" s="200"/>
      <c r="LNS125" s="266"/>
      <c r="LNT125" s="261"/>
      <c r="LNU125" s="265"/>
      <c r="LNV125" s="266"/>
      <c r="LNW125" s="200"/>
      <c r="LNX125" s="266"/>
      <c r="LNY125" s="261"/>
      <c r="LNZ125" s="265"/>
      <c r="LOA125" s="266"/>
      <c r="LOB125" s="200"/>
      <c r="LOC125" s="266"/>
      <c r="LOD125" s="261"/>
      <c r="LOE125" s="265"/>
      <c r="LOF125" s="266"/>
      <c r="LOG125" s="200"/>
      <c r="LOH125" s="266"/>
      <c r="LOI125" s="261"/>
      <c r="LOJ125" s="265"/>
      <c r="LOK125" s="266"/>
      <c r="LOL125" s="200"/>
      <c r="LOM125" s="266"/>
      <c r="LON125" s="261"/>
      <c r="LOO125" s="265"/>
      <c r="LOP125" s="266"/>
      <c r="LOQ125" s="200"/>
      <c r="LOR125" s="266"/>
      <c r="LOS125" s="261"/>
      <c r="LOT125" s="265"/>
      <c r="LOU125" s="266"/>
      <c r="LOV125" s="200"/>
      <c r="LOW125" s="266"/>
      <c r="LOX125" s="261"/>
      <c r="LOY125" s="265"/>
      <c r="LOZ125" s="266"/>
      <c r="LPA125" s="200"/>
      <c r="LPB125" s="266"/>
      <c r="LPC125" s="261"/>
      <c r="LPD125" s="265"/>
      <c r="LPE125" s="266"/>
      <c r="LPF125" s="200"/>
      <c r="LPG125" s="266"/>
      <c r="LPH125" s="261"/>
      <c r="LPI125" s="265"/>
      <c r="LPJ125" s="266"/>
      <c r="LPK125" s="200"/>
      <c r="LPL125" s="266"/>
      <c r="LPM125" s="261"/>
      <c r="LPN125" s="265"/>
      <c r="LPO125" s="266"/>
      <c r="LPP125" s="200"/>
      <c r="LPQ125" s="266"/>
      <c r="LPR125" s="261"/>
      <c r="LPS125" s="265"/>
      <c r="LPT125" s="266"/>
      <c r="LPU125" s="200"/>
      <c r="LPV125" s="266"/>
      <c r="LPW125" s="261"/>
      <c r="LPX125" s="265"/>
      <c r="LPY125" s="266"/>
      <c r="LPZ125" s="200"/>
      <c r="LQA125" s="266"/>
      <c r="LQB125" s="261"/>
      <c r="LQC125" s="265"/>
      <c r="LQD125" s="266"/>
      <c r="LQE125" s="200"/>
      <c r="LQF125" s="266"/>
      <c r="LQG125" s="261"/>
      <c r="LQH125" s="265"/>
      <c r="LQI125" s="266"/>
      <c r="LQJ125" s="200"/>
      <c r="LQK125" s="266"/>
      <c r="LQL125" s="261"/>
      <c r="LQM125" s="265"/>
      <c r="LQN125" s="266"/>
      <c r="LQO125" s="200"/>
      <c r="LQP125" s="266"/>
      <c r="LQQ125" s="261"/>
      <c r="LQR125" s="265"/>
      <c r="LQS125" s="266"/>
      <c r="LQT125" s="200"/>
      <c r="LQU125" s="266"/>
      <c r="LQV125" s="261"/>
      <c r="LQW125" s="265"/>
      <c r="LQX125" s="266"/>
      <c r="LQY125" s="200"/>
      <c r="LQZ125" s="266"/>
      <c r="LRA125" s="261"/>
      <c r="LRB125" s="265"/>
      <c r="LRC125" s="266"/>
      <c r="LRD125" s="200"/>
      <c r="LRE125" s="266"/>
      <c r="LRF125" s="261"/>
      <c r="LRG125" s="265"/>
      <c r="LRH125" s="266"/>
      <c r="LRI125" s="200"/>
      <c r="LRJ125" s="266"/>
      <c r="LRK125" s="261"/>
      <c r="LRL125" s="265"/>
      <c r="LRM125" s="266"/>
      <c r="LRN125" s="200"/>
      <c r="LRO125" s="266"/>
      <c r="LRP125" s="261"/>
      <c r="LRQ125" s="265"/>
      <c r="LRR125" s="266"/>
      <c r="LRS125" s="200"/>
      <c r="LRT125" s="266"/>
      <c r="LRU125" s="261"/>
      <c r="LRV125" s="265"/>
      <c r="LRW125" s="266"/>
      <c r="LRX125" s="200"/>
      <c r="LRY125" s="266"/>
      <c r="LRZ125" s="261"/>
      <c r="LSA125" s="265"/>
      <c r="LSB125" s="266"/>
      <c r="LSC125" s="200"/>
      <c r="LSD125" s="266"/>
      <c r="LSE125" s="261"/>
      <c r="LSF125" s="265"/>
      <c r="LSG125" s="266"/>
      <c r="LSH125" s="200"/>
      <c r="LSI125" s="266"/>
      <c r="LSJ125" s="261"/>
      <c r="LSK125" s="265"/>
      <c r="LSL125" s="266"/>
      <c r="LSM125" s="200"/>
      <c r="LSN125" s="266"/>
      <c r="LSO125" s="261"/>
      <c r="LSP125" s="265"/>
      <c r="LSQ125" s="266"/>
      <c r="LSR125" s="200"/>
      <c r="LSS125" s="266"/>
      <c r="LST125" s="261"/>
      <c r="LSU125" s="265"/>
      <c r="LSV125" s="266"/>
      <c r="LSW125" s="200"/>
      <c r="LSX125" s="266"/>
      <c r="LSY125" s="261"/>
      <c r="LSZ125" s="265"/>
      <c r="LTA125" s="266"/>
      <c r="LTB125" s="200"/>
      <c r="LTC125" s="266"/>
      <c r="LTD125" s="261"/>
      <c r="LTE125" s="265"/>
      <c r="LTF125" s="266"/>
      <c r="LTG125" s="200"/>
      <c r="LTH125" s="266"/>
      <c r="LTI125" s="261"/>
      <c r="LTJ125" s="265"/>
      <c r="LTK125" s="266"/>
      <c r="LTL125" s="200"/>
      <c r="LTM125" s="266"/>
      <c r="LTN125" s="261"/>
      <c r="LTO125" s="265"/>
      <c r="LTP125" s="266"/>
      <c r="LTQ125" s="200"/>
      <c r="LTR125" s="266"/>
      <c r="LTS125" s="261"/>
      <c r="LTT125" s="265"/>
      <c r="LTU125" s="266"/>
      <c r="LTV125" s="200"/>
      <c r="LTW125" s="266"/>
      <c r="LTX125" s="261"/>
      <c r="LTY125" s="265"/>
      <c r="LTZ125" s="266"/>
      <c r="LUA125" s="200"/>
      <c r="LUB125" s="266"/>
      <c r="LUC125" s="261"/>
      <c r="LUD125" s="265"/>
      <c r="LUE125" s="266"/>
      <c r="LUF125" s="200"/>
      <c r="LUG125" s="266"/>
      <c r="LUH125" s="261"/>
      <c r="LUI125" s="265"/>
      <c r="LUJ125" s="266"/>
      <c r="LUK125" s="200"/>
      <c r="LUL125" s="266"/>
      <c r="LUM125" s="261"/>
      <c r="LUN125" s="265"/>
      <c r="LUO125" s="266"/>
      <c r="LUP125" s="200"/>
      <c r="LUQ125" s="266"/>
      <c r="LUR125" s="261"/>
      <c r="LUS125" s="265"/>
      <c r="LUT125" s="266"/>
      <c r="LUU125" s="200"/>
      <c r="LUV125" s="266"/>
      <c r="LUW125" s="261"/>
      <c r="LUX125" s="265"/>
      <c r="LUY125" s="266"/>
      <c r="LUZ125" s="200"/>
      <c r="LVA125" s="266"/>
      <c r="LVB125" s="261"/>
      <c r="LVC125" s="265"/>
      <c r="LVD125" s="266"/>
      <c r="LVE125" s="200"/>
      <c r="LVF125" s="266"/>
      <c r="LVG125" s="261"/>
      <c r="LVH125" s="265"/>
      <c r="LVI125" s="266"/>
      <c r="LVJ125" s="200"/>
      <c r="LVK125" s="266"/>
      <c r="LVL125" s="261"/>
      <c r="LVM125" s="265"/>
      <c r="LVN125" s="266"/>
      <c r="LVO125" s="200"/>
      <c r="LVP125" s="266"/>
      <c r="LVQ125" s="261"/>
      <c r="LVR125" s="265"/>
      <c r="LVS125" s="266"/>
      <c r="LVT125" s="200"/>
      <c r="LVU125" s="266"/>
      <c r="LVV125" s="261"/>
      <c r="LVW125" s="265"/>
      <c r="LVX125" s="266"/>
      <c r="LVY125" s="200"/>
      <c r="LVZ125" s="266"/>
      <c r="LWA125" s="261"/>
      <c r="LWB125" s="265"/>
      <c r="LWC125" s="266"/>
      <c r="LWD125" s="200"/>
      <c r="LWE125" s="266"/>
      <c r="LWF125" s="261"/>
      <c r="LWG125" s="265"/>
      <c r="LWH125" s="266"/>
      <c r="LWI125" s="200"/>
      <c r="LWJ125" s="266"/>
      <c r="LWK125" s="261"/>
      <c r="LWL125" s="265"/>
      <c r="LWM125" s="266"/>
      <c r="LWN125" s="200"/>
      <c r="LWO125" s="266"/>
      <c r="LWP125" s="261"/>
      <c r="LWQ125" s="265"/>
      <c r="LWR125" s="266"/>
      <c r="LWS125" s="200"/>
      <c r="LWT125" s="266"/>
      <c r="LWU125" s="261"/>
      <c r="LWV125" s="265"/>
      <c r="LWW125" s="266"/>
      <c r="LWX125" s="200"/>
      <c r="LWY125" s="266"/>
      <c r="LWZ125" s="261"/>
      <c r="LXA125" s="265"/>
      <c r="LXB125" s="266"/>
      <c r="LXC125" s="200"/>
      <c r="LXD125" s="266"/>
      <c r="LXE125" s="261"/>
      <c r="LXF125" s="265"/>
      <c r="LXG125" s="266"/>
      <c r="LXH125" s="200"/>
      <c r="LXI125" s="266"/>
      <c r="LXJ125" s="261"/>
      <c r="LXK125" s="265"/>
      <c r="LXL125" s="266"/>
      <c r="LXM125" s="200"/>
      <c r="LXN125" s="266"/>
      <c r="LXO125" s="261"/>
      <c r="LXP125" s="265"/>
      <c r="LXQ125" s="266"/>
      <c r="LXR125" s="200"/>
      <c r="LXS125" s="266"/>
      <c r="LXT125" s="261"/>
      <c r="LXU125" s="265"/>
      <c r="LXV125" s="266"/>
      <c r="LXW125" s="200"/>
      <c r="LXX125" s="266"/>
      <c r="LXY125" s="261"/>
      <c r="LXZ125" s="265"/>
      <c r="LYA125" s="266"/>
      <c r="LYB125" s="200"/>
      <c r="LYC125" s="266"/>
      <c r="LYD125" s="261"/>
      <c r="LYE125" s="265"/>
      <c r="LYF125" s="266"/>
      <c r="LYG125" s="200"/>
      <c r="LYH125" s="266"/>
      <c r="LYI125" s="261"/>
      <c r="LYJ125" s="265"/>
      <c r="LYK125" s="266"/>
      <c r="LYL125" s="200"/>
      <c r="LYM125" s="266"/>
      <c r="LYN125" s="261"/>
      <c r="LYO125" s="265"/>
      <c r="LYP125" s="266"/>
      <c r="LYQ125" s="200"/>
      <c r="LYR125" s="266"/>
      <c r="LYS125" s="261"/>
      <c r="LYT125" s="265"/>
      <c r="LYU125" s="266"/>
      <c r="LYV125" s="200"/>
      <c r="LYW125" s="266"/>
      <c r="LYX125" s="261"/>
      <c r="LYY125" s="265"/>
      <c r="LYZ125" s="266"/>
      <c r="LZA125" s="200"/>
      <c r="LZB125" s="266"/>
      <c r="LZC125" s="261"/>
      <c r="LZD125" s="265"/>
      <c r="LZE125" s="266"/>
      <c r="LZF125" s="200"/>
      <c r="LZG125" s="266"/>
      <c r="LZH125" s="261"/>
      <c r="LZI125" s="265"/>
      <c r="LZJ125" s="266"/>
      <c r="LZK125" s="200"/>
      <c r="LZL125" s="266"/>
      <c r="LZM125" s="261"/>
      <c r="LZN125" s="265"/>
      <c r="LZO125" s="266"/>
      <c r="LZP125" s="200"/>
      <c r="LZQ125" s="266"/>
      <c r="LZR125" s="261"/>
      <c r="LZS125" s="265"/>
      <c r="LZT125" s="266"/>
      <c r="LZU125" s="200"/>
      <c r="LZV125" s="266"/>
      <c r="LZW125" s="261"/>
      <c r="LZX125" s="265"/>
      <c r="LZY125" s="266"/>
      <c r="LZZ125" s="200"/>
      <c r="MAA125" s="266"/>
      <c r="MAB125" s="261"/>
      <c r="MAC125" s="265"/>
      <c r="MAD125" s="266"/>
      <c r="MAE125" s="200"/>
      <c r="MAF125" s="266"/>
      <c r="MAG125" s="261"/>
      <c r="MAH125" s="265"/>
      <c r="MAI125" s="266"/>
      <c r="MAJ125" s="200"/>
      <c r="MAK125" s="266"/>
      <c r="MAL125" s="261"/>
      <c r="MAM125" s="265"/>
      <c r="MAN125" s="266"/>
      <c r="MAO125" s="200"/>
      <c r="MAP125" s="266"/>
      <c r="MAQ125" s="261"/>
      <c r="MAR125" s="265"/>
      <c r="MAS125" s="266"/>
      <c r="MAT125" s="200"/>
      <c r="MAU125" s="266"/>
      <c r="MAV125" s="261"/>
      <c r="MAW125" s="265"/>
      <c r="MAX125" s="266"/>
      <c r="MAY125" s="200"/>
      <c r="MAZ125" s="266"/>
      <c r="MBA125" s="261"/>
      <c r="MBB125" s="265"/>
      <c r="MBC125" s="266"/>
      <c r="MBD125" s="200"/>
      <c r="MBE125" s="266"/>
      <c r="MBF125" s="261"/>
      <c r="MBG125" s="265"/>
      <c r="MBH125" s="266"/>
      <c r="MBI125" s="200"/>
      <c r="MBJ125" s="266"/>
      <c r="MBK125" s="261"/>
      <c r="MBL125" s="265"/>
      <c r="MBM125" s="266"/>
      <c r="MBN125" s="200"/>
      <c r="MBO125" s="266"/>
      <c r="MBP125" s="261"/>
      <c r="MBQ125" s="265"/>
      <c r="MBR125" s="266"/>
      <c r="MBS125" s="200"/>
      <c r="MBT125" s="266"/>
      <c r="MBU125" s="261"/>
      <c r="MBV125" s="265"/>
      <c r="MBW125" s="266"/>
      <c r="MBX125" s="200"/>
      <c r="MBY125" s="266"/>
      <c r="MBZ125" s="261"/>
      <c r="MCA125" s="265"/>
      <c r="MCB125" s="266"/>
      <c r="MCC125" s="200"/>
      <c r="MCD125" s="266"/>
      <c r="MCE125" s="261"/>
      <c r="MCF125" s="265"/>
      <c r="MCG125" s="266"/>
      <c r="MCH125" s="200"/>
      <c r="MCI125" s="266"/>
      <c r="MCJ125" s="261"/>
      <c r="MCK125" s="265"/>
      <c r="MCL125" s="266"/>
      <c r="MCM125" s="200"/>
      <c r="MCN125" s="266"/>
      <c r="MCO125" s="261"/>
      <c r="MCP125" s="265"/>
      <c r="MCQ125" s="266"/>
      <c r="MCR125" s="200"/>
      <c r="MCS125" s="266"/>
      <c r="MCT125" s="261"/>
      <c r="MCU125" s="265"/>
      <c r="MCV125" s="266"/>
      <c r="MCW125" s="200"/>
      <c r="MCX125" s="266"/>
      <c r="MCY125" s="261"/>
      <c r="MCZ125" s="265"/>
      <c r="MDA125" s="266"/>
      <c r="MDB125" s="200"/>
      <c r="MDC125" s="266"/>
      <c r="MDD125" s="261"/>
      <c r="MDE125" s="265"/>
      <c r="MDF125" s="266"/>
      <c r="MDG125" s="200"/>
      <c r="MDH125" s="266"/>
      <c r="MDI125" s="261"/>
      <c r="MDJ125" s="265"/>
      <c r="MDK125" s="266"/>
      <c r="MDL125" s="200"/>
      <c r="MDM125" s="266"/>
      <c r="MDN125" s="261"/>
      <c r="MDO125" s="265"/>
      <c r="MDP125" s="266"/>
      <c r="MDQ125" s="200"/>
      <c r="MDR125" s="266"/>
      <c r="MDS125" s="261"/>
      <c r="MDT125" s="265"/>
      <c r="MDU125" s="266"/>
      <c r="MDV125" s="200"/>
      <c r="MDW125" s="266"/>
      <c r="MDX125" s="261"/>
      <c r="MDY125" s="265"/>
      <c r="MDZ125" s="266"/>
      <c r="MEA125" s="200"/>
      <c r="MEB125" s="266"/>
      <c r="MEC125" s="261"/>
      <c r="MED125" s="265"/>
      <c r="MEE125" s="266"/>
      <c r="MEF125" s="200"/>
      <c r="MEG125" s="266"/>
      <c r="MEH125" s="261"/>
      <c r="MEI125" s="265"/>
      <c r="MEJ125" s="266"/>
      <c r="MEK125" s="200"/>
      <c r="MEL125" s="266"/>
      <c r="MEM125" s="261"/>
      <c r="MEN125" s="265"/>
      <c r="MEO125" s="266"/>
      <c r="MEP125" s="200"/>
      <c r="MEQ125" s="266"/>
      <c r="MER125" s="261"/>
      <c r="MES125" s="265"/>
      <c r="MET125" s="266"/>
      <c r="MEU125" s="200"/>
      <c r="MEV125" s="266"/>
      <c r="MEW125" s="261"/>
      <c r="MEX125" s="265"/>
      <c r="MEY125" s="266"/>
      <c r="MEZ125" s="200"/>
      <c r="MFA125" s="266"/>
      <c r="MFB125" s="261"/>
      <c r="MFC125" s="265"/>
      <c r="MFD125" s="266"/>
      <c r="MFE125" s="200"/>
      <c r="MFF125" s="266"/>
      <c r="MFG125" s="261"/>
      <c r="MFH125" s="265"/>
      <c r="MFI125" s="266"/>
      <c r="MFJ125" s="200"/>
      <c r="MFK125" s="266"/>
      <c r="MFL125" s="261"/>
      <c r="MFM125" s="265"/>
      <c r="MFN125" s="266"/>
      <c r="MFO125" s="200"/>
      <c r="MFP125" s="266"/>
      <c r="MFQ125" s="261"/>
      <c r="MFR125" s="265"/>
      <c r="MFS125" s="266"/>
      <c r="MFT125" s="200"/>
      <c r="MFU125" s="266"/>
      <c r="MFV125" s="261"/>
      <c r="MFW125" s="265"/>
      <c r="MFX125" s="266"/>
      <c r="MFY125" s="200"/>
      <c r="MFZ125" s="266"/>
      <c r="MGA125" s="261"/>
      <c r="MGB125" s="265"/>
      <c r="MGC125" s="266"/>
      <c r="MGD125" s="200"/>
      <c r="MGE125" s="266"/>
      <c r="MGF125" s="261"/>
      <c r="MGG125" s="265"/>
      <c r="MGH125" s="266"/>
      <c r="MGI125" s="200"/>
      <c r="MGJ125" s="266"/>
      <c r="MGK125" s="261"/>
      <c r="MGL125" s="265"/>
      <c r="MGM125" s="266"/>
      <c r="MGN125" s="200"/>
      <c r="MGO125" s="266"/>
      <c r="MGP125" s="261"/>
      <c r="MGQ125" s="265"/>
      <c r="MGR125" s="266"/>
      <c r="MGS125" s="200"/>
      <c r="MGT125" s="266"/>
      <c r="MGU125" s="261"/>
      <c r="MGV125" s="265"/>
      <c r="MGW125" s="266"/>
      <c r="MGX125" s="200"/>
      <c r="MGY125" s="266"/>
      <c r="MGZ125" s="261"/>
      <c r="MHA125" s="265"/>
      <c r="MHB125" s="266"/>
      <c r="MHC125" s="200"/>
      <c r="MHD125" s="266"/>
      <c r="MHE125" s="261"/>
      <c r="MHF125" s="265"/>
      <c r="MHG125" s="266"/>
      <c r="MHH125" s="200"/>
      <c r="MHI125" s="266"/>
      <c r="MHJ125" s="261"/>
      <c r="MHK125" s="265"/>
      <c r="MHL125" s="266"/>
      <c r="MHM125" s="200"/>
      <c r="MHN125" s="266"/>
      <c r="MHO125" s="261"/>
      <c r="MHP125" s="265"/>
      <c r="MHQ125" s="266"/>
      <c r="MHR125" s="200"/>
      <c r="MHS125" s="266"/>
      <c r="MHT125" s="261"/>
      <c r="MHU125" s="265"/>
      <c r="MHV125" s="266"/>
      <c r="MHW125" s="200"/>
      <c r="MHX125" s="266"/>
      <c r="MHY125" s="261"/>
      <c r="MHZ125" s="265"/>
      <c r="MIA125" s="266"/>
      <c r="MIB125" s="200"/>
      <c r="MIC125" s="266"/>
      <c r="MID125" s="261"/>
      <c r="MIE125" s="265"/>
      <c r="MIF125" s="266"/>
      <c r="MIG125" s="200"/>
      <c r="MIH125" s="266"/>
      <c r="MII125" s="261"/>
      <c r="MIJ125" s="265"/>
      <c r="MIK125" s="266"/>
      <c r="MIL125" s="200"/>
      <c r="MIM125" s="266"/>
      <c r="MIN125" s="261"/>
      <c r="MIO125" s="265"/>
      <c r="MIP125" s="266"/>
      <c r="MIQ125" s="200"/>
      <c r="MIR125" s="266"/>
      <c r="MIS125" s="261"/>
      <c r="MIT125" s="265"/>
      <c r="MIU125" s="266"/>
      <c r="MIV125" s="200"/>
      <c r="MIW125" s="266"/>
      <c r="MIX125" s="261"/>
      <c r="MIY125" s="265"/>
      <c r="MIZ125" s="266"/>
      <c r="MJA125" s="200"/>
      <c r="MJB125" s="266"/>
      <c r="MJC125" s="261"/>
      <c r="MJD125" s="265"/>
      <c r="MJE125" s="266"/>
      <c r="MJF125" s="200"/>
      <c r="MJG125" s="266"/>
      <c r="MJH125" s="261"/>
      <c r="MJI125" s="265"/>
      <c r="MJJ125" s="266"/>
      <c r="MJK125" s="200"/>
      <c r="MJL125" s="266"/>
      <c r="MJM125" s="261"/>
      <c r="MJN125" s="265"/>
      <c r="MJO125" s="266"/>
      <c r="MJP125" s="200"/>
      <c r="MJQ125" s="266"/>
      <c r="MJR125" s="261"/>
      <c r="MJS125" s="265"/>
      <c r="MJT125" s="266"/>
      <c r="MJU125" s="200"/>
      <c r="MJV125" s="266"/>
      <c r="MJW125" s="261"/>
      <c r="MJX125" s="265"/>
      <c r="MJY125" s="266"/>
      <c r="MJZ125" s="200"/>
      <c r="MKA125" s="266"/>
      <c r="MKB125" s="261"/>
      <c r="MKC125" s="265"/>
      <c r="MKD125" s="266"/>
      <c r="MKE125" s="200"/>
      <c r="MKF125" s="266"/>
      <c r="MKG125" s="261"/>
      <c r="MKH125" s="265"/>
      <c r="MKI125" s="266"/>
      <c r="MKJ125" s="200"/>
      <c r="MKK125" s="266"/>
      <c r="MKL125" s="261"/>
      <c r="MKM125" s="265"/>
      <c r="MKN125" s="266"/>
      <c r="MKO125" s="200"/>
      <c r="MKP125" s="266"/>
      <c r="MKQ125" s="261"/>
      <c r="MKR125" s="265"/>
      <c r="MKS125" s="266"/>
      <c r="MKT125" s="200"/>
      <c r="MKU125" s="266"/>
      <c r="MKV125" s="261"/>
      <c r="MKW125" s="265"/>
      <c r="MKX125" s="266"/>
      <c r="MKY125" s="200"/>
      <c r="MKZ125" s="266"/>
      <c r="MLA125" s="261"/>
      <c r="MLB125" s="265"/>
      <c r="MLC125" s="266"/>
      <c r="MLD125" s="200"/>
      <c r="MLE125" s="266"/>
      <c r="MLF125" s="261"/>
      <c r="MLG125" s="265"/>
      <c r="MLH125" s="266"/>
      <c r="MLI125" s="200"/>
      <c r="MLJ125" s="266"/>
      <c r="MLK125" s="261"/>
      <c r="MLL125" s="265"/>
      <c r="MLM125" s="266"/>
      <c r="MLN125" s="200"/>
      <c r="MLO125" s="266"/>
      <c r="MLP125" s="261"/>
      <c r="MLQ125" s="265"/>
      <c r="MLR125" s="266"/>
      <c r="MLS125" s="200"/>
      <c r="MLT125" s="266"/>
      <c r="MLU125" s="261"/>
      <c r="MLV125" s="265"/>
      <c r="MLW125" s="266"/>
      <c r="MLX125" s="200"/>
      <c r="MLY125" s="266"/>
      <c r="MLZ125" s="261"/>
      <c r="MMA125" s="265"/>
      <c r="MMB125" s="266"/>
      <c r="MMC125" s="200"/>
      <c r="MMD125" s="266"/>
      <c r="MME125" s="261"/>
      <c r="MMF125" s="265"/>
      <c r="MMG125" s="266"/>
      <c r="MMH125" s="200"/>
      <c r="MMI125" s="266"/>
      <c r="MMJ125" s="261"/>
      <c r="MMK125" s="265"/>
      <c r="MML125" s="266"/>
      <c r="MMM125" s="200"/>
      <c r="MMN125" s="266"/>
      <c r="MMO125" s="261"/>
      <c r="MMP125" s="265"/>
      <c r="MMQ125" s="266"/>
      <c r="MMR125" s="200"/>
      <c r="MMS125" s="266"/>
      <c r="MMT125" s="261"/>
      <c r="MMU125" s="265"/>
      <c r="MMV125" s="266"/>
      <c r="MMW125" s="200"/>
      <c r="MMX125" s="266"/>
      <c r="MMY125" s="261"/>
      <c r="MMZ125" s="265"/>
      <c r="MNA125" s="266"/>
      <c r="MNB125" s="200"/>
      <c r="MNC125" s="266"/>
      <c r="MND125" s="261"/>
      <c r="MNE125" s="265"/>
      <c r="MNF125" s="266"/>
      <c r="MNG125" s="200"/>
      <c r="MNH125" s="266"/>
      <c r="MNI125" s="261"/>
      <c r="MNJ125" s="265"/>
      <c r="MNK125" s="266"/>
      <c r="MNL125" s="200"/>
      <c r="MNM125" s="266"/>
      <c r="MNN125" s="261"/>
      <c r="MNO125" s="265"/>
      <c r="MNP125" s="266"/>
      <c r="MNQ125" s="200"/>
      <c r="MNR125" s="266"/>
      <c r="MNS125" s="261"/>
      <c r="MNT125" s="265"/>
      <c r="MNU125" s="266"/>
      <c r="MNV125" s="200"/>
      <c r="MNW125" s="266"/>
      <c r="MNX125" s="261"/>
      <c r="MNY125" s="265"/>
      <c r="MNZ125" s="266"/>
      <c r="MOA125" s="200"/>
      <c r="MOB125" s="266"/>
      <c r="MOC125" s="261"/>
      <c r="MOD125" s="265"/>
      <c r="MOE125" s="266"/>
      <c r="MOF125" s="200"/>
      <c r="MOG125" s="266"/>
      <c r="MOH125" s="261"/>
      <c r="MOI125" s="265"/>
      <c r="MOJ125" s="266"/>
      <c r="MOK125" s="200"/>
      <c r="MOL125" s="266"/>
      <c r="MOM125" s="261"/>
      <c r="MON125" s="265"/>
      <c r="MOO125" s="266"/>
      <c r="MOP125" s="200"/>
      <c r="MOQ125" s="266"/>
      <c r="MOR125" s="261"/>
      <c r="MOS125" s="265"/>
      <c r="MOT125" s="266"/>
      <c r="MOU125" s="200"/>
      <c r="MOV125" s="266"/>
      <c r="MOW125" s="261"/>
      <c r="MOX125" s="265"/>
      <c r="MOY125" s="266"/>
      <c r="MOZ125" s="200"/>
      <c r="MPA125" s="266"/>
      <c r="MPB125" s="261"/>
      <c r="MPC125" s="265"/>
      <c r="MPD125" s="266"/>
      <c r="MPE125" s="200"/>
      <c r="MPF125" s="266"/>
      <c r="MPG125" s="261"/>
      <c r="MPH125" s="265"/>
      <c r="MPI125" s="266"/>
      <c r="MPJ125" s="200"/>
      <c r="MPK125" s="266"/>
      <c r="MPL125" s="261"/>
      <c r="MPM125" s="265"/>
      <c r="MPN125" s="266"/>
      <c r="MPO125" s="200"/>
      <c r="MPP125" s="266"/>
      <c r="MPQ125" s="261"/>
      <c r="MPR125" s="265"/>
      <c r="MPS125" s="266"/>
      <c r="MPT125" s="200"/>
      <c r="MPU125" s="266"/>
      <c r="MPV125" s="261"/>
      <c r="MPW125" s="265"/>
      <c r="MPX125" s="266"/>
      <c r="MPY125" s="200"/>
      <c r="MPZ125" s="266"/>
      <c r="MQA125" s="261"/>
      <c r="MQB125" s="265"/>
      <c r="MQC125" s="266"/>
      <c r="MQD125" s="200"/>
      <c r="MQE125" s="266"/>
      <c r="MQF125" s="261"/>
      <c r="MQG125" s="265"/>
      <c r="MQH125" s="266"/>
      <c r="MQI125" s="200"/>
      <c r="MQJ125" s="266"/>
      <c r="MQK125" s="261"/>
      <c r="MQL125" s="265"/>
      <c r="MQM125" s="266"/>
      <c r="MQN125" s="200"/>
      <c r="MQO125" s="266"/>
      <c r="MQP125" s="261"/>
      <c r="MQQ125" s="265"/>
      <c r="MQR125" s="266"/>
      <c r="MQS125" s="200"/>
      <c r="MQT125" s="266"/>
      <c r="MQU125" s="261"/>
      <c r="MQV125" s="265"/>
      <c r="MQW125" s="266"/>
      <c r="MQX125" s="200"/>
      <c r="MQY125" s="266"/>
      <c r="MQZ125" s="261"/>
      <c r="MRA125" s="265"/>
      <c r="MRB125" s="266"/>
      <c r="MRC125" s="200"/>
      <c r="MRD125" s="266"/>
      <c r="MRE125" s="261"/>
      <c r="MRF125" s="265"/>
      <c r="MRG125" s="266"/>
      <c r="MRH125" s="200"/>
      <c r="MRI125" s="266"/>
      <c r="MRJ125" s="261"/>
      <c r="MRK125" s="265"/>
      <c r="MRL125" s="266"/>
      <c r="MRM125" s="200"/>
      <c r="MRN125" s="266"/>
      <c r="MRO125" s="261"/>
      <c r="MRP125" s="265"/>
      <c r="MRQ125" s="266"/>
      <c r="MRR125" s="200"/>
      <c r="MRS125" s="266"/>
      <c r="MRT125" s="261"/>
      <c r="MRU125" s="265"/>
      <c r="MRV125" s="266"/>
      <c r="MRW125" s="200"/>
      <c r="MRX125" s="266"/>
      <c r="MRY125" s="261"/>
      <c r="MRZ125" s="265"/>
      <c r="MSA125" s="266"/>
      <c r="MSB125" s="200"/>
      <c r="MSC125" s="266"/>
      <c r="MSD125" s="261"/>
      <c r="MSE125" s="265"/>
      <c r="MSF125" s="266"/>
      <c r="MSG125" s="200"/>
      <c r="MSH125" s="266"/>
      <c r="MSI125" s="261"/>
      <c r="MSJ125" s="265"/>
      <c r="MSK125" s="266"/>
      <c r="MSL125" s="200"/>
      <c r="MSM125" s="266"/>
      <c r="MSN125" s="261"/>
      <c r="MSO125" s="265"/>
      <c r="MSP125" s="266"/>
      <c r="MSQ125" s="200"/>
      <c r="MSR125" s="266"/>
      <c r="MSS125" s="261"/>
      <c r="MST125" s="265"/>
      <c r="MSU125" s="266"/>
      <c r="MSV125" s="200"/>
      <c r="MSW125" s="266"/>
      <c r="MSX125" s="261"/>
      <c r="MSY125" s="265"/>
      <c r="MSZ125" s="266"/>
      <c r="MTA125" s="200"/>
      <c r="MTB125" s="266"/>
      <c r="MTC125" s="261"/>
      <c r="MTD125" s="265"/>
      <c r="MTE125" s="266"/>
      <c r="MTF125" s="200"/>
      <c r="MTG125" s="266"/>
      <c r="MTH125" s="261"/>
      <c r="MTI125" s="265"/>
      <c r="MTJ125" s="266"/>
      <c r="MTK125" s="200"/>
      <c r="MTL125" s="266"/>
      <c r="MTM125" s="261"/>
      <c r="MTN125" s="265"/>
      <c r="MTO125" s="266"/>
      <c r="MTP125" s="200"/>
      <c r="MTQ125" s="266"/>
      <c r="MTR125" s="261"/>
      <c r="MTS125" s="265"/>
      <c r="MTT125" s="266"/>
      <c r="MTU125" s="200"/>
      <c r="MTV125" s="266"/>
      <c r="MTW125" s="261"/>
      <c r="MTX125" s="265"/>
      <c r="MTY125" s="266"/>
      <c r="MTZ125" s="200"/>
      <c r="MUA125" s="266"/>
      <c r="MUB125" s="261"/>
      <c r="MUC125" s="265"/>
      <c r="MUD125" s="266"/>
      <c r="MUE125" s="200"/>
      <c r="MUF125" s="266"/>
      <c r="MUG125" s="261"/>
      <c r="MUH125" s="265"/>
      <c r="MUI125" s="266"/>
      <c r="MUJ125" s="200"/>
      <c r="MUK125" s="266"/>
      <c r="MUL125" s="261"/>
      <c r="MUM125" s="265"/>
      <c r="MUN125" s="266"/>
      <c r="MUO125" s="200"/>
      <c r="MUP125" s="266"/>
      <c r="MUQ125" s="261"/>
      <c r="MUR125" s="265"/>
      <c r="MUS125" s="266"/>
      <c r="MUT125" s="200"/>
      <c r="MUU125" s="266"/>
      <c r="MUV125" s="261"/>
      <c r="MUW125" s="265"/>
      <c r="MUX125" s="266"/>
      <c r="MUY125" s="200"/>
      <c r="MUZ125" s="266"/>
      <c r="MVA125" s="261"/>
      <c r="MVB125" s="265"/>
      <c r="MVC125" s="266"/>
      <c r="MVD125" s="200"/>
      <c r="MVE125" s="266"/>
      <c r="MVF125" s="261"/>
      <c r="MVG125" s="265"/>
      <c r="MVH125" s="266"/>
      <c r="MVI125" s="200"/>
      <c r="MVJ125" s="266"/>
      <c r="MVK125" s="261"/>
      <c r="MVL125" s="265"/>
      <c r="MVM125" s="266"/>
      <c r="MVN125" s="200"/>
      <c r="MVO125" s="266"/>
      <c r="MVP125" s="261"/>
      <c r="MVQ125" s="265"/>
      <c r="MVR125" s="266"/>
      <c r="MVS125" s="200"/>
      <c r="MVT125" s="266"/>
      <c r="MVU125" s="261"/>
      <c r="MVV125" s="265"/>
      <c r="MVW125" s="266"/>
      <c r="MVX125" s="200"/>
      <c r="MVY125" s="266"/>
      <c r="MVZ125" s="261"/>
      <c r="MWA125" s="265"/>
      <c r="MWB125" s="266"/>
      <c r="MWC125" s="200"/>
      <c r="MWD125" s="266"/>
      <c r="MWE125" s="261"/>
      <c r="MWF125" s="265"/>
      <c r="MWG125" s="266"/>
      <c r="MWH125" s="200"/>
      <c r="MWI125" s="266"/>
      <c r="MWJ125" s="261"/>
      <c r="MWK125" s="265"/>
      <c r="MWL125" s="266"/>
      <c r="MWM125" s="200"/>
      <c r="MWN125" s="266"/>
      <c r="MWO125" s="261"/>
      <c r="MWP125" s="265"/>
      <c r="MWQ125" s="266"/>
      <c r="MWR125" s="200"/>
      <c r="MWS125" s="266"/>
      <c r="MWT125" s="261"/>
      <c r="MWU125" s="265"/>
      <c r="MWV125" s="266"/>
      <c r="MWW125" s="200"/>
      <c r="MWX125" s="266"/>
      <c r="MWY125" s="261"/>
      <c r="MWZ125" s="265"/>
      <c r="MXA125" s="266"/>
      <c r="MXB125" s="200"/>
      <c r="MXC125" s="266"/>
      <c r="MXD125" s="261"/>
      <c r="MXE125" s="265"/>
      <c r="MXF125" s="266"/>
      <c r="MXG125" s="200"/>
      <c r="MXH125" s="266"/>
      <c r="MXI125" s="261"/>
      <c r="MXJ125" s="265"/>
      <c r="MXK125" s="266"/>
      <c r="MXL125" s="200"/>
      <c r="MXM125" s="266"/>
      <c r="MXN125" s="261"/>
      <c r="MXO125" s="265"/>
      <c r="MXP125" s="266"/>
      <c r="MXQ125" s="200"/>
      <c r="MXR125" s="266"/>
      <c r="MXS125" s="261"/>
      <c r="MXT125" s="265"/>
      <c r="MXU125" s="266"/>
      <c r="MXV125" s="200"/>
      <c r="MXW125" s="266"/>
      <c r="MXX125" s="261"/>
      <c r="MXY125" s="265"/>
      <c r="MXZ125" s="266"/>
      <c r="MYA125" s="200"/>
      <c r="MYB125" s="266"/>
      <c r="MYC125" s="261"/>
      <c r="MYD125" s="265"/>
      <c r="MYE125" s="266"/>
      <c r="MYF125" s="200"/>
      <c r="MYG125" s="266"/>
      <c r="MYH125" s="261"/>
      <c r="MYI125" s="265"/>
      <c r="MYJ125" s="266"/>
      <c r="MYK125" s="200"/>
      <c r="MYL125" s="266"/>
      <c r="MYM125" s="261"/>
      <c r="MYN125" s="265"/>
      <c r="MYO125" s="266"/>
      <c r="MYP125" s="200"/>
      <c r="MYQ125" s="266"/>
      <c r="MYR125" s="261"/>
      <c r="MYS125" s="265"/>
      <c r="MYT125" s="266"/>
      <c r="MYU125" s="200"/>
      <c r="MYV125" s="266"/>
      <c r="MYW125" s="261"/>
      <c r="MYX125" s="265"/>
      <c r="MYY125" s="266"/>
      <c r="MYZ125" s="200"/>
      <c r="MZA125" s="266"/>
      <c r="MZB125" s="261"/>
      <c r="MZC125" s="265"/>
      <c r="MZD125" s="266"/>
      <c r="MZE125" s="200"/>
      <c r="MZF125" s="266"/>
      <c r="MZG125" s="261"/>
      <c r="MZH125" s="265"/>
      <c r="MZI125" s="266"/>
      <c r="MZJ125" s="200"/>
      <c r="MZK125" s="266"/>
      <c r="MZL125" s="261"/>
      <c r="MZM125" s="265"/>
      <c r="MZN125" s="266"/>
      <c r="MZO125" s="200"/>
      <c r="MZP125" s="266"/>
      <c r="MZQ125" s="261"/>
      <c r="MZR125" s="265"/>
      <c r="MZS125" s="266"/>
      <c r="MZT125" s="200"/>
      <c r="MZU125" s="266"/>
      <c r="MZV125" s="261"/>
      <c r="MZW125" s="265"/>
      <c r="MZX125" s="266"/>
      <c r="MZY125" s="200"/>
      <c r="MZZ125" s="266"/>
      <c r="NAA125" s="261"/>
      <c r="NAB125" s="265"/>
      <c r="NAC125" s="266"/>
      <c r="NAD125" s="200"/>
      <c r="NAE125" s="266"/>
      <c r="NAF125" s="261"/>
      <c r="NAG125" s="265"/>
      <c r="NAH125" s="266"/>
      <c r="NAI125" s="200"/>
      <c r="NAJ125" s="266"/>
      <c r="NAK125" s="261"/>
      <c r="NAL125" s="265"/>
      <c r="NAM125" s="266"/>
      <c r="NAN125" s="200"/>
      <c r="NAO125" s="266"/>
      <c r="NAP125" s="261"/>
      <c r="NAQ125" s="265"/>
      <c r="NAR125" s="266"/>
      <c r="NAS125" s="200"/>
      <c r="NAT125" s="266"/>
      <c r="NAU125" s="261"/>
      <c r="NAV125" s="265"/>
      <c r="NAW125" s="266"/>
      <c r="NAX125" s="200"/>
      <c r="NAY125" s="266"/>
      <c r="NAZ125" s="261"/>
      <c r="NBA125" s="265"/>
      <c r="NBB125" s="266"/>
      <c r="NBC125" s="200"/>
      <c r="NBD125" s="266"/>
      <c r="NBE125" s="261"/>
      <c r="NBF125" s="265"/>
      <c r="NBG125" s="266"/>
      <c r="NBH125" s="200"/>
      <c r="NBI125" s="266"/>
      <c r="NBJ125" s="261"/>
      <c r="NBK125" s="265"/>
      <c r="NBL125" s="266"/>
      <c r="NBM125" s="200"/>
      <c r="NBN125" s="266"/>
      <c r="NBO125" s="261"/>
      <c r="NBP125" s="265"/>
      <c r="NBQ125" s="266"/>
      <c r="NBR125" s="200"/>
      <c r="NBS125" s="266"/>
      <c r="NBT125" s="261"/>
      <c r="NBU125" s="265"/>
      <c r="NBV125" s="266"/>
      <c r="NBW125" s="200"/>
      <c r="NBX125" s="266"/>
      <c r="NBY125" s="261"/>
      <c r="NBZ125" s="265"/>
      <c r="NCA125" s="266"/>
      <c r="NCB125" s="200"/>
      <c r="NCC125" s="266"/>
      <c r="NCD125" s="261"/>
      <c r="NCE125" s="265"/>
      <c r="NCF125" s="266"/>
      <c r="NCG125" s="200"/>
      <c r="NCH125" s="266"/>
      <c r="NCI125" s="261"/>
      <c r="NCJ125" s="265"/>
      <c r="NCK125" s="266"/>
      <c r="NCL125" s="200"/>
      <c r="NCM125" s="266"/>
      <c r="NCN125" s="261"/>
      <c r="NCO125" s="265"/>
      <c r="NCP125" s="266"/>
      <c r="NCQ125" s="200"/>
      <c r="NCR125" s="266"/>
      <c r="NCS125" s="261"/>
      <c r="NCT125" s="265"/>
      <c r="NCU125" s="266"/>
      <c r="NCV125" s="200"/>
      <c r="NCW125" s="266"/>
      <c r="NCX125" s="261"/>
      <c r="NCY125" s="265"/>
      <c r="NCZ125" s="266"/>
      <c r="NDA125" s="200"/>
      <c r="NDB125" s="266"/>
      <c r="NDC125" s="261"/>
      <c r="NDD125" s="265"/>
      <c r="NDE125" s="266"/>
      <c r="NDF125" s="200"/>
      <c r="NDG125" s="266"/>
      <c r="NDH125" s="261"/>
      <c r="NDI125" s="265"/>
      <c r="NDJ125" s="266"/>
      <c r="NDK125" s="200"/>
      <c r="NDL125" s="266"/>
      <c r="NDM125" s="261"/>
      <c r="NDN125" s="265"/>
      <c r="NDO125" s="266"/>
      <c r="NDP125" s="200"/>
      <c r="NDQ125" s="266"/>
      <c r="NDR125" s="261"/>
      <c r="NDS125" s="265"/>
      <c r="NDT125" s="266"/>
      <c r="NDU125" s="200"/>
      <c r="NDV125" s="266"/>
      <c r="NDW125" s="261"/>
      <c r="NDX125" s="265"/>
      <c r="NDY125" s="266"/>
      <c r="NDZ125" s="200"/>
      <c r="NEA125" s="266"/>
      <c r="NEB125" s="261"/>
      <c r="NEC125" s="265"/>
      <c r="NED125" s="266"/>
      <c r="NEE125" s="200"/>
      <c r="NEF125" s="266"/>
      <c r="NEG125" s="261"/>
      <c r="NEH125" s="265"/>
      <c r="NEI125" s="266"/>
      <c r="NEJ125" s="200"/>
      <c r="NEK125" s="266"/>
      <c r="NEL125" s="261"/>
      <c r="NEM125" s="265"/>
      <c r="NEN125" s="266"/>
      <c r="NEO125" s="200"/>
      <c r="NEP125" s="266"/>
      <c r="NEQ125" s="261"/>
      <c r="NER125" s="265"/>
      <c r="NES125" s="266"/>
      <c r="NET125" s="200"/>
      <c r="NEU125" s="266"/>
      <c r="NEV125" s="261"/>
      <c r="NEW125" s="265"/>
      <c r="NEX125" s="266"/>
      <c r="NEY125" s="200"/>
      <c r="NEZ125" s="266"/>
      <c r="NFA125" s="261"/>
      <c r="NFB125" s="265"/>
      <c r="NFC125" s="266"/>
      <c r="NFD125" s="200"/>
      <c r="NFE125" s="266"/>
      <c r="NFF125" s="261"/>
      <c r="NFG125" s="265"/>
      <c r="NFH125" s="266"/>
      <c r="NFI125" s="200"/>
      <c r="NFJ125" s="266"/>
      <c r="NFK125" s="261"/>
      <c r="NFL125" s="265"/>
      <c r="NFM125" s="266"/>
      <c r="NFN125" s="200"/>
      <c r="NFO125" s="266"/>
      <c r="NFP125" s="261"/>
      <c r="NFQ125" s="265"/>
      <c r="NFR125" s="266"/>
      <c r="NFS125" s="200"/>
      <c r="NFT125" s="266"/>
      <c r="NFU125" s="261"/>
      <c r="NFV125" s="265"/>
      <c r="NFW125" s="266"/>
      <c r="NFX125" s="200"/>
      <c r="NFY125" s="266"/>
      <c r="NFZ125" s="261"/>
      <c r="NGA125" s="265"/>
      <c r="NGB125" s="266"/>
      <c r="NGC125" s="200"/>
      <c r="NGD125" s="266"/>
      <c r="NGE125" s="261"/>
      <c r="NGF125" s="265"/>
      <c r="NGG125" s="266"/>
      <c r="NGH125" s="200"/>
      <c r="NGI125" s="266"/>
      <c r="NGJ125" s="261"/>
      <c r="NGK125" s="265"/>
      <c r="NGL125" s="266"/>
      <c r="NGM125" s="200"/>
      <c r="NGN125" s="266"/>
      <c r="NGO125" s="261"/>
      <c r="NGP125" s="265"/>
      <c r="NGQ125" s="266"/>
      <c r="NGR125" s="200"/>
      <c r="NGS125" s="266"/>
      <c r="NGT125" s="261"/>
      <c r="NGU125" s="265"/>
      <c r="NGV125" s="266"/>
      <c r="NGW125" s="200"/>
      <c r="NGX125" s="266"/>
      <c r="NGY125" s="261"/>
      <c r="NGZ125" s="265"/>
      <c r="NHA125" s="266"/>
      <c r="NHB125" s="200"/>
      <c r="NHC125" s="266"/>
      <c r="NHD125" s="261"/>
      <c r="NHE125" s="265"/>
      <c r="NHF125" s="266"/>
      <c r="NHG125" s="200"/>
      <c r="NHH125" s="266"/>
      <c r="NHI125" s="261"/>
      <c r="NHJ125" s="265"/>
      <c r="NHK125" s="266"/>
      <c r="NHL125" s="200"/>
      <c r="NHM125" s="266"/>
      <c r="NHN125" s="261"/>
      <c r="NHO125" s="265"/>
      <c r="NHP125" s="266"/>
      <c r="NHQ125" s="200"/>
      <c r="NHR125" s="266"/>
      <c r="NHS125" s="261"/>
      <c r="NHT125" s="265"/>
      <c r="NHU125" s="266"/>
      <c r="NHV125" s="200"/>
      <c r="NHW125" s="266"/>
      <c r="NHX125" s="261"/>
      <c r="NHY125" s="265"/>
      <c r="NHZ125" s="266"/>
      <c r="NIA125" s="200"/>
      <c r="NIB125" s="266"/>
      <c r="NIC125" s="261"/>
      <c r="NID125" s="265"/>
      <c r="NIE125" s="266"/>
      <c r="NIF125" s="200"/>
      <c r="NIG125" s="266"/>
      <c r="NIH125" s="261"/>
      <c r="NII125" s="265"/>
      <c r="NIJ125" s="266"/>
      <c r="NIK125" s="200"/>
      <c r="NIL125" s="266"/>
      <c r="NIM125" s="261"/>
      <c r="NIN125" s="265"/>
      <c r="NIO125" s="266"/>
      <c r="NIP125" s="200"/>
      <c r="NIQ125" s="266"/>
      <c r="NIR125" s="261"/>
      <c r="NIS125" s="265"/>
      <c r="NIT125" s="266"/>
      <c r="NIU125" s="200"/>
      <c r="NIV125" s="266"/>
      <c r="NIW125" s="261"/>
      <c r="NIX125" s="265"/>
      <c r="NIY125" s="266"/>
      <c r="NIZ125" s="200"/>
      <c r="NJA125" s="266"/>
      <c r="NJB125" s="261"/>
      <c r="NJC125" s="265"/>
      <c r="NJD125" s="266"/>
      <c r="NJE125" s="200"/>
      <c r="NJF125" s="266"/>
      <c r="NJG125" s="261"/>
      <c r="NJH125" s="265"/>
      <c r="NJI125" s="266"/>
      <c r="NJJ125" s="200"/>
      <c r="NJK125" s="266"/>
      <c r="NJL125" s="261"/>
      <c r="NJM125" s="265"/>
      <c r="NJN125" s="266"/>
      <c r="NJO125" s="200"/>
      <c r="NJP125" s="266"/>
      <c r="NJQ125" s="261"/>
      <c r="NJR125" s="265"/>
      <c r="NJS125" s="266"/>
      <c r="NJT125" s="200"/>
      <c r="NJU125" s="266"/>
      <c r="NJV125" s="261"/>
      <c r="NJW125" s="265"/>
      <c r="NJX125" s="266"/>
      <c r="NJY125" s="200"/>
      <c r="NJZ125" s="266"/>
      <c r="NKA125" s="261"/>
      <c r="NKB125" s="265"/>
      <c r="NKC125" s="266"/>
      <c r="NKD125" s="200"/>
      <c r="NKE125" s="266"/>
      <c r="NKF125" s="261"/>
      <c r="NKG125" s="265"/>
      <c r="NKH125" s="266"/>
      <c r="NKI125" s="200"/>
      <c r="NKJ125" s="266"/>
      <c r="NKK125" s="261"/>
      <c r="NKL125" s="265"/>
      <c r="NKM125" s="266"/>
      <c r="NKN125" s="200"/>
      <c r="NKO125" s="266"/>
      <c r="NKP125" s="261"/>
      <c r="NKQ125" s="265"/>
      <c r="NKR125" s="266"/>
      <c r="NKS125" s="200"/>
      <c r="NKT125" s="266"/>
      <c r="NKU125" s="261"/>
      <c r="NKV125" s="265"/>
      <c r="NKW125" s="266"/>
      <c r="NKX125" s="200"/>
      <c r="NKY125" s="266"/>
      <c r="NKZ125" s="261"/>
      <c r="NLA125" s="265"/>
      <c r="NLB125" s="266"/>
      <c r="NLC125" s="200"/>
      <c r="NLD125" s="266"/>
      <c r="NLE125" s="261"/>
      <c r="NLF125" s="265"/>
      <c r="NLG125" s="266"/>
      <c r="NLH125" s="200"/>
      <c r="NLI125" s="266"/>
      <c r="NLJ125" s="261"/>
      <c r="NLK125" s="265"/>
      <c r="NLL125" s="266"/>
      <c r="NLM125" s="200"/>
      <c r="NLN125" s="266"/>
      <c r="NLO125" s="261"/>
      <c r="NLP125" s="265"/>
      <c r="NLQ125" s="266"/>
      <c r="NLR125" s="200"/>
      <c r="NLS125" s="266"/>
      <c r="NLT125" s="261"/>
      <c r="NLU125" s="265"/>
      <c r="NLV125" s="266"/>
      <c r="NLW125" s="200"/>
      <c r="NLX125" s="266"/>
      <c r="NLY125" s="261"/>
      <c r="NLZ125" s="265"/>
      <c r="NMA125" s="266"/>
      <c r="NMB125" s="200"/>
      <c r="NMC125" s="266"/>
      <c r="NMD125" s="261"/>
      <c r="NME125" s="265"/>
      <c r="NMF125" s="266"/>
      <c r="NMG125" s="200"/>
      <c r="NMH125" s="266"/>
      <c r="NMI125" s="261"/>
      <c r="NMJ125" s="265"/>
      <c r="NMK125" s="266"/>
      <c r="NML125" s="200"/>
      <c r="NMM125" s="266"/>
      <c r="NMN125" s="261"/>
      <c r="NMO125" s="265"/>
      <c r="NMP125" s="266"/>
      <c r="NMQ125" s="200"/>
      <c r="NMR125" s="266"/>
      <c r="NMS125" s="261"/>
      <c r="NMT125" s="265"/>
      <c r="NMU125" s="266"/>
      <c r="NMV125" s="200"/>
      <c r="NMW125" s="266"/>
      <c r="NMX125" s="261"/>
      <c r="NMY125" s="265"/>
      <c r="NMZ125" s="266"/>
      <c r="NNA125" s="200"/>
      <c r="NNB125" s="266"/>
      <c r="NNC125" s="261"/>
      <c r="NND125" s="265"/>
      <c r="NNE125" s="266"/>
      <c r="NNF125" s="200"/>
      <c r="NNG125" s="266"/>
      <c r="NNH125" s="261"/>
      <c r="NNI125" s="265"/>
      <c r="NNJ125" s="266"/>
      <c r="NNK125" s="200"/>
      <c r="NNL125" s="266"/>
      <c r="NNM125" s="261"/>
      <c r="NNN125" s="265"/>
      <c r="NNO125" s="266"/>
      <c r="NNP125" s="200"/>
      <c r="NNQ125" s="266"/>
      <c r="NNR125" s="261"/>
      <c r="NNS125" s="265"/>
      <c r="NNT125" s="266"/>
      <c r="NNU125" s="200"/>
      <c r="NNV125" s="266"/>
      <c r="NNW125" s="261"/>
      <c r="NNX125" s="265"/>
      <c r="NNY125" s="266"/>
      <c r="NNZ125" s="200"/>
      <c r="NOA125" s="266"/>
      <c r="NOB125" s="261"/>
      <c r="NOC125" s="265"/>
      <c r="NOD125" s="266"/>
      <c r="NOE125" s="200"/>
      <c r="NOF125" s="266"/>
      <c r="NOG125" s="261"/>
      <c r="NOH125" s="265"/>
      <c r="NOI125" s="266"/>
      <c r="NOJ125" s="200"/>
      <c r="NOK125" s="266"/>
      <c r="NOL125" s="261"/>
      <c r="NOM125" s="265"/>
      <c r="NON125" s="266"/>
      <c r="NOO125" s="200"/>
      <c r="NOP125" s="266"/>
      <c r="NOQ125" s="261"/>
      <c r="NOR125" s="265"/>
      <c r="NOS125" s="266"/>
      <c r="NOT125" s="200"/>
      <c r="NOU125" s="266"/>
      <c r="NOV125" s="261"/>
      <c r="NOW125" s="265"/>
      <c r="NOX125" s="266"/>
      <c r="NOY125" s="200"/>
      <c r="NOZ125" s="266"/>
      <c r="NPA125" s="261"/>
      <c r="NPB125" s="265"/>
      <c r="NPC125" s="266"/>
      <c r="NPD125" s="200"/>
      <c r="NPE125" s="266"/>
      <c r="NPF125" s="261"/>
      <c r="NPG125" s="265"/>
      <c r="NPH125" s="266"/>
      <c r="NPI125" s="200"/>
      <c r="NPJ125" s="266"/>
      <c r="NPK125" s="261"/>
      <c r="NPL125" s="265"/>
      <c r="NPM125" s="266"/>
      <c r="NPN125" s="200"/>
      <c r="NPO125" s="266"/>
      <c r="NPP125" s="261"/>
      <c r="NPQ125" s="265"/>
      <c r="NPR125" s="266"/>
      <c r="NPS125" s="200"/>
      <c r="NPT125" s="266"/>
      <c r="NPU125" s="261"/>
      <c r="NPV125" s="265"/>
      <c r="NPW125" s="266"/>
      <c r="NPX125" s="200"/>
      <c r="NPY125" s="266"/>
      <c r="NPZ125" s="261"/>
      <c r="NQA125" s="265"/>
      <c r="NQB125" s="266"/>
      <c r="NQC125" s="200"/>
      <c r="NQD125" s="266"/>
      <c r="NQE125" s="261"/>
      <c r="NQF125" s="265"/>
      <c r="NQG125" s="266"/>
      <c r="NQH125" s="200"/>
      <c r="NQI125" s="266"/>
      <c r="NQJ125" s="261"/>
      <c r="NQK125" s="265"/>
      <c r="NQL125" s="266"/>
      <c r="NQM125" s="200"/>
      <c r="NQN125" s="266"/>
      <c r="NQO125" s="261"/>
      <c r="NQP125" s="265"/>
      <c r="NQQ125" s="266"/>
      <c r="NQR125" s="200"/>
      <c r="NQS125" s="266"/>
      <c r="NQT125" s="261"/>
      <c r="NQU125" s="265"/>
      <c r="NQV125" s="266"/>
      <c r="NQW125" s="200"/>
      <c r="NQX125" s="266"/>
      <c r="NQY125" s="261"/>
      <c r="NQZ125" s="265"/>
      <c r="NRA125" s="266"/>
      <c r="NRB125" s="200"/>
      <c r="NRC125" s="266"/>
      <c r="NRD125" s="261"/>
      <c r="NRE125" s="265"/>
      <c r="NRF125" s="266"/>
      <c r="NRG125" s="200"/>
      <c r="NRH125" s="266"/>
      <c r="NRI125" s="261"/>
      <c r="NRJ125" s="265"/>
      <c r="NRK125" s="266"/>
      <c r="NRL125" s="200"/>
      <c r="NRM125" s="266"/>
      <c r="NRN125" s="261"/>
      <c r="NRO125" s="265"/>
      <c r="NRP125" s="266"/>
      <c r="NRQ125" s="200"/>
      <c r="NRR125" s="266"/>
      <c r="NRS125" s="261"/>
      <c r="NRT125" s="265"/>
      <c r="NRU125" s="266"/>
      <c r="NRV125" s="200"/>
      <c r="NRW125" s="266"/>
      <c r="NRX125" s="261"/>
      <c r="NRY125" s="265"/>
      <c r="NRZ125" s="266"/>
      <c r="NSA125" s="200"/>
      <c r="NSB125" s="266"/>
      <c r="NSC125" s="261"/>
      <c r="NSD125" s="265"/>
      <c r="NSE125" s="266"/>
      <c r="NSF125" s="200"/>
      <c r="NSG125" s="266"/>
      <c r="NSH125" s="261"/>
      <c r="NSI125" s="265"/>
      <c r="NSJ125" s="266"/>
      <c r="NSK125" s="200"/>
      <c r="NSL125" s="266"/>
      <c r="NSM125" s="261"/>
      <c r="NSN125" s="265"/>
      <c r="NSO125" s="266"/>
      <c r="NSP125" s="200"/>
      <c r="NSQ125" s="266"/>
      <c r="NSR125" s="261"/>
      <c r="NSS125" s="265"/>
      <c r="NST125" s="266"/>
      <c r="NSU125" s="200"/>
      <c r="NSV125" s="266"/>
      <c r="NSW125" s="261"/>
      <c r="NSX125" s="265"/>
      <c r="NSY125" s="266"/>
      <c r="NSZ125" s="200"/>
      <c r="NTA125" s="266"/>
      <c r="NTB125" s="261"/>
      <c r="NTC125" s="265"/>
      <c r="NTD125" s="266"/>
      <c r="NTE125" s="200"/>
      <c r="NTF125" s="266"/>
      <c r="NTG125" s="261"/>
      <c r="NTH125" s="265"/>
      <c r="NTI125" s="266"/>
      <c r="NTJ125" s="200"/>
      <c r="NTK125" s="266"/>
      <c r="NTL125" s="261"/>
      <c r="NTM125" s="265"/>
      <c r="NTN125" s="266"/>
      <c r="NTO125" s="200"/>
      <c r="NTP125" s="266"/>
      <c r="NTQ125" s="261"/>
      <c r="NTR125" s="265"/>
      <c r="NTS125" s="266"/>
      <c r="NTT125" s="200"/>
      <c r="NTU125" s="266"/>
      <c r="NTV125" s="261"/>
      <c r="NTW125" s="265"/>
      <c r="NTX125" s="266"/>
      <c r="NTY125" s="200"/>
      <c r="NTZ125" s="266"/>
      <c r="NUA125" s="261"/>
      <c r="NUB125" s="265"/>
      <c r="NUC125" s="266"/>
      <c r="NUD125" s="200"/>
      <c r="NUE125" s="266"/>
      <c r="NUF125" s="261"/>
      <c r="NUG125" s="265"/>
      <c r="NUH125" s="266"/>
      <c r="NUI125" s="200"/>
      <c r="NUJ125" s="266"/>
      <c r="NUK125" s="261"/>
      <c r="NUL125" s="265"/>
      <c r="NUM125" s="266"/>
      <c r="NUN125" s="200"/>
      <c r="NUO125" s="266"/>
      <c r="NUP125" s="261"/>
      <c r="NUQ125" s="265"/>
      <c r="NUR125" s="266"/>
      <c r="NUS125" s="200"/>
      <c r="NUT125" s="266"/>
      <c r="NUU125" s="261"/>
      <c r="NUV125" s="265"/>
      <c r="NUW125" s="266"/>
      <c r="NUX125" s="200"/>
      <c r="NUY125" s="266"/>
      <c r="NUZ125" s="261"/>
      <c r="NVA125" s="265"/>
      <c r="NVB125" s="266"/>
      <c r="NVC125" s="200"/>
      <c r="NVD125" s="266"/>
      <c r="NVE125" s="261"/>
      <c r="NVF125" s="265"/>
      <c r="NVG125" s="266"/>
      <c r="NVH125" s="200"/>
      <c r="NVI125" s="266"/>
      <c r="NVJ125" s="261"/>
      <c r="NVK125" s="265"/>
      <c r="NVL125" s="266"/>
      <c r="NVM125" s="200"/>
      <c r="NVN125" s="266"/>
      <c r="NVO125" s="261"/>
      <c r="NVP125" s="265"/>
      <c r="NVQ125" s="266"/>
      <c r="NVR125" s="200"/>
      <c r="NVS125" s="266"/>
      <c r="NVT125" s="261"/>
      <c r="NVU125" s="265"/>
      <c r="NVV125" s="266"/>
      <c r="NVW125" s="200"/>
      <c r="NVX125" s="266"/>
      <c r="NVY125" s="261"/>
      <c r="NVZ125" s="265"/>
      <c r="NWA125" s="266"/>
      <c r="NWB125" s="200"/>
      <c r="NWC125" s="266"/>
      <c r="NWD125" s="261"/>
      <c r="NWE125" s="265"/>
      <c r="NWF125" s="266"/>
      <c r="NWG125" s="200"/>
      <c r="NWH125" s="266"/>
      <c r="NWI125" s="261"/>
      <c r="NWJ125" s="265"/>
      <c r="NWK125" s="266"/>
      <c r="NWL125" s="200"/>
      <c r="NWM125" s="266"/>
      <c r="NWN125" s="261"/>
      <c r="NWO125" s="265"/>
      <c r="NWP125" s="266"/>
      <c r="NWQ125" s="200"/>
      <c r="NWR125" s="266"/>
      <c r="NWS125" s="261"/>
      <c r="NWT125" s="265"/>
      <c r="NWU125" s="266"/>
      <c r="NWV125" s="200"/>
      <c r="NWW125" s="266"/>
      <c r="NWX125" s="261"/>
      <c r="NWY125" s="265"/>
      <c r="NWZ125" s="266"/>
      <c r="NXA125" s="200"/>
      <c r="NXB125" s="266"/>
      <c r="NXC125" s="261"/>
      <c r="NXD125" s="265"/>
      <c r="NXE125" s="266"/>
      <c r="NXF125" s="200"/>
      <c r="NXG125" s="266"/>
      <c r="NXH125" s="261"/>
      <c r="NXI125" s="265"/>
      <c r="NXJ125" s="266"/>
      <c r="NXK125" s="200"/>
      <c r="NXL125" s="266"/>
      <c r="NXM125" s="261"/>
      <c r="NXN125" s="265"/>
      <c r="NXO125" s="266"/>
      <c r="NXP125" s="200"/>
      <c r="NXQ125" s="266"/>
      <c r="NXR125" s="261"/>
      <c r="NXS125" s="265"/>
      <c r="NXT125" s="266"/>
      <c r="NXU125" s="200"/>
      <c r="NXV125" s="266"/>
      <c r="NXW125" s="261"/>
      <c r="NXX125" s="265"/>
      <c r="NXY125" s="266"/>
      <c r="NXZ125" s="200"/>
      <c r="NYA125" s="266"/>
      <c r="NYB125" s="261"/>
      <c r="NYC125" s="265"/>
      <c r="NYD125" s="266"/>
      <c r="NYE125" s="200"/>
      <c r="NYF125" s="266"/>
      <c r="NYG125" s="261"/>
      <c r="NYH125" s="265"/>
      <c r="NYI125" s="266"/>
      <c r="NYJ125" s="200"/>
      <c r="NYK125" s="266"/>
      <c r="NYL125" s="261"/>
      <c r="NYM125" s="265"/>
      <c r="NYN125" s="266"/>
      <c r="NYO125" s="200"/>
      <c r="NYP125" s="266"/>
      <c r="NYQ125" s="261"/>
      <c r="NYR125" s="265"/>
      <c r="NYS125" s="266"/>
      <c r="NYT125" s="200"/>
      <c r="NYU125" s="266"/>
      <c r="NYV125" s="261"/>
      <c r="NYW125" s="265"/>
      <c r="NYX125" s="266"/>
      <c r="NYY125" s="200"/>
      <c r="NYZ125" s="266"/>
      <c r="NZA125" s="261"/>
      <c r="NZB125" s="265"/>
      <c r="NZC125" s="266"/>
      <c r="NZD125" s="200"/>
      <c r="NZE125" s="266"/>
      <c r="NZF125" s="261"/>
      <c r="NZG125" s="265"/>
      <c r="NZH125" s="266"/>
      <c r="NZI125" s="200"/>
      <c r="NZJ125" s="266"/>
      <c r="NZK125" s="261"/>
      <c r="NZL125" s="265"/>
      <c r="NZM125" s="266"/>
      <c r="NZN125" s="200"/>
      <c r="NZO125" s="266"/>
      <c r="NZP125" s="261"/>
      <c r="NZQ125" s="265"/>
      <c r="NZR125" s="266"/>
      <c r="NZS125" s="200"/>
      <c r="NZT125" s="266"/>
      <c r="NZU125" s="261"/>
      <c r="NZV125" s="265"/>
      <c r="NZW125" s="266"/>
      <c r="NZX125" s="200"/>
      <c r="NZY125" s="266"/>
      <c r="NZZ125" s="261"/>
      <c r="OAA125" s="265"/>
      <c r="OAB125" s="266"/>
      <c r="OAC125" s="200"/>
      <c r="OAD125" s="266"/>
      <c r="OAE125" s="261"/>
      <c r="OAF125" s="265"/>
      <c r="OAG125" s="266"/>
      <c r="OAH125" s="200"/>
      <c r="OAI125" s="266"/>
      <c r="OAJ125" s="261"/>
      <c r="OAK125" s="265"/>
      <c r="OAL125" s="266"/>
      <c r="OAM125" s="200"/>
      <c r="OAN125" s="266"/>
      <c r="OAO125" s="261"/>
      <c r="OAP125" s="265"/>
      <c r="OAQ125" s="266"/>
      <c r="OAR125" s="200"/>
      <c r="OAS125" s="266"/>
      <c r="OAT125" s="261"/>
      <c r="OAU125" s="265"/>
      <c r="OAV125" s="266"/>
      <c r="OAW125" s="200"/>
      <c r="OAX125" s="266"/>
      <c r="OAY125" s="261"/>
      <c r="OAZ125" s="265"/>
      <c r="OBA125" s="266"/>
      <c r="OBB125" s="200"/>
      <c r="OBC125" s="266"/>
      <c r="OBD125" s="261"/>
      <c r="OBE125" s="265"/>
      <c r="OBF125" s="266"/>
      <c r="OBG125" s="200"/>
      <c r="OBH125" s="266"/>
      <c r="OBI125" s="261"/>
      <c r="OBJ125" s="265"/>
      <c r="OBK125" s="266"/>
      <c r="OBL125" s="200"/>
      <c r="OBM125" s="266"/>
      <c r="OBN125" s="261"/>
      <c r="OBO125" s="265"/>
      <c r="OBP125" s="266"/>
      <c r="OBQ125" s="200"/>
      <c r="OBR125" s="266"/>
      <c r="OBS125" s="261"/>
      <c r="OBT125" s="265"/>
      <c r="OBU125" s="266"/>
      <c r="OBV125" s="200"/>
      <c r="OBW125" s="266"/>
      <c r="OBX125" s="261"/>
      <c r="OBY125" s="265"/>
      <c r="OBZ125" s="266"/>
      <c r="OCA125" s="200"/>
      <c r="OCB125" s="266"/>
      <c r="OCC125" s="261"/>
      <c r="OCD125" s="265"/>
      <c r="OCE125" s="266"/>
      <c r="OCF125" s="200"/>
      <c r="OCG125" s="266"/>
      <c r="OCH125" s="261"/>
      <c r="OCI125" s="265"/>
      <c r="OCJ125" s="266"/>
      <c r="OCK125" s="200"/>
      <c r="OCL125" s="266"/>
      <c r="OCM125" s="261"/>
      <c r="OCN125" s="265"/>
      <c r="OCO125" s="266"/>
      <c r="OCP125" s="200"/>
      <c r="OCQ125" s="266"/>
      <c r="OCR125" s="261"/>
      <c r="OCS125" s="265"/>
      <c r="OCT125" s="266"/>
      <c r="OCU125" s="200"/>
      <c r="OCV125" s="266"/>
      <c r="OCW125" s="261"/>
      <c r="OCX125" s="265"/>
      <c r="OCY125" s="266"/>
      <c r="OCZ125" s="200"/>
      <c r="ODA125" s="266"/>
      <c r="ODB125" s="261"/>
      <c r="ODC125" s="265"/>
      <c r="ODD125" s="266"/>
      <c r="ODE125" s="200"/>
      <c r="ODF125" s="266"/>
      <c r="ODG125" s="261"/>
      <c r="ODH125" s="265"/>
      <c r="ODI125" s="266"/>
      <c r="ODJ125" s="200"/>
      <c r="ODK125" s="266"/>
      <c r="ODL125" s="261"/>
      <c r="ODM125" s="265"/>
      <c r="ODN125" s="266"/>
      <c r="ODO125" s="200"/>
      <c r="ODP125" s="266"/>
      <c r="ODQ125" s="261"/>
      <c r="ODR125" s="265"/>
      <c r="ODS125" s="266"/>
      <c r="ODT125" s="200"/>
      <c r="ODU125" s="266"/>
      <c r="ODV125" s="261"/>
      <c r="ODW125" s="265"/>
      <c r="ODX125" s="266"/>
      <c r="ODY125" s="200"/>
      <c r="ODZ125" s="266"/>
      <c r="OEA125" s="261"/>
      <c r="OEB125" s="265"/>
      <c r="OEC125" s="266"/>
      <c r="OED125" s="200"/>
      <c r="OEE125" s="266"/>
      <c r="OEF125" s="261"/>
      <c r="OEG125" s="265"/>
      <c r="OEH125" s="266"/>
      <c r="OEI125" s="200"/>
      <c r="OEJ125" s="266"/>
      <c r="OEK125" s="261"/>
      <c r="OEL125" s="265"/>
      <c r="OEM125" s="266"/>
      <c r="OEN125" s="200"/>
      <c r="OEO125" s="266"/>
      <c r="OEP125" s="261"/>
      <c r="OEQ125" s="265"/>
      <c r="OER125" s="266"/>
      <c r="OES125" s="200"/>
      <c r="OET125" s="266"/>
      <c r="OEU125" s="261"/>
      <c r="OEV125" s="265"/>
      <c r="OEW125" s="266"/>
      <c r="OEX125" s="200"/>
      <c r="OEY125" s="266"/>
      <c r="OEZ125" s="261"/>
      <c r="OFA125" s="265"/>
      <c r="OFB125" s="266"/>
      <c r="OFC125" s="200"/>
      <c r="OFD125" s="266"/>
      <c r="OFE125" s="261"/>
      <c r="OFF125" s="265"/>
      <c r="OFG125" s="266"/>
      <c r="OFH125" s="200"/>
      <c r="OFI125" s="266"/>
      <c r="OFJ125" s="261"/>
      <c r="OFK125" s="265"/>
      <c r="OFL125" s="266"/>
      <c r="OFM125" s="200"/>
      <c r="OFN125" s="266"/>
      <c r="OFO125" s="261"/>
      <c r="OFP125" s="265"/>
      <c r="OFQ125" s="266"/>
      <c r="OFR125" s="200"/>
      <c r="OFS125" s="266"/>
      <c r="OFT125" s="261"/>
      <c r="OFU125" s="265"/>
      <c r="OFV125" s="266"/>
      <c r="OFW125" s="200"/>
      <c r="OFX125" s="266"/>
      <c r="OFY125" s="261"/>
      <c r="OFZ125" s="265"/>
      <c r="OGA125" s="266"/>
      <c r="OGB125" s="200"/>
      <c r="OGC125" s="266"/>
      <c r="OGD125" s="261"/>
      <c r="OGE125" s="265"/>
      <c r="OGF125" s="266"/>
      <c r="OGG125" s="200"/>
      <c r="OGH125" s="266"/>
      <c r="OGI125" s="261"/>
      <c r="OGJ125" s="265"/>
      <c r="OGK125" s="266"/>
      <c r="OGL125" s="200"/>
      <c r="OGM125" s="266"/>
      <c r="OGN125" s="261"/>
      <c r="OGO125" s="265"/>
      <c r="OGP125" s="266"/>
      <c r="OGQ125" s="200"/>
      <c r="OGR125" s="266"/>
      <c r="OGS125" s="261"/>
      <c r="OGT125" s="265"/>
      <c r="OGU125" s="266"/>
      <c r="OGV125" s="200"/>
      <c r="OGW125" s="266"/>
      <c r="OGX125" s="261"/>
      <c r="OGY125" s="265"/>
      <c r="OGZ125" s="266"/>
      <c r="OHA125" s="200"/>
      <c r="OHB125" s="266"/>
      <c r="OHC125" s="261"/>
      <c r="OHD125" s="265"/>
      <c r="OHE125" s="266"/>
      <c r="OHF125" s="200"/>
      <c r="OHG125" s="266"/>
      <c r="OHH125" s="261"/>
      <c r="OHI125" s="265"/>
      <c r="OHJ125" s="266"/>
      <c r="OHK125" s="200"/>
      <c r="OHL125" s="266"/>
      <c r="OHM125" s="261"/>
      <c r="OHN125" s="265"/>
      <c r="OHO125" s="266"/>
      <c r="OHP125" s="200"/>
      <c r="OHQ125" s="266"/>
      <c r="OHR125" s="261"/>
      <c r="OHS125" s="265"/>
      <c r="OHT125" s="266"/>
      <c r="OHU125" s="200"/>
      <c r="OHV125" s="266"/>
      <c r="OHW125" s="261"/>
      <c r="OHX125" s="265"/>
      <c r="OHY125" s="266"/>
      <c r="OHZ125" s="200"/>
      <c r="OIA125" s="266"/>
      <c r="OIB125" s="261"/>
      <c r="OIC125" s="265"/>
      <c r="OID125" s="266"/>
      <c r="OIE125" s="200"/>
      <c r="OIF125" s="266"/>
      <c r="OIG125" s="261"/>
      <c r="OIH125" s="265"/>
      <c r="OII125" s="266"/>
      <c r="OIJ125" s="200"/>
      <c r="OIK125" s="266"/>
      <c r="OIL125" s="261"/>
      <c r="OIM125" s="265"/>
      <c r="OIN125" s="266"/>
      <c r="OIO125" s="200"/>
      <c r="OIP125" s="266"/>
      <c r="OIQ125" s="261"/>
      <c r="OIR125" s="265"/>
      <c r="OIS125" s="266"/>
      <c r="OIT125" s="200"/>
      <c r="OIU125" s="266"/>
      <c r="OIV125" s="261"/>
      <c r="OIW125" s="265"/>
      <c r="OIX125" s="266"/>
      <c r="OIY125" s="200"/>
      <c r="OIZ125" s="266"/>
      <c r="OJA125" s="261"/>
      <c r="OJB125" s="265"/>
      <c r="OJC125" s="266"/>
      <c r="OJD125" s="200"/>
      <c r="OJE125" s="266"/>
      <c r="OJF125" s="261"/>
      <c r="OJG125" s="265"/>
      <c r="OJH125" s="266"/>
      <c r="OJI125" s="200"/>
      <c r="OJJ125" s="266"/>
      <c r="OJK125" s="261"/>
      <c r="OJL125" s="265"/>
      <c r="OJM125" s="266"/>
      <c r="OJN125" s="200"/>
      <c r="OJO125" s="266"/>
      <c r="OJP125" s="261"/>
      <c r="OJQ125" s="265"/>
      <c r="OJR125" s="266"/>
      <c r="OJS125" s="200"/>
      <c r="OJT125" s="266"/>
      <c r="OJU125" s="261"/>
      <c r="OJV125" s="265"/>
      <c r="OJW125" s="266"/>
      <c r="OJX125" s="200"/>
      <c r="OJY125" s="266"/>
      <c r="OJZ125" s="261"/>
      <c r="OKA125" s="265"/>
      <c r="OKB125" s="266"/>
      <c r="OKC125" s="200"/>
      <c r="OKD125" s="266"/>
      <c r="OKE125" s="261"/>
      <c r="OKF125" s="265"/>
      <c r="OKG125" s="266"/>
      <c r="OKH125" s="200"/>
      <c r="OKI125" s="266"/>
      <c r="OKJ125" s="261"/>
      <c r="OKK125" s="265"/>
      <c r="OKL125" s="266"/>
      <c r="OKM125" s="200"/>
      <c r="OKN125" s="266"/>
      <c r="OKO125" s="261"/>
      <c r="OKP125" s="265"/>
      <c r="OKQ125" s="266"/>
      <c r="OKR125" s="200"/>
      <c r="OKS125" s="266"/>
      <c r="OKT125" s="261"/>
      <c r="OKU125" s="265"/>
      <c r="OKV125" s="266"/>
      <c r="OKW125" s="200"/>
      <c r="OKX125" s="266"/>
      <c r="OKY125" s="261"/>
      <c r="OKZ125" s="265"/>
      <c r="OLA125" s="266"/>
      <c r="OLB125" s="200"/>
      <c r="OLC125" s="266"/>
      <c r="OLD125" s="261"/>
      <c r="OLE125" s="265"/>
      <c r="OLF125" s="266"/>
      <c r="OLG125" s="200"/>
      <c r="OLH125" s="266"/>
      <c r="OLI125" s="261"/>
      <c r="OLJ125" s="265"/>
      <c r="OLK125" s="266"/>
      <c r="OLL125" s="200"/>
      <c r="OLM125" s="266"/>
      <c r="OLN125" s="261"/>
      <c r="OLO125" s="265"/>
      <c r="OLP125" s="266"/>
      <c r="OLQ125" s="200"/>
      <c r="OLR125" s="266"/>
      <c r="OLS125" s="261"/>
      <c r="OLT125" s="265"/>
      <c r="OLU125" s="266"/>
      <c r="OLV125" s="200"/>
      <c r="OLW125" s="266"/>
      <c r="OLX125" s="261"/>
      <c r="OLY125" s="265"/>
      <c r="OLZ125" s="266"/>
      <c r="OMA125" s="200"/>
      <c r="OMB125" s="266"/>
      <c r="OMC125" s="261"/>
      <c r="OMD125" s="265"/>
      <c r="OME125" s="266"/>
      <c r="OMF125" s="200"/>
      <c r="OMG125" s="266"/>
      <c r="OMH125" s="261"/>
      <c r="OMI125" s="265"/>
      <c r="OMJ125" s="266"/>
      <c r="OMK125" s="200"/>
      <c r="OML125" s="266"/>
      <c r="OMM125" s="261"/>
      <c r="OMN125" s="265"/>
      <c r="OMO125" s="266"/>
      <c r="OMP125" s="200"/>
      <c r="OMQ125" s="266"/>
      <c r="OMR125" s="261"/>
      <c r="OMS125" s="265"/>
      <c r="OMT125" s="266"/>
      <c r="OMU125" s="200"/>
      <c r="OMV125" s="266"/>
      <c r="OMW125" s="261"/>
      <c r="OMX125" s="265"/>
      <c r="OMY125" s="266"/>
      <c r="OMZ125" s="200"/>
      <c r="ONA125" s="266"/>
      <c r="ONB125" s="261"/>
      <c r="ONC125" s="265"/>
      <c r="OND125" s="266"/>
      <c r="ONE125" s="200"/>
      <c r="ONF125" s="266"/>
      <c r="ONG125" s="261"/>
      <c r="ONH125" s="265"/>
      <c r="ONI125" s="266"/>
      <c r="ONJ125" s="200"/>
      <c r="ONK125" s="266"/>
      <c r="ONL125" s="261"/>
      <c r="ONM125" s="265"/>
      <c r="ONN125" s="266"/>
      <c r="ONO125" s="200"/>
      <c r="ONP125" s="266"/>
      <c r="ONQ125" s="261"/>
      <c r="ONR125" s="265"/>
      <c r="ONS125" s="266"/>
      <c r="ONT125" s="200"/>
      <c r="ONU125" s="266"/>
      <c r="ONV125" s="261"/>
      <c r="ONW125" s="265"/>
      <c r="ONX125" s="266"/>
      <c r="ONY125" s="200"/>
      <c r="ONZ125" s="266"/>
      <c r="OOA125" s="261"/>
      <c r="OOB125" s="265"/>
      <c r="OOC125" s="266"/>
      <c r="OOD125" s="200"/>
      <c r="OOE125" s="266"/>
      <c r="OOF125" s="261"/>
      <c r="OOG125" s="265"/>
      <c r="OOH125" s="266"/>
      <c r="OOI125" s="200"/>
      <c r="OOJ125" s="266"/>
      <c r="OOK125" s="261"/>
      <c r="OOL125" s="265"/>
      <c r="OOM125" s="266"/>
      <c r="OON125" s="200"/>
      <c r="OOO125" s="266"/>
      <c r="OOP125" s="261"/>
      <c r="OOQ125" s="265"/>
      <c r="OOR125" s="266"/>
      <c r="OOS125" s="200"/>
      <c r="OOT125" s="266"/>
      <c r="OOU125" s="261"/>
      <c r="OOV125" s="265"/>
      <c r="OOW125" s="266"/>
      <c r="OOX125" s="200"/>
      <c r="OOY125" s="266"/>
      <c r="OOZ125" s="261"/>
      <c r="OPA125" s="265"/>
      <c r="OPB125" s="266"/>
      <c r="OPC125" s="200"/>
      <c r="OPD125" s="266"/>
      <c r="OPE125" s="261"/>
      <c r="OPF125" s="265"/>
      <c r="OPG125" s="266"/>
      <c r="OPH125" s="200"/>
      <c r="OPI125" s="266"/>
      <c r="OPJ125" s="261"/>
      <c r="OPK125" s="265"/>
      <c r="OPL125" s="266"/>
      <c r="OPM125" s="200"/>
      <c r="OPN125" s="266"/>
      <c r="OPO125" s="261"/>
      <c r="OPP125" s="265"/>
      <c r="OPQ125" s="266"/>
      <c r="OPR125" s="200"/>
      <c r="OPS125" s="266"/>
      <c r="OPT125" s="261"/>
      <c r="OPU125" s="265"/>
      <c r="OPV125" s="266"/>
      <c r="OPW125" s="200"/>
      <c r="OPX125" s="266"/>
      <c r="OPY125" s="261"/>
      <c r="OPZ125" s="265"/>
      <c r="OQA125" s="266"/>
      <c r="OQB125" s="200"/>
      <c r="OQC125" s="266"/>
      <c r="OQD125" s="261"/>
      <c r="OQE125" s="265"/>
      <c r="OQF125" s="266"/>
      <c r="OQG125" s="200"/>
      <c r="OQH125" s="266"/>
      <c r="OQI125" s="261"/>
      <c r="OQJ125" s="265"/>
      <c r="OQK125" s="266"/>
      <c r="OQL125" s="200"/>
      <c r="OQM125" s="266"/>
      <c r="OQN125" s="261"/>
      <c r="OQO125" s="265"/>
      <c r="OQP125" s="266"/>
      <c r="OQQ125" s="200"/>
      <c r="OQR125" s="266"/>
      <c r="OQS125" s="261"/>
      <c r="OQT125" s="265"/>
      <c r="OQU125" s="266"/>
      <c r="OQV125" s="200"/>
      <c r="OQW125" s="266"/>
      <c r="OQX125" s="261"/>
      <c r="OQY125" s="265"/>
      <c r="OQZ125" s="266"/>
      <c r="ORA125" s="200"/>
      <c r="ORB125" s="266"/>
      <c r="ORC125" s="261"/>
      <c r="ORD125" s="265"/>
      <c r="ORE125" s="266"/>
      <c r="ORF125" s="200"/>
      <c r="ORG125" s="266"/>
      <c r="ORH125" s="261"/>
      <c r="ORI125" s="265"/>
      <c r="ORJ125" s="266"/>
      <c r="ORK125" s="200"/>
      <c r="ORL125" s="266"/>
      <c r="ORM125" s="261"/>
      <c r="ORN125" s="265"/>
      <c r="ORO125" s="266"/>
      <c r="ORP125" s="200"/>
      <c r="ORQ125" s="266"/>
      <c r="ORR125" s="261"/>
      <c r="ORS125" s="265"/>
      <c r="ORT125" s="266"/>
      <c r="ORU125" s="200"/>
      <c r="ORV125" s="266"/>
      <c r="ORW125" s="261"/>
      <c r="ORX125" s="265"/>
      <c r="ORY125" s="266"/>
      <c r="ORZ125" s="200"/>
      <c r="OSA125" s="266"/>
      <c r="OSB125" s="261"/>
      <c r="OSC125" s="265"/>
      <c r="OSD125" s="266"/>
      <c r="OSE125" s="200"/>
      <c r="OSF125" s="266"/>
      <c r="OSG125" s="261"/>
      <c r="OSH125" s="265"/>
      <c r="OSI125" s="266"/>
      <c r="OSJ125" s="200"/>
      <c r="OSK125" s="266"/>
      <c r="OSL125" s="261"/>
      <c r="OSM125" s="265"/>
      <c r="OSN125" s="266"/>
      <c r="OSO125" s="200"/>
      <c r="OSP125" s="266"/>
      <c r="OSQ125" s="261"/>
      <c r="OSR125" s="265"/>
      <c r="OSS125" s="266"/>
      <c r="OST125" s="200"/>
      <c r="OSU125" s="266"/>
      <c r="OSV125" s="261"/>
      <c r="OSW125" s="265"/>
      <c r="OSX125" s="266"/>
      <c r="OSY125" s="200"/>
      <c r="OSZ125" s="266"/>
      <c r="OTA125" s="261"/>
      <c r="OTB125" s="265"/>
      <c r="OTC125" s="266"/>
      <c r="OTD125" s="200"/>
      <c r="OTE125" s="266"/>
      <c r="OTF125" s="261"/>
      <c r="OTG125" s="265"/>
      <c r="OTH125" s="266"/>
      <c r="OTI125" s="200"/>
      <c r="OTJ125" s="266"/>
      <c r="OTK125" s="261"/>
      <c r="OTL125" s="265"/>
      <c r="OTM125" s="266"/>
      <c r="OTN125" s="200"/>
      <c r="OTO125" s="266"/>
      <c r="OTP125" s="261"/>
      <c r="OTQ125" s="265"/>
      <c r="OTR125" s="266"/>
      <c r="OTS125" s="200"/>
      <c r="OTT125" s="266"/>
      <c r="OTU125" s="261"/>
      <c r="OTV125" s="265"/>
      <c r="OTW125" s="266"/>
      <c r="OTX125" s="200"/>
      <c r="OTY125" s="266"/>
      <c r="OTZ125" s="261"/>
      <c r="OUA125" s="265"/>
      <c r="OUB125" s="266"/>
      <c r="OUC125" s="200"/>
      <c r="OUD125" s="266"/>
      <c r="OUE125" s="261"/>
      <c r="OUF125" s="265"/>
      <c r="OUG125" s="266"/>
      <c r="OUH125" s="200"/>
      <c r="OUI125" s="266"/>
      <c r="OUJ125" s="261"/>
      <c r="OUK125" s="265"/>
      <c r="OUL125" s="266"/>
      <c r="OUM125" s="200"/>
      <c r="OUN125" s="266"/>
      <c r="OUO125" s="261"/>
      <c r="OUP125" s="265"/>
      <c r="OUQ125" s="266"/>
      <c r="OUR125" s="200"/>
      <c r="OUS125" s="266"/>
      <c r="OUT125" s="261"/>
      <c r="OUU125" s="265"/>
      <c r="OUV125" s="266"/>
      <c r="OUW125" s="200"/>
      <c r="OUX125" s="266"/>
      <c r="OUY125" s="261"/>
      <c r="OUZ125" s="265"/>
      <c r="OVA125" s="266"/>
      <c r="OVB125" s="200"/>
      <c r="OVC125" s="266"/>
      <c r="OVD125" s="261"/>
      <c r="OVE125" s="265"/>
      <c r="OVF125" s="266"/>
      <c r="OVG125" s="200"/>
      <c r="OVH125" s="266"/>
      <c r="OVI125" s="261"/>
      <c r="OVJ125" s="265"/>
      <c r="OVK125" s="266"/>
      <c r="OVL125" s="200"/>
      <c r="OVM125" s="266"/>
      <c r="OVN125" s="261"/>
      <c r="OVO125" s="265"/>
      <c r="OVP125" s="266"/>
      <c r="OVQ125" s="200"/>
      <c r="OVR125" s="266"/>
      <c r="OVS125" s="261"/>
      <c r="OVT125" s="265"/>
      <c r="OVU125" s="266"/>
      <c r="OVV125" s="200"/>
      <c r="OVW125" s="266"/>
      <c r="OVX125" s="261"/>
      <c r="OVY125" s="265"/>
      <c r="OVZ125" s="266"/>
      <c r="OWA125" s="200"/>
      <c r="OWB125" s="266"/>
      <c r="OWC125" s="261"/>
      <c r="OWD125" s="265"/>
      <c r="OWE125" s="266"/>
      <c r="OWF125" s="200"/>
      <c r="OWG125" s="266"/>
      <c r="OWH125" s="261"/>
      <c r="OWI125" s="265"/>
      <c r="OWJ125" s="266"/>
      <c r="OWK125" s="200"/>
      <c r="OWL125" s="266"/>
      <c r="OWM125" s="261"/>
      <c r="OWN125" s="265"/>
      <c r="OWO125" s="266"/>
      <c r="OWP125" s="200"/>
      <c r="OWQ125" s="266"/>
      <c r="OWR125" s="261"/>
      <c r="OWS125" s="265"/>
      <c r="OWT125" s="266"/>
      <c r="OWU125" s="200"/>
      <c r="OWV125" s="266"/>
      <c r="OWW125" s="261"/>
      <c r="OWX125" s="265"/>
      <c r="OWY125" s="266"/>
      <c r="OWZ125" s="200"/>
      <c r="OXA125" s="266"/>
      <c r="OXB125" s="261"/>
      <c r="OXC125" s="265"/>
      <c r="OXD125" s="266"/>
      <c r="OXE125" s="200"/>
      <c r="OXF125" s="266"/>
      <c r="OXG125" s="261"/>
      <c r="OXH125" s="265"/>
      <c r="OXI125" s="266"/>
      <c r="OXJ125" s="200"/>
      <c r="OXK125" s="266"/>
      <c r="OXL125" s="261"/>
      <c r="OXM125" s="265"/>
      <c r="OXN125" s="266"/>
      <c r="OXO125" s="200"/>
      <c r="OXP125" s="266"/>
      <c r="OXQ125" s="261"/>
      <c r="OXR125" s="265"/>
      <c r="OXS125" s="266"/>
      <c r="OXT125" s="200"/>
      <c r="OXU125" s="266"/>
      <c r="OXV125" s="261"/>
      <c r="OXW125" s="265"/>
      <c r="OXX125" s="266"/>
      <c r="OXY125" s="200"/>
      <c r="OXZ125" s="266"/>
      <c r="OYA125" s="261"/>
      <c r="OYB125" s="265"/>
      <c r="OYC125" s="266"/>
      <c r="OYD125" s="200"/>
      <c r="OYE125" s="266"/>
      <c r="OYF125" s="261"/>
      <c r="OYG125" s="265"/>
      <c r="OYH125" s="266"/>
      <c r="OYI125" s="200"/>
      <c r="OYJ125" s="266"/>
      <c r="OYK125" s="261"/>
      <c r="OYL125" s="265"/>
      <c r="OYM125" s="266"/>
      <c r="OYN125" s="200"/>
      <c r="OYO125" s="266"/>
      <c r="OYP125" s="261"/>
      <c r="OYQ125" s="265"/>
      <c r="OYR125" s="266"/>
      <c r="OYS125" s="200"/>
      <c r="OYT125" s="266"/>
      <c r="OYU125" s="261"/>
      <c r="OYV125" s="265"/>
      <c r="OYW125" s="266"/>
      <c r="OYX125" s="200"/>
      <c r="OYY125" s="266"/>
      <c r="OYZ125" s="261"/>
      <c r="OZA125" s="265"/>
      <c r="OZB125" s="266"/>
      <c r="OZC125" s="200"/>
      <c r="OZD125" s="266"/>
      <c r="OZE125" s="261"/>
      <c r="OZF125" s="265"/>
      <c r="OZG125" s="266"/>
      <c r="OZH125" s="200"/>
      <c r="OZI125" s="266"/>
      <c r="OZJ125" s="261"/>
      <c r="OZK125" s="265"/>
      <c r="OZL125" s="266"/>
      <c r="OZM125" s="200"/>
      <c r="OZN125" s="266"/>
      <c r="OZO125" s="261"/>
      <c r="OZP125" s="265"/>
      <c r="OZQ125" s="266"/>
      <c r="OZR125" s="200"/>
      <c r="OZS125" s="266"/>
      <c r="OZT125" s="261"/>
      <c r="OZU125" s="265"/>
      <c r="OZV125" s="266"/>
      <c r="OZW125" s="200"/>
      <c r="OZX125" s="266"/>
      <c r="OZY125" s="261"/>
      <c r="OZZ125" s="265"/>
      <c r="PAA125" s="266"/>
      <c r="PAB125" s="200"/>
      <c r="PAC125" s="266"/>
      <c r="PAD125" s="261"/>
      <c r="PAE125" s="265"/>
      <c r="PAF125" s="266"/>
      <c r="PAG125" s="200"/>
      <c r="PAH125" s="266"/>
      <c r="PAI125" s="261"/>
      <c r="PAJ125" s="265"/>
      <c r="PAK125" s="266"/>
      <c r="PAL125" s="200"/>
      <c r="PAM125" s="266"/>
      <c r="PAN125" s="261"/>
      <c r="PAO125" s="265"/>
      <c r="PAP125" s="266"/>
      <c r="PAQ125" s="200"/>
      <c r="PAR125" s="266"/>
      <c r="PAS125" s="261"/>
      <c r="PAT125" s="265"/>
      <c r="PAU125" s="266"/>
      <c r="PAV125" s="200"/>
      <c r="PAW125" s="266"/>
      <c r="PAX125" s="261"/>
      <c r="PAY125" s="265"/>
      <c r="PAZ125" s="266"/>
      <c r="PBA125" s="200"/>
      <c r="PBB125" s="266"/>
      <c r="PBC125" s="261"/>
      <c r="PBD125" s="265"/>
      <c r="PBE125" s="266"/>
      <c r="PBF125" s="200"/>
      <c r="PBG125" s="266"/>
      <c r="PBH125" s="261"/>
      <c r="PBI125" s="265"/>
      <c r="PBJ125" s="266"/>
      <c r="PBK125" s="200"/>
      <c r="PBL125" s="266"/>
      <c r="PBM125" s="261"/>
      <c r="PBN125" s="265"/>
      <c r="PBO125" s="266"/>
      <c r="PBP125" s="200"/>
      <c r="PBQ125" s="266"/>
      <c r="PBR125" s="261"/>
      <c r="PBS125" s="265"/>
      <c r="PBT125" s="266"/>
      <c r="PBU125" s="200"/>
      <c r="PBV125" s="266"/>
      <c r="PBW125" s="261"/>
      <c r="PBX125" s="265"/>
      <c r="PBY125" s="266"/>
      <c r="PBZ125" s="200"/>
      <c r="PCA125" s="266"/>
      <c r="PCB125" s="261"/>
      <c r="PCC125" s="265"/>
      <c r="PCD125" s="266"/>
      <c r="PCE125" s="200"/>
      <c r="PCF125" s="266"/>
      <c r="PCG125" s="261"/>
      <c r="PCH125" s="265"/>
      <c r="PCI125" s="266"/>
      <c r="PCJ125" s="200"/>
      <c r="PCK125" s="266"/>
      <c r="PCL125" s="261"/>
      <c r="PCM125" s="265"/>
      <c r="PCN125" s="266"/>
      <c r="PCO125" s="200"/>
      <c r="PCP125" s="266"/>
      <c r="PCQ125" s="261"/>
      <c r="PCR125" s="265"/>
      <c r="PCS125" s="266"/>
      <c r="PCT125" s="200"/>
      <c r="PCU125" s="266"/>
      <c r="PCV125" s="261"/>
      <c r="PCW125" s="265"/>
      <c r="PCX125" s="266"/>
      <c r="PCY125" s="200"/>
      <c r="PCZ125" s="266"/>
      <c r="PDA125" s="261"/>
      <c r="PDB125" s="265"/>
      <c r="PDC125" s="266"/>
      <c r="PDD125" s="200"/>
      <c r="PDE125" s="266"/>
      <c r="PDF125" s="261"/>
      <c r="PDG125" s="265"/>
      <c r="PDH125" s="266"/>
      <c r="PDI125" s="200"/>
      <c r="PDJ125" s="266"/>
      <c r="PDK125" s="261"/>
      <c r="PDL125" s="265"/>
      <c r="PDM125" s="266"/>
      <c r="PDN125" s="200"/>
      <c r="PDO125" s="266"/>
      <c r="PDP125" s="261"/>
      <c r="PDQ125" s="265"/>
      <c r="PDR125" s="266"/>
      <c r="PDS125" s="200"/>
      <c r="PDT125" s="266"/>
      <c r="PDU125" s="261"/>
      <c r="PDV125" s="265"/>
      <c r="PDW125" s="266"/>
      <c r="PDX125" s="200"/>
      <c r="PDY125" s="266"/>
      <c r="PDZ125" s="261"/>
      <c r="PEA125" s="265"/>
      <c r="PEB125" s="266"/>
      <c r="PEC125" s="200"/>
      <c r="PED125" s="266"/>
      <c r="PEE125" s="261"/>
      <c r="PEF125" s="265"/>
      <c r="PEG125" s="266"/>
      <c r="PEH125" s="200"/>
      <c r="PEI125" s="266"/>
      <c r="PEJ125" s="261"/>
      <c r="PEK125" s="265"/>
      <c r="PEL125" s="266"/>
      <c r="PEM125" s="200"/>
      <c r="PEN125" s="266"/>
      <c r="PEO125" s="261"/>
      <c r="PEP125" s="265"/>
      <c r="PEQ125" s="266"/>
      <c r="PER125" s="200"/>
      <c r="PES125" s="266"/>
      <c r="PET125" s="261"/>
      <c r="PEU125" s="265"/>
      <c r="PEV125" s="266"/>
      <c r="PEW125" s="200"/>
      <c r="PEX125" s="266"/>
      <c r="PEY125" s="261"/>
      <c r="PEZ125" s="265"/>
      <c r="PFA125" s="266"/>
      <c r="PFB125" s="200"/>
      <c r="PFC125" s="266"/>
      <c r="PFD125" s="261"/>
      <c r="PFE125" s="265"/>
      <c r="PFF125" s="266"/>
      <c r="PFG125" s="200"/>
      <c r="PFH125" s="266"/>
      <c r="PFI125" s="261"/>
      <c r="PFJ125" s="265"/>
      <c r="PFK125" s="266"/>
      <c r="PFL125" s="200"/>
      <c r="PFM125" s="266"/>
      <c r="PFN125" s="261"/>
      <c r="PFO125" s="265"/>
      <c r="PFP125" s="266"/>
      <c r="PFQ125" s="200"/>
      <c r="PFR125" s="266"/>
      <c r="PFS125" s="261"/>
      <c r="PFT125" s="265"/>
      <c r="PFU125" s="266"/>
      <c r="PFV125" s="200"/>
      <c r="PFW125" s="266"/>
      <c r="PFX125" s="261"/>
      <c r="PFY125" s="265"/>
      <c r="PFZ125" s="266"/>
      <c r="PGA125" s="200"/>
      <c r="PGB125" s="266"/>
      <c r="PGC125" s="261"/>
      <c r="PGD125" s="265"/>
      <c r="PGE125" s="266"/>
      <c r="PGF125" s="200"/>
      <c r="PGG125" s="266"/>
      <c r="PGH125" s="261"/>
      <c r="PGI125" s="265"/>
      <c r="PGJ125" s="266"/>
      <c r="PGK125" s="200"/>
      <c r="PGL125" s="266"/>
      <c r="PGM125" s="261"/>
      <c r="PGN125" s="265"/>
      <c r="PGO125" s="266"/>
      <c r="PGP125" s="200"/>
      <c r="PGQ125" s="266"/>
      <c r="PGR125" s="261"/>
      <c r="PGS125" s="265"/>
      <c r="PGT125" s="266"/>
      <c r="PGU125" s="200"/>
      <c r="PGV125" s="266"/>
      <c r="PGW125" s="261"/>
      <c r="PGX125" s="265"/>
      <c r="PGY125" s="266"/>
      <c r="PGZ125" s="200"/>
      <c r="PHA125" s="266"/>
      <c r="PHB125" s="261"/>
      <c r="PHC125" s="265"/>
      <c r="PHD125" s="266"/>
      <c r="PHE125" s="200"/>
      <c r="PHF125" s="266"/>
      <c r="PHG125" s="261"/>
      <c r="PHH125" s="265"/>
      <c r="PHI125" s="266"/>
      <c r="PHJ125" s="200"/>
      <c r="PHK125" s="266"/>
      <c r="PHL125" s="261"/>
      <c r="PHM125" s="265"/>
      <c r="PHN125" s="266"/>
      <c r="PHO125" s="200"/>
      <c r="PHP125" s="266"/>
      <c r="PHQ125" s="261"/>
      <c r="PHR125" s="265"/>
      <c r="PHS125" s="266"/>
      <c r="PHT125" s="200"/>
      <c r="PHU125" s="266"/>
      <c r="PHV125" s="261"/>
      <c r="PHW125" s="265"/>
      <c r="PHX125" s="266"/>
      <c r="PHY125" s="200"/>
      <c r="PHZ125" s="266"/>
      <c r="PIA125" s="261"/>
      <c r="PIB125" s="265"/>
      <c r="PIC125" s="266"/>
      <c r="PID125" s="200"/>
      <c r="PIE125" s="266"/>
      <c r="PIF125" s="261"/>
      <c r="PIG125" s="265"/>
      <c r="PIH125" s="266"/>
      <c r="PII125" s="200"/>
      <c r="PIJ125" s="266"/>
      <c r="PIK125" s="261"/>
      <c r="PIL125" s="265"/>
      <c r="PIM125" s="266"/>
      <c r="PIN125" s="200"/>
      <c r="PIO125" s="266"/>
      <c r="PIP125" s="261"/>
      <c r="PIQ125" s="265"/>
      <c r="PIR125" s="266"/>
      <c r="PIS125" s="200"/>
      <c r="PIT125" s="266"/>
      <c r="PIU125" s="261"/>
      <c r="PIV125" s="265"/>
      <c r="PIW125" s="266"/>
      <c r="PIX125" s="200"/>
      <c r="PIY125" s="266"/>
      <c r="PIZ125" s="261"/>
      <c r="PJA125" s="265"/>
      <c r="PJB125" s="266"/>
      <c r="PJC125" s="200"/>
      <c r="PJD125" s="266"/>
      <c r="PJE125" s="261"/>
      <c r="PJF125" s="265"/>
      <c r="PJG125" s="266"/>
      <c r="PJH125" s="200"/>
      <c r="PJI125" s="266"/>
      <c r="PJJ125" s="261"/>
      <c r="PJK125" s="265"/>
      <c r="PJL125" s="266"/>
      <c r="PJM125" s="200"/>
      <c r="PJN125" s="266"/>
      <c r="PJO125" s="261"/>
      <c r="PJP125" s="265"/>
      <c r="PJQ125" s="266"/>
      <c r="PJR125" s="200"/>
      <c r="PJS125" s="266"/>
      <c r="PJT125" s="261"/>
      <c r="PJU125" s="265"/>
      <c r="PJV125" s="266"/>
      <c r="PJW125" s="200"/>
      <c r="PJX125" s="266"/>
      <c r="PJY125" s="261"/>
      <c r="PJZ125" s="265"/>
      <c r="PKA125" s="266"/>
      <c r="PKB125" s="200"/>
      <c r="PKC125" s="266"/>
      <c r="PKD125" s="261"/>
      <c r="PKE125" s="265"/>
      <c r="PKF125" s="266"/>
      <c r="PKG125" s="200"/>
      <c r="PKH125" s="266"/>
      <c r="PKI125" s="261"/>
      <c r="PKJ125" s="265"/>
      <c r="PKK125" s="266"/>
      <c r="PKL125" s="200"/>
      <c r="PKM125" s="266"/>
      <c r="PKN125" s="261"/>
      <c r="PKO125" s="265"/>
      <c r="PKP125" s="266"/>
      <c r="PKQ125" s="200"/>
      <c r="PKR125" s="266"/>
      <c r="PKS125" s="261"/>
      <c r="PKT125" s="265"/>
      <c r="PKU125" s="266"/>
      <c r="PKV125" s="200"/>
      <c r="PKW125" s="266"/>
      <c r="PKX125" s="261"/>
      <c r="PKY125" s="265"/>
      <c r="PKZ125" s="266"/>
      <c r="PLA125" s="200"/>
      <c r="PLB125" s="266"/>
      <c r="PLC125" s="261"/>
      <c r="PLD125" s="265"/>
      <c r="PLE125" s="266"/>
      <c r="PLF125" s="200"/>
      <c r="PLG125" s="266"/>
      <c r="PLH125" s="261"/>
      <c r="PLI125" s="265"/>
      <c r="PLJ125" s="266"/>
      <c r="PLK125" s="200"/>
      <c r="PLL125" s="266"/>
      <c r="PLM125" s="261"/>
      <c r="PLN125" s="265"/>
      <c r="PLO125" s="266"/>
      <c r="PLP125" s="200"/>
      <c r="PLQ125" s="266"/>
      <c r="PLR125" s="261"/>
      <c r="PLS125" s="265"/>
      <c r="PLT125" s="266"/>
      <c r="PLU125" s="200"/>
      <c r="PLV125" s="266"/>
      <c r="PLW125" s="261"/>
      <c r="PLX125" s="265"/>
      <c r="PLY125" s="266"/>
      <c r="PLZ125" s="200"/>
      <c r="PMA125" s="266"/>
      <c r="PMB125" s="261"/>
      <c r="PMC125" s="265"/>
      <c r="PMD125" s="266"/>
      <c r="PME125" s="200"/>
      <c r="PMF125" s="266"/>
      <c r="PMG125" s="261"/>
      <c r="PMH125" s="265"/>
      <c r="PMI125" s="266"/>
      <c r="PMJ125" s="200"/>
      <c r="PMK125" s="266"/>
      <c r="PML125" s="261"/>
      <c r="PMM125" s="265"/>
      <c r="PMN125" s="266"/>
      <c r="PMO125" s="200"/>
      <c r="PMP125" s="266"/>
      <c r="PMQ125" s="261"/>
      <c r="PMR125" s="265"/>
      <c r="PMS125" s="266"/>
      <c r="PMT125" s="200"/>
      <c r="PMU125" s="266"/>
      <c r="PMV125" s="261"/>
      <c r="PMW125" s="265"/>
      <c r="PMX125" s="266"/>
      <c r="PMY125" s="200"/>
      <c r="PMZ125" s="266"/>
      <c r="PNA125" s="261"/>
      <c r="PNB125" s="265"/>
      <c r="PNC125" s="266"/>
      <c r="PND125" s="200"/>
      <c r="PNE125" s="266"/>
      <c r="PNF125" s="261"/>
      <c r="PNG125" s="265"/>
      <c r="PNH125" s="266"/>
      <c r="PNI125" s="200"/>
      <c r="PNJ125" s="266"/>
      <c r="PNK125" s="261"/>
      <c r="PNL125" s="265"/>
      <c r="PNM125" s="266"/>
      <c r="PNN125" s="200"/>
      <c r="PNO125" s="266"/>
      <c r="PNP125" s="261"/>
      <c r="PNQ125" s="265"/>
      <c r="PNR125" s="266"/>
      <c r="PNS125" s="200"/>
      <c r="PNT125" s="266"/>
      <c r="PNU125" s="261"/>
      <c r="PNV125" s="265"/>
      <c r="PNW125" s="266"/>
      <c r="PNX125" s="200"/>
      <c r="PNY125" s="266"/>
      <c r="PNZ125" s="261"/>
      <c r="POA125" s="265"/>
      <c r="POB125" s="266"/>
      <c r="POC125" s="200"/>
      <c r="POD125" s="266"/>
      <c r="POE125" s="261"/>
      <c r="POF125" s="265"/>
      <c r="POG125" s="266"/>
      <c r="POH125" s="200"/>
      <c r="POI125" s="266"/>
      <c r="POJ125" s="261"/>
      <c r="POK125" s="265"/>
      <c r="POL125" s="266"/>
      <c r="POM125" s="200"/>
      <c r="PON125" s="266"/>
      <c r="POO125" s="261"/>
      <c r="POP125" s="265"/>
      <c r="POQ125" s="266"/>
      <c r="POR125" s="200"/>
      <c r="POS125" s="266"/>
      <c r="POT125" s="261"/>
      <c r="POU125" s="265"/>
      <c r="POV125" s="266"/>
      <c r="POW125" s="200"/>
      <c r="POX125" s="266"/>
      <c r="POY125" s="261"/>
      <c r="POZ125" s="265"/>
      <c r="PPA125" s="266"/>
      <c r="PPB125" s="200"/>
      <c r="PPC125" s="266"/>
      <c r="PPD125" s="261"/>
      <c r="PPE125" s="265"/>
      <c r="PPF125" s="266"/>
      <c r="PPG125" s="200"/>
      <c r="PPH125" s="266"/>
      <c r="PPI125" s="261"/>
      <c r="PPJ125" s="265"/>
      <c r="PPK125" s="266"/>
      <c r="PPL125" s="200"/>
      <c r="PPM125" s="266"/>
      <c r="PPN125" s="261"/>
      <c r="PPO125" s="265"/>
      <c r="PPP125" s="266"/>
      <c r="PPQ125" s="200"/>
      <c r="PPR125" s="266"/>
      <c r="PPS125" s="261"/>
      <c r="PPT125" s="265"/>
      <c r="PPU125" s="266"/>
      <c r="PPV125" s="200"/>
      <c r="PPW125" s="266"/>
      <c r="PPX125" s="261"/>
      <c r="PPY125" s="265"/>
      <c r="PPZ125" s="266"/>
      <c r="PQA125" s="200"/>
      <c r="PQB125" s="266"/>
      <c r="PQC125" s="261"/>
      <c r="PQD125" s="265"/>
      <c r="PQE125" s="266"/>
      <c r="PQF125" s="200"/>
      <c r="PQG125" s="266"/>
      <c r="PQH125" s="261"/>
      <c r="PQI125" s="265"/>
      <c r="PQJ125" s="266"/>
      <c r="PQK125" s="200"/>
      <c r="PQL125" s="266"/>
      <c r="PQM125" s="261"/>
      <c r="PQN125" s="265"/>
      <c r="PQO125" s="266"/>
      <c r="PQP125" s="200"/>
      <c r="PQQ125" s="266"/>
      <c r="PQR125" s="261"/>
      <c r="PQS125" s="265"/>
      <c r="PQT125" s="266"/>
      <c r="PQU125" s="200"/>
      <c r="PQV125" s="266"/>
      <c r="PQW125" s="261"/>
      <c r="PQX125" s="265"/>
      <c r="PQY125" s="266"/>
      <c r="PQZ125" s="200"/>
      <c r="PRA125" s="266"/>
      <c r="PRB125" s="261"/>
      <c r="PRC125" s="265"/>
      <c r="PRD125" s="266"/>
      <c r="PRE125" s="200"/>
      <c r="PRF125" s="266"/>
      <c r="PRG125" s="261"/>
      <c r="PRH125" s="265"/>
      <c r="PRI125" s="266"/>
      <c r="PRJ125" s="200"/>
      <c r="PRK125" s="266"/>
      <c r="PRL125" s="261"/>
      <c r="PRM125" s="265"/>
      <c r="PRN125" s="266"/>
      <c r="PRO125" s="200"/>
      <c r="PRP125" s="266"/>
      <c r="PRQ125" s="261"/>
      <c r="PRR125" s="265"/>
      <c r="PRS125" s="266"/>
      <c r="PRT125" s="200"/>
      <c r="PRU125" s="266"/>
      <c r="PRV125" s="261"/>
      <c r="PRW125" s="265"/>
      <c r="PRX125" s="266"/>
      <c r="PRY125" s="200"/>
      <c r="PRZ125" s="266"/>
      <c r="PSA125" s="261"/>
      <c r="PSB125" s="265"/>
      <c r="PSC125" s="266"/>
      <c r="PSD125" s="200"/>
      <c r="PSE125" s="266"/>
      <c r="PSF125" s="261"/>
      <c r="PSG125" s="265"/>
      <c r="PSH125" s="266"/>
      <c r="PSI125" s="200"/>
      <c r="PSJ125" s="266"/>
      <c r="PSK125" s="261"/>
      <c r="PSL125" s="265"/>
      <c r="PSM125" s="266"/>
      <c r="PSN125" s="200"/>
      <c r="PSO125" s="266"/>
      <c r="PSP125" s="261"/>
      <c r="PSQ125" s="265"/>
      <c r="PSR125" s="266"/>
      <c r="PSS125" s="200"/>
      <c r="PST125" s="266"/>
      <c r="PSU125" s="261"/>
      <c r="PSV125" s="265"/>
      <c r="PSW125" s="266"/>
      <c r="PSX125" s="200"/>
      <c r="PSY125" s="266"/>
      <c r="PSZ125" s="261"/>
      <c r="PTA125" s="265"/>
      <c r="PTB125" s="266"/>
      <c r="PTC125" s="200"/>
      <c r="PTD125" s="266"/>
      <c r="PTE125" s="261"/>
      <c r="PTF125" s="265"/>
      <c r="PTG125" s="266"/>
      <c r="PTH125" s="200"/>
      <c r="PTI125" s="266"/>
      <c r="PTJ125" s="261"/>
      <c r="PTK125" s="265"/>
      <c r="PTL125" s="266"/>
      <c r="PTM125" s="200"/>
      <c r="PTN125" s="266"/>
      <c r="PTO125" s="261"/>
      <c r="PTP125" s="265"/>
      <c r="PTQ125" s="266"/>
      <c r="PTR125" s="200"/>
      <c r="PTS125" s="266"/>
      <c r="PTT125" s="261"/>
      <c r="PTU125" s="265"/>
      <c r="PTV125" s="266"/>
      <c r="PTW125" s="200"/>
      <c r="PTX125" s="266"/>
      <c r="PTY125" s="261"/>
      <c r="PTZ125" s="265"/>
      <c r="PUA125" s="266"/>
      <c r="PUB125" s="200"/>
      <c r="PUC125" s="266"/>
      <c r="PUD125" s="261"/>
      <c r="PUE125" s="265"/>
      <c r="PUF125" s="266"/>
      <c r="PUG125" s="200"/>
      <c r="PUH125" s="266"/>
      <c r="PUI125" s="261"/>
      <c r="PUJ125" s="265"/>
      <c r="PUK125" s="266"/>
      <c r="PUL125" s="200"/>
      <c r="PUM125" s="266"/>
      <c r="PUN125" s="261"/>
      <c r="PUO125" s="265"/>
      <c r="PUP125" s="266"/>
      <c r="PUQ125" s="200"/>
      <c r="PUR125" s="266"/>
      <c r="PUS125" s="261"/>
      <c r="PUT125" s="265"/>
      <c r="PUU125" s="266"/>
      <c r="PUV125" s="200"/>
      <c r="PUW125" s="266"/>
      <c r="PUX125" s="261"/>
      <c r="PUY125" s="265"/>
      <c r="PUZ125" s="266"/>
      <c r="PVA125" s="200"/>
      <c r="PVB125" s="266"/>
      <c r="PVC125" s="261"/>
      <c r="PVD125" s="265"/>
      <c r="PVE125" s="266"/>
      <c r="PVF125" s="200"/>
      <c r="PVG125" s="266"/>
      <c r="PVH125" s="261"/>
      <c r="PVI125" s="265"/>
      <c r="PVJ125" s="266"/>
      <c r="PVK125" s="200"/>
      <c r="PVL125" s="266"/>
      <c r="PVM125" s="261"/>
      <c r="PVN125" s="265"/>
      <c r="PVO125" s="266"/>
      <c r="PVP125" s="200"/>
      <c r="PVQ125" s="266"/>
      <c r="PVR125" s="261"/>
      <c r="PVS125" s="265"/>
      <c r="PVT125" s="266"/>
      <c r="PVU125" s="200"/>
      <c r="PVV125" s="266"/>
      <c r="PVW125" s="261"/>
      <c r="PVX125" s="265"/>
      <c r="PVY125" s="266"/>
      <c r="PVZ125" s="200"/>
      <c r="PWA125" s="266"/>
      <c r="PWB125" s="261"/>
      <c r="PWC125" s="265"/>
      <c r="PWD125" s="266"/>
      <c r="PWE125" s="200"/>
      <c r="PWF125" s="266"/>
      <c r="PWG125" s="261"/>
      <c r="PWH125" s="265"/>
      <c r="PWI125" s="266"/>
      <c r="PWJ125" s="200"/>
      <c r="PWK125" s="266"/>
      <c r="PWL125" s="261"/>
      <c r="PWM125" s="265"/>
      <c r="PWN125" s="266"/>
      <c r="PWO125" s="200"/>
      <c r="PWP125" s="266"/>
      <c r="PWQ125" s="261"/>
      <c r="PWR125" s="265"/>
      <c r="PWS125" s="266"/>
      <c r="PWT125" s="200"/>
      <c r="PWU125" s="266"/>
      <c r="PWV125" s="261"/>
      <c r="PWW125" s="265"/>
      <c r="PWX125" s="266"/>
      <c r="PWY125" s="200"/>
      <c r="PWZ125" s="266"/>
      <c r="PXA125" s="261"/>
      <c r="PXB125" s="265"/>
      <c r="PXC125" s="266"/>
      <c r="PXD125" s="200"/>
      <c r="PXE125" s="266"/>
      <c r="PXF125" s="261"/>
      <c r="PXG125" s="265"/>
      <c r="PXH125" s="266"/>
      <c r="PXI125" s="200"/>
      <c r="PXJ125" s="266"/>
      <c r="PXK125" s="261"/>
      <c r="PXL125" s="265"/>
      <c r="PXM125" s="266"/>
      <c r="PXN125" s="200"/>
      <c r="PXO125" s="266"/>
      <c r="PXP125" s="261"/>
      <c r="PXQ125" s="265"/>
      <c r="PXR125" s="266"/>
      <c r="PXS125" s="200"/>
      <c r="PXT125" s="266"/>
      <c r="PXU125" s="261"/>
      <c r="PXV125" s="265"/>
      <c r="PXW125" s="266"/>
      <c r="PXX125" s="200"/>
      <c r="PXY125" s="266"/>
      <c r="PXZ125" s="261"/>
      <c r="PYA125" s="265"/>
      <c r="PYB125" s="266"/>
      <c r="PYC125" s="200"/>
      <c r="PYD125" s="266"/>
      <c r="PYE125" s="261"/>
      <c r="PYF125" s="265"/>
      <c r="PYG125" s="266"/>
      <c r="PYH125" s="200"/>
      <c r="PYI125" s="266"/>
      <c r="PYJ125" s="261"/>
      <c r="PYK125" s="265"/>
      <c r="PYL125" s="266"/>
      <c r="PYM125" s="200"/>
      <c r="PYN125" s="266"/>
      <c r="PYO125" s="261"/>
      <c r="PYP125" s="265"/>
      <c r="PYQ125" s="266"/>
      <c r="PYR125" s="200"/>
      <c r="PYS125" s="266"/>
      <c r="PYT125" s="261"/>
      <c r="PYU125" s="265"/>
      <c r="PYV125" s="266"/>
      <c r="PYW125" s="200"/>
      <c r="PYX125" s="266"/>
      <c r="PYY125" s="261"/>
      <c r="PYZ125" s="265"/>
      <c r="PZA125" s="266"/>
      <c r="PZB125" s="200"/>
      <c r="PZC125" s="266"/>
      <c r="PZD125" s="261"/>
      <c r="PZE125" s="265"/>
      <c r="PZF125" s="266"/>
      <c r="PZG125" s="200"/>
      <c r="PZH125" s="266"/>
      <c r="PZI125" s="261"/>
      <c r="PZJ125" s="265"/>
      <c r="PZK125" s="266"/>
      <c r="PZL125" s="200"/>
      <c r="PZM125" s="266"/>
      <c r="PZN125" s="261"/>
      <c r="PZO125" s="265"/>
      <c r="PZP125" s="266"/>
      <c r="PZQ125" s="200"/>
      <c r="PZR125" s="266"/>
      <c r="PZS125" s="261"/>
      <c r="PZT125" s="265"/>
      <c r="PZU125" s="266"/>
      <c r="PZV125" s="200"/>
      <c r="PZW125" s="266"/>
      <c r="PZX125" s="261"/>
      <c r="PZY125" s="265"/>
      <c r="PZZ125" s="266"/>
      <c r="QAA125" s="200"/>
      <c r="QAB125" s="266"/>
      <c r="QAC125" s="261"/>
      <c r="QAD125" s="265"/>
      <c r="QAE125" s="266"/>
      <c r="QAF125" s="200"/>
      <c r="QAG125" s="266"/>
      <c r="QAH125" s="261"/>
      <c r="QAI125" s="265"/>
      <c r="QAJ125" s="266"/>
      <c r="QAK125" s="200"/>
      <c r="QAL125" s="266"/>
      <c r="QAM125" s="261"/>
      <c r="QAN125" s="265"/>
      <c r="QAO125" s="266"/>
      <c r="QAP125" s="200"/>
      <c r="QAQ125" s="266"/>
      <c r="QAR125" s="261"/>
      <c r="QAS125" s="265"/>
      <c r="QAT125" s="266"/>
      <c r="QAU125" s="200"/>
      <c r="QAV125" s="266"/>
      <c r="QAW125" s="261"/>
      <c r="QAX125" s="265"/>
      <c r="QAY125" s="266"/>
      <c r="QAZ125" s="200"/>
      <c r="QBA125" s="266"/>
      <c r="QBB125" s="261"/>
      <c r="QBC125" s="265"/>
      <c r="QBD125" s="266"/>
      <c r="QBE125" s="200"/>
      <c r="QBF125" s="266"/>
      <c r="QBG125" s="261"/>
      <c r="QBH125" s="265"/>
      <c r="QBI125" s="266"/>
      <c r="QBJ125" s="200"/>
      <c r="QBK125" s="266"/>
      <c r="QBL125" s="261"/>
      <c r="QBM125" s="265"/>
      <c r="QBN125" s="266"/>
      <c r="QBO125" s="200"/>
      <c r="QBP125" s="266"/>
      <c r="QBQ125" s="261"/>
      <c r="QBR125" s="265"/>
      <c r="QBS125" s="266"/>
      <c r="QBT125" s="200"/>
      <c r="QBU125" s="266"/>
      <c r="QBV125" s="261"/>
      <c r="QBW125" s="265"/>
      <c r="QBX125" s="266"/>
      <c r="QBY125" s="200"/>
      <c r="QBZ125" s="266"/>
      <c r="QCA125" s="261"/>
      <c r="QCB125" s="265"/>
      <c r="QCC125" s="266"/>
      <c r="QCD125" s="200"/>
      <c r="QCE125" s="266"/>
      <c r="QCF125" s="261"/>
      <c r="QCG125" s="265"/>
      <c r="QCH125" s="266"/>
      <c r="QCI125" s="200"/>
      <c r="QCJ125" s="266"/>
      <c r="QCK125" s="261"/>
      <c r="QCL125" s="265"/>
      <c r="QCM125" s="266"/>
      <c r="QCN125" s="200"/>
      <c r="QCO125" s="266"/>
      <c r="QCP125" s="261"/>
      <c r="QCQ125" s="265"/>
      <c r="QCR125" s="266"/>
      <c r="QCS125" s="200"/>
      <c r="QCT125" s="266"/>
      <c r="QCU125" s="261"/>
      <c r="QCV125" s="265"/>
      <c r="QCW125" s="266"/>
      <c r="QCX125" s="200"/>
      <c r="QCY125" s="266"/>
      <c r="QCZ125" s="261"/>
      <c r="QDA125" s="265"/>
      <c r="QDB125" s="266"/>
      <c r="QDC125" s="200"/>
      <c r="QDD125" s="266"/>
      <c r="QDE125" s="261"/>
      <c r="QDF125" s="265"/>
      <c r="QDG125" s="266"/>
      <c r="QDH125" s="200"/>
      <c r="QDI125" s="266"/>
      <c r="QDJ125" s="261"/>
      <c r="QDK125" s="265"/>
      <c r="QDL125" s="266"/>
      <c r="QDM125" s="200"/>
      <c r="QDN125" s="266"/>
      <c r="QDO125" s="261"/>
      <c r="QDP125" s="265"/>
      <c r="QDQ125" s="266"/>
      <c r="QDR125" s="200"/>
      <c r="QDS125" s="266"/>
      <c r="QDT125" s="261"/>
      <c r="QDU125" s="265"/>
      <c r="QDV125" s="266"/>
      <c r="QDW125" s="200"/>
      <c r="QDX125" s="266"/>
      <c r="QDY125" s="261"/>
      <c r="QDZ125" s="265"/>
      <c r="QEA125" s="266"/>
      <c r="QEB125" s="200"/>
      <c r="QEC125" s="266"/>
      <c r="QED125" s="261"/>
      <c r="QEE125" s="265"/>
      <c r="QEF125" s="266"/>
      <c r="QEG125" s="200"/>
      <c r="QEH125" s="266"/>
      <c r="QEI125" s="261"/>
      <c r="QEJ125" s="265"/>
      <c r="QEK125" s="266"/>
      <c r="QEL125" s="200"/>
      <c r="QEM125" s="266"/>
      <c r="QEN125" s="261"/>
      <c r="QEO125" s="265"/>
      <c r="QEP125" s="266"/>
      <c r="QEQ125" s="200"/>
      <c r="QER125" s="266"/>
      <c r="QES125" s="261"/>
      <c r="QET125" s="265"/>
      <c r="QEU125" s="266"/>
      <c r="QEV125" s="200"/>
      <c r="QEW125" s="266"/>
      <c r="QEX125" s="261"/>
      <c r="QEY125" s="265"/>
      <c r="QEZ125" s="266"/>
      <c r="QFA125" s="200"/>
      <c r="QFB125" s="266"/>
      <c r="QFC125" s="261"/>
      <c r="QFD125" s="265"/>
      <c r="QFE125" s="266"/>
      <c r="QFF125" s="200"/>
      <c r="QFG125" s="266"/>
      <c r="QFH125" s="261"/>
      <c r="QFI125" s="265"/>
      <c r="QFJ125" s="266"/>
      <c r="QFK125" s="200"/>
      <c r="QFL125" s="266"/>
      <c r="QFM125" s="261"/>
      <c r="QFN125" s="265"/>
      <c r="QFO125" s="266"/>
      <c r="QFP125" s="200"/>
      <c r="QFQ125" s="266"/>
      <c r="QFR125" s="261"/>
      <c r="QFS125" s="265"/>
      <c r="QFT125" s="266"/>
      <c r="QFU125" s="200"/>
      <c r="QFV125" s="266"/>
      <c r="QFW125" s="261"/>
      <c r="QFX125" s="265"/>
      <c r="QFY125" s="266"/>
      <c r="QFZ125" s="200"/>
      <c r="QGA125" s="266"/>
      <c r="QGB125" s="261"/>
      <c r="QGC125" s="265"/>
      <c r="QGD125" s="266"/>
      <c r="QGE125" s="200"/>
      <c r="QGF125" s="266"/>
      <c r="QGG125" s="261"/>
      <c r="QGH125" s="265"/>
      <c r="QGI125" s="266"/>
      <c r="QGJ125" s="200"/>
      <c r="QGK125" s="266"/>
      <c r="QGL125" s="261"/>
      <c r="QGM125" s="265"/>
      <c r="QGN125" s="266"/>
      <c r="QGO125" s="200"/>
      <c r="QGP125" s="266"/>
      <c r="QGQ125" s="261"/>
      <c r="QGR125" s="265"/>
      <c r="QGS125" s="266"/>
      <c r="QGT125" s="200"/>
      <c r="QGU125" s="266"/>
      <c r="QGV125" s="261"/>
      <c r="QGW125" s="265"/>
      <c r="QGX125" s="266"/>
      <c r="QGY125" s="200"/>
      <c r="QGZ125" s="266"/>
      <c r="QHA125" s="261"/>
      <c r="QHB125" s="265"/>
      <c r="QHC125" s="266"/>
      <c r="QHD125" s="200"/>
      <c r="QHE125" s="266"/>
      <c r="QHF125" s="261"/>
      <c r="QHG125" s="265"/>
      <c r="QHH125" s="266"/>
      <c r="QHI125" s="200"/>
      <c r="QHJ125" s="266"/>
      <c r="QHK125" s="261"/>
      <c r="QHL125" s="265"/>
      <c r="QHM125" s="266"/>
      <c r="QHN125" s="200"/>
      <c r="QHO125" s="266"/>
      <c r="QHP125" s="261"/>
      <c r="QHQ125" s="265"/>
      <c r="QHR125" s="266"/>
      <c r="QHS125" s="200"/>
      <c r="QHT125" s="266"/>
      <c r="QHU125" s="261"/>
      <c r="QHV125" s="265"/>
      <c r="QHW125" s="266"/>
      <c r="QHX125" s="200"/>
      <c r="QHY125" s="266"/>
      <c r="QHZ125" s="261"/>
      <c r="QIA125" s="265"/>
      <c r="QIB125" s="266"/>
      <c r="QIC125" s="200"/>
      <c r="QID125" s="266"/>
      <c r="QIE125" s="261"/>
      <c r="QIF125" s="265"/>
      <c r="QIG125" s="266"/>
      <c r="QIH125" s="200"/>
      <c r="QII125" s="266"/>
      <c r="QIJ125" s="261"/>
      <c r="QIK125" s="265"/>
      <c r="QIL125" s="266"/>
      <c r="QIM125" s="200"/>
      <c r="QIN125" s="266"/>
      <c r="QIO125" s="261"/>
      <c r="QIP125" s="265"/>
      <c r="QIQ125" s="266"/>
      <c r="QIR125" s="200"/>
      <c r="QIS125" s="266"/>
      <c r="QIT125" s="261"/>
      <c r="QIU125" s="265"/>
      <c r="QIV125" s="266"/>
      <c r="QIW125" s="200"/>
      <c r="QIX125" s="266"/>
      <c r="QIY125" s="261"/>
      <c r="QIZ125" s="265"/>
      <c r="QJA125" s="266"/>
      <c r="QJB125" s="200"/>
      <c r="QJC125" s="266"/>
      <c r="QJD125" s="261"/>
      <c r="QJE125" s="265"/>
      <c r="QJF125" s="266"/>
      <c r="QJG125" s="200"/>
      <c r="QJH125" s="266"/>
      <c r="QJI125" s="261"/>
      <c r="QJJ125" s="265"/>
      <c r="QJK125" s="266"/>
      <c r="QJL125" s="200"/>
      <c r="QJM125" s="266"/>
      <c r="QJN125" s="261"/>
      <c r="QJO125" s="265"/>
      <c r="QJP125" s="266"/>
      <c r="QJQ125" s="200"/>
      <c r="QJR125" s="266"/>
      <c r="QJS125" s="261"/>
      <c r="QJT125" s="265"/>
      <c r="QJU125" s="266"/>
      <c r="QJV125" s="200"/>
      <c r="QJW125" s="266"/>
      <c r="QJX125" s="261"/>
      <c r="QJY125" s="265"/>
      <c r="QJZ125" s="266"/>
      <c r="QKA125" s="200"/>
      <c r="QKB125" s="266"/>
      <c r="QKC125" s="261"/>
      <c r="QKD125" s="265"/>
      <c r="QKE125" s="266"/>
      <c r="QKF125" s="200"/>
      <c r="QKG125" s="266"/>
      <c r="QKH125" s="261"/>
      <c r="QKI125" s="265"/>
      <c r="QKJ125" s="266"/>
      <c r="QKK125" s="200"/>
      <c r="QKL125" s="266"/>
      <c r="QKM125" s="261"/>
      <c r="QKN125" s="265"/>
      <c r="QKO125" s="266"/>
      <c r="QKP125" s="200"/>
      <c r="QKQ125" s="266"/>
      <c r="QKR125" s="261"/>
      <c r="QKS125" s="265"/>
      <c r="QKT125" s="266"/>
      <c r="QKU125" s="200"/>
      <c r="QKV125" s="266"/>
      <c r="QKW125" s="261"/>
      <c r="QKX125" s="265"/>
      <c r="QKY125" s="266"/>
      <c r="QKZ125" s="200"/>
      <c r="QLA125" s="266"/>
      <c r="QLB125" s="261"/>
      <c r="QLC125" s="265"/>
      <c r="QLD125" s="266"/>
      <c r="QLE125" s="200"/>
      <c r="QLF125" s="266"/>
      <c r="QLG125" s="261"/>
      <c r="QLH125" s="265"/>
      <c r="QLI125" s="266"/>
      <c r="QLJ125" s="200"/>
      <c r="QLK125" s="266"/>
      <c r="QLL125" s="261"/>
      <c r="QLM125" s="265"/>
      <c r="QLN125" s="266"/>
      <c r="QLO125" s="200"/>
      <c r="QLP125" s="266"/>
      <c r="QLQ125" s="261"/>
      <c r="QLR125" s="265"/>
      <c r="QLS125" s="266"/>
      <c r="QLT125" s="200"/>
      <c r="QLU125" s="266"/>
      <c r="QLV125" s="261"/>
      <c r="QLW125" s="265"/>
      <c r="QLX125" s="266"/>
      <c r="QLY125" s="200"/>
      <c r="QLZ125" s="266"/>
      <c r="QMA125" s="261"/>
      <c r="QMB125" s="265"/>
      <c r="QMC125" s="266"/>
      <c r="QMD125" s="200"/>
      <c r="QME125" s="266"/>
      <c r="QMF125" s="261"/>
      <c r="QMG125" s="265"/>
      <c r="QMH125" s="266"/>
      <c r="QMI125" s="200"/>
      <c r="QMJ125" s="266"/>
      <c r="QMK125" s="261"/>
      <c r="QML125" s="265"/>
      <c r="QMM125" s="266"/>
      <c r="QMN125" s="200"/>
      <c r="QMO125" s="266"/>
      <c r="QMP125" s="261"/>
      <c r="QMQ125" s="265"/>
      <c r="QMR125" s="266"/>
      <c r="QMS125" s="200"/>
      <c r="QMT125" s="266"/>
      <c r="QMU125" s="261"/>
      <c r="QMV125" s="265"/>
      <c r="QMW125" s="266"/>
      <c r="QMX125" s="200"/>
      <c r="QMY125" s="266"/>
      <c r="QMZ125" s="261"/>
      <c r="QNA125" s="265"/>
      <c r="QNB125" s="266"/>
      <c r="QNC125" s="200"/>
      <c r="QND125" s="266"/>
      <c r="QNE125" s="261"/>
      <c r="QNF125" s="265"/>
      <c r="QNG125" s="266"/>
      <c r="QNH125" s="200"/>
      <c r="QNI125" s="266"/>
      <c r="QNJ125" s="261"/>
      <c r="QNK125" s="265"/>
      <c r="QNL125" s="266"/>
      <c r="QNM125" s="200"/>
      <c r="QNN125" s="266"/>
      <c r="QNO125" s="261"/>
      <c r="QNP125" s="265"/>
      <c r="QNQ125" s="266"/>
      <c r="QNR125" s="200"/>
      <c r="QNS125" s="266"/>
      <c r="QNT125" s="261"/>
      <c r="QNU125" s="265"/>
      <c r="QNV125" s="266"/>
      <c r="QNW125" s="200"/>
      <c r="QNX125" s="266"/>
      <c r="QNY125" s="261"/>
      <c r="QNZ125" s="265"/>
      <c r="QOA125" s="266"/>
      <c r="QOB125" s="200"/>
      <c r="QOC125" s="266"/>
      <c r="QOD125" s="261"/>
      <c r="QOE125" s="265"/>
      <c r="QOF125" s="266"/>
      <c r="QOG125" s="200"/>
      <c r="QOH125" s="266"/>
      <c r="QOI125" s="261"/>
      <c r="QOJ125" s="265"/>
      <c r="QOK125" s="266"/>
      <c r="QOL125" s="200"/>
      <c r="QOM125" s="266"/>
      <c r="QON125" s="261"/>
      <c r="QOO125" s="265"/>
      <c r="QOP125" s="266"/>
      <c r="QOQ125" s="200"/>
      <c r="QOR125" s="266"/>
      <c r="QOS125" s="261"/>
      <c r="QOT125" s="265"/>
      <c r="QOU125" s="266"/>
      <c r="QOV125" s="200"/>
      <c r="QOW125" s="266"/>
      <c r="QOX125" s="261"/>
      <c r="QOY125" s="265"/>
      <c r="QOZ125" s="266"/>
      <c r="QPA125" s="200"/>
      <c r="QPB125" s="266"/>
      <c r="QPC125" s="261"/>
      <c r="QPD125" s="265"/>
      <c r="QPE125" s="266"/>
      <c r="QPF125" s="200"/>
      <c r="QPG125" s="266"/>
      <c r="QPH125" s="261"/>
      <c r="QPI125" s="265"/>
      <c r="QPJ125" s="266"/>
      <c r="QPK125" s="200"/>
      <c r="QPL125" s="266"/>
      <c r="QPM125" s="261"/>
      <c r="QPN125" s="265"/>
      <c r="QPO125" s="266"/>
      <c r="QPP125" s="200"/>
      <c r="QPQ125" s="266"/>
      <c r="QPR125" s="261"/>
      <c r="QPS125" s="265"/>
      <c r="QPT125" s="266"/>
      <c r="QPU125" s="200"/>
      <c r="QPV125" s="266"/>
      <c r="QPW125" s="261"/>
      <c r="QPX125" s="265"/>
      <c r="QPY125" s="266"/>
      <c r="QPZ125" s="200"/>
      <c r="QQA125" s="266"/>
      <c r="QQB125" s="261"/>
      <c r="QQC125" s="265"/>
      <c r="QQD125" s="266"/>
      <c r="QQE125" s="200"/>
      <c r="QQF125" s="266"/>
      <c r="QQG125" s="261"/>
      <c r="QQH125" s="265"/>
      <c r="QQI125" s="266"/>
      <c r="QQJ125" s="200"/>
      <c r="QQK125" s="266"/>
      <c r="QQL125" s="261"/>
      <c r="QQM125" s="265"/>
      <c r="QQN125" s="266"/>
      <c r="QQO125" s="200"/>
      <c r="QQP125" s="266"/>
      <c r="QQQ125" s="261"/>
      <c r="QQR125" s="265"/>
      <c r="QQS125" s="266"/>
      <c r="QQT125" s="200"/>
      <c r="QQU125" s="266"/>
      <c r="QQV125" s="261"/>
      <c r="QQW125" s="265"/>
      <c r="QQX125" s="266"/>
      <c r="QQY125" s="200"/>
      <c r="QQZ125" s="266"/>
      <c r="QRA125" s="261"/>
      <c r="QRB125" s="265"/>
      <c r="QRC125" s="266"/>
      <c r="QRD125" s="200"/>
      <c r="QRE125" s="266"/>
      <c r="QRF125" s="261"/>
      <c r="QRG125" s="265"/>
      <c r="QRH125" s="266"/>
      <c r="QRI125" s="200"/>
      <c r="QRJ125" s="266"/>
      <c r="QRK125" s="261"/>
      <c r="QRL125" s="265"/>
      <c r="QRM125" s="266"/>
      <c r="QRN125" s="200"/>
      <c r="QRO125" s="266"/>
      <c r="QRP125" s="261"/>
      <c r="QRQ125" s="265"/>
      <c r="QRR125" s="266"/>
      <c r="QRS125" s="200"/>
      <c r="QRT125" s="266"/>
      <c r="QRU125" s="261"/>
      <c r="QRV125" s="265"/>
      <c r="QRW125" s="266"/>
      <c r="QRX125" s="200"/>
      <c r="QRY125" s="266"/>
      <c r="QRZ125" s="261"/>
      <c r="QSA125" s="265"/>
      <c r="QSB125" s="266"/>
      <c r="QSC125" s="200"/>
      <c r="QSD125" s="266"/>
      <c r="QSE125" s="261"/>
      <c r="QSF125" s="265"/>
      <c r="QSG125" s="266"/>
      <c r="QSH125" s="200"/>
      <c r="QSI125" s="266"/>
      <c r="QSJ125" s="261"/>
      <c r="QSK125" s="265"/>
      <c r="QSL125" s="266"/>
      <c r="QSM125" s="200"/>
      <c r="QSN125" s="266"/>
      <c r="QSO125" s="261"/>
      <c r="QSP125" s="265"/>
      <c r="QSQ125" s="266"/>
      <c r="QSR125" s="200"/>
      <c r="QSS125" s="266"/>
      <c r="QST125" s="261"/>
      <c r="QSU125" s="265"/>
      <c r="QSV125" s="266"/>
      <c r="QSW125" s="200"/>
      <c r="QSX125" s="266"/>
      <c r="QSY125" s="261"/>
      <c r="QSZ125" s="265"/>
      <c r="QTA125" s="266"/>
      <c r="QTB125" s="200"/>
      <c r="QTC125" s="266"/>
      <c r="QTD125" s="261"/>
      <c r="QTE125" s="265"/>
      <c r="QTF125" s="266"/>
      <c r="QTG125" s="200"/>
      <c r="QTH125" s="266"/>
      <c r="QTI125" s="261"/>
      <c r="QTJ125" s="265"/>
      <c r="QTK125" s="266"/>
      <c r="QTL125" s="200"/>
      <c r="QTM125" s="266"/>
      <c r="QTN125" s="261"/>
      <c r="QTO125" s="265"/>
      <c r="QTP125" s="266"/>
      <c r="QTQ125" s="200"/>
      <c r="QTR125" s="266"/>
      <c r="QTS125" s="261"/>
      <c r="QTT125" s="265"/>
      <c r="QTU125" s="266"/>
      <c r="QTV125" s="200"/>
      <c r="QTW125" s="266"/>
      <c r="QTX125" s="261"/>
      <c r="QTY125" s="265"/>
      <c r="QTZ125" s="266"/>
      <c r="QUA125" s="200"/>
      <c r="QUB125" s="266"/>
      <c r="QUC125" s="261"/>
      <c r="QUD125" s="265"/>
      <c r="QUE125" s="266"/>
      <c r="QUF125" s="200"/>
      <c r="QUG125" s="266"/>
      <c r="QUH125" s="261"/>
      <c r="QUI125" s="265"/>
      <c r="QUJ125" s="266"/>
      <c r="QUK125" s="200"/>
      <c r="QUL125" s="266"/>
      <c r="QUM125" s="261"/>
      <c r="QUN125" s="265"/>
      <c r="QUO125" s="266"/>
      <c r="QUP125" s="200"/>
      <c r="QUQ125" s="266"/>
      <c r="QUR125" s="261"/>
      <c r="QUS125" s="265"/>
      <c r="QUT125" s="266"/>
      <c r="QUU125" s="200"/>
      <c r="QUV125" s="266"/>
      <c r="QUW125" s="261"/>
      <c r="QUX125" s="265"/>
      <c r="QUY125" s="266"/>
      <c r="QUZ125" s="200"/>
      <c r="QVA125" s="266"/>
      <c r="QVB125" s="261"/>
      <c r="QVC125" s="265"/>
      <c r="QVD125" s="266"/>
      <c r="QVE125" s="200"/>
      <c r="QVF125" s="266"/>
      <c r="QVG125" s="261"/>
      <c r="QVH125" s="265"/>
      <c r="QVI125" s="266"/>
      <c r="QVJ125" s="200"/>
      <c r="QVK125" s="266"/>
      <c r="QVL125" s="261"/>
      <c r="QVM125" s="265"/>
      <c r="QVN125" s="266"/>
      <c r="QVO125" s="200"/>
      <c r="QVP125" s="266"/>
      <c r="QVQ125" s="261"/>
      <c r="QVR125" s="265"/>
      <c r="QVS125" s="266"/>
      <c r="QVT125" s="200"/>
      <c r="QVU125" s="266"/>
      <c r="QVV125" s="261"/>
      <c r="QVW125" s="265"/>
      <c r="QVX125" s="266"/>
      <c r="QVY125" s="200"/>
      <c r="QVZ125" s="266"/>
      <c r="QWA125" s="261"/>
      <c r="QWB125" s="265"/>
      <c r="QWC125" s="266"/>
      <c r="QWD125" s="200"/>
      <c r="QWE125" s="266"/>
      <c r="QWF125" s="261"/>
      <c r="QWG125" s="265"/>
      <c r="QWH125" s="266"/>
      <c r="QWI125" s="200"/>
      <c r="QWJ125" s="266"/>
      <c r="QWK125" s="261"/>
      <c r="QWL125" s="265"/>
      <c r="QWM125" s="266"/>
      <c r="QWN125" s="200"/>
      <c r="QWO125" s="266"/>
      <c r="QWP125" s="261"/>
      <c r="QWQ125" s="265"/>
      <c r="QWR125" s="266"/>
      <c r="QWS125" s="200"/>
      <c r="QWT125" s="266"/>
      <c r="QWU125" s="261"/>
      <c r="QWV125" s="265"/>
      <c r="QWW125" s="266"/>
      <c r="QWX125" s="200"/>
      <c r="QWY125" s="266"/>
      <c r="QWZ125" s="261"/>
      <c r="QXA125" s="265"/>
      <c r="QXB125" s="266"/>
      <c r="QXC125" s="200"/>
      <c r="QXD125" s="266"/>
      <c r="QXE125" s="261"/>
      <c r="QXF125" s="265"/>
      <c r="QXG125" s="266"/>
      <c r="QXH125" s="200"/>
      <c r="QXI125" s="266"/>
      <c r="QXJ125" s="261"/>
      <c r="QXK125" s="265"/>
      <c r="QXL125" s="266"/>
      <c r="QXM125" s="200"/>
      <c r="QXN125" s="266"/>
      <c r="QXO125" s="261"/>
      <c r="QXP125" s="265"/>
      <c r="QXQ125" s="266"/>
      <c r="QXR125" s="200"/>
      <c r="QXS125" s="266"/>
      <c r="QXT125" s="261"/>
      <c r="QXU125" s="265"/>
      <c r="QXV125" s="266"/>
      <c r="QXW125" s="200"/>
      <c r="QXX125" s="266"/>
      <c r="QXY125" s="261"/>
      <c r="QXZ125" s="265"/>
      <c r="QYA125" s="266"/>
      <c r="QYB125" s="200"/>
      <c r="QYC125" s="266"/>
      <c r="QYD125" s="261"/>
      <c r="QYE125" s="265"/>
      <c r="QYF125" s="266"/>
      <c r="QYG125" s="200"/>
      <c r="QYH125" s="266"/>
      <c r="QYI125" s="261"/>
      <c r="QYJ125" s="265"/>
      <c r="QYK125" s="266"/>
      <c r="QYL125" s="200"/>
      <c r="QYM125" s="266"/>
      <c r="QYN125" s="261"/>
      <c r="QYO125" s="265"/>
      <c r="QYP125" s="266"/>
      <c r="QYQ125" s="200"/>
      <c r="QYR125" s="266"/>
      <c r="QYS125" s="261"/>
      <c r="QYT125" s="265"/>
      <c r="QYU125" s="266"/>
      <c r="QYV125" s="200"/>
      <c r="QYW125" s="266"/>
      <c r="QYX125" s="261"/>
      <c r="QYY125" s="265"/>
      <c r="QYZ125" s="266"/>
      <c r="QZA125" s="200"/>
      <c r="QZB125" s="266"/>
      <c r="QZC125" s="261"/>
      <c r="QZD125" s="265"/>
      <c r="QZE125" s="266"/>
      <c r="QZF125" s="200"/>
      <c r="QZG125" s="266"/>
      <c r="QZH125" s="261"/>
      <c r="QZI125" s="265"/>
      <c r="QZJ125" s="266"/>
      <c r="QZK125" s="200"/>
      <c r="QZL125" s="266"/>
      <c r="QZM125" s="261"/>
      <c r="QZN125" s="265"/>
      <c r="QZO125" s="266"/>
      <c r="QZP125" s="200"/>
      <c r="QZQ125" s="266"/>
      <c r="QZR125" s="261"/>
      <c r="QZS125" s="265"/>
      <c r="QZT125" s="266"/>
      <c r="QZU125" s="200"/>
      <c r="QZV125" s="266"/>
      <c r="QZW125" s="261"/>
      <c r="QZX125" s="265"/>
      <c r="QZY125" s="266"/>
      <c r="QZZ125" s="200"/>
      <c r="RAA125" s="266"/>
      <c r="RAB125" s="261"/>
      <c r="RAC125" s="265"/>
      <c r="RAD125" s="266"/>
      <c r="RAE125" s="200"/>
      <c r="RAF125" s="266"/>
      <c r="RAG125" s="261"/>
      <c r="RAH125" s="265"/>
      <c r="RAI125" s="266"/>
      <c r="RAJ125" s="200"/>
      <c r="RAK125" s="266"/>
      <c r="RAL125" s="261"/>
      <c r="RAM125" s="265"/>
      <c r="RAN125" s="266"/>
      <c r="RAO125" s="200"/>
      <c r="RAP125" s="266"/>
      <c r="RAQ125" s="261"/>
      <c r="RAR125" s="265"/>
      <c r="RAS125" s="266"/>
      <c r="RAT125" s="200"/>
      <c r="RAU125" s="266"/>
      <c r="RAV125" s="261"/>
      <c r="RAW125" s="265"/>
      <c r="RAX125" s="266"/>
      <c r="RAY125" s="200"/>
      <c r="RAZ125" s="266"/>
      <c r="RBA125" s="261"/>
      <c r="RBB125" s="265"/>
      <c r="RBC125" s="266"/>
      <c r="RBD125" s="200"/>
      <c r="RBE125" s="266"/>
      <c r="RBF125" s="261"/>
      <c r="RBG125" s="265"/>
      <c r="RBH125" s="266"/>
      <c r="RBI125" s="200"/>
      <c r="RBJ125" s="266"/>
      <c r="RBK125" s="261"/>
      <c r="RBL125" s="265"/>
      <c r="RBM125" s="266"/>
      <c r="RBN125" s="200"/>
      <c r="RBO125" s="266"/>
      <c r="RBP125" s="261"/>
      <c r="RBQ125" s="265"/>
      <c r="RBR125" s="266"/>
      <c r="RBS125" s="200"/>
      <c r="RBT125" s="266"/>
      <c r="RBU125" s="261"/>
      <c r="RBV125" s="265"/>
      <c r="RBW125" s="266"/>
      <c r="RBX125" s="200"/>
      <c r="RBY125" s="266"/>
      <c r="RBZ125" s="261"/>
      <c r="RCA125" s="265"/>
      <c r="RCB125" s="266"/>
      <c r="RCC125" s="200"/>
      <c r="RCD125" s="266"/>
      <c r="RCE125" s="261"/>
      <c r="RCF125" s="265"/>
      <c r="RCG125" s="266"/>
      <c r="RCH125" s="200"/>
      <c r="RCI125" s="266"/>
      <c r="RCJ125" s="261"/>
      <c r="RCK125" s="265"/>
      <c r="RCL125" s="266"/>
      <c r="RCM125" s="200"/>
      <c r="RCN125" s="266"/>
      <c r="RCO125" s="261"/>
      <c r="RCP125" s="265"/>
      <c r="RCQ125" s="266"/>
      <c r="RCR125" s="200"/>
      <c r="RCS125" s="266"/>
      <c r="RCT125" s="261"/>
      <c r="RCU125" s="265"/>
      <c r="RCV125" s="266"/>
      <c r="RCW125" s="200"/>
      <c r="RCX125" s="266"/>
      <c r="RCY125" s="261"/>
      <c r="RCZ125" s="265"/>
      <c r="RDA125" s="266"/>
      <c r="RDB125" s="200"/>
      <c r="RDC125" s="266"/>
      <c r="RDD125" s="261"/>
      <c r="RDE125" s="265"/>
      <c r="RDF125" s="266"/>
      <c r="RDG125" s="200"/>
      <c r="RDH125" s="266"/>
      <c r="RDI125" s="261"/>
      <c r="RDJ125" s="265"/>
      <c r="RDK125" s="266"/>
      <c r="RDL125" s="200"/>
      <c r="RDM125" s="266"/>
      <c r="RDN125" s="261"/>
      <c r="RDO125" s="265"/>
      <c r="RDP125" s="266"/>
      <c r="RDQ125" s="200"/>
      <c r="RDR125" s="266"/>
      <c r="RDS125" s="261"/>
      <c r="RDT125" s="265"/>
      <c r="RDU125" s="266"/>
      <c r="RDV125" s="200"/>
      <c r="RDW125" s="266"/>
      <c r="RDX125" s="261"/>
      <c r="RDY125" s="265"/>
      <c r="RDZ125" s="266"/>
      <c r="REA125" s="200"/>
      <c r="REB125" s="266"/>
      <c r="REC125" s="261"/>
      <c r="RED125" s="265"/>
      <c r="REE125" s="266"/>
      <c r="REF125" s="200"/>
      <c r="REG125" s="266"/>
      <c r="REH125" s="261"/>
      <c r="REI125" s="265"/>
      <c r="REJ125" s="266"/>
      <c r="REK125" s="200"/>
      <c r="REL125" s="266"/>
      <c r="REM125" s="261"/>
      <c r="REN125" s="265"/>
      <c r="REO125" s="266"/>
      <c r="REP125" s="200"/>
      <c r="REQ125" s="266"/>
      <c r="RER125" s="261"/>
      <c r="RES125" s="265"/>
      <c r="RET125" s="266"/>
      <c r="REU125" s="200"/>
      <c r="REV125" s="266"/>
      <c r="REW125" s="261"/>
      <c r="REX125" s="265"/>
      <c r="REY125" s="266"/>
      <c r="REZ125" s="200"/>
      <c r="RFA125" s="266"/>
      <c r="RFB125" s="261"/>
      <c r="RFC125" s="265"/>
      <c r="RFD125" s="266"/>
      <c r="RFE125" s="200"/>
      <c r="RFF125" s="266"/>
      <c r="RFG125" s="261"/>
      <c r="RFH125" s="265"/>
      <c r="RFI125" s="266"/>
      <c r="RFJ125" s="200"/>
      <c r="RFK125" s="266"/>
      <c r="RFL125" s="261"/>
      <c r="RFM125" s="265"/>
      <c r="RFN125" s="266"/>
      <c r="RFO125" s="200"/>
      <c r="RFP125" s="266"/>
      <c r="RFQ125" s="261"/>
      <c r="RFR125" s="265"/>
      <c r="RFS125" s="266"/>
      <c r="RFT125" s="200"/>
      <c r="RFU125" s="266"/>
      <c r="RFV125" s="261"/>
      <c r="RFW125" s="265"/>
      <c r="RFX125" s="266"/>
      <c r="RFY125" s="200"/>
      <c r="RFZ125" s="266"/>
      <c r="RGA125" s="261"/>
      <c r="RGB125" s="265"/>
      <c r="RGC125" s="266"/>
      <c r="RGD125" s="200"/>
      <c r="RGE125" s="266"/>
      <c r="RGF125" s="261"/>
      <c r="RGG125" s="265"/>
      <c r="RGH125" s="266"/>
      <c r="RGI125" s="200"/>
      <c r="RGJ125" s="266"/>
      <c r="RGK125" s="261"/>
      <c r="RGL125" s="265"/>
      <c r="RGM125" s="266"/>
      <c r="RGN125" s="200"/>
      <c r="RGO125" s="266"/>
      <c r="RGP125" s="261"/>
      <c r="RGQ125" s="265"/>
      <c r="RGR125" s="266"/>
      <c r="RGS125" s="200"/>
      <c r="RGT125" s="266"/>
      <c r="RGU125" s="261"/>
      <c r="RGV125" s="265"/>
      <c r="RGW125" s="266"/>
      <c r="RGX125" s="200"/>
      <c r="RGY125" s="266"/>
      <c r="RGZ125" s="261"/>
      <c r="RHA125" s="265"/>
      <c r="RHB125" s="266"/>
      <c r="RHC125" s="200"/>
      <c r="RHD125" s="266"/>
      <c r="RHE125" s="261"/>
      <c r="RHF125" s="265"/>
      <c r="RHG125" s="266"/>
      <c r="RHH125" s="200"/>
      <c r="RHI125" s="266"/>
      <c r="RHJ125" s="261"/>
      <c r="RHK125" s="265"/>
      <c r="RHL125" s="266"/>
      <c r="RHM125" s="200"/>
      <c r="RHN125" s="266"/>
      <c r="RHO125" s="261"/>
      <c r="RHP125" s="265"/>
      <c r="RHQ125" s="266"/>
      <c r="RHR125" s="200"/>
      <c r="RHS125" s="266"/>
      <c r="RHT125" s="261"/>
      <c r="RHU125" s="265"/>
      <c r="RHV125" s="266"/>
      <c r="RHW125" s="200"/>
      <c r="RHX125" s="266"/>
      <c r="RHY125" s="261"/>
      <c r="RHZ125" s="265"/>
      <c r="RIA125" s="266"/>
      <c r="RIB125" s="200"/>
      <c r="RIC125" s="266"/>
      <c r="RID125" s="261"/>
      <c r="RIE125" s="265"/>
      <c r="RIF125" s="266"/>
      <c r="RIG125" s="200"/>
      <c r="RIH125" s="266"/>
      <c r="RII125" s="261"/>
      <c r="RIJ125" s="265"/>
      <c r="RIK125" s="266"/>
      <c r="RIL125" s="200"/>
      <c r="RIM125" s="266"/>
      <c r="RIN125" s="261"/>
      <c r="RIO125" s="265"/>
      <c r="RIP125" s="266"/>
      <c r="RIQ125" s="200"/>
      <c r="RIR125" s="266"/>
      <c r="RIS125" s="261"/>
      <c r="RIT125" s="265"/>
      <c r="RIU125" s="266"/>
      <c r="RIV125" s="200"/>
      <c r="RIW125" s="266"/>
      <c r="RIX125" s="261"/>
      <c r="RIY125" s="265"/>
      <c r="RIZ125" s="266"/>
      <c r="RJA125" s="200"/>
      <c r="RJB125" s="266"/>
      <c r="RJC125" s="261"/>
      <c r="RJD125" s="265"/>
      <c r="RJE125" s="266"/>
      <c r="RJF125" s="200"/>
      <c r="RJG125" s="266"/>
      <c r="RJH125" s="261"/>
      <c r="RJI125" s="265"/>
      <c r="RJJ125" s="266"/>
      <c r="RJK125" s="200"/>
      <c r="RJL125" s="266"/>
      <c r="RJM125" s="261"/>
      <c r="RJN125" s="265"/>
      <c r="RJO125" s="266"/>
      <c r="RJP125" s="200"/>
      <c r="RJQ125" s="266"/>
      <c r="RJR125" s="261"/>
      <c r="RJS125" s="265"/>
      <c r="RJT125" s="266"/>
      <c r="RJU125" s="200"/>
      <c r="RJV125" s="266"/>
      <c r="RJW125" s="261"/>
      <c r="RJX125" s="265"/>
      <c r="RJY125" s="266"/>
      <c r="RJZ125" s="200"/>
      <c r="RKA125" s="266"/>
      <c r="RKB125" s="261"/>
      <c r="RKC125" s="265"/>
      <c r="RKD125" s="266"/>
      <c r="RKE125" s="200"/>
      <c r="RKF125" s="266"/>
      <c r="RKG125" s="261"/>
      <c r="RKH125" s="265"/>
      <c r="RKI125" s="266"/>
      <c r="RKJ125" s="200"/>
      <c r="RKK125" s="266"/>
      <c r="RKL125" s="261"/>
      <c r="RKM125" s="265"/>
      <c r="RKN125" s="266"/>
      <c r="RKO125" s="200"/>
      <c r="RKP125" s="266"/>
      <c r="RKQ125" s="261"/>
      <c r="RKR125" s="265"/>
      <c r="RKS125" s="266"/>
      <c r="RKT125" s="200"/>
      <c r="RKU125" s="266"/>
      <c r="RKV125" s="261"/>
      <c r="RKW125" s="265"/>
      <c r="RKX125" s="266"/>
      <c r="RKY125" s="200"/>
      <c r="RKZ125" s="266"/>
      <c r="RLA125" s="261"/>
      <c r="RLB125" s="265"/>
      <c r="RLC125" s="266"/>
      <c r="RLD125" s="200"/>
      <c r="RLE125" s="266"/>
      <c r="RLF125" s="261"/>
      <c r="RLG125" s="265"/>
      <c r="RLH125" s="266"/>
      <c r="RLI125" s="200"/>
      <c r="RLJ125" s="266"/>
      <c r="RLK125" s="261"/>
      <c r="RLL125" s="265"/>
      <c r="RLM125" s="266"/>
      <c r="RLN125" s="200"/>
      <c r="RLO125" s="266"/>
      <c r="RLP125" s="261"/>
      <c r="RLQ125" s="265"/>
      <c r="RLR125" s="266"/>
      <c r="RLS125" s="200"/>
      <c r="RLT125" s="266"/>
      <c r="RLU125" s="261"/>
      <c r="RLV125" s="265"/>
      <c r="RLW125" s="266"/>
      <c r="RLX125" s="200"/>
      <c r="RLY125" s="266"/>
      <c r="RLZ125" s="261"/>
      <c r="RMA125" s="265"/>
      <c r="RMB125" s="266"/>
      <c r="RMC125" s="200"/>
      <c r="RMD125" s="266"/>
      <c r="RME125" s="261"/>
      <c r="RMF125" s="265"/>
      <c r="RMG125" s="266"/>
      <c r="RMH125" s="200"/>
      <c r="RMI125" s="266"/>
      <c r="RMJ125" s="261"/>
      <c r="RMK125" s="265"/>
      <c r="RML125" s="266"/>
      <c r="RMM125" s="200"/>
      <c r="RMN125" s="266"/>
      <c r="RMO125" s="261"/>
      <c r="RMP125" s="265"/>
      <c r="RMQ125" s="266"/>
      <c r="RMR125" s="200"/>
      <c r="RMS125" s="266"/>
      <c r="RMT125" s="261"/>
      <c r="RMU125" s="265"/>
      <c r="RMV125" s="266"/>
      <c r="RMW125" s="200"/>
      <c r="RMX125" s="266"/>
      <c r="RMY125" s="261"/>
      <c r="RMZ125" s="265"/>
      <c r="RNA125" s="266"/>
      <c r="RNB125" s="200"/>
      <c r="RNC125" s="266"/>
      <c r="RND125" s="261"/>
      <c r="RNE125" s="265"/>
      <c r="RNF125" s="266"/>
      <c r="RNG125" s="200"/>
      <c r="RNH125" s="266"/>
      <c r="RNI125" s="261"/>
      <c r="RNJ125" s="265"/>
      <c r="RNK125" s="266"/>
      <c r="RNL125" s="200"/>
      <c r="RNM125" s="266"/>
      <c r="RNN125" s="261"/>
      <c r="RNO125" s="265"/>
      <c r="RNP125" s="266"/>
      <c r="RNQ125" s="200"/>
      <c r="RNR125" s="266"/>
      <c r="RNS125" s="261"/>
      <c r="RNT125" s="265"/>
      <c r="RNU125" s="266"/>
      <c r="RNV125" s="200"/>
      <c r="RNW125" s="266"/>
      <c r="RNX125" s="261"/>
      <c r="RNY125" s="265"/>
      <c r="RNZ125" s="266"/>
      <c r="ROA125" s="200"/>
      <c r="ROB125" s="266"/>
      <c r="ROC125" s="261"/>
      <c r="ROD125" s="265"/>
      <c r="ROE125" s="266"/>
      <c r="ROF125" s="200"/>
      <c r="ROG125" s="266"/>
      <c r="ROH125" s="261"/>
      <c r="ROI125" s="265"/>
      <c r="ROJ125" s="266"/>
      <c r="ROK125" s="200"/>
      <c r="ROL125" s="266"/>
      <c r="ROM125" s="261"/>
      <c r="RON125" s="265"/>
      <c r="ROO125" s="266"/>
      <c r="ROP125" s="200"/>
      <c r="ROQ125" s="266"/>
      <c r="ROR125" s="261"/>
      <c r="ROS125" s="265"/>
      <c r="ROT125" s="266"/>
      <c r="ROU125" s="200"/>
      <c r="ROV125" s="266"/>
      <c r="ROW125" s="261"/>
      <c r="ROX125" s="265"/>
      <c r="ROY125" s="266"/>
      <c r="ROZ125" s="200"/>
      <c r="RPA125" s="266"/>
      <c r="RPB125" s="261"/>
      <c r="RPC125" s="265"/>
      <c r="RPD125" s="266"/>
      <c r="RPE125" s="200"/>
      <c r="RPF125" s="266"/>
      <c r="RPG125" s="261"/>
      <c r="RPH125" s="265"/>
      <c r="RPI125" s="266"/>
      <c r="RPJ125" s="200"/>
      <c r="RPK125" s="266"/>
      <c r="RPL125" s="261"/>
      <c r="RPM125" s="265"/>
      <c r="RPN125" s="266"/>
      <c r="RPO125" s="200"/>
      <c r="RPP125" s="266"/>
      <c r="RPQ125" s="261"/>
      <c r="RPR125" s="265"/>
      <c r="RPS125" s="266"/>
      <c r="RPT125" s="200"/>
      <c r="RPU125" s="266"/>
      <c r="RPV125" s="261"/>
      <c r="RPW125" s="265"/>
      <c r="RPX125" s="266"/>
      <c r="RPY125" s="200"/>
      <c r="RPZ125" s="266"/>
      <c r="RQA125" s="261"/>
      <c r="RQB125" s="265"/>
      <c r="RQC125" s="266"/>
      <c r="RQD125" s="200"/>
      <c r="RQE125" s="266"/>
      <c r="RQF125" s="261"/>
      <c r="RQG125" s="265"/>
      <c r="RQH125" s="266"/>
      <c r="RQI125" s="200"/>
      <c r="RQJ125" s="266"/>
      <c r="RQK125" s="261"/>
      <c r="RQL125" s="265"/>
      <c r="RQM125" s="266"/>
      <c r="RQN125" s="200"/>
      <c r="RQO125" s="266"/>
      <c r="RQP125" s="261"/>
      <c r="RQQ125" s="265"/>
      <c r="RQR125" s="266"/>
      <c r="RQS125" s="200"/>
      <c r="RQT125" s="266"/>
      <c r="RQU125" s="261"/>
      <c r="RQV125" s="265"/>
      <c r="RQW125" s="266"/>
      <c r="RQX125" s="200"/>
      <c r="RQY125" s="266"/>
      <c r="RQZ125" s="261"/>
      <c r="RRA125" s="265"/>
      <c r="RRB125" s="266"/>
      <c r="RRC125" s="200"/>
      <c r="RRD125" s="266"/>
      <c r="RRE125" s="261"/>
      <c r="RRF125" s="265"/>
      <c r="RRG125" s="266"/>
      <c r="RRH125" s="200"/>
      <c r="RRI125" s="266"/>
      <c r="RRJ125" s="261"/>
      <c r="RRK125" s="265"/>
      <c r="RRL125" s="266"/>
      <c r="RRM125" s="200"/>
      <c r="RRN125" s="266"/>
      <c r="RRO125" s="261"/>
      <c r="RRP125" s="265"/>
      <c r="RRQ125" s="266"/>
      <c r="RRR125" s="200"/>
      <c r="RRS125" s="266"/>
      <c r="RRT125" s="261"/>
      <c r="RRU125" s="265"/>
      <c r="RRV125" s="266"/>
      <c r="RRW125" s="200"/>
      <c r="RRX125" s="266"/>
      <c r="RRY125" s="261"/>
      <c r="RRZ125" s="265"/>
      <c r="RSA125" s="266"/>
      <c r="RSB125" s="200"/>
      <c r="RSC125" s="266"/>
      <c r="RSD125" s="261"/>
      <c r="RSE125" s="265"/>
      <c r="RSF125" s="266"/>
      <c r="RSG125" s="200"/>
      <c r="RSH125" s="266"/>
      <c r="RSI125" s="261"/>
      <c r="RSJ125" s="265"/>
      <c r="RSK125" s="266"/>
      <c r="RSL125" s="200"/>
      <c r="RSM125" s="266"/>
      <c r="RSN125" s="261"/>
      <c r="RSO125" s="265"/>
      <c r="RSP125" s="266"/>
      <c r="RSQ125" s="200"/>
      <c r="RSR125" s="266"/>
      <c r="RSS125" s="261"/>
      <c r="RST125" s="265"/>
      <c r="RSU125" s="266"/>
      <c r="RSV125" s="200"/>
      <c r="RSW125" s="266"/>
      <c r="RSX125" s="261"/>
      <c r="RSY125" s="265"/>
      <c r="RSZ125" s="266"/>
      <c r="RTA125" s="200"/>
      <c r="RTB125" s="266"/>
      <c r="RTC125" s="261"/>
      <c r="RTD125" s="265"/>
      <c r="RTE125" s="266"/>
      <c r="RTF125" s="200"/>
      <c r="RTG125" s="266"/>
      <c r="RTH125" s="261"/>
      <c r="RTI125" s="265"/>
      <c r="RTJ125" s="266"/>
      <c r="RTK125" s="200"/>
      <c r="RTL125" s="266"/>
      <c r="RTM125" s="261"/>
      <c r="RTN125" s="265"/>
      <c r="RTO125" s="266"/>
      <c r="RTP125" s="200"/>
      <c r="RTQ125" s="266"/>
      <c r="RTR125" s="261"/>
      <c r="RTS125" s="265"/>
      <c r="RTT125" s="266"/>
      <c r="RTU125" s="200"/>
      <c r="RTV125" s="266"/>
      <c r="RTW125" s="261"/>
      <c r="RTX125" s="265"/>
      <c r="RTY125" s="266"/>
      <c r="RTZ125" s="200"/>
      <c r="RUA125" s="266"/>
      <c r="RUB125" s="261"/>
      <c r="RUC125" s="265"/>
      <c r="RUD125" s="266"/>
      <c r="RUE125" s="200"/>
      <c r="RUF125" s="266"/>
      <c r="RUG125" s="261"/>
      <c r="RUH125" s="265"/>
      <c r="RUI125" s="266"/>
      <c r="RUJ125" s="200"/>
      <c r="RUK125" s="266"/>
      <c r="RUL125" s="261"/>
      <c r="RUM125" s="265"/>
      <c r="RUN125" s="266"/>
      <c r="RUO125" s="200"/>
      <c r="RUP125" s="266"/>
      <c r="RUQ125" s="261"/>
      <c r="RUR125" s="265"/>
      <c r="RUS125" s="266"/>
      <c r="RUT125" s="200"/>
      <c r="RUU125" s="266"/>
      <c r="RUV125" s="261"/>
      <c r="RUW125" s="265"/>
      <c r="RUX125" s="266"/>
      <c r="RUY125" s="200"/>
      <c r="RUZ125" s="266"/>
      <c r="RVA125" s="261"/>
      <c r="RVB125" s="265"/>
      <c r="RVC125" s="266"/>
      <c r="RVD125" s="200"/>
      <c r="RVE125" s="266"/>
      <c r="RVF125" s="261"/>
      <c r="RVG125" s="265"/>
      <c r="RVH125" s="266"/>
      <c r="RVI125" s="200"/>
      <c r="RVJ125" s="266"/>
      <c r="RVK125" s="261"/>
      <c r="RVL125" s="265"/>
      <c r="RVM125" s="266"/>
      <c r="RVN125" s="200"/>
      <c r="RVO125" s="266"/>
      <c r="RVP125" s="261"/>
      <c r="RVQ125" s="265"/>
      <c r="RVR125" s="266"/>
      <c r="RVS125" s="200"/>
      <c r="RVT125" s="266"/>
      <c r="RVU125" s="261"/>
      <c r="RVV125" s="265"/>
      <c r="RVW125" s="266"/>
      <c r="RVX125" s="200"/>
      <c r="RVY125" s="266"/>
      <c r="RVZ125" s="261"/>
      <c r="RWA125" s="265"/>
      <c r="RWB125" s="266"/>
      <c r="RWC125" s="200"/>
      <c r="RWD125" s="266"/>
      <c r="RWE125" s="261"/>
      <c r="RWF125" s="265"/>
      <c r="RWG125" s="266"/>
      <c r="RWH125" s="200"/>
      <c r="RWI125" s="266"/>
      <c r="RWJ125" s="261"/>
      <c r="RWK125" s="265"/>
      <c r="RWL125" s="266"/>
      <c r="RWM125" s="200"/>
      <c r="RWN125" s="266"/>
      <c r="RWO125" s="261"/>
      <c r="RWP125" s="265"/>
      <c r="RWQ125" s="266"/>
      <c r="RWR125" s="200"/>
      <c r="RWS125" s="266"/>
      <c r="RWT125" s="261"/>
      <c r="RWU125" s="265"/>
      <c r="RWV125" s="266"/>
      <c r="RWW125" s="200"/>
      <c r="RWX125" s="266"/>
      <c r="RWY125" s="261"/>
      <c r="RWZ125" s="265"/>
      <c r="RXA125" s="266"/>
      <c r="RXB125" s="200"/>
      <c r="RXC125" s="266"/>
      <c r="RXD125" s="261"/>
      <c r="RXE125" s="265"/>
      <c r="RXF125" s="266"/>
      <c r="RXG125" s="200"/>
      <c r="RXH125" s="266"/>
      <c r="RXI125" s="261"/>
      <c r="RXJ125" s="265"/>
      <c r="RXK125" s="266"/>
      <c r="RXL125" s="200"/>
      <c r="RXM125" s="266"/>
      <c r="RXN125" s="261"/>
      <c r="RXO125" s="265"/>
      <c r="RXP125" s="266"/>
      <c r="RXQ125" s="200"/>
      <c r="RXR125" s="266"/>
      <c r="RXS125" s="261"/>
      <c r="RXT125" s="265"/>
      <c r="RXU125" s="266"/>
      <c r="RXV125" s="200"/>
      <c r="RXW125" s="266"/>
      <c r="RXX125" s="261"/>
      <c r="RXY125" s="265"/>
      <c r="RXZ125" s="266"/>
      <c r="RYA125" s="200"/>
      <c r="RYB125" s="266"/>
      <c r="RYC125" s="261"/>
      <c r="RYD125" s="265"/>
      <c r="RYE125" s="266"/>
      <c r="RYF125" s="200"/>
      <c r="RYG125" s="266"/>
      <c r="RYH125" s="261"/>
      <c r="RYI125" s="265"/>
      <c r="RYJ125" s="266"/>
      <c r="RYK125" s="200"/>
      <c r="RYL125" s="266"/>
      <c r="RYM125" s="261"/>
      <c r="RYN125" s="265"/>
      <c r="RYO125" s="266"/>
      <c r="RYP125" s="200"/>
      <c r="RYQ125" s="266"/>
      <c r="RYR125" s="261"/>
      <c r="RYS125" s="265"/>
      <c r="RYT125" s="266"/>
      <c r="RYU125" s="200"/>
      <c r="RYV125" s="266"/>
      <c r="RYW125" s="261"/>
      <c r="RYX125" s="265"/>
      <c r="RYY125" s="266"/>
      <c r="RYZ125" s="200"/>
      <c r="RZA125" s="266"/>
      <c r="RZB125" s="261"/>
      <c r="RZC125" s="265"/>
      <c r="RZD125" s="266"/>
      <c r="RZE125" s="200"/>
      <c r="RZF125" s="266"/>
      <c r="RZG125" s="261"/>
      <c r="RZH125" s="265"/>
      <c r="RZI125" s="266"/>
      <c r="RZJ125" s="200"/>
      <c r="RZK125" s="266"/>
      <c r="RZL125" s="261"/>
      <c r="RZM125" s="265"/>
      <c r="RZN125" s="266"/>
      <c r="RZO125" s="200"/>
      <c r="RZP125" s="266"/>
      <c r="RZQ125" s="261"/>
      <c r="RZR125" s="265"/>
      <c r="RZS125" s="266"/>
      <c r="RZT125" s="200"/>
      <c r="RZU125" s="266"/>
      <c r="RZV125" s="261"/>
      <c r="RZW125" s="265"/>
      <c r="RZX125" s="266"/>
      <c r="RZY125" s="200"/>
      <c r="RZZ125" s="266"/>
      <c r="SAA125" s="261"/>
      <c r="SAB125" s="265"/>
      <c r="SAC125" s="266"/>
      <c r="SAD125" s="200"/>
      <c r="SAE125" s="266"/>
      <c r="SAF125" s="261"/>
      <c r="SAG125" s="265"/>
      <c r="SAH125" s="266"/>
      <c r="SAI125" s="200"/>
      <c r="SAJ125" s="266"/>
      <c r="SAK125" s="261"/>
      <c r="SAL125" s="265"/>
      <c r="SAM125" s="266"/>
      <c r="SAN125" s="200"/>
      <c r="SAO125" s="266"/>
      <c r="SAP125" s="261"/>
      <c r="SAQ125" s="265"/>
      <c r="SAR125" s="266"/>
      <c r="SAS125" s="200"/>
      <c r="SAT125" s="266"/>
      <c r="SAU125" s="261"/>
      <c r="SAV125" s="265"/>
      <c r="SAW125" s="266"/>
      <c r="SAX125" s="200"/>
      <c r="SAY125" s="266"/>
      <c r="SAZ125" s="261"/>
      <c r="SBA125" s="265"/>
      <c r="SBB125" s="266"/>
      <c r="SBC125" s="200"/>
      <c r="SBD125" s="266"/>
      <c r="SBE125" s="261"/>
      <c r="SBF125" s="265"/>
      <c r="SBG125" s="266"/>
      <c r="SBH125" s="200"/>
      <c r="SBI125" s="266"/>
      <c r="SBJ125" s="261"/>
      <c r="SBK125" s="265"/>
      <c r="SBL125" s="266"/>
      <c r="SBM125" s="200"/>
      <c r="SBN125" s="266"/>
      <c r="SBO125" s="261"/>
      <c r="SBP125" s="265"/>
      <c r="SBQ125" s="266"/>
      <c r="SBR125" s="200"/>
      <c r="SBS125" s="266"/>
      <c r="SBT125" s="261"/>
      <c r="SBU125" s="265"/>
      <c r="SBV125" s="266"/>
      <c r="SBW125" s="200"/>
      <c r="SBX125" s="266"/>
      <c r="SBY125" s="261"/>
      <c r="SBZ125" s="265"/>
      <c r="SCA125" s="266"/>
      <c r="SCB125" s="200"/>
      <c r="SCC125" s="266"/>
      <c r="SCD125" s="261"/>
      <c r="SCE125" s="265"/>
      <c r="SCF125" s="266"/>
      <c r="SCG125" s="200"/>
      <c r="SCH125" s="266"/>
      <c r="SCI125" s="261"/>
      <c r="SCJ125" s="265"/>
      <c r="SCK125" s="266"/>
      <c r="SCL125" s="200"/>
      <c r="SCM125" s="266"/>
      <c r="SCN125" s="261"/>
      <c r="SCO125" s="265"/>
      <c r="SCP125" s="266"/>
      <c r="SCQ125" s="200"/>
      <c r="SCR125" s="266"/>
      <c r="SCS125" s="261"/>
      <c r="SCT125" s="265"/>
      <c r="SCU125" s="266"/>
      <c r="SCV125" s="200"/>
      <c r="SCW125" s="266"/>
      <c r="SCX125" s="261"/>
      <c r="SCY125" s="265"/>
      <c r="SCZ125" s="266"/>
      <c r="SDA125" s="200"/>
      <c r="SDB125" s="266"/>
      <c r="SDC125" s="261"/>
      <c r="SDD125" s="265"/>
      <c r="SDE125" s="266"/>
      <c r="SDF125" s="200"/>
      <c r="SDG125" s="266"/>
      <c r="SDH125" s="261"/>
      <c r="SDI125" s="265"/>
      <c r="SDJ125" s="266"/>
      <c r="SDK125" s="200"/>
      <c r="SDL125" s="266"/>
      <c r="SDM125" s="261"/>
      <c r="SDN125" s="265"/>
      <c r="SDO125" s="266"/>
      <c r="SDP125" s="200"/>
      <c r="SDQ125" s="266"/>
      <c r="SDR125" s="261"/>
      <c r="SDS125" s="265"/>
      <c r="SDT125" s="266"/>
      <c r="SDU125" s="200"/>
      <c r="SDV125" s="266"/>
      <c r="SDW125" s="261"/>
      <c r="SDX125" s="265"/>
      <c r="SDY125" s="266"/>
      <c r="SDZ125" s="200"/>
      <c r="SEA125" s="266"/>
      <c r="SEB125" s="261"/>
      <c r="SEC125" s="265"/>
      <c r="SED125" s="266"/>
      <c r="SEE125" s="200"/>
      <c r="SEF125" s="266"/>
      <c r="SEG125" s="261"/>
      <c r="SEH125" s="265"/>
      <c r="SEI125" s="266"/>
      <c r="SEJ125" s="200"/>
      <c r="SEK125" s="266"/>
      <c r="SEL125" s="261"/>
      <c r="SEM125" s="265"/>
      <c r="SEN125" s="266"/>
      <c r="SEO125" s="200"/>
      <c r="SEP125" s="266"/>
      <c r="SEQ125" s="261"/>
      <c r="SER125" s="265"/>
      <c r="SES125" s="266"/>
      <c r="SET125" s="200"/>
      <c r="SEU125" s="266"/>
      <c r="SEV125" s="261"/>
      <c r="SEW125" s="265"/>
      <c r="SEX125" s="266"/>
      <c r="SEY125" s="200"/>
      <c r="SEZ125" s="266"/>
      <c r="SFA125" s="261"/>
      <c r="SFB125" s="265"/>
      <c r="SFC125" s="266"/>
      <c r="SFD125" s="200"/>
      <c r="SFE125" s="266"/>
      <c r="SFF125" s="261"/>
      <c r="SFG125" s="265"/>
      <c r="SFH125" s="266"/>
      <c r="SFI125" s="200"/>
      <c r="SFJ125" s="266"/>
      <c r="SFK125" s="261"/>
      <c r="SFL125" s="265"/>
      <c r="SFM125" s="266"/>
      <c r="SFN125" s="200"/>
      <c r="SFO125" s="266"/>
      <c r="SFP125" s="261"/>
      <c r="SFQ125" s="265"/>
      <c r="SFR125" s="266"/>
      <c r="SFS125" s="200"/>
      <c r="SFT125" s="266"/>
      <c r="SFU125" s="261"/>
      <c r="SFV125" s="265"/>
      <c r="SFW125" s="266"/>
      <c r="SFX125" s="200"/>
      <c r="SFY125" s="266"/>
      <c r="SFZ125" s="261"/>
      <c r="SGA125" s="265"/>
      <c r="SGB125" s="266"/>
      <c r="SGC125" s="200"/>
      <c r="SGD125" s="266"/>
      <c r="SGE125" s="261"/>
      <c r="SGF125" s="265"/>
      <c r="SGG125" s="266"/>
      <c r="SGH125" s="200"/>
      <c r="SGI125" s="266"/>
      <c r="SGJ125" s="261"/>
      <c r="SGK125" s="265"/>
      <c r="SGL125" s="266"/>
      <c r="SGM125" s="200"/>
      <c r="SGN125" s="266"/>
      <c r="SGO125" s="261"/>
      <c r="SGP125" s="265"/>
      <c r="SGQ125" s="266"/>
      <c r="SGR125" s="200"/>
      <c r="SGS125" s="266"/>
      <c r="SGT125" s="261"/>
      <c r="SGU125" s="265"/>
      <c r="SGV125" s="266"/>
      <c r="SGW125" s="200"/>
      <c r="SGX125" s="266"/>
      <c r="SGY125" s="261"/>
      <c r="SGZ125" s="265"/>
      <c r="SHA125" s="266"/>
      <c r="SHB125" s="200"/>
      <c r="SHC125" s="266"/>
      <c r="SHD125" s="261"/>
      <c r="SHE125" s="265"/>
      <c r="SHF125" s="266"/>
      <c r="SHG125" s="200"/>
      <c r="SHH125" s="266"/>
      <c r="SHI125" s="261"/>
      <c r="SHJ125" s="265"/>
      <c r="SHK125" s="266"/>
      <c r="SHL125" s="200"/>
      <c r="SHM125" s="266"/>
      <c r="SHN125" s="261"/>
      <c r="SHO125" s="265"/>
      <c r="SHP125" s="266"/>
      <c r="SHQ125" s="200"/>
      <c r="SHR125" s="266"/>
      <c r="SHS125" s="261"/>
      <c r="SHT125" s="265"/>
      <c r="SHU125" s="266"/>
      <c r="SHV125" s="200"/>
      <c r="SHW125" s="266"/>
      <c r="SHX125" s="261"/>
      <c r="SHY125" s="265"/>
      <c r="SHZ125" s="266"/>
      <c r="SIA125" s="200"/>
      <c r="SIB125" s="266"/>
      <c r="SIC125" s="261"/>
      <c r="SID125" s="265"/>
      <c r="SIE125" s="266"/>
      <c r="SIF125" s="200"/>
      <c r="SIG125" s="266"/>
      <c r="SIH125" s="261"/>
      <c r="SII125" s="265"/>
      <c r="SIJ125" s="266"/>
      <c r="SIK125" s="200"/>
      <c r="SIL125" s="266"/>
      <c r="SIM125" s="261"/>
      <c r="SIN125" s="265"/>
      <c r="SIO125" s="266"/>
      <c r="SIP125" s="200"/>
      <c r="SIQ125" s="266"/>
      <c r="SIR125" s="261"/>
      <c r="SIS125" s="265"/>
      <c r="SIT125" s="266"/>
      <c r="SIU125" s="200"/>
      <c r="SIV125" s="266"/>
      <c r="SIW125" s="261"/>
      <c r="SIX125" s="265"/>
      <c r="SIY125" s="266"/>
      <c r="SIZ125" s="200"/>
      <c r="SJA125" s="266"/>
      <c r="SJB125" s="261"/>
      <c r="SJC125" s="265"/>
      <c r="SJD125" s="266"/>
      <c r="SJE125" s="200"/>
      <c r="SJF125" s="266"/>
      <c r="SJG125" s="261"/>
      <c r="SJH125" s="265"/>
      <c r="SJI125" s="266"/>
      <c r="SJJ125" s="200"/>
      <c r="SJK125" s="266"/>
      <c r="SJL125" s="261"/>
      <c r="SJM125" s="265"/>
      <c r="SJN125" s="266"/>
      <c r="SJO125" s="200"/>
      <c r="SJP125" s="266"/>
      <c r="SJQ125" s="261"/>
      <c r="SJR125" s="265"/>
      <c r="SJS125" s="266"/>
      <c r="SJT125" s="200"/>
      <c r="SJU125" s="266"/>
      <c r="SJV125" s="261"/>
      <c r="SJW125" s="265"/>
      <c r="SJX125" s="266"/>
      <c r="SJY125" s="200"/>
      <c r="SJZ125" s="266"/>
      <c r="SKA125" s="261"/>
      <c r="SKB125" s="265"/>
      <c r="SKC125" s="266"/>
      <c r="SKD125" s="200"/>
      <c r="SKE125" s="266"/>
      <c r="SKF125" s="261"/>
      <c r="SKG125" s="265"/>
      <c r="SKH125" s="266"/>
      <c r="SKI125" s="200"/>
      <c r="SKJ125" s="266"/>
      <c r="SKK125" s="261"/>
      <c r="SKL125" s="265"/>
      <c r="SKM125" s="266"/>
      <c r="SKN125" s="200"/>
      <c r="SKO125" s="266"/>
      <c r="SKP125" s="261"/>
      <c r="SKQ125" s="265"/>
      <c r="SKR125" s="266"/>
      <c r="SKS125" s="200"/>
      <c r="SKT125" s="266"/>
      <c r="SKU125" s="261"/>
      <c r="SKV125" s="265"/>
      <c r="SKW125" s="266"/>
      <c r="SKX125" s="200"/>
      <c r="SKY125" s="266"/>
      <c r="SKZ125" s="261"/>
      <c r="SLA125" s="265"/>
      <c r="SLB125" s="266"/>
      <c r="SLC125" s="200"/>
      <c r="SLD125" s="266"/>
      <c r="SLE125" s="261"/>
      <c r="SLF125" s="265"/>
      <c r="SLG125" s="266"/>
      <c r="SLH125" s="200"/>
      <c r="SLI125" s="266"/>
      <c r="SLJ125" s="261"/>
      <c r="SLK125" s="265"/>
      <c r="SLL125" s="266"/>
      <c r="SLM125" s="200"/>
      <c r="SLN125" s="266"/>
      <c r="SLO125" s="261"/>
      <c r="SLP125" s="265"/>
      <c r="SLQ125" s="266"/>
      <c r="SLR125" s="200"/>
      <c r="SLS125" s="266"/>
      <c r="SLT125" s="261"/>
      <c r="SLU125" s="265"/>
      <c r="SLV125" s="266"/>
      <c r="SLW125" s="200"/>
      <c r="SLX125" s="266"/>
      <c r="SLY125" s="261"/>
      <c r="SLZ125" s="265"/>
      <c r="SMA125" s="266"/>
      <c r="SMB125" s="200"/>
      <c r="SMC125" s="266"/>
      <c r="SMD125" s="261"/>
      <c r="SME125" s="265"/>
      <c r="SMF125" s="266"/>
      <c r="SMG125" s="200"/>
      <c r="SMH125" s="266"/>
      <c r="SMI125" s="261"/>
      <c r="SMJ125" s="265"/>
      <c r="SMK125" s="266"/>
      <c r="SML125" s="200"/>
      <c r="SMM125" s="266"/>
      <c r="SMN125" s="261"/>
      <c r="SMO125" s="265"/>
      <c r="SMP125" s="266"/>
      <c r="SMQ125" s="200"/>
      <c r="SMR125" s="266"/>
      <c r="SMS125" s="261"/>
      <c r="SMT125" s="265"/>
      <c r="SMU125" s="266"/>
      <c r="SMV125" s="200"/>
      <c r="SMW125" s="266"/>
      <c r="SMX125" s="261"/>
      <c r="SMY125" s="265"/>
      <c r="SMZ125" s="266"/>
      <c r="SNA125" s="200"/>
      <c r="SNB125" s="266"/>
      <c r="SNC125" s="261"/>
      <c r="SND125" s="265"/>
      <c r="SNE125" s="266"/>
      <c r="SNF125" s="200"/>
      <c r="SNG125" s="266"/>
      <c r="SNH125" s="261"/>
      <c r="SNI125" s="265"/>
      <c r="SNJ125" s="266"/>
      <c r="SNK125" s="200"/>
      <c r="SNL125" s="266"/>
      <c r="SNM125" s="261"/>
      <c r="SNN125" s="265"/>
      <c r="SNO125" s="266"/>
      <c r="SNP125" s="200"/>
      <c r="SNQ125" s="266"/>
      <c r="SNR125" s="261"/>
      <c r="SNS125" s="265"/>
      <c r="SNT125" s="266"/>
      <c r="SNU125" s="200"/>
      <c r="SNV125" s="266"/>
      <c r="SNW125" s="261"/>
      <c r="SNX125" s="265"/>
      <c r="SNY125" s="266"/>
      <c r="SNZ125" s="200"/>
      <c r="SOA125" s="266"/>
      <c r="SOB125" s="261"/>
      <c r="SOC125" s="265"/>
      <c r="SOD125" s="266"/>
      <c r="SOE125" s="200"/>
      <c r="SOF125" s="266"/>
      <c r="SOG125" s="261"/>
      <c r="SOH125" s="265"/>
      <c r="SOI125" s="266"/>
      <c r="SOJ125" s="200"/>
      <c r="SOK125" s="266"/>
      <c r="SOL125" s="261"/>
      <c r="SOM125" s="265"/>
      <c r="SON125" s="266"/>
      <c r="SOO125" s="200"/>
      <c r="SOP125" s="266"/>
      <c r="SOQ125" s="261"/>
      <c r="SOR125" s="265"/>
      <c r="SOS125" s="266"/>
      <c r="SOT125" s="200"/>
      <c r="SOU125" s="266"/>
      <c r="SOV125" s="261"/>
      <c r="SOW125" s="265"/>
      <c r="SOX125" s="266"/>
      <c r="SOY125" s="200"/>
      <c r="SOZ125" s="266"/>
      <c r="SPA125" s="261"/>
      <c r="SPB125" s="265"/>
      <c r="SPC125" s="266"/>
      <c r="SPD125" s="200"/>
      <c r="SPE125" s="266"/>
      <c r="SPF125" s="261"/>
      <c r="SPG125" s="265"/>
      <c r="SPH125" s="266"/>
      <c r="SPI125" s="200"/>
      <c r="SPJ125" s="266"/>
      <c r="SPK125" s="261"/>
      <c r="SPL125" s="265"/>
      <c r="SPM125" s="266"/>
      <c r="SPN125" s="200"/>
      <c r="SPO125" s="266"/>
      <c r="SPP125" s="261"/>
      <c r="SPQ125" s="265"/>
      <c r="SPR125" s="266"/>
      <c r="SPS125" s="200"/>
      <c r="SPT125" s="266"/>
      <c r="SPU125" s="261"/>
      <c r="SPV125" s="265"/>
      <c r="SPW125" s="266"/>
      <c r="SPX125" s="200"/>
      <c r="SPY125" s="266"/>
      <c r="SPZ125" s="261"/>
      <c r="SQA125" s="265"/>
      <c r="SQB125" s="266"/>
      <c r="SQC125" s="200"/>
      <c r="SQD125" s="266"/>
      <c r="SQE125" s="261"/>
      <c r="SQF125" s="265"/>
      <c r="SQG125" s="266"/>
      <c r="SQH125" s="200"/>
      <c r="SQI125" s="266"/>
      <c r="SQJ125" s="261"/>
      <c r="SQK125" s="265"/>
      <c r="SQL125" s="266"/>
      <c r="SQM125" s="200"/>
      <c r="SQN125" s="266"/>
      <c r="SQO125" s="261"/>
      <c r="SQP125" s="265"/>
      <c r="SQQ125" s="266"/>
      <c r="SQR125" s="200"/>
      <c r="SQS125" s="266"/>
      <c r="SQT125" s="261"/>
      <c r="SQU125" s="265"/>
      <c r="SQV125" s="266"/>
      <c r="SQW125" s="200"/>
      <c r="SQX125" s="266"/>
      <c r="SQY125" s="261"/>
      <c r="SQZ125" s="265"/>
      <c r="SRA125" s="266"/>
      <c r="SRB125" s="200"/>
      <c r="SRC125" s="266"/>
      <c r="SRD125" s="261"/>
      <c r="SRE125" s="265"/>
      <c r="SRF125" s="266"/>
      <c r="SRG125" s="200"/>
      <c r="SRH125" s="266"/>
      <c r="SRI125" s="261"/>
      <c r="SRJ125" s="265"/>
      <c r="SRK125" s="266"/>
      <c r="SRL125" s="200"/>
      <c r="SRM125" s="266"/>
      <c r="SRN125" s="261"/>
      <c r="SRO125" s="265"/>
      <c r="SRP125" s="266"/>
      <c r="SRQ125" s="200"/>
      <c r="SRR125" s="266"/>
      <c r="SRS125" s="261"/>
      <c r="SRT125" s="265"/>
      <c r="SRU125" s="266"/>
      <c r="SRV125" s="200"/>
      <c r="SRW125" s="266"/>
      <c r="SRX125" s="261"/>
      <c r="SRY125" s="265"/>
      <c r="SRZ125" s="266"/>
      <c r="SSA125" s="200"/>
      <c r="SSB125" s="266"/>
      <c r="SSC125" s="261"/>
      <c r="SSD125" s="265"/>
      <c r="SSE125" s="266"/>
      <c r="SSF125" s="200"/>
      <c r="SSG125" s="266"/>
      <c r="SSH125" s="261"/>
      <c r="SSI125" s="265"/>
      <c r="SSJ125" s="266"/>
      <c r="SSK125" s="200"/>
      <c r="SSL125" s="266"/>
      <c r="SSM125" s="261"/>
      <c r="SSN125" s="265"/>
      <c r="SSO125" s="266"/>
      <c r="SSP125" s="200"/>
      <c r="SSQ125" s="266"/>
      <c r="SSR125" s="261"/>
      <c r="SSS125" s="265"/>
      <c r="SST125" s="266"/>
      <c r="SSU125" s="200"/>
      <c r="SSV125" s="266"/>
      <c r="SSW125" s="261"/>
      <c r="SSX125" s="265"/>
      <c r="SSY125" s="266"/>
      <c r="SSZ125" s="200"/>
      <c r="STA125" s="266"/>
      <c r="STB125" s="261"/>
      <c r="STC125" s="265"/>
      <c r="STD125" s="266"/>
      <c r="STE125" s="200"/>
      <c r="STF125" s="266"/>
      <c r="STG125" s="261"/>
      <c r="STH125" s="265"/>
      <c r="STI125" s="266"/>
      <c r="STJ125" s="200"/>
      <c r="STK125" s="266"/>
      <c r="STL125" s="261"/>
      <c r="STM125" s="265"/>
      <c r="STN125" s="266"/>
      <c r="STO125" s="200"/>
      <c r="STP125" s="266"/>
      <c r="STQ125" s="261"/>
      <c r="STR125" s="265"/>
      <c r="STS125" s="266"/>
      <c r="STT125" s="200"/>
      <c r="STU125" s="266"/>
      <c r="STV125" s="261"/>
      <c r="STW125" s="265"/>
      <c r="STX125" s="266"/>
      <c r="STY125" s="200"/>
      <c r="STZ125" s="266"/>
      <c r="SUA125" s="261"/>
      <c r="SUB125" s="265"/>
      <c r="SUC125" s="266"/>
      <c r="SUD125" s="200"/>
      <c r="SUE125" s="266"/>
      <c r="SUF125" s="261"/>
      <c r="SUG125" s="265"/>
      <c r="SUH125" s="266"/>
      <c r="SUI125" s="200"/>
      <c r="SUJ125" s="266"/>
      <c r="SUK125" s="261"/>
      <c r="SUL125" s="265"/>
      <c r="SUM125" s="266"/>
      <c r="SUN125" s="200"/>
      <c r="SUO125" s="266"/>
      <c r="SUP125" s="261"/>
      <c r="SUQ125" s="265"/>
      <c r="SUR125" s="266"/>
      <c r="SUS125" s="200"/>
      <c r="SUT125" s="266"/>
      <c r="SUU125" s="261"/>
      <c r="SUV125" s="265"/>
      <c r="SUW125" s="266"/>
      <c r="SUX125" s="200"/>
      <c r="SUY125" s="266"/>
      <c r="SUZ125" s="261"/>
      <c r="SVA125" s="265"/>
      <c r="SVB125" s="266"/>
      <c r="SVC125" s="200"/>
      <c r="SVD125" s="266"/>
      <c r="SVE125" s="261"/>
      <c r="SVF125" s="265"/>
      <c r="SVG125" s="266"/>
      <c r="SVH125" s="200"/>
      <c r="SVI125" s="266"/>
      <c r="SVJ125" s="261"/>
      <c r="SVK125" s="265"/>
      <c r="SVL125" s="266"/>
      <c r="SVM125" s="200"/>
      <c r="SVN125" s="266"/>
      <c r="SVO125" s="261"/>
      <c r="SVP125" s="265"/>
      <c r="SVQ125" s="266"/>
      <c r="SVR125" s="200"/>
      <c r="SVS125" s="266"/>
      <c r="SVT125" s="261"/>
      <c r="SVU125" s="265"/>
      <c r="SVV125" s="266"/>
      <c r="SVW125" s="200"/>
      <c r="SVX125" s="266"/>
      <c r="SVY125" s="261"/>
      <c r="SVZ125" s="265"/>
      <c r="SWA125" s="266"/>
      <c r="SWB125" s="200"/>
      <c r="SWC125" s="266"/>
      <c r="SWD125" s="261"/>
      <c r="SWE125" s="265"/>
      <c r="SWF125" s="266"/>
      <c r="SWG125" s="200"/>
      <c r="SWH125" s="266"/>
      <c r="SWI125" s="261"/>
      <c r="SWJ125" s="265"/>
      <c r="SWK125" s="266"/>
      <c r="SWL125" s="200"/>
      <c r="SWM125" s="266"/>
      <c r="SWN125" s="261"/>
      <c r="SWO125" s="265"/>
      <c r="SWP125" s="266"/>
      <c r="SWQ125" s="200"/>
      <c r="SWR125" s="266"/>
      <c r="SWS125" s="261"/>
      <c r="SWT125" s="265"/>
      <c r="SWU125" s="266"/>
      <c r="SWV125" s="200"/>
      <c r="SWW125" s="266"/>
      <c r="SWX125" s="261"/>
      <c r="SWY125" s="265"/>
      <c r="SWZ125" s="266"/>
      <c r="SXA125" s="200"/>
      <c r="SXB125" s="266"/>
      <c r="SXC125" s="261"/>
      <c r="SXD125" s="265"/>
      <c r="SXE125" s="266"/>
      <c r="SXF125" s="200"/>
      <c r="SXG125" s="266"/>
      <c r="SXH125" s="261"/>
      <c r="SXI125" s="265"/>
      <c r="SXJ125" s="266"/>
      <c r="SXK125" s="200"/>
      <c r="SXL125" s="266"/>
      <c r="SXM125" s="261"/>
      <c r="SXN125" s="265"/>
      <c r="SXO125" s="266"/>
      <c r="SXP125" s="200"/>
      <c r="SXQ125" s="266"/>
      <c r="SXR125" s="261"/>
      <c r="SXS125" s="265"/>
      <c r="SXT125" s="266"/>
      <c r="SXU125" s="200"/>
      <c r="SXV125" s="266"/>
      <c r="SXW125" s="261"/>
      <c r="SXX125" s="265"/>
      <c r="SXY125" s="266"/>
      <c r="SXZ125" s="200"/>
      <c r="SYA125" s="266"/>
      <c r="SYB125" s="261"/>
      <c r="SYC125" s="265"/>
      <c r="SYD125" s="266"/>
      <c r="SYE125" s="200"/>
      <c r="SYF125" s="266"/>
      <c r="SYG125" s="261"/>
      <c r="SYH125" s="265"/>
      <c r="SYI125" s="266"/>
      <c r="SYJ125" s="200"/>
      <c r="SYK125" s="266"/>
      <c r="SYL125" s="261"/>
      <c r="SYM125" s="265"/>
      <c r="SYN125" s="266"/>
      <c r="SYO125" s="200"/>
      <c r="SYP125" s="266"/>
      <c r="SYQ125" s="261"/>
      <c r="SYR125" s="265"/>
      <c r="SYS125" s="266"/>
      <c r="SYT125" s="200"/>
      <c r="SYU125" s="266"/>
      <c r="SYV125" s="261"/>
      <c r="SYW125" s="265"/>
      <c r="SYX125" s="266"/>
      <c r="SYY125" s="200"/>
      <c r="SYZ125" s="266"/>
      <c r="SZA125" s="261"/>
      <c r="SZB125" s="265"/>
      <c r="SZC125" s="266"/>
      <c r="SZD125" s="200"/>
      <c r="SZE125" s="266"/>
      <c r="SZF125" s="261"/>
      <c r="SZG125" s="265"/>
      <c r="SZH125" s="266"/>
      <c r="SZI125" s="200"/>
      <c r="SZJ125" s="266"/>
      <c r="SZK125" s="261"/>
      <c r="SZL125" s="265"/>
      <c r="SZM125" s="266"/>
      <c r="SZN125" s="200"/>
      <c r="SZO125" s="266"/>
      <c r="SZP125" s="261"/>
      <c r="SZQ125" s="265"/>
      <c r="SZR125" s="266"/>
      <c r="SZS125" s="200"/>
      <c r="SZT125" s="266"/>
      <c r="SZU125" s="261"/>
      <c r="SZV125" s="265"/>
      <c r="SZW125" s="266"/>
      <c r="SZX125" s="200"/>
      <c r="SZY125" s="266"/>
      <c r="SZZ125" s="261"/>
      <c r="TAA125" s="265"/>
      <c r="TAB125" s="266"/>
      <c r="TAC125" s="200"/>
      <c r="TAD125" s="266"/>
      <c r="TAE125" s="261"/>
      <c r="TAF125" s="265"/>
      <c r="TAG125" s="266"/>
      <c r="TAH125" s="200"/>
      <c r="TAI125" s="266"/>
      <c r="TAJ125" s="261"/>
      <c r="TAK125" s="265"/>
      <c r="TAL125" s="266"/>
      <c r="TAM125" s="200"/>
      <c r="TAN125" s="266"/>
      <c r="TAO125" s="261"/>
      <c r="TAP125" s="265"/>
      <c r="TAQ125" s="266"/>
      <c r="TAR125" s="200"/>
      <c r="TAS125" s="266"/>
      <c r="TAT125" s="261"/>
      <c r="TAU125" s="265"/>
      <c r="TAV125" s="266"/>
      <c r="TAW125" s="200"/>
      <c r="TAX125" s="266"/>
      <c r="TAY125" s="261"/>
      <c r="TAZ125" s="265"/>
      <c r="TBA125" s="266"/>
      <c r="TBB125" s="200"/>
      <c r="TBC125" s="266"/>
      <c r="TBD125" s="261"/>
      <c r="TBE125" s="265"/>
      <c r="TBF125" s="266"/>
      <c r="TBG125" s="200"/>
      <c r="TBH125" s="266"/>
      <c r="TBI125" s="261"/>
      <c r="TBJ125" s="265"/>
      <c r="TBK125" s="266"/>
      <c r="TBL125" s="200"/>
      <c r="TBM125" s="266"/>
      <c r="TBN125" s="261"/>
      <c r="TBO125" s="265"/>
      <c r="TBP125" s="266"/>
      <c r="TBQ125" s="200"/>
      <c r="TBR125" s="266"/>
      <c r="TBS125" s="261"/>
      <c r="TBT125" s="265"/>
      <c r="TBU125" s="266"/>
      <c r="TBV125" s="200"/>
      <c r="TBW125" s="266"/>
      <c r="TBX125" s="261"/>
      <c r="TBY125" s="265"/>
      <c r="TBZ125" s="266"/>
      <c r="TCA125" s="200"/>
      <c r="TCB125" s="266"/>
      <c r="TCC125" s="261"/>
      <c r="TCD125" s="265"/>
      <c r="TCE125" s="266"/>
      <c r="TCF125" s="200"/>
      <c r="TCG125" s="266"/>
      <c r="TCH125" s="261"/>
      <c r="TCI125" s="265"/>
      <c r="TCJ125" s="266"/>
      <c r="TCK125" s="200"/>
      <c r="TCL125" s="266"/>
      <c r="TCM125" s="261"/>
      <c r="TCN125" s="265"/>
      <c r="TCO125" s="266"/>
      <c r="TCP125" s="200"/>
      <c r="TCQ125" s="266"/>
      <c r="TCR125" s="261"/>
      <c r="TCS125" s="265"/>
      <c r="TCT125" s="266"/>
      <c r="TCU125" s="200"/>
      <c r="TCV125" s="266"/>
      <c r="TCW125" s="261"/>
      <c r="TCX125" s="265"/>
      <c r="TCY125" s="266"/>
      <c r="TCZ125" s="200"/>
      <c r="TDA125" s="266"/>
      <c r="TDB125" s="261"/>
      <c r="TDC125" s="265"/>
      <c r="TDD125" s="266"/>
      <c r="TDE125" s="200"/>
      <c r="TDF125" s="266"/>
      <c r="TDG125" s="261"/>
      <c r="TDH125" s="265"/>
      <c r="TDI125" s="266"/>
      <c r="TDJ125" s="200"/>
      <c r="TDK125" s="266"/>
      <c r="TDL125" s="261"/>
      <c r="TDM125" s="265"/>
      <c r="TDN125" s="266"/>
      <c r="TDO125" s="200"/>
      <c r="TDP125" s="266"/>
      <c r="TDQ125" s="261"/>
      <c r="TDR125" s="265"/>
      <c r="TDS125" s="266"/>
      <c r="TDT125" s="200"/>
      <c r="TDU125" s="266"/>
      <c r="TDV125" s="261"/>
      <c r="TDW125" s="265"/>
      <c r="TDX125" s="266"/>
      <c r="TDY125" s="200"/>
      <c r="TDZ125" s="266"/>
      <c r="TEA125" s="261"/>
      <c r="TEB125" s="265"/>
      <c r="TEC125" s="266"/>
      <c r="TED125" s="200"/>
      <c r="TEE125" s="266"/>
      <c r="TEF125" s="261"/>
      <c r="TEG125" s="265"/>
      <c r="TEH125" s="266"/>
      <c r="TEI125" s="200"/>
      <c r="TEJ125" s="266"/>
      <c r="TEK125" s="261"/>
      <c r="TEL125" s="265"/>
      <c r="TEM125" s="266"/>
      <c r="TEN125" s="200"/>
      <c r="TEO125" s="266"/>
      <c r="TEP125" s="261"/>
      <c r="TEQ125" s="265"/>
      <c r="TER125" s="266"/>
      <c r="TES125" s="200"/>
      <c r="TET125" s="266"/>
      <c r="TEU125" s="261"/>
      <c r="TEV125" s="265"/>
      <c r="TEW125" s="266"/>
      <c r="TEX125" s="200"/>
      <c r="TEY125" s="266"/>
      <c r="TEZ125" s="261"/>
      <c r="TFA125" s="265"/>
      <c r="TFB125" s="266"/>
      <c r="TFC125" s="200"/>
      <c r="TFD125" s="266"/>
      <c r="TFE125" s="261"/>
      <c r="TFF125" s="265"/>
      <c r="TFG125" s="266"/>
      <c r="TFH125" s="200"/>
      <c r="TFI125" s="266"/>
      <c r="TFJ125" s="261"/>
      <c r="TFK125" s="265"/>
      <c r="TFL125" s="266"/>
      <c r="TFM125" s="200"/>
      <c r="TFN125" s="266"/>
      <c r="TFO125" s="261"/>
      <c r="TFP125" s="265"/>
      <c r="TFQ125" s="266"/>
      <c r="TFR125" s="200"/>
      <c r="TFS125" s="266"/>
      <c r="TFT125" s="261"/>
      <c r="TFU125" s="265"/>
      <c r="TFV125" s="266"/>
      <c r="TFW125" s="200"/>
      <c r="TFX125" s="266"/>
      <c r="TFY125" s="261"/>
      <c r="TFZ125" s="265"/>
      <c r="TGA125" s="266"/>
      <c r="TGB125" s="200"/>
      <c r="TGC125" s="266"/>
      <c r="TGD125" s="261"/>
      <c r="TGE125" s="265"/>
      <c r="TGF125" s="266"/>
      <c r="TGG125" s="200"/>
      <c r="TGH125" s="266"/>
      <c r="TGI125" s="261"/>
      <c r="TGJ125" s="265"/>
      <c r="TGK125" s="266"/>
      <c r="TGL125" s="200"/>
      <c r="TGM125" s="266"/>
      <c r="TGN125" s="261"/>
      <c r="TGO125" s="265"/>
      <c r="TGP125" s="266"/>
      <c r="TGQ125" s="200"/>
      <c r="TGR125" s="266"/>
      <c r="TGS125" s="261"/>
      <c r="TGT125" s="265"/>
      <c r="TGU125" s="266"/>
      <c r="TGV125" s="200"/>
      <c r="TGW125" s="266"/>
      <c r="TGX125" s="261"/>
      <c r="TGY125" s="265"/>
      <c r="TGZ125" s="266"/>
      <c r="THA125" s="200"/>
      <c r="THB125" s="266"/>
      <c r="THC125" s="261"/>
      <c r="THD125" s="265"/>
      <c r="THE125" s="266"/>
      <c r="THF125" s="200"/>
      <c r="THG125" s="266"/>
      <c r="THH125" s="261"/>
      <c r="THI125" s="265"/>
      <c r="THJ125" s="266"/>
      <c r="THK125" s="200"/>
      <c r="THL125" s="266"/>
      <c r="THM125" s="261"/>
      <c r="THN125" s="265"/>
      <c r="THO125" s="266"/>
      <c r="THP125" s="200"/>
      <c r="THQ125" s="266"/>
      <c r="THR125" s="261"/>
      <c r="THS125" s="265"/>
      <c r="THT125" s="266"/>
      <c r="THU125" s="200"/>
      <c r="THV125" s="266"/>
      <c r="THW125" s="261"/>
      <c r="THX125" s="265"/>
      <c r="THY125" s="266"/>
      <c r="THZ125" s="200"/>
      <c r="TIA125" s="266"/>
      <c r="TIB125" s="261"/>
      <c r="TIC125" s="265"/>
      <c r="TID125" s="266"/>
      <c r="TIE125" s="200"/>
      <c r="TIF125" s="266"/>
      <c r="TIG125" s="261"/>
      <c r="TIH125" s="265"/>
      <c r="TII125" s="266"/>
      <c r="TIJ125" s="200"/>
      <c r="TIK125" s="266"/>
      <c r="TIL125" s="261"/>
      <c r="TIM125" s="265"/>
      <c r="TIN125" s="266"/>
      <c r="TIO125" s="200"/>
      <c r="TIP125" s="266"/>
      <c r="TIQ125" s="261"/>
      <c r="TIR125" s="265"/>
      <c r="TIS125" s="266"/>
      <c r="TIT125" s="200"/>
      <c r="TIU125" s="266"/>
      <c r="TIV125" s="261"/>
      <c r="TIW125" s="265"/>
      <c r="TIX125" s="266"/>
      <c r="TIY125" s="200"/>
      <c r="TIZ125" s="266"/>
      <c r="TJA125" s="261"/>
      <c r="TJB125" s="265"/>
      <c r="TJC125" s="266"/>
      <c r="TJD125" s="200"/>
      <c r="TJE125" s="266"/>
      <c r="TJF125" s="261"/>
      <c r="TJG125" s="265"/>
      <c r="TJH125" s="266"/>
      <c r="TJI125" s="200"/>
      <c r="TJJ125" s="266"/>
      <c r="TJK125" s="261"/>
      <c r="TJL125" s="265"/>
      <c r="TJM125" s="266"/>
      <c r="TJN125" s="200"/>
      <c r="TJO125" s="266"/>
      <c r="TJP125" s="261"/>
      <c r="TJQ125" s="265"/>
      <c r="TJR125" s="266"/>
      <c r="TJS125" s="200"/>
      <c r="TJT125" s="266"/>
      <c r="TJU125" s="261"/>
      <c r="TJV125" s="265"/>
      <c r="TJW125" s="266"/>
      <c r="TJX125" s="200"/>
      <c r="TJY125" s="266"/>
      <c r="TJZ125" s="261"/>
      <c r="TKA125" s="265"/>
      <c r="TKB125" s="266"/>
      <c r="TKC125" s="200"/>
      <c r="TKD125" s="266"/>
      <c r="TKE125" s="261"/>
      <c r="TKF125" s="265"/>
      <c r="TKG125" s="266"/>
      <c r="TKH125" s="200"/>
      <c r="TKI125" s="266"/>
      <c r="TKJ125" s="261"/>
      <c r="TKK125" s="265"/>
      <c r="TKL125" s="266"/>
      <c r="TKM125" s="200"/>
      <c r="TKN125" s="266"/>
      <c r="TKO125" s="261"/>
      <c r="TKP125" s="265"/>
      <c r="TKQ125" s="266"/>
      <c r="TKR125" s="200"/>
      <c r="TKS125" s="266"/>
      <c r="TKT125" s="261"/>
      <c r="TKU125" s="265"/>
      <c r="TKV125" s="266"/>
      <c r="TKW125" s="200"/>
      <c r="TKX125" s="266"/>
      <c r="TKY125" s="261"/>
      <c r="TKZ125" s="265"/>
      <c r="TLA125" s="266"/>
      <c r="TLB125" s="200"/>
      <c r="TLC125" s="266"/>
      <c r="TLD125" s="261"/>
      <c r="TLE125" s="265"/>
      <c r="TLF125" s="266"/>
      <c r="TLG125" s="200"/>
      <c r="TLH125" s="266"/>
      <c r="TLI125" s="261"/>
      <c r="TLJ125" s="265"/>
      <c r="TLK125" s="266"/>
      <c r="TLL125" s="200"/>
      <c r="TLM125" s="266"/>
      <c r="TLN125" s="261"/>
      <c r="TLO125" s="265"/>
      <c r="TLP125" s="266"/>
      <c r="TLQ125" s="200"/>
      <c r="TLR125" s="266"/>
      <c r="TLS125" s="261"/>
      <c r="TLT125" s="265"/>
      <c r="TLU125" s="266"/>
      <c r="TLV125" s="200"/>
      <c r="TLW125" s="266"/>
      <c r="TLX125" s="261"/>
      <c r="TLY125" s="265"/>
      <c r="TLZ125" s="266"/>
      <c r="TMA125" s="200"/>
      <c r="TMB125" s="266"/>
      <c r="TMC125" s="261"/>
      <c r="TMD125" s="265"/>
      <c r="TME125" s="266"/>
      <c r="TMF125" s="200"/>
      <c r="TMG125" s="266"/>
      <c r="TMH125" s="261"/>
      <c r="TMI125" s="265"/>
      <c r="TMJ125" s="266"/>
      <c r="TMK125" s="200"/>
      <c r="TML125" s="266"/>
      <c r="TMM125" s="261"/>
      <c r="TMN125" s="265"/>
      <c r="TMO125" s="266"/>
      <c r="TMP125" s="200"/>
      <c r="TMQ125" s="266"/>
      <c r="TMR125" s="261"/>
      <c r="TMS125" s="265"/>
      <c r="TMT125" s="266"/>
      <c r="TMU125" s="200"/>
      <c r="TMV125" s="266"/>
      <c r="TMW125" s="261"/>
      <c r="TMX125" s="265"/>
      <c r="TMY125" s="266"/>
      <c r="TMZ125" s="200"/>
      <c r="TNA125" s="266"/>
      <c r="TNB125" s="261"/>
      <c r="TNC125" s="265"/>
      <c r="TND125" s="266"/>
      <c r="TNE125" s="200"/>
      <c r="TNF125" s="266"/>
      <c r="TNG125" s="261"/>
      <c r="TNH125" s="265"/>
      <c r="TNI125" s="266"/>
      <c r="TNJ125" s="200"/>
      <c r="TNK125" s="266"/>
      <c r="TNL125" s="261"/>
      <c r="TNM125" s="265"/>
      <c r="TNN125" s="266"/>
      <c r="TNO125" s="200"/>
      <c r="TNP125" s="266"/>
      <c r="TNQ125" s="261"/>
      <c r="TNR125" s="265"/>
      <c r="TNS125" s="266"/>
      <c r="TNT125" s="200"/>
      <c r="TNU125" s="266"/>
      <c r="TNV125" s="261"/>
      <c r="TNW125" s="265"/>
      <c r="TNX125" s="266"/>
      <c r="TNY125" s="200"/>
      <c r="TNZ125" s="266"/>
      <c r="TOA125" s="261"/>
      <c r="TOB125" s="265"/>
      <c r="TOC125" s="266"/>
      <c r="TOD125" s="200"/>
      <c r="TOE125" s="266"/>
      <c r="TOF125" s="261"/>
      <c r="TOG125" s="265"/>
      <c r="TOH125" s="266"/>
      <c r="TOI125" s="200"/>
      <c r="TOJ125" s="266"/>
      <c r="TOK125" s="261"/>
      <c r="TOL125" s="265"/>
      <c r="TOM125" s="266"/>
      <c r="TON125" s="200"/>
      <c r="TOO125" s="266"/>
      <c r="TOP125" s="261"/>
      <c r="TOQ125" s="265"/>
      <c r="TOR125" s="266"/>
      <c r="TOS125" s="200"/>
      <c r="TOT125" s="266"/>
      <c r="TOU125" s="261"/>
      <c r="TOV125" s="265"/>
      <c r="TOW125" s="266"/>
      <c r="TOX125" s="200"/>
      <c r="TOY125" s="266"/>
      <c r="TOZ125" s="261"/>
      <c r="TPA125" s="265"/>
      <c r="TPB125" s="266"/>
      <c r="TPC125" s="200"/>
      <c r="TPD125" s="266"/>
      <c r="TPE125" s="261"/>
      <c r="TPF125" s="265"/>
      <c r="TPG125" s="266"/>
      <c r="TPH125" s="200"/>
      <c r="TPI125" s="266"/>
      <c r="TPJ125" s="261"/>
      <c r="TPK125" s="265"/>
      <c r="TPL125" s="266"/>
      <c r="TPM125" s="200"/>
      <c r="TPN125" s="266"/>
      <c r="TPO125" s="261"/>
      <c r="TPP125" s="265"/>
      <c r="TPQ125" s="266"/>
      <c r="TPR125" s="200"/>
      <c r="TPS125" s="266"/>
      <c r="TPT125" s="261"/>
      <c r="TPU125" s="265"/>
      <c r="TPV125" s="266"/>
      <c r="TPW125" s="200"/>
      <c r="TPX125" s="266"/>
      <c r="TPY125" s="261"/>
      <c r="TPZ125" s="265"/>
      <c r="TQA125" s="266"/>
      <c r="TQB125" s="200"/>
      <c r="TQC125" s="266"/>
      <c r="TQD125" s="261"/>
      <c r="TQE125" s="265"/>
      <c r="TQF125" s="266"/>
      <c r="TQG125" s="200"/>
      <c r="TQH125" s="266"/>
      <c r="TQI125" s="261"/>
      <c r="TQJ125" s="265"/>
      <c r="TQK125" s="266"/>
      <c r="TQL125" s="200"/>
      <c r="TQM125" s="266"/>
      <c r="TQN125" s="261"/>
      <c r="TQO125" s="265"/>
      <c r="TQP125" s="266"/>
      <c r="TQQ125" s="200"/>
      <c r="TQR125" s="266"/>
      <c r="TQS125" s="261"/>
      <c r="TQT125" s="265"/>
      <c r="TQU125" s="266"/>
      <c r="TQV125" s="200"/>
      <c r="TQW125" s="266"/>
      <c r="TQX125" s="261"/>
      <c r="TQY125" s="265"/>
      <c r="TQZ125" s="266"/>
      <c r="TRA125" s="200"/>
      <c r="TRB125" s="266"/>
      <c r="TRC125" s="261"/>
      <c r="TRD125" s="265"/>
      <c r="TRE125" s="266"/>
      <c r="TRF125" s="200"/>
      <c r="TRG125" s="266"/>
      <c r="TRH125" s="261"/>
      <c r="TRI125" s="265"/>
      <c r="TRJ125" s="266"/>
      <c r="TRK125" s="200"/>
      <c r="TRL125" s="266"/>
      <c r="TRM125" s="261"/>
      <c r="TRN125" s="265"/>
      <c r="TRO125" s="266"/>
      <c r="TRP125" s="200"/>
      <c r="TRQ125" s="266"/>
      <c r="TRR125" s="261"/>
      <c r="TRS125" s="265"/>
      <c r="TRT125" s="266"/>
      <c r="TRU125" s="200"/>
      <c r="TRV125" s="266"/>
      <c r="TRW125" s="261"/>
      <c r="TRX125" s="265"/>
      <c r="TRY125" s="266"/>
      <c r="TRZ125" s="200"/>
      <c r="TSA125" s="266"/>
      <c r="TSB125" s="261"/>
      <c r="TSC125" s="265"/>
      <c r="TSD125" s="266"/>
      <c r="TSE125" s="200"/>
      <c r="TSF125" s="266"/>
      <c r="TSG125" s="261"/>
      <c r="TSH125" s="265"/>
      <c r="TSI125" s="266"/>
      <c r="TSJ125" s="200"/>
      <c r="TSK125" s="266"/>
      <c r="TSL125" s="261"/>
      <c r="TSM125" s="265"/>
      <c r="TSN125" s="266"/>
      <c r="TSO125" s="200"/>
      <c r="TSP125" s="266"/>
      <c r="TSQ125" s="261"/>
      <c r="TSR125" s="265"/>
      <c r="TSS125" s="266"/>
      <c r="TST125" s="200"/>
      <c r="TSU125" s="266"/>
      <c r="TSV125" s="261"/>
      <c r="TSW125" s="265"/>
      <c r="TSX125" s="266"/>
      <c r="TSY125" s="200"/>
      <c r="TSZ125" s="266"/>
      <c r="TTA125" s="261"/>
      <c r="TTB125" s="265"/>
      <c r="TTC125" s="266"/>
      <c r="TTD125" s="200"/>
      <c r="TTE125" s="266"/>
      <c r="TTF125" s="261"/>
      <c r="TTG125" s="265"/>
      <c r="TTH125" s="266"/>
      <c r="TTI125" s="200"/>
      <c r="TTJ125" s="266"/>
      <c r="TTK125" s="261"/>
      <c r="TTL125" s="265"/>
      <c r="TTM125" s="266"/>
      <c r="TTN125" s="200"/>
      <c r="TTO125" s="266"/>
      <c r="TTP125" s="261"/>
      <c r="TTQ125" s="265"/>
      <c r="TTR125" s="266"/>
      <c r="TTS125" s="200"/>
      <c r="TTT125" s="266"/>
      <c r="TTU125" s="261"/>
      <c r="TTV125" s="265"/>
      <c r="TTW125" s="266"/>
      <c r="TTX125" s="200"/>
      <c r="TTY125" s="266"/>
      <c r="TTZ125" s="261"/>
      <c r="TUA125" s="265"/>
      <c r="TUB125" s="266"/>
      <c r="TUC125" s="200"/>
      <c r="TUD125" s="266"/>
      <c r="TUE125" s="261"/>
      <c r="TUF125" s="265"/>
      <c r="TUG125" s="266"/>
      <c r="TUH125" s="200"/>
      <c r="TUI125" s="266"/>
      <c r="TUJ125" s="261"/>
      <c r="TUK125" s="265"/>
      <c r="TUL125" s="266"/>
      <c r="TUM125" s="200"/>
      <c r="TUN125" s="266"/>
      <c r="TUO125" s="261"/>
      <c r="TUP125" s="265"/>
      <c r="TUQ125" s="266"/>
      <c r="TUR125" s="200"/>
      <c r="TUS125" s="266"/>
      <c r="TUT125" s="261"/>
      <c r="TUU125" s="265"/>
      <c r="TUV125" s="266"/>
      <c r="TUW125" s="200"/>
      <c r="TUX125" s="266"/>
      <c r="TUY125" s="261"/>
      <c r="TUZ125" s="265"/>
      <c r="TVA125" s="266"/>
      <c r="TVB125" s="200"/>
      <c r="TVC125" s="266"/>
      <c r="TVD125" s="261"/>
      <c r="TVE125" s="265"/>
      <c r="TVF125" s="266"/>
      <c r="TVG125" s="200"/>
      <c r="TVH125" s="266"/>
      <c r="TVI125" s="261"/>
      <c r="TVJ125" s="265"/>
      <c r="TVK125" s="266"/>
      <c r="TVL125" s="200"/>
      <c r="TVM125" s="266"/>
      <c r="TVN125" s="261"/>
      <c r="TVO125" s="265"/>
      <c r="TVP125" s="266"/>
      <c r="TVQ125" s="200"/>
      <c r="TVR125" s="266"/>
      <c r="TVS125" s="261"/>
      <c r="TVT125" s="265"/>
      <c r="TVU125" s="266"/>
      <c r="TVV125" s="200"/>
      <c r="TVW125" s="266"/>
      <c r="TVX125" s="261"/>
      <c r="TVY125" s="265"/>
      <c r="TVZ125" s="266"/>
      <c r="TWA125" s="200"/>
      <c r="TWB125" s="266"/>
      <c r="TWC125" s="261"/>
      <c r="TWD125" s="265"/>
      <c r="TWE125" s="266"/>
      <c r="TWF125" s="200"/>
      <c r="TWG125" s="266"/>
      <c r="TWH125" s="261"/>
      <c r="TWI125" s="265"/>
      <c r="TWJ125" s="266"/>
      <c r="TWK125" s="200"/>
      <c r="TWL125" s="266"/>
      <c r="TWM125" s="261"/>
      <c r="TWN125" s="265"/>
      <c r="TWO125" s="266"/>
      <c r="TWP125" s="200"/>
      <c r="TWQ125" s="266"/>
      <c r="TWR125" s="261"/>
      <c r="TWS125" s="265"/>
      <c r="TWT125" s="266"/>
      <c r="TWU125" s="200"/>
      <c r="TWV125" s="266"/>
      <c r="TWW125" s="261"/>
      <c r="TWX125" s="265"/>
      <c r="TWY125" s="266"/>
      <c r="TWZ125" s="200"/>
      <c r="TXA125" s="266"/>
      <c r="TXB125" s="261"/>
      <c r="TXC125" s="265"/>
      <c r="TXD125" s="266"/>
      <c r="TXE125" s="200"/>
      <c r="TXF125" s="266"/>
      <c r="TXG125" s="261"/>
      <c r="TXH125" s="265"/>
      <c r="TXI125" s="266"/>
      <c r="TXJ125" s="200"/>
      <c r="TXK125" s="266"/>
      <c r="TXL125" s="261"/>
      <c r="TXM125" s="265"/>
      <c r="TXN125" s="266"/>
      <c r="TXO125" s="200"/>
      <c r="TXP125" s="266"/>
      <c r="TXQ125" s="261"/>
      <c r="TXR125" s="265"/>
      <c r="TXS125" s="266"/>
      <c r="TXT125" s="200"/>
      <c r="TXU125" s="266"/>
      <c r="TXV125" s="261"/>
      <c r="TXW125" s="265"/>
      <c r="TXX125" s="266"/>
      <c r="TXY125" s="200"/>
      <c r="TXZ125" s="266"/>
      <c r="TYA125" s="261"/>
      <c r="TYB125" s="265"/>
      <c r="TYC125" s="266"/>
      <c r="TYD125" s="200"/>
      <c r="TYE125" s="266"/>
      <c r="TYF125" s="261"/>
      <c r="TYG125" s="265"/>
      <c r="TYH125" s="266"/>
      <c r="TYI125" s="200"/>
      <c r="TYJ125" s="266"/>
      <c r="TYK125" s="261"/>
      <c r="TYL125" s="265"/>
      <c r="TYM125" s="266"/>
      <c r="TYN125" s="200"/>
      <c r="TYO125" s="266"/>
      <c r="TYP125" s="261"/>
      <c r="TYQ125" s="265"/>
      <c r="TYR125" s="266"/>
      <c r="TYS125" s="200"/>
      <c r="TYT125" s="266"/>
      <c r="TYU125" s="261"/>
      <c r="TYV125" s="265"/>
      <c r="TYW125" s="266"/>
      <c r="TYX125" s="200"/>
      <c r="TYY125" s="266"/>
      <c r="TYZ125" s="261"/>
      <c r="TZA125" s="265"/>
      <c r="TZB125" s="266"/>
      <c r="TZC125" s="200"/>
      <c r="TZD125" s="266"/>
      <c r="TZE125" s="261"/>
      <c r="TZF125" s="265"/>
      <c r="TZG125" s="266"/>
      <c r="TZH125" s="200"/>
      <c r="TZI125" s="266"/>
      <c r="TZJ125" s="261"/>
      <c r="TZK125" s="265"/>
      <c r="TZL125" s="266"/>
      <c r="TZM125" s="200"/>
      <c r="TZN125" s="266"/>
      <c r="TZO125" s="261"/>
      <c r="TZP125" s="265"/>
      <c r="TZQ125" s="266"/>
      <c r="TZR125" s="200"/>
      <c r="TZS125" s="266"/>
      <c r="TZT125" s="261"/>
      <c r="TZU125" s="265"/>
      <c r="TZV125" s="266"/>
      <c r="TZW125" s="200"/>
      <c r="TZX125" s="266"/>
      <c r="TZY125" s="261"/>
      <c r="TZZ125" s="265"/>
      <c r="UAA125" s="266"/>
      <c r="UAB125" s="200"/>
      <c r="UAC125" s="266"/>
      <c r="UAD125" s="261"/>
      <c r="UAE125" s="265"/>
      <c r="UAF125" s="266"/>
      <c r="UAG125" s="200"/>
      <c r="UAH125" s="266"/>
      <c r="UAI125" s="261"/>
      <c r="UAJ125" s="265"/>
      <c r="UAK125" s="266"/>
      <c r="UAL125" s="200"/>
      <c r="UAM125" s="266"/>
      <c r="UAN125" s="261"/>
      <c r="UAO125" s="265"/>
      <c r="UAP125" s="266"/>
      <c r="UAQ125" s="200"/>
      <c r="UAR125" s="266"/>
      <c r="UAS125" s="261"/>
      <c r="UAT125" s="265"/>
      <c r="UAU125" s="266"/>
      <c r="UAV125" s="200"/>
      <c r="UAW125" s="266"/>
      <c r="UAX125" s="261"/>
      <c r="UAY125" s="265"/>
      <c r="UAZ125" s="266"/>
      <c r="UBA125" s="200"/>
      <c r="UBB125" s="266"/>
      <c r="UBC125" s="261"/>
      <c r="UBD125" s="265"/>
      <c r="UBE125" s="266"/>
      <c r="UBF125" s="200"/>
      <c r="UBG125" s="266"/>
      <c r="UBH125" s="261"/>
      <c r="UBI125" s="265"/>
      <c r="UBJ125" s="266"/>
      <c r="UBK125" s="200"/>
      <c r="UBL125" s="266"/>
      <c r="UBM125" s="261"/>
      <c r="UBN125" s="265"/>
      <c r="UBO125" s="266"/>
      <c r="UBP125" s="200"/>
      <c r="UBQ125" s="266"/>
      <c r="UBR125" s="261"/>
      <c r="UBS125" s="265"/>
      <c r="UBT125" s="266"/>
      <c r="UBU125" s="200"/>
      <c r="UBV125" s="266"/>
      <c r="UBW125" s="261"/>
      <c r="UBX125" s="265"/>
      <c r="UBY125" s="266"/>
      <c r="UBZ125" s="200"/>
      <c r="UCA125" s="266"/>
      <c r="UCB125" s="261"/>
      <c r="UCC125" s="265"/>
      <c r="UCD125" s="266"/>
      <c r="UCE125" s="200"/>
      <c r="UCF125" s="266"/>
      <c r="UCG125" s="261"/>
      <c r="UCH125" s="265"/>
      <c r="UCI125" s="266"/>
      <c r="UCJ125" s="200"/>
      <c r="UCK125" s="266"/>
      <c r="UCL125" s="261"/>
      <c r="UCM125" s="265"/>
      <c r="UCN125" s="266"/>
      <c r="UCO125" s="200"/>
      <c r="UCP125" s="266"/>
      <c r="UCQ125" s="261"/>
      <c r="UCR125" s="265"/>
      <c r="UCS125" s="266"/>
      <c r="UCT125" s="200"/>
      <c r="UCU125" s="266"/>
      <c r="UCV125" s="261"/>
      <c r="UCW125" s="265"/>
      <c r="UCX125" s="266"/>
      <c r="UCY125" s="200"/>
      <c r="UCZ125" s="266"/>
      <c r="UDA125" s="261"/>
      <c r="UDB125" s="265"/>
      <c r="UDC125" s="266"/>
      <c r="UDD125" s="200"/>
      <c r="UDE125" s="266"/>
      <c r="UDF125" s="261"/>
      <c r="UDG125" s="265"/>
      <c r="UDH125" s="266"/>
      <c r="UDI125" s="200"/>
      <c r="UDJ125" s="266"/>
      <c r="UDK125" s="261"/>
      <c r="UDL125" s="265"/>
      <c r="UDM125" s="266"/>
      <c r="UDN125" s="200"/>
      <c r="UDO125" s="266"/>
      <c r="UDP125" s="261"/>
      <c r="UDQ125" s="265"/>
      <c r="UDR125" s="266"/>
      <c r="UDS125" s="200"/>
      <c r="UDT125" s="266"/>
      <c r="UDU125" s="261"/>
      <c r="UDV125" s="265"/>
      <c r="UDW125" s="266"/>
      <c r="UDX125" s="200"/>
      <c r="UDY125" s="266"/>
      <c r="UDZ125" s="261"/>
      <c r="UEA125" s="265"/>
      <c r="UEB125" s="266"/>
      <c r="UEC125" s="200"/>
      <c r="UED125" s="266"/>
      <c r="UEE125" s="261"/>
      <c r="UEF125" s="265"/>
      <c r="UEG125" s="266"/>
      <c r="UEH125" s="200"/>
      <c r="UEI125" s="266"/>
      <c r="UEJ125" s="261"/>
      <c r="UEK125" s="265"/>
      <c r="UEL125" s="266"/>
      <c r="UEM125" s="200"/>
      <c r="UEN125" s="266"/>
      <c r="UEO125" s="261"/>
      <c r="UEP125" s="265"/>
      <c r="UEQ125" s="266"/>
      <c r="UER125" s="200"/>
      <c r="UES125" s="266"/>
      <c r="UET125" s="261"/>
      <c r="UEU125" s="265"/>
      <c r="UEV125" s="266"/>
      <c r="UEW125" s="200"/>
      <c r="UEX125" s="266"/>
      <c r="UEY125" s="261"/>
      <c r="UEZ125" s="265"/>
      <c r="UFA125" s="266"/>
      <c r="UFB125" s="200"/>
      <c r="UFC125" s="266"/>
      <c r="UFD125" s="261"/>
      <c r="UFE125" s="265"/>
      <c r="UFF125" s="266"/>
      <c r="UFG125" s="200"/>
      <c r="UFH125" s="266"/>
      <c r="UFI125" s="261"/>
      <c r="UFJ125" s="265"/>
      <c r="UFK125" s="266"/>
      <c r="UFL125" s="200"/>
      <c r="UFM125" s="266"/>
      <c r="UFN125" s="261"/>
      <c r="UFO125" s="265"/>
      <c r="UFP125" s="266"/>
      <c r="UFQ125" s="200"/>
      <c r="UFR125" s="266"/>
      <c r="UFS125" s="261"/>
      <c r="UFT125" s="265"/>
      <c r="UFU125" s="266"/>
      <c r="UFV125" s="200"/>
      <c r="UFW125" s="266"/>
      <c r="UFX125" s="261"/>
      <c r="UFY125" s="265"/>
      <c r="UFZ125" s="266"/>
      <c r="UGA125" s="200"/>
      <c r="UGB125" s="266"/>
      <c r="UGC125" s="261"/>
      <c r="UGD125" s="265"/>
      <c r="UGE125" s="266"/>
      <c r="UGF125" s="200"/>
      <c r="UGG125" s="266"/>
      <c r="UGH125" s="261"/>
      <c r="UGI125" s="265"/>
      <c r="UGJ125" s="266"/>
      <c r="UGK125" s="200"/>
      <c r="UGL125" s="266"/>
      <c r="UGM125" s="261"/>
      <c r="UGN125" s="265"/>
      <c r="UGO125" s="266"/>
      <c r="UGP125" s="200"/>
      <c r="UGQ125" s="266"/>
      <c r="UGR125" s="261"/>
      <c r="UGS125" s="265"/>
      <c r="UGT125" s="266"/>
      <c r="UGU125" s="200"/>
      <c r="UGV125" s="266"/>
      <c r="UGW125" s="261"/>
      <c r="UGX125" s="265"/>
      <c r="UGY125" s="266"/>
      <c r="UGZ125" s="200"/>
      <c r="UHA125" s="266"/>
      <c r="UHB125" s="261"/>
      <c r="UHC125" s="265"/>
      <c r="UHD125" s="266"/>
      <c r="UHE125" s="200"/>
      <c r="UHF125" s="266"/>
      <c r="UHG125" s="261"/>
      <c r="UHH125" s="265"/>
      <c r="UHI125" s="266"/>
      <c r="UHJ125" s="200"/>
      <c r="UHK125" s="266"/>
      <c r="UHL125" s="261"/>
      <c r="UHM125" s="265"/>
      <c r="UHN125" s="266"/>
      <c r="UHO125" s="200"/>
      <c r="UHP125" s="266"/>
      <c r="UHQ125" s="261"/>
      <c r="UHR125" s="265"/>
      <c r="UHS125" s="266"/>
      <c r="UHT125" s="200"/>
      <c r="UHU125" s="266"/>
      <c r="UHV125" s="261"/>
      <c r="UHW125" s="265"/>
      <c r="UHX125" s="266"/>
      <c r="UHY125" s="200"/>
      <c r="UHZ125" s="266"/>
      <c r="UIA125" s="261"/>
      <c r="UIB125" s="265"/>
      <c r="UIC125" s="266"/>
      <c r="UID125" s="200"/>
      <c r="UIE125" s="266"/>
      <c r="UIF125" s="261"/>
      <c r="UIG125" s="265"/>
      <c r="UIH125" s="266"/>
      <c r="UII125" s="200"/>
      <c r="UIJ125" s="266"/>
      <c r="UIK125" s="261"/>
      <c r="UIL125" s="265"/>
      <c r="UIM125" s="266"/>
      <c r="UIN125" s="200"/>
      <c r="UIO125" s="266"/>
      <c r="UIP125" s="261"/>
      <c r="UIQ125" s="265"/>
      <c r="UIR125" s="266"/>
      <c r="UIS125" s="200"/>
      <c r="UIT125" s="266"/>
      <c r="UIU125" s="261"/>
      <c r="UIV125" s="265"/>
      <c r="UIW125" s="266"/>
      <c r="UIX125" s="200"/>
      <c r="UIY125" s="266"/>
      <c r="UIZ125" s="261"/>
      <c r="UJA125" s="265"/>
      <c r="UJB125" s="266"/>
      <c r="UJC125" s="200"/>
      <c r="UJD125" s="266"/>
      <c r="UJE125" s="261"/>
      <c r="UJF125" s="265"/>
      <c r="UJG125" s="266"/>
      <c r="UJH125" s="200"/>
      <c r="UJI125" s="266"/>
      <c r="UJJ125" s="261"/>
      <c r="UJK125" s="265"/>
      <c r="UJL125" s="266"/>
      <c r="UJM125" s="200"/>
      <c r="UJN125" s="266"/>
      <c r="UJO125" s="261"/>
      <c r="UJP125" s="265"/>
      <c r="UJQ125" s="266"/>
      <c r="UJR125" s="200"/>
      <c r="UJS125" s="266"/>
      <c r="UJT125" s="261"/>
      <c r="UJU125" s="265"/>
      <c r="UJV125" s="266"/>
      <c r="UJW125" s="200"/>
      <c r="UJX125" s="266"/>
      <c r="UJY125" s="261"/>
      <c r="UJZ125" s="265"/>
      <c r="UKA125" s="266"/>
      <c r="UKB125" s="200"/>
      <c r="UKC125" s="266"/>
      <c r="UKD125" s="261"/>
      <c r="UKE125" s="265"/>
      <c r="UKF125" s="266"/>
      <c r="UKG125" s="200"/>
      <c r="UKH125" s="266"/>
      <c r="UKI125" s="261"/>
      <c r="UKJ125" s="265"/>
      <c r="UKK125" s="266"/>
      <c r="UKL125" s="200"/>
      <c r="UKM125" s="266"/>
      <c r="UKN125" s="261"/>
      <c r="UKO125" s="265"/>
      <c r="UKP125" s="266"/>
      <c r="UKQ125" s="200"/>
      <c r="UKR125" s="266"/>
      <c r="UKS125" s="261"/>
      <c r="UKT125" s="265"/>
      <c r="UKU125" s="266"/>
      <c r="UKV125" s="200"/>
      <c r="UKW125" s="266"/>
      <c r="UKX125" s="261"/>
      <c r="UKY125" s="265"/>
      <c r="UKZ125" s="266"/>
      <c r="ULA125" s="200"/>
      <c r="ULB125" s="266"/>
      <c r="ULC125" s="261"/>
      <c r="ULD125" s="265"/>
      <c r="ULE125" s="266"/>
      <c r="ULF125" s="200"/>
      <c r="ULG125" s="266"/>
      <c r="ULH125" s="261"/>
      <c r="ULI125" s="265"/>
      <c r="ULJ125" s="266"/>
      <c r="ULK125" s="200"/>
      <c r="ULL125" s="266"/>
      <c r="ULM125" s="261"/>
      <c r="ULN125" s="265"/>
      <c r="ULO125" s="266"/>
      <c r="ULP125" s="200"/>
      <c r="ULQ125" s="266"/>
      <c r="ULR125" s="261"/>
      <c r="ULS125" s="265"/>
      <c r="ULT125" s="266"/>
      <c r="ULU125" s="200"/>
      <c r="ULV125" s="266"/>
      <c r="ULW125" s="261"/>
      <c r="ULX125" s="265"/>
      <c r="ULY125" s="266"/>
      <c r="ULZ125" s="200"/>
      <c r="UMA125" s="266"/>
      <c r="UMB125" s="261"/>
      <c r="UMC125" s="265"/>
      <c r="UMD125" s="266"/>
      <c r="UME125" s="200"/>
      <c r="UMF125" s="266"/>
      <c r="UMG125" s="261"/>
      <c r="UMH125" s="265"/>
      <c r="UMI125" s="266"/>
      <c r="UMJ125" s="200"/>
      <c r="UMK125" s="266"/>
      <c r="UML125" s="261"/>
      <c r="UMM125" s="265"/>
      <c r="UMN125" s="266"/>
      <c r="UMO125" s="200"/>
      <c r="UMP125" s="266"/>
      <c r="UMQ125" s="261"/>
      <c r="UMR125" s="265"/>
      <c r="UMS125" s="266"/>
      <c r="UMT125" s="200"/>
      <c r="UMU125" s="266"/>
      <c r="UMV125" s="261"/>
      <c r="UMW125" s="265"/>
      <c r="UMX125" s="266"/>
      <c r="UMY125" s="200"/>
      <c r="UMZ125" s="266"/>
      <c r="UNA125" s="261"/>
      <c r="UNB125" s="265"/>
      <c r="UNC125" s="266"/>
      <c r="UND125" s="200"/>
      <c r="UNE125" s="266"/>
      <c r="UNF125" s="261"/>
      <c r="UNG125" s="265"/>
      <c r="UNH125" s="266"/>
      <c r="UNI125" s="200"/>
      <c r="UNJ125" s="266"/>
      <c r="UNK125" s="261"/>
      <c r="UNL125" s="265"/>
      <c r="UNM125" s="266"/>
      <c r="UNN125" s="200"/>
      <c r="UNO125" s="266"/>
      <c r="UNP125" s="261"/>
      <c r="UNQ125" s="265"/>
      <c r="UNR125" s="266"/>
      <c r="UNS125" s="200"/>
      <c r="UNT125" s="266"/>
      <c r="UNU125" s="261"/>
      <c r="UNV125" s="265"/>
      <c r="UNW125" s="266"/>
      <c r="UNX125" s="200"/>
      <c r="UNY125" s="266"/>
      <c r="UNZ125" s="261"/>
      <c r="UOA125" s="265"/>
      <c r="UOB125" s="266"/>
      <c r="UOC125" s="200"/>
      <c r="UOD125" s="266"/>
      <c r="UOE125" s="261"/>
      <c r="UOF125" s="265"/>
      <c r="UOG125" s="266"/>
      <c r="UOH125" s="200"/>
      <c r="UOI125" s="266"/>
      <c r="UOJ125" s="261"/>
      <c r="UOK125" s="265"/>
      <c r="UOL125" s="266"/>
      <c r="UOM125" s="200"/>
      <c r="UON125" s="266"/>
      <c r="UOO125" s="261"/>
      <c r="UOP125" s="265"/>
      <c r="UOQ125" s="266"/>
      <c r="UOR125" s="200"/>
      <c r="UOS125" s="266"/>
      <c r="UOT125" s="261"/>
      <c r="UOU125" s="265"/>
      <c r="UOV125" s="266"/>
      <c r="UOW125" s="200"/>
      <c r="UOX125" s="266"/>
      <c r="UOY125" s="261"/>
      <c r="UOZ125" s="265"/>
      <c r="UPA125" s="266"/>
      <c r="UPB125" s="200"/>
      <c r="UPC125" s="266"/>
      <c r="UPD125" s="261"/>
      <c r="UPE125" s="265"/>
      <c r="UPF125" s="266"/>
      <c r="UPG125" s="200"/>
      <c r="UPH125" s="266"/>
      <c r="UPI125" s="261"/>
      <c r="UPJ125" s="265"/>
      <c r="UPK125" s="266"/>
      <c r="UPL125" s="200"/>
      <c r="UPM125" s="266"/>
      <c r="UPN125" s="261"/>
      <c r="UPO125" s="265"/>
      <c r="UPP125" s="266"/>
      <c r="UPQ125" s="200"/>
      <c r="UPR125" s="266"/>
      <c r="UPS125" s="261"/>
      <c r="UPT125" s="265"/>
      <c r="UPU125" s="266"/>
      <c r="UPV125" s="200"/>
      <c r="UPW125" s="266"/>
      <c r="UPX125" s="261"/>
      <c r="UPY125" s="265"/>
      <c r="UPZ125" s="266"/>
      <c r="UQA125" s="200"/>
      <c r="UQB125" s="266"/>
      <c r="UQC125" s="261"/>
      <c r="UQD125" s="265"/>
      <c r="UQE125" s="266"/>
      <c r="UQF125" s="200"/>
      <c r="UQG125" s="266"/>
      <c r="UQH125" s="261"/>
      <c r="UQI125" s="265"/>
      <c r="UQJ125" s="266"/>
      <c r="UQK125" s="200"/>
      <c r="UQL125" s="266"/>
      <c r="UQM125" s="261"/>
      <c r="UQN125" s="265"/>
      <c r="UQO125" s="266"/>
      <c r="UQP125" s="200"/>
      <c r="UQQ125" s="266"/>
      <c r="UQR125" s="261"/>
      <c r="UQS125" s="265"/>
      <c r="UQT125" s="266"/>
      <c r="UQU125" s="200"/>
      <c r="UQV125" s="266"/>
      <c r="UQW125" s="261"/>
      <c r="UQX125" s="265"/>
      <c r="UQY125" s="266"/>
      <c r="UQZ125" s="200"/>
      <c r="URA125" s="266"/>
      <c r="URB125" s="261"/>
      <c r="URC125" s="265"/>
      <c r="URD125" s="266"/>
      <c r="URE125" s="200"/>
      <c r="URF125" s="266"/>
      <c r="URG125" s="261"/>
      <c r="URH125" s="265"/>
      <c r="URI125" s="266"/>
      <c r="URJ125" s="200"/>
      <c r="URK125" s="266"/>
      <c r="URL125" s="261"/>
      <c r="URM125" s="265"/>
      <c r="URN125" s="266"/>
      <c r="URO125" s="200"/>
      <c r="URP125" s="266"/>
      <c r="URQ125" s="261"/>
      <c r="URR125" s="265"/>
      <c r="URS125" s="266"/>
      <c r="URT125" s="200"/>
      <c r="URU125" s="266"/>
      <c r="URV125" s="261"/>
      <c r="URW125" s="265"/>
      <c r="URX125" s="266"/>
      <c r="URY125" s="200"/>
      <c r="URZ125" s="266"/>
      <c r="USA125" s="261"/>
      <c r="USB125" s="265"/>
      <c r="USC125" s="266"/>
      <c r="USD125" s="200"/>
      <c r="USE125" s="266"/>
      <c r="USF125" s="261"/>
      <c r="USG125" s="265"/>
      <c r="USH125" s="266"/>
      <c r="USI125" s="200"/>
      <c r="USJ125" s="266"/>
      <c r="USK125" s="261"/>
      <c r="USL125" s="265"/>
      <c r="USM125" s="266"/>
      <c r="USN125" s="200"/>
      <c r="USO125" s="266"/>
      <c r="USP125" s="261"/>
      <c r="USQ125" s="265"/>
      <c r="USR125" s="266"/>
      <c r="USS125" s="200"/>
      <c r="UST125" s="266"/>
      <c r="USU125" s="261"/>
      <c r="USV125" s="265"/>
      <c r="USW125" s="266"/>
      <c r="USX125" s="200"/>
      <c r="USY125" s="266"/>
      <c r="USZ125" s="261"/>
      <c r="UTA125" s="265"/>
      <c r="UTB125" s="266"/>
      <c r="UTC125" s="200"/>
      <c r="UTD125" s="266"/>
      <c r="UTE125" s="261"/>
      <c r="UTF125" s="265"/>
      <c r="UTG125" s="266"/>
      <c r="UTH125" s="200"/>
      <c r="UTI125" s="266"/>
      <c r="UTJ125" s="261"/>
      <c r="UTK125" s="265"/>
      <c r="UTL125" s="266"/>
      <c r="UTM125" s="200"/>
      <c r="UTN125" s="266"/>
      <c r="UTO125" s="261"/>
      <c r="UTP125" s="265"/>
      <c r="UTQ125" s="266"/>
      <c r="UTR125" s="200"/>
      <c r="UTS125" s="266"/>
      <c r="UTT125" s="261"/>
      <c r="UTU125" s="265"/>
      <c r="UTV125" s="266"/>
      <c r="UTW125" s="200"/>
      <c r="UTX125" s="266"/>
      <c r="UTY125" s="261"/>
      <c r="UTZ125" s="265"/>
      <c r="UUA125" s="266"/>
      <c r="UUB125" s="200"/>
      <c r="UUC125" s="266"/>
      <c r="UUD125" s="261"/>
      <c r="UUE125" s="265"/>
      <c r="UUF125" s="266"/>
      <c r="UUG125" s="200"/>
      <c r="UUH125" s="266"/>
      <c r="UUI125" s="261"/>
      <c r="UUJ125" s="265"/>
      <c r="UUK125" s="266"/>
      <c r="UUL125" s="200"/>
      <c r="UUM125" s="266"/>
      <c r="UUN125" s="261"/>
      <c r="UUO125" s="265"/>
      <c r="UUP125" s="266"/>
      <c r="UUQ125" s="200"/>
      <c r="UUR125" s="266"/>
      <c r="UUS125" s="261"/>
      <c r="UUT125" s="265"/>
      <c r="UUU125" s="266"/>
      <c r="UUV125" s="200"/>
      <c r="UUW125" s="266"/>
      <c r="UUX125" s="261"/>
      <c r="UUY125" s="265"/>
      <c r="UUZ125" s="266"/>
      <c r="UVA125" s="200"/>
      <c r="UVB125" s="266"/>
      <c r="UVC125" s="261"/>
      <c r="UVD125" s="265"/>
      <c r="UVE125" s="266"/>
      <c r="UVF125" s="200"/>
      <c r="UVG125" s="266"/>
      <c r="UVH125" s="261"/>
      <c r="UVI125" s="265"/>
      <c r="UVJ125" s="266"/>
      <c r="UVK125" s="200"/>
      <c r="UVL125" s="266"/>
      <c r="UVM125" s="261"/>
      <c r="UVN125" s="265"/>
      <c r="UVO125" s="266"/>
      <c r="UVP125" s="200"/>
      <c r="UVQ125" s="266"/>
      <c r="UVR125" s="261"/>
      <c r="UVS125" s="265"/>
      <c r="UVT125" s="266"/>
      <c r="UVU125" s="200"/>
      <c r="UVV125" s="266"/>
      <c r="UVW125" s="261"/>
      <c r="UVX125" s="265"/>
      <c r="UVY125" s="266"/>
      <c r="UVZ125" s="200"/>
      <c r="UWA125" s="266"/>
      <c r="UWB125" s="261"/>
      <c r="UWC125" s="265"/>
      <c r="UWD125" s="266"/>
      <c r="UWE125" s="200"/>
      <c r="UWF125" s="266"/>
      <c r="UWG125" s="261"/>
      <c r="UWH125" s="265"/>
      <c r="UWI125" s="266"/>
      <c r="UWJ125" s="200"/>
      <c r="UWK125" s="266"/>
      <c r="UWL125" s="261"/>
      <c r="UWM125" s="265"/>
      <c r="UWN125" s="266"/>
      <c r="UWO125" s="200"/>
      <c r="UWP125" s="266"/>
      <c r="UWQ125" s="261"/>
      <c r="UWR125" s="265"/>
      <c r="UWS125" s="266"/>
      <c r="UWT125" s="200"/>
      <c r="UWU125" s="266"/>
      <c r="UWV125" s="261"/>
      <c r="UWW125" s="265"/>
      <c r="UWX125" s="266"/>
      <c r="UWY125" s="200"/>
      <c r="UWZ125" s="266"/>
      <c r="UXA125" s="261"/>
      <c r="UXB125" s="265"/>
      <c r="UXC125" s="266"/>
      <c r="UXD125" s="200"/>
      <c r="UXE125" s="266"/>
      <c r="UXF125" s="261"/>
      <c r="UXG125" s="265"/>
      <c r="UXH125" s="266"/>
      <c r="UXI125" s="200"/>
      <c r="UXJ125" s="266"/>
      <c r="UXK125" s="261"/>
      <c r="UXL125" s="265"/>
      <c r="UXM125" s="266"/>
      <c r="UXN125" s="200"/>
      <c r="UXO125" s="266"/>
      <c r="UXP125" s="261"/>
      <c r="UXQ125" s="265"/>
      <c r="UXR125" s="266"/>
      <c r="UXS125" s="200"/>
      <c r="UXT125" s="266"/>
      <c r="UXU125" s="261"/>
      <c r="UXV125" s="265"/>
      <c r="UXW125" s="266"/>
      <c r="UXX125" s="200"/>
      <c r="UXY125" s="266"/>
      <c r="UXZ125" s="261"/>
      <c r="UYA125" s="265"/>
      <c r="UYB125" s="266"/>
      <c r="UYC125" s="200"/>
      <c r="UYD125" s="266"/>
      <c r="UYE125" s="261"/>
      <c r="UYF125" s="265"/>
      <c r="UYG125" s="266"/>
      <c r="UYH125" s="200"/>
      <c r="UYI125" s="266"/>
      <c r="UYJ125" s="261"/>
      <c r="UYK125" s="265"/>
      <c r="UYL125" s="266"/>
      <c r="UYM125" s="200"/>
      <c r="UYN125" s="266"/>
      <c r="UYO125" s="261"/>
      <c r="UYP125" s="265"/>
      <c r="UYQ125" s="266"/>
      <c r="UYR125" s="200"/>
      <c r="UYS125" s="266"/>
      <c r="UYT125" s="261"/>
      <c r="UYU125" s="265"/>
      <c r="UYV125" s="266"/>
      <c r="UYW125" s="200"/>
      <c r="UYX125" s="266"/>
      <c r="UYY125" s="261"/>
      <c r="UYZ125" s="265"/>
      <c r="UZA125" s="266"/>
      <c r="UZB125" s="200"/>
      <c r="UZC125" s="266"/>
      <c r="UZD125" s="261"/>
      <c r="UZE125" s="265"/>
      <c r="UZF125" s="266"/>
      <c r="UZG125" s="200"/>
      <c r="UZH125" s="266"/>
      <c r="UZI125" s="261"/>
      <c r="UZJ125" s="265"/>
      <c r="UZK125" s="266"/>
      <c r="UZL125" s="200"/>
      <c r="UZM125" s="266"/>
      <c r="UZN125" s="261"/>
      <c r="UZO125" s="265"/>
      <c r="UZP125" s="266"/>
      <c r="UZQ125" s="200"/>
      <c r="UZR125" s="266"/>
      <c r="UZS125" s="261"/>
      <c r="UZT125" s="265"/>
      <c r="UZU125" s="266"/>
      <c r="UZV125" s="200"/>
      <c r="UZW125" s="266"/>
      <c r="UZX125" s="261"/>
      <c r="UZY125" s="265"/>
      <c r="UZZ125" s="266"/>
      <c r="VAA125" s="200"/>
      <c r="VAB125" s="266"/>
      <c r="VAC125" s="261"/>
      <c r="VAD125" s="265"/>
      <c r="VAE125" s="266"/>
      <c r="VAF125" s="200"/>
      <c r="VAG125" s="266"/>
      <c r="VAH125" s="261"/>
      <c r="VAI125" s="265"/>
      <c r="VAJ125" s="266"/>
      <c r="VAK125" s="200"/>
      <c r="VAL125" s="266"/>
      <c r="VAM125" s="261"/>
      <c r="VAN125" s="265"/>
      <c r="VAO125" s="266"/>
      <c r="VAP125" s="200"/>
      <c r="VAQ125" s="266"/>
      <c r="VAR125" s="261"/>
      <c r="VAS125" s="265"/>
      <c r="VAT125" s="266"/>
      <c r="VAU125" s="200"/>
      <c r="VAV125" s="266"/>
      <c r="VAW125" s="261"/>
      <c r="VAX125" s="265"/>
      <c r="VAY125" s="266"/>
      <c r="VAZ125" s="200"/>
      <c r="VBA125" s="266"/>
      <c r="VBB125" s="261"/>
      <c r="VBC125" s="265"/>
      <c r="VBD125" s="266"/>
      <c r="VBE125" s="200"/>
      <c r="VBF125" s="266"/>
      <c r="VBG125" s="261"/>
      <c r="VBH125" s="265"/>
      <c r="VBI125" s="266"/>
      <c r="VBJ125" s="200"/>
      <c r="VBK125" s="266"/>
      <c r="VBL125" s="261"/>
      <c r="VBM125" s="265"/>
      <c r="VBN125" s="266"/>
      <c r="VBO125" s="200"/>
      <c r="VBP125" s="266"/>
      <c r="VBQ125" s="261"/>
      <c r="VBR125" s="265"/>
      <c r="VBS125" s="266"/>
      <c r="VBT125" s="200"/>
      <c r="VBU125" s="266"/>
      <c r="VBV125" s="261"/>
      <c r="VBW125" s="265"/>
      <c r="VBX125" s="266"/>
      <c r="VBY125" s="200"/>
      <c r="VBZ125" s="266"/>
      <c r="VCA125" s="261"/>
      <c r="VCB125" s="265"/>
      <c r="VCC125" s="266"/>
      <c r="VCD125" s="200"/>
      <c r="VCE125" s="266"/>
      <c r="VCF125" s="261"/>
      <c r="VCG125" s="265"/>
      <c r="VCH125" s="266"/>
      <c r="VCI125" s="200"/>
      <c r="VCJ125" s="266"/>
      <c r="VCK125" s="261"/>
      <c r="VCL125" s="265"/>
      <c r="VCM125" s="266"/>
      <c r="VCN125" s="200"/>
      <c r="VCO125" s="266"/>
      <c r="VCP125" s="261"/>
      <c r="VCQ125" s="265"/>
      <c r="VCR125" s="266"/>
      <c r="VCS125" s="200"/>
      <c r="VCT125" s="266"/>
      <c r="VCU125" s="261"/>
      <c r="VCV125" s="265"/>
      <c r="VCW125" s="266"/>
      <c r="VCX125" s="200"/>
      <c r="VCY125" s="266"/>
      <c r="VCZ125" s="261"/>
      <c r="VDA125" s="265"/>
      <c r="VDB125" s="266"/>
      <c r="VDC125" s="200"/>
      <c r="VDD125" s="266"/>
      <c r="VDE125" s="261"/>
      <c r="VDF125" s="265"/>
      <c r="VDG125" s="266"/>
      <c r="VDH125" s="200"/>
      <c r="VDI125" s="266"/>
      <c r="VDJ125" s="261"/>
      <c r="VDK125" s="265"/>
      <c r="VDL125" s="266"/>
      <c r="VDM125" s="200"/>
      <c r="VDN125" s="266"/>
      <c r="VDO125" s="261"/>
      <c r="VDP125" s="265"/>
      <c r="VDQ125" s="266"/>
      <c r="VDR125" s="200"/>
      <c r="VDS125" s="266"/>
      <c r="VDT125" s="261"/>
      <c r="VDU125" s="265"/>
      <c r="VDV125" s="266"/>
      <c r="VDW125" s="200"/>
      <c r="VDX125" s="266"/>
      <c r="VDY125" s="261"/>
      <c r="VDZ125" s="265"/>
      <c r="VEA125" s="266"/>
      <c r="VEB125" s="200"/>
      <c r="VEC125" s="266"/>
      <c r="VED125" s="261"/>
      <c r="VEE125" s="265"/>
      <c r="VEF125" s="266"/>
      <c r="VEG125" s="200"/>
      <c r="VEH125" s="266"/>
      <c r="VEI125" s="261"/>
      <c r="VEJ125" s="265"/>
      <c r="VEK125" s="266"/>
      <c r="VEL125" s="200"/>
      <c r="VEM125" s="266"/>
      <c r="VEN125" s="261"/>
      <c r="VEO125" s="265"/>
      <c r="VEP125" s="266"/>
      <c r="VEQ125" s="200"/>
      <c r="VER125" s="266"/>
      <c r="VES125" s="261"/>
      <c r="VET125" s="265"/>
      <c r="VEU125" s="266"/>
      <c r="VEV125" s="200"/>
      <c r="VEW125" s="266"/>
      <c r="VEX125" s="261"/>
      <c r="VEY125" s="265"/>
      <c r="VEZ125" s="266"/>
      <c r="VFA125" s="200"/>
      <c r="VFB125" s="266"/>
      <c r="VFC125" s="261"/>
      <c r="VFD125" s="265"/>
      <c r="VFE125" s="266"/>
      <c r="VFF125" s="200"/>
      <c r="VFG125" s="266"/>
      <c r="VFH125" s="261"/>
      <c r="VFI125" s="265"/>
      <c r="VFJ125" s="266"/>
      <c r="VFK125" s="200"/>
      <c r="VFL125" s="266"/>
      <c r="VFM125" s="261"/>
      <c r="VFN125" s="265"/>
      <c r="VFO125" s="266"/>
      <c r="VFP125" s="200"/>
      <c r="VFQ125" s="266"/>
      <c r="VFR125" s="261"/>
      <c r="VFS125" s="265"/>
      <c r="VFT125" s="266"/>
      <c r="VFU125" s="200"/>
      <c r="VFV125" s="266"/>
      <c r="VFW125" s="261"/>
      <c r="VFX125" s="265"/>
      <c r="VFY125" s="266"/>
      <c r="VFZ125" s="200"/>
      <c r="VGA125" s="266"/>
      <c r="VGB125" s="261"/>
      <c r="VGC125" s="265"/>
      <c r="VGD125" s="266"/>
      <c r="VGE125" s="200"/>
      <c r="VGF125" s="266"/>
      <c r="VGG125" s="261"/>
      <c r="VGH125" s="265"/>
      <c r="VGI125" s="266"/>
      <c r="VGJ125" s="200"/>
      <c r="VGK125" s="266"/>
      <c r="VGL125" s="261"/>
      <c r="VGM125" s="265"/>
      <c r="VGN125" s="266"/>
      <c r="VGO125" s="200"/>
      <c r="VGP125" s="266"/>
      <c r="VGQ125" s="261"/>
      <c r="VGR125" s="265"/>
      <c r="VGS125" s="266"/>
      <c r="VGT125" s="200"/>
      <c r="VGU125" s="266"/>
      <c r="VGV125" s="261"/>
      <c r="VGW125" s="265"/>
      <c r="VGX125" s="266"/>
      <c r="VGY125" s="200"/>
      <c r="VGZ125" s="266"/>
      <c r="VHA125" s="261"/>
      <c r="VHB125" s="265"/>
      <c r="VHC125" s="266"/>
      <c r="VHD125" s="200"/>
      <c r="VHE125" s="266"/>
      <c r="VHF125" s="261"/>
      <c r="VHG125" s="265"/>
      <c r="VHH125" s="266"/>
      <c r="VHI125" s="200"/>
      <c r="VHJ125" s="266"/>
      <c r="VHK125" s="261"/>
      <c r="VHL125" s="265"/>
      <c r="VHM125" s="266"/>
      <c r="VHN125" s="200"/>
      <c r="VHO125" s="266"/>
      <c r="VHP125" s="261"/>
      <c r="VHQ125" s="265"/>
      <c r="VHR125" s="266"/>
      <c r="VHS125" s="200"/>
      <c r="VHT125" s="266"/>
      <c r="VHU125" s="261"/>
      <c r="VHV125" s="265"/>
      <c r="VHW125" s="266"/>
      <c r="VHX125" s="200"/>
      <c r="VHY125" s="266"/>
      <c r="VHZ125" s="261"/>
      <c r="VIA125" s="265"/>
      <c r="VIB125" s="266"/>
      <c r="VIC125" s="200"/>
      <c r="VID125" s="266"/>
      <c r="VIE125" s="261"/>
      <c r="VIF125" s="265"/>
      <c r="VIG125" s="266"/>
      <c r="VIH125" s="200"/>
      <c r="VII125" s="266"/>
      <c r="VIJ125" s="261"/>
      <c r="VIK125" s="265"/>
      <c r="VIL125" s="266"/>
      <c r="VIM125" s="200"/>
      <c r="VIN125" s="266"/>
      <c r="VIO125" s="261"/>
      <c r="VIP125" s="265"/>
      <c r="VIQ125" s="266"/>
      <c r="VIR125" s="200"/>
      <c r="VIS125" s="266"/>
      <c r="VIT125" s="261"/>
      <c r="VIU125" s="265"/>
      <c r="VIV125" s="266"/>
      <c r="VIW125" s="200"/>
      <c r="VIX125" s="266"/>
      <c r="VIY125" s="261"/>
      <c r="VIZ125" s="265"/>
      <c r="VJA125" s="266"/>
      <c r="VJB125" s="200"/>
      <c r="VJC125" s="266"/>
      <c r="VJD125" s="261"/>
      <c r="VJE125" s="265"/>
      <c r="VJF125" s="266"/>
      <c r="VJG125" s="200"/>
      <c r="VJH125" s="266"/>
      <c r="VJI125" s="261"/>
      <c r="VJJ125" s="265"/>
      <c r="VJK125" s="266"/>
      <c r="VJL125" s="200"/>
      <c r="VJM125" s="266"/>
      <c r="VJN125" s="261"/>
      <c r="VJO125" s="265"/>
      <c r="VJP125" s="266"/>
      <c r="VJQ125" s="200"/>
      <c r="VJR125" s="266"/>
      <c r="VJS125" s="261"/>
      <c r="VJT125" s="265"/>
      <c r="VJU125" s="266"/>
      <c r="VJV125" s="200"/>
      <c r="VJW125" s="266"/>
      <c r="VJX125" s="261"/>
      <c r="VJY125" s="265"/>
      <c r="VJZ125" s="266"/>
      <c r="VKA125" s="200"/>
      <c r="VKB125" s="266"/>
      <c r="VKC125" s="261"/>
      <c r="VKD125" s="265"/>
      <c r="VKE125" s="266"/>
      <c r="VKF125" s="200"/>
      <c r="VKG125" s="266"/>
      <c r="VKH125" s="261"/>
      <c r="VKI125" s="265"/>
      <c r="VKJ125" s="266"/>
      <c r="VKK125" s="200"/>
      <c r="VKL125" s="266"/>
      <c r="VKM125" s="261"/>
      <c r="VKN125" s="265"/>
      <c r="VKO125" s="266"/>
      <c r="VKP125" s="200"/>
      <c r="VKQ125" s="266"/>
      <c r="VKR125" s="261"/>
      <c r="VKS125" s="265"/>
      <c r="VKT125" s="266"/>
      <c r="VKU125" s="200"/>
      <c r="VKV125" s="266"/>
      <c r="VKW125" s="261"/>
      <c r="VKX125" s="265"/>
      <c r="VKY125" s="266"/>
      <c r="VKZ125" s="200"/>
      <c r="VLA125" s="266"/>
      <c r="VLB125" s="261"/>
      <c r="VLC125" s="265"/>
      <c r="VLD125" s="266"/>
      <c r="VLE125" s="200"/>
      <c r="VLF125" s="266"/>
      <c r="VLG125" s="261"/>
      <c r="VLH125" s="265"/>
      <c r="VLI125" s="266"/>
      <c r="VLJ125" s="200"/>
      <c r="VLK125" s="266"/>
      <c r="VLL125" s="261"/>
      <c r="VLM125" s="265"/>
      <c r="VLN125" s="266"/>
      <c r="VLO125" s="200"/>
      <c r="VLP125" s="266"/>
      <c r="VLQ125" s="261"/>
      <c r="VLR125" s="265"/>
      <c r="VLS125" s="266"/>
      <c r="VLT125" s="200"/>
      <c r="VLU125" s="266"/>
      <c r="VLV125" s="261"/>
      <c r="VLW125" s="265"/>
      <c r="VLX125" s="266"/>
      <c r="VLY125" s="200"/>
      <c r="VLZ125" s="266"/>
      <c r="VMA125" s="261"/>
      <c r="VMB125" s="265"/>
      <c r="VMC125" s="266"/>
      <c r="VMD125" s="200"/>
      <c r="VME125" s="266"/>
      <c r="VMF125" s="261"/>
      <c r="VMG125" s="265"/>
      <c r="VMH125" s="266"/>
      <c r="VMI125" s="200"/>
      <c r="VMJ125" s="266"/>
      <c r="VMK125" s="261"/>
      <c r="VML125" s="265"/>
      <c r="VMM125" s="266"/>
      <c r="VMN125" s="200"/>
      <c r="VMO125" s="266"/>
      <c r="VMP125" s="261"/>
      <c r="VMQ125" s="265"/>
      <c r="VMR125" s="266"/>
      <c r="VMS125" s="200"/>
      <c r="VMT125" s="266"/>
      <c r="VMU125" s="261"/>
      <c r="VMV125" s="265"/>
      <c r="VMW125" s="266"/>
      <c r="VMX125" s="200"/>
      <c r="VMY125" s="266"/>
      <c r="VMZ125" s="261"/>
      <c r="VNA125" s="265"/>
      <c r="VNB125" s="266"/>
      <c r="VNC125" s="200"/>
      <c r="VND125" s="266"/>
      <c r="VNE125" s="261"/>
      <c r="VNF125" s="265"/>
      <c r="VNG125" s="266"/>
      <c r="VNH125" s="200"/>
      <c r="VNI125" s="266"/>
      <c r="VNJ125" s="261"/>
      <c r="VNK125" s="265"/>
      <c r="VNL125" s="266"/>
      <c r="VNM125" s="200"/>
      <c r="VNN125" s="266"/>
      <c r="VNO125" s="261"/>
      <c r="VNP125" s="265"/>
      <c r="VNQ125" s="266"/>
      <c r="VNR125" s="200"/>
      <c r="VNS125" s="266"/>
      <c r="VNT125" s="261"/>
      <c r="VNU125" s="265"/>
      <c r="VNV125" s="266"/>
      <c r="VNW125" s="200"/>
      <c r="VNX125" s="266"/>
      <c r="VNY125" s="261"/>
      <c r="VNZ125" s="265"/>
      <c r="VOA125" s="266"/>
      <c r="VOB125" s="200"/>
      <c r="VOC125" s="266"/>
      <c r="VOD125" s="261"/>
      <c r="VOE125" s="265"/>
      <c r="VOF125" s="266"/>
      <c r="VOG125" s="200"/>
      <c r="VOH125" s="266"/>
      <c r="VOI125" s="261"/>
      <c r="VOJ125" s="265"/>
      <c r="VOK125" s="266"/>
      <c r="VOL125" s="200"/>
      <c r="VOM125" s="266"/>
      <c r="VON125" s="261"/>
      <c r="VOO125" s="265"/>
      <c r="VOP125" s="266"/>
      <c r="VOQ125" s="200"/>
      <c r="VOR125" s="266"/>
      <c r="VOS125" s="261"/>
      <c r="VOT125" s="265"/>
      <c r="VOU125" s="266"/>
      <c r="VOV125" s="200"/>
      <c r="VOW125" s="266"/>
      <c r="VOX125" s="261"/>
      <c r="VOY125" s="265"/>
      <c r="VOZ125" s="266"/>
      <c r="VPA125" s="200"/>
      <c r="VPB125" s="266"/>
      <c r="VPC125" s="261"/>
      <c r="VPD125" s="265"/>
      <c r="VPE125" s="266"/>
      <c r="VPF125" s="200"/>
      <c r="VPG125" s="266"/>
      <c r="VPH125" s="261"/>
      <c r="VPI125" s="265"/>
      <c r="VPJ125" s="266"/>
      <c r="VPK125" s="200"/>
      <c r="VPL125" s="266"/>
      <c r="VPM125" s="261"/>
      <c r="VPN125" s="265"/>
      <c r="VPO125" s="266"/>
      <c r="VPP125" s="200"/>
      <c r="VPQ125" s="266"/>
      <c r="VPR125" s="261"/>
      <c r="VPS125" s="265"/>
      <c r="VPT125" s="266"/>
      <c r="VPU125" s="200"/>
      <c r="VPV125" s="266"/>
      <c r="VPW125" s="261"/>
      <c r="VPX125" s="265"/>
      <c r="VPY125" s="266"/>
      <c r="VPZ125" s="200"/>
      <c r="VQA125" s="266"/>
      <c r="VQB125" s="261"/>
      <c r="VQC125" s="265"/>
      <c r="VQD125" s="266"/>
      <c r="VQE125" s="200"/>
      <c r="VQF125" s="266"/>
      <c r="VQG125" s="261"/>
      <c r="VQH125" s="265"/>
      <c r="VQI125" s="266"/>
      <c r="VQJ125" s="200"/>
      <c r="VQK125" s="266"/>
      <c r="VQL125" s="261"/>
      <c r="VQM125" s="265"/>
      <c r="VQN125" s="266"/>
      <c r="VQO125" s="200"/>
      <c r="VQP125" s="266"/>
      <c r="VQQ125" s="261"/>
      <c r="VQR125" s="265"/>
      <c r="VQS125" s="266"/>
      <c r="VQT125" s="200"/>
      <c r="VQU125" s="266"/>
      <c r="VQV125" s="261"/>
      <c r="VQW125" s="265"/>
      <c r="VQX125" s="266"/>
      <c r="VQY125" s="200"/>
      <c r="VQZ125" s="266"/>
      <c r="VRA125" s="261"/>
      <c r="VRB125" s="265"/>
      <c r="VRC125" s="266"/>
      <c r="VRD125" s="200"/>
      <c r="VRE125" s="266"/>
      <c r="VRF125" s="261"/>
      <c r="VRG125" s="265"/>
      <c r="VRH125" s="266"/>
      <c r="VRI125" s="200"/>
      <c r="VRJ125" s="266"/>
      <c r="VRK125" s="261"/>
      <c r="VRL125" s="265"/>
      <c r="VRM125" s="266"/>
      <c r="VRN125" s="200"/>
      <c r="VRO125" s="266"/>
      <c r="VRP125" s="261"/>
      <c r="VRQ125" s="265"/>
      <c r="VRR125" s="266"/>
      <c r="VRS125" s="200"/>
      <c r="VRT125" s="266"/>
      <c r="VRU125" s="261"/>
      <c r="VRV125" s="265"/>
      <c r="VRW125" s="266"/>
      <c r="VRX125" s="200"/>
      <c r="VRY125" s="266"/>
      <c r="VRZ125" s="261"/>
      <c r="VSA125" s="265"/>
      <c r="VSB125" s="266"/>
      <c r="VSC125" s="200"/>
      <c r="VSD125" s="266"/>
      <c r="VSE125" s="261"/>
      <c r="VSF125" s="265"/>
      <c r="VSG125" s="266"/>
      <c r="VSH125" s="200"/>
      <c r="VSI125" s="266"/>
      <c r="VSJ125" s="261"/>
      <c r="VSK125" s="265"/>
      <c r="VSL125" s="266"/>
      <c r="VSM125" s="200"/>
      <c r="VSN125" s="266"/>
      <c r="VSO125" s="261"/>
      <c r="VSP125" s="265"/>
      <c r="VSQ125" s="266"/>
      <c r="VSR125" s="200"/>
      <c r="VSS125" s="266"/>
      <c r="VST125" s="261"/>
      <c r="VSU125" s="265"/>
      <c r="VSV125" s="266"/>
      <c r="VSW125" s="200"/>
      <c r="VSX125" s="266"/>
      <c r="VSY125" s="261"/>
      <c r="VSZ125" s="265"/>
      <c r="VTA125" s="266"/>
      <c r="VTB125" s="200"/>
      <c r="VTC125" s="266"/>
      <c r="VTD125" s="261"/>
      <c r="VTE125" s="265"/>
      <c r="VTF125" s="266"/>
      <c r="VTG125" s="200"/>
      <c r="VTH125" s="266"/>
      <c r="VTI125" s="261"/>
      <c r="VTJ125" s="265"/>
      <c r="VTK125" s="266"/>
      <c r="VTL125" s="200"/>
      <c r="VTM125" s="266"/>
      <c r="VTN125" s="261"/>
      <c r="VTO125" s="265"/>
      <c r="VTP125" s="266"/>
      <c r="VTQ125" s="200"/>
      <c r="VTR125" s="266"/>
      <c r="VTS125" s="261"/>
      <c r="VTT125" s="265"/>
      <c r="VTU125" s="266"/>
      <c r="VTV125" s="200"/>
      <c r="VTW125" s="266"/>
      <c r="VTX125" s="261"/>
      <c r="VTY125" s="265"/>
      <c r="VTZ125" s="266"/>
      <c r="VUA125" s="200"/>
      <c r="VUB125" s="266"/>
      <c r="VUC125" s="261"/>
      <c r="VUD125" s="265"/>
      <c r="VUE125" s="266"/>
      <c r="VUF125" s="200"/>
      <c r="VUG125" s="266"/>
      <c r="VUH125" s="261"/>
      <c r="VUI125" s="265"/>
      <c r="VUJ125" s="266"/>
      <c r="VUK125" s="200"/>
      <c r="VUL125" s="266"/>
      <c r="VUM125" s="261"/>
      <c r="VUN125" s="265"/>
      <c r="VUO125" s="266"/>
      <c r="VUP125" s="200"/>
      <c r="VUQ125" s="266"/>
      <c r="VUR125" s="261"/>
      <c r="VUS125" s="265"/>
      <c r="VUT125" s="266"/>
      <c r="VUU125" s="200"/>
      <c r="VUV125" s="266"/>
      <c r="VUW125" s="261"/>
      <c r="VUX125" s="265"/>
      <c r="VUY125" s="266"/>
      <c r="VUZ125" s="200"/>
      <c r="VVA125" s="266"/>
      <c r="VVB125" s="261"/>
      <c r="VVC125" s="265"/>
      <c r="VVD125" s="266"/>
      <c r="VVE125" s="200"/>
      <c r="VVF125" s="266"/>
      <c r="VVG125" s="261"/>
      <c r="VVH125" s="265"/>
      <c r="VVI125" s="266"/>
      <c r="VVJ125" s="200"/>
      <c r="VVK125" s="266"/>
      <c r="VVL125" s="261"/>
      <c r="VVM125" s="265"/>
      <c r="VVN125" s="266"/>
      <c r="VVO125" s="200"/>
      <c r="VVP125" s="266"/>
      <c r="VVQ125" s="261"/>
      <c r="VVR125" s="265"/>
      <c r="VVS125" s="266"/>
      <c r="VVT125" s="200"/>
      <c r="VVU125" s="266"/>
      <c r="VVV125" s="261"/>
      <c r="VVW125" s="265"/>
      <c r="VVX125" s="266"/>
      <c r="VVY125" s="200"/>
      <c r="VVZ125" s="266"/>
      <c r="VWA125" s="261"/>
      <c r="VWB125" s="265"/>
      <c r="VWC125" s="266"/>
      <c r="VWD125" s="200"/>
      <c r="VWE125" s="266"/>
      <c r="VWF125" s="261"/>
      <c r="VWG125" s="265"/>
      <c r="VWH125" s="266"/>
      <c r="VWI125" s="200"/>
      <c r="VWJ125" s="266"/>
      <c r="VWK125" s="261"/>
      <c r="VWL125" s="265"/>
      <c r="VWM125" s="266"/>
      <c r="VWN125" s="200"/>
      <c r="VWO125" s="266"/>
      <c r="VWP125" s="261"/>
      <c r="VWQ125" s="265"/>
      <c r="VWR125" s="266"/>
      <c r="VWS125" s="200"/>
      <c r="VWT125" s="266"/>
      <c r="VWU125" s="261"/>
      <c r="VWV125" s="265"/>
      <c r="VWW125" s="266"/>
      <c r="VWX125" s="200"/>
      <c r="VWY125" s="266"/>
      <c r="VWZ125" s="261"/>
      <c r="VXA125" s="265"/>
      <c r="VXB125" s="266"/>
      <c r="VXC125" s="200"/>
      <c r="VXD125" s="266"/>
      <c r="VXE125" s="261"/>
      <c r="VXF125" s="265"/>
      <c r="VXG125" s="266"/>
      <c r="VXH125" s="200"/>
      <c r="VXI125" s="266"/>
      <c r="VXJ125" s="261"/>
      <c r="VXK125" s="265"/>
      <c r="VXL125" s="266"/>
      <c r="VXM125" s="200"/>
      <c r="VXN125" s="266"/>
      <c r="VXO125" s="261"/>
      <c r="VXP125" s="265"/>
      <c r="VXQ125" s="266"/>
      <c r="VXR125" s="200"/>
      <c r="VXS125" s="266"/>
      <c r="VXT125" s="261"/>
      <c r="VXU125" s="265"/>
      <c r="VXV125" s="266"/>
      <c r="VXW125" s="200"/>
      <c r="VXX125" s="266"/>
      <c r="VXY125" s="261"/>
      <c r="VXZ125" s="265"/>
      <c r="VYA125" s="266"/>
      <c r="VYB125" s="200"/>
      <c r="VYC125" s="266"/>
      <c r="VYD125" s="261"/>
      <c r="VYE125" s="265"/>
      <c r="VYF125" s="266"/>
      <c r="VYG125" s="200"/>
      <c r="VYH125" s="266"/>
      <c r="VYI125" s="261"/>
      <c r="VYJ125" s="265"/>
      <c r="VYK125" s="266"/>
      <c r="VYL125" s="200"/>
      <c r="VYM125" s="266"/>
      <c r="VYN125" s="261"/>
      <c r="VYO125" s="265"/>
      <c r="VYP125" s="266"/>
      <c r="VYQ125" s="200"/>
      <c r="VYR125" s="266"/>
      <c r="VYS125" s="261"/>
      <c r="VYT125" s="265"/>
      <c r="VYU125" s="266"/>
      <c r="VYV125" s="200"/>
      <c r="VYW125" s="266"/>
      <c r="VYX125" s="261"/>
      <c r="VYY125" s="265"/>
      <c r="VYZ125" s="266"/>
      <c r="VZA125" s="200"/>
      <c r="VZB125" s="266"/>
      <c r="VZC125" s="261"/>
      <c r="VZD125" s="265"/>
      <c r="VZE125" s="266"/>
      <c r="VZF125" s="200"/>
      <c r="VZG125" s="266"/>
      <c r="VZH125" s="261"/>
      <c r="VZI125" s="265"/>
      <c r="VZJ125" s="266"/>
      <c r="VZK125" s="200"/>
      <c r="VZL125" s="266"/>
      <c r="VZM125" s="261"/>
      <c r="VZN125" s="265"/>
      <c r="VZO125" s="266"/>
      <c r="VZP125" s="200"/>
      <c r="VZQ125" s="266"/>
      <c r="VZR125" s="261"/>
      <c r="VZS125" s="265"/>
      <c r="VZT125" s="266"/>
      <c r="VZU125" s="200"/>
      <c r="VZV125" s="266"/>
      <c r="VZW125" s="261"/>
      <c r="VZX125" s="265"/>
      <c r="VZY125" s="266"/>
      <c r="VZZ125" s="200"/>
      <c r="WAA125" s="266"/>
      <c r="WAB125" s="261"/>
      <c r="WAC125" s="265"/>
      <c r="WAD125" s="266"/>
      <c r="WAE125" s="200"/>
      <c r="WAF125" s="266"/>
      <c r="WAG125" s="261"/>
      <c r="WAH125" s="265"/>
      <c r="WAI125" s="266"/>
      <c r="WAJ125" s="200"/>
      <c r="WAK125" s="266"/>
      <c r="WAL125" s="261"/>
      <c r="WAM125" s="265"/>
      <c r="WAN125" s="266"/>
      <c r="WAO125" s="200"/>
      <c r="WAP125" s="266"/>
      <c r="WAQ125" s="261"/>
      <c r="WAR125" s="265"/>
      <c r="WAS125" s="266"/>
      <c r="WAT125" s="200"/>
      <c r="WAU125" s="266"/>
      <c r="WAV125" s="261"/>
      <c r="WAW125" s="265"/>
      <c r="WAX125" s="266"/>
      <c r="WAY125" s="200"/>
      <c r="WAZ125" s="266"/>
      <c r="WBA125" s="261"/>
      <c r="WBB125" s="265"/>
      <c r="WBC125" s="266"/>
      <c r="WBD125" s="200"/>
      <c r="WBE125" s="266"/>
      <c r="WBF125" s="261"/>
      <c r="WBG125" s="265"/>
      <c r="WBH125" s="266"/>
      <c r="WBI125" s="200"/>
      <c r="WBJ125" s="266"/>
      <c r="WBK125" s="261"/>
      <c r="WBL125" s="265"/>
      <c r="WBM125" s="266"/>
      <c r="WBN125" s="200"/>
      <c r="WBO125" s="266"/>
      <c r="WBP125" s="261"/>
      <c r="WBQ125" s="265"/>
      <c r="WBR125" s="266"/>
      <c r="WBS125" s="200"/>
      <c r="WBT125" s="266"/>
      <c r="WBU125" s="261"/>
      <c r="WBV125" s="265"/>
      <c r="WBW125" s="266"/>
      <c r="WBX125" s="200"/>
      <c r="WBY125" s="266"/>
      <c r="WBZ125" s="261"/>
      <c r="WCA125" s="265"/>
      <c r="WCB125" s="266"/>
      <c r="WCC125" s="200"/>
      <c r="WCD125" s="266"/>
      <c r="WCE125" s="261"/>
      <c r="WCF125" s="265"/>
      <c r="WCG125" s="266"/>
      <c r="WCH125" s="200"/>
      <c r="WCI125" s="266"/>
      <c r="WCJ125" s="261"/>
      <c r="WCK125" s="265"/>
      <c r="WCL125" s="266"/>
      <c r="WCM125" s="200"/>
      <c r="WCN125" s="266"/>
      <c r="WCO125" s="261"/>
      <c r="WCP125" s="265"/>
      <c r="WCQ125" s="266"/>
      <c r="WCR125" s="200"/>
      <c r="WCS125" s="266"/>
      <c r="WCT125" s="261"/>
      <c r="WCU125" s="265"/>
      <c r="WCV125" s="266"/>
      <c r="WCW125" s="200"/>
      <c r="WCX125" s="266"/>
      <c r="WCY125" s="261"/>
      <c r="WCZ125" s="265"/>
      <c r="WDA125" s="266"/>
      <c r="WDB125" s="200"/>
      <c r="WDC125" s="266"/>
      <c r="WDD125" s="261"/>
      <c r="WDE125" s="265"/>
      <c r="WDF125" s="266"/>
      <c r="WDG125" s="200"/>
      <c r="WDH125" s="266"/>
      <c r="WDI125" s="261"/>
      <c r="WDJ125" s="265"/>
      <c r="WDK125" s="266"/>
      <c r="WDL125" s="200"/>
      <c r="WDM125" s="266"/>
      <c r="WDN125" s="261"/>
      <c r="WDO125" s="265"/>
      <c r="WDP125" s="266"/>
      <c r="WDQ125" s="200"/>
      <c r="WDR125" s="266"/>
      <c r="WDS125" s="261"/>
      <c r="WDT125" s="265"/>
      <c r="WDU125" s="266"/>
      <c r="WDV125" s="200"/>
      <c r="WDW125" s="266"/>
      <c r="WDX125" s="261"/>
      <c r="WDY125" s="265"/>
      <c r="WDZ125" s="266"/>
      <c r="WEA125" s="200"/>
      <c r="WEB125" s="266"/>
      <c r="WEC125" s="261"/>
      <c r="WED125" s="265"/>
      <c r="WEE125" s="266"/>
      <c r="WEF125" s="200"/>
      <c r="WEG125" s="266"/>
      <c r="WEH125" s="261"/>
      <c r="WEI125" s="265"/>
      <c r="WEJ125" s="266"/>
      <c r="WEK125" s="200"/>
      <c r="WEL125" s="266"/>
      <c r="WEM125" s="261"/>
      <c r="WEN125" s="265"/>
      <c r="WEO125" s="266"/>
      <c r="WEP125" s="200"/>
      <c r="WEQ125" s="266"/>
      <c r="WER125" s="261"/>
      <c r="WES125" s="265"/>
      <c r="WET125" s="266"/>
      <c r="WEU125" s="200"/>
      <c r="WEV125" s="266"/>
      <c r="WEW125" s="261"/>
      <c r="WEX125" s="265"/>
      <c r="WEY125" s="266"/>
      <c r="WEZ125" s="200"/>
      <c r="WFA125" s="266"/>
      <c r="WFB125" s="261"/>
      <c r="WFC125" s="265"/>
      <c r="WFD125" s="266"/>
      <c r="WFE125" s="200"/>
      <c r="WFF125" s="266"/>
      <c r="WFG125" s="261"/>
      <c r="WFH125" s="265"/>
      <c r="WFI125" s="266"/>
      <c r="WFJ125" s="200"/>
      <c r="WFK125" s="266"/>
      <c r="WFL125" s="261"/>
      <c r="WFM125" s="265"/>
      <c r="WFN125" s="266"/>
      <c r="WFO125" s="200"/>
      <c r="WFP125" s="266"/>
      <c r="WFQ125" s="261"/>
      <c r="WFR125" s="265"/>
      <c r="WFS125" s="266"/>
      <c r="WFT125" s="200"/>
      <c r="WFU125" s="266"/>
      <c r="WFV125" s="261"/>
      <c r="WFW125" s="265"/>
      <c r="WFX125" s="266"/>
      <c r="WFY125" s="200"/>
      <c r="WFZ125" s="266"/>
      <c r="WGA125" s="261"/>
      <c r="WGB125" s="265"/>
      <c r="WGC125" s="266"/>
      <c r="WGD125" s="200"/>
      <c r="WGE125" s="266"/>
      <c r="WGF125" s="261"/>
      <c r="WGG125" s="265"/>
      <c r="WGH125" s="266"/>
      <c r="WGI125" s="200"/>
      <c r="WGJ125" s="266"/>
      <c r="WGK125" s="261"/>
      <c r="WGL125" s="265"/>
      <c r="WGM125" s="266"/>
      <c r="WGN125" s="200"/>
      <c r="WGO125" s="266"/>
      <c r="WGP125" s="261"/>
      <c r="WGQ125" s="265"/>
      <c r="WGR125" s="266"/>
      <c r="WGS125" s="200"/>
      <c r="WGT125" s="266"/>
      <c r="WGU125" s="261"/>
      <c r="WGV125" s="265"/>
      <c r="WGW125" s="266"/>
      <c r="WGX125" s="200"/>
      <c r="WGY125" s="266"/>
      <c r="WGZ125" s="261"/>
      <c r="WHA125" s="265"/>
      <c r="WHB125" s="266"/>
      <c r="WHC125" s="200"/>
      <c r="WHD125" s="266"/>
      <c r="WHE125" s="261"/>
      <c r="WHF125" s="265"/>
      <c r="WHG125" s="266"/>
      <c r="WHH125" s="200"/>
      <c r="WHI125" s="266"/>
      <c r="WHJ125" s="261"/>
      <c r="WHK125" s="265"/>
      <c r="WHL125" s="266"/>
      <c r="WHM125" s="200"/>
      <c r="WHN125" s="266"/>
      <c r="WHO125" s="261"/>
      <c r="WHP125" s="265"/>
      <c r="WHQ125" s="266"/>
      <c r="WHR125" s="200"/>
      <c r="WHS125" s="266"/>
      <c r="WHT125" s="261"/>
      <c r="WHU125" s="265"/>
      <c r="WHV125" s="266"/>
      <c r="WHW125" s="200"/>
      <c r="WHX125" s="266"/>
      <c r="WHY125" s="261"/>
      <c r="WHZ125" s="265"/>
      <c r="WIA125" s="266"/>
      <c r="WIB125" s="200"/>
      <c r="WIC125" s="266"/>
      <c r="WID125" s="261"/>
      <c r="WIE125" s="265"/>
      <c r="WIF125" s="266"/>
      <c r="WIG125" s="200"/>
      <c r="WIH125" s="266"/>
      <c r="WII125" s="261"/>
      <c r="WIJ125" s="265"/>
      <c r="WIK125" s="266"/>
      <c r="WIL125" s="200"/>
      <c r="WIM125" s="266"/>
      <c r="WIN125" s="261"/>
      <c r="WIO125" s="265"/>
      <c r="WIP125" s="266"/>
      <c r="WIQ125" s="200"/>
      <c r="WIR125" s="266"/>
      <c r="WIS125" s="261"/>
      <c r="WIT125" s="265"/>
      <c r="WIU125" s="266"/>
      <c r="WIV125" s="200"/>
      <c r="WIW125" s="266"/>
      <c r="WIX125" s="261"/>
      <c r="WIY125" s="265"/>
      <c r="WIZ125" s="266"/>
      <c r="WJA125" s="200"/>
      <c r="WJB125" s="266"/>
      <c r="WJC125" s="261"/>
      <c r="WJD125" s="265"/>
      <c r="WJE125" s="266"/>
      <c r="WJF125" s="200"/>
      <c r="WJG125" s="266"/>
      <c r="WJH125" s="261"/>
      <c r="WJI125" s="265"/>
      <c r="WJJ125" s="266"/>
      <c r="WJK125" s="200"/>
      <c r="WJL125" s="266"/>
      <c r="WJM125" s="261"/>
      <c r="WJN125" s="265"/>
      <c r="WJO125" s="266"/>
      <c r="WJP125" s="200"/>
      <c r="WJQ125" s="266"/>
      <c r="WJR125" s="261"/>
      <c r="WJS125" s="265"/>
      <c r="WJT125" s="266"/>
      <c r="WJU125" s="200"/>
      <c r="WJV125" s="266"/>
      <c r="WJW125" s="261"/>
      <c r="WJX125" s="265"/>
      <c r="WJY125" s="266"/>
      <c r="WJZ125" s="200"/>
      <c r="WKA125" s="266"/>
      <c r="WKB125" s="261"/>
      <c r="WKC125" s="265"/>
      <c r="WKD125" s="266"/>
      <c r="WKE125" s="200"/>
      <c r="WKF125" s="266"/>
      <c r="WKG125" s="261"/>
      <c r="WKH125" s="265"/>
      <c r="WKI125" s="266"/>
      <c r="WKJ125" s="200"/>
      <c r="WKK125" s="266"/>
      <c r="WKL125" s="261"/>
      <c r="WKM125" s="265"/>
      <c r="WKN125" s="266"/>
      <c r="WKO125" s="200"/>
      <c r="WKP125" s="266"/>
      <c r="WKQ125" s="261"/>
      <c r="WKR125" s="265"/>
      <c r="WKS125" s="266"/>
      <c r="WKT125" s="200"/>
      <c r="WKU125" s="266"/>
      <c r="WKV125" s="261"/>
      <c r="WKW125" s="265"/>
      <c r="WKX125" s="266"/>
      <c r="WKY125" s="200"/>
      <c r="WKZ125" s="266"/>
      <c r="WLA125" s="261"/>
      <c r="WLB125" s="265"/>
      <c r="WLC125" s="266"/>
      <c r="WLD125" s="200"/>
      <c r="WLE125" s="266"/>
      <c r="WLF125" s="261"/>
      <c r="WLG125" s="265"/>
      <c r="WLH125" s="266"/>
      <c r="WLI125" s="200"/>
      <c r="WLJ125" s="266"/>
      <c r="WLK125" s="261"/>
      <c r="WLL125" s="265"/>
      <c r="WLM125" s="266"/>
      <c r="WLN125" s="200"/>
      <c r="WLO125" s="266"/>
      <c r="WLP125" s="261"/>
      <c r="WLQ125" s="265"/>
      <c r="WLR125" s="266"/>
      <c r="WLS125" s="200"/>
      <c r="WLT125" s="266"/>
      <c r="WLU125" s="261"/>
      <c r="WLV125" s="265"/>
      <c r="WLW125" s="266"/>
      <c r="WLX125" s="200"/>
      <c r="WLY125" s="266"/>
      <c r="WLZ125" s="261"/>
      <c r="WMA125" s="265"/>
      <c r="WMB125" s="266"/>
      <c r="WMC125" s="200"/>
      <c r="WMD125" s="266"/>
      <c r="WME125" s="261"/>
      <c r="WMF125" s="265"/>
      <c r="WMG125" s="266"/>
      <c r="WMH125" s="200"/>
      <c r="WMI125" s="266"/>
      <c r="WMJ125" s="261"/>
      <c r="WMK125" s="265"/>
      <c r="WML125" s="266"/>
      <c r="WMM125" s="200"/>
      <c r="WMN125" s="266"/>
      <c r="WMO125" s="261"/>
      <c r="WMP125" s="265"/>
      <c r="WMQ125" s="266"/>
      <c r="WMR125" s="200"/>
      <c r="WMS125" s="266"/>
      <c r="WMT125" s="261"/>
      <c r="WMU125" s="265"/>
      <c r="WMV125" s="266"/>
      <c r="WMW125" s="200"/>
      <c r="WMX125" s="266"/>
      <c r="WMY125" s="261"/>
      <c r="WMZ125" s="265"/>
      <c r="WNA125" s="266"/>
      <c r="WNB125" s="200"/>
      <c r="WNC125" s="266"/>
      <c r="WND125" s="261"/>
      <c r="WNE125" s="265"/>
      <c r="WNF125" s="266"/>
      <c r="WNG125" s="200"/>
      <c r="WNH125" s="266"/>
      <c r="WNI125" s="261"/>
      <c r="WNJ125" s="265"/>
      <c r="WNK125" s="266"/>
      <c r="WNL125" s="200"/>
      <c r="WNM125" s="266"/>
      <c r="WNN125" s="261"/>
      <c r="WNO125" s="265"/>
      <c r="WNP125" s="266"/>
      <c r="WNQ125" s="200"/>
      <c r="WNR125" s="266"/>
      <c r="WNS125" s="261"/>
      <c r="WNT125" s="265"/>
      <c r="WNU125" s="266"/>
      <c r="WNV125" s="200"/>
      <c r="WNW125" s="266"/>
      <c r="WNX125" s="261"/>
      <c r="WNY125" s="265"/>
      <c r="WNZ125" s="266"/>
      <c r="WOA125" s="200"/>
      <c r="WOB125" s="266"/>
      <c r="WOC125" s="261"/>
      <c r="WOD125" s="265"/>
      <c r="WOE125" s="266"/>
      <c r="WOF125" s="200"/>
      <c r="WOG125" s="266"/>
      <c r="WOH125" s="261"/>
      <c r="WOI125" s="265"/>
      <c r="WOJ125" s="266"/>
      <c r="WOK125" s="200"/>
      <c r="WOL125" s="266"/>
      <c r="WOM125" s="261"/>
      <c r="WON125" s="265"/>
      <c r="WOO125" s="266"/>
      <c r="WOP125" s="200"/>
      <c r="WOQ125" s="266"/>
      <c r="WOR125" s="261"/>
      <c r="WOS125" s="265"/>
      <c r="WOT125" s="266"/>
      <c r="WOU125" s="200"/>
      <c r="WOV125" s="266"/>
      <c r="WOW125" s="261"/>
      <c r="WOX125" s="265"/>
      <c r="WOY125" s="266"/>
      <c r="WOZ125" s="200"/>
      <c r="WPA125" s="266"/>
      <c r="WPB125" s="261"/>
      <c r="WPC125" s="265"/>
      <c r="WPD125" s="266"/>
      <c r="WPE125" s="200"/>
      <c r="WPF125" s="266"/>
      <c r="WPG125" s="261"/>
      <c r="WPH125" s="265"/>
      <c r="WPI125" s="266"/>
      <c r="WPJ125" s="200"/>
      <c r="WPK125" s="266"/>
      <c r="WPL125" s="261"/>
      <c r="WPM125" s="265"/>
      <c r="WPN125" s="266"/>
      <c r="WPO125" s="200"/>
      <c r="WPP125" s="266"/>
      <c r="WPQ125" s="261"/>
      <c r="WPR125" s="265"/>
      <c r="WPS125" s="266"/>
      <c r="WPT125" s="200"/>
      <c r="WPU125" s="266"/>
      <c r="WPV125" s="261"/>
      <c r="WPW125" s="265"/>
      <c r="WPX125" s="266"/>
      <c r="WPY125" s="200"/>
      <c r="WPZ125" s="266"/>
      <c r="WQA125" s="261"/>
      <c r="WQB125" s="265"/>
      <c r="WQC125" s="266"/>
      <c r="WQD125" s="200"/>
      <c r="WQE125" s="266"/>
      <c r="WQF125" s="261"/>
      <c r="WQG125" s="265"/>
      <c r="WQH125" s="266"/>
      <c r="WQI125" s="200"/>
      <c r="WQJ125" s="266"/>
      <c r="WQK125" s="261"/>
      <c r="WQL125" s="265"/>
      <c r="WQM125" s="266"/>
      <c r="WQN125" s="200"/>
      <c r="WQO125" s="266"/>
      <c r="WQP125" s="261"/>
      <c r="WQQ125" s="265"/>
      <c r="WQR125" s="266"/>
      <c r="WQS125" s="200"/>
      <c r="WQT125" s="266"/>
      <c r="WQU125" s="261"/>
      <c r="WQV125" s="265"/>
      <c r="WQW125" s="266"/>
      <c r="WQX125" s="200"/>
      <c r="WQY125" s="266"/>
      <c r="WQZ125" s="261"/>
      <c r="WRA125" s="265"/>
      <c r="WRB125" s="266"/>
      <c r="WRC125" s="200"/>
      <c r="WRD125" s="266"/>
      <c r="WRE125" s="261"/>
      <c r="WRF125" s="265"/>
      <c r="WRG125" s="266"/>
      <c r="WRH125" s="200"/>
      <c r="WRI125" s="266"/>
      <c r="WRJ125" s="261"/>
      <c r="WRK125" s="265"/>
      <c r="WRL125" s="266"/>
      <c r="WRM125" s="200"/>
      <c r="WRN125" s="266"/>
      <c r="WRO125" s="261"/>
      <c r="WRP125" s="265"/>
      <c r="WRQ125" s="266"/>
      <c r="WRR125" s="200"/>
      <c r="WRS125" s="266"/>
      <c r="WRT125" s="261"/>
      <c r="WRU125" s="265"/>
      <c r="WRV125" s="266"/>
      <c r="WRW125" s="200"/>
      <c r="WRX125" s="266"/>
      <c r="WRY125" s="261"/>
      <c r="WRZ125" s="265"/>
      <c r="WSA125" s="266"/>
      <c r="WSB125" s="200"/>
      <c r="WSC125" s="266"/>
      <c r="WSD125" s="261"/>
      <c r="WSE125" s="265"/>
      <c r="WSF125" s="266"/>
      <c r="WSG125" s="200"/>
      <c r="WSH125" s="266"/>
      <c r="WSI125" s="261"/>
      <c r="WSJ125" s="265"/>
      <c r="WSK125" s="266"/>
      <c r="WSL125" s="200"/>
      <c r="WSM125" s="266"/>
      <c r="WSN125" s="261"/>
      <c r="WSO125" s="265"/>
      <c r="WSP125" s="266"/>
      <c r="WSQ125" s="200"/>
      <c r="WSR125" s="266"/>
      <c r="WSS125" s="261"/>
      <c r="WST125" s="265"/>
      <c r="WSU125" s="266"/>
      <c r="WSV125" s="200"/>
      <c r="WSW125" s="266"/>
      <c r="WSX125" s="261"/>
      <c r="WSY125" s="265"/>
      <c r="WSZ125" s="266"/>
      <c r="WTA125" s="200"/>
      <c r="WTB125" s="266"/>
      <c r="WTC125" s="261"/>
      <c r="WTD125" s="265"/>
      <c r="WTE125" s="266"/>
      <c r="WTF125" s="200"/>
      <c r="WTG125" s="266"/>
      <c r="WTH125" s="261"/>
      <c r="WTI125" s="265"/>
      <c r="WTJ125" s="266"/>
      <c r="WTK125" s="200"/>
      <c r="WTL125" s="266"/>
      <c r="WTM125" s="261"/>
      <c r="WTN125" s="265"/>
      <c r="WTO125" s="266"/>
      <c r="WTP125" s="200"/>
      <c r="WTQ125" s="266"/>
      <c r="WTR125" s="261"/>
      <c r="WTS125" s="265"/>
      <c r="WTT125" s="266"/>
      <c r="WTU125" s="200"/>
      <c r="WTV125" s="266"/>
      <c r="WTW125" s="261"/>
      <c r="WTX125" s="265"/>
      <c r="WTY125" s="266"/>
      <c r="WTZ125" s="200"/>
      <c r="WUA125" s="266"/>
      <c r="WUB125" s="261"/>
      <c r="WUC125" s="265"/>
      <c r="WUD125" s="266"/>
      <c r="WUE125" s="200"/>
      <c r="WUF125" s="266"/>
      <c r="WUG125" s="261"/>
      <c r="WUH125" s="265"/>
      <c r="WUI125" s="266"/>
      <c r="WUJ125" s="200"/>
      <c r="WUK125" s="266"/>
      <c r="WUL125" s="261"/>
      <c r="WUM125" s="265"/>
      <c r="WUN125" s="266"/>
      <c r="WUO125" s="200"/>
      <c r="WUP125" s="266"/>
      <c r="WUQ125" s="261"/>
      <c r="WUR125" s="265"/>
      <c r="WUS125" s="266"/>
      <c r="WUT125" s="200"/>
      <c r="WUU125" s="266"/>
      <c r="WUV125" s="261"/>
      <c r="WUW125" s="265"/>
      <c r="WUX125" s="266"/>
      <c r="WUY125" s="200"/>
      <c r="WUZ125" s="266"/>
      <c r="WVA125" s="261"/>
      <c r="WVB125" s="265"/>
      <c r="WVC125" s="266"/>
      <c r="WVD125" s="200"/>
      <c r="WVE125" s="266"/>
      <c r="WVF125" s="261"/>
      <c r="WVG125" s="265"/>
      <c r="WVH125" s="266"/>
      <c r="WVI125" s="200"/>
      <c r="WVJ125" s="266"/>
      <c r="WVK125" s="261"/>
      <c r="WVL125" s="265"/>
      <c r="WVM125" s="266"/>
      <c r="WVN125" s="200"/>
      <c r="WVO125" s="266"/>
      <c r="WVP125" s="261"/>
      <c r="WVQ125" s="265"/>
      <c r="WVR125" s="266"/>
      <c r="WVS125" s="200"/>
      <c r="WVT125" s="266"/>
      <c r="WVU125" s="261"/>
      <c r="WVV125" s="265"/>
      <c r="WVW125" s="266"/>
      <c r="WVX125" s="200"/>
      <c r="WVY125" s="266"/>
      <c r="WVZ125" s="261"/>
      <c r="WWA125" s="265"/>
      <c r="WWB125" s="266"/>
      <c r="WWC125" s="200"/>
      <c r="WWD125" s="266"/>
      <c r="WWE125" s="261"/>
      <c r="WWF125" s="265"/>
      <c r="WWG125" s="266"/>
      <c r="WWH125" s="200"/>
      <c r="WWI125" s="266"/>
      <c r="WWJ125" s="261"/>
      <c r="WWK125" s="265"/>
      <c r="WWL125" s="266"/>
      <c r="WWM125" s="200"/>
      <c r="WWN125" s="266"/>
      <c r="WWO125" s="261"/>
      <c r="WWP125" s="265"/>
      <c r="WWQ125" s="266"/>
      <c r="WWR125" s="200"/>
      <c r="WWS125" s="266"/>
      <c r="WWT125" s="261"/>
      <c r="WWU125" s="265"/>
      <c r="WWV125" s="266"/>
      <c r="WWW125" s="200"/>
      <c r="WWX125" s="266"/>
      <c r="WWY125" s="261"/>
      <c r="WWZ125" s="265"/>
      <c r="WXA125" s="266"/>
      <c r="WXB125" s="200"/>
      <c r="WXC125" s="266"/>
      <c r="WXD125" s="261"/>
      <c r="WXE125" s="265"/>
      <c r="WXF125" s="266"/>
      <c r="WXG125" s="200"/>
      <c r="WXH125" s="266"/>
      <c r="WXI125" s="261"/>
      <c r="WXJ125" s="265"/>
      <c r="WXK125" s="266"/>
      <c r="WXL125" s="200"/>
      <c r="WXM125" s="266"/>
      <c r="WXN125" s="261"/>
      <c r="WXO125" s="265"/>
      <c r="WXP125" s="266"/>
      <c r="WXQ125" s="200"/>
      <c r="WXR125" s="266"/>
      <c r="WXS125" s="261"/>
      <c r="WXT125" s="265"/>
      <c r="WXU125" s="266"/>
      <c r="WXV125" s="200"/>
      <c r="WXW125" s="266"/>
      <c r="WXX125" s="261"/>
      <c r="WXY125" s="265"/>
      <c r="WXZ125" s="266"/>
      <c r="WYA125" s="200"/>
      <c r="WYB125" s="266"/>
      <c r="WYC125" s="261"/>
      <c r="WYD125" s="265"/>
      <c r="WYE125" s="266"/>
      <c r="WYF125" s="200"/>
      <c r="WYG125" s="266"/>
      <c r="WYH125" s="261"/>
      <c r="WYI125" s="265"/>
      <c r="WYJ125" s="266"/>
      <c r="WYK125" s="200"/>
      <c r="WYL125" s="266"/>
      <c r="WYM125" s="261"/>
      <c r="WYN125" s="265"/>
      <c r="WYO125" s="266"/>
      <c r="WYP125" s="200"/>
      <c r="WYQ125" s="266"/>
      <c r="WYR125" s="261"/>
      <c r="WYS125" s="265"/>
      <c r="WYT125" s="266"/>
      <c r="WYU125" s="200"/>
      <c r="WYV125" s="266"/>
      <c r="WYW125" s="261"/>
      <c r="WYX125" s="265"/>
      <c r="WYY125" s="266"/>
      <c r="WYZ125" s="200"/>
      <c r="WZA125" s="266"/>
      <c r="WZB125" s="261"/>
      <c r="WZC125" s="265"/>
      <c r="WZD125" s="266"/>
      <c r="WZE125" s="200"/>
      <c r="WZF125" s="266"/>
      <c r="WZG125" s="261"/>
      <c r="WZH125" s="265"/>
      <c r="WZI125" s="266"/>
      <c r="WZJ125" s="200"/>
      <c r="WZK125" s="266"/>
      <c r="WZL125" s="261"/>
      <c r="WZM125" s="265"/>
      <c r="WZN125" s="266"/>
      <c r="WZO125" s="200"/>
      <c r="WZP125" s="266"/>
      <c r="WZQ125" s="261"/>
      <c r="WZR125" s="265"/>
      <c r="WZS125" s="266"/>
      <c r="WZT125" s="200"/>
      <c r="WZU125" s="266"/>
      <c r="WZV125" s="261"/>
      <c r="WZW125" s="265"/>
      <c r="WZX125" s="266"/>
      <c r="WZY125" s="200"/>
      <c r="WZZ125" s="266"/>
      <c r="XAA125" s="261"/>
      <c r="XAB125" s="265"/>
      <c r="XAC125" s="266"/>
      <c r="XAD125" s="200"/>
      <c r="XAE125" s="266"/>
      <c r="XAF125" s="261"/>
      <c r="XAG125" s="265"/>
      <c r="XAH125" s="266"/>
      <c r="XAI125" s="200"/>
      <c r="XAJ125" s="266"/>
      <c r="XAK125" s="261"/>
      <c r="XAL125" s="265"/>
      <c r="XAM125" s="266"/>
      <c r="XAN125" s="200"/>
      <c r="XAO125" s="266"/>
      <c r="XAP125" s="261"/>
      <c r="XAQ125" s="265"/>
      <c r="XAR125" s="266"/>
      <c r="XAS125" s="200"/>
      <c r="XAT125" s="266"/>
      <c r="XAU125" s="261"/>
      <c r="XAV125" s="265"/>
      <c r="XAW125" s="266"/>
      <c r="XAX125" s="200"/>
      <c r="XAY125" s="266"/>
      <c r="XAZ125" s="261"/>
      <c r="XBA125" s="265"/>
      <c r="XBB125" s="266"/>
      <c r="XBC125" s="200"/>
      <c r="XBD125" s="266"/>
      <c r="XBE125" s="261"/>
      <c r="XBF125" s="265"/>
      <c r="XBG125" s="266"/>
      <c r="XBH125" s="200"/>
      <c r="XBI125" s="266"/>
      <c r="XBJ125" s="261"/>
      <c r="XBK125" s="265"/>
      <c r="XBL125" s="266"/>
      <c r="XBM125" s="200"/>
      <c r="XBN125" s="266"/>
      <c r="XBO125" s="261"/>
      <c r="XBP125" s="265"/>
      <c r="XBQ125" s="266"/>
      <c r="XBR125" s="200"/>
      <c r="XBS125" s="266"/>
      <c r="XBT125" s="261"/>
      <c r="XBU125" s="265"/>
      <c r="XBV125" s="266"/>
      <c r="XBW125" s="200"/>
      <c r="XBX125" s="266"/>
      <c r="XBY125" s="261"/>
      <c r="XBZ125" s="265"/>
      <c r="XCA125" s="266"/>
      <c r="XCB125" s="200"/>
      <c r="XCC125" s="266"/>
      <c r="XCD125" s="261"/>
      <c r="XCE125" s="265"/>
      <c r="XCF125" s="266"/>
      <c r="XCG125" s="200"/>
      <c r="XCH125" s="266"/>
      <c r="XCI125" s="261"/>
      <c r="XCJ125" s="265"/>
      <c r="XCK125" s="266"/>
      <c r="XCL125" s="200"/>
      <c r="XCM125" s="266"/>
      <c r="XCN125" s="261"/>
      <c r="XCO125" s="265"/>
      <c r="XCP125" s="266"/>
      <c r="XCQ125" s="200"/>
      <c r="XCR125" s="266"/>
      <c r="XCS125" s="261"/>
      <c r="XCT125" s="265"/>
      <c r="XCU125" s="266"/>
      <c r="XCV125" s="200"/>
      <c r="XCW125" s="266"/>
      <c r="XCX125" s="261"/>
      <c r="XCY125" s="265"/>
      <c r="XCZ125" s="266"/>
      <c r="XDA125" s="200"/>
      <c r="XDB125" s="266"/>
      <c r="XDC125" s="261"/>
      <c r="XDD125" s="265"/>
      <c r="XDE125" s="266"/>
      <c r="XDF125" s="200"/>
      <c r="XDG125" s="266"/>
      <c r="XDH125" s="261"/>
      <c r="XDI125" s="265"/>
      <c r="XDJ125" s="266"/>
      <c r="XDK125" s="200"/>
      <c r="XDL125" s="266"/>
      <c r="XDM125" s="261"/>
      <c r="XDN125" s="265"/>
      <c r="XDO125" s="266"/>
      <c r="XDP125" s="200"/>
      <c r="XDQ125" s="266"/>
      <c r="XDR125" s="261"/>
      <c r="XDS125" s="265"/>
      <c r="XDT125" s="266"/>
      <c r="XDU125" s="200"/>
      <c r="XDV125" s="266"/>
      <c r="XDW125" s="261"/>
      <c r="XDX125" s="265"/>
      <c r="XDY125" s="266"/>
      <c r="XDZ125" s="200"/>
      <c r="XEA125" s="266"/>
      <c r="XEB125" s="261"/>
      <c r="XEC125" s="265"/>
      <c r="XED125" s="266"/>
      <c r="XEE125" s="200"/>
      <c r="XEF125" s="266"/>
      <c r="XEG125" s="261"/>
      <c r="XEH125" s="265"/>
      <c r="XEI125" s="266"/>
      <c r="XEJ125" s="200"/>
      <c r="XEK125" s="266"/>
      <c r="XEL125" s="261"/>
      <c r="XEM125" s="265"/>
      <c r="XEN125" s="266"/>
      <c r="XEO125" s="200"/>
      <c r="XEP125" s="266"/>
      <c r="XEQ125" s="261"/>
      <c r="XER125" s="265"/>
      <c r="XES125" s="266"/>
      <c r="XET125" s="200"/>
      <c r="XEU125" s="266"/>
      <c r="XEV125" s="261"/>
      <c r="XEW125" s="265"/>
      <c r="XEX125" s="266"/>
      <c r="XEY125" s="200"/>
      <c r="XEZ125" s="266"/>
      <c r="XFA125" s="261"/>
      <c r="XFB125" s="265"/>
      <c r="XFC125" s="266"/>
      <c r="XFD125" s="200"/>
    </row>
    <row r="129" spans="1:16384" s="199" customFormat="1" x14ac:dyDescent="0.25">
      <c r="A129" s="234" t="s">
        <v>2400</v>
      </c>
      <c r="B129" s="235" t="s">
        <v>2311</v>
      </c>
      <c r="C129" s="235" t="s">
        <v>2312</v>
      </c>
      <c r="D129" s="236" t="s">
        <v>2313</v>
      </c>
      <c r="E129" s="235" t="s">
        <v>2314</v>
      </c>
    </row>
    <row r="130" spans="1:16384" s="199" customFormat="1" x14ac:dyDescent="0.25">
      <c r="A130" s="166" t="s">
        <v>2286</v>
      </c>
      <c r="B130" s="260">
        <v>454870597.38</v>
      </c>
      <c r="C130" s="212">
        <v>0.10186350691982597</v>
      </c>
      <c r="D130" s="260">
        <v>180</v>
      </c>
      <c r="E130" s="212">
        <v>0.10563380281690141</v>
      </c>
    </row>
    <row r="131" spans="1:16384" s="199" customFormat="1" x14ac:dyDescent="0.25">
      <c r="A131" s="166" t="s">
        <v>2287</v>
      </c>
      <c r="B131" s="260">
        <v>3062224826.6599979</v>
      </c>
      <c r="C131" s="212">
        <v>0.68575318259130602</v>
      </c>
      <c r="D131" s="260">
        <v>1095</v>
      </c>
      <c r="E131" s="212">
        <v>0.64260563380281688</v>
      </c>
    </row>
    <row r="132" spans="1:16384" s="199" customFormat="1" x14ac:dyDescent="0.25">
      <c r="A132" s="166" t="s">
        <v>2288</v>
      </c>
      <c r="B132" s="260">
        <v>948395811.57999969</v>
      </c>
      <c r="C132" s="212">
        <v>0.21238331048886769</v>
      </c>
      <c r="D132" s="260">
        <v>429</v>
      </c>
      <c r="E132" s="212">
        <v>0.25176056338028169</v>
      </c>
    </row>
    <row r="133" spans="1:16384" s="199" customFormat="1" ht="15" thickBot="1" x14ac:dyDescent="0.3">
      <c r="A133" s="262" t="s">
        <v>2323</v>
      </c>
      <c r="B133" s="263">
        <f>SUM(B130:B132)</f>
        <v>4465491235.619998</v>
      </c>
      <c r="C133" s="264">
        <f>SUM(C130:C132)</f>
        <v>0.99999999999999967</v>
      </c>
      <c r="D133" s="263">
        <f>SUM(D130:D132)</f>
        <v>1704</v>
      </c>
      <c r="E133" s="264">
        <f>SUM(E130:E132)</f>
        <v>1</v>
      </c>
      <c r="F133" s="261"/>
      <c r="G133" s="265"/>
      <c r="H133" s="266"/>
      <c r="I133" s="200"/>
      <c r="J133" s="266"/>
      <c r="K133" s="261"/>
      <c r="L133" s="265"/>
      <c r="M133" s="266"/>
      <c r="N133" s="200"/>
      <c r="O133" s="266"/>
      <c r="P133" s="261"/>
      <c r="Q133" s="265"/>
      <c r="R133" s="266"/>
      <c r="S133" s="200"/>
      <c r="T133" s="266"/>
      <c r="U133" s="261"/>
      <c r="V133" s="265"/>
      <c r="W133" s="266"/>
      <c r="X133" s="200"/>
      <c r="Y133" s="266"/>
      <c r="Z133" s="261"/>
      <c r="AA133" s="265"/>
      <c r="AB133" s="266"/>
      <c r="AC133" s="200"/>
      <c r="AD133" s="266"/>
      <c r="AE133" s="261"/>
      <c r="AF133" s="265"/>
      <c r="AG133" s="266"/>
      <c r="AH133" s="200"/>
      <c r="AI133" s="266"/>
      <c r="AJ133" s="261"/>
      <c r="AK133" s="265"/>
      <c r="AL133" s="266"/>
      <c r="AM133" s="200"/>
      <c r="AN133" s="266"/>
      <c r="AO133" s="261"/>
      <c r="AP133" s="265"/>
      <c r="AQ133" s="266"/>
      <c r="AR133" s="200"/>
      <c r="AS133" s="266"/>
      <c r="AT133" s="261"/>
      <c r="AU133" s="265"/>
      <c r="AV133" s="266"/>
      <c r="AW133" s="200"/>
      <c r="AX133" s="266"/>
      <c r="AY133" s="261"/>
      <c r="AZ133" s="265"/>
      <c r="BA133" s="266"/>
      <c r="BB133" s="200"/>
      <c r="BC133" s="266"/>
      <c r="BD133" s="261"/>
      <c r="BE133" s="265"/>
      <c r="BF133" s="266"/>
      <c r="BG133" s="200"/>
      <c r="BH133" s="266"/>
      <c r="BI133" s="261"/>
      <c r="BJ133" s="265"/>
      <c r="BK133" s="266"/>
      <c r="BL133" s="200"/>
      <c r="BM133" s="266"/>
      <c r="BN133" s="261"/>
      <c r="BO133" s="265"/>
      <c r="BP133" s="266"/>
      <c r="BQ133" s="200"/>
      <c r="BR133" s="266"/>
      <c r="BS133" s="261"/>
      <c r="BT133" s="265"/>
      <c r="BU133" s="266"/>
      <c r="BV133" s="200"/>
      <c r="BW133" s="266"/>
      <c r="BX133" s="261"/>
      <c r="BY133" s="265"/>
      <c r="BZ133" s="266"/>
      <c r="CA133" s="200"/>
      <c r="CB133" s="266"/>
      <c r="CC133" s="261"/>
      <c r="CD133" s="265"/>
      <c r="CE133" s="266"/>
      <c r="CF133" s="200"/>
      <c r="CG133" s="266"/>
      <c r="CH133" s="261"/>
      <c r="CI133" s="265"/>
      <c r="CJ133" s="266"/>
      <c r="CK133" s="200"/>
      <c r="CL133" s="266"/>
      <c r="CM133" s="261"/>
      <c r="CN133" s="265"/>
      <c r="CO133" s="266"/>
      <c r="CP133" s="200"/>
      <c r="CQ133" s="266"/>
      <c r="CR133" s="261"/>
      <c r="CS133" s="265"/>
      <c r="CT133" s="266"/>
      <c r="CU133" s="200"/>
      <c r="CV133" s="266"/>
      <c r="CW133" s="261"/>
      <c r="CX133" s="265"/>
      <c r="CY133" s="266"/>
      <c r="CZ133" s="200"/>
      <c r="DA133" s="266"/>
      <c r="DB133" s="261"/>
      <c r="DC133" s="265"/>
      <c r="DD133" s="266"/>
      <c r="DE133" s="200"/>
      <c r="DF133" s="266"/>
      <c r="DG133" s="261"/>
      <c r="DH133" s="265"/>
      <c r="DI133" s="266"/>
      <c r="DJ133" s="200"/>
      <c r="DK133" s="266"/>
      <c r="DL133" s="261"/>
      <c r="DM133" s="265"/>
      <c r="DN133" s="266"/>
      <c r="DO133" s="200"/>
      <c r="DP133" s="266"/>
      <c r="DQ133" s="261"/>
      <c r="DR133" s="265"/>
      <c r="DS133" s="266"/>
      <c r="DT133" s="200"/>
      <c r="DU133" s="266"/>
      <c r="DV133" s="261"/>
      <c r="DW133" s="265"/>
      <c r="DX133" s="266"/>
      <c r="DY133" s="200"/>
      <c r="DZ133" s="266"/>
      <c r="EA133" s="261"/>
      <c r="EB133" s="265"/>
      <c r="EC133" s="266"/>
      <c r="ED133" s="200"/>
      <c r="EE133" s="266"/>
      <c r="EF133" s="261"/>
      <c r="EG133" s="265"/>
      <c r="EH133" s="266"/>
      <c r="EI133" s="200"/>
      <c r="EJ133" s="266"/>
      <c r="EK133" s="261"/>
      <c r="EL133" s="265"/>
      <c r="EM133" s="266"/>
      <c r="EN133" s="200"/>
      <c r="EO133" s="266"/>
      <c r="EP133" s="261"/>
      <c r="EQ133" s="265"/>
      <c r="ER133" s="266"/>
      <c r="ES133" s="200"/>
      <c r="ET133" s="266"/>
      <c r="EU133" s="261"/>
      <c r="EV133" s="265"/>
      <c r="EW133" s="266"/>
      <c r="EX133" s="200"/>
      <c r="EY133" s="266"/>
      <c r="EZ133" s="261"/>
      <c r="FA133" s="265"/>
      <c r="FB133" s="266"/>
      <c r="FC133" s="200"/>
      <c r="FD133" s="266"/>
      <c r="FE133" s="261"/>
      <c r="FF133" s="265"/>
      <c r="FG133" s="266"/>
      <c r="FH133" s="200"/>
      <c r="FI133" s="266"/>
      <c r="FJ133" s="261"/>
      <c r="FK133" s="265"/>
      <c r="FL133" s="266"/>
      <c r="FM133" s="200"/>
      <c r="FN133" s="266"/>
      <c r="FO133" s="261"/>
      <c r="FP133" s="265"/>
      <c r="FQ133" s="266"/>
      <c r="FR133" s="200"/>
      <c r="FS133" s="266"/>
      <c r="FT133" s="261"/>
      <c r="FU133" s="265"/>
      <c r="FV133" s="266"/>
      <c r="FW133" s="200"/>
      <c r="FX133" s="266"/>
      <c r="FY133" s="261"/>
      <c r="FZ133" s="265"/>
      <c r="GA133" s="266"/>
      <c r="GB133" s="200"/>
      <c r="GC133" s="266"/>
      <c r="GD133" s="261"/>
      <c r="GE133" s="265"/>
      <c r="GF133" s="266"/>
      <c r="GG133" s="200"/>
      <c r="GH133" s="266"/>
      <c r="GI133" s="261"/>
      <c r="GJ133" s="265"/>
      <c r="GK133" s="266"/>
      <c r="GL133" s="200"/>
      <c r="GM133" s="266"/>
      <c r="GN133" s="261"/>
      <c r="GO133" s="265"/>
      <c r="GP133" s="266"/>
      <c r="GQ133" s="200"/>
      <c r="GR133" s="266"/>
      <c r="GS133" s="261"/>
      <c r="GT133" s="265"/>
      <c r="GU133" s="266"/>
      <c r="GV133" s="200"/>
      <c r="GW133" s="266"/>
      <c r="GX133" s="261"/>
      <c r="GY133" s="265"/>
      <c r="GZ133" s="266"/>
      <c r="HA133" s="200"/>
      <c r="HB133" s="266"/>
      <c r="HC133" s="261"/>
      <c r="HD133" s="265"/>
      <c r="HE133" s="266"/>
      <c r="HF133" s="200"/>
      <c r="HG133" s="266"/>
      <c r="HH133" s="261"/>
      <c r="HI133" s="265"/>
      <c r="HJ133" s="266"/>
      <c r="HK133" s="200"/>
      <c r="HL133" s="266"/>
      <c r="HM133" s="261"/>
      <c r="HN133" s="265"/>
      <c r="HO133" s="266"/>
      <c r="HP133" s="200"/>
      <c r="HQ133" s="266"/>
      <c r="HR133" s="261"/>
      <c r="HS133" s="265"/>
      <c r="HT133" s="266"/>
      <c r="HU133" s="200"/>
      <c r="HV133" s="266"/>
      <c r="HW133" s="261"/>
      <c r="HX133" s="265"/>
      <c r="HY133" s="266"/>
      <c r="HZ133" s="200"/>
      <c r="IA133" s="266"/>
      <c r="IB133" s="261"/>
      <c r="IC133" s="265"/>
      <c r="ID133" s="266"/>
      <c r="IE133" s="200"/>
      <c r="IF133" s="266"/>
      <c r="IG133" s="261"/>
      <c r="IH133" s="265"/>
      <c r="II133" s="266"/>
      <c r="IJ133" s="200"/>
      <c r="IK133" s="266"/>
      <c r="IL133" s="261"/>
      <c r="IM133" s="265"/>
      <c r="IN133" s="266"/>
      <c r="IO133" s="200"/>
      <c r="IP133" s="266"/>
      <c r="IQ133" s="261"/>
      <c r="IR133" s="265"/>
      <c r="IS133" s="266"/>
      <c r="IT133" s="200"/>
      <c r="IU133" s="266"/>
      <c r="IV133" s="261"/>
      <c r="IW133" s="265"/>
      <c r="IX133" s="266"/>
      <c r="IY133" s="200"/>
      <c r="IZ133" s="266"/>
      <c r="JA133" s="261"/>
      <c r="JB133" s="265"/>
      <c r="JC133" s="266"/>
      <c r="JD133" s="200"/>
      <c r="JE133" s="266"/>
      <c r="JF133" s="261"/>
      <c r="JG133" s="265"/>
      <c r="JH133" s="266"/>
      <c r="JI133" s="200"/>
      <c r="JJ133" s="266"/>
      <c r="JK133" s="261"/>
      <c r="JL133" s="265"/>
      <c r="JM133" s="266"/>
      <c r="JN133" s="200"/>
      <c r="JO133" s="266"/>
      <c r="JP133" s="261"/>
      <c r="JQ133" s="265"/>
      <c r="JR133" s="266"/>
      <c r="JS133" s="200"/>
      <c r="JT133" s="266"/>
      <c r="JU133" s="261"/>
      <c r="JV133" s="265"/>
      <c r="JW133" s="266"/>
      <c r="JX133" s="200"/>
      <c r="JY133" s="266"/>
      <c r="JZ133" s="261"/>
      <c r="KA133" s="265"/>
      <c r="KB133" s="266"/>
      <c r="KC133" s="200"/>
      <c r="KD133" s="266"/>
      <c r="KE133" s="261"/>
      <c r="KF133" s="265"/>
      <c r="KG133" s="266"/>
      <c r="KH133" s="200"/>
      <c r="KI133" s="266"/>
      <c r="KJ133" s="261"/>
      <c r="KK133" s="265"/>
      <c r="KL133" s="266"/>
      <c r="KM133" s="200"/>
      <c r="KN133" s="266"/>
      <c r="KO133" s="261"/>
      <c r="KP133" s="265"/>
      <c r="KQ133" s="266"/>
      <c r="KR133" s="200"/>
      <c r="KS133" s="266"/>
      <c r="KT133" s="261"/>
      <c r="KU133" s="265"/>
      <c r="KV133" s="266"/>
      <c r="KW133" s="200"/>
      <c r="KX133" s="266"/>
      <c r="KY133" s="261"/>
      <c r="KZ133" s="265"/>
      <c r="LA133" s="266"/>
      <c r="LB133" s="200"/>
      <c r="LC133" s="266"/>
      <c r="LD133" s="261"/>
      <c r="LE133" s="265"/>
      <c r="LF133" s="266"/>
      <c r="LG133" s="200"/>
      <c r="LH133" s="266"/>
      <c r="LI133" s="261"/>
      <c r="LJ133" s="265"/>
      <c r="LK133" s="266"/>
      <c r="LL133" s="200"/>
      <c r="LM133" s="266"/>
      <c r="LN133" s="261"/>
      <c r="LO133" s="265"/>
      <c r="LP133" s="266"/>
      <c r="LQ133" s="200"/>
      <c r="LR133" s="266"/>
      <c r="LS133" s="261"/>
      <c r="LT133" s="265"/>
      <c r="LU133" s="266"/>
      <c r="LV133" s="200"/>
      <c r="LW133" s="266"/>
      <c r="LX133" s="261"/>
      <c r="LY133" s="265"/>
      <c r="LZ133" s="266"/>
      <c r="MA133" s="200"/>
      <c r="MB133" s="266"/>
      <c r="MC133" s="261"/>
      <c r="MD133" s="265"/>
      <c r="ME133" s="266"/>
      <c r="MF133" s="200"/>
      <c r="MG133" s="266"/>
      <c r="MH133" s="261"/>
      <c r="MI133" s="265"/>
      <c r="MJ133" s="266"/>
      <c r="MK133" s="200"/>
      <c r="ML133" s="266"/>
      <c r="MM133" s="261"/>
      <c r="MN133" s="265"/>
      <c r="MO133" s="266"/>
      <c r="MP133" s="200"/>
      <c r="MQ133" s="266"/>
      <c r="MR133" s="261"/>
      <c r="MS133" s="265"/>
      <c r="MT133" s="266"/>
      <c r="MU133" s="200"/>
      <c r="MV133" s="266"/>
      <c r="MW133" s="261"/>
      <c r="MX133" s="265"/>
      <c r="MY133" s="266"/>
      <c r="MZ133" s="200"/>
      <c r="NA133" s="266"/>
      <c r="NB133" s="261"/>
      <c r="NC133" s="265"/>
      <c r="ND133" s="266"/>
      <c r="NE133" s="200"/>
      <c r="NF133" s="266"/>
      <c r="NG133" s="261"/>
      <c r="NH133" s="265"/>
      <c r="NI133" s="266"/>
      <c r="NJ133" s="200"/>
      <c r="NK133" s="266"/>
      <c r="NL133" s="261"/>
      <c r="NM133" s="265"/>
      <c r="NN133" s="266"/>
      <c r="NO133" s="200"/>
      <c r="NP133" s="266"/>
      <c r="NQ133" s="261"/>
      <c r="NR133" s="265"/>
      <c r="NS133" s="266"/>
      <c r="NT133" s="200"/>
      <c r="NU133" s="266"/>
      <c r="NV133" s="261"/>
      <c r="NW133" s="265"/>
      <c r="NX133" s="266"/>
      <c r="NY133" s="200"/>
      <c r="NZ133" s="266"/>
      <c r="OA133" s="261"/>
      <c r="OB133" s="265"/>
      <c r="OC133" s="266"/>
      <c r="OD133" s="200"/>
      <c r="OE133" s="266"/>
      <c r="OF133" s="261"/>
      <c r="OG133" s="265"/>
      <c r="OH133" s="266"/>
      <c r="OI133" s="200"/>
      <c r="OJ133" s="266"/>
      <c r="OK133" s="261"/>
      <c r="OL133" s="265"/>
      <c r="OM133" s="266"/>
      <c r="ON133" s="200"/>
      <c r="OO133" s="266"/>
      <c r="OP133" s="261"/>
      <c r="OQ133" s="265"/>
      <c r="OR133" s="266"/>
      <c r="OS133" s="200"/>
      <c r="OT133" s="266"/>
      <c r="OU133" s="261"/>
      <c r="OV133" s="265"/>
      <c r="OW133" s="266"/>
      <c r="OX133" s="200"/>
      <c r="OY133" s="266"/>
      <c r="OZ133" s="261"/>
      <c r="PA133" s="265"/>
      <c r="PB133" s="266"/>
      <c r="PC133" s="200"/>
      <c r="PD133" s="266"/>
      <c r="PE133" s="261"/>
      <c r="PF133" s="265"/>
      <c r="PG133" s="266"/>
      <c r="PH133" s="200"/>
      <c r="PI133" s="266"/>
      <c r="PJ133" s="261"/>
      <c r="PK133" s="265"/>
      <c r="PL133" s="266"/>
      <c r="PM133" s="200"/>
      <c r="PN133" s="266"/>
      <c r="PO133" s="261"/>
      <c r="PP133" s="265"/>
      <c r="PQ133" s="266"/>
      <c r="PR133" s="200"/>
      <c r="PS133" s="266"/>
      <c r="PT133" s="261"/>
      <c r="PU133" s="265"/>
      <c r="PV133" s="266"/>
      <c r="PW133" s="200"/>
      <c r="PX133" s="266"/>
      <c r="PY133" s="261"/>
      <c r="PZ133" s="265"/>
      <c r="QA133" s="266"/>
      <c r="QB133" s="200"/>
      <c r="QC133" s="266"/>
      <c r="QD133" s="261"/>
      <c r="QE133" s="265"/>
      <c r="QF133" s="266"/>
      <c r="QG133" s="200"/>
      <c r="QH133" s="266"/>
      <c r="QI133" s="261"/>
      <c r="QJ133" s="265"/>
      <c r="QK133" s="266"/>
      <c r="QL133" s="200"/>
      <c r="QM133" s="266"/>
      <c r="QN133" s="261"/>
      <c r="QO133" s="265"/>
      <c r="QP133" s="266"/>
      <c r="QQ133" s="200"/>
      <c r="QR133" s="266"/>
      <c r="QS133" s="261"/>
      <c r="QT133" s="265"/>
      <c r="QU133" s="266"/>
      <c r="QV133" s="200"/>
      <c r="QW133" s="266"/>
      <c r="QX133" s="261"/>
      <c r="QY133" s="265"/>
      <c r="QZ133" s="266"/>
      <c r="RA133" s="200"/>
      <c r="RB133" s="266"/>
      <c r="RC133" s="261"/>
      <c r="RD133" s="265"/>
      <c r="RE133" s="266"/>
      <c r="RF133" s="200"/>
      <c r="RG133" s="266"/>
      <c r="RH133" s="261"/>
      <c r="RI133" s="265"/>
      <c r="RJ133" s="266"/>
      <c r="RK133" s="200"/>
      <c r="RL133" s="266"/>
      <c r="RM133" s="261"/>
      <c r="RN133" s="265"/>
      <c r="RO133" s="266"/>
      <c r="RP133" s="200"/>
      <c r="RQ133" s="266"/>
      <c r="RR133" s="261"/>
      <c r="RS133" s="265"/>
      <c r="RT133" s="266"/>
      <c r="RU133" s="200"/>
      <c r="RV133" s="266"/>
      <c r="RW133" s="261"/>
      <c r="RX133" s="265"/>
      <c r="RY133" s="266"/>
      <c r="RZ133" s="200"/>
      <c r="SA133" s="266"/>
      <c r="SB133" s="261"/>
      <c r="SC133" s="265"/>
      <c r="SD133" s="266"/>
      <c r="SE133" s="200"/>
      <c r="SF133" s="266"/>
      <c r="SG133" s="261"/>
      <c r="SH133" s="265"/>
      <c r="SI133" s="266"/>
      <c r="SJ133" s="200"/>
      <c r="SK133" s="266"/>
      <c r="SL133" s="261"/>
      <c r="SM133" s="265"/>
      <c r="SN133" s="266"/>
      <c r="SO133" s="200"/>
      <c r="SP133" s="266"/>
      <c r="SQ133" s="261"/>
      <c r="SR133" s="265"/>
      <c r="SS133" s="266"/>
      <c r="ST133" s="200"/>
      <c r="SU133" s="266"/>
      <c r="SV133" s="261"/>
      <c r="SW133" s="265"/>
      <c r="SX133" s="266"/>
      <c r="SY133" s="200"/>
      <c r="SZ133" s="266"/>
      <c r="TA133" s="261"/>
      <c r="TB133" s="265"/>
      <c r="TC133" s="266"/>
      <c r="TD133" s="200"/>
      <c r="TE133" s="266"/>
      <c r="TF133" s="261"/>
      <c r="TG133" s="265"/>
      <c r="TH133" s="266"/>
      <c r="TI133" s="200"/>
      <c r="TJ133" s="266"/>
      <c r="TK133" s="261"/>
      <c r="TL133" s="265"/>
      <c r="TM133" s="266"/>
      <c r="TN133" s="200"/>
      <c r="TO133" s="266"/>
      <c r="TP133" s="261"/>
      <c r="TQ133" s="265"/>
      <c r="TR133" s="266"/>
      <c r="TS133" s="200"/>
      <c r="TT133" s="266"/>
      <c r="TU133" s="261"/>
      <c r="TV133" s="265"/>
      <c r="TW133" s="266"/>
      <c r="TX133" s="200"/>
      <c r="TY133" s="266"/>
      <c r="TZ133" s="261"/>
      <c r="UA133" s="265"/>
      <c r="UB133" s="266"/>
      <c r="UC133" s="200"/>
      <c r="UD133" s="266"/>
      <c r="UE133" s="261"/>
      <c r="UF133" s="265"/>
      <c r="UG133" s="266"/>
      <c r="UH133" s="200"/>
      <c r="UI133" s="266"/>
      <c r="UJ133" s="261"/>
      <c r="UK133" s="265"/>
      <c r="UL133" s="266"/>
      <c r="UM133" s="200"/>
      <c r="UN133" s="266"/>
      <c r="UO133" s="261"/>
      <c r="UP133" s="265"/>
      <c r="UQ133" s="266"/>
      <c r="UR133" s="200"/>
      <c r="US133" s="266"/>
      <c r="UT133" s="261"/>
      <c r="UU133" s="265"/>
      <c r="UV133" s="266"/>
      <c r="UW133" s="200"/>
      <c r="UX133" s="266"/>
      <c r="UY133" s="261"/>
      <c r="UZ133" s="265"/>
      <c r="VA133" s="266"/>
      <c r="VB133" s="200"/>
      <c r="VC133" s="266"/>
      <c r="VD133" s="261"/>
      <c r="VE133" s="265"/>
      <c r="VF133" s="266"/>
      <c r="VG133" s="200"/>
      <c r="VH133" s="266"/>
      <c r="VI133" s="261"/>
      <c r="VJ133" s="265"/>
      <c r="VK133" s="266"/>
      <c r="VL133" s="200"/>
      <c r="VM133" s="266"/>
      <c r="VN133" s="261"/>
      <c r="VO133" s="265"/>
      <c r="VP133" s="266"/>
      <c r="VQ133" s="200"/>
      <c r="VR133" s="266"/>
      <c r="VS133" s="261"/>
      <c r="VT133" s="265"/>
      <c r="VU133" s="266"/>
      <c r="VV133" s="200"/>
      <c r="VW133" s="266"/>
      <c r="VX133" s="261"/>
      <c r="VY133" s="265"/>
      <c r="VZ133" s="266"/>
      <c r="WA133" s="200"/>
      <c r="WB133" s="266"/>
      <c r="WC133" s="261"/>
      <c r="WD133" s="265"/>
      <c r="WE133" s="266"/>
      <c r="WF133" s="200"/>
      <c r="WG133" s="266"/>
      <c r="WH133" s="261"/>
      <c r="WI133" s="265"/>
      <c r="WJ133" s="266"/>
      <c r="WK133" s="200"/>
      <c r="WL133" s="266"/>
      <c r="WM133" s="261"/>
      <c r="WN133" s="265"/>
      <c r="WO133" s="266"/>
      <c r="WP133" s="200"/>
      <c r="WQ133" s="266"/>
      <c r="WR133" s="261"/>
      <c r="WS133" s="265"/>
      <c r="WT133" s="266"/>
      <c r="WU133" s="200"/>
      <c r="WV133" s="266"/>
      <c r="WW133" s="261"/>
      <c r="WX133" s="265"/>
      <c r="WY133" s="266"/>
      <c r="WZ133" s="200"/>
      <c r="XA133" s="266"/>
      <c r="XB133" s="261"/>
      <c r="XC133" s="265"/>
      <c r="XD133" s="266"/>
      <c r="XE133" s="200"/>
      <c r="XF133" s="266"/>
      <c r="XG133" s="261"/>
      <c r="XH133" s="265"/>
      <c r="XI133" s="266"/>
      <c r="XJ133" s="200"/>
      <c r="XK133" s="266"/>
      <c r="XL133" s="261"/>
      <c r="XM133" s="265"/>
      <c r="XN133" s="266"/>
      <c r="XO133" s="200"/>
      <c r="XP133" s="266"/>
      <c r="XQ133" s="261"/>
      <c r="XR133" s="265"/>
      <c r="XS133" s="266"/>
      <c r="XT133" s="200"/>
      <c r="XU133" s="266"/>
      <c r="XV133" s="261"/>
      <c r="XW133" s="265"/>
      <c r="XX133" s="266"/>
      <c r="XY133" s="200"/>
      <c r="XZ133" s="266"/>
      <c r="YA133" s="261"/>
      <c r="YB133" s="265"/>
      <c r="YC133" s="266"/>
      <c r="YD133" s="200"/>
      <c r="YE133" s="266"/>
      <c r="YF133" s="261"/>
      <c r="YG133" s="265"/>
      <c r="YH133" s="266"/>
      <c r="YI133" s="200"/>
      <c r="YJ133" s="266"/>
      <c r="YK133" s="261"/>
      <c r="YL133" s="265"/>
      <c r="YM133" s="266"/>
      <c r="YN133" s="200"/>
      <c r="YO133" s="266"/>
      <c r="YP133" s="261"/>
      <c r="YQ133" s="265"/>
      <c r="YR133" s="266"/>
      <c r="YS133" s="200"/>
      <c r="YT133" s="266"/>
      <c r="YU133" s="261"/>
      <c r="YV133" s="265"/>
      <c r="YW133" s="266"/>
      <c r="YX133" s="200"/>
      <c r="YY133" s="266"/>
      <c r="YZ133" s="261"/>
      <c r="ZA133" s="265"/>
      <c r="ZB133" s="266"/>
      <c r="ZC133" s="200"/>
      <c r="ZD133" s="266"/>
      <c r="ZE133" s="261"/>
      <c r="ZF133" s="265"/>
      <c r="ZG133" s="266"/>
      <c r="ZH133" s="200"/>
      <c r="ZI133" s="266"/>
      <c r="ZJ133" s="261"/>
      <c r="ZK133" s="265"/>
      <c r="ZL133" s="266"/>
      <c r="ZM133" s="200"/>
      <c r="ZN133" s="266"/>
      <c r="ZO133" s="261"/>
      <c r="ZP133" s="265"/>
      <c r="ZQ133" s="266"/>
      <c r="ZR133" s="200"/>
      <c r="ZS133" s="266"/>
      <c r="ZT133" s="261"/>
      <c r="ZU133" s="265"/>
      <c r="ZV133" s="266"/>
      <c r="ZW133" s="200"/>
      <c r="ZX133" s="266"/>
      <c r="ZY133" s="261"/>
      <c r="ZZ133" s="265"/>
      <c r="AAA133" s="266"/>
      <c r="AAB133" s="200"/>
      <c r="AAC133" s="266"/>
      <c r="AAD133" s="261"/>
      <c r="AAE133" s="265"/>
      <c r="AAF133" s="266"/>
      <c r="AAG133" s="200"/>
      <c r="AAH133" s="266"/>
      <c r="AAI133" s="261"/>
      <c r="AAJ133" s="265"/>
      <c r="AAK133" s="266"/>
      <c r="AAL133" s="200"/>
      <c r="AAM133" s="266"/>
      <c r="AAN133" s="261"/>
      <c r="AAO133" s="265"/>
      <c r="AAP133" s="266"/>
      <c r="AAQ133" s="200"/>
      <c r="AAR133" s="266"/>
      <c r="AAS133" s="261"/>
      <c r="AAT133" s="265"/>
      <c r="AAU133" s="266"/>
      <c r="AAV133" s="200"/>
      <c r="AAW133" s="266"/>
      <c r="AAX133" s="261"/>
      <c r="AAY133" s="265"/>
      <c r="AAZ133" s="266"/>
      <c r="ABA133" s="200"/>
      <c r="ABB133" s="266"/>
      <c r="ABC133" s="261"/>
      <c r="ABD133" s="265"/>
      <c r="ABE133" s="266"/>
      <c r="ABF133" s="200"/>
      <c r="ABG133" s="266"/>
      <c r="ABH133" s="261"/>
      <c r="ABI133" s="265"/>
      <c r="ABJ133" s="266"/>
      <c r="ABK133" s="200"/>
      <c r="ABL133" s="266"/>
      <c r="ABM133" s="261"/>
      <c r="ABN133" s="265"/>
      <c r="ABO133" s="266"/>
      <c r="ABP133" s="200"/>
      <c r="ABQ133" s="266"/>
      <c r="ABR133" s="261"/>
      <c r="ABS133" s="265"/>
      <c r="ABT133" s="266"/>
      <c r="ABU133" s="200"/>
      <c r="ABV133" s="266"/>
      <c r="ABW133" s="261"/>
      <c r="ABX133" s="265"/>
      <c r="ABY133" s="266"/>
      <c r="ABZ133" s="200"/>
      <c r="ACA133" s="266"/>
      <c r="ACB133" s="261"/>
      <c r="ACC133" s="265"/>
      <c r="ACD133" s="266"/>
      <c r="ACE133" s="200"/>
      <c r="ACF133" s="266"/>
      <c r="ACG133" s="261"/>
      <c r="ACH133" s="265"/>
      <c r="ACI133" s="266"/>
      <c r="ACJ133" s="200"/>
      <c r="ACK133" s="266"/>
      <c r="ACL133" s="261"/>
      <c r="ACM133" s="265"/>
      <c r="ACN133" s="266"/>
      <c r="ACO133" s="200"/>
      <c r="ACP133" s="266"/>
      <c r="ACQ133" s="261"/>
      <c r="ACR133" s="265"/>
      <c r="ACS133" s="266"/>
      <c r="ACT133" s="200"/>
      <c r="ACU133" s="266"/>
      <c r="ACV133" s="261"/>
      <c r="ACW133" s="265"/>
      <c r="ACX133" s="266"/>
      <c r="ACY133" s="200"/>
      <c r="ACZ133" s="266"/>
      <c r="ADA133" s="261"/>
      <c r="ADB133" s="265"/>
      <c r="ADC133" s="266"/>
      <c r="ADD133" s="200"/>
      <c r="ADE133" s="266"/>
      <c r="ADF133" s="261"/>
      <c r="ADG133" s="265"/>
      <c r="ADH133" s="266"/>
      <c r="ADI133" s="200"/>
      <c r="ADJ133" s="266"/>
      <c r="ADK133" s="261"/>
      <c r="ADL133" s="265"/>
      <c r="ADM133" s="266"/>
      <c r="ADN133" s="200"/>
      <c r="ADO133" s="266"/>
      <c r="ADP133" s="261"/>
      <c r="ADQ133" s="265"/>
      <c r="ADR133" s="266"/>
      <c r="ADS133" s="200"/>
      <c r="ADT133" s="266"/>
      <c r="ADU133" s="261"/>
      <c r="ADV133" s="265"/>
      <c r="ADW133" s="266"/>
      <c r="ADX133" s="200"/>
      <c r="ADY133" s="266"/>
      <c r="ADZ133" s="261"/>
      <c r="AEA133" s="265"/>
      <c r="AEB133" s="266"/>
      <c r="AEC133" s="200"/>
      <c r="AED133" s="266"/>
      <c r="AEE133" s="261"/>
      <c r="AEF133" s="265"/>
      <c r="AEG133" s="266"/>
      <c r="AEH133" s="200"/>
      <c r="AEI133" s="266"/>
      <c r="AEJ133" s="261"/>
      <c r="AEK133" s="265"/>
      <c r="AEL133" s="266"/>
      <c r="AEM133" s="200"/>
      <c r="AEN133" s="266"/>
      <c r="AEO133" s="261"/>
      <c r="AEP133" s="265"/>
      <c r="AEQ133" s="266"/>
      <c r="AER133" s="200"/>
      <c r="AES133" s="266"/>
      <c r="AET133" s="261"/>
      <c r="AEU133" s="265"/>
      <c r="AEV133" s="266"/>
      <c r="AEW133" s="200"/>
      <c r="AEX133" s="266"/>
      <c r="AEY133" s="261"/>
      <c r="AEZ133" s="265"/>
      <c r="AFA133" s="266"/>
      <c r="AFB133" s="200"/>
      <c r="AFC133" s="266"/>
      <c r="AFD133" s="261"/>
      <c r="AFE133" s="265"/>
      <c r="AFF133" s="266"/>
      <c r="AFG133" s="200"/>
      <c r="AFH133" s="266"/>
      <c r="AFI133" s="261"/>
      <c r="AFJ133" s="265"/>
      <c r="AFK133" s="266"/>
      <c r="AFL133" s="200"/>
      <c r="AFM133" s="266"/>
      <c r="AFN133" s="261"/>
      <c r="AFO133" s="265"/>
      <c r="AFP133" s="266"/>
      <c r="AFQ133" s="200"/>
      <c r="AFR133" s="266"/>
      <c r="AFS133" s="261"/>
      <c r="AFT133" s="265"/>
      <c r="AFU133" s="266"/>
      <c r="AFV133" s="200"/>
      <c r="AFW133" s="266"/>
      <c r="AFX133" s="261"/>
      <c r="AFY133" s="265"/>
      <c r="AFZ133" s="266"/>
      <c r="AGA133" s="200"/>
      <c r="AGB133" s="266"/>
      <c r="AGC133" s="261"/>
      <c r="AGD133" s="265"/>
      <c r="AGE133" s="266"/>
      <c r="AGF133" s="200"/>
      <c r="AGG133" s="266"/>
      <c r="AGH133" s="261"/>
      <c r="AGI133" s="265"/>
      <c r="AGJ133" s="266"/>
      <c r="AGK133" s="200"/>
      <c r="AGL133" s="266"/>
      <c r="AGM133" s="261"/>
      <c r="AGN133" s="265"/>
      <c r="AGO133" s="266"/>
      <c r="AGP133" s="200"/>
      <c r="AGQ133" s="266"/>
      <c r="AGR133" s="261"/>
      <c r="AGS133" s="265"/>
      <c r="AGT133" s="266"/>
      <c r="AGU133" s="200"/>
      <c r="AGV133" s="266"/>
      <c r="AGW133" s="261"/>
      <c r="AGX133" s="265"/>
      <c r="AGY133" s="266"/>
      <c r="AGZ133" s="200"/>
      <c r="AHA133" s="266"/>
      <c r="AHB133" s="261"/>
      <c r="AHC133" s="265"/>
      <c r="AHD133" s="266"/>
      <c r="AHE133" s="200"/>
      <c r="AHF133" s="266"/>
      <c r="AHG133" s="261"/>
      <c r="AHH133" s="265"/>
      <c r="AHI133" s="266"/>
      <c r="AHJ133" s="200"/>
      <c r="AHK133" s="266"/>
      <c r="AHL133" s="261"/>
      <c r="AHM133" s="265"/>
      <c r="AHN133" s="266"/>
      <c r="AHO133" s="200"/>
      <c r="AHP133" s="266"/>
      <c r="AHQ133" s="261"/>
      <c r="AHR133" s="265"/>
      <c r="AHS133" s="266"/>
      <c r="AHT133" s="200"/>
      <c r="AHU133" s="266"/>
      <c r="AHV133" s="261"/>
      <c r="AHW133" s="265"/>
      <c r="AHX133" s="266"/>
      <c r="AHY133" s="200"/>
      <c r="AHZ133" s="266"/>
      <c r="AIA133" s="261"/>
      <c r="AIB133" s="265"/>
      <c r="AIC133" s="266"/>
      <c r="AID133" s="200"/>
      <c r="AIE133" s="266"/>
      <c r="AIF133" s="261"/>
      <c r="AIG133" s="265"/>
      <c r="AIH133" s="266"/>
      <c r="AII133" s="200"/>
      <c r="AIJ133" s="266"/>
      <c r="AIK133" s="261"/>
      <c r="AIL133" s="265"/>
      <c r="AIM133" s="266"/>
      <c r="AIN133" s="200"/>
      <c r="AIO133" s="266"/>
      <c r="AIP133" s="261"/>
      <c r="AIQ133" s="265"/>
      <c r="AIR133" s="266"/>
      <c r="AIS133" s="200"/>
      <c r="AIT133" s="266"/>
      <c r="AIU133" s="261"/>
      <c r="AIV133" s="265"/>
      <c r="AIW133" s="266"/>
      <c r="AIX133" s="200"/>
      <c r="AIY133" s="266"/>
      <c r="AIZ133" s="261"/>
      <c r="AJA133" s="265"/>
      <c r="AJB133" s="266"/>
      <c r="AJC133" s="200"/>
      <c r="AJD133" s="266"/>
      <c r="AJE133" s="261"/>
      <c r="AJF133" s="265"/>
      <c r="AJG133" s="266"/>
      <c r="AJH133" s="200"/>
      <c r="AJI133" s="266"/>
      <c r="AJJ133" s="261"/>
      <c r="AJK133" s="265"/>
      <c r="AJL133" s="266"/>
      <c r="AJM133" s="200"/>
      <c r="AJN133" s="266"/>
      <c r="AJO133" s="261"/>
      <c r="AJP133" s="265"/>
      <c r="AJQ133" s="266"/>
      <c r="AJR133" s="200"/>
      <c r="AJS133" s="266"/>
      <c r="AJT133" s="261"/>
      <c r="AJU133" s="265"/>
      <c r="AJV133" s="266"/>
      <c r="AJW133" s="200"/>
      <c r="AJX133" s="266"/>
      <c r="AJY133" s="261"/>
      <c r="AJZ133" s="265"/>
      <c r="AKA133" s="266"/>
      <c r="AKB133" s="200"/>
      <c r="AKC133" s="266"/>
      <c r="AKD133" s="261"/>
      <c r="AKE133" s="265"/>
      <c r="AKF133" s="266"/>
      <c r="AKG133" s="200"/>
      <c r="AKH133" s="266"/>
      <c r="AKI133" s="261"/>
      <c r="AKJ133" s="265"/>
      <c r="AKK133" s="266"/>
      <c r="AKL133" s="200"/>
      <c r="AKM133" s="266"/>
      <c r="AKN133" s="261"/>
      <c r="AKO133" s="265"/>
      <c r="AKP133" s="266"/>
      <c r="AKQ133" s="200"/>
      <c r="AKR133" s="266"/>
      <c r="AKS133" s="261"/>
      <c r="AKT133" s="265"/>
      <c r="AKU133" s="266"/>
      <c r="AKV133" s="200"/>
      <c r="AKW133" s="266"/>
      <c r="AKX133" s="261"/>
      <c r="AKY133" s="265"/>
      <c r="AKZ133" s="266"/>
      <c r="ALA133" s="200"/>
      <c r="ALB133" s="266"/>
      <c r="ALC133" s="261"/>
      <c r="ALD133" s="265"/>
      <c r="ALE133" s="266"/>
      <c r="ALF133" s="200"/>
      <c r="ALG133" s="266"/>
      <c r="ALH133" s="261"/>
      <c r="ALI133" s="265"/>
      <c r="ALJ133" s="266"/>
      <c r="ALK133" s="200"/>
      <c r="ALL133" s="266"/>
      <c r="ALM133" s="261"/>
      <c r="ALN133" s="265"/>
      <c r="ALO133" s="266"/>
      <c r="ALP133" s="200"/>
      <c r="ALQ133" s="266"/>
      <c r="ALR133" s="261"/>
      <c r="ALS133" s="265"/>
      <c r="ALT133" s="266"/>
      <c r="ALU133" s="200"/>
      <c r="ALV133" s="266"/>
      <c r="ALW133" s="261"/>
      <c r="ALX133" s="265"/>
      <c r="ALY133" s="266"/>
      <c r="ALZ133" s="200"/>
      <c r="AMA133" s="266"/>
      <c r="AMB133" s="261"/>
      <c r="AMC133" s="265"/>
      <c r="AMD133" s="266"/>
      <c r="AME133" s="200"/>
      <c r="AMF133" s="266"/>
      <c r="AMG133" s="261"/>
      <c r="AMH133" s="265"/>
      <c r="AMI133" s="266"/>
      <c r="AMJ133" s="200"/>
      <c r="AMK133" s="266"/>
      <c r="AML133" s="261"/>
      <c r="AMM133" s="265"/>
      <c r="AMN133" s="266"/>
      <c r="AMO133" s="200"/>
      <c r="AMP133" s="266"/>
      <c r="AMQ133" s="261"/>
      <c r="AMR133" s="265"/>
      <c r="AMS133" s="266"/>
      <c r="AMT133" s="200"/>
      <c r="AMU133" s="266"/>
      <c r="AMV133" s="261"/>
      <c r="AMW133" s="265"/>
      <c r="AMX133" s="266"/>
      <c r="AMY133" s="200"/>
      <c r="AMZ133" s="266"/>
      <c r="ANA133" s="261"/>
      <c r="ANB133" s="265"/>
      <c r="ANC133" s="266"/>
      <c r="AND133" s="200"/>
      <c r="ANE133" s="266"/>
      <c r="ANF133" s="261"/>
      <c r="ANG133" s="265"/>
      <c r="ANH133" s="266"/>
      <c r="ANI133" s="200"/>
      <c r="ANJ133" s="266"/>
      <c r="ANK133" s="261"/>
      <c r="ANL133" s="265"/>
      <c r="ANM133" s="266"/>
      <c r="ANN133" s="200"/>
      <c r="ANO133" s="266"/>
      <c r="ANP133" s="261"/>
      <c r="ANQ133" s="265"/>
      <c r="ANR133" s="266"/>
      <c r="ANS133" s="200"/>
      <c r="ANT133" s="266"/>
      <c r="ANU133" s="261"/>
      <c r="ANV133" s="265"/>
      <c r="ANW133" s="266"/>
      <c r="ANX133" s="200"/>
      <c r="ANY133" s="266"/>
      <c r="ANZ133" s="261"/>
      <c r="AOA133" s="265"/>
      <c r="AOB133" s="266"/>
      <c r="AOC133" s="200"/>
      <c r="AOD133" s="266"/>
      <c r="AOE133" s="261"/>
      <c r="AOF133" s="265"/>
      <c r="AOG133" s="266"/>
      <c r="AOH133" s="200"/>
      <c r="AOI133" s="266"/>
      <c r="AOJ133" s="261"/>
      <c r="AOK133" s="265"/>
      <c r="AOL133" s="266"/>
      <c r="AOM133" s="200"/>
      <c r="AON133" s="266"/>
      <c r="AOO133" s="261"/>
      <c r="AOP133" s="265"/>
      <c r="AOQ133" s="266"/>
      <c r="AOR133" s="200"/>
      <c r="AOS133" s="266"/>
      <c r="AOT133" s="261"/>
      <c r="AOU133" s="265"/>
      <c r="AOV133" s="266"/>
      <c r="AOW133" s="200"/>
      <c r="AOX133" s="266"/>
      <c r="AOY133" s="261"/>
      <c r="AOZ133" s="265"/>
      <c r="APA133" s="266"/>
      <c r="APB133" s="200"/>
      <c r="APC133" s="266"/>
      <c r="APD133" s="261"/>
      <c r="APE133" s="265"/>
      <c r="APF133" s="266"/>
      <c r="APG133" s="200"/>
      <c r="APH133" s="266"/>
      <c r="API133" s="261"/>
      <c r="APJ133" s="265"/>
      <c r="APK133" s="266"/>
      <c r="APL133" s="200"/>
      <c r="APM133" s="266"/>
      <c r="APN133" s="261"/>
      <c r="APO133" s="265"/>
      <c r="APP133" s="266"/>
      <c r="APQ133" s="200"/>
      <c r="APR133" s="266"/>
      <c r="APS133" s="261"/>
      <c r="APT133" s="265"/>
      <c r="APU133" s="266"/>
      <c r="APV133" s="200"/>
      <c r="APW133" s="266"/>
      <c r="APX133" s="261"/>
      <c r="APY133" s="265"/>
      <c r="APZ133" s="266"/>
      <c r="AQA133" s="200"/>
      <c r="AQB133" s="266"/>
      <c r="AQC133" s="261"/>
      <c r="AQD133" s="265"/>
      <c r="AQE133" s="266"/>
      <c r="AQF133" s="200"/>
      <c r="AQG133" s="266"/>
      <c r="AQH133" s="261"/>
      <c r="AQI133" s="265"/>
      <c r="AQJ133" s="266"/>
      <c r="AQK133" s="200"/>
      <c r="AQL133" s="266"/>
      <c r="AQM133" s="261"/>
      <c r="AQN133" s="265"/>
      <c r="AQO133" s="266"/>
      <c r="AQP133" s="200"/>
      <c r="AQQ133" s="266"/>
      <c r="AQR133" s="261"/>
      <c r="AQS133" s="265"/>
      <c r="AQT133" s="266"/>
      <c r="AQU133" s="200"/>
      <c r="AQV133" s="266"/>
      <c r="AQW133" s="261"/>
      <c r="AQX133" s="265"/>
      <c r="AQY133" s="266"/>
      <c r="AQZ133" s="200"/>
      <c r="ARA133" s="266"/>
      <c r="ARB133" s="261"/>
      <c r="ARC133" s="265"/>
      <c r="ARD133" s="266"/>
      <c r="ARE133" s="200"/>
      <c r="ARF133" s="266"/>
      <c r="ARG133" s="261"/>
      <c r="ARH133" s="265"/>
      <c r="ARI133" s="266"/>
      <c r="ARJ133" s="200"/>
      <c r="ARK133" s="266"/>
      <c r="ARL133" s="261"/>
      <c r="ARM133" s="265"/>
      <c r="ARN133" s="266"/>
      <c r="ARO133" s="200"/>
      <c r="ARP133" s="266"/>
      <c r="ARQ133" s="261"/>
      <c r="ARR133" s="265"/>
      <c r="ARS133" s="266"/>
      <c r="ART133" s="200"/>
      <c r="ARU133" s="266"/>
      <c r="ARV133" s="261"/>
      <c r="ARW133" s="265"/>
      <c r="ARX133" s="266"/>
      <c r="ARY133" s="200"/>
      <c r="ARZ133" s="266"/>
      <c r="ASA133" s="261"/>
      <c r="ASB133" s="265"/>
      <c r="ASC133" s="266"/>
      <c r="ASD133" s="200"/>
      <c r="ASE133" s="266"/>
      <c r="ASF133" s="261"/>
      <c r="ASG133" s="265"/>
      <c r="ASH133" s="266"/>
      <c r="ASI133" s="200"/>
      <c r="ASJ133" s="266"/>
      <c r="ASK133" s="261"/>
      <c r="ASL133" s="265"/>
      <c r="ASM133" s="266"/>
      <c r="ASN133" s="200"/>
      <c r="ASO133" s="266"/>
      <c r="ASP133" s="261"/>
      <c r="ASQ133" s="265"/>
      <c r="ASR133" s="266"/>
      <c r="ASS133" s="200"/>
      <c r="AST133" s="266"/>
      <c r="ASU133" s="261"/>
      <c r="ASV133" s="265"/>
      <c r="ASW133" s="266"/>
      <c r="ASX133" s="200"/>
      <c r="ASY133" s="266"/>
      <c r="ASZ133" s="261"/>
      <c r="ATA133" s="265"/>
      <c r="ATB133" s="266"/>
      <c r="ATC133" s="200"/>
      <c r="ATD133" s="266"/>
      <c r="ATE133" s="261"/>
      <c r="ATF133" s="265"/>
      <c r="ATG133" s="266"/>
      <c r="ATH133" s="200"/>
      <c r="ATI133" s="266"/>
      <c r="ATJ133" s="261"/>
      <c r="ATK133" s="265"/>
      <c r="ATL133" s="266"/>
      <c r="ATM133" s="200"/>
      <c r="ATN133" s="266"/>
      <c r="ATO133" s="261"/>
      <c r="ATP133" s="265"/>
      <c r="ATQ133" s="266"/>
      <c r="ATR133" s="200"/>
      <c r="ATS133" s="266"/>
      <c r="ATT133" s="261"/>
      <c r="ATU133" s="265"/>
      <c r="ATV133" s="266"/>
      <c r="ATW133" s="200"/>
      <c r="ATX133" s="266"/>
      <c r="ATY133" s="261"/>
      <c r="ATZ133" s="265"/>
      <c r="AUA133" s="266"/>
      <c r="AUB133" s="200"/>
      <c r="AUC133" s="266"/>
      <c r="AUD133" s="261"/>
      <c r="AUE133" s="265"/>
      <c r="AUF133" s="266"/>
      <c r="AUG133" s="200"/>
      <c r="AUH133" s="266"/>
      <c r="AUI133" s="261"/>
      <c r="AUJ133" s="265"/>
      <c r="AUK133" s="266"/>
      <c r="AUL133" s="200"/>
      <c r="AUM133" s="266"/>
      <c r="AUN133" s="261"/>
      <c r="AUO133" s="265"/>
      <c r="AUP133" s="266"/>
      <c r="AUQ133" s="200"/>
      <c r="AUR133" s="266"/>
      <c r="AUS133" s="261"/>
      <c r="AUT133" s="265"/>
      <c r="AUU133" s="266"/>
      <c r="AUV133" s="200"/>
      <c r="AUW133" s="266"/>
      <c r="AUX133" s="261"/>
      <c r="AUY133" s="265"/>
      <c r="AUZ133" s="266"/>
      <c r="AVA133" s="200"/>
      <c r="AVB133" s="266"/>
      <c r="AVC133" s="261"/>
      <c r="AVD133" s="265"/>
      <c r="AVE133" s="266"/>
      <c r="AVF133" s="200"/>
      <c r="AVG133" s="266"/>
      <c r="AVH133" s="261"/>
      <c r="AVI133" s="265"/>
      <c r="AVJ133" s="266"/>
      <c r="AVK133" s="200"/>
      <c r="AVL133" s="266"/>
      <c r="AVM133" s="261"/>
      <c r="AVN133" s="265"/>
      <c r="AVO133" s="266"/>
      <c r="AVP133" s="200"/>
      <c r="AVQ133" s="266"/>
      <c r="AVR133" s="261"/>
      <c r="AVS133" s="265"/>
      <c r="AVT133" s="266"/>
      <c r="AVU133" s="200"/>
      <c r="AVV133" s="266"/>
      <c r="AVW133" s="261"/>
      <c r="AVX133" s="265"/>
      <c r="AVY133" s="266"/>
      <c r="AVZ133" s="200"/>
      <c r="AWA133" s="266"/>
      <c r="AWB133" s="261"/>
      <c r="AWC133" s="265"/>
      <c r="AWD133" s="266"/>
      <c r="AWE133" s="200"/>
      <c r="AWF133" s="266"/>
      <c r="AWG133" s="261"/>
      <c r="AWH133" s="265"/>
      <c r="AWI133" s="266"/>
      <c r="AWJ133" s="200"/>
      <c r="AWK133" s="266"/>
      <c r="AWL133" s="261"/>
      <c r="AWM133" s="265"/>
      <c r="AWN133" s="266"/>
      <c r="AWO133" s="200"/>
      <c r="AWP133" s="266"/>
      <c r="AWQ133" s="261"/>
      <c r="AWR133" s="265"/>
      <c r="AWS133" s="266"/>
      <c r="AWT133" s="200"/>
      <c r="AWU133" s="266"/>
      <c r="AWV133" s="261"/>
      <c r="AWW133" s="265"/>
      <c r="AWX133" s="266"/>
      <c r="AWY133" s="200"/>
      <c r="AWZ133" s="266"/>
      <c r="AXA133" s="261"/>
      <c r="AXB133" s="265"/>
      <c r="AXC133" s="266"/>
      <c r="AXD133" s="200"/>
      <c r="AXE133" s="266"/>
      <c r="AXF133" s="261"/>
      <c r="AXG133" s="265"/>
      <c r="AXH133" s="266"/>
      <c r="AXI133" s="200"/>
      <c r="AXJ133" s="266"/>
      <c r="AXK133" s="261"/>
      <c r="AXL133" s="265"/>
      <c r="AXM133" s="266"/>
      <c r="AXN133" s="200"/>
      <c r="AXO133" s="266"/>
      <c r="AXP133" s="261"/>
      <c r="AXQ133" s="265"/>
      <c r="AXR133" s="266"/>
      <c r="AXS133" s="200"/>
      <c r="AXT133" s="266"/>
      <c r="AXU133" s="261"/>
      <c r="AXV133" s="265"/>
      <c r="AXW133" s="266"/>
      <c r="AXX133" s="200"/>
      <c r="AXY133" s="266"/>
      <c r="AXZ133" s="261"/>
      <c r="AYA133" s="265"/>
      <c r="AYB133" s="266"/>
      <c r="AYC133" s="200"/>
      <c r="AYD133" s="266"/>
      <c r="AYE133" s="261"/>
      <c r="AYF133" s="265"/>
      <c r="AYG133" s="266"/>
      <c r="AYH133" s="200"/>
      <c r="AYI133" s="266"/>
      <c r="AYJ133" s="261"/>
      <c r="AYK133" s="265"/>
      <c r="AYL133" s="266"/>
      <c r="AYM133" s="200"/>
      <c r="AYN133" s="266"/>
      <c r="AYO133" s="261"/>
      <c r="AYP133" s="265"/>
      <c r="AYQ133" s="266"/>
      <c r="AYR133" s="200"/>
      <c r="AYS133" s="266"/>
      <c r="AYT133" s="261"/>
      <c r="AYU133" s="265"/>
      <c r="AYV133" s="266"/>
      <c r="AYW133" s="200"/>
      <c r="AYX133" s="266"/>
      <c r="AYY133" s="261"/>
      <c r="AYZ133" s="265"/>
      <c r="AZA133" s="266"/>
      <c r="AZB133" s="200"/>
      <c r="AZC133" s="266"/>
      <c r="AZD133" s="261"/>
      <c r="AZE133" s="265"/>
      <c r="AZF133" s="266"/>
      <c r="AZG133" s="200"/>
      <c r="AZH133" s="266"/>
      <c r="AZI133" s="261"/>
      <c r="AZJ133" s="265"/>
      <c r="AZK133" s="266"/>
      <c r="AZL133" s="200"/>
      <c r="AZM133" s="266"/>
      <c r="AZN133" s="261"/>
      <c r="AZO133" s="265"/>
      <c r="AZP133" s="266"/>
      <c r="AZQ133" s="200"/>
      <c r="AZR133" s="266"/>
      <c r="AZS133" s="261"/>
      <c r="AZT133" s="265"/>
      <c r="AZU133" s="266"/>
      <c r="AZV133" s="200"/>
      <c r="AZW133" s="266"/>
      <c r="AZX133" s="261"/>
      <c r="AZY133" s="265"/>
      <c r="AZZ133" s="266"/>
      <c r="BAA133" s="200"/>
      <c r="BAB133" s="266"/>
      <c r="BAC133" s="261"/>
      <c r="BAD133" s="265"/>
      <c r="BAE133" s="266"/>
      <c r="BAF133" s="200"/>
      <c r="BAG133" s="266"/>
      <c r="BAH133" s="261"/>
      <c r="BAI133" s="265"/>
      <c r="BAJ133" s="266"/>
      <c r="BAK133" s="200"/>
      <c r="BAL133" s="266"/>
      <c r="BAM133" s="261"/>
      <c r="BAN133" s="265"/>
      <c r="BAO133" s="266"/>
      <c r="BAP133" s="200"/>
      <c r="BAQ133" s="266"/>
      <c r="BAR133" s="261"/>
      <c r="BAS133" s="265"/>
      <c r="BAT133" s="266"/>
      <c r="BAU133" s="200"/>
      <c r="BAV133" s="266"/>
      <c r="BAW133" s="261"/>
      <c r="BAX133" s="265"/>
      <c r="BAY133" s="266"/>
      <c r="BAZ133" s="200"/>
      <c r="BBA133" s="266"/>
      <c r="BBB133" s="261"/>
      <c r="BBC133" s="265"/>
      <c r="BBD133" s="266"/>
      <c r="BBE133" s="200"/>
      <c r="BBF133" s="266"/>
      <c r="BBG133" s="261"/>
      <c r="BBH133" s="265"/>
      <c r="BBI133" s="266"/>
      <c r="BBJ133" s="200"/>
      <c r="BBK133" s="266"/>
      <c r="BBL133" s="261"/>
      <c r="BBM133" s="265"/>
      <c r="BBN133" s="266"/>
      <c r="BBO133" s="200"/>
      <c r="BBP133" s="266"/>
      <c r="BBQ133" s="261"/>
      <c r="BBR133" s="265"/>
      <c r="BBS133" s="266"/>
      <c r="BBT133" s="200"/>
      <c r="BBU133" s="266"/>
      <c r="BBV133" s="261"/>
      <c r="BBW133" s="265"/>
      <c r="BBX133" s="266"/>
      <c r="BBY133" s="200"/>
      <c r="BBZ133" s="266"/>
      <c r="BCA133" s="261"/>
      <c r="BCB133" s="265"/>
      <c r="BCC133" s="266"/>
      <c r="BCD133" s="200"/>
      <c r="BCE133" s="266"/>
      <c r="BCF133" s="261"/>
      <c r="BCG133" s="265"/>
      <c r="BCH133" s="266"/>
      <c r="BCI133" s="200"/>
      <c r="BCJ133" s="266"/>
      <c r="BCK133" s="261"/>
      <c r="BCL133" s="265"/>
      <c r="BCM133" s="266"/>
      <c r="BCN133" s="200"/>
      <c r="BCO133" s="266"/>
      <c r="BCP133" s="261"/>
      <c r="BCQ133" s="265"/>
      <c r="BCR133" s="266"/>
      <c r="BCS133" s="200"/>
      <c r="BCT133" s="266"/>
      <c r="BCU133" s="261"/>
      <c r="BCV133" s="265"/>
      <c r="BCW133" s="266"/>
      <c r="BCX133" s="200"/>
      <c r="BCY133" s="266"/>
      <c r="BCZ133" s="261"/>
      <c r="BDA133" s="265"/>
      <c r="BDB133" s="266"/>
      <c r="BDC133" s="200"/>
      <c r="BDD133" s="266"/>
      <c r="BDE133" s="261"/>
      <c r="BDF133" s="265"/>
      <c r="BDG133" s="266"/>
      <c r="BDH133" s="200"/>
      <c r="BDI133" s="266"/>
      <c r="BDJ133" s="261"/>
      <c r="BDK133" s="265"/>
      <c r="BDL133" s="266"/>
      <c r="BDM133" s="200"/>
      <c r="BDN133" s="266"/>
      <c r="BDO133" s="261"/>
      <c r="BDP133" s="265"/>
      <c r="BDQ133" s="266"/>
      <c r="BDR133" s="200"/>
      <c r="BDS133" s="266"/>
      <c r="BDT133" s="261"/>
      <c r="BDU133" s="265"/>
      <c r="BDV133" s="266"/>
      <c r="BDW133" s="200"/>
      <c r="BDX133" s="266"/>
      <c r="BDY133" s="261"/>
      <c r="BDZ133" s="265"/>
      <c r="BEA133" s="266"/>
      <c r="BEB133" s="200"/>
      <c r="BEC133" s="266"/>
      <c r="BED133" s="261"/>
      <c r="BEE133" s="265"/>
      <c r="BEF133" s="266"/>
      <c r="BEG133" s="200"/>
      <c r="BEH133" s="266"/>
      <c r="BEI133" s="261"/>
      <c r="BEJ133" s="265"/>
      <c r="BEK133" s="266"/>
      <c r="BEL133" s="200"/>
      <c r="BEM133" s="266"/>
      <c r="BEN133" s="261"/>
      <c r="BEO133" s="265"/>
      <c r="BEP133" s="266"/>
      <c r="BEQ133" s="200"/>
      <c r="BER133" s="266"/>
      <c r="BES133" s="261"/>
      <c r="BET133" s="265"/>
      <c r="BEU133" s="266"/>
      <c r="BEV133" s="200"/>
      <c r="BEW133" s="266"/>
      <c r="BEX133" s="261"/>
      <c r="BEY133" s="265"/>
      <c r="BEZ133" s="266"/>
      <c r="BFA133" s="200"/>
      <c r="BFB133" s="266"/>
      <c r="BFC133" s="261"/>
      <c r="BFD133" s="265"/>
      <c r="BFE133" s="266"/>
      <c r="BFF133" s="200"/>
      <c r="BFG133" s="266"/>
      <c r="BFH133" s="261"/>
      <c r="BFI133" s="265"/>
      <c r="BFJ133" s="266"/>
      <c r="BFK133" s="200"/>
      <c r="BFL133" s="266"/>
      <c r="BFM133" s="261"/>
      <c r="BFN133" s="265"/>
      <c r="BFO133" s="266"/>
      <c r="BFP133" s="200"/>
      <c r="BFQ133" s="266"/>
      <c r="BFR133" s="261"/>
      <c r="BFS133" s="265"/>
      <c r="BFT133" s="266"/>
      <c r="BFU133" s="200"/>
      <c r="BFV133" s="266"/>
      <c r="BFW133" s="261"/>
      <c r="BFX133" s="265"/>
      <c r="BFY133" s="266"/>
      <c r="BFZ133" s="200"/>
      <c r="BGA133" s="266"/>
      <c r="BGB133" s="261"/>
      <c r="BGC133" s="265"/>
      <c r="BGD133" s="266"/>
      <c r="BGE133" s="200"/>
      <c r="BGF133" s="266"/>
      <c r="BGG133" s="261"/>
      <c r="BGH133" s="265"/>
      <c r="BGI133" s="266"/>
      <c r="BGJ133" s="200"/>
      <c r="BGK133" s="266"/>
      <c r="BGL133" s="261"/>
      <c r="BGM133" s="265"/>
      <c r="BGN133" s="266"/>
      <c r="BGO133" s="200"/>
      <c r="BGP133" s="266"/>
      <c r="BGQ133" s="261"/>
      <c r="BGR133" s="265"/>
      <c r="BGS133" s="266"/>
      <c r="BGT133" s="200"/>
      <c r="BGU133" s="266"/>
      <c r="BGV133" s="261"/>
      <c r="BGW133" s="265"/>
      <c r="BGX133" s="266"/>
      <c r="BGY133" s="200"/>
      <c r="BGZ133" s="266"/>
      <c r="BHA133" s="261"/>
      <c r="BHB133" s="265"/>
      <c r="BHC133" s="266"/>
      <c r="BHD133" s="200"/>
      <c r="BHE133" s="266"/>
      <c r="BHF133" s="261"/>
      <c r="BHG133" s="265"/>
      <c r="BHH133" s="266"/>
      <c r="BHI133" s="200"/>
      <c r="BHJ133" s="266"/>
      <c r="BHK133" s="261"/>
      <c r="BHL133" s="265"/>
      <c r="BHM133" s="266"/>
      <c r="BHN133" s="200"/>
      <c r="BHO133" s="266"/>
      <c r="BHP133" s="261"/>
      <c r="BHQ133" s="265"/>
      <c r="BHR133" s="266"/>
      <c r="BHS133" s="200"/>
      <c r="BHT133" s="266"/>
      <c r="BHU133" s="261"/>
      <c r="BHV133" s="265"/>
      <c r="BHW133" s="266"/>
      <c r="BHX133" s="200"/>
      <c r="BHY133" s="266"/>
      <c r="BHZ133" s="261"/>
      <c r="BIA133" s="265"/>
      <c r="BIB133" s="266"/>
      <c r="BIC133" s="200"/>
      <c r="BID133" s="266"/>
      <c r="BIE133" s="261"/>
      <c r="BIF133" s="265"/>
      <c r="BIG133" s="266"/>
      <c r="BIH133" s="200"/>
      <c r="BII133" s="266"/>
      <c r="BIJ133" s="261"/>
      <c r="BIK133" s="265"/>
      <c r="BIL133" s="266"/>
      <c r="BIM133" s="200"/>
      <c r="BIN133" s="266"/>
      <c r="BIO133" s="261"/>
      <c r="BIP133" s="265"/>
      <c r="BIQ133" s="266"/>
      <c r="BIR133" s="200"/>
      <c r="BIS133" s="266"/>
      <c r="BIT133" s="261"/>
      <c r="BIU133" s="265"/>
      <c r="BIV133" s="266"/>
      <c r="BIW133" s="200"/>
      <c r="BIX133" s="266"/>
      <c r="BIY133" s="261"/>
      <c r="BIZ133" s="265"/>
      <c r="BJA133" s="266"/>
      <c r="BJB133" s="200"/>
      <c r="BJC133" s="266"/>
      <c r="BJD133" s="261"/>
      <c r="BJE133" s="265"/>
      <c r="BJF133" s="266"/>
      <c r="BJG133" s="200"/>
      <c r="BJH133" s="266"/>
      <c r="BJI133" s="261"/>
      <c r="BJJ133" s="265"/>
      <c r="BJK133" s="266"/>
      <c r="BJL133" s="200"/>
      <c r="BJM133" s="266"/>
      <c r="BJN133" s="261"/>
      <c r="BJO133" s="265"/>
      <c r="BJP133" s="266"/>
      <c r="BJQ133" s="200"/>
      <c r="BJR133" s="266"/>
      <c r="BJS133" s="261"/>
      <c r="BJT133" s="265"/>
      <c r="BJU133" s="266"/>
      <c r="BJV133" s="200"/>
      <c r="BJW133" s="266"/>
      <c r="BJX133" s="261"/>
      <c r="BJY133" s="265"/>
      <c r="BJZ133" s="266"/>
      <c r="BKA133" s="200"/>
      <c r="BKB133" s="266"/>
      <c r="BKC133" s="261"/>
      <c r="BKD133" s="265"/>
      <c r="BKE133" s="266"/>
      <c r="BKF133" s="200"/>
      <c r="BKG133" s="266"/>
      <c r="BKH133" s="261"/>
      <c r="BKI133" s="265"/>
      <c r="BKJ133" s="266"/>
      <c r="BKK133" s="200"/>
      <c r="BKL133" s="266"/>
      <c r="BKM133" s="261"/>
      <c r="BKN133" s="265"/>
      <c r="BKO133" s="266"/>
      <c r="BKP133" s="200"/>
      <c r="BKQ133" s="266"/>
      <c r="BKR133" s="261"/>
      <c r="BKS133" s="265"/>
      <c r="BKT133" s="266"/>
      <c r="BKU133" s="200"/>
      <c r="BKV133" s="266"/>
      <c r="BKW133" s="261"/>
      <c r="BKX133" s="265"/>
      <c r="BKY133" s="266"/>
      <c r="BKZ133" s="200"/>
      <c r="BLA133" s="266"/>
      <c r="BLB133" s="261"/>
      <c r="BLC133" s="265"/>
      <c r="BLD133" s="266"/>
      <c r="BLE133" s="200"/>
      <c r="BLF133" s="266"/>
      <c r="BLG133" s="261"/>
      <c r="BLH133" s="265"/>
      <c r="BLI133" s="266"/>
      <c r="BLJ133" s="200"/>
      <c r="BLK133" s="266"/>
      <c r="BLL133" s="261"/>
      <c r="BLM133" s="265"/>
      <c r="BLN133" s="266"/>
      <c r="BLO133" s="200"/>
      <c r="BLP133" s="266"/>
      <c r="BLQ133" s="261"/>
      <c r="BLR133" s="265"/>
      <c r="BLS133" s="266"/>
      <c r="BLT133" s="200"/>
      <c r="BLU133" s="266"/>
      <c r="BLV133" s="261"/>
      <c r="BLW133" s="265"/>
      <c r="BLX133" s="266"/>
      <c r="BLY133" s="200"/>
      <c r="BLZ133" s="266"/>
      <c r="BMA133" s="261"/>
      <c r="BMB133" s="265"/>
      <c r="BMC133" s="266"/>
      <c r="BMD133" s="200"/>
      <c r="BME133" s="266"/>
      <c r="BMF133" s="261"/>
      <c r="BMG133" s="265"/>
      <c r="BMH133" s="266"/>
      <c r="BMI133" s="200"/>
      <c r="BMJ133" s="266"/>
      <c r="BMK133" s="261"/>
      <c r="BML133" s="265"/>
      <c r="BMM133" s="266"/>
      <c r="BMN133" s="200"/>
      <c r="BMO133" s="266"/>
      <c r="BMP133" s="261"/>
      <c r="BMQ133" s="265"/>
      <c r="BMR133" s="266"/>
      <c r="BMS133" s="200"/>
      <c r="BMT133" s="266"/>
      <c r="BMU133" s="261"/>
      <c r="BMV133" s="265"/>
      <c r="BMW133" s="266"/>
      <c r="BMX133" s="200"/>
      <c r="BMY133" s="266"/>
      <c r="BMZ133" s="261"/>
      <c r="BNA133" s="265"/>
      <c r="BNB133" s="266"/>
      <c r="BNC133" s="200"/>
      <c r="BND133" s="266"/>
      <c r="BNE133" s="261"/>
      <c r="BNF133" s="265"/>
      <c r="BNG133" s="266"/>
      <c r="BNH133" s="200"/>
      <c r="BNI133" s="266"/>
      <c r="BNJ133" s="261"/>
      <c r="BNK133" s="265"/>
      <c r="BNL133" s="266"/>
      <c r="BNM133" s="200"/>
      <c r="BNN133" s="266"/>
      <c r="BNO133" s="261"/>
      <c r="BNP133" s="265"/>
      <c r="BNQ133" s="266"/>
      <c r="BNR133" s="200"/>
      <c r="BNS133" s="266"/>
      <c r="BNT133" s="261"/>
      <c r="BNU133" s="265"/>
      <c r="BNV133" s="266"/>
      <c r="BNW133" s="200"/>
      <c r="BNX133" s="266"/>
      <c r="BNY133" s="261"/>
      <c r="BNZ133" s="265"/>
      <c r="BOA133" s="266"/>
      <c r="BOB133" s="200"/>
      <c r="BOC133" s="266"/>
      <c r="BOD133" s="261"/>
      <c r="BOE133" s="265"/>
      <c r="BOF133" s="266"/>
      <c r="BOG133" s="200"/>
      <c r="BOH133" s="266"/>
      <c r="BOI133" s="261"/>
      <c r="BOJ133" s="265"/>
      <c r="BOK133" s="266"/>
      <c r="BOL133" s="200"/>
      <c r="BOM133" s="266"/>
      <c r="BON133" s="261"/>
      <c r="BOO133" s="265"/>
      <c r="BOP133" s="266"/>
      <c r="BOQ133" s="200"/>
      <c r="BOR133" s="266"/>
      <c r="BOS133" s="261"/>
      <c r="BOT133" s="265"/>
      <c r="BOU133" s="266"/>
      <c r="BOV133" s="200"/>
      <c r="BOW133" s="266"/>
      <c r="BOX133" s="261"/>
      <c r="BOY133" s="265"/>
      <c r="BOZ133" s="266"/>
      <c r="BPA133" s="200"/>
      <c r="BPB133" s="266"/>
      <c r="BPC133" s="261"/>
      <c r="BPD133" s="265"/>
      <c r="BPE133" s="266"/>
      <c r="BPF133" s="200"/>
      <c r="BPG133" s="266"/>
      <c r="BPH133" s="261"/>
      <c r="BPI133" s="265"/>
      <c r="BPJ133" s="266"/>
      <c r="BPK133" s="200"/>
      <c r="BPL133" s="266"/>
      <c r="BPM133" s="261"/>
      <c r="BPN133" s="265"/>
      <c r="BPO133" s="266"/>
      <c r="BPP133" s="200"/>
      <c r="BPQ133" s="266"/>
      <c r="BPR133" s="261"/>
      <c r="BPS133" s="265"/>
      <c r="BPT133" s="266"/>
      <c r="BPU133" s="200"/>
      <c r="BPV133" s="266"/>
      <c r="BPW133" s="261"/>
      <c r="BPX133" s="265"/>
      <c r="BPY133" s="266"/>
      <c r="BPZ133" s="200"/>
      <c r="BQA133" s="266"/>
      <c r="BQB133" s="261"/>
      <c r="BQC133" s="265"/>
      <c r="BQD133" s="266"/>
      <c r="BQE133" s="200"/>
      <c r="BQF133" s="266"/>
      <c r="BQG133" s="261"/>
      <c r="BQH133" s="265"/>
      <c r="BQI133" s="266"/>
      <c r="BQJ133" s="200"/>
      <c r="BQK133" s="266"/>
      <c r="BQL133" s="261"/>
      <c r="BQM133" s="265"/>
      <c r="BQN133" s="266"/>
      <c r="BQO133" s="200"/>
      <c r="BQP133" s="266"/>
      <c r="BQQ133" s="261"/>
      <c r="BQR133" s="265"/>
      <c r="BQS133" s="266"/>
      <c r="BQT133" s="200"/>
      <c r="BQU133" s="266"/>
      <c r="BQV133" s="261"/>
      <c r="BQW133" s="265"/>
      <c r="BQX133" s="266"/>
      <c r="BQY133" s="200"/>
      <c r="BQZ133" s="266"/>
      <c r="BRA133" s="261"/>
      <c r="BRB133" s="265"/>
      <c r="BRC133" s="266"/>
      <c r="BRD133" s="200"/>
      <c r="BRE133" s="266"/>
      <c r="BRF133" s="261"/>
      <c r="BRG133" s="265"/>
      <c r="BRH133" s="266"/>
      <c r="BRI133" s="200"/>
      <c r="BRJ133" s="266"/>
      <c r="BRK133" s="261"/>
      <c r="BRL133" s="265"/>
      <c r="BRM133" s="266"/>
      <c r="BRN133" s="200"/>
      <c r="BRO133" s="266"/>
      <c r="BRP133" s="261"/>
      <c r="BRQ133" s="265"/>
      <c r="BRR133" s="266"/>
      <c r="BRS133" s="200"/>
      <c r="BRT133" s="266"/>
      <c r="BRU133" s="261"/>
      <c r="BRV133" s="265"/>
      <c r="BRW133" s="266"/>
      <c r="BRX133" s="200"/>
      <c r="BRY133" s="266"/>
      <c r="BRZ133" s="261"/>
      <c r="BSA133" s="265"/>
      <c r="BSB133" s="266"/>
      <c r="BSC133" s="200"/>
      <c r="BSD133" s="266"/>
      <c r="BSE133" s="261"/>
      <c r="BSF133" s="265"/>
      <c r="BSG133" s="266"/>
      <c r="BSH133" s="200"/>
      <c r="BSI133" s="266"/>
      <c r="BSJ133" s="261"/>
      <c r="BSK133" s="265"/>
      <c r="BSL133" s="266"/>
      <c r="BSM133" s="200"/>
      <c r="BSN133" s="266"/>
      <c r="BSO133" s="261"/>
      <c r="BSP133" s="265"/>
      <c r="BSQ133" s="266"/>
      <c r="BSR133" s="200"/>
      <c r="BSS133" s="266"/>
      <c r="BST133" s="261"/>
      <c r="BSU133" s="265"/>
      <c r="BSV133" s="266"/>
      <c r="BSW133" s="200"/>
      <c r="BSX133" s="266"/>
      <c r="BSY133" s="261"/>
      <c r="BSZ133" s="265"/>
      <c r="BTA133" s="266"/>
      <c r="BTB133" s="200"/>
      <c r="BTC133" s="266"/>
      <c r="BTD133" s="261"/>
      <c r="BTE133" s="265"/>
      <c r="BTF133" s="266"/>
      <c r="BTG133" s="200"/>
      <c r="BTH133" s="266"/>
      <c r="BTI133" s="261"/>
      <c r="BTJ133" s="265"/>
      <c r="BTK133" s="266"/>
      <c r="BTL133" s="200"/>
      <c r="BTM133" s="266"/>
      <c r="BTN133" s="261"/>
      <c r="BTO133" s="265"/>
      <c r="BTP133" s="266"/>
      <c r="BTQ133" s="200"/>
      <c r="BTR133" s="266"/>
      <c r="BTS133" s="261"/>
      <c r="BTT133" s="265"/>
      <c r="BTU133" s="266"/>
      <c r="BTV133" s="200"/>
      <c r="BTW133" s="266"/>
      <c r="BTX133" s="261"/>
      <c r="BTY133" s="265"/>
      <c r="BTZ133" s="266"/>
      <c r="BUA133" s="200"/>
      <c r="BUB133" s="266"/>
      <c r="BUC133" s="261"/>
      <c r="BUD133" s="265"/>
      <c r="BUE133" s="266"/>
      <c r="BUF133" s="200"/>
      <c r="BUG133" s="266"/>
      <c r="BUH133" s="261"/>
      <c r="BUI133" s="265"/>
      <c r="BUJ133" s="266"/>
      <c r="BUK133" s="200"/>
      <c r="BUL133" s="266"/>
      <c r="BUM133" s="261"/>
      <c r="BUN133" s="265"/>
      <c r="BUO133" s="266"/>
      <c r="BUP133" s="200"/>
      <c r="BUQ133" s="266"/>
      <c r="BUR133" s="261"/>
      <c r="BUS133" s="265"/>
      <c r="BUT133" s="266"/>
      <c r="BUU133" s="200"/>
      <c r="BUV133" s="266"/>
      <c r="BUW133" s="261"/>
      <c r="BUX133" s="265"/>
      <c r="BUY133" s="266"/>
      <c r="BUZ133" s="200"/>
      <c r="BVA133" s="266"/>
      <c r="BVB133" s="261"/>
      <c r="BVC133" s="265"/>
      <c r="BVD133" s="266"/>
      <c r="BVE133" s="200"/>
      <c r="BVF133" s="266"/>
      <c r="BVG133" s="261"/>
      <c r="BVH133" s="265"/>
      <c r="BVI133" s="266"/>
      <c r="BVJ133" s="200"/>
      <c r="BVK133" s="266"/>
      <c r="BVL133" s="261"/>
      <c r="BVM133" s="265"/>
      <c r="BVN133" s="266"/>
      <c r="BVO133" s="200"/>
      <c r="BVP133" s="266"/>
      <c r="BVQ133" s="261"/>
      <c r="BVR133" s="265"/>
      <c r="BVS133" s="266"/>
      <c r="BVT133" s="200"/>
      <c r="BVU133" s="266"/>
      <c r="BVV133" s="261"/>
      <c r="BVW133" s="265"/>
      <c r="BVX133" s="266"/>
      <c r="BVY133" s="200"/>
      <c r="BVZ133" s="266"/>
      <c r="BWA133" s="261"/>
      <c r="BWB133" s="265"/>
      <c r="BWC133" s="266"/>
      <c r="BWD133" s="200"/>
      <c r="BWE133" s="266"/>
      <c r="BWF133" s="261"/>
      <c r="BWG133" s="265"/>
      <c r="BWH133" s="266"/>
      <c r="BWI133" s="200"/>
      <c r="BWJ133" s="266"/>
      <c r="BWK133" s="261"/>
      <c r="BWL133" s="265"/>
      <c r="BWM133" s="266"/>
      <c r="BWN133" s="200"/>
      <c r="BWO133" s="266"/>
      <c r="BWP133" s="261"/>
      <c r="BWQ133" s="265"/>
      <c r="BWR133" s="266"/>
      <c r="BWS133" s="200"/>
      <c r="BWT133" s="266"/>
      <c r="BWU133" s="261"/>
      <c r="BWV133" s="265"/>
      <c r="BWW133" s="266"/>
      <c r="BWX133" s="200"/>
      <c r="BWY133" s="266"/>
      <c r="BWZ133" s="261"/>
      <c r="BXA133" s="265"/>
      <c r="BXB133" s="266"/>
      <c r="BXC133" s="200"/>
      <c r="BXD133" s="266"/>
      <c r="BXE133" s="261"/>
      <c r="BXF133" s="265"/>
      <c r="BXG133" s="266"/>
      <c r="BXH133" s="200"/>
      <c r="BXI133" s="266"/>
      <c r="BXJ133" s="261"/>
      <c r="BXK133" s="265"/>
      <c r="BXL133" s="266"/>
      <c r="BXM133" s="200"/>
      <c r="BXN133" s="266"/>
      <c r="BXO133" s="261"/>
      <c r="BXP133" s="265"/>
      <c r="BXQ133" s="266"/>
      <c r="BXR133" s="200"/>
      <c r="BXS133" s="266"/>
      <c r="BXT133" s="261"/>
      <c r="BXU133" s="265"/>
      <c r="BXV133" s="266"/>
      <c r="BXW133" s="200"/>
      <c r="BXX133" s="266"/>
      <c r="BXY133" s="261"/>
      <c r="BXZ133" s="265"/>
      <c r="BYA133" s="266"/>
      <c r="BYB133" s="200"/>
      <c r="BYC133" s="266"/>
      <c r="BYD133" s="261"/>
      <c r="BYE133" s="265"/>
      <c r="BYF133" s="266"/>
      <c r="BYG133" s="200"/>
      <c r="BYH133" s="266"/>
      <c r="BYI133" s="261"/>
      <c r="BYJ133" s="265"/>
      <c r="BYK133" s="266"/>
      <c r="BYL133" s="200"/>
      <c r="BYM133" s="266"/>
      <c r="BYN133" s="261"/>
      <c r="BYO133" s="265"/>
      <c r="BYP133" s="266"/>
      <c r="BYQ133" s="200"/>
      <c r="BYR133" s="266"/>
      <c r="BYS133" s="261"/>
      <c r="BYT133" s="265"/>
      <c r="BYU133" s="266"/>
      <c r="BYV133" s="200"/>
      <c r="BYW133" s="266"/>
      <c r="BYX133" s="261"/>
      <c r="BYY133" s="265"/>
      <c r="BYZ133" s="266"/>
      <c r="BZA133" s="200"/>
      <c r="BZB133" s="266"/>
      <c r="BZC133" s="261"/>
      <c r="BZD133" s="265"/>
      <c r="BZE133" s="266"/>
      <c r="BZF133" s="200"/>
      <c r="BZG133" s="266"/>
      <c r="BZH133" s="261"/>
      <c r="BZI133" s="265"/>
      <c r="BZJ133" s="266"/>
      <c r="BZK133" s="200"/>
      <c r="BZL133" s="266"/>
      <c r="BZM133" s="261"/>
      <c r="BZN133" s="265"/>
      <c r="BZO133" s="266"/>
      <c r="BZP133" s="200"/>
      <c r="BZQ133" s="266"/>
      <c r="BZR133" s="261"/>
      <c r="BZS133" s="265"/>
      <c r="BZT133" s="266"/>
      <c r="BZU133" s="200"/>
      <c r="BZV133" s="266"/>
      <c r="BZW133" s="261"/>
      <c r="BZX133" s="265"/>
      <c r="BZY133" s="266"/>
      <c r="BZZ133" s="200"/>
      <c r="CAA133" s="266"/>
      <c r="CAB133" s="261"/>
      <c r="CAC133" s="265"/>
      <c r="CAD133" s="266"/>
      <c r="CAE133" s="200"/>
      <c r="CAF133" s="266"/>
      <c r="CAG133" s="261"/>
      <c r="CAH133" s="265"/>
      <c r="CAI133" s="266"/>
      <c r="CAJ133" s="200"/>
      <c r="CAK133" s="266"/>
      <c r="CAL133" s="261"/>
      <c r="CAM133" s="265"/>
      <c r="CAN133" s="266"/>
      <c r="CAO133" s="200"/>
      <c r="CAP133" s="266"/>
      <c r="CAQ133" s="261"/>
      <c r="CAR133" s="265"/>
      <c r="CAS133" s="266"/>
      <c r="CAT133" s="200"/>
      <c r="CAU133" s="266"/>
      <c r="CAV133" s="261"/>
      <c r="CAW133" s="265"/>
      <c r="CAX133" s="266"/>
      <c r="CAY133" s="200"/>
      <c r="CAZ133" s="266"/>
      <c r="CBA133" s="261"/>
      <c r="CBB133" s="265"/>
      <c r="CBC133" s="266"/>
      <c r="CBD133" s="200"/>
      <c r="CBE133" s="266"/>
      <c r="CBF133" s="261"/>
      <c r="CBG133" s="265"/>
      <c r="CBH133" s="266"/>
      <c r="CBI133" s="200"/>
      <c r="CBJ133" s="266"/>
      <c r="CBK133" s="261"/>
      <c r="CBL133" s="265"/>
      <c r="CBM133" s="266"/>
      <c r="CBN133" s="200"/>
      <c r="CBO133" s="266"/>
      <c r="CBP133" s="261"/>
      <c r="CBQ133" s="265"/>
      <c r="CBR133" s="266"/>
      <c r="CBS133" s="200"/>
      <c r="CBT133" s="266"/>
      <c r="CBU133" s="261"/>
      <c r="CBV133" s="265"/>
      <c r="CBW133" s="266"/>
      <c r="CBX133" s="200"/>
      <c r="CBY133" s="266"/>
      <c r="CBZ133" s="261"/>
      <c r="CCA133" s="265"/>
      <c r="CCB133" s="266"/>
      <c r="CCC133" s="200"/>
      <c r="CCD133" s="266"/>
      <c r="CCE133" s="261"/>
      <c r="CCF133" s="265"/>
      <c r="CCG133" s="266"/>
      <c r="CCH133" s="200"/>
      <c r="CCI133" s="266"/>
      <c r="CCJ133" s="261"/>
      <c r="CCK133" s="265"/>
      <c r="CCL133" s="266"/>
      <c r="CCM133" s="200"/>
      <c r="CCN133" s="266"/>
      <c r="CCO133" s="261"/>
      <c r="CCP133" s="265"/>
      <c r="CCQ133" s="266"/>
      <c r="CCR133" s="200"/>
      <c r="CCS133" s="266"/>
      <c r="CCT133" s="261"/>
      <c r="CCU133" s="265"/>
      <c r="CCV133" s="266"/>
      <c r="CCW133" s="200"/>
      <c r="CCX133" s="266"/>
      <c r="CCY133" s="261"/>
      <c r="CCZ133" s="265"/>
      <c r="CDA133" s="266"/>
      <c r="CDB133" s="200"/>
      <c r="CDC133" s="266"/>
      <c r="CDD133" s="261"/>
      <c r="CDE133" s="265"/>
      <c r="CDF133" s="266"/>
      <c r="CDG133" s="200"/>
      <c r="CDH133" s="266"/>
      <c r="CDI133" s="261"/>
      <c r="CDJ133" s="265"/>
      <c r="CDK133" s="266"/>
      <c r="CDL133" s="200"/>
      <c r="CDM133" s="266"/>
      <c r="CDN133" s="261"/>
      <c r="CDO133" s="265"/>
      <c r="CDP133" s="266"/>
      <c r="CDQ133" s="200"/>
      <c r="CDR133" s="266"/>
      <c r="CDS133" s="261"/>
      <c r="CDT133" s="265"/>
      <c r="CDU133" s="266"/>
      <c r="CDV133" s="200"/>
      <c r="CDW133" s="266"/>
      <c r="CDX133" s="261"/>
      <c r="CDY133" s="265"/>
      <c r="CDZ133" s="266"/>
      <c r="CEA133" s="200"/>
      <c r="CEB133" s="266"/>
      <c r="CEC133" s="261"/>
      <c r="CED133" s="265"/>
      <c r="CEE133" s="266"/>
      <c r="CEF133" s="200"/>
      <c r="CEG133" s="266"/>
      <c r="CEH133" s="261"/>
      <c r="CEI133" s="265"/>
      <c r="CEJ133" s="266"/>
      <c r="CEK133" s="200"/>
      <c r="CEL133" s="266"/>
      <c r="CEM133" s="261"/>
      <c r="CEN133" s="265"/>
      <c r="CEO133" s="266"/>
      <c r="CEP133" s="200"/>
      <c r="CEQ133" s="266"/>
      <c r="CER133" s="261"/>
      <c r="CES133" s="265"/>
      <c r="CET133" s="266"/>
      <c r="CEU133" s="200"/>
      <c r="CEV133" s="266"/>
      <c r="CEW133" s="261"/>
      <c r="CEX133" s="265"/>
      <c r="CEY133" s="266"/>
      <c r="CEZ133" s="200"/>
      <c r="CFA133" s="266"/>
      <c r="CFB133" s="261"/>
      <c r="CFC133" s="265"/>
      <c r="CFD133" s="266"/>
      <c r="CFE133" s="200"/>
      <c r="CFF133" s="266"/>
      <c r="CFG133" s="261"/>
      <c r="CFH133" s="265"/>
      <c r="CFI133" s="266"/>
      <c r="CFJ133" s="200"/>
      <c r="CFK133" s="266"/>
      <c r="CFL133" s="261"/>
      <c r="CFM133" s="265"/>
      <c r="CFN133" s="266"/>
      <c r="CFO133" s="200"/>
      <c r="CFP133" s="266"/>
      <c r="CFQ133" s="261"/>
      <c r="CFR133" s="265"/>
      <c r="CFS133" s="266"/>
      <c r="CFT133" s="200"/>
      <c r="CFU133" s="266"/>
      <c r="CFV133" s="261"/>
      <c r="CFW133" s="265"/>
      <c r="CFX133" s="266"/>
      <c r="CFY133" s="200"/>
      <c r="CFZ133" s="266"/>
      <c r="CGA133" s="261"/>
      <c r="CGB133" s="265"/>
      <c r="CGC133" s="266"/>
      <c r="CGD133" s="200"/>
      <c r="CGE133" s="266"/>
      <c r="CGF133" s="261"/>
      <c r="CGG133" s="265"/>
      <c r="CGH133" s="266"/>
      <c r="CGI133" s="200"/>
      <c r="CGJ133" s="266"/>
      <c r="CGK133" s="261"/>
      <c r="CGL133" s="265"/>
      <c r="CGM133" s="266"/>
      <c r="CGN133" s="200"/>
      <c r="CGO133" s="266"/>
      <c r="CGP133" s="261"/>
      <c r="CGQ133" s="265"/>
      <c r="CGR133" s="266"/>
      <c r="CGS133" s="200"/>
      <c r="CGT133" s="266"/>
      <c r="CGU133" s="261"/>
      <c r="CGV133" s="265"/>
      <c r="CGW133" s="266"/>
      <c r="CGX133" s="200"/>
      <c r="CGY133" s="266"/>
      <c r="CGZ133" s="261"/>
      <c r="CHA133" s="265"/>
      <c r="CHB133" s="266"/>
      <c r="CHC133" s="200"/>
      <c r="CHD133" s="266"/>
      <c r="CHE133" s="261"/>
      <c r="CHF133" s="265"/>
      <c r="CHG133" s="266"/>
      <c r="CHH133" s="200"/>
      <c r="CHI133" s="266"/>
      <c r="CHJ133" s="261"/>
      <c r="CHK133" s="265"/>
      <c r="CHL133" s="266"/>
      <c r="CHM133" s="200"/>
      <c r="CHN133" s="266"/>
      <c r="CHO133" s="261"/>
      <c r="CHP133" s="265"/>
      <c r="CHQ133" s="266"/>
      <c r="CHR133" s="200"/>
      <c r="CHS133" s="266"/>
      <c r="CHT133" s="261"/>
      <c r="CHU133" s="265"/>
      <c r="CHV133" s="266"/>
      <c r="CHW133" s="200"/>
      <c r="CHX133" s="266"/>
      <c r="CHY133" s="261"/>
      <c r="CHZ133" s="265"/>
      <c r="CIA133" s="266"/>
      <c r="CIB133" s="200"/>
      <c r="CIC133" s="266"/>
      <c r="CID133" s="261"/>
      <c r="CIE133" s="265"/>
      <c r="CIF133" s="266"/>
      <c r="CIG133" s="200"/>
      <c r="CIH133" s="266"/>
      <c r="CII133" s="261"/>
      <c r="CIJ133" s="265"/>
      <c r="CIK133" s="266"/>
      <c r="CIL133" s="200"/>
      <c r="CIM133" s="266"/>
      <c r="CIN133" s="261"/>
      <c r="CIO133" s="265"/>
      <c r="CIP133" s="266"/>
      <c r="CIQ133" s="200"/>
      <c r="CIR133" s="266"/>
      <c r="CIS133" s="261"/>
      <c r="CIT133" s="265"/>
      <c r="CIU133" s="266"/>
      <c r="CIV133" s="200"/>
      <c r="CIW133" s="266"/>
      <c r="CIX133" s="261"/>
      <c r="CIY133" s="265"/>
      <c r="CIZ133" s="266"/>
      <c r="CJA133" s="200"/>
      <c r="CJB133" s="266"/>
      <c r="CJC133" s="261"/>
      <c r="CJD133" s="265"/>
      <c r="CJE133" s="266"/>
      <c r="CJF133" s="200"/>
      <c r="CJG133" s="266"/>
      <c r="CJH133" s="261"/>
      <c r="CJI133" s="265"/>
      <c r="CJJ133" s="266"/>
      <c r="CJK133" s="200"/>
      <c r="CJL133" s="266"/>
      <c r="CJM133" s="261"/>
      <c r="CJN133" s="265"/>
      <c r="CJO133" s="266"/>
      <c r="CJP133" s="200"/>
      <c r="CJQ133" s="266"/>
      <c r="CJR133" s="261"/>
      <c r="CJS133" s="265"/>
      <c r="CJT133" s="266"/>
      <c r="CJU133" s="200"/>
      <c r="CJV133" s="266"/>
      <c r="CJW133" s="261"/>
      <c r="CJX133" s="265"/>
      <c r="CJY133" s="266"/>
      <c r="CJZ133" s="200"/>
      <c r="CKA133" s="266"/>
      <c r="CKB133" s="261"/>
      <c r="CKC133" s="265"/>
      <c r="CKD133" s="266"/>
      <c r="CKE133" s="200"/>
      <c r="CKF133" s="266"/>
      <c r="CKG133" s="261"/>
      <c r="CKH133" s="265"/>
      <c r="CKI133" s="266"/>
      <c r="CKJ133" s="200"/>
      <c r="CKK133" s="266"/>
      <c r="CKL133" s="261"/>
      <c r="CKM133" s="265"/>
      <c r="CKN133" s="266"/>
      <c r="CKO133" s="200"/>
      <c r="CKP133" s="266"/>
      <c r="CKQ133" s="261"/>
      <c r="CKR133" s="265"/>
      <c r="CKS133" s="266"/>
      <c r="CKT133" s="200"/>
      <c r="CKU133" s="266"/>
      <c r="CKV133" s="261"/>
      <c r="CKW133" s="265"/>
      <c r="CKX133" s="266"/>
      <c r="CKY133" s="200"/>
      <c r="CKZ133" s="266"/>
      <c r="CLA133" s="261"/>
      <c r="CLB133" s="265"/>
      <c r="CLC133" s="266"/>
      <c r="CLD133" s="200"/>
      <c r="CLE133" s="266"/>
      <c r="CLF133" s="261"/>
      <c r="CLG133" s="265"/>
      <c r="CLH133" s="266"/>
      <c r="CLI133" s="200"/>
      <c r="CLJ133" s="266"/>
      <c r="CLK133" s="261"/>
      <c r="CLL133" s="265"/>
      <c r="CLM133" s="266"/>
      <c r="CLN133" s="200"/>
      <c r="CLO133" s="266"/>
      <c r="CLP133" s="261"/>
      <c r="CLQ133" s="265"/>
      <c r="CLR133" s="266"/>
      <c r="CLS133" s="200"/>
      <c r="CLT133" s="266"/>
      <c r="CLU133" s="261"/>
      <c r="CLV133" s="265"/>
      <c r="CLW133" s="266"/>
      <c r="CLX133" s="200"/>
      <c r="CLY133" s="266"/>
      <c r="CLZ133" s="261"/>
      <c r="CMA133" s="265"/>
      <c r="CMB133" s="266"/>
      <c r="CMC133" s="200"/>
      <c r="CMD133" s="266"/>
      <c r="CME133" s="261"/>
      <c r="CMF133" s="265"/>
      <c r="CMG133" s="266"/>
      <c r="CMH133" s="200"/>
      <c r="CMI133" s="266"/>
      <c r="CMJ133" s="261"/>
      <c r="CMK133" s="265"/>
      <c r="CML133" s="266"/>
      <c r="CMM133" s="200"/>
      <c r="CMN133" s="266"/>
      <c r="CMO133" s="261"/>
      <c r="CMP133" s="265"/>
      <c r="CMQ133" s="266"/>
      <c r="CMR133" s="200"/>
      <c r="CMS133" s="266"/>
      <c r="CMT133" s="261"/>
      <c r="CMU133" s="265"/>
      <c r="CMV133" s="266"/>
      <c r="CMW133" s="200"/>
      <c r="CMX133" s="266"/>
      <c r="CMY133" s="261"/>
      <c r="CMZ133" s="265"/>
      <c r="CNA133" s="266"/>
      <c r="CNB133" s="200"/>
      <c r="CNC133" s="266"/>
      <c r="CND133" s="261"/>
      <c r="CNE133" s="265"/>
      <c r="CNF133" s="266"/>
      <c r="CNG133" s="200"/>
      <c r="CNH133" s="266"/>
      <c r="CNI133" s="261"/>
      <c r="CNJ133" s="265"/>
      <c r="CNK133" s="266"/>
      <c r="CNL133" s="200"/>
      <c r="CNM133" s="266"/>
      <c r="CNN133" s="261"/>
      <c r="CNO133" s="265"/>
      <c r="CNP133" s="266"/>
      <c r="CNQ133" s="200"/>
      <c r="CNR133" s="266"/>
      <c r="CNS133" s="261"/>
      <c r="CNT133" s="265"/>
      <c r="CNU133" s="266"/>
      <c r="CNV133" s="200"/>
      <c r="CNW133" s="266"/>
      <c r="CNX133" s="261"/>
      <c r="CNY133" s="265"/>
      <c r="CNZ133" s="266"/>
      <c r="COA133" s="200"/>
      <c r="COB133" s="266"/>
      <c r="COC133" s="261"/>
      <c r="COD133" s="265"/>
      <c r="COE133" s="266"/>
      <c r="COF133" s="200"/>
      <c r="COG133" s="266"/>
      <c r="COH133" s="261"/>
      <c r="COI133" s="265"/>
      <c r="COJ133" s="266"/>
      <c r="COK133" s="200"/>
      <c r="COL133" s="266"/>
      <c r="COM133" s="261"/>
      <c r="CON133" s="265"/>
      <c r="COO133" s="266"/>
      <c r="COP133" s="200"/>
      <c r="COQ133" s="266"/>
      <c r="COR133" s="261"/>
      <c r="COS133" s="265"/>
      <c r="COT133" s="266"/>
      <c r="COU133" s="200"/>
      <c r="COV133" s="266"/>
      <c r="COW133" s="261"/>
      <c r="COX133" s="265"/>
      <c r="COY133" s="266"/>
      <c r="COZ133" s="200"/>
      <c r="CPA133" s="266"/>
      <c r="CPB133" s="261"/>
      <c r="CPC133" s="265"/>
      <c r="CPD133" s="266"/>
      <c r="CPE133" s="200"/>
      <c r="CPF133" s="266"/>
      <c r="CPG133" s="261"/>
      <c r="CPH133" s="265"/>
      <c r="CPI133" s="266"/>
      <c r="CPJ133" s="200"/>
      <c r="CPK133" s="266"/>
      <c r="CPL133" s="261"/>
      <c r="CPM133" s="265"/>
      <c r="CPN133" s="266"/>
      <c r="CPO133" s="200"/>
      <c r="CPP133" s="266"/>
      <c r="CPQ133" s="261"/>
      <c r="CPR133" s="265"/>
      <c r="CPS133" s="266"/>
      <c r="CPT133" s="200"/>
      <c r="CPU133" s="266"/>
      <c r="CPV133" s="261"/>
      <c r="CPW133" s="265"/>
      <c r="CPX133" s="266"/>
      <c r="CPY133" s="200"/>
      <c r="CPZ133" s="266"/>
      <c r="CQA133" s="261"/>
      <c r="CQB133" s="265"/>
      <c r="CQC133" s="266"/>
      <c r="CQD133" s="200"/>
      <c r="CQE133" s="266"/>
      <c r="CQF133" s="261"/>
      <c r="CQG133" s="265"/>
      <c r="CQH133" s="266"/>
      <c r="CQI133" s="200"/>
      <c r="CQJ133" s="266"/>
      <c r="CQK133" s="261"/>
      <c r="CQL133" s="265"/>
      <c r="CQM133" s="266"/>
      <c r="CQN133" s="200"/>
      <c r="CQO133" s="266"/>
      <c r="CQP133" s="261"/>
      <c r="CQQ133" s="265"/>
      <c r="CQR133" s="266"/>
      <c r="CQS133" s="200"/>
      <c r="CQT133" s="266"/>
      <c r="CQU133" s="261"/>
      <c r="CQV133" s="265"/>
      <c r="CQW133" s="266"/>
      <c r="CQX133" s="200"/>
      <c r="CQY133" s="266"/>
      <c r="CQZ133" s="261"/>
      <c r="CRA133" s="265"/>
      <c r="CRB133" s="266"/>
      <c r="CRC133" s="200"/>
      <c r="CRD133" s="266"/>
      <c r="CRE133" s="261"/>
      <c r="CRF133" s="265"/>
      <c r="CRG133" s="266"/>
      <c r="CRH133" s="200"/>
      <c r="CRI133" s="266"/>
      <c r="CRJ133" s="261"/>
      <c r="CRK133" s="265"/>
      <c r="CRL133" s="266"/>
      <c r="CRM133" s="200"/>
      <c r="CRN133" s="266"/>
      <c r="CRO133" s="261"/>
      <c r="CRP133" s="265"/>
      <c r="CRQ133" s="266"/>
      <c r="CRR133" s="200"/>
      <c r="CRS133" s="266"/>
      <c r="CRT133" s="261"/>
      <c r="CRU133" s="265"/>
      <c r="CRV133" s="266"/>
      <c r="CRW133" s="200"/>
      <c r="CRX133" s="266"/>
      <c r="CRY133" s="261"/>
      <c r="CRZ133" s="265"/>
      <c r="CSA133" s="266"/>
      <c r="CSB133" s="200"/>
      <c r="CSC133" s="266"/>
      <c r="CSD133" s="261"/>
      <c r="CSE133" s="265"/>
      <c r="CSF133" s="266"/>
      <c r="CSG133" s="200"/>
      <c r="CSH133" s="266"/>
      <c r="CSI133" s="261"/>
      <c r="CSJ133" s="265"/>
      <c r="CSK133" s="266"/>
      <c r="CSL133" s="200"/>
      <c r="CSM133" s="266"/>
      <c r="CSN133" s="261"/>
      <c r="CSO133" s="265"/>
      <c r="CSP133" s="266"/>
      <c r="CSQ133" s="200"/>
      <c r="CSR133" s="266"/>
      <c r="CSS133" s="261"/>
      <c r="CST133" s="265"/>
      <c r="CSU133" s="266"/>
      <c r="CSV133" s="200"/>
      <c r="CSW133" s="266"/>
      <c r="CSX133" s="261"/>
      <c r="CSY133" s="265"/>
      <c r="CSZ133" s="266"/>
      <c r="CTA133" s="200"/>
      <c r="CTB133" s="266"/>
      <c r="CTC133" s="261"/>
      <c r="CTD133" s="265"/>
      <c r="CTE133" s="266"/>
      <c r="CTF133" s="200"/>
      <c r="CTG133" s="266"/>
      <c r="CTH133" s="261"/>
      <c r="CTI133" s="265"/>
      <c r="CTJ133" s="266"/>
      <c r="CTK133" s="200"/>
      <c r="CTL133" s="266"/>
      <c r="CTM133" s="261"/>
      <c r="CTN133" s="265"/>
      <c r="CTO133" s="266"/>
      <c r="CTP133" s="200"/>
      <c r="CTQ133" s="266"/>
      <c r="CTR133" s="261"/>
      <c r="CTS133" s="265"/>
      <c r="CTT133" s="266"/>
      <c r="CTU133" s="200"/>
      <c r="CTV133" s="266"/>
      <c r="CTW133" s="261"/>
      <c r="CTX133" s="265"/>
      <c r="CTY133" s="266"/>
      <c r="CTZ133" s="200"/>
      <c r="CUA133" s="266"/>
      <c r="CUB133" s="261"/>
      <c r="CUC133" s="265"/>
      <c r="CUD133" s="266"/>
      <c r="CUE133" s="200"/>
      <c r="CUF133" s="266"/>
      <c r="CUG133" s="261"/>
      <c r="CUH133" s="265"/>
      <c r="CUI133" s="266"/>
      <c r="CUJ133" s="200"/>
      <c r="CUK133" s="266"/>
      <c r="CUL133" s="261"/>
      <c r="CUM133" s="265"/>
      <c r="CUN133" s="266"/>
      <c r="CUO133" s="200"/>
      <c r="CUP133" s="266"/>
      <c r="CUQ133" s="261"/>
      <c r="CUR133" s="265"/>
      <c r="CUS133" s="266"/>
      <c r="CUT133" s="200"/>
      <c r="CUU133" s="266"/>
      <c r="CUV133" s="261"/>
      <c r="CUW133" s="265"/>
      <c r="CUX133" s="266"/>
      <c r="CUY133" s="200"/>
      <c r="CUZ133" s="266"/>
      <c r="CVA133" s="261"/>
      <c r="CVB133" s="265"/>
      <c r="CVC133" s="266"/>
      <c r="CVD133" s="200"/>
      <c r="CVE133" s="266"/>
      <c r="CVF133" s="261"/>
      <c r="CVG133" s="265"/>
      <c r="CVH133" s="266"/>
      <c r="CVI133" s="200"/>
      <c r="CVJ133" s="266"/>
      <c r="CVK133" s="261"/>
      <c r="CVL133" s="265"/>
      <c r="CVM133" s="266"/>
      <c r="CVN133" s="200"/>
      <c r="CVO133" s="266"/>
      <c r="CVP133" s="261"/>
      <c r="CVQ133" s="265"/>
      <c r="CVR133" s="266"/>
      <c r="CVS133" s="200"/>
      <c r="CVT133" s="266"/>
      <c r="CVU133" s="261"/>
      <c r="CVV133" s="265"/>
      <c r="CVW133" s="266"/>
      <c r="CVX133" s="200"/>
      <c r="CVY133" s="266"/>
      <c r="CVZ133" s="261"/>
      <c r="CWA133" s="265"/>
      <c r="CWB133" s="266"/>
      <c r="CWC133" s="200"/>
      <c r="CWD133" s="266"/>
      <c r="CWE133" s="261"/>
      <c r="CWF133" s="265"/>
      <c r="CWG133" s="266"/>
      <c r="CWH133" s="200"/>
      <c r="CWI133" s="266"/>
      <c r="CWJ133" s="261"/>
      <c r="CWK133" s="265"/>
      <c r="CWL133" s="266"/>
      <c r="CWM133" s="200"/>
      <c r="CWN133" s="266"/>
      <c r="CWO133" s="261"/>
      <c r="CWP133" s="265"/>
      <c r="CWQ133" s="266"/>
      <c r="CWR133" s="200"/>
      <c r="CWS133" s="266"/>
      <c r="CWT133" s="261"/>
      <c r="CWU133" s="265"/>
      <c r="CWV133" s="266"/>
      <c r="CWW133" s="200"/>
      <c r="CWX133" s="266"/>
      <c r="CWY133" s="261"/>
      <c r="CWZ133" s="265"/>
      <c r="CXA133" s="266"/>
      <c r="CXB133" s="200"/>
      <c r="CXC133" s="266"/>
      <c r="CXD133" s="261"/>
      <c r="CXE133" s="265"/>
      <c r="CXF133" s="266"/>
      <c r="CXG133" s="200"/>
      <c r="CXH133" s="266"/>
      <c r="CXI133" s="261"/>
      <c r="CXJ133" s="265"/>
      <c r="CXK133" s="266"/>
      <c r="CXL133" s="200"/>
      <c r="CXM133" s="266"/>
      <c r="CXN133" s="261"/>
      <c r="CXO133" s="265"/>
      <c r="CXP133" s="266"/>
      <c r="CXQ133" s="200"/>
      <c r="CXR133" s="266"/>
      <c r="CXS133" s="261"/>
      <c r="CXT133" s="265"/>
      <c r="CXU133" s="266"/>
      <c r="CXV133" s="200"/>
      <c r="CXW133" s="266"/>
      <c r="CXX133" s="261"/>
      <c r="CXY133" s="265"/>
      <c r="CXZ133" s="266"/>
      <c r="CYA133" s="200"/>
      <c r="CYB133" s="266"/>
      <c r="CYC133" s="261"/>
      <c r="CYD133" s="265"/>
      <c r="CYE133" s="266"/>
      <c r="CYF133" s="200"/>
      <c r="CYG133" s="266"/>
      <c r="CYH133" s="261"/>
      <c r="CYI133" s="265"/>
      <c r="CYJ133" s="266"/>
      <c r="CYK133" s="200"/>
      <c r="CYL133" s="266"/>
      <c r="CYM133" s="261"/>
      <c r="CYN133" s="265"/>
      <c r="CYO133" s="266"/>
      <c r="CYP133" s="200"/>
      <c r="CYQ133" s="266"/>
      <c r="CYR133" s="261"/>
      <c r="CYS133" s="265"/>
      <c r="CYT133" s="266"/>
      <c r="CYU133" s="200"/>
      <c r="CYV133" s="266"/>
      <c r="CYW133" s="261"/>
      <c r="CYX133" s="265"/>
      <c r="CYY133" s="266"/>
      <c r="CYZ133" s="200"/>
      <c r="CZA133" s="266"/>
      <c r="CZB133" s="261"/>
      <c r="CZC133" s="265"/>
      <c r="CZD133" s="266"/>
      <c r="CZE133" s="200"/>
      <c r="CZF133" s="266"/>
      <c r="CZG133" s="261"/>
      <c r="CZH133" s="265"/>
      <c r="CZI133" s="266"/>
      <c r="CZJ133" s="200"/>
      <c r="CZK133" s="266"/>
      <c r="CZL133" s="261"/>
      <c r="CZM133" s="265"/>
      <c r="CZN133" s="266"/>
      <c r="CZO133" s="200"/>
      <c r="CZP133" s="266"/>
      <c r="CZQ133" s="261"/>
      <c r="CZR133" s="265"/>
      <c r="CZS133" s="266"/>
      <c r="CZT133" s="200"/>
      <c r="CZU133" s="266"/>
      <c r="CZV133" s="261"/>
      <c r="CZW133" s="265"/>
      <c r="CZX133" s="266"/>
      <c r="CZY133" s="200"/>
      <c r="CZZ133" s="266"/>
      <c r="DAA133" s="261"/>
      <c r="DAB133" s="265"/>
      <c r="DAC133" s="266"/>
      <c r="DAD133" s="200"/>
      <c r="DAE133" s="266"/>
      <c r="DAF133" s="261"/>
      <c r="DAG133" s="265"/>
      <c r="DAH133" s="266"/>
      <c r="DAI133" s="200"/>
      <c r="DAJ133" s="266"/>
      <c r="DAK133" s="261"/>
      <c r="DAL133" s="265"/>
      <c r="DAM133" s="266"/>
      <c r="DAN133" s="200"/>
      <c r="DAO133" s="266"/>
      <c r="DAP133" s="261"/>
      <c r="DAQ133" s="265"/>
      <c r="DAR133" s="266"/>
      <c r="DAS133" s="200"/>
      <c r="DAT133" s="266"/>
      <c r="DAU133" s="261"/>
      <c r="DAV133" s="265"/>
      <c r="DAW133" s="266"/>
      <c r="DAX133" s="200"/>
      <c r="DAY133" s="266"/>
      <c r="DAZ133" s="261"/>
      <c r="DBA133" s="265"/>
      <c r="DBB133" s="266"/>
      <c r="DBC133" s="200"/>
      <c r="DBD133" s="266"/>
      <c r="DBE133" s="261"/>
      <c r="DBF133" s="265"/>
      <c r="DBG133" s="266"/>
      <c r="DBH133" s="200"/>
      <c r="DBI133" s="266"/>
      <c r="DBJ133" s="261"/>
      <c r="DBK133" s="265"/>
      <c r="DBL133" s="266"/>
      <c r="DBM133" s="200"/>
      <c r="DBN133" s="266"/>
      <c r="DBO133" s="261"/>
      <c r="DBP133" s="265"/>
      <c r="DBQ133" s="266"/>
      <c r="DBR133" s="200"/>
      <c r="DBS133" s="266"/>
      <c r="DBT133" s="261"/>
      <c r="DBU133" s="265"/>
      <c r="DBV133" s="266"/>
      <c r="DBW133" s="200"/>
      <c r="DBX133" s="266"/>
      <c r="DBY133" s="261"/>
      <c r="DBZ133" s="265"/>
      <c r="DCA133" s="266"/>
      <c r="DCB133" s="200"/>
      <c r="DCC133" s="266"/>
      <c r="DCD133" s="261"/>
      <c r="DCE133" s="265"/>
      <c r="DCF133" s="266"/>
      <c r="DCG133" s="200"/>
      <c r="DCH133" s="266"/>
      <c r="DCI133" s="261"/>
      <c r="DCJ133" s="265"/>
      <c r="DCK133" s="266"/>
      <c r="DCL133" s="200"/>
      <c r="DCM133" s="266"/>
      <c r="DCN133" s="261"/>
      <c r="DCO133" s="265"/>
      <c r="DCP133" s="266"/>
      <c r="DCQ133" s="200"/>
      <c r="DCR133" s="266"/>
      <c r="DCS133" s="261"/>
      <c r="DCT133" s="265"/>
      <c r="DCU133" s="266"/>
      <c r="DCV133" s="200"/>
      <c r="DCW133" s="266"/>
      <c r="DCX133" s="261"/>
      <c r="DCY133" s="265"/>
      <c r="DCZ133" s="266"/>
      <c r="DDA133" s="200"/>
      <c r="DDB133" s="266"/>
      <c r="DDC133" s="261"/>
      <c r="DDD133" s="265"/>
      <c r="DDE133" s="266"/>
      <c r="DDF133" s="200"/>
      <c r="DDG133" s="266"/>
      <c r="DDH133" s="261"/>
      <c r="DDI133" s="265"/>
      <c r="DDJ133" s="266"/>
      <c r="DDK133" s="200"/>
      <c r="DDL133" s="266"/>
      <c r="DDM133" s="261"/>
      <c r="DDN133" s="265"/>
      <c r="DDO133" s="266"/>
      <c r="DDP133" s="200"/>
      <c r="DDQ133" s="266"/>
      <c r="DDR133" s="261"/>
      <c r="DDS133" s="265"/>
      <c r="DDT133" s="266"/>
      <c r="DDU133" s="200"/>
      <c r="DDV133" s="266"/>
      <c r="DDW133" s="261"/>
      <c r="DDX133" s="265"/>
      <c r="DDY133" s="266"/>
      <c r="DDZ133" s="200"/>
      <c r="DEA133" s="266"/>
      <c r="DEB133" s="261"/>
      <c r="DEC133" s="265"/>
      <c r="DED133" s="266"/>
      <c r="DEE133" s="200"/>
      <c r="DEF133" s="266"/>
      <c r="DEG133" s="261"/>
      <c r="DEH133" s="265"/>
      <c r="DEI133" s="266"/>
      <c r="DEJ133" s="200"/>
      <c r="DEK133" s="266"/>
      <c r="DEL133" s="261"/>
      <c r="DEM133" s="265"/>
      <c r="DEN133" s="266"/>
      <c r="DEO133" s="200"/>
      <c r="DEP133" s="266"/>
      <c r="DEQ133" s="261"/>
      <c r="DER133" s="265"/>
      <c r="DES133" s="266"/>
      <c r="DET133" s="200"/>
      <c r="DEU133" s="266"/>
      <c r="DEV133" s="261"/>
      <c r="DEW133" s="265"/>
      <c r="DEX133" s="266"/>
      <c r="DEY133" s="200"/>
      <c r="DEZ133" s="266"/>
      <c r="DFA133" s="261"/>
      <c r="DFB133" s="265"/>
      <c r="DFC133" s="266"/>
      <c r="DFD133" s="200"/>
      <c r="DFE133" s="266"/>
      <c r="DFF133" s="261"/>
      <c r="DFG133" s="265"/>
      <c r="DFH133" s="266"/>
      <c r="DFI133" s="200"/>
      <c r="DFJ133" s="266"/>
      <c r="DFK133" s="261"/>
      <c r="DFL133" s="265"/>
      <c r="DFM133" s="266"/>
      <c r="DFN133" s="200"/>
      <c r="DFO133" s="266"/>
      <c r="DFP133" s="261"/>
      <c r="DFQ133" s="265"/>
      <c r="DFR133" s="266"/>
      <c r="DFS133" s="200"/>
      <c r="DFT133" s="266"/>
      <c r="DFU133" s="261"/>
      <c r="DFV133" s="265"/>
      <c r="DFW133" s="266"/>
      <c r="DFX133" s="200"/>
      <c r="DFY133" s="266"/>
      <c r="DFZ133" s="261"/>
      <c r="DGA133" s="265"/>
      <c r="DGB133" s="266"/>
      <c r="DGC133" s="200"/>
      <c r="DGD133" s="266"/>
      <c r="DGE133" s="261"/>
      <c r="DGF133" s="265"/>
      <c r="DGG133" s="266"/>
      <c r="DGH133" s="200"/>
      <c r="DGI133" s="266"/>
      <c r="DGJ133" s="261"/>
      <c r="DGK133" s="265"/>
      <c r="DGL133" s="266"/>
      <c r="DGM133" s="200"/>
      <c r="DGN133" s="266"/>
      <c r="DGO133" s="261"/>
      <c r="DGP133" s="265"/>
      <c r="DGQ133" s="266"/>
      <c r="DGR133" s="200"/>
      <c r="DGS133" s="266"/>
      <c r="DGT133" s="261"/>
      <c r="DGU133" s="265"/>
      <c r="DGV133" s="266"/>
      <c r="DGW133" s="200"/>
      <c r="DGX133" s="266"/>
      <c r="DGY133" s="261"/>
      <c r="DGZ133" s="265"/>
      <c r="DHA133" s="266"/>
      <c r="DHB133" s="200"/>
      <c r="DHC133" s="266"/>
      <c r="DHD133" s="261"/>
      <c r="DHE133" s="265"/>
      <c r="DHF133" s="266"/>
      <c r="DHG133" s="200"/>
      <c r="DHH133" s="266"/>
      <c r="DHI133" s="261"/>
      <c r="DHJ133" s="265"/>
      <c r="DHK133" s="266"/>
      <c r="DHL133" s="200"/>
      <c r="DHM133" s="266"/>
      <c r="DHN133" s="261"/>
      <c r="DHO133" s="265"/>
      <c r="DHP133" s="266"/>
      <c r="DHQ133" s="200"/>
      <c r="DHR133" s="266"/>
      <c r="DHS133" s="261"/>
      <c r="DHT133" s="265"/>
      <c r="DHU133" s="266"/>
      <c r="DHV133" s="200"/>
      <c r="DHW133" s="266"/>
      <c r="DHX133" s="261"/>
      <c r="DHY133" s="265"/>
      <c r="DHZ133" s="266"/>
      <c r="DIA133" s="200"/>
      <c r="DIB133" s="266"/>
      <c r="DIC133" s="261"/>
      <c r="DID133" s="265"/>
      <c r="DIE133" s="266"/>
      <c r="DIF133" s="200"/>
      <c r="DIG133" s="266"/>
      <c r="DIH133" s="261"/>
      <c r="DII133" s="265"/>
      <c r="DIJ133" s="266"/>
      <c r="DIK133" s="200"/>
      <c r="DIL133" s="266"/>
      <c r="DIM133" s="261"/>
      <c r="DIN133" s="265"/>
      <c r="DIO133" s="266"/>
      <c r="DIP133" s="200"/>
      <c r="DIQ133" s="266"/>
      <c r="DIR133" s="261"/>
      <c r="DIS133" s="265"/>
      <c r="DIT133" s="266"/>
      <c r="DIU133" s="200"/>
      <c r="DIV133" s="266"/>
      <c r="DIW133" s="261"/>
      <c r="DIX133" s="265"/>
      <c r="DIY133" s="266"/>
      <c r="DIZ133" s="200"/>
      <c r="DJA133" s="266"/>
      <c r="DJB133" s="261"/>
      <c r="DJC133" s="265"/>
      <c r="DJD133" s="266"/>
      <c r="DJE133" s="200"/>
      <c r="DJF133" s="266"/>
      <c r="DJG133" s="261"/>
      <c r="DJH133" s="265"/>
      <c r="DJI133" s="266"/>
      <c r="DJJ133" s="200"/>
      <c r="DJK133" s="266"/>
      <c r="DJL133" s="261"/>
      <c r="DJM133" s="265"/>
      <c r="DJN133" s="266"/>
      <c r="DJO133" s="200"/>
      <c r="DJP133" s="266"/>
      <c r="DJQ133" s="261"/>
      <c r="DJR133" s="265"/>
      <c r="DJS133" s="266"/>
      <c r="DJT133" s="200"/>
      <c r="DJU133" s="266"/>
      <c r="DJV133" s="261"/>
      <c r="DJW133" s="265"/>
      <c r="DJX133" s="266"/>
      <c r="DJY133" s="200"/>
      <c r="DJZ133" s="266"/>
      <c r="DKA133" s="261"/>
      <c r="DKB133" s="265"/>
      <c r="DKC133" s="266"/>
      <c r="DKD133" s="200"/>
      <c r="DKE133" s="266"/>
      <c r="DKF133" s="261"/>
      <c r="DKG133" s="265"/>
      <c r="DKH133" s="266"/>
      <c r="DKI133" s="200"/>
      <c r="DKJ133" s="266"/>
      <c r="DKK133" s="261"/>
      <c r="DKL133" s="265"/>
      <c r="DKM133" s="266"/>
      <c r="DKN133" s="200"/>
      <c r="DKO133" s="266"/>
      <c r="DKP133" s="261"/>
      <c r="DKQ133" s="265"/>
      <c r="DKR133" s="266"/>
      <c r="DKS133" s="200"/>
      <c r="DKT133" s="266"/>
      <c r="DKU133" s="261"/>
      <c r="DKV133" s="265"/>
      <c r="DKW133" s="266"/>
      <c r="DKX133" s="200"/>
      <c r="DKY133" s="266"/>
      <c r="DKZ133" s="261"/>
      <c r="DLA133" s="265"/>
      <c r="DLB133" s="266"/>
      <c r="DLC133" s="200"/>
      <c r="DLD133" s="266"/>
      <c r="DLE133" s="261"/>
      <c r="DLF133" s="265"/>
      <c r="DLG133" s="266"/>
      <c r="DLH133" s="200"/>
      <c r="DLI133" s="266"/>
      <c r="DLJ133" s="261"/>
      <c r="DLK133" s="265"/>
      <c r="DLL133" s="266"/>
      <c r="DLM133" s="200"/>
      <c r="DLN133" s="266"/>
      <c r="DLO133" s="261"/>
      <c r="DLP133" s="265"/>
      <c r="DLQ133" s="266"/>
      <c r="DLR133" s="200"/>
      <c r="DLS133" s="266"/>
      <c r="DLT133" s="261"/>
      <c r="DLU133" s="265"/>
      <c r="DLV133" s="266"/>
      <c r="DLW133" s="200"/>
      <c r="DLX133" s="266"/>
      <c r="DLY133" s="261"/>
      <c r="DLZ133" s="265"/>
      <c r="DMA133" s="266"/>
      <c r="DMB133" s="200"/>
      <c r="DMC133" s="266"/>
      <c r="DMD133" s="261"/>
      <c r="DME133" s="265"/>
      <c r="DMF133" s="266"/>
      <c r="DMG133" s="200"/>
      <c r="DMH133" s="266"/>
      <c r="DMI133" s="261"/>
      <c r="DMJ133" s="265"/>
      <c r="DMK133" s="266"/>
      <c r="DML133" s="200"/>
      <c r="DMM133" s="266"/>
      <c r="DMN133" s="261"/>
      <c r="DMO133" s="265"/>
      <c r="DMP133" s="266"/>
      <c r="DMQ133" s="200"/>
      <c r="DMR133" s="266"/>
      <c r="DMS133" s="261"/>
      <c r="DMT133" s="265"/>
      <c r="DMU133" s="266"/>
      <c r="DMV133" s="200"/>
      <c r="DMW133" s="266"/>
      <c r="DMX133" s="261"/>
      <c r="DMY133" s="265"/>
      <c r="DMZ133" s="266"/>
      <c r="DNA133" s="200"/>
      <c r="DNB133" s="266"/>
      <c r="DNC133" s="261"/>
      <c r="DND133" s="265"/>
      <c r="DNE133" s="266"/>
      <c r="DNF133" s="200"/>
      <c r="DNG133" s="266"/>
      <c r="DNH133" s="261"/>
      <c r="DNI133" s="265"/>
      <c r="DNJ133" s="266"/>
      <c r="DNK133" s="200"/>
      <c r="DNL133" s="266"/>
      <c r="DNM133" s="261"/>
      <c r="DNN133" s="265"/>
      <c r="DNO133" s="266"/>
      <c r="DNP133" s="200"/>
      <c r="DNQ133" s="266"/>
      <c r="DNR133" s="261"/>
      <c r="DNS133" s="265"/>
      <c r="DNT133" s="266"/>
      <c r="DNU133" s="200"/>
      <c r="DNV133" s="266"/>
      <c r="DNW133" s="261"/>
      <c r="DNX133" s="265"/>
      <c r="DNY133" s="266"/>
      <c r="DNZ133" s="200"/>
      <c r="DOA133" s="266"/>
      <c r="DOB133" s="261"/>
      <c r="DOC133" s="265"/>
      <c r="DOD133" s="266"/>
      <c r="DOE133" s="200"/>
      <c r="DOF133" s="266"/>
      <c r="DOG133" s="261"/>
      <c r="DOH133" s="265"/>
      <c r="DOI133" s="266"/>
      <c r="DOJ133" s="200"/>
      <c r="DOK133" s="266"/>
      <c r="DOL133" s="261"/>
      <c r="DOM133" s="265"/>
      <c r="DON133" s="266"/>
      <c r="DOO133" s="200"/>
      <c r="DOP133" s="266"/>
      <c r="DOQ133" s="261"/>
      <c r="DOR133" s="265"/>
      <c r="DOS133" s="266"/>
      <c r="DOT133" s="200"/>
      <c r="DOU133" s="266"/>
      <c r="DOV133" s="261"/>
      <c r="DOW133" s="265"/>
      <c r="DOX133" s="266"/>
      <c r="DOY133" s="200"/>
      <c r="DOZ133" s="266"/>
      <c r="DPA133" s="261"/>
      <c r="DPB133" s="265"/>
      <c r="DPC133" s="266"/>
      <c r="DPD133" s="200"/>
      <c r="DPE133" s="266"/>
      <c r="DPF133" s="261"/>
      <c r="DPG133" s="265"/>
      <c r="DPH133" s="266"/>
      <c r="DPI133" s="200"/>
      <c r="DPJ133" s="266"/>
      <c r="DPK133" s="261"/>
      <c r="DPL133" s="265"/>
      <c r="DPM133" s="266"/>
      <c r="DPN133" s="200"/>
      <c r="DPO133" s="266"/>
      <c r="DPP133" s="261"/>
      <c r="DPQ133" s="265"/>
      <c r="DPR133" s="266"/>
      <c r="DPS133" s="200"/>
      <c r="DPT133" s="266"/>
      <c r="DPU133" s="261"/>
      <c r="DPV133" s="265"/>
      <c r="DPW133" s="266"/>
      <c r="DPX133" s="200"/>
      <c r="DPY133" s="266"/>
      <c r="DPZ133" s="261"/>
      <c r="DQA133" s="265"/>
      <c r="DQB133" s="266"/>
      <c r="DQC133" s="200"/>
      <c r="DQD133" s="266"/>
      <c r="DQE133" s="261"/>
      <c r="DQF133" s="265"/>
      <c r="DQG133" s="266"/>
      <c r="DQH133" s="200"/>
      <c r="DQI133" s="266"/>
      <c r="DQJ133" s="261"/>
      <c r="DQK133" s="265"/>
      <c r="DQL133" s="266"/>
      <c r="DQM133" s="200"/>
      <c r="DQN133" s="266"/>
      <c r="DQO133" s="261"/>
      <c r="DQP133" s="265"/>
      <c r="DQQ133" s="266"/>
      <c r="DQR133" s="200"/>
      <c r="DQS133" s="266"/>
      <c r="DQT133" s="261"/>
      <c r="DQU133" s="265"/>
      <c r="DQV133" s="266"/>
      <c r="DQW133" s="200"/>
      <c r="DQX133" s="266"/>
      <c r="DQY133" s="261"/>
      <c r="DQZ133" s="265"/>
      <c r="DRA133" s="266"/>
      <c r="DRB133" s="200"/>
      <c r="DRC133" s="266"/>
      <c r="DRD133" s="261"/>
      <c r="DRE133" s="265"/>
      <c r="DRF133" s="266"/>
      <c r="DRG133" s="200"/>
      <c r="DRH133" s="266"/>
      <c r="DRI133" s="261"/>
      <c r="DRJ133" s="265"/>
      <c r="DRK133" s="266"/>
      <c r="DRL133" s="200"/>
      <c r="DRM133" s="266"/>
      <c r="DRN133" s="261"/>
      <c r="DRO133" s="265"/>
      <c r="DRP133" s="266"/>
      <c r="DRQ133" s="200"/>
      <c r="DRR133" s="266"/>
      <c r="DRS133" s="261"/>
      <c r="DRT133" s="265"/>
      <c r="DRU133" s="266"/>
      <c r="DRV133" s="200"/>
      <c r="DRW133" s="266"/>
      <c r="DRX133" s="261"/>
      <c r="DRY133" s="265"/>
      <c r="DRZ133" s="266"/>
      <c r="DSA133" s="200"/>
      <c r="DSB133" s="266"/>
      <c r="DSC133" s="261"/>
      <c r="DSD133" s="265"/>
      <c r="DSE133" s="266"/>
      <c r="DSF133" s="200"/>
      <c r="DSG133" s="266"/>
      <c r="DSH133" s="261"/>
      <c r="DSI133" s="265"/>
      <c r="DSJ133" s="266"/>
      <c r="DSK133" s="200"/>
      <c r="DSL133" s="266"/>
      <c r="DSM133" s="261"/>
      <c r="DSN133" s="265"/>
      <c r="DSO133" s="266"/>
      <c r="DSP133" s="200"/>
      <c r="DSQ133" s="266"/>
      <c r="DSR133" s="261"/>
      <c r="DSS133" s="265"/>
      <c r="DST133" s="266"/>
      <c r="DSU133" s="200"/>
      <c r="DSV133" s="266"/>
      <c r="DSW133" s="261"/>
      <c r="DSX133" s="265"/>
      <c r="DSY133" s="266"/>
      <c r="DSZ133" s="200"/>
      <c r="DTA133" s="266"/>
      <c r="DTB133" s="261"/>
      <c r="DTC133" s="265"/>
      <c r="DTD133" s="266"/>
      <c r="DTE133" s="200"/>
      <c r="DTF133" s="266"/>
      <c r="DTG133" s="261"/>
      <c r="DTH133" s="265"/>
      <c r="DTI133" s="266"/>
      <c r="DTJ133" s="200"/>
      <c r="DTK133" s="266"/>
      <c r="DTL133" s="261"/>
      <c r="DTM133" s="265"/>
      <c r="DTN133" s="266"/>
      <c r="DTO133" s="200"/>
      <c r="DTP133" s="266"/>
      <c r="DTQ133" s="261"/>
      <c r="DTR133" s="265"/>
      <c r="DTS133" s="266"/>
      <c r="DTT133" s="200"/>
      <c r="DTU133" s="266"/>
      <c r="DTV133" s="261"/>
      <c r="DTW133" s="265"/>
      <c r="DTX133" s="266"/>
      <c r="DTY133" s="200"/>
      <c r="DTZ133" s="266"/>
      <c r="DUA133" s="261"/>
      <c r="DUB133" s="265"/>
      <c r="DUC133" s="266"/>
      <c r="DUD133" s="200"/>
      <c r="DUE133" s="266"/>
      <c r="DUF133" s="261"/>
      <c r="DUG133" s="265"/>
      <c r="DUH133" s="266"/>
      <c r="DUI133" s="200"/>
      <c r="DUJ133" s="266"/>
      <c r="DUK133" s="261"/>
      <c r="DUL133" s="265"/>
      <c r="DUM133" s="266"/>
      <c r="DUN133" s="200"/>
      <c r="DUO133" s="266"/>
      <c r="DUP133" s="261"/>
      <c r="DUQ133" s="265"/>
      <c r="DUR133" s="266"/>
      <c r="DUS133" s="200"/>
      <c r="DUT133" s="266"/>
      <c r="DUU133" s="261"/>
      <c r="DUV133" s="265"/>
      <c r="DUW133" s="266"/>
      <c r="DUX133" s="200"/>
      <c r="DUY133" s="266"/>
      <c r="DUZ133" s="261"/>
      <c r="DVA133" s="265"/>
      <c r="DVB133" s="266"/>
      <c r="DVC133" s="200"/>
      <c r="DVD133" s="266"/>
      <c r="DVE133" s="261"/>
      <c r="DVF133" s="265"/>
      <c r="DVG133" s="266"/>
      <c r="DVH133" s="200"/>
      <c r="DVI133" s="266"/>
      <c r="DVJ133" s="261"/>
      <c r="DVK133" s="265"/>
      <c r="DVL133" s="266"/>
      <c r="DVM133" s="200"/>
      <c r="DVN133" s="266"/>
      <c r="DVO133" s="261"/>
      <c r="DVP133" s="265"/>
      <c r="DVQ133" s="266"/>
      <c r="DVR133" s="200"/>
      <c r="DVS133" s="266"/>
      <c r="DVT133" s="261"/>
      <c r="DVU133" s="265"/>
      <c r="DVV133" s="266"/>
      <c r="DVW133" s="200"/>
      <c r="DVX133" s="266"/>
      <c r="DVY133" s="261"/>
      <c r="DVZ133" s="265"/>
      <c r="DWA133" s="266"/>
      <c r="DWB133" s="200"/>
      <c r="DWC133" s="266"/>
      <c r="DWD133" s="261"/>
      <c r="DWE133" s="265"/>
      <c r="DWF133" s="266"/>
      <c r="DWG133" s="200"/>
      <c r="DWH133" s="266"/>
      <c r="DWI133" s="261"/>
      <c r="DWJ133" s="265"/>
      <c r="DWK133" s="266"/>
      <c r="DWL133" s="200"/>
      <c r="DWM133" s="266"/>
      <c r="DWN133" s="261"/>
      <c r="DWO133" s="265"/>
      <c r="DWP133" s="266"/>
      <c r="DWQ133" s="200"/>
      <c r="DWR133" s="266"/>
      <c r="DWS133" s="261"/>
      <c r="DWT133" s="265"/>
      <c r="DWU133" s="266"/>
      <c r="DWV133" s="200"/>
      <c r="DWW133" s="266"/>
      <c r="DWX133" s="261"/>
      <c r="DWY133" s="265"/>
      <c r="DWZ133" s="266"/>
      <c r="DXA133" s="200"/>
      <c r="DXB133" s="266"/>
      <c r="DXC133" s="261"/>
      <c r="DXD133" s="265"/>
      <c r="DXE133" s="266"/>
      <c r="DXF133" s="200"/>
      <c r="DXG133" s="266"/>
      <c r="DXH133" s="261"/>
      <c r="DXI133" s="265"/>
      <c r="DXJ133" s="266"/>
      <c r="DXK133" s="200"/>
      <c r="DXL133" s="266"/>
      <c r="DXM133" s="261"/>
      <c r="DXN133" s="265"/>
      <c r="DXO133" s="266"/>
      <c r="DXP133" s="200"/>
      <c r="DXQ133" s="266"/>
      <c r="DXR133" s="261"/>
      <c r="DXS133" s="265"/>
      <c r="DXT133" s="266"/>
      <c r="DXU133" s="200"/>
      <c r="DXV133" s="266"/>
      <c r="DXW133" s="261"/>
      <c r="DXX133" s="265"/>
      <c r="DXY133" s="266"/>
      <c r="DXZ133" s="200"/>
      <c r="DYA133" s="266"/>
      <c r="DYB133" s="261"/>
      <c r="DYC133" s="265"/>
      <c r="DYD133" s="266"/>
      <c r="DYE133" s="200"/>
      <c r="DYF133" s="266"/>
      <c r="DYG133" s="261"/>
      <c r="DYH133" s="265"/>
      <c r="DYI133" s="266"/>
      <c r="DYJ133" s="200"/>
      <c r="DYK133" s="266"/>
      <c r="DYL133" s="261"/>
      <c r="DYM133" s="265"/>
      <c r="DYN133" s="266"/>
      <c r="DYO133" s="200"/>
      <c r="DYP133" s="266"/>
      <c r="DYQ133" s="261"/>
      <c r="DYR133" s="265"/>
      <c r="DYS133" s="266"/>
      <c r="DYT133" s="200"/>
      <c r="DYU133" s="266"/>
      <c r="DYV133" s="261"/>
      <c r="DYW133" s="265"/>
      <c r="DYX133" s="266"/>
      <c r="DYY133" s="200"/>
      <c r="DYZ133" s="266"/>
      <c r="DZA133" s="261"/>
      <c r="DZB133" s="265"/>
      <c r="DZC133" s="266"/>
      <c r="DZD133" s="200"/>
      <c r="DZE133" s="266"/>
      <c r="DZF133" s="261"/>
      <c r="DZG133" s="265"/>
      <c r="DZH133" s="266"/>
      <c r="DZI133" s="200"/>
      <c r="DZJ133" s="266"/>
      <c r="DZK133" s="261"/>
      <c r="DZL133" s="265"/>
      <c r="DZM133" s="266"/>
      <c r="DZN133" s="200"/>
      <c r="DZO133" s="266"/>
      <c r="DZP133" s="261"/>
      <c r="DZQ133" s="265"/>
      <c r="DZR133" s="266"/>
      <c r="DZS133" s="200"/>
      <c r="DZT133" s="266"/>
      <c r="DZU133" s="261"/>
      <c r="DZV133" s="265"/>
      <c r="DZW133" s="266"/>
      <c r="DZX133" s="200"/>
      <c r="DZY133" s="266"/>
      <c r="DZZ133" s="261"/>
      <c r="EAA133" s="265"/>
      <c r="EAB133" s="266"/>
      <c r="EAC133" s="200"/>
      <c r="EAD133" s="266"/>
      <c r="EAE133" s="261"/>
      <c r="EAF133" s="265"/>
      <c r="EAG133" s="266"/>
      <c r="EAH133" s="200"/>
      <c r="EAI133" s="266"/>
      <c r="EAJ133" s="261"/>
      <c r="EAK133" s="265"/>
      <c r="EAL133" s="266"/>
      <c r="EAM133" s="200"/>
      <c r="EAN133" s="266"/>
      <c r="EAO133" s="261"/>
      <c r="EAP133" s="265"/>
      <c r="EAQ133" s="266"/>
      <c r="EAR133" s="200"/>
      <c r="EAS133" s="266"/>
      <c r="EAT133" s="261"/>
      <c r="EAU133" s="265"/>
      <c r="EAV133" s="266"/>
      <c r="EAW133" s="200"/>
      <c r="EAX133" s="266"/>
      <c r="EAY133" s="261"/>
      <c r="EAZ133" s="265"/>
      <c r="EBA133" s="266"/>
      <c r="EBB133" s="200"/>
      <c r="EBC133" s="266"/>
      <c r="EBD133" s="261"/>
      <c r="EBE133" s="265"/>
      <c r="EBF133" s="266"/>
      <c r="EBG133" s="200"/>
      <c r="EBH133" s="266"/>
      <c r="EBI133" s="261"/>
      <c r="EBJ133" s="265"/>
      <c r="EBK133" s="266"/>
      <c r="EBL133" s="200"/>
      <c r="EBM133" s="266"/>
      <c r="EBN133" s="261"/>
      <c r="EBO133" s="265"/>
      <c r="EBP133" s="266"/>
      <c r="EBQ133" s="200"/>
      <c r="EBR133" s="266"/>
      <c r="EBS133" s="261"/>
      <c r="EBT133" s="265"/>
      <c r="EBU133" s="266"/>
      <c r="EBV133" s="200"/>
      <c r="EBW133" s="266"/>
      <c r="EBX133" s="261"/>
      <c r="EBY133" s="265"/>
      <c r="EBZ133" s="266"/>
      <c r="ECA133" s="200"/>
      <c r="ECB133" s="266"/>
      <c r="ECC133" s="261"/>
      <c r="ECD133" s="265"/>
      <c r="ECE133" s="266"/>
      <c r="ECF133" s="200"/>
      <c r="ECG133" s="266"/>
      <c r="ECH133" s="261"/>
      <c r="ECI133" s="265"/>
      <c r="ECJ133" s="266"/>
      <c r="ECK133" s="200"/>
      <c r="ECL133" s="266"/>
      <c r="ECM133" s="261"/>
      <c r="ECN133" s="265"/>
      <c r="ECO133" s="266"/>
      <c r="ECP133" s="200"/>
      <c r="ECQ133" s="266"/>
      <c r="ECR133" s="261"/>
      <c r="ECS133" s="265"/>
      <c r="ECT133" s="266"/>
      <c r="ECU133" s="200"/>
      <c r="ECV133" s="266"/>
      <c r="ECW133" s="261"/>
      <c r="ECX133" s="265"/>
      <c r="ECY133" s="266"/>
      <c r="ECZ133" s="200"/>
      <c r="EDA133" s="266"/>
      <c r="EDB133" s="261"/>
      <c r="EDC133" s="265"/>
      <c r="EDD133" s="266"/>
      <c r="EDE133" s="200"/>
      <c r="EDF133" s="266"/>
      <c r="EDG133" s="261"/>
      <c r="EDH133" s="265"/>
      <c r="EDI133" s="266"/>
      <c r="EDJ133" s="200"/>
      <c r="EDK133" s="266"/>
      <c r="EDL133" s="261"/>
      <c r="EDM133" s="265"/>
      <c r="EDN133" s="266"/>
      <c r="EDO133" s="200"/>
      <c r="EDP133" s="266"/>
      <c r="EDQ133" s="261"/>
      <c r="EDR133" s="265"/>
      <c r="EDS133" s="266"/>
      <c r="EDT133" s="200"/>
      <c r="EDU133" s="266"/>
      <c r="EDV133" s="261"/>
      <c r="EDW133" s="265"/>
      <c r="EDX133" s="266"/>
      <c r="EDY133" s="200"/>
      <c r="EDZ133" s="266"/>
      <c r="EEA133" s="261"/>
      <c r="EEB133" s="265"/>
      <c r="EEC133" s="266"/>
      <c r="EED133" s="200"/>
      <c r="EEE133" s="266"/>
      <c r="EEF133" s="261"/>
      <c r="EEG133" s="265"/>
      <c r="EEH133" s="266"/>
      <c r="EEI133" s="200"/>
      <c r="EEJ133" s="266"/>
      <c r="EEK133" s="261"/>
      <c r="EEL133" s="265"/>
      <c r="EEM133" s="266"/>
      <c r="EEN133" s="200"/>
      <c r="EEO133" s="266"/>
      <c r="EEP133" s="261"/>
      <c r="EEQ133" s="265"/>
      <c r="EER133" s="266"/>
      <c r="EES133" s="200"/>
      <c r="EET133" s="266"/>
      <c r="EEU133" s="261"/>
      <c r="EEV133" s="265"/>
      <c r="EEW133" s="266"/>
      <c r="EEX133" s="200"/>
      <c r="EEY133" s="266"/>
      <c r="EEZ133" s="261"/>
      <c r="EFA133" s="265"/>
      <c r="EFB133" s="266"/>
      <c r="EFC133" s="200"/>
      <c r="EFD133" s="266"/>
      <c r="EFE133" s="261"/>
      <c r="EFF133" s="265"/>
      <c r="EFG133" s="266"/>
      <c r="EFH133" s="200"/>
      <c r="EFI133" s="266"/>
      <c r="EFJ133" s="261"/>
      <c r="EFK133" s="265"/>
      <c r="EFL133" s="266"/>
      <c r="EFM133" s="200"/>
      <c r="EFN133" s="266"/>
      <c r="EFO133" s="261"/>
      <c r="EFP133" s="265"/>
      <c r="EFQ133" s="266"/>
      <c r="EFR133" s="200"/>
      <c r="EFS133" s="266"/>
      <c r="EFT133" s="261"/>
      <c r="EFU133" s="265"/>
      <c r="EFV133" s="266"/>
      <c r="EFW133" s="200"/>
      <c r="EFX133" s="266"/>
      <c r="EFY133" s="261"/>
      <c r="EFZ133" s="265"/>
      <c r="EGA133" s="266"/>
      <c r="EGB133" s="200"/>
      <c r="EGC133" s="266"/>
      <c r="EGD133" s="261"/>
      <c r="EGE133" s="265"/>
      <c r="EGF133" s="266"/>
      <c r="EGG133" s="200"/>
      <c r="EGH133" s="266"/>
      <c r="EGI133" s="261"/>
      <c r="EGJ133" s="265"/>
      <c r="EGK133" s="266"/>
      <c r="EGL133" s="200"/>
      <c r="EGM133" s="266"/>
      <c r="EGN133" s="261"/>
      <c r="EGO133" s="265"/>
      <c r="EGP133" s="266"/>
      <c r="EGQ133" s="200"/>
      <c r="EGR133" s="266"/>
      <c r="EGS133" s="261"/>
      <c r="EGT133" s="265"/>
      <c r="EGU133" s="266"/>
      <c r="EGV133" s="200"/>
      <c r="EGW133" s="266"/>
      <c r="EGX133" s="261"/>
      <c r="EGY133" s="265"/>
      <c r="EGZ133" s="266"/>
      <c r="EHA133" s="200"/>
      <c r="EHB133" s="266"/>
      <c r="EHC133" s="261"/>
      <c r="EHD133" s="265"/>
      <c r="EHE133" s="266"/>
      <c r="EHF133" s="200"/>
      <c r="EHG133" s="266"/>
      <c r="EHH133" s="261"/>
      <c r="EHI133" s="265"/>
      <c r="EHJ133" s="266"/>
      <c r="EHK133" s="200"/>
      <c r="EHL133" s="266"/>
      <c r="EHM133" s="261"/>
      <c r="EHN133" s="265"/>
      <c r="EHO133" s="266"/>
      <c r="EHP133" s="200"/>
      <c r="EHQ133" s="266"/>
      <c r="EHR133" s="261"/>
      <c r="EHS133" s="265"/>
      <c r="EHT133" s="266"/>
      <c r="EHU133" s="200"/>
      <c r="EHV133" s="266"/>
      <c r="EHW133" s="261"/>
      <c r="EHX133" s="265"/>
      <c r="EHY133" s="266"/>
      <c r="EHZ133" s="200"/>
      <c r="EIA133" s="266"/>
      <c r="EIB133" s="261"/>
      <c r="EIC133" s="265"/>
      <c r="EID133" s="266"/>
      <c r="EIE133" s="200"/>
      <c r="EIF133" s="266"/>
      <c r="EIG133" s="261"/>
      <c r="EIH133" s="265"/>
      <c r="EII133" s="266"/>
      <c r="EIJ133" s="200"/>
      <c r="EIK133" s="266"/>
      <c r="EIL133" s="261"/>
      <c r="EIM133" s="265"/>
      <c r="EIN133" s="266"/>
      <c r="EIO133" s="200"/>
      <c r="EIP133" s="266"/>
      <c r="EIQ133" s="261"/>
      <c r="EIR133" s="265"/>
      <c r="EIS133" s="266"/>
      <c r="EIT133" s="200"/>
      <c r="EIU133" s="266"/>
      <c r="EIV133" s="261"/>
      <c r="EIW133" s="265"/>
      <c r="EIX133" s="266"/>
      <c r="EIY133" s="200"/>
      <c r="EIZ133" s="266"/>
      <c r="EJA133" s="261"/>
      <c r="EJB133" s="265"/>
      <c r="EJC133" s="266"/>
      <c r="EJD133" s="200"/>
      <c r="EJE133" s="266"/>
      <c r="EJF133" s="261"/>
      <c r="EJG133" s="265"/>
      <c r="EJH133" s="266"/>
      <c r="EJI133" s="200"/>
      <c r="EJJ133" s="266"/>
      <c r="EJK133" s="261"/>
      <c r="EJL133" s="265"/>
      <c r="EJM133" s="266"/>
      <c r="EJN133" s="200"/>
      <c r="EJO133" s="266"/>
      <c r="EJP133" s="261"/>
      <c r="EJQ133" s="265"/>
      <c r="EJR133" s="266"/>
      <c r="EJS133" s="200"/>
      <c r="EJT133" s="266"/>
      <c r="EJU133" s="261"/>
      <c r="EJV133" s="265"/>
      <c r="EJW133" s="266"/>
      <c r="EJX133" s="200"/>
      <c r="EJY133" s="266"/>
      <c r="EJZ133" s="261"/>
      <c r="EKA133" s="265"/>
      <c r="EKB133" s="266"/>
      <c r="EKC133" s="200"/>
      <c r="EKD133" s="266"/>
      <c r="EKE133" s="261"/>
      <c r="EKF133" s="265"/>
      <c r="EKG133" s="266"/>
      <c r="EKH133" s="200"/>
      <c r="EKI133" s="266"/>
      <c r="EKJ133" s="261"/>
      <c r="EKK133" s="265"/>
      <c r="EKL133" s="266"/>
      <c r="EKM133" s="200"/>
      <c r="EKN133" s="266"/>
      <c r="EKO133" s="261"/>
      <c r="EKP133" s="265"/>
      <c r="EKQ133" s="266"/>
      <c r="EKR133" s="200"/>
      <c r="EKS133" s="266"/>
      <c r="EKT133" s="261"/>
      <c r="EKU133" s="265"/>
      <c r="EKV133" s="266"/>
      <c r="EKW133" s="200"/>
      <c r="EKX133" s="266"/>
      <c r="EKY133" s="261"/>
      <c r="EKZ133" s="265"/>
      <c r="ELA133" s="266"/>
      <c r="ELB133" s="200"/>
      <c r="ELC133" s="266"/>
      <c r="ELD133" s="261"/>
      <c r="ELE133" s="265"/>
      <c r="ELF133" s="266"/>
      <c r="ELG133" s="200"/>
      <c r="ELH133" s="266"/>
      <c r="ELI133" s="261"/>
      <c r="ELJ133" s="265"/>
      <c r="ELK133" s="266"/>
      <c r="ELL133" s="200"/>
      <c r="ELM133" s="266"/>
      <c r="ELN133" s="261"/>
      <c r="ELO133" s="265"/>
      <c r="ELP133" s="266"/>
      <c r="ELQ133" s="200"/>
      <c r="ELR133" s="266"/>
      <c r="ELS133" s="261"/>
      <c r="ELT133" s="265"/>
      <c r="ELU133" s="266"/>
      <c r="ELV133" s="200"/>
      <c r="ELW133" s="266"/>
      <c r="ELX133" s="261"/>
      <c r="ELY133" s="265"/>
      <c r="ELZ133" s="266"/>
      <c r="EMA133" s="200"/>
      <c r="EMB133" s="266"/>
      <c r="EMC133" s="261"/>
      <c r="EMD133" s="265"/>
      <c r="EME133" s="266"/>
      <c r="EMF133" s="200"/>
      <c r="EMG133" s="266"/>
      <c r="EMH133" s="261"/>
      <c r="EMI133" s="265"/>
      <c r="EMJ133" s="266"/>
      <c r="EMK133" s="200"/>
      <c r="EML133" s="266"/>
      <c r="EMM133" s="261"/>
      <c r="EMN133" s="265"/>
      <c r="EMO133" s="266"/>
      <c r="EMP133" s="200"/>
      <c r="EMQ133" s="266"/>
      <c r="EMR133" s="261"/>
      <c r="EMS133" s="265"/>
      <c r="EMT133" s="266"/>
      <c r="EMU133" s="200"/>
      <c r="EMV133" s="266"/>
      <c r="EMW133" s="261"/>
      <c r="EMX133" s="265"/>
      <c r="EMY133" s="266"/>
      <c r="EMZ133" s="200"/>
      <c r="ENA133" s="266"/>
      <c r="ENB133" s="261"/>
      <c r="ENC133" s="265"/>
      <c r="END133" s="266"/>
      <c r="ENE133" s="200"/>
      <c r="ENF133" s="266"/>
      <c r="ENG133" s="261"/>
      <c r="ENH133" s="265"/>
      <c r="ENI133" s="266"/>
      <c r="ENJ133" s="200"/>
      <c r="ENK133" s="266"/>
      <c r="ENL133" s="261"/>
      <c r="ENM133" s="265"/>
      <c r="ENN133" s="266"/>
      <c r="ENO133" s="200"/>
      <c r="ENP133" s="266"/>
      <c r="ENQ133" s="261"/>
      <c r="ENR133" s="265"/>
      <c r="ENS133" s="266"/>
      <c r="ENT133" s="200"/>
      <c r="ENU133" s="266"/>
      <c r="ENV133" s="261"/>
      <c r="ENW133" s="265"/>
      <c r="ENX133" s="266"/>
      <c r="ENY133" s="200"/>
      <c r="ENZ133" s="266"/>
      <c r="EOA133" s="261"/>
      <c r="EOB133" s="265"/>
      <c r="EOC133" s="266"/>
      <c r="EOD133" s="200"/>
      <c r="EOE133" s="266"/>
      <c r="EOF133" s="261"/>
      <c r="EOG133" s="265"/>
      <c r="EOH133" s="266"/>
      <c r="EOI133" s="200"/>
      <c r="EOJ133" s="266"/>
      <c r="EOK133" s="261"/>
      <c r="EOL133" s="265"/>
      <c r="EOM133" s="266"/>
      <c r="EON133" s="200"/>
      <c r="EOO133" s="266"/>
      <c r="EOP133" s="261"/>
      <c r="EOQ133" s="265"/>
      <c r="EOR133" s="266"/>
      <c r="EOS133" s="200"/>
      <c r="EOT133" s="266"/>
      <c r="EOU133" s="261"/>
      <c r="EOV133" s="265"/>
      <c r="EOW133" s="266"/>
      <c r="EOX133" s="200"/>
      <c r="EOY133" s="266"/>
      <c r="EOZ133" s="261"/>
      <c r="EPA133" s="265"/>
      <c r="EPB133" s="266"/>
      <c r="EPC133" s="200"/>
      <c r="EPD133" s="266"/>
      <c r="EPE133" s="261"/>
      <c r="EPF133" s="265"/>
      <c r="EPG133" s="266"/>
      <c r="EPH133" s="200"/>
      <c r="EPI133" s="266"/>
      <c r="EPJ133" s="261"/>
      <c r="EPK133" s="265"/>
      <c r="EPL133" s="266"/>
      <c r="EPM133" s="200"/>
      <c r="EPN133" s="266"/>
      <c r="EPO133" s="261"/>
      <c r="EPP133" s="265"/>
      <c r="EPQ133" s="266"/>
      <c r="EPR133" s="200"/>
      <c r="EPS133" s="266"/>
      <c r="EPT133" s="261"/>
      <c r="EPU133" s="265"/>
      <c r="EPV133" s="266"/>
      <c r="EPW133" s="200"/>
      <c r="EPX133" s="266"/>
      <c r="EPY133" s="261"/>
      <c r="EPZ133" s="265"/>
      <c r="EQA133" s="266"/>
      <c r="EQB133" s="200"/>
      <c r="EQC133" s="266"/>
      <c r="EQD133" s="261"/>
      <c r="EQE133" s="265"/>
      <c r="EQF133" s="266"/>
      <c r="EQG133" s="200"/>
      <c r="EQH133" s="266"/>
      <c r="EQI133" s="261"/>
      <c r="EQJ133" s="265"/>
      <c r="EQK133" s="266"/>
      <c r="EQL133" s="200"/>
      <c r="EQM133" s="266"/>
      <c r="EQN133" s="261"/>
      <c r="EQO133" s="265"/>
      <c r="EQP133" s="266"/>
      <c r="EQQ133" s="200"/>
      <c r="EQR133" s="266"/>
      <c r="EQS133" s="261"/>
      <c r="EQT133" s="265"/>
      <c r="EQU133" s="266"/>
      <c r="EQV133" s="200"/>
      <c r="EQW133" s="266"/>
      <c r="EQX133" s="261"/>
      <c r="EQY133" s="265"/>
      <c r="EQZ133" s="266"/>
      <c r="ERA133" s="200"/>
      <c r="ERB133" s="266"/>
      <c r="ERC133" s="261"/>
      <c r="ERD133" s="265"/>
      <c r="ERE133" s="266"/>
      <c r="ERF133" s="200"/>
      <c r="ERG133" s="266"/>
      <c r="ERH133" s="261"/>
      <c r="ERI133" s="265"/>
      <c r="ERJ133" s="266"/>
      <c r="ERK133" s="200"/>
      <c r="ERL133" s="266"/>
      <c r="ERM133" s="261"/>
      <c r="ERN133" s="265"/>
      <c r="ERO133" s="266"/>
      <c r="ERP133" s="200"/>
      <c r="ERQ133" s="266"/>
      <c r="ERR133" s="261"/>
      <c r="ERS133" s="265"/>
      <c r="ERT133" s="266"/>
      <c r="ERU133" s="200"/>
      <c r="ERV133" s="266"/>
      <c r="ERW133" s="261"/>
      <c r="ERX133" s="265"/>
      <c r="ERY133" s="266"/>
      <c r="ERZ133" s="200"/>
      <c r="ESA133" s="266"/>
      <c r="ESB133" s="261"/>
      <c r="ESC133" s="265"/>
      <c r="ESD133" s="266"/>
      <c r="ESE133" s="200"/>
      <c r="ESF133" s="266"/>
      <c r="ESG133" s="261"/>
      <c r="ESH133" s="265"/>
      <c r="ESI133" s="266"/>
      <c r="ESJ133" s="200"/>
      <c r="ESK133" s="266"/>
      <c r="ESL133" s="261"/>
      <c r="ESM133" s="265"/>
      <c r="ESN133" s="266"/>
      <c r="ESO133" s="200"/>
      <c r="ESP133" s="266"/>
      <c r="ESQ133" s="261"/>
      <c r="ESR133" s="265"/>
      <c r="ESS133" s="266"/>
      <c r="EST133" s="200"/>
      <c r="ESU133" s="266"/>
      <c r="ESV133" s="261"/>
      <c r="ESW133" s="265"/>
      <c r="ESX133" s="266"/>
      <c r="ESY133" s="200"/>
      <c r="ESZ133" s="266"/>
      <c r="ETA133" s="261"/>
      <c r="ETB133" s="265"/>
      <c r="ETC133" s="266"/>
      <c r="ETD133" s="200"/>
      <c r="ETE133" s="266"/>
      <c r="ETF133" s="261"/>
      <c r="ETG133" s="265"/>
      <c r="ETH133" s="266"/>
      <c r="ETI133" s="200"/>
      <c r="ETJ133" s="266"/>
      <c r="ETK133" s="261"/>
      <c r="ETL133" s="265"/>
      <c r="ETM133" s="266"/>
      <c r="ETN133" s="200"/>
      <c r="ETO133" s="266"/>
      <c r="ETP133" s="261"/>
      <c r="ETQ133" s="265"/>
      <c r="ETR133" s="266"/>
      <c r="ETS133" s="200"/>
      <c r="ETT133" s="266"/>
      <c r="ETU133" s="261"/>
      <c r="ETV133" s="265"/>
      <c r="ETW133" s="266"/>
      <c r="ETX133" s="200"/>
      <c r="ETY133" s="266"/>
      <c r="ETZ133" s="261"/>
      <c r="EUA133" s="265"/>
      <c r="EUB133" s="266"/>
      <c r="EUC133" s="200"/>
      <c r="EUD133" s="266"/>
      <c r="EUE133" s="261"/>
      <c r="EUF133" s="265"/>
      <c r="EUG133" s="266"/>
      <c r="EUH133" s="200"/>
      <c r="EUI133" s="266"/>
      <c r="EUJ133" s="261"/>
      <c r="EUK133" s="265"/>
      <c r="EUL133" s="266"/>
      <c r="EUM133" s="200"/>
      <c r="EUN133" s="266"/>
      <c r="EUO133" s="261"/>
      <c r="EUP133" s="265"/>
      <c r="EUQ133" s="266"/>
      <c r="EUR133" s="200"/>
      <c r="EUS133" s="266"/>
      <c r="EUT133" s="261"/>
      <c r="EUU133" s="265"/>
      <c r="EUV133" s="266"/>
      <c r="EUW133" s="200"/>
      <c r="EUX133" s="266"/>
      <c r="EUY133" s="261"/>
      <c r="EUZ133" s="265"/>
      <c r="EVA133" s="266"/>
      <c r="EVB133" s="200"/>
      <c r="EVC133" s="266"/>
      <c r="EVD133" s="261"/>
      <c r="EVE133" s="265"/>
      <c r="EVF133" s="266"/>
      <c r="EVG133" s="200"/>
      <c r="EVH133" s="266"/>
      <c r="EVI133" s="261"/>
      <c r="EVJ133" s="265"/>
      <c r="EVK133" s="266"/>
      <c r="EVL133" s="200"/>
      <c r="EVM133" s="266"/>
      <c r="EVN133" s="261"/>
      <c r="EVO133" s="265"/>
      <c r="EVP133" s="266"/>
      <c r="EVQ133" s="200"/>
      <c r="EVR133" s="266"/>
      <c r="EVS133" s="261"/>
      <c r="EVT133" s="265"/>
      <c r="EVU133" s="266"/>
      <c r="EVV133" s="200"/>
      <c r="EVW133" s="266"/>
      <c r="EVX133" s="261"/>
      <c r="EVY133" s="265"/>
      <c r="EVZ133" s="266"/>
      <c r="EWA133" s="200"/>
      <c r="EWB133" s="266"/>
      <c r="EWC133" s="261"/>
      <c r="EWD133" s="265"/>
      <c r="EWE133" s="266"/>
      <c r="EWF133" s="200"/>
      <c r="EWG133" s="266"/>
      <c r="EWH133" s="261"/>
      <c r="EWI133" s="265"/>
      <c r="EWJ133" s="266"/>
      <c r="EWK133" s="200"/>
      <c r="EWL133" s="266"/>
      <c r="EWM133" s="261"/>
      <c r="EWN133" s="265"/>
      <c r="EWO133" s="266"/>
      <c r="EWP133" s="200"/>
      <c r="EWQ133" s="266"/>
      <c r="EWR133" s="261"/>
      <c r="EWS133" s="265"/>
      <c r="EWT133" s="266"/>
      <c r="EWU133" s="200"/>
      <c r="EWV133" s="266"/>
      <c r="EWW133" s="261"/>
      <c r="EWX133" s="265"/>
      <c r="EWY133" s="266"/>
      <c r="EWZ133" s="200"/>
      <c r="EXA133" s="266"/>
      <c r="EXB133" s="261"/>
      <c r="EXC133" s="265"/>
      <c r="EXD133" s="266"/>
      <c r="EXE133" s="200"/>
      <c r="EXF133" s="266"/>
      <c r="EXG133" s="261"/>
      <c r="EXH133" s="265"/>
      <c r="EXI133" s="266"/>
      <c r="EXJ133" s="200"/>
      <c r="EXK133" s="266"/>
      <c r="EXL133" s="261"/>
      <c r="EXM133" s="265"/>
      <c r="EXN133" s="266"/>
      <c r="EXO133" s="200"/>
      <c r="EXP133" s="266"/>
      <c r="EXQ133" s="261"/>
      <c r="EXR133" s="265"/>
      <c r="EXS133" s="266"/>
      <c r="EXT133" s="200"/>
      <c r="EXU133" s="266"/>
      <c r="EXV133" s="261"/>
      <c r="EXW133" s="265"/>
      <c r="EXX133" s="266"/>
      <c r="EXY133" s="200"/>
      <c r="EXZ133" s="266"/>
      <c r="EYA133" s="261"/>
      <c r="EYB133" s="265"/>
      <c r="EYC133" s="266"/>
      <c r="EYD133" s="200"/>
      <c r="EYE133" s="266"/>
      <c r="EYF133" s="261"/>
      <c r="EYG133" s="265"/>
      <c r="EYH133" s="266"/>
      <c r="EYI133" s="200"/>
      <c r="EYJ133" s="266"/>
      <c r="EYK133" s="261"/>
      <c r="EYL133" s="265"/>
      <c r="EYM133" s="266"/>
      <c r="EYN133" s="200"/>
      <c r="EYO133" s="266"/>
      <c r="EYP133" s="261"/>
      <c r="EYQ133" s="265"/>
      <c r="EYR133" s="266"/>
      <c r="EYS133" s="200"/>
      <c r="EYT133" s="266"/>
      <c r="EYU133" s="261"/>
      <c r="EYV133" s="265"/>
      <c r="EYW133" s="266"/>
      <c r="EYX133" s="200"/>
      <c r="EYY133" s="266"/>
      <c r="EYZ133" s="261"/>
      <c r="EZA133" s="265"/>
      <c r="EZB133" s="266"/>
      <c r="EZC133" s="200"/>
      <c r="EZD133" s="266"/>
      <c r="EZE133" s="261"/>
      <c r="EZF133" s="265"/>
      <c r="EZG133" s="266"/>
      <c r="EZH133" s="200"/>
      <c r="EZI133" s="266"/>
      <c r="EZJ133" s="261"/>
      <c r="EZK133" s="265"/>
      <c r="EZL133" s="266"/>
      <c r="EZM133" s="200"/>
      <c r="EZN133" s="266"/>
      <c r="EZO133" s="261"/>
      <c r="EZP133" s="265"/>
      <c r="EZQ133" s="266"/>
      <c r="EZR133" s="200"/>
      <c r="EZS133" s="266"/>
      <c r="EZT133" s="261"/>
      <c r="EZU133" s="265"/>
      <c r="EZV133" s="266"/>
      <c r="EZW133" s="200"/>
      <c r="EZX133" s="266"/>
      <c r="EZY133" s="261"/>
      <c r="EZZ133" s="265"/>
      <c r="FAA133" s="266"/>
      <c r="FAB133" s="200"/>
      <c r="FAC133" s="266"/>
      <c r="FAD133" s="261"/>
      <c r="FAE133" s="265"/>
      <c r="FAF133" s="266"/>
      <c r="FAG133" s="200"/>
      <c r="FAH133" s="266"/>
      <c r="FAI133" s="261"/>
      <c r="FAJ133" s="265"/>
      <c r="FAK133" s="266"/>
      <c r="FAL133" s="200"/>
      <c r="FAM133" s="266"/>
      <c r="FAN133" s="261"/>
      <c r="FAO133" s="265"/>
      <c r="FAP133" s="266"/>
      <c r="FAQ133" s="200"/>
      <c r="FAR133" s="266"/>
      <c r="FAS133" s="261"/>
      <c r="FAT133" s="265"/>
      <c r="FAU133" s="266"/>
      <c r="FAV133" s="200"/>
      <c r="FAW133" s="266"/>
      <c r="FAX133" s="261"/>
      <c r="FAY133" s="265"/>
      <c r="FAZ133" s="266"/>
      <c r="FBA133" s="200"/>
      <c r="FBB133" s="266"/>
      <c r="FBC133" s="261"/>
      <c r="FBD133" s="265"/>
      <c r="FBE133" s="266"/>
      <c r="FBF133" s="200"/>
      <c r="FBG133" s="266"/>
      <c r="FBH133" s="261"/>
      <c r="FBI133" s="265"/>
      <c r="FBJ133" s="266"/>
      <c r="FBK133" s="200"/>
      <c r="FBL133" s="266"/>
      <c r="FBM133" s="261"/>
      <c r="FBN133" s="265"/>
      <c r="FBO133" s="266"/>
      <c r="FBP133" s="200"/>
      <c r="FBQ133" s="266"/>
      <c r="FBR133" s="261"/>
      <c r="FBS133" s="265"/>
      <c r="FBT133" s="266"/>
      <c r="FBU133" s="200"/>
      <c r="FBV133" s="266"/>
      <c r="FBW133" s="261"/>
      <c r="FBX133" s="265"/>
      <c r="FBY133" s="266"/>
      <c r="FBZ133" s="200"/>
      <c r="FCA133" s="266"/>
      <c r="FCB133" s="261"/>
      <c r="FCC133" s="265"/>
      <c r="FCD133" s="266"/>
      <c r="FCE133" s="200"/>
      <c r="FCF133" s="266"/>
      <c r="FCG133" s="261"/>
      <c r="FCH133" s="265"/>
      <c r="FCI133" s="266"/>
      <c r="FCJ133" s="200"/>
      <c r="FCK133" s="266"/>
      <c r="FCL133" s="261"/>
      <c r="FCM133" s="265"/>
      <c r="FCN133" s="266"/>
      <c r="FCO133" s="200"/>
      <c r="FCP133" s="266"/>
      <c r="FCQ133" s="261"/>
      <c r="FCR133" s="265"/>
      <c r="FCS133" s="266"/>
      <c r="FCT133" s="200"/>
      <c r="FCU133" s="266"/>
      <c r="FCV133" s="261"/>
      <c r="FCW133" s="265"/>
      <c r="FCX133" s="266"/>
      <c r="FCY133" s="200"/>
      <c r="FCZ133" s="266"/>
      <c r="FDA133" s="261"/>
      <c r="FDB133" s="265"/>
      <c r="FDC133" s="266"/>
      <c r="FDD133" s="200"/>
      <c r="FDE133" s="266"/>
      <c r="FDF133" s="261"/>
      <c r="FDG133" s="265"/>
      <c r="FDH133" s="266"/>
      <c r="FDI133" s="200"/>
      <c r="FDJ133" s="266"/>
      <c r="FDK133" s="261"/>
      <c r="FDL133" s="265"/>
      <c r="FDM133" s="266"/>
      <c r="FDN133" s="200"/>
      <c r="FDO133" s="266"/>
      <c r="FDP133" s="261"/>
      <c r="FDQ133" s="265"/>
      <c r="FDR133" s="266"/>
      <c r="FDS133" s="200"/>
      <c r="FDT133" s="266"/>
      <c r="FDU133" s="261"/>
      <c r="FDV133" s="265"/>
      <c r="FDW133" s="266"/>
      <c r="FDX133" s="200"/>
      <c r="FDY133" s="266"/>
      <c r="FDZ133" s="261"/>
      <c r="FEA133" s="265"/>
      <c r="FEB133" s="266"/>
      <c r="FEC133" s="200"/>
      <c r="FED133" s="266"/>
      <c r="FEE133" s="261"/>
      <c r="FEF133" s="265"/>
      <c r="FEG133" s="266"/>
      <c r="FEH133" s="200"/>
      <c r="FEI133" s="266"/>
      <c r="FEJ133" s="261"/>
      <c r="FEK133" s="265"/>
      <c r="FEL133" s="266"/>
      <c r="FEM133" s="200"/>
      <c r="FEN133" s="266"/>
      <c r="FEO133" s="261"/>
      <c r="FEP133" s="265"/>
      <c r="FEQ133" s="266"/>
      <c r="FER133" s="200"/>
      <c r="FES133" s="266"/>
      <c r="FET133" s="261"/>
      <c r="FEU133" s="265"/>
      <c r="FEV133" s="266"/>
      <c r="FEW133" s="200"/>
      <c r="FEX133" s="266"/>
      <c r="FEY133" s="261"/>
      <c r="FEZ133" s="265"/>
      <c r="FFA133" s="266"/>
      <c r="FFB133" s="200"/>
      <c r="FFC133" s="266"/>
      <c r="FFD133" s="261"/>
      <c r="FFE133" s="265"/>
      <c r="FFF133" s="266"/>
      <c r="FFG133" s="200"/>
      <c r="FFH133" s="266"/>
      <c r="FFI133" s="261"/>
      <c r="FFJ133" s="265"/>
      <c r="FFK133" s="266"/>
      <c r="FFL133" s="200"/>
      <c r="FFM133" s="266"/>
      <c r="FFN133" s="261"/>
      <c r="FFO133" s="265"/>
      <c r="FFP133" s="266"/>
      <c r="FFQ133" s="200"/>
      <c r="FFR133" s="266"/>
      <c r="FFS133" s="261"/>
      <c r="FFT133" s="265"/>
      <c r="FFU133" s="266"/>
      <c r="FFV133" s="200"/>
      <c r="FFW133" s="266"/>
      <c r="FFX133" s="261"/>
      <c r="FFY133" s="265"/>
      <c r="FFZ133" s="266"/>
      <c r="FGA133" s="200"/>
      <c r="FGB133" s="266"/>
      <c r="FGC133" s="261"/>
      <c r="FGD133" s="265"/>
      <c r="FGE133" s="266"/>
      <c r="FGF133" s="200"/>
      <c r="FGG133" s="266"/>
      <c r="FGH133" s="261"/>
      <c r="FGI133" s="265"/>
      <c r="FGJ133" s="266"/>
      <c r="FGK133" s="200"/>
      <c r="FGL133" s="266"/>
      <c r="FGM133" s="261"/>
      <c r="FGN133" s="265"/>
      <c r="FGO133" s="266"/>
      <c r="FGP133" s="200"/>
      <c r="FGQ133" s="266"/>
      <c r="FGR133" s="261"/>
      <c r="FGS133" s="265"/>
      <c r="FGT133" s="266"/>
      <c r="FGU133" s="200"/>
      <c r="FGV133" s="266"/>
      <c r="FGW133" s="261"/>
      <c r="FGX133" s="265"/>
      <c r="FGY133" s="266"/>
      <c r="FGZ133" s="200"/>
      <c r="FHA133" s="266"/>
      <c r="FHB133" s="261"/>
      <c r="FHC133" s="265"/>
      <c r="FHD133" s="266"/>
      <c r="FHE133" s="200"/>
      <c r="FHF133" s="266"/>
      <c r="FHG133" s="261"/>
      <c r="FHH133" s="265"/>
      <c r="FHI133" s="266"/>
      <c r="FHJ133" s="200"/>
      <c r="FHK133" s="266"/>
      <c r="FHL133" s="261"/>
      <c r="FHM133" s="265"/>
      <c r="FHN133" s="266"/>
      <c r="FHO133" s="200"/>
      <c r="FHP133" s="266"/>
      <c r="FHQ133" s="261"/>
      <c r="FHR133" s="265"/>
      <c r="FHS133" s="266"/>
      <c r="FHT133" s="200"/>
      <c r="FHU133" s="266"/>
      <c r="FHV133" s="261"/>
      <c r="FHW133" s="265"/>
      <c r="FHX133" s="266"/>
      <c r="FHY133" s="200"/>
      <c r="FHZ133" s="266"/>
      <c r="FIA133" s="261"/>
      <c r="FIB133" s="265"/>
      <c r="FIC133" s="266"/>
      <c r="FID133" s="200"/>
      <c r="FIE133" s="266"/>
      <c r="FIF133" s="261"/>
      <c r="FIG133" s="265"/>
      <c r="FIH133" s="266"/>
      <c r="FII133" s="200"/>
      <c r="FIJ133" s="266"/>
      <c r="FIK133" s="261"/>
      <c r="FIL133" s="265"/>
      <c r="FIM133" s="266"/>
      <c r="FIN133" s="200"/>
      <c r="FIO133" s="266"/>
      <c r="FIP133" s="261"/>
      <c r="FIQ133" s="265"/>
      <c r="FIR133" s="266"/>
      <c r="FIS133" s="200"/>
      <c r="FIT133" s="266"/>
      <c r="FIU133" s="261"/>
      <c r="FIV133" s="265"/>
      <c r="FIW133" s="266"/>
      <c r="FIX133" s="200"/>
      <c r="FIY133" s="266"/>
      <c r="FIZ133" s="261"/>
      <c r="FJA133" s="265"/>
      <c r="FJB133" s="266"/>
      <c r="FJC133" s="200"/>
      <c r="FJD133" s="266"/>
      <c r="FJE133" s="261"/>
      <c r="FJF133" s="265"/>
      <c r="FJG133" s="266"/>
      <c r="FJH133" s="200"/>
      <c r="FJI133" s="266"/>
      <c r="FJJ133" s="261"/>
      <c r="FJK133" s="265"/>
      <c r="FJL133" s="266"/>
      <c r="FJM133" s="200"/>
      <c r="FJN133" s="266"/>
      <c r="FJO133" s="261"/>
      <c r="FJP133" s="265"/>
      <c r="FJQ133" s="266"/>
      <c r="FJR133" s="200"/>
      <c r="FJS133" s="266"/>
      <c r="FJT133" s="261"/>
      <c r="FJU133" s="265"/>
      <c r="FJV133" s="266"/>
      <c r="FJW133" s="200"/>
      <c r="FJX133" s="266"/>
      <c r="FJY133" s="261"/>
      <c r="FJZ133" s="265"/>
      <c r="FKA133" s="266"/>
      <c r="FKB133" s="200"/>
      <c r="FKC133" s="266"/>
      <c r="FKD133" s="261"/>
      <c r="FKE133" s="265"/>
      <c r="FKF133" s="266"/>
      <c r="FKG133" s="200"/>
      <c r="FKH133" s="266"/>
      <c r="FKI133" s="261"/>
      <c r="FKJ133" s="265"/>
      <c r="FKK133" s="266"/>
      <c r="FKL133" s="200"/>
      <c r="FKM133" s="266"/>
      <c r="FKN133" s="261"/>
      <c r="FKO133" s="265"/>
      <c r="FKP133" s="266"/>
      <c r="FKQ133" s="200"/>
      <c r="FKR133" s="266"/>
      <c r="FKS133" s="261"/>
      <c r="FKT133" s="265"/>
      <c r="FKU133" s="266"/>
      <c r="FKV133" s="200"/>
      <c r="FKW133" s="266"/>
      <c r="FKX133" s="261"/>
      <c r="FKY133" s="265"/>
      <c r="FKZ133" s="266"/>
      <c r="FLA133" s="200"/>
      <c r="FLB133" s="266"/>
      <c r="FLC133" s="261"/>
      <c r="FLD133" s="265"/>
      <c r="FLE133" s="266"/>
      <c r="FLF133" s="200"/>
      <c r="FLG133" s="266"/>
      <c r="FLH133" s="261"/>
      <c r="FLI133" s="265"/>
      <c r="FLJ133" s="266"/>
      <c r="FLK133" s="200"/>
      <c r="FLL133" s="266"/>
      <c r="FLM133" s="261"/>
      <c r="FLN133" s="265"/>
      <c r="FLO133" s="266"/>
      <c r="FLP133" s="200"/>
      <c r="FLQ133" s="266"/>
      <c r="FLR133" s="261"/>
      <c r="FLS133" s="265"/>
      <c r="FLT133" s="266"/>
      <c r="FLU133" s="200"/>
      <c r="FLV133" s="266"/>
      <c r="FLW133" s="261"/>
      <c r="FLX133" s="265"/>
      <c r="FLY133" s="266"/>
      <c r="FLZ133" s="200"/>
      <c r="FMA133" s="266"/>
      <c r="FMB133" s="261"/>
      <c r="FMC133" s="265"/>
      <c r="FMD133" s="266"/>
      <c r="FME133" s="200"/>
      <c r="FMF133" s="266"/>
      <c r="FMG133" s="261"/>
      <c r="FMH133" s="265"/>
      <c r="FMI133" s="266"/>
      <c r="FMJ133" s="200"/>
      <c r="FMK133" s="266"/>
      <c r="FML133" s="261"/>
      <c r="FMM133" s="265"/>
      <c r="FMN133" s="266"/>
      <c r="FMO133" s="200"/>
      <c r="FMP133" s="266"/>
      <c r="FMQ133" s="261"/>
      <c r="FMR133" s="265"/>
      <c r="FMS133" s="266"/>
      <c r="FMT133" s="200"/>
      <c r="FMU133" s="266"/>
      <c r="FMV133" s="261"/>
      <c r="FMW133" s="265"/>
      <c r="FMX133" s="266"/>
      <c r="FMY133" s="200"/>
      <c r="FMZ133" s="266"/>
      <c r="FNA133" s="261"/>
      <c r="FNB133" s="265"/>
      <c r="FNC133" s="266"/>
      <c r="FND133" s="200"/>
      <c r="FNE133" s="266"/>
      <c r="FNF133" s="261"/>
      <c r="FNG133" s="265"/>
      <c r="FNH133" s="266"/>
      <c r="FNI133" s="200"/>
      <c r="FNJ133" s="266"/>
      <c r="FNK133" s="261"/>
      <c r="FNL133" s="265"/>
      <c r="FNM133" s="266"/>
      <c r="FNN133" s="200"/>
      <c r="FNO133" s="266"/>
      <c r="FNP133" s="261"/>
      <c r="FNQ133" s="265"/>
      <c r="FNR133" s="266"/>
      <c r="FNS133" s="200"/>
      <c r="FNT133" s="266"/>
      <c r="FNU133" s="261"/>
      <c r="FNV133" s="265"/>
      <c r="FNW133" s="266"/>
      <c r="FNX133" s="200"/>
      <c r="FNY133" s="266"/>
      <c r="FNZ133" s="261"/>
      <c r="FOA133" s="265"/>
      <c r="FOB133" s="266"/>
      <c r="FOC133" s="200"/>
      <c r="FOD133" s="266"/>
      <c r="FOE133" s="261"/>
      <c r="FOF133" s="265"/>
      <c r="FOG133" s="266"/>
      <c r="FOH133" s="200"/>
      <c r="FOI133" s="266"/>
      <c r="FOJ133" s="261"/>
      <c r="FOK133" s="265"/>
      <c r="FOL133" s="266"/>
      <c r="FOM133" s="200"/>
      <c r="FON133" s="266"/>
      <c r="FOO133" s="261"/>
      <c r="FOP133" s="265"/>
      <c r="FOQ133" s="266"/>
      <c r="FOR133" s="200"/>
      <c r="FOS133" s="266"/>
      <c r="FOT133" s="261"/>
      <c r="FOU133" s="265"/>
      <c r="FOV133" s="266"/>
      <c r="FOW133" s="200"/>
      <c r="FOX133" s="266"/>
      <c r="FOY133" s="261"/>
      <c r="FOZ133" s="265"/>
      <c r="FPA133" s="266"/>
      <c r="FPB133" s="200"/>
      <c r="FPC133" s="266"/>
      <c r="FPD133" s="261"/>
      <c r="FPE133" s="265"/>
      <c r="FPF133" s="266"/>
      <c r="FPG133" s="200"/>
      <c r="FPH133" s="266"/>
      <c r="FPI133" s="261"/>
      <c r="FPJ133" s="265"/>
      <c r="FPK133" s="266"/>
      <c r="FPL133" s="200"/>
      <c r="FPM133" s="266"/>
      <c r="FPN133" s="261"/>
      <c r="FPO133" s="265"/>
      <c r="FPP133" s="266"/>
      <c r="FPQ133" s="200"/>
      <c r="FPR133" s="266"/>
      <c r="FPS133" s="261"/>
      <c r="FPT133" s="265"/>
      <c r="FPU133" s="266"/>
      <c r="FPV133" s="200"/>
      <c r="FPW133" s="266"/>
      <c r="FPX133" s="261"/>
      <c r="FPY133" s="265"/>
      <c r="FPZ133" s="266"/>
      <c r="FQA133" s="200"/>
      <c r="FQB133" s="266"/>
      <c r="FQC133" s="261"/>
      <c r="FQD133" s="265"/>
      <c r="FQE133" s="266"/>
      <c r="FQF133" s="200"/>
      <c r="FQG133" s="266"/>
      <c r="FQH133" s="261"/>
      <c r="FQI133" s="265"/>
      <c r="FQJ133" s="266"/>
      <c r="FQK133" s="200"/>
      <c r="FQL133" s="266"/>
      <c r="FQM133" s="261"/>
      <c r="FQN133" s="265"/>
      <c r="FQO133" s="266"/>
      <c r="FQP133" s="200"/>
      <c r="FQQ133" s="266"/>
      <c r="FQR133" s="261"/>
      <c r="FQS133" s="265"/>
      <c r="FQT133" s="266"/>
      <c r="FQU133" s="200"/>
      <c r="FQV133" s="266"/>
      <c r="FQW133" s="261"/>
      <c r="FQX133" s="265"/>
      <c r="FQY133" s="266"/>
      <c r="FQZ133" s="200"/>
      <c r="FRA133" s="266"/>
      <c r="FRB133" s="261"/>
      <c r="FRC133" s="265"/>
      <c r="FRD133" s="266"/>
      <c r="FRE133" s="200"/>
      <c r="FRF133" s="266"/>
      <c r="FRG133" s="261"/>
      <c r="FRH133" s="265"/>
      <c r="FRI133" s="266"/>
      <c r="FRJ133" s="200"/>
      <c r="FRK133" s="266"/>
      <c r="FRL133" s="261"/>
      <c r="FRM133" s="265"/>
      <c r="FRN133" s="266"/>
      <c r="FRO133" s="200"/>
      <c r="FRP133" s="266"/>
      <c r="FRQ133" s="261"/>
      <c r="FRR133" s="265"/>
      <c r="FRS133" s="266"/>
      <c r="FRT133" s="200"/>
      <c r="FRU133" s="266"/>
      <c r="FRV133" s="261"/>
      <c r="FRW133" s="265"/>
      <c r="FRX133" s="266"/>
      <c r="FRY133" s="200"/>
      <c r="FRZ133" s="266"/>
      <c r="FSA133" s="261"/>
      <c r="FSB133" s="265"/>
      <c r="FSC133" s="266"/>
      <c r="FSD133" s="200"/>
      <c r="FSE133" s="266"/>
      <c r="FSF133" s="261"/>
      <c r="FSG133" s="265"/>
      <c r="FSH133" s="266"/>
      <c r="FSI133" s="200"/>
      <c r="FSJ133" s="266"/>
      <c r="FSK133" s="261"/>
      <c r="FSL133" s="265"/>
      <c r="FSM133" s="266"/>
      <c r="FSN133" s="200"/>
      <c r="FSO133" s="266"/>
      <c r="FSP133" s="261"/>
      <c r="FSQ133" s="265"/>
      <c r="FSR133" s="266"/>
      <c r="FSS133" s="200"/>
      <c r="FST133" s="266"/>
      <c r="FSU133" s="261"/>
      <c r="FSV133" s="265"/>
      <c r="FSW133" s="266"/>
      <c r="FSX133" s="200"/>
      <c r="FSY133" s="266"/>
      <c r="FSZ133" s="261"/>
      <c r="FTA133" s="265"/>
      <c r="FTB133" s="266"/>
      <c r="FTC133" s="200"/>
      <c r="FTD133" s="266"/>
      <c r="FTE133" s="261"/>
      <c r="FTF133" s="265"/>
      <c r="FTG133" s="266"/>
      <c r="FTH133" s="200"/>
      <c r="FTI133" s="266"/>
      <c r="FTJ133" s="261"/>
      <c r="FTK133" s="265"/>
      <c r="FTL133" s="266"/>
      <c r="FTM133" s="200"/>
      <c r="FTN133" s="266"/>
      <c r="FTO133" s="261"/>
      <c r="FTP133" s="265"/>
      <c r="FTQ133" s="266"/>
      <c r="FTR133" s="200"/>
      <c r="FTS133" s="266"/>
      <c r="FTT133" s="261"/>
      <c r="FTU133" s="265"/>
      <c r="FTV133" s="266"/>
      <c r="FTW133" s="200"/>
      <c r="FTX133" s="266"/>
      <c r="FTY133" s="261"/>
      <c r="FTZ133" s="265"/>
      <c r="FUA133" s="266"/>
      <c r="FUB133" s="200"/>
      <c r="FUC133" s="266"/>
      <c r="FUD133" s="261"/>
      <c r="FUE133" s="265"/>
      <c r="FUF133" s="266"/>
      <c r="FUG133" s="200"/>
      <c r="FUH133" s="266"/>
      <c r="FUI133" s="261"/>
      <c r="FUJ133" s="265"/>
      <c r="FUK133" s="266"/>
      <c r="FUL133" s="200"/>
      <c r="FUM133" s="266"/>
      <c r="FUN133" s="261"/>
      <c r="FUO133" s="265"/>
      <c r="FUP133" s="266"/>
      <c r="FUQ133" s="200"/>
      <c r="FUR133" s="266"/>
      <c r="FUS133" s="261"/>
      <c r="FUT133" s="265"/>
      <c r="FUU133" s="266"/>
      <c r="FUV133" s="200"/>
      <c r="FUW133" s="266"/>
      <c r="FUX133" s="261"/>
      <c r="FUY133" s="265"/>
      <c r="FUZ133" s="266"/>
      <c r="FVA133" s="200"/>
      <c r="FVB133" s="266"/>
      <c r="FVC133" s="261"/>
      <c r="FVD133" s="265"/>
      <c r="FVE133" s="266"/>
      <c r="FVF133" s="200"/>
      <c r="FVG133" s="266"/>
      <c r="FVH133" s="261"/>
      <c r="FVI133" s="265"/>
      <c r="FVJ133" s="266"/>
      <c r="FVK133" s="200"/>
      <c r="FVL133" s="266"/>
      <c r="FVM133" s="261"/>
      <c r="FVN133" s="265"/>
      <c r="FVO133" s="266"/>
      <c r="FVP133" s="200"/>
      <c r="FVQ133" s="266"/>
      <c r="FVR133" s="261"/>
      <c r="FVS133" s="265"/>
      <c r="FVT133" s="266"/>
      <c r="FVU133" s="200"/>
      <c r="FVV133" s="266"/>
      <c r="FVW133" s="261"/>
      <c r="FVX133" s="265"/>
      <c r="FVY133" s="266"/>
      <c r="FVZ133" s="200"/>
      <c r="FWA133" s="266"/>
      <c r="FWB133" s="261"/>
      <c r="FWC133" s="265"/>
      <c r="FWD133" s="266"/>
      <c r="FWE133" s="200"/>
      <c r="FWF133" s="266"/>
      <c r="FWG133" s="261"/>
      <c r="FWH133" s="265"/>
      <c r="FWI133" s="266"/>
      <c r="FWJ133" s="200"/>
      <c r="FWK133" s="266"/>
      <c r="FWL133" s="261"/>
      <c r="FWM133" s="265"/>
      <c r="FWN133" s="266"/>
      <c r="FWO133" s="200"/>
      <c r="FWP133" s="266"/>
      <c r="FWQ133" s="261"/>
      <c r="FWR133" s="265"/>
      <c r="FWS133" s="266"/>
      <c r="FWT133" s="200"/>
      <c r="FWU133" s="266"/>
      <c r="FWV133" s="261"/>
      <c r="FWW133" s="265"/>
      <c r="FWX133" s="266"/>
      <c r="FWY133" s="200"/>
      <c r="FWZ133" s="266"/>
      <c r="FXA133" s="261"/>
      <c r="FXB133" s="265"/>
      <c r="FXC133" s="266"/>
      <c r="FXD133" s="200"/>
      <c r="FXE133" s="266"/>
      <c r="FXF133" s="261"/>
      <c r="FXG133" s="265"/>
      <c r="FXH133" s="266"/>
      <c r="FXI133" s="200"/>
      <c r="FXJ133" s="266"/>
      <c r="FXK133" s="261"/>
      <c r="FXL133" s="265"/>
      <c r="FXM133" s="266"/>
      <c r="FXN133" s="200"/>
      <c r="FXO133" s="266"/>
      <c r="FXP133" s="261"/>
      <c r="FXQ133" s="265"/>
      <c r="FXR133" s="266"/>
      <c r="FXS133" s="200"/>
      <c r="FXT133" s="266"/>
      <c r="FXU133" s="261"/>
      <c r="FXV133" s="265"/>
      <c r="FXW133" s="266"/>
      <c r="FXX133" s="200"/>
      <c r="FXY133" s="266"/>
      <c r="FXZ133" s="261"/>
      <c r="FYA133" s="265"/>
      <c r="FYB133" s="266"/>
      <c r="FYC133" s="200"/>
      <c r="FYD133" s="266"/>
      <c r="FYE133" s="261"/>
      <c r="FYF133" s="265"/>
      <c r="FYG133" s="266"/>
      <c r="FYH133" s="200"/>
      <c r="FYI133" s="266"/>
      <c r="FYJ133" s="261"/>
      <c r="FYK133" s="265"/>
      <c r="FYL133" s="266"/>
      <c r="FYM133" s="200"/>
      <c r="FYN133" s="266"/>
      <c r="FYO133" s="261"/>
      <c r="FYP133" s="265"/>
      <c r="FYQ133" s="266"/>
      <c r="FYR133" s="200"/>
      <c r="FYS133" s="266"/>
      <c r="FYT133" s="261"/>
      <c r="FYU133" s="265"/>
      <c r="FYV133" s="266"/>
      <c r="FYW133" s="200"/>
      <c r="FYX133" s="266"/>
      <c r="FYY133" s="261"/>
      <c r="FYZ133" s="265"/>
      <c r="FZA133" s="266"/>
      <c r="FZB133" s="200"/>
      <c r="FZC133" s="266"/>
      <c r="FZD133" s="261"/>
      <c r="FZE133" s="265"/>
      <c r="FZF133" s="266"/>
      <c r="FZG133" s="200"/>
      <c r="FZH133" s="266"/>
      <c r="FZI133" s="261"/>
      <c r="FZJ133" s="265"/>
      <c r="FZK133" s="266"/>
      <c r="FZL133" s="200"/>
      <c r="FZM133" s="266"/>
      <c r="FZN133" s="261"/>
      <c r="FZO133" s="265"/>
      <c r="FZP133" s="266"/>
      <c r="FZQ133" s="200"/>
      <c r="FZR133" s="266"/>
      <c r="FZS133" s="261"/>
      <c r="FZT133" s="265"/>
      <c r="FZU133" s="266"/>
      <c r="FZV133" s="200"/>
      <c r="FZW133" s="266"/>
      <c r="FZX133" s="261"/>
      <c r="FZY133" s="265"/>
      <c r="FZZ133" s="266"/>
      <c r="GAA133" s="200"/>
      <c r="GAB133" s="266"/>
      <c r="GAC133" s="261"/>
      <c r="GAD133" s="265"/>
      <c r="GAE133" s="266"/>
      <c r="GAF133" s="200"/>
      <c r="GAG133" s="266"/>
      <c r="GAH133" s="261"/>
      <c r="GAI133" s="265"/>
      <c r="GAJ133" s="266"/>
      <c r="GAK133" s="200"/>
      <c r="GAL133" s="266"/>
      <c r="GAM133" s="261"/>
      <c r="GAN133" s="265"/>
      <c r="GAO133" s="266"/>
      <c r="GAP133" s="200"/>
      <c r="GAQ133" s="266"/>
      <c r="GAR133" s="261"/>
      <c r="GAS133" s="265"/>
      <c r="GAT133" s="266"/>
      <c r="GAU133" s="200"/>
      <c r="GAV133" s="266"/>
      <c r="GAW133" s="261"/>
      <c r="GAX133" s="265"/>
      <c r="GAY133" s="266"/>
      <c r="GAZ133" s="200"/>
      <c r="GBA133" s="266"/>
      <c r="GBB133" s="261"/>
      <c r="GBC133" s="265"/>
      <c r="GBD133" s="266"/>
      <c r="GBE133" s="200"/>
      <c r="GBF133" s="266"/>
      <c r="GBG133" s="261"/>
      <c r="GBH133" s="265"/>
      <c r="GBI133" s="266"/>
      <c r="GBJ133" s="200"/>
      <c r="GBK133" s="266"/>
      <c r="GBL133" s="261"/>
      <c r="GBM133" s="265"/>
      <c r="GBN133" s="266"/>
      <c r="GBO133" s="200"/>
      <c r="GBP133" s="266"/>
      <c r="GBQ133" s="261"/>
      <c r="GBR133" s="265"/>
      <c r="GBS133" s="266"/>
      <c r="GBT133" s="200"/>
      <c r="GBU133" s="266"/>
      <c r="GBV133" s="261"/>
      <c r="GBW133" s="265"/>
      <c r="GBX133" s="266"/>
      <c r="GBY133" s="200"/>
      <c r="GBZ133" s="266"/>
      <c r="GCA133" s="261"/>
      <c r="GCB133" s="265"/>
      <c r="GCC133" s="266"/>
      <c r="GCD133" s="200"/>
      <c r="GCE133" s="266"/>
      <c r="GCF133" s="261"/>
      <c r="GCG133" s="265"/>
      <c r="GCH133" s="266"/>
      <c r="GCI133" s="200"/>
      <c r="GCJ133" s="266"/>
      <c r="GCK133" s="261"/>
      <c r="GCL133" s="265"/>
      <c r="GCM133" s="266"/>
      <c r="GCN133" s="200"/>
      <c r="GCO133" s="266"/>
      <c r="GCP133" s="261"/>
      <c r="GCQ133" s="265"/>
      <c r="GCR133" s="266"/>
      <c r="GCS133" s="200"/>
      <c r="GCT133" s="266"/>
      <c r="GCU133" s="261"/>
      <c r="GCV133" s="265"/>
      <c r="GCW133" s="266"/>
      <c r="GCX133" s="200"/>
      <c r="GCY133" s="266"/>
      <c r="GCZ133" s="261"/>
      <c r="GDA133" s="265"/>
      <c r="GDB133" s="266"/>
      <c r="GDC133" s="200"/>
      <c r="GDD133" s="266"/>
      <c r="GDE133" s="261"/>
      <c r="GDF133" s="265"/>
      <c r="GDG133" s="266"/>
      <c r="GDH133" s="200"/>
      <c r="GDI133" s="266"/>
      <c r="GDJ133" s="261"/>
      <c r="GDK133" s="265"/>
      <c r="GDL133" s="266"/>
      <c r="GDM133" s="200"/>
      <c r="GDN133" s="266"/>
      <c r="GDO133" s="261"/>
      <c r="GDP133" s="265"/>
      <c r="GDQ133" s="266"/>
      <c r="GDR133" s="200"/>
      <c r="GDS133" s="266"/>
      <c r="GDT133" s="261"/>
      <c r="GDU133" s="265"/>
      <c r="GDV133" s="266"/>
      <c r="GDW133" s="200"/>
      <c r="GDX133" s="266"/>
      <c r="GDY133" s="261"/>
      <c r="GDZ133" s="265"/>
      <c r="GEA133" s="266"/>
      <c r="GEB133" s="200"/>
      <c r="GEC133" s="266"/>
      <c r="GED133" s="261"/>
      <c r="GEE133" s="265"/>
      <c r="GEF133" s="266"/>
      <c r="GEG133" s="200"/>
      <c r="GEH133" s="266"/>
      <c r="GEI133" s="261"/>
      <c r="GEJ133" s="265"/>
      <c r="GEK133" s="266"/>
      <c r="GEL133" s="200"/>
      <c r="GEM133" s="266"/>
      <c r="GEN133" s="261"/>
      <c r="GEO133" s="265"/>
      <c r="GEP133" s="266"/>
      <c r="GEQ133" s="200"/>
      <c r="GER133" s="266"/>
      <c r="GES133" s="261"/>
      <c r="GET133" s="265"/>
      <c r="GEU133" s="266"/>
      <c r="GEV133" s="200"/>
      <c r="GEW133" s="266"/>
      <c r="GEX133" s="261"/>
      <c r="GEY133" s="265"/>
      <c r="GEZ133" s="266"/>
      <c r="GFA133" s="200"/>
      <c r="GFB133" s="266"/>
      <c r="GFC133" s="261"/>
      <c r="GFD133" s="265"/>
      <c r="GFE133" s="266"/>
      <c r="GFF133" s="200"/>
      <c r="GFG133" s="266"/>
      <c r="GFH133" s="261"/>
      <c r="GFI133" s="265"/>
      <c r="GFJ133" s="266"/>
      <c r="GFK133" s="200"/>
      <c r="GFL133" s="266"/>
      <c r="GFM133" s="261"/>
      <c r="GFN133" s="265"/>
      <c r="GFO133" s="266"/>
      <c r="GFP133" s="200"/>
      <c r="GFQ133" s="266"/>
      <c r="GFR133" s="261"/>
      <c r="GFS133" s="265"/>
      <c r="GFT133" s="266"/>
      <c r="GFU133" s="200"/>
      <c r="GFV133" s="266"/>
      <c r="GFW133" s="261"/>
      <c r="GFX133" s="265"/>
      <c r="GFY133" s="266"/>
      <c r="GFZ133" s="200"/>
      <c r="GGA133" s="266"/>
      <c r="GGB133" s="261"/>
      <c r="GGC133" s="265"/>
      <c r="GGD133" s="266"/>
      <c r="GGE133" s="200"/>
      <c r="GGF133" s="266"/>
      <c r="GGG133" s="261"/>
      <c r="GGH133" s="265"/>
      <c r="GGI133" s="266"/>
      <c r="GGJ133" s="200"/>
      <c r="GGK133" s="266"/>
      <c r="GGL133" s="261"/>
      <c r="GGM133" s="265"/>
      <c r="GGN133" s="266"/>
      <c r="GGO133" s="200"/>
      <c r="GGP133" s="266"/>
      <c r="GGQ133" s="261"/>
      <c r="GGR133" s="265"/>
      <c r="GGS133" s="266"/>
      <c r="GGT133" s="200"/>
      <c r="GGU133" s="266"/>
      <c r="GGV133" s="261"/>
      <c r="GGW133" s="265"/>
      <c r="GGX133" s="266"/>
      <c r="GGY133" s="200"/>
      <c r="GGZ133" s="266"/>
      <c r="GHA133" s="261"/>
      <c r="GHB133" s="265"/>
      <c r="GHC133" s="266"/>
      <c r="GHD133" s="200"/>
      <c r="GHE133" s="266"/>
      <c r="GHF133" s="261"/>
      <c r="GHG133" s="265"/>
      <c r="GHH133" s="266"/>
      <c r="GHI133" s="200"/>
      <c r="GHJ133" s="266"/>
      <c r="GHK133" s="261"/>
      <c r="GHL133" s="265"/>
      <c r="GHM133" s="266"/>
      <c r="GHN133" s="200"/>
      <c r="GHO133" s="266"/>
      <c r="GHP133" s="261"/>
      <c r="GHQ133" s="265"/>
      <c r="GHR133" s="266"/>
      <c r="GHS133" s="200"/>
      <c r="GHT133" s="266"/>
      <c r="GHU133" s="261"/>
      <c r="GHV133" s="265"/>
      <c r="GHW133" s="266"/>
      <c r="GHX133" s="200"/>
      <c r="GHY133" s="266"/>
      <c r="GHZ133" s="261"/>
      <c r="GIA133" s="265"/>
      <c r="GIB133" s="266"/>
      <c r="GIC133" s="200"/>
      <c r="GID133" s="266"/>
      <c r="GIE133" s="261"/>
      <c r="GIF133" s="265"/>
      <c r="GIG133" s="266"/>
      <c r="GIH133" s="200"/>
      <c r="GII133" s="266"/>
      <c r="GIJ133" s="261"/>
      <c r="GIK133" s="265"/>
      <c r="GIL133" s="266"/>
      <c r="GIM133" s="200"/>
      <c r="GIN133" s="266"/>
      <c r="GIO133" s="261"/>
      <c r="GIP133" s="265"/>
      <c r="GIQ133" s="266"/>
      <c r="GIR133" s="200"/>
      <c r="GIS133" s="266"/>
      <c r="GIT133" s="261"/>
      <c r="GIU133" s="265"/>
      <c r="GIV133" s="266"/>
      <c r="GIW133" s="200"/>
      <c r="GIX133" s="266"/>
      <c r="GIY133" s="261"/>
      <c r="GIZ133" s="265"/>
      <c r="GJA133" s="266"/>
      <c r="GJB133" s="200"/>
      <c r="GJC133" s="266"/>
      <c r="GJD133" s="261"/>
      <c r="GJE133" s="265"/>
      <c r="GJF133" s="266"/>
      <c r="GJG133" s="200"/>
      <c r="GJH133" s="266"/>
      <c r="GJI133" s="261"/>
      <c r="GJJ133" s="265"/>
      <c r="GJK133" s="266"/>
      <c r="GJL133" s="200"/>
      <c r="GJM133" s="266"/>
      <c r="GJN133" s="261"/>
      <c r="GJO133" s="265"/>
      <c r="GJP133" s="266"/>
      <c r="GJQ133" s="200"/>
      <c r="GJR133" s="266"/>
      <c r="GJS133" s="261"/>
      <c r="GJT133" s="265"/>
      <c r="GJU133" s="266"/>
      <c r="GJV133" s="200"/>
      <c r="GJW133" s="266"/>
      <c r="GJX133" s="261"/>
      <c r="GJY133" s="265"/>
      <c r="GJZ133" s="266"/>
      <c r="GKA133" s="200"/>
      <c r="GKB133" s="266"/>
      <c r="GKC133" s="261"/>
      <c r="GKD133" s="265"/>
      <c r="GKE133" s="266"/>
      <c r="GKF133" s="200"/>
      <c r="GKG133" s="266"/>
      <c r="GKH133" s="261"/>
      <c r="GKI133" s="265"/>
      <c r="GKJ133" s="266"/>
      <c r="GKK133" s="200"/>
      <c r="GKL133" s="266"/>
      <c r="GKM133" s="261"/>
      <c r="GKN133" s="265"/>
      <c r="GKO133" s="266"/>
      <c r="GKP133" s="200"/>
      <c r="GKQ133" s="266"/>
      <c r="GKR133" s="261"/>
      <c r="GKS133" s="265"/>
      <c r="GKT133" s="266"/>
      <c r="GKU133" s="200"/>
      <c r="GKV133" s="266"/>
      <c r="GKW133" s="261"/>
      <c r="GKX133" s="265"/>
      <c r="GKY133" s="266"/>
      <c r="GKZ133" s="200"/>
      <c r="GLA133" s="266"/>
      <c r="GLB133" s="261"/>
      <c r="GLC133" s="265"/>
      <c r="GLD133" s="266"/>
      <c r="GLE133" s="200"/>
      <c r="GLF133" s="266"/>
      <c r="GLG133" s="261"/>
      <c r="GLH133" s="265"/>
      <c r="GLI133" s="266"/>
      <c r="GLJ133" s="200"/>
      <c r="GLK133" s="266"/>
      <c r="GLL133" s="261"/>
      <c r="GLM133" s="265"/>
      <c r="GLN133" s="266"/>
      <c r="GLO133" s="200"/>
      <c r="GLP133" s="266"/>
      <c r="GLQ133" s="261"/>
      <c r="GLR133" s="265"/>
      <c r="GLS133" s="266"/>
      <c r="GLT133" s="200"/>
      <c r="GLU133" s="266"/>
      <c r="GLV133" s="261"/>
      <c r="GLW133" s="265"/>
      <c r="GLX133" s="266"/>
      <c r="GLY133" s="200"/>
      <c r="GLZ133" s="266"/>
      <c r="GMA133" s="261"/>
      <c r="GMB133" s="265"/>
      <c r="GMC133" s="266"/>
      <c r="GMD133" s="200"/>
      <c r="GME133" s="266"/>
      <c r="GMF133" s="261"/>
      <c r="GMG133" s="265"/>
      <c r="GMH133" s="266"/>
      <c r="GMI133" s="200"/>
      <c r="GMJ133" s="266"/>
      <c r="GMK133" s="261"/>
      <c r="GML133" s="265"/>
      <c r="GMM133" s="266"/>
      <c r="GMN133" s="200"/>
      <c r="GMO133" s="266"/>
      <c r="GMP133" s="261"/>
      <c r="GMQ133" s="265"/>
      <c r="GMR133" s="266"/>
      <c r="GMS133" s="200"/>
      <c r="GMT133" s="266"/>
      <c r="GMU133" s="261"/>
      <c r="GMV133" s="265"/>
      <c r="GMW133" s="266"/>
      <c r="GMX133" s="200"/>
      <c r="GMY133" s="266"/>
      <c r="GMZ133" s="261"/>
      <c r="GNA133" s="265"/>
      <c r="GNB133" s="266"/>
      <c r="GNC133" s="200"/>
      <c r="GND133" s="266"/>
      <c r="GNE133" s="261"/>
      <c r="GNF133" s="265"/>
      <c r="GNG133" s="266"/>
      <c r="GNH133" s="200"/>
      <c r="GNI133" s="266"/>
      <c r="GNJ133" s="261"/>
      <c r="GNK133" s="265"/>
      <c r="GNL133" s="266"/>
      <c r="GNM133" s="200"/>
      <c r="GNN133" s="266"/>
      <c r="GNO133" s="261"/>
      <c r="GNP133" s="265"/>
      <c r="GNQ133" s="266"/>
      <c r="GNR133" s="200"/>
      <c r="GNS133" s="266"/>
      <c r="GNT133" s="261"/>
      <c r="GNU133" s="265"/>
      <c r="GNV133" s="266"/>
      <c r="GNW133" s="200"/>
      <c r="GNX133" s="266"/>
      <c r="GNY133" s="261"/>
      <c r="GNZ133" s="265"/>
      <c r="GOA133" s="266"/>
      <c r="GOB133" s="200"/>
      <c r="GOC133" s="266"/>
      <c r="GOD133" s="261"/>
      <c r="GOE133" s="265"/>
      <c r="GOF133" s="266"/>
      <c r="GOG133" s="200"/>
      <c r="GOH133" s="266"/>
      <c r="GOI133" s="261"/>
      <c r="GOJ133" s="265"/>
      <c r="GOK133" s="266"/>
      <c r="GOL133" s="200"/>
      <c r="GOM133" s="266"/>
      <c r="GON133" s="261"/>
      <c r="GOO133" s="265"/>
      <c r="GOP133" s="266"/>
      <c r="GOQ133" s="200"/>
      <c r="GOR133" s="266"/>
      <c r="GOS133" s="261"/>
      <c r="GOT133" s="265"/>
      <c r="GOU133" s="266"/>
      <c r="GOV133" s="200"/>
      <c r="GOW133" s="266"/>
      <c r="GOX133" s="261"/>
      <c r="GOY133" s="265"/>
      <c r="GOZ133" s="266"/>
      <c r="GPA133" s="200"/>
      <c r="GPB133" s="266"/>
      <c r="GPC133" s="261"/>
      <c r="GPD133" s="265"/>
      <c r="GPE133" s="266"/>
      <c r="GPF133" s="200"/>
      <c r="GPG133" s="266"/>
      <c r="GPH133" s="261"/>
      <c r="GPI133" s="265"/>
      <c r="GPJ133" s="266"/>
      <c r="GPK133" s="200"/>
      <c r="GPL133" s="266"/>
      <c r="GPM133" s="261"/>
      <c r="GPN133" s="265"/>
      <c r="GPO133" s="266"/>
      <c r="GPP133" s="200"/>
      <c r="GPQ133" s="266"/>
      <c r="GPR133" s="261"/>
      <c r="GPS133" s="265"/>
      <c r="GPT133" s="266"/>
      <c r="GPU133" s="200"/>
      <c r="GPV133" s="266"/>
      <c r="GPW133" s="261"/>
      <c r="GPX133" s="265"/>
      <c r="GPY133" s="266"/>
      <c r="GPZ133" s="200"/>
      <c r="GQA133" s="266"/>
      <c r="GQB133" s="261"/>
      <c r="GQC133" s="265"/>
      <c r="GQD133" s="266"/>
      <c r="GQE133" s="200"/>
      <c r="GQF133" s="266"/>
      <c r="GQG133" s="261"/>
      <c r="GQH133" s="265"/>
      <c r="GQI133" s="266"/>
      <c r="GQJ133" s="200"/>
      <c r="GQK133" s="266"/>
      <c r="GQL133" s="261"/>
      <c r="GQM133" s="265"/>
      <c r="GQN133" s="266"/>
      <c r="GQO133" s="200"/>
      <c r="GQP133" s="266"/>
      <c r="GQQ133" s="261"/>
      <c r="GQR133" s="265"/>
      <c r="GQS133" s="266"/>
      <c r="GQT133" s="200"/>
      <c r="GQU133" s="266"/>
      <c r="GQV133" s="261"/>
      <c r="GQW133" s="265"/>
      <c r="GQX133" s="266"/>
      <c r="GQY133" s="200"/>
      <c r="GQZ133" s="266"/>
      <c r="GRA133" s="261"/>
      <c r="GRB133" s="265"/>
      <c r="GRC133" s="266"/>
      <c r="GRD133" s="200"/>
      <c r="GRE133" s="266"/>
      <c r="GRF133" s="261"/>
      <c r="GRG133" s="265"/>
      <c r="GRH133" s="266"/>
      <c r="GRI133" s="200"/>
      <c r="GRJ133" s="266"/>
      <c r="GRK133" s="261"/>
      <c r="GRL133" s="265"/>
      <c r="GRM133" s="266"/>
      <c r="GRN133" s="200"/>
      <c r="GRO133" s="266"/>
      <c r="GRP133" s="261"/>
      <c r="GRQ133" s="265"/>
      <c r="GRR133" s="266"/>
      <c r="GRS133" s="200"/>
      <c r="GRT133" s="266"/>
      <c r="GRU133" s="261"/>
      <c r="GRV133" s="265"/>
      <c r="GRW133" s="266"/>
      <c r="GRX133" s="200"/>
      <c r="GRY133" s="266"/>
      <c r="GRZ133" s="261"/>
      <c r="GSA133" s="265"/>
      <c r="GSB133" s="266"/>
      <c r="GSC133" s="200"/>
      <c r="GSD133" s="266"/>
      <c r="GSE133" s="261"/>
      <c r="GSF133" s="265"/>
      <c r="GSG133" s="266"/>
      <c r="GSH133" s="200"/>
      <c r="GSI133" s="266"/>
      <c r="GSJ133" s="261"/>
      <c r="GSK133" s="265"/>
      <c r="GSL133" s="266"/>
      <c r="GSM133" s="200"/>
      <c r="GSN133" s="266"/>
      <c r="GSO133" s="261"/>
      <c r="GSP133" s="265"/>
      <c r="GSQ133" s="266"/>
      <c r="GSR133" s="200"/>
      <c r="GSS133" s="266"/>
      <c r="GST133" s="261"/>
      <c r="GSU133" s="265"/>
      <c r="GSV133" s="266"/>
      <c r="GSW133" s="200"/>
      <c r="GSX133" s="266"/>
      <c r="GSY133" s="261"/>
      <c r="GSZ133" s="265"/>
      <c r="GTA133" s="266"/>
      <c r="GTB133" s="200"/>
      <c r="GTC133" s="266"/>
      <c r="GTD133" s="261"/>
      <c r="GTE133" s="265"/>
      <c r="GTF133" s="266"/>
      <c r="GTG133" s="200"/>
      <c r="GTH133" s="266"/>
      <c r="GTI133" s="261"/>
      <c r="GTJ133" s="265"/>
      <c r="GTK133" s="266"/>
      <c r="GTL133" s="200"/>
      <c r="GTM133" s="266"/>
      <c r="GTN133" s="261"/>
      <c r="GTO133" s="265"/>
      <c r="GTP133" s="266"/>
      <c r="GTQ133" s="200"/>
      <c r="GTR133" s="266"/>
      <c r="GTS133" s="261"/>
      <c r="GTT133" s="265"/>
      <c r="GTU133" s="266"/>
      <c r="GTV133" s="200"/>
      <c r="GTW133" s="266"/>
      <c r="GTX133" s="261"/>
      <c r="GTY133" s="265"/>
      <c r="GTZ133" s="266"/>
      <c r="GUA133" s="200"/>
      <c r="GUB133" s="266"/>
      <c r="GUC133" s="261"/>
      <c r="GUD133" s="265"/>
      <c r="GUE133" s="266"/>
      <c r="GUF133" s="200"/>
      <c r="GUG133" s="266"/>
      <c r="GUH133" s="261"/>
      <c r="GUI133" s="265"/>
      <c r="GUJ133" s="266"/>
      <c r="GUK133" s="200"/>
      <c r="GUL133" s="266"/>
      <c r="GUM133" s="261"/>
      <c r="GUN133" s="265"/>
      <c r="GUO133" s="266"/>
      <c r="GUP133" s="200"/>
      <c r="GUQ133" s="266"/>
      <c r="GUR133" s="261"/>
      <c r="GUS133" s="265"/>
      <c r="GUT133" s="266"/>
      <c r="GUU133" s="200"/>
      <c r="GUV133" s="266"/>
      <c r="GUW133" s="261"/>
      <c r="GUX133" s="265"/>
      <c r="GUY133" s="266"/>
      <c r="GUZ133" s="200"/>
      <c r="GVA133" s="266"/>
      <c r="GVB133" s="261"/>
      <c r="GVC133" s="265"/>
      <c r="GVD133" s="266"/>
      <c r="GVE133" s="200"/>
      <c r="GVF133" s="266"/>
      <c r="GVG133" s="261"/>
      <c r="GVH133" s="265"/>
      <c r="GVI133" s="266"/>
      <c r="GVJ133" s="200"/>
      <c r="GVK133" s="266"/>
      <c r="GVL133" s="261"/>
      <c r="GVM133" s="265"/>
      <c r="GVN133" s="266"/>
      <c r="GVO133" s="200"/>
      <c r="GVP133" s="266"/>
      <c r="GVQ133" s="261"/>
      <c r="GVR133" s="265"/>
      <c r="GVS133" s="266"/>
      <c r="GVT133" s="200"/>
      <c r="GVU133" s="266"/>
      <c r="GVV133" s="261"/>
      <c r="GVW133" s="265"/>
      <c r="GVX133" s="266"/>
      <c r="GVY133" s="200"/>
      <c r="GVZ133" s="266"/>
      <c r="GWA133" s="261"/>
      <c r="GWB133" s="265"/>
      <c r="GWC133" s="266"/>
      <c r="GWD133" s="200"/>
      <c r="GWE133" s="266"/>
      <c r="GWF133" s="261"/>
      <c r="GWG133" s="265"/>
      <c r="GWH133" s="266"/>
      <c r="GWI133" s="200"/>
      <c r="GWJ133" s="266"/>
      <c r="GWK133" s="261"/>
      <c r="GWL133" s="265"/>
      <c r="GWM133" s="266"/>
      <c r="GWN133" s="200"/>
      <c r="GWO133" s="266"/>
      <c r="GWP133" s="261"/>
      <c r="GWQ133" s="265"/>
      <c r="GWR133" s="266"/>
      <c r="GWS133" s="200"/>
      <c r="GWT133" s="266"/>
      <c r="GWU133" s="261"/>
      <c r="GWV133" s="265"/>
      <c r="GWW133" s="266"/>
      <c r="GWX133" s="200"/>
      <c r="GWY133" s="266"/>
      <c r="GWZ133" s="261"/>
      <c r="GXA133" s="265"/>
      <c r="GXB133" s="266"/>
      <c r="GXC133" s="200"/>
      <c r="GXD133" s="266"/>
      <c r="GXE133" s="261"/>
      <c r="GXF133" s="265"/>
      <c r="GXG133" s="266"/>
      <c r="GXH133" s="200"/>
      <c r="GXI133" s="266"/>
      <c r="GXJ133" s="261"/>
      <c r="GXK133" s="265"/>
      <c r="GXL133" s="266"/>
      <c r="GXM133" s="200"/>
      <c r="GXN133" s="266"/>
      <c r="GXO133" s="261"/>
      <c r="GXP133" s="265"/>
      <c r="GXQ133" s="266"/>
      <c r="GXR133" s="200"/>
      <c r="GXS133" s="266"/>
      <c r="GXT133" s="261"/>
      <c r="GXU133" s="265"/>
      <c r="GXV133" s="266"/>
      <c r="GXW133" s="200"/>
      <c r="GXX133" s="266"/>
      <c r="GXY133" s="261"/>
      <c r="GXZ133" s="265"/>
      <c r="GYA133" s="266"/>
      <c r="GYB133" s="200"/>
      <c r="GYC133" s="266"/>
      <c r="GYD133" s="261"/>
      <c r="GYE133" s="265"/>
      <c r="GYF133" s="266"/>
      <c r="GYG133" s="200"/>
      <c r="GYH133" s="266"/>
      <c r="GYI133" s="261"/>
      <c r="GYJ133" s="265"/>
      <c r="GYK133" s="266"/>
      <c r="GYL133" s="200"/>
      <c r="GYM133" s="266"/>
      <c r="GYN133" s="261"/>
      <c r="GYO133" s="265"/>
      <c r="GYP133" s="266"/>
      <c r="GYQ133" s="200"/>
      <c r="GYR133" s="266"/>
      <c r="GYS133" s="261"/>
      <c r="GYT133" s="265"/>
      <c r="GYU133" s="266"/>
      <c r="GYV133" s="200"/>
      <c r="GYW133" s="266"/>
      <c r="GYX133" s="261"/>
      <c r="GYY133" s="265"/>
      <c r="GYZ133" s="266"/>
      <c r="GZA133" s="200"/>
      <c r="GZB133" s="266"/>
      <c r="GZC133" s="261"/>
      <c r="GZD133" s="265"/>
      <c r="GZE133" s="266"/>
      <c r="GZF133" s="200"/>
      <c r="GZG133" s="266"/>
      <c r="GZH133" s="261"/>
      <c r="GZI133" s="265"/>
      <c r="GZJ133" s="266"/>
      <c r="GZK133" s="200"/>
      <c r="GZL133" s="266"/>
      <c r="GZM133" s="261"/>
      <c r="GZN133" s="265"/>
      <c r="GZO133" s="266"/>
      <c r="GZP133" s="200"/>
      <c r="GZQ133" s="266"/>
      <c r="GZR133" s="261"/>
      <c r="GZS133" s="265"/>
      <c r="GZT133" s="266"/>
      <c r="GZU133" s="200"/>
      <c r="GZV133" s="266"/>
      <c r="GZW133" s="261"/>
      <c r="GZX133" s="265"/>
      <c r="GZY133" s="266"/>
      <c r="GZZ133" s="200"/>
      <c r="HAA133" s="266"/>
      <c r="HAB133" s="261"/>
      <c r="HAC133" s="265"/>
      <c r="HAD133" s="266"/>
      <c r="HAE133" s="200"/>
      <c r="HAF133" s="266"/>
      <c r="HAG133" s="261"/>
      <c r="HAH133" s="265"/>
      <c r="HAI133" s="266"/>
      <c r="HAJ133" s="200"/>
      <c r="HAK133" s="266"/>
      <c r="HAL133" s="261"/>
      <c r="HAM133" s="265"/>
      <c r="HAN133" s="266"/>
      <c r="HAO133" s="200"/>
      <c r="HAP133" s="266"/>
      <c r="HAQ133" s="261"/>
      <c r="HAR133" s="265"/>
      <c r="HAS133" s="266"/>
      <c r="HAT133" s="200"/>
      <c r="HAU133" s="266"/>
      <c r="HAV133" s="261"/>
      <c r="HAW133" s="265"/>
      <c r="HAX133" s="266"/>
      <c r="HAY133" s="200"/>
      <c r="HAZ133" s="266"/>
      <c r="HBA133" s="261"/>
      <c r="HBB133" s="265"/>
      <c r="HBC133" s="266"/>
      <c r="HBD133" s="200"/>
      <c r="HBE133" s="266"/>
      <c r="HBF133" s="261"/>
      <c r="HBG133" s="265"/>
      <c r="HBH133" s="266"/>
      <c r="HBI133" s="200"/>
      <c r="HBJ133" s="266"/>
      <c r="HBK133" s="261"/>
      <c r="HBL133" s="265"/>
      <c r="HBM133" s="266"/>
      <c r="HBN133" s="200"/>
      <c r="HBO133" s="266"/>
      <c r="HBP133" s="261"/>
      <c r="HBQ133" s="265"/>
      <c r="HBR133" s="266"/>
      <c r="HBS133" s="200"/>
      <c r="HBT133" s="266"/>
      <c r="HBU133" s="261"/>
      <c r="HBV133" s="265"/>
      <c r="HBW133" s="266"/>
      <c r="HBX133" s="200"/>
      <c r="HBY133" s="266"/>
      <c r="HBZ133" s="261"/>
      <c r="HCA133" s="265"/>
      <c r="HCB133" s="266"/>
      <c r="HCC133" s="200"/>
      <c r="HCD133" s="266"/>
      <c r="HCE133" s="261"/>
      <c r="HCF133" s="265"/>
      <c r="HCG133" s="266"/>
      <c r="HCH133" s="200"/>
      <c r="HCI133" s="266"/>
      <c r="HCJ133" s="261"/>
      <c r="HCK133" s="265"/>
      <c r="HCL133" s="266"/>
      <c r="HCM133" s="200"/>
      <c r="HCN133" s="266"/>
      <c r="HCO133" s="261"/>
      <c r="HCP133" s="265"/>
      <c r="HCQ133" s="266"/>
      <c r="HCR133" s="200"/>
      <c r="HCS133" s="266"/>
      <c r="HCT133" s="261"/>
      <c r="HCU133" s="265"/>
      <c r="HCV133" s="266"/>
      <c r="HCW133" s="200"/>
      <c r="HCX133" s="266"/>
      <c r="HCY133" s="261"/>
      <c r="HCZ133" s="265"/>
      <c r="HDA133" s="266"/>
      <c r="HDB133" s="200"/>
      <c r="HDC133" s="266"/>
      <c r="HDD133" s="261"/>
      <c r="HDE133" s="265"/>
      <c r="HDF133" s="266"/>
      <c r="HDG133" s="200"/>
      <c r="HDH133" s="266"/>
      <c r="HDI133" s="261"/>
      <c r="HDJ133" s="265"/>
      <c r="HDK133" s="266"/>
      <c r="HDL133" s="200"/>
      <c r="HDM133" s="266"/>
      <c r="HDN133" s="261"/>
      <c r="HDO133" s="265"/>
      <c r="HDP133" s="266"/>
      <c r="HDQ133" s="200"/>
      <c r="HDR133" s="266"/>
      <c r="HDS133" s="261"/>
      <c r="HDT133" s="265"/>
      <c r="HDU133" s="266"/>
      <c r="HDV133" s="200"/>
      <c r="HDW133" s="266"/>
      <c r="HDX133" s="261"/>
      <c r="HDY133" s="265"/>
      <c r="HDZ133" s="266"/>
      <c r="HEA133" s="200"/>
      <c r="HEB133" s="266"/>
      <c r="HEC133" s="261"/>
      <c r="HED133" s="265"/>
      <c r="HEE133" s="266"/>
      <c r="HEF133" s="200"/>
      <c r="HEG133" s="266"/>
      <c r="HEH133" s="261"/>
      <c r="HEI133" s="265"/>
      <c r="HEJ133" s="266"/>
      <c r="HEK133" s="200"/>
      <c r="HEL133" s="266"/>
      <c r="HEM133" s="261"/>
      <c r="HEN133" s="265"/>
      <c r="HEO133" s="266"/>
      <c r="HEP133" s="200"/>
      <c r="HEQ133" s="266"/>
      <c r="HER133" s="261"/>
      <c r="HES133" s="265"/>
      <c r="HET133" s="266"/>
      <c r="HEU133" s="200"/>
      <c r="HEV133" s="266"/>
      <c r="HEW133" s="261"/>
      <c r="HEX133" s="265"/>
      <c r="HEY133" s="266"/>
      <c r="HEZ133" s="200"/>
      <c r="HFA133" s="266"/>
      <c r="HFB133" s="261"/>
      <c r="HFC133" s="265"/>
      <c r="HFD133" s="266"/>
      <c r="HFE133" s="200"/>
      <c r="HFF133" s="266"/>
      <c r="HFG133" s="261"/>
      <c r="HFH133" s="265"/>
      <c r="HFI133" s="266"/>
      <c r="HFJ133" s="200"/>
      <c r="HFK133" s="266"/>
      <c r="HFL133" s="261"/>
      <c r="HFM133" s="265"/>
      <c r="HFN133" s="266"/>
      <c r="HFO133" s="200"/>
      <c r="HFP133" s="266"/>
      <c r="HFQ133" s="261"/>
      <c r="HFR133" s="265"/>
      <c r="HFS133" s="266"/>
      <c r="HFT133" s="200"/>
      <c r="HFU133" s="266"/>
      <c r="HFV133" s="261"/>
      <c r="HFW133" s="265"/>
      <c r="HFX133" s="266"/>
      <c r="HFY133" s="200"/>
      <c r="HFZ133" s="266"/>
      <c r="HGA133" s="261"/>
      <c r="HGB133" s="265"/>
      <c r="HGC133" s="266"/>
      <c r="HGD133" s="200"/>
      <c r="HGE133" s="266"/>
      <c r="HGF133" s="261"/>
      <c r="HGG133" s="265"/>
      <c r="HGH133" s="266"/>
      <c r="HGI133" s="200"/>
      <c r="HGJ133" s="266"/>
      <c r="HGK133" s="261"/>
      <c r="HGL133" s="265"/>
      <c r="HGM133" s="266"/>
      <c r="HGN133" s="200"/>
      <c r="HGO133" s="266"/>
      <c r="HGP133" s="261"/>
      <c r="HGQ133" s="265"/>
      <c r="HGR133" s="266"/>
      <c r="HGS133" s="200"/>
      <c r="HGT133" s="266"/>
      <c r="HGU133" s="261"/>
      <c r="HGV133" s="265"/>
      <c r="HGW133" s="266"/>
      <c r="HGX133" s="200"/>
      <c r="HGY133" s="266"/>
      <c r="HGZ133" s="261"/>
      <c r="HHA133" s="265"/>
      <c r="HHB133" s="266"/>
      <c r="HHC133" s="200"/>
      <c r="HHD133" s="266"/>
      <c r="HHE133" s="261"/>
      <c r="HHF133" s="265"/>
      <c r="HHG133" s="266"/>
      <c r="HHH133" s="200"/>
      <c r="HHI133" s="266"/>
      <c r="HHJ133" s="261"/>
      <c r="HHK133" s="265"/>
      <c r="HHL133" s="266"/>
      <c r="HHM133" s="200"/>
      <c r="HHN133" s="266"/>
      <c r="HHO133" s="261"/>
      <c r="HHP133" s="265"/>
      <c r="HHQ133" s="266"/>
      <c r="HHR133" s="200"/>
      <c r="HHS133" s="266"/>
      <c r="HHT133" s="261"/>
      <c r="HHU133" s="265"/>
      <c r="HHV133" s="266"/>
      <c r="HHW133" s="200"/>
      <c r="HHX133" s="266"/>
      <c r="HHY133" s="261"/>
      <c r="HHZ133" s="265"/>
      <c r="HIA133" s="266"/>
      <c r="HIB133" s="200"/>
      <c r="HIC133" s="266"/>
      <c r="HID133" s="261"/>
      <c r="HIE133" s="265"/>
      <c r="HIF133" s="266"/>
      <c r="HIG133" s="200"/>
      <c r="HIH133" s="266"/>
      <c r="HII133" s="261"/>
      <c r="HIJ133" s="265"/>
      <c r="HIK133" s="266"/>
      <c r="HIL133" s="200"/>
      <c r="HIM133" s="266"/>
      <c r="HIN133" s="261"/>
      <c r="HIO133" s="265"/>
      <c r="HIP133" s="266"/>
      <c r="HIQ133" s="200"/>
      <c r="HIR133" s="266"/>
      <c r="HIS133" s="261"/>
      <c r="HIT133" s="265"/>
      <c r="HIU133" s="266"/>
      <c r="HIV133" s="200"/>
      <c r="HIW133" s="266"/>
      <c r="HIX133" s="261"/>
      <c r="HIY133" s="265"/>
      <c r="HIZ133" s="266"/>
      <c r="HJA133" s="200"/>
      <c r="HJB133" s="266"/>
      <c r="HJC133" s="261"/>
      <c r="HJD133" s="265"/>
      <c r="HJE133" s="266"/>
      <c r="HJF133" s="200"/>
      <c r="HJG133" s="266"/>
      <c r="HJH133" s="261"/>
      <c r="HJI133" s="265"/>
      <c r="HJJ133" s="266"/>
      <c r="HJK133" s="200"/>
      <c r="HJL133" s="266"/>
      <c r="HJM133" s="261"/>
      <c r="HJN133" s="265"/>
      <c r="HJO133" s="266"/>
      <c r="HJP133" s="200"/>
      <c r="HJQ133" s="266"/>
      <c r="HJR133" s="261"/>
      <c r="HJS133" s="265"/>
      <c r="HJT133" s="266"/>
      <c r="HJU133" s="200"/>
      <c r="HJV133" s="266"/>
      <c r="HJW133" s="261"/>
      <c r="HJX133" s="265"/>
      <c r="HJY133" s="266"/>
      <c r="HJZ133" s="200"/>
      <c r="HKA133" s="266"/>
      <c r="HKB133" s="261"/>
      <c r="HKC133" s="265"/>
      <c r="HKD133" s="266"/>
      <c r="HKE133" s="200"/>
      <c r="HKF133" s="266"/>
      <c r="HKG133" s="261"/>
      <c r="HKH133" s="265"/>
      <c r="HKI133" s="266"/>
      <c r="HKJ133" s="200"/>
      <c r="HKK133" s="266"/>
      <c r="HKL133" s="261"/>
      <c r="HKM133" s="265"/>
      <c r="HKN133" s="266"/>
      <c r="HKO133" s="200"/>
      <c r="HKP133" s="266"/>
      <c r="HKQ133" s="261"/>
      <c r="HKR133" s="265"/>
      <c r="HKS133" s="266"/>
      <c r="HKT133" s="200"/>
      <c r="HKU133" s="266"/>
      <c r="HKV133" s="261"/>
      <c r="HKW133" s="265"/>
      <c r="HKX133" s="266"/>
      <c r="HKY133" s="200"/>
      <c r="HKZ133" s="266"/>
      <c r="HLA133" s="261"/>
      <c r="HLB133" s="265"/>
      <c r="HLC133" s="266"/>
      <c r="HLD133" s="200"/>
      <c r="HLE133" s="266"/>
      <c r="HLF133" s="261"/>
      <c r="HLG133" s="265"/>
      <c r="HLH133" s="266"/>
      <c r="HLI133" s="200"/>
      <c r="HLJ133" s="266"/>
      <c r="HLK133" s="261"/>
      <c r="HLL133" s="265"/>
      <c r="HLM133" s="266"/>
      <c r="HLN133" s="200"/>
      <c r="HLO133" s="266"/>
      <c r="HLP133" s="261"/>
      <c r="HLQ133" s="265"/>
      <c r="HLR133" s="266"/>
      <c r="HLS133" s="200"/>
      <c r="HLT133" s="266"/>
      <c r="HLU133" s="261"/>
      <c r="HLV133" s="265"/>
      <c r="HLW133" s="266"/>
      <c r="HLX133" s="200"/>
      <c r="HLY133" s="266"/>
      <c r="HLZ133" s="261"/>
      <c r="HMA133" s="265"/>
      <c r="HMB133" s="266"/>
      <c r="HMC133" s="200"/>
      <c r="HMD133" s="266"/>
      <c r="HME133" s="261"/>
      <c r="HMF133" s="265"/>
      <c r="HMG133" s="266"/>
      <c r="HMH133" s="200"/>
      <c r="HMI133" s="266"/>
      <c r="HMJ133" s="261"/>
      <c r="HMK133" s="265"/>
      <c r="HML133" s="266"/>
      <c r="HMM133" s="200"/>
      <c r="HMN133" s="266"/>
      <c r="HMO133" s="261"/>
      <c r="HMP133" s="265"/>
      <c r="HMQ133" s="266"/>
      <c r="HMR133" s="200"/>
      <c r="HMS133" s="266"/>
      <c r="HMT133" s="261"/>
      <c r="HMU133" s="265"/>
      <c r="HMV133" s="266"/>
      <c r="HMW133" s="200"/>
      <c r="HMX133" s="266"/>
      <c r="HMY133" s="261"/>
      <c r="HMZ133" s="265"/>
      <c r="HNA133" s="266"/>
      <c r="HNB133" s="200"/>
      <c r="HNC133" s="266"/>
      <c r="HND133" s="261"/>
      <c r="HNE133" s="265"/>
      <c r="HNF133" s="266"/>
      <c r="HNG133" s="200"/>
      <c r="HNH133" s="266"/>
      <c r="HNI133" s="261"/>
      <c r="HNJ133" s="265"/>
      <c r="HNK133" s="266"/>
      <c r="HNL133" s="200"/>
      <c r="HNM133" s="266"/>
      <c r="HNN133" s="261"/>
      <c r="HNO133" s="265"/>
      <c r="HNP133" s="266"/>
      <c r="HNQ133" s="200"/>
      <c r="HNR133" s="266"/>
      <c r="HNS133" s="261"/>
      <c r="HNT133" s="265"/>
      <c r="HNU133" s="266"/>
      <c r="HNV133" s="200"/>
      <c r="HNW133" s="266"/>
      <c r="HNX133" s="261"/>
      <c r="HNY133" s="265"/>
      <c r="HNZ133" s="266"/>
      <c r="HOA133" s="200"/>
      <c r="HOB133" s="266"/>
      <c r="HOC133" s="261"/>
      <c r="HOD133" s="265"/>
      <c r="HOE133" s="266"/>
      <c r="HOF133" s="200"/>
      <c r="HOG133" s="266"/>
      <c r="HOH133" s="261"/>
      <c r="HOI133" s="265"/>
      <c r="HOJ133" s="266"/>
      <c r="HOK133" s="200"/>
      <c r="HOL133" s="266"/>
      <c r="HOM133" s="261"/>
      <c r="HON133" s="265"/>
      <c r="HOO133" s="266"/>
      <c r="HOP133" s="200"/>
      <c r="HOQ133" s="266"/>
      <c r="HOR133" s="261"/>
      <c r="HOS133" s="265"/>
      <c r="HOT133" s="266"/>
      <c r="HOU133" s="200"/>
      <c r="HOV133" s="266"/>
      <c r="HOW133" s="261"/>
      <c r="HOX133" s="265"/>
      <c r="HOY133" s="266"/>
      <c r="HOZ133" s="200"/>
      <c r="HPA133" s="266"/>
      <c r="HPB133" s="261"/>
      <c r="HPC133" s="265"/>
      <c r="HPD133" s="266"/>
      <c r="HPE133" s="200"/>
      <c r="HPF133" s="266"/>
      <c r="HPG133" s="261"/>
      <c r="HPH133" s="265"/>
      <c r="HPI133" s="266"/>
      <c r="HPJ133" s="200"/>
      <c r="HPK133" s="266"/>
      <c r="HPL133" s="261"/>
      <c r="HPM133" s="265"/>
      <c r="HPN133" s="266"/>
      <c r="HPO133" s="200"/>
      <c r="HPP133" s="266"/>
      <c r="HPQ133" s="261"/>
      <c r="HPR133" s="265"/>
      <c r="HPS133" s="266"/>
      <c r="HPT133" s="200"/>
      <c r="HPU133" s="266"/>
      <c r="HPV133" s="261"/>
      <c r="HPW133" s="265"/>
      <c r="HPX133" s="266"/>
      <c r="HPY133" s="200"/>
      <c r="HPZ133" s="266"/>
      <c r="HQA133" s="261"/>
      <c r="HQB133" s="265"/>
      <c r="HQC133" s="266"/>
      <c r="HQD133" s="200"/>
      <c r="HQE133" s="266"/>
      <c r="HQF133" s="261"/>
      <c r="HQG133" s="265"/>
      <c r="HQH133" s="266"/>
      <c r="HQI133" s="200"/>
      <c r="HQJ133" s="266"/>
      <c r="HQK133" s="261"/>
      <c r="HQL133" s="265"/>
      <c r="HQM133" s="266"/>
      <c r="HQN133" s="200"/>
      <c r="HQO133" s="266"/>
      <c r="HQP133" s="261"/>
      <c r="HQQ133" s="265"/>
      <c r="HQR133" s="266"/>
      <c r="HQS133" s="200"/>
      <c r="HQT133" s="266"/>
      <c r="HQU133" s="261"/>
      <c r="HQV133" s="265"/>
      <c r="HQW133" s="266"/>
      <c r="HQX133" s="200"/>
      <c r="HQY133" s="266"/>
      <c r="HQZ133" s="261"/>
      <c r="HRA133" s="265"/>
      <c r="HRB133" s="266"/>
      <c r="HRC133" s="200"/>
      <c r="HRD133" s="266"/>
      <c r="HRE133" s="261"/>
      <c r="HRF133" s="265"/>
      <c r="HRG133" s="266"/>
      <c r="HRH133" s="200"/>
      <c r="HRI133" s="266"/>
      <c r="HRJ133" s="261"/>
      <c r="HRK133" s="265"/>
      <c r="HRL133" s="266"/>
      <c r="HRM133" s="200"/>
      <c r="HRN133" s="266"/>
      <c r="HRO133" s="261"/>
      <c r="HRP133" s="265"/>
      <c r="HRQ133" s="266"/>
      <c r="HRR133" s="200"/>
      <c r="HRS133" s="266"/>
      <c r="HRT133" s="261"/>
      <c r="HRU133" s="265"/>
      <c r="HRV133" s="266"/>
      <c r="HRW133" s="200"/>
      <c r="HRX133" s="266"/>
      <c r="HRY133" s="261"/>
      <c r="HRZ133" s="265"/>
      <c r="HSA133" s="266"/>
      <c r="HSB133" s="200"/>
      <c r="HSC133" s="266"/>
      <c r="HSD133" s="261"/>
      <c r="HSE133" s="265"/>
      <c r="HSF133" s="266"/>
      <c r="HSG133" s="200"/>
      <c r="HSH133" s="266"/>
      <c r="HSI133" s="261"/>
      <c r="HSJ133" s="265"/>
      <c r="HSK133" s="266"/>
      <c r="HSL133" s="200"/>
      <c r="HSM133" s="266"/>
      <c r="HSN133" s="261"/>
      <c r="HSO133" s="265"/>
      <c r="HSP133" s="266"/>
      <c r="HSQ133" s="200"/>
      <c r="HSR133" s="266"/>
      <c r="HSS133" s="261"/>
      <c r="HST133" s="265"/>
      <c r="HSU133" s="266"/>
      <c r="HSV133" s="200"/>
      <c r="HSW133" s="266"/>
      <c r="HSX133" s="261"/>
      <c r="HSY133" s="265"/>
      <c r="HSZ133" s="266"/>
      <c r="HTA133" s="200"/>
      <c r="HTB133" s="266"/>
      <c r="HTC133" s="261"/>
      <c r="HTD133" s="265"/>
      <c r="HTE133" s="266"/>
      <c r="HTF133" s="200"/>
      <c r="HTG133" s="266"/>
      <c r="HTH133" s="261"/>
      <c r="HTI133" s="265"/>
      <c r="HTJ133" s="266"/>
      <c r="HTK133" s="200"/>
      <c r="HTL133" s="266"/>
      <c r="HTM133" s="261"/>
      <c r="HTN133" s="265"/>
      <c r="HTO133" s="266"/>
      <c r="HTP133" s="200"/>
      <c r="HTQ133" s="266"/>
      <c r="HTR133" s="261"/>
      <c r="HTS133" s="265"/>
      <c r="HTT133" s="266"/>
      <c r="HTU133" s="200"/>
      <c r="HTV133" s="266"/>
      <c r="HTW133" s="261"/>
      <c r="HTX133" s="265"/>
      <c r="HTY133" s="266"/>
      <c r="HTZ133" s="200"/>
      <c r="HUA133" s="266"/>
      <c r="HUB133" s="261"/>
      <c r="HUC133" s="265"/>
      <c r="HUD133" s="266"/>
      <c r="HUE133" s="200"/>
      <c r="HUF133" s="266"/>
      <c r="HUG133" s="261"/>
      <c r="HUH133" s="265"/>
      <c r="HUI133" s="266"/>
      <c r="HUJ133" s="200"/>
      <c r="HUK133" s="266"/>
      <c r="HUL133" s="261"/>
      <c r="HUM133" s="265"/>
      <c r="HUN133" s="266"/>
      <c r="HUO133" s="200"/>
      <c r="HUP133" s="266"/>
      <c r="HUQ133" s="261"/>
      <c r="HUR133" s="265"/>
      <c r="HUS133" s="266"/>
      <c r="HUT133" s="200"/>
      <c r="HUU133" s="266"/>
      <c r="HUV133" s="261"/>
      <c r="HUW133" s="265"/>
      <c r="HUX133" s="266"/>
      <c r="HUY133" s="200"/>
      <c r="HUZ133" s="266"/>
      <c r="HVA133" s="261"/>
      <c r="HVB133" s="265"/>
      <c r="HVC133" s="266"/>
      <c r="HVD133" s="200"/>
      <c r="HVE133" s="266"/>
      <c r="HVF133" s="261"/>
      <c r="HVG133" s="265"/>
      <c r="HVH133" s="266"/>
      <c r="HVI133" s="200"/>
      <c r="HVJ133" s="266"/>
      <c r="HVK133" s="261"/>
      <c r="HVL133" s="265"/>
      <c r="HVM133" s="266"/>
      <c r="HVN133" s="200"/>
      <c r="HVO133" s="266"/>
      <c r="HVP133" s="261"/>
      <c r="HVQ133" s="265"/>
      <c r="HVR133" s="266"/>
      <c r="HVS133" s="200"/>
      <c r="HVT133" s="266"/>
      <c r="HVU133" s="261"/>
      <c r="HVV133" s="265"/>
      <c r="HVW133" s="266"/>
      <c r="HVX133" s="200"/>
      <c r="HVY133" s="266"/>
      <c r="HVZ133" s="261"/>
      <c r="HWA133" s="265"/>
      <c r="HWB133" s="266"/>
      <c r="HWC133" s="200"/>
      <c r="HWD133" s="266"/>
      <c r="HWE133" s="261"/>
      <c r="HWF133" s="265"/>
      <c r="HWG133" s="266"/>
      <c r="HWH133" s="200"/>
      <c r="HWI133" s="266"/>
      <c r="HWJ133" s="261"/>
      <c r="HWK133" s="265"/>
      <c r="HWL133" s="266"/>
      <c r="HWM133" s="200"/>
      <c r="HWN133" s="266"/>
      <c r="HWO133" s="261"/>
      <c r="HWP133" s="265"/>
      <c r="HWQ133" s="266"/>
      <c r="HWR133" s="200"/>
      <c r="HWS133" s="266"/>
      <c r="HWT133" s="261"/>
      <c r="HWU133" s="265"/>
      <c r="HWV133" s="266"/>
      <c r="HWW133" s="200"/>
      <c r="HWX133" s="266"/>
      <c r="HWY133" s="261"/>
      <c r="HWZ133" s="265"/>
      <c r="HXA133" s="266"/>
      <c r="HXB133" s="200"/>
      <c r="HXC133" s="266"/>
      <c r="HXD133" s="261"/>
      <c r="HXE133" s="265"/>
      <c r="HXF133" s="266"/>
      <c r="HXG133" s="200"/>
      <c r="HXH133" s="266"/>
      <c r="HXI133" s="261"/>
      <c r="HXJ133" s="265"/>
      <c r="HXK133" s="266"/>
      <c r="HXL133" s="200"/>
      <c r="HXM133" s="266"/>
      <c r="HXN133" s="261"/>
      <c r="HXO133" s="265"/>
      <c r="HXP133" s="266"/>
      <c r="HXQ133" s="200"/>
      <c r="HXR133" s="266"/>
      <c r="HXS133" s="261"/>
      <c r="HXT133" s="265"/>
      <c r="HXU133" s="266"/>
      <c r="HXV133" s="200"/>
      <c r="HXW133" s="266"/>
      <c r="HXX133" s="261"/>
      <c r="HXY133" s="265"/>
      <c r="HXZ133" s="266"/>
      <c r="HYA133" s="200"/>
      <c r="HYB133" s="266"/>
      <c r="HYC133" s="261"/>
      <c r="HYD133" s="265"/>
      <c r="HYE133" s="266"/>
      <c r="HYF133" s="200"/>
      <c r="HYG133" s="266"/>
      <c r="HYH133" s="261"/>
      <c r="HYI133" s="265"/>
      <c r="HYJ133" s="266"/>
      <c r="HYK133" s="200"/>
      <c r="HYL133" s="266"/>
      <c r="HYM133" s="261"/>
      <c r="HYN133" s="265"/>
      <c r="HYO133" s="266"/>
      <c r="HYP133" s="200"/>
      <c r="HYQ133" s="266"/>
      <c r="HYR133" s="261"/>
      <c r="HYS133" s="265"/>
      <c r="HYT133" s="266"/>
      <c r="HYU133" s="200"/>
      <c r="HYV133" s="266"/>
      <c r="HYW133" s="261"/>
      <c r="HYX133" s="265"/>
      <c r="HYY133" s="266"/>
      <c r="HYZ133" s="200"/>
      <c r="HZA133" s="266"/>
      <c r="HZB133" s="261"/>
      <c r="HZC133" s="265"/>
      <c r="HZD133" s="266"/>
      <c r="HZE133" s="200"/>
      <c r="HZF133" s="266"/>
      <c r="HZG133" s="261"/>
      <c r="HZH133" s="265"/>
      <c r="HZI133" s="266"/>
      <c r="HZJ133" s="200"/>
      <c r="HZK133" s="266"/>
      <c r="HZL133" s="261"/>
      <c r="HZM133" s="265"/>
      <c r="HZN133" s="266"/>
      <c r="HZO133" s="200"/>
      <c r="HZP133" s="266"/>
      <c r="HZQ133" s="261"/>
      <c r="HZR133" s="265"/>
      <c r="HZS133" s="266"/>
      <c r="HZT133" s="200"/>
      <c r="HZU133" s="266"/>
      <c r="HZV133" s="261"/>
      <c r="HZW133" s="265"/>
      <c r="HZX133" s="266"/>
      <c r="HZY133" s="200"/>
      <c r="HZZ133" s="266"/>
      <c r="IAA133" s="261"/>
      <c r="IAB133" s="265"/>
      <c r="IAC133" s="266"/>
      <c r="IAD133" s="200"/>
      <c r="IAE133" s="266"/>
      <c r="IAF133" s="261"/>
      <c r="IAG133" s="265"/>
      <c r="IAH133" s="266"/>
      <c r="IAI133" s="200"/>
      <c r="IAJ133" s="266"/>
      <c r="IAK133" s="261"/>
      <c r="IAL133" s="265"/>
      <c r="IAM133" s="266"/>
      <c r="IAN133" s="200"/>
      <c r="IAO133" s="266"/>
      <c r="IAP133" s="261"/>
      <c r="IAQ133" s="265"/>
      <c r="IAR133" s="266"/>
      <c r="IAS133" s="200"/>
      <c r="IAT133" s="266"/>
      <c r="IAU133" s="261"/>
      <c r="IAV133" s="265"/>
      <c r="IAW133" s="266"/>
      <c r="IAX133" s="200"/>
      <c r="IAY133" s="266"/>
      <c r="IAZ133" s="261"/>
      <c r="IBA133" s="265"/>
      <c r="IBB133" s="266"/>
      <c r="IBC133" s="200"/>
      <c r="IBD133" s="266"/>
      <c r="IBE133" s="261"/>
      <c r="IBF133" s="265"/>
      <c r="IBG133" s="266"/>
      <c r="IBH133" s="200"/>
      <c r="IBI133" s="266"/>
      <c r="IBJ133" s="261"/>
      <c r="IBK133" s="265"/>
      <c r="IBL133" s="266"/>
      <c r="IBM133" s="200"/>
      <c r="IBN133" s="266"/>
      <c r="IBO133" s="261"/>
      <c r="IBP133" s="265"/>
      <c r="IBQ133" s="266"/>
      <c r="IBR133" s="200"/>
      <c r="IBS133" s="266"/>
      <c r="IBT133" s="261"/>
      <c r="IBU133" s="265"/>
      <c r="IBV133" s="266"/>
      <c r="IBW133" s="200"/>
      <c r="IBX133" s="266"/>
      <c r="IBY133" s="261"/>
      <c r="IBZ133" s="265"/>
      <c r="ICA133" s="266"/>
      <c r="ICB133" s="200"/>
      <c r="ICC133" s="266"/>
      <c r="ICD133" s="261"/>
      <c r="ICE133" s="265"/>
      <c r="ICF133" s="266"/>
      <c r="ICG133" s="200"/>
      <c r="ICH133" s="266"/>
      <c r="ICI133" s="261"/>
      <c r="ICJ133" s="265"/>
      <c r="ICK133" s="266"/>
      <c r="ICL133" s="200"/>
      <c r="ICM133" s="266"/>
      <c r="ICN133" s="261"/>
      <c r="ICO133" s="265"/>
      <c r="ICP133" s="266"/>
      <c r="ICQ133" s="200"/>
      <c r="ICR133" s="266"/>
      <c r="ICS133" s="261"/>
      <c r="ICT133" s="265"/>
      <c r="ICU133" s="266"/>
      <c r="ICV133" s="200"/>
      <c r="ICW133" s="266"/>
      <c r="ICX133" s="261"/>
      <c r="ICY133" s="265"/>
      <c r="ICZ133" s="266"/>
      <c r="IDA133" s="200"/>
      <c r="IDB133" s="266"/>
      <c r="IDC133" s="261"/>
      <c r="IDD133" s="265"/>
      <c r="IDE133" s="266"/>
      <c r="IDF133" s="200"/>
      <c r="IDG133" s="266"/>
      <c r="IDH133" s="261"/>
      <c r="IDI133" s="265"/>
      <c r="IDJ133" s="266"/>
      <c r="IDK133" s="200"/>
      <c r="IDL133" s="266"/>
      <c r="IDM133" s="261"/>
      <c r="IDN133" s="265"/>
      <c r="IDO133" s="266"/>
      <c r="IDP133" s="200"/>
      <c r="IDQ133" s="266"/>
      <c r="IDR133" s="261"/>
      <c r="IDS133" s="265"/>
      <c r="IDT133" s="266"/>
      <c r="IDU133" s="200"/>
      <c r="IDV133" s="266"/>
      <c r="IDW133" s="261"/>
      <c r="IDX133" s="265"/>
      <c r="IDY133" s="266"/>
      <c r="IDZ133" s="200"/>
      <c r="IEA133" s="266"/>
      <c r="IEB133" s="261"/>
      <c r="IEC133" s="265"/>
      <c r="IED133" s="266"/>
      <c r="IEE133" s="200"/>
      <c r="IEF133" s="266"/>
      <c r="IEG133" s="261"/>
      <c r="IEH133" s="265"/>
      <c r="IEI133" s="266"/>
      <c r="IEJ133" s="200"/>
      <c r="IEK133" s="266"/>
      <c r="IEL133" s="261"/>
      <c r="IEM133" s="265"/>
      <c r="IEN133" s="266"/>
      <c r="IEO133" s="200"/>
      <c r="IEP133" s="266"/>
      <c r="IEQ133" s="261"/>
      <c r="IER133" s="265"/>
      <c r="IES133" s="266"/>
      <c r="IET133" s="200"/>
      <c r="IEU133" s="266"/>
      <c r="IEV133" s="261"/>
      <c r="IEW133" s="265"/>
      <c r="IEX133" s="266"/>
      <c r="IEY133" s="200"/>
      <c r="IEZ133" s="266"/>
      <c r="IFA133" s="261"/>
      <c r="IFB133" s="265"/>
      <c r="IFC133" s="266"/>
      <c r="IFD133" s="200"/>
      <c r="IFE133" s="266"/>
      <c r="IFF133" s="261"/>
      <c r="IFG133" s="265"/>
      <c r="IFH133" s="266"/>
      <c r="IFI133" s="200"/>
      <c r="IFJ133" s="266"/>
      <c r="IFK133" s="261"/>
      <c r="IFL133" s="265"/>
      <c r="IFM133" s="266"/>
      <c r="IFN133" s="200"/>
      <c r="IFO133" s="266"/>
      <c r="IFP133" s="261"/>
      <c r="IFQ133" s="265"/>
      <c r="IFR133" s="266"/>
      <c r="IFS133" s="200"/>
      <c r="IFT133" s="266"/>
      <c r="IFU133" s="261"/>
      <c r="IFV133" s="265"/>
      <c r="IFW133" s="266"/>
      <c r="IFX133" s="200"/>
      <c r="IFY133" s="266"/>
      <c r="IFZ133" s="261"/>
      <c r="IGA133" s="265"/>
      <c r="IGB133" s="266"/>
      <c r="IGC133" s="200"/>
      <c r="IGD133" s="266"/>
      <c r="IGE133" s="261"/>
      <c r="IGF133" s="265"/>
      <c r="IGG133" s="266"/>
      <c r="IGH133" s="200"/>
      <c r="IGI133" s="266"/>
      <c r="IGJ133" s="261"/>
      <c r="IGK133" s="265"/>
      <c r="IGL133" s="266"/>
      <c r="IGM133" s="200"/>
      <c r="IGN133" s="266"/>
      <c r="IGO133" s="261"/>
      <c r="IGP133" s="265"/>
      <c r="IGQ133" s="266"/>
      <c r="IGR133" s="200"/>
      <c r="IGS133" s="266"/>
      <c r="IGT133" s="261"/>
      <c r="IGU133" s="265"/>
      <c r="IGV133" s="266"/>
      <c r="IGW133" s="200"/>
      <c r="IGX133" s="266"/>
      <c r="IGY133" s="261"/>
      <c r="IGZ133" s="265"/>
      <c r="IHA133" s="266"/>
      <c r="IHB133" s="200"/>
      <c r="IHC133" s="266"/>
      <c r="IHD133" s="261"/>
      <c r="IHE133" s="265"/>
      <c r="IHF133" s="266"/>
      <c r="IHG133" s="200"/>
      <c r="IHH133" s="266"/>
      <c r="IHI133" s="261"/>
      <c r="IHJ133" s="265"/>
      <c r="IHK133" s="266"/>
      <c r="IHL133" s="200"/>
      <c r="IHM133" s="266"/>
      <c r="IHN133" s="261"/>
      <c r="IHO133" s="265"/>
      <c r="IHP133" s="266"/>
      <c r="IHQ133" s="200"/>
      <c r="IHR133" s="266"/>
      <c r="IHS133" s="261"/>
      <c r="IHT133" s="265"/>
      <c r="IHU133" s="266"/>
      <c r="IHV133" s="200"/>
      <c r="IHW133" s="266"/>
      <c r="IHX133" s="261"/>
      <c r="IHY133" s="265"/>
      <c r="IHZ133" s="266"/>
      <c r="IIA133" s="200"/>
      <c r="IIB133" s="266"/>
      <c r="IIC133" s="261"/>
      <c r="IID133" s="265"/>
      <c r="IIE133" s="266"/>
      <c r="IIF133" s="200"/>
      <c r="IIG133" s="266"/>
      <c r="IIH133" s="261"/>
      <c r="III133" s="265"/>
      <c r="IIJ133" s="266"/>
      <c r="IIK133" s="200"/>
      <c r="IIL133" s="266"/>
      <c r="IIM133" s="261"/>
      <c r="IIN133" s="265"/>
      <c r="IIO133" s="266"/>
      <c r="IIP133" s="200"/>
      <c r="IIQ133" s="266"/>
      <c r="IIR133" s="261"/>
      <c r="IIS133" s="265"/>
      <c r="IIT133" s="266"/>
      <c r="IIU133" s="200"/>
      <c r="IIV133" s="266"/>
      <c r="IIW133" s="261"/>
      <c r="IIX133" s="265"/>
      <c r="IIY133" s="266"/>
      <c r="IIZ133" s="200"/>
      <c r="IJA133" s="266"/>
      <c r="IJB133" s="261"/>
      <c r="IJC133" s="265"/>
      <c r="IJD133" s="266"/>
      <c r="IJE133" s="200"/>
      <c r="IJF133" s="266"/>
      <c r="IJG133" s="261"/>
      <c r="IJH133" s="265"/>
      <c r="IJI133" s="266"/>
      <c r="IJJ133" s="200"/>
      <c r="IJK133" s="266"/>
      <c r="IJL133" s="261"/>
      <c r="IJM133" s="265"/>
      <c r="IJN133" s="266"/>
      <c r="IJO133" s="200"/>
      <c r="IJP133" s="266"/>
      <c r="IJQ133" s="261"/>
      <c r="IJR133" s="265"/>
      <c r="IJS133" s="266"/>
      <c r="IJT133" s="200"/>
      <c r="IJU133" s="266"/>
      <c r="IJV133" s="261"/>
      <c r="IJW133" s="265"/>
      <c r="IJX133" s="266"/>
      <c r="IJY133" s="200"/>
      <c r="IJZ133" s="266"/>
      <c r="IKA133" s="261"/>
      <c r="IKB133" s="265"/>
      <c r="IKC133" s="266"/>
      <c r="IKD133" s="200"/>
      <c r="IKE133" s="266"/>
      <c r="IKF133" s="261"/>
      <c r="IKG133" s="265"/>
      <c r="IKH133" s="266"/>
      <c r="IKI133" s="200"/>
      <c r="IKJ133" s="266"/>
      <c r="IKK133" s="261"/>
      <c r="IKL133" s="265"/>
      <c r="IKM133" s="266"/>
      <c r="IKN133" s="200"/>
      <c r="IKO133" s="266"/>
      <c r="IKP133" s="261"/>
      <c r="IKQ133" s="265"/>
      <c r="IKR133" s="266"/>
      <c r="IKS133" s="200"/>
      <c r="IKT133" s="266"/>
      <c r="IKU133" s="261"/>
      <c r="IKV133" s="265"/>
      <c r="IKW133" s="266"/>
      <c r="IKX133" s="200"/>
      <c r="IKY133" s="266"/>
      <c r="IKZ133" s="261"/>
      <c r="ILA133" s="265"/>
      <c r="ILB133" s="266"/>
      <c r="ILC133" s="200"/>
      <c r="ILD133" s="266"/>
      <c r="ILE133" s="261"/>
      <c r="ILF133" s="265"/>
      <c r="ILG133" s="266"/>
      <c r="ILH133" s="200"/>
      <c r="ILI133" s="266"/>
      <c r="ILJ133" s="261"/>
      <c r="ILK133" s="265"/>
      <c r="ILL133" s="266"/>
      <c r="ILM133" s="200"/>
      <c r="ILN133" s="266"/>
      <c r="ILO133" s="261"/>
      <c r="ILP133" s="265"/>
      <c r="ILQ133" s="266"/>
      <c r="ILR133" s="200"/>
      <c r="ILS133" s="266"/>
      <c r="ILT133" s="261"/>
      <c r="ILU133" s="265"/>
      <c r="ILV133" s="266"/>
      <c r="ILW133" s="200"/>
      <c r="ILX133" s="266"/>
      <c r="ILY133" s="261"/>
      <c r="ILZ133" s="265"/>
      <c r="IMA133" s="266"/>
      <c r="IMB133" s="200"/>
      <c r="IMC133" s="266"/>
      <c r="IMD133" s="261"/>
      <c r="IME133" s="265"/>
      <c r="IMF133" s="266"/>
      <c r="IMG133" s="200"/>
      <c r="IMH133" s="266"/>
      <c r="IMI133" s="261"/>
      <c r="IMJ133" s="265"/>
      <c r="IMK133" s="266"/>
      <c r="IML133" s="200"/>
      <c r="IMM133" s="266"/>
      <c r="IMN133" s="261"/>
      <c r="IMO133" s="265"/>
      <c r="IMP133" s="266"/>
      <c r="IMQ133" s="200"/>
      <c r="IMR133" s="266"/>
      <c r="IMS133" s="261"/>
      <c r="IMT133" s="265"/>
      <c r="IMU133" s="266"/>
      <c r="IMV133" s="200"/>
      <c r="IMW133" s="266"/>
      <c r="IMX133" s="261"/>
      <c r="IMY133" s="265"/>
      <c r="IMZ133" s="266"/>
      <c r="INA133" s="200"/>
      <c r="INB133" s="266"/>
      <c r="INC133" s="261"/>
      <c r="IND133" s="265"/>
      <c r="INE133" s="266"/>
      <c r="INF133" s="200"/>
      <c r="ING133" s="266"/>
      <c r="INH133" s="261"/>
      <c r="INI133" s="265"/>
      <c r="INJ133" s="266"/>
      <c r="INK133" s="200"/>
      <c r="INL133" s="266"/>
      <c r="INM133" s="261"/>
      <c r="INN133" s="265"/>
      <c r="INO133" s="266"/>
      <c r="INP133" s="200"/>
      <c r="INQ133" s="266"/>
      <c r="INR133" s="261"/>
      <c r="INS133" s="265"/>
      <c r="INT133" s="266"/>
      <c r="INU133" s="200"/>
      <c r="INV133" s="266"/>
      <c r="INW133" s="261"/>
      <c r="INX133" s="265"/>
      <c r="INY133" s="266"/>
      <c r="INZ133" s="200"/>
      <c r="IOA133" s="266"/>
      <c r="IOB133" s="261"/>
      <c r="IOC133" s="265"/>
      <c r="IOD133" s="266"/>
      <c r="IOE133" s="200"/>
      <c r="IOF133" s="266"/>
      <c r="IOG133" s="261"/>
      <c r="IOH133" s="265"/>
      <c r="IOI133" s="266"/>
      <c r="IOJ133" s="200"/>
      <c r="IOK133" s="266"/>
      <c r="IOL133" s="261"/>
      <c r="IOM133" s="265"/>
      <c r="ION133" s="266"/>
      <c r="IOO133" s="200"/>
      <c r="IOP133" s="266"/>
      <c r="IOQ133" s="261"/>
      <c r="IOR133" s="265"/>
      <c r="IOS133" s="266"/>
      <c r="IOT133" s="200"/>
      <c r="IOU133" s="266"/>
      <c r="IOV133" s="261"/>
      <c r="IOW133" s="265"/>
      <c r="IOX133" s="266"/>
      <c r="IOY133" s="200"/>
      <c r="IOZ133" s="266"/>
      <c r="IPA133" s="261"/>
      <c r="IPB133" s="265"/>
      <c r="IPC133" s="266"/>
      <c r="IPD133" s="200"/>
      <c r="IPE133" s="266"/>
      <c r="IPF133" s="261"/>
      <c r="IPG133" s="265"/>
      <c r="IPH133" s="266"/>
      <c r="IPI133" s="200"/>
      <c r="IPJ133" s="266"/>
      <c r="IPK133" s="261"/>
      <c r="IPL133" s="265"/>
      <c r="IPM133" s="266"/>
      <c r="IPN133" s="200"/>
      <c r="IPO133" s="266"/>
      <c r="IPP133" s="261"/>
      <c r="IPQ133" s="265"/>
      <c r="IPR133" s="266"/>
      <c r="IPS133" s="200"/>
      <c r="IPT133" s="266"/>
      <c r="IPU133" s="261"/>
      <c r="IPV133" s="265"/>
      <c r="IPW133" s="266"/>
      <c r="IPX133" s="200"/>
      <c r="IPY133" s="266"/>
      <c r="IPZ133" s="261"/>
      <c r="IQA133" s="265"/>
      <c r="IQB133" s="266"/>
      <c r="IQC133" s="200"/>
      <c r="IQD133" s="266"/>
      <c r="IQE133" s="261"/>
      <c r="IQF133" s="265"/>
      <c r="IQG133" s="266"/>
      <c r="IQH133" s="200"/>
      <c r="IQI133" s="266"/>
      <c r="IQJ133" s="261"/>
      <c r="IQK133" s="265"/>
      <c r="IQL133" s="266"/>
      <c r="IQM133" s="200"/>
      <c r="IQN133" s="266"/>
      <c r="IQO133" s="261"/>
      <c r="IQP133" s="265"/>
      <c r="IQQ133" s="266"/>
      <c r="IQR133" s="200"/>
      <c r="IQS133" s="266"/>
      <c r="IQT133" s="261"/>
      <c r="IQU133" s="265"/>
      <c r="IQV133" s="266"/>
      <c r="IQW133" s="200"/>
      <c r="IQX133" s="266"/>
      <c r="IQY133" s="261"/>
      <c r="IQZ133" s="265"/>
      <c r="IRA133" s="266"/>
      <c r="IRB133" s="200"/>
      <c r="IRC133" s="266"/>
      <c r="IRD133" s="261"/>
      <c r="IRE133" s="265"/>
      <c r="IRF133" s="266"/>
      <c r="IRG133" s="200"/>
      <c r="IRH133" s="266"/>
      <c r="IRI133" s="261"/>
      <c r="IRJ133" s="265"/>
      <c r="IRK133" s="266"/>
      <c r="IRL133" s="200"/>
      <c r="IRM133" s="266"/>
      <c r="IRN133" s="261"/>
      <c r="IRO133" s="265"/>
      <c r="IRP133" s="266"/>
      <c r="IRQ133" s="200"/>
      <c r="IRR133" s="266"/>
      <c r="IRS133" s="261"/>
      <c r="IRT133" s="265"/>
      <c r="IRU133" s="266"/>
      <c r="IRV133" s="200"/>
      <c r="IRW133" s="266"/>
      <c r="IRX133" s="261"/>
      <c r="IRY133" s="265"/>
      <c r="IRZ133" s="266"/>
      <c r="ISA133" s="200"/>
      <c r="ISB133" s="266"/>
      <c r="ISC133" s="261"/>
      <c r="ISD133" s="265"/>
      <c r="ISE133" s="266"/>
      <c r="ISF133" s="200"/>
      <c r="ISG133" s="266"/>
      <c r="ISH133" s="261"/>
      <c r="ISI133" s="265"/>
      <c r="ISJ133" s="266"/>
      <c r="ISK133" s="200"/>
      <c r="ISL133" s="266"/>
      <c r="ISM133" s="261"/>
      <c r="ISN133" s="265"/>
      <c r="ISO133" s="266"/>
      <c r="ISP133" s="200"/>
      <c r="ISQ133" s="266"/>
      <c r="ISR133" s="261"/>
      <c r="ISS133" s="265"/>
      <c r="IST133" s="266"/>
      <c r="ISU133" s="200"/>
      <c r="ISV133" s="266"/>
      <c r="ISW133" s="261"/>
      <c r="ISX133" s="265"/>
      <c r="ISY133" s="266"/>
      <c r="ISZ133" s="200"/>
      <c r="ITA133" s="266"/>
      <c r="ITB133" s="261"/>
      <c r="ITC133" s="265"/>
      <c r="ITD133" s="266"/>
      <c r="ITE133" s="200"/>
      <c r="ITF133" s="266"/>
      <c r="ITG133" s="261"/>
      <c r="ITH133" s="265"/>
      <c r="ITI133" s="266"/>
      <c r="ITJ133" s="200"/>
      <c r="ITK133" s="266"/>
      <c r="ITL133" s="261"/>
      <c r="ITM133" s="265"/>
      <c r="ITN133" s="266"/>
      <c r="ITO133" s="200"/>
      <c r="ITP133" s="266"/>
      <c r="ITQ133" s="261"/>
      <c r="ITR133" s="265"/>
      <c r="ITS133" s="266"/>
      <c r="ITT133" s="200"/>
      <c r="ITU133" s="266"/>
      <c r="ITV133" s="261"/>
      <c r="ITW133" s="265"/>
      <c r="ITX133" s="266"/>
      <c r="ITY133" s="200"/>
      <c r="ITZ133" s="266"/>
      <c r="IUA133" s="261"/>
      <c r="IUB133" s="265"/>
      <c r="IUC133" s="266"/>
      <c r="IUD133" s="200"/>
      <c r="IUE133" s="266"/>
      <c r="IUF133" s="261"/>
      <c r="IUG133" s="265"/>
      <c r="IUH133" s="266"/>
      <c r="IUI133" s="200"/>
      <c r="IUJ133" s="266"/>
      <c r="IUK133" s="261"/>
      <c r="IUL133" s="265"/>
      <c r="IUM133" s="266"/>
      <c r="IUN133" s="200"/>
      <c r="IUO133" s="266"/>
      <c r="IUP133" s="261"/>
      <c r="IUQ133" s="265"/>
      <c r="IUR133" s="266"/>
      <c r="IUS133" s="200"/>
      <c r="IUT133" s="266"/>
      <c r="IUU133" s="261"/>
      <c r="IUV133" s="265"/>
      <c r="IUW133" s="266"/>
      <c r="IUX133" s="200"/>
      <c r="IUY133" s="266"/>
      <c r="IUZ133" s="261"/>
      <c r="IVA133" s="265"/>
      <c r="IVB133" s="266"/>
      <c r="IVC133" s="200"/>
      <c r="IVD133" s="266"/>
      <c r="IVE133" s="261"/>
      <c r="IVF133" s="265"/>
      <c r="IVG133" s="266"/>
      <c r="IVH133" s="200"/>
      <c r="IVI133" s="266"/>
      <c r="IVJ133" s="261"/>
      <c r="IVK133" s="265"/>
      <c r="IVL133" s="266"/>
      <c r="IVM133" s="200"/>
      <c r="IVN133" s="266"/>
      <c r="IVO133" s="261"/>
      <c r="IVP133" s="265"/>
      <c r="IVQ133" s="266"/>
      <c r="IVR133" s="200"/>
      <c r="IVS133" s="266"/>
      <c r="IVT133" s="261"/>
      <c r="IVU133" s="265"/>
      <c r="IVV133" s="266"/>
      <c r="IVW133" s="200"/>
      <c r="IVX133" s="266"/>
      <c r="IVY133" s="261"/>
      <c r="IVZ133" s="265"/>
      <c r="IWA133" s="266"/>
      <c r="IWB133" s="200"/>
      <c r="IWC133" s="266"/>
      <c r="IWD133" s="261"/>
      <c r="IWE133" s="265"/>
      <c r="IWF133" s="266"/>
      <c r="IWG133" s="200"/>
      <c r="IWH133" s="266"/>
      <c r="IWI133" s="261"/>
      <c r="IWJ133" s="265"/>
      <c r="IWK133" s="266"/>
      <c r="IWL133" s="200"/>
      <c r="IWM133" s="266"/>
      <c r="IWN133" s="261"/>
      <c r="IWO133" s="265"/>
      <c r="IWP133" s="266"/>
      <c r="IWQ133" s="200"/>
      <c r="IWR133" s="266"/>
      <c r="IWS133" s="261"/>
      <c r="IWT133" s="265"/>
      <c r="IWU133" s="266"/>
      <c r="IWV133" s="200"/>
      <c r="IWW133" s="266"/>
      <c r="IWX133" s="261"/>
      <c r="IWY133" s="265"/>
      <c r="IWZ133" s="266"/>
      <c r="IXA133" s="200"/>
      <c r="IXB133" s="266"/>
      <c r="IXC133" s="261"/>
      <c r="IXD133" s="265"/>
      <c r="IXE133" s="266"/>
      <c r="IXF133" s="200"/>
      <c r="IXG133" s="266"/>
      <c r="IXH133" s="261"/>
      <c r="IXI133" s="265"/>
      <c r="IXJ133" s="266"/>
      <c r="IXK133" s="200"/>
      <c r="IXL133" s="266"/>
      <c r="IXM133" s="261"/>
      <c r="IXN133" s="265"/>
      <c r="IXO133" s="266"/>
      <c r="IXP133" s="200"/>
      <c r="IXQ133" s="266"/>
      <c r="IXR133" s="261"/>
      <c r="IXS133" s="265"/>
      <c r="IXT133" s="266"/>
      <c r="IXU133" s="200"/>
      <c r="IXV133" s="266"/>
      <c r="IXW133" s="261"/>
      <c r="IXX133" s="265"/>
      <c r="IXY133" s="266"/>
      <c r="IXZ133" s="200"/>
      <c r="IYA133" s="266"/>
      <c r="IYB133" s="261"/>
      <c r="IYC133" s="265"/>
      <c r="IYD133" s="266"/>
      <c r="IYE133" s="200"/>
      <c r="IYF133" s="266"/>
      <c r="IYG133" s="261"/>
      <c r="IYH133" s="265"/>
      <c r="IYI133" s="266"/>
      <c r="IYJ133" s="200"/>
      <c r="IYK133" s="266"/>
      <c r="IYL133" s="261"/>
      <c r="IYM133" s="265"/>
      <c r="IYN133" s="266"/>
      <c r="IYO133" s="200"/>
      <c r="IYP133" s="266"/>
      <c r="IYQ133" s="261"/>
      <c r="IYR133" s="265"/>
      <c r="IYS133" s="266"/>
      <c r="IYT133" s="200"/>
      <c r="IYU133" s="266"/>
      <c r="IYV133" s="261"/>
      <c r="IYW133" s="265"/>
      <c r="IYX133" s="266"/>
      <c r="IYY133" s="200"/>
      <c r="IYZ133" s="266"/>
      <c r="IZA133" s="261"/>
      <c r="IZB133" s="265"/>
      <c r="IZC133" s="266"/>
      <c r="IZD133" s="200"/>
      <c r="IZE133" s="266"/>
      <c r="IZF133" s="261"/>
      <c r="IZG133" s="265"/>
      <c r="IZH133" s="266"/>
      <c r="IZI133" s="200"/>
      <c r="IZJ133" s="266"/>
      <c r="IZK133" s="261"/>
      <c r="IZL133" s="265"/>
      <c r="IZM133" s="266"/>
      <c r="IZN133" s="200"/>
      <c r="IZO133" s="266"/>
      <c r="IZP133" s="261"/>
      <c r="IZQ133" s="265"/>
      <c r="IZR133" s="266"/>
      <c r="IZS133" s="200"/>
      <c r="IZT133" s="266"/>
      <c r="IZU133" s="261"/>
      <c r="IZV133" s="265"/>
      <c r="IZW133" s="266"/>
      <c r="IZX133" s="200"/>
      <c r="IZY133" s="266"/>
      <c r="IZZ133" s="261"/>
      <c r="JAA133" s="265"/>
      <c r="JAB133" s="266"/>
      <c r="JAC133" s="200"/>
      <c r="JAD133" s="266"/>
      <c r="JAE133" s="261"/>
      <c r="JAF133" s="265"/>
      <c r="JAG133" s="266"/>
      <c r="JAH133" s="200"/>
      <c r="JAI133" s="266"/>
      <c r="JAJ133" s="261"/>
      <c r="JAK133" s="265"/>
      <c r="JAL133" s="266"/>
      <c r="JAM133" s="200"/>
      <c r="JAN133" s="266"/>
      <c r="JAO133" s="261"/>
      <c r="JAP133" s="265"/>
      <c r="JAQ133" s="266"/>
      <c r="JAR133" s="200"/>
      <c r="JAS133" s="266"/>
      <c r="JAT133" s="261"/>
      <c r="JAU133" s="265"/>
      <c r="JAV133" s="266"/>
      <c r="JAW133" s="200"/>
      <c r="JAX133" s="266"/>
      <c r="JAY133" s="261"/>
      <c r="JAZ133" s="265"/>
      <c r="JBA133" s="266"/>
      <c r="JBB133" s="200"/>
      <c r="JBC133" s="266"/>
      <c r="JBD133" s="261"/>
      <c r="JBE133" s="265"/>
      <c r="JBF133" s="266"/>
      <c r="JBG133" s="200"/>
      <c r="JBH133" s="266"/>
      <c r="JBI133" s="261"/>
      <c r="JBJ133" s="265"/>
      <c r="JBK133" s="266"/>
      <c r="JBL133" s="200"/>
      <c r="JBM133" s="266"/>
      <c r="JBN133" s="261"/>
      <c r="JBO133" s="265"/>
      <c r="JBP133" s="266"/>
      <c r="JBQ133" s="200"/>
      <c r="JBR133" s="266"/>
      <c r="JBS133" s="261"/>
      <c r="JBT133" s="265"/>
      <c r="JBU133" s="266"/>
      <c r="JBV133" s="200"/>
      <c r="JBW133" s="266"/>
      <c r="JBX133" s="261"/>
      <c r="JBY133" s="265"/>
      <c r="JBZ133" s="266"/>
      <c r="JCA133" s="200"/>
      <c r="JCB133" s="266"/>
      <c r="JCC133" s="261"/>
      <c r="JCD133" s="265"/>
      <c r="JCE133" s="266"/>
      <c r="JCF133" s="200"/>
      <c r="JCG133" s="266"/>
      <c r="JCH133" s="261"/>
      <c r="JCI133" s="265"/>
      <c r="JCJ133" s="266"/>
      <c r="JCK133" s="200"/>
      <c r="JCL133" s="266"/>
      <c r="JCM133" s="261"/>
      <c r="JCN133" s="265"/>
      <c r="JCO133" s="266"/>
      <c r="JCP133" s="200"/>
      <c r="JCQ133" s="266"/>
      <c r="JCR133" s="261"/>
      <c r="JCS133" s="265"/>
      <c r="JCT133" s="266"/>
      <c r="JCU133" s="200"/>
      <c r="JCV133" s="266"/>
      <c r="JCW133" s="261"/>
      <c r="JCX133" s="265"/>
      <c r="JCY133" s="266"/>
      <c r="JCZ133" s="200"/>
      <c r="JDA133" s="266"/>
      <c r="JDB133" s="261"/>
      <c r="JDC133" s="265"/>
      <c r="JDD133" s="266"/>
      <c r="JDE133" s="200"/>
      <c r="JDF133" s="266"/>
      <c r="JDG133" s="261"/>
      <c r="JDH133" s="265"/>
      <c r="JDI133" s="266"/>
      <c r="JDJ133" s="200"/>
      <c r="JDK133" s="266"/>
      <c r="JDL133" s="261"/>
      <c r="JDM133" s="265"/>
      <c r="JDN133" s="266"/>
      <c r="JDO133" s="200"/>
      <c r="JDP133" s="266"/>
      <c r="JDQ133" s="261"/>
      <c r="JDR133" s="265"/>
      <c r="JDS133" s="266"/>
      <c r="JDT133" s="200"/>
      <c r="JDU133" s="266"/>
      <c r="JDV133" s="261"/>
      <c r="JDW133" s="265"/>
      <c r="JDX133" s="266"/>
      <c r="JDY133" s="200"/>
      <c r="JDZ133" s="266"/>
      <c r="JEA133" s="261"/>
      <c r="JEB133" s="265"/>
      <c r="JEC133" s="266"/>
      <c r="JED133" s="200"/>
      <c r="JEE133" s="266"/>
      <c r="JEF133" s="261"/>
      <c r="JEG133" s="265"/>
      <c r="JEH133" s="266"/>
      <c r="JEI133" s="200"/>
      <c r="JEJ133" s="266"/>
      <c r="JEK133" s="261"/>
      <c r="JEL133" s="265"/>
      <c r="JEM133" s="266"/>
      <c r="JEN133" s="200"/>
      <c r="JEO133" s="266"/>
      <c r="JEP133" s="261"/>
      <c r="JEQ133" s="265"/>
      <c r="JER133" s="266"/>
      <c r="JES133" s="200"/>
      <c r="JET133" s="266"/>
      <c r="JEU133" s="261"/>
      <c r="JEV133" s="265"/>
      <c r="JEW133" s="266"/>
      <c r="JEX133" s="200"/>
      <c r="JEY133" s="266"/>
      <c r="JEZ133" s="261"/>
      <c r="JFA133" s="265"/>
      <c r="JFB133" s="266"/>
      <c r="JFC133" s="200"/>
      <c r="JFD133" s="266"/>
      <c r="JFE133" s="261"/>
      <c r="JFF133" s="265"/>
      <c r="JFG133" s="266"/>
      <c r="JFH133" s="200"/>
      <c r="JFI133" s="266"/>
      <c r="JFJ133" s="261"/>
      <c r="JFK133" s="265"/>
      <c r="JFL133" s="266"/>
      <c r="JFM133" s="200"/>
      <c r="JFN133" s="266"/>
      <c r="JFO133" s="261"/>
      <c r="JFP133" s="265"/>
      <c r="JFQ133" s="266"/>
      <c r="JFR133" s="200"/>
      <c r="JFS133" s="266"/>
      <c r="JFT133" s="261"/>
      <c r="JFU133" s="265"/>
      <c r="JFV133" s="266"/>
      <c r="JFW133" s="200"/>
      <c r="JFX133" s="266"/>
      <c r="JFY133" s="261"/>
      <c r="JFZ133" s="265"/>
      <c r="JGA133" s="266"/>
      <c r="JGB133" s="200"/>
      <c r="JGC133" s="266"/>
      <c r="JGD133" s="261"/>
      <c r="JGE133" s="265"/>
      <c r="JGF133" s="266"/>
      <c r="JGG133" s="200"/>
      <c r="JGH133" s="266"/>
      <c r="JGI133" s="261"/>
      <c r="JGJ133" s="265"/>
      <c r="JGK133" s="266"/>
      <c r="JGL133" s="200"/>
      <c r="JGM133" s="266"/>
      <c r="JGN133" s="261"/>
      <c r="JGO133" s="265"/>
      <c r="JGP133" s="266"/>
      <c r="JGQ133" s="200"/>
      <c r="JGR133" s="266"/>
      <c r="JGS133" s="261"/>
      <c r="JGT133" s="265"/>
      <c r="JGU133" s="266"/>
      <c r="JGV133" s="200"/>
      <c r="JGW133" s="266"/>
      <c r="JGX133" s="261"/>
      <c r="JGY133" s="265"/>
      <c r="JGZ133" s="266"/>
      <c r="JHA133" s="200"/>
      <c r="JHB133" s="266"/>
      <c r="JHC133" s="261"/>
      <c r="JHD133" s="265"/>
      <c r="JHE133" s="266"/>
      <c r="JHF133" s="200"/>
      <c r="JHG133" s="266"/>
      <c r="JHH133" s="261"/>
      <c r="JHI133" s="265"/>
      <c r="JHJ133" s="266"/>
      <c r="JHK133" s="200"/>
      <c r="JHL133" s="266"/>
      <c r="JHM133" s="261"/>
      <c r="JHN133" s="265"/>
      <c r="JHO133" s="266"/>
      <c r="JHP133" s="200"/>
      <c r="JHQ133" s="266"/>
      <c r="JHR133" s="261"/>
      <c r="JHS133" s="265"/>
      <c r="JHT133" s="266"/>
      <c r="JHU133" s="200"/>
      <c r="JHV133" s="266"/>
      <c r="JHW133" s="261"/>
      <c r="JHX133" s="265"/>
      <c r="JHY133" s="266"/>
      <c r="JHZ133" s="200"/>
      <c r="JIA133" s="266"/>
      <c r="JIB133" s="261"/>
      <c r="JIC133" s="265"/>
      <c r="JID133" s="266"/>
      <c r="JIE133" s="200"/>
      <c r="JIF133" s="266"/>
      <c r="JIG133" s="261"/>
      <c r="JIH133" s="265"/>
      <c r="JII133" s="266"/>
      <c r="JIJ133" s="200"/>
      <c r="JIK133" s="266"/>
      <c r="JIL133" s="261"/>
      <c r="JIM133" s="265"/>
      <c r="JIN133" s="266"/>
      <c r="JIO133" s="200"/>
      <c r="JIP133" s="266"/>
      <c r="JIQ133" s="261"/>
      <c r="JIR133" s="265"/>
      <c r="JIS133" s="266"/>
      <c r="JIT133" s="200"/>
      <c r="JIU133" s="266"/>
      <c r="JIV133" s="261"/>
      <c r="JIW133" s="265"/>
      <c r="JIX133" s="266"/>
      <c r="JIY133" s="200"/>
      <c r="JIZ133" s="266"/>
      <c r="JJA133" s="261"/>
      <c r="JJB133" s="265"/>
      <c r="JJC133" s="266"/>
      <c r="JJD133" s="200"/>
      <c r="JJE133" s="266"/>
      <c r="JJF133" s="261"/>
      <c r="JJG133" s="265"/>
      <c r="JJH133" s="266"/>
      <c r="JJI133" s="200"/>
      <c r="JJJ133" s="266"/>
      <c r="JJK133" s="261"/>
      <c r="JJL133" s="265"/>
      <c r="JJM133" s="266"/>
      <c r="JJN133" s="200"/>
      <c r="JJO133" s="266"/>
      <c r="JJP133" s="261"/>
      <c r="JJQ133" s="265"/>
      <c r="JJR133" s="266"/>
      <c r="JJS133" s="200"/>
      <c r="JJT133" s="266"/>
      <c r="JJU133" s="261"/>
      <c r="JJV133" s="265"/>
      <c r="JJW133" s="266"/>
      <c r="JJX133" s="200"/>
      <c r="JJY133" s="266"/>
      <c r="JJZ133" s="261"/>
      <c r="JKA133" s="265"/>
      <c r="JKB133" s="266"/>
      <c r="JKC133" s="200"/>
      <c r="JKD133" s="266"/>
      <c r="JKE133" s="261"/>
      <c r="JKF133" s="265"/>
      <c r="JKG133" s="266"/>
      <c r="JKH133" s="200"/>
      <c r="JKI133" s="266"/>
      <c r="JKJ133" s="261"/>
      <c r="JKK133" s="265"/>
      <c r="JKL133" s="266"/>
      <c r="JKM133" s="200"/>
      <c r="JKN133" s="266"/>
      <c r="JKO133" s="261"/>
      <c r="JKP133" s="265"/>
      <c r="JKQ133" s="266"/>
      <c r="JKR133" s="200"/>
      <c r="JKS133" s="266"/>
      <c r="JKT133" s="261"/>
      <c r="JKU133" s="265"/>
      <c r="JKV133" s="266"/>
      <c r="JKW133" s="200"/>
      <c r="JKX133" s="266"/>
      <c r="JKY133" s="261"/>
      <c r="JKZ133" s="265"/>
      <c r="JLA133" s="266"/>
      <c r="JLB133" s="200"/>
      <c r="JLC133" s="266"/>
      <c r="JLD133" s="261"/>
      <c r="JLE133" s="265"/>
      <c r="JLF133" s="266"/>
      <c r="JLG133" s="200"/>
      <c r="JLH133" s="266"/>
      <c r="JLI133" s="261"/>
      <c r="JLJ133" s="265"/>
      <c r="JLK133" s="266"/>
      <c r="JLL133" s="200"/>
      <c r="JLM133" s="266"/>
      <c r="JLN133" s="261"/>
      <c r="JLO133" s="265"/>
      <c r="JLP133" s="266"/>
      <c r="JLQ133" s="200"/>
      <c r="JLR133" s="266"/>
      <c r="JLS133" s="261"/>
      <c r="JLT133" s="265"/>
      <c r="JLU133" s="266"/>
      <c r="JLV133" s="200"/>
      <c r="JLW133" s="266"/>
      <c r="JLX133" s="261"/>
      <c r="JLY133" s="265"/>
      <c r="JLZ133" s="266"/>
      <c r="JMA133" s="200"/>
      <c r="JMB133" s="266"/>
      <c r="JMC133" s="261"/>
      <c r="JMD133" s="265"/>
      <c r="JME133" s="266"/>
      <c r="JMF133" s="200"/>
      <c r="JMG133" s="266"/>
      <c r="JMH133" s="261"/>
      <c r="JMI133" s="265"/>
      <c r="JMJ133" s="266"/>
      <c r="JMK133" s="200"/>
      <c r="JML133" s="266"/>
      <c r="JMM133" s="261"/>
      <c r="JMN133" s="265"/>
      <c r="JMO133" s="266"/>
      <c r="JMP133" s="200"/>
      <c r="JMQ133" s="266"/>
      <c r="JMR133" s="261"/>
      <c r="JMS133" s="265"/>
      <c r="JMT133" s="266"/>
      <c r="JMU133" s="200"/>
      <c r="JMV133" s="266"/>
      <c r="JMW133" s="261"/>
      <c r="JMX133" s="265"/>
      <c r="JMY133" s="266"/>
      <c r="JMZ133" s="200"/>
      <c r="JNA133" s="266"/>
      <c r="JNB133" s="261"/>
      <c r="JNC133" s="265"/>
      <c r="JND133" s="266"/>
      <c r="JNE133" s="200"/>
      <c r="JNF133" s="266"/>
      <c r="JNG133" s="261"/>
      <c r="JNH133" s="265"/>
      <c r="JNI133" s="266"/>
      <c r="JNJ133" s="200"/>
      <c r="JNK133" s="266"/>
      <c r="JNL133" s="261"/>
      <c r="JNM133" s="265"/>
      <c r="JNN133" s="266"/>
      <c r="JNO133" s="200"/>
      <c r="JNP133" s="266"/>
      <c r="JNQ133" s="261"/>
      <c r="JNR133" s="265"/>
      <c r="JNS133" s="266"/>
      <c r="JNT133" s="200"/>
      <c r="JNU133" s="266"/>
      <c r="JNV133" s="261"/>
      <c r="JNW133" s="265"/>
      <c r="JNX133" s="266"/>
      <c r="JNY133" s="200"/>
      <c r="JNZ133" s="266"/>
      <c r="JOA133" s="261"/>
      <c r="JOB133" s="265"/>
      <c r="JOC133" s="266"/>
      <c r="JOD133" s="200"/>
      <c r="JOE133" s="266"/>
      <c r="JOF133" s="261"/>
      <c r="JOG133" s="265"/>
      <c r="JOH133" s="266"/>
      <c r="JOI133" s="200"/>
      <c r="JOJ133" s="266"/>
      <c r="JOK133" s="261"/>
      <c r="JOL133" s="265"/>
      <c r="JOM133" s="266"/>
      <c r="JON133" s="200"/>
      <c r="JOO133" s="266"/>
      <c r="JOP133" s="261"/>
      <c r="JOQ133" s="265"/>
      <c r="JOR133" s="266"/>
      <c r="JOS133" s="200"/>
      <c r="JOT133" s="266"/>
      <c r="JOU133" s="261"/>
      <c r="JOV133" s="265"/>
      <c r="JOW133" s="266"/>
      <c r="JOX133" s="200"/>
      <c r="JOY133" s="266"/>
      <c r="JOZ133" s="261"/>
      <c r="JPA133" s="265"/>
      <c r="JPB133" s="266"/>
      <c r="JPC133" s="200"/>
      <c r="JPD133" s="266"/>
      <c r="JPE133" s="261"/>
      <c r="JPF133" s="265"/>
      <c r="JPG133" s="266"/>
      <c r="JPH133" s="200"/>
      <c r="JPI133" s="266"/>
      <c r="JPJ133" s="261"/>
      <c r="JPK133" s="265"/>
      <c r="JPL133" s="266"/>
      <c r="JPM133" s="200"/>
      <c r="JPN133" s="266"/>
      <c r="JPO133" s="261"/>
      <c r="JPP133" s="265"/>
      <c r="JPQ133" s="266"/>
      <c r="JPR133" s="200"/>
      <c r="JPS133" s="266"/>
      <c r="JPT133" s="261"/>
      <c r="JPU133" s="265"/>
      <c r="JPV133" s="266"/>
      <c r="JPW133" s="200"/>
      <c r="JPX133" s="266"/>
      <c r="JPY133" s="261"/>
      <c r="JPZ133" s="265"/>
      <c r="JQA133" s="266"/>
      <c r="JQB133" s="200"/>
      <c r="JQC133" s="266"/>
      <c r="JQD133" s="261"/>
      <c r="JQE133" s="265"/>
      <c r="JQF133" s="266"/>
      <c r="JQG133" s="200"/>
      <c r="JQH133" s="266"/>
      <c r="JQI133" s="261"/>
      <c r="JQJ133" s="265"/>
      <c r="JQK133" s="266"/>
      <c r="JQL133" s="200"/>
      <c r="JQM133" s="266"/>
      <c r="JQN133" s="261"/>
      <c r="JQO133" s="265"/>
      <c r="JQP133" s="266"/>
      <c r="JQQ133" s="200"/>
      <c r="JQR133" s="266"/>
      <c r="JQS133" s="261"/>
      <c r="JQT133" s="265"/>
      <c r="JQU133" s="266"/>
      <c r="JQV133" s="200"/>
      <c r="JQW133" s="266"/>
      <c r="JQX133" s="261"/>
      <c r="JQY133" s="265"/>
      <c r="JQZ133" s="266"/>
      <c r="JRA133" s="200"/>
      <c r="JRB133" s="266"/>
      <c r="JRC133" s="261"/>
      <c r="JRD133" s="265"/>
      <c r="JRE133" s="266"/>
      <c r="JRF133" s="200"/>
      <c r="JRG133" s="266"/>
      <c r="JRH133" s="261"/>
      <c r="JRI133" s="265"/>
      <c r="JRJ133" s="266"/>
      <c r="JRK133" s="200"/>
      <c r="JRL133" s="266"/>
      <c r="JRM133" s="261"/>
      <c r="JRN133" s="265"/>
      <c r="JRO133" s="266"/>
      <c r="JRP133" s="200"/>
      <c r="JRQ133" s="266"/>
      <c r="JRR133" s="261"/>
      <c r="JRS133" s="265"/>
      <c r="JRT133" s="266"/>
      <c r="JRU133" s="200"/>
      <c r="JRV133" s="266"/>
      <c r="JRW133" s="261"/>
      <c r="JRX133" s="265"/>
      <c r="JRY133" s="266"/>
      <c r="JRZ133" s="200"/>
      <c r="JSA133" s="266"/>
      <c r="JSB133" s="261"/>
      <c r="JSC133" s="265"/>
      <c r="JSD133" s="266"/>
      <c r="JSE133" s="200"/>
      <c r="JSF133" s="266"/>
      <c r="JSG133" s="261"/>
      <c r="JSH133" s="265"/>
      <c r="JSI133" s="266"/>
      <c r="JSJ133" s="200"/>
      <c r="JSK133" s="266"/>
      <c r="JSL133" s="261"/>
      <c r="JSM133" s="265"/>
      <c r="JSN133" s="266"/>
      <c r="JSO133" s="200"/>
      <c r="JSP133" s="266"/>
      <c r="JSQ133" s="261"/>
      <c r="JSR133" s="265"/>
      <c r="JSS133" s="266"/>
      <c r="JST133" s="200"/>
      <c r="JSU133" s="266"/>
      <c r="JSV133" s="261"/>
      <c r="JSW133" s="265"/>
      <c r="JSX133" s="266"/>
      <c r="JSY133" s="200"/>
      <c r="JSZ133" s="266"/>
      <c r="JTA133" s="261"/>
      <c r="JTB133" s="265"/>
      <c r="JTC133" s="266"/>
      <c r="JTD133" s="200"/>
      <c r="JTE133" s="266"/>
      <c r="JTF133" s="261"/>
      <c r="JTG133" s="265"/>
      <c r="JTH133" s="266"/>
      <c r="JTI133" s="200"/>
      <c r="JTJ133" s="266"/>
      <c r="JTK133" s="261"/>
      <c r="JTL133" s="265"/>
      <c r="JTM133" s="266"/>
      <c r="JTN133" s="200"/>
      <c r="JTO133" s="266"/>
      <c r="JTP133" s="261"/>
      <c r="JTQ133" s="265"/>
      <c r="JTR133" s="266"/>
      <c r="JTS133" s="200"/>
      <c r="JTT133" s="266"/>
      <c r="JTU133" s="261"/>
      <c r="JTV133" s="265"/>
      <c r="JTW133" s="266"/>
      <c r="JTX133" s="200"/>
      <c r="JTY133" s="266"/>
      <c r="JTZ133" s="261"/>
      <c r="JUA133" s="265"/>
      <c r="JUB133" s="266"/>
      <c r="JUC133" s="200"/>
      <c r="JUD133" s="266"/>
      <c r="JUE133" s="261"/>
      <c r="JUF133" s="265"/>
      <c r="JUG133" s="266"/>
      <c r="JUH133" s="200"/>
      <c r="JUI133" s="266"/>
      <c r="JUJ133" s="261"/>
      <c r="JUK133" s="265"/>
      <c r="JUL133" s="266"/>
      <c r="JUM133" s="200"/>
      <c r="JUN133" s="266"/>
      <c r="JUO133" s="261"/>
      <c r="JUP133" s="265"/>
      <c r="JUQ133" s="266"/>
      <c r="JUR133" s="200"/>
      <c r="JUS133" s="266"/>
      <c r="JUT133" s="261"/>
      <c r="JUU133" s="265"/>
      <c r="JUV133" s="266"/>
      <c r="JUW133" s="200"/>
      <c r="JUX133" s="266"/>
      <c r="JUY133" s="261"/>
      <c r="JUZ133" s="265"/>
      <c r="JVA133" s="266"/>
      <c r="JVB133" s="200"/>
      <c r="JVC133" s="266"/>
      <c r="JVD133" s="261"/>
      <c r="JVE133" s="265"/>
      <c r="JVF133" s="266"/>
      <c r="JVG133" s="200"/>
      <c r="JVH133" s="266"/>
      <c r="JVI133" s="261"/>
      <c r="JVJ133" s="265"/>
      <c r="JVK133" s="266"/>
      <c r="JVL133" s="200"/>
      <c r="JVM133" s="266"/>
      <c r="JVN133" s="261"/>
      <c r="JVO133" s="265"/>
      <c r="JVP133" s="266"/>
      <c r="JVQ133" s="200"/>
      <c r="JVR133" s="266"/>
      <c r="JVS133" s="261"/>
      <c r="JVT133" s="265"/>
      <c r="JVU133" s="266"/>
      <c r="JVV133" s="200"/>
      <c r="JVW133" s="266"/>
      <c r="JVX133" s="261"/>
      <c r="JVY133" s="265"/>
      <c r="JVZ133" s="266"/>
      <c r="JWA133" s="200"/>
      <c r="JWB133" s="266"/>
      <c r="JWC133" s="261"/>
      <c r="JWD133" s="265"/>
      <c r="JWE133" s="266"/>
      <c r="JWF133" s="200"/>
      <c r="JWG133" s="266"/>
      <c r="JWH133" s="261"/>
      <c r="JWI133" s="265"/>
      <c r="JWJ133" s="266"/>
      <c r="JWK133" s="200"/>
      <c r="JWL133" s="266"/>
      <c r="JWM133" s="261"/>
      <c r="JWN133" s="265"/>
      <c r="JWO133" s="266"/>
      <c r="JWP133" s="200"/>
      <c r="JWQ133" s="266"/>
      <c r="JWR133" s="261"/>
      <c r="JWS133" s="265"/>
      <c r="JWT133" s="266"/>
      <c r="JWU133" s="200"/>
      <c r="JWV133" s="266"/>
      <c r="JWW133" s="261"/>
      <c r="JWX133" s="265"/>
      <c r="JWY133" s="266"/>
      <c r="JWZ133" s="200"/>
      <c r="JXA133" s="266"/>
      <c r="JXB133" s="261"/>
      <c r="JXC133" s="265"/>
      <c r="JXD133" s="266"/>
      <c r="JXE133" s="200"/>
      <c r="JXF133" s="266"/>
      <c r="JXG133" s="261"/>
      <c r="JXH133" s="265"/>
      <c r="JXI133" s="266"/>
      <c r="JXJ133" s="200"/>
      <c r="JXK133" s="266"/>
      <c r="JXL133" s="261"/>
      <c r="JXM133" s="265"/>
      <c r="JXN133" s="266"/>
      <c r="JXO133" s="200"/>
      <c r="JXP133" s="266"/>
      <c r="JXQ133" s="261"/>
      <c r="JXR133" s="265"/>
      <c r="JXS133" s="266"/>
      <c r="JXT133" s="200"/>
      <c r="JXU133" s="266"/>
      <c r="JXV133" s="261"/>
      <c r="JXW133" s="265"/>
      <c r="JXX133" s="266"/>
      <c r="JXY133" s="200"/>
      <c r="JXZ133" s="266"/>
      <c r="JYA133" s="261"/>
      <c r="JYB133" s="265"/>
      <c r="JYC133" s="266"/>
      <c r="JYD133" s="200"/>
      <c r="JYE133" s="266"/>
      <c r="JYF133" s="261"/>
      <c r="JYG133" s="265"/>
      <c r="JYH133" s="266"/>
      <c r="JYI133" s="200"/>
      <c r="JYJ133" s="266"/>
      <c r="JYK133" s="261"/>
      <c r="JYL133" s="265"/>
      <c r="JYM133" s="266"/>
      <c r="JYN133" s="200"/>
      <c r="JYO133" s="266"/>
      <c r="JYP133" s="261"/>
      <c r="JYQ133" s="265"/>
      <c r="JYR133" s="266"/>
      <c r="JYS133" s="200"/>
      <c r="JYT133" s="266"/>
      <c r="JYU133" s="261"/>
      <c r="JYV133" s="265"/>
      <c r="JYW133" s="266"/>
      <c r="JYX133" s="200"/>
      <c r="JYY133" s="266"/>
      <c r="JYZ133" s="261"/>
      <c r="JZA133" s="265"/>
      <c r="JZB133" s="266"/>
      <c r="JZC133" s="200"/>
      <c r="JZD133" s="266"/>
      <c r="JZE133" s="261"/>
      <c r="JZF133" s="265"/>
      <c r="JZG133" s="266"/>
      <c r="JZH133" s="200"/>
      <c r="JZI133" s="266"/>
      <c r="JZJ133" s="261"/>
      <c r="JZK133" s="265"/>
      <c r="JZL133" s="266"/>
      <c r="JZM133" s="200"/>
      <c r="JZN133" s="266"/>
      <c r="JZO133" s="261"/>
      <c r="JZP133" s="265"/>
      <c r="JZQ133" s="266"/>
      <c r="JZR133" s="200"/>
      <c r="JZS133" s="266"/>
      <c r="JZT133" s="261"/>
      <c r="JZU133" s="265"/>
      <c r="JZV133" s="266"/>
      <c r="JZW133" s="200"/>
      <c r="JZX133" s="266"/>
      <c r="JZY133" s="261"/>
      <c r="JZZ133" s="265"/>
      <c r="KAA133" s="266"/>
      <c r="KAB133" s="200"/>
      <c r="KAC133" s="266"/>
      <c r="KAD133" s="261"/>
      <c r="KAE133" s="265"/>
      <c r="KAF133" s="266"/>
      <c r="KAG133" s="200"/>
      <c r="KAH133" s="266"/>
      <c r="KAI133" s="261"/>
      <c r="KAJ133" s="265"/>
      <c r="KAK133" s="266"/>
      <c r="KAL133" s="200"/>
      <c r="KAM133" s="266"/>
      <c r="KAN133" s="261"/>
      <c r="KAO133" s="265"/>
      <c r="KAP133" s="266"/>
      <c r="KAQ133" s="200"/>
      <c r="KAR133" s="266"/>
      <c r="KAS133" s="261"/>
      <c r="KAT133" s="265"/>
      <c r="KAU133" s="266"/>
      <c r="KAV133" s="200"/>
      <c r="KAW133" s="266"/>
      <c r="KAX133" s="261"/>
      <c r="KAY133" s="265"/>
      <c r="KAZ133" s="266"/>
      <c r="KBA133" s="200"/>
      <c r="KBB133" s="266"/>
      <c r="KBC133" s="261"/>
      <c r="KBD133" s="265"/>
      <c r="KBE133" s="266"/>
      <c r="KBF133" s="200"/>
      <c r="KBG133" s="266"/>
      <c r="KBH133" s="261"/>
      <c r="KBI133" s="265"/>
      <c r="KBJ133" s="266"/>
      <c r="KBK133" s="200"/>
      <c r="KBL133" s="266"/>
      <c r="KBM133" s="261"/>
      <c r="KBN133" s="265"/>
      <c r="KBO133" s="266"/>
      <c r="KBP133" s="200"/>
      <c r="KBQ133" s="266"/>
      <c r="KBR133" s="261"/>
      <c r="KBS133" s="265"/>
      <c r="KBT133" s="266"/>
      <c r="KBU133" s="200"/>
      <c r="KBV133" s="266"/>
      <c r="KBW133" s="261"/>
      <c r="KBX133" s="265"/>
      <c r="KBY133" s="266"/>
      <c r="KBZ133" s="200"/>
      <c r="KCA133" s="266"/>
      <c r="KCB133" s="261"/>
      <c r="KCC133" s="265"/>
      <c r="KCD133" s="266"/>
      <c r="KCE133" s="200"/>
      <c r="KCF133" s="266"/>
      <c r="KCG133" s="261"/>
      <c r="KCH133" s="265"/>
      <c r="KCI133" s="266"/>
      <c r="KCJ133" s="200"/>
      <c r="KCK133" s="266"/>
      <c r="KCL133" s="261"/>
      <c r="KCM133" s="265"/>
      <c r="KCN133" s="266"/>
      <c r="KCO133" s="200"/>
      <c r="KCP133" s="266"/>
      <c r="KCQ133" s="261"/>
      <c r="KCR133" s="265"/>
      <c r="KCS133" s="266"/>
      <c r="KCT133" s="200"/>
      <c r="KCU133" s="266"/>
      <c r="KCV133" s="261"/>
      <c r="KCW133" s="265"/>
      <c r="KCX133" s="266"/>
      <c r="KCY133" s="200"/>
      <c r="KCZ133" s="266"/>
      <c r="KDA133" s="261"/>
      <c r="KDB133" s="265"/>
      <c r="KDC133" s="266"/>
      <c r="KDD133" s="200"/>
      <c r="KDE133" s="266"/>
      <c r="KDF133" s="261"/>
      <c r="KDG133" s="265"/>
      <c r="KDH133" s="266"/>
      <c r="KDI133" s="200"/>
      <c r="KDJ133" s="266"/>
      <c r="KDK133" s="261"/>
      <c r="KDL133" s="265"/>
      <c r="KDM133" s="266"/>
      <c r="KDN133" s="200"/>
      <c r="KDO133" s="266"/>
      <c r="KDP133" s="261"/>
      <c r="KDQ133" s="265"/>
      <c r="KDR133" s="266"/>
      <c r="KDS133" s="200"/>
      <c r="KDT133" s="266"/>
      <c r="KDU133" s="261"/>
      <c r="KDV133" s="265"/>
      <c r="KDW133" s="266"/>
      <c r="KDX133" s="200"/>
      <c r="KDY133" s="266"/>
      <c r="KDZ133" s="261"/>
      <c r="KEA133" s="265"/>
      <c r="KEB133" s="266"/>
      <c r="KEC133" s="200"/>
      <c r="KED133" s="266"/>
      <c r="KEE133" s="261"/>
      <c r="KEF133" s="265"/>
      <c r="KEG133" s="266"/>
      <c r="KEH133" s="200"/>
      <c r="KEI133" s="266"/>
      <c r="KEJ133" s="261"/>
      <c r="KEK133" s="265"/>
      <c r="KEL133" s="266"/>
      <c r="KEM133" s="200"/>
      <c r="KEN133" s="266"/>
      <c r="KEO133" s="261"/>
      <c r="KEP133" s="265"/>
      <c r="KEQ133" s="266"/>
      <c r="KER133" s="200"/>
      <c r="KES133" s="266"/>
      <c r="KET133" s="261"/>
      <c r="KEU133" s="265"/>
      <c r="KEV133" s="266"/>
      <c r="KEW133" s="200"/>
      <c r="KEX133" s="266"/>
      <c r="KEY133" s="261"/>
      <c r="KEZ133" s="265"/>
      <c r="KFA133" s="266"/>
      <c r="KFB133" s="200"/>
      <c r="KFC133" s="266"/>
      <c r="KFD133" s="261"/>
      <c r="KFE133" s="265"/>
      <c r="KFF133" s="266"/>
      <c r="KFG133" s="200"/>
      <c r="KFH133" s="266"/>
      <c r="KFI133" s="261"/>
      <c r="KFJ133" s="265"/>
      <c r="KFK133" s="266"/>
      <c r="KFL133" s="200"/>
      <c r="KFM133" s="266"/>
      <c r="KFN133" s="261"/>
      <c r="KFO133" s="265"/>
      <c r="KFP133" s="266"/>
      <c r="KFQ133" s="200"/>
      <c r="KFR133" s="266"/>
      <c r="KFS133" s="261"/>
      <c r="KFT133" s="265"/>
      <c r="KFU133" s="266"/>
      <c r="KFV133" s="200"/>
      <c r="KFW133" s="266"/>
      <c r="KFX133" s="261"/>
      <c r="KFY133" s="265"/>
      <c r="KFZ133" s="266"/>
      <c r="KGA133" s="200"/>
      <c r="KGB133" s="266"/>
      <c r="KGC133" s="261"/>
      <c r="KGD133" s="265"/>
      <c r="KGE133" s="266"/>
      <c r="KGF133" s="200"/>
      <c r="KGG133" s="266"/>
      <c r="KGH133" s="261"/>
      <c r="KGI133" s="265"/>
      <c r="KGJ133" s="266"/>
      <c r="KGK133" s="200"/>
      <c r="KGL133" s="266"/>
      <c r="KGM133" s="261"/>
      <c r="KGN133" s="265"/>
      <c r="KGO133" s="266"/>
      <c r="KGP133" s="200"/>
      <c r="KGQ133" s="266"/>
      <c r="KGR133" s="261"/>
      <c r="KGS133" s="265"/>
      <c r="KGT133" s="266"/>
      <c r="KGU133" s="200"/>
      <c r="KGV133" s="266"/>
      <c r="KGW133" s="261"/>
      <c r="KGX133" s="265"/>
      <c r="KGY133" s="266"/>
      <c r="KGZ133" s="200"/>
      <c r="KHA133" s="266"/>
      <c r="KHB133" s="261"/>
      <c r="KHC133" s="265"/>
      <c r="KHD133" s="266"/>
      <c r="KHE133" s="200"/>
      <c r="KHF133" s="266"/>
      <c r="KHG133" s="261"/>
      <c r="KHH133" s="265"/>
      <c r="KHI133" s="266"/>
      <c r="KHJ133" s="200"/>
      <c r="KHK133" s="266"/>
      <c r="KHL133" s="261"/>
      <c r="KHM133" s="265"/>
      <c r="KHN133" s="266"/>
      <c r="KHO133" s="200"/>
      <c r="KHP133" s="266"/>
      <c r="KHQ133" s="261"/>
      <c r="KHR133" s="265"/>
      <c r="KHS133" s="266"/>
      <c r="KHT133" s="200"/>
      <c r="KHU133" s="266"/>
      <c r="KHV133" s="261"/>
      <c r="KHW133" s="265"/>
      <c r="KHX133" s="266"/>
      <c r="KHY133" s="200"/>
      <c r="KHZ133" s="266"/>
      <c r="KIA133" s="261"/>
      <c r="KIB133" s="265"/>
      <c r="KIC133" s="266"/>
      <c r="KID133" s="200"/>
      <c r="KIE133" s="266"/>
      <c r="KIF133" s="261"/>
      <c r="KIG133" s="265"/>
      <c r="KIH133" s="266"/>
      <c r="KII133" s="200"/>
      <c r="KIJ133" s="266"/>
      <c r="KIK133" s="261"/>
      <c r="KIL133" s="265"/>
      <c r="KIM133" s="266"/>
      <c r="KIN133" s="200"/>
      <c r="KIO133" s="266"/>
      <c r="KIP133" s="261"/>
      <c r="KIQ133" s="265"/>
      <c r="KIR133" s="266"/>
      <c r="KIS133" s="200"/>
      <c r="KIT133" s="266"/>
      <c r="KIU133" s="261"/>
      <c r="KIV133" s="265"/>
      <c r="KIW133" s="266"/>
      <c r="KIX133" s="200"/>
      <c r="KIY133" s="266"/>
      <c r="KIZ133" s="261"/>
      <c r="KJA133" s="265"/>
      <c r="KJB133" s="266"/>
      <c r="KJC133" s="200"/>
      <c r="KJD133" s="266"/>
      <c r="KJE133" s="261"/>
      <c r="KJF133" s="265"/>
      <c r="KJG133" s="266"/>
      <c r="KJH133" s="200"/>
      <c r="KJI133" s="266"/>
      <c r="KJJ133" s="261"/>
      <c r="KJK133" s="265"/>
      <c r="KJL133" s="266"/>
      <c r="KJM133" s="200"/>
      <c r="KJN133" s="266"/>
      <c r="KJO133" s="261"/>
      <c r="KJP133" s="265"/>
      <c r="KJQ133" s="266"/>
      <c r="KJR133" s="200"/>
      <c r="KJS133" s="266"/>
      <c r="KJT133" s="261"/>
      <c r="KJU133" s="265"/>
      <c r="KJV133" s="266"/>
      <c r="KJW133" s="200"/>
      <c r="KJX133" s="266"/>
      <c r="KJY133" s="261"/>
      <c r="KJZ133" s="265"/>
      <c r="KKA133" s="266"/>
      <c r="KKB133" s="200"/>
      <c r="KKC133" s="266"/>
      <c r="KKD133" s="261"/>
      <c r="KKE133" s="265"/>
      <c r="KKF133" s="266"/>
      <c r="KKG133" s="200"/>
      <c r="KKH133" s="266"/>
      <c r="KKI133" s="261"/>
      <c r="KKJ133" s="265"/>
      <c r="KKK133" s="266"/>
      <c r="KKL133" s="200"/>
      <c r="KKM133" s="266"/>
      <c r="KKN133" s="261"/>
      <c r="KKO133" s="265"/>
      <c r="KKP133" s="266"/>
      <c r="KKQ133" s="200"/>
      <c r="KKR133" s="266"/>
      <c r="KKS133" s="261"/>
      <c r="KKT133" s="265"/>
      <c r="KKU133" s="266"/>
      <c r="KKV133" s="200"/>
      <c r="KKW133" s="266"/>
      <c r="KKX133" s="261"/>
      <c r="KKY133" s="265"/>
      <c r="KKZ133" s="266"/>
      <c r="KLA133" s="200"/>
      <c r="KLB133" s="266"/>
      <c r="KLC133" s="261"/>
      <c r="KLD133" s="265"/>
      <c r="KLE133" s="266"/>
      <c r="KLF133" s="200"/>
      <c r="KLG133" s="266"/>
      <c r="KLH133" s="261"/>
      <c r="KLI133" s="265"/>
      <c r="KLJ133" s="266"/>
      <c r="KLK133" s="200"/>
      <c r="KLL133" s="266"/>
      <c r="KLM133" s="261"/>
      <c r="KLN133" s="265"/>
      <c r="KLO133" s="266"/>
      <c r="KLP133" s="200"/>
      <c r="KLQ133" s="266"/>
      <c r="KLR133" s="261"/>
      <c r="KLS133" s="265"/>
      <c r="KLT133" s="266"/>
      <c r="KLU133" s="200"/>
      <c r="KLV133" s="266"/>
      <c r="KLW133" s="261"/>
      <c r="KLX133" s="265"/>
      <c r="KLY133" s="266"/>
      <c r="KLZ133" s="200"/>
      <c r="KMA133" s="266"/>
      <c r="KMB133" s="261"/>
      <c r="KMC133" s="265"/>
      <c r="KMD133" s="266"/>
      <c r="KME133" s="200"/>
      <c r="KMF133" s="266"/>
      <c r="KMG133" s="261"/>
      <c r="KMH133" s="265"/>
      <c r="KMI133" s="266"/>
      <c r="KMJ133" s="200"/>
      <c r="KMK133" s="266"/>
      <c r="KML133" s="261"/>
      <c r="KMM133" s="265"/>
      <c r="KMN133" s="266"/>
      <c r="KMO133" s="200"/>
      <c r="KMP133" s="266"/>
      <c r="KMQ133" s="261"/>
      <c r="KMR133" s="265"/>
      <c r="KMS133" s="266"/>
      <c r="KMT133" s="200"/>
      <c r="KMU133" s="266"/>
      <c r="KMV133" s="261"/>
      <c r="KMW133" s="265"/>
      <c r="KMX133" s="266"/>
      <c r="KMY133" s="200"/>
      <c r="KMZ133" s="266"/>
      <c r="KNA133" s="261"/>
      <c r="KNB133" s="265"/>
      <c r="KNC133" s="266"/>
      <c r="KND133" s="200"/>
      <c r="KNE133" s="266"/>
      <c r="KNF133" s="261"/>
      <c r="KNG133" s="265"/>
      <c r="KNH133" s="266"/>
      <c r="KNI133" s="200"/>
      <c r="KNJ133" s="266"/>
      <c r="KNK133" s="261"/>
      <c r="KNL133" s="265"/>
      <c r="KNM133" s="266"/>
      <c r="KNN133" s="200"/>
      <c r="KNO133" s="266"/>
      <c r="KNP133" s="261"/>
      <c r="KNQ133" s="265"/>
      <c r="KNR133" s="266"/>
      <c r="KNS133" s="200"/>
      <c r="KNT133" s="266"/>
      <c r="KNU133" s="261"/>
      <c r="KNV133" s="265"/>
      <c r="KNW133" s="266"/>
      <c r="KNX133" s="200"/>
      <c r="KNY133" s="266"/>
      <c r="KNZ133" s="261"/>
      <c r="KOA133" s="265"/>
      <c r="KOB133" s="266"/>
      <c r="KOC133" s="200"/>
      <c r="KOD133" s="266"/>
      <c r="KOE133" s="261"/>
      <c r="KOF133" s="265"/>
      <c r="KOG133" s="266"/>
      <c r="KOH133" s="200"/>
      <c r="KOI133" s="266"/>
      <c r="KOJ133" s="261"/>
      <c r="KOK133" s="265"/>
      <c r="KOL133" s="266"/>
      <c r="KOM133" s="200"/>
      <c r="KON133" s="266"/>
      <c r="KOO133" s="261"/>
      <c r="KOP133" s="265"/>
      <c r="KOQ133" s="266"/>
      <c r="KOR133" s="200"/>
      <c r="KOS133" s="266"/>
      <c r="KOT133" s="261"/>
      <c r="KOU133" s="265"/>
      <c r="KOV133" s="266"/>
      <c r="KOW133" s="200"/>
      <c r="KOX133" s="266"/>
      <c r="KOY133" s="261"/>
      <c r="KOZ133" s="265"/>
      <c r="KPA133" s="266"/>
      <c r="KPB133" s="200"/>
      <c r="KPC133" s="266"/>
      <c r="KPD133" s="261"/>
      <c r="KPE133" s="265"/>
      <c r="KPF133" s="266"/>
      <c r="KPG133" s="200"/>
      <c r="KPH133" s="266"/>
      <c r="KPI133" s="261"/>
      <c r="KPJ133" s="265"/>
      <c r="KPK133" s="266"/>
      <c r="KPL133" s="200"/>
      <c r="KPM133" s="266"/>
      <c r="KPN133" s="261"/>
      <c r="KPO133" s="265"/>
      <c r="KPP133" s="266"/>
      <c r="KPQ133" s="200"/>
      <c r="KPR133" s="266"/>
      <c r="KPS133" s="261"/>
      <c r="KPT133" s="265"/>
      <c r="KPU133" s="266"/>
      <c r="KPV133" s="200"/>
      <c r="KPW133" s="266"/>
      <c r="KPX133" s="261"/>
      <c r="KPY133" s="265"/>
      <c r="KPZ133" s="266"/>
      <c r="KQA133" s="200"/>
      <c r="KQB133" s="266"/>
      <c r="KQC133" s="261"/>
      <c r="KQD133" s="265"/>
      <c r="KQE133" s="266"/>
      <c r="KQF133" s="200"/>
      <c r="KQG133" s="266"/>
      <c r="KQH133" s="261"/>
      <c r="KQI133" s="265"/>
      <c r="KQJ133" s="266"/>
      <c r="KQK133" s="200"/>
      <c r="KQL133" s="266"/>
      <c r="KQM133" s="261"/>
      <c r="KQN133" s="265"/>
      <c r="KQO133" s="266"/>
      <c r="KQP133" s="200"/>
      <c r="KQQ133" s="266"/>
      <c r="KQR133" s="261"/>
      <c r="KQS133" s="265"/>
      <c r="KQT133" s="266"/>
      <c r="KQU133" s="200"/>
      <c r="KQV133" s="266"/>
      <c r="KQW133" s="261"/>
      <c r="KQX133" s="265"/>
      <c r="KQY133" s="266"/>
      <c r="KQZ133" s="200"/>
      <c r="KRA133" s="266"/>
      <c r="KRB133" s="261"/>
      <c r="KRC133" s="265"/>
      <c r="KRD133" s="266"/>
      <c r="KRE133" s="200"/>
      <c r="KRF133" s="266"/>
      <c r="KRG133" s="261"/>
      <c r="KRH133" s="265"/>
      <c r="KRI133" s="266"/>
      <c r="KRJ133" s="200"/>
      <c r="KRK133" s="266"/>
      <c r="KRL133" s="261"/>
      <c r="KRM133" s="265"/>
      <c r="KRN133" s="266"/>
      <c r="KRO133" s="200"/>
      <c r="KRP133" s="266"/>
      <c r="KRQ133" s="261"/>
      <c r="KRR133" s="265"/>
      <c r="KRS133" s="266"/>
      <c r="KRT133" s="200"/>
      <c r="KRU133" s="266"/>
      <c r="KRV133" s="261"/>
      <c r="KRW133" s="265"/>
      <c r="KRX133" s="266"/>
      <c r="KRY133" s="200"/>
      <c r="KRZ133" s="266"/>
      <c r="KSA133" s="261"/>
      <c r="KSB133" s="265"/>
      <c r="KSC133" s="266"/>
      <c r="KSD133" s="200"/>
      <c r="KSE133" s="266"/>
      <c r="KSF133" s="261"/>
      <c r="KSG133" s="265"/>
      <c r="KSH133" s="266"/>
      <c r="KSI133" s="200"/>
      <c r="KSJ133" s="266"/>
      <c r="KSK133" s="261"/>
      <c r="KSL133" s="265"/>
      <c r="KSM133" s="266"/>
      <c r="KSN133" s="200"/>
      <c r="KSO133" s="266"/>
      <c r="KSP133" s="261"/>
      <c r="KSQ133" s="265"/>
      <c r="KSR133" s="266"/>
      <c r="KSS133" s="200"/>
      <c r="KST133" s="266"/>
      <c r="KSU133" s="261"/>
      <c r="KSV133" s="265"/>
      <c r="KSW133" s="266"/>
      <c r="KSX133" s="200"/>
      <c r="KSY133" s="266"/>
      <c r="KSZ133" s="261"/>
      <c r="KTA133" s="265"/>
      <c r="KTB133" s="266"/>
      <c r="KTC133" s="200"/>
      <c r="KTD133" s="266"/>
      <c r="KTE133" s="261"/>
      <c r="KTF133" s="265"/>
      <c r="KTG133" s="266"/>
      <c r="KTH133" s="200"/>
      <c r="KTI133" s="266"/>
      <c r="KTJ133" s="261"/>
      <c r="KTK133" s="265"/>
      <c r="KTL133" s="266"/>
      <c r="KTM133" s="200"/>
      <c r="KTN133" s="266"/>
      <c r="KTO133" s="261"/>
      <c r="KTP133" s="265"/>
      <c r="KTQ133" s="266"/>
      <c r="KTR133" s="200"/>
      <c r="KTS133" s="266"/>
      <c r="KTT133" s="261"/>
      <c r="KTU133" s="265"/>
      <c r="KTV133" s="266"/>
      <c r="KTW133" s="200"/>
      <c r="KTX133" s="266"/>
      <c r="KTY133" s="261"/>
      <c r="KTZ133" s="265"/>
      <c r="KUA133" s="266"/>
      <c r="KUB133" s="200"/>
      <c r="KUC133" s="266"/>
      <c r="KUD133" s="261"/>
      <c r="KUE133" s="265"/>
      <c r="KUF133" s="266"/>
      <c r="KUG133" s="200"/>
      <c r="KUH133" s="266"/>
      <c r="KUI133" s="261"/>
      <c r="KUJ133" s="265"/>
      <c r="KUK133" s="266"/>
      <c r="KUL133" s="200"/>
      <c r="KUM133" s="266"/>
      <c r="KUN133" s="261"/>
      <c r="KUO133" s="265"/>
      <c r="KUP133" s="266"/>
      <c r="KUQ133" s="200"/>
      <c r="KUR133" s="266"/>
      <c r="KUS133" s="261"/>
      <c r="KUT133" s="265"/>
      <c r="KUU133" s="266"/>
      <c r="KUV133" s="200"/>
      <c r="KUW133" s="266"/>
      <c r="KUX133" s="261"/>
      <c r="KUY133" s="265"/>
      <c r="KUZ133" s="266"/>
      <c r="KVA133" s="200"/>
      <c r="KVB133" s="266"/>
      <c r="KVC133" s="261"/>
      <c r="KVD133" s="265"/>
      <c r="KVE133" s="266"/>
      <c r="KVF133" s="200"/>
      <c r="KVG133" s="266"/>
      <c r="KVH133" s="261"/>
      <c r="KVI133" s="265"/>
      <c r="KVJ133" s="266"/>
      <c r="KVK133" s="200"/>
      <c r="KVL133" s="266"/>
      <c r="KVM133" s="261"/>
      <c r="KVN133" s="265"/>
      <c r="KVO133" s="266"/>
      <c r="KVP133" s="200"/>
      <c r="KVQ133" s="266"/>
      <c r="KVR133" s="261"/>
      <c r="KVS133" s="265"/>
      <c r="KVT133" s="266"/>
      <c r="KVU133" s="200"/>
      <c r="KVV133" s="266"/>
      <c r="KVW133" s="261"/>
      <c r="KVX133" s="265"/>
      <c r="KVY133" s="266"/>
      <c r="KVZ133" s="200"/>
      <c r="KWA133" s="266"/>
      <c r="KWB133" s="261"/>
      <c r="KWC133" s="265"/>
      <c r="KWD133" s="266"/>
      <c r="KWE133" s="200"/>
      <c r="KWF133" s="266"/>
      <c r="KWG133" s="261"/>
      <c r="KWH133" s="265"/>
      <c r="KWI133" s="266"/>
      <c r="KWJ133" s="200"/>
      <c r="KWK133" s="266"/>
      <c r="KWL133" s="261"/>
      <c r="KWM133" s="265"/>
      <c r="KWN133" s="266"/>
      <c r="KWO133" s="200"/>
      <c r="KWP133" s="266"/>
      <c r="KWQ133" s="261"/>
      <c r="KWR133" s="265"/>
      <c r="KWS133" s="266"/>
      <c r="KWT133" s="200"/>
      <c r="KWU133" s="266"/>
      <c r="KWV133" s="261"/>
      <c r="KWW133" s="265"/>
      <c r="KWX133" s="266"/>
      <c r="KWY133" s="200"/>
      <c r="KWZ133" s="266"/>
      <c r="KXA133" s="261"/>
      <c r="KXB133" s="265"/>
      <c r="KXC133" s="266"/>
      <c r="KXD133" s="200"/>
      <c r="KXE133" s="266"/>
      <c r="KXF133" s="261"/>
      <c r="KXG133" s="265"/>
      <c r="KXH133" s="266"/>
      <c r="KXI133" s="200"/>
      <c r="KXJ133" s="266"/>
      <c r="KXK133" s="261"/>
      <c r="KXL133" s="265"/>
      <c r="KXM133" s="266"/>
      <c r="KXN133" s="200"/>
      <c r="KXO133" s="266"/>
      <c r="KXP133" s="261"/>
      <c r="KXQ133" s="265"/>
      <c r="KXR133" s="266"/>
      <c r="KXS133" s="200"/>
      <c r="KXT133" s="266"/>
      <c r="KXU133" s="261"/>
      <c r="KXV133" s="265"/>
      <c r="KXW133" s="266"/>
      <c r="KXX133" s="200"/>
      <c r="KXY133" s="266"/>
      <c r="KXZ133" s="261"/>
      <c r="KYA133" s="265"/>
      <c r="KYB133" s="266"/>
      <c r="KYC133" s="200"/>
      <c r="KYD133" s="266"/>
      <c r="KYE133" s="261"/>
      <c r="KYF133" s="265"/>
      <c r="KYG133" s="266"/>
      <c r="KYH133" s="200"/>
      <c r="KYI133" s="266"/>
      <c r="KYJ133" s="261"/>
      <c r="KYK133" s="265"/>
      <c r="KYL133" s="266"/>
      <c r="KYM133" s="200"/>
      <c r="KYN133" s="266"/>
      <c r="KYO133" s="261"/>
      <c r="KYP133" s="265"/>
      <c r="KYQ133" s="266"/>
      <c r="KYR133" s="200"/>
      <c r="KYS133" s="266"/>
      <c r="KYT133" s="261"/>
      <c r="KYU133" s="265"/>
      <c r="KYV133" s="266"/>
      <c r="KYW133" s="200"/>
      <c r="KYX133" s="266"/>
      <c r="KYY133" s="261"/>
      <c r="KYZ133" s="265"/>
      <c r="KZA133" s="266"/>
      <c r="KZB133" s="200"/>
      <c r="KZC133" s="266"/>
      <c r="KZD133" s="261"/>
      <c r="KZE133" s="265"/>
      <c r="KZF133" s="266"/>
      <c r="KZG133" s="200"/>
      <c r="KZH133" s="266"/>
      <c r="KZI133" s="261"/>
      <c r="KZJ133" s="265"/>
      <c r="KZK133" s="266"/>
      <c r="KZL133" s="200"/>
      <c r="KZM133" s="266"/>
      <c r="KZN133" s="261"/>
      <c r="KZO133" s="265"/>
      <c r="KZP133" s="266"/>
      <c r="KZQ133" s="200"/>
      <c r="KZR133" s="266"/>
      <c r="KZS133" s="261"/>
      <c r="KZT133" s="265"/>
      <c r="KZU133" s="266"/>
      <c r="KZV133" s="200"/>
      <c r="KZW133" s="266"/>
      <c r="KZX133" s="261"/>
      <c r="KZY133" s="265"/>
      <c r="KZZ133" s="266"/>
      <c r="LAA133" s="200"/>
      <c r="LAB133" s="266"/>
      <c r="LAC133" s="261"/>
      <c r="LAD133" s="265"/>
      <c r="LAE133" s="266"/>
      <c r="LAF133" s="200"/>
      <c r="LAG133" s="266"/>
      <c r="LAH133" s="261"/>
      <c r="LAI133" s="265"/>
      <c r="LAJ133" s="266"/>
      <c r="LAK133" s="200"/>
      <c r="LAL133" s="266"/>
      <c r="LAM133" s="261"/>
      <c r="LAN133" s="265"/>
      <c r="LAO133" s="266"/>
      <c r="LAP133" s="200"/>
      <c r="LAQ133" s="266"/>
      <c r="LAR133" s="261"/>
      <c r="LAS133" s="265"/>
      <c r="LAT133" s="266"/>
      <c r="LAU133" s="200"/>
      <c r="LAV133" s="266"/>
      <c r="LAW133" s="261"/>
      <c r="LAX133" s="265"/>
      <c r="LAY133" s="266"/>
      <c r="LAZ133" s="200"/>
      <c r="LBA133" s="266"/>
      <c r="LBB133" s="261"/>
      <c r="LBC133" s="265"/>
      <c r="LBD133" s="266"/>
      <c r="LBE133" s="200"/>
      <c r="LBF133" s="266"/>
      <c r="LBG133" s="261"/>
      <c r="LBH133" s="265"/>
      <c r="LBI133" s="266"/>
      <c r="LBJ133" s="200"/>
      <c r="LBK133" s="266"/>
      <c r="LBL133" s="261"/>
      <c r="LBM133" s="265"/>
      <c r="LBN133" s="266"/>
      <c r="LBO133" s="200"/>
      <c r="LBP133" s="266"/>
      <c r="LBQ133" s="261"/>
      <c r="LBR133" s="265"/>
      <c r="LBS133" s="266"/>
      <c r="LBT133" s="200"/>
      <c r="LBU133" s="266"/>
      <c r="LBV133" s="261"/>
      <c r="LBW133" s="265"/>
      <c r="LBX133" s="266"/>
      <c r="LBY133" s="200"/>
      <c r="LBZ133" s="266"/>
      <c r="LCA133" s="261"/>
      <c r="LCB133" s="265"/>
      <c r="LCC133" s="266"/>
      <c r="LCD133" s="200"/>
      <c r="LCE133" s="266"/>
      <c r="LCF133" s="261"/>
      <c r="LCG133" s="265"/>
      <c r="LCH133" s="266"/>
      <c r="LCI133" s="200"/>
      <c r="LCJ133" s="266"/>
      <c r="LCK133" s="261"/>
      <c r="LCL133" s="265"/>
      <c r="LCM133" s="266"/>
      <c r="LCN133" s="200"/>
      <c r="LCO133" s="266"/>
      <c r="LCP133" s="261"/>
      <c r="LCQ133" s="265"/>
      <c r="LCR133" s="266"/>
      <c r="LCS133" s="200"/>
      <c r="LCT133" s="266"/>
      <c r="LCU133" s="261"/>
      <c r="LCV133" s="265"/>
      <c r="LCW133" s="266"/>
      <c r="LCX133" s="200"/>
      <c r="LCY133" s="266"/>
      <c r="LCZ133" s="261"/>
      <c r="LDA133" s="265"/>
      <c r="LDB133" s="266"/>
      <c r="LDC133" s="200"/>
      <c r="LDD133" s="266"/>
      <c r="LDE133" s="261"/>
      <c r="LDF133" s="265"/>
      <c r="LDG133" s="266"/>
      <c r="LDH133" s="200"/>
      <c r="LDI133" s="266"/>
      <c r="LDJ133" s="261"/>
      <c r="LDK133" s="265"/>
      <c r="LDL133" s="266"/>
      <c r="LDM133" s="200"/>
      <c r="LDN133" s="266"/>
      <c r="LDO133" s="261"/>
      <c r="LDP133" s="265"/>
      <c r="LDQ133" s="266"/>
      <c r="LDR133" s="200"/>
      <c r="LDS133" s="266"/>
      <c r="LDT133" s="261"/>
      <c r="LDU133" s="265"/>
      <c r="LDV133" s="266"/>
      <c r="LDW133" s="200"/>
      <c r="LDX133" s="266"/>
      <c r="LDY133" s="261"/>
      <c r="LDZ133" s="265"/>
      <c r="LEA133" s="266"/>
      <c r="LEB133" s="200"/>
      <c r="LEC133" s="266"/>
      <c r="LED133" s="261"/>
      <c r="LEE133" s="265"/>
      <c r="LEF133" s="266"/>
      <c r="LEG133" s="200"/>
      <c r="LEH133" s="266"/>
      <c r="LEI133" s="261"/>
      <c r="LEJ133" s="265"/>
      <c r="LEK133" s="266"/>
      <c r="LEL133" s="200"/>
      <c r="LEM133" s="266"/>
      <c r="LEN133" s="261"/>
      <c r="LEO133" s="265"/>
      <c r="LEP133" s="266"/>
      <c r="LEQ133" s="200"/>
      <c r="LER133" s="266"/>
      <c r="LES133" s="261"/>
      <c r="LET133" s="265"/>
      <c r="LEU133" s="266"/>
      <c r="LEV133" s="200"/>
      <c r="LEW133" s="266"/>
      <c r="LEX133" s="261"/>
      <c r="LEY133" s="265"/>
      <c r="LEZ133" s="266"/>
      <c r="LFA133" s="200"/>
      <c r="LFB133" s="266"/>
      <c r="LFC133" s="261"/>
      <c r="LFD133" s="265"/>
      <c r="LFE133" s="266"/>
      <c r="LFF133" s="200"/>
      <c r="LFG133" s="266"/>
      <c r="LFH133" s="261"/>
      <c r="LFI133" s="265"/>
      <c r="LFJ133" s="266"/>
      <c r="LFK133" s="200"/>
      <c r="LFL133" s="266"/>
      <c r="LFM133" s="261"/>
      <c r="LFN133" s="265"/>
      <c r="LFO133" s="266"/>
      <c r="LFP133" s="200"/>
      <c r="LFQ133" s="266"/>
      <c r="LFR133" s="261"/>
      <c r="LFS133" s="265"/>
      <c r="LFT133" s="266"/>
      <c r="LFU133" s="200"/>
      <c r="LFV133" s="266"/>
      <c r="LFW133" s="261"/>
      <c r="LFX133" s="265"/>
      <c r="LFY133" s="266"/>
      <c r="LFZ133" s="200"/>
      <c r="LGA133" s="266"/>
      <c r="LGB133" s="261"/>
      <c r="LGC133" s="265"/>
      <c r="LGD133" s="266"/>
      <c r="LGE133" s="200"/>
      <c r="LGF133" s="266"/>
      <c r="LGG133" s="261"/>
      <c r="LGH133" s="265"/>
      <c r="LGI133" s="266"/>
      <c r="LGJ133" s="200"/>
      <c r="LGK133" s="266"/>
      <c r="LGL133" s="261"/>
      <c r="LGM133" s="265"/>
      <c r="LGN133" s="266"/>
      <c r="LGO133" s="200"/>
      <c r="LGP133" s="266"/>
      <c r="LGQ133" s="261"/>
      <c r="LGR133" s="265"/>
      <c r="LGS133" s="266"/>
      <c r="LGT133" s="200"/>
      <c r="LGU133" s="266"/>
      <c r="LGV133" s="261"/>
      <c r="LGW133" s="265"/>
      <c r="LGX133" s="266"/>
      <c r="LGY133" s="200"/>
      <c r="LGZ133" s="266"/>
      <c r="LHA133" s="261"/>
      <c r="LHB133" s="265"/>
      <c r="LHC133" s="266"/>
      <c r="LHD133" s="200"/>
      <c r="LHE133" s="266"/>
      <c r="LHF133" s="261"/>
      <c r="LHG133" s="265"/>
      <c r="LHH133" s="266"/>
      <c r="LHI133" s="200"/>
      <c r="LHJ133" s="266"/>
      <c r="LHK133" s="261"/>
      <c r="LHL133" s="265"/>
      <c r="LHM133" s="266"/>
      <c r="LHN133" s="200"/>
      <c r="LHO133" s="266"/>
      <c r="LHP133" s="261"/>
      <c r="LHQ133" s="265"/>
      <c r="LHR133" s="266"/>
      <c r="LHS133" s="200"/>
      <c r="LHT133" s="266"/>
      <c r="LHU133" s="261"/>
      <c r="LHV133" s="265"/>
      <c r="LHW133" s="266"/>
      <c r="LHX133" s="200"/>
      <c r="LHY133" s="266"/>
      <c r="LHZ133" s="261"/>
      <c r="LIA133" s="265"/>
      <c r="LIB133" s="266"/>
      <c r="LIC133" s="200"/>
      <c r="LID133" s="266"/>
      <c r="LIE133" s="261"/>
      <c r="LIF133" s="265"/>
      <c r="LIG133" s="266"/>
      <c r="LIH133" s="200"/>
      <c r="LII133" s="266"/>
      <c r="LIJ133" s="261"/>
      <c r="LIK133" s="265"/>
      <c r="LIL133" s="266"/>
      <c r="LIM133" s="200"/>
      <c r="LIN133" s="266"/>
      <c r="LIO133" s="261"/>
      <c r="LIP133" s="265"/>
      <c r="LIQ133" s="266"/>
      <c r="LIR133" s="200"/>
      <c r="LIS133" s="266"/>
      <c r="LIT133" s="261"/>
      <c r="LIU133" s="265"/>
      <c r="LIV133" s="266"/>
      <c r="LIW133" s="200"/>
      <c r="LIX133" s="266"/>
      <c r="LIY133" s="261"/>
      <c r="LIZ133" s="265"/>
      <c r="LJA133" s="266"/>
      <c r="LJB133" s="200"/>
      <c r="LJC133" s="266"/>
      <c r="LJD133" s="261"/>
      <c r="LJE133" s="265"/>
      <c r="LJF133" s="266"/>
      <c r="LJG133" s="200"/>
      <c r="LJH133" s="266"/>
      <c r="LJI133" s="261"/>
      <c r="LJJ133" s="265"/>
      <c r="LJK133" s="266"/>
      <c r="LJL133" s="200"/>
      <c r="LJM133" s="266"/>
      <c r="LJN133" s="261"/>
      <c r="LJO133" s="265"/>
      <c r="LJP133" s="266"/>
      <c r="LJQ133" s="200"/>
      <c r="LJR133" s="266"/>
      <c r="LJS133" s="261"/>
      <c r="LJT133" s="265"/>
      <c r="LJU133" s="266"/>
      <c r="LJV133" s="200"/>
      <c r="LJW133" s="266"/>
      <c r="LJX133" s="261"/>
      <c r="LJY133" s="265"/>
      <c r="LJZ133" s="266"/>
      <c r="LKA133" s="200"/>
      <c r="LKB133" s="266"/>
      <c r="LKC133" s="261"/>
      <c r="LKD133" s="265"/>
      <c r="LKE133" s="266"/>
      <c r="LKF133" s="200"/>
      <c r="LKG133" s="266"/>
      <c r="LKH133" s="261"/>
      <c r="LKI133" s="265"/>
      <c r="LKJ133" s="266"/>
      <c r="LKK133" s="200"/>
      <c r="LKL133" s="266"/>
      <c r="LKM133" s="261"/>
      <c r="LKN133" s="265"/>
      <c r="LKO133" s="266"/>
      <c r="LKP133" s="200"/>
      <c r="LKQ133" s="266"/>
      <c r="LKR133" s="261"/>
      <c r="LKS133" s="265"/>
      <c r="LKT133" s="266"/>
      <c r="LKU133" s="200"/>
      <c r="LKV133" s="266"/>
      <c r="LKW133" s="261"/>
      <c r="LKX133" s="265"/>
      <c r="LKY133" s="266"/>
      <c r="LKZ133" s="200"/>
      <c r="LLA133" s="266"/>
      <c r="LLB133" s="261"/>
      <c r="LLC133" s="265"/>
      <c r="LLD133" s="266"/>
      <c r="LLE133" s="200"/>
      <c r="LLF133" s="266"/>
      <c r="LLG133" s="261"/>
      <c r="LLH133" s="265"/>
      <c r="LLI133" s="266"/>
      <c r="LLJ133" s="200"/>
      <c r="LLK133" s="266"/>
      <c r="LLL133" s="261"/>
      <c r="LLM133" s="265"/>
      <c r="LLN133" s="266"/>
      <c r="LLO133" s="200"/>
      <c r="LLP133" s="266"/>
      <c r="LLQ133" s="261"/>
      <c r="LLR133" s="265"/>
      <c r="LLS133" s="266"/>
      <c r="LLT133" s="200"/>
      <c r="LLU133" s="266"/>
      <c r="LLV133" s="261"/>
      <c r="LLW133" s="265"/>
      <c r="LLX133" s="266"/>
      <c r="LLY133" s="200"/>
      <c r="LLZ133" s="266"/>
      <c r="LMA133" s="261"/>
      <c r="LMB133" s="265"/>
      <c r="LMC133" s="266"/>
      <c r="LMD133" s="200"/>
      <c r="LME133" s="266"/>
      <c r="LMF133" s="261"/>
      <c r="LMG133" s="265"/>
      <c r="LMH133" s="266"/>
      <c r="LMI133" s="200"/>
      <c r="LMJ133" s="266"/>
      <c r="LMK133" s="261"/>
      <c r="LML133" s="265"/>
      <c r="LMM133" s="266"/>
      <c r="LMN133" s="200"/>
      <c r="LMO133" s="266"/>
      <c r="LMP133" s="261"/>
      <c r="LMQ133" s="265"/>
      <c r="LMR133" s="266"/>
      <c r="LMS133" s="200"/>
      <c r="LMT133" s="266"/>
      <c r="LMU133" s="261"/>
      <c r="LMV133" s="265"/>
      <c r="LMW133" s="266"/>
      <c r="LMX133" s="200"/>
      <c r="LMY133" s="266"/>
      <c r="LMZ133" s="261"/>
      <c r="LNA133" s="265"/>
      <c r="LNB133" s="266"/>
      <c r="LNC133" s="200"/>
      <c r="LND133" s="266"/>
      <c r="LNE133" s="261"/>
      <c r="LNF133" s="265"/>
      <c r="LNG133" s="266"/>
      <c r="LNH133" s="200"/>
      <c r="LNI133" s="266"/>
      <c r="LNJ133" s="261"/>
      <c r="LNK133" s="265"/>
      <c r="LNL133" s="266"/>
      <c r="LNM133" s="200"/>
      <c r="LNN133" s="266"/>
      <c r="LNO133" s="261"/>
      <c r="LNP133" s="265"/>
      <c r="LNQ133" s="266"/>
      <c r="LNR133" s="200"/>
      <c r="LNS133" s="266"/>
      <c r="LNT133" s="261"/>
      <c r="LNU133" s="265"/>
      <c r="LNV133" s="266"/>
      <c r="LNW133" s="200"/>
      <c r="LNX133" s="266"/>
      <c r="LNY133" s="261"/>
      <c r="LNZ133" s="265"/>
      <c r="LOA133" s="266"/>
      <c r="LOB133" s="200"/>
      <c r="LOC133" s="266"/>
      <c r="LOD133" s="261"/>
      <c r="LOE133" s="265"/>
      <c r="LOF133" s="266"/>
      <c r="LOG133" s="200"/>
      <c r="LOH133" s="266"/>
      <c r="LOI133" s="261"/>
      <c r="LOJ133" s="265"/>
      <c r="LOK133" s="266"/>
      <c r="LOL133" s="200"/>
      <c r="LOM133" s="266"/>
      <c r="LON133" s="261"/>
      <c r="LOO133" s="265"/>
      <c r="LOP133" s="266"/>
      <c r="LOQ133" s="200"/>
      <c r="LOR133" s="266"/>
      <c r="LOS133" s="261"/>
      <c r="LOT133" s="265"/>
      <c r="LOU133" s="266"/>
      <c r="LOV133" s="200"/>
      <c r="LOW133" s="266"/>
      <c r="LOX133" s="261"/>
      <c r="LOY133" s="265"/>
      <c r="LOZ133" s="266"/>
      <c r="LPA133" s="200"/>
      <c r="LPB133" s="266"/>
      <c r="LPC133" s="261"/>
      <c r="LPD133" s="265"/>
      <c r="LPE133" s="266"/>
      <c r="LPF133" s="200"/>
      <c r="LPG133" s="266"/>
      <c r="LPH133" s="261"/>
      <c r="LPI133" s="265"/>
      <c r="LPJ133" s="266"/>
      <c r="LPK133" s="200"/>
      <c r="LPL133" s="266"/>
      <c r="LPM133" s="261"/>
      <c r="LPN133" s="265"/>
      <c r="LPO133" s="266"/>
      <c r="LPP133" s="200"/>
      <c r="LPQ133" s="266"/>
      <c r="LPR133" s="261"/>
      <c r="LPS133" s="265"/>
      <c r="LPT133" s="266"/>
      <c r="LPU133" s="200"/>
      <c r="LPV133" s="266"/>
      <c r="LPW133" s="261"/>
      <c r="LPX133" s="265"/>
      <c r="LPY133" s="266"/>
      <c r="LPZ133" s="200"/>
      <c r="LQA133" s="266"/>
      <c r="LQB133" s="261"/>
      <c r="LQC133" s="265"/>
      <c r="LQD133" s="266"/>
      <c r="LQE133" s="200"/>
      <c r="LQF133" s="266"/>
      <c r="LQG133" s="261"/>
      <c r="LQH133" s="265"/>
      <c r="LQI133" s="266"/>
      <c r="LQJ133" s="200"/>
      <c r="LQK133" s="266"/>
      <c r="LQL133" s="261"/>
      <c r="LQM133" s="265"/>
      <c r="LQN133" s="266"/>
      <c r="LQO133" s="200"/>
      <c r="LQP133" s="266"/>
      <c r="LQQ133" s="261"/>
      <c r="LQR133" s="265"/>
      <c r="LQS133" s="266"/>
      <c r="LQT133" s="200"/>
      <c r="LQU133" s="266"/>
      <c r="LQV133" s="261"/>
      <c r="LQW133" s="265"/>
      <c r="LQX133" s="266"/>
      <c r="LQY133" s="200"/>
      <c r="LQZ133" s="266"/>
      <c r="LRA133" s="261"/>
      <c r="LRB133" s="265"/>
      <c r="LRC133" s="266"/>
      <c r="LRD133" s="200"/>
      <c r="LRE133" s="266"/>
      <c r="LRF133" s="261"/>
      <c r="LRG133" s="265"/>
      <c r="LRH133" s="266"/>
      <c r="LRI133" s="200"/>
      <c r="LRJ133" s="266"/>
      <c r="LRK133" s="261"/>
      <c r="LRL133" s="265"/>
      <c r="LRM133" s="266"/>
      <c r="LRN133" s="200"/>
      <c r="LRO133" s="266"/>
      <c r="LRP133" s="261"/>
      <c r="LRQ133" s="265"/>
      <c r="LRR133" s="266"/>
      <c r="LRS133" s="200"/>
      <c r="LRT133" s="266"/>
      <c r="LRU133" s="261"/>
      <c r="LRV133" s="265"/>
      <c r="LRW133" s="266"/>
      <c r="LRX133" s="200"/>
      <c r="LRY133" s="266"/>
      <c r="LRZ133" s="261"/>
      <c r="LSA133" s="265"/>
      <c r="LSB133" s="266"/>
      <c r="LSC133" s="200"/>
      <c r="LSD133" s="266"/>
      <c r="LSE133" s="261"/>
      <c r="LSF133" s="265"/>
      <c r="LSG133" s="266"/>
      <c r="LSH133" s="200"/>
      <c r="LSI133" s="266"/>
      <c r="LSJ133" s="261"/>
      <c r="LSK133" s="265"/>
      <c r="LSL133" s="266"/>
      <c r="LSM133" s="200"/>
      <c r="LSN133" s="266"/>
      <c r="LSO133" s="261"/>
      <c r="LSP133" s="265"/>
      <c r="LSQ133" s="266"/>
      <c r="LSR133" s="200"/>
      <c r="LSS133" s="266"/>
      <c r="LST133" s="261"/>
      <c r="LSU133" s="265"/>
      <c r="LSV133" s="266"/>
      <c r="LSW133" s="200"/>
      <c r="LSX133" s="266"/>
      <c r="LSY133" s="261"/>
      <c r="LSZ133" s="265"/>
      <c r="LTA133" s="266"/>
      <c r="LTB133" s="200"/>
      <c r="LTC133" s="266"/>
      <c r="LTD133" s="261"/>
      <c r="LTE133" s="265"/>
      <c r="LTF133" s="266"/>
      <c r="LTG133" s="200"/>
      <c r="LTH133" s="266"/>
      <c r="LTI133" s="261"/>
      <c r="LTJ133" s="265"/>
      <c r="LTK133" s="266"/>
      <c r="LTL133" s="200"/>
      <c r="LTM133" s="266"/>
      <c r="LTN133" s="261"/>
      <c r="LTO133" s="265"/>
      <c r="LTP133" s="266"/>
      <c r="LTQ133" s="200"/>
      <c r="LTR133" s="266"/>
      <c r="LTS133" s="261"/>
      <c r="LTT133" s="265"/>
      <c r="LTU133" s="266"/>
      <c r="LTV133" s="200"/>
      <c r="LTW133" s="266"/>
      <c r="LTX133" s="261"/>
      <c r="LTY133" s="265"/>
      <c r="LTZ133" s="266"/>
      <c r="LUA133" s="200"/>
      <c r="LUB133" s="266"/>
      <c r="LUC133" s="261"/>
      <c r="LUD133" s="265"/>
      <c r="LUE133" s="266"/>
      <c r="LUF133" s="200"/>
      <c r="LUG133" s="266"/>
      <c r="LUH133" s="261"/>
      <c r="LUI133" s="265"/>
      <c r="LUJ133" s="266"/>
      <c r="LUK133" s="200"/>
      <c r="LUL133" s="266"/>
      <c r="LUM133" s="261"/>
      <c r="LUN133" s="265"/>
      <c r="LUO133" s="266"/>
      <c r="LUP133" s="200"/>
      <c r="LUQ133" s="266"/>
      <c r="LUR133" s="261"/>
      <c r="LUS133" s="265"/>
      <c r="LUT133" s="266"/>
      <c r="LUU133" s="200"/>
      <c r="LUV133" s="266"/>
      <c r="LUW133" s="261"/>
      <c r="LUX133" s="265"/>
      <c r="LUY133" s="266"/>
      <c r="LUZ133" s="200"/>
      <c r="LVA133" s="266"/>
      <c r="LVB133" s="261"/>
      <c r="LVC133" s="265"/>
      <c r="LVD133" s="266"/>
      <c r="LVE133" s="200"/>
      <c r="LVF133" s="266"/>
      <c r="LVG133" s="261"/>
      <c r="LVH133" s="265"/>
      <c r="LVI133" s="266"/>
      <c r="LVJ133" s="200"/>
      <c r="LVK133" s="266"/>
      <c r="LVL133" s="261"/>
      <c r="LVM133" s="265"/>
      <c r="LVN133" s="266"/>
      <c r="LVO133" s="200"/>
      <c r="LVP133" s="266"/>
      <c r="LVQ133" s="261"/>
      <c r="LVR133" s="265"/>
      <c r="LVS133" s="266"/>
      <c r="LVT133" s="200"/>
      <c r="LVU133" s="266"/>
      <c r="LVV133" s="261"/>
      <c r="LVW133" s="265"/>
      <c r="LVX133" s="266"/>
      <c r="LVY133" s="200"/>
      <c r="LVZ133" s="266"/>
      <c r="LWA133" s="261"/>
      <c r="LWB133" s="265"/>
      <c r="LWC133" s="266"/>
      <c r="LWD133" s="200"/>
      <c r="LWE133" s="266"/>
      <c r="LWF133" s="261"/>
      <c r="LWG133" s="265"/>
      <c r="LWH133" s="266"/>
      <c r="LWI133" s="200"/>
      <c r="LWJ133" s="266"/>
      <c r="LWK133" s="261"/>
      <c r="LWL133" s="265"/>
      <c r="LWM133" s="266"/>
      <c r="LWN133" s="200"/>
      <c r="LWO133" s="266"/>
      <c r="LWP133" s="261"/>
      <c r="LWQ133" s="265"/>
      <c r="LWR133" s="266"/>
      <c r="LWS133" s="200"/>
      <c r="LWT133" s="266"/>
      <c r="LWU133" s="261"/>
      <c r="LWV133" s="265"/>
      <c r="LWW133" s="266"/>
      <c r="LWX133" s="200"/>
      <c r="LWY133" s="266"/>
      <c r="LWZ133" s="261"/>
      <c r="LXA133" s="265"/>
      <c r="LXB133" s="266"/>
      <c r="LXC133" s="200"/>
      <c r="LXD133" s="266"/>
      <c r="LXE133" s="261"/>
      <c r="LXF133" s="265"/>
      <c r="LXG133" s="266"/>
      <c r="LXH133" s="200"/>
      <c r="LXI133" s="266"/>
      <c r="LXJ133" s="261"/>
      <c r="LXK133" s="265"/>
      <c r="LXL133" s="266"/>
      <c r="LXM133" s="200"/>
      <c r="LXN133" s="266"/>
      <c r="LXO133" s="261"/>
      <c r="LXP133" s="265"/>
      <c r="LXQ133" s="266"/>
      <c r="LXR133" s="200"/>
      <c r="LXS133" s="266"/>
      <c r="LXT133" s="261"/>
      <c r="LXU133" s="265"/>
      <c r="LXV133" s="266"/>
      <c r="LXW133" s="200"/>
      <c r="LXX133" s="266"/>
      <c r="LXY133" s="261"/>
      <c r="LXZ133" s="265"/>
      <c r="LYA133" s="266"/>
      <c r="LYB133" s="200"/>
      <c r="LYC133" s="266"/>
      <c r="LYD133" s="261"/>
      <c r="LYE133" s="265"/>
      <c r="LYF133" s="266"/>
      <c r="LYG133" s="200"/>
      <c r="LYH133" s="266"/>
      <c r="LYI133" s="261"/>
      <c r="LYJ133" s="265"/>
      <c r="LYK133" s="266"/>
      <c r="LYL133" s="200"/>
      <c r="LYM133" s="266"/>
      <c r="LYN133" s="261"/>
      <c r="LYO133" s="265"/>
      <c r="LYP133" s="266"/>
      <c r="LYQ133" s="200"/>
      <c r="LYR133" s="266"/>
      <c r="LYS133" s="261"/>
      <c r="LYT133" s="265"/>
      <c r="LYU133" s="266"/>
      <c r="LYV133" s="200"/>
      <c r="LYW133" s="266"/>
      <c r="LYX133" s="261"/>
      <c r="LYY133" s="265"/>
      <c r="LYZ133" s="266"/>
      <c r="LZA133" s="200"/>
      <c r="LZB133" s="266"/>
      <c r="LZC133" s="261"/>
      <c r="LZD133" s="265"/>
      <c r="LZE133" s="266"/>
      <c r="LZF133" s="200"/>
      <c r="LZG133" s="266"/>
      <c r="LZH133" s="261"/>
      <c r="LZI133" s="265"/>
      <c r="LZJ133" s="266"/>
      <c r="LZK133" s="200"/>
      <c r="LZL133" s="266"/>
      <c r="LZM133" s="261"/>
      <c r="LZN133" s="265"/>
      <c r="LZO133" s="266"/>
      <c r="LZP133" s="200"/>
      <c r="LZQ133" s="266"/>
      <c r="LZR133" s="261"/>
      <c r="LZS133" s="265"/>
      <c r="LZT133" s="266"/>
      <c r="LZU133" s="200"/>
      <c r="LZV133" s="266"/>
      <c r="LZW133" s="261"/>
      <c r="LZX133" s="265"/>
      <c r="LZY133" s="266"/>
      <c r="LZZ133" s="200"/>
      <c r="MAA133" s="266"/>
      <c r="MAB133" s="261"/>
      <c r="MAC133" s="265"/>
      <c r="MAD133" s="266"/>
      <c r="MAE133" s="200"/>
      <c r="MAF133" s="266"/>
      <c r="MAG133" s="261"/>
      <c r="MAH133" s="265"/>
      <c r="MAI133" s="266"/>
      <c r="MAJ133" s="200"/>
      <c r="MAK133" s="266"/>
      <c r="MAL133" s="261"/>
      <c r="MAM133" s="265"/>
      <c r="MAN133" s="266"/>
      <c r="MAO133" s="200"/>
      <c r="MAP133" s="266"/>
      <c r="MAQ133" s="261"/>
      <c r="MAR133" s="265"/>
      <c r="MAS133" s="266"/>
      <c r="MAT133" s="200"/>
      <c r="MAU133" s="266"/>
      <c r="MAV133" s="261"/>
      <c r="MAW133" s="265"/>
      <c r="MAX133" s="266"/>
      <c r="MAY133" s="200"/>
      <c r="MAZ133" s="266"/>
      <c r="MBA133" s="261"/>
      <c r="MBB133" s="265"/>
      <c r="MBC133" s="266"/>
      <c r="MBD133" s="200"/>
      <c r="MBE133" s="266"/>
      <c r="MBF133" s="261"/>
      <c r="MBG133" s="265"/>
      <c r="MBH133" s="266"/>
      <c r="MBI133" s="200"/>
      <c r="MBJ133" s="266"/>
      <c r="MBK133" s="261"/>
      <c r="MBL133" s="265"/>
      <c r="MBM133" s="266"/>
      <c r="MBN133" s="200"/>
      <c r="MBO133" s="266"/>
      <c r="MBP133" s="261"/>
      <c r="MBQ133" s="265"/>
      <c r="MBR133" s="266"/>
      <c r="MBS133" s="200"/>
      <c r="MBT133" s="266"/>
      <c r="MBU133" s="261"/>
      <c r="MBV133" s="265"/>
      <c r="MBW133" s="266"/>
      <c r="MBX133" s="200"/>
      <c r="MBY133" s="266"/>
      <c r="MBZ133" s="261"/>
      <c r="MCA133" s="265"/>
      <c r="MCB133" s="266"/>
      <c r="MCC133" s="200"/>
      <c r="MCD133" s="266"/>
      <c r="MCE133" s="261"/>
      <c r="MCF133" s="265"/>
      <c r="MCG133" s="266"/>
      <c r="MCH133" s="200"/>
      <c r="MCI133" s="266"/>
      <c r="MCJ133" s="261"/>
      <c r="MCK133" s="265"/>
      <c r="MCL133" s="266"/>
      <c r="MCM133" s="200"/>
      <c r="MCN133" s="266"/>
      <c r="MCO133" s="261"/>
      <c r="MCP133" s="265"/>
      <c r="MCQ133" s="266"/>
      <c r="MCR133" s="200"/>
      <c r="MCS133" s="266"/>
      <c r="MCT133" s="261"/>
      <c r="MCU133" s="265"/>
      <c r="MCV133" s="266"/>
      <c r="MCW133" s="200"/>
      <c r="MCX133" s="266"/>
      <c r="MCY133" s="261"/>
      <c r="MCZ133" s="265"/>
      <c r="MDA133" s="266"/>
      <c r="MDB133" s="200"/>
      <c r="MDC133" s="266"/>
      <c r="MDD133" s="261"/>
      <c r="MDE133" s="265"/>
      <c r="MDF133" s="266"/>
      <c r="MDG133" s="200"/>
      <c r="MDH133" s="266"/>
      <c r="MDI133" s="261"/>
      <c r="MDJ133" s="265"/>
      <c r="MDK133" s="266"/>
      <c r="MDL133" s="200"/>
      <c r="MDM133" s="266"/>
      <c r="MDN133" s="261"/>
      <c r="MDO133" s="265"/>
      <c r="MDP133" s="266"/>
      <c r="MDQ133" s="200"/>
      <c r="MDR133" s="266"/>
      <c r="MDS133" s="261"/>
      <c r="MDT133" s="265"/>
      <c r="MDU133" s="266"/>
      <c r="MDV133" s="200"/>
      <c r="MDW133" s="266"/>
      <c r="MDX133" s="261"/>
      <c r="MDY133" s="265"/>
      <c r="MDZ133" s="266"/>
      <c r="MEA133" s="200"/>
      <c r="MEB133" s="266"/>
      <c r="MEC133" s="261"/>
      <c r="MED133" s="265"/>
      <c r="MEE133" s="266"/>
      <c r="MEF133" s="200"/>
      <c r="MEG133" s="266"/>
      <c r="MEH133" s="261"/>
      <c r="MEI133" s="265"/>
      <c r="MEJ133" s="266"/>
      <c r="MEK133" s="200"/>
      <c r="MEL133" s="266"/>
      <c r="MEM133" s="261"/>
      <c r="MEN133" s="265"/>
      <c r="MEO133" s="266"/>
      <c r="MEP133" s="200"/>
      <c r="MEQ133" s="266"/>
      <c r="MER133" s="261"/>
      <c r="MES133" s="265"/>
      <c r="MET133" s="266"/>
      <c r="MEU133" s="200"/>
      <c r="MEV133" s="266"/>
      <c r="MEW133" s="261"/>
      <c r="MEX133" s="265"/>
      <c r="MEY133" s="266"/>
      <c r="MEZ133" s="200"/>
      <c r="MFA133" s="266"/>
      <c r="MFB133" s="261"/>
      <c r="MFC133" s="265"/>
      <c r="MFD133" s="266"/>
      <c r="MFE133" s="200"/>
      <c r="MFF133" s="266"/>
      <c r="MFG133" s="261"/>
      <c r="MFH133" s="265"/>
      <c r="MFI133" s="266"/>
      <c r="MFJ133" s="200"/>
      <c r="MFK133" s="266"/>
      <c r="MFL133" s="261"/>
      <c r="MFM133" s="265"/>
      <c r="MFN133" s="266"/>
      <c r="MFO133" s="200"/>
      <c r="MFP133" s="266"/>
      <c r="MFQ133" s="261"/>
      <c r="MFR133" s="265"/>
      <c r="MFS133" s="266"/>
      <c r="MFT133" s="200"/>
      <c r="MFU133" s="266"/>
      <c r="MFV133" s="261"/>
      <c r="MFW133" s="265"/>
      <c r="MFX133" s="266"/>
      <c r="MFY133" s="200"/>
      <c r="MFZ133" s="266"/>
      <c r="MGA133" s="261"/>
      <c r="MGB133" s="265"/>
      <c r="MGC133" s="266"/>
      <c r="MGD133" s="200"/>
      <c r="MGE133" s="266"/>
      <c r="MGF133" s="261"/>
      <c r="MGG133" s="265"/>
      <c r="MGH133" s="266"/>
      <c r="MGI133" s="200"/>
      <c r="MGJ133" s="266"/>
      <c r="MGK133" s="261"/>
      <c r="MGL133" s="265"/>
      <c r="MGM133" s="266"/>
      <c r="MGN133" s="200"/>
      <c r="MGO133" s="266"/>
      <c r="MGP133" s="261"/>
      <c r="MGQ133" s="265"/>
      <c r="MGR133" s="266"/>
      <c r="MGS133" s="200"/>
      <c r="MGT133" s="266"/>
      <c r="MGU133" s="261"/>
      <c r="MGV133" s="265"/>
      <c r="MGW133" s="266"/>
      <c r="MGX133" s="200"/>
      <c r="MGY133" s="266"/>
      <c r="MGZ133" s="261"/>
      <c r="MHA133" s="265"/>
      <c r="MHB133" s="266"/>
      <c r="MHC133" s="200"/>
      <c r="MHD133" s="266"/>
      <c r="MHE133" s="261"/>
      <c r="MHF133" s="265"/>
      <c r="MHG133" s="266"/>
      <c r="MHH133" s="200"/>
      <c r="MHI133" s="266"/>
      <c r="MHJ133" s="261"/>
      <c r="MHK133" s="265"/>
      <c r="MHL133" s="266"/>
      <c r="MHM133" s="200"/>
      <c r="MHN133" s="266"/>
      <c r="MHO133" s="261"/>
      <c r="MHP133" s="265"/>
      <c r="MHQ133" s="266"/>
      <c r="MHR133" s="200"/>
      <c r="MHS133" s="266"/>
      <c r="MHT133" s="261"/>
      <c r="MHU133" s="265"/>
      <c r="MHV133" s="266"/>
      <c r="MHW133" s="200"/>
      <c r="MHX133" s="266"/>
      <c r="MHY133" s="261"/>
      <c r="MHZ133" s="265"/>
      <c r="MIA133" s="266"/>
      <c r="MIB133" s="200"/>
      <c r="MIC133" s="266"/>
      <c r="MID133" s="261"/>
      <c r="MIE133" s="265"/>
      <c r="MIF133" s="266"/>
      <c r="MIG133" s="200"/>
      <c r="MIH133" s="266"/>
      <c r="MII133" s="261"/>
      <c r="MIJ133" s="265"/>
      <c r="MIK133" s="266"/>
      <c r="MIL133" s="200"/>
      <c r="MIM133" s="266"/>
      <c r="MIN133" s="261"/>
      <c r="MIO133" s="265"/>
      <c r="MIP133" s="266"/>
      <c r="MIQ133" s="200"/>
      <c r="MIR133" s="266"/>
      <c r="MIS133" s="261"/>
      <c r="MIT133" s="265"/>
      <c r="MIU133" s="266"/>
      <c r="MIV133" s="200"/>
      <c r="MIW133" s="266"/>
      <c r="MIX133" s="261"/>
      <c r="MIY133" s="265"/>
      <c r="MIZ133" s="266"/>
      <c r="MJA133" s="200"/>
      <c r="MJB133" s="266"/>
      <c r="MJC133" s="261"/>
      <c r="MJD133" s="265"/>
      <c r="MJE133" s="266"/>
      <c r="MJF133" s="200"/>
      <c r="MJG133" s="266"/>
      <c r="MJH133" s="261"/>
      <c r="MJI133" s="265"/>
      <c r="MJJ133" s="266"/>
      <c r="MJK133" s="200"/>
      <c r="MJL133" s="266"/>
      <c r="MJM133" s="261"/>
      <c r="MJN133" s="265"/>
      <c r="MJO133" s="266"/>
      <c r="MJP133" s="200"/>
      <c r="MJQ133" s="266"/>
      <c r="MJR133" s="261"/>
      <c r="MJS133" s="265"/>
      <c r="MJT133" s="266"/>
      <c r="MJU133" s="200"/>
      <c r="MJV133" s="266"/>
      <c r="MJW133" s="261"/>
      <c r="MJX133" s="265"/>
      <c r="MJY133" s="266"/>
      <c r="MJZ133" s="200"/>
      <c r="MKA133" s="266"/>
      <c r="MKB133" s="261"/>
      <c r="MKC133" s="265"/>
      <c r="MKD133" s="266"/>
      <c r="MKE133" s="200"/>
      <c r="MKF133" s="266"/>
      <c r="MKG133" s="261"/>
      <c r="MKH133" s="265"/>
      <c r="MKI133" s="266"/>
      <c r="MKJ133" s="200"/>
      <c r="MKK133" s="266"/>
      <c r="MKL133" s="261"/>
      <c r="MKM133" s="265"/>
      <c r="MKN133" s="266"/>
      <c r="MKO133" s="200"/>
      <c r="MKP133" s="266"/>
      <c r="MKQ133" s="261"/>
      <c r="MKR133" s="265"/>
      <c r="MKS133" s="266"/>
      <c r="MKT133" s="200"/>
      <c r="MKU133" s="266"/>
      <c r="MKV133" s="261"/>
      <c r="MKW133" s="265"/>
      <c r="MKX133" s="266"/>
      <c r="MKY133" s="200"/>
      <c r="MKZ133" s="266"/>
      <c r="MLA133" s="261"/>
      <c r="MLB133" s="265"/>
      <c r="MLC133" s="266"/>
      <c r="MLD133" s="200"/>
      <c r="MLE133" s="266"/>
      <c r="MLF133" s="261"/>
      <c r="MLG133" s="265"/>
      <c r="MLH133" s="266"/>
      <c r="MLI133" s="200"/>
      <c r="MLJ133" s="266"/>
      <c r="MLK133" s="261"/>
      <c r="MLL133" s="265"/>
      <c r="MLM133" s="266"/>
      <c r="MLN133" s="200"/>
      <c r="MLO133" s="266"/>
      <c r="MLP133" s="261"/>
      <c r="MLQ133" s="265"/>
      <c r="MLR133" s="266"/>
      <c r="MLS133" s="200"/>
      <c r="MLT133" s="266"/>
      <c r="MLU133" s="261"/>
      <c r="MLV133" s="265"/>
      <c r="MLW133" s="266"/>
      <c r="MLX133" s="200"/>
      <c r="MLY133" s="266"/>
      <c r="MLZ133" s="261"/>
      <c r="MMA133" s="265"/>
      <c r="MMB133" s="266"/>
      <c r="MMC133" s="200"/>
      <c r="MMD133" s="266"/>
      <c r="MME133" s="261"/>
      <c r="MMF133" s="265"/>
      <c r="MMG133" s="266"/>
      <c r="MMH133" s="200"/>
      <c r="MMI133" s="266"/>
      <c r="MMJ133" s="261"/>
      <c r="MMK133" s="265"/>
      <c r="MML133" s="266"/>
      <c r="MMM133" s="200"/>
      <c r="MMN133" s="266"/>
      <c r="MMO133" s="261"/>
      <c r="MMP133" s="265"/>
      <c r="MMQ133" s="266"/>
      <c r="MMR133" s="200"/>
      <c r="MMS133" s="266"/>
      <c r="MMT133" s="261"/>
      <c r="MMU133" s="265"/>
      <c r="MMV133" s="266"/>
      <c r="MMW133" s="200"/>
      <c r="MMX133" s="266"/>
      <c r="MMY133" s="261"/>
      <c r="MMZ133" s="265"/>
      <c r="MNA133" s="266"/>
      <c r="MNB133" s="200"/>
      <c r="MNC133" s="266"/>
      <c r="MND133" s="261"/>
      <c r="MNE133" s="265"/>
      <c r="MNF133" s="266"/>
      <c r="MNG133" s="200"/>
      <c r="MNH133" s="266"/>
      <c r="MNI133" s="261"/>
      <c r="MNJ133" s="265"/>
      <c r="MNK133" s="266"/>
      <c r="MNL133" s="200"/>
      <c r="MNM133" s="266"/>
      <c r="MNN133" s="261"/>
      <c r="MNO133" s="265"/>
      <c r="MNP133" s="266"/>
      <c r="MNQ133" s="200"/>
      <c r="MNR133" s="266"/>
      <c r="MNS133" s="261"/>
      <c r="MNT133" s="265"/>
      <c r="MNU133" s="266"/>
      <c r="MNV133" s="200"/>
      <c r="MNW133" s="266"/>
      <c r="MNX133" s="261"/>
      <c r="MNY133" s="265"/>
      <c r="MNZ133" s="266"/>
      <c r="MOA133" s="200"/>
      <c r="MOB133" s="266"/>
      <c r="MOC133" s="261"/>
      <c r="MOD133" s="265"/>
      <c r="MOE133" s="266"/>
      <c r="MOF133" s="200"/>
      <c r="MOG133" s="266"/>
      <c r="MOH133" s="261"/>
      <c r="MOI133" s="265"/>
      <c r="MOJ133" s="266"/>
      <c r="MOK133" s="200"/>
      <c r="MOL133" s="266"/>
      <c r="MOM133" s="261"/>
      <c r="MON133" s="265"/>
      <c r="MOO133" s="266"/>
      <c r="MOP133" s="200"/>
      <c r="MOQ133" s="266"/>
      <c r="MOR133" s="261"/>
      <c r="MOS133" s="265"/>
      <c r="MOT133" s="266"/>
      <c r="MOU133" s="200"/>
      <c r="MOV133" s="266"/>
      <c r="MOW133" s="261"/>
      <c r="MOX133" s="265"/>
      <c r="MOY133" s="266"/>
      <c r="MOZ133" s="200"/>
      <c r="MPA133" s="266"/>
      <c r="MPB133" s="261"/>
      <c r="MPC133" s="265"/>
      <c r="MPD133" s="266"/>
      <c r="MPE133" s="200"/>
      <c r="MPF133" s="266"/>
      <c r="MPG133" s="261"/>
      <c r="MPH133" s="265"/>
      <c r="MPI133" s="266"/>
      <c r="MPJ133" s="200"/>
      <c r="MPK133" s="266"/>
      <c r="MPL133" s="261"/>
      <c r="MPM133" s="265"/>
      <c r="MPN133" s="266"/>
      <c r="MPO133" s="200"/>
      <c r="MPP133" s="266"/>
      <c r="MPQ133" s="261"/>
      <c r="MPR133" s="265"/>
      <c r="MPS133" s="266"/>
      <c r="MPT133" s="200"/>
      <c r="MPU133" s="266"/>
      <c r="MPV133" s="261"/>
      <c r="MPW133" s="265"/>
      <c r="MPX133" s="266"/>
      <c r="MPY133" s="200"/>
      <c r="MPZ133" s="266"/>
      <c r="MQA133" s="261"/>
      <c r="MQB133" s="265"/>
      <c r="MQC133" s="266"/>
      <c r="MQD133" s="200"/>
      <c r="MQE133" s="266"/>
      <c r="MQF133" s="261"/>
      <c r="MQG133" s="265"/>
      <c r="MQH133" s="266"/>
      <c r="MQI133" s="200"/>
      <c r="MQJ133" s="266"/>
      <c r="MQK133" s="261"/>
      <c r="MQL133" s="265"/>
      <c r="MQM133" s="266"/>
      <c r="MQN133" s="200"/>
      <c r="MQO133" s="266"/>
      <c r="MQP133" s="261"/>
      <c r="MQQ133" s="265"/>
      <c r="MQR133" s="266"/>
      <c r="MQS133" s="200"/>
      <c r="MQT133" s="266"/>
      <c r="MQU133" s="261"/>
      <c r="MQV133" s="265"/>
      <c r="MQW133" s="266"/>
      <c r="MQX133" s="200"/>
      <c r="MQY133" s="266"/>
      <c r="MQZ133" s="261"/>
      <c r="MRA133" s="265"/>
      <c r="MRB133" s="266"/>
      <c r="MRC133" s="200"/>
      <c r="MRD133" s="266"/>
      <c r="MRE133" s="261"/>
      <c r="MRF133" s="265"/>
      <c r="MRG133" s="266"/>
      <c r="MRH133" s="200"/>
      <c r="MRI133" s="266"/>
      <c r="MRJ133" s="261"/>
      <c r="MRK133" s="265"/>
      <c r="MRL133" s="266"/>
      <c r="MRM133" s="200"/>
      <c r="MRN133" s="266"/>
      <c r="MRO133" s="261"/>
      <c r="MRP133" s="265"/>
      <c r="MRQ133" s="266"/>
      <c r="MRR133" s="200"/>
      <c r="MRS133" s="266"/>
      <c r="MRT133" s="261"/>
      <c r="MRU133" s="265"/>
      <c r="MRV133" s="266"/>
      <c r="MRW133" s="200"/>
      <c r="MRX133" s="266"/>
      <c r="MRY133" s="261"/>
      <c r="MRZ133" s="265"/>
      <c r="MSA133" s="266"/>
      <c r="MSB133" s="200"/>
      <c r="MSC133" s="266"/>
      <c r="MSD133" s="261"/>
      <c r="MSE133" s="265"/>
      <c r="MSF133" s="266"/>
      <c r="MSG133" s="200"/>
      <c r="MSH133" s="266"/>
      <c r="MSI133" s="261"/>
      <c r="MSJ133" s="265"/>
      <c r="MSK133" s="266"/>
      <c r="MSL133" s="200"/>
      <c r="MSM133" s="266"/>
      <c r="MSN133" s="261"/>
      <c r="MSO133" s="265"/>
      <c r="MSP133" s="266"/>
      <c r="MSQ133" s="200"/>
      <c r="MSR133" s="266"/>
      <c r="MSS133" s="261"/>
      <c r="MST133" s="265"/>
      <c r="MSU133" s="266"/>
      <c r="MSV133" s="200"/>
      <c r="MSW133" s="266"/>
      <c r="MSX133" s="261"/>
      <c r="MSY133" s="265"/>
      <c r="MSZ133" s="266"/>
      <c r="MTA133" s="200"/>
      <c r="MTB133" s="266"/>
      <c r="MTC133" s="261"/>
      <c r="MTD133" s="265"/>
      <c r="MTE133" s="266"/>
      <c r="MTF133" s="200"/>
      <c r="MTG133" s="266"/>
      <c r="MTH133" s="261"/>
      <c r="MTI133" s="265"/>
      <c r="MTJ133" s="266"/>
      <c r="MTK133" s="200"/>
      <c r="MTL133" s="266"/>
      <c r="MTM133" s="261"/>
      <c r="MTN133" s="265"/>
      <c r="MTO133" s="266"/>
      <c r="MTP133" s="200"/>
      <c r="MTQ133" s="266"/>
      <c r="MTR133" s="261"/>
      <c r="MTS133" s="265"/>
      <c r="MTT133" s="266"/>
      <c r="MTU133" s="200"/>
      <c r="MTV133" s="266"/>
      <c r="MTW133" s="261"/>
      <c r="MTX133" s="265"/>
      <c r="MTY133" s="266"/>
      <c r="MTZ133" s="200"/>
      <c r="MUA133" s="266"/>
      <c r="MUB133" s="261"/>
      <c r="MUC133" s="265"/>
      <c r="MUD133" s="266"/>
      <c r="MUE133" s="200"/>
      <c r="MUF133" s="266"/>
      <c r="MUG133" s="261"/>
      <c r="MUH133" s="265"/>
      <c r="MUI133" s="266"/>
      <c r="MUJ133" s="200"/>
      <c r="MUK133" s="266"/>
      <c r="MUL133" s="261"/>
      <c r="MUM133" s="265"/>
      <c r="MUN133" s="266"/>
      <c r="MUO133" s="200"/>
      <c r="MUP133" s="266"/>
      <c r="MUQ133" s="261"/>
      <c r="MUR133" s="265"/>
      <c r="MUS133" s="266"/>
      <c r="MUT133" s="200"/>
      <c r="MUU133" s="266"/>
      <c r="MUV133" s="261"/>
      <c r="MUW133" s="265"/>
      <c r="MUX133" s="266"/>
      <c r="MUY133" s="200"/>
      <c r="MUZ133" s="266"/>
      <c r="MVA133" s="261"/>
      <c r="MVB133" s="265"/>
      <c r="MVC133" s="266"/>
      <c r="MVD133" s="200"/>
      <c r="MVE133" s="266"/>
      <c r="MVF133" s="261"/>
      <c r="MVG133" s="265"/>
      <c r="MVH133" s="266"/>
      <c r="MVI133" s="200"/>
      <c r="MVJ133" s="266"/>
      <c r="MVK133" s="261"/>
      <c r="MVL133" s="265"/>
      <c r="MVM133" s="266"/>
      <c r="MVN133" s="200"/>
      <c r="MVO133" s="266"/>
      <c r="MVP133" s="261"/>
      <c r="MVQ133" s="265"/>
      <c r="MVR133" s="266"/>
      <c r="MVS133" s="200"/>
      <c r="MVT133" s="266"/>
      <c r="MVU133" s="261"/>
      <c r="MVV133" s="265"/>
      <c r="MVW133" s="266"/>
      <c r="MVX133" s="200"/>
      <c r="MVY133" s="266"/>
      <c r="MVZ133" s="261"/>
      <c r="MWA133" s="265"/>
      <c r="MWB133" s="266"/>
      <c r="MWC133" s="200"/>
      <c r="MWD133" s="266"/>
      <c r="MWE133" s="261"/>
      <c r="MWF133" s="265"/>
      <c r="MWG133" s="266"/>
      <c r="MWH133" s="200"/>
      <c r="MWI133" s="266"/>
      <c r="MWJ133" s="261"/>
      <c r="MWK133" s="265"/>
      <c r="MWL133" s="266"/>
      <c r="MWM133" s="200"/>
      <c r="MWN133" s="266"/>
      <c r="MWO133" s="261"/>
      <c r="MWP133" s="265"/>
      <c r="MWQ133" s="266"/>
      <c r="MWR133" s="200"/>
      <c r="MWS133" s="266"/>
      <c r="MWT133" s="261"/>
      <c r="MWU133" s="265"/>
      <c r="MWV133" s="266"/>
      <c r="MWW133" s="200"/>
      <c r="MWX133" s="266"/>
      <c r="MWY133" s="261"/>
      <c r="MWZ133" s="265"/>
      <c r="MXA133" s="266"/>
      <c r="MXB133" s="200"/>
      <c r="MXC133" s="266"/>
      <c r="MXD133" s="261"/>
      <c r="MXE133" s="265"/>
      <c r="MXF133" s="266"/>
      <c r="MXG133" s="200"/>
      <c r="MXH133" s="266"/>
      <c r="MXI133" s="261"/>
      <c r="MXJ133" s="265"/>
      <c r="MXK133" s="266"/>
      <c r="MXL133" s="200"/>
      <c r="MXM133" s="266"/>
      <c r="MXN133" s="261"/>
      <c r="MXO133" s="265"/>
      <c r="MXP133" s="266"/>
      <c r="MXQ133" s="200"/>
      <c r="MXR133" s="266"/>
      <c r="MXS133" s="261"/>
      <c r="MXT133" s="265"/>
      <c r="MXU133" s="266"/>
      <c r="MXV133" s="200"/>
      <c r="MXW133" s="266"/>
      <c r="MXX133" s="261"/>
      <c r="MXY133" s="265"/>
      <c r="MXZ133" s="266"/>
      <c r="MYA133" s="200"/>
      <c r="MYB133" s="266"/>
      <c r="MYC133" s="261"/>
      <c r="MYD133" s="265"/>
      <c r="MYE133" s="266"/>
      <c r="MYF133" s="200"/>
      <c r="MYG133" s="266"/>
      <c r="MYH133" s="261"/>
      <c r="MYI133" s="265"/>
      <c r="MYJ133" s="266"/>
      <c r="MYK133" s="200"/>
      <c r="MYL133" s="266"/>
      <c r="MYM133" s="261"/>
      <c r="MYN133" s="265"/>
      <c r="MYO133" s="266"/>
      <c r="MYP133" s="200"/>
      <c r="MYQ133" s="266"/>
      <c r="MYR133" s="261"/>
      <c r="MYS133" s="265"/>
      <c r="MYT133" s="266"/>
      <c r="MYU133" s="200"/>
      <c r="MYV133" s="266"/>
      <c r="MYW133" s="261"/>
      <c r="MYX133" s="265"/>
      <c r="MYY133" s="266"/>
      <c r="MYZ133" s="200"/>
      <c r="MZA133" s="266"/>
      <c r="MZB133" s="261"/>
      <c r="MZC133" s="265"/>
      <c r="MZD133" s="266"/>
      <c r="MZE133" s="200"/>
      <c r="MZF133" s="266"/>
      <c r="MZG133" s="261"/>
      <c r="MZH133" s="265"/>
      <c r="MZI133" s="266"/>
      <c r="MZJ133" s="200"/>
      <c r="MZK133" s="266"/>
      <c r="MZL133" s="261"/>
      <c r="MZM133" s="265"/>
      <c r="MZN133" s="266"/>
      <c r="MZO133" s="200"/>
      <c r="MZP133" s="266"/>
      <c r="MZQ133" s="261"/>
      <c r="MZR133" s="265"/>
      <c r="MZS133" s="266"/>
      <c r="MZT133" s="200"/>
      <c r="MZU133" s="266"/>
      <c r="MZV133" s="261"/>
      <c r="MZW133" s="265"/>
      <c r="MZX133" s="266"/>
      <c r="MZY133" s="200"/>
      <c r="MZZ133" s="266"/>
      <c r="NAA133" s="261"/>
      <c r="NAB133" s="265"/>
      <c r="NAC133" s="266"/>
      <c r="NAD133" s="200"/>
      <c r="NAE133" s="266"/>
      <c r="NAF133" s="261"/>
      <c r="NAG133" s="265"/>
      <c r="NAH133" s="266"/>
      <c r="NAI133" s="200"/>
      <c r="NAJ133" s="266"/>
      <c r="NAK133" s="261"/>
      <c r="NAL133" s="265"/>
      <c r="NAM133" s="266"/>
      <c r="NAN133" s="200"/>
      <c r="NAO133" s="266"/>
      <c r="NAP133" s="261"/>
      <c r="NAQ133" s="265"/>
      <c r="NAR133" s="266"/>
      <c r="NAS133" s="200"/>
      <c r="NAT133" s="266"/>
      <c r="NAU133" s="261"/>
      <c r="NAV133" s="265"/>
      <c r="NAW133" s="266"/>
      <c r="NAX133" s="200"/>
      <c r="NAY133" s="266"/>
      <c r="NAZ133" s="261"/>
      <c r="NBA133" s="265"/>
      <c r="NBB133" s="266"/>
      <c r="NBC133" s="200"/>
      <c r="NBD133" s="266"/>
      <c r="NBE133" s="261"/>
      <c r="NBF133" s="265"/>
      <c r="NBG133" s="266"/>
      <c r="NBH133" s="200"/>
      <c r="NBI133" s="266"/>
      <c r="NBJ133" s="261"/>
      <c r="NBK133" s="265"/>
      <c r="NBL133" s="266"/>
      <c r="NBM133" s="200"/>
      <c r="NBN133" s="266"/>
      <c r="NBO133" s="261"/>
      <c r="NBP133" s="265"/>
      <c r="NBQ133" s="266"/>
      <c r="NBR133" s="200"/>
      <c r="NBS133" s="266"/>
      <c r="NBT133" s="261"/>
      <c r="NBU133" s="265"/>
      <c r="NBV133" s="266"/>
      <c r="NBW133" s="200"/>
      <c r="NBX133" s="266"/>
      <c r="NBY133" s="261"/>
      <c r="NBZ133" s="265"/>
      <c r="NCA133" s="266"/>
      <c r="NCB133" s="200"/>
      <c r="NCC133" s="266"/>
      <c r="NCD133" s="261"/>
      <c r="NCE133" s="265"/>
      <c r="NCF133" s="266"/>
      <c r="NCG133" s="200"/>
      <c r="NCH133" s="266"/>
      <c r="NCI133" s="261"/>
      <c r="NCJ133" s="265"/>
      <c r="NCK133" s="266"/>
      <c r="NCL133" s="200"/>
      <c r="NCM133" s="266"/>
      <c r="NCN133" s="261"/>
      <c r="NCO133" s="265"/>
      <c r="NCP133" s="266"/>
      <c r="NCQ133" s="200"/>
      <c r="NCR133" s="266"/>
      <c r="NCS133" s="261"/>
      <c r="NCT133" s="265"/>
      <c r="NCU133" s="266"/>
      <c r="NCV133" s="200"/>
      <c r="NCW133" s="266"/>
      <c r="NCX133" s="261"/>
      <c r="NCY133" s="265"/>
      <c r="NCZ133" s="266"/>
      <c r="NDA133" s="200"/>
      <c r="NDB133" s="266"/>
      <c r="NDC133" s="261"/>
      <c r="NDD133" s="265"/>
      <c r="NDE133" s="266"/>
      <c r="NDF133" s="200"/>
      <c r="NDG133" s="266"/>
      <c r="NDH133" s="261"/>
      <c r="NDI133" s="265"/>
      <c r="NDJ133" s="266"/>
      <c r="NDK133" s="200"/>
      <c r="NDL133" s="266"/>
      <c r="NDM133" s="261"/>
      <c r="NDN133" s="265"/>
      <c r="NDO133" s="266"/>
      <c r="NDP133" s="200"/>
      <c r="NDQ133" s="266"/>
      <c r="NDR133" s="261"/>
      <c r="NDS133" s="265"/>
      <c r="NDT133" s="266"/>
      <c r="NDU133" s="200"/>
      <c r="NDV133" s="266"/>
      <c r="NDW133" s="261"/>
      <c r="NDX133" s="265"/>
      <c r="NDY133" s="266"/>
      <c r="NDZ133" s="200"/>
      <c r="NEA133" s="266"/>
      <c r="NEB133" s="261"/>
      <c r="NEC133" s="265"/>
      <c r="NED133" s="266"/>
      <c r="NEE133" s="200"/>
      <c r="NEF133" s="266"/>
      <c r="NEG133" s="261"/>
      <c r="NEH133" s="265"/>
      <c r="NEI133" s="266"/>
      <c r="NEJ133" s="200"/>
      <c r="NEK133" s="266"/>
      <c r="NEL133" s="261"/>
      <c r="NEM133" s="265"/>
      <c r="NEN133" s="266"/>
      <c r="NEO133" s="200"/>
      <c r="NEP133" s="266"/>
      <c r="NEQ133" s="261"/>
      <c r="NER133" s="265"/>
      <c r="NES133" s="266"/>
      <c r="NET133" s="200"/>
      <c r="NEU133" s="266"/>
      <c r="NEV133" s="261"/>
      <c r="NEW133" s="265"/>
      <c r="NEX133" s="266"/>
      <c r="NEY133" s="200"/>
      <c r="NEZ133" s="266"/>
      <c r="NFA133" s="261"/>
      <c r="NFB133" s="265"/>
      <c r="NFC133" s="266"/>
      <c r="NFD133" s="200"/>
      <c r="NFE133" s="266"/>
      <c r="NFF133" s="261"/>
      <c r="NFG133" s="265"/>
      <c r="NFH133" s="266"/>
      <c r="NFI133" s="200"/>
      <c r="NFJ133" s="266"/>
      <c r="NFK133" s="261"/>
      <c r="NFL133" s="265"/>
      <c r="NFM133" s="266"/>
      <c r="NFN133" s="200"/>
      <c r="NFO133" s="266"/>
      <c r="NFP133" s="261"/>
      <c r="NFQ133" s="265"/>
      <c r="NFR133" s="266"/>
      <c r="NFS133" s="200"/>
      <c r="NFT133" s="266"/>
      <c r="NFU133" s="261"/>
      <c r="NFV133" s="265"/>
      <c r="NFW133" s="266"/>
      <c r="NFX133" s="200"/>
      <c r="NFY133" s="266"/>
      <c r="NFZ133" s="261"/>
      <c r="NGA133" s="265"/>
      <c r="NGB133" s="266"/>
      <c r="NGC133" s="200"/>
      <c r="NGD133" s="266"/>
      <c r="NGE133" s="261"/>
      <c r="NGF133" s="265"/>
      <c r="NGG133" s="266"/>
      <c r="NGH133" s="200"/>
      <c r="NGI133" s="266"/>
      <c r="NGJ133" s="261"/>
      <c r="NGK133" s="265"/>
      <c r="NGL133" s="266"/>
      <c r="NGM133" s="200"/>
      <c r="NGN133" s="266"/>
      <c r="NGO133" s="261"/>
      <c r="NGP133" s="265"/>
      <c r="NGQ133" s="266"/>
      <c r="NGR133" s="200"/>
      <c r="NGS133" s="266"/>
      <c r="NGT133" s="261"/>
      <c r="NGU133" s="265"/>
      <c r="NGV133" s="266"/>
      <c r="NGW133" s="200"/>
      <c r="NGX133" s="266"/>
      <c r="NGY133" s="261"/>
      <c r="NGZ133" s="265"/>
      <c r="NHA133" s="266"/>
      <c r="NHB133" s="200"/>
      <c r="NHC133" s="266"/>
      <c r="NHD133" s="261"/>
      <c r="NHE133" s="265"/>
      <c r="NHF133" s="266"/>
      <c r="NHG133" s="200"/>
      <c r="NHH133" s="266"/>
      <c r="NHI133" s="261"/>
      <c r="NHJ133" s="265"/>
      <c r="NHK133" s="266"/>
      <c r="NHL133" s="200"/>
      <c r="NHM133" s="266"/>
      <c r="NHN133" s="261"/>
      <c r="NHO133" s="265"/>
      <c r="NHP133" s="266"/>
      <c r="NHQ133" s="200"/>
      <c r="NHR133" s="266"/>
      <c r="NHS133" s="261"/>
      <c r="NHT133" s="265"/>
      <c r="NHU133" s="266"/>
      <c r="NHV133" s="200"/>
      <c r="NHW133" s="266"/>
      <c r="NHX133" s="261"/>
      <c r="NHY133" s="265"/>
      <c r="NHZ133" s="266"/>
      <c r="NIA133" s="200"/>
      <c r="NIB133" s="266"/>
      <c r="NIC133" s="261"/>
      <c r="NID133" s="265"/>
      <c r="NIE133" s="266"/>
      <c r="NIF133" s="200"/>
      <c r="NIG133" s="266"/>
      <c r="NIH133" s="261"/>
      <c r="NII133" s="265"/>
      <c r="NIJ133" s="266"/>
      <c r="NIK133" s="200"/>
      <c r="NIL133" s="266"/>
      <c r="NIM133" s="261"/>
      <c r="NIN133" s="265"/>
      <c r="NIO133" s="266"/>
      <c r="NIP133" s="200"/>
      <c r="NIQ133" s="266"/>
      <c r="NIR133" s="261"/>
      <c r="NIS133" s="265"/>
      <c r="NIT133" s="266"/>
      <c r="NIU133" s="200"/>
      <c r="NIV133" s="266"/>
      <c r="NIW133" s="261"/>
      <c r="NIX133" s="265"/>
      <c r="NIY133" s="266"/>
      <c r="NIZ133" s="200"/>
      <c r="NJA133" s="266"/>
      <c r="NJB133" s="261"/>
      <c r="NJC133" s="265"/>
      <c r="NJD133" s="266"/>
      <c r="NJE133" s="200"/>
      <c r="NJF133" s="266"/>
      <c r="NJG133" s="261"/>
      <c r="NJH133" s="265"/>
      <c r="NJI133" s="266"/>
      <c r="NJJ133" s="200"/>
      <c r="NJK133" s="266"/>
      <c r="NJL133" s="261"/>
      <c r="NJM133" s="265"/>
      <c r="NJN133" s="266"/>
      <c r="NJO133" s="200"/>
      <c r="NJP133" s="266"/>
      <c r="NJQ133" s="261"/>
      <c r="NJR133" s="265"/>
      <c r="NJS133" s="266"/>
      <c r="NJT133" s="200"/>
      <c r="NJU133" s="266"/>
      <c r="NJV133" s="261"/>
      <c r="NJW133" s="265"/>
      <c r="NJX133" s="266"/>
      <c r="NJY133" s="200"/>
      <c r="NJZ133" s="266"/>
      <c r="NKA133" s="261"/>
      <c r="NKB133" s="265"/>
      <c r="NKC133" s="266"/>
      <c r="NKD133" s="200"/>
      <c r="NKE133" s="266"/>
      <c r="NKF133" s="261"/>
      <c r="NKG133" s="265"/>
      <c r="NKH133" s="266"/>
      <c r="NKI133" s="200"/>
      <c r="NKJ133" s="266"/>
      <c r="NKK133" s="261"/>
      <c r="NKL133" s="265"/>
      <c r="NKM133" s="266"/>
      <c r="NKN133" s="200"/>
      <c r="NKO133" s="266"/>
      <c r="NKP133" s="261"/>
      <c r="NKQ133" s="265"/>
      <c r="NKR133" s="266"/>
      <c r="NKS133" s="200"/>
      <c r="NKT133" s="266"/>
      <c r="NKU133" s="261"/>
      <c r="NKV133" s="265"/>
      <c r="NKW133" s="266"/>
      <c r="NKX133" s="200"/>
      <c r="NKY133" s="266"/>
      <c r="NKZ133" s="261"/>
      <c r="NLA133" s="265"/>
      <c r="NLB133" s="266"/>
      <c r="NLC133" s="200"/>
      <c r="NLD133" s="266"/>
      <c r="NLE133" s="261"/>
      <c r="NLF133" s="265"/>
      <c r="NLG133" s="266"/>
      <c r="NLH133" s="200"/>
      <c r="NLI133" s="266"/>
      <c r="NLJ133" s="261"/>
      <c r="NLK133" s="265"/>
      <c r="NLL133" s="266"/>
      <c r="NLM133" s="200"/>
      <c r="NLN133" s="266"/>
      <c r="NLO133" s="261"/>
      <c r="NLP133" s="265"/>
      <c r="NLQ133" s="266"/>
      <c r="NLR133" s="200"/>
      <c r="NLS133" s="266"/>
      <c r="NLT133" s="261"/>
      <c r="NLU133" s="265"/>
      <c r="NLV133" s="266"/>
      <c r="NLW133" s="200"/>
      <c r="NLX133" s="266"/>
      <c r="NLY133" s="261"/>
      <c r="NLZ133" s="265"/>
      <c r="NMA133" s="266"/>
      <c r="NMB133" s="200"/>
      <c r="NMC133" s="266"/>
      <c r="NMD133" s="261"/>
      <c r="NME133" s="265"/>
      <c r="NMF133" s="266"/>
      <c r="NMG133" s="200"/>
      <c r="NMH133" s="266"/>
      <c r="NMI133" s="261"/>
      <c r="NMJ133" s="265"/>
      <c r="NMK133" s="266"/>
      <c r="NML133" s="200"/>
      <c r="NMM133" s="266"/>
      <c r="NMN133" s="261"/>
      <c r="NMO133" s="265"/>
      <c r="NMP133" s="266"/>
      <c r="NMQ133" s="200"/>
      <c r="NMR133" s="266"/>
      <c r="NMS133" s="261"/>
      <c r="NMT133" s="265"/>
      <c r="NMU133" s="266"/>
      <c r="NMV133" s="200"/>
      <c r="NMW133" s="266"/>
      <c r="NMX133" s="261"/>
      <c r="NMY133" s="265"/>
      <c r="NMZ133" s="266"/>
      <c r="NNA133" s="200"/>
      <c r="NNB133" s="266"/>
      <c r="NNC133" s="261"/>
      <c r="NND133" s="265"/>
      <c r="NNE133" s="266"/>
      <c r="NNF133" s="200"/>
      <c r="NNG133" s="266"/>
      <c r="NNH133" s="261"/>
      <c r="NNI133" s="265"/>
      <c r="NNJ133" s="266"/>
      <c r="NNK133" s="200"/>
      <c r="NNL133" s="266"/>
      <c r="NNM133" s="261"/>
      <c r="NNN133" s="265"/>
      <c r="NNO133" s="266"/>
      <c r="NNP133" s="200"/>
      <c r="NNQ133" s="266"/>
      <c r="NNR133" s="261"/>
      <c r="NNS133" s="265"/>
      <c r="NNT133" s="266"/>
      <c r="NNU133" s="200"/>
      <c r="NNV133" s="266"/>
      <c r="NNW133" s="261"/>
      <c r="NNX133" s="265"/>
      <c r="NNY133" s="266"/>
      <c r="NNZ133" s="200"/>
      <c r="NOA133" s="266"/>
      <c r="NOB133" s="261"/>
      <c r="NOC133" s="265"/>
      <c r="NOD133" s="266"/>
      <c r="NOE133" s="200"/>
      <c r="NOF133" s="266"/>
      <c r="NOG133" s="261"/>
      <c r="NOH133" s="265"/>
      <c r="NOI133" s="266"/>
      <c r="NOJ133" s="200"/>
      <c r="NOK133" s="266"/>
      <c r="NOL133" s="261"/>
      <c r="NOM133" s="265"/>
      <c r="NON133" s="266"/>
      <c r="NOO133" s="200"/>
      <c r="NOP133" s="266"/>
      <c r="NOQ133" s="261"/>
      <c r="NOR133" s="265"/>
      <c r="NOS133" s="266"/>
      <c r="NOT133" s="200"/>
      <c r="NOU133" s="266"/>
      <c r="NOV133" s="261"/>
      <c r="NOW133" s="265"/>
      <c r="NOX133" s="266"/>
      <c r="NOY133" s="200"/>
      <c r="NOZ133" s="266"/>
      <c r="NPA133" s="261"/>
      <c r="NPB133" s="265"/>
      <c r="NPC133" s="266"/>
      <c r="NPD133" s="200"/>
      <c r="NPE133" s="266"/>
      <c r="NPF133" s="261"/>
      <c r="NPG133" s="265"/>
      <c r="NPH133" s="266"/>
      <c r="NPI133" s="200"/>
      <c r="NPJ133" s="266"/>
      <c r="NPK133" s="261"/>
      <c r="NPL133" s="265"/>
      <c r="NPM133" s="266"/>
      <c r="NPN133" s="200"/>
      <c r="NPO133" s="266"/>
      <c r="NPP133" s="261"/>
      <c r="NPQ133" s="265"/>
      <c r="NPR133" s="266"/>
      <c r="NPS133" s="200"/>
      <c r="NPT133" s="266"/>
      <c r="NPU133" s="261"/>
      <c r="NPV133" s="265"/>
      <c r="NPW133" s="266"/>
      <c r="NPX133" s="200"/>
      <c r="NPY133" s="266"/>
      <c r="NPZ133" s="261"/>
      <c r="NQA133" s="265"/>
      <c r="NQB133" s="266"/>
      <c r="NQC133" s="200"/>
      <c r="NQD133" s="266"/>
      <c r="NQE133" s="261"/>
      <c r="NQF133" s="265"/>
      <c r="NQG133" s="266"/>
      <c r="NQH133" s="200"/>
      <c r="NQI133" s="266"/>
      <c r="NQJ133" s="261"/>
      <c r="NQK133" s="265"/>
      <c r="NQL133" s="266"/>
      <c r="NQM133" s="200"/>
      <c r="NQN133" s="266"/>
      <c r="NQO133" s="261"/>
      <c r="NQP133" s="265"/>
      <c r="NQQ133" s="266"/>
      <c r="NQR133" s="200"/>
      <c r="NQS133" s="266"/>
      <c r="NQT133" s="261"/>
      <c r="NQU133" s="265"/>
      <c r="NQV133" s="266"/>
      <c r="NQW133" s="200"/>
      <c r="NQX133" s="266"/>
      <c r="NQY133" s="261"/>
      <c r="NQZ133" s="265"/>
      <c r="NRA133" s="266"/>
      <c r="NRB133" s="200"/>
      <c r="NRC133" s="266"/>
      <c r="NRD133" s="261"/>
      <c r="NRE133" s="265"/>
      <c r="NRF133" s="266"/>
      <c r="NRG133" s="200"/>
      <c r="NRH133" s="266"/>
      <c r="NRI133" s="261"/>
      <c r="NRJ133" s="265"/>
      <c r="NRK133" s="266"/>
      <c r="NRL133" s="200"/>
      <c r="NRM133" s="266"/>
      <c r="NRN133" s="261"/>
      <c r="NRO133" s="265"/>
      <c r="NRP133" s="266"/>
      <c r="NRQ133" s="200"/>
      <c r="NRR133" s="266"/>
      <c r="NRS133" s="261"/>
      <c r="NRT133" s="265"/>
      <c r="NRU133" s="266"/>
      <c r="NRV133" s="200"/>
      <c r="NRW133" s="266"/>
      <c r="NRX133" s="261"/>
      <c r="NRY133" s="265"/>
      <c r="NRZ133" s="266"/>
      <c r="NSA133" s="200"/>
      <c r="NSB133" s="266"/>
      <c r="NSC133" s="261"/>
      <c r="NSD133" s="265"/>
      <c r="NSE133" s="266"/>
      <c r="NSF133" s="200"/>
      <c r="NSG133" s="266"/>
      <c r="NSH133" s="261"/>
      <c r="NSI133" s="265"/>
      <c r="NSJ133" s="266"/>
      <c r="NSK133" s="200"/>
      <c r="NSL133" s="266"/>
      <c r="NSM133" s="261"/>
      <c r="NSN133" s="265"/>
      <c r="NSO133" s="266"/>
      <c r="NSP133" s="200"/>
      <c r="NSQ133" s="266"/>
      <c r="NSR133" s="261"/>
      <c r="NSS133" s="265"/>
      <c r="NST133" s="266"/>
      <c r="NSU133" s="200"/>
      <c r="NSV133" s="266"/>
      <c r="NSW133" s="261"/>
      <c r="NSX133" s="265"/>
      <c r="NSY133" s="266"/>
      <c r="NSZ133" s="200"/>
      <c r="NTA133" s="266"/>
      <c r="NTB133" s="261"/>
      <c r="NTC133" s="265"/>
      <c r="NTD133" s="266"/>
      <c r="NTE133" s="200"/>
      <c r="NTF133" s="266"/>
      <c r="NTG133" s="261"/>
      <c r="NTH133" s="265"/>
      <c r="NTI133" s="266"/>
      <c r="NTJ133" s="200"/>
      <c r="NTK133" s="266"/>
      <c r="NTL133" s="261"/>
      <c r="NTM133" s="265"/>
      <c r="NTN133" s="266"/>
      <c r="NTO133" s="200"/>
      <c r="NTP133" s="266"/>
      <c r="NTQ133" s="261"/>
      <c r="NTR133" s="265"/>
      <c r="NTS133" s="266"/>
      <c r="NTT133" s="200"/>
      <c r="NTU133" s="266"/>
      <c r="NTV133" s="261"/>
      <c r="NTW133" s="265"/>
      <c r="NTX133" s="266"/>
      <c r="NTY133" s="200"/>
      <c r="NTZ133" s="266"/>
      <c r="NUA133" s="261"/>
      <c r="NUB133" s="265"/>
      <c r="NUC133" s="266"/>
      <c r="NUD133" s="200"/>
      <c r="NUE133" s="266"/>
      <c r="NUF133" s="261"/>
      <c r="NUG133" s="265"/>
      <c r="NUH133" s="266"/>
      <c r="NUI133" s="200"/>
      <c r="NUJ133" s="266"/>
      <c r="NUK133" s="261"/>
      <c r="NUL133" s="265"/>
      <c r="NUM133" s="266"/>
      <c r="NUN133" s="200"/>
      <c r="NUO133" s="266"/>
      <c r="NUP133" s="261"/>
      <c r="NUQ133" s="265"/>
      <c r="NUR133" s="266"/>
      <c r="NUS133" s="200"/>
      <c r="NUT133" s="266"/>
      <c r="NUU133" s="261"/>
      <c r="NUV133" s="265"/>
      <c r="NUW133" s="266"/>
      <c r="NUX133" s="200"/>
      <c r="NUY133" s="266"/>
      <c r="NUZ133" s="261"/>
      <c r="NVA133" s="265"/>
      <c r="NVB133" s="266"/>
      <c r="NVC133" s="200"/>
      <c r="NVD133" s="266"/>
      <c r="NVE133" s="261"/>
      <c r="NVF133" s="265"/>
      <c r="NVG133" s="266"/>
      <c r="NVH133" s="200"/>
      <c r="NVI133" s="266"/>
      <c r="NVJ133" s="261"/>
      <c r="NVK133" s="265"/>
      <c r="NVL133" s="266"/>
      <c r="NVM133" s="200"/>
      <c r="NVN133" s="266"/>
      <c r="NVO133" s="261"/>
      <c r="NVP133" s="265"/>
      <c r="NVQ133" s="266"/>
      <c r="NVR133" s="200"/>
      <c r="NVS133" s="266"/>
      <c r="NVT133" s="261"/>
      <c r="NVU133" s="265"/>
      <c r="NVV133" s="266"/>
      <c r="NVW133" s="200"/>
      <c r="NVX133" s="266"/>
      <c r="NVY133" s="261"/>
      <c r="NVZ133" s="265"/>
      <c r="NWA133" s="266"/>
      <c r="NWB133" s="200"/>
      <c r="NWC133" s="266"/>
      <c r="NWD133" s="261"/>
      <c r="NWE133" s="265"/>
      <c r="NWF133" s="266"/>
      <c r="NWG133" s="200"/>
      <c r="NWH133" s="266"/>
      <c r="NWI133" s="261"/>
      <c r="NWJ133" s="265"/>
      <c r="NWK133" s="266"/>
      <c r="NWL133" s="200"/>
      <c r="NWM133" s="266"/>
      <c r="NWN133" s="261"/>
      <c r="NWO133" s="265"/>
      <c r="NWP133" s="266"/>
      <c r="NWQ133" s="200"/>
      <c r="NWR133" s="266"/>
      <c r="NWS133" s="261"/>
      <c r="NWT133" s="265"/>
      <c r="NWU133" s="266"/>
      <c r="NWV133" s="200"/>
      <c r="NWW133" s="266"/>
      <c r="NWX133" s="261"/>
      <c r="NWY133" s="265"/>
      <c r="NWZ133" s="266"/>
      <c r="NXA133" s="200"/>
      <c r="NXB133" s="266"/>
      <c r="NXC133" s="261"/>
      <c r="NXD133" s="265"/>
      <c r="NXE133" s="266"/>
      <c r="NXF133" s="200"/>
      <c r="NXG133" s="266"/>
      <c r="NXH133" s="261"/>
      <c r="NXI133" s="265"/>
      <c r="NXJ133" s="266"/>
      <c r="NXK133" s="200"/>
      <c r="NXL133" s="266"/>
      <c r="NXM133" s="261"/>
      <c r="NXN133" s="265"/>
      <c r="NXO133" s="266"/>
      <c r="NXP133" s="200"/>
      <c r="NXQ133" s="266"/>
      <c r="NXR133" s="261"/>
      <c r="NXS133" s="265"/>
      <c r="NXT133" s="266"/>
      <c r="NXU133" s="200"/>
      <c r="NXV133" s="266"/>
      <c r="NXW133" s="261"/>
      <c r="NXX133" s="265"/>
      <c r="NXY133" s="266"/>
      <c r="NXZ133" s="200"/>
      <c r="NYA133" s="266"/>
      <c r="NYB133" s="261"/>
      <c r="NYC133" s="265"/>
      <c r="NYD133" s="266"/>
      <c r="NYE133" s="200"/>
      <c r="NYF133" s="266"/>
      <c r="NYG133" s="261"/>
      <c r="NYH133" s="265"/>
      <c r="NYI133" s="266"/>
      <c r="NYJ133" s="200"/>
      <c r="NYK133" s="266"/>
      <c r="NYL133" s="261"/>
      <c r="NYM133" s="265"/>
      <c r="NYN133" s="266"/>
      <c r="NYO133" s="200"/>
      <c r="NYP133" s="266"/>
      <c r="NYQ133" s="261"/>
      <c r="NYR133" s="265"/>
      <c r="NYS133" s="266"/>
      <c r="NYT133" s="200"/>
      <c r="NYU133" s="266"/>
      <c r="NYV133" s="261"/>
      <c r="NYW133" s="265"/>
      <c r="NYX133" s="266"/>
      <c r="NYY133" s="200"/>
      <c r="NYZ133" s="266"/>
      <c r="NZA133" s="261"/>
      <c r="NZB133" s="265"/>
      <c r="NZC133" s="266"/>
      <c r="NZD133" s="200"/>
      <c r="NZE133" s="266"/>
      <c r="NZF133" s="261"/>
      <c r="NZG133" s="265"/>
      <c r="NZH133" s="266"/>
      <c r="NZI133" s="200"/>
      <c r="NZJ133" s="266"/>
      <c r="NZK133" s="261"/>
      <c r="NZL133" s="265"/>
      <c r="NZM133" s="266"/>
      <c r="NZN133" s="200"/>
      <c r="NZO133" s="266"/>
      <c r="NZP133" s="261"/>
      <c r="NZQ133" s="265"/>
      <c r="NZR133" s="266"/>
      <c r="NZS133" s="200"/>
      <c r="NZT133" s="266"/>
      <c r="NZU133" s="261"/>
      <c r="NZV133" s="265"/>
      <c r="NZW133" s="266"/>
      <c r="NZX133" s="200"/>
      <c r="NZY133" s="266"/>
      <c r="NZZ133" s="261"/>
      <c r="OAA133" s="265"/>
      <c r="OAB133" s="266"/>
      <c r="OAC133" s="200"/>
      <c r="OAD133" s="266"/>
      <c r="OAE133" s="261"/>
      <c r="OAF133" s="265"/>
      <c r="OAG133" s="266"/>
      <c r="OAH133" s="200"/>
      <c r="OAI133" s="266"/>
      <c r="OAJ133" s="261"/>
      <c r="OAK133" s="265"/>
      <c r="OAL133" s="266"/>
      <c r="OAM133" s="200"/>
      <c r="OAN133" s="266"/>
      <c r="OAO133" s="261"/>
      <c r="OAP133" s="265"/>
      <c r="OAQ133" s="266"/>
      <c r="OAR133" s="200"/>
      <c r="OAS133" s="266"/>
      <c r="OAT133" s="261"/>
      <c r="OAU133" s="265"/>
      <c r="OAV133" s="266"/>
      <c r="OAW133" s="200"/>
      <c r="OAX133" s="266"/>
      <c r="OAY133" s="261"/>
      <c r="OAZ133" s="265"/>
      <c r="OBA133" s="266"/>
      <c r="OBB133" s="200"/>
      <c r="OBC133" s="266"/>
      <c r="OBD133" s="261"/>
      <c r="OBE133" s="265"/>
      <c r="OBF133" s="266"/>
      <c r="OBG133" s="200"/>
      <c r="OBH133" s="266"/>
      <c r="OBI133" s="261"/>
      <c r="OBJ133" s="265"/>
      <c r="OBK133" s="266"/>
      <c r="OBL133" s="200"/>
      <c r="OBM133" s="266"/>
      <c r="OBN133" s="261"/>
      <c r="OBO133" s="265"/>
      <c r="OBP133" s="266"/>
      <c r="OBQ133" s="200"/>
      <c r="OBR133" s="266"/>
      <c r="OBS133" s="261"/>
      <c r="OBT133" s="265"/>
      <c r="OBU133" s="266"/>
      <c r="OBV133" s="200"/>
      <c r="OBW133" s="266"/>
      <c r="OBX133" s="261"/>
      <c r="OBY133" s="265"/>
      <c r="OBZ133" s="266"/>
      <c r="OCA133" s="200"/>
      <c r="OCB133" s="266"/>
      <c r="OCC133" s="261"/>
      <c r="OCD133" s="265"/>
      <c r="OCE133" s="266"/>
      <c r="OCF133" s="200"/>
      <c r="OCG133" s="266"/>
      <c r="OCH133" s="261"/>
      <c r="OCI133" s="265"/>
      <c r="OCJ133" s="266"/>
      <c r="OCK133" s="200"/>
      <c r="OCL133" s="266"/>
      <c r="OCM133" s="261"/>
      <c r="OCN133" s="265"/>
      <c r="OCO133" s="266"/>
      <c r="OCP133" s="200"/>
      <c r="OCQ133" s="266"/>
      <c r="OCR133" s="261"/>
      <c r="OCS133" s="265"/>
      <c r="OCT133" s="266"/>
      <c r="OCU133" s="200"/>
      <c r="OCV133" s="266"/>
      <c r="OCW133" s="261"/>
      <c r="OCX133" s="265"/>
      <c r="OCY133" s="266"/>
      <c r="OCZ133" s="200"/>
      <c r="ODA133" s="266"/>
      <c r="ODB133" s="261"/>
      <c r="ODC133" s="265"/>
      <c r="ODD133" s="266"/>
      <c r="ODE133" s="200"/>
      <c r="ODF133" s="266"/>
      <c r="ODG133" s="261"/>
      <c r="ODH133" s="265"/>
      <c r="ODI133" s="266"/>
      <c r="ODJ133" s="200"/>
      <c r="ODK133" s="266"/>
      <c r="ODL133" s="261"/>
      <c r="ODM133" s="265"/>
      <c r="ODN133" s="266"/>
      <c r="ODO133" s="200"/>
      <c r="ODP133" s="266"/>
      <c r="ODQ133" s="261"/>
      <c r="ODR133" s="265"/>
      <c r="ODS133" s="266"/>
      <c r="ODT133" s="200"/>
      <c r="ODU133" s="266"/>
      <c r="ODV133" s="261"/>
      <c r="ODW133" s="265"/>
      <c r="ODX133" s="266"/>
      <c r="ODY133" s="200"/>
      <c r="ODZ133" s="266"/>
      <c r="OEA133" s="261"/>
      <c r="OEB133" s="265"/>
      <c r="OEC133" s="266"/>
      <c r="OED133" s="200"/>
      <c r="OEE133" s="266"/>
      <c r="OEF133" s="261"/>
      <c r="OEG133" s="265"/>
      <c r="OEH133" s="266"/>
      <c r="OEI133" s="200"/>
      <c r="OEJ133" s="266"/>
      <c r="OEK133" s="261"/>
      <c r="OEL133" s="265"/>
      <c r="OEM133" s="266"/>
      <c r="OEN133" s="200"/>
      <c r="OEO133" s="266"/>
      <c r="OEP133" s="261"/>
      <c r="OEQ133" s="265"/>
      <c r="OER133" s="266"/>
      <c r="OES133" s="200"/>
      <c r="OET133" s="266"/>
      <c r="OEU133" s="261"/>
      <c r="OEV133" s="265"/>
      <c r="OEW133" s="266"/>
      <c r="OEX133" s="200"/>
      <c r="OEY133" s="266"/>
      <c r="OEZ133" s="261"/>
      <c r="OFA133" s="265"/>
      <c r="OFB133" s="266"/>
      <c r="OFC133" s="200"/>
      <c r="OFD133" s="266"/>
      <c r="OFE133" s="261"/>
      <c r="OFF133" s="265"/>
      <c r="OFG133" s="266"/>
      <c r="OFH133" s="200"/>
      <c r="OFI133" s="266"/>
      <c r="OFJ133" s="261"/>
      <c r="OFK133" s="265"/>
      <c r="OFL133" s="266"/>
      <c r="OFM133" s="200"/>
      <c r="OFN133" s="266"/>
      <c r="OFO133" s="261"/>
      <c r="OFP133" s="265"/>
      <c r="OFQ133" s="266"/>
      <c r="OFR133" s="200"/>
      <c r="OFS133" s="266"/>
      <c r="OFT133" s="261"/>
      <c r="OFU133" s="265"/>
      <c r="OFV133" s="266"/>
      <c r="OFW133" s="200"/>
      <c r="OFX133" s="266"/>
      <c r="OFY133" s="261"/>
      <c r="OFZ133" s="265"/>
      <c r="OGA133" s="266"/>
      <c r="OGB133" s="200"/>
      <c r="OGC133" s="266"/>
      <c r="OGD133" s="261"/>
      <c r="OGE133" s="265"/>
      <c r="OGF133" s="266"/>
      <c r="OGG133" s="200"/>
      <c r="OGH133" s="266"/>
      <c r="OGI133" s="261"/>
      <c r="OGJ133" s="265"/>
      <c r="OGK133" s="266"/>
      <c r="OGL133" s="200"/>
      <c r="OGM133" s="266"/>
      <c r="OGN133" s="261"/>
      <c r="OGO133" s="265"/>
      <c r="OGP133" s="266"/>
      <c r="OGQ133" s="200"/>
      <c r="OGR133" s="266"/>
      <c r="OGS133" s="261"/>
      <c r="OGT133" s="265"/>
      <c r="OGU133" s="266"/>
      <c r="OGV133" s="200"/>
      <c r="OGW133" s="266"/>
      <c r="OGX133" s="261"/>
      <c r="OGY133" s="265"/>
      <c r="OGZ133" s="266"/>
      <c r="OHA133" s="200"/>
      <c r="OHB133" s="266"/>
      <c r="OHC133" s="261"/>
      <c r="OHD133" s="265"/>
      <c r="OHE133" s="266"/>
      <c r="OHF133" s="200"/>
      <c r="OHG133" s="266"/>
      <c r="OHH133" s="261"/>
      <c r="OHI133" s="265"/>
      <c r="OHJ133" s="266"/>
      <c r="OHK133" s="200"/>
      <c r="OHL133" s="266"/>
      <c r="OHM133" s="261"/>
      <c r="OHN133" s="265"/>
      <c r="OHO133" s="266"/>
      <c r="OHP133" s="200"/>
      <c r="OHQ133" s="266"/>
      <c r="OHR133" s="261"/>
      <c r="OHS133" s="265"/>
      <c r="OHT133" s="266"/>
      <c r="OHU133" s="200"/>
      <c r="OHV133" s="266"/>
      <c r="OHW133" s="261"/>
      <c r="OHX133" s="265"/>
      <c r="OHY133" s="266"/>
      <c r="OHZ133" s="200"/>
      <c r="OIA133" s="266"/>
      <c r="OIB133" s="261"/>
      <c r="OIC133" s="265"/>
      <c r="OID133" s="266"/>
      <c r="OIE133" s="200"/>
      <c r="OIF133" s="266"/>
      <c r="OIG133" s="261"/>
      <c r="OIH133" s="265"/>
      <c r="OII133" s="266"/>
      <c r="OIJ133" s="200"/>
      <c r="OIK133" s="266"/>
      <c r="OIL133" s="261"/>
      <c r="OIM133" s="265"/>
      <c r="OIN133" s="266"/>
      <c r="OIO133" s="200"/>
      <c r="OIP133" s="266"/>
      <c r="OIQ133" s="261"/>
      <c r="OIR133" s="265"/>
      <c r="OIS133" s="266"/>
      <c r="OIT133" s="200"/>
      <c r="OIU133" s="266"/>
      <c r="OIV133" s="261"/>
      <c r="OIW133" s="265"/>
      <c r="OIX133" s="266"/>
      <c r="OIY133" s="200"/>
      <c r="OIZ133" s="266"/>
      <c r="OJA133" s="261"/>
      <c r="OJB133" s="265"/>
      <c r="OJC133" s="266"/>
      <c r="OJD133" s="200"/>
      <c r="OJE133" s="266"/>
      <c r="OJF133" s="261"/>
      <c r="OJG133" s="265"/>
      <c r="OJH133" s="266"/>
      <c r="OJI133" s="200"/>
      <c r="OJJ133" s="266"/>
      <c r="OJK133" s="261"/>
      <c r="OJL133" s="265"/>
      <c r="OJM133" s="266"/>
      <c r="OJN133" s="200"/>
      <c r="OJO133" s="266"/>
      <c r="OJP133" s="261"/>
      <c r="OJQ133" s="265"/>
      <c r="OJR133" s="266"/>
      <c r="OJS133" s="200"/>
      <c r="OJT133" s="266"/>
      <c r="OJU133" s="261"/>
      <c r="OJV133" s="265"/>
      <c r="OJW133" s="266"/>
      <c r="OJX133" s="200"/>
      <c r="OJY133" s="266"/>
      <c r="OJZ133" s="261"/>
      <c r="OKA133" s="265"/>
      <c r="OKB133" s="266"/>
      <c r="OKC133" s="200"/>
      <c r="OKD133" s="266"/>
      <c r="OKE133" s="261"/>
      <c r="OKF133" s="265"/>
      <c r="OKG133" s="266"/>
      <c r="OKH133" s="200"/>
      <c r="OKI133" s="266"/>
      <c r="OKJ133" s="261"/>
      <c r="OKK133" s="265"/>
      <c r="OKL133" s="266"/>
      <c r="OKM133" s="200"/>
      <c r="OKN133" s="266"/>
      <c r="OKO133" s="261"/>
      <c r="OKP133" s="265"/>
      <c r="OKQ133" s="266"/>
      <c r="OKR133" s="200"/>
      <c r="OKS133" s="266"/>
      <c r="OKT133" s="261"/>
      <c r="OKU133" s="265"/>
      <c r="OKV133" s="266"/>
      <c r="OKW133" s="200"/>
      <c r="OKX133" s="266"/>
      <c r="OKY133" s="261"/>
      <c r="OKZ133" s="265"/>
      <c r="OLA133" s="266"/>
      <c r="OLB133" s="200"/>
      <c r="OLC133" s="266"/>
      <c r="OLD133" s="261"/>
      <c r="OLE133" s="265"/>
      <c r="OLF133" s="266"/>
      <c r="OLG133" s="200"/>
      <c r="OLH133" s="266"/>
      <c r="OLI133" s="261"/>
      <c r="OLJ133" s="265"/>
      <c r="OLK133" s="266"/>
      <c r="OLL133" s="200"/>
      <c r="OLM133" s="266"/>
      <c r="OLN133" s="261"/>
      <c r="OLO133" s="265"/>
      <c r="OLP133" s="266"/>
      <c r="OLQ133" s="200"/>
      <c r="OLR133" s="266"/>
      <c r="OLS133" s="261"/>
      <c r="OLT133" s="265"/>
      <c r="OLU133" s="266"/>
      <c r="OLV133" s="200"/>
      <c r="OLW133" s="266"/>
      <c r="OLX133" s="261"/>
      <c r="OLY133" s="265"/>
      <c r="OLZ133" s="266"/>
      <c r="OMA133" s="200"/>
      <c r="OMB133" s="266"/>
      <c r="OMC133" s="261"/>
      <c r="OMD133" s="265"/>
      <c r="OME133" s="266"/>
      <c r="OMF133" s="200"/>
      <c r="OMG133" s="266"/>
      <c r="OMH133" s="261"/>
      <c r="OMI133" s="265"/>
      <c r="OMJ133" s="266"/>
      <c r="OMK133" s="200"/>
      <c r="OML133" s="266"/>
      <c r="OMM133" s="261"/>
      <c r="OMN133" s="265"/>
      <c r="OMO133" s="266"/>
      <c r="OMP133" s="200"/>
      <c r="OMQ133" s="266"/>
      <c r="OMR133" s="261"/>
      <c r="OMS133" s="265"/>
      <c r="OMT133" s="266"/>
      <c r="OMU133" s="200"/>
      <c r="OMV133" s="266"/>
      <c r="OMW133" s="261"/>
      <c r="OMX133" s="265"/>
      <c r="OMY133" s="266"/>
      <c r="OMZ133" s="200"/>
      <c r="ONA133" s="266"/>
      <c r="ONB133" s="261"/>
      <c r="ONC133" s="265"/>
      <c r="OND133" s="266"/>
      <c r="ONE133" s="200"/>
      <c r="ONF133" s="266"/>
      <c r="ONG133" s="261"/>
      <c r="ONH133" s="265"/>
      <c r="ONI133" s="266"/>
      <c r="ONJ133" s="200"/>
      <c r="ONK133" s="266"/>
      <c r="ONL133" s="261"/>
      <c r="ONM133" s="265"/>
      <c r="ONN133" s="266"/>
      <c r="ONO133" s="200"/>
      <c r="ONP133" s="266"/>
      <c r="ONQ133" s="261"/>
      <c r="ONR133" s="265"/>
      <c r="ONS133" s="266"/>
      <c r="ONT133" s="200"/>
      <c r="ONU133" s="266"/>
      <c r="ONV133" s="261"/>
      <c r="ONW133" s="265"/>
      <c r="ONX133" s="266"/>
      <c r="ONY133" s="200"/>
      <c r="ONZ133" s="266"/>
      <c r="OOA133" s="261"/>
      <c r="OOB133" s="265"/>
      <c r="OOC133" s="266"/>
      <c r="OOD133" s="200"/>
      <c r="OOE133" s="266"/>
      <c r="OOF133" s="261"/>
      <c r="OOG133" s="265"/>
      <c r="OOH133" s="266"/>
      <c r="OOI133" s="200"/>
      <c r="OOJ133" s="266"/>
      <c r="OOK133" s="261"/>
      <c r="OOL133" s="265"/>
      <c r="OOM133" s="266"/>
      <c r="OON133" s="200"/>
      <c r="OOO133" s="266"/>
      <c r="OOP133" s="261"/>
      <c r="OOQ133" s="265"/>
      <c r="OOR133" s="266"/>
      <c r="OOS133" s="200"/>
      <c r="OOT133" s="266"/>
      <c r="OOU133" s="261"/>
      <c r="OOV133" s="265"/>
      <c r="OOW133" s="266"/>
      <c r="OOX133" s="200"/>
      <c r="OOY133" s="266"/>
      <c r="OOZ133" s="261"/>
      <c r="OPA133" s="265"/>
      <c r="OPB133" s="266"/>
      <c r="OPC133" s="200"/>
      <c r="OPD133" s="266"/>
      <c r="OPE133" s="261"/>
      <c r="OPF133" s="265"/>
      <c r="OPG133" s="266"/>
      <c r="OPH133" s="200"/>
      <c r="OPI133" s="266"/>
      <c r="OPJ133" s="261"/>
      <c r="OPK133" s="265"/>
      <c r="OPL133" s="266"/>
      <c r="OPM133" s="200"/>
      <c r="OPN133" s="266"/>
      <c r="OPO133" s="261"/>
      <c r="OPP133" s="265"/>
      <c r="OPQ133" s="266"/>
      <c r="OPR133" s="200"/>
      <c r="OPS133" s="266"/>
      <c r="OPT133" s="261"/>
      <c r="OPU133" s="265"/>
      <c r="OPV133" s="266"/>
      <c r="OPW133" s="200"/>
      <c r="OPX133" s="266"/>
      <c r="OPY133" s="261"/>
      <c r="OPZ133" s="265"/>
      <c r="OQA133" s="266"/>
      <c r="OQB133" s="200"/>
      <c r="OQC133" s="266"/>
      <c r="OQD133" s="261"/>
      <c r="OQE133" s="265"/>
      <c r="OQF133" s="266"/>
      <c r="OQG133" s="200"/>
      <c r="OQH133" s="266"/>
      <c r="OQI133" s="261"/>
      <c r="OQJ133" s="265"/>
      <c r="OQK133" s="266"/>
      <c r="OQL133" s="200"/>
      <c r="OQM133" s="266"/>
      <c r="OQN133" s="261"/>
      <c r="OQO133" s="265"/>
      <c r="OQP133" s="266"/>
      <c r="OQQ133" s="200"/>
      <c r="OQR133" s="266"/>
      <c r="OQS133" s="261"/>
      <c r="OQT133" s="265"/>
      <c r="OQU133" s="266"/>
      <c r="OQV133" s="200"/>
      <c r="OQW133" s="266"/>
      <c r="OQX133" s="261"/>
      <c r="OQY133" s="265"/>
      <c r="OQZ133" s="266"/>
      <c r="ORA133" s="200"/>
      <c r="ORB133" s="266"/>
      <c r="ORC133" s="261"/>
      <c r="ORD133" s="265"/>
      <c r="ORE133" s="266"/>
      <c r="ORF133" s="200"/>
      <c r="ORG133" s="266"/>
      <c r="ORH133" s="261"/>
      <c r="ORI133" s="265"/>
      <c r="ORJ133" s="266"/>
      <c r="ORK133" s="200"/>
      <c r="ORL133" s="266"/>
      <c r="ORM133" s="261"/>
      <c r="ORN133" s="265"/>
      <c r="ORO133" s="266"/>
      <c r="ORP133" s="200"/>
      <c r="ORQ133" s="266"/>
      <c r="ORR133" s="261"/>
      <c r="ORS133" s="265"/>
      <c r="ORT133" s="266"/>
      <c r="ORU133" s="200"/>
      <c r="ORV133" s="266"/>
      <c r="ORW133" s="261"/>
      <c r="ORX133" s="265"/>
      <c r="ORY133" s="266"/>
      <c r="ORZ133" s="200"/>
      <c r="OSA133" s="266"/>
      <c r="OSB133" s="261"/>
      <c r="OSC133" s="265"/>
      <c r="OSD133" s="266"/>
      <c r="OSE133" s="200"/>
      <c r="OSF133" s="266"/>
      <c r="OSG133" s="261"/>
      <c r="OSH133" s="265"/>
      <c r="OSI133" s="266"/>
      <c r="OSJ133" s="200"/>
      <c r="OSK133" s="266"/>
      <c r="OSL133" s="261"/>
      <c r="OSM133" s="265"/>
      <c r="OSN133" s="266"/>
      <c r="OSO133" s="200"/>
      <c r="OSP133" s="266"/>
      <c r="OSQ133" s="261"/>
      <c r="OSR133" s="265"/>
      <c r="OSS133" s="266"/>
      <c r="OST133" s="200"/>
      <c r="OSU133" s="266"/>
      <c r="OSV133" s="261"/>
      <c r="OSW133" s="265"/>
      <c r="OSX133" s="266"/>
      <c r="OSY133" s="200"/>
      <c r="OSZ133" s="266"/>
      <c r="OTA133" s="261"/>
      <c r="OTB133" s="265"/>
      <c r="OTC133" s="266"/>
      <c r="OTD133" s="200"/>
      <c r="OTE133" s="266"/>
      <c r="OTF133" s="261"/>
      <c r="OTG133" s="265"/>
      <c r="OTH133" s="266"/>
      <c r="OTI133" s="200"/>
      <c r="OTJ133" s="266"/>
      <c r="OTK133" s="261"/>
      <c r="OTL133" s="265"/>
      <c r="OTM133" s="266"/>
      <c r="OTN133" s="200"/>
      <c r="OTO133" s="266"/>
      <c r="OTP133" s="261"/>
      <c r="OTQ133" s="265"/>
      <c r="OTR133" s="266"/>
      <c r="OTS133" s="200"/>
      <c r="OTT133" s="266"/>
      <c r="OTU133" s="261"/>
      <c r="OTV133" s="265"/>
      <c r="OTW133" s="266"/>
      <c r="OTX133" s="200"/>
      <c r="OTY133" s="266"/>
      <c r="OTZ133" s="261"/>
      <c r="OUA133" s="265"/>
      <c r="OUB133" s="266"/>
      <c r="OUC133" s="200"/>
      <c r="OUD133" s="266"/>
      <c r="OUE133" s="261"/>
      <c r="OUF133" s="265"/>
      <c r="OUG133" s="266"/>
      <c r="OUH133" s="200"/>
      <c r="OUI133" s="266"/>
      <c r="OUJ133" s="261"/>
      <c r="OUK133" s="265"/>
      <c r="OUL133" s="266"/>
      <c r="OUM133" s="200"/>
      <c r="OUN133" s="266"/>
      <c r="OUO133" s="261"/>
      <c r="OUP133" s="265"/>
      <c r="OUQ133" s="266"/>
      <c r="OUR133" s="200"/>
      <c r="OUS133" s="266"/>
      <c r="OUT133" s="261"/>
      <c r="OUU133" s="265"/>
      <c r="OUV133" s="266"/>
      <c r="OUW133" s="200"/>
      <c r="OUX133" s="266"/>
      <c r="OUY133" s="261"/>
      <c r="OUZ133" s="265"/>
      <c r="OVA133" s="266"/>
      <c r="OVB133" s="200"/>
      <c r="OVC133" s="266"/>
      <c r="OVD133" s="261"/>
      <c r="OVE133" s="265"/>
      <c r="OVF133" s="266"/>
      <c r="OVG133" s="200"/>
      <c r="OVH133" s="266"/>
      <c r="OVI133" s="261"/>
      <c r="OVJ133" s="265"/>
      <c r="OVK133" s="266"/>
      <c r="OVL133" s="200"/>
      <c r="OVM133" s="266"/>
      <c r="OVN133" s="261"/>
      <c r="OVO133" s="265"/>
      <c r="OVP133" s="266"/>
      <c r="OVQ133" s="200"/>
      <c r="OVR133" s="266"/>
      <c r="OVS133" s="261"/>
      <c r="OVT133" s="265"/>
      <c r="OVU133" s="266"/>
      <c r="OVV133" s="200"/>
      <c r="OVW133" s="266"/>
      <c r="OVX133" s="261"/>
      <c r="OVY133" s="265"/>
      <c r="OVZ133" s="266"/>
      <c r="OWA133" s="200"/>
      <c r="OWB133" s="266"/>
      <c r="OWC133" s="261"/>
      <c r="OWD133" s="265"/>
      <c r="OWE133" s="266"/>
      <c r="OWF133" s="200"/>
      <c r="OWG133" s="266"/>
      <c r="OWH133" s="261"/>
      <c r="OWI133" s="265"/>
      <c r="OWJ133" s="266"/>
      <c r="OWK133" s="200"/>
      <c r="OWL133" s="266"/>
      <c r="OWM133" s="261"/>
      <c r="OWN133" s="265"/>
      <c r="OWO133" s="266"/>
      <c r="OWP133" s="200"/>
      <c r="OWQ133" s="266"/>
      <c r="OWR133" s="261"/>
      <c r="OWS133" s="265"/>
      <c r="OWT133" s="266"/>
      <c r="OWU133" s="200"/>
      <c r="OWV133" s="266"/>
      <c r="OWW133" s="261"/>
      <c r="OWX133" s="265"/>
      <c r="OWY133" s="266"/>
      <c r="OWZ133" s="200"/>
      <c r="OXA133" s="266"/>
      <c r="OXB133" s="261"/>
      <c r="OXC133" s="265"/>
      <c r="OXD133" s="266"/>
      <c r="OXE133" s="200"/>
      <c r="OXF133" s="266"/>
      <c r="OXG133" s="261"/>
      <c r="OXH133" s="265"/>
      <c r="OXI133" s="266"/>
      <c r="OXJ133" s="200"/>
      <c r="OXK133" s="266"/>
      <c r="OXL133" s="261"/>
      <c r="OXM133" s="265"/>
      <c r="OXN133" s="266"/>
      <c r="OXO133" s="200"/>
      <c r="OXP133" s="266"/>
      <c r="OXQ133" s="261"/>
      <c r="OXR133" s="265"/>
      <c r="OXS133" s="266"/>
      <c r="OXT133" s="200"/>
      <c r="OXU133" s="266"/>
      <c r="OXV133" s="261"/>
      <c r="OXW133" s="265"/>
      <c r="OXX133" s="266"/>
      <c r="OXY133" s="200"/>
      <c r="OXZ133" s="266"/>
      <c r="OYA133" s="261"/>
      <c r="OYB133" s="265"/>
      <c r="OYC133" s="266"/>
      <c r="OYD133" s="200"/>
      <c r="OYE133" s="266"/>
      <c r="OYF133" s="261"/>
      <c r="OYG133" s="265"/>
      <c r="OYH133" s="266"/>
      <c r="OYI133" s="200"/>
      <c r="OYJ133" s="266"/>
      <c r="OYK133" s="261"/>
      <c r="OYL133" s="265"/>
      <c r="OYM133" s="266"/>
      <c r="OYN133" s="200"/>
      <c r="OYO133" s="266"/>
      <c r="OYP133" s="261"/>
      <c r="OYQ133" s="265"/>
      <c r="OYR133" s="266"/>
      <c r="OYS133" s="200"/>
      <c r="OYT133" s="266"/>
      <c r="OYU133" s="261"/>
      <c r="OYV133" s="265"/>
      <c r="OYW133" s="266"/>
      <c r="OYX133" s="200"/>
      <c r="OYY133" s="266"/>
      <c r="OYZ133" s="261"/>
      <c r="OZA133" s="265"/>
      <c r="OZB133" s="266"/>
      <c r="OZC133" s="200"/>
      <c r="OZD133" s="266"/>
      <c r="OZE133" s="261"/>
      <c r="OZF133" s="265"/>
      <c r="OZG133" s="266"/>
      <c r="OZH133" s="200"/>
      <c r="OZI133" s="266"/>
      <c r="OZJ133" s="261"/>
      <c r="OZK133" s="265"/>
      <c r="OZL133" s="266"/>
      <c r="OZM133" s="200"/>
      <c r="OZN133" s="266"/>
      <c r="OZO133" s="261"/>
      <c r="OZP133" s="265"/>
      <c r="OZQ133" s="266"/>
      <c r="OZR133" s="200"/>
      <c r="OZS133" s="266"/>
      <c r="OZT133" s="261"/>
      <c r="OZU133" s="265"/>
      <c r="OZV133" s="266"/>
      <c r="OZW133" s="200"/>
      <c r="OZX133" s="266"/>
      <c r="OZY133" s="261"/>
      <c r="OZZ133" s="265"/>
      <c r="PAA133" s="266"/>
      <c r="PAB133" s="200"/>
      <c r="PAC133" s="266"/>
      <c r="PAD133" s="261"/>
      <c r="PAE133" s="265"/>
      <c r="PAF133" s="266"/>
      <c r="PAG133" s="200"/>
      <c r="PAH133" s="266"/>
      <c r="PAI133" s="261"/>
      <c r="PAJ133" s="265"/>
      <c r="PAK133" s="266"/>
      <c r="PAL133" s="200"/>
      <c r="PAM133" s="266"/>
      <c r="PAN133" s="261"/>
      <c r="PAO133" s="265"/>
      <c r="PAP133" s="266"/>
      <c r="PAQ133" s="200"/>
      <c r="PAR133" s="266"/>
      <c r="PAS133" s="261"/>
      <c r="PAT133" s="265"/>
      <c r="PAU133" s="266"/>
      <c r="PAV133" s="200"/>
      <c r="PAW133" s="266"/>
      <c r="PAX133" s="261"/>
      <c r="PAY133" s="265"/>
      <c r="PAZ133" s="266"/>
      <c r="PBA133" s="200"/>
      <c r="PBB133" s="266"/>
      <c r="PBC133" s="261"/>
      <c r="PBD133" s="265"/>
      <c r="PBE133" s="266"/>
      <c r="PBF133" s="200"/>
      <c r="PBG133" s="266"/>
      <c r="PBH133" s="261"/>
      <c r="PBI133" s="265"/>
      <c r="PBJ133" s="266"/>
      <c r="PBK133" s="200"/>
      <c r="PBL133" s="266"/>
      <c r="PBM133" s="261"/>
      <c r="PBN133" s="265"/>
      <c r="PBO133" s="266"/>
      <c r="PBP133" s="200"/>
      <c r="PBQ133" s="266"/>
      <c r="PBR133" s="261"/>
      <c r="PBS133" s="265"/>
      <c r="PBT133" s="266"/>
      <c r="PBU133" s="200"/>
      <c r="PBV133" s="266"/>
      <c r="PBW133" s="261"/>
      <c r="PBX133" s="265"/>
      <c r="PBY133" s="266"/>
      <c r="PBZ133" s="200"/>
      <c r="PCA133" s="266"/>
      <c r="PCB133" s="261"/>
      <c r="PCC133" s="265"/>
      <c r="PCD133" s="266"/>
      <c r="PCE133" s="200"/>
      <c r="PCF133" s="266"/>
      <c r="PCG133" s="261"/>
      <c r="PCH133" s="265"/>
      <c r="PCI133" s="266"/>
      <c r="PCJ133" s="200"/>
      <c r="PCK133" s="266"/>
      <c r="PCL133" s="261"/>
      <c r="PCM133" s="265"/>
      <c r="PCN133" s="266"/>
      <c r="PCO133" s="200"/>
      <c r="PCP133" s="266"/>
      <c r="PCQ133" s="261"/>
      <c r="PCR133" s="265"/>
      <c r="PCS133" s="266"/>
      <c r="PCT133" s="200"/>
      <c r="PCU133" s="266"/>
      <c r="PCV133" s="261"/>
      <c r="PCW133" s="265"/>
      <c r="PCX133" s="266"/>
      <c r="PCY133" s="200"/>
      <c r="PCZ133" s="266"/>
      <c r="PDA133" s="261"/>
      <c r="PDB133" s="265"/>
      <c r="PDC133" s="266"/>
      <c r="PDD133" s="200"/>
      <c r="PDE133" s="266"/>
      <c r="PDF133" s="261"/>
      <c r="PDG133" s="265"/>
      <c r="PDH133" s="266"/>
      <c r="PDI133" s="200"/>
      <c r="PDJ133" s="266"/>
      <c r="PDK133" s="261"/>
      <c r="PDL133" s="265"/>
      <c r="PDM133" s="266"/>
      <c r="PDN133" s="200"/>
      <c r="PDO133" s="266"/>
      <c r="PDP133" s="261"/>
      <c r="PDQ133" s="265"/>
      <c r="PDR133" s="266"/>
      <c r="PDS133" s="200"/>
      <c r="PDT133" s="266"/>
      <c r="PDU133" s="261"/>
      <c r="PDV133" s="265"/>
      <c r="PDW133" s="266"/>
      <c r="PDX133" s="200"/>
      <c r="PDY133" s="266"/>
      <c r="PDZ133" s="261"/>
      <c r="PEA133" s="265"/>
      <c r="PEB133" s="266"/>
      <c r="PEC133" s="200"/>
      <c r="PED133" s="266"/>
      <c r="PEE133" s="261"/>
      <c r="PEF133" s="265"/>
      <c r="PEG133" s="266"/>
      <c r="PEH133" s="200"/>
      <c r="PEI133" s="266"/>
      <c r="PEJ133" s="261"/>
      <c r="PEK133" s="265"/>
      <c r="PEL133" s="266"/>
      <c r="PEM133" s="200"/>
      <c r="PEN133" s="266"/>
      <c r="PEO133" s="261"/>
      <c r="PEP133" s="265"/>
      <c r="PEQ133" s="266"/>
      <c r="PER133" s="200"/>
      <c r="PES133" s="266"/>
      <c r="PET133" s="261"/>
      <c r="PEU133" s="265"/>
      <c r="PEV133" s="266"/>
      <c r="PEW133" s="200"/>
      <c r="PEX133" s="266"/>
      <c r="PEY133" s="261"/>
      <c r="PEZ133" s="265"/>
      <c r="PFA133" s="266"/>
      <c r="PFB133" s="200"/>
      <c r="PFC133" s="266"/>
      <c r="PFD133" s="261"/>
      <c r="PFE133" s="265"/>
      <c r="PFF133" s="266"/>
      <c r="PFG133" s="200"/>
      <c r="PFH133" s="266"/>
      <c r="PFI133" s="261"/>
      <c r="PFJ133" s="265"/>
      <c r="PFK133" s="266"/>
      <c r="PFL133" s="200"/>
      <c r="PFM133" s="266"/>
      <c r="PFN133" s="261"/>
      <c r="PFO133" s="265"/>
      <c r="PFP133" s="266"/>
      <c r="PFQ133" s="200"/>
      <c r="PFR133" s="266"/>
      <c r="PFS133" s="261"/>
      <c r="PFT133" s="265"/>
      <c r="PFU133" s="266"/>
      <c r="PFV133" s="200"/>
      <c r="PFW133" s="266"/>
      <c r="PFX133" s="261"/>
      <c r="PFY133" s="265"/>
      <c r="PFZ133" s="266"/>
      <c r="PGA133" s="200"/>
      <c r="PGB133" s="266"/>
      <c r="PGC133" s="261"/>
      <c r="PGD133" s="265"/>
      <c r="PGE133" s="266"/>
      <c r="PGF133" s="200"/>
      <c r="PGG133" s="266"/>
      <c r="PGH133" s="261"/>
      <c r="PGI133" s="265"/>
      <c r="PGJ133" s="266"/>
      <c r="PGK133" s="200"/>
      <c r="PGL133" s="266"/>
      <c r="PGM133" s="261"/>
      <c r="PGN133" s="265"/>
      <c r="PGO133" s="266"/>
      <c r="PGP133" s="200"/>
      <c r="PGQ133" s="266"/>
      <c r="PGR133" s="261"/>
      <c r="PGS133" s="265"/>
      <c r="PGT133" s="266"/>
      <c r="PGU133" s="200"/>
      <c r="PGV133" s="266"/>
      <c r="PGW133" s="261"/>
      <c r="PGX133" s="265"/>
      <c r="PGY133" s="266"/>
      <c r="PGZ133" s="200"/>
      <c r="PHA133" s="266"/>
      <c r="PHB133" s="261"/>
      <c r="PHC133" s="265"/>
      <c r="PHD133" s="266"/>
      <c r="PHE133" s="200"/>
      <c r="PHF133" s="266"/>
      <c r="PHG133" s="261"/>
      <c r="PHH133" s="265"/>
      <c r="PHI133" s="266"/>
      <c r="PHJ133" s="200"/>
      <c r="PHK133" s="266"/>
      <c r="PHL133" s="261"/>
      <c r="PHM133" s="265"/>
      <c r="PHN133" s="266"/>
      <c r="PHO133" s="200"/>
      <c r="PHP133" s="266"/>
      <c r="PHQ133" s="261"/>
      <c r="PHR133" s="265"/>
      <c r="PHS133" s="266"/>
      <c r="PHT133" s="200"/>
      <c r="PHU133" s="266"/>
      <c r="PHV133" s="261"/>
      <c r="PHW133" s="265"/>
      <c r="PHX133" s="266"/>
      <c r="PHY133" s="200"/>
      <c r="PHZ133" s="266"/>
      <c r="PIA133" s="261"/>
      <c r="PIB133" s="265"/>
      <c r="PIC133" s="266"/>
      <c r="PID133" s="200"/>
      <c r="PIE133" s="266"/>
      <c r="PIF133" s="261"/>
      <c r="PIG133" s="265"/>
      <c r="PIH133" s="266"/>
      <c r="PII133" s="200"/>
      <c r="PIJ133" s="266"/>
      <c r="PIK133" s="261"/>
      <c r="PIL133" s="265"/>
      <c r="PIM133" s="266"/>
      <c r="PIN133" s="200"/>
      <c r="PIO133" s="266"/>
      <c r="PIP133" s="261"/>
      <c r="PIQ133" s="265"/>
      <c r="PIR133" s="266"/>
      <c r="PIS133" s="200"/>
      <c r="PIT133" s="266"/>
      <c r="PIU133" s="261"/>
      <c r="PIV133" s="265"/>
      <c r="PIW133" s="266"/>
      <c r="PIX133" s="200"/>
      <c r="PIY133" s="266"/>
      <c r="PIZ133" s="261"/>
      <c r="PJA133" s="265"/>
      <c r="PJB133" s="266"/>
      <c r="PJC133" s="200"/>
      <c r="PJD133" s="266"/>
      <c r="PJE133" s="261"/>
      <c r="PJF133" s="265"/>
      <c r="PJG133" s="266"/>
      <c r="PJH133" s="200"/>
      <c r="PJI133" s="266"/>
      <c r="PJJ133" s="261"/>
      <c r="PJK133" s="265"/>
      <c r="PJL133" s="266"/>
      <c r="PJM133" s="200"/>
      <c r="PJN133" s="266"/>
      <c r="PJO133" s="261"/>
      <c r="PJP133" s="265"/>
      <c r="PJQ133" s="266"/>
      <c r="PJR133" s="200"/>
      <c r="PJS133" s="266"/>
      <c r="PJT133" s="261"/>
      <c r="PJU133" s="265"/>
      <c r="PJV133" s="266"/>
      <c r="PJW133" s="200"/>
      <c r="PJX133" s="266"/>
      <c r="PJY133" s="261"/>
      <c r="PJZ133" s="265"/>
      <c r="PKA133" s="266"/>
      <c r="PKB133" s="200"/>
      <c r="PKC133" s="266"/>
      <c r="PKD133" s="261"/>
      <c r="PKE133" s="265"/>
      <c r="PKF133" s="266"/>
      <c r="PKG133" s="200"/>
      <c r="PKH133" s="266"/>
      <c r="PKI133" s="261"/>
      <c r="PKJ133" s="265"/>
      <c r="PKK133" s="266"/>
      <c r="PKL133" s="200"/>
      <c r="PKM133" s="266"/>
      <c r="PKN133" s="261"/>
      <c r="PKO133" s="265"/>
      <c r="PKP133" s="266"/>
      <c r="PKQ133" s="200"/>
      <c r="PKR133" s="266"/>
      <c r="PKS133" s="261"/>
      <c r="PKT133" s="265"/>
      <c r="PKU133" s="266"/>
      <c r="PKV133" s="200"/>
      <c r="PKW133" s="266"/>
      <c r="PKX133" s="261"/>
      <c r="PKY133" s="265"/>
      <c r="PKZ133" s="266"/>
      <c r="PLA133" s="200"/>
      <c r="PLB133" s="266"/>
      <c r="PLC133" s="261"/>
      <c r="PLD133" s="265"/>
      <c r="PLE133" s="266"/>
      <c r="PLF133" s="200"/>
      <c r="PLG133" s="266"/>
      <c r="PLH133" s="261"/>
      <c r="PLI133" s="265"/>
      <c r="PLJ133" s="266"/>
      <c r="PLK133" s="200"/>
      <c r="PLL133" s="266"/>
      <c r="PLM133" s="261"/>
      <c r="PLN133" s="265"/>
      <c r="PLO133" s="266"/>
      <c r="PLP133" s="200"/>
      <c r="PLQ133" s="266"/>
      <c r="PLR133" s="261"/>
      <c r="PLS133" s="265"/>
      <c r="PLT133" s="266"/>
      <c r="PLU133" s="200"/>
      <c r="PLV133" s="266"/>
      <c r="PLW133" s="261"/>
      <c r="PLX133" s="265"/>
      <c r="PLY133" s="266"/>
      <c r="PLZ133" s="200"/>
      <c r="PMA133" s="266"/>
      <c r="PMB133" s="261"/>
      <c r="PMC133" s="265"/>
      <c r="PMD133" s="266"/>
      <c r="PME133" s="200"/>
      <c r="PMF133" s="266"/>
      <c r="PMG133" s="261"/>
      <c r="PMH133" s="265"/>
      <c r="PMI133" s="266"/>
      <c r="PMJ133" s="200"/>
      <c r="PMK133" s="266"/>
      <c r="PML133" s="261"/>
      <c r="PMM133" s="265"/>
      <c r="PMN133" s="266"/>
      <c r="PMO133" s="200"/>
      <c r="PMP133" s="266"/>
      <c r="PMQ133" s="261"/>
      <c r="PMR133" s="265"/>
      <c r="PMS133" s="266"/>
      <c r="PMT133" s="200"/>
      <c r="PMU133" s="266"/>
      <c r="PMV133" s="261"/>
      <c r="PMW133" s="265"/>
      <c r="PMX133" s="266"/>
      <c r="PMY133" s="200"/>
      <c r="PMZ133" s="266"/>
      <c r="PNA133" s="261"/>
      <c r="PNB133" s="265"/>
      <c r="PNC133" s="266"/>
      <c r="PND133" s="200"/>
      <c r="PNE133" s="266"/>
      <c r="PNF133" s="261"/>
      <c r="PNG133" s="265"/>
      <c r="PNH133" s="266"/>
      <c r="PNI133" s="200"/>
      <c r="PNJ133" s="266"/>
      <c r="PNK133" s="261"/>
      <c r="PNL133" s="265"/>
      <c r="PNM133" s="266"/>
      <c r="PNN133" s="200"/>
      <c r="PNO133" s="266"/>
      <c r="PNP133" s="261"/>
      <c r="PNQ133" s="265"/>
      <c r="PNR133" s="266"/>
      <c r="PNS133" s="200"/>
      <c r="PNT133" s="266"/>
      <c r="PNU133" s="261"/>
      <c r="PNV133" s="265"/>
      <c r="PNW133" s="266"/>
      <c r="PNX133" s="200"/>
      <c r="PNY133" s="266"/>
      <c r="PNZ133" s="261"/>
      <c r="POA133" s="265"/>
      <c r="POB133" s="266"/>
      <c r="POC133" s="200"/>
      <c r="POD133" s="266"/>
      <c r="POE133" s="261"/>
      <c r="POF133" s="265"/>
      <c r="POG133" s="266"/>
      <c r="POH133" s="200"/>
      <c r="POI133" s="266"/>
      <c r="POJ133" s="261"/>
      <c r="POK133" s="265"/>
      <c r="POL133" s="266"/>
      <c r="POM133" s="200"/>
      <c r="PON133" s="266"/>
      <c r="POO133" s="261"/>
      <c r="POP133" s="265"/>
      <c r="POQ133" s="266"/>
      <c r="POR133" s="200"/>
      <c r="POS133" s="266"/>
      <c r="POT133" s="261"/>
      <c r="POU133" s="265"/>
      <c r="POV133" s="266"/>
      <c r="POW133" s="200"/>
      <c r="POX133" s="266"/>
      <c r="POY133" s="261"/>
      <c r="POZ133" s="265"/>
      <c r="PPA133" s="266"/>
      <c r="PPB133" s="200"/>
      <c r="PPC133" s="266"/>
      <c r="PPD133" s="261"/>
      <c r="PPE133" s="265"/>
      <c r="PPF133" s="266"/>
      <c r="PPG133" s="200"/>
      <c r="PPH133" s="266"/>
      <c r="PPI133" s="261"/>
      <c r="PPJ133" s="265"/>
      <c r="PPK133" s="266"/>
      <c r="PPL133" s="200"/>
      <c r="PPM133" s="266"/>
      <c r="PPN133" s="261"/>
      <c r="PPO133" s="265"/>
      <c r="PPP133" s="266"/>
      <c r="PPQ133" s="200"/>
      <c r="PPR133" s="266"/>
      <c r="PPS133" s="261"/>
      <c r="PPT133" s="265"/>
      <c r="PPU133" s="266"/>
      <c r="PPV133" s="200"/>
      <c r="PPW133" s="266"/>
      <c r="PPX133" s="261"/>
      <c r="PPY133" s="265"/>
      <c r="PPZ133" s="266"/>
      <c r="PQA133" s="200"/>
      <c r="PQB133" s="266"/>
      <c r="PQC133" s="261"/>
      <c r="PQD133" s="265"/>
      <c r="PQE133" s="266"/>
      <c r="PQF133" s="200"/>
      <c r="PQG133" s="266"/>
      <c r="PQH133" s="261"/>
      <c r="PQI133" s="265"/>
      <c r="PQJ133" s="266"/>
      <c r="PQK133" s="200"/>
      <c r="PQL133" s="266"/>
      <c r="PQM133" s="261"/>
      <c r="PQN133" s="265"/>
      <c r="PQO133" s="266"/>
      <c r="PQP133" s="200"/>
      <c r="PQQ133" s="266"/>
      <c r="PQR133" s="261"/>
      <c r="PQS133" s="265"/>
      <c r="PQT133" s="266"/>
      <c r="PQU133" s="200"/>
      <c r="PQV133" s="266"/>
      <c r="PQW133" s="261"/>
      <c r="PQX133" s="265"/>
      <c r="PQY133" s="266"/>
      <c r="PQZ133" s="200"/>
      <c r="PRA133" s="266"/>
      <c r="PRB133" s="261"/>
      <c r="PRC133" s="265"/>
      <c r="PRD133" s="266"/>
      <c r="PRE133" s="200"/>
      <c r="PRF133" s="266"/>
      <c r="PRG133" s="261"/>
      <c r="PRH133" s="265"/>
      <c r="PRI133" s="266"/>
      <c r="PRJ133" s="200"/>
      <c r="PRK133" s="266"/>
      <c r="PRL133" s="261"/>
      <c r="PRM133" s="265"/>
      <c r="PRN133" s="266"/>
      <c r="PRO133" s="200"/>
      <c r="PRP133" s="266"/>
      <c r="PRQ133" s="261"/>
      <c r="PRR133" s="265"/>
      <c r="PRS133" s="266"/>
      <c r="PRT133" s="200"/>
      <c r="PRU133" s="266"/>
      <c r="PRV133" s="261"/>
      <c r="PRW133" s="265"/>
      <c r="PRX133" s="266"/>
      <c r="PRY133" s="200"/>
      <c r="PRZ133" s="266"/>
      <c r="PSA133" s="261"/>
      <c r="PSB133" s="265"/>
      <c r="PSC133" s="266"/>
      <c r="PSD133" s="200"/>
      <c r="PSE133" s="266"/>
      <c r="PSF133" s="261"/>
      <c r="PSG133" s="265"/>
      <c r="PSH133" s="266"/>
      <c r="PSI133" s="200"/>
      <c r="PSJ133" s="266"/>
      <c r="PSK133" s="261"/>
      <c r="PSL133" s="265"/>
      <c r="PSM133" s="266"/>
      <c r="PSN133" s="200"/>
      <c r="PSO133" s="266"/>
      <c r="PSP133" s="261"/>
      <c r="PSQ133" s="265"/>
      <c r="PSR133" s="266"/>
      <c r="PSS133" s="200"/>
      <c r="PST133" s="266"/>
      <c r="PSU133" s="261"/>
      <c r="PSV133" s="265"/>
      <c r="PSW133" s="266"/>
      <c r="PSX133" s="200"/>
      <c r="PSY133" s="266"/>
      <c r="PSZ133" s="261"/>
      <c r="PTA133" s="265"/>
      <c r="PTB133" s="266"/>
      <c r="PTC133" s="200"/>
      <c r="PTD133" s="266"/>
      <c r="PTE133" s="261"/>
      <c r="PTF133" s="265"/>
      <c r="PTG133" s="266"/>
      <c r="PTH133" s="200"/>
      <c r="PTI133" s="266"/>
      <c r="PTJ133" s="261"/>
      <c r="PTK133" s="265"/>
      <c r="PTL133" s="266"/>
      <c r="PTM133" s="200"/>
      <c r="PTN133" s="266"/>
      <c r="PTO133" s="261"/>
      <c r="PTP133" s="265"/>
      <c r="PTQ133" s="266"/>
      <c r="PTR133" s="200"/>
      <c r="PTS133" s="266"/>
      <c r="PTT133" s="261"/>
      <c r="PTU133" s="265"/>
      <c r="PTV133" s="266"/>
      <c r="PTW133" s="200"/>
      <c r="PTX133" s="266"/>
      <c r="PTY133" s="261"/>
      <c r="PTZ133" s="265"/>
      <c r="PUA133" s="266"/>
      <c r="PUB133" s="200"/>
      <c r="PUC133" s="266"/>
      <c r="PUD133" s="261"/>
      <c r="PUE133" s="265"/>
      <c r="PUF133" s="266"/>
      <c r="PUG133" s="200"/>
      <c r="PUH133" s="266"/>
      <c r="PUI133" s="261"/>
      <c r="PUJ133" s="265"/>
      <c r="PUK133" s="266"/>
      <c r="PUL133" s="200"/>
      <c r="PUM133" s="266"/>
      <c r="PUN133" s="261"/>
      <c r="PUO133" s="265"/>
      <c r="PUP133" s="266"/>
      <c r="PUQ133" s="200"/>
      <c r="PUR133" s="266"/>
      <c r="PUS133" s="261"/>
      <c r="PUT133" s="265"/>
      <c r="PUU133" s="266"/>
      <c r="PUV133" s="200"/>
      <c r="PUW133" s="266"/>
      <c r="PUX133" s="261"/>
      <c r="PUY133" s="265"/>
      <c r="PUZ133" s="266"/>
      <c r="PVA133" s="200"/>
      <c r="PVB133" s="266"/>
      <c r="PVC133" s="261"/>
      <c r="PVD133" s="265"/>
      <c r="PVE133" s="266"/>
      <c r="PVF133" s="200"/>
      <c r="PVG133" s="266"/>
      <c r="PVH133" s="261"/>
      <c r="PVI133" s="265"/>
      <c r="PVJ133" s="266"/>
      <c r="PVK133" s="200"/>
      <c r="PVL133" s="266"/>
      <c r="PVM133" s="261"/>
      <c r="PVN133" s="265"/>
      <c r="PVO133" s="266"/>
      <c r="PVP133" s="200"/>
      <c r="PVQ133" s="266"/>
      <c r="PVR133" s="261"/>
      <c r="PVS133" s="265"/>
      <c r="PVT133" s="266"/>
      <c r="PVU133" s="200"/>
      <c r="PVV133" s="266"/>
      <c r="PVW133" s="261"/>
      <c r="PVX133" s="265"/>
      <c r="PVY133" s="266"/>
      <c r="PVZ133" s="200"/>
      <c r="PWA133" s="266"/>
      <c r="PWB133" s="261"/>
      <c r="PWC133" s="265"/>
      <c r="PWD133" s="266"/>
      <c r="PWE133" s="200"/>
      <c r="PWF133" s="266"/>
      <c r="PWG133" s="261"/>
      <c r="PWH133" s="265"/>
      <c r="PWI133" s="266"/>
      <c r="PWJ133" s="200"/>
      <c r="PWK133" s="266"/>
      <c r="PWL133" s="261"/>
      <c r="PWM133" s="265"/>
      <c r="PWN133" s="266"/>
      <c r="PWO133" s="200"/>
      <c r="PWP133" s="266"/>
      <c r="PWQ133" s="261"/>
      <c r="PWR133" s="265"/>
      <c r="PWS133" s="266"/>
      <c r="PWT133" s="200"/>
      <c r="PWU133" s="266"/>
      <c r="PWV133" s="261"/>
      <c r="PWW133" s="265"/>
      <c r="PWX133" s="266"/>
      <c r="PWY133" s="200"/>
      <c r="PWZ133" s="266"/>
      <c r="PXA133" s="261"/>
      <c r="PXB133" s="265"/>
      <c r="PXC133" s="266"/>
      <c r="PXD133" s="200"/>
      <c r="PXE133" s="266"/>
      <c r="PXF133" s="261"/>
      <c r="PXG133" s="265"/>
      <c r="PXH133" s="266"/>
      <c r="PXI133" s="200"/>
      <c r="PXJ133" s="266"/>
      <c r="PXK133" s="261"/>
      <c r="PXL133" s="265"/>
      <c r="PXM133" s="266"/>
      <c r="PXN133" s="200"/>
      <c r="PXO133" s="266"/>
      <c r="PXP133" s="261"/>
      <c r="PXQ133" s="265"/>
      <c r="PXR133" s="266"/>
      <c r="PXS133" s="200"/>
      <c r="PXT133" s="266"/>
      <c r="PXU133" s="261"/>
      <c r="PXV133" s="265"/>
      <c r="PXW133" s="266"/>
      <c r="PXX133" s="200"/>
      <c r="PXY133" s="266"/>
      <c r="PXZ133" s="261"/>
      <c r="PYA133" s="265"/>
      <c r="PYB133" s="266"/>
      <c r="PYC133" s="200"/>
      <c r="PYD133" s="266"/>
      <c r="PYE133" s="261"/>
      <c r="PYF133" s="265"/>
      <c r="PYG133" s="266"/>
      <c r="PYH133" s="200"/>
      <c r="PYI133" s="266"/>
      <c r="PYJ133" s="261"/>
      <c r="PYK133" s="265"/>
      <c r="PYL133" s="266"/>
      <c r="PYM133" s="200"/>
      <c r="PYN133" s="266"/>
      <c r="PYO133" s="261"/>
      <c r="PYP133" s="265"/>
      <c r="PYQ133" s="266"/>
      <c r="PYR133" s="200"/>
      <c r="PYS133" s="266"/>
      <c r="PYT133" s="261"/>
      <c r="PYU133" s="265"/>
      <c r="PYV133" s="266"/>
      <c r="PYW133" s="200"/>
      <c r="PYX133" s="266"/>
      <c r="PYY133" s="261"/>
      <c r="PYZ133" s="265"/>
      <c r="PZA133" s="266"/>
      <c r="PZB133" s="200"/>
      <c r="PZC133" s="266"/>
      <c r="PZD133" s="261"/>
      <c r="PZE133" s="265"/>
      <c r="PZF133" s="266"/>
      <c r="PZG133" s="200"/>
      <c r="PZH133" s="266"/>
      <c r="PZI133" s="261"/>
      <c r="PZJ133" s="265"/>
      <c r="PZK133" s="266"/>
      <c r="PZL133" s="200"/>
      <c r="PZM133" s="266"/>
      <c r="PZN133" s="261"/>
      <c r="PZO133" s="265"/>
      <c r="PZP133" s="266"/>
      <c r="PZQ133" s="200"/>
      <c r="PZR133" s="266"/>
      <c r="PZS133" s="261"/>
      <c r="PZT133" s="265"/>
      <c r="PZU133" s="266"/>
      <c r="PZV133" s="200"/>
      <c r="PZW133" s="266"/>
      <c r="PZX133" s="261"/>
      <c r="PZY133" s="265"/>
      <c r="PZZ133" s="266"/>
      <c r="QAA133" s="200"/>
      <c r="QAB133" s="266"/>
      <c r="QAC133" s="261"/>
      <c r="QAD133" s="265"/>
      <c r="QAE133" s="266"/>
      <c r="QAF133" s="200"/>
      <c r="QAG133" s="266"/>
      <c r="QAH133" s="261"/>
      <c r="QAI133" s="265"/>
      <c r="QAJ133" s="266"/>
      <c r="QAK133" s="200"/>
      <c r="QAL133" s="266"/>
      <c r="QAM133" s="261"/>
      <c r="QAN133" s="265"/>
      <c r="QAO133" s="266"/>
      <c r="QAP133" s="200"/>
      <c r="QAQ133" s="266"/>
      <c r="QAR133" s="261"/>
      <c r="QAS133" s="265"/>
      <c r="QAT133" s="266"/>
      <c r="QAU133" s="200"/>
      <c r="QAV133" s="266"/>
      <c r="QAW133" s="261"/>
      <c r="QAX133" s="265"/>
      <c r="QAY133" s="266"/>
      <c r="QAZ133" s="200"/>
      <c r="QBA133" s="266"/>
      <c r="QBB133" s="261"/>
      <c r="QBC133" s="265"/>
      <c r="QBD133" s="266"/>
      <c r="QBE133" s="200"/>
      <c r="QBF133" s="266"/>
      <c r="QBG133" s="261"/>
      <c r="QBH133" s="265"/>
      <c r="QBI133" s="266"/>
      <c r="QBJ133" s="200"/>
      <c r="QBK133" s="266"/>
      <c r="QBL133" s="261"/>
      <c r="QBM133" s="265"/>
      <c r="QBN133" s="266"/>
      <c r="QBO133" s="200"/>
      <c r="QBP133" s="266"/>
      <c r="QBQ133" s="261"/>
      <c r="QBR133" s="265"/>
      <c r="QBS133" s="266"/>
      <c r="QBT133" s="200"/>
      <c r="QBU133" s="266"/>
      <c r="QBV133" s="261"/>
      <c r="QBW133" s="265"/>
      <c r="QBX133" s="266"/>
      <c r="QBY133" s="200"/>
      <c r="QBZ133" s="266"/>
      <c r="QCA133" s="261"/>
      <c r="QCB133" s="265"/>
      <c r="QCC133" s="266"/>
      <c r="QCD133" s="200"/>
      <c r="QCE133" s="266"/>
      <c r="QCF133" s="261"/>
      <c r="QCG133" s="265"/>
      <c r="QCH133" s="266"/>
      <c r="QCI133" s="200"/>
      <c r="QCJ133" s="266"/>
      <c r="QCK133" s="261"/>
      <c r="QCL133" s="265"/>
      <c r="QCM133" s="266"/>
      <c r="QCN133" s="200"/>
      <c r="QCO133" s="266"/>
      <c r="QCP133" s="261"/>
      <c r="QCQ133" s="265"/>
      <c r="QCR133" s="266"/>
      <c r="QCS133" s="200"/>
      <c r="QCT133" s="266"/>
      <c r="QCU133" s="261"/>
      <c r="QCV133" s="265"/>
      <c r="QCW133" s="266"/>
      <c r="QCX133" s="200"/>
      <c r="QCY133" s="266"/>
      <c r="QCZ133" s="261"/>
      <c r="QDA133" s="265"/>
      <c r="QDB133" s="266"/>
      <c r="QDC133" s="200"/>
      <c r="QDD133" s="266"/>
      <c r="QDE133" s="261"/>
      <c r="QDF133" s="265"/>
      <c r="QDG133" s="266"/>
      <c r="QDH133" s="200"/>
      <c r="QDI133" s="266"/>
      <c r="QDJ133" s="261"/>
      <c r="QDK133" s="265"/>
      <c r="QDL133" s="266"/>
      <c r="QDM133" s="200"/>
      <c r="QDN133" s="266"/>
      <c r="QDO133" s="261"/>
      <c r="QDP133" s="265"/>
      <c r="QDQ133" s="266"/>
      <c r="QDR133" s="200"/>
      <c r="QDS133" s="266"/>
      <c r="QDT133" s="261"/>
      <c r="QDU133" s="265"/>
      <c r="QDV133" s="266"/>
      <c r="QDW133" s="200"/>
      <c r="QDX133" s="266"/>
      <c r="QDY133" s="261"/>
      <c r="QDZ133" s="265"/>
      <c r="QEA133" s="266"/>
      <c r="QEB133" s="200"/>
      <c r="QEC133" s="266"/>
      <c r="QED133" s="261"/>
      <c r="QEE133" s="265"/>
      <c r="QEF133" s="266"/>
      <c r="QEG133" s="200"/>
      <c r="QEH133" s="266"/>
      <c r="QEI133" s="261"/>
      <c r="QEJ133" s="265"/>
      <c r="QEK133" s="266"/>
      <c r="QEL133" s="200"/>
      <c r="QEM133" s="266"/>
      <c r="QEN133" s="261"/>
      <c r="QEO133" s="265"/>
      <c r="QEP133" s="266"/>
      <c r="QEQ133" s="200"/>
      <c r="QER133" s="266"/>
      <c r="QES133" s="261"/>
      <c r="QET133" s="265"/>
      <c r="QEU133" s="266"/>
      <c r="QEV133" s="200"/>
      <c r="QEW133" s="266"/>
      <c r="QEX133" s="261"/>
      <c r="QEY133" s="265"/>
      <c r="QEZ133" s="266"/>
      <c r="QFA133" s="200"/>
      <c r="QFB133" s="266"/>
      <c r="QFC133" s="261"/>
      <c r="QFD133" s="265"/>
      <c r="QFE133" s="266"/>
      <c r="QFF133" s="200"/>
      <c r="QFG133" s="266"/>
      <c r="QFH133" s="261"/>
      <c r="QFI133" s="265"/>
      <c r="QFJ133" s="266"/>
      <c r="QFK133" s="200"/>
      <c r="QFL133" s="266"/>
      <c r="QFM133" s="261"/>
      <c r="QFN133" s="265"/>
      <c r="QFO133" s="266"/>
      <c r="QFP133" s="200"/>
      <c r="QFQ133" s="266"/>
      <c r="QFR133" s="261"/>
      <c r="QFS133" s="265"/>
      <c r="QFT133" s="266"/>
      <c r="QFU133" s="200"/>
      <c r="QFV133" s="266"/>
      <c r="QFW133" s="261"/>
      <c r="QFX133" s="265"/>
      <c r="QFY133" s="266"/>
      <c r="QFZ133" s="200"/>
      <c r="QGA133" s="266"/>
      <c r="QGB133" s="261"/>
      <c r="QGC133" s="265"/>
      <c r="QGD133" s="266"/>
      <c r="QGE133" s="200"/>
      <c r="QGF133" s="266"/>
      <c r="QGG133" s="261"/>
      <c r="QGH133" s="265"/>
      <c r="QGI133" s="266"/>
      <c r="QGJ133" s="200"/>
      <c r="QGK133" s="266"/>
      <c r="QGL133" s="261"/>
      <c r="QGM133" s="265"/>
      <c r="QGN133" s="266"/>
      <c r="QGO133" s="200"/>
      <c r="QGP133" s="266"/>
      <c r="QGQ133" s="261"/>
      <c r="QGR133" s="265"/>
      <c r="QGS133" s="266"/>
      <c r="QGT133" s="200"/>
      <c r="QGU133" s="266"/>
      <c r="QGV133" s="261"/>
      <c r="QGW133" s="265"/>
      <c r="QGX133" s="266"/>
      <c r="QGY133" s="200"/>
      <c r="QGZ133" s="266"/>
      <c r="QHA133" s="261"/>
      <c r="QHB133" s="265"/>
      <c r="QHC133" s="266"/>
      <c r="QHD133" s="200"/>
      <c r="QHE133" s="266"/>
      <c r="QHF133" s="261"/>
      <c r="QHG133" s="265"/>
      <c r="QHH133" s="266"/>
      <c r="QHI133" s="200"/>
      <c r="QHJ133" s="266"/>
      <c r="QHK133" s="261"/>
      <c r="QHL133" s="265"/>
      <c r="QHM133" s="266"/>
      <c r="QHN133" s="200"/>
      <c r="QHO133" s="266"/>
      <c r="QHP133" s="261"/>
      <c r="QHQ133" s="265"/>
      <c r="QHR133" s="266"/>
      <c r="QHS133" s="200"/>
      <c r="QHT133" s="266"/>
      <c r="QHU133" s="261"/>
      <c r="QHV133" s="265"/>
      <c r="QHW133" s="266"/>
      <c r="QHX133" s="200"/>
      <c r="QHY133" s="266"/>
      <c r="QHZ133" s="261"/>
      <c r="QIA133" s="265"/>
      <c r="QIB133" s="266"/>
      <c r="QIC133" s="200"/>
      <c r="QID133" s="266"/>
      <c r="QIE133" s="261"/>
      <c r="QIF133" s="265"/>
      <c r="QIG133" s="266"/>
      <c r="QIH133" s="200"/>
      <c r="QII133" s="266"/>
      <c r="QIJ133" s="261"/>
      <c r="QIK133" s="265"/>
      <c r="QIL133" s="266"/>
      <c r="QIM133" s="200"/>
      <c r="QIN133" s="266"/>
      <c r="QIO133" s="261"/>
      <c r="QIP133" s="265"/>
      <c r="QIQ133" s="266"/>
      <c r="QIR133" s="200"/>
      <c r="QIS133" s="266"/>
      <c r="QIT133" s="261"/>
      <c r="QIU133" s="265"/>
      <c r="QIV133" s="266"/>
      <c r="QIW133" s="200"/>
      <c r="QIX133" s="266"/>
      <c r="QIY133" s="261"/>
      <c r="QIZ133" s="265"/>
      <c r="QJA133" s="266"/>
      <c r="QJB133" s="200"/>
      <c r="QJC133" s="266"/>
      <c r="QJD133" s="261"/>
      <c r="QJE133" s="265"/>
      <c r="QJF133" s="266"/>
      <c r="QJG133" s="200"/>
      <c r="QJH133" s="266"/>
      <c r="QJI133" s="261"/>
      <c r="QJJ133" s="265"/>
      <c r="QJK133" s="266"/>
      <c r="QJL133" s="200"/>
      <c r="QJM133" s="266"/>
      <c r="QJN133" s="261"/>
      <c r="QJO133" s="265"/>
      <c r="QJP133" s="266"/>
      <c r="QJQ133" s="200"/>
      <c r="QJR133" s="266"/>
      <c r="QJS133" s="261"/>
      <c r="QJT133" s="265"/>
      <c r="QJU133" s="266"/>
      <c r="QJV133" s="200"/>
      <c r="QJW133" s="266"/>
      <c r="QJX133" s="261"/>
      <c r="QJY133" s="265"/>
      <c r="QJZ133" s="266"/>
      <c r="QKA133" s="200"/>
      <c r="QKB133" s="266"/>
      <c r="QKC133" s="261"/>
      <c r="QKD133" s="265"/>
      <c r="QKE133" s="266"/>
      <c r="QKF133" s="200"/>
      <c r="QKG133" s="266"/>
      <c r="QKH133" s="261"/>
      <c r="QKI133" s="265"/>
      <c r="QKJ133" s="266"/>
      <c r="QKK133" s="200"/>
      <c r="QKL133" s="266"/>
      <c r="QKM133" s="261"/>
      <c r="QKN133" s="265"/>
      <c r="QKO133" s="266"/>
      <c r="QKP133" s="200"/>
      <c r="QKQ133" s="266"/>
      <c r="QKR133" s="261"/>
      <c r="QKS133" s="265"/>
      <c r="QKT133" s="266"/>
      <c r="QKU133" s="200"/>
      <c r="QKV133" s="266"/>
      <c r="QKW133" s="261"/>
      <c r="QKX133" s="265"/>
      <c r="QKY133" s="266"/>
      <c r="QKZ133" s="200"/>
      <c r="QLA133" s="266"/>
      <c r="QLB133" s="261"/>
      <c r="QLC133" s="265"/>
      <c r="QLD133" s="266"/>
      <c r="QLE133" s="200"/>
      <c r="QLF133" s="266"/>
      <c r="QLG133" s="261"/>
      <c r="QLH133" s="265"/>
      <c r="QLI133" s="266"/>
      <c r="QLJ133" s="200"/>
      <c r="QLK133" s="266"/>
      <c r="QLL133" s="261"/>
      <c r="QLM133" s="265"/>
      <c r="QLN133" s="266"/>
      <c r="QLO133" s="200"/>
      <c r="QLP133" s="266"/>
      <c r="QLQ133" s="261"/>
      <c r="QLR133" s="265"/>
      <c r="QLS133" s="266"/>
      <c r="QLT133" s="200"/>
      <c r="QLU133" s="266"/>
      <c r="QLV133" s="261"/>
      <c r="QLW133" s="265"/>
      <c r="QLX133" s="266"/>
      <c r="QLY133" s="200"/>
      <c r="QLZ133" s="266"/>
      <c r="QMA133" s="261"/>
      <c r="QMB133" s="265"/>
      <c r="QMC133" s="266"/>
      <c r="QMD133" s="200"/>
      <c r="QME133" s="266"/>
      <c r="QMF133" s="261"/>
      <c r="QMG133" s="265"/>
      <c r="QMH133" s="266"/>
      <c r="QMI133" s="200"/>
      <c r="QMJ133" s="266"/>
      <c r="QMK133" s="261"/>
      <c r="QML133" s="265"/>
      <c r="QMM133" s="266"/>
      <c r="QMN133" s="200"/>
      <c r="QMO133" s="266"/>
      <c r="QMP133" s="261"/>
      <c r="QMQ133" s="265"/>
      <c r="QMR133" s="266"/>
      <c r="QMS133" s="200"/>
      <c r="QMT133" s="266"/>
      <c r="QMU133" s="261"/>
      <c r="QMV133" s="265"/>
      <c r="QMW133" s="266"/>
      <c r="QMX133" s="200"/>
      <c r="QMY133" s="266"/>
      <c r="QMZ133" s="261"/>
      <c r="QNA133" s="265"/>
      <c r="QNB133" s="266"/>
      <c r="QNC133" s="200"/>
      <c r="QND133" s="266"/>
      <c r="QNE133" s="261"/>
      <c r="QNF133" s="265"/>
      <c r="QNG133" s="266"/>
      <c r="QNH133" s="200"/>
      <c r="QNI133" s="266"/>
      <c r="QNJ133" s="261"/>
      <c r="QNK133" s="265"/>
      <c r="QNL133" s="266"/>
      <c r="QNM133" s="200"/>
      <c r="QNN133" s="266"/>
      <c r="QNO133" s="261"/>
      <c r="QNP133" s="265"/>
      <c r="QNQ133" s="266"/>
      <c r="QNR133" s="200"/>
      <c r="QNS133" s="266"/>
      <c r="QNT133" s="261"/>
      <c r="QNU133" s="265"/>
      <c r="QNV133" s="266"/>
      <c r="QNW133" s="200"/>
      <c r="QNX133" s="266"/>
      <c r="QNY133" s="261"/>
      <c r="QNZ133" s="265"/>
      <c r="QOA133" s="266"/>
      <c r="QOB133" s="200"/>
      <c r="QOC133" s="266"/>
      <c r="QOD133" s="261"/>
      <c r="QOE133" s="265"/>
      <c r="QOF133" s="266"/>
      <c r="QOG133" s="200"/>
      <c r="QOH133" s="266"/>
      <c r="QOI133" s="261"/>
      <c r="QOJ133" s="265"/>
      <c r="QOK133" s="266"/>
      <c r="QOL133" s="200"/>
      <c r="QOM133" s="266"/>
      <c r="QON133" s="261"/>
      <c r="QOO133" s="265"/>
      <c r="QOP133" s="266"/>
      <c r="QOQ133" s="200"/>
      <c r="QOR133" s="266"/>
      <c r="QOS133" s="261"/>
      <c r="QOT133" s="265"/>
      <c r="QOU133" s="266"/>
      <c r="QOV133" s="200"/>
      <c r="QOW133" s="266"/>
      <c r="QOX133" s="261"/>
      <c r="QOY133" s="265"/>
      <c r="QOZ133" s="266"/>
      <c r="QPA133" s="200"/>
      <c r="QPB133" s="266"/>
      <c r="QPC133" s="261"/>
      <c r="QPD133" s="265"/>
      <c r="QPE133" s="266"/>
      <c r="QPF133" s="200"/>
      <c r="QPG133" s="266"/>
      <c r="QPH133" s="261"/>
      <c r="QPI133" s="265"/>
      <c r="QPJ133" s="266"/>
      <c r="QPK133" s="200"/>
      <c r="QPL133" s="266"/>
      <c r="QPM133" s="261"/>
      <c r="QPN133" s="265"/>
      <c r="QPO133" s="266"/>
      <c r="QPP133" s="200"/>
      <c r="QPQ133" s="266"/>
      <c r="QPR133" s="261"/>
      <c r="QPS133" s="265"/>
      <c r="QPT133" s="266"/>
      <c r="QPU133" s="200"/>
      <c r="QPV133" s="266"/>
      <c r="QPW133" s="261"/>
      <c r="QPX133" s="265"/>
      <c r="QPY133" s="266"/>
      <c r="QPZ133" s="200"/>
      <c r="QQA133" s="266"/>
      <c r="QQB133" s="261"/>
      <c r="QQC133" s="265"/>
      <c r="QQD133" s="266"/>
      <c r="QQE133" s="200"/>
      <c r="QQF133" s="266"/>
      <c r="QQG133" s="261"/>
      <c r="QQH133" s="265"/>
      <c r="QQI133" s="266"/>
      <c r="QQJ133" s="200"/>
      <c r="QQK133" s="266"/>
      <c r="QQL133" s="261"/>
      <c r="QQM133" s="265"/>
      <c r="QQN133" s="266"/>
      <c r="QQO133" s="200"/>
      <c r="QQP133" s="266"/>
      <c r="QQQ133" s="261"/>
      <c r="QQR133" s="265"/>
      <c r="QQS133" s="266"/>
      <c r="QQT133" s="200"/>
      <c r="QQU133" s="266"/>
      <c r="QQV133" s="261"/>
      <c r="QQW133" s="265"/>
      <c r="QQX133" s="266"/>
      <c r="QQY133" s="200"/>
      <c r="QQZ133" s="266"/>
      <c r="QRA133" s="261"/>
      <c r="QRB133" s="265"/>
      <c r="QRC133" s="266"/>
      <c r="QRD133" s="200"/>
      <c r="QRE133" s="266"/>
      <c r="QRF133" s="261"/>
      <c r="QRG133" s="265"/>
      <c r="QRH133" s="266"/>
      <c r="QRI133" s="200"/>
      <c r="QRJ133" s="266"/>
      <c r="QRK133" s="261"/>
      <c r="QRL133" s="265"/>
      <c r="QRM133" s="266"/>
      <c r="QRN133" s="200"/>
      <c r="QRO133" s="266"/>
      <c r="QRP133" s="261"/>
      <c r="QRQ133" s="265"/>
      <c r="QRR133" s="266"/>
      <c r="QRS133" s="200"/>
      <c r="QRT133" s="266"/>
      <c r="QRU133" s="261"/>
      <c r="QRV133" s="265"/>
      <c r="QRW133" s="266"/>
      <c r="QRX133" s="200"/>
      <c r="QRY133" s="266"/>
      <c r="QRZ133" s="261"/>
      <c r="QSA133" s="265"/>
      <c r="QSB133" s="266"/>
      <c r="QSC133" s="200"/>
      <c r="QSD133" s="266"/>
      <c r="QSE133" s="261"/>
      <c r="QSF133" s="265"/>
      <c r="QSG133" s="266"/>
      <c r="QSH133" s="200"/>
      <c r="QSI133" s="266"/>
      <c r="QSJ133" s="261"/>
      <c r="QSK133" s="265"/>
      <c r="QSL133" s="266"/>
      <c r="QSM133" s="200"/>
      <c r="QSN133" s="266"/>
      <c r="QSO133" s="261"/>
      <c r="QSP133" s="265"/>
      <c r="QSQ133" s="266"/>
      <c r="QSR133" s="200"/>
      <c r="QSS133" s="266"/>
      <c r="QST133" s="261"/>
      <c r="QSU133" s="265"/>
      <c r="QSV133" s="266"/>
      <c r="QSW133" s="200"/>
      <c r="QSX133" s="266"/>
      <c r="QSY133" s="261"/>
      <c r="QSZ133" s="265"/>
      <c r="QTA133" s="266"/>
      <c r="QTB133" s="200"/>
      <c r="QTC133" s="266"/>
      <c r="QTD133" s="261"/>
      <c r="QTE133" s="265"/>
      <c r="QTF133" s="266"/>
      <c r="QTG133" s="200"/>
      <c r="QTH133" s="266"/>
      <c r="QTI133" s="261"/>
      <c r="QTJ133" s="265"/>
      <c r="QTK133" s="266"/>
      <c r="QTL133" s="200"/>
      <c r="QTM133" s="266"/>
      <c r="QTN133" s="261"/>
      <c r="QTO133" s="265"/>
      <c r="QTP133" s="266"/>
      <c r="QTQ133" s="200"/>
      <c r="QTR133" s="266"/>
      <c r="QTS133" s="261"/>
      <c r="QTT133" s="265"/>
      <c r="QTU133" s="266"/>
      <c r="QTV133" s="200"/>
      <c r="QTW133" s="266"/>
      <c r="QTX133" s="261"/>
      <c r="QTY133" s="265"/>
      <c r="QTZ133" s="266"/>
      <c r="QUA133" s="200"/>
      <c r="QUB133" s="266"/>
      <c r="QUC133" s="261"/>
      <c r="QUD133" s="265"/>
      <c r="QUE133" s="266"/>
      <c r="QUF133" s="200"/>
      <c r="QUG133" s="266"/>
      <c r="QUH133" s="261"/>
      <c r="QUI133" s="265"/>
      <c r="QUJ133" s="266"/>
      <c r="QUK133" s="200"/>
      <c r="QUL133" s="266"/>
      <c r="QUM133" s="261"/>
      <c r="QUN133" s="265"/>
      <c r="QUO133" s="266"/>
      <c r="QUP133" s="200"/>
      <c r="QUQ133" s="266"/>
      <c r="QUR133" s="261"/>
      <c r="QUS133" s="265"/>
      <c r="QUT133" s="266"/>
      <c r="QUU133" s="200"/>
      <c r="QUV133" s="266"/>
      <c r="QUW133" s="261"/>
      <c r="QUX133" s="265"/>
      <c r="QUY133" s="266"/>
      <c r="QUZ133" s="200"/>
      <c r="QVA133" s="266"/>
      <c r="QVB133" s="261"/>
      <c r="QVC133" s="265"/>
      <c r="QVD133" s="266"/>
      <c r="QVE133" s="200"/>
      <c r="QVF133" s="266"/>
      <c r="QVG133" s="261"/>
      <c r="QVH133" s="265"/>
      <c r="QVI133" s="266"/>
      <c r="QVJ133" s="200"/>
      <c r="QVK133" s="266"/>
      <c r="QVL133" s="261"/>
      <c r="QVM133" s="265"/>
      <c r="QVN133" s="266"/>
      <c r="QVO133" s="200"/>
      <c r="QVP133" s="266"/>
      <c r="QVQ133" s="261"/>
      <c r="QVR133" s="265"/>
      <c r="QVS133" s="266"/>
      <c r="QVT133" s="200"/>
      <c r="QVU133" s="266"/>
      <c r="QVV133" s="261"/>
      <c r="QVW133" s="265"/>
      <c r="QVX133" s="266"/>
      <c r="QVY133" s="200"/>
      <c r="QVZ133" s="266"/>
      <c r="QWA133" s="261"/>
      <c r="QWB133" s="265"/>
      <c r="QWC133" s="266"/>
      <c r="QWD133" s="200"/>
      <c r="QWE133" s="266"/>
      <c r="QWF133" s="261"/>
      <c r="QWG133" s="265"/>
      <c r="QWH133" s="266"/>
      <c r="QWI133" s="200"/>
      <c r="QWJ133" s="266"/>
      <c r="QWK133" s="261"/>
      <c r="QWL133" s="265"/>
      <c r="QWM133" s="266"/>
      <c r="QWN133" s="200"/>
      <c r="QWO133" s="266"/>
      <c r="QWP133" s="261"/>
      <c r="QWQ133" s="265"/>
      <c r="QWR133" s="266"/>
      <c r="QWS133" s="200"/>
      <c r="QWT133" s="266"/>
      <c r="QWU133" s="261"/>
      <c r="QWV133" s="265"/>
      <c r="QWW133" s="266"/>
      <c r="QWX133" s="200"/>
      <c r="QWY133" s="266"/>
      <c r="QWZ133" s="261"/>
      <c r="QXA133" s="265"/>
      <c r="QXB133" s="266"/>
      <c r="QXC133" s="200"/>
      <c r="QXD133" s="266"/>
      <c r="QXE133" s="261"/>
      <c r="QXF133" s="265"/>
      <c r="QXG133" s="266"/>
      <c r="QXH133" s="200"/>
      <c r="QXI133" s="266"/>
      <c r="QXJ133" s="261"/>
      <c r="QXK133" s="265"/>
      <c r="QXL133" s="266"/>
      <c r="QXM133" s="200"/>
      <c r="QXN133" s="266"/>
      <c r="QXO133" s="261"/>
      <c r="QXP133" s="265"/>
      <c r="QXQ133" s="266"/>
      <c r="QXR133" s="200"/>
      <c r="QXS133" s="266"/>
      <c r="QXT133" s="261"/>
      <c r="QXU133" s="265"/>
      <c r="QXV133" s="266"/>
      <c r="QXW133" s="200"/>
      <c r="QXX133" s="266"/>
      <c r="QXY133" s="261"/>
      <c r="QXZ133" s="265"/>
      <c r="QYA133" s="266"/>
      <c r="QYB133" s="200"/>
      <c r="QYC133" s="266"/>
      <c r="QYD133" s="261"/>
      <c r="QYE133" s="265"/>
      <c r="QYF133" s="266"/>
      <c r="QYG133" s="200"/>
      <c r="QYH133" s="266"/>
      <c r="QYI133" s="261"/>
      <c r="QYJ133" s="265"/>
      <c r="QYK133" s="266"/>
      <c r="QYL133" s="200"/>
      <c r="QYM133" s="266"/>
      <c r="QYN133" s="261"/>
      <c r="QYO133" s="265"/>
      <c r="QYP133" s="266"/>
      <c r="QYQ133" s="200"/>
      <c r="QYR133" s="266"/>
      <c r="QYS133" s="261"/>
      <c r="QYT133" s="265"/>
      <c r="QYU133" s="266"/>
      <c r="QYV133" s="200"/>
      <c r="QYW133" s="266"/>
      <c r="QYX133" s="261"/>
      <c r="QYY133" s="265"/>
      <c r="QYZ133" s="266"/>
      <c r="QZA133" s="200"/>
      <c r="QZB133" s="266"/>
      <c r="QZC133" s="261"/>
      <c r="QZD133" s="265"/>
      <c r="QZE133" s="266"/>
      <c r="QZF133" s="200"/>
      <c r="QZG133" s="266"/>
      <c r="QZH133" s="261"/>
      <c r="QZI133" s="265"/>
      <c r="QZJ133" s="266"/>
      <c r="QZK133" s="200"/>
      <c r="QZL133" s="266"/>
      <c r="QZM133" s="261"/>
      <c r="QZN133" s="265"/>
      <c r="QZO133" s="266"/>
      <c r="QZP133" s="200"/>
      <c r="QZQ133" s="266"/>
      <c r="QZR133" s="261"/>
      <c r="QZS133" s="265"/>
      <c r="QZT133" s="266"/>
      <c r="QZU133" s="200"/>
      <c r="QZV133" s="266"/>
      <c r="QZW133" s="261"/>
      <c r="QZX133" s="265"/>
      <c r="QZY133" s="266"/>
      <c r="QZZ133" s="200"/>
      <c r="RAA133" s="266"/>
      <c r="RAB133" s="261"/>
      <c r="RAC133" s="265"/>
      <c r="RAD133" s="266"/>
      <c r="RAE133" s="200"/>
      <c r="RAF133" s="266"/>
      <c r="RAG133" s="261"/>
      <c r="RAH133" s="265"/>
      <c r="RAI133" s="266"/>
      <c r="RAJ133" s="200"/>
      <c r="RAK133" s="266"/>
      <c r="RAL133" s="261"/>
      <c r="RAM133" s="265"/>
      <c r="RAN133" s="266"/>
      <c r="RAO133" s="200"/>
      <c r="RAP133" s="266"/>
      <c r="RAQ133" s="261"/>
      <c r="RAR133" s="265"/>
      <c r="RAS133" s="266"/>
      <c r="RAT133" s="200"/>
      <c r="RAU133" s="266"/>
      <c r="RAV133" s="261"/>
      <c r="RAW133" s="265"/>
      <c r="RAX133" s="266"/>
      <c r="RAY133" s="200"/>
      <c r="RAZ133" s="266"/>
      <c r="RBA133" s="261"/>
      <c r="RBB133" s="265"/>
      <c r="RBC133" s="266"/>
      <c r="RBD133" s="200"/>
      <c r="RBE133" s="266"/>
      <c r="RBF133" s="261"/>
      <c r="RBG133" s="265"/>
      <c r="RBH133" s="266"/>
      <c r="RBI133" s="200"/>
      <c r="RBJ133" s="266"/>
      <c r="RBK133" s="261"/>
      <c r="RBL133" s="265"/>
      <c r="RBM133" s="266"/>
      <c r="RBN133" s="200"/>
      <c r="RBO133" s="266"/>
      <c r="RBP133" s="261"/>
      <c r="RBQ133" s="265"/>
      <c r="RBR133" s="266"/>
      <c r="RBS133" s="200"/>
      <c r="RBT133" s="266"/>
      <c r="RBU133" s="261"/>
      <c r="RBV133" s="265"/>
      <c r="RBW133" s="266"/>
      <c r="RBX133" s="200"/>
      <c r="RBY133" s="266"/>
      <c r="RBZ133" s="261"/>
      <c r="RCA133" s="265"/>
      <c r="RCB133" s="266"/>
      <c r="RCC133" s="200"/>
      <c r="RCD133" s="266"/>
      <c r="RCE133" s="261"/>
      <c r="RCF133" s="265"/>
      <c r="RCG133" s="266"/>
      <c r="RCH133" s="200"/>
      <c r="RCI133" s="266"/>
      <c r="RCJ133" s="261"/>
      <c r="RCK133" s="265"/>
      <c r="RCL133" s="266"/>
      <c r="RCM133" s="200"/>
      <c r="RCN133" s="266"/>
      <c r="RCO133" s="261"/>
      <c r="RCP133" s="265"/>
      <c r="RCQ133" s="266"/>
      <c r="RCR133" s="200"/>
      <c r="RCS133" s="266"/>
      <c r="RCT133" s="261"/>
      <c r="RCU133" s="265"/>
      <c r="RCV133" s="266"/>
      <c r="RCW133" s="200"/>
      <c r="RCX133" s="266"/>
      <c r="RCY133" s="261"/>
      <c r="RCZ133" s="265"/>
      <c r="RDA133" s="266"/>
      <c r="RDB133" s="200"/>
      <c r="RDC133" s="266"/>
      <c r="RDD133" s="261"/>
      <c r="RDE133" s="265"/>
      <c r="RDF133" s="266"/>
      <c r="RDG133" s="200"/>
      <c r="RDH133" s="266"/>
      <c r="RDI133" s="261"/>
      <c r="RDJ133" s="265"/>
      <c r="RDK133" s="266"/>
      <c r="RDL133" s="200"/>
      <c r="RDM133" s="266"/>
      <c r="RDN133" s="261"/>
      <c r="RDO133" s="265"/>
      <c r="RDP133" s="266"/>
      <c r="RDQ133" s="200"/>
      <c r="RDR133" s="266"/>
      <c r="RDS133" s="261"/>
      <c r="RDT133" s="265"/>
      <c r="RDU133" s="266"/>
      <c r="RDV133" s="200"/>
      <c r="RDW133" s="266"/>
      <c r="RDX133" s="261"/>
      <c r="RDY133" s="265"/>
      <c r="RDZ133" s="266"/>
      <c r="REA133" s="200"/>
      <c r="REB133" s="266"/>
      <c r="REC133" s="261"/>
      <c r="RED133" s="265"/>
      <c r="REE133" s="266"/>
      <c r="REF133" s="200"/>
      <c r="REG133" s="266"/>
      <c r="REH133" s="261"/>
      <c r="REI133" s="265"/>
      <c r="REJ133" s="266"/>
      <c r="REK133" s="200"/>
      <c r="REL133" s="266"/>
      <c r="REM133" s="261"/>
      <c r="REN133" s="265"/>
      <c r="REO133" s="266"/>
      <c r="REP133" s="200"/>
      <c r="REQ133" s="266"/>
      <c r="RER133" s="261"/>
      <c r="RES133" s="265"/>
      <c r="RET133" s="266"/>
      <c r="REU133" s="200"/>
      <c r="REV133" s="266"/>
      <c r="REW133" s="261"/>
      <c r="REX133" s="265"/>
      <c r="REY133" s="266"/>
      <c r="REZ133" s="200"/>
      <c r="RFA133" s="266"/>
      <c r="RFB133" s="261"/>
      <c r="RFC133" s="265"/>
      <c r="RFD133" s="266"/>
      <c r="RFE133" s="200"/>
      <c r="RFF133" s="266"/>
      <c r="RFG133" s="261"/>
      <c r="RFH133" s="265"/>
      <c r="RFI133" s="266"/>
      <c r="RFJ133" s="200"/>
      <c r="RFK133" s="266"/>
      <c r="RFL133" s="261"/>
      <c r="RFM133" s="265"/>
      <c r="RFN133" s="266"/>
      <c r="RFO133" s="200"/>
      <c r="RFP133" s="266"/>
      <c r="RFQ133" s="261"/>
      <c r="RFR133" s="265"/>
      <c r="RFS133" s="266"/>
      <c r="RFT133" s="200"/>
      <c r="RFU133" s="266"/>
      <c r="RFV133" s="261"/>
      <c r="RFW133" s="265"/>
      <c r="RFX133" s="266"/>
      <c r="RFY133" s="200"/>
      <c r="RFZ133" s="266"/>
      <c r="RGA133" s="261"/>
      <c r="RGB133" s="265"/>
      <c r="RGC133" s="266"/>
      <c r="RGD133" s="200"/>
      <c r="RGE133" s="266"/>
      <c r="RGF133" s="261"/>
      <c r="RGG133" s="265"/>
      <c r="RGH133" s="266"/>
      <c r="RGI133" s="200"/>
      <c r="RGJ133" s="266"/>
      <c r="RGK133" s="261"/>
      <c r="RGL133" s="265"/>
      <c r="RGM133" s="266"/>
      <c r="RGN133" s="200"/>
      <c r="RGO133" s="266"/>
      <c r="RGP133" s="261"/>
      <c r="RGQ133" s="265"/>
      <c r="RGR133" s="266"/>
      <c r="RGS133" s="200"/>
      <c r="RGT133" s="266"/>
      <c r="RGU133" s="261"/>
      <c r="RGV133" s="265"/>
      <c r="RGW133" s="266"/>
      <c r="RGX133" s="200"/>
      <c r="RGY133" s="266"/>
      <c r="RGZ133" s="261"/>
      <c r="RHA133" s="265"/>
      <c r="RHB133" s="266"/>
      <c r="RHC133" s="200"/>
      <c r="RHD133" s="266"/>
      <c r="RHE133" s="261"/>
      <c r="RHF133" s="265"/>
      <c r="RHG133" s="266"/>
      <c r="RHH133" s="200"/>
      <c r="RHI133" s="266"/>
      <c r="RHJ133" s="261"/>
      <c r="RHK133" s="265"/>
      <c r="RHL133" s="266"/>
      <c r="RHM133" s="200"/>
      <c r="RHN133" s="266"/>
      <c r="RHO133" s="261"/>
      <c r="RHP133" s="265"/>
      <c r="RHQ133" s="266"/>
      <c r="RHR133" s="200"/>
      <c r="RHS133" s="266"/>
      <c r="RHT133" s="261"/>
      <c r="RHU133" s="265"/>
      <c r="RHV133" s="266"/>
      <c r="RHW133" s="200"/>
      <c r="RHX133" s="266"/>
      <c r="RHY133" s="261"/>
      <c r="RHZ133" s="265"/>
      <c r="RIA133" s="266"/>
      <c r="RIB133" s="200"/>
      <c r="RIC133" s="266"/>
      <c r="RID133" s="261"/>
      <c r="RIE133" s="265"/>
      <c r="RIF133" s="266"/>
      <c r="RIG133" s="200"/>
      <c r="RIH133" s="266"/>
      <c r="RII133" s="261"/>
      <c r="RIJ133" s="265"/>
      <c r="RIK133" s="266"/>
      <c r="RIL133" s="200"/>
      <c r="RIM133" s="266"/>
      <c r="RIN133" s="261"/>
      <c r="RIO133" s="265"/>
      <c r="RIP133" s="266"/>
      <c r="RIQ133" s="200"/>
      <c r="RIR133" s="266"/>
      <c r="RIS133" s="261"/>
      <c r="RIT133" s="265"/>
      <c r="RIU133" s="266"/>
      <c r="RIV133" s="200"/>
      <c r="RIW133" s="266"/>
      <c r="RIX133" s="261"/>
      <c r="RIY133" s="265"/>
      <c r="RIZ133" s="266"/>
      <c r="RJA133" s="200"/>
      <c r="RJB133" s="266"/>
      <c r="RJC133" s="261"/>
      <c r="RJD133" s="265"/>
      <c r="RJE133" s="266"/>
      <c r="RJF133" s="200"/>
      <c r="RJG133" s="266"/>
      <c r="RJH133" s="261"/>
      <c r="RJI133" s="265"/>
      <c r="RJJ133" s="266"/>
      <c r="RJK133" s="200"/>
      <c r="RJL133" s="266"/>
      <c r="RJM133" s="261"/>
      <c r="RJN133" s="265"/>
      <c r="RJO133" s="266"/>
      <c r="RJP133" s="200"/>
      <c r="RJQ133" s="266"/>
      <c r="RJR133" s="261"/>
      <c r="RJS133" s="265"/>
      <c r="RJT133" s="266"/>
      <c r="RJU133" s="200"/>
      <c r="RJV133" s="266"/>
      <c r="RJW133" s="261"/>
      <c r="RJX133" s="265"/>
      <c r="RJY133" s="266"/>
      <c r="RJZ133" s="200"/>
      <c r="RKA133" s="266"/>
      <c r="RKB133" s="261"/>
      <c r="RKC133" s="265"/>
      <c r="RKD133" s="266"/>
      <c r="RKE133" s="200"/>
      <c r="RKF133" s="266"/>
      <c r="RKG133" s="261"/>
      <c r="RKH133" s="265"/>
      <c r="RKI133" s="266"/>
      <c r="RKJ133" s="200"/>
      <c r="RKK133" s="266"/>
      <c r="RKL133" s="261"/>
      <c r="RKM133" s="265"/>
      <c r="RKN133" s="266"/>
      <c r="RKO133" s="200"/>
      <c r="RKP133" s="266"/>
      <c r="RKQ133" s="261"/>
      <c r="RKR133" s="265"/>
      <c r="RKS133" s="266"/>
      <c r="RKT133" s="200"/>
      <c r="RKU133" s="266"/>
      <c r="RKV133" s="261"/>
      <c r="RKW133" s="265"/>
      <c r="RKX133" s="266"/>
      <c r="RKY133" s="200"/>
      <c r="RKZ133" s="266"/>
      <c r="RLA133" s="261"/>
      <c r="RLB133" s="265"/>
      <c r="RLC133" s="266"/>
      <c r="RLD133" s="200"/>
      <c r="RLE133" s="266"/>
      <c r="RLF133" s="261"/>
      <c r="RLG133" s="265"/>
      <c r="RLH133" s="266"/>
      <c r="RLI133" s="200"/>
      <c r="RLJ133" s="266"/>
      <c r="RLK133" s="261"/>
      <c r="RLL133" s="265"/>
      <c r="RLM133" s="266"/>
      <c r="RLN133" s="200"/>
      <c r="RLO133" s="266"/>
      <c r="RLP133" s="261"/>
      <c r="RLQ133" s="265"/>
      <c r="RLR133" s="266"/>
      <c r="RLS133" s="200"/>
      <c r="RLT133" s="266"/>
      <c r="RLU133" s="261"/>
      <c r="RLV133" s="265"/>
      <c r="RLW133" s="266"/>
      <c r="RLX133" s="200"/>
      <c r="RLY133" s="266"/>
      <c r="RLZ133" s="261"/>
      <c r="RMA133" s="265"/>
      <c r="RMB133" s="266"/>
      <c r="RMC133" s="200"/>
      <c r="RMD133" s="266"/>
      <c r="RME133" s="261"/>
      <c r="RMF133" s="265"/>
      <c r="RMG133" s="266"/>
      <c r="RMH133" s="200"/>
      <c r="RMI133" s="266"/>
      <c r="RMJ133" s="261"/>
      <c r="RMK133" s="265"/>
      <c r="RML133" s="266"/>
      <c r="RMM133" s="200"/>
      <c r="RMN133" s="266"/>
      <c r="RMO133" s="261"/>
      <c r="RMP133" s="265"/>
      <c r="RMQ133" s="266"/>
      <c r="RMR133" s="200"/>
      <c r="RMS133" s="266"/>
      <c r="RMT133" s="261"/>
      <c r="RMU133" s="265"/>
      <c r="RMV133" s="266"/>
      <c r="RMW133" s="200"/>
      <c r="RMX133" s="266"/>
      <c r="RMY133" s="261"/>
      <c r="RMZ133" s="265"/>
      <c r="RNA133" s="266"/>
      <c r="RNB133" s="200"/>
      <c r="RNC133" s="266"/>
      <c r="RND133" s="261"/>
      <c r="RNE133" s="265"/>
      <c r="RNF133" s="266"/>
      <c r="RNG133" s="200"/>
      <c r="RNH133" s="266"/>
      <c r="RNI133" s="261"/>
      <c r="RNJ133" s="265"/>
      <c r="RNK133" s="266"/>
      <c r="RNL133" s="200"/>
      <c r="RNM133" s="266"/>
      <c r="RNN133" s="261"/>
      <c r="RNO133" s="265"/>
      <c r="RNP133" s="266"/>
      <c r="RNQ133" s="200"/>
      <c r="RNR133" s="266"/>
      <c r="RNS133" s="261"/>
      <c r="RNT133" s="265"/>
      <c r="RNU133" s="266"/>
      <c r="RNV133" s="200"/>
      <c r="RNW133" s="266"/>
      <c r="RNX133" s="261"/>
      <c r="RNY133" s="265"/>
      <c r="RNZ133" s="266"/>
      <c r="ROA133" s="200"/>
      <c r="ROB133" s="266"/>
      <c r="ROC133" s="261"/>
      <c r="ROD133" s="265"/>
      <c r="ROE133" s="266"/>
      <c r="ROF133" s="200"/>
      <c r="ROG133" s="266"/>
      <c r="ROH133" s="261"/>
      <c r="ROI133" s="265"/>
      <c r="ROJ133" s="266"/>
      <c r="ROK133" s="200"/>
      <c r="ROL133" s="266"/>
      <c r="ROM133" s="261"/>
      <c r="RON133" s="265"/>
      <c r="ROO133" s="266"/>
      <c r="ROP133" s="200"/>
      <c r="ROQ133" s="266"/>
      <c r="ROR133" s="261"/>
      <c r="ROS133" s="265"/>
      <c r="ROT133" s="266"/>
      <c r="ROU133" s="200"/>
      <c r="ROV133" s="266"/>
      <c r="ROW133" s="261"/>
      <c r="ROX133" s="265"/>
      <c r="ROY133" s="266"/>
      <c r="ROZ133" s="200"/>
      <c r="RPA133" s="266"/>
      <c r="RPB133" s="261"/>
      <c r="RPC133" s="265"/>
      <c r="RPD133" s="266"/>
      <c r="RPE133" s="200"/>
      <c r="RPF133" s="266"/>
      <c r="RPG133" s="261"/>
      <c r="RPH133" s="265"/>
      <c r="RPI133" s="266"/>
      <c r="RPJ133" s="200"/>
      <c r="RPK133" s="266"/>
      <c r="RPL133" s="261"/>
      <c r="RPM133" s="265"/>
      <c r="RPN133" s="266"/>
      <c r="RPO133" s="200"/>
      <c r="RPP133" s="266"/>
      <c r="RPQ133" s="261"/>
      <c r="RPR133" s="265"/>
      <c r="RPS133" s="266"/>
      <c r="RPT133" s="200"/>
      <c r="RPU133" s="266"/>
      <c r="RPV133" s="261"/>
      <c r="RPW133" s="265"/>
      <c r="RPX133" s="266"/>
      <c r="RPY133" s="200"/>
      <c r="RPZ133" s="266"/>
      <c r="RQA133" s="261"/>
      <c r="RQB133" s="265"/>
      <c r="RQC133" s="266"/>
      <c r="RQD133" s="200"/>
      <c r="RQE133" s="266"/>
      <c r="RQF133" s="261"/>
      <c r="RQG133" s="265"/>
      <c r="RQH133" s="266"/>
      <c r="RQI133" s="200"/>
      <c r="RQJ133" s="266"/>
      <c r="RQK133" s="261"/>
      <c r="RQL133" s="265"/>
      <c r="RQM133" s="266"/>
      <c r="RQN133" s="200"/>
      <c r="RQO133" s="266"/>
      <c r="RQP133" s="261"/>
      <c r="RQQ133" s="265"/>
      <c r="RQR133" s="266"/>
      <c r="RQS133" s="200"/>
      <c r="RQT133" s="266"/>
      <c r="RQU133" s="261"/>
      <c r="RQV133" s="265"/>
      <c r="RQW133" s="266"/>
      <c r="RQX133" s="200"/>
      <c r="RQY133" s="266"/>
      <c r="RQZ133" s="261"/>
      <c r="RRA133" s="265"/>
      <c r="RRB133" s="266"/>
      <c r="RRC133" s="200"/>
      <c r="RRD133" s="266"/>
      <c r="RRE133" s="261"/>
      <c r="RRF133" s="265"/>
      <c r="RRG133" s="266"/>
      <c r="RRH133" s="200"/>
      <c r="RRI133" s="266"/>
      <c r="RRJ133" s="261"/>
      <c r="RRK133" s="265"/>
      <c r="RRL133" s="266"/>
      <c r="RRM133" s="200"/>
      <c r="RRN133" s="266"/>
      <c r="RRO133" s="261"/>
      <c r="RRP133" s="265"/>
      <c r="RRQ133" s="266"/>
      <c r="RRR133" s="200"/>
      <c r="RRS133" s="266"/>
      <c r="RRT133" s="261"/>
      <c r="RRU133" s="265"/>
      <c r="RRV133" s="266"/>
      <c r="RRW133" s="200"/>
      <c r="RRX133" s="266"/>
      <c r="RRY133" s="261"/>
      <c r="RRZ133" s="265"/>
      <c r="RSA133" s="266"/>
      <c r="RSB133" s="200"/>
      <c r="RSC133" s="266"/>
      <c r="RSD133" s="261"/>
      <c r="RSE133" s="265"/>
      <c r="RSF133" s="266"/>
      <c r="RSG133" s="200"/>
      <c r="RSH133" s="266"/>
      <c r="RSI133" s="261"/>
      <c r="RSJ133" s="265"/>
      <c r="RSK133" s="266"/>
      <c r="RSL133" s="200"/>
      <c r="RSM133" s="266"/>
      <c r="RSN133" s="261"/>
      <c r="RSO133" s="265"/>
      <c r="RSP133" s="266"/>
      <c r="RSQ133" s="200"/>
      <c r="RSR133" s="266"/>
      <c r="RSS133" s="261"/>
      <c r="RST133" s="265"/>
      <c r="RSU133" s="266"/>
      <c r="RSV133" s="200"/>
      <c r="RSW133" s="266"/>
      <c r="RSX133" s="261"/>
      <c r="RSY133" s="265"/>
      <c r="RSZ133" s="266"/>
      <c r="RTA133" s="200"/>
      <c r="RTB133" s="266"/>
      <c r="RTC133" s="261"/>
      <c r="RTD133" s="265"/>
      <c r="RTE133" s="266"/>
      <c r="RTF133" s="200"/>
      <c r="RTG133" s="266"/>
      <c r="RTH133" s="261"/>
      <c r="RTI133" s="265"/>
      <c r="RTJ133" s="266"/>
      <c r="RTK133" s="200"/>
      <c r="RTL133" s="266"/>
      <c r="RTM133" s="261"/>
      <c r="RTN133" s="265"/>
      <c r="RTO133" s="266"/>
      <c r="RTP133" s="200"/>
      <c r="RTQ133" s="266"/>
      <c r="RTR133" s="261"/>
      <c r="RTS133" s="265"/>
      <c r="RTT133" s="266"/>
      <c r="RTU133" s="200"/>
      <c r="RTV133" s="266"/>
      <c r="RTW133" s="261"/>
      <c r="RTX133" s="265"/>
      <c r="RTY133" s="266"/>
      <c r="RTZ133" s="200"/>
      <c r="RUA133" s="266"/>
      <c r="RUB133" s="261"/>
      <c r="RUC133" s="265"/>
      <c r="RUD133" s="266"/>
      <c r="RUE133" s="200"/>
      <c r="RUF133" s="266"/>
      <c r="RUG133" s="261"/>
      <c r="RUH133" s="265"/>
      <c r="RUI133" s="266"/>
      <c r="RUJ133" s="200"/>
      <c r="RUK133" s="266"/>
      <c r="RUL133" s="261"/>
      <c r="RUM133" s="265"/>
      <c r="RUN133" s="266"/>
      <c r="RUO133" s="200"/>
      <c r="RUP133" s="266"/>
      <c r="RUQ133" s="261"/>
      <c r="RUR133" s="265"/>
      <c r="RUS133" s="266"/>
      <c r="RUT133" s="200"/>
      <c r="RUU133" s="266"/>
      <c r="RUV133" s="261"/>
      <c r="RUW133" s="265"/>
      <c r="RUX133" s="266"/>
      <c r="RUY133" s="200"/>
      <c r="RUZ133" s="266"/>
      <c r="RVA133" s="261"/>
      <c r="RVB133" s="265"/>
      <c r="RVC133" s="266"/>
      <c r="RVD133" s="200"/>
      <c r="RVE133" s="266"/>
      <c r="RVF133" s="261"/>
      <c r="RVG133" s="265"/>
      <c r="RVH133" s="266"/>
      <c r="RVI133" s="200"/>
      <c r="RVJ133" s="266"/>
      <c r="RVK133" s="261"/>
      <c r="RVL133" s="265"/>
      <c r="RVM133" s="266"/>
      <c r="RVN133" s="200"/>
      <c r="RVO133" s="266"/>
      <c r="RVP133" s="261"/>
      <c r="RVQ133" s="265"/>
      <c r="RVR133" s="266"/>
      <c r="RVS133" s="200"/>
      <c r="RVT133" s="266"/>
      <c r="RVU133" s="261"/>
      <c r="RVV133" s="265"/>
      <c r="RVW133" s="266"/>
      <c r="RVX133" s="200"/>
      <c r="RVY133" s="266"/>
      <c r="RVZ133" s="261"/>
      <c r="RWA133" s="265"/>
      <c r="RWB133" s="266"/>
      <c r="RWC133" s="200"/>
      <c r="RWD133" s="266"/>
      <c r="RWE133" s="261"/>
      <c r="RWF133" s="265"/>
      <c r="RWG133" s="266"/>
      <c r="RWH133" s="200"/>
      <c r="RWI133" s="266"/>
      <c r="RWJ133" s="261"/>
      <c r="RWK133" s="265"/>
      <c r="RWL133" s="266"/>
      <c r="RWM133" s="200"/>
      <c r="RWN133" s="266"/>
      <c r="RWO133" s="261"/>
      <c r="RWP133" s="265"/>
      <c r="RWQ133" s="266"/>
      <c r="RWR133" s="200"/>
      <c r="RWS133" s="266"/>
      <c r="RWT133" s="261"/>
      <c r="RWU133" s="265"/>
      <c r="RWV133" s="266"/>
      <c r="RWW133" s="200"/>
      <c r="RWX133" s="266"/>
      <c r="RWY133" s="261"/>
      <c r="RWZ133" s="265"/>
      <c r="RXA133" s="266"/>
      <c r="RXB133" s="200"/>
      <c r="RXC133" s="266"/>
      <c r="RXD133" s="261"/>
      <c r="RXE133" s="265"/>
      <c r="RXF133" s="266"/>
      <c r="RXG133" s="200"/>
      <c r="RXH133" s="266"/>
      <c r="RXI133" s="261"/>
      <c r="RXJ133" s="265"/>
      <c r="RXK133" s="266"/>
      <c r="RXL133" s="200"/>
      <c r="RXM133" s="266"/>
      <c r="RXN133" s="261"/>
      <c r="RXO133" s="265"/>
      <c r="RXP133" s="266"/>
      <c r="RXQ133" s="200"/>
      <c r="RXR133" s="266"/>
      <c r="RXS133" s="261"/>
      <c r="RXT133" s="265"/>
      <c r="RXU133" s="266"/>
      <c r="RXV133" s="200"/>
      <c r="RXW133" s="266"/>
      <c r="RXX133" s="261"/>
      <c r="RXY133" s="265"/>
      <c r="RXZ133" s="266"/>
      <c r="RYA133" s="200"/>
      <c r="RYB133" s="266"/>
      <c r="RYC133" s="261"/>
      <c r="RYD133" s="265"/>
      <c r="RYE133" s="266"/>
      <c r="RYF133" s="200"/>
      <c r="RYG133" s="266"/>
      <c r="RYH133" s="261"/>
      <c r="RYI133" s="265"/>
      <c r="RYJ133" s="266"/>
      <c r="RYK133" s="200"/>
      <c r="RYL133" s="266"/>
      <c r="RYM133" s="261"/>
      <c r="RYN133" s="265"/>
      <c r="RYO133" s="266"/>
      <c r="RYP133" s="200"/>
      <c r="RYQ133" s="266"/>
      <c r="RYR133" s="261"/>
      <c r="RYS133" s="265"/>
      <c r="RYT133" s="266"/>
      <c r="RYU133" s="200"/>
      <c r="RYV133" s="266"/>
      <c r="RYW133" s="261"/>
      <c r="RYX133" s="265"/>
      <c r="RYY133" s="266"/>
      <c r="RYZ133" s="200"/>
      <c r="RZA133" s="266"/>
      <c r="RZB133" s="261"/>
      <c r="RZC133" s="265"/>
      <c r="RZD133" s="266"/>
      <c r="RZE133" s="200"/>
      <c r="RZF133" s="266"/>
      <c r="RZG133" s="261"/>
      <c r="RZH133" s="265"/>
      <c r="RZI133" s="266"/>
      <c r="RZJ133" s="200"/>
      <c r="RZK133" s="266"/>
      <c r="RZL133" s="261"/>
      <c r="RZM133" s="265"/>
      <c r="RZN133" s="266"/>
      <c r="RZO133" s="200"/>
      <c r="RZP133" s="266"/>
      <c r="RZQ133" s="261"/>
      <c r="RZR133" s="265"/>
      <c r="RZS133" s="266"/>
      <c r="RZT133" s="200"/>
      <c r="RZU133" s="266"/>
      <c r="RZV133" s="261"/>
      <c r="RZW133" s="265"/>
      <c r="RZX133" s="266"/>
      <c r="RZY133" s="200"/>
      <c r="RZZ133" s="266"/>
      <c r="SAA133" s="261"/>
      <c r="SAB133" s="265"/>
      <c r="SAC133" s="266"/>
      <c r="SAD133" s="200"/>
      <c r="SAE133" s="266"/>
      <c r="SAF133" s="261"/>
      <c r="SAG133" s="265"/>
      <c r="SAH133" s="266"/>
      <c r="SAI133" s="200"/>
      <c r="SAJ133" s="266"/>
      <c r="SAK133" s="261"/>
      <c r="SAL133" s="265"/>
      <c r="SAM133" s="266"/>
      <c r="SAN133" s="200"/>
      <c r="SAO133" s="266"/>
      <c r="SAP133" s="261"/>
      <c r="SAQ133" s="265"/>
      <c r="SAR133" s="266"/>
      <c r="SAS133" s="200"/>
      <c r="SAT133" s="266"/>
      <c r="SAU133" s="261"/>
      <c r="SAV133" s="265"/>
      <c r="SAW133" s="266"/>
      <c r="SAX133" s="200"/>
      <c r="SAY133" s="266"/>
      <c r="SAZ133" s="261"/>
      <c r="SBA133" s="265"/>
      <c r="SBB133" s="266"/>
      <c r="SBC133" s="200"/>
      <c r="SBD133" s="266"/>
      <c r="SBE133" s="261"/>
      <c r="SBF133" s="265"/>
      <c r="SBG133" s="266"/>
      <c r="SBH133" s="200"/>
      <c r="SBI133" s="266"/>
      <c r="SBJ133" s="261"/>
      <c r="SBK133" s="265"/>
      <c r="SBL133" s="266"/>
      <c r="SBM133" s="200"/>
      <c r="SBN133" s="266"/>
      <c r="SBO133" s="261"/>
      <c r="SBP133" s="265"/>
      <c r="SBQ133" s="266"/>
      <c r="SBR133" s="200"/>
      <c r="SBS133" s="266"/>
      <c r="SBT133" s="261"/>
      <c r="SBU133" s="265"/>
      <c r="SBV133" s="266"/>
      <c r="SBW133" s="200"/>
      <c r="SBX133" s="266"/>
      <c r="SBY133" s="261"/>
      <c r="SBZ133" s="265"/>
      <c r="SCA133" s="266"/>
      <c r="SCB133" s="200"/>
      <c r="SCC133" s="266"/>
      <c r="SCD133" s="261"/>
      <c r="SCE133" s="265"/>
      <c r="SCF133" s="266"/>
      <c r="SCG133" s="200"/>
      <c r="SCH133" s="266"/>
      <c r="SCI133" s="261"/>
      <c r="SCJ133" s="265"/>
      <c r="SCK133" s="266"/>
      <c r="SCL133" s="200"/>
      <c r="SCM133" s="266"/>
      <c r="SCN133" s="261"/>
      <c r="SCO133" s="265"/>
      <c r="SCP133" s="266"/>
      <c r="SCQ133" s="200"/>
      <c r="SCR133" s="266"/>
      <c r="SCS133" s="261"/>
      <c r="SCT133" s="265"/>
      <c r="SCU133" s="266"/>
      <c r="SCV133" s="200"/>
      <c r="SCW133" s="266"/>
      <c r="SCX133" s="261"/>
      <c r="SCY133" s="265"/>
      <c r="SCZ133" s="266"/>
      <c r="SDA133" s="200"/>
      <c r="SDB133" s="266"/>
      <c r="SDC133" s="261"/>
      <c r="SDD133" s="265"/>
      <c r="SDE133" s="266"/>
      <c r="SDF133" s="200"/>
      <c r="SDG133" s="266"/>
      <c r="SDH133" s="261"/>
      <c r="SDI133" s="265"/>
      <c r="SDJ133" s="266"/>
      <c r="SDK133" s="200"/>
      <c r="SDL133" s="266"/>
      <c r="SDM133" s="261"/>
      <c r="SDN133" s="265"/>
      <c r="SDO133" s="266"/>
      <c r="SDP133" s="200"/>
      <c r="SDQ133" s="266"/>
      <c r="SDR133" s="261"/>
      <c r="SDS133" s="265"/>
      <c r="SDT133" s="266"/>
      <c r="SDU133" s="200"/>
      <c r="SDV133" s="266"/>
      <c r="SDW133" s="261"/>
      <c r="SDX133" s="265"/>
      <c r="SDY133" s="266"/>
      <c r="SDZ133" s="200"/>
      <c r="SEA133" s="266"/>
      <c r="SEB133" s="261"/>
      <c r="SEC133" s="265"/>
      <c r="SED133" s="266"/>
      <c r="SEE133" s="200"/>
      <c r="SEF133" s="266"/>
      <c r="SEG133" s="261"/>
      <c r="SEH133" s="265"/>
      <c r="SEI133" s="266"/>
      <c r="SEJ133" s="200"/>
      <c r="SEK133" s="266"/>
      <c r="SEL133" s="261"/>
      <c r="SEM133" s="265"/>
      <c r="SEN133" s="266"/>
      <c r="SEO133" s="200"/>
      <c r="SEP133" s="266"/>
      <c r="SEQ133" s="261"/>
      <c r="SER133" s="265"/>
      <c r="SES133" s="266"/>
      <c r="SET133" s="200"/>
      <c r="SEU133" s="266"/>
      <c r="SEV133" s="261"/>
      <c r="SEW133" s="265"/>
      <c r="SEX133" s="266"/>
      <c r="SEY133" s="200"/>
      <c r="SEZ133" s="266"/>
      <c r="SFA133" s="261"/>
      <c r="SFB133" s="265"/>
      <c r="SFC133" s="266"/>
      <c r="SFD133" s="200"/>
      <c r="SFE133" s="266"/>
      <c r="SFF133" s="261"/>
      <c r="SFG133" s="265"/>
      <c r="SFH133" s="266"/>
      <c r="SFI133" s="200"/>
      <c r="SFJ133" s="266"/>
      <c r="SFK133" s="261"/>
      <c r="SFL133" s="265"/>
      <c r="SFM133" s="266"/>
      <c r="SFN133" s="200"/>
      <c r="SFO133" s="266"/>
      <c r="SFP133" s="261"/>
      <c r="SFQ133" s="265"/>
      <c r="SFR133" s="266"/>
      <c r="SFS133" s="200"/>
      <c r="SFT133" s="266"/>
      <c r="SFU133" s="261"/>
      <c r="SFV133" s="265"/>
      <c r="SFW133" s="266"/>
      <c r="SFX133" s="200"/>
      <c r="SFY133" s="266"/>
      <c r="SFZ133" s="261"/>
      <c r="SGA133" s="265"/>
      <c r="SGB133" s="266"/>
      <c r="SGC133" s="200"/>
      <c r="SGD133" s="266"/>
      <c r="SGE133" s="261"/>
      <c r="SGF133" s="265"/>
      <c r="SGG133" s="266"/>
      <c r="SGH133" s="200"/>
      <c r="SGI133" s="266"/>
      <c r="SGJ133" s="261"/>
      <c r="SGK133" s="265"/>
      <c r="SGL133" s="266"/>
      <c r="SGM133" s="200"/>
      <c r="SGN133" s="266"/>
      <c r="SGO133" s="261"/>
      <c r="SGP133" s="265"/>
      <c r="SGQ133" s="266"/>
      <c r="SGR133" s="200"/>
      <c r="SGS133" s="266"/>
      <c r="SGT133" s="261"/>
      <c r="SGU133" s="265"/>
      <c r="SGV133" s="266"/>
      <c r="SGW133" s="200"/>
      <c r="SGX133" s="266"/>
      <c r="SGY133" s="261"/>
      <c r="SGZ133" s="265"/>
      <c r="SHA133" s="266"/>
      <c r="SHB133" s="200"/>
      <c r="SHC133" s="266"/>
      <c r="SHD133" s="261"/>
      <c r="SHE133" s="265"/>
      <c r="SHF133" s="266"/>
      <c r="SHG133" s="200"/>
      <c r="SHH133" s="266"/>
      <c r="SHI133" s="261"/>
      <c r="SHJ133" s="265"/>
      <c r="SHK133" s="266"/>
      <c r="SHL133" s="200"/>
      <c r="SHM133" s="266"/>
      <c r="SHN133" s="261"/>
      <c r="SHO133" s="265"/>
      <c r="SHP133" s="266"/>
      <c r="SHQ133" s="200"/>
      <c r="SHR133" s="266"/>
      <c r="SHS133" s="261"/>
      <c r="SHT133" s="265"/>
      <c r="SHU133" s="266"/>
      <c r="SHV133" s="200"/>
      <c r="SHW133" s="266"/>
      <c r="SHX133" s="261"/>
      <c r="SHY133" s="265"/>
      <c r="SHZ133" s="266"/>
      <c r="SIA133" s="200"/>
      <c r="SIB133" s="266"/>
      <c r="SIC133" s="261"/>
      <c r="SID133" s="265"/>
      <c r="SIE133" s="266"/>
      <c r="SIF133" s="200"/>
      <c r="SIG133" s="266"/>
      <c r="SIH133" s="261"/>
      <c r="SII133" s="265"/>
      <c r="SIJ133" s="266"/>
      <c r="SIK133" s="200"/>
      <c r="SIL133" s="266"/>
      <c r="SIM133" s="261"/>
      <c r="SIN133" s="265"/>
      <c r="SIO133" s="266"/>
      <c r="SIP133" s="200"/>
      <c r="SIQ133" s="266"/>
      <c r="SIR133" s="261"/>
      <c r="SIS133" s="265"/>
      <c r="SIT133" s="266"/>
      <c r="SIU133" s="200"/>
      <c r="SIV133" s="266"/>
      <c r="SIW133" s="261"/>
      <c r="SIX133" s="265"/>
      <c r="SIY133" s="266"/>
      <c r="SIZ133" s="200"/>
      <c r="SJA133" s="266"/>
      <c r="SJB133" s="261"/>
      <c r="SJC133" s="265"/>
      <c r="SJD133" s="266"/>
      <c r="SJE133" s="200"/>
      <c r="SJF133" s="266"/>
      <c r="SJG133" s="261"/>
      <c r="SJH133" s="265"/>
      <c r="SJI133" s="266"/>
      <c r="SJJ133" s="200"/>
      <c r="SJK133" s="266"/>
      <c r="SJL133" s="261"/>
      <c r="SJM133" s="265"/>
      <c r="SJN133" s="266"/>
      <c r="SJO133" s="200"/>
      <c r="SJP133" s="266"/>
      <c r="SJQ133" s="261"/>
      <c r="SJR133" s="265"/>
      <c r="SJS133" s="266"/>
      <c r="SJT133" s="200"/>
      <c r="SJU133" s="266"/>
      <c r="SJV133" s="261"/>
      <c r="SJW133" s="265"/>
      <c r="SJX133" s="266"/>
      <c r="SJY133" s="200"/>
      <c r="SJZ133" s="266"/>
      <c r="SKA133" s="261"/>
      <c r="SKB133" s="265"/>
      <c r="SKC133" s="266"/>
      <c r="SKD133" s="200"/>
      <c r="SKE133" s="266"/>
      <c r="SKF133" s="261"/>
      <c r="SKG133" s="265"/>
      <c r="SKH133" s="266"/>
      <c r="SKI133" s="200"/>
      <c r="SKJ133" s="266"/>
      <c r="SKK133" s="261"/>
      <c r="SKL133" s="265"/>
      <c r="SKM133" s="266"/>
      <c r="SKN133" s="200"/>
      <c r="SKO133" s="266"/>
      <c r="SKP133" s="261"/>
      <c r="SKQ133" s="265"/>
      <c r="SKR133" s="266"/>
      <c r="SKS133" s="200"/>
      <c r="SKT133" s="266"/>
      <c r="SKU133" s="261"/>
      <c r="SKV133" s="265"/>
      <c r="SKW133" s="266"/>
      <c r="SKX133" s="200"/>
      <c r="SKY133" s="266"/>
      <c r="SKZ133" s="261"/>
      <c r="SLA133" s="265"/>
      <c r="SLB133" s="266"/>
      <c r="SLC133" s="200"/>
      <c r="SLD133" s="266"/>
      <c r="SLE133" s="261"/>
      <c r="SLF133" s="265"/>
      <c r="SLG133" s="266"/>
      <c r="SLH133" s="200"/>
      <c r="SLI133" s="266"/>
      <c r="SLJ133" s="261"/>
      <c r="SLK133" s="265"/>
      <c r="SLL133" s="266"/>
      <c r="SLM133" s="200"/>
      <c r="SLN133" s="266"/>
      <c r="SLO133" s="261"/>
      <c r="SLP133" s="265"/>
      <c r="SLQ133" s="266"/>
      <c r="SLR133" s="200"/>
      <c r="SLS133" s="266"/>
      <c r="SLT133" s="261"/>
      <c r="SLU133" s="265"/>
      <c r="SLV133" s="266"/>
      <c r="SLW133" s="200"/>
      <c r="SLX133" s="266"/>
      <c r="SLY133" s="261"/>
      <c r="SLZ133" s="265"/>
      <c r="SMA133" s="266"/>
      <c r="SMB133" s="200"/>
      <c r="SMC133" s="266"/>
      <c r="SMD133" s="261"/>
      <c r="SME133" s="265"/>
      <c r="SMF133" s="266"/>
      <c r="SMG133" s="200"/>
      <c r="SMH133" s="266"/>
      <c r="SMI133" s="261"/>
      <c r="SMJ133" s="265"/>
      <c r="SMK133" s="266"/>
      <c r="SML133" s="200"/>
      <c r="SMM133" s="266"/>
      <c r="SMN133" s="261"/>
      <c r="SMO133" s="265"/>
      <c r="SMP133" s="266"/>
      <c r="SMQ133" s="200"/>
      <c r="SMR133" s="266"/>
      <c r="SMS133" s="261"/>
      <c r="SMT133" s="265"/>
      <c r="SMU133" s="266"/>
      <c r="SMV133" s="200"/>
      <c r="SMW133" s="266"/>
      <c r="SMX133" s="261"/>
      <c r="SMY133" s="265"/>
      <c r="SMZ133" s="266"/>
      <c r="SNA133" s="200"/>
      <c r="SNB133" s="266"/>
      <c r="SNC133" s="261"/>
      <c r="SND133" s="265"/>
      <c r="SNE133" s="266"/>
      <c r="SNF133" s="200"/>
      <c r="SNG133" s="266"/>
      <c r="SNH133" s="261"/>
      <c r="SNI133" s="265"/>
      <c r="SNJ133" s="266"/>
      <c r="SNK133" s="200"/>
      <c r="SNL133" s="266"/>
      <c r="SNM133" s="261"/>
      <c r="SNN133" s="265"/>
      <c r="SNO133" s="266"/>
      <c r="SNP133" s="200"/>
      <c r="SNQ133" s="266"/>
      <c r="SNR133" s="261"/>
      <c r="SNS133" s="265"/>
      <c r="SNT133" s="266"/>
      <c r="SNU133" s="200"/>
      <c r="SNV133" s="266"/>
      <c r="SNW133" s="261"/>
      <c r="SNX133" s="265"/>
      <c r="SNY133" s="266"/>
      <c r="SNZ133" s="200"/>
      <c r="SOA133" s="266"/>
      <c r="SOB133" s="261"/>
      <c r="SOC133" s="265"/>
      <c r="SOD133" s="266"/>
      <c r="SOE133" s="200"/>
      <c r="SOF133" s="266"/>
      <c r="SOG133" s="261"/>
      <c r="SOH133" s="265"/>
      <c r="SOI133" s="266"/>
      <c r="SOJ133" s="200"/>
      <c r="SOK133" s="266"/>
      <c r="SOL133" s="261"/>
      <c r="SOM133" s="265"/>
      <c r="SON133" s="266"/>
      <c r="SOO133" s="200"/>
      <c r="SOP133" s="266"/>
      <c r="SOQ133" s="261"/>
      <c r="SOR133" s="265"/>
      <c r="SOS133" s="266"/>
      <c r="SOT133" s="200"/>
      <c r="SOU133" s="266"/>
      <c r="SOV133" s="261"/>
      <c r="SOW133" s="265"/>
      <c r="SOX133" s="266"/>
      <c r="SOY133" s="200"/>
      <c r="SOZ133" s="266"/>
      <c r="SPA133" s="261"/>
      <c r="SPB133" s="265"/>
      <c r="SPC133" s="266"/>
      <c r="SPD133" s="200"/>
      <c r="SPE133" s="266"/>
      <c r="SPF133" s="261"/>
      <c r="SPG133" s="265"/>
      <c r="SPH133" s="266"/>
      <c r="SPI133" s="200"/>
      <c r="SPJ133" s="266"/>
      <c r="SPK133" s="261"/>
      <c r="SPL133" s="265"/>
      <c r="SPM133" s="266"/>
      <c r="SPN133" s="200"/>
      <c r="SPO133" s="266"/>
      <c r="SPP133" s="261"/>
      <c r="SPQ133" s="265"/>
      <c r="SPR133" s="266"/>
      <c r="SPS133" s="200"/>
      <c r="SPT133" s="266"/>
      <c r="SPU133" s="261"/>
      <c r="SPV133" s="265"/>
      <c r="SPW133" s="266"/>
      <c r="SPX133" s="200"/>
      <c r="SPY133" s="266"/>
      <c r="SPZ133" s="261"/>
      <c r="SQA133" s="265"/>
      <c r="SQB133" s="266"/>
      <c r="SQC133" s="200"/>
      <c r="SQD133" s="266"/>
      <c r="SQE133" s="261"/>
      <c r="SQF133" s="265"/>
      <c r="SQG133" s="266"/>
      <c r="SQH133" s="200"/>
      <c r="SQI133" s="266"/>
      <c r="SQJ133" s="261"/>
      <c r="SQK133" s="265"/>
      <c r="SQL133" s="266"/>
      <c r="SQM133" s="200"/>
      <c r="SQN133" s="266"/>
      <c r="SQO133" s="261"/>
      <c r="SQP133" s="265"/>
      <c r="SQQ133" s="266"/>
      <c r="SQR133" s="200"/>
      <c r="SQS133" s="266"/>
      <c r="SQT133" s="261"/>
      <c r="SQU133" s="265"/>
      <c r="SQV133" s="266"/>
      <c r="SQW133" s="200"/>
      <c r="SQX133" s="266"/>
      <c r="SQY133" s="261"/>
      <c r="SQZ133" s="265"/>
      <c r="SRA133" s="266"/>
      <c r="SRB133" s="200"/>
      <c r="SRC133" s="266"/>
      <c r="SRD133" s="261"/>
      <c r="SRE133" s="265"/>
      <c r="SRF133" s="266"/>
      <c r="SRG133" s="200"/>
      <c r="SRH133" s="266"/>
      <c r="SRI133" s="261"/>
      <c r="SRJ133" s="265"/>
      <c r="SRK133" s="266"/>
      <c r="SRL133" s="200"/>
      <c r="SRM133" s="266"/>
      <c r="SRN133" s="261"/>
      <c r="SRO133" s="265"/>
      <c r="SRP133" s="266"/>
      <c r="SRQ133" s="200"/>
      <c r="SRR133" s="266"/>
      <c r="SRS133" s="261"/>
      <c r="SRT133" s="265"/>
      <c r="SRU133" s="266"/>
      <c r="SRV133" s="200"/>
      <c r="SRW133" s="266"/>
      <c r="SRX133" s="261"/>
      <c r="SRY133" s="265"/>
      <c r="SRZ133" s="266"/>
      <c r="SSA133" s="200"/>
      <c r="SSB133" s="266"/>
      <c r="SSC133" s="261"/>
      <c r="SSD133" s="265"/>
      <c r="SSE133" s="266"/>
      <c r="SSF133" s="200"/>
      <c r="SSG133" s="266"/>
      <c r="SSH133" s="261"/>
      <c r="SSI133" s="265"/>
      <c r="SSJ133" s="266"/>
      <c r="SSK133" s="200"/>
      <c r="SSL133" s="266"/>
      <c r="SSM133" s="261"/>
      <c r="SSN133" s="265"/>
      <c r="SSO133" s="266"/>
      <c r="SSP133" s="200"/>
      <c r="SSQ133" s="266"/>
      <c r="SSR133" s="261"/>
      <c r="SSS133" s="265"/>
      <c r="SST133" s="266"/>
      <c r="SSU133" s="200"/>
      <c r="SSV133" s="266"/>
      <c r="SSW133" s="261"/>
      <c r="SSX133" s="265"/>
      <c r="SSY133" s="266"/>
      <c r="SSZ133" s="200"/>
      <c r="STA133" s="266"/>
      <c r="STB133" s="261"/>
      <c r="STC133" s="265"/>
      <c r="STD133" s="266"/>
      <c r="STE133" s="200"/>
      <c r="STF133" s="266"/>
      <c r="STG133" s="261"/>
      <c r="STH133" s="265"/>
      <c r="STI133" s="266"/>
      <c r="STJ133" s="200"/>
      <c r="STK133" s="266"/>
      <c r="STL133" s="261"/>
      <c r="STM133" s="265"/>
      <c r="STN133" s="266"/>
      <c r="STO133" s="200"/>
      <c r="STP133" s="266"/>
      <c r="STQ133" s="261"/>
      <c r="STR133" s="265"/>
      <c r="STS133" s="266"/>
      <c r="STT133" s="200"/>
      <c r="STU133" s="266"/>
      <c r="STV133" s="261"/>
      <c r="STW133" s="265"/>
      <c r="STX133" s="266"/>
      <c r="STY133" s="200"/>
      <c r="STZ133" s="266"/>
      <c r="SUA133" s="261"/>
      <c r="SUB133" s="265"/>
      <c r="SUC133" s="266"/>
      <c r="SUD133" s="200"/>
      <c r="SUE133" s="266"/>
      <c r="SUF133" s="261"/>
      <c r="SUG133" s="265"/>
      <c r="SUH133" s="266"/>
      <c r="SUI133" s="200"/>
      <c r="SUJ133" s="266"/>
      <c r="SUK133" s="261"/>
      <c r="SUL133" s="265"/>
      <c r="SUM133" s="266"/>
      <c r="SUN133" s="200"/>
      <c r="SUO133" s="266"/>
      <c r="SUP133" s="261"/>
      <c r="SUQ133" s="265"/>
      <c r="SUR133" s="266"/>
      <c r="SUS133" s="200"/>
      <c r="SUT133" s="266"/>
      <c r="SUU133" s="261"/>
      <c r="SUV133" s="265"/>
      <c r="SUW133" s="266"/>
      <c r="SUX133" s="200"/>
      <c r="SUY133" s="266"/>
      <c r="SUZ133" s="261"/>
      <c r="SVA133" s="265"/>
      <c r="SVB133" s="266"/>
      <c r="SVC133" s="200"/>
      <c r="SVD133" s="266"/>
      <c r="SVE133" s="261"/>
      <c r="SVF133" s="265"/>
      <c r="SVG133" s="266"/>
      <c r="SVH133" s="200"/>
      <c r="SVI133" s="266"/>
      <c r="SVJ133" s="261"/>
      <c r="SVK133" s="265"/>
      <c r="SVL133" s="266"/>
      <c r="SVM133" s="200"/>
      <c r="SVN133" s="266"/>
      <c r="SVO133" s="261"/>
      <c r="SVP133" s="265"/>
      <c r="SVQ133" s="266"/>
      <c r="SVR133" s="200"/>
      <c r="SVS133" s="266"/>
      <c r="SVT133" s="261"/>
      <c r="SVU133" s="265"/>
      <c r="SVV133" s="266"/>
      <c r="SVW133" s="200"/>
      <c r="SVX133" s="266"/>
      <c r="SVY133" s="261"/>
      <c r="SVZ133" s="265"/>
      <c r="SWA133" s="266"/>
      <c r="SWB133" s="200"/>
      <c r="SWC133" s="266"/>
      <c r="SWD133" s="261"/>
      <c r="SWE133" s="265"/>
      <c r="SWF133" s="266"/>
      <c r="SWG133" s="200"/>
      <c r="SWH133" s="266"/>
      <c r="SWI133" s="261"/>
      <c r="SWJ133" s="265"/>
      <c r="SWK133" s="266"/>
      <c r="SWL133" s="200"/>
      <c r="SWM133" s="266"/>
      <c r="SWN133" s="261"/>
      <c r="SWO133" s="265"/>
      <c r="SWP133" s="266"/>
      <c r="SWQ133" s="200"/>
      <c r="SWR133" s="266"/>
      <c r="SWS133" s="261"/>
      <c r="SWT133" s="265"/>
      <c r="SWU133" s="266"/>
      <c r="SWV133" s="200"/>
      <c r="SWW133" s="266"/>
      <c r="SWX133" s="261"/>
      <c r="SWY133" s="265"/>
      <c r="SWZ133" s="266"/>
      <c r="SXA133" s="200"/>
      <c r="SXB133" s="266"/>
      <c r="SXC133" s="261"/>
      <c r="SXD133" s="265"/>
      <c r="SXE133" s="266"/>
      <c r="SXF133" s="200"/>
      <c r="SXG133" s="266"/>
      <c r="SXH133" s="261"/>
      <c r="SXI133" s="265"/>
      <c r="SXJ133" s="266"/>
      <c r="SXK133" s="200"/>
      <c r="SXL133" s="266"/>
      <c r="SXM133" s="261"/>
      <c r="SXN133" s="265"/>
      <c r="SXO133" s="266"/>
      <c r="SXP133" s="200"/>
      <c r="SXQ133" s="266"/>
      <c r="SXR133" s="261"/>
      <c r="SXS133" s="265"/>
      <c r="SXT133" s="266"/>
      <c r="SXU133" s="200"/>
      <c r="SXV133" s="266"/>
      <c r="SXW133" s="261"/>
      <c r="SXX133" s="265"/>
      <c r="SXY133" s="266"/>
      <c r="SXZ133" s="200"/>
      <c r="SYA133" s="266"/>
      <c r="SYB133" s="261"/>
      <c r="SYC133" s="265"/>
      <c r="SYD133" s="266"/>
      <c r="SYE133" s="200"/>
      <c r="SYF133" s="266"/>
      <c r="SYG133" s="261"/>
      <c r="SYH133" s="265"/>
      <c r="SYI133" s="266"/>
      <c r="SYJ133" s="200"/>
      <c r="SYK133" s="266"/>
      <c r="SYL133" s="261"/>
      <c r="SYM133" s="265"/>
      <c r="SYN133" s="266"/>
      <c r="SYO133" s="200"/>
      <c r="SYP133" s="266"/>
      <c r="SYQ133" s="261"/>
      <c r="SYR133" s="265"/>
      <c r="SYS133" s="266"/>
      <c r="SYT133" s="200"/>
      <c r="SYU133" s="266"/>
      <c r="SYV133" s="261"/>
      <c r="SYW133" s="265"/>
      <c r="SYX133" s="266"/>
      <c r="SYY133" s="200"/>
      <c r="SYZ133" s="266"/>
      <c r="SZA133" s="261"/>
      <c r="SZB133" s="265"/>
      <c r="SZC133" s="266"/>
      <c r="SZD133" s="200"/>
      <c r="SZE133" s="266"/>
      <c r="SZF133" s="261"/>
      <c r="SZG133" s="265"/>
      <c r="SZH133" s="266"/>
      <c r="SZI133" s="200"/>
      <c r="SZJ133" s="266"/>
      <c r="SZK133" s="261"/>
      <c r="SZL133" s="265"/>
      <c r="SZM133" s="266"/>
      <c r="SZN133" s="200"/>
      <c r="SZO133" s="266"/>
      <c r="SZP133" s="261"/>
      <c r="SZQ133" s="265"/>
      <c r="SZR133" s="266"/>
      <c r="SZS133" s="200"/>
      <c r="SZT133" s="266"/>
      <c r="SZU133" s="261"/>
      <c r="SZV133" s="265"/>
      <c r="SZW133" s="266"/>
      <c r="SZX133" s="200"/>
      <c r="SZY133" s="266"/>
      <c r="SZZ133" s="261"/>
      <c r="TAA133" s="265"/>
      <c r="TAB133" s="266"/>
      <c r="TAC133" s="200"/>
      <c r="TAD133" s="266"/>
      <c r="TAE133" s="261"/>
      <c r="TAF133" s="265"/>
      <c r="TAG133" s="266"/>
      <c r="TAH133" s="200"/>
      <c r="TAI133" s="266"/>
      <c r="TAJ133" s="261"/>
      <c r="TAK133" s="265"/>
      <c r="TAL133" s="266"/>
      <c r="TAM133" s="200"/>
      <c r="TAN133" s="266"/>
      <c r="TAO133" s="261"/>
      <c r="TAP133" s="265"/>
      <c r="TAQ133" s="266"/>
      <c r="TAR133" s="200"/>
      <c r="TAS133" s="266"/>
      <c r="TAT133" s="261"/>
      <c r="TAU133" s="265"/>
      <c r="TAV133" s="266"/>
      <c r="TAW133" s="200"/>
      <c r="TAX133" s="266"/>
      <c r="TAY133" s="261"/>
      <c r="TAZ133" s="265"/>
      <c r="TBA133" s="266"/>
      <c r="TBB133" s="200"/>
      <c r="TBC133" s="266"/>
      <c r="TBD133" s="261"/>
      <c r="TBE133" s="265"/>
      <c r="TBF133" s="266"/>
      <c r="TBG133" s="200"/>
      <c r="TBH133" s="266"/>
      <c r="TBI133" s="261"/>
      <c r="TBJ133" s="265"/>
      <c r="TBK133" s="266"/>
      <c r="TBL133" s="200"/>
      <c r="TBM133" s="266"/>
      <c r="TBN133" s="261"/>
      <c r="TBO133" s="265"/>
      <c r="TBP133" s="266"/>
      <c r="TBQ133" s="200"/>
      <c r="TBR133" s="266"/>
      <c r="TBS133" s="261"/>
      <c r="TBT133" s="265"/>
      <c r="TBU133" s="266"/>
      <c r="TBV133" s="200"/>
      <c r="TBW133" s="266"/>
      <c r="TBX133" s="261"/>
      <c r="TBY133" s="265"/>
      <c r="TBZ133" s="266"/>
      <c r="TCA133" s="200"/>
      <c r="TCB133" s="266"/>
      <c r="TCC133" s="261"/>
      <c r="TCD133" s="265"/>
      <c r="TCE133" s="266"/>
      <c r="TCF133" s="200"/>
      <c r="TCG133" s="266"/>
      <c r="TCH133" s="261"/>
      <c r="TCI133" s="265"/>
      <c r="TCJ133" s="266"/>
      <c r="TCK133" s="200"/>
      <c r="TCL133" s="266"/>
      <c r="TCM133" s="261"/>
      <c r="TCN133" s="265"/>
      <c r="TCO133" s="266"/>
      <c r="TCP133" s="200"/>
      <c r="TCQ133" s="266"/>
      <c r="TCR133" s="261"/>
      <c r="TCS133" s="265"/>
      <c r="TCT133" s="266"/>
      <c r="TCU133" s="200"/>
      <c r="TCV133" s="266"/>
      <c r="TCW133" s="261"/>
      <c r="TCX133" s="265"/>
      <c r="TCY133" s="266"/>
      <c r="TCZ133" s="200"/>
      <c r="TDA133" s="266"/>
      <c r="TDB133" s="261"/>
      <c r="TDC133" s="265"/>
      <c r="TDD133" s="266"/>
      <c r="TDE133" s="200"/>
      <c r="TDF133" s="266"/>
      <c r="TDG133" s="261"/>
      <c r="TDH133" s="265"/>
      <c r="TDI133" s="266"/>
      <c r="TDJ133" s="200"/>
      <c r="TDK133" s="266"/>
      <c r="TDL133" s="261"/>
      <c r="TDM133" s="265"/>
      <c r="TDN133" s="266"/>
      <c r="TDO133" s="200"/>
      <c r="TDP133" s="266"/>
      <c r="TDQ133" s="261"/>
      <c r="TDR133" s="265"/>
      <c r="TDS133" s="266"/>
      <c r="TDT133" s="200"/>
      <c r="TDU133" s="266"/>
      <c r="TDV133" s="261"/>
      <c r="TDW133" s="265"/>
      <c r="TDX133" s="266"/>
      <c r="TDY133" s="200"/>
      <c r="TDZ133" s="266"/>
      <c r="TEA133" s="261"/>
      <c r="TEB133" s="265"/>
      <c r="TEC133" s="266"/>
      <c r="TED133" s="200"/>
      <c r="TEE133" s="266"/>
      <c r="TEF133" s="261"/>
      <c r="TEG133" s="265"/>
      <c r="TEH133" s="266"/>
      <c r="TEI133" s="200"/>
      <c r="TEJ133" s="266"/>
      <c r="TEK133" s="261"/>
      <c r="TEL133" s="265"/>
      <c r="TEM133" s="266"/>
      <c r="TEN133" s="200"/>
      <c r="TEO133" s="266"/>
      <c r="TEP133" s="261"/>
      <c r="TEQ133" s="265"/>
      <c r="TER133" s="266"/>
      <c r="TES133" s="200"/>
      <c r="TET133" s="266"/>
      <c r="TEU133" s="261"/>
      <c r="TEV133" s="265"/>
      <c r="TEW133" s="266"/>
      <c r="TEX133" s="200"/>
      <c r="TEY133" s="266"/>
      <c r="TEZ133" s="261"/>
      <c r="TFA133" s="265"/>
      <c r="TFB133" s="266"/>
      <c r="TFC133" s="200"/>
      <c r="TFD133" s="266"/>
      <c r="TFE133" s="261"/>
      <c r="TFF133" s="265"/>
      <c r="TFG133" s="266"/>
      <c r="TFH133" s="200"/>
      <c r="TFI133" s="266"/>
      <c r="TFJ133" s="261"/>
      <c r="TFK133" s="265"/>
      <c r="TFL133" s="266"/>
      <c r="TFM133" s="200"/>
      <c r="TFN133" s="266"/>
      <c r="TFO133" s="261"/>
      <c r="TFP133" s="265"/>
      <c r="TFQ133" s="266"/>
      <c r="TFR133" s="200"/>
      <c r="TFS133" s="266"/>
      <c r="TFT133" s="261"/>
      <c r="TFU133" s="265"/>
      <c r="TFV133" s="266"/>
      <c r="TFW133" s="200"/>
      <c r="TFX133" s="266"/>
      <c r="TFY133" s="261"/>
      <c r="TFZ133" s="265"/>
      <c r="TGA133" s="266"/>
      <c r="TGB133" s="200"/>
      <c r="TGC133" s="266"/>
      <c r="TGD133" s="261"/>
      <c r="TGE133" s="265"/>
      <c r="TGF133" s="266"/>
      <c r="TGG133" s="200"/>
      <c r="TGH133" s="266"/>
      <c r="TGI133" s="261"/>
      <c r="TGJ133" s="265"/>
      <c r="TGK133" s="266"/>
      <c r="TGL133" s="200"/>
      <c r="TGM133" s="266"/>
      <c r="TGN133" s="261"/>
      <c r="TGO133" s="265"/>
      <c r="TGP133" s="266"/>
      <c r="TGQ133" s="200"/>
      <c r="TGR133" s="266"/>
      <c r="TGS133" s="261"/>
      <c r="TGT133" s="265"/>
      <c r="TGU133" s="266"/>
      <c r="TGV133" s="200"/>
      <c r="TGW133" s="266"/>
      <c r="TGX133" s="261"/>
      <c r="TGY133" s="265"/>
      <c r="TGZ133" s="266"/>
      <c r="THA133" s="200"/>
      <c r="THB133" s="266"/>
      <c r="THC133" s="261"/>
      <c r="THD133" s="265"/>
      <c r="THE133" s="266"/>
      <c r="THF133" s="200"/>
      <c r="THG133" s="266"/>
      <c r="THH133" s="261"/>
      <c r="THI133" s="265"/>
      <c r="THJ133" s="266"/>
      <c r="THK133" s="200"/>
      <c r="THL133" s="266"/>
      <c r="THM133" s="261"/>
      <c r="THN133" s="265"/>
      <c r="THO133" s="266"/>
      <c r="THP133" s="200"/>
      <c r="THQ133" s="266"/>
      <c r="THR133" s="261"/>
      <c r="THS133" s="265"/>
      <c r="THT133" s="266"/>
      <c r="THU133" s="200"/>
      <c r="THV133" s="266"/>
      <c r="THW133" s="261"/>
      <c r="THX133" s="265"/>
      <c r="THY133" s="266"/>
      <c r="THZ133" s="200"/>
      <c r="TIA133" s="266"/>
      <c r="TIB133" s="261"/>
      <c r="TIC133" s="265"/>
      <c r="TID133" s="266"/>
      <c r="TIE133" s="200"/>
      <c r="TIF133" s="266"/>
      <c r="TIG133" s="261"/>
      <c r="TIH133" s="265"/>
      <c r="TII133" s="266"/>
      <c r="TIJ133" s="200"/>
      <c r="TIK133" s="266"/>
      <c r="TIL133" s="261"/>
      <c r="TIM133" s="265"/>
      <c r="TIN133" s="266"/>
      <c r="TIO133" s="200"/>
      <c r="TIP133" s="266"/>
      <c r="TIQ133" s="261"/>
      <c r="TIR133" s="265"/>
      <c r="TIS133" s="266"/>
      <c r="TIT133" s="200"/>
      <c r="TIU133" s="266"/>
      <c r="TIV133" s="261"/>
      <c r="TIW133" s="265"/>
      <c r="TIX133" s="266"/>
      <c r="TIY133" s="200"/>
      <c r="TIZ133" s="266"/>
      <c r="TJA133" s="261"/>
      <c r="TJB133" s="265"/>
      <c r="TJC133" s="266"/>
      <c r="TJD133" s="200"/>
      <c r="TJE133" s="266"/>
      <c r="TJF133" s="261"/>
      <c r="TJG133" s="265"/>
      <c r="TJH133" s="266"/>
      <c r="TJI133" s="200"/>
      <c r="TJJ133" s="266"/>
      <c r="TJK133" s="261"/>
      <c r="TJL133" s="265"/>
      <c r="TJM133" s="266"/>
      <c r="TJN133" s="200"/>
      <c r="TJO133" s="266"/>
      <c r="TJP133" s="261"/>
      <c r="TJQ133" s="265"/>
      <c r="TJR133" s="266"/>
      <c r="TJS133" s="200"/>
      <c r="TJT133" s="266"/>
      <c r="TJU133" s="261"/>
      <c r="TJV133" s="265"/>
      <c r="TJW133" s="266"/>
      <c r="TJX133" s="200"/>
      <c r="TJY133" s="266"/>
      <c r="TJZ133" s="261"/>
      <c r="TKA133" s="265"/>
      <c r="TKB133" s="266"/>
      <c r="TKC133" s="200"/>
      <c r="TKD133" s="266"/>
      <c r="TKE133" s="261"/>
      <c r="TKF133" s="265"/>
      <c r="TKG133" s="266"/>
      <c r="TKH133" s="200"/>
      <c r="TKI133" s="266"/>
      <c r="TKJ133" s="261"/>
      <c r="TKK133" s="265"/>
      <c r="TKL133" s="266"/>
      <c r="TKM133" s="200"/>
      <c r="TKN133" s="266"/>
      <c r="TKO133" s="261"/>
      <c r="TKP133" s="265"/>
      <c r="TKQ133" s="266"/>
      <c r="TKR133" s="200"/>
      <c r="TKS133" s="266"/>
      <c r="TKT133" s="261"/>
      <c r="TKU133" s="265"/>
      <c r="TKV133" s="266"/>
      <c r="TKW133" s="200"/>
      <c r="TKX133" s="266"/>
      <c r="TKY133" s="261"/>
      <c r="TKZ133" s="265"/>
      <c r="TLA133" s="266"/>
      <c r="TLB133" s="200"/>
      <c r="TLC133" s="266"/>
      <c r="TLD133" s="261"/>
      <c r="TLE133" s="265"/>
      <c r="TLF133" s="266"/>
      <c r="TLG133" s="200"/>
      <c r="TLH133" s="266"/>
      <c r="TLI133" s="261"/>
      <c r="TLJ133" s="265"/>
      <c r="TLK133" s="266"/>
      <c r="TLL133" s="200"/>
      <c r="TLM133" s="266"/>
      <c r="TLN133" s="261"/>
      <c r="TLO133" s="265"/>
      <c r="TLP133" s="266"/>
      <c r="TLQ133" s="200"/>
      <c r="TLR133" s="266"/>
      <c r="TLS133" s="261"/>
      <c r="TLT133" s="265"/>
      <c r="TLU133" s="266"/>
      <c r="TLV133" s="200"/>
      <c r="TLW133" s="266"/>
      <c r="TLX133" s="261"/>
      <c r="TLY133" s="265"/>
      <c r="TLZ133" s="266"/>
      <c r="TMA133" s="200"/>
      <c r="TMB133" s="266"/>
      <c r="TMC133" s="261"/>
      <c r="TMD133" s="265"/>
      <c r="TME133" s="266"/>
      <c r="TMF133" s="200"/>
      <c r="TMG133" s="266"/>
      <c r="TMH133" s="261"/>
      <c r="TMI133" s="265"/>
      <c r="TMJ133" s="266"/>
      <c r="TMK133" s="200"/>
      <c r="TML133" s="266"/>
      <c r="TMM133" s="261"/>
      <c r="TMN133" s="265"/>
      <c r="TMO133" s="266"/>
      <c r="TMP133" s="200"/>
      <c r="TMQ133" s="266"/>
      <c r="TMR133" s="261"/>
      <c r="TMS133" s="265"/>
      <c r="TMT133" s="266"/>
      <c r="TMU133" s="200"/>
      <c r="TMV133" s="266"/>
      <c r="TMW133" s="261"/>
      <c r="TMX133" s="265"/>
      <c r="TMY133" s="266"/>
      <c r="TMZ133" s="200"/>
      <c r="TNA133" s="266"/>
      <c r="TNB133" s="261"/>
      <c r="TNC133" s="265"/>
      <c r="TND133" s="266"/>
      <c r="TNE133" s="200"/>
      <c r="TNF133" s="266"/>
      <c r="TNG133" s="261"/>
      <c r="TNH133" s="265"/>
      <c r="TNI133" s="266"/>
      <c r="TNJ133" s="200"/>
      <c r="TNK133" s="266"/>
      <c r="TNL133" s="261"/>
      <c r="TNM133" s="265"/>
      <c r="TNN133" s="266"/>
      <c r="TNO133" s="200"/>
      <c r="TNP133" s="266"/>
      <c r="TNQ133" s="261"/>
      <c r="TNR133" s="265"/>
      <c r="TNS133" s="266"/>
      <c r="TNT133" s="200"/>
      <c r="TNU133" s="266"/>
      <c r="TNV133" s="261"/>
      <c r="TNW133" s="265"/>
      <c r="TNX133" s="266"/>
      <c r="TNY133" s="200"/>
      <c r="TNZ133" s="266"/>
      <c r="TOA133" s="261"/>
      <c r="TOB133" s="265"/>
      <c r="TOC133" s="266"/>
      <c r="TOD133" s="200"/>
      <c r="TOE133" s="266"/>
      <c r="TOF133" s="261"/>
      <c r="TOG133" s="265"/>
      <c r="TOH133" s="266"/>
      <c r="TOI133" s="200"/>
      <c r="TOJ133" s="266"/>
      <c r="TOK133" s="261"/>
      <c r="TOL133" s="265"/>
      <c r="TOM133" s="266"/>
      <c r="TON133" s="200"/>
      <c r="TOO133" s="266"/>
      <c r="TOP133" s="261"/>
      <c r="TOQ133" s="265"/>
      <c r="TOR133" s="266"/>
      <c r="TOS133" s="200"/>
      <c r="TOT133" s="266"/>
      <c r="TOU133" s="261"/>
      <c r="TOV133" s="265"/>
      <c r="TOW133" s="266"/>
      <c r="TOX133" s="200"/>
      <c r="TOY133" s="266"/>
      <c r="TOZ133" s="261"/>
      <c r="TPA133" s="265"/>
      <c r="TPB133" s="266"/>
      <c r="TPC133" s="200"/>
      <c r="TPD133" s="266"/>
      <c r="TPE133" s="261"/>
      <c r="TPF133" s="265"/>
      <c r="TPG133" s="266"/>
      <c r="TPH133" s="200"/>
      <c r="TPI133" s="266"/>
      <c r="TPJ133" s="261"/>
      <c r="TPK133" s="265"/>
      <c r="TPL133" s="266"/>
      <c r="TPM133" s="200"/>
      <c r="TPN133" s="266"/>
      <c r="TPO133" s="261"/>
      <c r="TPP133" s="265"/>
      <c r="TPQ133" s="266"/>
      <c r="TPR133" s="200"/>
      <c r="TPS133" s="266"/>
      <c r="TPT133" s="261"/>
      <c r="TPU133" s="265"/>
      <c r="TPV133" s="266"/>
      <c r="TPW133" s="200"/>
      <c r="TPX133" s="266"/>
      <c r="TPY133" s="261"/>
      <c r="TPZ133" s="265"/>
      <c r="TQA133" s="266"/>
      <c r="TQB133" s="200"/>
      <c r="TQC133" s="266"/>
      <c r="TQD133" s="261"/>
      <c r="TQE133" s="265"/>
      <c r="TQF133" s="266"/>
      <c r="TQG133" s="200"/>
      <c r="TQH133" s="266"/>
      <c r="TQI133" s="261"/>
      <c r="TQJ133" s="265"/>
      <c r="TQK133" s="266"/>
      <c r="TQL133" s="200"/>
      <c r="TQM133" s="266"/>
      <c r="TQN133" s="261"/>
      <c r="TQO133" s="265"/>
      <c r="TQP133" s="266"/>
      <c r="TQQ133" s="200"/>
      <c r="TQR133" s="266"/>
      <c r="TQS133" s="261"/>
      <c r="TQT133" s="265"/>
      <c r="TQU133" s="266"/>
      <c r="TQV133" s="200"/>
      <c r="TQW133" s="266"/>
      <c r="TQX133" s="261"/>
      <c r="TQY133" s="265"/>
      <c r="TQZ133" s="266"/>
      <c r="TRA133" s="200"/>
      <c r="TRB133" s="266"/>
      <c r="TRC133" s="261"/>
      <c r="TRD133" s="265"/>
      <c r="TRE133" s="266"/>
      <c r="TRF133" s="200"/>
      <c r="TRG133" s="266"/>
      <c r="TRH133" s="261"/>
      <c r="TRI133" s="265"/>
      <c r="TRJ133" s="266"/>
      <c r="TRK133" s="200"/>
      <c r="TRL133" s="266"/>
      <c r="TRM133" s="261"/>
      <c r="TRN133" s="265"/>
      <c r="TRO133" s="266"/>
      <c r="TRP133" s="200"/>
      <c r="TRQ133" s="266"/>
      <c r="TRR133" s="261"/>
      <c r="TRS133" s="265"/>
      <c r="TRT133" s="266"/>
      <c r="TRU133" s="200"/>
      <c r="TRV133" s="266"/>
      <c r="TRW133" s="261"/>
      <c r="TRX133" s="265"/>
      <c r="TRY133" s="266"/>
      <c r="TRZ133" s="200"/>
      <c r="TSA133" s="266"/>
      <c r="TSB133" s="261"/>
      <c r="TSC133" s="265"/>
      <c r="TSD133" s="266"/>
      <c r="TSE133" s="200"/>
      <c r="TSF133" s="266"/>
      <c r="TSG133" s="261"/>
      <c r="TSH133" s="265"/>
      <c r="TSI133" s="266"/>
      <c r="TSJ133" s="200"/>
      <c r="TSK133" s="266"/>
      <c r="TSL133" s="261"/>
      <c r="TSM133" s="265"/>
      <c r="TSN133" s="266"/>
      <c r="TSO133" s="200"/>
      <c r="TSP133" s="266"/>
      <c r="TSQ133" s="261"/>
      <c r="TSR133" s="265"/>
      <c r="TSS133" s="266"/>
      <c r="TST133" s="200"/>
      <c r="TSU133" s="266"/>
      <c r="TSV133" s="261"/>
      <c r="TSW133" s="265"/>
      <c r="TSX133" s="266"/>
      <c r="TSY133" s="200"/>
      <c r="TSZ133" s="266"/>
      <c r="TTA133" s="261"/>
      <c r="TTB133" s="265"/>
      <c r="TTC133" s="266"/>
      <c r="TTD133" s="200"/>
      <c r="TTE133" s="266"/>
      <c r="TTF133" s="261"/>
      <c r="TTG133" s="265"/>
      <c r="TTH133" s="266"/>
      <c r="TTI133" s="200"/>
      <c r="TTJ133" s="266"/>
      <c r="TTK133" s="261"/>
      <c r="TTL133" s="265"/>
      <c r="TTM133" s="266"/>
      <c r="TTN133" s="200"/>
      <c r="TTO133" s="266"/>
      <c r="TTP133" s="261"/>
      <c r="TTQ133" s="265"/>
      <c r="TTR133" s="266"/>
      <c r="TTS133" s="200"/>
      <c r="TTT133" s="266"/>
      <c r="TTU133" s="261"/>
      <c r="TTV133" s="265"/>
      <c r="TTW133" s="266"/>
      <c r="TTX133" s="200"/>
      <c r="TTY133" s="266"/>
      <c r="TTZ133" s="261"/>
      <c r="TUA133" s="265"/>
      <c r="TUB133" s="266"/>
      <c r="TUC133" s="200"/>
      <c r="TUD133" s="266"/>
      <c r="TUE133" s="261"/>
      <c r="TUF133" s="265"/>
      <c r="TUG133" s="266"/>
      <c r="TUH133" s="200"/>
      <c r="TUI133" s="266"/>
      <c r="TUJ133" s="261"/>
      <c r="TUK133" s="265"/>
      <c r="TUL133" s="266"/>
      <c r="TUM133" s="200"/>
      <c r="TUN133" s="266"/>
      <c r="TUO133" s="261"/>
      <c r="TUP133" s="265"/>
      <c r="TUQ133" s="266"/>
      <c r="TUR133" s="200"/>
      <c r="TUS133" s="266"/>
      <c r="TUT133" s="261"/>
      <c r="TUU133" s="265"/>
      <c r="TUV133" s="266"/>
      <c r="TUW133" s="200"/>
      <c r="TUX133" s="266"/>
      <c r="TUY133" s="261"/>
      <c r="TUZ133" s="265"/>
      <c r="TVA133" s="266"/>
      <c r="TVB133" s="200"/>
      <c r="TVC133" s="266"/>
      <c r="TVD133" s="261"/>
      <c r="TVE133" s="265"/>
      <c r="TVF133" s="266"/>
      <c r="TVG133" s="200"/>
      <c r="TVH133" s="266"/>
      <c r="TVI133" s="261"/>
      <c r="TVJ133" s="265"/>
      <c r="TVK133" s="266"/>
      <c r="TVL133" s="200"/>
      <c r="TVM133" s="266"/>
      <c r="TVN133" s="261"/>
      <c r="TVO133" s="265"/>
      <c r="TVP133" s="266"/>
      <c r="TVQ133" s="200"/>
      <c r="TVR133" s="266"/>
      <c r="TVS133" s="261"/>
      <c r="TVT133" s="265"/>
      <c r="TVU133" s="266"/>
      <c r="TVV133" s="200"/>
      <c r="TVW133" s="266"/>
      <c r="TVX133" s="261"/>
      <c r="TVY133" s="265"/>
      <c r="TVZ133" s="266"/>
      <c r="TWA133" s="200"/>
      <c r="TWB133" s="266"/>
      <c r="TWC133" s="261"/>
      <c r="TWD133" s="265"/>
      <c r="TWE133" s="266"/>
      <c r="TWF133" s="200"/>
      <c r="TWG133" s="266"/>
      <c r="TWH133" s="261"/>
      <c r="TWI133" s="265"/>
      <c r="TWJ133" s="266"/>
      <c r="TWK133" s="200"/>
      <c r="TWL133" s="266"/>
      <c r="TWM133" s="261"/>
      <c r="TWN133" s="265"/>
      <c r="TWO133" s="266"/>
      <c r="TWP133" s="200"/>
      <c r="TWQ133" s="266"/>
      <c r="TWR133" s="261"/>
      <c r="TWS133" s="265"/>
      <c r="TWT133" s="266"/>
      <c r="TWU133" s="200"/>
      <c r="TWV133" s="266"/>
      <c r="TWW133" s="261"/>
      <c r="TWX133" s="265"/>
      <c r="TWY133" s="266"/>
      <c r="TWZ133" s="200"/>
      <c r="TXA133" s="266"/>
      <c r="TXB133" s="261"/>
      <c r="TXC133" s="265"/>
      <c r="TXD133" s="266"/>
      <c r="TXE133" s="200"/>
      <c r="TXF133" s="266"/>
      <c r="TXG133" s="261"/>
      <c r="TXH133" s="265"/>
      <c r="TXI133" s="266"/>
      <c r="TXJ133" s="200"/>
      <c r="TXK133" s="266"/>
      <c r="TXL133" s="261"/>
      <c r="TXM133" s="265"/>
      <c r="TXN133" s="266"/>
      <c r="TXO133" s="200"/>
      <c r="TXP133" s="266"/>
      <c r="TXQ133" s="261"/>
      <c r="TXR133" s="265"/>
      <c r="TXS133" s="266"/>
      <c r="TXT133" s="200"/>
      <c r="TXU133" s="266"/>
      <c r="TXV133" s="261"/>
      <c r="TXW133" s="265"/>
      <c r="TXX133" s="266"/>
      <c r="TXY133" s="200"/>
      <c r="TXZ133" s="266"/>
      <c r="TYA133" s="261"/>
      <c r="TYB133" s="265"/>
      <c r="TYC133" s="266"/>
      <c r="TYD133" s="200"/>
      <c r="TYE133" s="266"/>
      <c r="TYF133" s="261"/>
      <c r="TYG133" s="265"/>
      <c r="TYH133" s="266"/>
      <c r="TYI133" s="200"/>
      <c r="TYJ133" s="266"/>
      <c r="TYK133" s="261"/>
      <c r="TYL133" s="265"/>
      <c r="TYM133" s="266"/>
      <c r="TYN133" s="200"/>
      <c r="TYO133" s="266"/>
      <c r="TYP133" s="261"/>
      <c r="TYQ133" s="265"/>
      <c r="TYR133" s="266"/>
      <c r="TYS133" s="200"/>
      <c r="TYT133" s="266"/>
      <c r="TYU133" s="261"/>
      <c r="TYV133" s="265"/>
      <c r="TYW133" s="266"/>
      <c r="TYX133" s="200"/>
      <c r="TYY133" s="266"/>
      <c r="TYZ133" s="261"/>
      <c r="TZA133" s="265"/>
      <c r="TZB133" s="266"/>
      <c r="TZC133" s="200"/>
      <c r="TZD133" s="266"/>
      <c r="TZE133" s="261"/>
      <c r="TZF133" s="265"/>
      <c r="TZG133" s="266"/>
      <c r="TZH133" s="200"/>
      <c r="TZI133" s="266"/>
      <c r="TZJ133" s="261"/>
      <c r="TZK133" s="265"/>
      <c r="TZL133" s="266"/>
      <c r="TZM133" s="200"/>
      <c r="TZN133" s="266"/>
      <c r="TZO133" s="261"/>
      <c r="TZP133" s="265"/>
      <c r="TZQ133" s="266"/>
      <c r="TZR133" s="200"/>
      <c r="TZS133" s="266"/>
      <c r="TZT133" s="261"/>
      <c r="TZU133" s="265"/>
      <c r="TZV133" s="266"/>
      <c r="TZW133" s="200"/>
      <c r="TZX133" s="266"/>
      <c r="TZY133" s="261"/>
      <c r="TZZ133" s="265"/>
      <c r="UAA133" s="266"/>
      <c r="UAB133" s="200"/>
      <c r="UAC133" s="266"/>
      <c r="UAD133" s="261"/>
      <c r="UAE133" s="265"/>
      <c r="UAF133" s="266"/>
      <c r="UAG133" s="200"/>
      <c r="UAH133" s="266"/>
      <c r="UAI133" s="261"/>
      <c r="UAJ133" s="265"/>
      <c r="UAK133" s="266"/>
      <c r="UAL133" s="200"/>
      <c r="UAM133" s="266"/>
      <c r="UAN133" s="261"/>
      <c r="UAO133" s="265"/>
      <c r="UAP133" s="266"/>
      <c r="UAQ133" s="200"/>
      <c r="UAR133" s="266"/>
      <c r="UAS133" s="261"/>
      <c r="UAT133" s="265"/>
      <c r="UAU133" s="266"/>
      <c r="UAV133" s="200"/>
      <c r="UAW133" s="266"/>
      <c r="UAX133" s="261"/>
      <c r="UAY133" s="265"/>
      <c r="UAZ133" s="266"/>
      <c r="UBA133" s="200"/>
      <c r="UBB133" s="266"/>
      <c r="UBC133" s="261"/>
      <c r="UBD133" s="265"/>
      <c r="UBE133" s="266"/>
      <c r="UBF133" s="200"/>
      <c r="UBG133" s="266"/>
      <c r="UBH133" s="261"/>
      <c r="UBI133" s="265"/>
      <c r="UBJ133" s="266"/>
      <c r="UBK133" s="200"/>
      <c r="UBL133" s="266"/>
      <c r="UBM133" s="261"/>
      <c r="UBN133" s="265"/>
      <c r="UBO133" s="266"/>
      <c r="UBP133" s="200"/>
      <c r="UBQ133" s="266"/>
      <c r="UBR133" s="261"/>
      <c r="UBS133" s="265"/>
      <c r="UBT133" s="266"/>
      <c r="UBU133" s="200"/>
      <c r="UBV133" s="266"/>
      <c r="UBW133" s="261"/>
      <c r="UBX133" s="265"/>
      <c r="UBY133" s="266"/>
      <c r="UBZ133" s="200"/>
      <c r="UCA133" s="266"/>
      <c r="UCB133" s="261"/>
      <c r="UCC133" s="265"/>
      <c r="UCD133" s="266"/>
      <c r="UCE133" s="200"/>
      <c r="UCF133" s="266"/>
      <c r="UCG133" s="261"/>
      <c r="UCH133" s="265"/>
      <c r="UCI133" s="266"/>
      <c r="UCJ133" s="200"/>
      <c r="UCK133" s="266"/>
      <c r="UCL133" s="261"/>
      <c r="UCM133" s="265"/>
      <c r="UCN133" s="266"/>
      <c r="UCO133" s="200"/>
      <c r="UCP133" s="266"/>
      <c r="UCQ133" s="261"/>
      <c r="UCR133" s="265"/>
      <c r="UCS133" s="266"/>
      <c r="UCT133" s="200"/>
      <c r="UCU133" s="266"/>
      <c r="UCV133" s="261"/>
      <c r="UCW133" s="265"/>
      <c r="UCX133" s="266"/>
      <c r="UCY133" s="200"/>
      <c r="UCZ133" s="266"/>
      <c r="UDA133" s="261"/>
      <c r="UDB133" s="265"/>
      <c r="UDC133" s="266"/>
      <c r="UDD133" s="200"/>
      <c r="UDE133" s="266"/>
      <c r="UDF133" s="261"/>
      <c r="UDG133" s="265"/>
      <c r="UDH133" s="266"/>
      <c r="UDI133" s="200"/>
      <c r="UDJ133" s="266"/>
      <c r="UDK133" s="261"/>
      <c r="UDL133" s="265"/>
      <c r="UDM133" s="266"/>
      <c r="UDN133" s="200"/>
      <c r="UDO133" s="266"/>
      <c r="UDP133" s="261"/>
      <c r="UDQ133" s="265"/>
      <c r="UDR133" s="266"/>
      <c r="UDS133" s="200"/>
      <c r="UDT133" s="266"/>
      <c r="UDU133" s="261"/>
      <c r="UDV133" s="265"/>
      <c r="UDW133" s="266"/>
      <c r="UDX133" s="200"/>
      <c r="UDY133" s="266"/>
      <c r="UDZ133" s="261"/>
      <c r="UEA133" s="265"/>
      <c r="UEB133" s="266"/>
      <c r="UEC133" s="200"/>
      <c r="UED133" s="266"/>
      <c r="UEE133" s="261"/>
      <c r="UEF133" s="265"/>
      <c r="UEG133" s="266"/>
      <c r="UEH133" s="200"/>
      <c r="UEI133" s="266"/>
      <c r="UEJ133" s="261"/>
      <c r="UEK133" s="265"/>
      <c r="UEL133" s="266"/>
      <c r="UEM133" s="200"/>
      <c r="UEN133" s="266"/>
      <c r="UEO133" s="261"/>
      <c r="UEP133" s="265"/>
      <c r="UEQ133" s="266"/>
      <c r="UER133" s="200"/>
      <c r="UES133" s="266"/>
      <c r="UET133" s="261"/>
      <c r="UEU133" s="265"/>
      <c r="UEV133" s="266"/>
      <c r="UEW133" s="200"/>
      <c r="UEX133" s="266"/>
      <c r="UEY133" s="261"/>
      <c r="UEZ133" s="265"/>
      <c r="UFA133" s="266"/>
      <c r="UFB133" s="200"/>
      <c r="UFC133" s="266"/>
      <c r="UFD133" s="261"/>
      <c r="UFE133" s="265"/>
      <c r="UFF133" s="266"/>
      <c r="UFG133" s="200"/>
      <c r="UFH133" s="266"/>
      <c r="UFI133" s="261"/>
      <c r="UFJ133" s="265"/>
      <c r="UFK133" s="266"/>
      <c r="UFL133" s="200"/>
      <c r="UFM133" s="266"/>
      <c r="UFN133" s="261"/>
      <c r="UFO133" s="265"/>
      <c r="UFP133" s="266"/>
      <c r="UFQ133" s="200"/>
      <c r="UFR133" s="266"/>
      <c r="UFS133" s="261"/>
      <c r="UFT133" s="265"/>
      <c r="UFU133" s="266"/>
      <c r="UFV133" s="200"/>
      <c r="UFW133" s="266"/>
      <c r="UFX133" s="261"/>
      <c r="UFY133" s="265"/>
      <c r="UFZ133" s="266"/>
      <c r="UGA133" s="200"/>
      <c r="UGB133" s="266"/>
      <c r="UGC133" s="261"/>
      <c r="UGD133" s="265"/>
      <c r="UGE133" s="266"/>
      <c r="UGF133" s="200"/>
      <c r="UGG133" s="266"/>
      <c r="UGH133" s="261"/>
      <c r="UGI133" s="265"/>
      <c r="UGJ133" s="266"/>
      <c r="UGK133" s="200"/>
      <c r="UGL133" s="266"/>
      <c r="UGM133" s="261"/>
      <c r="UGN133" s="265"/>
      <c r="UGO133" s="266"/>
      <c r="UGP133" s="200"/>
      <c r="UGQ133" s="266"/>
      <c r="UGR133" s="261"/>
      <c r="UGS133" s="265"/>
      <c r="UGT133" s="266"/>
      <c r="UGU133" s="200"/>
      <c r="UGV133" s="266"/>
      <c r="UGW133" s="261"/>
      <c r="UGX133" s="265"/>
      <c r="UGY133" s="266"/>
      <c r="UGZ133" s="200"/>
      <c r="UHA133" s="266"/>
      <c r="UHB133" s="261"/>
      <c r="UHC133" s="265"/>
      <c r="UHD133" s="266"/>
      <c r="UHE133" s="200"/>
      <c r="UHF133" s="266"/>
      <c r="UHG133" s="261"/>
      <c r="UHH133" s="265"/>
      <c r="UHI133" s="266"/>
      <c r="UHJ133" s="200"/>
      <c r="UHK133" s="266"/>
      <c r="UHL133" s="261"/>
      <c r="UHM133" s="265"/>
      <c r="UHN133" s="266"/>
      <c r="UHO133" s="200"/>
      <c r="UHP133" s="266"/>
      <c r="UHQ133" s="261"/>
      <c r="UHR133" s="265"/>
      <c r="UHS133" s="266"/>
      <c r="UHT133" s="200"/>
      <c r="UHU133" s="266"/>
      <c r="UHV133" s="261"/>
      <c r="UHW133" s="265"/>
      <c r="UHX133" s="266"/>
      <c r="UHY133" s="200"/>
      <c r="UHZ133" s="266"/>
      <c r="UIA133" s="261"/>
      <c r="UIB133" s="265"/>
      <c r="UIC133" s="266"/>
      <c r="UID133" s="200"/>
      <c r="UIE133" s="266"/>
      <c r="UIF133" s="261"/>
      <c r="UIG133" s="265"/>
      <c r="UIH133" s="266"/>
      <c r="UII133" s="200"/>
      <c r="UIJ133" s="266"/>
      <c r="UIK133" s="261"/>
      <c r="UIL133" s="265"/>
      <c r="UIM133" s="266"/>
      <c r="UIN133" s="200"/>
      <c r="UIO133" s="266"/>
      <c r="UIP133" s="261"/>
      <c r="UIQ133" s="265"/>
      <c r="UIR133" s="266"/>
      <c r="UIS133" s="200"/>
      <c r="UIT133" s="266"/>
      <c r="UIU133" s="261"/>
      <c r="UIV133" s="265"/>
      <c r="UIW133" s="266"/>
      <c r="UIX133" s="200"/>
      <c r="UIY133" s="266"/>
      <c r="UIZ133" s="261"/>
      <c r="UJA133" s="265"/>
      <c r="UJB133" s="266"/>
      <c r="UJC133" s="200"/>
      <c r="UJD133" s="266"/>
      <c r="UJE133" s="261"/>
      <c r="UJF133" s="265"/>
      <c r="UJG133" s="266"/>
      <c r="UJH133" s="200"/>
      <c r="UJI133" s="266"/>
      <c r="UJJ133" s="261"/>
      <c r="UJK133" s="265"/>
      <c r="UJL133" s="266"/>
      <c r="UJM133" s="200"/>
      <c r="UJN133" s="266"/>
      <c r="UJO133" s="261"/>
      <c r="UJP133" s="265"/>
      <c r="UJQ133" s="266"/>
      <c r="UJR133" s="200"/>
      <c r="UJS133" s="266"/>
      <c r="UJT133" s="261"/>
      <c r="UJU133" s="265"/>
      <c r="UJV133" s="266"/>
      <c r="UJW133" s="200"/>
      <c r="UJX133" s="266"/>
      <c r="UJY133" s="261"/>
      <c r="UJZ133" s="265"/>
      <c r="UKA133" s="266"/>
      <c r="UKB133" s="200"/>
      <c r="UKC133" s="266"/>
      <c r="UKD133" s="261"/>
      <c r="UKE133" s="265"/>
      <c r="UKF133" s="266"/>
      <c r="UKG133" s="200"/>
      <c r="UKH133" s="266"/>
      <c r="UKI133" s="261"/>
      <c r="UKJ133" s="265"/>
      <c r="UKK133" s="266"/>
      <c r="UKL133" s="200"/>
      <c r="UKM133" s="266"/>
      <c r="UKN133" s="261"/>
      <c r="UKO133" s="265"/>
      <c r="UKP133" s="266"/>
      <c r="UKQ133" s="200"/>
      <c r="UKR133" s="266"/>
      <c r="UKS133" s="261"/>
      <c r="UKT133" s="265"/>
      <c r="UKU133" s="266"/>
      <c r="UKV133" s="200"/>
      <c r="UKW133" s="266"/>
      <c r="UKX133" s="261"/>
      <c r="UKY133" s="265"/>
      <c r="UKZ133" s="266"/>
      <c r="ULA133" s="200"/>
      <c r="ULB133" s="266"/>
      <c r="ULC133" s="261"/>
      <c r="ULD133" s="265"/>
      <c r="ULE133" s="266"/>
      <c r="ULF133" s="200"/>
      <c r="ULG133" s="266"/>
      <c r="ULH133" s="261"/>
      <c r="ULI133" s="265"/>
      <c r="ULJ133" s="266"/>
      <c r="ULK133" s="200"/>
      <c r="ULL133" s="266"/>
      <c r="ULM133" s="261"/>
      <c r="ULN133" s="265"/>
      <c r="ULO133" s="266"/>
      <c r="ULP133" s="200"/>
      <c r="ULQ133" s="266"/>
      <c r="ULR133" s="261"/>
      <c r="ULS133" s="265"/>
      <c r="ULT133" s="266"/>
      <c r="ULU133" s="200"/>
      <c r="ULV133" s="266"/>
      <c r="ULW133" s="261"/>
      <c r="ULX133" s="265"/>
      <c r="ULY133" s="266"/>
      <c r="ULZ133" s="200"/>
      <c r="UMA133" s="266"/>
      <c r="UMB133" s="261"/>
      <c r="UMC133" s="265"/>
      <c r="UMD133" s="266"/>
      <c r="UME133" s="200"/>
      <c r="UMF133" s="266"/>
      <c r="UMG133" s="261"/>
      <c r="UMH133" s="265"/>
      <c r="UMI133" s="266"/>
      <c r="UMJ133" s="200"/>
      <c r="UMK133" s="266"/>
      <c r="UML133" s="261"/>
      <c r="UMM133" s="265"/>
      <c r="UMN133" s="266"/>
      <c r="UMO133" s="200"/>
      <c r="UMP133" s="266"/>
      <c r="UMQ133" s="261"/>
      <c r="UMR133" s="265"/>
      <c r="UMS133" s="266"/>
      <c r="UMT133" s="200"/>
      <c r="UMU133" s="266"/>
      <c r="UMV133" s="261"/>
      <c r="UMW133" s="265"/>
      <c r="UMX133" s="266"/>
      <c r="UMY133" s="200"/>
      <c r="UMZ133" s="266"/>
      <c r="UNA133" s="261"/>
      <c r="UNB133" s="265"/>
      <c r="UNC133" s="266"/>
      <c r="UND133" s="200"/>
      <c r="UNE133" s="266"/>
      <c r="UNF133" s="261"/>
      <c r="UNG133" s="265"/>
      <c r="UNH133" s="266"/>
      <c r="UNI133" s="200"/>
      <c r="UNJ133" s="266"/>
      <c r="UNK133" s="261"/>
      <c r="UNL133" s="265"/>
      <c r="UNM133" s="266"/>
      <c r="UNN133" s="200"/>
      <c r="UNO133" s="266"/>
      <c r="UNP133" s="261"/>
      <c r="UNQ133" s="265"/>
      <c r="UNR133" s="266"/>
      <c r="UNS133" s="200"/>
      <c r="UNT133" s="266"/>
      <c r="UNU133" s="261"/>
      <c r="UNV133" s="265"/>
      <c r="UNW133" s="266"/>
      <c r="UNX133" s="200"/>
      <c r="UNY133" s="266"/>
      <c r="UNZ133" s="261"/>
      <c r="UOA133" s="265"/>
      <c r="UOB133" s="266"/>
      <c r="UOC133" s="200"/>
      <c r="UOD133" s="266"/>
      <c r="UOE133" s="261"/>
      <c r="UOF133" s="265"/>
      <c r="UOG133" s="266"/>
      <c r="UOH133" s="200"/>
      <c r="UOI133" s="266"/>
      <c r="UOJ133" s="261"/>
      <c r="UOK133" s="265"/>
      <c r="UOL133" s="266"/>
      <c r="UOM133" s="200"/>
      <c r="UON133" s="266"/>
      <c r="UOO133" s="261"/>
      <c r="UOP133" s="265"/>
      <c r="UOQ133" s="266"/>
      <c r="UOR133" s="200"/>
      <c r="UOS133" s="266"/>
      <c r="UOT133" s="261"/>
      <c r="UOU133" s="265"/>
      <c r="UOV133" s="266"/>
      <c r="UOW133" s="200"/>
      <c r="UOX133" s="266"/>
      <c r="UOY133" s="261"/>
      <c r="UOZ133" s="265"/>
      <c r="UPA133" s="266"/>
      <c r="UPB133" s="200"/>
      <c r="UPC133" s="266"/>
      <c r="UPD133" s="261"/>
      <c r="UPE133" s="265"/>
      <c r="UPF133" s="266"/>
      <c r="UPG133" s="200"/>
      <c r="UPH133" s="266"/>
      <c r="UPI133" s="261"/>
      <c r="UPJ133" s="265"/>
      <c r="UPK133" s="266"/>
      <c r="UPL133" s="200"/>
      <c r="UPM133" s="266"/>
      <c r="UPN133" s="261"/>
      <c r="UPO133" s="265"/>
      <c r="UPP133" s="266"/>
      <c r="UPQ133" s="200"/>
      <c r="UPR133" s="266"/>
      <c r="UPS133" s="261"/>
      <c r="UPT133" s="265"/>
      <c r="UPU133" s="266"/>
      <c r="UPV133" s="200"/>
      <c r="UPW133" s="266"/>
      <c r="UPX133" s="261"/>
      <c r="UPY133" s="265"/>
      <c r="UPZ133" s="266"/>
      <c r="UQA133" s="200"/>
      <c r="UQB133" s="266"/>
      <c r="UQC133" s="261"/>
      <c r="UQD133" s="265"/>
      <c r="UQE133" s="266"/>
      <c r="UQF133" s="200"/>
      <c r="UQG133" s="266"/>
      <c r="UQH133" s="261"/>
      <c r="UQI133" s="265"/>
      <c r="UQJ133" s="266"/>
      <c r="UQK133" s="200"/>
      <c r="UQL133" s="266"/>
      <c r="UQM133" s="261"/>
      <c r="UQN133" s="265"/>
      <c r="UQO133" s="266"/>
      <c r="UQP133" s="200"/>
      <c r="UQQ133" s="266"/>
      <c r="UQR133" s="261"/>
      <c r="UQS133" s="265"/>
      <c r="UQT133" s="266"/>
      <c r="UQU133" s="200"/>
      <c r="UQV133" s="266"/>
      <c r="UQW133" s="261"/>
      <c r="UQX133" s="265"/>
      <c r="UQY133" s="266"/>
      <c r="UQZ133" s="200"/>
      <c r="URA133" s="266"/>
      <c r="URB133" s="261"/>
      <c r="URC133" s="265"/>
      <c r="URD133" s="266"/>
      <c r="URE133" s="200"/>
      <c r="URF133" s="266"/>
      <c r="URG133" s="261"/>
      <c r="URH133" s="265"/>
      <c r="URI133" s="266"/>
      <c r="URJ133" s="200"/>
      <c r="URK133" s="266"/>
      <c r="URL133" s="261"/>
      <c r="URM133" s="265"/>
      <c r="URN133" s="266"/>
      <c r="URO133" s="200"/>
      <c r="URP133" s="266"/>
      <c r="URQ133" s="261"/>
      <c r="URR133" s="265"/>
      <c r="URS133" s="266"/>
      <c r="URT133" s="200"/>
      <c r="URU133" s="266"/>
      <c r="URV133" s="261"/>
      <c r="URW133" s="265"/>
      <c r="URX133" s="266"/>
      <c r="URY133" s="200"/>
      <c r="URZ133" s="266"/>
      <c r="USA133" s="261"/>
      <c r="USB133" s="265"/>
      <c r="USC133" s="266"/>
      <c r="USD133" s="200"/>
      <c r="USE133" s="266"/>
      <c r="USF133" s="261"/>
      <c r="USG133" s="265"/>
      <c r="USH133" s="266"/>
      <c r="USI133" s="200"/>
      <c r="USJ133" s="266"/>
      <c r="USK133" s="261"/>
      <c r="USL133" s="265"/>
      <c r="USM133" s="266"/>
      <c r="USN133" s="200"/>
      <c r="USO133" s="266"/>
      <c r="USP133" s="261"/>
      <c r="USQ133" s="265"/>
      <c r="USR133" s="266"/>
      <c r="USS133" s="200"/>
      <c r="UST133" s="266"/>
      <c r="USU133" s="261"/>
      <c r="USV133" s="265"/>
      <c r="USW133" s="266"/>
      <c r="USX133" s="200"/>
      <c r="USY133" s="266"/>
      <c r="USZ133" s="261"/>
      <c r="UTA133" s="265"/>
      <c r="UTB133" s="266"/>
      <c r="UTC133" s="200"/>
      <c r="UTD133" s="266"/>
      <c r="UTE133" s="261"/>
      <c r="UTF133" s="265"/>
      <c r="UTG133" s="266"/>
      <c r="UTH133" s="200"/>
      <c r="UTI133" s="266"/>
      <c r="UTJ133" s="261"/>
      <c r="UTK133" s="265"/>
      <c r="UTL133" s="266"/>
      <c r="UTM133" s="200"/>
      <c r="UTN133" s="266"/>
      <c r="UTO133" s="261"/>
      <c r="UTP133" s="265"/>
      <c r="UTQ133" s="266"/>
      <c r="UTR133" s="200"/>
      <c r="UTS133" s="266"/>
      <c r="UTT133" s="261"/>
      <c r="UTU133" s="265"/>
      <c r="UTV133" s="266"/>
      <c r="UTW133" s="200"/>
      <c r="UTX133" s="266"/>
      <c r="UTY133" s="261"/>
      <c r="UTZ133" s="265"/>
      <c r="UUA133" s="266"/>
      <c r="UUB133" s="200"/>
      <c r="UUC133" s="266"/>
      <c r="UUD133" s="261"/>
      <c r="UUE133" s="265"/>
      <c r="UUF133" s="266"/>
      <c r="UUG133" s="200"/>
      <c r="UUH133" s="266"/>
      <c r="UUI133" s="261"/>
      <c r="UUJ133" s="265"/>
      <c r="UUK133" s="266"/>
      <c r="UUL133" s="200"/>
      <c r="UUM133" s="266"/>
      <c r="UUN133" s="261"/>
      <c r="UUO133" s="265"/>
      <c r="UUP133" s="266"/>
      <c r="UUQ133" s="200"/>
      <c r="UUR133" s="266"/>
      <c r="UUS133" s="261"/>
      <c r="UUT133" s="265"/>
      <c r="UUU133" s="266"/>
      <c r="UUV133" s="200"/>
      <c r="UUW133" s="266"/>
      <c r="UUX133" s="261"/>
      <c r="UUY133" s="265"/>
      <c r="UUZ133" s="266"/>
      <c r="UVA133" s="200"/>
      <c r="UVB133" s="266"/>
      <c r="UVC133" s="261"/>
      <c r="UVD133" s="265"/>
      <c r="UVE133" s="266"/>
      <c r="UVF133" s="200"/>
      <c r="UVG133" s="266"/>
      <c r="UVH133" s="261"/>
      <c r="UVI133" s="265"/>
      <c r="UVJ133" s="266"/>
      <c r="UVK133" s="200"/>
      <c r="UVL133" s="266"/>
      <c r="UVM133" s="261"/>
      <c r="UVN133" s="265"/>
      <c r="UVO133" s="266"/>
      <c r="UVP133" s="200"/>
      <c r="UVQ133" s="266"/>
      <c r="UVR133" s="261"/>
      <c r="UVS133" s="265"/>
      <c r="UVT133" s="266"/>
      <c r="UVU133" s="200"/>
      <c r="UVV133" s="266"/>
      <c r="UVW133" s="261"/>
      <c r="UVX133" s="265"/>
      <c r="UVY133" s="266"/>
      <c r="UVZ133" s="200"/>
      <c r="UWA133" s="266"/>
      <c r="UWB133" s="261"/>
      <c r="UWC133" s="265"/>
      <c r="UWD133" s="266"/>
      <c r="UWE133" s="200"/>
      <c r="UWF133" s="266"/>
      <c r="UWG133" s="261"/>
      <c r="UWH133" s="265"/>
      <c r="UWI133" s="266"/>
      <c r="UWJ133" s="200"/>
      <c r="UWK133" s="266"/>
      <c r="UWL133" s="261"/>
      <c r="UWM133" s="265"/>
      <c r="UWN133" s="266"/>
      <c r="UWO133" s="200"/>
      <c r="UWP133" s="266"/>
      <c r="UWQ133" s="261"/>
      <c r="UWR133" s="265"/>
      <c r="UWS133" s="266"/>
      <c r="UWT133" s="200"/>
      <c r="UWU133" s="266"/>
      <c r="UWV133" s="261"/>
      <c r="UWW133" s="265"/>
      <c r="UWX133" s="266"/>
      <c r="UWY133" s="200"/>
      <c r="UWZ133" s="266"/>
      <c r="UXA133" s="261"/>
      <c r="UXB133" s="265"/>
      <c r="UXC133" s="266"/>
      <c r="UXD133" s="200"/>
      <c r="UXE133" s="266"/>
      <c r="UXF133" s="261"/>
      <c r="UXG133" s="265"/>
      <c r="UXH133" s="266"/>
      <c r="UXI133" s="200"/>
      <c r="UXJ133" s="266"/>
      <c r="UXK133" s="261"/>
      <c r="UXL133" s="265"/>
      <c r="UXM133" s="266"/>
      <c r="UXN133" s="200"/>
      <c r="UXO133" s="266"/>
      <c r="UXP133" s="261"/>
      <c r="UXQ133" s="265"/>
      <c r="UXR133" s="266"/>
      <c r="UXS133" s="200"/>
      <c r="UXT133" s="266"/>
      <c r="UXU133" s="261"/>
      <c r="UXV133" s="265"/>
      <c r="UXW133" s="266"/>
      <c r="UXX133" s="200"/>
      <c r="UXY133" s="266"/>
      <c r="UXZ133" s="261"/>
      <c r="UYA133" s="265"/>
      <c r="UYB133" s="266"/>
      <c r="UYC133" s="200"/>
      <c r="UYD133" s="266"/>
      <c r="UYE133" s="261"/>
      <c r="UYF133" s="265"/>
      <c r="UYG133" s="266"/>
      <c r="UYH133" s="200"/>
      <c r="UYI133" s="266"/>
      <c r="UYJ133" s="261"/>
      <c r="UYK133" s="265"/>
      <c r="UYL133" s="266"/>
      <c r="UYM133" s="200"/>
      <c r="UYN133" s="266"/>
      <c r="UYO133" s="261"/>
      <c r="UYP133" s="265"/>
      <c r="UYQ133" s="266"/>
      <c r="UYR133" s="200"/>
      <c r="UYS133" s="266"/>
      <c r="UYT133" s="261"/>
      <c r="UYU133" s="265"/>
      <c r="UYV133" s="266"/>
      <c r="UYW133" s="200"/>
      <c r="UYX133" s="266"/>
      <c r="UYY133" s="261"/>
      <c r="UYZ133" s="265"/>
      <c r="UZA133" s="266"/>
      <c r="UZB133" s="200"/>
      <c r="UZC133" s="266"/>
      <c r="UZD133" s="261"/>
      <c r="UZE133" s="265"/>
      <c r="UZF133" s="266"/>
      <c r="UZG133" s="200"/>
      <c r="UZH133" s="266"/>
      <c r="UZI133" s="261"/>
      <c r="UZJ133" s="265"/>
      <c r="UZK133" s="266"/>
      <c r="UZL133" s="200"/>
      <c r="UZM133" s="266"/>
      <c r="UZN133" s="261"/>
      <c r="UZO133" s="265"/>
      <c r="UZP133" s="266"/>
      <c r="UZQ133" s="200"/>
      <c r="UZR133" s="266"/>
      <c r="UZS133" s="261"/>
      <c r="UZT133" s="265"/>
      <c r="UZU133" s="266"/>
      <c r="UZV133" s="200"/>
      <c r="UZW133" s="266"/>
      <c r="UZX133" s="261"/>
      <c r="UZY133" s="265"/>
      <c r="UZZ133" s="266"/>
      <c r="VAA133" s="200"/>
      <c r="VAB133" s="266"/>
      <c r="VAC133" s="261"/>
      <c r="VAD133" s="265"/>
      <c r="VAE133" s="266"/>
      <c r="VAF133" s="200"/>
      <c r="VAG133" s="266"/>
      <c r="VAH133" s="261"/>
      <c r="VAI133" s="265"/>
      <c r="VAJ133" s="266"/>
      <c r="VAK133" s="200"/>
      <c r="VAL133" s="266"/>
      <c r="VAM133" s="261"/>
      <c r="VAN133" s="265"/>
      <c r="VAO133" s="266"/>
      <c r="VAP133" s="200"/>
      <c r="VAQ133" s="266"/>
      <c r="VAR133" s="261"/>
      <c r="VAS133" s="265"/>
      <c r="VAT133" s="266"/>
      <c r="VAU133" s="200"/>
      <c r="VAV133" s="266"/>
      <c r="VAW133" s="261"/>
      <c r="VAX133" s="265"/>
      <c r="VAY133" s="266"/>
      <c r="VAZ133" s="200"/>
      <c r="VBA133" s="266"/>
      <c r="VBB133" s="261"/>
      <c r="VBC133" s="265"/>
      <c r="VBD133" s="266"/>
      <c r="VBE133" s="200"/>
      <c r="VBF133" s="266"/>
      <c r="VBG133" s="261"/>
      <c r="VBH133" s="265"/>
      <c r="VBI133" s="266"/>
      <c r="VBJ133" s="200"/>
      <c r="VBK133" s="266"/>
      <c r="VBL133" s="261"/>
      <c r="VBM133" s="265"/>
      <c r="VBN133" s="266"/>
      <c r="VBO133" s="200"/>
      <c r="VBP133" s="266"/>
      <c r="VBQ133" s="261"/>
      <c r="VBR133" s="265"/>
      <c r="VBS133" s="266"/>
      <c r="VBT133" s="200"/>
      <c r="VBU133" s="266"/>
      <c r="VBV133" s="261"/>
      <c r="VBW133" s="265"/>
      <c r="VBX133" s="266"/>
      <c r="VBY133" s="200"/>
      <c r="VBZ133" s="266"/>
      <c r="VCA133" s="261"/>
      <c r="VCB133" s="265"/>
      <c r="VCC133" s="266"/>
      <c r="VCD133" s="200"/>
      <c r="VCE133" s="266"/>
      <c r="VCF133" s="261"/>
      <c r="VCG133" s="265"/>
      <c r="VCH133" s="266"/>
      <c r="VCI133" s="200"/>
      <c r="VCJ133" s="266"/>
      <c r="VCK133" s="261"/>
      <c r="VCL133" s="265"/>
      <c r="VCM133" s="266"/>
      <c r="VCN133" s="200"/>
      <c r="VCO133" s="266"/>
      <c r="VCP133" s="261"/>
      <c r="VCQ133" s="265"/>
      <c r="VCR133" s="266"/>
      <c r="VCS133" s="200"/>
      <c r="VCT133" s="266"/>
      <c r="VCU133" s="261"/>
      <c r="VCV133" s="265"/>
      <c r="VCW133" s="266"/>
      <c r="VCX133" s="200"/>
      <c r="VCY133" s="266"/>
      <c r="VCZ133" s="261"/>
      <c r="VDA133" s="265"/>
      <c r="VDB133" s="266"/>
      <c r="VDC133" s="200"/>
      <c r="VDD133" s="266"/>
      <c r="VDE133" s="261"/>
      <c r="VDF133" s="265"/>
      <c r="VDG133" s="266"/>
      <c r="VDH133" s="200"/>
      <c r="VDI133" s="266"/>
      <c r="VDJ133" s="261"/>
      <c r="VDK133" s="265"/>
      <c r="VDL133" s="266"/>
      <c r="VDM133" s="200"/>
      <c r="VDN133" s="266"/>
      <c r="VDO133" s="261"/>
      <c r="VDP133" s="265"/>
      <c r="VDQ133" s="266"/>
      <c r="VDR133" s="200"/>
      <c r="VDS133" s="266"/>
      <c r="VDT133" s="261"/>
      <c r="VDU133" s="265"/>
      <c r="VDV133" s="266"/>
      <c r="VDW133" s="200"/>
      <c r="VDX133" s="266"/>
      <c r="VDY133" s="261"/>
      <c r="VDZ133" s="265"/>
      <c r="VEA133" s="266"/>
      <c r="VEB133" s="200"/>
      <c r="VEC133" s="266"/>
      <c r="VED133" s="261"/>
      <c r="VEE133" s="265"/>
      <c r="VEF133" s="266"/>
      <c r="VEG133" s="200"/>
      <c r="VEH133" s="266"/>
      <c r="VEI133" s="261"/>
      <c r="VEJ133" s="265"/>
      <c r="VEK133" s="266"/>
      <c r="VEL133" s="200"/>
      <c r="VEM133" s="266"/>
      <c r="VEN133" s="261"/>
      <c r="VEO133" s="265"/>
      <c r="VEP133" s="266"/>
      <c r="VEQ133" s="200"/>
      <c r="VER133" s="266"/>
      <c r="VES133" s="261"/>
      <c r="VET133" s="265"/>
      <c r="VEU133" s="266"/>
      <c r="VEV133" s="200"/>
      <c r="VEW133" s="266"/>
      <c r="VEX133" s="261"/>
      <c r="VEY133" s="265"/>
      <c r="VEZ133" s="266"/>
      <c r="VFA133" s="200"/>
      <c r="VFB133" s="266"/>
      <c r="VFC133" s="261"/>
      <c r="VFD133" s="265"/>
      <c r="VFE133" s="266"/>
      <c r="VFF133" s="200"/>
      <c r="VFG133" s="266"/>
      <c r="VFH133" s="261"/>
      <c r="VFI133" s="265"/>
      <c r="VFJ133" s="266"/>
      <c r="VFK133" s="200"/>
      <c r="VFL133" s="266"/>
      <c r="VFM133" s="261"/>
      <c r="VFN133" s="265"/>
      <c r="VFO133" s="266"/>
      <c r="VFP133" s="200"/>
      <c r="VFQ133" s="266"/>
      <c r="VFR133" s="261"/>
      <c r="VFS133" s="265"/>
      <c r="VFT133" s="266"/>
      <c r="VFU133" s="200"/>
      <c r="VFV133" s="266"/>
      <c r="VFW133" s="261"/>
      <c r="VFX133" s="265"/>
      <c r="VFY133" s="266"/>
      <c r="VFZ133" s="200"/>
      <c r="VGA133" s="266"/>
      <c r="VGB133" s="261"/>
      <c r="VGC133" s="265"/>
      <c r="VGD133" s="266"/>
      <c r="VGE133" s="200"/>
      <c r="VGF133" s="266"/>
      <c r="VGG133" s="261"/>
      <c r="VGH133" s="265"/>
      <c r="VGI133" s="266"/>
      <c r="VGJ133" s="200"/>
      <c r="VGK133" s="266"/>
      <c r="VGL133" s="261"/>
      <c r="VGM133" s="265"/>
      <c r="VGN133" s="266"/>
      <c r="VGO133" s="200"/>
      <c r="VGP133" s="266"/>
      <c r="VGQ133" s="261"/>
      <c r="VGR133" s="265"/>
      <c r="VGS133" s="266"/>
      <c r="VGT133" s="200"/>
      <c r="VGU133" s="266"/>
      <c r="VGV133" s="261"/>
      <c r="VGW133" s="265"/>
      <c r="VGX133" s="266"/>
      <c r="VGY133" s="200"/>
      <c r="VGZ133" s="266"/>
      <c r="VHA133" s="261"/>
      <c r="VHB133" s="265"/>
      <c r="VHC133" s="266"/>
      <c r="VHD133" s="200"/>
      <c r="VHE133" s="266"/>
      <c r="VHF133" s="261"/>
      <c r="VHG133" s="265"/>
      <c r="VHH133" s="266"/>
      <c r="VHI133" s="200"/>
      <c r="VHJ133" s="266"/>
      <c r="VHK133" s="261"/>
      <c r="VHL133" s="265"/>
      <c r="VHM133" s="266"/>
      <c r="VHN133" s="200"/>
      <c r="VHO133" s="266"/>
      <c r="VHP133" s="261"/>
      <c r="VHQ133" s="265"/>
      <c r="VHR133" s="266"/>
      <c r="VHS133" s="200"/>
      <c r="VHT133" s="266"/>
      <c r="VHU133" s="261"/>
      <c r="VHV133" s="265"/>
      <c r="VHW133" s="266"/>
      <c r="VHX133" s="200"/>
      <c r="VHY133" s="266"/>
      <c r="VHZ133" s="261"/>
      <c r="VIA133" s="265"/>
      <c r="VIB133" s="266"/>
      <c r="VIC133" s="200"/>
      <c r="VID133" s="266"/>
      <c r="VIE133" s="261"/>
      <c r="VIF133" s="265"/>
      <c r="VIG133" s="266"/>
      <c r="VIH133" s="200"/>
      <c r="VII133" s="266"/>
      <c r="VIJ133" s="261"/>
      <c r="VIK133" s="265"/>
      <c r="VIL133" s="266"/>
      <c r="VIM133" s="200"/>
      <c r="VIN133" s="266"/>
      <c r="VIO133" s="261"/>
      <c r="VIP133" s="265"/>
      <c r="VIQ133" s="266"/>
      <c r="VIR133" s="200"/>
      <c r="VIS133" s="266"/>
      <c r="VIT133" s="261"/>
      <c r="VIU133" s="265"/>
      <c r="VIV133" s="266"/>
      <c r="VIW133" s="200"/>
      <c r="VIX133" s="266"/>
      <c r="VIY133" s="261"/>
      <c r="VIZ133" s="265"/>
      <c r="VJA133" s="266"/>
      <c r="VJB133" s="200"/>
      <c r="VJC133" s="266"/>
      <c r="VJD133" s="261"/>
      <c r="VJE133" s="265"/>
      <c r="VJF133" s="266"/>
      <c r="VJG133" s="200"/>
      <c r="VJH133" s="266"/>
      <c r="VJI133" s="261"/>
      <c r="VJJ133" s="265"/>
      <c r="VJK133" s="266"/>
      <c r="VJL133" s="200"/>
      <c r="VJM133" s="266"/>
      <c r="VJN133" s="261"/>
      <c r="VJO133" s="265"/>
      <c r="VJP133" s="266"/>
      <c r="VJQ133" s="200"/>
      <c r="VJR133" s="266"/>
      <c r="VJS133" s="261"/>
      <c r="VJT133" s="265"/>
      <c r="VJU133" s="266"/>
      <c r="VJV133" s="200"/>
      <c r="VJW133" s="266"/>
      <c r="VJX133" s="261"/>
      <c r="VJY133" s="265"/>
      <c r="VJZ133" s="266"/>
      <c r="VKA133" s="200"/>
      <c r="VKB133" s="266"/>
      <c r="VKC133" s="261"/>
      <c r="VKD133" s="265"/>
      <c r="VKE133" s="266"/>
      <c r="VKF133" s="200"/>
      <c r="VKG133" s="266"/>
      <c r="VKH133" s="261"/>
      <c r="VKI133" s="265"/>
      <c r="VKJ133" s="266"/>
      <c r="VKK133" s="200"/>
      <c r="VKL133" s="266"/>
      <c r="VKM133" s="261"/>
      <c r="VKN133" s="265"/>
      <c r="VKO133" s="266"/>
      <c r="VKP133" s="200"/>
      <c r="VKQ133" s="266"/>
      <c r="VKR133" s="261"/>
      <c r="VKS133" s="265"/>
      <c r="VKT133" s="266"/>
      <c r="VKU133" s="200"/>
      <c r="VKV133" s="266"/>
      <c r="VKW133" s="261"/>
      <c r="VKX133" s="265"/>
      <c r="VKY133" s="266"/>
      <c r="VKZ133" s="200"/>
      <c r="VLA133" s="266"/>
      <c r="VLB133" s="261"/>
      <c r="VLC133" s="265"/>
      <c r="VLD133" s="266"/>
      <c r="VLE133" s="200"/>
      <c r="VLF133" s="266"/>
      <c r="VLG133" s="261"/>
      <c r="VLH133" s="265"/>
      <c r="VLI133" s="266"/>
      <c r="VLJ133" s="200"/>
      <c r="VLK133" s="266"/>
      <c r="VLL133" s="261"/>
      <c r="VLM133" s="265"/>
      <c r="VLN133" s="266"/>
      <c r="VLO133" s="200"/>
      <c r="VLP133" s="266"/>
      <c r="VLQ133" s="261"/>
      <c r="VLR133" s="265"/>
      <c r="VLS133" s="266"/>
      <c r="VLT133" s="200"/>
      <c r="VLU133" s="266"/>
      <c r="VLV133" s="261"/>
      <c r="VLW133" s="265"/>
      <c r="VLX133" s="266"/>
      <c r="VLY133" s="200"/>
      <c r="VLZ133" s="266"/>
      <c r="VMA133" s="261"/>
      <c r="VMB133" s="265"/>
      <c r="VMC133" s="266"/>
      <c r="VMD133" s="200"/>
      <c r="VME133" s="266"/>
      <c r="VMF133" s="261"/>
      <c r="VMG133" s="265"/>
      <c r="VMH133" s="266"/>
      <c r="VMI133" s="200"/>
      <c r="VMJ133" s="266"/>
      <c r="VMK133" s="261"/>
      <c r="VML133" s="265"/>
      <c r="VMM133" s="266"/>
      <c r="VMN133" s="200"/>
      <c r="VMO133" s="266"/>
      <c r="VMP133" s="261"/>
      <c r="VMQ133" s="265"/>
      <c r="VMR133" s="266"/>
      <c r="VMS133" s="200"/>
      <c r="VMT133" s="266"/>
      <c r="VMU133" s="261"/>
      <c r="VMV133" s="265"/>
      <c r="VMW133" s="266"/>
      <c r="VMX133" s="200"/>
      <c r="VMY133" s="266"/>
      <c r="VMZ133" s="261"/>
      <c r="VNA133" s="265"/>
      <c r="VNB133" s="266"/>
      <c r="VNC133" s="200"/>
      <c r="VND133" s="266"/>
      <c r="VNE133" s="261"/>
      <c r="VNF133" s="265"/>
      <c r="VNG133" s="266"/>
      <c r="VNH133" s="200"/>
      <c r="VNI133" s="266"/>
      <c r="VNJ133" s="261"/>
      <c r="VNK133" s="265"/>
      <c r="VNL133" s="266"/>
      <c r="VNM133" s="200"/>
      <c r="VNN133" s="266"/>
      <c r="VNO133" s="261"/>
      <c r="VNP133" s="265"/>
      <c r="VNQ133" s="266"/>
      <c r="VNR133" s="200"/>
      <c r="VNS133" s="266"/>
      <c r="VNT133" s="261"/>
      <c r="VNU133" s="265"/>
      <c r="VNV133" s="266"/>
      <c r="VNW133" s="200"/>
      <c r="VNX133" s="266"/>
      <c r="VNY133" s="261"/>
      <c r="VNZ133" s="265"/>
      <c r="VOA133" s="266"/>
      <c r="VOB133" s="200"/>
      <c r="VOC133" s="266"/>
      <c r="VOD133" s="261"/>
      <c r="VOE133" s="265"/>
      <c r="VOF133" s="266"/>
      <c r="VOG133" s="200"/>
      <c r="VOH133" s="266"/>
      <c r="VOI133" s="261"/>
      <c r="VOJ133" s="265"/>
      <c r="VOK133" s="266"/>
      <c r="VOL133" s="200"/>
      <c r="VOM133" s="266"/>
      <c r="VON133" s="261"/>
      <c r="VOO133" s="265"/>
      <c r="VOP133" s="266"/>
      <c r="VOQ133" s="200"/>
      <c r="VOR133" s="266"/>
      <c r="VOS133" s="261"/>
      <c r="VOT133" s="265"/>
      <c r="VOU133" s="266"/>
      <c r="VOV133" s="200"/>
      <c r="VOW133" s="266"/>
      <c r="VOX133" s="261"/>
      <c r="VOY133" s="265"/>
      <c r="VOZ133" s="266"/>
      <c r="VPA133" s="200"/>
      <c r="VPB133" s="266"/>
      <c r="VPC133" s="261"/>
      <c r="VPD133" s="265"/>
      <c r="VPE133" s="266"/>
      <c r="VPF133" s="200"/>
      <c r="VPG133" s="266"/>
      <c r="VPH133" s="261"/>
      <c r="VPI133" s="265"/>
      <c r="VPJ133" s="266"/>
      <c r="VPK133" s="200"/>
      <c r="VPL133" s="266"/>
      <c r="VPM133" s="261"/>
      <c r="VPN133" s="265"/>
      <c r="VPO133" s="266"/>
      <c r="VPP133" s="200"/>
      <c r="VPQ133" s="266"/>
      <c r="VPR133" s="261"/>
      <c r="VPS133" s="265"/>
      <c r="VPT133" s="266"/>
      <c r="VPU133" s="200"/>
      <c r="VPV133" s="266"/>
      <c r="VPW133" s="261"/>
      <c r="VPX133" s="265"/>
      <c r="VPY133" s="266"/>
      <c r="VPZ133" s="200"/>
      <c r="VQA133" s="266"/>
      <c r="VQB133" s="261"/>
      <c r="VQC133" s="265"/>
      <c r="VQD133" s="266"/>
      <c r="VQE133" s="200"/>
      <c r="VQF133" s="266"/>
      <c r="VQG133" s="261"/>
      <c r="VQH133" s="265"/>
      <c r="VQI133" s="266"/>
      <c r="VQJ133" s="200"/>
      <c r="VQK133" s="266"/>
      <c r="VQL133" s="261"/>
      <c r="VQM133" s="265"/>
      <c r="VQN133" s="266"/>
      <c r="VQO133" s="200"/>
      <c r="VQP133" s="266"/>
      <c r="VQQ133" s="261"/>
      <c r="VQR133" s="265"/>
      <c r="VQS133" s="266"/>
      <c r="VQT133" s="200"/>
      <c r="VQU133" s="266"/>
      <c r="VQV133" s="261"/>
      <c r="VQW133" s="265"/>
      <c r="VQX133" s="266"/>
      <c r="VQY133" s="200"/>
      <c r="VQZ133" s="266"/>
      <c r="VRA133" s="261"/>
      <c r="VRB133" s="265"/>
      <c r="VRC133" s="266"/>
      <c r="VRD133" s="200"/>
      <c r="VRE133" s="266"/>
      <c r="VRF133" s="261"/>
      <c r="VRG133" s="265"/>
      <c r="VRH133" s="266"/>
      <c r="VRI133" s="200"/>
      <c r="VRJ133" s="266"/>
      <c r="VRK133" s="261"/>
      <c r="VRL133" s="265"/>
      <c r="VRM133" s="266"/>
      <c r="VRN133" s="200"/>
      <c r="VRO133" s="266"/>
      <c r="VRP133" s="261"/>
      <c r="VRQ133" s="265"/>
      <c r="VRR133" s="266"/>
      <c r="VRS133" s="200"/>
      <c r="VRT133" s="266"/>
      <c r="VRU133" s="261"/>
      <c r="VRV133" s="265"/>
      <c r="VRW133" s="266"/>
      <c r="VRX133" s="200"/>
      <c r="VRY133" s="266"/>
      <c r="VRZ133" s="261"/>
      <c r="VSA133" s="265"/>
      <c r="VSB133" s="266"/>
      <c r="VSC133" s="200"/>
      <c r="VSD133" s="266"/>
      <c r="VSE133" s="261"/>
      <c r="VSF133" s="265"/>
      <c r="VSG133" s="266"/>
      <c r="VSH133" s="200"/>
      <c r="VSI133" s="266"/>
      <c r="VSJ133" s="261"/>
      <c r="VSK133" s="265"/>
      <c r="VSL133" s="266"/>
      <c r="VSM133" s="200"/>
      <c r="VSN133" s="266"/>
      <c r="VSO133" s="261"/>
      <c r="VSP133" s="265"/>
      <c r="VSQ133" s="266"/>
      <c r="VSR133" s="200"/>
      <c r="VSS133" s="266"/>
      <c r="VST133" s="261"/>
      <c r="VSU133" s="265"/>
      <c r="VSV133" s="266"/>
      <c r="VSW133" s="200"/>
      <c r="VSX133" s="266"/>
      <c r="VSY133" s="261"/>
      <c r="VSZ133" s="265"/>
      <c r="VTA133" s="266"/>
      <c r="VTB133" s="200"/>
      <c r="VTC133" s="266"/>
      <c r="VTD133" s="261"/>
      <c r="VTE133" s="265"/>
      <c r="VTF133" s="266"/>
      <c r="VTG133" s="200"/>
      <c r="VTH133" s="266"/>
      <c r="VTI133" s="261"/>
      <c r="VTJ133" s="265"/>
      <c r="VTK133" s="266"/>
      <c r="VTL133" s="200"/>
      <c r="VTM133" s="266"/>
      <c r="VTN133" s="261"/>
      <c r="VTO133" s="265"/>
      <c r="VTP133" s="266"/>
      <c r="VTQ133" s="200"/>
      <c r="VTR133" s="266"/>
      <c r="VTS133" s="261"/>
      <c r="VTT133" s="265"/>
      <c r="VTU133" s="266"/>
      <c r="VTV133" s="200"/>
      <c r="VTW133" s="266"/>
      <c r="VTX133" s="261"/>
      <c r="VTY133" s="265"/>
      <c r="VTZ133" s="266"/>
      <c r="VUA133" s="200"/>
      <c r="VUB133" s="266"/>
      <c r="VUC133" s="261"/>
      <c r="VUD133" s="265"/>
      <c r="VUE133" s="266"/>
      <c r="VUF133" s="200"/>
      <c r="VUG133" s="266"/>
      <c r="VUH133" s="261"/>
      <c r="VUI133" s="265"/>
      <c r="VUJ133" s="266"/>
      <c r="VUK133" s="200"/>
      <c r="VUL133" s="266"/>
      <c r="VUM133" s="261"/>
      <c r="VUN133" s="265"/>
      <c r="VUO133" s="266"/>
      <c r="VUP133" s="200"/>
      <c r="VUQ133" s="266"/>
      <c r="VUR133" s="261"/>
      <c r="VUS133" s="265"/>
      <c r="VUT133" s="266"/>
      <c r="VUU133" s="200"/>
      <c r="VUV133" s="266"/>
      <c r="VUW133" s="261"/>
      <c r="VUX133" s="265"/>
      <c r="VUY133" s="266"/>
      <c r="VUZ133" s="200"/>
      <c r="VVA133" s="266"/>
      <c r="VVB133" s="261"/>
      <c r="VVC133" s="265"/>
      <c r="VVD133" s="266"/>
      <c r="VVE133" s="200"/>
      <c r="VVF133" s="266"/>
      <c r="VVG133" s="261"/>
      <c r="VVH133" s="265"/>
      <c r="VVI133" s="266"/>
      <c r="VVJ133" s="200"/>
      <c r="VVK133" s="266"/>
      <c r="VVL133" s="261"/>
      <c r="VVM133" s="265"/>
      <c r="VVN133" s="266"/>
      <c r="VVO133" s="200"/>
      <c r="VVP133" s="266"/>
      <c r="VVQ133" s="261"/>
      <c r="VVR133" s="265"/>
      <c r="VVS133" s="266"/>
      <c r="VVT133" s="200"/>
      <c r="VVU133" s="266"/>
      <c r="VVV133" s="261"/>
      <c r="VVW133" s="265"/>
      <c r="VVX133" s="266"/>
      <c r="VVY133" s="200"/>
      <c r="VVZ133" s="266"/>
      <c r="VWA133" s="261"/>
      <c r="VWB133" s="265"/>
      <c r="VWC133" s="266"/>
      <c r="VWD133" s="200"/>
      <c r="VWE133" s="266"/>
      <c r="VWF133" s="261"/>
      <c r="VWG133" s="265"/>
      <c r="VWH133" s="266"/>
      <c r="VWI133" s="200"/>
      <c r="VWJ133" s="266"/>
      <c r="VWK133" s="261"/>
      <c r="VWL133" s="265"/>
      <c r="VWM133" s="266"/>
      <c r="VWN133" s="200"/>
      <c r="VWO133" s="266"/>
      <c r="VWP133" s="261"/>
      <c r="VWQ133" s="265"/>
      <c r="VWR133" s="266"/>
      <c r="VWS133" s="200"/>
      <c r="VWT133" s="266"/>
      <c r="VWU133" s="261"/>
      <c r="VWV133" s="265"/>
      <c r="VWW133" s="266"/>
      <c r="VWX133" s="200"/>
      <c r="VWY133" s="266"/>
      <c r="VWZ133" s="261"/>
      <c r="VXA133" s="265"/>
      <c r="VXB133" s="266"/>
      <c r="VXC133" s="200"/>
      <c r="VXD133" s="266"/>
      <c r="VXE133" s="261"/>
      <c r="VXF133" s="265"/>
      <c r="VXG133" s="266"/>
      <c r="VXH133" s="200"/>
      <c r="VXI133" s="266"/>
      <c r="VXJ133" s="261"/>
      <c r="VXK133" s="265"/>
      <c r="VXL133" s="266"/>
      <c r="VXM133" s="200"/>
      <c r="VXN133" s="266"/>
      <c r="VXO133" s="261"/>
      <c r="VXP133" s="265"/>
      <c r="VXQ133" s="266"/>
      <c r="VXR133" s="200"/>
      <c r="VXS133" s="266"/>
      <c r="VXT133" s="261"/>
      <c r="VXU133" s="265"/>
      <c r="VXV133" s="266"/>
      <c r="VXW133" s="200"/>
      <c r="VXX133" s="266"/>
      <c r="VXY133" s="261"/>
      <c r="VXZ133" s="265"/>
      <c r="VYA133" s="266"/>
      <c r="VYB133" s="200"/>
      <c r="VYC133" s="266"/>
      <c r="VYD133" s="261"/>
      <c r="VYE133" s="265"/>
      <c r="VYF133" s="266"/>
      <c r="VYG133" s="200"/>
      <c r="VYH133" s="266"/>
      <c r="VYI133" s="261"/>
      <c r="VYJ133" s="265"/>
      <c r="VYK133" s="266"/>
      <c r="VYL133" s="200"/>
      <c r="VYM133" s="266"/>
      <c r="VYN133" s="261"/>
      <c r="VYO133" s="265"/>
      <c r="VYP133" s="266"/>
      <c r="VYQ133" s="200"/>
      <c r="VYR133" s="266"/>
      <c r="VYS133" s="261"/>
      <c r="VYT133" s="265"/>
      <c r="VYU133" s="266"/>
      <c r="VYV133" s="200"/>
      <c r="VYW133" s="266"/>
      <c r="VYX133" s="261"/>
      <c r="VYY133" s="265"/>
      <c r="VYZ133" s="266"/>
      <c r="VZA133" s="200"/>
      <c r="VZB133" s="266"/>
      <c r="VZC133" s="261"/>
      <c r="VZD133" s="265"/>
      <c r="VZE133" s="266"/>
      <c r="VZF133" s="200"/>
      <c r="VZG133" s="266"/>
      <c r="VZH133" s="261"/>
      <c r="VZI133" s="265"/>
      <c r="VZJ133" s="266"/>
      <c r="VZK133" s="200"/>
      <c r="VZL133" s="266"/>
      <c r="VZM133" s="261"/>
      <c r="VZN133" s="265"/>
      <c r="VZO133" s="266"/>
      <c r="VZP133" s="200"/>
      <c r="VZQ133" s="266"/>
      <c r="VZR133" s="261"/>
      <c r="VZS133" s="265"/>
      <c r="VZT133" s="266"/>
      <c r="VZU133" s="200"/>
      <c r="VZV133" s="266"/>
      <c r="VZW133" s="261"/>
      <c r="VZX133" s="265"/>
      <c r="VZY133" s="266"/>
      <c r="VZZ133" s="200"/>
      <c r="WAA133" s="266"/>
      <c r="WAB133" s="261"/>
      <c r="WAC133" s="265"/>
      <c r="WAD133" s="266"/>
      <c r="WAE133" s="200"/>
      <c r="WAF133" s="266"/>
      <c r="WAG133" s="261"/>
      <c r="WAH133" s="265"/>
      <c r="WAI133" s="266"/>
      <c r="WAJ133" s="200"/>
      <c r="WAK133" s="266"/>
      <c r="WAL133" s="261"/>
      <c r="WAM133" s="265"/>
      <c r="WAN133" s="266"/>
      <c r="WAO133" s="200"/>
      <c r="WAP133" s="266"/>
      <c r="WAQ133" s="261"/>
      <c r="WAR133" s="265"/>
      <c r="WAS133" s="266"/>
      <c r="WAT133" s="200"/>
      <c r="WAU133" s="266"/>
      <c r="WAV133" s="261"/>
      <c r="WAW133" s="265"/>
      <c r="WAX133" s="266"/>
      <c r="WAY133" s="200"/>
      <c r="WAZ133" s="266"/>
      <c r="WBA133" s="261"/>
      <c r="WBB133" s="265"/>
      <c r="WBC133" s="266"/>
      <c r="WBD133" s="200"/>
      <c r="WBE133" s="266"/>
      <c r="WBF133" s="261"/>
      <c r="WBG133" s="265"/>
      <c r="WBH133" s="266"/>
      <c r="WBI133" s="200"/>
      <c r="WBJ133" s="266"/>
      <c r="WBK133" s="261"/>
      <c r="WBL133" s="265"/>
      <c r="WBM133" s="266"/>
      <c r="WBN133" s="200"/>
      <c r="WBO133" s="266"/>
      <c r="WBP133" s="261"/>
      <c r="WBQ133" s="265"/>
      <c r="WBR133" s="266"/>
      <c r="WBS133" s="200"/>
      <c r="WBT133" s="266"/>
      <c r="WBU133" s="261"/>
      <c r="WBV133" s="265"/>
      <c r="WBW133" s="266"/>
      <c r="WBX133" s="200"/>
      <c r="WBY133" s="266"/>
      <c r="WBZ133" s="261"/>
      <c r="WCA133" s="265"/>
      <c r="WCB133" s="266"/>
      <c r="WCC133" s="200"/>
      <c r="WCD133" s="266"/>
      <c r="WCE133" s="261"/>
      <c r="WCF133" s="265"/>
      <c r="WCG133" s="266"/>
      <c r="WCH133" s="200"/>
      <c r="WCI133" s="266"/>
      <c r="WCJ133" s="261"/>
      <c r="WCK133" s="265"/>
      <c r="WCL133" s="266"/>
      <c r="WCM133" s="200"/>
      <c r="WCN133" s="266"/>
      <c r="WCO133" s="261"/>
      <c r="WCP133" s="265"/>
      <c r="WCQ133" s="266"/>
      <c r="WCR133" s="200"/>
      <c r="WCS133" s="266"/>
      <c r="WCT133" s="261"/>
      <c r="WCU133" s="265"/>
      <c r="WCV133" s="266"/>
      <c r="WCW133" s="200"/>
      <c r="WCX133" s="266"/>
      <c r="WCY133" s="261"/>
      <c r="WCZ133" s="265"/>
      <c r="WDA133" s="266"/>
      <c r="WDB133" s="200"/>
      <c r="WDC133" s="266"/>
      <c r="WDD133" s="261"/>
      <c r="WDE133" s="265"/>
      <c r="WDF133" s="266"/>
      <c r="WDG133" s="200"/>
      <c r="WDH133" s="266"/>
      <c r="WDI133" s="261"/>
      <c r="WDJ133" s="265"/>
      <c r="WDK133" s="266"/>
      <c r="WDL133" s="200"/>
      <c r="WDM133" s="266"/>
      <c r="WDN133" s="261"/>
      <c r="WDO133" s="265"/>
      <c r="WDP133" s="266"/>
      <c r="WDQ133" s="200"/>
      <c r="WDR133" s="266"/>
      <c r="WDS133" s="261"/>
      <c r="WDT133" s="265"/>
      <c r="WDU133" s="266"/>
      <c r="WDV133" s="200"/>
      <c r="WDW133" s="266"/>
      <c r="WDX133" s="261"/>
      <c r="WDY133" s="265"/>
      <c r="WDZ133" s="266"/>
      <c r="WEA133" s="200"/>
      <c r="WEB133" s="266"/>
      <c r="WEC133" s="261"/>
      <c r="WED133" s="265"/>
      <c r="WEE133" s="266"/>
      <c r="WEF133" s="200"/>
      <c r="WEG133" s="266"/>
      <c r="WEH133" s="261"/>
      <c r="WEI133" s="265"/>
      <c r="WEJ133" s="266"/>
      <c r="WEK133" s="200"/>
      <c r="WEL133" s="266"/>
      <c r="WEM133" s="261"/>
      <c r="WEN133" s="265"/>
      <c r="WEO133" s="266"/>
      <c r="WEP133" s="200"/>
      <c r="WEQ133" s="266"/>
      <c r="WER133" s="261"/>
      <c r="WES133" s="265"/>
      <c r="WET133" s="266"/>
      <c r="WEU133" s="200"/>
      <c r="WEV133" s="266"/>
      <c r="WEW133" s="261"/>
      <c r="WEX133" s="265"/>
      <c r="WEY133" s="266"/>
      <c r="WEZ133" s="200"/>
      <c r="WFA133" s="266"/>
      <c r="WFB133" s="261"/>
      <c r="WFC133" s="265"/>
      <c r="WFD133" s="266"/>
      <c r="WFE133" s="200"/>
      <c r="WFF133" s="266"/>
      <c r="WFG133" s="261"/>
      <c r="WFH133" s="265"/>
      <c r="WFI133" s="266"/>
      <c r="WFJ133" s="200"/>
      <c r="WFK133" s="266"/>
      <c r="WFL133" s="261"/>
      <c r="WFM133" s="265"/>
      <c r="WFN133" s="266"/>
      <c r="WFO133" s="200"/>
      <c r="WFP133" s="266"/>
      <c r="WFQ133" s="261"/>
      <c r="WFR133" s="265"/>
      <c r="WFS133" s="266"/>
      <c r="WFT133" s="200"/>
      <c r="WFU133" s="266"/>
      <c r="WFV133" s="261"/>
      <c r="WFW133" s="265"/>
      <c r="WFX133" s="266"/>
      <c r="WFY133" s="200"/>
      <c r="WFZ133" s="266"/>
      <c r="WGA133" s="261"/>
      <c r="WGB133" s="265"/>
      <c r="WGC133" s="266"/>
      <c r="WGD133" s="200"/>
      <c r="WGE133" s="266"/>
      <c r="WGF133" s="261"/>
      <c r="WGG133" s="265"/>
      <c r="WGH133" s="266"/>
      <c r="WGI133" s="200"/>
      <c r="WGJ133" s="266"/>
      <c r="WGK133" s="261"/>
      <c r="WGL133" s="265"/>
      <c r="WGM133" s="266"/>
      <c r="WGN133" s="200"/>
      <c r="WGO133" s="266"/>
      <c r="WGP133" s="261"/>
      <c r="WGQ133" s="265"/>
      <c r="WGR133" s="266"/>
      <c r="WGS133" s="200"/>
      <c r="WGT133" s="266"/>
      <c r="WGU133" s="261"/>
      <c r="WGV133" s="265"/>
      <c r="WGW133" s="266"/>
      <c r="WGX133" s="200"/>
      <c r="WGY133" s="266"/>
      <c r="WGZ133" s="261"/>
      <c r="WHA133" s="265"/>
      <c r="WHB133" s="266"/>
      <c r="WHC133" s="200"/>
      <c r="WHD133" s="266"/>
      <c r="WHE133" s="261"/>
      <c r="WHF133" s="265"/>
      <c r="WHG133" s="266"/>
      <c r="WHH133" s="200"/>
      <c r="WHI133" s="266"/>
      <c r="WHJ133" s="261"/>
      <c r="WHK133" s="265"/>
      <c r="WHL133" s="266"/>
      <c r="WHM133" s="200"/>
      <c r="WHN133" s="266"/>
      <c r="WHO133" s="261"/>
      <c r="WHP133" s="265"/>
      <c r="WHQ133" s="266"/>
      <c r="WHR133" s="200"/>
      <c r="WHS133" s="266"/>
      <c r="WHT133" s="261"/>
      <c r="WHU133" s="265"/>
      <c r="WHV133" s="266"/>
      <c r="WHW133" s="200"/>
      <c r="WHX133" s="266"/>
      <c r="WHY133" s="261"/>
      <c r="WHZ133" s="265"/>
      <c r="WIA133" s="266"/>
      <c r="WIB133" s="200"/>
      <c r="WIC133" s="266"/>
      <c r="WID133" s="261"/>
      <c r="WIE133" s="265"/>
      <c r="WIF133" s="266"/>
      <c r="WIG133" s="200"/>
      <c r="WIH133" s="266"/>
      <c r="WII133" s="261"/>
      <c r="WIJ133" s="265"/>
      <c r="WIK133" s="266"/>
      <c r="WIL133" s="200"/>
      <c r="WIM133" s="266"/>
      <c r="WIN133" s="261"/>
      <c r="WIO133" s="265"/>
      <c r="WIP133" s="266"/>
      <c r="WIQ133" s="200"/>
      <c r="WIR133" s="266"/>
      <c r="WIS133" s="261"/>
      <c r="WIT133" s="265"/>
      <c r="WIU133" s="266"/>
      <c r="WIV133" s="200"/>
      <c r="WIW133" s="266"/>
      <c r="WIX133" s="261"/>
      <c r="WIY133" s="265"/>
      <c r="WIZ133" s="266"/>
      <c r="WJA133" s="200"/>
      <c r="WJB133" s="266"/>
      <c r="WJC133" s="261"/>
      <c r="WJD133" s="265"/>
      <c r="WJE133" s="266"/>
      <c r="WJF133" s="200"/>
      <c r="WJG133" s="266"/>
      <c r="WJH133" s="261"/>
      <c r="WJI133" s="265"/>
      <c r="WJJ133" s="266"/>
      <c r="WJK133" s="200"/>
      <c r="WJL133" s="266"/>
      <c r="WJM133" s="261"/>
      <c r="WJN133" s="265"/>
      <c r="WJO133" s="266"/>
      <c r="WJP133" s="200"/>
      <c r="WJQ133" s="266"/>
      <c r="WJR133" s="261"/>
      <c r="WJS133" s="265"/>
      <c r="WJT133" s="266"/>
      <c r="WJU133" s="200"/>
      <c r="WJV133" s="266"/>
      <c r="WJW133" s="261"/>
      <c r="WJX133" s="265"/>
      <c r="WJY133" s="266"/>
      <c r="WJZ133" s="200"/>
      <c r="WKA133" s="266"/>
      <c r="WKB133" s="261"/>
      <c r="WKC133" s="265"/>
      <c r="WKD133" s="266"/>
      <c r="WKE133" s="200"/>
      <c r="WKF133" s="266"/>
      <c r="WKG133" s="261"/>
      <c r="WKH133" s="265"/>
      <c r="WKI133" s="266"/>
      <c r="WKJ133" s="200"/>
      <c r="WKK133" s="266"/>
      <c r="WKL133" s="261"/>
      <c r="WKM133" s="265"/>
      <c r="WKN133" s="266"/>
      <c r="WKO133" s="200"/>
      <c r="WKP133" s="266"/>
      <c r="WKQ133" s="261"/>
      <c r="WKR133" s="265"/>
      <c r="WKS133" s="266"/>
      <c r="WKT133" s="200"/>
      <c r="WKU133" s="266"/>
      <c r="WKV133" s="261"/>
      <c r="WKW133" s="265"/>
      <c r="WKX133" s="266"/>
      <c r="WKY133" s="200"/>
      <c r="WKZ133" s="266"/>
      <c r="WLA133" s="261"/>
      <c r="WLB133" s="265"/>
      <c r="WLC133" s="266"/>
      <c r="WLD133" s="200"/>
      <c r="WLE133" s="266"/>
      <c r="WLF133" s="261"/>
      <c r="WLG133" s="265"/>
      <c r="WLH133" s="266"/>
      <c r="WLI133" s="200"/>
      <c r="WLJ133" s="266"/>
      <c r="WLK133" s="261"/>
      <c r="WLL133" s="265"/>
      <c r="WLM133" s="266"/>
      <c r="WLN133" s="200"/>
      <c r="WLO133" s="266"/>
      <c r="WLP133" s="261"/>
      <c r="WLQ133" s="265"/>
      <c r="WLR133" s="266"/>
      <c r="WLS133" s="200"/>
      <c r="WLT133" s="266"/>
      <c r="WLU133" s="261"/>
      <c r="WLV133" s="265"/>
      <c r="WLW133" s="266"/>
      <c r="WLX133" s="200"/>
      <c r="WLY133" s="266"/>
      <c r="WLZ133" s="261"/>
      <c r="WMA133" s="265"/>
      <c r="WMB133" s="266"/>
      <c r="WMC133" s="200"/>
      <c r="WMD133" s="266"/>
      <c r="WME133" s="261"/>
      <c r="WMF133" s="265"/>
      <c r="WMG133" s="266"/>
      <c r="WMH133" s="200"/>
      <c r="WMI133" s="266"/>
      <c r="WMJ133" s="261"/>
      <c r="WMK133" s="265"/>
      <c r="WML133" s="266"/>
      <c r="WMM133" s="200"/>
      <c r="WMN133" s="266"/>
      <c r="WMO133" s="261"/>
      <c r="WMP133" s="265"/>
      <c r="WMQ133" s="266"/>
      <c r="WMR133" s="200"/>
      <c r="WMS133" s="266"/>
      <c r="WMT133" s="261"/>
      <c r="WMU133" s="265"/>
      <c r="WMV133" s="266"/>
      <c r="WMW133" s="200"/>
      <c r="WMX133" s="266"/>
      <c r="WMY133" s="261"/>
      <c r="WMZ133" s="265"/>
      <c r="WNA133" s="266"/>
      <c r="WNB133" s="200"/>
      <c r="WNC133" s="266"/>
      <c r="WND133" s="261"/>
      <c r="WNE133" s="265"/>
      <c r="WNF133" s="266"/>
      <c r="WNG133" s="200"/>
      <c r="WNH133" s="266"/>
      <c r="WNI133" s="261"/>
      <c r="WNJ133" s="265"/>
      <c r="WNK133" s="266"/>
      <c r="WNL133" s="200"/>
      <c r="WNM133" s="266"/>
      <c r="WNN133" s="261"/>
      <c r="WNO133" s="265"/>
      <c r="WNP133" s="266"/>
      <c r="WNQ133" s="200"/>
      <c r="WNR133" s="266"/>
      <c r="WNS133" s="261"/>
      <c r="WNT133" s="265"/>
      <c r="WNU133" s="266"/>
      <c r="WNV133" s="200"/>
      <c r="WNW133" s="266"/>
      <c r="WNX133" s="261"/>
      <c r="WNY133" s="265"/>
      <c r="WNZ133" s="266"/>
      <c r="WOA133" s="200"/>
      <c r="WOB133" s="266"/>
      <c r="WOC133" s="261"/>
      <c r="WOD133" s="265"/>
      <c r="WOE133" s="266"/>
      <c r="WOF133" s="200"/>
      <c r="WOG133" s="266"/>
      <c r="WOH133" s="261"/>
      <c r="WOI133" s="265"/>
      <c r="WOJ133" s="266"/>
      <c r="WOK133" s="200"/>
      <c r="WOL133" s="266"/>
      <c r="WOM133" s="261"/>
      <c r="WON133" s="265"/>
      <c r="WOO133" s="266"/>
      <c r="WOP133" s="200"/>
      <c r="WOQ133" s="266"/>
      <c r="WOR133" s="261"/>
      <c r="WOS133" s="265"/>
      <c r="WOT133" s="266"/>
      <c r="WOU133" s="200"/>
      <c r="WOV133" s="266"/>
      <c r="WOW133" s="261"/>
      <c r="WOX133" s="265"/>
      <c r="WOY133" s="266"/>
      <c r="WOZ133" s="200"/>
      <c r="WPA133" s="266"/>
      <c r="WPB133" s="261"/>
      <c r="WPC133" s="265"/>
      <c r="WPD133" s="266"/>
      <c r="WPE133" s="200"/>
      <c r="WPF133" s="266"/>
      <c r="WPG133" s="261"/>
      <c r="WPH133" s="265"/>
      <c r="WPI133" s="266"/>
      <c r="WPJ133" s="200"/>
      <c r="WPK133" s="266"/>
      <c r="WPL133" s="261"/>
      <c r="WPM133" s="265"/>
      <c r="WPN133" s="266"/>
      <c r="WPO133" s="200"/>
      <c r="WPP133" s="266"/>
      <c r="WPQ133" s="261"/>
      <c r="WPR133" s="265"/>
      <c r="WPS133" s="266"/>
      <c r="WPT133" s="200"/>
      <c r="WPU133" s="266"/>
      <c r="WPV133" s="261"/>
      <c r="WPW133" s="265"/>
      <c r="WPX133" s="266"/>
      <c r="WPY133" s="200"/>
      <c r="WPZ133" s="266"/>
      <c r="WQA133" s="261"/>
      <c r="WQB133" s="265"/>
      <c r="WQC133" s="266"/>
      <c r="WQD133" s="200"/>
      <c r="WQE133" s="266"/>
      <c r="WQF133" s="261"/>
      <c r="WQG133" s="265"/>
      <c r="WQH133" s="266"/>
      <c r="WQI133" s="200"/>
      <c r="WQJ133" s="266"/>
      <c r="WQK133" s="261"/>
      <c r="WQL133" s="265"/>
      <c r="WQM133" s="266"/>
      <c r="WQN133" s="200"/>
      <c r="WQO133" s="266"/>
      <c r="WQP133" s="261"/>
      <c r="WQQ133" s="265"/>
      <c r="WQR133" s="266"/>
      <c r="WQS133" s="200"/>
      <c r="WQT133" s="266"/>
      <c r="WQU133" s="261"/>
      <c r="WQV133" s="265"/>
      <c r="WQW133" s="266"/>
      <c r="WQX133" s="200"/>
      <c r="WQY133" s="266"/>
      <c r="WQZ133" s="261"/>
      <c r="WRA133" s="265"/>
      <c r="WRB133" s="266"/>
      <c r="WRC133" s="200"/>
      <c r="WRD133" s="266"/>
      <c r="WRE133" s="261"/>
      <c r="WRF133" s="265"/>
      <c r="WRG133" s="266"/>
      <c r="WRH133" s="200"/>
      <c r="WRI133" s="266"/>
      <c r="WRJ133" s="261"/>
      <c r="WRK133" s="265"/>
      <c r="WRL133" s="266"/>
      <c r="WRM133" s="200"/>
      <c r="WRN133" s="266"/>
      <c r="WRO133" s="261"/>
      <c r="WRP133" s="265"/>
      <c r="WRQ133" s="266"/>
      <c r="WRR133" s="200"/>
      <c r="WRS133" s="266"/>
      <c r="WRT133" s="261"/>
      <c r="WRU133" s="265"/>
      <c r="WRV133" s="266"/>
      <c r="WRW133" s="200"/>
      <c r="WRX133" s="266"/>
      <c r="WRY133" s="261"/>
      <c r="WRZ133" s="265"/>
      <c r="WSA133" s="266"/>
      <c r="WSB133" s="200"/>
      <c r="WSC133" s="266"/>
      <c r="WSD133" s="261"/>
      <c r="WSE133" s="265"/>
      <c r="WSF133" s="266"/>
      <c r="WSG133" s="200"/>
      <c r="WSH133" s="266"/>
      <c r="WSI133" s="261"/>
      <c r="WSJ133" s="265"/>
      <c r="WSK133" s="266"/>
      <c r="WSL133" s="200"/>
      <c r="WSM133" s="266"/>
      <c r="WSN133" s="261"/>
      <c r="WSO133" s="265"/>
      <c r="WSP133" s="266"/>
      <c r="WSQ133" s="200"/>
      <c r="WSR133" s="266"/>
      <c r="WSS133" s="261"/>
      <c r="WST133" s="265"/>
      <c r="WSU133" s="266"/>
      <c r="WSV133" s="200"/>
      <c r="WSW133" s="266"/>
      <c r="WSX133" s="261"/>
      <c r="WSY133" s="265"/>
      <c r="WSZ133" s="266"/>
      <c r="WTA133" s="200"/>
      <c r="WTB133" s="266"/>
      <c r="WTC133" s="261"/>
      <c r="WTD133" s="265"/>
      <c r="WTE133" s="266"/>
      <c r="WTF133" s="200"/>
      <c r="WTG133" s="266"/>
      <c r="WTH133" s="261"/>
      <c r="WTI133" s="265"/>
      <c r="WTJ133" s="266"/>
      <c r="WTK133" s="200"/>
      <c r="WTL133" s="266"/>
      <c r="WTM133" s="261"/>
      <c r="WTN133" s="265"/>
      <c r="WTO133" s="266"/>
      <c r="WTP133" s="200"/>
      <c r="WTQ133" s="266"/>
      <c r="WTR133" s="261"/>
      <c r="WTS133" s="265"/>
      <c r="WTT133" s="266"/>
      <c r="WTU133" s="200"/>
      <c r="WTV133" s="266"/>
      <c r="WTW133" s="261"/>
      <c r="WTX133" s="265"/>
      <c r="WTY133" s="266"/>
      <c r="WTZ133" s="200"/>
      <c r="WUA133" s="266"/>
      <c r="WUB133" s="261"/>
      <c r="WUC133" s="265"/>
      <c r="WUD133" s="266"/>
      <c r="WUE133" s="200"/>
      <c r="WUF133" s="266"/>
      <c r="WUG133" s="261"/>
      <c r="WUH133" s="265"/>
      <c r="WUI133" s="266"/>
      <c r="WUJ133" s="200"/>
      <c r="WUK133" s="266"/>
      <c r="WUL133" s="261"/>
      <c r="WUM133" s="265"/>
      <c r="WUN133" s="266"/>
      <c r="WUO133" s="200"/>
      <c r="WUP133" s="266"/>
      <c r="WUQ133" s="261"/>
      <c r="WUR133" s="265"/>
      <c r="WUS133" s="266"/>
      <c r="WUT133" s="200"/>
      <c r="WUU133" s="266"/>
      <c r="WUV133" s="261"/>
      <c r="WUW133" s="265"/>
      <c r="WUX133" s="266"/>
      <c r="WUY133" s="200"/>
      <c r="WUZ133" s="266"/>
      <c r="WVA133" s="261"/>
      <c r="WVB133" s="265"/>
      <c r="WVC133" s="266"/>
      <c r="WVD133" s="200"/>
      <c r="WVE133" s="266"/>
      <c r="WVF133" s="261"/>
      <c r="WVG133" s="265"/>
      <c r="WVH133" s="266"/>
      <c r="WVI133" s="200"/>
      <c r="WVJ133" s="266"/>
      <c r="WVK133" s="261"/>
      <c r="WVL133" s="265"/>
      <c r="WVM133" s="266"/>
      <c r="WVN133" s="200"/>
      <c r="WVO133" s="266"/>
      <c r="WVP133" s="261"/>
      <c r="WVQ133" s="265"/>
      <c r="WVR133" s="266"/>
      <c r="WVS133" s="200"/>
      <c r="WVT133" s="266"/>
      <c r="WVU133" s="261"/>
      <c r="WVV133" s="265"/>
      <c r="WVW133" s="266"/>
      <c r="WVX133" s="200"/>
      <c r="WVY133" s="266"/>
      <c r="WVZ133" s="261"/>
      <c r="WWA133" s="265"/>
      <c r="WWB133" s="266"/>
      <c r="WWC133" s="200"/>
      <c r="WWD133" s="266"/>
      <c r="WWE133" s="261"/>
      <c r="WWF133" s="265"/>
      <c r="WWG133" s="266"/>
      <c r="WWH133" s="200"/>
      <c r="WWI133" s="266"/>
      <c r="WWJ133" s="261"/>
      <c r="WWK133" s="265"/>
      <c r="WWL133" s="266"/>
      <c r="WWM133" s="200"/>
      <c r="WWN133" s="266"/>
      <c r="WWO133" s="261"/>
      <c r="WWP133" s="265"/>
      <c r="WWQ133" s="266"/>
      <c r="WWR133" s="200"/>
      <c r="WWS133" s="266"/>
      <c r="WWT133" s="261"/>
      <c r="WWU133" s="265"/>
      <c r="WWV133" s="266"/>
      <c r="WWW133" s="200"/>
      <c r="WWX133" s="266"/>
      <c r="WWY133" s="261"/>
      <c r="WWZ133" s="265"/>
      <c r="WXA133" s="266"/>
      <c r="WXB133" s="200"/>
      <c r="WXC133" s="266"/>
      <c r="WXD133" s="261"/>
      <c r="WXE133" s="265"/>
      <c r="WXF133" s="266"/>
      <c r="WXG133" s="200"/>
      <c r="WXH133" s="266"/>
      <c r="WXI133" s="261"/>
      <c r="WXJ133" s="265"/>
      <c r="WXK133" s="266"/>
      <c r="WXL133" s="200"/>
      <c r="WXM133" s="266"/>
      <c r="WXN133" s="261"/>
      <c r="WXO133" s="265"/>
      <c r="WXP133" s="266"/>
      <c r="WXQ133" s="200"/>
      <c r="WXR133" s="266"/>
      <c r="WXS133" s="261"/>
      <c r="WXT133" s="265"/>
      <c r="WXU133" s="266"/>
      <c r="WXV133" s="200"/>
      <c r="WXW133" s="266"/>
      <c r="WXX133" s="261"/>
      <c r="WXY133" s="265"/>
      <c r="WXZ133" s="266"/>
      <c r="WYA133" s="200"/>
      <c r="WYB133" s="266"/>
      <c r="WYC133" s="261"/>
      <c r="WYD133" s="265"/>
      <c r="WYE133" s="266"/>
      <c r="WYF133" s="200"/>
      <c r="WYG133" s="266"/>
      <c r="WYH133" s="261"/>
      <c r="WYI133" s="265"/>
      <c r="WYJ133" s="266"/>
      <c r="WYK133" s="200"/>
      <c r="WYL133" s="266"/>
      <c r="WYM133" s="261"/>
      <c r="WYN133" s="265"/>
      <c r="WYO133" s="266"/>
      <c r="WYP133" s="200"/>
      <c r="WYQ133" s="266"/>
      <c r="WYR133" s="261"/>
      <c r="WYS133" s="265"/>
      <c r="WYT133" s="266"/>
      <c r="WYU133" s="200"/>
      <c r="WYV133" s="266"/>
      <c r="WYW133" s="261"/>
      <c r="WYX133" s="265"/>
      <c r="WYY133" s="266"/>
      <c r="WYZ133" s="200"/>
      <c r="WZA133" s="266"/>
      <c r="WZB133" s="261"/>
      <c r="WZC133" s="265"/>
      <c r="WZD133" s="266"/>
      <c r="WZE133" s="200"/>
      <c r="WZF133" s="266"/>
      <c r="WZG133" s="261"/>
      <c r="WZH133" s="265"/>
      <c r="WZI133" s="266"/>
      <c r="WZJ133" s="200"/>
      <c r="WZK133" s="266"/>
      <c r="WZL133" s="261"/>
      <c r="WZM133" s="265"/>
      <c r="WZN133" s="266"/>
      <c r="WZO133" s="200"/>
      <c r="WZP133" s="266"/>
      <c r="WZQ133" s="261"/>
      <c r="WZR133" s="265"/>
      <c r="WZS133" s="266"/>
      <c r="WZT133" s="200"/>
      <c r="WZU133" s="266"/>
      <c r="WZV133" s="261"/>
      <c r="WZW133" s="265"/>
      <c r="WZX133" s="266"/>
      <c r="WZY133" s="200"/>
      <c r="WZZ133" s="266"/>
      <c r="XAA133" s="261"/>
      <c r="XAB133" s="265"/>
      <c r="XAC133" s="266"/>
      <c r="XAD133" s="200"/>
      <c r="XAE133" s="266"/>
      <c r="XAF133" s="261"/>
      <c r="XAG133" s="265"/>
      <c r="XAH133" s="266"/>
      <c r="XAI133" s="200"/>
      <c r="XAJ133" s="266"/>
      <c r="XAK133" s="261"/>
      <c r="XAL133" s="265"/>
      <c r="XAM133" s="266"/>
      <c r="XAN133" s="200"/>
      <c r="XAO133" s="266"/>
      <c r="XAP133" s="261"/>
      <c r="XAQ133" s="265"/>
      <c r="XAR133" s="266"/>
      <c r="XAS133" s="200"/>
      <c r="XAT133" s="266"/>
      <c r="XAU133" s="261"/>
      <c r="XAV133" s="265"/>
      <c r="XAW133" s="266"/>
      <c r="XAX133" s="200"/>
      <c r="XAY133" s="266"/>
      <c r="XAZ133" s="261"/>
      <c r="XBA133" s="265"/>
      <c r="XBB133" s="266"/>
      <c r="XBC133" s="200"/>
      <c r="XBD133" s="266"/>
      <c r="XBE133" s="261"/>
      <c r="XBF133" s="265"/>
      <c r="XBG133" s="266"/>
      <c r="XBH133" s="200"/>
      <c r="XBI133" s="266"/>
      <c r="XBJ133" s="261"/>
      <c r="XBK133" s="265"/>
      <c r="XBL133" s="266"/>
      <c r="XBM133" s="200"/>
      <c r="XBN133" s="266"/>
      <c r="XBO133" s="261"/>
      <c r="XBP133" s="265"/>
      <c r="XBQ133" s="266"/>
      <c r="XBR133" s="200"/>
      <c r="XBS133" s="266"/>
      <c r="XBT133" s="261"/>
      <c r="XBU133" s="265"/>
      <c r="XBV133" s="266"/>
      <c r="XBW133" s="200"/>
      <c r="XBX133" s="266"/>
      <c r="XBY133" s="261"/>
      <c r="XBZ133" s="265"/>
      <c r="XCA133" s="266"/>
      <c r="XCB133" s="200"/>
      <c r="XCC133" s="266"/>
      <c r="XCD133" s="261"/>
      <c r="XCE133" s="265"/>
      <c r="XCF133" s="266"/>
      <c r="XCG133" s="200"/>
      <c r="XCH133" s="266"/>
      <c r="XCI133" s="261"/>
      <c r="XCJ133" s="265"/>
      <c r="XCK133" s="266"/>
      <c r="XCL133" s="200"/>
      <c r="XCM133" s="266"/>
      <c r="XCN133" s="261"/>
      <c r="XCO133" s="265"/>
      <c r="XCP133" s="266"/>
      <c r="XCQ133" s="200"/>
      <c r="XCR133" s="266"/>
      <c r="XCS133" s="261"/>
      <c r="XCT133" s="265"/>
      <c r="XCU133" s="266"/>
      <c r="XCV133" s="200"/>
      <c r="XCW133" s="266"/>
      <c r="XCX133" s="261"/>
      <c r="XCY133" s="265"/>
      <c r="XCZ133" s="266"/>
      <c r="XDA133" s="200"/>
      <c r="XDB133" s="266"/>
      <c r="XDC133" s="261"/>
      <c r="XDD133" s="265"/>
      <c r="XDE133" s="266"/>
      <c r="XDF133" s="200"/>
      <c r="XDG133" s="266"/>
      <c r="XDH133" s="261"/>
      <c r="XDI133" s="265"/>
      <c r="XDJ133" s="266"/>
      <c r="XDK133" s="200"/>
      <c r="XDL133" s="266"/>
      <c r="XDM133" s="261"/>
      <c r="XDN133" s="265"/>
      <c r="XDO133" s="266"/>
      <c r="XDP133" s="200"/>
      <c r="XDQ133" s="266"/>
      <c r="XDR133" s="261"/>
      <c r="XDS133" s="265"/>
      <c r="XDT133" s="266"/>
      <c r="XDU133" s="200"/>
      <c r="XDV133" s="266"/>
      <c r="XDW133" s="261"/>
      <c r="XDX133" s="265"/>
      <c r="XDY133" s="266"/>
      <c r="XDZ133" s="200"/>
      <c r="XEA133" s="266"/>
      <c r="XEB133" s="261"/>
      <c r="XEC133" s="265"/>
      <c r="XED133" s="266"/>
      <c r="XEE133" s="200"/>
      <c r="XEF133" s="266"/>
      <c r="XEG133" s="261"/>
      <c r="XEH133" s="265"/>
      <c r="XEI133" s="266"/>
      <c r="XEJ133" s="200"/>
      <c r="XEK133" s="266"/>
      <c r="XEL133" s="261"/>
      <c r="XEM133" s="265"/>
      <c r="XEN133" s="266"/>
      <c r="XEO133" s="200"/>
      <c r="XEP133" s="266"/>
      <c r="XEQ133" s="261"/>
      <c r="XER133" s="265"/>
      <c r="XES133" s="266"/>
      <c r="XET133" s="200"/>
      <c r="XEU133" s="266"/>
      <c r="XEV133" s="261"/>
      <c r="XEW133" s="265"/>
      <c r="XEX133" s="266"/>
      <c r="XEY133" s="200"/>
      <c r="XEZ133" s="266"/>
      <c r="XFA133" s="261"/>
      <c r="XFB133" s="265"/>
      <c r="XFC133" s="266"/>
      <c r="XFD133" s="200"/>
    </row>
    <row r="138" spans="1:16384" s="199" customFormat="1" x14ac:dyDescent="0.25">
      <c r="A138" s="234"/>
      <c r="B138" s="235" t="s">
        <v>2311</v>
      </c>
      <c r="C138" s="235" t="s">
        <v>2312</v>
      </c>
      <c r="D138" s="236" t="s">
        <v>2313</v>
      </c>
      <c r="E138" s="235" t="s">
        <v>2314</v>
      </c>
    </row>
    <row r="139" spans="1:16384" s="199" customFormat="1" x14ac:dyDescent="0.25">
      <c r="A139" s="166" t="s">
        <v>2308</v>
      </c>
      <c r="B139" s="260">
        <v>4000487194.7699995</v>
      </c>
      <c r="C139" s="212">
        <v>0.89586721453156337</v>
      </c>
      <c r="D139" s="260">
        <v>1531</v>
      </c>
      <c r="E139" s="212">
        <v>0.89847417840375587</v>
      </c>
    </row>
    <row r="140" spans="1:16384" s="199" customFormat="1" x14ac:dyDescent="0.25">
      <c r="A140" s="166" t="s">
        <v>2306</v>
      </c>
      <c r="B140" s="260">
        <v>438501113.08000004</v>
      </c>
      <c r="C140" s="212">
        <v>9.8197732330588122E-2</v>
      </c>
      <c r="D140" s="260">
        <v>158</v>
      </c>
      <c r="E140" s="212">
        <v>9.2723004694835687E-2</v>
      </c>
    </row>
    <row r="141" spans="1:16384" s="199" customFormat="1" x14ac:dyDescent="0.25">
      <c r="A141" s="166" t="s">
        <v>1543</v>
      </c>
      <c r="B141" s="260">
        <v>26502927.770000003</v>
      </c>
      <c r="C141" s="212">
        <v>5.9350531378481739E-3</v>
      </c>
      <c r="D141" s="260">
        <v>15</v>
      </c>
      <c r="E141" s="212">
        <v>8.8028169014084511E-3</v>
      </c>
    </row>
    <row r="142" spans="1:16384" s="199" customFormat="1" ht="15" thickBot="1" x14ac:dyDescent="0.3">
      <c r="A142" s="262" t="s">
        <v>2323</v>
      </c>
      <c r="B142" s="263">
        <f>SUM(B139:B141)</f>
        <v>4465491235.6199999</v>
      </c>
      <c r="C142" s="264">
        <f>SUM(C139:C141)</f>
        <v>0.99999999999999967</v>
      </c>
      <c r="D142" s="263">
        <f>SUM(D139:D141)</f>
        <v>1704</v>
      </c>
      <c r="E142" s="264">
        <f>SUM(E139:E141)</f>
        <v>1</v>
      </c>
      <c r="F142" s="261"/>
      <c r="G142" s="265"/>
      <c r="H142" s="266"/>
      <c r="I142" s="200"/>
      <c r="J142" s="266"/>
      <c r="K142" s="261"/>
      <c r="L142" s="265"/>
      <c r="M142" s="266"/>
      <c r="N142" s="200"/>
      <c r="O142" s="266"/>
      <c r="P142" s="261"/>
      <c r="Q142" s="265"/>
      <c r="R142" s="266"/>
      <c r="S142" s="200"/>
      <c r="T142" s="266"/>
      <c r="U142" s="261"/>
      <c r="V142" s="265"/>
      <c r="W142" s="266"/>
      <c r="X142" s="200"/>
      <c r="Y142" s="266"/>
      <c r="Z142" s="261"/>
      <c r="AA142" s="265"/>
      <c r="AB142" s="266"/>
      <c r="AC142" s="200"/>
      <c r="AD142" s="266"/>
      <c r="AE142" s="261"/>
      <c r="AF142" s="265"/>
      <c r="AG142" s="266"/>
      <c r="AH142" s="200"/>
      <c r="AI142" s="266"/>
      <c r="AJ142" s="261"/>
      <c r="AK142" s="265"/>
      <c r="AL142" s="266"/>
      <c r="AM142" s="200"/>
      <c r="AN142" s="266"/>
      <c r="AO142" s="261"/>
      <c r="AP142" s="265"/>
      <c r="AQ142" s="266"/>
      <c r="AR142" s="200"/>
      <c r="AS142" s="266"/>
      <c r="AT142" s="261"/>
      <c r="AU142" s="265"/>
      <c r="AV142" s="266"/>
      <c r="AW142" s="200"/>
      <c r="AX142" s="266"/>
      <c r="AY142" s="261"/>
      <c r="AZ142" s="265"/>
      <c r="BA142" s="266"/>
      <c r="BB142" s="200"/>
      <c r="BC142" s="266"/>
      <c r="BD142" s="261"/>
      <c r="BE142" s="265"/>
      <c r="BF142" s="266"/>
      <c r="BG142" s="200"/>
      <c r="BH142" s="266"/>
      <c r="BI142" s="261"/>
      <c r="BJ142" s="265"/>
      <c r="BK142" s="266"/>
      <c r="BL142" s="200"/>
      <c r="BM142" s="266"/>
      <c r="BN142" s="261"/>
      <c r="BO142" s="265"/>
      <c r="BP142" s="266"/>
      <c r="BQ142" s="200"/>
      <c r="BR142" s="266"/>
      <c r="BS142" s="261"/>
      <c r="BT142" s="265"/>
      <c r="BU142" s="266"/>
      <c r="BV142" s="200"/>
      <c r="BW142" s="266"/>
      <c r="BX142" s="261"/>
      <c r="BY142" s="265"/>
      <c r="BZ142" s="266"/>
      <c r="CA142" s="200"/>
      <c r="CB142" s="266"/>
      <c r="CC142" s="261"/>
      <c r="CD142" s="265"/>
      <c r="CE142" s="266"/>
      <c r="CF142" s="200"/>
      <c r="CG142" s="266"/>
      <c r="CH142" s="261"/>
      <c r="CI142" s="265"/>
      <c r="CJ142" s="266"/>
      <c r="CK142" s="200"/>
      <c r="CL142" s="266"/>
      <c r="CM142" s="261"/>
      <c r="CN142" s="265"/>
      <c r="CO142" s="266"/>
      <c r="CP142" s="200"/>
      <c r="CQ142" s="266"/>
      <c r="CR142" s="261"/>
      <c r="CS142" s="265"/>
      <c r="CT142" s="266"/>
      <c r="CU142" s="200"/>
      <c r="CV142" s="266"/>
      <c r="CW142" s="261"/>
      <c r="CX142" s="265"/>
      <c r="CY142" s="266"/>
      <c r="CZ142" s="200"/>
      <c r="DA142" s="266"/>
      <c r="DB142" s="261"/>
      <c r="DC142" s="265"/>
      <c r="DD142" s="266"/>
      <c r="DE142" s="200"/>
      <c r="DF142" s="266"/>
      <c r="DG142" s="261"/>
      <c r="DH142" s="265"/>
      <c r="DI142" s="266"/>
      <c r="DJ142" s="200"/>
      <c r="DK142" s="266"/>
      <c r="DL142" s="261"/>
      <c r="DM142" s="265"/>
      <c r="DN142" s="266"/>
      <c r="DO142" s="200"/>
      <c r="DP142" s="266"/>
      <c r="DQ142" s="261"/>
      <c r="DR142" s="265"/>
      <c r="DS142" s="266"/>
      <c r="DT142" s="200"/>
      <c r="DU142" s="266"/>
      <c r="DV142" s="261"/>
      <c r="DW142" s="265"/>
      <c r="DX142" s="266"/>
      <c r="DY142" s="200"/>
      <c r="DZ142" s="266"/>
      <c r="EA142" s="261"/>
      <c r="EB142" s="265"/>
      <c r="EC142" s="266"/>
      <c r="ED142" s="200"/>
      <c r="EE142" s="266"/>
      <c r="EF142" s="261"/>
      <c r="EG142" s="265"/>
      <c r="EH142" s="266"/>
      <c r="EI142" s="200"/>
      <c r="EJ142" s="266"/>
      <c r="EK142" s="261"/>
      <c r="EL142" s="265"/>
      <c r="EM142" s="266"/>
      <c r="EN142" s="200"/>
      <c r="EO142" s="266"/>
      <c r="EP142" s="261"/>
      <c r="EQ142" s="265"/>
      <c r="ER142" s="266"/>
      <c r="ES142" s="200"/>
      <c r="ET142" s="266"/>
      <c r="EU142" s="261"/>
      <c r="EV142" s="265"/>
      <c r="EW142" s="266"/>
      <c r="EX142" s="200"/>
      <c r="EY142" s="266"/>
      <c r="EZ142" s="261"/>
      <c r="FA142" s="265"/>
      <c r="FB142" s="266"/>
      <c r="FC142" s="200"/>
      <c r="FD142" s="266"/>
      <c r="FE142" s="261"/>
      <c r="FF142" s="265"/>
      <c r="FG142" s="266"/>
      <c r="FH142" s="200"/>
      <c r="FI142" s="266"/>
      <c r="FJ142" s="261"/>
      <c r="FK142" s="265"/>
      <c r="FL142" s="266"/>
      <c r="FM142" s="200"/>
      <c r="FN142" s="266"/>
      <c r="FO142" s="261"/>
      <c r="FP142" s="265"/>
      <c r="FQ142" s="266"/>
      <c r="FR142" s="200"/>
      <c r="FS142" s="266"/>
      <c r="FT142" s="261"/>
      <c r="FU142" s="265"/>
      <c r="FV142" s="266"/>
      <c r="FW142" s="200"/>
      <c r="FX142" s="266"/>
      <c r="FY142" s="261"/>
      <c r="FZ142" s="265"/>
      <c r="GA142" s="266"/>
      <c r="GB142" s="200"/>
      <c r="GC142" s="266"/>
      <c r="GD142" s="261"/>
      <c r="GE142" s="265"/>
      <c r="GF142" s="266"/>
      <c r="GG142" s="200"/>
      <c r="GH142" s="266"/>
      <c r="GI142" s="261"/>
      <c r="GJ142" s="265"/>
      <c r="GK142" s="266"/>
      <c r="GL142" s="200"/>
      <c r="GM142" s="266"/>
      <c r="GN142" s="261"/>
      <c r="GO142" s="265"/>
      <c r="GP142" s="266"/>
      <c r="GQ142" s="200"/>
      <c r="GR142" s="266"/>
      <c r="GS142" s="261"/>
      <c r="GT142" s="265"/>
      <c r="GU142" s="266"/>
      <c r="GV142" s="200"/>
      <c r="GW142" s="266"/>
      <c r="GX142" s="261"/>
      <c r="GY142" s="265"/>
      <c r="GZ142" s="266"/>
      <c r="HA142" s="200"/>
      <c r="HB142" s="266"/>
      <c r="HC142" s="261"/>
      <c r="HD142" s="265"/>
      <c r="HE142" s="266"/>
      <c r="HF142" s="200"/>
      <c r="HG142" s="266"/>
      <c r="HH142" s="261"/>
      <c r="HI142" s="265"/>
      <c r="HJ142" s="266"/>
      <c r="HK142" s="200"/>
      <c r="HL142" s="266"/>
      <c r="HM142" s="261"/>
      <c r="HN142" s="265"/>
      <c r="HO142" s="266"/>
      <c r="HP142" s="200"/>
      <c r="HQ142" s="266"/>
      <c r="HR142" s="261"/>
      <c r="HS142" s="265"/>
      <c r="HT142" s="266"/>
      <c r="HU142" s="200"/>
      <c r="HV142" s="266"/>
      <c r="HW142" s="261"/>
      <c r="HX142" s="265"/>
      <c r="HY142" s="266"/>
      <c r="HZ142" s="200"/>
      <c r="IA142" s="266"/>
      <c r="IB142" s="261"/>
      <c r="IC142" s="265"/>
      <c r="ID142" s="266"/>
      <c r="IE142" s="200"/>
      <c r="IF142" s="266"/>
      <c r="IG142" s="261"/>
      <c r="IH142" s="265"/>
      <c r="II142" s="266"/>
      <c r="IJ142" s="200"/>
      <c r="IK142" s="266"/>
      <c r="IL142" s="261"/>
      <c r="IM142" s="265"/>
      <c r="IN142" s="266"/>
      <c r="IO142" s="200"/>
      <c r="IP142" s="266"/>
      <c r="IQ142" s="261"/>
      <c r="IR142" s="265"/>
      <c r="IS142" s="266"/>
      <c r="IT142" s="200"/>
      <c r="IU142" s="266"/>
      <c r="IV142" s="261"/>
      <c r="IW142" s="265"/>
      <c r="IX142" s="266"/>
      <c r="IY142" s="200"/>
      <c r="IZ142" s="266"/>
      <c r="JA142" s="261"/>
      <c r="JB142" s="265"/>
      <c r="JC142" s="266"/>
      <c r="JD142" s="200"/>
      <c r="JE142" s="266"/>
      <c r="JF142" s="261"/>
      <c r="JG142" s="265"/>
      <c r="JH142" s="266"/>
      <c r="JI142" s="200"/>
      <c r="JJ142" s="266"/>
      <c r="JK142" s="261"/>
      <c r="JL142" s="265"/>
      <c r="JM142" s="266"/>
      <c r="JN142" s="200"/>
      <c r="JO142" s="266"/>
      <c r="JP142" s="261"/>
      <c r="JQ142" s="265"/>
      <c r="JR142" s="266"/>
      <c r="JS142" s="200"/>
      <c r="JT142" s="266"/>
      <c r="JU142" s="261"/>
      <c r="JV142" s="265"/>
      <c r="JW142" s="266"/>
      <c r="JX142" s="200"/>
      <c r="JY142" s="266"/>
      <c r="JZ142" s="261"/>
      <c r="KA142" s="265"/>
      <c r="KB142" s="266"/>
      <c r="KC142" s="200"/>
      <c r="KD142" s="266"/>
      <c r="KE142" s="261"/>
      <c r="KF142" s="265"/>
      <c r="KG142" s="266"/>
      <c r="KH142" s="200"/>
      <c r="KI142" s="266"/>
      <c r="KJ142" s="261"/>
      <c r="KK142" s="265"/>
      <c r="KL142" s="266"/>
      <c r="KM142" s="200"/>
      <c r="KN142" s="266"/>
      <c r="KO142" s="261"/>
      <c r="KP142" s="265"/>
      <c r="KQ142" s="266"/>
      <c r="KR142" s="200"/>
      <c r="KS142" s="266"/>
      <c r="KT142" s="261"/>
      <c r="KU142" s="265"/>
      <c r="KV142" s="266"/>
      <c r="KW142" s="200"/>
      <c r="KX142" s="266"/>
      <c r="KY142" s="261"/>
      <c r="KZ142" s="265"/>
      <c r="LA142" s="266"/>
      <c r="LB142" s="200"/>
      <c r="LC142" s="266"/>
      <c r="LD142" s="261"/>
      <c r="LE142" s="265"/>
      <c r="LF142" s="266"/>
      <c r="LG142" s="200"/>
      <c r="LH142" s="266"/>
      <c r="LI142" s="261"/>
      <c r="LJ142" s="265"/>
      <c r="LK142" s="266"/>
      <c r="LL142" s="200"/>
      <c r="LM142" s="266"/>
      <c r="LN142" s="261"/>
      <c r="LO142" s="265"/>
      <c r="LP142" s="266"/>
      <c r="LQ142" s="200"/>
      <c r="LR142" s="266"/>
      <c r="LS142" s="261"/>
      <c r="LT142" s="265"/>
      <c r="LU142" s="266"/>
      <c r="LV142" s="200"/>
      <c r="LW142" s="266"/>
      <c r="LX142" s="261"/>
      <c r="LY142" s="265"/>
      <c r="LZ142" s="266"/>
      <c r="MA142" s="200"/>
      <c r="MB142" s="266"/>
      <c r="MC142" s="261"/>
      <c r="MD142" s="265"/>
      <c r="ME142" s="266"/>
      <c r="MF142" s="200"/>
      <c r="MG142" s="266"/>
      <c r="MH142" s="261"/>
      <c r="MI142" s="265"/>
      <c r="MJ142" s="266"/>
      <c r="MK142" s="200"/>
      <c r="ML142" s="266"/>
      <c r="MM142" s="261"/>
      <c r="MN142" s="265"/>
      <c r="MO142" s="266"/>
      <c r="MP142" s="200"/>
      <c r="MQ142" s="266"/>
      <c r="MR142" s="261"/>
      <c r="MS142" s="265"/>
      <c r="MT142" s="266"/>
      <c r="MU142" s="200"/>
      <c r="MV142" s="266"/>
      <c r="MW142" s="261"/>
      <c r="MX142" s="265"/>
      <c r="MY142" s="266"/>
      <c r="MZ142" s="200"/>
      <c r="NA142" s="266"/>
      <c r="NB142" s="261"/>
      <c r="NC142" s="265"/>
      <c r="ND142" s="266"/>
      <c r="NE142" s="200"/>
      <c r="NF142" s="266"/>
      <c r="NG142" s="261"/>
      <c r="NH142" s="265"/>
      <c r="NI142" s="266"/>
      <c r="NJ142" s="200"/>
      <c r="NK142" s="266"/>
      <c r="NL142" s="261"/>
      <c r="NM142" s="265"/>
      <c r="NN142" s="266"/>
      <c r="NO142" s="200"/>
      <c r="NP142" s="266"/>
      <c r="NQ142" s="261"/>
      <c r="NR142" s="265"/>
      <c r="NS142" s="266"/>
      <c r="NT142" s="200"/>
      <c r="NU142" s="266"/>
      <c r="NV142" s="261"/>
      <c r="NW142" s="265"/>
      <c r="NX142" s="266"/>
      <c r="NY142" s="200"/>
      <c r="NZ142" s="266"/>
      <c r="OA142" s="261"/>
      <c r="OB142" s="265"/>
      <c r="OC142" s="266"/>
      <c r="OD142" s="200"/>
      <c r="OE142" s="266"/>
      <c r="OF142" s="261"/>
      <c r="OG142" s="265"/>
      <c r="OH142" s="266"/>
      <c r="OI142" s="200"/>
      <c r="OJ142" s="266"/>
      <c r="OK142" s="261"/>
      <c r="OL142" s="265"/>
      <c r="OM142" s="266"/>
      <c r="ON142" s="200"/>
      <c r="OO142" s="266"/>
      <c r="OP142" s="261"/>
      <c r="OQ142" s="265"/>
      <c r="OR142" s="266"/>
      <c r="OS142" s="200"/>
      <c r="OT142" s="266"/>
      <c r="OU142" s="261"/>
      <c r="OV142" s="265"/>
      <c r="OW142" s="266"/>
      <c r="OX142" s="200"/>
      <c r="OY142" s="266"/>
      <c r="OZ142" s="261"/>
      <c r="PA142" s="265"/>
      <c r="PB142" s="266"/>
      <c r="PC142" s="200"/>
      <c r="PD142" s="266"/>
      <c r="PE142" s="261"/>
      <c r="PF142" s="265"/>
      <c r="PG142" s="266"/>
      <c r="PH142" s="200"/>
      <c r="PI142" s="266"/>
      <c r="PJ142" s="261"/>
      <c r="PK142" s="265"/>
      <c r="PL142" s="266"/>
      <c r="PM142" s="200"/>
      <c r="PN142" s="266"/>
      <c r="PO142" s="261"/>
      <c r="PP142" s="265"/>
      <c r="PQ142" s="266"/>
      <c r="PR142" s="200"/>
      <c r="PS142" s="266"/>
      <c r="PT142" s="261"/>
      <c r="PU142" s="265"/>
      <c r="PV142" s="266"/>
      <c r="PW142" s="200"/>
      <c r="PX142" s="266"/>
      <c r="PY142" s="261"/>
      <c r="PZ142" s="265"/>
      <c r="QA142" s="266"/>
      <c r="QB142" s="200"/>
      <c r="QC142" s="266"/>
      <c r="QD142" s="261"/>
      <c r="QE142" s="265"/>
      <c r="QF142" s="266"/>
      <c r="QG142" s="200"/>
      <c r="QH142" s="266"/>
      <c r="QI142" s="261"/>
      <c r="QJ142" s="265"/>
      <c r="QK142" s="266"/>
      <c r="QL142" s="200"/>
      <c r="QM142" s="266"/>
      <c r="QN142" s="261"/>
      <c r="QO142" s="265"/>
      <c r="QP142" s="266"/>
      <c r="QQ142" s="200"/>
      <c r="QR142" s="266"/>
      <c r="QS142" s="261"/>
      <c r="QT142" s="265"/>
      <c r="QU142" s="266"/>
      <c r="QV142" s="200"/>
      <c r="QW142" s="266"/>
      <c r="QX142" s="261"/>
      <c r="QY142" s="265"/>
      <c r="QZ142" s="266"/>
      <c r="RA142" s="200"/>
      <c r="RB142" s="266"/>
      <c r="RC142" s="261"/>
      <c r="RD142" s="265"/>
      <c r="RE142" s="266"/>
      <c r="RF142" s="200"/>
      <c r="RG142" s="266"/>
      <c r="RH142" s="261"/>
      <c r="RI142" s="265"/>
      <c r="RJ142" s="266"/>
      <c r="RK142" s="200"/>
      <c r="RL142" s="266"/>
      <c r="RM142" s="261"/>
      <c r="RN142" s="265"/>
      <c r="RO142" s="266"/>
      <c r="RP142" s="200"/>
      <c r="RQ142" s="266"/>
      <c r="RR142" s="261"/>
      <c r="RS142" s="265"/>
      <c r="RT142" s="266"/>
      <c r="RU142" s="200"/>
      <c r="RV142" s="266"/>
      <c r="RW142" s="261"/>
      <c r="RX142" s="265"/>
      <c r="RY142" s="266"/>
      <c r="RZ142" s="200"/>
      <c r="SA142" s="266"/>
      <c r="SB142" s="261"/>
      <c r="SC142" s="265"/>
      <c r="SD142" s="266"/>
      <c r="SE142" s="200"/>
      <c r="SF142" s="266"/>
      <c r="SG142" s="261"/>
      <c r="SH142" s="265"/>
      <c r="SI142" s="266"/>
      <c r="SJ142" s="200"/>
      <c r="SK142" s="266"/>
      <c r="SL142" s="261"/>
      <c r="SM142" s="265"/>
      <c r="SN142" s="266"/>
      <c r="SO142" s="200"/>
      <c r="SP142" s="266"/>
      <c r="SQ142" s="261"/>
      <c r="SR142" s="265"/>
      <c r="SS142" s="266"/>
      <c r="ST142" s="200"/>
      <c r="SU142" s="266"/>
      <c r="SV142" s="261"/>
      <c r="SW142" s="265"/>
      <c r="SX142" s="266"/>
      <c r="SY142" s="200"/>
      <c r="SZ142" s="266"/>
      <c r="TA142" s="261"/>
      <c r="TB142" s="265"/>
      <c r="TC142" s="266"/>
      <c r="TD142" s="200"/>
      <c r="TE142" s="266"/>
      <c r="TF142" s="261"/>
      <c r="TG142" s="265"/>
      <c r="TH142" s="266"/>
      <c r="TI142" s="200"/>
      <c r="TJ142" s="266"/>
      <c r="TK142" s="261"/>
      <c r="TL142" s="265"/>
      <c r="TM142" s="266"/>
      <c r="TN142" s="200"/>
      <c r="TO142" s="266"/>
      <c r="TP142" s="261"/>
      <c r="TQ142" s="265"/>
      <c r="TR142" s="266"/>
      <c r="TS142" s="200"/>
      <c r="TT142" s="266"/>
      <c r="TU142" s="261"/>
      <c r="TV142" s="265"/>
      <c r="TW142" s="266"/>
      <c r="TX142" s="200"/>
      <c r="TY142" s="266"/>
      <c r="TZ142" s="261"/>
      <c r="UA142" s="265"/>
      <c r="UB142" s="266"/>
      <c r="UC142" s="200"/>
      <c r="UD142" s="266"/>
      <c r="UE142" s="261"/>
      <c r="UF142" s="265"/>
      <c r="UG142" s="266"/>
      <c r="UH142" s="200"/>
      <c r="UI142" s="266"/>
      <c r="UJ142" s="261"/>
      <c r="UK142" s="265"/>
      <c r="UL142" s="266"/>
      <c r="UM142" s="200"/>
      <c r="UN142" s="266"/>
      <c r="UO142" s="261"/>
      <c r="UP142" s="265"/>
      <c r="UQ142" s="266"/>
      <c r="UR142" s="200"/>
      <c r="US142" s="266"/>
      <c r="UT142" s="261"/>
      <c r="UU142" s="265"/>
      <c r="UV142" s="266"/>
      <c r="UW142" s="200"/>
      <c r="UX142" s="266"/>
      <c r="UY142" s="261"/>
      <c r="UZ142" s="265"/>
      <c r="VA142" s="266"/>
      <c r="VB142" s="200"/>
      <c r="VC142" s="266"/>
      <c r="VD142" s="261"/>
      <c r="VE142" s="265"/>
      <c r="VF142" s="266"/>
      <c r="VG142" s="200"/>
      <c r="VH142" s="266"/>
      <c r="VI142" s="261"/>
      <c r="VJ142" s="265"/>
      <c r="VK142" s="266"/>
      <c r="VL142" s="200"/>
      <c r="VM142" s="266"/>
      <c r="VN142" s="261"/>
      <c r="VO142" s="265"/>
      <c r="VP142" s="266"/>
      <c r="VQ142" s="200"/>
      <c r="VR142" s="266"/>
      <c r="VS142" s="261"/>
      <c r="VT142" s="265"/>
      <c r="VU142" s="266"/>
      <c r="VV142" s="200"/>
      <c r="VW142" s="266"/>
      <c r="VX142" s="261"/>
      <c r="VY142" s="265"/>
      <c r="VZ142" s="266"/>
      <c r="WA142" s="200"/>
      <c r="WB142" s="266"/>
      <c r="WC142" s="261"/>
      <c r="WD142" s="265"/>
      <c r="WE142" s="266"/>
      <c r="WF142" s="200"/>
      <c r="WG142" s="266"/>
      <c r="WH142" s="261"/>
      <c r="WI142" s="265"/>
      <c r="WJ142" s="266"/>
      <c r="WK142" s="200"/>
      <c r="WL142" s="266"/>
      <c r="WM142" s="261"/>
      <c r="WN142" s="265"/>
      <c r="WO142" s="266"/>
      <c r="WP142" s="200"/>
      <c r="WQ142" s="266"/>
      <c r="WR142" s="261"/>
      <c r="WS142" s="265"/>
      <c r="WT142" s="266"/>
      <c r="WU142" s="200"/>
      <c r="WV142" s="266"/>
      <c r="WW142" s="261"/>
      <c r="WX142" s="265"/>
      <c r="WY142" s="266"/>
      <c r="WZ142" s="200"/>
      <c r="XA142" s="266"/>
      <c r="XB142" s="261"/>
      <c r="XC142" s="265"/>
      <c r="XD142" s="266"/>
      <c r="XE142" s="200"/>
      <c r="XF142" s="266"/>
      <c r="XG142" s="261"/>
      <c r="XH142" s="265"/>
      <c r="XI142" s="266"/>
      <c r="XJ142" s="200"/>
      <c r="XK142" s="266"/>
      <c r="XL142" s="261"/>
      <c r="XM142" s="265"/>
      <c r="XN142" s="266"/>
      <c r="XO142" s="200"/>
      <c r="XP142" s="266"/>
      <c r="XQ142" s="261"/>
      <c r="XR142" s="265"/>
      <c r="XS142" s="266"/>
      <c r="XT142" s="200"/>
      <c r="XU142" s="266"/>
      <c r="XV142" s="261"/>
      <c r="XW142" s="265"/>
      <c r="XX142" s="266"/>
      <c r="XY142" s="200"/>
      <c r="XZ142" s="266"/>
      <c r="YA142" s="261"/>
      <c r="YB142" s="265"/>
      <c r="YC142" s="266"/>
      <c r="YD142" s="200"/>
      <c r="YE142" s="266"/>
      <c r="YF142" s="261"/>
      <c r="YG142" s="265"/>
      <c r="YH142" s="266"/>
      <c r="YI142" s="200"/>
      <c r="YJ142" s="266"/>
      <c r="YK142" s="261"/>
      <c r="YL142" s="265"/>
      <c r="YM142" s="266"/>
      <c r="YN142" s="200"/>
      <c r="YO142" s="266"/>
      <c r="YP142" s="261"/>
      <c r="YQ142" s="265"/>
      <c r="YR142" s="266"/>
      <c r="YS142" s="200"/>
      <c r="YT142" s="266"/>
      <c r="YU142" s="261"/>
      <c r="YV142" s="265"/>
      <c r="YW142" s="266"/>
      <c r="YX142" s="200"/>
      <c r="YY142" s="266"/>
      <c r="YZ142" s="261"/>
      <c r="ZA142" s="265"/>
      <c r="ZB142" s="266"/>
      <c r="ZC142" s="200"/>
      <c r="ZD142" s="266"/>
      <c r="ZE142" s="261"/>
      <c r="ZF142" s="265"/>
      <c r="ZG142" s="266"/>
      <c r="ZH142" s="200"/>
      <c r="ZI142" s="266"/>
      <c r="ZJ142" s="261"/>
      <c r="ZK142" s="265"/>
      <c r="ZL142" s="266"/>
      <c r="ZM142" s="200"/>
      <c r="ZN142" s="266"/>
      <c r="ZO142" s="261"/>
      <c r="ZP142" s="265"/>
      <c r="ZQ142" s="266"/>
      <c r="ZR142" s="200"/>
      <c r="ZS142" s="266"/>
      <c r="ZT142" s="261"/>
      <c r="ZU142" s="265"/>
      <c r="ZV142" s="266"/>
      <c r="ZW142" s="200"/>
      <c r="ZX142" s="266"/>
      <c r="ZY142" s="261"/>
      <c r="ZZ142" s="265"/>
      <c r="AAA142" s="266"/>
      <c r="AAB142" s="200"/>
      <c r="AAC142" s="266"/>
      <c r="AAD142" s="261"/>
      <c r="AAE142" s="265"/>
      <c r="AAF142" s="266"/>
      <c r="AAG142" s="200"/>
      <c r="AAH142" s="266"/>
      <c r="AAI142" s="261"/>
      <c r="AAJ142" s="265"/>
      <c r="AAK142" s="266"/>
      <c r="AAL142" s="200"/>
      <c r="AAM142" s="266"/>
      <c r="AAN142" s="261"/>
      <c r="AAO142" s="265"/>
      <c r="AAP142" s="266"/>
      <c r="AAQ142" s="200"/>
      <c r="AAR142" s="266"/>
      <c r="AAS142" s="261"/>
      <c r="AAT142" s="265"/>
      <c r="AAU142" s="266"/>
      <c r="AAV142" s="200"/>
      <c r="AAW142" s="266"/>
      <c r="AAX142" s="261"/>
      <c r="AAY142" s="265"/>
      <c r="AAZ142" s="266"/>
      <c r="ABA142" s="200"/>
      <c r="ABB142" s="266"/>
      <c r="ABC142" s="261"/>
      <c r="ABD142" s="265"/>
      <c r="ABE142" s="266"/>
      <c r="ABF142" s="200"/>
      <c r="ABG142" s="266"/>
      <c r="ABH142" s="261"/>
      <c r="ABI142" s="265"/>
      <c r="ABJ142" s="266"/>
      <c r="ABK142" s="200"/>
      <c r="ABL142" s="266"/>
      <c r="ABM142" s="261"/>
      <c r="ABN142" s="265"/>
      <c r="ABO142" s="266"/>
      <c r="ABP142" s="200"/>
      <c r="ABQ142" s="266"/>
      <c r="ABR142" s="261"/>
      <c r="ABS142" s="265"/>
      <c r="ABT142" s="266"/>
      <c r="ABU142" s="200"/>
      <c r="ABV142" s="266"/>
      <c r="ABW142" s="261"/>
      <c r="ABX142" s="265"/>
      <c r="ABY142" s="266"/>
      <c r="ABZ142" s="200"/>
      <c r="ACA142" s="266"/>
      <c r="ACB142" s="261"/>
      <c r="ACC142" s="265"/>
      <c r="ACD142" s="266"/>
      <c r="ACE142" s="200"/>
      <c r="ACF142" s="266"/>
      <c r="ACG142" s="261"/>
      <c r="ACH142" s="265"/>
      <c r="ACI142" s="266"/>
      <c r="ACJ142" s="200"/>
      <c r="ACK142" s="266"/>
      <c r="ACL142" s="261"/>
      <c r="ACM142" s="265"/>
      <c r="ACN142" s="266"/>
      <c r="ACO142" s="200"/>
      <c r="ACP142" s="266"/>
      <c r="ACQ142" s="261"/>
      <c r="ACR142" s="265"/>
      <c r="ACS142" s="266"/>
      <c r="ACT142" s="200"/>
      <c r="ACU142" s="266"/>
      <c r="ACV142" s="261"/>
      <c r="ACW142" s="265"/>
      <c r="ACX142" s="266"/>
      <c r="ACY142" s="200"/>
      <c r="ACZ142" s="266"/>
      <c r="ADA142" s="261"/>
      <c r="ADB142" s="265"/>
      <c r="ADC142" s="266"/>
      <c r="ADD142" s="200"/>
      <c r="ADE142" s="266"/>
      <c r="ADF142" s="261"/>
      <c r="ADG142" s="265"/>
      <c r="ADH142" s="266"/>
      <c r="ADI142" s="200"/>
      <c r="ADJ142" s="266"/>
      <c r="ADK142" s="261"/>
      <c r="ADL142" s="265"/>
      <c r="ADM142" s="266"/>
      <c r="ADN142" s="200"/>
      <c r="ADO142" s="266"/>
      <c r="ADP142" s="261"/>
      <c r="ADQ142" s="265"/>
      <c r="ADR142" s="266"/>
      <c r="ADS142" s="200"/>
      <c r="ADT142" s="266"/>
      <c r="ADU142" s="261"/>
      <c r="ADV142" s="265"/>
      <c r="ADW142" s="266"/>
      <c r="ADX142" s="200"/>
      <c r="ADY142" s="266"/>
      <c r="ADZ142" s="261"/>
      <c r="AEA142" s="265"/>
      <c r="AEB142" s="266"/>
      <c r="AEC142" s="200"/>
      <c r="AED142" s="266"/>
      <c r="AEE142" s="261"/>
      <c r="AEF142" s="265"/>
      <c r="AEG142" s="266"/>
      <c r="AEH142" s="200"/>
      <c r="AEI142" s="266"/>
      <c r="AEJ142" s="261"/>
      <c r="AEK142" s="265"/>
      <c r="AEL142" s="266"/>
      <c r="AEM142" s="200"/>
      <c r="AEN142" s="266"/>
      <c r="AEO142" s="261"/>
      <c r="AEP142" s="265"/>
      <c r="AEQ142" s="266"/>
      <c r="AER142" s="200"/>
      <c r="AES142" s="266"/>
      <c r="AET142" s="261"/>
      <c r="AEU142" s="265"/>
      <c r="AEV142" s="266"/>
      <c r="AEW142" s="200"/>
      <c r="AEX142" s="266"/>
      <c r="AEY142" s="261"/>
      <c r="AEZ142" s="265"/>
      <c r="AFA142" s="266"/>
      <c r="AFB142" s="200"/>
      <c r="AFC142" s="266"/>
      <c r="AFD142" s="261"/>
      <c r="AFE142" s="265"/>
      <c r="AFF142" s="266"/>
      <c r="AFG142" s="200"/>
      <c r="AFH142" s="266"/>
      <c r="AFI142" s="261"/>
      <c r="AFJ142" s="265"/>
      <c r="AFK142" s="266"/>
      <c r="AFL142" s="200"/>
      <c r="AFM142" s="266"/>
      <c r="AFN142" s="261"/>
      <c r="AFO142" s="265"/>
      <c r="AFP142" s="266"/>
      <c r="AFQ142" s="200"/>
      <c r="AFR142" s="266"/>
      <c r="AFS142" s="261"/>
      <c r="AFT142" s="265"/>
      <c r="AFU142" s="266"/>
      <c r="AFV142" s="200"/>
      <c r="AFW142" s="266"/>
      <c r="AFX142" s="261"/>
      <c r="AFY142" s="265"/>
      <c r="AFZ142" s="266"/>
      <c r="AGA142" s="200"/>
      <c r="AGB142" s="266"/>
      <c r="AGC142" s="261"/>
      <c r="AGD142" s="265"/>
      <c r="AGE142" s="266"/>
      <c r="AGF142" s="200"/>
      <c r="AGG142" s="266"/>
      <c r="AGH142" s="261"/>
      <c r="AGI142" s="265"/>
      <c r="AGJ142" s="266"/>
      <c r="AGK142" s="200"/>
      <c r="AGL142" s="266"/>
      <c r="AGM142" s="261"/>
      <c r="AGN142" s="265"/>
      <c r="AGO142" s="266"/>
      <c r="AGP142" s="200"/>
      <c r="AGQ142" s="266"/>
      <c r="AGR142" s="261"/>
      <c r="AGS142" s="265"/>
      <c r="AGT142" s="266"/>
      <c r="AGU142" s="200"/>
      <c r="AGV142" s="266"/>
      <c r="AGW142" s="261"/>
      <c r="AGX142" s="265"/>
      <c r="AGY142" s="266"/>
      <c r="AGZ142" s="200"/>
      <c r="AHA142" s="266"/>
      <c r="AHB142" s="261"/>
      <c r="AHC142" s="265"/>
      <c r="AHD142" s="266"/>
      <c r="AHE142" s="200"/>
      <c r="AHF142" s="266"/>
      <c r="AHG142" s="261"/>
      <c r="AHH142" s="265"/>
      <c r="AHI142" s="266"/>
      <c r="AHJ142" s="200"/>
      <c r="AHK142" s="266"/>
      <c r="AHL142" s="261"/>
      <c r="AHM142" s="265"/>
      <c r="AHN142" s="266"/>
      <c r="AHO142" s="200"/>
      <c r="AHP142" s="266"/>
      <c r="AHQ142" s="261"/>
      <c r="AHR142" s="265"/>
      <c r="AHS142" s="266"/>
      <c r="AHT142" s="200"/>
      <c r="AHU142" s="266"/>
      <c r="AHV142" s="261"/>
      <c r="AHW142" s="265"/>
      <c r="AHX142" s="266"/>
      <c r="AHY142" s="200"/>
      <c r="AHZ142" s="266"/>
      <c r="AIA142" s="261"/>
      <c r="AIB142" s="265"/>
      <c r="AIC142" s="266"/>
      <c r="AID142" s="200"/>
      <c r="AIE142" s="266"/>
      <c r="AIF142" s="261"/>
      <c r="AIG142" s="265"/>
      <c r="AIH142" s="266"/>
      <c r="AII142" s="200"/>
      <c r="AIJ142" s="266"/>
      <c r="AIK142" s="261"/>
      <c r="AIL142" s="265"/>
      <c r="AIM142" s="266"/>
      <c r="AIN142" s="200"/>
      <c r="AIO142" s="266"/>
      <c r="AIP142" s="261"/>
      <c r="AIQ142" s="265"/>
      <c r="AIR142" s="266"/>
      <c r="AIS142" s="200"/>
      <c r="AIT142" s="266"/>
      <c r="AIU142" s="261"/>
      <c r="AIV142" s="265"/>
      <c r="AIW142" s="266"/>
      <c r="AIX142" s="200"/>
      <c r="AIY142" s="266"/>
      <c r="AIZ142" s="261"/>
      <c r="AJA142" s="265"/>
      <c r="AJB142" s="266"/>
      <c r="AJC142" s="200"/>
      <c r="AJD142" s="266"/>
      <c r="AJE142" s="261"/>
      <c r="AJF142" s="265"/>
      <c r="AJG142" s="266"/>
      <c r="AJH142" s="200"/>
      <c r="AJI142" s="266"/>
      <c r="AJJ142" s="261"/>
      <c r="AJK142" s="265"/>
      <c r="AJL142" s="266"/>
      <c r="AJM142" s="200"/>
      <c r="AJN142" s="266"/>
      <c r="AJO142" s="261"/>
      <c r="AJP142" s="265"/>
      <c r="AJQ142" s="266"/>
      <c r="AJR142" s="200"/>
      <c r="AJS142" s="266"/>
      <c r="AJT142" s="261"/>
      <c r="AJU142" s="265"/>
      <c r="AJV142" s="266"/>
      <c r="AJW142" s="200"/>
      <c r="AJX142" s="266"/>
      <c r="AJY142" s="261"/>
      <c r="AJZ142" s="265"/>
      <c r="AKA142" s="266"/>
      <c r="AKB142" s="200"/>
      <c r="AKC142" s="266"/>
      <c r="AKD142" s="261"/>
      <c r="AKE142" s="265"/>
      <c r="AKF142" s="266"/>
      <c r="AKG142" s="200"/>
      <c r="AKH142" s="266"/>
      <c r="AKI142" s="261"/>
      <c r="AKJ142" s="265"/>
      <c r="AKK142" s="266"/>
      <c r="AKL142" s="200"/>
      <c r="AKM142" s="266"/>
      <c r="AKN142" s="261"/>
      <c r="AKO142" s="265"/>
      <c r="AKP142" s="266"/>
      <c r="AKQ142" s="200"/>
      <c r="AKR142" s="266"/>
      <c r="AKS142" s="261"/>
      <c r="AKT142" s="265"/>
      <c r="AKU142" s="266"/>
      <c r="AKV142" s="200"/>
      <c r="AKW142" s="266"/>
      <c r="AKX142" s="261"/>
      <c r="AKY142" s="265"/>
      <c r="AKZ142" s="266"/>
      <c r="ALA142" s="200"/>
      <c r="ALB142" s="266"/>
      <c r="ALC142" s="261"/>
      <c r="ALD142" s="265"/>
      <c r="ALE142" s="266"/>
      <c r="ALF142" s="200"/>
      <c r="ALG142" s="266"/>
      <c r="ALH142" s="261"/>
      <c r="ALI142" s="265"/>
      <c r="ALJ142" s="266"/>
      <c r="ALK142" s="200"/>
      <c r="ALL142" s="266"/>
      <c r="ALM142" s="261"/>
      <c r="ALN142" s="265"/>
      <c r="ALO142" s="266"/>
      <c r="ALP142" s="200"/>
      <c r="ALQ142" s="266"/>
      <c r="ALR142" s="261"/>
      <c r="ALS142" s="265"/>
      <c r="ALT142" s="266"/>
      <c r="ALU142" s="200"/>
      <c r="ALV142" s="266"/>
      <c r="ALW142" s="261"/>
      <c r="ALX142" s="265"/>
      <c r="ALY142" s="266"/>
      <c r="ALZ142" s="200"/>
      <c r="AMA142" s="266"/>
      <c r="AMB142" s="261"/>
      <c r="AMC142" s="265"/>
      <c r="AMD142" s="266"/>
      <c r="AME142" s="200"/>
      <c r="AMF142" s="266"/>
      <c r="AMG142" s="261"/>
      <c r="AMH142" s="265"/>
      <c r="AMI142" s="266"/>
      <c r="AMJ142" s="200"/>
      <c r="AMK142" s="266"/>
      <c r="AML142" s="261"/>
      <c r="AMM142" s="265"/>
      <c r="AMN142" s="266"/>
      <c r="AMO142" s="200"/>
      <c r="AMP142" s="266"/>
      <c r="AMQ142" s="261"/>
      <c r="AMR142" s="265"/>
      <c r="AMS142" s="266"/>
      <c r="AMT142" s="200"/>
      <c r="AMU142" s="266"/>
      <c r="AMV142" s="261"/>
      <c r="AMW142" s="265"/>
      <c r="AMX142" s="266"/>
      <c r="AMY142" s="200"/>
      <c r="AMZ142" s="266"/>
      <c r="ANA142" s="261"/>
      <c r="ANB142" s="265"/>
      <c r="ANC142" s="266"/>
      <c r="AND142" s="200"/>
      <c r="ANE142" s="266"/>
      <c r="ANF142" s="261"/>
      <c r="ANG142" s="265"/>
      <c r="ANH142" s="266"/>
      <c r="ANI142" s="200"/>
      <c r="ANJ142" s="266"/>
      <c r="ANK142" s="261"/>
      <c r="ANL142" s="265"/>
      <c r="ANM142" s="266"/>
      <c r="ANN142" s="200"/>
      <c r="ANO142" s="266"/>
      <c r="ANP142" s="261"/>
      <c r="ANQ142" s="265"/>
      <c r="ANR142" s="266"/>
      <c r="ANS142" s="200"/>
      <c r="ANT142" s="266"/>
      <c r="ANU142" s="261"/>
      <c r="ANV142" s="265"/>
      <c r="ANW142" s="266"/>
      <c r="ANX142" s="200"/>
      <c r="ANY142" s="266"/>
      <c r="ANZ142" s="261"/>
      <c r="AOA142" s="265"/>
      <c r="AOB142" s="266"/>
      <c r="AOC142" s="200"/>
      <c r="AOD142" s="266"/>
      <c r="AOE142" s="261"/>
      <c r="AOF142" s="265"/>
      <c r="AOG142" s="266"/>
      <c r="AOH142" s="200"/>
      <c r="AOI142" s="266"/>
      <c r="AOJ142" s="261"/>
      <c r="AOK142" s="265"/>
      <c r="AOL142" s="266"/>
      <c r="AOM142" s="200"/>
      <c r="AON142" s="266"/>
      <c r="AOO142" s="261"/>
      <c r="AOP142" s="265"/>
      <c r="AOQ142" s="266"/>
      <c r="AOR142" s="200"/>
      <c r="AOS142" s="266"/>
      <c r="AOT142" s="261"/>
      <c r="AOU142" s="265"/>
      <c r="AOV142" s="266"/>
      <c r="AOW142" s="200"/>
      <c r="AOX142" s="266"/>
      <c r="AOY142" s="261"/>
      <c r="AOZ142" s="265"/>
      <c r="APA142" s="266"/>
      <c r="APB142" s="200"/>
      <c r="APC142" s="266"/>
      <c r="APD142" s="261"/>
      <c r="APE142" s="265"/>
      <c r="APF142" s="266"/>
      <c r="APG142" s="200"/>
      <c r="APH142" s="266"/>
      <c r="API142" s="261"/>
      <c r="APJ142" s="265"/>
      <c r="APK142" s="266"/>
      <c r="APL142" s="200"/>
      <c r="APM142" s="266"/>
      <c r="APN142" s="261"/>
      <c r="APO142" s="265"/>
      <c r="APP142" s="266"/>
      <c r="APQ142" s="200"/>
      <c r="APR142" s="266"/>
      <c r="APS142" s="261"/>
      <c r="APT142" s="265"/>
      <c r="APU142" s="266"/>
      <c r="APV142" s="200"/>
      <c r="APW142" s="266"/>
      <c r="APX142" s="261"/>
      <c r="APY142" s="265"/>
      <c r="APZ142" s="266"/>
      <c r="AQA142" s="200"/>
      <c r="AQB142" s="266"/>
      <c r="AQC142" s="261"/>
      <c r="AQD142" s="265"/>
      <c r="AQE142" s="266"/>
      <c r="AQF142" s="200"/>
      <c r="AQG142" s="266"/>
      <c r="AQH142" s="261"/>
      <c r="AQI142" s="265"/>
      <c r="AQJ142" s="266"/>
      <c r="AQK142" s="200"/>
      <c r="AQL142" s="266"/>
      <c r="AQM142" s="261"/>
      <c r="AQN142" s="265"/>
      <c r="AQO142" s="266"/>
      <c r="AQP142" s="200"/>
      <c r="AQQ142" s="266"/>
      <c r="AQR142" s="261"/>
      <c r="AQS142" s="265"/>
      <c r="AQT142" s="266"/>
      <c r="AQU142" s="200"/>
      <c r="AQV142" s="266"/>
      <c r="AQW142" s="261"/>
      <c r="AQX142" s="265"/>
      <c r="AQY142" s="266"/>
      <c r="AQZ142" s="200"/>
      <c r="ARA142" s="266"/>
      <c r="ARB142" s="261"/>
      <c r="ARC142" s="265"/>
      <c r="ARD142" s="266"/>
      <c r="ARE142" s="200"/>
      <c r="ARF142" s="266"/>
      <c r="ARG142" s="261"/>
      <c r="ARH142" s="265"/>
      <c r="ARI142" s="266"/>
      <c r="ARJ142" s="200"/>
      <c r="ARK142" s="266"/>
      <c r="ARL142" s="261"/>
      <c r="ARM142" s="265"/>
      <c r="ARN142" s="266"/>
      <c r="ARO142" s="200"/>
      <c r="ARP142" s="266"/>
      <c r="ARQ142" s="261"/>
      <c r="ARR142" s="265"/>
      <c r="ARS142" s="266"/>
      <c r="ART142" s="200"/>
      <c r="ARU142" s="266"/>
      <c r="ARV142" s="261"/>
      <c r="ARW142" s="265"/>
      <c r="ARX142" s="266"/>
      <c r="ARY142" s="200"/>
      <c r="ARZ142" s="266"/>
      <c r="ASA142" s="261"/>
      <c r="ASB142" s="265"/>
      <c r="ASC142" s="266"/>
      <c r="ASD142" s="200"/>
      <c r="ASE142" s="266"/>
      <c r="ASF142" s="261"/>
      <c r="ASG142" s="265"/>
      <c r="ASH142" s="266"/>
      <c r="ASI142" s="200"/>
      <c r="ASJ142" s="266"/>
      <c r="ASK142" s="261"/>
      <c r="ASL142" s="265"/>
      <c r="ASM142" s="266"/>
      <c r="ASN142" s="200"/>
      <c r="ASO142" s="266"/>
      <c r="ASP142" s="261"/>
      <c r="ASQ142" s="265"/>
      <c r="ASR142" s="266"/>
      <c r="ASS142" s="200"/>
      <c r="AST142" s="266"/>
      <c r="ASU142" s="261"/>
      <c r="ASV142" s="265"/>
      <c r="ASW142" s="266"/>
      <c r="ASX142" s="200"/>
      <c r="ASY142" s="266"/>
      <c r="ASZ142" s="261"/>
      <c r="ATA142" s="265"/>
      <c r="ATB142" s="266"/>
      <c r="ATC142" s="200"/>
      <c r="ATD142" s="266"/>
      <c r="ATE142" s="261"/>
      <c r="ATF142" s="265"/>
      <c r="ATG142" s="266"/>
      <c r="ATH142" s="200"/>
      <c r="ATI142" s="266"/>
      <c r="ATJ142" s="261"/>
      <c r="ATK142" s="265"/>
      <c r="ATL142" s="266"/>
      <c r="ATM142" s="200"/>
      <c r="ATN142" s="266"/>
      <c r="ATO142" s="261"/>
      <c r="ATP142" s="265"/>
      <c r="ATQ142" s="266"/>
      <c r="ATR142" s="200"/>
      <c r="ATS142" s="266"/>
      <c r="ATT142" s="261"/>
      <c r="ATU142" s="265"/>
      <c r="ATV142" s="266"/>
      <c r="ATW142" s="200"/>
      <c r="ATX142" s="266"/>
      <c r="ATY142" s="261"/>
      <c r="ATZ142" s="265"/>
      <c r="AUA142" s="266"/>
      <c r="AUB142" s="200"/>
      <c r="AUC142" s="266"/>
      <c r="AUD142" s="261"/>
      <c r="AUE142" s="265"/>
      <c r="AUF142" s="266"/>
      <c r="AUG142" s="200"/>
      <c r="AUH142" s="266"/>
      <c r="AUI142" s="261"/>
      <c r="AUJ142" s="265"/>
      <c r="AUK142" s="266"/>
      <c r="AUL142" s="200"/>
      <c r="AUM142" s="266"/>
      <c r="AUN142" s="261"/>
      <c r="AUO142" s="265"/>
      <c r="AUP142" s="266"/>
      <c r="AUQ142" s="200"/>
      <c r="AUR142" s="266"/>
      <c r="AUS142" s="261"/>
      <c r="AUT142" s="265"/>
      <c r="AUU142" s="266"/>
      <c r="AUV142" s="200"/>
      <c r="AUW142" s="266"/>
      <c r="AUX142" s="261"/>
      <c r="AUY142" s="265"/>
      <c r="AUZ142" s="266"/>
      <c r="AVA142" s="200"/>
      <c r="AVB142" s="266"/>
      <c r="AVC142" s="261"/>
      <c r="AVD142" s="265"/>
      <c r="AVE142" s="266"/>
      <c r="AVF142" s="200"/>
      <c r="AVG142" s="266"/>
      <c r="AVH142" s="261"/>
      <c r="AVI142" s="265"/>
      <c r="AVJ142" s="266"/>
      <c r="AVK142" s="200"/>
      <c r="AVL142" s="266"/>
      <c r="AVM142" s="261"/>
      <c r="AVN142" s="265"/>
      <c r="AVO142" s="266"/>
      <c r="AVP142" s="200"/>
      <c r="AVQ142" s="266"/>
      <c r="AVR142" s="261"/>
      <c r="AVS142" s="265"/>
      <c r="AVT142" s="266"/>
      <c r="AVU142" s="200"/>
      <c r="AVV142" s="266"/>
      <c r="AVW142" s="261"/>
      <c r="AVX142" s="265"/>
      <c r="AVY142" s="266"/>
      <c r="AVZ142" s="200"/>
      <c r="AWA142" s="266"/>
      <c r="AWB142" s="261"/>
      <c r="AWC142" s="265"/>
      <c r="AWD142" s="266"/>
      <c r="AWE142" s="200"/>
      <c r="AWF142" s="266"/>
      <c r="AWG142" s="261"/>
      <c r="AWH142" s="265"/>
      <c r="AWI142" s="266"/>
      <c r="AWJ142" s="200"/>
      <c r="AWK142" s="266"/>
      <c r="AWL142" s="261"/>
      <c r="AWM142" s="265"/>
      <c r="AWN142" s="266"/>
      <c r="AWO142" s="200"/>
      <c r="AWP142" s="266"/>
      <c r="AWQ142" s="261"/>
      <c r="AWR142" s="265"/>
      <c r="AWS142" s="266"/>
      <c r="AWT142" s="200"/>
      <c r="AWU142" s="266"/>
      <c r="AWV142" s="261"/>
      <c r="AWW142" s="265"/>
      <c r="AWX142" s="266"/>
      <c r="AWY142" s="200"/>
      <c r="AWZ142" s="266"/>
      <c r="AXA142" s="261"/>
      <c r="AXB142" s="265"/>
      <c r="AXC142" s="266"/>
      <c r="AXD142" s="200"/>
      <c r="AXE142" s="266"/>
      <c r="AXF142" s="261"/>
      <c r="AXG142" s="265"/>
      <c r="AXH142" s="266"/>
      <c r="AXI142" s="200"/>
      <c r="AXJ142" s="266"/>
      <c r="AXK142" s="261"/>
      <c r="AXL142" s="265"/>
      <c r="AXM142" s="266"/>
      <c r="AXN142" s="200"/>
      <c r="AXO142" s="266"/>
      <c r="AXP142" s="261"/>
      <c r="AXQ142" s="265"/>
      <c r="AXR142" s="266"/>
      <c r="AXS142" s="200"/>
      <c r="AXT142" s="266"/>
      <c r="AXU142" s="261"/>
      <c r="AXV142" s="265"/>
      <c r="AXW142" s="266"/>
      <c r="AXX142" s="200"/>
      <c r="AXY142" s="266"/>
      <c r="AXZ142" s="261"/>
      <c r="AYA142" s="265"/>
      <c r="AYB142" s="266"/>
      <c r="AYC142" s="200"/>
      <c r="AYD142" s="266"/>
      <c r="AYE142" s="261"/>
      <c r="AYF142" s="265"/>
      <c r="AYG142" s="266"/>
      <c r="AYH142" s="200"/>
      <c r="AYI142" s="266"/>
      <c r="AYJ142" s="261"/>
      <c r="AYK142" s="265"/>
      <c r="AYL142" s="266"/>
      <c r="AYM142" s="200"/>
      <c r="AYN142" s="266"/>
      <c r="AYO142" s="261"/>
      <c r="AYP142" s="265"/>
      <c r="AYQ142" s="266"/>
      <c r="AYR142" s="200"/>
      <c r="AYS142" s="266"/>
      <c r="AYT142" s="261"/>
      <c r="AYU142" s="265"/>
      <c r="AYV142" s="266"/>
      <c r="AYW142" s="200"/>
      <c r="AYX142" s="266"/>
      <c r="AYY142" s="261"/>
      <c r="AYZ142" s="265"/>
      <c r="AZA142" s="266"/>
      <c r="AZB142" s="200"/>
      <c r="AZC142" s="266"/>
      <c r="AZD142" s="261"/>
      <c r="AZE142" s="265"/>
      <c r="AZF142" s="266"/>
      <c r="AZG142" s="200"/>
      <c r="AZH142" s="266"/>
      <c r="AZI142" s="261"/>
      <c r="AZJ142" s="265"/>
      <c r="AZK142" s="266"/>
      <c r="AZL142" s="200"/>
      <c r="AZM142" s="266"/>
      <c r="AZN142" s="261"/>
      <c r="AZO142" s="265"/>
      <c r="AZP142" s="266"/>
      <c r="AZQ142" s="200"/>
      <c r="AZR142" s="266"/>
      <c r="AZS142" s="261"/>
      <c r="AZT142" s="265"/>
      <c r="AZU142" s="266"/>
      <c r="AZV142" s="200"/>
      <c r="AZW142" s="266"/>
      <c r="AZX142" s="261"/>
      <c r="AZY142" s="265"/>
      <c r="AZZ142" s="266"/>
      <c r="BAA142" s="200"/>
      <c r="BAB142" s="266"/>
      <c r="BAC142" s="261"/>
      <c r="BAD142" s="265"/>
      <c r="BAE142" s="266"/>
      <c r="BAF142" s="200"/>
      <c r="BAG142" s="266"/>
      <c r="BAH142" s="261"/>
      <c r="BAI142" s="265"/>
      <c r="BAJ142" s="266"/>
      <c r="BAK142" s="200"/>
      <c r="BAL142" s="266"/>
      <c r="BAM142" s="261"/>
      <c r="BAN142" s="265"/>
      <c r="BAO142" s="266"/>
      <c r="BAP142" s="200"/>
      <c r="BAQ142" s="266"/>
      <c r="BAR142" s="261"/>
      <c r="BAS142" s="265"/>
      <c r="BAT142" s="266"/>
      <c r="BAU142" s="200"/>
      <c r="BAV142" s="266"/>
      <c r="BAW142" s="261"/>
      <c r="BAX142" s="265"/>
      <c r="BAY142" s="266"/>
      <c r="BAZ142" s="200"/>
      <c r="BBA142" s="266"/>
      <c r="BBB142" s="261"/>
      <c r="BBC142" s="265"/>
      <c r="BBD142" s="266"/>
      <c r="BBE142" s="200"/>
      <c r="BBF142" s="266"/>
      <c r="BBG142" s="261"/>
      <c r="BBH142" s="265"/>
      <c r="BBI142" s="266"/>
      <c r="BBJ142" s="200"/>
      <c r="BBK142" s="266"/>
      <c r="BBL142" s="261"/>
      <c r="BBM142" s="265"/>
      <c r="BBN142" s="266"/>
      <c r="BBO142" s="200"/>
      <c r="BBP142" s="266"/>
      <c r="BBQ142" s="261"/>
      <c r="BBR142" s="265"/>
      <c r="BBS142" s="266"/>
      <c r="BBT142" s="200"/>
      <c r="BBU142" s="266"/>
      <c r="BBV142" s="261"/>
      <c r="BBW142" s="265"/>
      <c r="BBX142" s="266"/>
      <c r="BBY142" s="200"/>
      <c r="BBZ142" s="266"/>
      <c r="BCA142" s="261"/>
      <c r="BCB142" s="265"/>
      <c r="BCC142" s="266"/>
      <c r="BCD142" s="200"/>
      <c r="BCE142" s="266"/>
      <c r="BCF142" s="261"/>
      <c r="BCG142" s="265"/>
      <c r="BCH142" s="266"/>
      <c r="BCI142" s="200"/>
      <c r="BCJ142" s="266"/>
      <c r="BCK142" s="261"/>
      <c r="BCL142" s="265"/>
      <c r="BCM142" s="266"/>
      <c r="BCN142" s="200"/>
      <c r="BCO142" s="266"/>
      <c r="BCP142" s="261"/>
      <c r="BCQ142" s="265"/>
      <c r="BCR142" s="266"/>
      <c r="BCS142" s="200"/>
      <c r="BCT142" s="266"/>
      <c r="BCU142" s="261"/>
      <c r="BCV142" s="265"/>
      <c r="BCW142" s="266"/>
      <c r="BCX142" s="200"/>
      <c r="BCY142" s="266"/>
      <c r="BCZ142" s="261"/>
      <c r="BDA142" s="265"/>
      <c r="BDB142" s="266"/>
      <c r="BDC142" s="200"/>
      <c r="BDD142" s="266"/>
      <c r="BDE142" s="261"/>
      <c r="BDF142" s="265"/>
      <c r="BDG142" s="266"/>
      <c r="BDH142" s="200"/>
      <c r="BDI142" s="266"/>
      <c r="BDJ142" s="261"/>
      <c r="BDK142" s="265"/>
      <c r="BDL142" s="266"/>
      <c r="BDM142" s="200"/>
      <c r="BDN142" s="266"/>
      <c r="BDO142" s="261"/>
      <c r="BDP142" s="265"/>
      <c r="BDQ142" s="266"/>
      <c r="BDR142" s="200"/>
      <c r="BDS142" s="266"/>
      <c r="BDT142" s="261"/>
      <c r="BDU142" s="265"/>
      <c r="BDV142" s="266"/>
      <c r="BDW142" s="200"/>
      <c r="BDX142" s="266"/>
      <c r="BDY142" s="261"/>
      <c r="BDZ142" s="265"/>
      <c r="BEA142" s="266"/>
      <c r="BEB142" s="200"/>
      <c r="BEC142" s="266"/>
      <c r="BED142" s="261"/>
      <c r="BEE142" s="265"/>
      <c r="BEF142" s="266"/>
      <c r="BEG142" s="200"/>
      <c r="BEH142" s="266"/>
      <c r="BEI142" s="261"/>
      <c r="BEJ142" s="265"/>
      <c r="BEK142" s="266"/>
      <c r="BEL142" s="200"/>
      <c r="BEM142" s="266"/>
      <c r="BEN142" s="261"/>
      <c r="BEO142" s="265"/>
      <c r="BEP142" s="266"/>
      <c r="BEQ142" s="200"/>
      <c r="BER142" s="266"/>
      <c r="BES142" s="261"/>
      <c r="BET142" s="265"/>
      <c r="BEU142" s="266"/>
      <c r="BEV142" s="200"/>
      <c r="BEW142" s="266"/>
      <c r="BEX142" s="261"/>
      <c r="BEY142" s="265"/>
      <c r="BEZ142" s="266"/>
      <c r="BFA142" s="200"/>
      <c r="BFB142" s="266"/>
      <c r="BFC142" s="261"/>
      <c r="BFD142" s="265"/>
      <c r="BFE142" s="266"/>
      <c r="BFF142" s="200"/>
      <c r="BFG142" s="266"/>
      <c r="BFH142" s="261"/>
      <c r="BFI142" s="265"/>
      <c r="BFJ142" s="266"/>
      <c r="BFK142" s="200"/>
      <c r="BFL142" s="266"/>
      <c r="BFM142" s="261"/>
      <c r="BFN142" s="265"/>
      <c r="BFO142" s="266"/>
      <c r="BFP142" s="200"/>
      <c r="BFQ142" s="266"/>
      <c r="BFR142" s="261"/>
      <c r="BFS142" s="265"/>
      <c r="BFT142" s="266"/>
      <c r="BFU142" s="200"/>
      <c r="BFV142" s="266"/>
      <c r="BFW142" s="261"/>
      <c r="BFX142" s="265"/>
      <c r="BFY142" s="266"/>
      <c r="BFZ142" s="200"/>
      <c r="BGA142" s="266"/>
      <c r="BGB142" s="261"/>
      <c r="BGC142" s="265"/>
      <c r="BGD142" s="266"/>
      <c r="BGE142" s="200"/>
      <c r="BGF142" s="266"/>
      <c r="BGG142" s="261"/>
      <c r="BGH142" s="265"/>
      <c r="BGI142" s="266"/>
      <c r="BGJ142" s="200"/>
      <c r="BGK142" s="266"/>
      <c r="BGL142" s="261"/>
      <c r="BGM142" s="265"/>
      <c r="BGN142" s="266"/>
      <c r="BGO142" s="200"/>
      <c r="BGP142" s="266"/>
      <c r="BGQ142" s="261"/>
      <c r="BGR142" s="265"/>
      <c r="BGS142" s="266"/>
      <c r="BGT142" s="200"/>
      <c r="BGU142" s="266"/>
      <c r="BGV142" s="261"/>
      <c r="BGW142" s="265"/>
      <c r="BGX142" s="266"/>
      <c r="BGY142" s="200"/>
      <c r="BGZ142" s="266"/>
      <c r="BHA142" s="261"/>
      <c r="BHB142" s="265"/>
      <c r="BHC142" s="266"/>
      <c r="BHD142" s="200"/>
      <c r="BHE142" s="266"/>
      <c r="BHF142" s="261"/>
      <c r="BHG142" s="265"/>
      <c r="BHH142" s="266"/>
      <c r="BHI142" s="200"/>
      <c r="BHJ142" s="266"/>
      <c r="BHK142" s="261"/>
      <c r="BHL142" s="265"/>
      <c r="BHM142" s="266"/>
      <c r="BHN142" s="200"/>
      <c r="BHO142" s="266"/>
      <c r="BHP142" s="261"/>
      <c r="BHQ142" s="265"/>
      <c r="BHR142" s="266"/>
      <c r="BHS142" s="200"/>
      <c r="BHT142" s="266"/>
      <c r="BHU142" s="261"/>
      <c r="BHV142" s="265"/>
      <c r="BHW142" s="266"/>
      <c r="BHX142" s="200"/>
      <c r="BHY142" s="266"/>
      <c r="BHZ142" s="261"/>
      <c r="BIA142" s="265"/>
      <c r="BIB142" s="266"/>
      <c r="BIC142" s="200"/>
      <c r="BID142" s="266"/>
      <c r="BIE142" s="261"/>
      <c r="BIF142" s="265"/>
      <c r="BIG142" s="266"/>
      <c r="BIH142" s="200"/>
      <c r="BII142" s="266"/>
      <c r="BIJ142" s="261"/>
      <c r="BIK142" s="265"/>
      <c r="BIL142" s="266"/>
      <c r="BIM142" s="200"/>
      <c r="BIN142" s="266"/>
      <c r="BIO142" s="261"/>
      <c r="BIP142" s="265"/>
      <c r="BIQ142" s="266"/>
      <c r="BIR142" s="200"/>
      <c r="BIS142" s="266"/>
      <c r="BIT142" s="261"/>
      <c r="BIU142" s="265"/>
      <c r="BIV142" s="266"/>
      <c r="BIW142" s="200"/>
      <c r="BIX142" s="266"/>
      <c r="BIY142" s="261"/>
      <c r="BIZ142" s="265"/>
      <c r="BJA142" s="266"/>
      <c r="BJB142" s="200"/>
      <c r="BJC142" s="266"/>
      <c r="BJD142" s="261"/>
      <c r="BJE142" s="265"/>
      <c r="BJF142" s="266"/>
      <c r="BJG142" s="200"/>
      <c r="BJH142" s="266"/>
      <c r="BJI142" s="261"/>
      <c r="BJJ142" s="265"/>
      <c r="BJK142" s="266"/>
      <c r="BJL142" s="200"/>
      <c r="BJM142" s="266"/>
      <c r="BJN142" s="261"/>
      <c r="BJO142" s="265"/>
      <c r="BJP142" s="266"/>
      <c r="BJQ142" s="200"/>
      <c r="BJR142" s="266"/>
      <c r="BJS142" s="261"/>
      <c r="BJT142" s="265"/>
      <c r="BJU142" s="266"/>
      <c r="BJV142" s="200"/>
      <c r="BJW142" s="266"/>
      <c r="BJX142" s="261"/>
      <c r="BJY142" s="265"/>
      <c r="BJZ142" s="266"/>
      <c r="BKA142" s="200"/>
      <c r="BKB142" s="266"/>
      <c r="BKC142" s="261"/>
      <c r="BKD142" s="265"/>
      <c r="BKE142" s="266"/>
      <c r="BKF142" s="200"/>
      <c r="BKG142" s="266"/>
      <c r="BKH142" s="261"/>
      <c r="BKI142" s="265"/>
      <c r="BKJ142" s="266"/>
      <c r="BKK142" s="200"/>
      <c r="BKL142" s="266"/>
      <c r="BKM142" s="261"/>
      <c r="BKN142" s="265"/>
      <c r="BKO142" s="266"/>
      <c r="BKP142" s="200"/>
      <c r="BKQ142" s="266"/>
      <c r="BKR142" s="261"/>
      <c r="BKS142" s="265"/>
      <c r="BKT142" s="266"/>
      <c r="BKU142" s="200"/>
      <c r="BKV142" s="266"/>
      <c r="BKW142" s="261"/>
      <c r="BKX142" s="265"/>
      <c r="BKY142" s="266"/>
      <c r="BKZ142" s="200"/>
      <c r="BLA142" s="266"/>
      <c r="BLB142" s="261"/>
      <c r="BLC142" s="265"/>
      <c r="BLD142" s="266"/>
      <c r="BLE142" s="200"/>
      <c r="BLF142" s="266"/>
      <c r="BLG142" s="261"/>
      <c r="BLH142" s="265"/>
      <c r="BLI142" s="266"/>
      <c r="BLJ142" s="200"/>
      <c r="BLK142" s="266"/>
      <c r="BLL142" s="261"/>
      <c r="BLM142" s="265"/>
      <c r="BLN142" s="266"/>
      <c r="BLO142" s="200"/>
      <c r="BLP142" s="266"/>
      <c r="BLQ142" s="261"/>
      <c r="BLR142" s="265"/>
      <c r="BLS142" s="266"/>
      <c r="BLT142" s="200"/>
      <c r="BLU142" s="266"/>
      <c r="BLV142" s="261"/>
      <c r="BLW142" s="265"/>
      <c r="BLX142" s="266"/>
      <c r="BLY142" s="200"/>
      <c r="BLZ142" s="266"/>
      <c r="BMA142" s="261"/>
      <c r="BMB142" s="265"/>
      <c r="BMC142" s="266"/>
      <c r="BMD142" s="200"/>
      <c r="BME142" s="266"/>
      <c r="BMF142" s="261"/>
      <c r="BMG142" s="265"/>
      <c r="BMH142" s="266"/>
      <c r="BMI142" s="200"/>
      <c r="BMJ142" s="266"/>
      <c r="BMK142" s="261"/>
      <c r="BML142" s="265"/>
      <c r="BMM142" s="266"/>
      <c r="BMN142" s="200"/>
      <c r="BMO142" s="266"/>
      <c r="BMP142" s="261"/>
      <c r="BMQ142" s="265"/>
      <c r="BMR142" s="266"/>
      <c r="BMS142" s="200"/>
      <c r="BMT142" s="266"/>
      <c r="BMU142" s="261"/>
      <c r="BMV142" s="265"/>
      <c r="BMW142" s="266"/>
      <c r="BMX142" s="200"/>
      <c r="BMY142" s="266"/>
      <c r="BMZ142" s="261"/>
      <c r="BNA142" s="265"/>
      <c r="BNB142" s="266"/>
      <c r="BNC142" s="200"/>
      <c r="BND142" s="266"/>
      <c r="BNE142" s="261"/>
      <c r="BNF142" s="265"/>
      <c r="BNG142" s="266"/>
      <c r="BNH142" s="200"/>
      <c r="BNI142" s="266"/>
      <c r="BNJ142" s="261"/>
      <c r="BNK142" s="265"/>
      <c r="BNL142" s="266"/>
      <c r="BNM142" s="200"/>
      <c r="BNN142" s="266"/>
      <c r="BNO142" s="261"/>
      <c r="BNP142" s="265"/>
      <c r="BNQ142" s="266"/>
      <c r="BNR142" s="200"/>
      <c r="BNS142" s="266"/>
      <c r="BNT142" s="261"/>
      <c r="BNU142" s="265"/>
      <c r="BNV142" s="266"/>
      <c r="BNW142" s="200"/>
      <c r="BNX142" s="266"/>
      <c r="BNY142" s="261"/>
      <c r="BNZ142" s="265"/>
      <c r="BOA142" s="266"/>
      <c r="BOB142" s="200"/>
      <c r="BOC142" s="266"/>
      <c r="BOD142" s="261"/>
      <c r="BOE142" s="265"/>
      <c r="BOF142" s="266"/>
      <c r="BOG142" s="200"/>
      <c r="BOH142" s="266"/>
      <c r="BOI142" s="261"/>
      <c r="BOJ142" s="265"/>
      <c r="BOK142" s="266"/>
      <c r="BOL142" s="200"/>
      <c r="BOM142" s="266"/>
      <c r="BON142" s="261"/>
      <c r="BOO142" s="265"/>
      <c r="BOP142" s="266"/>
      <c r="BOQ142" s="200"/>
      <c r="BOR142" s="266"/>
      <c r="BOS142" s="261"/>
      <c r="BOT142" s="265"/>
      <c r="BOU142" s="266"/>
      <c r="BOV142" s="200"/>
      <c r="BOW142" s="266"/>
      <c r="BOX142" s="261"/>
      <c r="BOY142" s="265"/>
      <c r="BOZ142" s="266"/>
      <c r="BPA142" s="200"/>
      <c r="BPB142" s="266"/>
      <c r="BPC142" s="261"/>
      <c r="BPD142" s="265"/>
      <c r="BPE142" s="266"/>
      <c r="BPF142" s="200"/>
      <c r="BPG142" s="266"/>
      <c r="BPH142" s="261"/>
      <c r="BPI142" s="265"/>
      <c r="BPJ142" s="266"/>
      <c r="BPK142" s="200"/>
      <c r="BPL142" s="266"/>
      <c r="BPM142" s="261"/>
      <c r="BPN142" s="265"/>
      <c r="BPO142" s="266"/>
      <c r="BPP142" s="200"/>
      <c r="BPQ142" s="266"/>
      <c r="BPR142" s="261"/>
      <c r="BPS142" s="265"/>
      <c r="BPT142" s="266"/>
      <c r="BPU142" s="200"/>
      <c r="BPV142" s="266"/>
      <c r="BPW142" s="261"/>
      <c r="BPX142" s="265"/>
      <c r="BPY142" s="266"/>
      <c r="BPZ142" s="200"/>
      <c r="BQA142" s="266"/>
      <c r="BQB142" s="261"/>
      <c r="BQC142" s="265"/>
      <c r="BQD142" s="266"/>
      <c r="BQE142" s="200"/>
      <c r="BQF142" s="266"/>
      <c r="BQG142" s="261"/>
      <c r="BQH142" s="265"/>
      <c r="BQI142" s="266"/>
      <c r="BQJ142" s="200"/>
      <c r="BQK142" s="266"/>
      <c r="BQL142" s="261"/>
      <c r="BQM142" s="265"/>
      <c r="BQN142" s="266"/>
      <c r="BQO142" s="200"/>
      <c r="BQP142" s="266"/>
      <c r="BQQ142" s="261"/>
      <c r="BQR142" s="265"/>
      <c r="BQS142" s="266"/>
      <c r="BQT142" s="200"/>
      <c r="BQU142" s="266"/>
      <c r="BQV142" s="261"/>
      <c r="BQW142" s="265"/>
      <c r="BQX142" s="266"/>
      <c r="BQY142" s="200"/>
      <c r="BQZ142" s="266"/>
      <c r="BRA142" s="261"/>
      <c r="BRB142" s="265"/>
      <c r="BRC142" s="266"/>
      <c r="BRD142" s="200"/>
      <c r="BRE142" s="266"/>
      <c r="BRF142" s="261"/>
      <c r="BRG142" s="265"/>
      <c r="BRH142" s="266"/>
      <c r="BRI142" s="200"/>
      <c r="BRJ142" s="266"/>
      <c r="BRK142" s="261"/>
      <c r="BRL142" s="265"/>
      <c r="BRM142" s="266"/>
      <c r="BRN142" s="200"/>
      <c r="BRO142" s="266"/>
      <c r="BRP142" s="261"/>
      <c r="BRQ142" s="265"/>
      <c r="BRR142" s="266"/>
      <c r="BRS142" s="200"/>
      <c r="BRT142" s="266"/>
      <c r="BRU142" s="261"/>
      <c r="BRV142" s="265"/>
      <c r="BRW142" s="266"/>
      <c r="BRX142" s="200"/>
      <c r="BRY142" s="266"/>
      <c r="BRZ142" s="261"/>
      <c r="BSA142" s="265"/>
      <c r="BSB142" s="266"/>
      <c r="BSC142" s="200"/>
      <c r="BSD142" s="266"/>
      <c r="BSE142" s="261"/>
      <c r="BSF142" s="265"/>
      <c r="BSG142" s="266"/>
      <c r="BSH142" s="200"/>
      <c r="BSI142" s="266"/>
      <c r="BSJ142" s="261"/>
      <c r="BSK142" s="265"/>
      <c r="BSL142" s="266"/>
      <c r="BSM142" s="200"/>
      <c r="BSN142" s="266"/>
      <c r="BSO142" s="261"/>
      <c r="BSP142" s="265"/>
      <c r="BSQ142" s="266"/>
      <c r="BSR142" s="200"/>
      <c r="BSS142" s="266"/>
      <c r="BST142" s="261"/>
      <c r="BSU142" s="265"/>
      <c r="BSV142" s="266"/>
      <c r="BSW142" s="200"/>
      <c r="BSX142" s="266"/>
      <c r="BSY142" s="261"/>
      <c r="BSZ142" s="265"/>
      <c r="BTA142" s="266"/>
      <c r="BTB142" s="200"/>
      <c r="BTC142" s="266"/>
      <c r="BTD142" s="261"/>
      <c r="BTE142" s="265"/>
      <c r="BTF142" s="266"/>
      <c r="BTG142" s="200"/>
      <c r="BTH142" s="266"/>
      <c r="BTI142" s="261"/>
      <c r="BTJ142" s="265"/>
      <c r="BTK142" s="266"/>
      <c r="BTL142" s="200"/>
      <c r="BTM142" s="266"/>
      <c r="BTN142" s="261"/>
      <c r="BTO142" s="265"/>
      <c r="BTP142" s="266"/>
      <c r="BTQ142" s="200"/>
      <c r="BTR142" s="266"/>
      <c r="BTS142" s="261"/>
      <c r="BTT142" s="265"/>
      <c r="BTU142" s="266"/>
      <c r="BTV142" s="200"/>
      <c r="BTW142" s="266"/>
      <c r="BTX142" s="261"/>
      <c r="BTY142" s="265"/>
      <c r="BTZ142" s="266"/>
      <c r="BUA142" s="200"/>
      <c r="BUB142" s="266"/>
      <c r="BUC142" s="261"/>
      <c r="BUD142" s="265"/>
      <c r="BUE142" s="266"/>
      <c r="BUF142" s="200"/>
      <c r="BUG142" s="266"/>
      <c r="BUH142" s="261"/>
      <c r="BUI142" s="265"/>
      <c r="BUJ142" s="266"/>
      <c r="BUK142" s="200"/>
      <c r="BUL142" s="266"/>
      <c r="BUM142" s="261"/>
      <c r="BUN142" s="265"/>
      <c r="BUO142" s="266"/>
      <c r="BUP142" s="200"/>
      <c r="BUQ142" s="266"/>
      <c r="BUR142" s="261"/>
      <c r="BUS142" s="265"/>
      <c r="BUT142" s="266"/>
      <c r="BUU142" s="200"/>
      <c r="BUV142" s="266"/>
      <c r="BUW142" s="261"/>
      <c r="BUX142" s="265"/>
      <c r="BUY142" s="266"/>
      <c r="BUZ142" s="200"/>
      <c r="BVA142" s="266"/>
      <c r="BVB142" s="261"/>
      <c r="BVC142" s="265"/>
      <c r="BVD142" s="266"/>
      <c r="BVE142" s="200"/>
      <c r="BVF142" s="266"/>
      <c r="BVG142" s="261"/>
      <c r="BVH142" s="265"/>
      <c r="BVI142" s="266"/>
      <c r="BVJ142" s="200"/>
      <c r="BVK142" s="266"/>
      <c r="BVL142" s="261"/>
      <c r="BVM142" s="265"/>
      <c r="BVN142" s="266"/>
      <c r="BVO142" s="200"/>
      <c r="BVP142" s="266"/>
      <c r="BVQ142" s="261"/>
      <c r="BVR142" s="265"/>
      <c r="BVS142" s="266"/>
      <c r="BVT142" s="200"/>
      <c r="BVU142" s="266"/>
      <c r="BVV142" s="261"/>
      <c r="BVW142" s="265"/>
      <c r="BVX142" s="266"/>
      <c r="BVY142" s="200"/>
      <c r="BVZ142" s="266"/>
      <c r="BWA142" s="261"/>
      <c r="BWB142" s="265"/>
      <c r="BWC142" s="266"/>
      <c r="BWD142" s="200"/>
      <c r="BWE142" s="266"/>
      <c r="BWF142" s="261"/>
      <c r="BWG142" s="265"/>
      <c r="BWH142" s="266"/>
      <c r="BWI142" s="200"/>
      <c r="BWJ142" s="266"/>
      <c r="BWK142" s="261"/>
      <c r="BWL142" s="265"/>
      <c r="BWM142" s="266"/>
      <c r="BWN142" s="200"/>
      <c r="BWO142" s="266"/>
      <c r="BWP142" s="261"/>
      <c r="BWQ142" s="265"/>
      <c r="BWR142" s="266"/>
      <c r="BWS142" s="200"/>
      <c r="BWT142" s="266"/>
      <c r="BWU142" s="261"/>
      <c r="BWV142" s="265"/>
      <c r="BWW142" s="266"/>
      <c r="BWX142" s="200"/>
      <c r="BWY142" s="266"/>
      <c r="BWZ142" s="261"/>
      <c r="BXA142" s="265"/>
      <c r="BXB142" s="266"/>
      <c r="BXC142" s="200"/>
      <c r="BXD142" s="266"/>
      <c r="BXE142" s="261"/>
      <c r="BXF142" s="265"/>
      <c r="BXG142" s="266"/>
      <c r="BXH142" s="200"/>
      <c r="BXI142" s="266"/>
      <c r="BXJ142" s="261"/>
      <c r="BXK142" s="265"/>
      <c r="BXL142" s="266"/>
      <c r="BXM142" s="200"/>
      <c r="BXN142" s="266"/>
      <c r="BXO142" s="261"/>
      <c r="BXP142" s="265"/>
      <c r="BXQ142" s="266"/>
      <c r="BXR142" s="200"/>
      <c r="BXS142" s="266"/>
      <c r="BXT142" s="261"/>
      <c r="BXU142" s="265"/>
      <c r="BXV142" s="266"/>
      <c r="BXW142" s="200"/>
      <c r="BXX142" s="266"/>
      <c r="BXY142" s="261"/>
      <c r="BXZ142" s="265"/>
      <c r="BYA142" s="266"/>
      <c r="BYB142" s="200"/>
      <c r="BYC142" s="266"/>
      <c r="BYD142" s="261"/>
      <c r="BYE142" s="265"/>
      <c r="BYF142" s="266"/>
      <c r="BYG142" s="200"/>
      <c r="BYH142" s="266"/>
      <c r="BYI142" s="261"/>
      <c r="BYJ142" s="265"/>
      <c r="BYK142" s="266"/>
      <c r="BYL142" s="200"/>
      <c r="BYM142" s="266"/>
      <c r="BYN142" s="261"/>
      <c r="BYO142" s="265"/>
      <c r="BYP142" s="266"/>
      <c r="BYQ142" s="200"/>
      <c r="BYR142" s="266"/>
      <c r="BYS142" s="261"/>
      <c r="BYT142" s="265"/>
      <c r="BYU142" s="266"/>
      <c r="BYV142" s="200"/>
      <c r="BYW142" s="266"/>
      <c r="BYX142" s="261"/>
      <c r="BYY142" s="265"/>
      <c r="BYZ142" s="266"/>
      <c r="BZA142" s="200"/>
      <c r="BZB142" s="266"/>
      <c r="BZC142" s="261"/>
      <c r="BZD142" s="265"/>
      <c r="BZE142" s="266"/>
      <c r="BZF142" s="200"/>
      <c r="BZG142" s="266"/>
      <c r="BZH142" s="261"/>
      <c r="BZI142" s="265"/>
      <c r="BZJ142" s="266"/>
      <c r="BZK142" s="200"/>
      <c r="BZL142" s="266"/>
      <c r="BZM142" s="261"/>
      <c r="BZN142" s="265"/>
      <c r="BZO142" s="266"/>
      <c r="BZP142" s="200"/>
      <c r="BZQ142" s="266"/>
      <c r="BZR142" s="261"/>
      <c r="BZS142" s="265"/>
      <c r="BZT142" s="266"/>
      <c r="BZU142" s="200"/>
      <c r="BZV142" s="266"/>
      <c r="BZW142" s="261"/>
      <c r="BZX142" s="265"/>
      <c r="BZY142" s="266"/>
      <c r="BZZ142" s="200"/>
      <c r="CAA142" s="266"/>
      <c r="CAB142" s="261"/>
      <c r="CAC142" s="265"/>
      <c r="CAD142" s="266"/>
      <c r="CAE142" s="200"/>
      <c r="CAF142" s="266"/>
      <c r="CAG142" s="261"/>
      <c r="CAH142" s="265"/>
      <c r="CAI142" s="266"/>
      <c r="CAJ142" s="200"/>
      <c r="CAK142" s="266"/>
      <c r="CAL142" s="261"/>
      <c r="CAM142" s="265"/>
      <c r="CAN142" s="266"/>
      <c r="CAO142" s="200"/>
      <c r="CAP142" s="266"/>
      <c r="CAQ142" s="261"/>
      <c r="CAR142" s="265"/>
      <c r="CAS142" s="266"/>
      <c r="CAT142" s="200"/>
      <c r="CAU142" s="266"/>
      <c r="CAV142" s="261"/>
      <c r="CAW142" s="265"/>
      <c r="CAX142" s="266"/>
      <c r="CAY142" s="200"/>
      <c r="CAZ142" s="266"/>
      <c r="CBA142" s="261"/>
      <c r="CBB142" s="265"/>
      <c r="CBC142" s="266"/>
      <c r="CBD142" s="200"/>
      <c r="CBE142" s="266"/>
      <c r="CBF142" s="261"/>
      <c r="CBG142" s="265"/>
      <c r="CBH142" s="266"/>
      <c r="CBI142" s="200"/>
      <c r="CBJ142" s="266"/>
      <c r="CBK142" s="261"/>
      <c r="CBL142" s="265"/>
      <c r="CBM142" s="266"/>
      <c r="CBN142" s="200"/>
      <c r="CBO142" s="266"/>
      <c r="CBP142" s="261"/>
      <c r="CBQ142" s="265"/>
      <c r="CBR142" s="266"/>
      <c r="CBS142" s="200"/>
      <c r="CBT142" s="266"/>
      <c r="CBU142" s="261"/>
      <c r="CBV142" s="265"/>
      <c r="CBW142" s="266"/>
      <c r="CBX142" s="200"/>
      <c r="CBY142" s="266"/>
      <c r="CBZ142" s="261"/>
      <c r="CCA142" s="265"/>
      <c r="CCB142" s="266"/>
      <c r="CCC142" s="200"/>
      <c r="CCD142" s="266"/>
      <c r="CCE142" s="261"/>
      <c r="CCF142" s="265"/>
      <c r="CCG142" s="266"/>
      <c r="CCH142" s="200"/>
      <c r="CCI142" s="266"/>
      <c r="CCJ142" s="261"/>
      <c r="CCK142" s="265"/>
      <c r="CCL142" s="266"/>
      <c r="CCM142" s="200"/>
      <c r="CCN142" s="266"/>
      <c r="CCO142" s="261"/>
      <c r="CCP142" s="265"/>
      <c r="CCQ142" s="266"/>
      <c r="CCR142" s="200"/>
      <c r="CCS142" s="266"/>
      <c r="CCT142" s="261"/>
      <c r="CCU142" s="265"/>
      <c r="CCV142" s="266"/>
      <c r="CCW142" s="200"/>
      <c r="CCX142" s="266"/>
      <c r="CCY142" s="261"/>
      <c r="CCZ142" s="265"/>
      <c r="CDA142" s="266"/>
      <c r="CDB142" s="200"/>
      <c r="CDC142" s="266"/>
      <c r="CDD142" s="261"/>
      <c r="CDE142" s="265"/>
      <c r="CDF142" s="266"/>
      <c r="CDG142" s="200"/>
      <c r="CDH142" s="266"/>
      <c r="CDI142" s="261"/>
      <c r="CDJ142" s="265"/>
      <c r="CDK142" s="266"/>
      <c r="CDL142" s="200"/>
      <c r="CDM142" s="266"/>
      <c r="CDN142" s="261"/>
      <c r="CDO142" s="265"/>
      <c r="CDP142" s="266"/>
      <c r="CDQ142" s="200"/>
      <c r="CDR142" s="266"/>
      <c r="CDS142" s="261"/>
      <c r="CDT142" s="265"/>
      <c r="CDU142" s="266"/>
      <c r="CDV142" s="200"/>
      <c r="CDW142" s="266"/>
      <c r="CDX142" s="261"/>
      <c r="CDY142" s="265"/>
      <c r="CDZ142" s="266"/>
      <c r="CEA142" s="200"/>
      <c r="CEB142" s="266"/>
      <c r="CEC142" s="261"/>
      <c r="CED142" s="265"/>
      <c r="CEE142" s="266"/>
      <c r="CEF142" s="200"/>
      <c r="CEG142" s="266"/>
      <c r="CEH142" s="261"/>
      <c r="CEI142" s="265"/>
      <c r="CEJ142" s="266"/>
      <c r="CEK142" s="200"/>
      <c r="CEL142" s="266"/>
      <c r="CEM142" s="261"/>
      <c r="CEN142" s="265"/>
      <c r="CEO142" s="266"/>
      <c r="CEP142" s="200"/>
      <c r="CEQ142" s="266"/>
      <c r="CER142" s="261"/>
      <c r="CES142" s="265"/>
      <c r="CET142" s="266"/>
      <c r="CEU142" s="200"/>
      <c r="CEV142" s="266"/>
      <c r="CEW142" s="261"/>
      <c r="CEX142" s="265"/>
      <c r="CEY142" s="266"/>
      <c r="CEZ142" s="200"/>
      <c r="CFA142" s="266"/>
      <c r="CFB142" s="261"/>
      <c r="CFC142" s="265"/>
      <c r="CFD142" s="266"/>
      <c r="CFE142" s="200"/>
      <c r="CFF142" s="266"/>
      <c r="CFG142" s="261"/>
      <c r="CFH142" s="265"/>
      <c r="CFI142" s="266"/>
      <c r="CFJ142" s="200"/>
      <c r="CFK142" s="266"/>
      <c r="CFL142" s="261"/>
      <c r="CFM142" s="265"/>
      <c r="CFN142" s="266"/>
      <c r="CFO142" s="200"/>
      <c r="CFP142" s="266"/>
      <c r="CFQ142" s="261"/>
      <c r="CFR142" s="265"/>
      <c r="CFS142" s="266"/>
      <c r="CFT142" s="200"/>
      <c r="CFU142" s="266"/>
      <c r="CFV142" s="261"/>
      <c r="CFW142" s="265"/>
      <c r="CFX142" s="266"/>
      <c r="CFY142" s="200"/>
      <c r="CFZ142" s="266"/>
      <c r="CGA142" s="261"/>
      <c r="CGB142" s="265"/>
      <c r="CGC142" s="266"/>
      <c r="CGD142" s="200"/>
      <c r="CGE142" s="266"/>
      <c r="CGF142" s="261"/>
      <c r="CGG142" s="265"/>
      <c r="CGH142" s="266"/>
      <c r="CGI142" s="200"/>
      <c r="CGJ142" s="266"/>
      <c r="CGK142" s="261"/>
      <c r="CGL142" s="265"/>
      <c r="CGM142" s="266"/>
      <c r="CGN142" s="200"/>
      <c r="CGO142" s="266"/>
      <c r="CGP142" s="261"/>
      <c r="CGQ142" s="265"/>
      <c r="CGR142" s="266"/>
      <c r="CGS142" s="200"/>
      <c r="CGT142" s="266"/>
      <c r="CGU142" s="261"/>
      <c r="CGV142" s="265"/>
      <c r="CGW142" s="266"/>
      <c r="CGX142" s="200"/>
      <c r="CGY142" s="266"/>
      <c r="CGZ142" s="261"/>
      <c r="CHA142" s="265"/>
      <c r="CHB142" s="266"/>
      <c r="CHC142" s="200"/>
      <c r="CHD142" s="266"/>
      <c r="CHE142" s="261"/>
      <c r="CHF142" s="265"/>
      <c r="CHG142" s="266"/>
      <c r="CHH142" s="200"/>
      <c r="CHI142" s="266"/>
      <c r="CHJ142" s="261"/>
      <c r="CHK142" s="265"/>
      <c r="CHL142" s="266"/>
      <c r="CHM142" s="200"/>
      <c r="CHN142" s="266"/>
      <c r="CHO142" s="261"/>
      <c r="CHP142" s="265"/>
      <c r="CHQ142" s="266"/>
      <c r="CHR142" s="200"/>
      <c r="CHS142" s="266"/>
      <c r="CHT142" s="261"/>
      <c r="CHU142" s="265"/>
      <c r="CHV142" s="266"/>
      <c r="CHW142" s="200"/>
      <c r="CHX142" s="266"/>
      <c r="CHY142" s="261"/>
      <c r="CHZ142" s="265"/>
      <c r="CIA142" s="266"/>
      <c r="CIB142" s="200"/>
      <c r="CIC142" s="266"/>
      <c r="CID142" s="261"/>
      <c r="CIE142" s="265"/>
      <c r="CIF142" s="266"/>
      <c r="CIG142" s="200"/>
      <c r="CIH142" s="266"/>
      <c r="CII142" s="261"/>
      <c r="CIJ142" s="265"/>
      <c r="CIK142" s="266"/>
      <c r="CIL142" s="200"/>
      <c r="CIM142" s="266"/>
      <c r="CIN142" s="261"/>
      <c r="CIO142" s="265"/>
      <c r="CIP142" s="266"/>
      <c r="CIQ142" s="200"/>
      <c r="CIR142" s="266"/>
      <c r="CIS142" s="261"/>
      <c r="CIT142" s="265"/>
      <c r="CIU142" s="266"/>
      <c r="CIV142" s="200"/>
      <c r="CIW142" s="266"/>
      <c r="CIX142" s="261"/>
      <c r="CIY142" s="265"/>
      <c r="CIZ142" s="266"/>
      <c r="CJA142" s="200"/>
      <c r="CJB142" s="266"/>
      <c r="CJC142" s="261"/>
      <c r="CJD142" s="265"/>
      <c r="CJE142" s="266"/>
      <c r="CJF142" s="200"/>
      <c r="CJG142" s="266"/>
      <c r="CJH142" s="261"/>
      <c r="CJI142" s="265"/>
      <c r="CJJ142" s="266"/>
      <c r="CJK142" s="200"/>
      <c r="CJL142" s="266"/>
      <c r="CJM142" s="261"/>
      <c r="CJN142" s="265"/>
      <c r="CJO142" s="266"/>
      <c r="CJP142" s="200"/>
      <c r="CJQ142" s="266"/>
      <c r="CJR142" s="261"/>
      <c r="CJS142" s="265"/>
      <c r="CJT142" s="266"/>
      <c r="CJU142" s="200"/>
      <c r="CJV142" s="266"/>
      <c r="CJW142" s="261"/>
      <c r="CJX142" s="265"/>
      <c r="CJY142" s="266"/>
      <c r="CJZ142" s="200"/>
      <c r="CKA142" s="266"/>
      <c r="CKB142" s="261"/>
      <c r="CKC142" s="265"/>
      <c r="CKD142" s="266"/>
      <c r="CKE142" s="200"/>
      <c r="CKF142" s="266"/>
      <c r="CKG142" s="261"/>
      <c r="CKH142" s="265"/>
      <c r="CKI142" s="266"/>
      <c r="CKJ142" s="200"/>
      <c r="CKK142" s="266"/>
      <c r="CKL142" s="261"/>
      <c r="CKM142" s="265"/>
      <c r="CKN142" s="266"/>
      <c r="CKO142" s="200"/>
      <c r="CKP142" s="266"/>
      <c r="CKQ142" s="261"/>
      <c r="CKR142" s="265"/>
      <c r="CKS142" s="266"/>
      <c r="CKT142" s="200"/>
      <c r="CKU142" s="266"/>
      <c r="CKV142" s="261"/>
      <c r="CKW142" s="265"/>
      <c r="CKX142" s="266"/>
      <c r="CKY142" s="200"/>
      <c r="CKZ142" s="266"/>
      <c r="CLA142" s="261"/>
      <c r="CLB142" s="265"/>
      <c r="CLC142" s="266"/>
      <c r="CLD142" s="200"/>
      <c r="CLE142" s="266"/>
      <c r="CLF142" s="261"/>
      <c r="CLG142" s="265"/>
      <c r="CLH142" s="266"/>
      <c r="CLI142" s="200"/>
      <c r="CLJ142" s="266"/>
      <c r="CLK142" s="261"/>
      <c r="CLL142" s="265"/>
      <c r="CLM142" s="266"/>
      <c r="CLN142" s="200"/>
      <c r="CLO142" s="266"/>
      <c r="CLP142" s="261"/>
      <c r="CLQ142" s="265"/>
      <c r="CLR142" s="266"/>
      <c r="CLS142" s="200"/>
      <c r="CLT142" s="266"/>
      <c r="CLU142" s="261"/>
      <c r="CLV142" s="265"/>
      <c r="CLW142" s="266"/>
      <c r="CLX142" s="200"/>
      <c r="CLY142" s="266"/>
      <c r="CLZ142" s="261"/>
      <c r="CMA142" s="265"/>
      <c r="CMB142" s="266"/>
      <c r="CMC142" s="200"/>
      <c r="CMD142" s="266"/>
      <c r="CME142" s="261"/>
      <c r="CMF142" s="265"/>
      <c r="CMG142" s="266"/>
      <c r="CMH142" s="200"/>
      <c r="CMI142" s="266"/>
      <c r="CMJ142" s="261"/>
      <c r="CMK142" s="265"/>
      <c r="CML142" s="266"/>
      <c r="CMM142" s="200"/>
      <c r="CMN142" s="266"/>
      <c r="CMO142" s="261"/>
      <c r="CMP142" s="265"/>
      <c r="CMQ142" s="266"/>
      <c r="CMR142" s="200"/>
      <c r="CMS142" s="266"/>
      <c r="CMT142" s="261"/>
      <c r="CMU142" s="265"/>
      <c r="CMV142" s="266"/>
      <c r="CMW142" s="200"/>
      <c r="CMX142" s="266"/>
      <c r="CMY142" s="261"/>
      <c r="CMZ142" s="265"/>
      <c r="CNA142" s="266"/>
      <c r="CNB142" s="200"/>
      <c r="CNC142" s="266"/>
      <c r="CND142" s="261"/>
      <c r="CNE142" s="265"/>
      <c r="CNF142" s="266"/>
      <c r="CNG142" s="200"/>
      <c r="CNH142" s="266"/>
      <c r="CNI142" s="261"/>
      <c r="CNJ142" s="265"/>
      <c r="CNK142" s="266"/>
      <c r="CNL142" s="200"/>
      <c r="CNM142" s="266"/>
      <c r="CNN142" s="261"/>
      <c r="CNO142" s="265"/>
      <c r="CNP142" s="266"/>
      <c r="CNQ142" s="200"/>
      <c r="CNR142" s="266"/>
      <c r="CNS142" s="261"/>
      <c r="CNT142" s="265"/>
      <c r="CNU142" s="266"/>
      <c r="CNV142" s="200"/>
      <c r="CNW142" s="266"/>
      <c r="CNX142" s="261"/>
      <c r="CNY142" s="265"/>
      <c r="CNZ142" s="266"/>
      <c r="COA142" s="200"/>
      <c r="COB142" s="266"/>
      <c r="COC142" s="261"/>
      <c r="COD142" s="265"/>
      <c r="COE142" s="266"/>
      <c r="COF142" s="200"/>
      <c r="COG142" s="266"/>
      <c r="COH142" s="261"/>
      <c r="COI142" s="265"/>
      <c r="COJ142" s="266"/>
      <c r="COK142" s="200"/>
      <c r="COL142" s="266"/>
      <c r="COM142" s="261"/>
      <c r="CON142" s="265"/>
      <c r="COO142" s="266"/>
      <c r="COP142" s="200"/>
      <c r="COQ142" s="266"/>
      <c r="COR142" s="261"/>
      <c r="COS142" s="265"/>
      <c r="COT142" s="266"/>
      <c r="COU142" s="200"/>
      <c r="COV142" s="266"/>
      <c r="COW142" s="261"/>
      <c r="COX142" s="265"/>
      <c r="COY142" s="266"/>
      <c r="COZ142" s="200"/>
      <c r="CPA142" s="266"/>
      <c r="CPB142" s="261"/>
      <c r="CPC142" s="265"/>
      <c r="CPD142" s="266"/>
      <c r="CPE142" s="200"/>
      <c r="CPF142" s="266"/>
      <c r="CPG142" s="261"/>
      <c r="CPH142" s="265"/>
      <c r="CPI142" s="266"/>
      <c r="CPJ142" s="200"/>
      <c r="CPK142" s="266"/>
      <c r="CPL142" s="261"/>
      <c r="CPM142" s="265"/>
      <c r="CPN142" s="266"/>
      <c r="CPO142" s="200"/>
      <c r="CPP142" s="266"/>
      <c r="CPQ142" s="261"/>
      <c r="CPR142" s="265"/>
      <c r="CPS142" s="266"/>
      <c r="CPT142" s="200"/>
      <c r="CPU142" s="266"/>
      <c r="CPV142" s="261"/>
      <c r="CPW142" s="265"/>
      <c r="CPX142" s="266"/>
      <c r="CPY142" s="200"/>
      <c r="CPZ142" s="266"/>
      <c r="CQA142" s="261"/>
      <c r="CQB142" s="265"/>
      <c r="CQC142" s="266"/>
      <c r="CQD142" s="200"/>
      <c r="CQE142" s="266"/>
      <c r="CQF142" s="261"/>
      <c r="CQG142" s="265"/>
      <c r="CQH142" s="266"/>
      <c r="CQI142" s="200"/>
      <c r="CQJ142" s="266"/>
      <c r="CQK142" s="261"/>
      <c r="CQL142" s="265"/>
      <c r="CQM142" s="266"/>
      <c r="CQN142" s="200"/>
      <c r="CQO142" s="266"/>
      <c r="CQP142" s="261"/>
      <c r="CQQ142" s="265"/>
      <c r="CQR142" s="266"/>
      <c r="CQS142" s="200"/>
      <c r="CQT142" s="266"/>
      <c r="CQU142" s="261"/>
      <c r="CQV142" s="265"/>
      <c r="CQW142" s="266"/>
      <c r="CQX142" s="200"/>
      <c r="CQY142" s="266"/>
      <c r="CQZ142" s="261"/>
      <c r="CRA142" s="265"/>
      <c r="CRB142" s="266"/>
      <c r="CRC142" s="200"/>
      <c r="CRD142" s="266"/>
      <c r="CRE142" s="261"/>
      <c r="CRF142" s="265"/>
      <c r="CRG142" s="266"/>
      <c r="CRH142" s="200"/>
      <c r="CRI142" s="266"/>
      <c r="CRJ142" s="261"/>
      <c r="CRK142" s="265"/>
      <c r="CRL142" s="266"/>
      <c r="CRM142" s="200"/>
      <c r="CRN142" s="266"/>
      <c r="CRO142" s="261"/>
      <c r="CRP142" s="265"/>
      <c r="CRQ142" s="266"/>
      <c r="CRR142" s="200"/>
      <c r="CRS142" s="266"/>
      <c r="CRT142" s="261"/>
      <c r="CRU142" s="265"/>
      <c r="CRV142" s="266"/>
      <c r="CRW142" s="200"/>
      <c r="CRX142" s="266"/>
      <c r="CRY142" s="261"/>
      <c r="CRZ142" s="265"/>
      <c r="CSA142" s="266"/>
      <c r="CSB142" s="200"/>
      <c r="CSC142" s="266"/>
      <c r="CSD142" s="261"/>
      <c r="CSE142" s="265"/>
      <c r="CSF142" s="266"/>
      <c r="CSG142" s="200"/>
      <c r="CSH142" s="266"/>
      <c r="CSI142" s="261"/>
      <c r="CSJ142" s="265"/>
      <c r="CSK142" s="266"/>
      <c r="CSL142" s="200"/>
      <c r="CSM142" s="266"/>
      <c r="CSN142" s="261"/>
      <c r="CSO142" s="265"/>
      <c r="CSP142" s="266"/>
      <c r="CSQ142" s="200"/>
      <c r="CSR142" s="266"/>
      <c r="CSS142" s="261"/>
      <c r="CST142" s="265"/>
      <c r="CSU142" s="266"/>
      <c r="CSV142" s="200"/>
      <c r="CSW142" s="266"/>
      <c r="CSX142" s="261"/>
      <c r="CSY142" s="265"/>
      <c r="CSZ142" s="266"/>
      <c r="CTA142" s="200"/>
      <c r="CTB142" s="266"/>
      <c r="CTC142" s="261"/>
      <c r="CTD142" s="265"/>
      <c r="CTE142" s="266"/>
      <c r="CTF142" s="200"/>
      <c r="CTG142" s="266"/>
      <c r="CTH142" s="261"/>
      <c r="CTI142" s="265"/>
      <c r="CTJ142" s="266"/>
      <c r="CTK142" s="200"/>
      <c r="CTL142" s="266"/>
      <c r="CTM142" s="261"/>
      <c r="CTN142" s="265"/>
      <c r="CTO142" s="266"/>
      <c r="CTP142" s="200"/>
      <c r="CTQ142" s="266"/>
      <c r="CTR142" s="261"/>
      <c r="CTS142" s="265"/>
      <c r="CTT142" s="266"/>
      <c r="CTU142" s="200"/>
      <c r="CTV142" s="266"/>
      <c r="CTW142" s="261"/>
      <c r="CTX142" s="265"/>
      <c r="CTY142" s="266"/>
      <c r="CTZ142" s="200"/>
      <c r="CUA142" s="266"/>
      <c r="CUB142" s="261"/>
      <c r="CUC142" s="265"/>
      <c r="CUD142" s="266"/>
      <c r="CUE142" s="200"/>
      <c r="CUF142" s="266"/>
      <c r="CUG142" s="261"/>
      <c r="CUH142" s="265"/>
      <c r="CUI142" s="266"/>
      <c r="CUJ142" s="200"/>
      <c r="CUK142" s="266"/>
      <c r="CUL142" s="261"/>
      <c r="CUM142" s="265"/>
      <c r="CUN142" s="266"/>
      <c r="CUO142" s="200"/>
      <c r="CUP142" s="266"/>
      <c r="CUQ142" s="261"/>
      <c r="CUR142" s="265"/>
      <c r="CUS142" s="266"/>
      <c r="CUT142" s="200"/>
      <c r="CUU142" s="266"/>
      <c r="CUV142" s="261"/>
      <c r="CUW142" s="265"/>
      <c r="CUX142" s="266"/>
      <c r="CUY142" s="200"/>
      <c r="CUZ142" s="266"/>
      <c r="CVA142" s="261"/>
      <c r="CVB142" s="265"/>
      <c r="CVC142" s="266"/>
      <c r="CVD142" s="200"/>
      <c r="CVE142" s="266"/>
      <c r="CVF142" s="261"/>
      <c r="CVG142" s="265"/>
      <c r="CVH142" s="266"/>
      <c r="CVI142" s="200"/>
      <c r="CVJ142" s="266"/>
      <c r="CVK142" s="261"/>
      <c r="CVL142" s="265"/>
      <c r="CVM142" s="266"/>
      <c r="CVN142" s="200"/>
      <c r="CVO142" s="266"/>
      <c r="CVP142" s="261"/>
      <c r="CVQ142" s="265"/>
      <c r="CVR142" s="266"/>
      <c r="CVS142" s="200"/>
      <c r="CVT142" s="266"/>
      <c r="CVU142" s="261"/>
      <c r="CVV142" s="265"/>
      <c r="CVW142" s="266"/>
      <c r="CVX142" s="200"/>
      <c r="CVY142" s="266"/>
      <c r="CVZ142" s="261"/>
      <c r="CWA142" s="265"/>
      <c r="CWB142" s="266"/>
      <c r="CWC142" s="200"/>
      <c r="CWD142" s="266"/>
      <c r="CWE142" s="261"/>
      <c r="CWF142" s="265"/>
      <c r="CWG142" s="266"/>
      <c r="CWH142" s="200"/>
      <c r="CWI142" s="266"/>
      <c r="CWJ142" s="261"/>
      <c r="CWK142" s="265"/>
      <c r="CWL142" s="266"/>
      <c r="CWM142" s="200"/>
      <c r="CWN142" s="266"/>
      <c r="CWO142" s="261"/>
      <c r="CWP142" s="265"/>
      <c r="CWQ142" s="266"/>
      <c r="CWR142" s="200"/>
      <c r="CWS142" s="266"/>
      <c r="CWT142" s="261"/>
      <c r="CWU142" s="265"/>
      <c r="CWV142" s="266"/>
      <c r="CWW142" s="200"/>
      <c r="CWX142" s="266"/>
      <c r="CWY142" s="261"/>
      <c r="CWZ142" s="265"/>
      <c r="CXA142" s="266"/>
      <c r="CXB142" s="200"/>
      <c r="CXC142" s="266"/>
      <c r="CXD142" s="261"/>
      <c r="CXE142" s="265"/>
      <c r="CXF142" s="266"/>
      <c r="CXG142" s="200"/>
      <c r="CXH142" s="266"/>
      <c r="CXI142" s="261"/>
      <c r="CXJ142" s="265"/>
      <c r="CXK142" s="266"/>
      <c r="CXL142" s="200"/>
      <c r="CXM142" s="266"/>
      <c r="CXN142" s="261"/>
      <c r="CXO142" s="265"/>
      <c r="CXP142" s="266"/>
      <c r="CXQ142" s="200"/>
      <c r="CXR142" s="266"/>
      <c r="CXS142" s="261"/>
      <c r="CXT142" s="265"/>
      <c r="CXU142" s="266"/>
      <c r="CXV142" s="200"/>
      <c r="CXW142" s="266"/>
      <c r="CXX142" s="261"/>
      <c r="CXY142" s="265"/>
      <c r="CXZ142" s="266"/>
      <c r="CYA142" s="200"/>
      <c r="CYB142" s="266"/>
      <c r="CYC142" s="261"/>
      <c r="CYD142" s="265"/>
      <c r="CYE142" s="266"/>
      <c r="CYF142" s="200"/>
      <c r="CYG142" s="266"/>
      <c r="CYH142" s="261"/>
      <c r="CYI142" s="265"/>
      <c r="CYJ142" s="266"/>
      <c r="CYK142" s="200"/>
      <c r="CYL142" s="266"/>
      <c r="CYM142" s="261"/>
      <c r="CYN142" s="265"/>
      <c r="CYO142" s="266"/>
      <c r="CYP142" s="200"/>
      <c r="CYQ142" s="266"/>
      <c r="CYR142" s="261"/>
      <c r="CYS142" s="265"/>
      <c r="CYT142" s="266"/>
      <c r="CYU142" s="200"/>
      <c r="CYV142" s="266"/>
      <c r="CYW142" s="261"/>
      <c r="CYX142" s="265"/>
      <c r="CYY142" s="266"/>
      <c r="CYZ142" s="200"/>
      <c r="CZA142" s="266"/>
      <c r="CZB142" s="261"/>
      <c r="CZC142" s="265"/>
      <c r="CZD142" s="266"/>
      <c r="CZE142" s="200"/>
      <c r="CZF142" s="266"/>
      <c r="CZG142" s="261"/>
      <c r="CZH142" s="265"/>
      <c r="CZI142" s="266"/>
      <c r="CZJ142" s="200"/>
      <c r="CZK142" s="266"/>
      <c r="CZL142" s="261"/>
      <c r="CZM142" s="265"/>
      <c r="CZN142" s="266"/>
      <c r="CZO142" s="200"/>
      <c r="CZP142" s="266"/>
      <c r="CZQ142" s="261"/>
      <c r="CZR142" s="265"/>
      <c r="CZS142" s="266"/>
      <c r="CZT142" s="200"/>
      <c r="CZU142" s="266"/>
      <c r="CZV142" s="261"/>
      <c r="CZW142" s="265"/>
      <c r="CZX142" s="266"/>
      <c r="CZY142" s="200"/>
      <c r="CZZ142" s="266"/>
      <c r="DAA142" s="261"/>
      <c r="DAB142" s="265"/>
      <c r="DAC142" s="266"/>
      <c r="DAD142" s="200"/>
      <c r="DAE142" s="266"/>
      <c r="DAF142" s="261"/>
      <c r="DAG142" s="265"/>
      <c r="DAH142" s="266"/>
      <c r="DAI142" s="200"/>
      <c r="DAJ142" s="266"/>
      <c r="DAK142" s="261"/>
      <c r="DAL142" s="265"/>
      <c r="DAM142" s="266"/>
      <c r="DAN142" s="200"/>
      <c r="DAO142" s="266"/>
      <c r="DAP142" s="261"/>
      <c r="DAQ142" s="265"/>
      <c r="DAR142" s="266"/>
      <c r="DAS142" s="200"/>
      <c r="DAT142" s="266"/>
      <c r="DAU142" s="261"/>
      <c r="DAV142" s="265"/>
      <c r="DAW142" s="266"/>
      <c r="DAX142" s="200"/>
      <c r="DAY142" s="266"/>
      <c r="DAZ142" s="261"/>
      <c r="DBA142" s="265"/>
      <c r="DBB142" s="266"/>
      <c r="DBC142" s="200"/>
      <c r="DBD142" s="266"/>
      <c r="DBE142" s="261"/>
      <c r="DBF142" s="265"/>
      <c r="DBG142" s="266"/>
      <c r="DBH142" s="200"/>
      <c r="DBI142" s="266"/>
      <c r="DBJ142" s="261"/>
      <c r="DBK142" s="265"/>
      <c r="DBL142" s="266"/>
      <c r="DBM142" s="200"/>
      <c r="DBN142" s="266"/>
      <c r="DBO142" s="261"/>
      <c r="DBP142" s="265"/>
      <c r="DBQ142" s="266"/>
      <c r="DBR142" s="200"/>
      <c r="DBS142" s="266"/>
      <c r="DBT142" s="261"/>
      <c r="DBU142" s="265"/>
      <c r="DBV142" s="266"/>
      <c r="DBW142" s="200"/>
      <c r="DBX142" s="266"/>
      <c r="DBY142" s="261"/>
      <c r="DBZ142" s="265"/>
      <c r="DCA142" s="266"/>
      <c r="DCB142" s="200"/>
      <c r="DCC142" s="266"/>
      <c r="DCD142" s="261"/>
      <c r="DCE142" s="265"/>
      <c r="DCF142" s="266"/>
      <c r="DCG142" s="200"/>
      <c r="DCH142" s="266"/>
      <c r="DCI142" s="261"/>
      <c r="DCJ142" s="265"/>
      <c r="DCK142" s="266"/>
      <c r="DCL142" s="200"/>
      <c r="DCM142" s="266"/>
      <c r="DCN142" s="261"/>
      <c r="DCO142" s="265"/>
      <c r="DCP142" s="266"/>
      <c r="DCQ142" s="200"/>
      <c r="DCR142" s="266"/>
      <c r="DCS142" s="261"/>
      <c r="DCT142" s="265"/>
      <c r="DCU142" s="266"/>
      <c r="DCV142" s="200"/>
      <c r="DCW142" s="266"/>
      <c r="DCX142" s="261"/>
      <c r="DCY142" s="265"/>
      <c r="DCZ142" s="266"/>
      <c r="DDA142" s="200"/>
      <c r="DDB142" s="266"/>
      <c r="DDC142" s="261"/>
      <c r="DDD142" s="265"/>
      <c r="DDE142" s="266"/>
      <c r="DDF142" s="200"/>
      <c r="DDG142" s="266"/>
      <c r="DDH142" s="261"/>
      <c r="DDI142" s="265"/>
      <c r="DDJ142" s="266"/>
      <c r="DDK142" s="200"/>
      <c r="DDL142" s="266"/>
      <c r="DDM142" s="261"/>
      <c r="DDN142" s="265"/>
      <c r="DDO142" s="266"/>
      <c r="DDP142" s="200"/>
      <c r="DDQ142" s="266"/>
      <c r="DDR142" s="261"/>
      <c r="DDS142" s="265"/>
      <c r="DDT142" s="266"/>
      <c r="DDU142" s="200"/>
      <c r="DDV142" s="266"/>
      <c r="DDW142" s="261"/>
      <c r="DDX142" s="265"/>
      <c r="DDY142" s="266"/>
      <c r="DDZ142" s="200"/>
      <c r="DEA142" s="266"/>
      <c r="DEB142" s="261"/>
      <c r="DEC142" s="265"/>
      <c r="DED142" s="266"/>
      <c r="DEE142" s="200"/>
      <c r="DEF142" s="266"/>
      <c r="DEG142" s="261"/>
      <c r="DEH142" s="265"/>
      <c r="DEI142" s="266"/>
      <c r="DEJ142" s="200"/>
      <c r="DEK142" s="266"/>
      <c r="DEL142" s="261"/>
      <c r="DEM142" s="265"/>
      <c r="DEN142" s="266"/>
      <c r="DEO142" s="200"/>
      <c r="DEP142" s="266"/>
      <c r="DEQ142" s="261"/>
      <c r="DER142" s="265"/>
      <c r="DES142" s="266"/>
      <c r="DET142" s="200"/>
      <c r="DEU142" s="266"/>
      <c r="DEV142" s="261"/>
      <c r="DEW142" s="265"/>
      <c r="DEX142" s="266"/>
      <c r="DEY142" s="200"/>
      <c r="DEZ142" s="266"/>
      <c r="DFA142" s="261"/>
      <c r="DFB142" s="265"/>
      <c r="DFC142" s="266"/>
      <c r="DFD142" s="200"/>
      <c r="DFE142" s="266"/>
      <c r="DFF142" s="261"/>
      <c r="DFG142" s="265"/>
      <c r="DFH142" s="266"/>
      <c r="DFI142" s="200"/>
      <c r="DFJ142" s="266"/>
      <c r="DFK142" s="261"/>
      <c r="DFL142" s="265"/>
      <c r="DFM142" s="266"/>
      <c r="DFN142" s="200"/>
      <c r="DFO142" s="266"/>
      <c r="DFP142" s="261"/>
      <c r="DFQ142" s="265"/>
      <c r="DFR142" s="266"/>
      <c r="DFS142" s="200"/>
      <c r="DFT142" s="266"/>
      <c r="DFU142" s="261"/>
      <c r="DFV142" s="265"/>
      <c r="DFW142" s="266"/>
      <c r="DFX142" s="200"/>
      <c r="DFY142" s="266"/>
      <c r="DFZ142" s="261"/>
      <c r="DGA142" s="265"/>
      <c r="DGB142" s="266"/>
      <c r="DGC142" s="200"/>
      <c r="DGD142" s="266"/>
      <c r="DGE142" s="261"/>
      <c r="DGF142" s="265"/>
      <c r="DGG142" s="266"/>
      <c r="DGH142" s="200"/>
      <c r="DGI142" s="266"/>
      <c r="DGJ142" s="261"/>
      <c r="DGK142" s="265"/>
      <c r="DGL142" s="266"/>
      <c r="DGM142" s="200"/>
      <c r="DGN142" s="266"/>
      <c r="DGO142" s="261"/>
      <c r="DGP142" s="265"/>
      <c r="DGQ142" s="266"/>
      <c r="DGR142" s="200"/>
      <c r="DGS142" s="266"/>
      <c r="DGT142" s="261"/>
      <c r="DGU142" s="265"/>
      <c r="DGV142" s="266"/>
      <c r="DGW142" s="200"/>
      <c r="DGX142" s="266"/>
      <c r="DGY142" s="261"/>
      <c r="DGZ142" s="265"/>
      <c r="DHA142" s="266"/>
      <c r="DHB142" s="200"/>
      <c r="DHC142" s="266"/>
      <c r="DHD142" s="261"/>
      <c r="DHE142" s="265"/>
      <c r="DHF142" s="266"/>
      <c r="DHG142" s="200"/>
      <c r="DHH142" s="266"/>
      <c r="DHI142" s="261"/>
      <c r="DHJ142" s="265"/>
      <c r="DHK142" s="266"/>
      <c r="DHL142" s="200"/>
      <c r="DHM142" s="266"/>
      <c r="DHN142" s="261"/>
      <c r="DHO142" s="265"/>
      <c r="DHP142" s="266"/>
      <c r="DHQ142" s="200"/>
      <c r="DHR142" s="266"/>
      <c r="DHS142" s="261"/>
      <c r="DHT142" s="265"/>
      <c r="DHU142" s="266"/>
      <c r="DHV142" s="200"/>
      <c r="DHW142" s="266"/>
      <c r="DHX142" s="261"/>
      <c r="DHY142" s="265"/>
      <c r="DHZ142" s="266"/>
      <c r="DIA142" s="200"/>
      <c r="DIB142" s="266"/>
      <c r="DIC142" s="261"/>
      <c r="DID142" s="265"/>
      <c r="DIE142" s="266"/>
      <c r="DIF142" s="200"/>
      <c r="DIG142" s="266"/>
      <c r="DIH142" s="261"/>
      <c r="DII142" s="265"/>
      <c r="DIJ142" s="266"/>
      <c r="DIK142" s="200"/>
      <c r="DIL142" s="266"/>
      <c r="DIM142" s="261"/>
      <c r="DIN142" s="265"/>
      <c r="DIO142" s="266"/>
      <c r="DIP142" s="200"/>
      <c r="DIQ142" s="266"/>
      <c r="DIR142" s="261"/>
      <c r="DIS142" s="265"/>
      <c r="DIT142" s="266"/>
      <c r="DIU142" s="200"/>
      <c r="DIV142" s="266"/>
      <c r="DIW142" s="261"/>
      <c r="DIX142" s="265"/>
      <c r="DIY142" s="266"/>
      <c r="DIZ142" s="200"/>
      <c r="DJA142" s="266"/>
      <c r="DJB142" s="261"/>
      <c r="DJC142" s="265"/>
      <c r="DJD142" s="266"/>
      <c r="DJE142" s="200"/>
      <c r="DJF142" s="266"/>
      <c r="DJG142" s="261"/>
      <c r="DJH142" s="265"/>
      <c r="DJI142" s="266"/>
      <c r="DJJ142" s="200"/>
      <c r="DJK142" s="266"/>
      <c r="DJL142" s="261"/>
      <c r="DJM142" s="265"/>
      <c r="DJN142" s="266"/>
      <c r="DJO142" s="200"/>
      <c r="DJP142" s="266"/>
      <c r="DJQ142" s="261"/>
      <c r="DJR142" s="265"/>
      <c r="DJS142" s="266"/>
      <c r="DJT142" s="200"/>
      <c r="DJU142" s="266"/>
      <c r="DJV142" s="261"/>
      <c r="DJW142" s="265"/>
      <c r="DJX142" s="266"/>
      <c r="DJY142" s="200"/>
      <c r="DJZ142" s="266"/>
      <c r="DKA142" s="261"/>
      <c r="DKB142" s="265"/>
      <c r="DKC142" s="266"/>
      <c r="DKD142" s="200"/>
      <c r="DKE142" s="266"/>
      <c r="DKF142" s="261"/>
      <c r="DKG142" s="265"/>
      <c r="DKH142" s="266"/>
      <c r="DKI142" s="200"/>
      <c r="DKJ142" s="266"/>
      <c r="DKK142" s="261"/>
      <c r="DKL142" s="265"/>
      <c r="DKM142" s="266"/>
      <c r="DKN142" s="200"/>
      <c r="DKO142" s="266"/>
      <c r="DKP142" s="261"/>
      <c r="DKQ142" s="265"/>
      <c r="DKR142" s="266"/>
      <c r="DKS142" s="200"/>
      <c r="DKT142" s="266"/>
      <c r="DKU142" s="261"/>
      <c r="DKV142" s="265"/>
      <c r="DKW142" s="266"/>
      <c r="DKX142" s="200"/>
      <c r="DKY142" s="266"/>
      <c r="DKZ142" s="261"/>
      <c r="DLA142" s="265"/>
      <c r="DLB142" s="266"/>
      <c r="DLC142" s="200"/>
      <c r="DLD142" s="266"/>
      <c r="DLE142" s="261"/>
      <c r="DLF142" s="265"/>
      <c r="DLG142" s="266"/>
      <c r="DLH142" s="200"/>
      <c r="DLI142" s="266"/>
      <c r="DLJ142" s="261"/>
      <c r="DLK142" s="265"/>
      <c r="DLL142" s="266"/>
      <c r="DLM142" s="200"/>
      <c r="DLN142" s="266"/>
      <c r="DLO142" s="261"/>
      <c r="DLP142" s="265"/>
      <c r="DLQ142" s="266"/>
      <c r="DLR142" s="200"/>
      <c r="DLS142" s="266"/>
      <c r="DLT142" s="261"/>
      <c r="DLU142" s="265"/>
      <c r="DLV142" s="266"/>
      <c r="DLW142" s="200"/>
      <c r="DLX142" s="266"/>
      <c r="DLY142" s="261"/>
      <c r="DLZ142" s="265"/>
      <c r="DMA142" s="266"/>
      <c r="DMB142" s="200"/>
      <c r="DMC142" s="266"/>
      <c r="DMD142" s="261"/>
      <c r="DME142" s="265"/>
      <c r="DMF142" s="266"/>
      <c r="DMG142" s="200"/>
      <c r="DMH142" s="266"/>
      <c r="DMI142" s="261"/>
      <c r="DMJ142" s="265"/>
      <c r="DMK142" s="266"/>
      <c r="DML142" s="200"/>
      <c r="DMM142" s="266"/>
      <c r="DMN142" s="261"/>
      <c r="DMO142" s="265"/>
      <c r="DMP142" s="266"/>
      <c r="DMQ142" s="200"/>
      <c r="DMR142" s="266"/>
      <c r="DMS142" s="261"/>
      <c r="DMT142" s="265"/>
      <c r="DMU142" s="266"/>
      <c r="DMV142" s="200"/>
      <c r="DMW142" s="266"/>
      <c r="DMX142" s="261"/>
      <c r="DMY142" s="265"/>
      <c r="DMZ142" s="266"/>
      <c r="DNA142" s="200"/>
      <c r="DNB142" s="266"/>
      <c r="DNC142" s="261"/>
      <c r="DND142" s="265"/>
      <c r="DNE142" s="266"/>
      <c r="DNF142" s="200"/>
      <c r="DNG142" s="266"/>
      <c r="DNH142" s="261"/>
      <c r="DNI142" s="265"/>
      <c r="DNJ142" s="266"/>
      <c r="DNK142" s="200"/>
      <c r="DNL142" s="266"/>
      <c r="DNM142" s="261"/>
      <c r="DNN142" s="265"/>
      <c r="DNO142" s="266"/>
      <c r="DNP142" s="200"/>
      <c r="DNQ142" s="266"/>
      <c r="DNR142" s="261"/>
      <c r="DNS142" s="265"/>
      <c r="DNT142" s="266"/>
      <c r="DNU142" s="200"/>
      <c r="DNV142" s="266"/>
      <c r="DNW142" s="261"/>
      <c r="DNX142" s="265"/>
      <c r="DNY142" s="266"/>
      <c r="DNZ142" s="200"/>
      <c r="DOA142" s="266"/>
      <c r="DOB142" s="261"/>
      <c r="DOC142" s="265"/>
      <c r="DOD142" s="266"/>
      <c r="DOE142" s="200"/>
      <c r="DOF142" s="266"/>
      <c r="DOG142" s="261"/>
      <c r="DOH142" s="265"/>
      <c r="DOI142" s="266"/>
      <c r="DOJ142" s="200"/>
      <c r="DOK142" s="266"/>
      <c r="DOL142" s="261"/>
      <c r="DOM142" s="265"/>
      <c r="DON142" s="266"/>
      <c r="DOO142" s="200"/>
      <c r="DOP142" s="266"/>
      <c r="DOQ142" s="261"/>
      <c r="DOR142" s="265"/>
      <c r="DOS142" s="266"/>
      <c r="DOT142" s="200"/>
      <c r="DOU142" s="266"/>
      <c r="DOV142" s="261"/>
      <c r="DOW142" s="265"/>
      <c r="DOX142" s="266"/>
      <c r="DOY142" s="200"/>
      <c r="DOZ142" s="266"/>
      <c r="DPA142" s="261"/>
      <c r="DPB142" s="265"/>
      <c r="DPC142" s="266"/>
      <c r="DPD142" s="200"/>
      <c r="DPE142" s="266"/>
      <c r="DPF142" s="261"/>
      <c r="DPG142" s="265"/>
      <c r="DPH142" s="266"/>
      <c r="DPI142" s="200"/>
      <c r="DPJ142" s="266"/>
      <c r="DPK142" s="261"/>
      <c r="DPL142" s="265"/>
      <c r="DPM142" s="266"/>
      <c r="DPN142" s="200"/>
      <c r="DPO142" s="266"/>
      <c r="DPP142" s="261"/>
      <c r="DPQ142" s="265"/>
      <c r="DPR142" s="266"/>
      <c r="DPS142" s="200"/>
      <c r="DPT142" s="266"/>
      <c r="DPU142" s="261"/>
      <c r="DPV142" s="265"/>
      <c r="DPW142" s="266"/>
      <c r="DPX142" s="200"/>
      <c r="DPY142" s="266"/>
      <c r="DPZ142" s="261"/>
      <c r="DQA142" s="265"/>
      <c r="DQB142" s="266"/>
      <c r="DQC142" s="200"/>
      <c r="DQD142" s="266"/>
      <c r="DQE142" s="261"/>
      <c r="DQF142" s="265"/>
      <c r="DQG142" s="266"/>
      <c r="DQH142" s="200"/>
      <c r="DQI142" s="266"/>
      <c r="DQJ142" s="261"/>
      <c r="DQK142" s="265"/>
      <c r="DQL142" s="266"/>
      <c r="DQM142" s="200"/>
      <c r="DQN142" s="266"/>
      <c r="DQO142" s="261"/>
      <c r="DQP142" s="265"/>
      <c r="DQQ142" s="266"/>
      <c r="DQR142" s="200"/>
      <c r="DQS142" s="266"/>
      <c r="DQT142" s="261"/>
      <c r="DQU142" s="265"/>
      <c r="DQV142" s="266"/>
      <c r="DQW142" s="200"/>
      <c r="DQX142" s="266"/>
      <c r="DQY142" s="261"/>
      <c r="DQZ142" s="265"/>
      <c r="DRA142" s="266"/>
      <c r="DRB142" s="200"/>
      <c r="DRC142" s="266"/>
      <c r="DRD142" s="261"/>
      <c r="DRE142" s="265"/>
      <c r="DRF142" s="266"/>
      <c r="DRG142" s="200"/>
      <c r="DRH142" s="266"/>
      <c r="DRI142" s="261"/>
      <c r="DRJ142" s="265"/>
      <c r="DRK142" s="266"/>
      <c r="DRL142" s="200"/>
      <c r="DRM142" s="266"/>
      <c r="DRN142" s="261"/>
      <c r="DRO142" s="265"/>
      <c r="DRP142" s="266"/>
      <c r="DRQ142" s="200"/>
      <c r="DRR142" s="266"/>
      <c r="DRS142" s="261"/>
      <c r="DRT142" s="265"/>
      <c r="DRU142" s="266"/>
      <c r="DRV142" s="200"/>
      <c r="DRW142" s="266"/>
      <c r="DRX142" s="261"/>
      <c r="DRY142" s="265"/>
      <c r="DRZ142" s="266"/>
      <c r="DSA142" s="200"/>
      <c r="DSB142" s="266"/>
      <c r="DSC142" s="261"/>
      <c r="DSD142" s="265"/>
      <c r="DSE142" s="266"/>
      <c r="DSF142" s="200"/>
      <c r="DSG142" s="266"/>
      <c r="DSH142" s="261"/>
      <c r="DSI142" s="265"/>
      <c r="DSJ142" s="266"/>
      <c r="DSK142" s="200"/>
      <c r="DSL142" s="266"/>
      <c r="DSM142" s="261"/>
      <c r="DSN142" s="265"/>
      <c r="DSO142" s="266"/>
      <c r="DSP142" s="200"/>
      <c r="DSQ142" s="266"/>
      <c r="DSR142" s="261"/>
      <c r="DSS142" s="265"/>
      <c r="DST142" s="266"/>
      <c r="DSU142" s="200"/>
      <c r="DSV142" s="266"/>
      <c r="DSW142" s="261"/>
      <c r="DSX142" s="265"/>
      <c r="DSY142" s="266"/>
      <c r="DSZ142" s="200"/>
      <c r="DTA142" s="266"/>
      <c r="DTB142" s="261"/>
      <c r="DTC142" s="265"/>
      <c r="DTD142" s="266"/>
      <c r="DTE142" s="200"/>
      <c r="DTF142" s="266"/>
      <c r="DTG142" s="261"/>
      <c r="DTH142" s="265"/>
      <c r="DTI142" s="266"/>
      <c r="DTJ142" s="200"/>
      <c r="DTK142" s="266"/>
      <c r="DTL142" s="261"/>
      <c r="DTM142" s="265"/>
      <c r="DTN142" s="266"/>
      <c r="DTO142" s="200"/>
      <c r="DTP142" s="266"/>
      <c r="DTQ142" s="261"/>
      <c r="DTR142" s="265"/>
      <c r="DTS142" s="266"/>
      <c r="DTT142" s="200"/>
      <c r="DTU142" s="266"/>
      <c r="DTV142" s="261"/>
      <c r="DTW142" s="265"/>
      <c r="DTX142" s="266"/>
      <c r="DTY142" s="200"/>
      <c r="DTZ142" s="266"/>
      <c r="DUA142" s="261"/>
      <c r="DUB142" s="265"/>
      <c r="DUC142" s="266"/>
      <c r="DUD142" s="200"/>
      <c r="DUE142" s="266"/>
      <c r="DUF142" s="261"/>
      <c r="DUG142" s="265"/>
      <c r="DUH142" s="266"/>
      <c r="DUI142" s="200"/>
      <c r="DUJ142" s="266"/>
      <c r="DUK142" s="261"/>
      <c r="DUL142" s="265"/>
      <c r="DUM142" s="266"/>
      <c r="DUN142" s="200"/>
      <c r="DUO142" s="266"/>
      <c r="DUP142" s="261"/>
      <c r="DUQ142" s="265"/>
      <c r="DUR142" s="266"/>
      <c r="DUS142" s="200"/>
      <c r="DUT142" s="266"/>
      <c r="DUU142" s="261"/>
      <c r="DUV142" s="265"/>
      <c r="DUW142" s="266"/>
      <c r="DUX142" s="200"/>
      <c r="DUY142" s="266"/>
      <c r="DUZ142" s="261"/>
      <c r="DVA142" s="265"/>
      <c r="DVB142" s="266"/>
      <c r="DVC142" s="200"/>
      <c r="DVD142" s="266"/>
      <c r="DVE142" s="261"/>
      <c r="DVF142" s="265"/>
      <c r="DVG142" s="266"/>
      <c r="DVH142" s="200"/>
      <c r="DVI142" s="266"/>
      <c r="DVJ142" s="261"/>
      <c r="DVK142" s="265"/>
      <c r="DVL142" s="266"/>
      <c r="DVM142" s="200"/>
      <c r="DVN142" s="266"/>
      <c r="DVO142" s="261"/>
      <c r="DVP142" s="265"/>
      <c r="DVQ142" s="266"/>
      <c r="DVR142" s="200"/>
      <c r="DVS142" s="266"/>
      <c r="DVT142" s="261"/>
      <c r="DVU142" s="265"/>
      <c r="DVV142" s="266"/>
      <c r="DVW142" s="200"/>
      <c r="DVX142" s="266"/>
      <c r="DVY142" s="261"/>
      <c r="DVZ142" s="265"/>
      <c r="DWA142" s="266"/>
      <c r="DWB142" s="200"/>
      <c r="DWC142" s="266"/>
      <c r="DWD142" s="261"/>
      <c r="DWE142" s="265"/>
      <c r="DWF142" s="266"/>
      <c r="DWG142" s="200"/>
      <c r="DWH142" s="266"/>
      <c r="DWI142" s="261"/>
      <c r="DWJ142" s="265"/>
      <c r="DWK142" s="266"/>
      <c r="DWL142" s="200"/>
      <c r="DWM142" s="266"/>
      <c r="DWN142" s="261"/>
      <c r="DWO142" s="265"/>
      <c r="DWP142" s="266"/>
      <c r="DWQ142" s="200"/>
      <c r="DWR142" s="266"/>
      <c r="DWS142" s="261"/>
      <c r="DWT142" s="265"/>
      <c r="DWU142" s="266"/>
      <c r="DWV142" s="200"/>
      <c r="DWW142" s="266"/>
      <c r="DWX142" s="261"/>
      <c r="DWY142" s="265"/>
      <c r="DWZ142" s="266"/>
      <c r="DXA142" s="200"/>
      <c r="DXB142" s="266"/>
      <c r="DXC142" s="261"/>
      <c r="DXD142" s="265"/>
      <c r="DXE142" s="266"/>
      <c r="DXF142" s="200"/>
      <c r="DXG142" s="266"/>
      <c r="DXH142" s="261"/>
      <c r="DXI142" s="265"/>
      <c r="DXJ142" s="266"/>
      <c r="DXK142" s="200"/>
      <c r="DXL142" s="266"/>
      <c r="DXM142" s="261"/>
      <c r="DXN142" s="265"/>
      <c r="DXO142" s="266"/>
      <c r="DXP142" s="200"/>
      <c r="DXQ142" s="266"/>
      <c r="DXR142" s="261"/>
      <c r="DXS142" s="265"/>
      <c r="DXT142" s="266"/>
      <c r="DXU142" s="200"/>
      <c r="DXV142" s="266"/>
      <c r="DXW142" s="261"/>
      <c r="DXX142" s="265"/>
      <c r="DXY142" s="266"/>
      <c r="DXZ142" s="200"/>
      <c r="DYA142" s="266"/>
      <c r="DYB142" s="261"/>
      <c r="DYC142" s="265"/>
      <c r="DYD142" s="266"/>
      <c r="DYE142" s="200"/>
      <c r="DYF142" s="266"/>
      <c r="DYG142" s="261"/>
      <c r="DYH142" s="265"/>
      <c r="DYI142" s="266"/>
      <c r="DYJ142" s="200"/>
      <c r="DYK142" s="266"/>
      <c r="DYL142" s="261"/>
      <c r="DYM142" s="265"/>
      <c r="DYN142" s="266"/>
      <c r="DYO142" s="200"/>
      <c r="DYP142" s="266"/>
      <c r="DYQ142" s="261"/>
      <c r="DYR142" s="265"/>
      <c r="DYS142" s="266"/>
      <c r="DYT142" s="200"/>
      <c r="DYU142" s="266"/>
      <c r="DYV142" s="261"/>
      <c r="DYW142" s="265"/>
      <c r="DYX142" s="266"/>
      <c r="DYY142" s="200"/>
      <c r="DYZ142" s="266"/>
      <c r="DZA142" s="261"/>
      <c r="DZB142" s="265"/>
      <c r="DZC142" s="266"/>
      <c r="DZD142" s="200"/>
      <c r="DZE142" s="266"/>
      <c r="DZF142" s="261"/>
      <c r="DZG142" s="265"/>
      <c r="DZH142" s="266"/>
      <c r="DZI142" s="200"/>
      <c r="DZJ142" s="266"/>
      <c r="DZK142" s="261"/>
      <c r="DZL142" s="265"/>
      <c r="DZM142" s="266"/>
      <c r="DZN142" s="200"/>
      <c r="DZO142" s="266"/>
      <c r="DZP142" s="261"/>
      <c r="DZQ142" s="265"/>
      <c r="DZR142" s="266"/>
      <c r="DZS142" s="200"/>
      <c r="DZT142" s="266"/>
      <c r="DZU142" s="261"/>
      <c r="DZV142" s="265"/>
      <c r="DZW142" s="266"/>
      <c r="DZX142" s="200"/>
      <c r="DZY142" s="266"/>
      <c r="DZZ142" s="261"/>
      <c r="EAA142" s="265"/>
      <c r="EAB142" s="266"/>
      <c r="EAC142" s="200"/>
      <c r="EAD142" s="266"/>
      <c r="EAE142" s="261"/>
      <c r="EAF142" s="265"/>
      <c r="EAG142" s="266"/>
      <c r="EAH142" s="200"/>
      <c r="EAI142" s="266"/>
      <c r="EAJ142" s="261"/>
      <c r="EAK142" s="265"/>
      <c r="EAL142" s="266"/>
      <c r="EAM142" s="200"/>
      <c r="EAN142" s="266"/>
      <c r="EAO142" s="261"/>
      <c r="EAP142" s="265"/>
      <c r="EAQ142" s="266"/>
      <c r="EAR142" s="200"/>
      <c r="EAS142" s="266"/>
      <c r="EAT142" s="261"/>
      <c r="EAU142" s="265"/>
      <c r="EAV142" s="266"/>
      <c r="EAW142" s="200"/>
      <c r="EAX142" s="266"/>
      <c r="EAY142" s="261"/>
      <c r="EAZ142" s="265"/>
      <c r="EBA142" s="266"/>
      <c r="EBB142" s="200"/>
      <c r="EBC142" s="266"/>
      <c r="EBD142" s="261"/>
      <c r="EBE142" s="265"/>
      <c r="EBF142" s="266"/>
      <c r="EBG142" s="200"/>
      <c r="EBH142" s="266"/>
      <c r="EBI142" s="261"/>
      <c r="EBJ142" s="265"/>
      <c r="EBK142" s="266"/>
      <c r="EBL142" s="200"/>
      <c r="EBM142" s="266"/>
      <c r="EBN142" s="261"/>
      <c r="EBO142" s="265"/>
      <c r="EBP142" s="266"/>
      <c r="EBQ142" s="200"/>
      <c r="EBR142" s="266"/>
      <c r="EBS142" s="261"/>
      <c r="EBT142" s="265"/>
      <c r="EBU142" s="266"/>
      <c r="EBV142" s="200"/>
      <c r="EBW142" s="266"/>
      <c r="EBX142" s="261"/>
      <c r="EBY142" s="265"/>
      <c r="EBZ142" s="266"/>
      <c r="ECA142" s="200"/>
      <c r="ECB142" s="266"/>
      <c r="ECC142" s="261"/>
      <c r="ECD142" s="265"/>
      <c r="ECE142" s="266"/>
      <c r="ECF142" s="200"/>
      <c r="ECG142" s="266"/>
      <c r="ECH142" s="261"/>
      <c r="ECI142" s="265"/>
      <c r="ECJ142" s="266"/>
      <c r="ECK142" s="200"/>
      <c r="ECL142" s="266"/>
      <c r="ECM142" s="261"/>
      <c r="ECN142" s="265"/>
      <c r="ECO142" s="266"/>
      <c r="ECP142" s="200"/>
      <c r="ECQ142" s="266"/>
      <c r="ECR142" s="261"/>
      <c r="ECS142" s="265"/>
      <c r="ECT142" s="266"/>
      <c r="ECU142" s="200"/>
      <c r="ECV142" s="266"/>
      <c r="ECW142" s="261"/>
      <c r="ECX142" s="265"/>
      <c r="ECY142" s="266"/>
      <c r="ECZ142" s="200"/>
      <c r="EDA142" s="266"/>
      <c r="EDB142" s="261"/>
      <c r="EDC142" s="265"/>
      <c r="EDD142" s="266"/>
      <c r="EDE142" s="200"/>
      <c r="EDF142" s="266"/>
      <c r="EDG142" s="261"/>
      <c r="EDH142" s="265"/>
      <c r="EDI142" s="266"/>
      <c r="EDJ142" s="200"/>
      <c r="EDK142" s="266"/>
      <c r="EDL142" s="261"/>
      <c r="EDM142" s="265"/>
      <c r="EDN142" s="266"/>
      <c r="EDO142" s="200"/>
      <c r="EDP142" s="266"/>
      <c r="EDQ142" s="261"/>
      <c r="EDR142" s="265"/>
      <c r="EDS142" s="266"/>
      <c r="EDT142" s="200"/>
      <c r="EDU142" s="266"/>
      <c r="EDV142" s="261"/>
      <c r="EDW142" s="265"/>
      <c r="EDX142" s="266"/>
      <c r="EDY142" s="200"/>
      <c r="EDZ142" s="266"/>
      <c r="EEA142" s="261"/>
      <c r="EEB142" s="265"/>
      <c r="EEC142" s="266"/>
      <c r="EED142" s="200"/>
      <c r="EEE142" s="266"/>
      <c r="EEF142" s="261"/>
      <c r="EEG142" s="265"/>
      <c r="EEH142" s="266"/>
      <c r="EEI142" s="200"/>
      <c r="EEJ142" s="266"/>
      <c r="EEK142" s="261"/>
      <c r="EEL142" s="265"/>
      <c r="EEM142" s="266"/>
      <c r="EEN142" s="200"/>
      <c r="EEO142" s="266"/>
      <c r="EEP142" s="261"/>
      <c r="EEQ142" s="265"/>
      <c r="EER142" s="266"/>
      <c r="EES142" s="200"/>
      <c r="EET142" s="266"/>
      <c r="EEU142" s="261"/>
      <c r="EEV142" s="265"/>
      <c r="EEW142" s="266"/>
      <c r="EEX142" s="200"/>
      <c r="EEY142" s="266"/>
      <c r="EEZ142" s="261"/>
      <c r="EFA142" s="265"/>
      <c r="EFB142" s="266"/>
      <c r="EFC142" s="200"/>
      <c r="EFD142" s="266"/>
      <c r="EFE142" s="261"/>
      <c r="EFF142" s="265"/>
      <c r="EFG142" s="266"/>
      <c r="EFH142" s="200"/>
      <c r="EFI142" s="266"/>
      <c r="EFJ142" s="261"/>
      <c r="EFK142" s="265"/>
      <c r="EFL142" s="266"/>
      <c r="EFM142" s="200"/>
      <c r="EFN142" s="266"/>
      <c r="EFO142" s="261"/>
      <c r="EFP142" s="265"/>
      <c r="EFQ142" s="266"/>
      <c r="EFR142" s="200"/>
      <c r="EFS142" s="266"/>
      <c r="EFT142" s="261"/>
      <c r="EFU142" s="265"/>
      <c r="EFV142" s="266"/>
      <c r="EFW142" s="200"/>
      <c r="EFX142" s="266"/>
      <c r="EFY142" s="261"/>
      <c r="EFZ142" s="265"/>
      <c r="EGA142" s="266"/>
      <c r="EGB142" s="200"/>
      <c r="EGC142" s="266"/>
      <c r="EGD142" s="261"/>
      <c r="EGE142" s="265"/>
      <c r="EGF142" s="266"/>
      <c r="EGG142" s="200"/>
      <c r="EGH142" s="266"/>
      <c r="EGI142" s="261"/>
      <c r="EGJ142" s="265"/>
      <c r="EGK142" s="266"/>
      <c r="EGL142" s="200"/>
      <c r="EGM142" s="266"/>
      <c r="EGN142" s="261"/>
      <c r="EGO142" s="265"/>
      <c r="EGP142" s="266"/>
      <c r="EGQ142" s="200"/>
      <c r="EGR142" s="266"/>
      <c r="EGS142" s="261"/>
      <c r="EGT142" s="265"/>
      <c r="EGU142" s="266"/>
      <c r="EGV142" s="200"/>
      <c r="EGW142" s="266"/>
      <c r="EGX142" s="261"/>
      <c r="EGY142" s="265"/>
      <c r="EGZ142" s="266"/>
      <c r="EHA142" s="200"/>
      <c r="EHB142" s="266"/>
      <c r="EHC142" s="261"/>
      <c r="EHD142" s="265"/>
      <c r="EHE142" s="266"/>
      <c r="EHF142" s="200"/>
      <c r="EHG142" s="266"/>
      <c r="EHH142" s="261"/>
      <c r="EHI142" s="265"/>
      <c r="EHJ142" s="266"/>
      <c r="EHK142" s="200"/>
      <c r="EHL142" s="266"/>
      <c r="EHM142" s="261"/>
      <c r="EHN142" s="265"/>
      <c r="EHO142" s="266"/>
      <c r="EHP142" s="200"/>
      <c r="EHQ142" s="266"/>
      <c r="EHR142" s="261"/>
      <c r="EHS142" s="265"/>
      <c r="EHT142" s="266"/>
      <c r="EHU142" s="200"/>
      <c r="EHV142" s="266"/>
      <c r="EHW142" s="261"/>
      <c r="EHX142" s="265"/>
      <c r="EHY142" s="266"/>
      <c r="EHZ142" s="200"/>
      <c r="EIA142" s="266"/>
      <c r="EIB142" s="261"/>
      <c r="EIC142" s="265"/>
      <c r="EID142" s="266"/>
      <c r="EIE142" s="200"/>
      <c r="EIF142" s="266"/>
      <c r="EIG142" s="261"/>
      <c r="EIH142" s="265"/>
      <c r="EII142" s="266"/>
      <c r="EIJ142" s="200"/>
      <c r="EIK142" s="266"/>
      <c r="EIL142" s="261"/>
      <c r="EIM142" s="265"/>
      <c r="EIN142" s="266"/>
      <c r="EIO142" s="200"/>
      <c r="EIP142" s="266"/>
      <c r="EIQ142" s="261"/>
      <c r="EIR142" s="265"/>
      <c r="EIS142" s="266"/>
      <c r="EIT142" s="200"/>
      <c r="EIU142" s="266"/>
      <c r="EIV142" s="261"/>
      <c r="EIW142" s="265"/>
      <c r="EIX142" s="266"/>
      <c r="EIY142" s="200"/>
      <c r="EIZ142" s="266"/>
      <c r="EJA142" s="261"/>
      <c r="EJB142" s="265"/>
      <c r="EJC142" s="266"/>
      <c r="EJD142" s="200"/>
      <c r="EJE142" s="266"/>
      <c r="EJF142" s="261"/>
      <c r="EJG142" s="265"/>
      <c r="EJH142" s="266"/>
      <c r="EJI142" s="200"/>
      <c r="EJJ142" s="266"/>
      <c r="EJK142" s="261"/>
      <c r="EJL142" s="265"/>
      <c r="EJM142" s="266"/>
      <c r="EJN142" s="200"/>
      <c r="EJO142" s="266"/>
      <c r="EJP142" s="261"/>
      <c r="EJQ142" s="265"/>
      <c r="EJR142" s="266"/>
      <c r="EJS142" s="200"/>
      <c r="EJT142" s="266"/>
      <c r="EJU142" s="261"/>
      <c r="EJV142" s="265"/>
      <c r="EJW142" s="266"/>
      <c r="EJX142" s="200"/>
      <c r="EJY142" s="266"/>
      <c r="EJZ142" s="261"/>
      <c r="EKA142" s="265"/>
      <c r="EKB142" s="266"/>
      <c r="EKC142" s="200"/>
      <c r="EKD142" s="266"/>
      <c r="EKE142" s="261"/>
      <c r="EKF142" s="265"/>
      <c r="EKG142" s="266"/>
      <c r="EKH142" s="200"/>
      <c r="EKI142" s="266"/>
      <c r="EKJ142" s="261"/>
      <c r="EKK142" s="265"/>
      <c r="EKL142" s="266"/>
      <c r="EKM142" s="200"/>
      <c r="EKN142" s="266"/>
      <c r="EKO142" s="261"/>
      <c r="EKP142" s="265"/>
      <c r="EKQ142" s="266"/>
      <c r="EKR142" s="200"/>
      <c r="EKS142" s="266"/>
      <c r="EKT142" s="261"/>
      <c r="EKU142" s="265"/>
      <c r="EKV142" s="266"/>
      <c r="EKW142" s="200"/>
      <c r="EKX142" s="266"/>
      <c r="EKY142" s="261"/>
      <c r="EKZ142" s="265"/>
      <c r="ELA142" s="266"/>
      <c r="ELB142" s="200"/>
      <c r="ELC142" s="266"/>
      <c r="ELD142" s="261"/>
      <c r="ELE142" s="265"/>
      <c r="ELF142" s="266"/>
      <c r="ELG142" s="200"/>
      <c r="ELH142" s="266"/>
      <c r="ELI142" s="261"/>
      <c r="ELJ142" s="265"/>
      <c r="ELK142" s="266"/>
      <c r="ELL142" s="200"/>
      <c r="ELM142" s="266"/>
      <c r="ELN142" s="261"/>
      <c r="ELO142" s="265"/>
      <c r="ELP142" s="266"/>
      <c r="ELQ142" s="200"/>
      <c r="ELR142" s="266"/>
      <c r="ELS142" s="261"/>
      <c r="ELT142" s="265"/>
      <c r="ELU142" s="266"/>
      <c r="ELV142" s="200"/>
      <c r="ELW142" s="266"/>
      <c r="ELX142" s="261"/>
      <c r="ELY142" s="265"/>
      <c r="ELZ142" s="266"/>
      <c r="EMA142" s="200"/>
      <c r="EMB142" s="266"/>
      <c r="EMC142" s="261"/>
      <c r="EMD142" s="265"/>
      <c r="EME142" s="266"/>
      <c r="EMF142" s="200"/>
      <c r="EMG142" s="266"/>
      <c r="EMH142" s="261"/>
      <c r="EMI142" s="265"/>
      <c r="EMJ142" s="266"/>
      <c r="EMK142" s="200"/>
      <c r="EML142" s="266"/>
      <c r="EMM142" s="261"/>
      <c r="EMN142" s="265"/>
      <c r="EMO142" s="266"/>
      <c r="EMP142" s="200"/>
      <c r="EMQ142" s="266"/>
      <c r="EMR142" s="261"/>
      <c r="EMS142" s="265"/>
      <c r="EMT142" s="266"/>
      <c r="EMU142" s="200"/>
      <c r="EMV142" s="266"/>
      <c r="EMW142" s="261"/>
      <c r="EMX142" s="265"/>
      <c r="EMY142" s="266"/>
      <c r="EMZ142" s="200"/>
      <c r="ENA142" s="266"/>
      <c r="ENB142" s="261"/>
      <c r="ENC142" s="265"/>
      <c r="END142" s="266"/>
      <c r="ENE142" s="200"/>
      <c r="ENF142" s="266"/>
      <c r="ENG142" s="261"/>
      <c r="ENH142" s="265"/>
      <c r="ENI142" s="266"/>
      <c r="ENJ142" s="200"/>
      <c r="ENK142" s="266"/>
      <c r="ENL142" s="261"/>
      <c r="ENM142" s="265"/>
      <c r="ENN142" s="266"/>
      <c r="ENO142" s="200"/>
      <c r="ENP142" s="266"/>
      <c r="ENQ142" s="261"/>
      <c r="ENR142" s="265"/>
      <c r="ENS142" s="266"/>
      <c r="ENT142" s="200"/>
      <c r="ENU142" s="266"/>
      <c r="ENV142" s="261"/>
      <c r="ENW142" s="265"/>
      <c r="ENX142" s="266"/>
      <c r="ENY142" s="200"/>
      <c r="ENZ142" s="266"/>
      <c r="EOA142" s="261"/>
      <c r="EOB142" s="265"/>
      <c r="EOC142" s="266"/>
      <c r="EOD142" s="200"/>
      <c r="EOE142" s="266"/>
      <c r="EOF142" s="261"/>
      <c r="EOG142" s="265"/>
      <c r="EOH142" s="266"/>
      <c r="EOI142" s="200"/>
      <c r="EOJ142" s="266"/>
      <c r="EOK142" s="261"/>
      <c r="EOL142" s="265"/>
      <c r="EOM142" s="266"/>
      <c r="EON142" s="200"/>
      <c r="EOO142" s="266"/>
      <c r="EOP142" s="261"/>
      <c r="EOQ142" s="265"/>
      <c r="EOR142" s="266"/>
      <c r="EOS142" s="200"/>
      <c r="EOT142" s="266"/>
      <c r="EOU142" s="261"/>
      <c r="EOV142" s="265"/>
      <c r="EOW142" s="266"/>
      <c r="EOX142" s="200"/>
      <c r="EOY142" s="266"/>
      <c r="EOZ142" s="261"/>
      <c r="EPA142" s="265"/>
      <c r="EPB142" s="266"/>
      <c r="EPC142" s="200"/>
      <c r="EPD142" s="266"/>
      <c r="EPE142" s="261"/>
      <c r="EPF142" s="265"/>
      <c r="EPG142" s="266"/>
      <c r="EPH142" s="200"/>
      <c r="EPI142" s="266"/>
      <c r="EPJ142" s="261"/>
      <c r="EPK142" s="265"/>
      <c r="EPL142" s="266"/>
      <c r="EPM142" s="200"/>
      <c r="EPN142" s="266"/>
      <c r="EPO142" s="261"/>
      <c r="EPP142" s="265"/>
      <c r="EPQ142" s="266"/>
      <c r="EPR142" s="200"/>
      <c r="EPS142" s="266"/>
      <c r="EPT142" s="261"/>
      <c r="EPU142" s="265"/>
      <c r="EPV142" s="266"/>
      <c r="EPW142" s="200"/>
      <c r="EPX142" s="266"/>
      <c r="EPY142" s="261"/>
      <c r="EPZ142" s="265"/>
      <c r="EQA142" s="266"/>
      <c r="EQB142" s="200"/>
      <c r="EQC142" s="266"/>
      <c r="EQD142" s="261"/>
      <c r="EQE142" s="265"/>
      <c r="EQF142" s="266"/>
      <c r="EQG142" s="200"/>
      <c r="EQH142" s="266"/>
      <c r="EQI142" s="261"/>
      <c r="EQJ142" s="265"/>
      <c r="EQK142" s="266"/>
      <c r="EQL142" s="200"/>
      <c r="EQM142" s="266"/>
      <c r="EQN142" s="261"/>
      <c r="EQO142" s="265"/>
      <c r="EQP142" s="266"/>
      <c r="EQQ142" s="200"/>
      <c r="EQR142" s="266"/>
      <c r="EQS142" s="261"/>
      <c r="EQT142" s="265"/>
      <c r="EQU142" s="266"/>
      <c r="EQV142" s="200"/>
      <c r="EQW142" s="266"/>
      <c r="EQX142" s="261"/>
      <c r="EQY142" s="265"/>
      <c r="EQZ142" s="266"/>
      <c r="ERA142" s="200"/>
      <c r="ERB142" s="266"/>
      <c r="ERC142" s="261"/>
      <c r="ERD142" s="265"/>
      <c r="ERE142" s="266"/>
      <c r="ERF142" s="200"/>
      <c r="ERG142" s="266"/>
      <c r="ERH142" s="261"/>
      <c r="ERI142" s="265"/>
      <c r="ERJ142" s="266"/>
      <c r="ERK142" s="200"/>
      <c r="ERL142" s="266"/>
      <c r="ERM142" s="261"/>
      <c r="ERN142" s="265"/>
      <c r="ERO142" s="266"/>
      <c r="ERP142" s="200"/>
      <c r="ERQ142" s="266"/>
      <c r="ERR142" s="261"/>
      <c r="ERS142" s="265"/>
      <c r="ERT142" s="266"/>
      <c r="ERU142" s="200"/>
      <c r="ERV142" s="266"/>
      <c r="ERW142" s="261"/>
      <c r="ERX142" s="265"/>
      <c r="ERY142" s="266"/>
      <c r="ERZ142" s="200"/>
      <c r="ESA142" s="266"/>
      <c r="ESB142" s="261"/>
      <c r="ESC142" s="265"/>
      <c r="ESD142" s="266"/>
      <c r="ESE142" s="200"/>
      <c r="ESF142" s="266"/>
      <c r="ESG142" s="261"/>
      <c r="ESH142" s="265"/>
      <c r="ESI142" s="266"/>
      <c r="ESJ142" s="200"/>
      <c r="ESK142" s="266"/>
      <c r="ESL142" s="261"/>
      <c r="ESM142" s="265"/>
      <c r="ESN142" s="266"/>
      <c r="ESO142" s="200"/>
      <c r="ESP142" s="266"/>
      <c r="ESQ142" s="261"/>
      <c r="ESR142" s="265"/>
      <c r="ESS142" s="266"/>
      <c r="EST142" s="200"/>
      <c r="ESU142" s="266"/>
      <c r="ESV142" s="261"/>
      <c r="ESW142" s="265"/>
      <c r="ESX142" s="266"/>
      <c r="ESY142" s="200"/>
      <c r="ESZ142" s="266"/>
      <c r="ETA142" s="261"/>
      <c r="ETB142" s="265"/>
      <c r="ETC142" s="266"/>
      <c r="ETD142" s="200"/>
      <c r="ETE142" s="266"/>
      <c r="ETF142" s="261"/>
      <c r="ETG142" s="265"/>
      <c r="ETH142" s="266"/>
      <c r="ETI142" s="200"/>
      <c r="ETJ142" s="266"/>
      <c r="ETK142" s="261"/>
      <c r="ETL142" s="265"/>
      <c r="ETM142" s="266"/>
      <c r="ETN142" s="200"/>
      <c r="ETO142" s="266"/>
      <c r="ETP142" s="261"/>
      <c r="ETQ142" s="265"/>
      <c r="ETR142" s="266"/>
      <c r="ETS142" s="200"/>
      <c r="ETT142" s="266"/>
      <c r="ETU142" s="261"/>
      <c r="ETV142" s="265"/>
      <c r="ETW142" s="266"/>
      <c r="ETX142" s="200"/>
      <c r="ETY142" s="266"/>
      <c r="ETZ142" s="261"/>
      <c r="EUA142" s="265"/>
      <c r="EUB142" s="266"/>
      <c r="EUC142" s="200"/>
      <c r="EUD142" s="266"/>
      <c r="EUE142" s="261"/>
      <c r="EUF142" s="265"/>
      <c r="EUG142" s="266"/>
      <c r="EUH142" s="200"/>
      <c r="EUI142" s="266"/>
      <c r="EUJ142" s="261"/>
      <c r="EUK142" s="265"/>
      <c r="EUL142" s="266"/>
      <c r="EUM142" s="200"/>
      <c r="EUN142" s="266"/>
      <c r="EUO142" s="261"/>
      <c r="EUP142" s="265"/>
      <c r="EUQ142" s="266"/>
      <c r="EUR142" s="200"/>
      <c r="EUS142" s="266"/>
      <c r="EUT142" s="261"/>
      <c r="EUU142" s="265"/>
      <c r="EUV142" s="266"/>
      <c r="EUW142" s="200"/>
      <c r="EUX142" s="266"/>
      <c r="EUY142" s="261"/>
      <c r="EUZ142" s="265"/>
      <c r="EVA142" s="266"/>
      <c r="EVB142" s="200"/>
      <c r="EVC142" s="266"/>
      <c r="EVD142" s="261"/>
      <c r="EVE142" s="265"/>
      <c r="EVF142" s="266"/>
      <c r="EVG142" s="200"/>
      <c r="EVH142" s="266"/>
      <c r="EVI142" s="261"/>
      <c r="EVJ142" s="265"/>
      <c r="EVK142" s="266"/>
      <c r="EVL142" s="200"/>
      <c r="EVM142" s="266"/>
      <c r="EVN142" s="261"/>
      <c r="EVO142" s="265"/>
      <c r="EVP142" s="266"/>
      <c r="EVQ142" s="200"/>
      <c r="EVR142" s="266"/>
      <c r="EVS142" s="261"/>
      <c r="EVT142" s="265"/>
      <c r="EVU142" s="266"/>
      <c r="EVV142" s="200"/>
      <c r="EVW142" s="266"/>
      <c r="EVX142" s="261"/>
      <c r="EVY142" s="265"/>
      <c r="EVZ142" s="266"/>
      <c r="EWA142" s="200"/>
      <c r="EWB142" s="266"/>
      <c r="EWC142" s="261"/>
      <c r="EWD142" s="265"/>
      <c r="EWE142" s="266"/>
      <c r="EWF142" s="200"/>
      <c r="EWG142" s="266"/>
      <c r="EWH142" s="261"/>
      <c r="EWI142" s="265"/>
      <c r="EWJ142" s="266"/>
      <c r="EWK142" s="200"/>
      <c r="EWL142" s="266"/>
      <c r="EWM142" s="261"/>
      <c r="EWN142" s="265"/>
      <c r="EWO142" s="266"/>
      <c r="EWP142" s="200"/>
      <c r="EWQ142" s="266"/>
      <c r="EWR142" s="261"/>
      <c r="EWS142" s="265"/>
      <c r="EWT142" s="266"/>
      <c r="EWU142" s="200"/>
      <c r="EWV142" s="266"/>
      <c r="EWW142" s="261"/>
      <c r="EWX142" s="265"/>
      <c r="EWY142" s="266"/>
      <c r="EWZ142" s="200"/>
      <c r="EXA142" s="266"/>
      <c r="EXB142" s="261"/>
      <c r="EXC142" s="265"/>
      <c r="EXD142" s="266"/>
      <c r="EXE142" s="200"/>
      <c r="EXF142" s="266"/>
      <c r="EXG142" s="261"/>
      <c r="EXH142" s="265"/>
      <c r="EXI142" s="266"/>
      <c r="EXJ142" s="200"/>
      <c r="EXK142" s="266"/>
      <c r="EXL142" s="261"/>
      <c r="EXM142" s="265"/>
      <c r="EXN142" s="266"/>
      <c r="EXO142" s="200"/>
      <c r="EXP142" s="266"/>
      <c r="EXQ142" s="261"/>
      <c r="EXR142" s="265"/>
      <c r="EXS142" s="266"/>
      <c r="EXT142" s="200"/>
      <c r="EXU142" s="266"/>
      <c r="EXV142" s="261"/>
      <c r="EXW142" s="265"/>
      <c r="EXX142" s="266"/>
      <c r="EXY142" s="200"/>
      <c r="EXZ142" s="266"/>
      <c r="EYA142" s="261"/>
      <c r="EYB142" s="265"/>
      <c r="EYC142" s="266"/>
      <c r="EYD142" s="200"/>
      <c r="EYE142" s="266"/>
      <c r="EYF142" s="261"/>
      <c r="EYG142" s="265"/>
      <c r="EYH142" s="266"/>
      <c r="EYI142" s="200"/>
      <c r="EYJ142" s="266"/>
      <c r="EYK142" s="261"/>
      <c r="EYL142" s="265"/>
      <c r="EYM142" s="266"/>
      <c r="EYN142" s="200"/>
      <c r="EYO142" s="266"/>
      <c r="EYP142" s="261"/>
      <c r="EYQ142" s="265"/>
      <c r="EYR142" s="266"/>
      <c r="EYS142" s="200"/>
      <c r="EYT142" s="266"/>
      <c r="EYU142" s="261"/>
      <c r="EYV142" s="265"/>
      <c r="EYW142" s="266"/>
      <c r="EYX142" s="200"/>
      <c r="EYY142" s="266"/>
      <c r="EYZ142" s="261"/>
      <c r="EZA142" s="265"/>
      <c r="EZB142" s="266"/>
      <c r="EZC142" s="200"/>
      <c r="EZD142" s="266"/>
      <c r="EZE142" s="261"/>
      <c r="EZF142" s="265"/>
      <c r="EZG142" s="266"/>
      <c r="EZH142" s="200"/>
      <c r="EZI142" s="266"/>
      <c r="EZJ142" s="261"/>
      <c r="EZK142" s="265"/>
      <c r="EZL142" s="266"/>
      <c r="EZM142" s="200"/>
      <c r="EZN142" s="266"/>
      <c r="EZO142" s="261"/>
      <c r="EZP142" s="265"/>
      <c r="EZQ142" s="266"/>
      <c r="EZR142" s="200"/>
      <c r="EZS142" s="266"/>
      <c r="EZT142" s="261"/>
      <c r="EZU142" s="265"/>
      <c r="EZV142" s="266"/>
      <c r="EZW142" s="200"/>
      <c r="EZX142" s="266"/>
      <c r="EZY142" s="261"/>
      <c r="EZZ142" s="265"/>
      <c r="FAA142" s="266"/>
      <c r="FAB142" s="200"/>
      <c r="FAC142" s="266"/>
      <c r="FAD142" s="261"/>
      <c r="FAE142" s="265"/>
      <c r="FAF142" s="266"/>
      <c r="FAG142" s="200"/>
      <c r="FAH142" s="266"/>
      <c r="FAI142" s="261"/>
      <c r="FAJ142" s="265"/>
      <c r="FAK142" s="266"/>
      <c r="FAL142" s="200"/>
      <c r="FAM142" s="266"/>
      <c r="FAN142" s="261"/>
      <c r="FAO142" s="265"/>
      <c r="FAP142" s="266"/>
      <c r="FAQ142" s="200"/>
      <c r="FAR142" s="266"/>
      <c r="FAS142" s="261"/>
      <c r="FAT142" s="265"/>
      <c r="FAU142" s="266"/>
      <c r="FAV142" s="200"/>
      <c r="FAW142" s="266"/>
      <c r="FAX142" s="261"/>
      <c r="FAY142" s="265"/>
      <c r="FAZ142" s="266"/>
      <c r="FBA142" s="200"/>
      <c r="FBB142" s="266"/>
      <c r="FBC142" s="261"/>
      <c r="FBD142" s="265"/>
      <c r="FBE142" s="266"/>
      <c r="FBF142" s="200"/>
      <c r="FBG142" s="266"/>
      <c r="FBH142" s="261"/>
      <c r="FBI142" s="265"/>
      <c r="FBJ142" s="266"/>
      <c r="FBK142" s="200"/>
      <c r="FBL142" s="266"/>
      <c r="FBM142" s="261"/>
      <c r="FBN142" s="265"/>
      <c r="FBO142" s="266"/>
      <c r="FBP142" s="200"/>
      <c r="FBQ142" s="266"/>
      <c r="FBR142" s="261"/>
      <c r="FBS142" s="265"/>
      <c r="FBT142" s="266"/>
      <c r="FBU142" s="200"/>
      <c r="FBV142" s="266"/>
      <c r="FBW142" s="261"/>
      <c r="FBX142" s="265"/>
      <c r="FBY142" s="266"/>
      <c r="FBZ142" s="200"/>
      <c r="FCA142" s="266"/>
      <c r="FCB142" s="261"/>
      <c r="FCC142" s="265"/>
      <c r="FCD142" s="266"/>
      <c r="FCE142" s="200"/>
      <c r="FCF142" s="266"/>
      <c r="FCG142" s="261"/>
      <c r="FCH142" s="265"/>
      <c r="FCI142" s="266"/>
      <c r="FCJ142" s="200"/>
      <c r="FCK142" s="266"/>
      <c r="FCL142" s="261"/>
      <c r="FCM142" s="265"/>
      <c r="FCN142" s="266"/>
      <c r="FCO142" s="200"/>
      <c r="FCP142" s="266"/>
      <c r="FCQ142" s="261"/>
      <c r="FCR142" s="265"/>
      <c r="FCS142" s="266"/>
      <c r="FCT142" s="200"/>
      <c r="FCU142" s="266"/>
      <c r="FCV142" s="261"/>
      <c r="FCW142" s="265"/>
      <c r="FCX142" s="266"/>
      <c r="FCY142" s="200"/>
      <c r="FCZ142" s="266"/>
      <c r="FDA142" s="261"/>
      <c r="FDB142" s="265"/>
      <c r="FDC142" s="266"/>
      <c r="FDD142" s="200"/>
      <c r="FDE142" s="266"/>
      <c r="FDF142" s="261"/>
      <c r="FDG142" s="265"/>
      <c r="FDH142" s="266"/>
      <c r="FDI142" s="200"/>
      <c r="FDJ142" s="266"/>
      <c r="FDK142" s="261"/>
      <c r="FDL142" s="265"/>
      <c r="FDM142" s="266"/>
      <c r="FDN142" s="200"/>
      <c r="FDO142" s="266"/>
      <c r="FDP142" s="261"/>
      <c r="FDQ142" s="265"/>
      <c r="FDR142" s="266"/>
      <c r="FDS142" s="200"/>
      <c r="FDT142" s="266"/>
      <c r="FDU142" s="261"/>
      <c r="FDV142" s="265"/>
      <c r="FDW142" s="266"/>
      <c r="FDX142" s="200"/>
      <c r="FDY142" s="266"/>
      <c r="FDZ142" s="261"/>
      <c r="FEA142" s="265"/>
      <c r="FEB142" s="266"/>
      <c r="FEC142" s="200"/>
      <c r="FED142" s="266"/>
      <c r="FEE142" s="261"/>
      <c r="FEF142" s="265"/>
      <c r="FEG142" s="266"/>
      <c r="FEH142" s="200"/>
      <c r="FEI142" s="266"/>
      <c r="FEJ142" s="261"/>
      <c r="FEK142" s="265"/>
      <c r="FEL142" s="266"/>
      <c r="FEM142" s="200"/>
      <c r="FEN142" s="266"/>
      <c r="FEO142" s="261"/>
      <c r="FEP142" s="265"/>
      <c r="FEQ142" s="266"/>
      <c r="FER142" s="200"/>
      <c r="FES142" s="266"/>
      <c r="FET142" s="261"/>
      <c r="FEU142" s="265"/>
      <c r="FEV142" s="266"/>
      <c r="FEW142" s="200"/>
      <c r="FEX142" s="266"/>
      <c r="FEY142" s="261"/>
      <c r="FEZ142" s="265"/>
      <c r="FFA142" s="266"/>
      <c r="FFB142" s="200"/>
      <c r="FFC142" s="266"/>
      <c r="FFD142" s="261"/>
      <c r="FFE142" s="265"/>
      <c r="FFF142" s="266"/>
      <c r="FFG142" s="200"/>
      <c r="FFH142" s="266"/>
      <c r="FFI142" s="261"/>
      <c r="FFJ142" s="265"/>
      <c r="FFK142" s="266"/>
      <c r="FFL142" s="200"/>
      <c r="FFM142" s="266"/>
      <c r="FFN142" s="261"/>
      <c r="FFO142" s="265"/>
      <c r="FFP142" s="266"/>
      <c r="FFQ142" s="200"/>
      <c r="FFR142" s="266"/>
      <c r="FFS142" s="261"/>
      <c r="FFT142" s="265"/>
      <c r="FFU142" s="266"/>
      <c r="FFV142" s="200"/>
      <c r="FFW142" s="266"/>
      <c r="FFX142" s="261"/>
      <c r="FFY142" s="265"/>
      <c r="FFZ142" s="266"/>
      <c r="FGA142" s="200"/>
      <c r="FGB142" s="266"/>
      <c r="FGC142" s="261"/>
      <c r="FGD142" s="265"/>
      <c r="FGE142" s="266"/>
      <c r="FGF142" s="200"/>
      <c r="FGG142" s="266"/>
      <c r="FGH142" s="261"/>
      <c r="FGI142" s="265"/>
      <c r="FGJ142" s="266"/>
      <c r="FGK142" s="200"/>
      <c r="FGL142" s="266"/>
      <c r="FGM142" s="261"/>
      <c r="FGN142" s="265"/>
      <c r="FGO142" s="266"/>
      <c r="FGP142" s="200"/>
      <c r="FGQ142" s="266"/>
      <c r="FGR142" s="261"/>
      <c r="FGS142" s="265"/>
      <c r="FGT142" s="266"/>
      <c r="FGU142" s="200"/>
      <c r="FGV142" s="266"/>
      <c r="FGW142" s="261"/>
      <c r="FGX142" s="265"/>
      <c r="FGY142" s="266"/>
      <c r="FGZ142" s="200"/>
      <c r="FHA142" s="266"/>
      <c r="FHB142" s="261"/>
      <c r="FHC142" s="265"/>
      <c r="FHD142" s="266"/>
      <c r="FHE142" s="200"/>
      <c r="FHF142" s="266"/>
      <c r="FHG142" s="261"/>
      <c r="FHH142" s="265"/>
      <c r="FHI142" s="266"/>
      <c r="FHJ142" s="200"/>
      <c r="FHK142" s="266"/>
      <c r="FHL142" s="261"/>
      <c r="FHM142" s="265"/>
      <c r="FHN142" s="266"/>
      <c r="FHO142" s="200"/>
      <c r="FHP142" s="266"/>
      <c r="FHQ142" s="261"/>
      <c r="FHR142" s="265"/>
      <c r="FHS142" s="266"/>
      <c r="FHT142" s="200"/>
      <c r="FHU142" s="266"/>
      <c r="FHV142" s="261"/>
      <c r="FHW142" s="265"/>
      <c r="FHX142" s="266"/>
      <c r="FHY142" s="200"/>
      <c r="FHZ142" s="266"/>
      <c r="FIA142" s="261"/>
      <c r="FIB142" s="265"/>
      <c r="FIC142" s="266"/>
      <c r="FID142" s="200"/>
      <c r="FIE142" s="266"/>
      <c r="FIF142" s="261"/>
      <c r="FIG142" s="265"/>
      <c r="FIH142" s="266"/>
      <c r="FII142" s="200"/>
      <c r="FIJ142" s="266"/>
      <c r="FIK142" s="261"/>
      <c r="FIL142" s="265"/>
      <c r="FIM142" s="266"/>
      <c r="FIN142" s="200"/>
      <c r="FIO142" s="266"/>
      <c r="FIP142" s="261"/>
      <c r="FIQ142" s="265"/>
      <c r="FIR142" s="266"/>
      <c r="FIS142" s="200"/>
      <c r="FIT142" s="266"/>
      <c r="FIU142" s="261"/>
      <c r="FIV142" s="265"/>
      <c r="FIW142" s="266"/>
      <c r="FIX142" s="200"/>
      <c r="FIY142" s="266"/>
      <c r="FIZ142" s="261"/>
      <c r="FJA142" s="265"/>
      <c r="FJB142" s="266"/>
      <c r="FJC142" s="200"/>
      <c r="FJD142" s="266"/>
      <c r="FJE142" s="261"/>
      <c r="FJF142" s="265"/>
      <c r="FJG142" s="266"/>
      <c r="FJH142" s="200"/>
      <c r="FJI142" s="266"/>
      <c r="FJJ142" s="261"/>
      <c r="FJK142" s="265"/>
      <c r="FJL142" s="266"/>
      <c r="FJM142" s="200"/>
      <c r="FJN142" s="266"/>
      <c r="FJO142" s="261"/>
      <c r="FJP142" s="265"/>
      <c r="FJQ142" s="266"/>
      <c r="FJR142" s="200"/>
      <c r="FJS142" s="266"/>
      <c r="FJT142" s="261"/>
      <c r="FJU142" s="265"/>
      <c r="FJV142" s="266"/>
      <c r="FJW142" s="200"/>
      <c r="FJX142" s="266"/>
      <c r="FJY142" s="261"/>
      <c r="FJZ142" s="265"/>
      <c r="FKA142" s="266"/>
      <c r="FKB142" s="200"/>
      <c r="FKC142" s="266"/>
      <c r="FKD142" s="261"/>
      <c r="FKE142" s="265"/>
      <c r="FKF142" s="266"/>
      <c r="FKG142" s="200"/>
      <c r="FKH142" s="266"/>
      <c r="FKI142" s="261"/>
      <c r="FKJ142" s="265"/>
      <c r="FKK142" s="266"/>
      <c r="FKL142" s="200"/>
      <c r="FKM142" s="266"/>
      <c r="FKN142" s="261"/>
      <c r="FKO142" s="265"/>
      <c r="FKP142" s="266"/>
      <c r="FKQ142" s="200"/>
      <c r="FKR142" s="266"/>
      <c r="FKS142" s="261"/>
      <c r="FKT142" s="265"/>
      <c r="FKU142" s="266"/>
      <c r="FKV142" s="200"/>
      <c r="FKW142" s="266"/>
      <c r="FKX142" s="261"/>
      <c r="FKY142" s="265"/>
      <c r="FKZ142" s="266"/>
      <c r="FLA142" s="200"/>
      <c r="FLB142" s="266"/>
      <c r="FLC142" s="261"/>
      <c r="FLD142" s="265"/>
      <c r="FLE142" s="266"/>
      <c r="FLF142" s="200"/>
      <c r="FLG142" s="266"/>
      <c r="FLH142" s="261"/>
      <c r="FLI142" s="265"/>
      <c r="FLJ142" s="266"/>
      <c r="FLK142" s="200"/>
      <c r="FLL142" s="266"/>
      <c r="FLM142" s="261"/>
      <c r="FLN142" s="265"/>
      <c r="FLO142" s="266"/>
      <c r="FLP142" s="200"/>
      <c r="FLQ142" s="266"/>
      <c r="FLR142" s="261"/>
      <c r="FLS142" s="265"/>
      <c r="FLT142" s="266"/>
      <c r="FLU142" s="200"/>
      <c r="FLV142" s="266"/>
      <c r="FLW142" s="261"/>
      <c r="FLX142" s="265"/>
      <c r="FLY142" s="266"/>
      <c r="FLZ142" s="200"/>
      <c r="FMA142" s="266"/>
      <c r="FMB142" s="261"/>
      <c r="FMC142" s="265"/>
      <c r="FMD142" s="266"/>
      <c r="FME142" s="200"/>
      <c r="FMF142" s="266"/>
      <c r="FMG142" s="261"/>
      <c r="FMH142" s="265"/>
      <c r="FMI142" s="266"/>
      <c r="FMJ142" s="200"/>
      <c r="FMK142" s="266"/>
      <c r="FML142" s="261"/>
      <c r="FMM142" s="265"/>
      <c r="FMN142" s="266"/>
      <c r="FMO142" s="200"/>
      <c r="FMP142" s="266"/>
      <c r="FMQ142" s="261"/>
      <c r="FMR142" s="265"/>
      <c r="FMS142" s="266"/>
      <c r="FMT142" s="200"/>
      <c r="FMU142" s="266"/>
      <c r="FMV142" s="261"/>
      <c r="FMW142" s="265"/>
      <c r="FMX142" s="266"/>
      <c r="FMY142" s="200"/>
      <c r="FMZ142" s="266"/>
      <c r="FNA142" s="261"/>
      <c r="FNB142" s="265"/>
      <c r="FNC142" s="266"/>
      <c r="FND142" s="200"/>
      <c r="FNE142" s="266"/>
      <c r="FNF142" s="261"/>
      <c r="FNG142" s="265"/>
      <c r="FNH142" s="266"/>
      <c r="FNI142" s="200"/>
      <c r="FNJ142" s="266"/>
      <c r="FNK142" s="261"/>
      <c r="FNL142" s="265"/>
      <c r="FNM142" s="266"/>
      <c r="FNN142" s="200"/>
      <c r="FNO142" s="266"/>
      <c r="FNP142" s="261"/>
      <c r="FNQ142" s="265"/>
      <c r="FNR142" s="266"/>
      <c r="FNS142" s="200"/>
      <c r="FNT142" s="266"/>
      <c r="FNU142" s="261"/>
      <c r="FNV142" s="265"/>
      <c r="FNW142" s="266"/>
      <c r="FNX142" s="200"/>
      <c r="FNY142" s="266"/>
      <c r="FNZ142" s="261"/>
      <c r="FOA142" s="265"/>
      <c r="FOB142" s="266"/>
      <c r="FOC142" s="200"/>
      <c r="FOD142" s="266"/>
      <c r="FOE142" s="261"/>
      <c r="FOF142" s="265"/>
      <c r="FOG142" s="266"/>
      <c r="FOH142" s="200"/>
      <c r="FOI142" s="266"/>
      <c r="FOJ142" s="261"/>
      <c r="FOK142" s="265"/>
      <c r="FOL142" s="266"/>
      <c r="FOM142" s="200"/>
      <c r="FON142" s="266"/>
      <c r="FOO142" s="261"/>
      <c r="FOP142" s="265"/>
      <c r="FOQ142" s="266"/>
      <c r="FOR142" s="200"/>
      <c r="FOS142" s="266"/>
      <c r="FOT142" s="261"/>
      <c r="FOU142" s="265"/>
      <c r="FOV142" s="266"/>
      <c r="FOW142" s="200"/>
      <c r="FOX142" s="266"/>
      <c r="FOY142" s="261"/>
      <c r="FOZ142" s="265"/>
      <c r="FPA142" s="266"/>
      <c r="FPB142" s="200"/>
      <c r="FPC142" s="266"/>
      <c r="FPD142" s="261"/>
      <c r="FPE142" s="265"/>
      <c r="FPF142" s="266"/>
      <c r="FPG142" s="200"/>
      <c r="FPH142" s="266"/>
      <c r="FPI142" s="261"/>
      <c r="FPJ142" s="265"/>
      <c r="FPK142" s="266"/>
      <c r="FPL142" s="200"/>
      <c r="FPM142" s="266"/>
      <c r="FPN142" s="261"/>
      <c r="FPO142" s="265"/>
      <c r="FPP142" s="266"/>
      <c r="FPQ142" s="200"/>
      <c r="FPR142" s="266"/>
      <c r="FPS142" s="261"/>
      <c r="FPT142" s="265"/>
      <c r="FPU142" s="266"/>
      <c r="FPV142" s="200"/>
      <c r="FPW142" s="266"/>
      <c r="FPX142" s="261"/>
      <c r="FPY142" s="265"/>
      <c r="FPZ142" s="266"/>
      <c r="FQA142" s="200"/>
      <c r="FQB142" s="266"/>
      <c r="FQC142" s="261"/>
      <c r="FQD142" s="265"/>
      <c r="FQE142" s="266"/>
      <c r="FQF142" s="200"/>
      <c r="FQG142" s="266"/>
      <c r="FQH142" s="261"/>
      <c r="FQI142" s="265"/>
      <c r="FQJ142" s="266"/>
      <c r="FQK142" s="200"/>
      <c r="FQL142" s="266"/>
      <c r="FQM142" s="261"/>
      <c r="FQN142" s="265"/>
      <c r="FQO142" s="266"/>
      <c r="FQP142" s="200"/>
      <c r="FQQ142" s="266"/>
      <c r="FQR142" s="261"/>
      <c r="FQS142" s="265"/>
      <c r="FQT142" s="266"/>
      <c r="FQU142" s="200"/>
      <c r="FQV142" s="266"/>
      <c r="FQW142" s="261"/>
      <c r="FQX142" s="265"/>
      <c r="FQY142" s="266"/>
      <c r="FQZ142" s="200"/>
      <c r="FRA142" s="266"/>
      <c r="FRB142" s="261"/>
      <c r="FRC142" s="265"/>
      <c r="FRD142" s="266"/>
      <c r="FRE142" s="200"/>
      <c r="FRF142" s="266"/>
      <c r="FRG142" s="261"/>
      <c r="FRH142" s="265"/>
      <c r="FRI142" s="266"/>
      <c r="FRJ142" s="200"/>
      <c r="FRK142" s="266"/>
      <c r="FRL142" s="261"/>
      <c r="FRM142" s="265"/>
      <c r="FRN142" s="266"/>
      <c r="FRO142" s="200"/>
      <c r="FRP142" s="266"/>
      <c r="FRQ142" s="261"/>
      <c r="FRR142" s="265"/>
      <c r="FRS142" s="266"/>
      <c r="FRT142" s="200"/>
      <c r="FRU142" s="266"/>
      <c r="FRV142" s="261"/>
      <c r="FRW142" s="265"/>
      <c r="FRX142" s="266"/>
      <c r="FRY142" s="200"/>
      <c r="FRZ142" s="266"/>
      <c r="FSA142" s="261"/>
      <c r="FSB142" s="265"/>
      <c r="FSC142" s="266"/>
      <c r="FSD142" s="200"/>
      <c r="FSE142" s="266"/>
      <c r="FSF142" s="261"/>
      <c r="FSG142" s="265"/>
      <c r="FSH142" s="266"/>
      <c r="FSI142" s="200"/>
      <c r="FSJ142" s="266"/>
      <c r="FSK142" s="261"/>
      <c r="FSL142" s="265"/>
      <c r="FSM142" s="266"/>
      <c r="FSN142" s="200"/>
      <c r="FSO142" s="266"/>
      <c r="FSP142" s="261"/>
      <c r="FSQ142" s="265"/>
      <c r="FSR142" s="266"/>
      <c r="FSS142" s="200"/>
      <c r="FST142" s="266"/>
      <c r="FSU142" s="261"/>
      <c r="FSV142" s="265"/>
      <c r="FSW142" s="266"/>
      <c r="FSX142" s="200"/>
      <c r="FSY142" s="266"/>
      <c r="FSZ142" s="261"/>
      <c r="FTA142" s="265"/>
      <c r="FTB142" s="266"/>
      <c r="FTC142" s="200"/>
      <c r="FTD142" s="266"/>
      <c r="FTE142" s="261"/>
      <c r="FTF142" s="265"/>
      <c r="FTG142" s="266"/>
      <c r="FTH142" s="200"/>
      <c r="FTI142" s="266"/>
      <c r="FTJ142" s="261"/>
      <c r="FTK142" s="265"/>
      <c r="FTL142" s="266"/>
      <c r="FTM142" s="200"/>
      <c r="FTN142" s="266"/>
      <c r="FTO142" s="261"/>
      <c r="FTP142" s="265"/>
      <c r="FTQ142" s="266"/>
      <c r="FTR142" s="200"/>
      <c r="FTS142" s="266"/>
      <c r="FTT142" s="261"/>
      <c r="FTU142" s="265"/>
      <c r="FTV142" s="266"/>
      <c r="FTW142" s="200"/>
      <c r="FTX142" s="266"/>
      <c r="FTY142" s="261"/>
      <c r="FTZ142" s="265"/>
      <c r="FUA142" s="266"/>
      <c r="FUB142" s="200"/>
      <c r="FUC142" s="266"/>
      <c r="FUD142" s="261"/>
      <c r="FUE142" s="265"/>
      <c r="FUF142" s="266"/>
      <c r="FUG142" s="200"/>
      <c r="FUH142" s="266"/>
      <c r="FUI142" s="261"/>
      <c r="FUJ142" s="265"/>
      <c r="FUK142" s="266"/>
      <c r="FUL142" s="200"/>
      <c r="FUM142" s="266"/>
      <c r="FUN142" s="261"/>
      <c r="FUO142" s="265"/>
      <c r="FUP142" s="266"/>
      <c r="FUQ142" s="200"/>
      <c r="FUR142" s="266"/>
      <c r="FUS142" s="261"/>
      <c r="FUT142" s="265"/>
      <c r="FUU142" s="266"/>
      <c r="FUV142" s="200"/>
      <c r="FUW142" s="266"/>
      <c r="FUX142" s="261"/>
      <c r="FUY142" s="265"/>
      <c r="FUZ142" s="266"/>
      <c r="FVA142" s="200"/>
      <c r="FVB142" s="266"/>
      <c r="FVC142" s="261"/>
      <c r="FVD142" s="265"/>
      <c r="FVE142" s="266"/>
      <c r="FVF142" s="200"/>
      <c r="FVG142" s="266"/>
      <c r="FVH142" s="261"/>
      <c r="FVI142" s="265"/>
      <c r="FVJ142" s="266"/>
      <c r="FVK142" s="200"/>
      <c r="FVL142" s="266"/>
      <c r="FVM142" s="261"/>
      <c r="FVN142" s="265"/>
      <c r="FVO142" s="266"/>
      <c r="FVP142" s="200"/>
      <c r="FVQ142" s="266"/>
      <c r="FVR142" s="261"/>
      <c r="FVS142" s="265"/>
      <c r="FVT142" s="266"/>
      <c r="FVU142" s="200"/>
      <c r="FVV142" s="266"/>
      <c r="FVW142" s="261"/>
      <c r="FVX142" s="265"/>
      <c r="FVY142" s="266"/>
      <c r="FVZ142" s="200"/>
      <c r="FWA142" s="266"/>
      <c r="FWB142" s="261"/>
      <c r="FWC142" s="265"/>
      <c r="FWD142" s="266"/>
      <c r="FWE142" s="200"/>
      <c r="FWF142" s="266"/>
      <c r="FWG142" s="261"/>
      <c r="FWH142" s="265"/>
      <c r="FWI142" s="266"/>
      <c r="FWJ142" s="200"/>
      <c r="FWK142" s="266"/>
      <c r="FWL142" s="261"/>
      <c r="FWM142" s="265"/>
      <c r="FWN142" s="266"/>
      <c r="FWO142" s="200"/>
      <c r="FWP142" s="266"/>
      <c r="FWQ142" s="261"/>
      <c r="FWR142" s="265"/>
      <c r="FWS142" s="266"/>
      <c r="FWT142" s="200"/>
      <c r="FWU142" s="266"/>
      <c r="FWV142" s="261"/>
      <c r="FWW142" s="265"/>
      <c r="FWX142" s="266"/>
      <c r="FWY142" s="200"/>
      <c r="FWZ142" s="266"/>
      <c r="FXA142" s="261"/>
      <c r="FXB142" s="265"/>
      <c r="FXC142" s="266"/>
      <c r="FXD142" s="200"/>
      <c r="FXE142" s="266"/>
      <c r="FXF142" s="261"/>
      <c r="FXG142" s="265"/>
      <c r="FXH142" s="266"/>
      <c r="FXI142" s="200"/>
      <c r="FXJ142" s="266"/>
      <c r="FXK142" s="261"/>
      <c r="FXL142" s="265"/>
      <c r="FXM142" s="266"/>
      <c r="FXN142" s="200"/>
      <c r="FXO142" s="266"/>
      <c r="FXP142" s="261"/>
      <c r="FXQ142" s="265"/>
      <c r="FXR142" s="266"/>
      <c r="FXS142" s="200"/>
      <c r="FXT142" s="266"/>
      <c r="FXU142" s="261"/>
      <c r="FXV142" s="265"/>
      <c r="FXW142" s="266"/>
      <c r="FXX142" s="200"/>
      <c r="FXY142" s="266"/>
      <c r="FXZ142" s="261"/>
      <c r="FYA142" s="265"/>
      <c r="FYB142" s="266"/>
      <c r="FYC142" s="200"/>
      <c r="FYD142" s="266"/>
      <c r="FYE142" s="261"/>
      <c r="FYF142" s="265"/>
      <c r="FYG142" s="266"/>
      <c r="FYH142" s="200"/>
      <c r="FYI142" s="266"/>
      <c r="FYJ142" s="261"/>
      <c r="FYK142" s="265"/>
      <c r="FYL142" s="266"/>
      <c r="FYM142" s="200"/>
      <c r="FYN142" s="266"/>
      <c r="FYO142" s="261"/>
      <c r="FYP142" s="265"/>
      <c r="FYQ142" s="266"/>
      <c r="FYR142" s="200"/>
      <c r="FYS142" s="266"/>
      <c r="FYT142" s="261"/>
      <c r="FYU142" s="265"/>
      <c r="FYV142" s="266"/>
      <c r="FYW142" s="200"/>
      <c r="FYX142" s="266"/>
      <c r="FYY142" s="261"/>
      <c r="FYZ142" s="265"/>
      <c r="FZA142" s="266"/>
      <c r="FZB142" s="200"/>
      <c r="FZC142" s="266"/>
      <c r="FZD142" s="261"/>
      <c r="FZE142" s="265"/>
      <c r="FZF142" s="266"/>
      <c r="FZG142" s="200"/>
      <c r="FZH142" s="266"/>
      <c r="FZI142" s="261"/>
      <c r="FZJ142" s="265"/>
      <c r="FZK142" s="266"/>
      <c r="FZL142" s="200"/>
      <c r="FZM142" s="266"/>
      <c r="FZN142" s="261"/>
      <c r="FZO142" s="265"/>
      <c r="FZP142" s="266"/>
      <c r="FZQ142" s="200"/>
      <c r="FZR142" s="266"/>
      <c r="FZS142" s="261"/>
      <c r="FZT142" s="265"/>
      <c r="FZU142" s="266"/>
      <c r="FZV142" s="200"/>
      <c r="FZW142" s="266"/>
      <c r="FZX142" s="261"/>
      <c r="FZY142" s="265"/>
      <c r="FZZ142" s="266"/>
      <c r="GAA142" s="200"/>
      <c r="GAB142" s="266"/>
      <c r="GAC142" s="261"/>
      <c r="GAD142" s="265"/>
      <c r="GAE142" s="266"/>
      <c r="GAF142" s="200"/>
      <c r="GAG142" s="266"/>
      <c r="GAH142" s="261"/>
      <c r="GAI142" s="265"/>
      <c r="GAJ142" s="266"/>
      <c r="GAK142" s="200"/>
      <c r="GAL142" s="266"/>
      <c r="GAM142" s="261"/>
      <c r="GAN142" s="265"/>
      <c r="GAO142" s="266"/>
      <c r="GAP142" s="200"/>
      <c r="GAQ142" s="266"/>
      <c r="GAR142" s="261"/>
      <c r="GAS142" s="265"/>
      <c r="GAT142" s="266"/>
      <c r="GAU142" s="200"/>
      <c r="GAV142" s="266"/>
      <c r="GAW142" s="261"/>
      <c r="GAX142" s="265"/>
      <c r="GAY142" s="266"/>
      <c r="GAZ142" s="200"/>
      <c r="GBA142" s="266"/>
      <c r="GBB142" s="261"/>
      <c r="GBC142" s="265"/>
      <c r="GBD142" s="266"/>
      <c r="GBE142" s="200"/>
      <c r="GBF142" s="266"/>
      <c r="GBG142" s="261"/>
      <c r="GBH142" s="265"/>
      <c r="GBI142" s="266"/>
      <c r="GBJ142" s="200"/>
      <c r="GBK142" s="266"/>
      <c r="GBL142" s="261"/>
      <c r="GBM142" s="265"/>
      <c r="GBN142" s="266"/>
      <c r="GBO142" s="200"/>
      <c r="GBP142" s="266"/>
      <c r="GBQ142" s="261"/>
      <c r="GBR142" s="265"/>
      <c r="GBS142" s="266"/>
      <c r="GBT142" s="200"/>
      <c r="GBU142" s="266"/>
      <c r="GBV142" s="261"/>
      <c r="GBW142" s="265"/>
      <c r="GBX142" s="266"/>
      <c r="GBY142" s="200"/>
      <c r="GBZ142" s="266"/>
      <c r="GCA142" s="261"/>
      <c r="GCB142" s="265"/>
      <c r="GCC142" s="266"/>
      <c r="GCD142" s="200"/>
      <c r="GCE142" s="266"/>
      <c r="GCF142" s="261"/>
      <c r="GCG142" s="265"/>
      <c r="GCH142" s="266"/>
      <c r="GCI142" s="200"/>
      <c r="GCJ142" s="266"/>
      <c r="GCK142" s="261"/>
      <c r="GCL142" s="265"/>
      <c r="GCM142" s="266"/>
      <c r="GCN142" s="200"/>
      <c r="GCO142" s="266"/>
      <c r="GCP142" s="261"/>
      <c r="GCQ142" s="265"/>
      <c r="GCR142" s="266"/>
      <c r="GCS142" s="200"/>
      <c r="GCT142" s="266"/>
      <c r="GCU142" s="261"/>
      <c r="GCV142" s="265"/>
      <c r="GCW142" s="266"/>
      <c r="GCX142" s="200"/>
      <c r="GCY142" s="266"/>
      <c r="GCZ142" s="261"/>
      <c r="GDA142" s="265"/>
      <c r="GDB142" s="266"/>
      <c r="GDC142" s="200"/>
      <c r="GDD142" s="266"/>
      <c r="GDE142" s="261"/>
      <c r="GDF142" s="265"/>
      <c r="GDG142" s="266"/>
      <c r="GDH142" s="200"/>
      <c r="GDI142" s="266"/>
      <c r="GDJ142" s="261"/>
      <c r="GDK142" s="265"/>
      <c r="GDL142" s="266"/>
      <c r="GDM142" s="200"/>
      <c r="GDN142" s="266"/>
      <c r="GDO142" s="261"/>
      <c r="GDP142" s="265"/>
      <c r="GDQ142" s="266"/>
      <c r="GDR142" s="200"/>
      <c r="GDS142" s="266"/>
      <c r="GDT142" s="261"/>
      <c r="GDU142" s="265"/>
      <c r="GDV142" s="266"/>
      <c r="GDW142" s="200"/>
      <c r="GDX142" s="266"/>
      <c r="GDY142" s="261"/>
      <c r="GDZ142" s="265"/>
      <c r="GEA142" s="266"/>
      <c r="GEB142" s="200"/>
      <c r="GEC142" s="266"/>
      <c r="GED142" s="261"/>
      <c r="GEE142" s="265"/>
      <c r="GEF142" s="266"/>
      <c r="GEG142" s="200"/>
      <c r="GEH142" s="266"/>
      <c r="GEI142" s="261"/>
      <c r="GEJ142" s="265"/>
      <c r="GEK142" s="266"/>
      <c r="GEL142" s="200"/>
      <c r="GEM142" s="266"/>
      <c r="GEN142" s="261"/>
      <c r="GEO142" s="265"/>
      <c r="GEP142" s="266"/>
      <c r="GEQ142" s="200"/>
      <c r="GER142" s="266"/>
      <c r="GES142" s="261"/>
      <c r="GET142" s="265"/>
      <c r="GEU142" s="266"/>
      <c r="GEV142" s="200"/>
      <c r="GEW142" s="266"/>
      <c r="GEX142" s="261"/>
      <c r="GEY142" s="265"/>
      <c r="GEZ142" s="266"/>
      <c r="GFA142" s="200"/>
      <c r="GFB142" s="266"/>
      <c r="GFC142" s="261"/>
      <c r="GFD142" s="265"/>
      <c r="GFE142" s="266"/>
      <c r="GFF142" s="200"/>
      <c r="GFG142" s="266"/>
      <c r="GFH142" s="261"/>
      <c r="GFI142" s="265"/>
      <c r="GFJ142" s="266"/>
      <c r="GFK142" s="200"/>
      <c r="GFL142" s="266"/>
      <c r="GFM142" s="261"/>
      <c r="GFN142" s="265"/>
      <c r="GFO142" s="266"/>
      <c r="GFP142" s="200"/>
      <c r="GFQ142" s="266"/>
      <c r="GFR142" s="261"/>
      <c r="GFS142" s="265"/>
      <c r="GFT142" s="266"/>
      <c r="GFU142" s="200"/>
      <c r="GFV142" s="266"/>
      <c r="GFW142" s="261"/>
      <c r="GFX142" s="265"/>
      <c r="GFY142" s="266"/>
      <c r="GFZ142" s="200"/>
      <c r="GGA142" s="266"/>
      <c r="GGB142" s="261"/>
      <c r="GGC142" s="265"/>
      <c r="GGD142" s="266"/>
      <c r="GGE142" s="200"/>
      <c r="GGF142" s="266"/>
      <c r="GGG142" s="261"/>
      <c r="GGH142" s="265"/>
      <c r="GGI142" s="266"/>
      <c r="GGJ142" s="200"/>
      <c r="GGK142" s="266"/>
      <c r="GGL142" s="261"/>
      <c r="GGM142" s="265"/>
      <c r="GGN142" s="266"/>
      <c r="GGO142" s="200"/>
      <c r="GGP142" s="266"/>
      <c r="GGQ142" s="261"/>
      <c r="GGR142" s="265"/>
      <c r="GGS142" s="266"/>
      <c r="GGT142" s="200"/>
      <c r="GGU142" s="266"/>
      <c r="GGV142" s="261"/>
      <c r="GGW142" s="265"/>
      <c r="GGX142" s="266"/>
      <c r="GGY142" s="200"/>
      <c r="GGZ142" s="266"/>
      <c r="GHA142" s="261"/>
      <c r="GHB142" s="265"/>
      <c r="GHC142" s="266"/>
      <c r="GHD142" s="200"/>
      <c r="GHE142" s="266"/>
      <c r="GHF142" s="261"/>
      <c r="GHG142" s="265"/>
      <c r="GHH142" s="266"/>
      <c r="GHI142" s="200"/>
      <c r="GHJ142" s="266"/>
      <c r="GHK142" s="261"/>
      <c r="GHL142" s="265"/>
      <c r="GHM142" s="266"/>
      <c r="GHN142" s="200"/>
      <c r="GHO142" s="266"/>
      <c r="GHP142" s="261"/>
      <c r="GHQ142" s="265"/>
      <c r="GHR142" s="266"/>
      <c r="GHS142" s="200"/>
      <c r="GHT142" s="266"/>
      <c r="GHU142" s="261"/>
      <c r="GHV142" s="265"/>
      <c r="GHW142" s="266"/>
      <c r="GHX142" s="200"/>
      <c r="GHY142" s="266"/>
      <c r="GHZ142" s="261"/>
      <c r="GIA142" s="265"/>
      <c r="GIB142" s="266"/>
      <c r="GIC142" s="200"/>
      <c r="GID142" s="266"/>
      <c r="GIE142" s="261"/>
      <c r="GIF142" s="265"/>
      <c r="GIG142" s="266"/>
      <c r="GIH142" s="200"/>
      <c r="GII142" s="266"/>
      <c r="GIJ142" s="261"/>
      <c r="GIK142" s="265"/>
      <c r="GIL142" s="266"/>
      <c r="GIM142" s="200"/>
      <c r="GIN142" s="266"/>
      <c r="GIO142" s="261"/>
      <c r="GIP142" s="265"/>
      <c r="GIQ142" s="266"/>
      <c r="GIR142" s="200"/>
      <c r="GIS142" s="266"/>
      <c r="GIT142" s="261"/>
      <c r="GIU142" s="265"/>
      <c r="GIV142" s="266"/>
      <c r="GIW142" s="200"/>
      <c r="GIX142" s="266"/>
      <c r="GIY142" s="261"/>
      <c r="GIZ142" s="265"/>
      <c r="GJA142" s="266"/>
      <c r="GJB142" s="200"/>
      <c r="GJC142" s="266"/>
      <c r="GJD142" s="261"/>
      <c r="GJE142" s="265"/>
      <c r="GJF142" s="266"/>
      <c r="GJG142" s="200"/>
      <c r="GJH142" s="266"/>
      <c r="GJI142" s="261"/>
      <c r="GJJ142" s="265"/>
      <c r="GJK142" s="266"/>
      <c r="GJL142" s="200"/>
      <c r="GJM142" s="266"/>
      <c r="GJN142" s="261"/>
      <c r="GJO142" s="265"/>
      <c r="GJP142" s="266"/>
      <c r="GJQ142" s="200"/>
      <c r="GJR142" s="266"/>
      <c r="GJS142" s="261"/>
      <c r="GJT142" s="265"/>
      <c r="GJU142" s="266"/>
      <c r="GJV142" s="200"/>
      <c r="GJW142" s="266"/>
      <c r="GJX142" s="261"/>
      <c r="GJY142" s="265"/>
      <c r="GJZ142" s="266"/>
      <c r="GKA142" s="200"/>
      <c r="GKB142" s="266"/>
      <c r="GKC142" s="261"/>
      <c r="GKD142" s="265"/>
      <c r="GKE142" s="266"/>
      <c r="GKF142" s="200"/>
      <c r="GKG142" s="266"/>
      <c r="GKH142" s="261"/>
      <c r="GKI142" s="265"/>
      <c r="GKJ142" s="266"/>
      <c r="GKK142" s="200"/>
      <c r="GKL142" s="266"/>
      <c r="GKM142" s="261"/>
      <c r="GKN142" s="265"/>
      <c r="GKO142" s="266"/>
      <c r="GKP142" s="200"/>
      <c r="GKQ142" s="266"/>
      <c r="GKR142" s="261"/>
      <c r="GKS142" s="265"/>
      <c r="GKT142" s="266"/>
      <c r="GKU142" s="200"/>
      <c r="GKV142" s="266"/>
      <c r="GKW142" s="261"/>
      <c r="GKX142" s="265"/>
      <c r="GKY142" s="266"/>
      <c r="GKZ142" s="200"/>
      <c r="GLA142" s="266"/>
      <c r="GLB142" s="261"/>
      <c r="GLC142" s="265"/>
      <c r="GLD142" s="266"/>
      <c r="GLE142" s="200"/>
      <c r="GLF142" s="266"/>
      <c r="GLG142" s="261"/>
      <c r="GLH142" s="265"/>
      <c r="GLI142" s="266"/>
      <c r="GLJ142" s="200"/>
      <c r="GLK142" s="266"/>
      <c r="GLL142" s="261"/>
      <c r="GLM142" s="265"/>
      <c r="GLN142" s="266"/>
      <c r="GLO142" s="200"/>
      <c r="GLP142" s="266"/>
      <c r="GLQ142" s="261"/>
      <c r="GLR142" s="265"/>
      <c r="GLS142" s="266"/>
      <c r="GLT142" s="200"/>
      <c r="GLU142" s="266"/>
      <c r="GLV142" s="261"/>
      <c r="GLW142" s="265"/>
      <c r="GLX142" s="266"/>
      <c r="GLY142" s="200"/>
      <c r="GLZ142" s="266"/>
      <c r="GMA142" s="261"/>
      <c r="GMB142" s="265"/>
      <c r="GMC142" s="266"/>
      <c r="GMD142" s="200"/>
      <c r="GME142" s="266"/>
      <c r="GMF142" s="261"/>
      <c r="GMG142" s="265"/>
      <c r="GMH142" s="266"/>
      <c r="GMI142" s="200"/>
      <c r="GMJ142" s="266"/>
      <c r="GMK142" s="261"/>
      <c r="GML142" s="265"/>
      <c r="GMM142" s="266"/>
      <c r="GMN142" s="200"/>
      <c r="GMO142" s="266"/>
      <c r="GMP142" s="261"/>
      <c r="GMQ142" s="265"/>
      <c r="GMR142" s="266"/>
      <c r="GMS142" s="200"/>
      <c r="GMT142" s="266"/>
      <c r="GMU142" s="261"/>
      <c r="GMV142" s="265"/>
      <c r="GMW142" s="266"/>
      <c r="GMX142" s="200"/>
      <c r="GMY142" s="266"/>
      <c r="GMZ142" s="261"/>
      <c r="GNA142" s="265"/>
      <c r="GNB142" s="266"/>
      <c r="GNC142" s="200"/>
      <c r="GND142" s="266"/>
      <c r="GNE142" s="261"/>
      <c r="GNF142" s="265"/>
      <c r="GNG142" s="266"/>
      <c r="GNH142" s="200"/>
      <c r="GNI142" s="266"/>
      <c r="GNJ142" s="261"/>
      <c r="GNK142" s="265"/>
      <c r="GNL142" s="266"/>
      <c r="GNM142" s="200"/>
      <c r="GNN142" s="266"/>
      <c r="GNO142" s="261"/>
      <c r="GNP142" s="265"/>
      <c r="GNQ142" s="266"/>
      <c r="GNR142" s="200"/>
      <c r="GNS142" s="266"/>
      <c r="GNT142" s="261"/>
      <c r="GNU142" s="265"/>
      <c r="GNV142" s="266"/>
      <c r="GNW142" s="200"/>
      <c r="GNX142" s="266"/>
      <c r="GNY142" s="261"/>
      <c r="GNZ142" s="265"/>
      <c r="GOA142" s="266"/>
      <c r="GOB142" s="200"/>
      <c r="GOC142" s="266"/>
      <c r="GOD142" s="261"/>
      <c r="GOE142" s="265"/>
      <c r="GOF142" s="266"/>
      <c r="GOG142" s="200"/>
      <c r="GOH142" s="266"/>
      <c r="GOI142" s="261"/>
      <c r="GOJ142" s="265"/>
      <c r="GOK142" s="266"/>
      <c r="GOL142" s="200"/>
      <c r="GOM142" s="266"/>
      <c r="GON142" s="261"/>
      <c r="GOO142" s="265"/>
      <c r="GOP142" s="266"/>
      <c r="GOQ142" s="200"/>
      <c r="GOR142" s="266"/>
      <c r="GOS142" s="261"/>
      <c r="GOT142" s="265"/>
      <c r="GOU142" s="266"/>
      <c r="GOV142" s="200"/>
      <c r="GOW142" s="266"/>
      <c r="GOX142" s="261"/>
      <c r="GOY142" s="265"/>
      <c r="GOZ142" s="266"/>
      <c r="GPA142" s="200"/>
      <c r="GPB142" s="266"/>
      <c r="GPC142" s="261"/>
      <c r="GPD142" s="265"/>
      <c r="GPE142" s="266"/>
      <c r="GPF142" s="200"/>
      <c r="GPG142" s="266"/>
      <c r="GPH142" s="261"/>
      <c r="GPI142" s="265"/>
      <c r="GPJ142" s="266"/>
      <c r="GPK142" s="200"/>
      <c r="GPL142" s="266"/>
      <c r="GPM142" s="261"/>
      <c r="GPN142" s="265"/>
      <c r="GPO142" s="266"/>
      <c r="GPP142" s="200"/>
      <c r="GPQ142" s="266"/>
      <c r="GPR142" s="261"/>
      <c r="GPS142" s="265"/>
      <c r="GPT142" s="266"/>
      <c r="GPU142" s="200"/>
      <c r="GPV142" s="266"/>
      <c r="GPW142" s="261"/>
      <c r="GPX142" s="265"/>
      <c r="GPY142" s="266"/>
      <c r="GPZ142" s="200"/>
      <c r="GQA142" s="266"/>
      <c r="GQB142" s="261"/>
      <c r="GQC142" s="265"/>
      <c r="GQD142" s="266"/>
      <c r="GQE142" s="200"/>
      <c r="GQF142" s="266"/>
      <c r="GQG142" s="261"/>
      <c r="GQH142" s="265"/>
      <c r="GQI142" s="266"/>
      <c r="GQJ142" s="200"/>
      <c r="GQK142" s="266"/>
      <c r="GQL142" s="261"/>
      <c r="GQM142" s="265"/>
      <c r="GQN142" s="266"/>
      <c r="GQO142" s="200"/>
      <c r="GQP142" s="266"/>
      <c r="GQQ142" s="261"/>
      <c r="GQR142" s="265"/>
      <c r="GQS142" s="266"/>
      <c r="GQT142" s="200"/>
      <c r="GQU142" s="266"/>
      <c r="GQV142" s="261"/>
      <c r="GQW142" s="265"/>
      <c r="GQX142" s="266"/>
      <c r="GQY142" s="200"/>
      <c r="GQZ142" s="266"/>
      <c r="GRA142" s="261"/>
      <c r="GRB142" s="265"/>
      <c r="GRC142" s="266"/>
      <c r="GRD142" s="200"/>
      <c r="GRE142" s="266"/>
      <c r="GRF142" s="261"/>
      <c r="GRG142" s="265"/>
      <c r="GRH142" s="266"/>
      <c r="GRI142" s="200"/>
      <c r="GRJ142" s="266"/>
      <c r="GRK142" s="261"/>
      <c r="GRL142" s="265"/>
      <c r="GRM142" s="266"/>
      <c r="GRN142" s="200"/>
      <c r="GRO142" s="266"/>
      <c r="GRP142" s="261"/>
      <c r="GRQ142" s="265"/>
      <c r="GRR142" s="266"/>
      <c r="GRS142" s="200"/>
      <c r="GRT142" s="266"/>
      <c r="GRU142" s="261"/>
      <c r="GRV142" s="265"/>
      <c r="GRW142" s="266"/>
      <c r="GRX142" s="200"/>
      <c r="GRY142" s="266"/>
      <c r="GRZ142" s="261"/>
      <c r="GSA142" s="265"/>
      <c r="GSB142" s="266"/>
      <c r="GSC142" s="200"/>
      <c r="GSD142" s="266"/>
      <c r="GSE142" s="261"/>
      <c r="GSF142" s="265"/>
      <c r="GSG142" s="266"/>
      <c r="GSH142" s="200"/>
      <c r="GSI142" s="266"/>
      <c r="GSJ142" s="261"/>
      <c r="GSK142" s="265"/>
      <c r="GSL142" s="266"/>
      <c r="GSM142" s="200"/>
      <c r="GSN142" s="266"/>
      <c r="GSO142" s="261"/>
      <c r="GSP142" s="265"/>
      <c r="GSQ142" s="266"/>
      <c r="GSR142" s="200"/>
      <c r="GSS142" s="266"/>
      <c r="GST142" s="261"/>
      <c r="GSU142" s="265"/>
      <c r="GSV142" s="266"/>
      <c r="GSW142" s="200"/>
      <c r="GSX142" s="266"/>
      <c r="GSY142" s="261"/>
      <c r="GSZ142" s="265"/>
      <c r="GTA142" s="266"/>
      <c r="GTB142" s="200"/>
      <c r="GTC142" s="266"/>
      <c r="GTD142" s="261"/>
      <c r="GTE142" s="265"/>
      <c r="GTF142" s="266"/>
      <c r="GTG142" s="200"/>
      <c r="GTH142" s="266"/>
      <c r="GTI142" s="261"/>
      <c r="GTJ142" s="265"/>
      <c r="GTK142" s="266"/>
      <c r="GTL142" s="200"/>
      <c r="GTM142" s="266"/>
      <c r="GTN142" s="261"/>
      <c r="GTO142" s="265"/>
      <c r="GTP142" s="266"/>
      <c r="GTQ142" s="200"/>
      <c r="GTR142" s="266"/>
      <c r="GTS142" s="261"/>
      <c r="GTT142" s="265"/>
      <c r="GTU142" s="266"/>
      <c r="GTV142" s="200"/>
      <c r="GTW142" s="266"/>
      <c r="GTX142" s="261"/>
      <c r="GTY142" s="265"/>
      <c r="GTZ142" s="266"/>
      <c r="GUA142" s="200"/>
      <c r="GUB142" s="266"/>
      <c r="GUC142" s="261"/>
      <c r="GUD142" s="265"/>
      <c r="GUE142" s="266"/>
      <c r="GUF142" s="200"/>
      <c r="GUG142" s="266"/>
      <c r="GUH142" s="261"/>
      <c r="GUI142" s="265"/>
      <c r="GUJ142" s="266"/>
      <c r="GUK142" s="200"/>
      <c r="GUL142" s="266"/>
      <c r="GUM142" s="261"/>
      <c r="GUN142" s="265"/>
      <c r="GUO142" s="266"/>
      <c r="GUP142" s="200"/>
      <c r="GUQ142" s="266"/>
      <c r="GUR142" s="261"/>
      <c r="GUS142" s="265"/>
      <c r="GUT142" s="266"/>
      <c r="GUU142" s="200"/>
      <c r="GUV142" s="266"/>
      <c r="GUW142" s="261"/>
      <c r="GUX142" s="265"/>
      <c r="GUY142" s="266"/>
      <c r="GUZ142" s="200"/>
      <c r="GVA142" s="266"/>
      <c r="GVB142" s="261"/>
      <c r="GVC142" s="265"/>
      <c r="GVD142" s="266"/>
      <c r="GVE142" s="200"/>
      <c r="GVF142" s="266"/>
      <c r="GVG142" s="261"/>
      <c r="GVH142" s="265"/>
      <c r="GVI142" s="266"/>
      <c r="GVJ142" s="200"/>
      <c r="GVK142" s="266"/>
      <c r="GVL142" s="261"/>
      <c r="GVM142" s="265"/>
      <c r="GVN142" s="266"/>
      <c r="GVO142" s="200"/>
      <c r="GVP142" s="266"/>
      <c r="GVQ142" s="261"/>
      <c r="GVR142" s="265"/>
      <c r="GVS142" s="266"/>
      <c r="GVT142" s="200"/>
      <c r="GVU142" s="266"/>
      <c r="GVV142" s="261"/>
      <c r="GVW142" s="265"/>
      <c r="GVX142" s="266"/>
      <c r="GVY142" s="200"/>
      <c r="GVZ142" s="266"/>
      <c r="GWA142" s="261"/>
      <c r="GWB142" s="265"/>
      <c r="GWC142" s="266"/>
      <c r="GWD142" s="200"/>
      <c r="GWE142" s="266"/>
      <c r="GWF142" s="261"/>
      <c r="GWG142" s="265"/>
      <c r="GWH142" s="266"/>
      <c r="GWI142" s="200"/>
      <c r="GWJ142" s="266"/>
      <c r="GWK142" s="261"/>
      <c r="GWL142" s="265"/>
      <c r="GWM142" s="266"/>
      <c r="GWN142" s="200"/>
      <c r="GWO142" s="266"/>
      <c r="GWP142" s="261"/>
      <c r="GWQ142" s="265"/>
      <c r="GWR142" s="266"/>
      <c r="GWS142" s="200"/>
      <c r="GWT142" s="266"/>
      <c r="GWU142" s="261"/>
      <c r="GWV142" s="265"/>
      <c r="GWW142" s="266"/>
      <c r="GWX142" s="200"/>
      <c r="GWY142" s="266"/>
      <c r="GWZ142" s="261"/>
      <c r="GXA142" s="265"/>
      <c r="GXB142" s="266"/>
      <c r="GXC142" s="200"/>
      <c r="GXD142" s="266"/>
      <c r="GXE142" s="261"/>
      <c r="GXF142" s="265"/>
      <c r="GXG142" s="266"/>
      <c r="GXH142" s="200"/>
      <c r="GXI142" s="266"/>
      <c r="GXJ142" s="261"/>
      <c r="GXK142" s="265"/>
      <c r="GXL142" s="266"/>
      <c r="GXM142" s="200"/>
      <c r="GXN142" s="266"/>
      <c r="GXO142" s="261"/>
      <c r="GXP142" s="265"/>
      <c r="GXQ142" s="266"/>
      <c r="GXR142" s="200"/>
      <c r="GXS142" s="266"/>
      <c r="GXT142" s="261"/>
      <c r="GXU142" s="265"/>
      <c r="GXV142" s="266"/>
      <c r="GXW142" s="200"/>
      <c r="GXX142" s="266"/>
      <c r="GXY142" s="261"/>
      <c r="GXZ142" s="265"/>
      <c r="GYA142" s="266"/>
      <c r="GYB142" s="200"/>
      <c r="GYC142" s="266"/>
      <c r="GYD142" s="261"/>
      <c r="GYE142" s="265"/>
      <c r="GYF142" s="266"/>
      <c r="GYG142" s="200"/>
      <c r="GYH142" s="266"/>
      <c r="GYI142" s="261"/>
      <c r="GYJ142" s="265"/>
      <c r="GYK142" s="266"/>
      <c r="GYL142" s="200"/>
      <c r="GYM142" s="266"/>
      <c r="GYN142" s="261"/>
      <c r="GYO142" s="265"/>
      <c r="GYP142" s="266"/>
      <c r="GYQ142" s="200"/>
      <c r="GYR142" s="266"/>
      <c r="GYS142" s="261"/>
      <c r="GYT142" s="265"/>
      <c r="GYU142" s="266"/>
      <c r="GYV142" s="200"/>
      <c r="GYW142" s="266"/>
      <c r="GYX142" s="261"/>
      <c r="GYY142" s="265"/>
      <c r="GYZ142" s="266"/>
      <c r="GZA142" s="200"/>
      <c r="GZB142" s="266"/>
      <c r="GZC142" s="261"/>
      <c r="GZD142" s="265"/>
      <c r="GZE142" s="266"/>
      <c r="GZF142" s="200"/>
      <c r="GZG142" s="266"/>
      <c r="GZH142" s="261"/>
      <c r="GZI142" s="265"/>
      <c r="GZJ142" s="266"/>
      <c r="GZK142" s="200"/>
      <c r="GZL142" s="266"/>
      <c r="GZM142" s="261"/>
      <c r="GZN142" s="265"/>
      <c r="GZO142" s="266"/>
      <c r="GZP142" s="200"/>
      <c r="GZQ142" s="266"/>
      <c r="GZR142" s="261"/>
      <c r="GZS142" s="265"/>
      <c r="GZT142" s="266"/>
      <c r="GZU142" s="200"/>
      <c r="GZV142" s="266"/>
      <c r="GZW142" s="261"/>
      <c r="GZX142" s="265"/>
      <c r="GZY142" s="266"/>
      <c r="GZZ142" s="200"/>
      <c r="HAA142" s="266"/>
      <c r="HAB142" s="261"/>
      <c r="HAC142" s="265"/>
      <c r="HAD142" s="266"/>
      <c r="HAE142" s="200"/>
      <c r="HAF142" s="266"/>
      <c r="HAG142" s="261"/>
      <c r="HAH142" s="265"/>
      <c r="HAI142" s="266"/>
      <c r="HAJ142" s="200"/>
      <c r="HAK142" s="266"/>
      <c r="HAL142" s="261"/>
      <c r="HAM142" s="265"/>
      <c r="HAN142" s="266"/>
      <c r="HAO142" s="200"/>
      <c r="HAP142" s="266"/>
      <c r="HAQ142" s="261"/>
      <c r="HAR142" s="265"/>
      <c r="HAS142" s="266"/>
      <c r="HAT142" s="200"/>
      <c r="HAU142" s="266"/>
      <c r="HAV142" s="261"/>
      <c r="HAW142" s="265"/>
      <c r="HAX142" s="266"/>
      <c r="HAY142" s="200"/>
      <c r="HAZ142" s="266"/>
      <c r="HBA142" s="261"/>
      <c r="HBB142" s="265"/>
      <c r="HBC142" s="266"/>
      <c r="HBD142" s="200"/>
      <c r="HBE142" s="266"/>
      <c r="HBF142" s="261"/>
      <c r="HBG142" s="265"/>
      <c r="HBH142" s="266"/>
      <c r="HBI142" s="200"/>
      <c r="HBJ142" s="266"/>
      <c r="HBK142" s="261"/>
      <c r="HBL142" s="265"/>
      <c r="HBM142" s="266"/>
      <c r="HBN142" s="200"/>
      <c r="HBO142" s="266"/>
      <c r="HBP142" s="261"/>
      <c r="HBQ142" s="265"/>
      <c r="HBR142" s="266"/>
      <c r="HBS142" s="200"/>
      <c r="HBT142" s="266"/>
      <c r="HBU142" s="261"/>
      <c r="HBV142" s="265"/>
      <c r="HBW142" s="266"/>
      <c r="HBX142" s="200"/>
      <c r="HBY142" s="266"/>
      <c r="HBZ142" s="261"/>
      <c r="HCA142" s="265"/>
      <c r="HCB142" s="266"/>
      <c r="HCC142" s="200"/>
      <c r="HCD142" s="266"/>
      <c r="HCE142" s="261"/>
      <c r="HCF142" s="265"/>
      <c r="HCG142" s="266"/>
      <c r="HCH142" s="200"/>
      <c r="HCI142" s="266"/>
      <c r="HCJ142" s="261"/>
      <c r="HCK142" s="265"/>
      <c r="HCL142" s="266"/>
      <c r="HCM142" s="200"/>
      <c r="HCN142" s="266"/>
      <c r="HCO142" s="261"/>
      <c r="HCP142" s="265"/>
      <c r="HCQ142" s="266"/>
      <c r="HCR142" s="200"/>
      <c r="HCS142" s="266"/>
      <c r="HCT142" s="261"/>
      <c r="HCU142" s="265"/>
      <c r="HCV142" s="266"/>
      <c r="HCW142" s="200"/>
      <c r="HCX142" s="266"/>
      <c r="HCY142" s="261"/>
      <c r="HCZ142" s="265"/>
      <c r="HDA142" s="266"/>
      <c r="HDB142" s="200"/>
      <c r="HDC142" s="266"/>
      <c r="HDD142" s="261"/>
      <c r="HDE142" s="265"/>
      <c r="HDF142" s="266"/>
      <c r="HDG142" s="200"/>
      <c r="HDH142" s="266"/>
      <c r="HDI142" s="261"/>
      <c r="HDJ142" s="265"/>
      <c r="HDK142" s="266"/>
      <c r="HDL142" s="200"/>
      <c r="HDM142" s="266"/>
      <c r="HDN142" s="261"/>
      <c r="HDO142" s="265"/>
      <c r="HDP142" s="266"/>
      <c r="HDQ142" s="200"/>
      <c r="HDR142" s="266"/>
      <c r="HDS142" s="261"/>
      <c r="HDT142" s="265"/>
      <c r="HDU142" s="266"/>
      <c r="HDV142" s="200"/>
      <c r="HDW142" s="266"/>
      <c r="HDX142" s="261"/>
      <c r="HDY142" s="265"/>
      <c r="HDZ142" s="266"/>
      <c r="HEA142" s="200"/>
      <c r="HEB142" s="266"/>
      <c r="HEC142" s="261"/>
      <c r="HED142" s="265"/>
      <c r="HEE142" s="266"/>
      <c r="HEF142" s="200"/>
      <c r="HEG142" s="266"/>
      <c r="HEH142" s="261"/>
      <c r="HEI142" s="265"/>
      <c r="HEJ142" s="266"/>
      <c r="HEK142" s="200"/>
      <c r="HEL142" s="266"/>
      <c r="HEM142" s="261"/>
      <c r="HEN142" s="265"/>
      <c r="HEO142" s="266"/>
      <c r="HEP142" s="200"/>
      <c r="HEQ142" s="266"/>
      <c r="HER142" s="261"/>
      <c r="HES142" s="265"/>
      <c r="HET142" s="266"/>
      <c r="HEU142" s="200"/>
      <c r="HEV142" s="266"/>
      <c r="HEW142" s="261"/>
      <c r="HEX142" s="265"/>
      <c r="HEY142" s="266"/>
      <c r="HEZ142" s="200"/>
      <c r="HFA142" s="266"/>
      <c r="HFB142" s="261"/>
      <c r="HFC142" s="265"/>
      <c r="HFD142" s="266"/>
      <c r="HFE142" s="200"/>
      <c r="HFF142" s="266"/>
      <c r="HFG142" s="261"/>
      <c r="HFH142" s="265"/>
      <c r="HFI142" s="266"/>
      <c r="HFJ142" s="200"/>
      <c r="HFK142" s="266"/>
      <c r="HFL142" s="261"/>
      <c r="HFM142" s="265"/>
      <c r="HFN142" s="266"/>
      <c r="HFO142" s="200"/>
      <c r="HFP142" s="266"/>
      <c r="HFQ142" s="261"/>
      <c r="HFR142" s="265"/>
      <c r="HFS142" s="266"/>
      <c r="HFT142" s="200"/>
      <c r="HFU142" s="266"/>
      <c r="HFV142" s="261"/>
      <c r="HFW142" s="265"/>
      <c r="HFX142" s="266"/>
      <c r="HFY142" s="200"/>
      <c r="HFZ142" s="266"/>
      <c r="HGA142" s="261"/>
      <c r="HGB142" s="265"/>
      <c r="HGC142" s="266"/>
      <c r="HGD142" s="200"/>
      <c r="HGE142" s="266"/>
      <c r="HGF142" s="261"/>
      <c r="HGG142" s="265"/>
      <c r="HGH142" s="266"/>
      <c r="HGI142" s="200"/>
      <c r="HGJ142" s="266"/>
      <c r="HGK142" s="261"/>
      <c r="HGL142" s="265"/>
      <c r="HGM142" s="266"/>
      <c r="HGN142" s="200"/>
      <c r="HGO142" s="266"/>
      <c r="HGP142" s="261"/>
      <c r="HGQ142" s="265"/>
      <c r="HGR142" s="266"/>
      <c r="HGS142" s="200"/>
      <c r="HGT142" s="266"/>
      <c r="HGU142" s="261"/>
      <c r="HGV142" s="265"/>
      <c r="HGW142" s="266"/>
      <c r="HGX142" s="200"/>
      <c r="HGY142" s="266"/>
      <c r="HGZ142" s="261"/>
      <c r="HHA142" s="265"/>
      <c r="HHB142" s="266"/>
      <c r="HHC142" s="200"/>
      <c r="HHD142" s="266"/>
      <c r="HHE142" s="261"/>
      <c r="HHF142" s="265"/>
      <c r="HHG142" s="266"/>
      <c r="HHH142" s="200"/>
      <c r="HHI142" s="266"/>
      <c r="HHJ142" s="261"/>
      <c r="HHK142" s="265"/>
      <c r="HHL142" s="266"/>
      <c r="HHM142" s="200"/>
      <c r="HHN142" s="266"/>
      <c r="HHO142" s="261"/>
      <c r="HHP142" s="265"/>
      <c r="HHQ142" s="266"/>
      <c r="HHR142" s="200"/>
      <c r="HHS142" s="266"/>
      <c r="HHT142" s="261"/>
      <c r="HHU142" s="265"/>
      <c r="HHV142" s="266"/>
      <c r="HHW142" s="200"/>
      <c r="HHX142" s="266"/>
      <c r="HHY142" s="261"/>
      <c r="HHZ142" s="265"/>
      <c r="HIA142" s="266"/>
      <c r="HIB142" s="200"/>
      <c r="HIC142" s="266"/>
      <c r="HID142" s="261"/>
      <c r="HIE142" s="265"/>
      <c r="HIF142" s="266"/>
      <c r="HIG142" s="200"/>
      <c r="HIH142" s="266"/>
      <c r="HII142" s="261"/>
      <c r="HIJ142" s="265"/>
      <c r="HIK142" s="266"/>
      <c r="HIL142" s="200"/>
      <c r="HIM142" s="266"/>
      <c r="HIN142" s="261"/>
      <c r="HIO142" s="265"/>
      <c r="HIP142" s="266"/>
      <c r="HIQ142" s="200"/>
      <c r="HIR142" s="266"/>
      <c r="HIS142" s="261"/>
      <c r="HIT142" s="265"/>
      <c r="HIU142" s="266"/>
      <c r="HIV142" s="200"/>
      <c r="HIW142" s="266"/>
      <c r="HIX142" s="261"/>
      <c r="HIY142" s="265"/>
      <c r="HIZ142" s="266"/>
      <c r="HJA142" s="200"/>
      <c r="HJB142" s="266"/>
      <c r="HJC142" s="261"/>
      <c r="HJD142" s="265"/>
      <c r="HJE142" s="266"/>
      <c r="HJF142" s="200"/>
      <c r="HJG142" s="266"/>
      <c r="HJH142" s="261"/>
      <c r="HJI142" s="265"/>
      <c r="HJJ142" s="266"/>
      <c r="HJK142" s="200"/>
      <c r="HJL142" s="266"/>
      <c r="HJM142" s="261"/>
      <c r="HJN142" s="265"/>
      <c r="HJO142" s="266"/>
      <c r="HJP142" s="200"/>
      <c r="HJQ142" s="266"/>
      <c r="HJR142" s="261"/>
      <c r="HJS142" s="265"/>
      <c r="HJT142" s="266"/>
      <c r="HJU142" s="200"/>
      <c r="HJV142" s="266"/>
      <c r="HJW142" s="261"/>
      <c r="HJX142" s="265"/>
      <c r="HJY142" s="266"/>
      <c r="HJZ142" s="200"/>
      <c r="HKA142" s="266"/>
      <c r="HKB142" s="261"/>
      <c r="HKC142" s="265"/>
      <c r="HKD142" s="266"/>
      <c r="HKE142" s="200"/>
      <c r="HKF142" s="266"/>
      <c r="HKG142" s="261"/>
      <c r="HKH142" s="265"/>
      <c r="HKI142" s="266"/>
      <c r="HKJ142" s="200"/>
      <c r="HKK142" s="266"/>
      <c r="HKL142" s="261"/>
      <c r="HKM142" s="265"/>
      <c r="HKN142" s="266"/>
      <c r="HKO142" s="200"/>
      <c r="HKP142" s="266"/>
      <c r="HKQ142" s="261"/>
      <c r="HKR142" s="265"/>
      <c r="HKS142" s="266"/>
      <c r="HKT142" s="200"/>
      <c r="HKU142" s="266"/>
      <c r="HKV142" s="261"/>
      <c r="HKW142" s="265"/>
      <c r="HKX142" s="266"/>
      <c r="HKY142" s="200"/>
      <c r="HKZ142" s="266"/>
      <c r="HLA142" s="261"/>
      <c r="HLB142" s="265"/>
      <c r="HLC142" s="266"/>
      <c r="HLD142" s="200"/>
      <c r="HLE142" s="266"/>
      <c r="HLF142" s="261"/>
      <c r="HLG142" s="265"/>
      <c r="HLH142" s="266"/>
      <c r="HLI142" s="200"/>
      <c r="HLJ142" s="266"/>
      <c r="HLK142" s="261"/>
      <c r="HLL142" s="265"/>
      <c r="HLM142" s="266"/>
      <c r="HLN142" s="200"/>
      <c r="HLO142" s="266"/>
      <c r="HLP142" s="261"/>
      <c r="HLQ142" s="265"/>
      <c r="HLR142" s="266"/>
      <c r="HLS142" s="200"/>
      <c r="HLT142" s="266"/>
      <c r="HLU142" s="261"/>
      <c r="HLV142" s="265"/>
      <c r="HLW142" s="266"/>
      <c r="HLX142" s="200"/>
      <c r="HLY142" s="266"/>
      <c r="HLZ142" s="261"/>
      <c r="HMA142" s="265"/>
      <c r="HMB142" s="266"/>
      <c r="HMC142" s="200"/>
      <c r="HMD142" s="266"/>
      <c r="HME142" s="261"/>
      <c r="HMF142" s="265"/>
      <c r="HMG142" s="266"/>
      <c r="HMH142" s="200"/>
      <c r="HMI142" s="266"/>
      <c r="HMJ142" s="261"/>
      <c r="HMK142" s="265"/>
      <c r="HML142" s="266"/>
      <c r="HMM142" s="200"/>
      <c r="HMN142" s="266"/>
      <c r="HMO142" s="261"/>
      <c r="HMP142" s="265"/>
      <c r="HMQ142" s="266"/>
      <c r="HMR142" s="200"/>
      <c r="HMS142" s="266"/>
      <c r="HMT142" s="261"/>
      <c r="HMU142" s="265"/>
      <c r="HMV142" s="266"/>
      <c r="HMW142" s="200"/>
      <c r="HMX142" s="266"/>
      <c r="HMY142" s="261"/>
      <c r="HMZ142" s="265"/>
      <c r="HNA142" s="266"/>
      <c r="HNB142" s="200"/>
      <c r="HNC142" s="266"/>
      <c r="HND142" s="261"/>
      <c r="HNE142" s="265"/>
      <c r="HNF142" s="266"/>
      <c r="HNG142" s="200"/>
      <c r="HNH142" s="266"/>
      <c r="HNI142" s="261"/>
      <c r="HNJ142" s="265"/>
      <c r="HNK142" s="266"/>
      <c r="HNL142" s="200"/>
      <c r="HNM142" s="266"/>
      <c r="HNN142" s="261"/>
      <c r="HNO142" s="265"/>
      <c r="HNP142" s="266"/>
      <c r="HNQ142" s="200"/>
      <c r="HNR142" s="266"/>
      <c r="HNS142" s="261"/>
      <c r="HNT142" s="265"/>
      <c r="HNU142" s="266"/>
      <c r="HNV142" s="200"/>
      <c r="HNW142" s="266"/>
      <c r="HNX142" s="261"/>
      <c r="HNY142" s="265"/>
      <c r="HNZ142" s="266"/>
      <c r="HOA142" s="200"/>
      <c r="HOB142" s="266"/>
      <c r="HOC142" s="261"/>
      <c r="HOD142" s="265"/>
      <c r="HOE142" s="266"/>
      <c r="HOF142" s="200"/>
      <c r="HOG142" s="266"/>
      <c r="HOH142" s="261"/>
      <c r="HOI142" s="265"/>
      <c r="HOJ142" s="266"/>
      <c r="HOK142" s="200"/>
      <c r="HOL142" s="266"/>
      <c r="HOM142" s="261"/>
      <c r="HON142" s="265"/>
      <c r="HOO142" s="266"/>
      <c r="HOP142" s="200"/>
      <c r="HOQ142" s="266"/>
      <c r="HOR142" s="261"/>
      <c r="HOS142" s="265"/>
      <c r="HOT142" s="266"/>
      <c r="HOU142" s="200"/>
      <c r="HOV142" s="266"/>
      <c r="HOW142" s="261"/>
      <c r="HOX142" s="265"/>
      <c r="HOY142" s="266"/>
      <c r="HOZ142" s="200"/>
      <c r="HPA142" s="266"/>
      <c r="HPB142" s="261"/>
      <c r="HPC142" s="265"/>
      <c r="HPD142" s="266"/>
      <c r="HPE142" s="200"/>
      <c r="HPF142" s="266"/>
      <c r="HPG142" s="261"/>
      <c r="HPH142" s="265"/>
      <c r="HPI142" s="266"/>
      <c r="HPJ142" s="200"/>
      <c r="HPK142" s="266"/>
      <c r="HPL142" s="261"/>
      <c r="HPM142" s="265"/>
      <c r="HPN142" s="266"/>
      <c r="HPO142" s="200"/>
      <c r="HPP142" s="266"/>
      <c r="HPQ142" s="261"/>
      <c r="HPR142" s="265"/>
      <c r="HPS142" s="266"/>
      <c r="HPT142" s="200"/>
      <c r="HPU142" s="266"/>
      <c r="HPV142" s="261"/>
      <c r="HPW142" s="265"/>
      <c r="HPX142" s="266"/>
      <c r="HPY142" s="200"/>
      <c r="HPZ142" s="266"/>
      <c r="HQA142" s="261"/>
      <c r="HQB142" s="265"/>
      <c r="HQC142" s="266"/>
      <c r="HQD142" s="200"/>
      <c r="HQE142" s="266"/>
      <c r="HQF142" s="261"/>
      <c r="HQG142" s="265"/>
      <c r="HQH142" s="266"/>
      <c r="HQI142" s="200"/>
      <c r="HQJ142" s="266"/>
      <c r="HQK142" s="261"/>
      <c r="HQL142" s="265"/>
      <c r="HQM142" s="266"/>
      <c r="HQN142" s="200"/>
      <c r="HQO142" s="266"/>
      <c r="HQP142" s="261"/>
      <c r="HQQ142" s="265"/>
      <c r="HQR142" s="266"/>
      <c r="HQS142" s="200"/>
      <c r="HQT142" s="266"/>
      <c r="HQU142" s="261"/>
      <c r="HQV142" s="265"/>
      <c r="HQW142" s="266"/>
      <c r="HQX142" s="200"/>
      <c r="HQY142" s="266"/>
      <c r="HQZ142" s="261"/>
      <c r="HRA142" s="265"/>
      <c r="HRB142" s="266"/>
      <c r="HRC142" s="200"/>
      <c r="HRD142" s="266"/>
      <c r="HRE142" s="261"/>
      <c r="HRF142" s="265"/>
      <c r="HRG142" s="266"/>
      <c r="HRH142" s="200"/>
      <c r="HRI142" s="266"/>
      <c r="HRJ142" s="261"/>
      <c r="HRK142" s="265"/>
      <c r="HRL142" s="266"/>
      <c r="HRM142" s="200"/>
      <c r="HRN142" s="266"/>
      <c r="HRO142" s="261"/>
      <c r="HRP142" s="265"/>
      <c r="HRQ142" s="266"/>
      <c r="HRR142" s="200"/>
      <c r="HRS142" s="266"/>
      <c r="HRT142" s="261"/>
      <c r="HRU142" s="265"/>
      <c r="HRV142" s="266"/>
      <c r="HRW142" s="200"/>
      <c r="HRX142" s="266"/>
      <c r="HRY142" s="261"/>
      <c r="HRZ142" s="265"/>
      <c r="HSA142" s="266"/>
      <c r="HSB142" s="200"/>
      <c r="HSC142" s="266"/>
      <c r="HSD142" s="261"/>
      <c r="HSE142" s="265"/>
      <c r="HSF142" s="266"/>
      <c r="HSG142" s="200"/>
      <c r="HSH142" s="266"/>
      <c r="HSI142" s="261"/>
      <c r="HSJ142" s="265"/>
      <c r="HSK142" s="266"/>
      <c r="HSL142" s="200"/>
      <c r="HSM142" s="266"/>
      <c r="HSN142" s="261"/>
      <c r="HSO142" s="265"/>
      <c r="HSP142" s="266"/>
      <c r="HSQ142" s="200"/>
      <c r="HSR142" s="266"/>
      <c r="HSS142" s="261"/>
      <c r="HST142" s="265"/>
      <c r="HSU142" s="266"/>
      <c r="HSV142" s="200"/>
      <c r="HSW142" s="266"/>
      <c r="HSX142" s="261"/>
      <c r="HSY142" s="265"/>
      <c r="HSZ142" s="266"/>
      <c r="HTA142" s="200"/>
      <c r="HTB142" s="266"/>
      <c r="HTC142" s="261"/>
      <c r="HTD142" s="265"/>
      <c r="HTE142" s="266"/>
      <c r="HTF142" s="200"/>
      <c r="HTG142" s="266"/>
      <c r="HTH142" s="261"/>
      <c r="HTI142" s="265"/>
      <c r="HTJ142" s="266"/>
      <c r="HTK142" s="200"/>
      <c r="HTL142" s="266"/>
      <c r="HTM142" s="261"/>
      <c r="HTN142" s="265"/>
      <c r="HTO142" s="266"/>
      <c r="HTP142" s="200"/>
      <c r="HTQ142" s="266"/>
      <c r="HTR142" s="261"/>
      <c r="HTS142" s="265"/>
      <c r="HTT142" s="266"/>
      <c r="HTU142" s="200"/>
      <c r="HTV142" s="266"/>
      <c r="HTW142" s="261"/>
      <c r="HTX142" s="265"/>
      <c r="HTY142" s="266"/>
      <c r="HTZ142" s="200"/>
      <c r="HUA142" s="266"/>
      <c r="HUB142" s="261"/>
      <c r="HUC142" s="265"/>
      <c r="HUD142" s="266"/>
      <c r="HUE142" s="200"/>
      <c r="HUF142" s="266"/>
      <c r="HUG142" s="261"/>
      <c r="HUH142" s="265"/>
      <c r="HUI142" s="266"/>
      <c r="HUJ142" s="200"/>
      <c r="HUK142" s="266"/>
      <c r="HUL142" s="261"/>
      <c r="HUM142" s="265"/>
      <c r="HUN142" s="266"/>
      <c r="HUO142" s="200"/>
      <c r="HUP142" s="266"/>
      <c r="HUQ142" s="261"/>
      <c r="HUR142" s="265"/>
      <c r="HUS142" s="266"/>
      <c r="HUT142" s="200"/>
      <c r="HUU142" s="266"/>
      <c r="HUV142" s="261"/>
      <c r="HUW142" s="265"/>
      <c r="HUX142" s="266"/>
      <c r="HUY142" s="200"/>
      <c r="HUZ142" s="266"/>
      <c r="HVA142" s="261"/>
      <c r="HVB142" s="265"/>
      <c r="HVC142" s="266"/>
      <c r="HVD142" s="200"/>
      <c r="HVE142" s="266"/>
      <c r="HVF142" s="261"/>
      <c r="HVG142" s="265"/>
      <c r="HVH142" s="266"/>
      <c r="HVI142" s="200"/>
      <c r="HVJ142" s="266"/>
      <c r="HVK142" s="261"/>
      <c r="HVL142" s="265"/>
      <c r="HVM142" s="266"/>
      <c r="HVN142" s="200"/>
      <c r="HVO142" s="266"/>
      <c r="HVP142" s="261"/>
      <c r="HVQ142" s="265"/>
      <c r="HVR142" s="266"/>
      <c r="HVS142" s="200"/>
      <c r="HVT142" s="266"/>
      <c r="HVU142" s="261"/>
      <c r="HVV142" s="265"/>
      <c r="HVW142" s="266"/>
      <c r="HVX142" s="200"/>
      <c r="HVY142" s="266"/>
      <c r="HVZ142" s="261"/>
      <c r="HWA142" s="265"/>
      <c r="HWB142" s="266"/>
      <c r="HWC142" s="200"/>
      <c r="HWD142" s="266"/>
      <c r="HWE142" s="261"/>
      <c r="HWF142" s="265"/>
      <c r="HWG142" s="266"/>
      <c r="HWH142" s="200"/>
      <c r="HWI142" s="266"/>
      <c r="HWJ142" s="261"/>
      <c r="HWK142" s="265"/>
      <c r="HWL142" s="266"/>
      <c r="HWM142" s="200"/>
      <c r="HWN142" s="266"/>
      <c r="HWO142" s="261"/>
      <c r="HWP142" s="265"/>
      <c r="HWQ142" s="266"/>
      <c r="HWR142" s="200"/>
      <c r="HWS142" s="266"/>
      <c r="HWT142" s="261"/>
      <c r="HWU142" s="265"/>
      <c r="HWV142" s="266"/>
      <c r="HWW142" s="200"/>
      <c r="HWX142" s="266"/>
      <c r="HWY142" s="261"/>
      <c r="HWZ142" s="265"/>
      <c r="HXA142" s="266"/>
      <c r="HXB142" s="200"/>
      <c r="HXC142" s="266"/>
      <c r="HXD142" s="261"/>
      <c r="HXE142" s="265"/>
      <c r="HXF142" s="266"/>
      <c r="HXG142" s="200"/>
      <c r="HXH142" s="266"/>
      <c r="HXI142" s="261"/>
      <c r="HXJ142" s="265"/>
      <c r="HXK142" s="266"/>
      <c r="HXL142" s="200"/>
      <c r="HXM142" s="266"/>
      <c r="HXN142" s="261"/>
      <c r="HXO142" s="265"/>
      <c r="HXP142" s="266"/>
      <c r="HXQ142" s="200"/>
      <c r="HXR142" s="266"/>
      <c r="HXS142" s="261"/>
      <c r="HXT142" s="265"/>
      <c r="HXU142" s="266"/>
      <c r="HXV142" s="200"/>
      <c r="HXW142" s="266"/>
      <c r="HXX142" s="261"/>
      <c r="HXY142" s="265"/>
      <c r="HXZ142" s="266"/>
      <c r="HYA142" s="200"/>
      <c r="HYB142" s="266"/>
      <c r="HYC142" s="261"/>
      <c r="HYD142" s="265"/>
      <c r="HYE142" s="266"/>
      <c r="HYF142" s="200"/>
      <c r="HYG142" s="266"/>
      <c r="HYH142" s="261"/>
      <c r="HYI142" s="265"/>
      <c r="HYJ142" s="266"/>
      <c r="HYK142" s="200"/>
      <c r="HYL142" s="266"/>
      <c r="HYM142" s="261"/>
      <c r="HYN142" s="265"/>
      <c r="HYO142" s="266"/>
      <c r="HYP142" s="200"/>
      <c r="HYQ142" s="266"/>
      <c r="HYR142" s="261"/>
      <c r="HYS142" s="265"/>
      <c r="HYT142" s="266"/>
      <c r="HYU142" s="200"/>
      <c r="HYV142" s="266"/>
      <c r="HYW142" s="261"/>
      <c r="HYX142" s="265"/>
      <c r="HYY142" s="266"/>
      <c r="HYZ142" s="200"/>
      <c r="HZA142" s="266"/>
      <c r="HZB142" s="261"/>
      <c r="HZC142" s="265"/>
      <c r="HZD142" s="266"/>
      <c r="HZE142" s="200"/>
      <c r="HZF142" s="266"/>
      <c r="HZG142" s="261"/>
      <c r="HZH142" s="265"/>
      <c r="HZI142" s="266"/>
      <c r="HZJ142" s="200"/>
      <c r="HZK142" s="266"/>
      <c r="HZL142" s="261"/>
      <c r="HZM142" s="265"/>
      <c r="HZN142" s="266"/>
      <c r="HZO142" s="200"/>
      <c r="HZP142" s="266"/>
      <c r="HZQ142" s="261"/>
      <c r="HZR142" s="265"/>
      <c r="HZS142" s="266"/>
      <c r="HZT142" s="200"/>
      <c r="HZU142" s="266"/>
      <c r="HZV142" s="261"/>
      <c r="HZW142" s="265"/>
      <c r="HZX142" s="266"/>
      <c r="HZY142" s="200"/>
      <c r="HZZ142" s="266"/>
      <c r="IAA142" s="261"/>
      <c r="IAB142" s="265"/>
      <c r="IAC142" s="266"/>
      <c r="IAD142" s="200"/>
      <c r="IAE142" s="266"/>
      <c r="IAF142" s="261"/>
      <c r="IAG142" s="265"/>
      <c r="IAH142" s="266"/>
      <c r="IAI142" s="200"/>
      <c r="IAJ142" s="266"/>
      <c r="IAK142" s="261"/>
      <c r="IAL142" s="265"/>
      <c r="IAM142" s="266"/>
      <c r="IAN142" s="200"/>
      <c r="IAO142" s="266"/>
      <c r="IAP142" s="261"/>
      <c r="IAQ142" s="265"/>
      <c r="IAR142" s="266"/>
      <c r="IAS142" s="200"/>
      <c r="IAT142" s="266"/>
      <c r="IAU142" s="261"/>
      <c r="IAV142" s="265"/>
      <c r="IAW142" s="266"/>
      <c r="IAX142" s="200"/>
      <c r="IAY142" s="266"/>
      <c r="IAZ142" s="261"/>
      <c r="IBA142" s="265"/>
      <c r="IBB142" s="266"/>
      <c r="IBC142" s="200"/>
      <c r="IBD142" s="266"/>
      <c r="IBE142" s="261"/>
      <c r="IBF142" s="265"/>
      <c r="IBG142" s="266"/>
      <c r="IBH142" s="200"/>
      <c r="IBI142" s="266"/>
      <c r="IBJ142" s="261"/>
      <c r="IBK142" s="265"/>
      <c r="IBL142" s="266"/>
      <c r="IBM142" s="200"/>
      <c r="IBN142" s="266"/>
      <c r="IBO142" s="261"/>
      <c r="IBP142" s="265"/>
      <c r="IBQ142" s="266"/>
      <c r="IBR142" s="200"/>
      <c r="IBS142" s="266"/>
      <c r="IBT142" s="261"/>
      <c r="IBU142" s="265"/>
      <c r="IBV142" s="266"/>
      <c r="IBW142" s="200"/>
      <c r="IBX142" s="266"/>
      <c r="IBY142" s="261"/>
      <c r="IBZ142" s="265"/>
      <c r="ICA142" s="266"/>
      <c r="ICB142" s="200"/>
      <c r="ICC142" s="266"/>
      <c r="ICD142" s="261"/>
      <c r="ICE142" s="265"/>
      <c r="ICF142" s="266"/>
      <c r="ICG142" s="200"/>
      <c r="ICH142" s="266"/>
      <c r="ICI142" s="261"/>
      <c r="ICJ142" s="265"/>
      <c r="ICK142" s="266"/>
      <c r="ICL142" s="200"/>
      <c r="ICM142" s="266"/>
      <c r="ICN142" s="261"/>
      <c r="ICO142" s="265"/>
      <c r="ICP142" s="266"/>
      <c r="ICQ142" s="200"/>
      <c r="ICR142" s="266"/>
      <c r="ICS142" s="261"/>
      <c r="ICT142" s="265"/>
      <c r="ICU142" s="266"/>
      <c r="ICV142" s="200"/>
      <c r="ICW142" s="266"/>
      <c r="ICX142" s="261"/>
      <c r="ICY142" s="265"/>
      <c r="ICZ142" s="266"/>
      <c r="IDA142" s="200"/>
      <c r="IDB142" s="266"/>
      <c r="IDC142" s="261"/>
      <c r="IDD142" s="265"/>
      <c r="IDE142" s="266"/>
      <c r="IDF142" s="200"/>
      <c r="IDG142" s="266"/>
      <c r="IDH142" s="261"/>
      <c r="IDI142" s="265"/>
      <c r="IDJ142" s="266"/>
      <c r="IDK142" s="200"/>
      <c r="IDL142" s="266"/>
      <c r="IDM142" s="261"/>
      <c r="IDN142" s="265"/>
      <c r="IDO142" s="266"/>
      <c r="IDP142" s="200"/>
      <c r="IDQ142" s="266"/>
      <c r="IDR142" s="261"/>
      <c r="IDS142" s="265"/>
      <c r="IDT142" s="266"/>
      <c r="IDU142" s="200"/>
      <c r="IDV142" s="266"/>
      <c r="IDW142" s="261"/>
      <c r="IDX142" s="265"/>
      <c r="IDY142" s="266"/>
      <c r="IDZ142" s="200"/>
      <c r="IEA142" s="266"/>
      <c r="IEB142" s="261"/>
      <c r="IEC142" s="265"/>
      <c r="IED142" s="266"/>
      <c r="IEE142" s="200"/>
      <c r="IEF142" s="266"/>
      <c r="IEG142" s="261"/>
      <c r="IEH142" s="265"/>
      <c r="IEI142" s="266"/>
      <c r="IEJ142" s="200"/>
      <c r="IEK142" s="266"/>
      <c r="IEL142" s="261"/>
      <c r="IEM142" s="265"/>
      <c r="IEN142" s="266"/>
      <c r="IEO142" s="200"/>
      <c r="IEP142" s="266"/>
      <c r="IEQ142" s="261"/>
      <c r="IER142" s="265"/>
      <c r="IES142" s="266"/>
      <c r="IET142" s="200"/>
      <c r="IEU142" s="266"/>
      <c r="IEV142" s="261"/>
      <c r="IEW142" s="265"/>
      <c r="IEX142" s="266"/>
      <c r="IEY142" s="200"/>
      <c r="IEZ142" s="266"/>
      <c r="IFA142" s="261"/>
      <c r="IFB142" s="265"/>
      <c r="IFC142" s="266"/>
      <c r="IFD142" s="200"/>
      <c r="IFE142" s="266"/>
      <c r="IFF142" s="261"/>
      <c r="IFG142" s="265"/>
      <c r="IFH142" s="266"/>
      <c r="IFI142" s="200"/>
      <c r="IFJ142" s="266"/>
      <c r="IFK142" s="261"/>
      <c r="IFL142" s="265"/>
      <c r="IFM142" s="266"/>
      <c r="IFN142" s="200"/>
      <c r="IFO142" s="266"/>
      <c r="IFP142" s="261"/>
      <c r="IFQ142" s="265"/>
      <c r="IFR142" s="266"/>
      <c r="IFS142" s="200"/>
      <c r="IFT142" s="266"/>
      <c r="IFU142" s="261"/>
      <c r="IFV142" s="265"/>
      <c r="IFW142" s="266"/>
      <c r="IFX142" s="200"/>
      <c r="IFY142" s="266"/>
      <c r="IFZ142" s="261"/>
      <c r="IGA142" s="265"/>
      <c r="IGB142" s="266"/>
      <c r="IGC142" s="200"/>
      <c r="IGD142" s="266"/>
      <c r="IGE142" s="261"/>
      <c r="IGF142" s="265"/>
      <c r="IGG142" s="266"/>
      <c r="IGH142" s="200"/>
      <c r="IGI142" s="266"/>
      <c r="IGJ142" s="261"/>
      <c r="IGK142" s="265"/>
      <c r="IGL142" s="266"/>
      <c r="IGM142" s="200"/>
      <c r="IGN142" s="266"/>
      <c r="IGO142" s="261"/>
      <c r="IGP142" s="265"/>
      <c r="IGQ142" s="266"/>
      <c r="IGR142" s="200"/>
      <c r="IGS142" s="266"/>
      <c r="IGT142" s="261"/>
      <c r="IGU142" s="265"/>
      <c r="IGV142" s="266"/>
      <c r="IGW142" s="200"/>
      <c r="IGX142" s="266"/>
      <c r="IGY142" s="261"/>
      <c r="IGZ142" s="265"/>
      <c r="IHA142" s="266"/>
      <c r="IHB142" s="200"/>
      <c r="IHC142" s="266"/>
      <c r="IHD142" s="261"/>
      <c r="IHE142" s="265"/>
      <c r="IHF142" s="266"/>
      <c r="IHG142" s="200"/>
      <c r="IHH142" s="266"/>
      <c r="IHI142" s="261"/>
      <c r="IHJ142" s="265"/>
      <c r="IHK142" s="266"/>
      <c r="IHL142" s="200"/>
      <c r="IHM142" s="266"/>
      <c r="IHN142" s="261"/>
      <c r="IHO142" s="265"/>
      <c r="IHP142" s="266"/>
      <c r="IHQ142" s="200"/>
      <c r="IHR142" s="266"/>
      <c r="IHS142" s="261"/>
      <c r="IHT142" s="265"/>
      <c r="IHU142" s="266"/>
      <c r="IHV142" s="200"/>
      <c r="IHW142" s="266"/>
      <c r="IHX142" s="261"/>
      <c r="IHY142" s="265"/>
      <c r="IHZ142" s="266"/>
      <c r="IIA142" s="200"/>
      <c r="IIB142" s="266"/>
      <c r="IIC142" s="261"/>
      <c r="IID142" s="265"/>
      <c r="IIE142" s="266"/>
      <c r="IIF142" s="200"/>
      <c r="IIG142" s="266"/>
      <c r="IIH142" s="261"/>
      <c r="III142" s="265"/>
      <c r="IIJ142" s="266"/>
      <c r="IIK142" s="200"/>
      <c r="IIL142" s="266"/>
      <c r="IIM142" s="261"/>
      <c r="IIN142" s="265"/>
      <c r="IIO142" s="266"/>
      <c r="IIP142" s="200"/>
      <c r="IIQ142" s="266"/>
      <c r="IIR142" s="261"/>
      <c r="IIS142" s="265"/>
      <c r="IIT142" s="266"/>
      <c r="IIU142" s="200"/>
      <c r="IIV142" s="266"/>
      <c r="IIW142" s="261"/>
      <c r="IIX142" s="265"/>
      <c r="IIY142" s="266"/>
      <c r="IIZ142" s="200"/>
      <c r="IJA142" s="266"/>
      <c r="IJB142" s="261"/>
      <c r="IJC142" s="265"/>
      <c r="IJD142" s="266"/>
      <c r="IJE142" s="200"/>
      <c r="IJF142" s="266"/>
      <c r="IJG142" s="261"/>
      <c r="IJH142" s="265"/>
      <c r="IJI142" s="266"/>
      <c r="IJJ142" s="200"/>
      <c r="IJK142" s="266"/>
      <c r="IJL142" s="261"/>
      <c r="IJM142" s="265"/>
      <c r="IJN142" s="266"/>
      <c r="IJO142" s="200"/>
      <c r="IJP142" s="266"/>
      <c r="IJQ142" s="261"/>
      <c r="IJR142" s="265"/>
      <c r="IJS142" s="266"/>
      <c r="IJT142" s="200"/>
      <c r="IJU142" s="266"/>
      <c r="IJV142" s="261"/>
      <c r="IJW142" s="265"/>
      <c r="IJX142" s="266"/>
      <c r="IJY142" s="200"/>
      <c r="IJZ142" s="266"/>
      <c r="IKA142" s="261"/>
      <c r="IKB142" s="265"/>
      <c r="IKC142" s="266"/>
      <c r="IKD142" s="200"/>
      <c r="IKE142" s="266"/>
      <c r="IKF142" s="261"/>
      <c r="IKG142" s="265"/>
      <c r="IKH142" s="266"/>
      <c r="IKI142" s="200"/>
      <c r="IKJ142" s="266"/>
      <c r="IKK142" s="261"/>
      <c r="IKL142" s="265"/>
      <c r="IKM142" s="266"/>
      <c r="IKN142" s="200"/>
      <c r="IKO142" s="266"/>
      <c r="IKP142" s="261"/>
      <c r="IKQ142" s="265"/>
      <c r="IKR142" s="266"/>
      <c r="IKS142" s="200"/>
      <c r="IKT142" s="266"/>
      <c r="IKU142" s="261"/>
      <c r="IKV142" s="265"/>
      <c r="IKW142" s="266"/>
      <c r="IKX142" s="200"/>
      <c r="IKY142" s="266"/>
      <c r="IKZ142" s="261"/>
      <c r="ILA142" s="265"/>
      <c r="ILB142" s="266"/>
      <c r="ILC142" s="200"/>
      <c r="ILD142" s="266"/>
      <c r="ILE142" s="261"/>
      <c r="ILF142" s="265"/>
      <c r="ILG142" s="266"/>
      <c r="ILH142" s="200"/>
      <c r="ILI142" s="266"/>
      <c r="ILJ142" s="261"/>
      <c r="ILK142" s="265"/>
      <c r="ILL142" s="266"/>
      <c r="ILM142" s="200"/>
      <c r="ILN142" s="266"/>
      <c r="ILO142" s="261"/>
      <c r="ILP142" s="265"/>
      <c r="ILQ142" s="266"/>
      <c r="ILR142" s="200"/>
      <c r="ILS142" s="266"/>
      <c r="ILT142" s="261"/>
      <c r="ILU142" s="265"/>
      <c r="ILV142" s="266"/>
      <c r="ILW142" s="200"/>
      <c r="ILX142" s="266"/>
      <c r="ILY142" s="261"/>
      <c r="ILZ142" s="265"/>
      <c r="IMA142" s="266"/>
      <c r="IMB142" s="200"/>
      <c r="IMC142" s="266"/>
      <c r="IMD142" s="261"/>
      <c r="IME142" s="265"/>
      <c r="IMF142" s="266"/>
      <c r="IMG142" s="200"/>
      <c r="IMH142" s="266"/>
      <c r="IMI142" s="261"/>
      <c r="IMJ142" s="265"/>
      <c r="IMK142" s="266"/>
      <c r="IML142" s="200"/>
      <c r="IMM142" s="266"/>
      <c r="IMN142" s="261"/>
      <c r="IMO142" s="265"/>
      <c r="IMP142" s="266"/>
      <c r="IMQ142" s="200"/>
      <c r="IMR142" s="266"/>
      <c r="IMS142" s="261"/>
      <c r="IMT142" s="265"/>
      <c r="IMU142" s="266"/>
      <c r="IMV142" s="200"/>
      <c r="IMW142" s="266"/>
      <c r="IMX142" s="261"/>
      <c r="IMY142" s="265"/>
      <c r="IMZ142" s="266"/>
      <c r="INA142" s="200"/>
      <c r="INB142" s="266"/>
      <c r="INC142" s="261"/>
      <c r="IND142" s="265"/>
      <c r="INE142" s="266"/>
      <c r="INF142" s="200"/>
      <c r="ING142" s="266"/>
      <c r="INH142" s="261"/>
      <c r="INI142" s="265"/>
      <c r="INJ142" s="266"/>
      <c r="INK142" s="200"/>
      <c r="INL142" s="266"/>
      <c r="INM142" s="261"/>
      <c r="INN142" s="265"/>
      <c r="INO142" s="266"/>
      <c r="INP142" s="200"/>
      <c r="INQ142" s="266"/>
      <c r="INR142" s="261"/>
      <c r="INS142" s="265"/>
      <c r="INT142" s="266"/>
      <c r="INU142" s="200"/>
      <c r="INV142" s="266"/>
      <c r="INW142" s="261"/>
      <c r="INX142" s="265"/>
      <c r="INY142" s="266"/>
      <c r="INZ142" s="200"/>
      <c r="IOA142" s="266"/>
      <c r="IOB142" s="261"/>
      <c r="IOC142" s="265"/>
      <c r="IOD142" s="266"/>
      <c r="IOE142" s="200"/>
      <c r="IOF142" s="266"/>
      <c r="IOG142" s="261"/>
      <c r="IOH142" s="265"/>
      <c r="IOI142" s="266"/>
      <c r="IOJ142" s="200"/>
      <c r="IOK142" s="266"/>
      <c r="IOL142" s="261"/>
      <c r="IOM142" s="265"/>
      <c r="ION142" s="266"/>
      <c r="IOO142" s="200"/>
      <c r="IOP142" s="266"/>
      <c r="IOQ142" s="261"/>
      <c r="IOR142" s="265"/>
      <c r="IOS142" s="266"/>
      <c r="IOT142" s="200"/>
      <c r="IOU142" s="266"/>
      <c r="IOV142" s="261"/>
      <c r="IOW142" s="265"/>
      <c r="IOX142" s="266"/>
      <c r="IOY142" s="200"/>
      <c r="IOZ142" s="266"/>
      <c r="IPA142" s="261"/>
      <c r="IPB142" s="265"/>
      <c r="IPC142" s="266"/>
      <c r="IPD142" s="200"/>
      <c r="IPE142" s="266"/>
      <c r="IPF142" s="261"/>
      <c r="IPG142" s="265"/>
      <c r="IPH142" s="266"/>
      <c r="IPI142" s="200"/>
      <c r="IPJ142" s="266"/>
      <c r="IPK142" s="261"/>
      <c r="IPL142" s="265"/>
      <c r="IPM142" s="266"/>
      <c r="IPN142" s="200"/>
      <c r="IPO142" s="266"/>
      <c r="IPP142" s="261"/>
      <c r="IPQ142" s="265"/>
      <c r="IPR142" s="266"/>
      <c r="IPS142" s="200"/>
      <c r="IPT142" s="266"/>
      <c r="IPU142" s="261"/>
      <c r="IPV142" s="265"/>
      <c r="IPW142" s="266"/>
      <c r="IPX142" s="200"/>
      <c r="IPY142" s="266"/>
      <c r="IPZ142" s="261"/>
      <c r="IQA142" s="265"/>
      <c r="IQB142" s="266"/>
      <c r="IQC142" s="200"/>
      <c r="IQD142" s="266"/>
      <c r="IQE142" s="261"/>
      <c r="IQF142" s="265"/>
      <c r="IQG142" s="266"/>
      <c r="IQH142" s="200"/>
      <c r="IQI142" s="266"/>
      <c r="IQJ142" s="261"/>
      <c r="IQK142" s="265"/>
      <c r="IQL142" s="266"/>
      <c r="IQM142" s="200"/>
      <c r="IQN142" s="266"/>
      <c r="IQO142" s="261"/>
      <c r="IQP142" s="265"/>
      <c r="IQQ142" s="266"/>
      <c r="IQR142" s="200"/>
      <c r="IQS142" s="266"/>
      <c r="IQT142" s="261"/>
      <c r="IQU142" s="265"/>
      <c r="IQV142" s="266"/>
      <c r="IQW142" s="200"/>
      <c r="IQX142" s="266"/>
      <c r="IQY142" s="261"/>
      <c r="IQZ142" s="265"/>
      <c r="IRA142" s="266"/>
      <c r="IRB142" s="200"/>
      <c r="IRC142" s="266"/>
      <c r="IRD142" s="261"/>
      <c r="IRE142" s="265"/>
      <c r="IRF142" s="266"/>
      <c r="IRG142" s="200"/>
      <c r="IRH142" s="266"/>
      <c r="IRI142" s="261"/>
      <c r="IRJ142" s="265"/>
      <c r="IRK142" s="266"/>
      <c r="IRL142" s="200"/>
      <c r="IRM142" s="266"/>
      <c r="IRN142" s="261"/>
      <c r="IRO142" s="265"/>
      <c r="IRP142" s="266"/>
      <c r="IRQ142" s="200"/>
      <c r="IRR142" s="266"/>
      <c r="IRS142" s="261"/>
      <c r="IRT142" s="265"/>
      <c r="IRU142" s="266"/>
      <c r="IRV142" s="200"/>
      <c r="IRW142" s="266"/>
      <c r="IRX142" s="261"/>
      <c r="IRY142" s="265"/>
      <c r="IRZ142" s="266"/>
      <c r="ISA142" s="200"/>
      <c r="ISB142" s="266"/>
      <c r="ISC142" s="261"/>
      <c r="ISD142" s="265"/>
      <c r="ISE142" s="266"/>
      <c r="ISF142" s="200"/>
      <c r="ISG142" s="266"/>
      <c r="ISH142" s="261"/>
      <c r="ISI142" s="265"/>
      <c r="ISJ142" s="266"/>
      <c r="ISK142" s="200"/>
      <c r="ISL142" s="266"/>
      <c r="ISM142" s="261"/>
      <c r="ISN142" s="265"/>
      <c r="ISO142" s="266"/>
      <c r="ISP142" s="200"/>
      <c r="ISQ142" s="266"/>
      <c r="ISR142" s="261"/>
      <c r="ISS142" s="265"/>
      <c r="IST142" s="266"/>
      <c r="ISU142" s="200"/>
      <c r="ISV142" s="266"/>
      <c r="ISW142" s="261"/>
      <c r="ISX142" s="265"/>
      <c r="ISY142" s="266"/>
      <c r="ISZ142" s="200"/>
      <c r="ITA142" s="266"/>
      <c r="ITB142" s="261"/>
      <c r="ITC142" s="265"/>
      <c r="ITD142" s="266"/>
      <c r="ITE142" s="200"/>
      <c r="ITF142" s="266"/>
      <c r="ITG142" s="261"/>
      <c r="ITH142" s="265"/>
      <c r="ITI142" s="266"/>
      <c r="ITJ142" s="200"/>
      <c r="ITK142" s="266"/>
      <c r="ITL142" s="261"/>
      <c r="ITM142" s="265"/>
      <c r="ITN142" s="266"/>
      <c r="ITO142" s="200"/>
      <c r="ITP142" s="266"/>
      <c r="ITQ142" s="261"/>
      <c r="ITR142" s="265"/>
      <c r="ITS142" s="266"/>
      <c r="ITT142" s="200"/>
      <c r="ITU142" s="266"/>
      <c r="ITV142" s="261"/>
      <c r="ITW142" s="265"/>
      <c r="ITX142" s="266"/>
      <c r="ITY142" s="200"/>
      <c r="ITZ142" s="266"/>
      <c r="IUA142" s="261"/>
      <c r="IUB142" s="265"/>
      <c r="IUC142" s="266"/>
      <c r="IUD142" s="200"/>
      <c r="IUE142" s="266"/>
      <c r="IUF142" s="261"/>
      <c r="IUG142" s="265"/>
      <c r="IUH142" s="266"/>
      <c r="IUI142" s="200"/>
      <c r="IUJ142" s="266"/>
      <c r="IUK142" s="261"/>
      <c r="IUL142" s="265"/>
      <c r="IUM142" s="266"/>
      <c r="IUN142" s="200"/>
      <c r="IUO142" s="266"/>
      <c r="IUP142" s="261"/>
      <c r="IUQ142" s="265"/>
      <c r="IUR142" s="266"/>
      <c r="IUS142" s="200"/>
      <c r="IUT142" s="266"/>
      <c r="IUU142" s="261"/>
      <c r="IUV142" s="265"/>
      <c r="IUW142" s="266"/>
      <c r="IUX142" s="200"/>
      <c r="IUY142" s="266"/>
      <c r="IUZ142" s="261"/>
      <c r="IVA142" s="265"/>
      <c r="IVB142" s="266"/>
      <c r="IVC142" s="200"/>
      <c r="IVD142" s="266"/>
      <c r="IVE142" s="261"/>
      <c r="IVF142" s="265"/>
      <c r="IVG142" s="266"/>
      <c r="IVH142" s="200"/>
      <c r="IVI142" s="266"/>
      <c r="IVJ142" s="261"/>
      <c r="IVK142" s="265"/>
      <c r="IVL142" s="266"/>
      <c r="IVM142" s="200"/>
      <c r="IVN142" s="266"/>
      <c r="IVO142" s="261"/>
      <c r="IVP142" s="265"/>
      <c r="IVQ142" s="266"/>
      <c r="IVR142" s="200"/>
      <c r="IVS142" s="266"/>
      <c r="IVT142" s="261"/>
      <c r="IVU142" s="265"/>
      <c r="IVV142" s="266"/>
      <c r="IVW142" s="200"/>
      <c r="IVX142" s="266"/>
      <c r="IVY142" s="261"/>
      <c r="IVZ142" s="265"/>
      <c r="IWA142" s="266"/>
      <c r="IWB142" s="200"/>
      <c r="IWC142" s="266"/>
      <c r="IWD142" s="261"/>
      <c r="IWE142" s="265"/>
      <c r="IWF142" s="266"/>
      <c r="IWG142" s="200"/>
      <c r="IWH142" s="266"/>
      <c r="IWI142" s="261"/>
      <c r="IWJ142" s="265"/>
      <c r="IWK142" s="266"/>
      <c r="IWL142" s="200"/>
      <c r="IWM142" s="266"/>
      <c r="IWN142" s="261"/>
      <c r="IWO142" s="265"/>
      <c r="IWP142" s="266"/>
      <c r="IWQ142" s="200"/>
      <c r="IWR142" s="266"/>
      <c r="IWS142" s="261"/>
      <c r="IWT142" s="265"/>
      <c r="IWU142" s="266"/>
      <c r="IWV142" s="200"/>
      <c r="IWW142" s="266"/>
      <c r="IWX142" s="261"/>
      <c r="IWY142" s="265"/>
      <c r="IWZ142" s="266"/>
      <c r="IXA142" s="200"/>
      <c r="IXB142" s="266"/>
      <c r="IXC142" s="261"/>
      <c r="IXD142" s="265"/>
      <c r="IXE142" s="266"/>
      <c r="IXF142" s="200"/>
      <c r="IXG142" s="266"/>
      <c r="IXH142" s="261"/>
      <c r="IXI142" s="265"/>
      <c r="IXJ142" s="266"/>
      <c r="IXK142" s="200"/>
      <c r="IXL142" s="266"/>
      <c r="IXM142" s="261"/>
      <c r="IXN142" s="265"/>
      <c r="IXO142" s="266"/>
      <c r="IXP142" s="200"/>
      <c r="IXQ142" s="266"/>
      <c r="IXR142" s="261"/>
      <c r="IXS142" s="265"/>
      <c r="IXT142" s="266"/>
      <c r="IXU142" s="200"/>
      <c r="IXV142" s="266"/>
      <c r="IXW142" s="261"/>
      <c r="IXX142" s="265"/>
      <c r="IXY142" s="266"/>
      <c r="IXZ142" s="200"/>
      <c r="IYA142" s="266"/>
      <c r="IYB142" s="261"/>
      <c r="IYC142" s="265"/>
      <c r="IYD142" s="266"/>
      <c r="IYE142" s="200"/>
      <c r="IYF142" s="266"/>
      <c r="IYG142" s="261"/>
      <c r="IYH142" s="265"/>
      <c r="IYI142" s="266"/>
      <c r="IYJ142" s="200"/>
      <c r="IYK142" s="266"/>
      <c r="IYL142" s="261"/>
      <c r="IYM142" s="265"/>
      <c r="IYN142" s="266"/>
      <c r="IYO142" s="200"/>
      <c r="IYP142" s="266"/>
      <c r="IYQ142" s="261"/>
      <c r="IYR142" s="265"/>
      <c r="IYS142" s="266"/>
      <c r="IYT142" s="200"/>
      <c r="IYU142" s="266"/>
      <c r="IYV142" s="261"/>
      <c r="IYW142" s="265"/>
      <c r="IYX142" s="266"/>
      <c r="IYY142" s="200"/>
      <c r="IYZ142" s="266"/>
      <c r="IZA142" s="261"/>
      <c r="IZB142" s="265"/>
      <c r="IZC142" s="266"/>
      <c r="IZD142" s="200"/>
      <c r="IZE142" s="266"/>
      <c r="IZF142" s="261"/>
      <c r="IZG142" s="265"/>
      <c r="IZH142" s="266"/>
      <c r="IZI142" s="200"/>
      <c r="IZJ142" s="266"/>
      <c r="IZK142" s="261"/>
      <c r="IZL142" s="265"/>
      <c r="IZM142" s="266"/>
      <c r="IZN142" s="200"/>
      <c r="IZO142" s="266"/>
      <c r="IZP142" s="261"/>
      <c r="IZQ142" s="265"/>
      <c r="IZR142" s="266"/>
      <c r="IZS142" s="200"/>
      <c r="IZT142" s="266"/>
      <c r="IZU142" s="261"/>
      <c r="IZV142" s="265"/>
      <c r="IZW142" s="266"/>
      <c r="IZX142" s="200"/>
      <c r="IZY142" s="266"/>
      <c r="IZZ142" s="261"/>
      <c r="JAA142" s="265"/>
      <c r="JAB142" s="266"/>
      <c r="JAC142" s="200"/>
      <c r="JAD142" s="266"/>
      <c r="JAE142" s="261"/>
      <c r="JAF142" s="265"/>
      <c r="JAG142" s="266"/>
      <c r="JAH142" s="200"/>
      <c r="JAI142" s="266"/>
      <c r="JAJ142" s="261"/>
      <c r="JAK142" s="265"/>
      <c r="JAL142" s="266"/>
      <c r="JAM142" s="200"/>
      <c r="JAN142" s="266"/>
      <c r="JAO142" s="261"/>
      <c r="JAP142" s="265"/>
      <c r="JAQ142" s="266"/>
      <c r="JAR142" s="200"/>
      <c r="JAS142" s="266"/>
      <c r="JAT142" s="261"/>
      <c r="JAU142" s="265"/>
      <c r="JAV142" s="266"/>
      <c r="JAW142" s="200"/>
      <c r="JAX142" s="266"/>
      <c r="JAY142" s="261"/>
      <c r="JAZ142" s="265"/>
      <c r="JBA142" s="266"/>
      <c r="JBB142" s="200"/>
      <c r="JBC142" s="266"/>
      <c r="JBD142" s="261"/>
      <c r="JBE142" s="265"/>
      <c r="JBF142" s="266"/>
      <c r="JBG142" s="200"/>
      <c r="JBH142" s="266"/>
      <c r="JBI142" s="261"/>
      <c r="JBJ142" s="265"/>
      <c r="JBK142" s="266"/>
      <c r="JBL142" s="200"/>
      <c r="JBM142" s="266"/>
      <c r="JBN142" s="261"/>
      <c r="JBO142" s="265"/>
      <c r="JBP142" s="266"/>
      <c r="JBQ142" s="200"/>
      <c r="JBR142" s="266"/>
      <c r="JBS142" s="261"/>
      <c r="JBT142" s="265"/>
      <c r="JBU142" s="266"/>
      <c r="JBV142" s="200"/>
      <c r="JBW142" s="266"/>
      <c r="JBX142" s="261"/>
      <c r="JBY142" s="265"/>
      <c r="JBZ142" s="266"/>
      <c r="JCA142" s="200"/>
      <c r="JCB142" s="266"/>
      <c r="JCC142" s="261"/>
      <c r="JCD142" s="265"/>
      <c r="JCE142" s="266"/>
      <c r="JCF142" s="200"/>
      <c r="JCG142" s="266"/>
      <c r="JCH142" s="261"/>
      <c r="JCI142" s="265"/>
      <c r="JCJ142" s="266"/>
      <c r="JCK142" s="200"/>
      <c r="JCL142" s="266"/>
      <c r="JCM142" s="261"/>
      <c r="JCN142" s="265"/>
      <c r="JCO142" s="266"/>
      <c r="JCP142" s="200"/>
      <c r="JCQ142" s="266"/>
      <c r="JCR142" s="261"/>
      <c r="JCS142" s="265"/>
      <c r="JCT142" s="266"/>
      <c r="JCU142" s="200"/>
      <c r="JCV142" s="266"/>
      <c r="JCW142" s="261"/>
      <c r="JCX142" s="265"/>
      <c r="JCY142" s="266"/>
      <c r="JCZ142" s="200"/>
      <c r="JDA142" s="266"/>
      <c r="JDB142" s="261"/>
      <c r="JDC142" s="265"/>
      <c r="JDD142" s="266"/>
      <c r="JDE142" s="200"/>
      <c r="JDF142" s="266"/>
      <c r="JDG142" s="261"/>
      <c r="JDH142" s="265"/>
      <c r="JDI142" s="266"/>
      <c r="JDJ142" s="200"/>
      <c r="JDK142" s="266"/>
      <c r="JDL142" s="261"/>
      <c r="JDM142" s="265"/>
      <c r="JDN142" s="266"/>
      <c r="JDO142" s="200"/>
      <c r="JDP142" s="266"/>
      <c r="JDQ142" s="261"/>
      <c r="JDR142" s="265"/>
      <c r="JDS142" s="266"/>
      <c r="JDT142" s="200"/>
      <c r="JDU142" s="266"/>
      <c r="JDV142" s="261"/>
      <c r="JDW142" s="265"/>
      <c r="JDX142" s="266"/>
      <c r="JDY142" s="200"/>
      <c r="JDZ142" s="266"/>
      <c r="JEA142" s="261"/>
      <c r="JEB142" s="265"/>
      <c r="JEC142" s="266"/>
      <c r="JED142" s="200"/>
      <c r="JEE142" s="266"/>
      <c r="JEF142" s="261"/>
      <c r="JEG142" s="265"/>
      <c r="JEH142" s="266"/>
      <c r="JEI142" s="200"/>
      <c r="JEJ142" s="266"/>
      <c r="JEK142" s="261"/>
      <c r="JEL142" s="265"/>
      <c r="JEM142" s="266"/>
      <c r="JEN142" s="200"/>
      <c r="JEO142" s="266"/>
      <c r="JEP142" s="261"/>
      <c r="JEQ142" s="265"/>
      <c r="JER142" s="266"/>
      <c r="JES142" s="200"/>
      <c r="JET142" s="266"/>
      <c r="JEU142" s="261"/>
      <c r="JEV142" s="265"/>
      <c r="JEW142" s="266"/>
      <c r="JEX142" s="200"/>
      <c r="JEY142" s="266"/>
      <c r="JEZ142" s="261"/>
      <c r="JFA142" s="265"/>
      <c r="JFB142" s="266"/>
      <c r="JFC142" s="200"/>
      <c r="JFD142" s="266"/>
      <c r="JFE142" s="261"/>
      <c r="JFF142" s="265"/>
      <c r="JFG142" s="266"/>
      <c r="JFH142" s="200"/>
      <c r="JFI142" s="266"/>
      <c r="JFJ142" s="261"/>
      <c r="JFK142" s="265"/>
      <c r="JFL142" s="266"/>
      <c r="JFM142" s="200"/>
      <c r="JFN142" s="266"/>
      <c r="JFO142" s="261"/>
      <c r="JFP142" s="265"/>
      <c r="JFQ142" s="266"/>
      <c r="JFR142" s="200"/>
      <c r="JFS142" s="266"/>
      <c r="JFT142" s="261"/>
      <c r="JFU142" s="265"/>
      <c r="JFV142" s="266"/>
      <c r="JFW142" s="200"/>
      <c r="JFX142" s="266"/>
      <c r="JFY142" s="261"/>
      <c r="JFZ142" s="265"/>
      <c r="JGA142" s="266"/>
      <c r="JGB142" s="200"/>
      <c r="JGC142" s="266"/>
      <c r="JGD142" s="261"/>
      <c r="JGE142" s="265"/>
      <c r="JGF142" s="266"/>
      <c r="JGG142" s="200"/>
      <c r="JGH142" s="266"/>
      <c r="JGI142" s="261"/>
      <c r="JGJ142" s="265"/>
      <c r="JGK142" s="266"/>
      <c r="JGL142" s="200"/>
      <c r="JGM142" s="266"/>
      <c r="JGN142" s="261"/>
      <c r="JGO142" s="265"/>
      <c r="JGP142" s="266"/>
      <c r="JGQ142" s="200"/>
      <c r="JGR142" s="266"/>
      <c r="JGS142" s="261"/>
      <c r="JGT142" s="265"/>
      <c r="JGU142" s="266"/>
      <c r="JGV142" s="200"/>
      <c r="JGW142" s="266"/>
      <c r="JGX142" s="261"/>
      <c r="JGY142" s="265"/>
      <c r="JGZ142" s="266"/>
      <c r="JHA142" s="200"/>
      <c r="JHB142" s="266"/>
      <c r="JHC142" s="261"/>
      <c r="JHD142" s="265"/>
      <c r="JHE142" s="266"/>
      <c r="JHF142" s="200"/>
      <c r="JHG142" s="266"/>
      <c r="JHH142" s="261"/>
      <c r="JHI142" s="265"/>
      <c r="JHJ142" s="266"/>
      <c r="JHK142" s="200"/>
      <c r="JHL142" s="266"/>
      <c r="JHM142" s="261"/>
      <c r="JHN142" s="265"/>
      <c r="JHO142" s="266"/>
      <c r="JHP142" s="200"/>
      <c r="JHQ142" s="266"/>
      <c r="JHR142" s="261"/>
      <c r="JHS142" s="265"/>
      <c r="JHT142" s="266"/>
      <c r="JHU142" s="200"/>
      <c r="JHV142" s="266"/>
      <c r="JHW142" s="261"/>
      <c r="JHX142" s="265"/>
      <c r="JHY142" s="266"/>
      <c r="JHZ142" s="200"/>
      <c r="JIA142" s="266"/>
      <c r="JIB142" s="261"/>
      <c r="JIC142" s="265"/>
      <c r="JID142" s="266"/>
      <c r="JIE142" s="200"/>
      <c r="JIF142" s="266"/>
      <c r="JIG142" s="261"/>
      <c r="JIH142" s="265"/>
      <c r="JII142" s="266"/>
      <c r="JIJ142" s="200"/>
      <c r="JIK142" s="266"/>
      <c r="JIL142" s="261"/>
      <c r="JIM142" s="265"/>
      <c r="JIN142" s="266"/>
      <c r="JIO142" s="200"/>
      <c r="JIP142" s="266"/>
      <c r="JIQ142" s="261"/>
      <c r="JIR142" s="265"/>
      <c r="JIS142" s="266"/>
      <c r="JIT142" s="200"/>
      <c r="JIU142" s="266"/>
      <c r="JIV142" s="261"/>
      <c r="JIW142" s="265"/>
      <c r="JIX142" s="266"/>
      <c r="JIY142" s="200"/>
      <c r="JIZ142" s="266"/>
      <c r="JJA142" s="261"/>
      <c r="JJB142" s="265"/>
      <c r="JJC142" s="266"/>
      <c r="JJD142" s="200"/>
      <c r="JJE142" s="266"/>
      <c r="JJF142" s="261"/>
      <c r="JJG142" s="265"/>
      <c r="JJH142" s="266"/>
      <c r="JJI142" s="200"/>
      <c r="JJJ142" s="266"/>
      <c r="JJK142" s="261"/>
      <c r="JJL142" s="265"/>
      <c r="JJM142" s="266"/>
      <c r="JJN142" s="200"/>
      <c r="JJO142" s="266"/>
      <c r="JJP142" s="261"/>
      <c r="JJQ142" s="265"/>
      <c r="JJR142" s="266"/>
      <c r="JJS142" s="200"/>
      <c r="JJT142" s="266"/>
      <c r="JJU142" s="261"/>
      <c r="JJV142" s="265"/>
      <c r="JJW142" s="266"/>
      <c r="JJX142" s="200"/>
      <c r="JJY142" s="266"/>
      <c r="JJZ142" s="261"/>
      <c r="JKA142" s="265"/>
      <c r="JKB142" s="266"/>
      <c r="JKC142" s="200"/>
      <c r="JKD142" s="266"/>
      <c r="JKE142" s="261"/>
      <c r="JKF142" s="265"/>
      <c r="JKG142" s="266"/>
      <c r="JKH142" s="200"/>
      <c r="JKI142" s="266"/>
      <c r="JKJ142" s="261"/>
      <c r="JKK142" s="265"/>
      <c r="JKL142" s="266"/>
      <c r="JKM142" s="200"/>
      <c r="JKN142" s="266"/>
      <c r="JKO142" s="261"/>
      <c r="JKP142" s="265"/>
      <c r="JKQ142" s="266"/>
      <c r="JKR142" s="200"/>
      <c r="JKS142" s="266"/>
      <c r="JKT142" s="261"/>
      <c r="JKU142" s="265"/>
      <c r="JKV142" s="266"/>
      <c r="JKW142" s="200"/>
      <c r="JKX142" s="266"/>
      <c r="JKY142" s="261"/>
      <c r="JKZ142" s="265"/>
      <c r="JLA142" s="266"/>
      <c r="JLB142" s="200"/>
      <c r="JLC142" s="266"/>
      <c r="JLD142" s="261"/>
      <c r="JLE142" s="265"/>
      <c r="JLF142" s="266"/>
      <c r="JLG142" s="200"/>
      <c r="JLH142" s="266"/>
      <c r="JLI142" s="261"/>
      <c r="JLJ142" s="265"/>
      <c r="JLK142" s="266"/>
      <c r="JLL142" s="200"/>
      <c r="JLM142" s="266"/>
      <c r="JLN142" s="261"/>
      <c r="JLO142" s="265"/>
      <c r="JLP142" s="266"/>
      <c r="JLQ142" s="200"/>
      <c r="JLR142" s="266"/>
      <c r="JLS142" s="261"/>
      <c r="JLT142" s="265"/>
      <c r="JLU142" s="266"/>
      <c r="JLV142" s="200"/>
      <c r="JLW142" s="266"/>
      <c r="JLX142" s="261"/>
      <c r="JLY142" s="265"/>
      <c r="JLZ142" s="266"/>
      <c r="JMA142" s="200"/>
      <c r="JMB142" s="266"/>
      <c r="JMC142" s="261"/>
      <c r="JMD142" s="265"/>
      <c r="JME142" s="266"/>
      <c r="JMF142" s="200"/>
      <c r="JMG142" s="266"/>
      <c r="JMH142" s="261"/>
      <c r="JMI142" s="265"/>
      <c r="JMJ142" s="266"/>
      <c r="JMK142" s="200"/>
      <c r="JML142" s="266"/>
      <c r="JMM142" s="261"/>
      <c r="JMN142" s="265"/>
      <c r="JMO142" s="266"/>
      <c r="JMP142" s="200"/>
      <c r="JMQ142" s="266"/>
      <c r="JMR142" s="261"/>
      <c r="JMS142" s="265"/>
      <c r="JMT142" s="266"/>
      <c r="JMU142" s="200"/>
      <c r="JMV142" s="266"/>
      <c r="JMW142" s="261"/>
      <c r="JMX142" s="265"/>
      <c r="JMY142" s="266"/>
      <c r="JMZ142" s="200"/>
      <c r="JNA142" s="266"/>
      <c r="JNB142" s="261"/>
      <c r="JNC142" s="265"/>
      <c r="JND142" s="266"/>
      <c r="JNE142" s="200"/>
      <c r="JNF142" s="266"/>
      <c r="JNG142" s="261"/>
      <c r="JNH142" s="265"/>
      <c r="JNI142" s="266"/>
      <c r="JNJ142" s="200"/>
      <c r="JNK142" s="266"/>
      <c r="JNL142" s="261"/>
      <c r="JNM142" s="265"/>
      <c r="JNN142" s="266"/>
      <c r="JNO142" s="200"/>
      <c r="JNP142" s="266"/>
      <c r="JNQ142" s="261"/>
      <c r="JNR142" s="265"/>
      <c r="JNS142" s="266"/>
      <c r="JNT142" s="200"/>
      <c r="JNU142" s="266"/>
      <c r="JNV142" s="261"/>
      <c r="JNW142" s="265"/>
      <c r="JNX142" s="266"/>
      <c r="JNY142" s="200"/>
      <c r="JNZ142" s="266"/>
      <c r="JOA142" s="261"/>
      <c r="JOB142" s="265"/>
      <c r="JOC142" s="266"/>
      <c r="JOD142" s="200"/>
      <c r="JOE142" s="266"/>
      <c r="JOF142" s="261"/>
      <c r="JOG142" s="265"/>
      <c r="JOH142" s="266"/>
      <c r="JOI142" s="200"/>
      <c r="JOJ142" s="266"/>
      <c r="JOK142" s="261"/>
      <c r="JOL142" s="265"/>
      <c r="JOM142" s="266"/>
      <c r="JON142" s="200"/>
      <c r="JOO142" s="266"/>
      <c r="JOP142" s="261"/>
      <c r="JOQ142" s="265"/>
      <c r="JOR142" s="266"/>
      <c r="JOS142" s="200"/>
      <c r="JOT142" s="266"/>
      <c r="JOU142" s="261"/>
      <c r="JOV142" s="265"/>
      <c r="JOW142" s="266"/>
      <c r="JOX142" s="200"/>
      <c r="JOY142" s="266"/>
      <c r="JOZ142" s="261"/>
      <c r="JPA142" s="265"/>
      <c r="JPB142" s="266"/>
      <c r="JPC142" s="200"/>
      <c r="JPD142" s="266"/>
      <c r="JPE142" s="261"/>
      <c r="JPF142" s="265"/>
      <c r="JPG142" s="266"/>
      <c r="JPH142" s="200"/>
      <c r="JPI142" s="266"/>
      <c r="JPJ142" s="261"/>
      <c r="JPK142" s="265"/>
      <c r="JPL142" s="266"/>
      <c r="JPM142" s="200"/>
      <c r="JPN142" s="266"/>
      <c r="JPO142" s="261"/>
      <c r="JPP142" s="265"/>
      <c r="JPQ142" s="266"/>
      <c r="JPR142" s="200"/>
      <c r="JPS142" s="266"/>
      <c r="JPT142" s="261"/>
      <c r="JPU142" s="265"/>
      <c r="JPV142" s="266"/>
      <c r="JPW142" s="200"/>
      <c r="JPX142" s="266"/>
      <c r="JPY142" s="261"/>
      <c r="JPZ142" s="265"/>
      <c r="JQA142" s="266"/>
      <c r="JQB142" s="200"/>
      <c r="JQC142" s="266"/>
      <c r="JQD142" s="261"/>
      <c r="JQE142" s="265"/>
      <c r="JQF142" s="266"/>
      <c r="JQG142" s="200"/>
      <c r="JQH142" s="266"/>
      <c r="JQI142" s="261"/>
      <c r="JQJ142" s="265"/>
      <c r="JQK142" s="266"/>
      <c r="JQL142" s="200"/>
      <c r="JQM142" s="266"/>
      <c r="JQN142" s="261"/>
      <c r="JQO142" s="265"/>
      <c r="JQP142" s="266"/>
      <c r="JQQ142" s="200"/>
      <c r="JQR142" s="266"/>
      <c r="JQS142" s="261"/>
      <c r="JQT142" s="265"/>
      <c r="JQU142" s="266"/>
      <c r="JQV142" s="200"/>
      <c r="JQW142" s="266"/>
      <c r="JQX142" s="261"/>
      <c r="JQY142" s="265"/>
      <c r="JQZ142" s="266"/>
      <c r="JRA142" s="200"/>
      <c r="JRB142" s="266"/>
      <c r="JRC142" s="261"/>
      <c r="JRD142" s="265"/>
      <c r="JRE142" s="266"/>
      <c r="JRF142" s="200"/>
      <c r="JRG142" s="266"/>
      <c r="JRH142" s="261"/>
      <c r="JRI142" s="265"/>
      <c r="JRJ142" s="266"/>
      <c r="JRK142" s="200"/>
      <c r="JRL142" s="266"/>
      <c r="JRM142" s="261"/>
      <c r="JRN142" s="265"/>
      <c r="JRO142" s="266"/>
      <c r="JRP142" s="200"/>
      <c r="JRQ142" s="266"/>
      <c r="JRR142" s="261"/>
      <c r="JRS142" s="265"/>
      <c r="JRT142" s="266"/>
      <c r="JRU142" s="200"/>
      <c r="JRV142" s="266"/>
      <c r="JRW142" s="261"/>
      <c r="JRX142" s="265"/>
      <c r="JRY142" s="266"/>
      <c r="JRZ142" s="200"/>
      <c r="JSA142" s="266"/>
      <c r="JSB142" s="261"/>
      <c r="JSC142" s="265"/>
      <c r="JSD142" s="266"/>
      <c r="JSE142" s="200"/>
      <c r="JSF142" s="266"/>
      <c r="JSG142" s="261"/>
      <c r="JSH142" s="265"/>
      <c r="JSI142" s="266"/>
      <c r="JSJ142" s="200"/>
      <c r="JSK142" s="266"/>
      <c r="JSL142" s="261"/>
      <c r="JSM142" s="265"/>
      <c r="JSN142" s="266"/>
      <c r="JSO142" s="200"/>
      <c r="JSP142" s="266"/>
      <c r="JSQ142" s="261"/>
      <c r="JSR142" s="265"/>
      <c r="JSS142" s="266"/>
      <c r="JST142" s="200"/>
      <c r="JSU142" s="266"/>
      <c r="JSV142" s="261"/>
      <c r="JSW142" s="265"/>
      <c r="JSX142" s="266"/>
      <c r="JSY142" s="200"/>
      <c r="JSZ142" s="266"/>
      <c r="JTA142" s="261"/>
      <c r="JTB142" s="265"/>
      <c r="JTC142" s="266"/>
      <c r="JTD142" s="200"/>
      <c r="JTE142" s="266"/>
      <c r="JTF142" s="261"/>
      <c r="JTG142" s="265"/>
      <c r="JTH142" s="266"/>
      <c r="JTI142" s="200"/>
      <c r="JTJ142" s="266"/>
      <c r="JTK142" s="261"/>
      <c r="JTL142" s="265"/>
      <c r="JTM142" s="266"/>
      <c r="JTN142" s="200"/>
      <c r="JTO142" s="266"/>
      <c r="JTP142" s="261"/>
      <c r="JTQ142" s="265"/>
      <c r="JTR142" s="266"/>
      <c r="JTS142" s="200"/>
      <c r="JTT142" s="266"/>
      <c r="JTU142" s="261"/>
      <c r="JTV142" s="265"/>
      <c r="JTW142" s="266"/>
      <c r="JTX142" s="200"/>
      <c r="JTY142" s="266"/>
      <c r="JTZ142" s="261"/>
      <c r="JUA142" s="265"/>
      <c r="JUB142" s="266"/>
      <c r="JUC142" s="200"/>
      <c r="JUD142" s="266"/>
      <c r="JUE142" s="261"/>
      <c r="JUF142" s="265"/>
      <c r="JUG142" s="266"/>
      <c r="JUH142" s="200"/>
      <c r="JUI142" s="266"/>
      <c r="JUJ142" s="261"/>
      <c r="JUK142" s="265"/>
      <c r="JUL142" s="266"/>
      <c r="JUM142" s="200"/>
      <c r="JUN142" s="266"/>
      <c r="JUO142" s="261"/>
      <c r="JUP142" s="265"/>
      <c r="JUQ142" s="266"/>
      <c r="JUR142" s="200"/>
      <c r="JUS142" s="266"/>
      <c r="JUT142" s="261"/>
      <c r="JUU142" s="265"/>
      <c r="JUV142" s="266"/>
      <c r="JUW142" s="200"/>
      <c r="JUX142" s="266"/>
      <c r="JUY142" s="261"/>
      <c r="JUZ142" s="265"/>
      <c r="JVA142" s="266"/>
      <c r="JVB142" s="200"/>
      <c r="JVC142" s="266"/>
      <c r="JVD142" s="261"/>
      <c r="JVE142" s="265"/>
      <c r="JVF142" s="266"/>
      <c r="JVG142" s="200"/>
      <c r="JVH142" s="266"/>
      <c r="JVI142" s="261"/>
      <c r="JVJ142" s="265"/>
      <c r="JVK142" s="266"/>
      <c r="JVL142" s="200"/>
      <c r="JVM142" s="266"/>
      <c r="JVN142" s="261"/>
      <c r="JVO142" s="265"/>
      <c r="JVP142" s="266"/>
      <c r="JVQ142" s="200"/>
      <c r="JVR142" s="266"/>
      <c r="JVS142" s="261"/>
      <c r="JVT142" s="265"/>
      <c r="JVU142" s="266"/>
      <c r="JVV142" s="200"/>
      <c r="JVW142" s="266"/>
      <c r="JVX142" s="261"/>
      <c r="JVY142" s="265"/>
      <c r="JVZ142" s="266"/>
      <c r="JWA142" s="200"/>
      <c r="JWB142" s="266"/>
      <c r="JWC142" s="261"/>
      <c r="JWD142" s="265"/>
      <c r="JWE142" s="266"/>
      <c r="JWF142" s="200"/>
      <c r="JWG142" s="266"/>
      <c r="JWH142" s="261"/>
      <c r="JWI142" s="265"/>
      <c r="JWJ142" s="266"/>
      <c r="JWK142" s="200"/>
      <c r="JWL142" s="266"/>
      <c r="JWM142" s="261"/>
      <c r="JWN142" s="265"/>
      <c r="JWO142" s="266"/>
      <c r="JWP142" s="200"/>
      <c r="JWQ142" s="266"/>
      <c r="JWR142" s="261"/>
      <c r="JWS142" s="265"/>
      <c r="JWT142" s="266"/>
      <c r="JWU142" s="200"/>
      <c r="JWV142" s="266"/>
      <c r="JWW142" s="261"/>
      <c r="JWX142" s="265"/>
      <c r="JWY142" s="266"/>
      <c r="JWZ142" s="200"/>
      <c r="JXA142" s="266"/>
      <c r="JXB142" s="261"/>
      <c r="JXC142" s="265"/>
      <c r="JXD142" s="266"/>
      <c r="JXE142" s="200"/>
      <c r="JXF142" s="266"/>
      <c r="JXG142" s="261"/>
      <c r="JXH142" s="265"/>
      <c r="JXI142" s="266"/>
      <c r="JXJ142" s="200"/>
      <c r="JXK142" s="266"/>
      <c r="JXL142" s="261"/>
      <c r="JXM142" s="265"/>
      <c r="JXN142" s="266"/>
      <c r="JXO142" s="200"/>
      <c r="JXP142" s="266"/>
      <c r="JXQ142" s="261"/>
      <c r="JXR142" s="265"/>
      <c r="JXS142" s="266"/>
      <c r="JXT142" s="200"/>
      <c r="JXU142" s="266"/>
      <c r="JXV142" s="261"/>
      <c r="JXW142" s="265"/>
      <c r="JXX142" s="266"/>
      <c r="JXY142" s="200"/>
      <c r="JXZ142" s="266"/>
      <c r="JYA142" s="261"/>
      <c r="JYB142" s="265"/>
      <c r="JYC142" s="266"/>
      <c r="JYD142" s="200"/>
      <c r="JYE142" s="266"/>
      <c r="JYF142" s="261"/>
      <c r="JYG142" s="265"/>
      <c r="JYH142" s="266"/>
      <c r="JYI142" s="200"/>
      <c r="JYJ142" s="266"/>
      <c r="JYK142" s="261"/>
      <c r="JYL142" s="265"/>
      <c r="JYM142" s="266"/>
      <c r="JYN142" s="200"/>
      <c r="JYO142" s="266"/>
      <c r="JYP142" s="261"/>
      <c r="JYQ142" s="265"/>
      <c r="JYR142" s="266"/>
      <c r="JYS142" s="200"/>
      <c r="JYT142" s="266"/>
      <c r="JYU142" s="261"/>
      <c r="JYV142" s="265"/>
      <c r="JYW142" s="266"/>
      <c r="JYX142" s="200"/>
      <c r="JYY142" s="266"/>
      <c r="JYZ142" s="261"/>
      <c r="JZA142" s="265"/>
      <c r="JZB142" s="266"/>
      <c r="JZC142" s="200"/>
      <c r="JZD142" s="266"/>
      <c r="JZE142" s="261"/>
      <c r="JZF142" s="265"/>
      <c r="JZG142" s="266"/>
      <c r="JZH142" s="200"/>
      <c r="JZI142" s="266"/>
      <c r="JZJ142" s="261"/>
      <c r="JZK142" s="265"/>
      <c r="JZL142" s="266"/>
      <c r="JZM142" s="200"/>
      <c r="JZN142" s="266"/>
      <c r="JZO142" s="261"/>
      <c r="JZP142" s="265"/>
      <c r="JZQ142" s="266"/>
      <c r="JZR142" s="200"/>
      <c r="JZS142" s="266"/>
      <c r="JZT142" s="261"/>
      <c r="JZU142" s="265"/>
      <c r="JZV142" s="266"/>
      <c r="JZW142" s="200"/>
      <c r="JZX142" s="266"/>
      <c r="JZY142" s="261"/>
      <c r="JZZ142" s="265"/>
      <c r="KAA142" s="266"/>
      <c r="KAB142" s="200"/>
      <c r="KAC142" s="266"/>
      <c r="KAD142" s="261"/>
      <c r="KAE142" s="265"/>
      <c r="KAF142" s="266"/>
      <c r="KAG142" s="200"/>
      <c r="KAH142" s="266"/>
      <c r="KAI142" s="261"/>
      <c r="KAJ142" s="265"/>
      <c r="KAK142" s="266"/>
      <c r="KAL142" s="200"/>
      <c r="KAM142" s="266"/>
      <c r="KAN142" s="261"/>
      <c r="KAO142" s="265"/>
      <c r="KAP142" s="266"/>
      <c r="KAQ142" s="200"/>
      <c r="KAR142" s="266"/>
      <c r="KAS142" s="261"/>
      <c r="KAT142" s="265"/>
      <c r="KAU142" s="266"/>
      <c r="KAV142" s="200"/>
      <c r="KAW142" s="266"/>
      <c r="KAX142" s="261"/>
      <c r="KAY142" s="265"/>
      <c r="KAZ142" s="266"/>
      <c r="KBA142" s="200"/>
      <c r="KBB142" s="266"/>
      <c r="KBC142" s="261"/>
      <c r="KBD142" s="265"/>
      <c r="KBE142" s="266"/>
      <c r="KBF142" s="200"/>
      <c r="KBG142" s="266"/>
      <c r="KBH142" s="261"/>
      <c r="KBI142" s="265"/>
      <c r="KBJ142" s="266"/>
      <c r="KBK142" s="200"/>
      <c r="KBL142" s="266"/>
      <c r="KBM142" s="261"/>
      <c r="KBN142" s="265"/>
      <c r="KBO142" s="266"/>
      <c r="KBP142" s="200"/>
      <c r="KBQ142" s="266"/>
      <c r="KBR142" s="261"/>
      <c r="KBS142" s="265"/>
      <c r="KBT142" s="266"/>
      <c r="KBU142" s="200"/>
      <c r="KBV142" s="266"/>
      <c r="KBW142" s="261"/>
      <c r="KBX142" s="265"/>
      <c r="KBY142" s="266"/>
      <c r="KBZ142" s="200"/>
      <c r="KCA142" s="266"/>
      <c r="KCB142" s="261"/>
      <c r="KCC142" s="265"/>
      <c r="KCD142" s="266"/>
      <c r="KCE142" s="200"/>
      <c r="KCF142" s="266"/>
      <c r="KCG142" s="261"/>
      <c r="KCH142" s="265"/>
      <c r="KCI142" s="266"/>
      <c r="KCJ142" s="200"/>
      <c r="KCK142" s="266"/>
      <c r="KCL142" s="261"/>
      <c r="KCM142" s="265"/>
      <c r="KCN142" s="266"/>
      <c r="KCO142" s="200"/>
      <c r="KCP142" s="266"/>
      <c r="KCQ142" s="261"/>
      <c r="KCR142" s="265"/>
      <c r="KCS142" s="266"/>
      <c r="KCT142" s="200"/>
      <c r="KCU142" s="266"/>
      <c r="KCV142" s="261"/>
      <c r="KCW142" s="265"/>
      <c r="KCX142" s="266"/>
      <c r="KCY142" s="200"/>
      <c r="KCZ142" s="266"/>
      <c r="KDA142" s="261"/>
      <c r="KDB142" s="265"/>
      <c r="KDC142" s="266"/>
      <c r="KDD142" s="200"/>
      <c r="KDE142" s="266"/>
      <c r="KDF142" s="261"/>
      <c r="KDG142" s="265"/>
      <c r="KDH142" s="266"/>
      <c r="KDI142" s="200"/>
      <c r="KDJ142" s="266"/>
      <c r="KDK142" s="261"/>
      <c r="KDL142" s="265"/>
      <c r="KDM142" s="266"/>
      <c r="KDN142" s="200"/>
      <c r="KDO142" s="266"/>
      <c r="KDP142" s="261"/>
      <c r="KDQ142" s="265"/>
      <c r="KDR142" s="266"/>
      <c r="KDS142" s="200"/>
      <c r="KDT142" s="266"/>
      <c r="KDU142" s="261"/>
      <c r="KDV142" s="265"/>
      <c r="KDW142" s="266"/>
      <c r="KDX142" s="200"/>
      <c r="KDY142" s="266"/>
      <c r="KDZ142" s="261"/>
      <c r="KEA142" s="265"/>
      <c r="KEB142" s="266"/>
      <c r="KEC142" s="200"/>
      <c r="KED142" s="266"/>
      <c r="KEE142" s="261"/>
      <c r="KEF142" s="265"/>
      <c r="KEG142" s="266"/>
      <c r="KEH142" s="200"/>
      <c r="KEI142" s="266"/>
      <c r="KEJ142" s="261"/>
      <c r="KEK142" s="265"/>
      <c r="KEL142" s="266"/>
      <c r="KEM142" s="200"/>
      <c r="KEN142" s="266"/>
      <c r="KEO142" s="261"/>
      <c r="KEP142" s="265"/>
      <c r="KEQ142" s="266"/>
      <c r="KER142" s="200"/>
      <c r="KES142" s="266"/>
      <c r="KET142" s="261"/>
      <c r="KEU142" s="265"/>
      <c r="KEV142" s="266"/>
      <c r="KEW142" s="200"/>
      <c r="KEX142" s="266"/>
      <c r="KEY142" s="261"/>
      <c r="KEZ142" s="265"/>
      <c r="KFA142" s="266"/>
      <c r="KFB142" s="200"/>
      <c r="KFC142" s="266"/>
      <c r="KFD142" s="261"/>
      <c r="KFE142" s="265"/>
      <c r="KFF142" s="266"/>
      <c r="KFG142" s="200"/>
      <c r="KFH142" s="266"/>
      <c r="KFI142" s="261"/>
      <c r="KFJ142" s="265"/>
      <c r="KFK142" s="266"/>
      <c r="KFL142" s="200"/>
      <c r="KFM142" s="266"/>
      <c r="KFN142" s="261"/>
      <c r="KFO142" s="265"/>
      <c r="KFP142" s="266"/>
      <c r="KFQ142" s="200"/>
      <c r="KFR142" s="266"/>
      <c r="KFS142" s="261"/>
      <c r="KFT142" s="265"/>
      <c r="KFU142" s="266"/>
      <c r="KFV142" s="200"/>
      <c r="KFW142" s="266"/>
      <c r="KFX142" s="261"/>
      <c r="KFY142" s="265"/>
      <c r="KFZ142" s="266"/>
      <c r="KGA142" s="200"/>
      <c r="KGB142" s="266"/>
      <c r="KGC142" s="261"/>
      <c r="KGD142" s="265"/>
      <c r="KGE142" s="266"/>
      <c r="KGF142" s="200"/>
      <c r="KGG142" s="266"/>
      <c r="KGH142" s="261"/>
      <c r="KGI142" s="265"/>
      <c r="KGJ142" s="266"/>
      <c r="KGK142" s="200"/>
      <c r="KGL142" s="266"/>
      <c r="KGM142" s="261"/>
      <c r="KGN142" s="265"/>
      <c r="KGO142" s="266"/>
      <c r="KGP142" s="200"/>
      <c r="KGQ142" s="266"/>
      <c r="KGR142" s="261"/>
      <c r="KGS142" s="265"/>
      <c r="KGT142" s="266"/>
      <c r="KGU142" s="200"/>
      <c r="KGV142" s="266"/>
      <c r="KGW142" s="261"/>
      <c r="KGX142" s="265"/>
      <c r="KGY142" s="266"/>
      <c r="KGZ142" s="200"/>
      <c r="KHA142" s="266"/>
      <c r="KHB142" s="261"/>
      <c r="KHC142" s="265"/>
      <c r="KHD142" s="266"/>
      <c r="KHE142" s="200"/>
      <c r="KHF142" s="266"/>
      <c r="KHG142" s="261"/>
      <c r="KHH142" s="265"/>
      <c r="KHI142" s="266"/>
      <c r="KHJ142" s="200"/>
      <c r="KHK142" s="266"/>
      <c r="KHL142" s="261"/>
      <c r="KHM142" s="265"/>
      <c r="KHN142" s="266"/>
      <c r="KHO142" s="200"/>
      <c r="KHP142" s="266"/>
      <c r="KHQ142" s="261"/>
      <c r="KHR142" s="265"/>
      <c r="KHS142" s="266"/>
      <c r="KHT142" s="200"/>
      <c r="KHU142" s="266"/>
      <c r="KHV142" s="261"/>
      <c r="KHW142" s="265"/>
      <c r="KHX142" s="266"/>
      <c r="KHY142" s="200"/>
      <c r="KHZ142" s="266"/>
      <c r="KIA142" s="261"/>
      <c r="KIB142" s="265"/>
      <c r="KIC142" s="266"/>
      <c r="KID142" s="200"/>
      <c r="KIE142" s="266"/>
      <c r="KIF142" s="261"/>
      <c r="KIG142" s="265"/>
      <c r="KIH142" s="266"/>
      <c r="KII142" s="200"/>
      <c r="KIJ142" s="266"/>
      <c r="KIK142" s="261"/>
      <c r="KIL142" s="265"/>
      <c r="KIM142" s="266"/>
      <c r="KIN142" s="200"/>
      <c r="KIO142" s="266"/>
      <c r="KIP142" s="261"/>
      <c r="KIQ142" s="265"/>
      <c r="KIR142" s="266"/>
      <c r="KIS142" s="200"/>
      <c r="KIT142" s="266"/>
      <c r="KIU142" s="261"/>
      <c r="KIV142" s="265"/>
      <c r="KIW142" s="266"/>
      <c r="KIX142" s="200"/>
      <c r="KIY142" s="266"/>
      <c r="KIZ142" s="261"/>
      <c r="KJA142" s="265"/>
      <c r="KJB142" s="266"/>
      <c r="KJC142" s="200"/>
      <c r="KJD142" s="266"/>
      <c r="KJE142" s="261"/>
      <c r="KJF142" s="265"/>
      <c r="KJG142" s="266"/>
      <c r="KJH142" s="200"/>
      <c r="KJI142" s="266"/>
      <c r="KJJ142" s="261"/>
      <c r="KJK142" s="265"/>
      <c r="KJL142" s="266"/>
      <c r="KJM142" s="200"/>
      <c r="KJN142" s="266"/>
      <c r="KJO142" s="261"/>
      <c r="KJP142" s="265"/>
      <c r="KJQ142" s="266"/>
      <c r="KJR142" s="200"/>
      <c r="KJS142" s="266"/>
      <c r="KJT142" s="261"/>
      <c r="KJU142" s="265"/>
      <c r="KJV142" s="266"/>
      <c r="KJW142" s="200"/>
      <c r="KJX142" s="266"/>
      <c r="KJY142" s="261"/>
      <c r="KJZ142" s="265"/>
      <c r="KKA142" s="266"/>
      <c r="KKB142" s="200"/>
      <c r="KKC142" s="266"/>
      <c r="KKD142" s="261"/>
      <c r="KKE142" s="265"/>
      <c r="KKF142" s="266"/>
      <c r="KKG142" s="200"/>
      <c r="KKH142" s="266"/>
      <c r="KKI142" s="261"/>
      <c r="KKJ142" s="265"/>
      <c r="KKK142" s="266"/>
      <c r="KKL142" s="200"/>
      <c r="KKM142" s="266"/>
      <c r="KKN142" s="261"/>
      <c r="KKO142" s="265"/>
      <c r="KKP142" s="266"/>
      <c r="KKQ142" s="200"/>
      <c r="KKR142" s="266"/>
      <c r="KKS142" s="261"/>
      <c r="KKT142" s="265"/>
      <c r="KKU142" s="266"/>
      <c r="KKV142" s="200"/>
      <c r="KKW142" s="266"/>
      <c r="KKX142" s="261"/>
      <c r="KKY142" s="265"/>
      <c r="KKZ142" s="266"/>
      <c r="KLA142" s="200"/>
      <c r="KLB142" s="266"/>
      <c r="KLC142" s="261"/>
      <c r="KLD142" s="265"/>
      <c r="KLE142" s="266"/>
      <c r="KLF142" s="200"/>
      <c r="KLG142" s="266"/>
      <c r="KLH142" s="261"/>
      <c r="KLI142" s="265"/>
      <c r="KLJ142" s="266"/>
      <c r="KLK142" s="200"/>
      <c r="KLL142" s="266"/>
      <c r="KLM142" s="261"/>
      <c r="KLN142" s="265"/>
      <c r="KLO142" s="266"/>
      <c r="KLP142" s="200"/>
      <c r="KLQ142" s="266"/>
      <c r="KLR142" s="261"/>
      <c r="KLS142" s="265"/>
      <c r="KLT142" s="266"/>
      <c r="KLU142" s="200"/>
      <c r="KLV142" s="266"/>
      <c r="KLW142" s="261"/>
      <c r="KLX142" s="265"/>
      <c r="KLY142" s="266"/>
      <c r="KLZ142" s="200"/>
      <c r="KMA142" s="266"/>
      <c r="KMB142" s="261"/>
      <c r="KMC142" s="265"/>
      <c r="KMD142" s="266"/>
      <c r="KME142" s="200"/>
      <c r="KMF142" s="266"/>
      <c r="KMG142" s="261"/>
      <c r="KMH142" s="265"/>
      <c r="KMI142" s="266"/>
      <c r="KMJ142" s="200"/>
      <c r="KMK142" s="266"/>
      <c r="KML142" s="261"/>
      <c r="KMM142" s="265"/>
      <c r="KMN142" s="266"/>
      <c r="KMO142" s="200"/>
      <c r="KMP142" s="266"/>
      <c r="KMQ142" s="261"/>
      <c r="KMR142" s="265"/>
      <c r="KMS142" s="266"/>
      <c r="KMT142" s="200"/>
      <c r="KMU142" s="266"/>
      <c r="KMV142" s="261"/>
      <c r="KMW142" s="265"/>
      <c r="KMX142" s="266"/>
      <c r="KMY142" s="200"/>
      <c r="KMZ142" s="266"/>
      <c r="KNA142" s="261"/>
      <c r="KNB142" s="265"/>
      <c r="KNC142" s="266"/>
      <c r="KND142" s="200"/>
      <c r="KNE142" s="266"/>
      <c r="KNF142" s="261"/>
      <c r="KNG142" s="265"/>
      <c r="KNH142" s="266"/>
      <c r="KNI142" s="200"/>
      <c r="KNJ142" s="266"/>
      <c r="KNK142" s="261"/>
      <c r="KNL142" s="265"/>
      <c r="KNM142" s="266"/>
      <c r="KNN142" s="200"/>
      <c r="KNO142" s="266"/>
      <c r="KNP142" s="261"/>
      <c r="KNQ142" s="265"/>
      <c r="KNR142" s="266"/>
      <c r="KNS142" s="200"/>
      <c r="KNT142" s="266"/>
      <c r="KNU142" s="261"/>
      <c r="KNV142" s="265"/>
      <c r="KNW142" s="266"/>
      <c r="KNX142" s="200"/>
      <c r="KNY142" s="266"/>
      <c r="KNZ142" s="261"/>
      <c r="KOA142" s="265"/>
      <c r="KOB142" s="266"/>
      <c r="KOC142" s="200"/>
      <c r="KOD142" s="266"/>
      <c r="KOE142" s="261"/>
      <c r="KOF142" s="265"/>
      <c r="KOG142" s="266"/>
      <c r="KOH142" s="200"/>
      <c r="KOI142" s="266"/>
      <c r="KOJ142" s="261"/>
      <c r="KOK142" s="265"/>
      <c r="KOL142" s="266"/>
      <c r="KOM142" s="200"/>
      <c r="KON142" s="266"/>
      <c r="KOO142" s="261"/>
      <c r="KOP142" s="265"/>
      <c r="KOQ142" s="266"/>
      <c r="KOR142" s="200"/>
      <c r="KOS142" s="266"/>
      <c r="KOT142" s="261"/>
      <c r="KOU142" s="265"/>
      <c r="KOV142" s="266"/>
      <c r="KOW142" s="200"/>
      <c r="KOX142" s="266"/>
      <c r="KOY142" s="261"/>
      <c r="KOZ142" s="265"/>
      <c r="KPA142" s="266"/>
      <c r="KPB142" s="200"/>
      <c r="KPC142" s="266"/>
      <c r="KPD142" s="261"/>
      <c r="KPE142" s="265"/>
      <c r="KPF142" s="266"/>
      <c r="KPG142" s="200"/>
      <c r="KPH142" s="266"/>
      <c r="KPI142" s="261"/>
      <c r="KPJ142" s="265"/>
      <c r="KPK142" s="266"/>
      <c r="KPL142" s="200"/>
      <c r="KPM142" s="266"/>
      <c r="KPN142" s="261"/>
      <c r="KPO142" s="265"/>
      <c r="KPP142" s="266"/>
      <c r="KPQ142" s="200"/>
      <c r="KPR142" s="266"/>
      <c r="KPS142" s="261"/>
      <c r="KPT142" s="265"/>
      <c r="KPU142" s="266"/>
      <c r="KPV142" s="200"/>
      <c r="KPW142" s="266"/>
      <c r="KPX142" s="261"/>
      <c r="KPY142" s="265"/>
      <c r="KPZ142" s="266"/>
      <c r="KQA142" s="200"/>
      <c r="KQB142" s="266"/>
      <c r="KQC142" s="261"/>
      <c r="KQD142" s="265"/>
      <c r="KQE142" s="266"/>
      <c r="KQF142" s="200"/>
      <c r="KQG142" s="266"/>
      <c r="KQH142" s="261"/>
      <c r="KQI142" s="265"/>
      <c r="KQJ142" s="266"/>
      <c r="KQK142" s="200"/>
      <c r="KQL142" s="266"/>
      <c r="KQM142" s="261"/>
      <c r="KQN142" s="265"/>
      <c r="KQO142" s="266"/>
      <c r="KQP142" s="200"/>
      <c r="KQQ142" s="266"/>
      <c r="KQR142" s="261"/>
      <c r="KQS142" s="265"/>
      <c r="KQT142" s="266"/>
      <c r="KQU142" s="200"/>
      <c r="KQV142" s="266"/>
      <c r="KQW142" s="261"/>
      <c r="KQX142" s="265"/>
      <c r="KQY142" s="266"/>
      <c r="KQZ142" s="200"/>
      <c r="KRA142" s="266"/>
      <c r="KRB142" s="261"/>
      <c r="KRC142" s="265"/>
      <c r="KRD142" s="266"/>
      <c r="KRE142" s="200"/>
      <c r="KRF142" s="266"/>
      <c r="KRG142" s="261"/>
      <c r="KRH142" s="265"/>
      <c r="KRI142" s="266"/>
      <c r="KRJ142" s="200"/>
      <c r="KRK142" s="266"/>
      <c r="KRL142" s="261"/>
      <c r="KRM142" s="265"/>
      <c r="KRN142" s="266"/>
      <c r="KRO142" s="200"/>
      <c r="KRP142" s="266"/>
      <c r="KRQ142" s="261"/>
      <c r="KRR142" s="265"/>
      <c r="KRS142" s="266"/>
      <c r="KRT142" s="200"/>
      <c r="KRU142" s="266"/>
      <c r="KRV142" s="261"/>
      <c r="KRW142" s="265"/>
      <c r="KRX142" s="266"/>
      <c r="KRY142" s="200"/>
      <c r="KRZ142" s="266"/>
      <c r="KSA142" s="261"/>
      <c r="KSB142" s="265"/>
      <c r="KSC142" s="266"/>
      <c r="KSD142" s="200"/>
      <c r="KSE142" s="266"/>
      <c r="KSF142" s="261"/>
      <c r="KSG142" s="265"/>
      <c r="KSH142" s="266"/>
      <c r="KSI142" s="200"/>
      <c r="KSJ142" s="266"/>
      <c r="KSK142" s="261"/>
      <c r="KSL142" s="265"/>
      <c r="KSM142" s="266"/>
      <c r="KSN142" s="200"/>
      <c r="KSO142" s="266"/>
      <c r="KSP142" s="261"/>
      <c r="KSQ142" s="265"/>
      <c r="KSR142" s="266"/>
      <c r="KSS142" s="200"/>
      <c r="KST142" s="266"/>
      <c r="KSU142" s="261"/>
      <c r="KSV142" s="265"/>
      <c r="KSW142" s="266"/>
      <c r="KSX142" s="200"/>
      <c r="KSY142" s="266"/>
      <c r="KSZ142" s="261"/>
      <c r="KTA142" s="265"/>
      <c r="KTB142" s="266"/>
      <c r="KTC142" s="200"/>
      <c r="KTD142" s="266"/>
      <c r="KTE142" s="261"/>
      <c r="KTF142" s="265"/>
      <c r="KTG142" s="266"/>
      <c r="KTH142" s="200"/>
      <c r="KTI142" s="266"/>
      <c r="KTJ142" s="261"/>
      <c r="KTK142" s="265"/>
      <c r="KTL142" s="266"/>
      <c r="KTM142" s="200"/>
      <c r="KTN142" s="266"/>
      <c r="KTO142" s="261"/>
      <c r="KTP142" s="265"/>
      <c r="KTQ142" s="266"/>
      <c r="KTR142" s="200"/>
      <c r="KTS142" s="266"/>
      <c r="KTT142" s="261"/>
      <c r="KTU142" s="265"/>
      <c r="KTV142" s="266"/>
      <c r="KTW142" s="200"/>
      <c r="KTX142" s="266"/>
      <c r="KTY142" s="261"/>
      <c r="KTZ142" s="265"/>
      <c r="KUA142" s="266"/>
      <c r="KUB142" s="200"/>
      <c r="KUC142" s="266"/>
      <c r="KUD142" s="261"/>
      <c r="KUE142" s="265"/>
      <c r="KUF142" s="266"/>
      <c r="KUG142" s="200"/>
      <c r="KUH142" s="266"/>
      <c r="KUI142" s="261"/>
      <c r="KUJ142" s="265"/>
      <c r="KUK142" s="266"/>
      <c r="KUL142" s="200"/>
      <c r="KUM142" s="266"/>
      <c r="KUN142" s="261"/>
      <c r="KUO142" s="265"/>
      <c r="KUP142" s="266"/>
      <c r="KUQ142" s="200"/>
      <c r="KUR142" s="266"/>
      <c r="KUS142" s="261"/>
      <c r="KUT142" s="265"/>
      <c r="KUU142" s="266"/>
      <c r="KUV142" s="200"/>
      <c r="KUW142" s="266"/>
      <c r="KUX142" s="261"/>
      <c r="KUY142" s="265"/>
      <c r="KUZ142" s="266"/>
      <c r="KVA142" s="200"/>
      <c r="KVB142" s="266"/>
      <c r="KVC142" s="261"/>
      <c r="KVD142" s="265"/>
      <c r="KVE142" s="266"/>
      <c r="KVF142" s="200"/>
      <c r="KVG142" s="266"/>
      <c r="KVH142" s="261"/>
      <c r="KVI142" s="265"/>
      <c r="KVJ142" s="266"/>
      <c r="KVK142" s="200"/>
      <c r="KVL142" s="266"/>
      <c r="KVM142" s="261"/>
      <c r="KVN142" s="265"/>
      <c r="KVO142" s="266"/>
      <c r="KVP142" s="200"/>
      <c r="KVQ142" s="266"/>
      <c r="KVR142" s="261"/>
      <c r="KVS142" s="265"/>
      <c r="KVT142" s="266"/>
      <c r="KVU142" s="200"/>
      <c r="KVV142" s="266"/>
      <c r="KVW142" s="261"/>
      <c r="KVX142" s="265"/>
      <c r="KVY142" s="266"/>
      <c r="KVZ142" s="200"/>
      <c r="KWA142" s="266"/>
      <c r="KWB142" s="261"/>
      <c r="KWC142" s="265"/>
      <c r="KWD142" s="266"/>
      <c r="KWE142" s="200"/>
      <c r="KWF142" s="266"/>
      <c r="KWG142" s="261"/>
      <c r="KWH142" s="265"/>
      <c r="KWI142" s="266"/>
      <c r="KWJ142" s="200"/>
      <c r="KWK142" s="266"/>
      <c r="KWL142" s="261"/>
      <c r="KWM142" s="265"/>
      <c r="KWN142" s="266"/>
      <c r="KWO142" s="200"/>
      <c r="KWP142" s="266"/>
      <c r="KWQ142" s="261"/>
      <c r="KWR142" s="265"/>
      <c r="KWS142" s="266"/>
      <c r="KWT142" s="200"/>
      <c r="KWU142" s="266"/>
      <c r="KWV142" s="261"/>
      <c r="KWW142" s="265"/>
      <c r="KWX142" s="266"/>
      <c r="KWY142" s="200"/>
      <c r="KWZ142" s="266"/>
      <c r="KXA142" s="261"/>
      <c r="KXB142" s="265"/>
      <c r="KXC142" s="266"/>
      <c r="KXD142" s="200"/>
      <c r="KXE142" s="266"/>
      <c r="KXF142" s="261"/>
      <c r="KXG142" s="265"/>
      <c r="KXH142" s="266"/>
      <c r="KXI142" s="200"/>
      <c r="KXJ142" s="266"/>
      <c r="KXK142" s="261"/>
      <c r="KXL142" s="265"/>
      <c r="KXM142" s="266"/>
      <c r="KXN142" s="200"/>
      <c r="KXO142" s="266"/>
      <c r="KXP142" s="261"/>
      <c r="KXQ142" s="265"/>
      <c r="KXR142" s="266"/>
      <c r="KXS142" s="200"/>
      <c r="KXT142" s="266"/>
      <c r="KXU142" s="261"/>
      <c r="KXV142" s="265"/>
      <c r="KXW142" s="266"/>
      <c r="KXX142" s="200"/>
      <c r="KXY142" s="266"/>
      <c r="KXZ142" s="261"/>
      <c r="KYA142" s="265"/>
      <c r="KYB142" s="266"/>
      <c r="KYC142" s="200"/>
      <c r="KYD142" s="266"/>
      <c r="KYE142" s="261"/>
      <c r="KYF142" s="265"/>
      <c r="KYG142" s="266"/>
      <c r="KYH142" s="200"/>
      <c r="KYI142" s="266"/>
      <c r="KYJ142" s="261"/>
      <c r="KYK142" s="265"/>
      <c r="KYL142" s="266"/>
      <c r="KYM142" s="200"/>
      <c r="KYN142" s="266"/>
      <c r="KYO142" s="261"/>
      <c r="KYP142" s="265"/>
      <c r="KYQ142" s="266"/>
      <c r="KYR142" s="200"/>
      <c r="KYS142" s="266"/>
      <c r="KYT142" s="261"/>
      <c r="KYU142" s="265"/>
      <c r="KYV142" s="266"/>
      <c r="KYW142" s="200"/>
      <c r="KYX142" s="266"/>
      <c r="KYY142" s="261"/>
      <c r="KYZ142" s="265"/>
      <c r="KZA142" s="266"/>
      <c r="KZB142" s="200"/>
      <c r="KZC142" s="266"/>
      <c r="KZD142" s="261"/>
      <c r="KZE142" s="265"/>
      <c r="KZF142" s="266"/>
      <c r="KZG142" s="200"/>
      <c r="KZH142" s="266"/>
      <c r="KZI142" s="261"/>
      <c r="KZJ142" s="265"/>
      <c r="KZK142" s="266"/>
      <c r="KZL142" s="200"/>
      <c r="KZM142" s="266"/>
      <c r="KZN142" s="261"/>
      <c r="KZO142" s="265"/>
      <c r="KZP142" s="266"/>
      <c r="KZQ142" s="200"/>
      <c r="KZR142" s="266"/>
      <c r="KZS142" s="261"/>
      <c r="KZT142" s="265"/>
      <c r="KZU142" s="266"/>
      <c r="KZV142" s="200"/>
      <c r="KZW142" s="266"/>
      <c r="KZX142" s="261"/>
      <c r="KZY142" s="265"/>
      <c r="KZZ142" s="266"/>
      <c r="LAA142" s="200"/>
      <c r="LAB142" s="266"/>
      <c r="LAC142" s="261"/>
      <c r="LAD142" s="265"/>
      <c r="LAE142" s="266"/>
      <c r="LAF142" s="200"/>
      <c r="LAG142" s="266"/>
      <c r="LAH142" s="261"/>
      <c r="LAI142" s="265"/>
      <c r="LAJ142" s="266"/>
      <c r="LAK142" s="200"/>
      <c r="LAL142" s="266"/>
      <c r="LAM142" s="261"/>
      <c r="LAN142" s="265"/>
      <c r="LAO142" s="266"/>
      <c r="LAP142" s="200"/>
      <c r="LAQ142" s="266"/>
      <c r="LAR142" s="261"/>
      <c r="LAS142" s="265"/>
      <c r="LAT142" s="266"/>
      <c r="LAU142" s="200"/>
      <c r="LAV142" s="266"/>
      <c r="LAW142" s="261"/>
      <c r="LAX142" s="265"/>
      <c r="LAY142" s="266"/>
      <c r="LAZ142" s="200"/>
      <c r="LBA142" s="266"/>
      <c r="LBB142" s="261"/>
      <c r="LBC142" s="265"/>
      <c r="LBD142" s="266"/>
      <c r="LBE142" s="200"/>
      <c r="LBF142" s="266"/>
      <c r="LBG142" s="261"/>
      <c r="LBH142" s="265"/>
      <c r="LBI142" s="266"/>
      <c r="LBJ142" s="200"/>
      <c r="LBK142" s="266"/>
      <c r="LBL142" s="261"/>
      <c r="LBM142" s="265"/>
      <c r="LBN142" s="266"/>
      <c r="LBO142" s="200"/>
      <c r="LBP142" s="266"/>
      <c r="LBQ142" s="261"/>
      <c r="LBR142" s="265"/>
      <c r="LBS142" s="266"/>
      <c r="LBT142" s="200"/>
      <c r="LBU142" s="266"/>
      <c r="LBV142" s="261"/>
      <c r="LBW142" s="265"/>
      <c r="LBX142" s="266"/>
      <c r="LBY142" s="200"/>
      <c r="LBZ142" s="266"/>
      <c r="LCA142" s="261"/>
      <c r="LCB142" s="265"/>
      <c r="LCC142" s="266"/>
      <c r="LCD142" s="200"/>
      <c r="LCE142" s="266"/>
      <c r="LCF142" s="261"/>
      <c r="LCG142" s="265"/>
      <c r="LCH142" s="266"/>
      <c r="LCI142" s="200"/>
      <c r="LCJ142" s="266"/>
      <c r="LCK142" s="261"/>
      <c r="LCL142" s="265"/>
      <c r="LCM142" s="266"/>
      <c r="LCN142" s="200"/>
      <c r="LCO142" s="266"/>
      <c r="LCP142" s="261"/>
      <c r="LCQ142" s="265"/>
      <c r="LCR142" s="266"/>
      <c r="LCS142" s="200"/>
      <c r="LCT142" s="266"/>
      <c r="LCU142" s="261"/>
      <c r="LCV142" s="265"/>
      <c r="LCW142" s="266"/>
      <c r="LCX142" s="200"/>
      <c r="LCY142" s="266"/>
      <c r="LCZ142" s="261"/>
      <c r="LDA142" s="265"/>
      <c r="LDB142" s="266"/>
      <c r="LDC142" s="200"/>
      <c r="LDD142" s="266"/>
      <c r="LDE142" s="261"/>
      <c r="LDF142" s="265"/>
      <c r="LDG142" s="266"/>
      <c r="LDH142" s="200"/>
      <c r="LDI142" s="266"/>
      <c r="LDJ142" s="261"/>
      <c r="LDK142" s="265"/>
      <c r="LDL142" s="266"/>
      <c r="LDM142" s="200"/>
      <c r="LDN142" s="266"/>
      <c r="LDO142" s="261"/>
      <c r="LDP142" s="265"/>
      <c r="LDQ142" s="266"/>
      <c r="LDR142" s="200"/>
      <c r="LDS142" s="266"/>
      <c r="LDT142" s="261"/>
      <c r="LDU142" s="265"/>
      <c r="LDV142" s="266"/>
      <c r="LDW142" s="200"/>
      <c r="LDX142" s="266"/>
      <c r="LDY142" s="261"/>
      <c r="LDZ142" s="265"/>
      <c r="LEA142" s="266"/>
      <c r="LEB142" s="200"/>
      <c r="LEC142" s="266"/>
      <c r="LED142" s="261"/>
      <c r="LEE142" s="265"/>
      <c r="LEF142" s="266"/>
      <c r="LEG142" s="200"/>
      <c r="LEH142" s="266"/>
      <c r="LEI142" s="261"/>
      <c r="LEJ142" s="265"/>
      <c r="LEK142" s="266"/>
      <c r="LEL142" s="200"/>
      <c r="LEM142" s="266"/>
      <c r="LEN142" s="261"/>
      <c r="LEO142" s="265"/>
      <c r="LEP142" s="266"/>
      <c r="LEQ142" s="200"/>
      <c r="LER142" s="266"/>
      <c r="LES142" s="261"/>
      <c r="LET142" s="265"/>
      <c r="LEU142" s="266"/>
      <c r="LEV142" s="200"/>
      <c r="LEW142" s="266"/>
      <c r="LEX142" s="261"/>
      <c r="LEY142" s="265"/>
      <c r="LEZ142" s="266"/>
      <c r="LFA142" s="200"/>
      <c r="LFB142" s="266"/>
      <c r="LFC142" s="261"/>
      <c r="LFD142" s="265"/>
      <c r="LFE142" s="266"/>
      <c r="LFF142" s="200"/>
      <c r="LFG142" s="266"/>
      <c r="LFH142" s="261"/>
      <c r="LFI142" s="265"/>
      <c r="LFJ142" s="266"/>
      <c r="LFK142" s="200"/>
      <c r="LFL142" s="266"/>
      <c r="LFM142" s="261"/>
      <c r="LFN142" s="265"/>
      <c r="LFO142" s="266"/>
      <c r="LFP142" s="200"/>
      <c r="LFQ142" s="266"/>
      <c r="LFR142" s="261"/>
      <c r="LFS142" s="265"/>
      <c r="LFT142" s="266"/>
      <c r="LFU142" s="200"/>
      <c r="LFV142" s="266"/>
      <c r="LFW142" s="261"/>
      <c r="LFX142" s="265"/>
      <c r="LFY142" s="266"/>
      <c r="LFZ142" s="200"/>
      <c r="LGA142" s="266"/>
      <c r="LGB142" s="261"/>
      <c r="LGC142" s="265"/>
      <c r="LGD142" s="266"/>
      <c r="LGE142" s="200"/>
      <c r="LGF142" s="266"/>
      <c r="LGG142" s="261"/>
      <c r="LGH142" s="265"/>
      <c r="LGI142" s="266"/>
      <c r="LGJ142" s="200"/>
      <c r="LGK142" s="266"/>
      <c r="LGL142" s="261"/>
      <c r="LGM142" s="265"/>
      <c r="LGN142" s="266"/>
      <c r="LGO142" s="200"/>
      <c r="LGP142" s="266"/>
      <c r="LGQ142" s="261"/>
      <c r="LGR142" s="265"/>
      <c r="LGS142" s="266"/>
      <c r="LGT142" s="200"/>
      <c r="LGU142" s="266"/>
      <c r="LGV142" s="261"/>
      <c r="LGW142" s="265"/>
      <c r="LGX142" s="266"/>
      <c r="LGY142" s="200"/>
      <c r="LGZ142" s="266"/>
      <c r="LHA142" s="261"/>
      <c r="LHB142" s="265"/>
      <c r="LHC142" s="266"/>
      <c r="LHD142" s="200"/>
      <c r="LHE142" s="266"/>
      <c r="LHF142" s="261"/>
      <c r="LHG142" s="265"/>
      <c r="LHH142" s="266"/>
      <c r="LHI142" s="200"/>
      <c r="LHJ142" s="266"/>
      <c r="LHK142" s="261"/>
      <c r="LHL142" s="265"/>
      <c r="LHM142" s="266"/>
      <c r="LHN142" s="200"/>
      <c r="LHO142" s="266"/>
      <c r="LHP142" s="261"/>
      <c r="LHQ142" s="265"/>
      <c r="LHR142" s="266"/>
      <c r="LHS142" s="200"/>
      <c r="LHT142" s="266"/>
      <c r="LHU142" s="261"/>
      <c r="LHV142" s="265"/>
      <c r="LHW142" s="266"/>
      <c r="LHX142" s="200"/>
      <c r="LHY142" s="266"/>
      <c r="LHZ142" s="261"/>
      <c r="LIA142" s="265"/>
      <c r="LIB142" s="266"/>
      <c r="LIC142" s="200"/>
      <c r="LID142" s="266"/>
      <c r="LIE142" s="261"/>
      <c r="LIF142" s="265"/>
      <c r="LIG142" s="266"/>
      <c r="LIH142" s="200"/>
      <c r="LII142" s="266"/>
      <c r="LIJ142" s="261"/>
      <c r="LIK142" s="265"/>
      <c r="LIL142" s="266"/>
      <c r="LIM142" s="200"/>
      <c r="LIN142" s="266"/>
      <c r="LIO142" s="261"/>
      <c r="LIP142" s="265"/>
      <c r="LIQ142" s="266"/>
      <c r="LIR142" s="200"/>
      <c r="LIS142" s="266"/>
      <c r="LIT142" s="261"/>
      <c r="LIU142" s="265"/>
      <c r="LIV142" s="266"/>
      <c r="LIW142" s="200"/>
      <c r="LIX142" s="266"/>
      <c r="LIY142" s="261"/>
      <c r="LIZ142" s="265"/>
      <c r="LJA142" s="266"/>
      <c r="LJB142" s="200"/>
      <c r="LJC142" s="266"/>
      <c r="LJD142" s="261"/>
      <c r="LJE142" s="265"/>
      <c r="LJF142" s="266"/>
      <c r="LJG142" s="200"/>
      <c r="LJH142" s="266"/>
      <c r="LJI142" s="261"/>
      <c r="LJJ142" s="265"/>
      <c r="LJK142" s="266"/>
      <c r="LJL142" s="200"/>
      <c r="LJM142" s="266"/>
      <c r="LJN142" s="261"/>
      <c r="LJO142" s="265"/>
      <c r="LJP142" s="266"/>
      <c r="LJQ142" s="200"/>
      <c r="LJR142" s="266"/>
      <c r="LJS142" s="261"/>
      <c r="LJT142" s="265"/>
      <c r="LJU142" s="266"/>
      <c r="LJV142" s="200"/>
      <c r="LJW142" s="266"/>
      <c r="LJX142" s="261"/>
      <c r="LJY142" s="265"/>
      <c r="LJZ142" s="266"/>
      <c r="LKA142" s="200"/>
      <c r="LKB142" s="266"/>
      <c r="LKC142" s="261"/>
      <c r="LKD142" s="265"/>
      <c r="LKE142" s="266"/>
      <c r="LKF142" s="200"/>
      <c r="LKG142" s="266"/>
      <c r="LKH142" s="261"/>
      <c r="LKI142" s="265"/>
      <c r="LKJ142" s="266"/>
      <c r="LKK142" s="200"/>
      <c r="LKL142" s="266"/>
      <c r="LKM142" s="261"/>
      <c r="LKN142" s="265"/>
      <c r="LKO142" s="266"/>
      <c r="LKP142" s="200"/>
      <c r="LKQ142" s="266"/>
      <c r="LKR142" s="261"/>
      <c r="LKS142" s="265"/>
      <c r="LKT142" s="266"/>
      <c r="LKU142" s="200"/>
      <c r="LKV142" s="266"/>
      <c r="LKW142" s="261"/>
      <c r="LKX142" s="265"/>
      <c r="LKY142" s="266"/>
      <c r="LKZ142" s="200"/>
      <c r="LLA142" s="266"/>
      <c r="LLB142" s="261"/>
      <c r="LLC142" s="265"/>
      <c r="LLD142" s="266"/>
      <c r="LLE142" s="200"/>
      <c r="LLF142" s="266"/>
      <c r="LLG142" s="261"/>
      <c r="LLH142" s="265"/>
      <c r="LLI142" s="266"/>
      <c r="LLJ142" s="200"/>
      <c r="LLK142" s="266"/>
      <c r="LLL142" s="261"/>
      <c r="LLM142" s="265"/>
      <c r="LLN142" s="266"/>
      <c r="LLO142" s="200"/>
      <c r="LLP142" s="266"/>
      <c r="LLQ142" s="261"/>
      <c r="LLR142" s="265"/>
      <c r="LLS142" s="266"/>
      <c r="LLT142" s="200"/>
      <c r="LLU142" s="266"/>
      <c r="LLV142" s="261"/>
      <c r="LLW142" s="265"/>
      <c r="LLX142" s="266"/>
      <c r="LLY142" s="200"/>
      <c r="LLZ142" s="266"/>
      <c r="LMA142" s="261"/>
      <c r="LMB142" s="265"/>
      <c r="LMC142" s="266"/>
      <c r="LMD142" s="200"/>
      <c r="LME142" s="266"/>
      <c r="LMF142" s="261"/>
      <c r="LMG142" s="265"/>
      <c r="LMH142" s="266"/>
      <c r="LMI142" s="200"/>
      <c r="LMJ142" s="266"/>
      <c r="LMK142" s="261"/>
      <c r="LML142" s="265"/>
      <c r="LMM142" s="266"/>
      <c r="LMN142" s="200"/>
      <c r="LMO142" s="266"/>
      <c r="LMP142" s="261"/>
      <c r="LMQ142" s="265"/>
      <c r="LMR142" s="266"/>
      <c r="LMS142" s="200"/>
      <c r="LMT142" s="266"/>
      <c r="LMU142" s="261"/>
      <c r="LMV142" s="265"/>
      <c r="LMW142" s="266"/>
      <c r="LMX142" s="200"/>
      <c r="LMY142" s="266"/>
      <c r="LMZ142" s="261"/>
      <c r="LNA142" s="265"/>
      <c r="LNB142" s="266"/>
      <c r="LNC142" s="200"/>
      <c r="LND142" s="266"/>
      <c r="LNE142" s="261"/>
      <c r="LNF142" s="265"/>
      <c r="LNG142" s="266"/>
      <c r="LNH142" s="200"/>
      <c r="LNI142" s="266"/>
      <c r="LNJ142" s="261"/>
      <c r="LNK142" s="265"/>
      <c r="LNL142" s="266"/>
      <c r="LNM142" s="200"/>
      <c r="LNN142" s="266"/>
      <c r="LNO142" s="261"/>
      <c r="LNP142" s="265"/>
      <c r="LNQ142" s="266"/>
      <c r="LNR142" s="200"/>
      <c r="LNS142" s="266"/>
      <c r="LNT142" s="261"/>
      <c r="LNU142" s="265"/>
      <c r="LNV142" s="266"/>
      <c r="LNW142" s="200"/>
      <c r="LNX142" s="266"/>
      <c r="LNY142" s="261"/>
      <c r="LNZ142" s="265"/>
      <c r="LOA142" s="266"/>
      <c r="LOB142" s="200"/>
      <c r="LOC142" s="266"/>
      <c r="LOD142" s="261"/>
      <c r="LOE142" s="265"/>
      <c r="LOF142" s="266"/>
      <c r="LOG142" s="200"/>
      <c r="LOH142" s="266"/>
      <c r="LOI142" s="261"/>
      <c r="LOJ142" s="265"/>
      <c r="LOK142" s="266"/>
      <c r="LOL142" s="200"/>
      <c r="LOM142" s="266"/>
      <c r="LON142" s="261"/>
      <c r="LOO142" s="265"/>
      <c r="LOP142" s="266"/>
      <c r="LOQ142" s="200"/>
      <c r="LOR142" s="266"/>
      <c r="LOS142" s="261"/>
      <c r="LOT142" s="265"/>
      <c r="LOU142" s="266"/>
      <c r="LOV142" s="200"/>
      <c r="LOW142" s="266"/>
      <c r="LOX142" s="261"/>
      <c r="LOY142" s="265"/>
      <c r="LOZ142" s="266"/>
      <c r="LPA142" s="200"/>
      <c r="LPB142" s="266"/>
      <c r="LPC142" s="261"/>
      <c r="LPD142" s="265"/>
      <c r="LPE142" s="266"/>
      <c r="LPF142" s="200"/>
      <c r="LPG142" s="266"/>
      <c r="LPH142" s="261"/>
      <c r="LPI142" s="265"/>
      <c r="LPJ142" s="266"/>
      <c r="LPK142" s="200"/>
      <c r="LPL142" s="266"/>
      <c r="LPM142" s="261"/>
      <c r="LPN142" s="265"/>
      <c r="LPO142" s="266"/>
      <c r="LPP142" s="200"/>
      <c r="LPQ142" s="266"/>
      <c r="LPR142" s="261"/>
      <c r="LPS142" s="265"/>
      <c r="LPT142" s="266"/>
      <c r="LPU142" s="200"/>
      <c r="LPV142" s="266"/>
      <c r="LPW142" s="261"/>
      <c r="LPX142" s="265"/>
      <c r="LPY142" s="266"/>
      <c r="LPZ142" s="200"/>
      <c r="LQA142" s="266"/>
      <c r="LQB142" s="261"/>
      <c r="LQC142" s="265"/>
      <c r="LQD142" s="266"/>
      <c r="LQE142" s="200"/>
      <c r="LQF142" s="266"/>
      <c r="LQG142" s="261"/>
      <c r="LQH142" s="265"/>
      <c r="LQI142" s="266"/>
      <c r="LQJ142" s="200"/>
      <c r="LQK142" s="266"/>
      <c r="LQL142" s="261"/>
      <c r="LQM142" s="265"/>
      <c r="LQN142" s="266"/>
      <c r="LQO142" s="200"/>
      <c r="LQP142" s="266"/>
      <c r="LQQ142" s="261"/>
      <c r="LQR142" s="265"/>
      <c r="LQS142" s="266"/>
      <c r="LQT142" s="200"/>
      <c r="LQU142" s="266"/>
      <c r="LQV142" s="261"/>
      <c r="LQW142" s="265"/>
      <c r="LQX142" s="266"/>
      <c r="LQY142" s="200"/>
      <c r="LQZ142" s="266"/>
      <c r="LRA142" s="261"/>
      <c r="LRB142" s="265"/>
      <c r="LRC142" s="266"/>
      <c r="LRD142" s="200"/>
      <c r="LRE142" s="266"/>
      <c r="LRF142" s="261"/>
      <c r="LRG142" s="265"/>
      <c r="LRH142" s="266"/>
      <c r="LRI142" s="200"/>
      <c r="LRJ142" s="266"/>
      <c r="LRK142" s="261"/>
      <c r="LRL142" s="265"/>
      <c r="LRM142" s="266"/>
      <c r="LRN142" s="200"/>
      <c r="LRO142" s="266"/>
      <c r="LRP142" s="261"/>
      <c r="LRQ142" s="265"/>
      <c r="LRR142" s="266"/>
      <c r="LRS142" s="200"/>
      <c r="LRT142" s="266"/>
      <c r="LRU142" s="261"/>
      <c r="LRV142" s="265"/>
      <c r="LRW142" s="266"/>
      <c r="LRX142" s="200"/>
      <c r="LRY142" s="266"/>
      <c r="LRZ142" s="261"/>
      <c r="LSA142" s="265"/>
      <c r="LSB142" s="266"/>
      <c r="LSC142" s="200"/>
      <c r="LSD142" s="266"/>
      <c r="LSE142" s="261"/>
      <c r="LSF142" s="265"/>
      <c r="LSG142" s="266"/>
      <c r="LSH142" s="200"/>
      <c r="LSI142" s="266"/>
      <c r="LSJ142" s="261"/>
      <c r="LSK142" s="265"/>
      <c r="LSL142" s="266"/>
      <c r="LSM142" s="200"/>
      <c r="LSN142" s="266"/>
      <c r="LSO142" s="261"/>
      <c r="LSP142" s="265"/>
      <c r="LSQ142" s="266"/>
      <c r="LSR142" s="200"/>
      <c r="LSS142" s="266"/>
      <c r="LST142" s="261"/>
      <c r="LSU142" s="265"/>
      <c r="LSV142" s="266"/>
      <c r="LSW142" s="200"/>
      <c r="LSX142" s="266"/>
      <c r="LSY142" s="261"/>
      <c r="LSZ142" s="265"/>
      <c r="LTA142" s="266"/>
      <c r="LTB142" s="200"/>
      <c r="LTC142" s="266"/>
      <c r="LTD142" s="261"/>
      <c r="LTE142" s="265"/>
      <c r="LTF142" s="266"/>
      <c r="LTG142" s="200"/>
      <c r="LTH142" s="266"/>
      <c r="LTI142" s="261"/>
      <c r="LTJ142" s="265"/>
      <c r="LTK142" s="266"/>
      <c r="LTL142" s="200"/>
      <c r="LTM142" s="266"/>
      <c r="LTN142" s="261"/>
      <c r="LTO142" s="265"/>
      <c r="LTP142" s="266"/>
      <c r="LTQ142" s="200"/>
      <c r="LTR142" s="266"/>
      <c r="LTS142" s="261"/>
      <c r="LTT142" s="265"/>
      <c r="LTU142" s="266"/>
      <c r="LTV142" s="200"/>
      <c r="LTW142" s="266"/>
      <c r="LTX142" s="261"/>
      <c r="LTY142" s="265"/>
      <c r="LTZ142" s="266"/>
      <c r="LUA142" s="200"/>
      <c r="LUB142" s="266"/>
      <c r="LUC142" s="261"/>
      <c r="LUD142" s="265"/>
      <c r="LUE142" s="266"/>
      <c r="LUF142" s="200"/>
      <c r="LUG142" s="266"/>
      <c r="LUH142" s="261"/>
      <c r="LUI142" s="265"/>
      <c r="LUJ142" s="266"/>
      <c r="LUK142" s="200"/>
      <c r="LUL142" s="266"/>
      <c r="LUM142" s="261"/>
      <c r="LUN142" s="265"/>
      <c r="LUO142" s="266"/>
      <c r="LUP142" s="200"/>
      <c r="LUQ142" s="266"/>
      <c r="LUR142" s="261"/>
      <c r="LUS142" s="265"/>
      <c r="LUT142" s="266"/>
      <c r="LUU142" s="200"/>
      <c r="LUV142" s="266"/>
      <c r="LUW142" s="261"/>
      <c r="LUX142" s="265"/>
      <c r="LUY142" s="266"/>
      <c r="LUZ142" s="200"/>
      <c r="LVA142" s="266"/>
      <c r="LVB142" s="261"/>
      <c r="LVC142" s="265"/>
      <c r="LVD142" s="266"/>
      <c r="LVE142" s="200"/>
      <c r="LVF142" s="266"/>
      <c r="LVG142" s="261"/>
      <c r="LVH142" s="265"/>
      <c r="LVI142" s="266"/>
      <c r="LVJ142" s="200"/>
      <c r="LVK142" s="266"/>
      <c r="LVL142" s="261"/>
      <c r="LVM142" s="265"/>
      <c r="LVN142" s="266"/>
      <c r="LVO142" s="200"/>
      <c r="LVP142" s="266"/>
      <c r="LVQ142" s="261"/>
      <c r="LVR142" s="265"/>
      <c r="LVS142" s="266"/>
      <c r="LVT142" s="200"/>
      <c r="LVU142" s="266"/>
      <c r="LVV142" s="261"/>
      <c r="LVW142" s="265"/>
      <c r="LVX142" s="266"/>
      <c r="LVY142" s="200"/>
      <c r="LVZ142" s="266"/>
      <c r="LWA142" s="261"/>
      <c r="LWB142" s="265"/>
      <c r="LWC142" s="266"/>
      <c r="LWD142" s="200"/>
      <c r="LWE142" s="266"/>
      <c r="LWF142" s="261"/>
      <c r="LWG142" s="265"/>
      <c r="LWH142" s="266"/>
      <c r="LWI142" s="200"/>
      <c r="LWJ142" s="266"/>
      <c r="LWK142" s="261"/>
      <c r="LWL142" s="265"/>
      <c r="LWM142" s="266"/>
      <c r="LWN142" s="200"/>
      <c r="LWO142" s="266"/>
      <c r="LWP142" s="261"/>
      <c r="LWQ142" s="265"/>
      <c r="LWR142" s="266"/>
      <c r="LWS142" s="200"/>
      <c r="LWT142" s="266"/>
      <c r="LWU142" s="261"/>
      <c r="LWV142" s="265"/>
      <c r="LWW142" s="266"/>
      <c r="LWX142" s="200"/>
      <c r="LWY142" s="266"/>
      <c r="LWZ142" s="261"/>
      <c r="LXA142" s="265"/>
      <c r="LXB142" s="266"/>
      <c r="LXC142" s="200"/>
      <c r="LXD142" s="266"/>
      <c r="LXE142" s="261"/>
      <c r="LXF142" s="265"/>
      <c r="LXG142" s="266"/>
      <c r="LXH142" s="200"/>
      <c r="LXI142" s="266"/>
      <c r="LXJ142" s="261"/>
      <c r="LXK142" s="265"/>
      <c r="LXL142" s="266"/>
      <c r="LXM142" s="200"/>
      <c r="LXN142" s="266"/>
      <c r="LXO142" s="261"/>
      <c r="LXP142" s="265"/>
      <c r="LXQ142" s="266"/>
      <c r="LXR142" s="200"/>
      <c r="LXS142" s="266"/>
      <c r="LXT142" s="261"/>
      <c r="LXU142" s="265"/>
      <c r="LXV142" s="266"/>
      <c r="LXW142" s="200"/>
      <c r="LXX142" s="266"/>
      <c r="LXY142" s="261"/>
      <c r="LXZ142" s="265"/>
      <c r="LYA142" s="266"/>
      <c r="LYB142" s="200"/>
      <c r="LYC142" s="266"/>
      <c r="LYD142" s="261"/>
      <c r="LYE142" s="265"/>
      <c r="LYF142" s="266"/>
      <c r="LYG142" s="200"/>
      <c r="LYH142" s="266"/>
      <c r="LYI142" s="261"/>
      <c r="LYJ142" s="265"/>
      <c r="LYK142" s="266"/>
      <c r="LYL142" s="200"/>
      <c r="LYM142" s="266"/>
      <c r="LYN142" s="261"/>
      <c r="LYO142" s="265"/>
      <c r="LYP142" s="266"/>
      <c r="LYQ142" s="200"/>
      <c r="LYR142" s="266"/>
      <c r="LYS142" s="261"/>
      <c r="LYT142" s="265"/>
      <c r="LYU142" s="266"/>
      <c r="LYV142" s="200"/>
      <c r="LYW142" s="266"/>
      <c r="LYX142" s="261"/>
      <c r="LYY142" s="265"/>
      <c r="LYZ142" s="266"/>
      <c r="LZA142" s="200"/>
      <c r="LZB142" s="266"/>
      <c r="LZC142" s="261"/>
      <c r="LZD142" s="265"/>
      <c r="LZE142" s="266"/>
      <c r="LZF142" s="200"/>
      <c r="LZG142" s="266"/>
      <c r="LZH142" s="261"/>
      <c r="LZI142" s="265"/>
      <c r="LZJ142" s="266"/>
      <c r="LZK142" s="200"/>
      <c r="LZL142" s="266"/>
      <c r="LZM142" s="261"/>
      <c r="LZN142" s="265"/>
      <c r="LZO142" s="266"/>
      <c r="LZP142" s="200"/>
      <c r="LZQ142" s="266"/>
      <c r="LZR142" s="261"/>
      <c r="LZS142" s="265"/>
      <c r="LZT142" s="266"/>
      <c r="LZU142" s="200"/>
      <c r="LZV142" s="266"/>
      <c r="LZW142" s="261"/>
      <c r="LZX142" s="265"/>
      <c r="LZY142" s="266"/>
      <c r="LZZ142" s="200"/>
      <c r="MAA142" s="266"/>
      <c r="MAB142" s="261"/>
      <c r="MAC142" s="265"/>
      <c r="MAD142" s="266"/>
      <c r="MAE142" s="200"/>
      <c r="MAF142" s="266"/>
      <c r="MAG142" s="261"/>
      <c r="MAH142" s="265"/>
      <c r="MAI142" s="266"/>
      <c r="MAJ142" s="200"/>
      <c r="MAK142" s="266"/>
      <c r="MAL142" s="261"/>
      <c r="MAM142" s="265"/>
      <c r="MAN142" s="266"/>
      <c r="MAO142" s="200"/>
      <c r="MAP142" s="266"/>
      <c r="MAQ142" s="261"/>
      <c r="MAR142" s="265"/>
      <c r="MAS142" s="266"/>
      <c r="MAT142" s="200"/>
      <c r="MAU142" s="266"/>
      <c r="MAV142" s="261"/>
      <c r="MAW142" s="265"/>
      <c r="MAX142" s="266"/>
      <c r="MAY142" s="200"/>
      <c r="MAZ142" s="266"/>
      <c r="MBA142" s="261"/>
      <c r="MBB142" s="265"/>
      <c r="MBC142" s="266"/>
      <c r="MBD142" s="200"/>
      <c r="MBE142" s="266"/>
      <c r="MBF142" s="261"/>
      <c r="MBG142" s="265"/>
      <c r="MBH142" s="266"/>
      <c r="MBI142" s="200"/>
      <c r="MBJ142" s="266"/>
      <c r="MBK142" s="261"/>
      <c r="MBL142" s="265"/>
      <c r="MBM142" s="266"/>
      <c r="MBN142" s="200"/>
      <c r="MBO142" s="266"/>
      <c r="MBP142" s="261"/>
      <c r="MBQ142" s="265"/>
      <c r="MBR142" s="266"/>
      <c r="MBS142" s="200"/>
      <c r="MBT142" s="266"/>
      <c r="MBU142" s="261"/>
      <c r="MBV142" s="265"/>
      <c r="MBW142" s="266"/>
      <c r="MBX142" s="200"/>
      <c r="MBY142" s="266"/>
      <c r="MBZ142" s="261"/>
      <c r="MCA142" s="265"/>
      <c r="MCB142" s="266"/>
      <c r="MCC142" s="200"/>
      <c r="MCD142" s="266"/>
      <c r="MCE142" s="261"/>
      <c r="MCF142" s="265"/>
      <c r="MCG142" s="266"/>
      <c r="MCH142" s="200"/>
      <c r="MCI142" s="266"/>
      <c r="MCJ142" s="261"/>
      <c r="MCK142" s="265"/>
      <c r="MCL142" s="266"/>
      <c r="MCM142" s="200"/>
      <c r="MCN142" s="266"/>
      <c r="MCO142" s="261"/>
      <c r="MCP142" s="265"/>
      <c r="MCQ142" s="266"/>
      <c r="MCR142" s="200"/>
      <c r="MCS142" s="266"/>
      <c r="MCT142" s="261"/>
      <c r="MCU142" s="265"/>
      <c r="MCV142" s="266"/>
      <c r="MCW142" s="200"/>
      <c r="MCX142" s="266"/>
      <c r="MCY142" s="261"/>
      <c r="MCZ142" s="265"/>
      <c r="MDA142" s="266"/>
      <c r="MDB142" s="200"/>
      <c r="MDC142" s="266"/>
      <c r="MDD142" s="261"/>
      <c r="MDE142" s="265"/>
      <c r="MDF142" s="266"/>
      <c r="MDG142" s="200"/>
      <c r="MDH142" s="266"/>
      <c r="MDI142" s="261"/>
      <c r="MDJ142" s="265"/>
      <c r="MDK142" s="266"/>
      <c r="MDL142" s="200"/>
      <c r="MDM142" s="266"/>
      <c r="MDN142" s="261"/>
      <c r="MDO142" s="265"/>
      <c r="MDP142" s="266"/>
      <c r="MDQ142" s="200"/>
      <c r="MDR142" s="266"/>
      <c r="MDS142" s="261"/>
      <c r="MDT142" s="265"/>
      <c r="MDU142" s="266"/>
      <c r="MDV142" s="200"/>
      <c r="MDW142" s="266"/>
      <c r="MDX142" s="261"/>
      <c r="MDY142" s="265"/>
      <c r="MDZ142" s="266"/>
      <c r="MEA142" s="200"/>
      <c r="MEB142" s="266"/>
      <c r="MEC142" s="261"/>
      <c r="MED142" s="265"/>
      <c r="MEE142" s="266"/>
      <c r="MEF142" s="200"/>
      <c r="MEG142" s="266"/>
      <c r="MEH142" s="261"/>
      <c r="MEI142" s="265"/>
      <c r="MEJ142" s="266"/>
      <c r="MEK142" s="200"/>
      <c r="MEL142" s="266"/>
      <c r="MEM142" s="261"/>
      <c r="MEN142" s="265"/>
      <c r="MEO142" s="266"/>
      <c r="MEP142" s="200"/>
      <c r="MEQ142" s="266"/>
      <c r="MER142" s="261"/>
      <c r="MES142" s="265"/>
      <c r="MET142" s="266"/>
      <c r="MEU142" s="200"/>
      <c r="MEV142" s="266"/>
      <c r="MEW142" s="261"/>
      <c r="MEX142" s="265"/>
      <c r="MEY142" s="266"/>
      <c r="MEZ142" s="200"/>
      <c r="MFA142" s="266"/>
      <c r="MFB142" s="261"/>
      <c r="MFC142" s="265"/>
      <c r="MFD142" s="266"/>
      <c r="MFE142" s="200"/>
      <c r="MFF142" s="266"/>
      <c r="MFG142" s="261"/>
      <c r="MFH142" s="265"/>
      <c r="MFI142" s="266"/>
      <c r="MFJ142" s="200"/>
      <c r="MFK142" s="266"/>
      <c r="MFL142" s="261"/>
      <c r="MFM142" s="265"/>
      <c r="MFN142" s="266"/>
      <c r="MFO142" s="200"/>
      <c r="MFP142" s="266"/>
      <c r="MFQ142" s="261"/>
      <c r="MFR142" s="265"/>
      <c r="MFS142" s="266"/>
      <c r="MFT142" s="200"/>
      <c r="MFU142" s="266"/>
      <c r="MFV142" s="261"/>
      <c r="MFW142" s="265"/>
      <c r="MFX142" s="266"/>
      <c r="MFY142" s="200"/>
      <c r="MFZ142" s="266"/>
      <c r="MGA142" s="261"/>
      <c r="MGB142" s="265"/>
      <c r="MGC142" s="266"/>
      <c r="MGD142" s="200"/>
      <c r="MGE142" s="266"/>
      <c r="MGF142" s="261"/>
      <c r="MGG142" s="265"/>
      <c r="MGH142" s="266"/>
      <c r="MGI142" s="200"/>
      <c r="MGJ142" s="266"/>
      <c r="MGK142" s="261"/>
      <c r="MGL142" s="265"/>
      <c r="MGM142" s="266"/>
      <c r="MGN142" s="200"/>
      <c r="MGO142" s="266"/>
      <c r="MGP142" s="261"/>
      <c r="MGQ142" s="265"/>
      <c r="MGR142" s="266"/>
      <c r="MGS142" s="200"/>
      <c r="MGT142" s="266"/>
      <c r="MGU142" s="261"/>
      <c r="MGV142" s="265"/>
      <c r="MGW142" s="266"/>
      <c r="MGX142" s="200"/>
      <c r="MGY142" s="266"/>
      <c r="MGZ142" s="261"/>
      <c r="MHA142" s="265"/>
      <c r="MHB142" s="266"/>
      <c r="MHC142" s="200"/>
      <c r="MHD142" s="266"/>
      <c r="MHE142" s="261"/>
      <c r="MHF142" s="265"/>
      <c r="MHG142" s="266"/>
      <c r="MHH142" s="200"/>
      <c r="MHI142" s="266"/>
      <c r="MHJ142" s="261"/>
      <c r="MHK142" s="265"/>
      <c r="MHL142" s="266"/>
      <c r="MHM142" s="200"/>
      <c r="MHN142" s="266"/>
      <c r="MHO142" s="261"/>
      <c r="MHP142" s="265"/>
      <c r="MHQ142" s="266"/>
      <c r="MHR142" s="200"/>
      <c r="MHS142" s="266"/>
      <c r="MHT142" s="261"/>
      <c r="MHU142" s="265"/>
      <c r="MHV142" s="266"/>
      <c r="MHW142" s="200"/>
      <c r="MHX142" s="266"/>
      <c r="MHY142" s="261"/>
      <c r="MHZ142" s="265"/>
      <c r="MIA142" s="266"/>
      <c r="MIB142" s="200"/>
      <c r="MIC142" s="266"/>
      <c r="MID142" s="261"/>
      <c r="MIE142" s="265"/>
      <c r="MIF142" s="266"/>
      <c r="MIG142" s="200"/>
      <c r="MIH142" s="266"/>
      <c r="MII142" s="261"/>
      <c r="MIJ142" s="265"/>
      <c r="MIK142" s="266"/>
      <c r="MIL142" s="200"/>
      <c r="MIM142" s="266"/>
      <c r="MIN142" s="261"/>
      <c r="MIO142" s="265"/>
      <c r="MIP142" s="266"/>
      <c r="MIQ142" s="200"/>
      <c r="MIR142" s="266"/>
      <c r="MIS142" s="261"/>
      <c r="MIT142" s="265"/>
      <c r="MIU142" s="266"/>
      <c r="MIV142" s="200"/>
      <c r="MIW142" s="266"/>
      <c r="MIX142" s="261"/>
      <c r="MIY142" s="265"/>
      <c r="MIZ142" s="266"/>
      <c r="MJA142" s="200"/>
      <c r="MJB142" s="266"/>
      <c r="MJC142" s="261"/>
      <c r="MJD142" s="265"/>
      <c r="MJE142" s="266"/>
      <c r="MJF142" s="200"/>
      <c r="MJG142" s="266"/>
      <c r="MJH142" s="261"/>
      <c r="MJI142" s="265"/>
      <c r="MJJ142" s="266"/>
      <c r="MJK142" s="200"/>
      <c r="MJL142" s="266"/>
      <c r="MJM142" s="261"/>
      <c r="MJN142" s="265"/>
      <c r="MJO142" s="266"/>
      <c r="MJP142" s="200"/>
      <c r="MJQ142" s="266"/>
      <c r="MJR142" s="261"/>
      <c r="MJS142" s="265"/>
      <c r="MJT142" s="266"/>
      <c r="MJU142" s="200"/>
      <c r="MJV142" s="266"/>
      <c r="MJW142" s="261"/>
      <c r="MJX142" s="265"/>
      <c r="MJY142" s="266"/>
      <c r="MJZ142" s="200"/>
      <c r="MKA142" s="266"/>
      <c r="MKB142" s="261"/>
      <c r="MKC142" s="265"/>
      <c r="MKD142" s="266"/>
      <c r="MKE142" s="200"/>
      <c r="MKF142" s="266"/>
      <c r="MKG142" s="261"/>
      <c r="MKH142" s="265"/>
      <c r="MKI142" s="266"/>
      <c r="MKJ142" s="200"/>
      <c r="MKK142" s="266"/>
      <c r="MKL142" s="261"/>
      <c r="MKM142" s="265"/>
      <c r="MKN142" s="266"/>
      <c r="MKO142" s="200"/>
      <c r="MKP142" s="266"/>
      <c r="MKQ142" s="261"/>
      <c r="MKR142" s="265"/>
      <c r="MKS142" s="266"/>
      <c r="MKT142" s="200"/>
      <c r="MKU142" s="266"/>
      <c r="MKV142" s="261"/>
      <c r="MKW142" s="265"/>
      <c r="MKX142" s="266"/>
      <c r="MKY142" s="200"/>
      <c r="MKZ142" s="266"/>
      <c r="MLA142" s="261"/>
      <c r="MLB142" s="265"/>
      <c r="MLC142" s="266"/>
      <c r="MLD142" s="200"/>
      <c r="MLE142" s="266"/>
      <c r="MLF142" s="261"/>
      <c r="MLG142" s="265"/>
      <c r="MLH142" s="266"/>
      <c r="MLI142" s="200"/>
      <c r="MLJ142" s="266"/>
      <c r="MLK142" s="261"/>
      <c r="MLL142" s="265"/>
      <c r="MLM142" s="266"/>
      <c r="MLN142" s="200"/>
      <c r="MLO142" s="266"/>
      <c r="MLP142" s="261"/>
      <c r="MLQ142" s="265"/>
      <c r="MLR142" s="266"/>
      <c r="MLS142" s="200"/>
      <c r="MLT142" s="266"/>
      <c r="MLU142" s="261"/>
      <c r="MLV142" s="265"/>
      <c r="MLW142" s="266"/>
      <c r="MLX142" s="200"/>
      <c r="MLY142" s="266"/>
      <c r="MLZ142" s="261"/>
      <c r="MMA142" s="265"/>
      <c r="MMB142" s="266"/>
      <c r="MMC142" s="200"/>
      <c r="MMD142" s="266"/>
      <c r="MME142" s="261"/>
      <c r="MMF142" s="265"/>
      <c r="MMG142" s="266"/>
      <c r="MMH142" s="200"/>
      <c r="MMI142" s="266"/>
      <c r="MMJ142" s="261"/>
      <c r="MMK142" s="265"/>
      <c r="MML142" s="266"/>
      <c r="MMM142" s="200"/>
      <c r="MMN142" s="266"/>
      <c r="MMO142" s="261"/>
      <c r="MMP142" s="265"/>
      <c r="MMQ142" s="266"/>
      <c r="MMR142" s="200"/>
      <c r="MMS142" s="266"/>
      <c r="MMT142" s="261"/>
      <c r="MMU142" s="265"/>
      <c r="MMV142" s="266"/>
      <c r="MMW142" s="200"/>
      <c r="MMX142" s="266"/>
      <c r="MMY142" s="261"/>
      <c r="MMZ142" s="265"/>
      <c r="MNA142" s="266"/>
      <c r="MNB142" s="200"/>
      <c r="MNC142" s="266"/>
      <c r="MND142" s="261"/>
      <c r="MNE142" s="265"/>
      <c r="MNF142" s="266"/>
      <c r="MNG142" s="200"/>
      <c r="MNH142" s="266"/>
      <c r="MNI142" s="261"/>
      <c r="MNJ142" s="265"/>
      <c r="MNK142" s="266"/>
      <c r="MNL142" s="200"/>
      <c r="MNM142" s="266"/>
      <c r="MNN142" s="261"/>
      <c r="MNO142" s="265"/>
      <c r="MNP142" s="266"/>
      <c r="MNQ142" s="200"/>
      <c r="MNR142" s="266"/>
      <c r="MNS142" s="261"/>
      <c r="MNT142" s="265"/>
      <c r="MNU142" s="266"/>
      <c r="MNV142" s="200"/>
      <c r="MNW142" s="266"/>
      <c r="MNX142" s="261"/>
      <c r="MNY142" s="265"/>
      <c r="MNZ142" s="266"/>
      <c r="MOA142" s="200"/>
      <c r="MOB142" s="266"/>
      <c r="MOC142" s="261"/>
      <c r="MOD142" s="265"/>
      <c r="MOE142" s="266"/>
      <c r="MOF142" s="200"/>
      <c r="MOG142" s="266"/>
      <c r="MOH142" s="261"/>
      <c r="MOI142" s="265"/>
      <c r="MOJ142" s="266"/>
      <c r="MOK142" s="200"/>
      <c r="MOL142" s="266"/>
      <c r="MOM142" s="261"/>
      <c r="MON142" s="265"/>
      <c r="MOO142" s="266"/>
      <c r="MOP142" s="200"/>
      <c r="MOQ142" s="266"/>
      <c r="MOR142" s="261"/>
      <c r="MOS142" s="265"/>
      <c r="MOT142" s="266"/>
      <c r="MOU142" s="200"/>
      <c r="MOV142" s="266"/>
      <c r="MOW142" s="261"/>
      <c r="MOX142" s="265"/>
      <c r="MOY142" s="266"/>
      <c r="MOZ142" s="200"/>
      <c r="MPA142" s="266"/>
      <c r="MPB142" s="261"/>
      <c r="MPC142" s="265"/>
      <c r="MPD142" s="266"/>
      <c r="MPE142" s="200"/>
      <c r="MPF142" s="266"/>
      <c r="MPG142" s="261"/>
      <c r="MPH142" s="265"/>
      <c r="MPI142" s="266"/>
      <c r="MPJ142" s="200"/>
      <c r="MPK142" s="266"/>
      <c r="MPL142" s="261"/>
      <c r="MPM142" s="265"/>
      <c r="MPN142" s="266"/>
      <c r="MPO142" s="200"/>
      <c r="MPP142" s="266"/>
      <c r="MPQ142" s="261"/>
      <c r="MPR142" s="265"/>
      <c r="MPS142" s="266"/>
      <c r="MPT142" s="200"/>
      <c r="MPU142" s="266"/>
      <c r="MPV142" s="261"/>
      <c r="MPW142" s="265"/>
      <c r="MPX142" s="266"/>
      <c r="MPY142" s="200"/>
      <c r="MPZ142" s="266"/>
      <c r="MQA142" s="261"/>
      <c r="MQB142" s="265"/>
      <c r="MQC142" s="266"/>
      <c r="MQD142" s="200"/>
      <c r="MQE142" s="266"/>
      <c r="MQF142" s="261"/>
      <c r="MQG142" s="265"/>
      <c r="MQH142" s="266"/>
      <c r="MQI142" s="200"/>
      <c r="MQJ142" s="266"/>
      <c r="MQK142" s="261"/>
      <c r="MQL142" s="265"/>
      <c r="MQM142" s="266"/>
      <c r="MQN142" s="200"/>
      <c r="MQO142" s="266"/>
      <c r="MQP142" s="261"/>
      <c r="MQQ142" s="265"/>
      <c r="MQR142" s="266"/>
      <c r="MQS142" s="200"/>
      <c r="MQT142" s="266"/>
      <c r="MQU142" s="261"/>
      <c r="MQV142" s="265"/>
      <c r="MQW142" s="266"/>
      <c r="MQX142" s="200"/>
      <c r="MQY142" s="266"/>
      <c r="MQZ142" s="261"/>
      <c r="MRA142" s="265"/>
      <c r="MRB142" s="266"/>
      <c r="MRC142" s="200"/>
      <c r="MRD142" s="266"/>
      <c r="MRE142" s="261"/>
      <c r="MRF142" s="265"/>
      <c r="MRG142" s="266"/>
      <c r="MRH142" s="200"/>
      <c r="MRI142" s="266"/>
      <c r="MRJ142" s="261"/>
      <c r="MRK142" s="265"/>
      <c r="MRL142" s="266"/>
      <c r="MRM142" s="200"/>
      <c r="MRN142" s="266"/>
      <c r="MRO142" s="261"/>
      <c r="MRP142" s="265"/>
      <c r="MRQ142" s="266"/>
      <c r="MRR142" s="200"/>
      <c r="MRS142" s="266"/>
      <c r="MRT142" s="261"/>
      <c r="MRU142" s="265"/>
      <c r="MRV142" s="266"/>
      <c r="MRW142" s="200"/>
      <c r="MRX142" s="266"/>
      <c r="MRY142" s="261"/>
      <c r="MRZ142" s="265"/>
      <c r="MSA142" s="266"/>
      <c r="MSB142" s="200"/>
      <c r="MSC142" s="266"/>
      <c r="MSD142" s="261"/>
      <c r="MSE142" s="265"/>
      <c r="MSF142" s="266"/>
      <c r="MSG142" s="200"/>
      <c r="MSH142" s="266"/>
      <c r="MSI142" s="261"/>
      <c r="MSJ142" s="265"/>
      <c r="MSK142" s="266"/>
      <c r="MSL142" s="200"/>
      <c r="MSM142" s="266"/>
      <c r="MSN142" s="261"/>
      <c r="MSO142" s="265"/>
      <c r="MSP142" s="266"/>
      <c r="MSQ142" s="200"/>
      <c r="MSR142" s="266"/>
      <c r="MSS142" s="261"/>
      <c r="MST142" s="265"/>
      <c r="MSU142" s="266"/>
      <c r="MSV142" s="200"/>
      <c r="MSW142" s="266"/>
      <c r="MSX142" s="261"/>
      <c r="MSY142" s="265"/>
      <c r="MSZ142" s="266"/>
      <c r="MTA142" s="200"/>
      <c r="MTB142" s="266"/>
      <c r="MTC142" s="261"/>
      <c r="MTD142" s="265"/>
      <c r="MTE142" s="266"/>
      <c r="MTF142" s="200"/>
      <c r="MTG142" s="266"/>
      <c r="MTH142" s="261"/>
      <c r="MTI142" s="265"/>
      <c r="MTJ142" s="266"/>
      <c r="MTK142" s="200"/>
      <c r="MTL142" s="266"/>
      <c r="MTM142" s="261"/>
      <c r="MTN142" s="265"/>
      <c r="MTO142" s="266"/>
      <c r="MTP142" s="200"/>
      <c r="MTQ142" s="266"/>
      <c r="MTR142" s="261"/>
      <c r="MTS142" s="265"/>
      <c r="MTT142" s="266"/>
      <c r="MTU142" s="200"/>
      <c r="MTV142" s="266"/>
      <c r="MTW142" s="261"/>
      <c r="MTX142" s="265"/>
      <c r="MTY142" s="266"/>
      <c r="MTZ142" s="200"/>
      <c r="MUA142" s="266"/>
      <c r="MUB142" s="261"/>
      <c r="MUC142" s="265"/>
      <c r="MUD142" s="266"/>
      <c r="MUE142" s="200"/>
      <c r="MUF142" s="266"/>
      <c r="MUG142" s="261"/>
      <c r="MUH142" s="265"/>
      <c r="MUI142" s="266"/>
      <c r="MUJ142" s="200"/>
      <c r="MUK142" s="266"/>
      <c r="MUL142" s="261"/>
      <c r="MUM142" s="265"/>
      <c r="MUN142" s="266"/>
      <c r="MUO142" s="200"/>
      <c r="MUP142" s="266"/>
      <c r="MUQ142" s="261"/>
      <c r="MUR142" s="265"/>
      <c r="MUS142" s="266"/>
      <c r="MUT142" s="200"/>
      <c r="MUU142" s="266"/>
      <c r="MUV142" s="261"/>
      <c r="MUW142" s="265"/>
      <c r="MUX142" s="266"/>
      <c r="MUY142" s="200"/>
      <c r="MUZ142" s="266"/>
      <c r="MVA142" s="261"/>
      <c r="MVB142" s="265"/>
      <c r="MVC142" s="266"/>
      <c r="MVD142" s="200"/>
      <c r="MVE142" s="266"/>
      <c r="MVF142" s="261"/>
      <c r="MVG142" s="265"/>
      <c r="MVH142" s="266"/>
      <c r="MVI142" s="200"/>
      <c r="MVJ142" s="266"/>
      <c r="MVK142" s="261"/>
      <c r="MVL142" s="265"/>
      <c r="MVM142" s="266"/>
      <c r="MVN142" s="200"/>
      <c r="MVO142" s="266"/>
      <c r="MVP142" s="261"/>
      <c r="MVQ142" s="265"/>
      <c r="MVR142" s="266"/>
      <c r="MVS142" s="200"/>
      <c r="MVT142" s="266"/>
      <c r="MVU142" s="261"/>
      <c r="MVV142" s="265"/>
      <c r="MVW142" s="266"/>
      <c r="MVX142" s="200"/>
      <c r="MVY142" s="266"/>
      <c r="MVZ142" s="261"/>
      <c r="MWA142" s="265"/>
      <c r="MWB142" s="266"/>
      <c r="MWC142" s="200"/>
      <c r="MWD142" s="266"/>
      <c r="MWE142" s="261"/>
      <c r="MWF142" s="265"/>
      <c r="MWG142" s="266"/>
      <c r="MWH142" s="200"/>
      <c r="MWI142" s="266"/>
      <c r="MWJ142" s="261"/>
      <c r="MWK142" s="265"/>
      <c r="MWL142" s="266"/>
      <c r="MWM142" s="200"/>
      <c r="MWN142" s="266"/>
      <c r="MWO142" s="261"/>
      <c r="MWP142" s="265"/>
      <c r="MWQ142" s="266"/>
      <c r="MWR142" s="200"/>
      <c r="MWS142" s="266"/>
      <c r="MWT142" s="261"/>
      <c r="MWU142" s="265"/>
      <c r="MWV142" s="266"/>
      <c r="MWW142" s="200"/>
      <c r="MWX142" s="266"/>
      <c r="MWY142" s="261"/>
      <c r="MWZ142" s="265"/>
      <c r="MXA142" s="266"/>
      <c r="MXB142" s="200"/>
      <c r="MXC142" s="266"/>
      <c r="MXD142" s="261"/>
      <c r="MXE142" s="265"/>
      <c r="MXF142" s="266"/>
      <c r="MXG142" s="200"/>
      <c r="MXH142" s="266"/>
      <c r="MXI142" s="261"/>
      <c r="MXJ142" s="265"/>
      <c r="MXK142" s="266"/>
      <c r="MXL142" s="200"/>
      <c r="MXM142" s="266"/>
      <c r="MXN142" s="261"/>
      <c r="MXO142" s="265"/>
      <c r="MXP142" s="266"/>
      <c r="MXQ142" s="200"/>
      <c r="MXR142" s="266"/>
      <c r="MXS142" s="261"/>
      <c r="MXT142" s="265"/>
      <c r="MXU142" s="266"/>
      <c r="MXV142" s="200"/>
      <c r="MXW142" s="266"/>
      <c r="MXX142" s="261"/>
      <c r="MXY142" s="265"/>
      <c r="MXZ142" s="266"/>
      <c r="MYA142" s="200"/>
      <c r="MYB142" s="266"/>
      <c r="MYC142" s="261"/>
      <c r="MYD142" s="265"/>
      <c r="MYE142" s="266"/>
      <c r="MYF142" s="200"/>
      <c r="MYG142" s="266"/>
      <c r="MYH142" s="261"/>
      <c r="MYI142" s="265"/>
      <c r="MYJ142" s="266"/>
      <c r="MYK142" s="200"/>
      <c r="MYL142" s="266"/>
      <c r="MYM142" s="261"/>
      <c r="MYN142" s="265"/>
      <c r="MYO142" s="266"/>
      <c r="MYP142" s="200"/>
      <c r="MYQ142" s="266"/>
      <c r="MYR142" s="261"/>
      <c r="MYS142" s="265"/>
      <c r="MYT142" s="266"/>
      <c r="MYU142" s="200"/>
      <c r="MYV142" s="266"/>
      <c r="MYW142" s="261"/>
      <c r="MYX142" s="265"/>
      <c r="MYY142" s="266"/>
      <c r="MYZ142" s="200"/>
      <c r="MZA142" s="266"/>
      <c r="MZB142" s="261"/>
      <c r="MZC142" s="265"/>
      <c r="MZD142" s="266"/>
      <c r="MZE142" s="200"/>
      <c r="MZF142" s="266"/>
      <c r="MZG142" s="261"/>
      <c r="MZH142" s="265"/>
      <c r="MZI142" s="266"/>
      <c r="MZJ142" s="200"/>
      <c r="MZK142" s="266"/>
      <c r="MZL142" s="261"/>
      <c r="MZM142" s="265"/>
      <c r="MZN142" s="266"/>
      <c r="MZO142" s="200"/>
      <c r="MZP142" s="266"/>
      <c r="MZQ142" s="261"/>
      <c r="MZR142" s="265"/>
      <c r="MZS142" s="266"/>
      <c r="MZT142" s="200"/>
      <c r="MZU142" s="266"/>
      <c r="MZV142" s="261"/>
      <c r="MZW142" s="265"/>
      <c r="MZX142" s="266"/>
      <c r="MZY142" s="200"/>
      <c r="MZZ142" s="266"/>
      <c r="NAA142" s="261"/>
      <c r="NAB142" s="265"/>
      <c r="NAC142" s="266"/>
      <c r="NAD142" s="200"/>
      <c r="NAE142" s="266"/>
      <c r="NAF142" s="261"/>
      <c r="NAG142" s="265"/>
      <c r="NAH142" s="266"/>
      <c r="NAI142" s="200"/>
      <c r="NAJ142" s="266"/>
      <c r="NAK142" s="261"/>
      <c r="NAL142" s="265"/>
      <c r="NAM142" s="266"/>
      <c r="NAN142" s="200"/>
      <c r="NAO142" s="266"/>
      <c r="NAP142" s="261"/>
      <c r="NAQ142" s="265"/>
      <c r="NAR142" s="266"/>
      <c r="NAS142" s="200"/>
      <c r="NAT142" s="266"/>
      <c r="NAU142" s="261"/>
      <c r="NAV142" s="265"/>
      <c r="NAW142" s="266"/>
      <c r="NAX142" s="200"/>
      <c r="NAY142" s="266"/>
      <c r="NAZ142" s="261"/>
      <c r="NBA142" s="265"/>
      <c r="NBB142" s="266"/>
      <c r="NBC142" s="200"/>
      <c r="NBD142" s="266"/>
      <c r="NBE142" s="261"/>
      <c r="NBF142" s="265"/>
      <c r="NBG142" s="266"/>
      <c r="NBH142" s="200"/>
      <c r="NBI142" s="266"/>
      <c r="NBJ142" s="261"/>
      <c r="NBK142" s="265"/>
      <c r="NBL142" s="266"/>
      <c r="NBM142" s="200"/>
      <c r="NBN142" s="266"/>
      <c r="NBO142" s="261"/>
      <c r="NBP142" s="265"/>
      <c r="NBQ142" s="266"/>
      <c r="NBR142" s="200"/>
      <c r="NBS142" s="266"/>
      <c r="NBT142" s="261"/>
      <c r="NBU142" s="265"/>
      <c r="NBV142" s="266"/>
      <c r="NBW142" s="200"/>
      <c r="NBX142" s="266"/>
      <c r="NBY142" s="261"/>
      <c r="NBZ142" s="265"/>
      <c r="NCA142" s="266"/>
      <c r="NCB142" s="200"/>
      <c r="NCC142" s="266"/>
      <c r="NCD142" s="261"/>
      <c r="NCE142" s="265"/>
      <c r="NCF142" s="266"/>
      <c r="NCG142" s="200"/>
      <c r="NCH142" s="266"/>
      <c r="NCI142" s="261"/>
      <c r="NCJ142" s="265"/>
      <c r="NCK142" s="266"/>
      <c r="NCL142" s="200"/>
      <c r="NCM142" s="266"/>
      <c r="NCN142" s="261"/>
      <c r="NCO142" s="265"/>
      <c r="NCP142" s="266"/>
      <c r="NCQ142" s="200"/>
      <c r="NCR142" s="266"/>
      <c r="NCS142" s="261"/>
      <c r="NCT142" s="265"/>
      <c r="NCU142" s="266"/>
      <c r="NCV142" s="200"/>
      <c r="NCW142" s="266"/>
      <c r="NCX142" s="261"/>
      <c r="NCY142" s="265"/>
      <c r="NCZ142" s="266"/>
      <c r="NDA142" s="200"/>
      <c r="NDB142" s="266"/>
      <c r="NDC142" s="261"/>
      <c r="NDD142" s="265"/>
      <c r="NDE142" s="266"/>
      <c r="NDF142" s="200"/>
      <c r="NDG142" s="266"/>
      <c r="NDH142" s="261"/>
      <c r="NDI142" s="265"/>
      <c r="NDJ142" s="266"/>
      <c r="NDK142" s="200"/>
      <c r="NDL142" s="266"/>
      <c r="NDM142" s="261"/>
      <c r="NDN142" s="265"/>
      <c r="NDO142" s="266"/>
      <c r="NDP142" s="200"/>
      <c r="NDQ142" s="266"/>
      <c r="NDR142" s="261"/>
      <c r="NDS142" s="265"/>
      <c r="NDT142" s="266"/>
      <c r="NDU142" s="200"/>
      <c r="NDV142" s="266"/>
      <c r="NDW142" s="261"/>
      <c r="NDX142" s="265"/>
      <c r="NDY142" s="266"/>
      <c r="NDZ142" s="200"/>
      <c r="NEA142" s="266"/>
      <c r="NEB142" s="261"/>
      <c r="NEC142" s="265"/>
      <c r="NED142" s="266"/>
      <c r="NEE142" s="200"/>
      <c r="NEF142" s="266"/>
      <c r="NEG142" s="261"/>
      <c r="NEH142" s="265"/>
      <c r="NEI142" s="266"/>
      <c r="NEJ142" s="200"/>
      <c r="NEK142" s="266"/>
      <c r="NEL142" s="261"/>
      <c r="NEM142" s="265"/>
      <c r="NEN142" s="266"/>
      <c r="NEO142" s="200"/>
      <c r="NEP142" s="266"/>
      <c r="NEQ142" s="261"/>
      <c r="NER142" s="265"/>
      <c r="NES142" s="266"/>
      <c r="NET142" s="200"/>
      <c r="NEU142" s="266"/>
      <c r="NEV142" s="261"/>
      <c r="NEW142" s="265"/>
      <c r="NEX142" s="266"/>
      <c r="NEY142" s="200"/>
      <c r="NEZ142" s="266"/>
      <c r="NFA142" s="261"/>
      <c r="NFB142" s="265"/>
      <c r="NFC142" s="266"/>
      <c r="NFD142" s="200"/>
      <c r="NFE142" s="266"/>
      <c r="NFF142" s="261"/>
      <c r="NFG142" s="265"/>
      <c r="NFH142" s="266"/>
      <c r="NFI142" s="200"/>
      <c r="NFJ142" s="266"/>
      <c r="NFK142" s="261"/>
      <c r="NFL142" s="265"/>
      <c r="NFM142" s="266"/>
      <c r="NFN142" s="200"/>
      <c r="NFO142" s="266"/>
      <c r="NFP142" s="261"/>
      <c r="NFQ142" s="265"/>
      <c r="NFR142" s="266"/>
      <c r="NFS142" s="200"/>
      <c r="NFT142" s="266"/>
      <c r="NFU142" s="261"/>
      <c r="NFV142" s="265"/>
      <c r="NFW142" s="266"/>
      <c r="NFX142" s="200"/>
      <c r="NFY142" s="266"/>
      <c r="NFZ142" s="261"/>
      <c r="NGA142" s="265"/>
      <c r="NGB142" s="266"/>
      <c r="NGC142" s="200"/>
      <c r="NGD142" s="266"/>
      <c r="NGE142" s="261"/>
      <c r="NGF142" s="265"/>
      <c r="NGG142" s="266"/>
      <c r="NGH142" s="200"/>
      <c r="NGI142" s="266"/>
      <c r="NGJ142" s="261"/>
      <c r="NGK142" s="265"/>
      <c r="NGL142" s="266"/>
      <c r="NGM142" s="200"/>
      <c r="NGN142" s="266"/>
      <c r="NGO142" s="261"/>
      <c r="NGP142" s="265"/>
      <c r="NGQ142" s="266"/>
      <c r="NGR142" s="200"/>
      <c r="NGS142" s="266"/>
      <c r="NGT142" s="261"/>
      <c r="NGU142" s="265"/>
      <c r="NGV142" s="266"/>
      <c r="NGW142" s="200"/>
      <c r="NGX142" s="266"/>
      <c r="NGY142" s="261"/>
      <c r="NGZ142" s="265"/>
      <c r="NHA142" s="266"/>
      <c r="NHB142" s="200"/>
      <c r="NHC142" s="266"/>
      <c r="NHD142" s="261"/>
      <c r="NHE142" s="265"/>
      <c r="NHF142" s="266"/>
      <c r="NHG142" s="200"/>
      <c r="NHH142" s="266"/>
      <c r="NHI142" s="261"/>
      <c r="NHJ142" s="265"/>
      <c r="NHK142" s="266"/>
      <c r="NHL142" s="200"/>
      <c r="NHM142" s="266"/>
      <c r="NHN142" s="261"/>
      <c r="NHO142" s="265"/>
      <c r="NHP142" s="266"/>
      <c r="NHQ142" s="200"/>
      <c r="NHR142" s="266"/>
      <c r="NHS142" s="261"/>
      <c r="NHT142" s="265"/>
      <c r="NHU142" s="266"/>
      <c r="NHV142" s="200"/>
      <c r="NHW142" s="266"/>
      <c r="NHX142" s="261"/>
      <c r="NHY142" s="265"/>
      <c r="NHZ142" s="266"/>
      <c r="NIA142" s="200"/>
      <c r="NIB142" s="266"/>
      <c r="NIC142" s="261"/>
      <c r="NID142" s="265"/>
      <c r="NIE142" s="266"/>
      <c r="NIF142" s="200"/>
      <c r="NIG142" s="266"/>
      <c r="NIH142" s="261"/>
      <c r="NII142" s="265"/>
      <c r="NIJ142" s="266"/>
      <c r="NIK142" s="200"/>
      <c r="NIL142" s="266"/>
      <c r="NIM142" s="261"/>
      <c r="NIN142" s="265"/>
      <c r="NIO142" s="266"/>
      <c r="NIP142" s="200"/>
      <c r="NIQ142" s="266"/>
      <c r="NIR142" s="261"/>
      <c r="NIS142" s="265"/>
      <c r="NIT142" s="266"/>
      <c r="NIU142" s="200"/>
      <c r="NIV142" s="266"/>
      <c r="NIW142" s="261"/>
      <c r="NIX142" s="265"/>
      <c r="NIY142" s="266"/>
      <c r="NIZ142" s="200"/>
      <c r="NJA142" s="266"/>
      <c r="NJB142" s="261"/>
      <c r="NJC142" s="265"/>
      <c r="NJD142" s="266"/>
      <c r="NJE142" s="200"/>
      <c r="NJF142" s="266"/>
      <c r="NJG142" s="261"/>
      <c r="NJH142" s="265"/>
      <c r="NJI142" s="266"/>
      <c r="NJJ142" s="200"/>
      <c r="NJK142" s="266"/>
      <c r="NJL142" s="261"/>
      <c r="NJM142" s="265"/>
      <c r="NJN142" s="266"/>
      <c r="NJO142" s="200"/>
      <c r="NJP142" s="266"/>
      <c r="NJQ142" s="261"/>
      <c r="NJR142" s="265"/>
      <c r="NJS142" s="266"/>
      <c r="NJT142" s="200"/>
      <c r="NJU142" s="266"/>
      <c r="NJV142" s="261"/>
      <c r="NJW142" s="265"/>
      <c r="NJX142" s="266"/>
      <c r="NJY142" s="200"/>
      <c r="NJZ142" s="266"/>
      <c r="NKA142" s="261"/>
      <c r="NKB142" s="265"/>
      <c r="NKC142" s="266"/>
      <c r="NKD142" s="200"/>
      <c r="NKE142" s="266"/>
      <c r="NKF142" s="261"/>
      <c r="NKG142" s="265"/>
      <c r="NKH142" s="266"/>
      <c r="NKI142" s="200"/>
      <c r="NKJ142" s="266"/>
      <c r="NKK142" s="261"/>
      <c r="NKL142" s="265"/>
      <c r="NKM142" s="266"/>
      <c r="NKN142" s="200"/>
      <c r="NKO142" s="266"/>
      <c r="NKP142" s="261"/>
      <c r="NKQ142" s="265"/>
      <c r="NKR142" s="266"/>
      <c r="NKS142" s="200"/>
      <c r="NKT142" s="266"/>
      <c r="NKU142" s="261"/>
      <c r="NKV142" s="265"/>
      <c r="NKW142" s="266"/>
      <c r="NKX142" s="200"/>
      <c r="NKY142" s="266"/>
      <c r="NKZ142" s="261"/>
      <c r="NLA142" s="265"/>
      <c r="NLB142" s="266"/>
      <c r="NLC142" s="200"/>
      <c r="NLD142" s="266"/>
      <c r="NLE142" s="261"/>
      <c r="NLF142" s="265"/>
      <c r="NLG142" s="266"/>
      <c r="NLH142" s="200"/>
      <c r="NLI142" s="266"/>
      <c r="NLJ142" s="261"/>
      <c r="NLK142" s="265"/>
      <c r="NLL142" s="266"/>
      <c r="NLM142" s="200"/>
      <c r="NLN142" s="266"/>
      <c r="NLO142" s="261"/>
      <c r="NLP142" s="265"/>
      <c r="NLQ142" s="266"/>
      <c r="NLR142" s="200"/>
      <c r="NLS142" s="266"/>
      <c r="NLT142" s="261"/>
      <c r="NLU142" s="265"/>
      <c r="NLV142" s="266"/>
      <c r="NLW142" s="200"/>
      <c r="NLX142" s="266"/>
      <c r="NLY142" s="261"/>
      <c r="NLZ142" s="265"/>
      <c r="NMA142" s="266"/>
      <c r="NMB142" s="200"/>
      <c r="NMC142" s="266"/>
      <c r="NMD142" s="261"/>
      <c r="NME142" s="265"/>
      <c r="NMF142" s="266"/>
      <c r="NMG142" s="200"/>
      <c r="NMH142" s="266"/>
      <c r="NMI142" s="261"/>
      <c r="NMJ142" s="265"/>
      <c r="NMK142" s="266"/>
      <c r="NML142" s="200"/>
      <c r="NMM142" s="266"/>
      <c r="NMN142" s="261"/>
      <c r="NMO142" s="265"/>
      <c r="NMP142" s="266"/>
      <c r="NMQ142" s="200"/>
      <c r="NMR142" s="266"/>
      <c r="NMS142" s="261"/>
      <c r="NMT142" s="265"/>
      <c r="NMU142" s="266"/>
      <c r="NMV142" s="200"/>
      <c r="NMW142" s="266"/>
      <c r="NMX142" s="261"/>
      <c r="NMY142" s="265"/>
      <c r="NMZ142" s="266"/>
      <c r="NNA142" s="200"/>
      <c r="NNB142" s="266"/>
      <c r="NNC142" s="261"/>
      <c r="NND142" s="265"/>
      <c r="NNE142" s="266"/>
      <c r="NNF142" s="200"/>
      <c r="NNG142" s="266"/>
      <c r="NNH142" s="261"/>
      <c r="NNI142" s="265"/>
      <c r="NNJ142" s="266"/>
      <c r="NNK142" s="200"/>
      <c r="NNL142" s="266"/>
      <c r="NNM142" s="261"/>
      <c r="NNN142" s="265"/>
      <c r="NNO142" s="266"/>
      <c r="NNP142" s="200"/>
      <c r="NNQ142" s="266"/>
      <c r="NNR142" s="261"/>
      <c r="NNS142" s="265"/>
      <c r="NNT142" s="266"/>
      <c r="NNU142" s="200"/>
      <c r="NNV142" s="266"/>
      <c r="NNW142" s="261"/>
      <c r="NNX142" s="265"/>
      <c r="NNY142" s="266"/>
      <c r="NNZ142" s="200"/>
      <c r="NOA142" s="266"/>
      <c r="NOB142" s="261"/>
      <c r="NOC142" s="265"/>
      <c r="NOD142" s="266"/>
      <c r="NOE142" s="200"/>
      <c r="NOF142" s="266"/>
      <c r="NOG142" s="261"/>
      <c r="NOH142" s="265"/>
      <c r="NOI142" s="266"/>
      <c r="NOJ142" s="200"/>
      <c r="NOK142" s="266"/>
      <c r="NOL142" s="261"/>
      <c r="NOM142" s="265"/>
      <c r="NON142" s="266"/>
      <c r="NOO142" s="200"/>
      <c r="NOP142" s="266"/>
      <c r="NOQ142" s="261"/>
      <c r="NOR142" s="265"/>
      <c r="NOS142" s="266"/>
      <c r="NOT142" s="200"/>
      <c r="NOU142" s="266"/>
      <c r="NOV142" s="261"/>
      <c r="NOW142" s="265"/>
      <c r="NOX142" s="266"/>
      <c r="NOY142" s="200"/>
      <c r="NOZ142" s="266"/>
      <c r="NPA142" s="261"/>
      <c r="NPB142" s="265"/>
      <c r="NPC142" s="266"/>
      <c r="NPD142" s="200"/>
      <c r="NPE142" s="266"/>
      <c r="NPF142" s="261"/>
      <c r="NPG142" s="265"/>
      <c r="NPH142" s="266"/>
      <c r="NPI142" s="200"/>
      <c r="NPJ142" s="266"/>
      <c r="NPK142" s="261"/>
      <c r="NPL142" s="265"/>
      <c r="NPM142" s="266"/>
      <c r="NPN142" s="200"/>
      <c r="NPO142" s="266"/>
      <c r="NPP142" s="261"/>
      <c r="NPQ142" s="265"/>
      <c r="NPR142" s="266"/>
      <c r="NPS142" s="200"/>
      <c r="NPT142" s="266"/>
      <c r="NPU142" s="261"/>
      <c r="NPV142" s="265"/>
      <c r="NPW142" s="266"/>
      <c r="NPX142" s="200"/>
      <c r="NPY142" s="266"/>
      <c r="NPZ142" s="261"/>
      <c r="NQA142" s="265"/>
      <c r="NQB142" s="266"/>
      <c r="NQC142" s="200"/>
      <c r="NQD142" s="266"/>
      <c r="NQE142" s="261"/>
      <c r="NQF142" s="265"/>
      <c r="NQG142" s="266"/>
      <c r="NQH142" s="200"/>
      <c r="NQI142" s="266"/>
      <c r="NQJ142" s="261"/>
      <c r="NQK142" s="265"/>
      <c r="NQL142" s="266"/>
      <c r="NQM142" s="200"/>
      <c r="NQN142" s="266"/>
      <c r="NQO142" s="261"/>
      <c r="NQP142" s="265"/>
      <c r="NQQ142" s="266"/>
      <c r="NQR142" s="200"/>
      <c r="NQS142" s="266"/>
      <c r="NQT142" s="261"/>
      <c r="NQU142" s="265"/>
      <c r="NQV142" s="266"/>
      <c r="NQW142" s="200"/>
      <c r="NQX142" s="266"/>
      <c r="NQY142" s="261"/>
      <c r="NQZ142" s="265"/>
      <c r="NRA142" s="266"/>
      <c r="NRB142" s="200"/>
      <c r="NRC142" s="266"/>
      <c r="NRD142" s="261"/>
      <c r="NRE142" s="265"/>
      <c r="NRF142" s="266"/>
      <c r="NRG142" s="200"/>
      <c r="NRH142" s="266"/>
      <c r="NRI142" s="261"/>
      <c r="NRJ142" s="265"/>
      <c r="NRK142" s="266"/>
      <c r="NRL142" s="200"/>
      <c r="NRM142" s="266"/>
      <c r="NRN142" s="261"/>
      <c r="NRO142" s="265"/>
      <c r="NRP142" s="266"/>
      <c r="NRQ142" s="200"/>
      <c r="NRR142" s="266"/>
      <c r="NRS142" s="261"/>
      <c r="NRT142" s="265"/>
      <c r="NRU142" s="266"/>
      <c r="NRV142" s="200"/>
      <c r="NRW142" s="266"/>
      <c r="NRX142" s="261"/>
      <c r="NRY142" s="265"/>
      <c r="NRZ142" s="266"/>
      <c r="NSA142" s="200"/>
      <c r="NSB142" s="266"/>
      <c r="NSC142" s="261"/>
      <c r="NSD142" s="265"/>
      <c r="NSE142" s="266"/>
      <c r="NSF142" s="200"/>
      <c r="NSG142" s="266"/>
      <c r="NSH142" s="261"/>
      <c r="NSI142" s="265"/>
      <c r="NSJ142" s="266"/>
      <c r="NSK142" s="200"/>
      <c r="NSL142" s="266"/>
      <c r="NSM142" s="261"/>
      <c r="NSN142" s="265"/>
      <c r="NSO142" s="266"/>
      <c r="NSP142" s="200"/>
      <c r="NSQ142" s="266"/>
      <c r="NSR142" s="261"/>
      <c r="NSS142" s="265"/>
      <c r="NST142" s="266"/>
      <c r="NSU142" s="200"/>
      <c r="NSV142" s="266"/>
      <c r="NSW142" s="261"/>
      <c r="NSX142" s="265"/>
      <c r="NSY142" s="266"/>
      <c r="NSZ142" s="200"/>
      <c r="NTA142" s="266"/>
      <c r="NTB142" s="261"/>
      <c r="NTC142" s="265"/>
      <c r="NTD142" s="266"/>
      <c r="NTE142" s="200"/>
      <c r="NTF142" s="266"/>
      <c r="NTG142" s="261"/>
      <c r="NTH142" s="265"/>
      <c r="NTI142" s="266"/>
      <c r="NTJ142" s="200"/>
      <c r="NTK142" s="266"/>
      <c r="NTL142" s="261"/>
      <c r="NTM142" s="265"/>
      <c r="NTN142" s="266"/>
      <c r="NTO142" s="200"/>
      <c r="NTP142" s="266"/>
      <c r="NTQ142" s="261"/>
      <c r="NTR142" s="265"/>
      <c r="NTS142" s="266"/>
      <c r="NTT142" s="200"/>
      <c r="NTU142" s="266"/>
      <c r="NTV142" s="261"/>
      <c r="NTW142" s="265"/>
      <c r="NTX142" s="266"/>
      <c r="NTY142" s="200"/>
      <c r="NTZ142" s="266"/>
      <c r="NUA142" s="261"/>
      <c r="NUB142" s="265"/>
      <c r="NUC142" s="266"/>
      <c r="NUD142" s="200"/>
      <c r="NUE142" s="266"/>
      <c r="NUF142" s="261"/>
      <c r="NUG142" s="265"/>
      <c r="NUH142" s="266"/>
      <c r="NUI142" s="200"/>
      <c r="NUJ142" s="266"/>
      <c r="NUK142" s="261"/>
      <c r="NUL142" s="265"/>
      <c r="NUM142" s="266"/>
      <c r="NUN142" s="200"/>
      <c r="NUO142" s="266"/>
      <c r="NUP142" s="261"/>
      <c r="NUQ142" s="265"/>
      <c r="NUR142" s="266"/>
      <c r="NUS142" s="200"/>
      <c r="NUT142" s="266"/>
      <c r="NUU142" s="261"/>
      <c r="NUV142" s="265"/>
      <c r="NUW142" s="266"/>
      <c r="NUX142" s="200"/>
      <c r="NUY142" s="266"/>
      <c r="NUZ142" s="261"/>
      <c r="NVA142" s="265"/>
      <c r="NVB142" s="266"/>
      <c r="NVC142" s="200"/>
      <c r="NVD142" s="266"/>
      <c r="NVE142" s="261"/>
      <c r="NVF142" s="265"/>
      <c r="NVG142" s="266"/>
      <c r="NVH142" s="200"/>
      <c r="NVI142" s="266"/>
      <c r="NVJ142" s="261"/>
      <c r="NVK142" s="265"/>
      <c r="NVL142" s="266"/>
      <c r="NVM142" s="200"/>
      <c r="NVN142" s="266"/>
      <c r="NVO142" s="261"/>
      <c r="NVP142" s="265"/>
      <c r="NVQ142" s="266"/>
      <c r="NVR142" s="200"/>
      <c r="NVS142" s="266"/>
      <c r="NVT142" s="261"/>
      <c r="NVU142" s="265"/>
      <c r="NVV142" s="266"/>
      <c r="NVW142" s="200"/>
      <c r="NVX142" s="266"/>
      <c r="NVY142" s="261"/>
      <c r="NVZ142" s="265"/>
      <c r="NWA142" s="266"/>
      <c r="NWB142" s="200"/>
      <c r="NWC142" s="266"/>
      <c r="NWD142" s="261"/>
      <c r="NWE142" s="265"/>
      <c r="NWF142" s="266"/>
      <c r="NWG142" s="200"/>
      <c r="NWH142" s="266"/>
      <c r="NWI142" s="261"/>
      <c r="NWJ142" s="265"/>
      <c r="NWK142" s="266"/>
      <c r="NWL142" s="200"/>
      <c r="NWM142" s="266"/>
      <c r="NWN142" s="261"/>
      <c r="NWO142" s="265"/>
      <c r="NWP142" s="266"/>
      <c r="NWQ142" s="200"/>
      <c r="NWR142" s="266"/>
      <c r="NWS142" s="261"/>
      <c r="NWT142" s="265"/>
      <c r="NWU142" s="266"/>
      <c r="NWV142" s="200"/>
      <c r="NWW142" s="266"/>
      <c r="NWX142" s="261"/>
      <c r="NWY142" s="265"/>
      <c r="NWZ142" s="266"/>
      <c r="NXA142" s="200"/>
      <c r="NXB142" s="266"/>
      <c r="NXC142" s="261"/>
      <c r="NXD142" s="265"/>
      <c r="NXE142" s="266"/>
      <c r="NXF142" s="200"/>
      <c r="NXG142" s="266"/>
      <c r="NXH142" s="261"/>
      <c r="NXI142" s="265"/>
      <c r="NXJ142" s="266"/>
      <c r="NXK142" s="200"/>
      <c r="NXL142" s="266"/>
      <c r="NXM142" s="261"/>
      <c r="NXN142" s="265"/>
      <c r="NXO142" s="266"/>
      <c r="NXP142" s="200"/>
      <c r="NXQ142" s="266"/>
      <c r="NXR142" s="261"/>
      <c r="NXS142" s="265"/>
      <c r="NXT142" s="266"/>
      <c r="NXU142" s="200"/>
      <c r="NXV142" s="266"/>
      <c r="NXW142" s="261"/>
      <c r="NXX142" s="265"/>
      <c r="NXY142" s="266"/>
      <c r="NXZ142" s="200"/>
      <c r="NYA142" s="266"/>
      <c r="NYB142" s="261"/>
      <c r="NYC142" s="265"/>
      <c r="NYD142" s="266"/>
      <c r="NYE142" s="200"/>
      <c r="NYF142" s="266"/>
      <c r="NYG142" s="261"/>
      <c r="NYH142" s="265"/>
      <c r="NYI142" s="266"/>
      <c r="NYJ142" s="200"/>
      <c r="NYK142" s="266"/>
      <c r="NYL142" s="261"/>
      <c r="NYM142" s="265"/>
      <c r="NYN142" s="266"/>
      <c r="NYO142" s="200"/>
      <c r="NYP142" s="266"/>
      <c r="NYQ142" s="261"/>
      <c r="NYR142" s="265"/>
      <c r="NYS142" s="266"/>
      <c r="NYT142" s="200"/>
      <c r="NYU142" s="266"/>
      <c r="NYV142" s="261"/>
      <c r="NYW142" s="265"/>
      <c r="NYX142" s="266"/>
      <c r="NYY142" s="200"/>
      <c r="NYZ142" s="266"/>
      <c r="NZA142" s="261"/>
      <c r="NZB142" s="265"/>
      <c r="NZC142" s="266"/>
      <c r="NZD142" s="200"/>
      <c r="NZE142" s="266"/>
      <c r="NZF142" s="261"/>
      <c r="NZG142" s="265"/>
      <c r="NZH142" s="266"/>
      <c r="NZI142" s="200"/>
      <c r="NZJ142" s="266"/>
      <c r="NZK142" s="261"/>
      <c r="NZL142" s="265"/>
      <c r="NZM142" s="266"/>
      <c r="NZN142" s="200"/>
      <c r="NZO142" s="266"/>
      <c r="NZP142" s="261"/>
      <c r="NZQ142" s="265"/>
      <c r="NZR142" s="266"/>
      <c r="NZS142" s="200"/>
      <c r="NZT142" s="266"/>
      <c r="NZU142" s="261"/>
      <c r="NZV142" s="265"/>
      <c r="NZW142" s="266"/>
      <c r="NZX142" s="200"/>
      <c r="NZY142" s="266"/>
      <c r="NZZ142" s="261"/>
      <c r="OAA142" s="265"/>
      <c r="OAB142" s="266"/>
      <c r="OAC142" s="200"/>
      <c r="OAD142" s="266"/>
      <c r="OAE142" s="261"/>
      <c r="OAF142" s="265"/>
      <c r="OAG142" s="266"/>
      <c r="OAH142" s="200"/>
      <c r="OAI142" s="266"/>
      <c r="OAJ142" s="261"/>
      <c r="OAK142" s="265"/>
      <c r="OAL142" s="266"/>
      <c r="OAM142" s="200"/>
      <c r="OAN142" s="266"/>
      <c r="OAO142" s="261"/>
      <c r="OAP142" s="265"/>
      <c r="OAQ142" s="266"/>
      <c r="OAR142" s="200"/>
      <c r="OAS142" s="266"/>
      <c r="OAT142" s="261"/>
      <c r="OAU142" s="265"/>
      <c r="OAV142" s="266"/>
      <c r="OAW142" s="200"/>
      <c r="OAX142" s="266"/>
      <c r="OAY142" s="261"/>
      <c r="OAZ142" s="265"/>
      <c r="OBA142" s="266"/>
      <c r="OBB142" s="200"/>
      <c r="OBC142" s="266"/>
      <c r="OBD142" s="261"/>
      <c r="OBE142" s="265"/>
      <c r="OBF142" s="266"/>
      <c r="OBG142" s="200"/>
      <c r="OBH142" s="266"/>
      <c r="OBI142" s="261"/>
      <c r="OBJ142" s="265"/>
      <c r="OBK142" s="266"/>
      <c r="OBL142" s="200"/>
      <c r="OBM142" s="266"/>
      <c r="OBN142" s="261"/>
      <c r="OBO142" s="265"/>
      <c r="OBP142" s="266"/>
      <c r="OBQ142" s="200"/>
      <c r="OBR142" s="266"/>
      <c r="OBS142" s="261"/>
      <c r="OBT142" s="265"/>
      <c r="OBU142" s="266"/>
      <c r="OBV142" s="200"/>
      <c r="OBW142" s="266"/>
      <c r="OBX142" s="261"/>
      <c r="OBY142" s="265"/>
      <c r="OBZ142" s="266"/>
      <c r="OCA142" s="200"/>
      <c r="OCB142" s="266"/>
      <c r="OCC142" s="261"/>
      <c r="OCD142" s="265"/>
      <c r="OCE142" s="266"/>
      <c r="OCF142" s="200"/>
      <c r="OCG142" s="266"/>
      <c r="OCH142" s="261"/>
      <c r="OCI142" s="265"/>
      <c r="OCJ142" s="266"/>
      <c r="OCK142" s="200"/>
      <c r="OCL142" s="266"/>
      <c r="OCM142" s="261"/>
      <c r="OCN142" s="265"/>
      <c r="OCO142" s="266"/>
      <c r="OCP142" s="200"/>
      <c r="OCQ142" s="266"/>
      <c r="OCR142" s="261"/>
      <c r="OCS142" s="265"/>
      <c r="OCT142" s="266"/>
      <c r="OCU142" s="200"/>
      <c r="OCV142" s="266"/>
      <c r="OCW142" s="261"/>
      <c r="OCX142" s="265"/>
      <c r="OCY142" s="266"/>
      <c r="OCZ142" s="200"/>
      <c r="ODA142" s="266"/>
      <c r="ODB142" s="261"/>
      <c r="ODC142" s="265"/>
      <c r="ODD142" s="266"/>
      <c r="ODE142" s="200"/>
      <c r="ODF142" s="266"/>
      <c r="ODG142" s="261"/>
      <c r="ODH142" s="265"/>
      <c r="ODI142" s="266"/>
      <c r="ODJ142" s="200"/>
      <c r="ODK142" s="266"/>
      <c r="ODL142" s="261"/>
      <c r="ODM142" s="265"/>
      <c r="ODN142" s="266"/>
      <c r="ODO142" s="200"/>
      <c r="ODP142" s="266"/>
      <c r="ODQ142" s="261"/>
      <c r="ODR142" s="265"/>
      <c r="ODS142" s="266"/>
      <c r="ODT142" s="200"/>
      <c r="ODU142" s="266"/>
      <c r="ODV142" s="261"/>
      <c r="ODW142" s="265"/>
      <c r="ODX142" s="266"/>
      <c r="ODY142" s="200"/>
      <c r="ODZ142" s="266"/>
      <c r="OEA142" s="261"/>
      <c r="OEB142" s="265"/>
      <c r="OEC142" s="266"/>
      <c r="OED142" s="200"/>
      <c r="OEE142" s="266"/>
      <c r="OEF142" s="261"/>
      <c r="OEG142" s="265"/>
      <c r="OEH142" s="266"/>
      <c r="OEI142" s="200"/>
      <c r="OEJ142" s="266"/>
      <c r="OEK142" s="261"/>
      <c r="OEL142" s="265"/>
      <c r="OEM142" s="266"/>
      <c r="OEN142" s="200"/>
      <c r="OEO142" s="266"/>
      <c r="OEP142" s="261"/>
      <c r="OEQ142" s="265"/>
      <c r="OER142" s="266"/>
      <c r="OES142" s="200"/>
      <c r="OET142" s="266"/>
      <c r="OEU142" s="261"/>
      <c r="OEV142" s="265"/>
      <c r="OEW142" s="266"/>
      <c r="OEX142" s="200"/>
      <c r="OEY142" s="266"/>
      <c r="OEZ142" s="261"/>
      <c r="OFA142" s="265"/>
      <c r="OFB142" s="266"/>
      <c r="OFC142" s="200"/>
      <c r="OFD142" s="266"/>
      <c r="OFE142" s="261"/>
      <c r="OFF142" s="265"/>
      <c r="OFG142" s="266"/>
      <c r="OFH142" s="200"/>
      <c r="OFI142" s="266"/>
      <c r="OFJ142" s="261"/>
      <c r="OFK142" s="265"/>
      <c r="OFL142" s="266"/>
      <c r="OFM142" s="200"/>
      <c r="OFN142" s="266"/>
      <c r="OFO142" s="261"/>
      <c r="OFP142" s="265"/>
      <c r="OFQ142" s="266"/>
      <c r="OFR142" s="200"/>
      <c r="OFS142" s="266"/>
      <c r="OFT142" s="261"/>
      <c r="OFU142" s="265"/>
      <c r="OFV142" s="266"/>
      <c r="OFW142" s="200"/>
      <c r="OFX142" s="266"/>
      <c r="OFY142" s="261"/>
      <c r="OFZ142" s="265"/>
      <c r="OGA142" s="266"/>
      <c r="OGB142" s="200"/>
      <c r="OGC142" s="266"/>
      <c r="OGD142" s="261"/>
      <c r="OGE142" s="265"/>
      <c r="OGF142" s="266"/>
      <c r="OGG142" s="200"/>
      <c r="OGH142" s="266"/>
      <c r="OGI142" s="261"/>
      <c r="OGJ142" s="265"/>
      <c r="OGK142" s="266"/>
      <c r="OGL142" s="200"/>
      <c r="OGM142" s="266"/>
      <c r="OGN142" s="261"/>
      <c r="OGO142" s="265"/>
      <c r="OGP142" s="266"/>
      <c r="OGQ142" s="200"/>
      <c r="OGR142" s="266"/>
      <c r="OGS142" s="261"/>
      <c r="OGT142" s="265"/>
      <c r="OGU142" s="266"/>
      <c r="OGV142" s="200"/>
      <c r="OGW142" s="266"/>
      <c r="OGX142" s="261"/>
      <c r="OGY142" s="265"/>
      <c r="OGZ142" s="266"/>
      <c r="OHA142" s="200"/>
      <c r="OHB142" s="266"/>
      <c r="OHC142" s="261"/>
      <c r="OHD142" s="265"/>
      <c r="OHE142" s="266"/>
      <c r="OHF142" s="200"/>
      <c r="OHG142" s="266"/>
      <c r="OHH142" s="261"/>
      <c r="OHI142" s="265"/>
      <c r="OHJ142" s="266"/>
      <c r="OHK142" s="200"/>
      <c r="OHL142" s="266"/>
      <c r="OHM142" s="261"/>
      <c r="OHN142" s="265"/>
      <c r="OHO142" s="266"/>
      <c r="OHP142" s="200"/>
      <c r="OHQ142" s="266"/>
      <c r="OHR142" s="261"/>
      <c r="OHS142" s="265"/>
      <c r="OHT142" s="266"/>
      <c r="OHU142" s="200"/>
      <c r="OHV142" s="266"/>
      <c r="OHW142" s="261"/>
      <c r="OHX142" s="265"/>
      <c r="OHY142" s="266"/>
      <c r="OHZ142" s="200"/>
      <c r="OIA142" s="266"/>
      <c r="OIB142" s="261"/>
      <c r="OIC142" s="265"/>
      <c r="OID142" s="266"/>
      <c r="OIE142" s="200"/>
      <c r="OIF142" s="266"/>
      <c r="OIG142" s="261"/>
      <c r="OIH142" s="265"/>
      <c r="OII142" s="266"/>
      <c r="OIJ142" s="200"/>
      <c r="OIK142" s="266"/>
      <c r="OIL142" s="261"/>
      <c r="OIM142" s="265"/>
      <c r="OIN142" s="266"/>
      <c r="OIO142" s="200"/>
      <c r="OIP142" s="266"/>
      <c r="OIQ142" s="261"/>
      <c r="OIR142" s="265"/>
      <c r="OIS142" s="266"/>
      <c r="OIT142" s="200"/>
      <c r="OIU142" s="266"/>
      <c r="OIV142" s="261"/>
      <c r="OIW142" s="265"/>
      <c r="OIX142" s="266"/>
      <c r="OIY142" s="200"/>
      <c r="OIZ142" s="266"/>
      <c r="OJA142" s="261"/>
      <c r="OJB142" s="265"/>
      <c r="OJC142" s="266"/>
      <c r="OJD142" s="200"/>
      <c r="OJE142" s="266"/>
      <c r="OJF142" s="261"/>
      <c r="OJG142" s="265"/>
      <c r="OJH142" s="266"/>
      <c r="OJI142" s="200"/>
      <c r="OJJ142" s="266"/>
      <c r="OJK142" s="261"/>
      <c r="OJL142" s="265"/>
      <c r="OJM142" s="266"/>
      <c r="OJN142" s="200"/>
      <c r="OJO142" s="266"/>
      <c r="OJP142" s="261"/>
      <c r="OJQ142" s="265"/>
      <c r="OJR142" s="266"/>
      <c r="OJS142" s="200"/>
      <c r="OJT142" s="266"/>
      <c r="OJU142" s="261"/>
      <c r="OJV142" s="265"/>
      <c r="OJW142" s="266"/>
      <c r="OJX142" s="200"/>
      <c r="OJY142" s="266"/>
      <c r="OJZ142" s="261"/>
      <c r="OKA142" s="265"/>
      <c r="OKB142" s="266"/>
      <c r="OKC142" s="200"/>
      <c r="OKD142" s="266"/>
      <c r="OKE142" s="261"/>
      <c r="OKF142" s="265"/>
      <c r="OKG142" s="266"/>
      <c r="OKH142" s="200"/>
      <c r="OKI142" s="266"/>
      <c r="OKJ142" s="261"/>
      <c r="OKK142" s="265"/>
      <c r="OKL142" s="266"/>
      <c r="OKM142" s="200"/>
      <c r="OKN142" s="266"/>
      <c r="OKO142" s="261"/>
      <c r="OKP142" s="265"/>
      <c r="OKQ142" s="266"/>
      <c r="OKR142" s="200"/>
      <c r="OKS142" s="266"/>
      <c r="OKT142" s="261"/>
      <c r="OKU142" s="265"/>
      <c r="OKV142" s="266"/>
      <c r="OKW142" s="200"/>
      <c r="OKX142" s="266"/>
      <c r="OKY142" s="261"/>
      <c r="OKZ142" s="265"/>
      <c r="OLA142" s="266"/>
      <c r="OLB142" s="200"/>
      <c r="OLC142" s="266"/>
      <c r="OLD142" s="261"/>
      <c r="OLE142" s="265"/>
      <c r="OLF142" s="266"/>
      <c r="OLG142" s="200"/>
      <c r="OLH142" s="266"/>
      <c r="OLI142" s="261"/>
      <c r="OLJ142" s="265"/>
      <c r="OLK142" s="266"/>
      <c r="OLL142" s="200"/>
      <c r="OLM142" s="266"/>
      <c r="OLN142" s="261"/>
      <c r="OLO142" s="265"/>
      <c r="OLP142" s="266"/>
      <c r="OLQ142" s="200"/>
      <c r="OLR142" s="266"/>
      <c r="OLS142" s="261"/>
      <c r="OLT142" s="265"/>
      <c r="OLU142" s="266"/>
      <c r="OLV142" s="200"/>
      <c r="OLW142" s="266"/>
      <c r="OLX142" s="261"/>
      <c r="OLY142" s="265"/>
      <c r="OLZ142" s="266"/>
      <c r="OMA142" s="200"/>
      <c r="OMB142" s="266"/>
      <c r="OMC142" s="261"/>
      <c r="OMD142" s="265"/>
      <c r="OME142" s="266"/>
      <c r="OMF142" s="200"/>
      <c r="OMG142" s="266"/>
      <c r="OMH142" s="261"/>
      <c r="OMI142" s="265"/>
      <c r="OMJ142" s="266"/>
      <c r="OMK142" s="200"/>
      <c r="OML142" s="266"/>
      <c r="OMM142" s="261"/>
      <c r="OMN142" s="265"/>
      <c r="OMO142" s="266"/>
      <c r="OMP142" s="200"/>
      <c r="OMQ142" s="266"/>
      <c r="OMR142" s="261"/>
      <c r="OMS142" s="265"/>
      <c r="OMT142" s="266"/>
      <c r="OMU142" s="200"/>
      <c r="OMV142" s="266"/>
      <c r="OMW142" s="261"/>
      <c r="OMX142" s="265"/>
      <c r="OMY142" s="266"/>
      <c r="OMZ142" s="200"/>
      <c r="ONA142" s="266"/>
      <c r="ONB142" s="261"/>
      <c r="ONC142" s="265"/>
      <c r="OND142" s="266"/>
      <c r="ONE142" s="200"/>
      <c r="ONF142" s="266"/>
      <c r="ONG142" s="261"/>
      <c r="ONH142" s="265"/>
      <c r="ONI142" s="266"/>
      <c r="ONJ142" s="200"/>
      <c r="ONK142" s="266"/>
      <c r="ONL142" s="261"/>
      <c r="ONM142" s="265"/>
      <c r="ONN142" s="266"/>
      <c r="ONO142" s="200"/>
      <c r="ONP142" s="266"/>
      <c r="ONQ142" s="261"/>
      <c r="ONR142" s="265"/>
      <c r="ONS142" s="266"/>
      <c r="ONT142" s="200"/>
      <c r="ONU142" s="266"/>
      <c r="ONV142" s="261"/>
      <c r="ONW142" s="265"/>
      <c r="ONX142" s="266"/>
      <c r="ONY142" s="200"/>
      <c r="ONZ142" s="266"/>
      <c r="OOA142" s="261"/>
      <c r="OOB142" s="265"/>
      <c r="OOC142" s="266"/>
      <c r="OOD142" s="200"/>
      <c r="OOE142" s="266"/>
      <c r="OOF142" s="261"/>
      <c r="OOG142" s="265"/>
      <c r="OOH142" s="266"/>
      <c r="OOI142" s="200"/>
      <c r="OOJ142" s="266"/>
      <c r="OOK142" s="261"/>
      <c r="OOL142" s="265"/>
      <c r="OOM142" s="266"/>
      <c r="OON142" s="200"/>
      <c r="OOO142" s="266"/>
      <c r="OOP142" s="261"/>
      <c r="OOQ142" s="265"/>
      <c r="OOR142" s="266"/>
      <c r="OOS142" s="200"/>
      <c r="OOT142" s="266"/>
      <c r="OOU142" s="261"/>
      <c r="OOV142" s="265"/>
      <c r="OOW142" s="266"/>
      <c r="OOX142" s="200"/>
      <c r="OOY142" s="266"/>
      <c r="OOZ142" s="261"/>
      <c r="OPA142" s="265"/>
      <c r="OPB142" s="266"/>
      <c r="OPC142" s="200"/>
      <c r="OPD142" s="266"/>
      <c r="OPE142" s="261"/>
      <c r="OPF142" s="265"/>
      <c r="OPG142" s="266"/>
      <c r="OPH142" s="200"/>
      <c r="OPI142" s="266"/>
      <c r="OPJ142" s="261"/>
      <c r="OPK142" s="265"/>
      <c r="OPL142" s="266"/>
      <c r="OPM142" s="200"/>
      <c r="OPN142" s="266"/>
      <c r="OPO142" s="261"/>
      <c r="OPP142" s="265"/>
      <c r="OPQ142" s="266"/>
      <c r="OPR142" s="200"/>
      <c r="OPS142" s="266"/>
      <c r="OPT142" s="261"/>
      <c r="OPU142" s="265"/>
      <c r="OPV142" s="266"/>
      <c r="OPW142" s="200"/>
      <c r="OPX142" s="266"/>
      <c r="OPY142" s="261"/>
      <c r="OPZ142" s="265"/>
      <c r="OQA142" s="266"/>
      <c r="OQB142" s="200"/>
      <c r="OQC142" s="266"/>
      <c r="OQD142" s="261"/>
      <c r="OQE142" s="265"/>
      <c r="OQF142" s="266"/>
      <c r="OQG142" s="200"/>
      <c r="OQH142" s="266"/>
      <c r="OQI142" s="261"/>
      <c r="OQJ142" s="265"/>
      <c r="OQK142" s="266"/>
      <c r="OQL142" s="200"/>
      <c r="OQM142" s="266"/>
      <c r="OQN142" s="261"/>
      <c r="OQO142" s="265"/>
      <c r="OQP142" s="266"/>
      <c r="OQQ142" s="200"/>
      <c r="OQR142" s="266"/>
      <c r="OQS142" s="261"/>
      <c r="OQT142" s="265"/>
      <c r="OQU142" s="266"/>
      <c r="OQV142" s="200"/>
      <c r="OQW142" s="266"/>
      <c r="OQX142" s="261"/>
      <c r="OQY142" s="265"/>
      <c r="OQZ142" s="266"/>
      <c r="ORA142" s="200"/>
      <c r="ORB142" s="266"/>
      <c r="ORC142" s="261"/>
      <c r="ORD142" s="265"/>
      <c r="ORE142" s="266"/>
      <c r="ORF142" s="200"/>
      <c r="ORG142" s="266"/>
      <c r="ORH142" s="261"/>
      <c r="ORI142" s="265"/>
      <c r="ORJ142" s="266"/>
      <c r="ORK142" s="200"/>
      <c r="ORL142" s="266"/>
      <c r="ORM142" s="261"/>
      <c r="ORN142" s="265"/>
      <c r="ORO142" s="266"/>
      <c r="ORP142" s="200"/>
      <c r="ORQ142" s="266"/>
      <c r="ORR142" s="261"/>
      <c r="ORS142" s="265"/>
      <c r="ORT142" s="266"/>
      <c r="ORU142" s="200"/>
      <c r="ORV142" s="266"/>
      <c r="ORW142" s="261"/>
      <c r="ORX142" s="265"/>
      <c r="ORY142" s="266"/>
      <c r="ORZ142" s="200"/>
      <c r="OSA142" s="266"/>
      <c r="OSB142" s="261"/>
      <c r="OSC142" s="265"/>
      <c r="OSD142" s="266"/>
      <c r="OSE142" s="200"/>
      <c r="OSF142" s="266"/>
      <c r="OSG142" s="261"/>
      <c r="OSH142" s="265"/>
      <c r="OSI142" s="266"/>
      <c r="OSJ142" s="200"/>
      <c r="OSK142" s="266"/>
      <c r="OSL142" s="261"/>
      <c r="OSM142" s="265"/>
      <c r="OSN142" s="266"/>
      <c r="OSO142" s="200"/>
      <c r="OSP142" s="266"/>
      <c r="OSQ142" s="261"/>
      <c r="OSR142" s="265"/>
      <c r="OSS142" s="266"/>
      <c r="OST142" s="200"/>
      <c r="OSU142" s="266"/>
      <c r="OSV142" s="261"/>
      <c r="OSW142" s="265"/>
      <c r="OSX142" s="266"/>
      <c r="OSY142" s="200"/>
      <c r="OSZ142" s="266"/>
      <c r="OTA142" s="261"/>
      <c r="OTB142" s="265"/>
      <c r="OTC142" s="266"/>
      <c r="OTD142" s="200"/>
      <c r="OTE142" s="266"/>
      <c r="OTF142" s="261"/>
      <c r="OTG142" s="265"/>
      <c r="OTH142" s="266"/>
      <c r="OTI142" s="200"/>
      <c r="OTJ142" s="266"/>
      <c r="OTK142" s="261"/>
      <c r="OTL142" s="265"/>
      <c r="OTM142" s="266"/>
      <c r="OTN142" s="200"/>
      <c r="OTO142" s="266"/>
      <c r="OTP142" s="261"/>
      <c r="OTQ142" s="265"/>
      <c r="OTR142" s="266"/>
      <c r="OTS142" s="200"/>
      <c r="OTT142" s="266"/>
      <c r="OTU142" s="261"/>
      <c r="OTV142" s="265"/>
      <c r="OTW142" s="266"/>
      <c r="OTX142" s="200"/>
      <c r="OTY142" s="266"/>
      <c r="OTZ142" s="261"/>
      <c r="OUA142" s="265"/>
      <c r="OUB142" s="266"/>
      <c r="OUC142" s="200"/>
      <c r="OUD142" s="266"/>
      <c r="OUE142" s="261"/>
      <c r="OUF142" s="265"/>
      <c r="OUG142" s="266"/>
      <c r="OUH142" s="200"/>
      <c r="OUI142" s="266"/>
      <c r="OUJ142" s="261"/>
      <c r="OUK142" s="265"/>
      <c r="OUL142" s="266"/>
      <c r="OUM142" s="200"/>
      <c r="OUN142" s="266"/>
      <c r="OUO142" s="261"/>
      <c r="OUP142" s="265"/>
      <c r="OUQ142" s="266"/>
      <c r="OUR142" s="200"/>
      <c r="OUS142" s="266"/>
      <c r="OUT142" s="261"/>
      <c r="OUU142" s="265"/>
      <c r="OUV142" s="266"/>
      <c r="OUW142" s="200"/>
      <c r="OUX142" s="266"/>
      <c r="OUY142" s="261"/>
      <c r="OUZ142" s="265"/>
      <c r="OVA142" s="266"/>
      <c r="OVB142" s="200"/>
      <c r="OVC142" s="266"/>
      <c r="OVD142" s="261"/>
      <c r="OVE142" s="265"/>
      <c r="OVF142" s="266"/>
      <c r="OVG142" s="200"/>
      <c r="OVH142" s="266"/>
      <c r="OVI142" s="261"/>
      <c r="OVJ142" s="265"/>
      <c r="OVK142" s="266"/>
      <c r="OVL142" s="200"/>
      <c r="OVM142" s="266"/>
      <c r="OVN142" s="261"/>
      <c r="OVO142" s="265"/>
      <c r="OVP142" s="266"/>
      <c r="OVQ142" s="200"/>
      <c r="OVR142" s="266"/>
      <c r="OVS142" s="261"/>
      <c r="OVT142" s="265"/>
      <c r="OVU142" s="266"/>
      <c r="OVV142" s="200"/>
      <c r="OVW142" s="266"/>
      <c r="OVX142" s="261"/>
      <c r="OVY142" s="265"/>
      <c r="OVZ142" s="266"/>
      <c r="OWA142" s="200"/>
      <c r="OWB142" s="266"/>
      <c r="OWC142" s="261"/>
      <c r="OWD142" s="265"/>
      <c r="OWE142" s="266"/>
      <c r="OWF142" s="200"/>
      <c r="OWG142" s="266"/>
      <c r="OWH142" s="261"/>
      <c r="OWI142" s="265"/>
      <c r="OWJ142" s="266"/>
      <c r="OWK142" s="200"/>
      <c r="OWL142" s="266"/>
      <c r="OWM142" s="261"/>
      <c r="OWN142" s="265"/>
      <c r="OWO142" s="266"/>
      <c r="OWP142" s="200"/>
      <c r="OWQ142" s="266"/>
      <c r="OWR142" s="261"/>
      <c r="OWS142" s="265"/>
      <c r="OWT142" s="266"/>
      <c r="OWU142" s="200"/>
      <c r="OWV142" s="266"/>
      <c r="OWW142" s="261"/>
      <c r="OWX142" s="265"/>
      <c r="OWY142" s="266"/>
      <c r="OWZ142" s="200"/>
      <c r="OXA142" s="266"/>
      <c r="OXB142" s="261"/>
      <c r="OXC142" s="265"/>
      <c r="OXD142" s="266"/>
      <c r="OXE142" s="200"/>
      <c r="OXF142" s="266"/>
      <c r="OXG142" s="261"/>
      <c r="OXH142" s="265"/>
      <c r="OXI142" s="266"/>
      <c r="OXJ142" s="200"/>
      <c r="OXK142" s="266"/>
      <c r="OXL142" s="261"/>
      <c r="OXM142" s="265"/>
      <c r="OXN142" s="266"/>
      <c r="OXO142" s="200"/>
      <c r="OXP142" s="266"/>
      <c r="OXQ142" s="261"/>
      <c r="OXR142" s="265"/>
      <c r="OXS142" s="266"/>
      <c r="OXT142" s="200"/>
      <c r="OXU142" s="266"/>
      <c r="OXV142" s="261"/>
      <c r="OXW142" s="265"/>
      <c r="OXX142" s="266"/>
      <c r="OXY142" s="200"/>
      <c r="OXZ142" s="266"/>
      <c r="OYA142" s="261"/>
      <c r="OYB142" s="265"/>
      <c r="OYC142" s="266"/>
      <c r="OYD142" s="200"/>
      <c r="OYE142" s="266"/>
      <c r="OYF142" s="261"/>
      <c r="OYG142" s="265"/>
      <c r="OYH142" s="266"/>
      <c r="OYI142" s="200"/>
      <c r="OYJ142" s="266"/>
      <c r="OYK142" s="261"/>
      <c r="OYL142" s="265"/>
      <c r="OYM142" s="266"/>
      <c r="OYN142" s="200"/>
      <c r="OYO142" s="266"/>
      <c r="OYP142" s="261"/>
      <c r="OYQ142" s="265"/>
      <c r="OYR142" s="266"/>
      <c r="OYS142" s="200"/>
      <c r="OYT142" s="266"/>
      <c r="OYU142" s="261"/>
      <c r="OYV142" s="265"/>
      <c r="OYW142" s="266"/>
      <c r="OYX142" s="200"/>
      <c r="OYY142" s="266"/>
      <c r="OYZ142" s="261"/>
      <c r="OZA142" s="265"/>
      <c r="OZB142" s="266"/>
      <c r="OZC142" s="200"/>
      <c r="OZD142" s="266"/>
      <c r="OZE142" s="261"/>
      <c r="OZF142" s="265"/>
      <c r="OZG142" s="266"/>
      <c r="OZH142" s="200"/>
      <c r="OZI142" s="266"/>
      <c r="OZJ142" s="261"/>
      <c r="OZK142" s="265"/>
      <c r="OZL142" s="266"/>
      <c r="OZM142" s="200"/>
      <c r="OZN142" s="266"/>
      <c r="OZO142" s="261"/>
      <c r="OZP142" s="265"/>
      <c r="OZQ142" s="266"/>
      <c r="OZR142" s="200"/>
      <c r="OZS142" s="266"/>
      <c r="OZT142" s="261"/>
      <c r="OZU142" s="265"/>
      <c r="OZV142" s="266"/>
      <c r="OZW142" s="200"/>
      <c r="OZX142" s="266"/>
      <c r="OZY142" s="261"/>
      <c r="OZZ142" s="265"/>
      <c r="PAA142" s="266"/>
      <c r="PAB142" s="200"/>
      <c r="PAC142" s="266"/>
      <c r="PAD142" s="261"/>
      <c r="PAE142" s="265"/>
      <c r="PAF142" s="266"/>
      <c r="PAG142" s="200"/>
      <c r="PAH142" s="266"/>
      <c r="PAI142" s="261"/>
      <c r="PAJ142" s="265"/>
      <c r="PAK142" s="266"/>
      <c r="PAL142" s="200"/>
      <c r="PAM142" s="266"/>
      <c r="PAN142" s="261"/>
      <c r="PAO142" s="265"/>
      <c r="PAP142" s="266"/>
      <c r="PAQ142" s="200"/>
      <c r="PAR142" s="266"/>
      <c r="PAS142" s="261"/>
      <c r="PAT142" s="265"/>
      <c r="PAU142" s="266"/>
      <c r="PAV142" s="200"/>
      <c r="PAW142" s="266"/>
      <c r="PAX142" s="261"/>
      <c r="PAY142" s="265"/>
      <c r="PAZ142" s="266"/>
      <c r="PBA142" s="200"/>
      <c r="PBB142" s="266"/>
      <c r="PBC142" s="261"/>
      <c r="PBD142" s="265"/>
      <c r="PBE142" s="266"/>
      <c r="PBF142" s="200"/>
      <c r="PBG142" s="266"/>
      <c r="PBH142" s="261"/>
      <c r="PBI142" s="265"/>
      <c r="PBJ142" s="266"/>
      <c r="PBK142" s="200"/>
      <c r="PBL142" s="266"/>
      <c r="PBM142" s="261"/>
      <c r="PBN142" s="265"/>
      <c r="PBO142" s="266"/>
      <c r="PBP142" s="200"/>
      <c r="PBQ142" s="266"/>
      <c r="PBR142" s="261"/>
      <c r="PBS142" s="265"/>
      <c r="PBT142" s="266"/>
      <c r="PBU142" s="200"/>
      <c r="PBV142" s="266"/>
      <c r="PBW142" s="261"/>
      <c r="PBX142" s="265"/>
      <c r="PBY142" s="266"/>
      <c r="PBZ142" s="200"/>
      <c r="PCA142" s="266"/>
      <c r="PCB142" s="261"/>
      <c r="PCC142" s="265"/>
      <c r="PCD142" s="266"/>
      <c r="PCE142" s="200"/>
      <c r="PCF142" s="266"/>
      <c r="PCG142" s="261"/>
      <c r="PCH142" s="265"/>
      <c r="PCI142" s="266"/>
      <c r="PCJ142" s="200"/>
      <c r="PCK142" s="266"/>
      <c r="PCL142" s="261"/>
      <c r="PCM142" s="265"/>
      <c r="PCN142" s="266"/>
      <c r="PCO142" s="200"/>
      <c r="PCP142" s="266"/>
      <c r="PCQ142" s="261"/>
      <c r="PCR142" s="265"/>
      <c r="PCS142" s="266"/>
      <c r="PCT142" s="200"/>
      <c r="PCU142" s="266"/>
      <c r="PCV142" s="261"/>
      <c r="PCW142" s="265"/>
      <c r="PCX142" s="266"/>
      <c r="PCY142" s="200"/>
      <c r="PCZ142" s="266"/>
      <c r="PDA142" s="261"/>
      <c r="PDB142" s="265"/>
      <c r="PDC142" s="266"/>
      <c r="PDD142" s="200"/>
      <c r="PDE142" s="266"/>
      <c r="PDF142" s="261"/>
      <c r="PDG142" s="265"/>
      <c r="PDH142" s="266"/>
      <c r="PDI142" s="200"/>
      <c r="PDJ142" s="266"/>
      <c r="PDK142" s="261"/>
      <c r="PDL142" s="265"/>
      <c r="PDM142" s="266"/>
      <c r="PDN142" s="200"/>
      <c r="PDO142" s="266"/>
      <c r="PDP142" s="261"/>
      <c r="PDQ142" s="265"/>
      <c r="PDR142" s="266"/>
      <c r="PDS142" s="200"/>
      <c r="PDT142" s="266"/>
      <c r="PDU142" s="261"/>
      <c r="PDV142" s="265"/>
      <c r="PDW142" s="266"/>
      <c r="PDX142" s="200"/>
      <c r="PDY142" s="266"/>
      <c r="PDZ142" s="261"/>
      <c r="PEA142" s="265"/>
      <c r="PEB142" s="266"/>
      <c r="PEC142" s="200"/>
      <c r="PED142" s="266"/>
      <c r="PEE142" s="261"/>
      <c r="PEF142" s="265"/>
      <c r="PEG142" s="266"/>
      <c r="PEH142" s="200"/>
      <c r="PEI142" s="266"/>
      <c r="PEJ142" s="261"/>
      <c r="PEK142" s="265"/>
      <c r="PEL142" s="266"/>
      <c r="PEM142" s="200"/>
      <c r="PEN142" s="266"/>
      <c r="PEO142" s="261"/>
      <c r="PEP142" s="265"/>
      <c r="PEQ142" s="266"/>
      <c r="PER142" s="200"/>
      <c r="PES142" s="266"/>
      <c r="PET142" s="261"/>
      <c r="PEU142" s="265"/>
      <c r="PEV142" s="266"/>
      <c r="PEW142" s="200"/>
      <c r="PEX142" s="266"/>
      <c r="PEY142" s="261"/>
      <c r="PEZ142" s="265"/>
      <c r="PFA142" s="266"/>
      <c r="PFB142" s="200"/>
      <c r="PFC142" s="266"/>
      <c r="PFD142" s="261"/>
      <c r="PFE142" s="265"/>
      <c r="PFF142" s="266"/>
      <c r="PFG142" s="200"/>
      <c r="PFH142" s="266"/>
      <c r="PFI142" s="261"/>
      <c r="PFJ142" s="265"/>
      <c r="PFK142" s="266"/>
      <c r="PFL142" s="200"/>
      <c r="PFM142" s="266"/>
      <c r="PFN142" s="261"/>
      <c r="PFO142" s="265"/>
      <c r="PFP142" s="266"/>
      <c r="PFQ142" s="200"/>
      <c r="PFR142" s="266"/>
      <c r="PFS142" s="261"/>
      <c r="PFT142" s="265"/>
      <c r="PFU142" s="266"/>
      <c r="PFV142" s="200"/>
      <c r="PFW142" s="266"/>
      <c r="PFX142" s="261"/>
      <c r="PFY142" s="265"/>
      <c r="PFZ142" s="266"/>
      <c r="PGA142" s="200"/>
      <c r="PGB142" s="266"/>
      <c r="PGC142" s="261"/>
      <c r="PGD142" s="265"/>
      <c r="PGE142" s="266"/>
      <c r="PGF142" s="200"/>
      <c r="PGG142" s="266"/>
      <c r="PGH142" s="261"/>
      <c r="PGI142" s="265"/>
      <c r="PGJ142" s="266"/>
      <c r="PGK142" s="200"/>
      <c r="PGL142" s="266"/>
      <c r="PGM142" s="261"/>
      <c r="PGN142" s="265"/>
      <c r="PGO142" s="266"/>
      <c r="PGP142" s="200"/>
      <c r="PGQ142" s="266"/>
      <c r="PGR142" s="261"/>
      <c r="PGS142" s="265"/>
      <c r="PGT142" s="266"/>
      <c r="PGU142" s="200"/>
      <c r="PGV142" s="266"/>
      <c r="PGW142" s="261"/>
      <c r="PGX142" s="265"/>
      <c r="PGY142" s="266"/>
      <c r="PGZ142" s="200"/>
      <c r="PHA142" s="266"/>
      <c r="PHB142" s="261"/>
      <c r="PHC142" s="265"/>
      <c r="PHD142" s="266"/>
      <c r="PHE142" s="200"/>
      <c r="PHF142" s="266"/>
      <c r="PHG142" s="261"/>
      <c r="PHH142" s="265"/>
      <c r="PHI142" s="266"/>
      <c r="PHJ142" s="200"/>
      <c r="PHK142" s="266"/>
      <c r="PHL142" s="261"/>
      <c r="PHM142" s="265"/>
      <c r="PHN142" s="266"/>
      <c r="PHO142" s="200"/>
      <c r="PHP142" s="266"/>
      <c r="PHQ142" s="261"/>
      <c r="PHR142" s="265"/>
      <c r="PHS142" s="266"/>
      <c r="PHT142" s="200"/>
      <c r="PHU142" s="266"/>
      <c r="PHV142" s="261"/>
      <c r="PHW142" s="265"/>
      <c r="PHX142" s="266"/>
      <c r="PHY142" s="200"/>
      <c r="PHZ142" s="266"/>
      <c r="PIA142" s="261"/>
      <c r="PIB142" s="265"/>
      <c r="PIC142" s="266"/>
      <c r="PID142" s="200"/>
      <c r="PIE142" s="266"/>
      <c r="PIF142" s="261"/>
      <c r="PIG142" s="265"/>
      <c r="PIH142" s="266"/>
      <c r="PII142" s="200"/>
      <c r="PIJ142" s="266"/>
      <c r="PIK142" s="261"/>
      <c r="PIL142" s="265"/>
      <c r="PIM142" s="266"/>
      <c r="PIN142" s="200"/>
      <c r="PIO142" s="266"/>
      <c r="PIP142" s="261"/>
      <c r="PIQ142" s="265"/>
      <c r="PIR142" s="266"/>
      <c r="PIS142" s="200"/>
      <c r="PIT142" s="266"/>
      <c r="PIU142" s="261"/>
      <c r="PIV142" s="265"/>
      <c r="PIW142" s="266"/>
      <c r="PIX142" s="200"/>
      <c r="PIY142" s="266"/>
      <c r="PIZ142" s="261"/>
      <c r="PJA142" s="265"/>
      <c r="PJB142" s="266"/>
      <c r="PJC142" s="200"/>
      <c r="PJD142" s="266"/>
      <c r="PJE142" s="261"/>
      <c r="PJF142" s="265"/>
      <c r="PJG142" s="266"/>
      <c r="PJH142" s="200"/>
      <c r="PJI142" s="266"/>
      <c r="PJJ142" s="261"/>
      <c r="PJK142" s="265"/>
      <c r="PJL142" s="266"/>
      <c r="PJM142" s="200"/>
      <c r="PJN142" s="266"/>
      <c r="PJO142" s="261"/>
      <c r="PJP142" s="265"/>
      <c r="PJQ142" s="266"/>
      <c r="PJR142" s="200"/>
      <c r="PJS142" s="266"/>
      <c r="PJT142" s="261"/>
      <c r="PJU142" s="265"/>
      <c r="PJV142" s="266"/>
      <c r="PJW142" s="200"/>
      <c r="PJX142" s="266"/>
      <c r="PJY142" s="261"/>
      <c r="PJZ142" s="265"/>
      <c r="PKA142" s="266"/>
      <c r="PKB142" s="200"/>
      <c r="PKC142" s="266"/>
      <c r="PKD142" s="261"/>
      <c r="PKE142" s="265"/>
      <c r="PKF142" s="266"/>
      <c r="PKG142" s="200"/>
      <c r="PKH142" s="266"/>
      <c r="PKI142" s="261"/>
      <c r="PKJ142" s="265"/>
      <c r="PKK142" s="266"/>
      <c r="PKL142" s="200"/>
      <c r="PKM142" s="266"/>
      <c r="PKN142" s="261"/>
      <c r="PKO142" s="265"/>
      <c r="PKP142" s="266"/>
      <c r="PKQ142" s="200"/>
      <c r="PKR142" s="266"/>
      <c r="PKS142" s="261"/>
      <c r="PKT142" s="265"/>
      <c r="PKU142" s="266"/>
      <c r="PKV142" s="200"/>
      <c r="PKW142" s="266"/>
      <c r="PKX142" s="261"/>
      <c r="PKY142" s="265"/>
      <c r="PKZ142" s="266"/>
      <c r="PLA142" s="200"/>
      <c r="PLB142" s="266"/>
      <c r="PLC142" s="261"/>
      <c r="PLD142" s="265"/>
      <c r="PLE142" s="266"/>
      <c r="PLF142" s="200"/>
      <c r="PLG142" s="266"/>
      <c r="PLH142" s="261"/>
      <c r="PLI142" s="265"/>
      <c r="PLJ142" s="266"/>
      <c r="PLK142" s="200"/>
      <c r="PLL142" s="266"/>
      <c r="PLM142" s="261"/>
      <c r="PLN142" s="265"/>
      <c r="PLO142" s="266"/>
      <c r="PLP142" s="200"/>
      <c r="PLQ142" s="266"/>
      <c r="PLR142" s="261"/>
      <c r="PLS142" s="265"/>
      <c r="PLT142" s="266"/>
      <c r="PLU142" s="200"/>
      <c r="PLV142" s="266"/>
      <c r="PLW142" s="261"/>
      <c r="PLX142" s="265"/>
      <c r="PLY142" s="266"/>
      <c r="PLZ142" s="200"/>
      <c r="PMA142" s="266"/>
      <c r="PMB142" s="261"/>
      <c r="PMC142" s="265"/>
      <c r="PMD142" s="266"/>
      <c r="PME142" s="200"/>
      <c r="PMF142" s="266"/>
      <c r="PMG142" s="261"/>
      <c r="PMH142" s="265"/>
      <c r="PMI142" s="266"/>
      <c r="PMJ142" s="200"/>
      <c r="PMK142" s="266"/>
      <c r="PML142" s="261"/>
      <c r="PMM142" s="265"/>
      <c r="PMN142" s="266"/>
      <c r="PMO142" s="200"/>
      <c r="PMP142" s="266"/>
      <c r="PMQ142" s="261"/>
      <c r="PMR142" s="265"/>
      <c r="PMS142" s="266"/>
      <c r="PMT142" s="200"/>
      <c r="PMU142" s="266"/>
      <c r="PMV142" s="261"/>
      <c r="PMW142" s="265"/>
      <c r="PMX142" s="266"/>
      <c r="PMY142" s="200"/>
      <c r="PMZ142" s="266"/>
      <c r="PNA142" s="261"/>
      <c r="PNB142" s="265"/>
      <c r="PNC142" s="266"/>
      <c r="PND142" s="200"/>
      <c r="PNE142" s="266"/>
      <c r="PNF142" s="261"/>
      <c r="PNG142" s="265"/>
      <c r="PNH142" s="266"/>
      <c r="PNI142" s="200"/>
      <c r="PNJ142" s="266"/>
      <c r="PNK142" s="261"/>
      <c r="PNL142" s="265"/>
      <c r="PNM142" s="266"/>
      <c r="PNN142" s="200"/>
      <c r="PNO142" s="266"/>
      <c r="PNP142" s="261"/>
      <c r="PNQ142" s="265"/>
      <c r="PNR142" s="266"/>
      <c r="PNS142" s="200"/>
      <c r="PNT142" s="266"/>
      <c r="PNU142" s="261"/>
      <c r="PNV142" s="265"/>
      <c r="PNW142" s="266"/>
      <c r="PNX142" s="200"/>
      <c r="PNY142" s="266"/>
      <c r="PNZ142" s="261"/>
      <c r="POA142" s="265"/>
      <c r="POB142" s="266"/>
      <c r="POC142" s="200"/>
      <c r="POD142" s="266"/>
      <c r="POE142" s="261"/>
      <c r="POF142" s="265"/>
      <c r="POG142" s="266"/>
      <c r="POH142" s="200"/>
      <c r="POI142" s="266"/>
      <c r="POJ142" s="261"/>
      <c r="POK142" s="265"/>
      <c r="POL142" s="266"/>
      <c r="POM142" s="200"/>
      <c r="PON142" s="266"/>
      <c r="POO142" s="261"/>
      <c r="POP142" s="265"/>
      <c r="POQ142" s="266"/>
      <c r="POR142" s="200"/>
      <c r="POS142" s="266"/>
      <c r="POT142" s="261"/>
      <c r="POU142" s="265"/>
      <c r="POV142" s="266"/>
      <c r="POW142" s="200"/>
      <c r="POX142" s="266"/>
      <c r="POY142" s="261"/>
      <c r="POZ142" s="265"/>
      <c r="PPA142" s="266"/>
      <c r="PPB142" s="200"/>
      <c r="PPC142" s="266"/>
      <c r="PPD142" s="261"/>
      <c r="PPE142" s="265"/>
      <c r="PPF142" s="266"/>
      <c r="PPG142" s="200"/>
      <c r="PPH142" s="266"/>
      <c r="PPI142" s="261"/>
      <c r="PPJ142" s="265"/>
      <c r="PPK142" s="266"/>
      <c r="PPL142" s="200"/>
      <c r="PPM142" s="266"/>
      <c r="PPN142" s="261"/>
      <c r="PPO142" s="265"/>
      <c r="PPP142" s="266"/>
      <c r="PPQ142" s="200"/>
      <c r="PPR142" s="266"/>
      <c r="PPS142" s="261"/>
      <c r="PPT142" s="265"/>
      <c r="PPU142" s="266"/>
      <c r="PPV142" s="200"/>
      <c r="PPW142" s="266"/>
      <c r="PPX142" s="261"/>
      <c r="PPY142" s="265"/>
      <c r="PPZ142" s="266"/>
      <c r="PQA142" s="200"/>
      <c r="PQB142" s="266"/>
      <c r="PQC142" s="261"/>
      <c r="PQD142" s="265"/>
      <c r="PQE142" s="266"/>
      <c r="PQF142" s="200"/>
      <c r="PQG142" s="266"/>
      <c r="PQH142" s="261"/>
      <c r="PQI142" s="265"/>
      <c r="PQJ142" s="266"/>
      <c r="PQK142" s="200"/>
      <c r="PQL142" s="266"/>
      <c r="PQM142" s="261"/>
      <c r="PQN142" s="265"/>
      <c r="PQO142" s="266"/>
      <c r="PQP142" s="200"/>
      <c r="PQQ142" s="266"/>
      <c r="PQR142" s="261"/>
      <c r="PQS142" s="265"/>
      <c r="PQT142" s="266"/>
      <c r="PQU142" s="200"/>
      <c r="PQV142" s="266"/>
      <c r="PQW142" s="261"/>
      <c r="PQX142" s="265"/>
      <c r="PQY142" s="266"/>
      <c r="PQZ142" s="200"/>
      <c r="PRA142" s="266"/>
      <c r="PRB142" s="261"/>
      <c r="PRC142" s="265"/>
      <c r="PRD142" s="266"/>
      <c r="PRE142" s="200"/>
      <c r="PRF142" s="266"/>
      <c r="PRG142" s="261"/>
      <c r="PRH142" s="265"/>
      <c r="PRI142" s="266"/>
      <c r="PRJ142" s="200"/>
      <c r="PRK142" s="266"/>
      <c r="PRL142" s="261"/>
      <c r="PRM142" s="265"/>
      <c r="PRN142" s="266"/>
      <c r="PRO142" s="200"/>
      <c r="PRP142" s="266"/>
      <c r="PRQ142" s="261"/>
      <c r="PRR142" s="265"/>
      <c r="PRS142" s="266"/>
      <c r="PRT142" s="200"/>
      <c r="PRU142" s="266"/>
      <c r="PRV142" s="261"/>
      <c r="PRW142" s="265"/>
      <c r="PRX142" s="266"/>
      <c r="PRY142" s="200"/>
      <c r="PRZ142" s="266"/>
      <c r="PSA142" s="261"/>
      <c r="PSB142" s="265"/>
      <c r="PSC142" s="266"/>
      <c r="PSD142" s="200"/>
      <c r="PSE142" s="266"/>
      <c r="PSF142" s="261"/>
      <c r="PSG142" s="265"/>
      <c r="PSH142" s="266"/>
      <c r="PSI142" s="200"/>
      <c r="PSJ142" s="266"/>
      <c r="PSK142" s="261"/>
      <c r="PSL142" s="265"/>
      <c r="PSM142" s="266"/>
      <c r="PSN142" s="200"/>
      <c r="PSO142" s="266"/>
      <c r="PSP142" s="261"/>
      <c r="PSQ142" s="265"/>
      <c r="PSR142" s="266"/>
      <c r="PSS142" s="200"/>
      <c r="PST142" s="266"/>
      <c r="PSU142" s="261"/>
      <c r="PSV142" s="265"/>
      <c r="PSW142" s="266"/>
      <c r="PSX142" s="200"/>
      <c r="PSY142" s="266"/>
      <c r="PSZ142" s="261"/>
      <c r="PTA142" s="265"/>
      <c r="PTB142" s="266"/>
      <c r="PTC142" s="200"/>
      <c r="PTD142" s="266"/>
      <c r="PTE142" s="261"/>
      <c r="PTF142" s="265"/>
      <c r="PTG142" s="266"/>
      <c r="PTH142" s="200"/>
      <c r="PTI142" s="266"/>
      <c r="PTJ142" s="261"/>
      <c r="PTK142" s="265"/>
      <c r="PTL142" s="266"/>
      <c r="PTM142" s="200"/>
      <c r="PTN142" s="266"/>
      <c r="PTO142" s="261"/>
      <c r="PTP142" s="265"/>
      <c r="PTQ142" s="266"/>
      <c r="PTR142" s="200"/>
      <c r="PTS142" s="266"/>
      <c r="PTT142" s="261"/>
      <c r="PTU142" s="265"/>
      <c r="PTV142" s="266"/>
      <c r="PTW142" s="200"/>
      <c r="PTX142" s="266"/>
      <c r="PTY142" s="261"/>
      <c r="PTZ142" s="265"/>
      <c r="PUA142" s="266"/>
      <c r="PUB142" s="200"/>
      <c r="PUC142" s="266"/>
      <c r="PUD142" s="261"/>
      <c r="PUE142" s="265"/>
      <c r="PUF142" s="266"/>
      <c r="PUG142" s="200"/>
      <c r="PUH142" s="266"/>
      <c r="PUI142" s="261"/>
      <c r="PUJ142" s="265"/>
      <c r="PUK142" s="266"/>
      <c r="PUL142" s="200"/>
      <c r="PUM142" s="266"/>
      <c r="PUN142" s="261"/>
      <c r="PUO142" s="265"/>
      <c r="PUP142" s="266"/>
      <c r="PUQ142" s="200"/>
      <c r="PUR142" s="266"/>
      <c r="PUS142" s="261"/>
      <c r="PUT142" s="265"/>
      <c r="PUU142" s="266"/>
      <c r="PUV142" s="200"/>
      <c r="PUW142" s="266"/>
      <c r="PUX142" s="261"/>
      <c r="PUY142" s="265"/>
      <c r="PUZ142" s="266"/>
      <c r="PVA142" s="200"/>
      <c r="PVB142" s="266"/>
      <c r="PVC142" s="261"/>
      <c r="PVD142" s="265"/>
      <c r="PVE142" s="266"/>
      <c r="PVF142" s="200"/>
      <c r="PVG142" s="266"/>
      <c r="PVH142" s="261"/>
      <c r="PVI142" s="265"/>
      <c r="PVJ142" s="266"/>
      <c r="PVK142" s="200"/>
      <c r="PVL142" s="266"/>
      <c r="PVM142" s="261"/>
      <c r="PVN142" s="265"/>
      <c r="PVO142" s="266"/>
      <c r="PVP142" s="200"/>
      <c r="PVQ142" s="266"/>
      <c r="PVR142" s="261"/>
      <c r="PVS142" s="265"/>
      <c r="PVT142" s="266"/>
      <c r="PVU142" s="200"/>
      <c r="PVV142" s="266"/>
      <c r="PVW142" s="261"/>
      <c r="PVX142" s="265"/>
      <c r="PVY142" s="266"/>
      <c r="PVZ142" s="200"/>
      <c r="PWA142" s="266"/>
      <c r="PWB142" s="261"/>
      <c r="PWC142" s="265"/>
      <c r="PWD142" s="266"/>
      <c r="PWE142" s="200"/>
      <c r="PWF142" s="266"/>
      <c r="PWG142" s="261"/>
      <c r="PWH142" s="265"/>
      <c r="PWI142" s="266"/>
      <c r="PWJ142" s="200"/>
      <c r="PWK142" s="266"/>
      <c r="PWL142" s="261"/>
      <c r="PWM142" s="265"/>
      <c r="PWN142" s="266"/>
      <c r="PWO142" s="200"/>
      <c r="PWP142" s="266"/>
      <c r="PWQ142" s="261"/>
      <c r="PWR142" s="265"/>
      <c r="PWS142" s="266"/>
      <c r="PWT142" s="200"/>
      <c r="PWU142" s="266"/>
      <c r="PWV142" s="261"/>
      <c r="PWW142" s="265"/>
      <c r="PWX142" s="266"/>
      <c r="PWY142" s="200"/>
      <c r="PWZ142" s="266"/>
      <c r="PXA142" s="261"/>
      <c r="PXB142" s="265"/>
      <c r="PXC142" s="266"/>
      <c r="PXD142" s="200"/>
      <c r="PXE142" s="266"/>
      <c r="PXF142" s="261"/>
      <c r="PXG142" s="265"/>
      <c r="PXH142" s="266"/>
      <c r="PXI142" s="200"/>
      <c r="PXJ142" s="266"/>
      <c r="PXK142" s="261"/>
      <c r="PXL142" s="265"/>
      <c r="PXM142" s="266"/>
      <c r="PXN142" s="200"/>
      <c r="PXO142" s="266"/>
      <c r="PXP142" s="261"/>
      <c r="PXQ142" s="265"/>
      <c r="PXR142" s="266"/>
      <c r="PXS142" s="200"/>
      <c r="PXT142" s="266"/>
      <c r="PXU142" s="261"/>
      <c r="PXV142" s="265"/>
      <c r="PXW142" s="266"/>
      <c r="PXX142" s="200"/>
      <c r="PXY142" s="266"/>
      <c r="PXZ142" s="261"/>
      <c r="PYA142" s="265"/>
      <c r="PYB142" s="266"/>
      <c r="PYC142" s="200"/>
      <c r="PYD142" s="266"/>
      <c r="PYE142" s="261"/>
      <c r="PYF142" s="265"/>
      <c r="PYG142" s="266"/>
      <c r="PYH142" s="200"/>
      <c r="PYI142" s="266"/>
      <c r="PYJ142" s="261"/>
      <c r="PYK142" s="265"/>
      <c r="PYL142" s="266"/>
      <c r="PYM142" s="200"/>
      <c r="PYN142" s="266"/>
      <c r="PYO142" s="261"/>
      <c r="PYP142" s="265"/>
      <c r="PYQ142" s="266"/>
      <c r="PYR142" s="200"/>
      <c r="PYS142" s="266"/>
      <c r="PYT142" s="261"/>
      <c r="PYU142" s="265"/>
      <c r="PYV142" s="266"/>
      <c r="PYW142" s="200"/>
      <c r="PYX142" s="266"/>
      <c r="PYY142" s="261"/>
      <c r="PYZ142" s="265"/>
      <c r="PZA142" s="266"/>
      <c r="PZB142" s="200"/>
      <c r="PZC142" s="266"/>
      <c r="PZD142" s="261"/>
      <c r="PZE142" s="265"/>
      <c r="PZF142" s="266"/>
      <c r="PZG142" s="200"/>
      <c r="PZH142" s="266"/>
      <c r="PZI142" s="261"/>
      <c r="PZJ142" s="265"/>
      <c r="PZK142" s="266"/>
      <c r="PZL142" s="200"/>
      <c r="PZM142" s="266"/>
      <c r="PZN142" s="261"/>
      <c r="PZO142" s="265"/>
      <c r="PZP142" s="266"/>
      <c r="PZQ142" s="200"/>
      <c r="PZR142" s="266"/>
      <c r="PZS142" s="261"/>
      <c r="PZT142" s="265"/>
      <c r="PZU142" s="266"/>
      <c r="PZV142" s="200"/>
      <c r="PZW142" s="266"/>
      <c r="PZX142" s="261"/>
      <c r="PZY142" s="265"/>
      <c r="PZZ142" s="266"/>
      <c r="QAA142" s="200"/>
      <c r="QAB142" s="266"/>
      <c r="QAC142" s="261"/>
      <c r="QAD142" s="265"/>
      <c r="QAE142" s="266"/>
      <c r="QAF142" s="200"/>
      <c r="QAG142" s="266"/>
      <c r="QAH142" s="261"/>
      <c r="QAI142" s="265"/>
      <c r="QAJ142" s="266"/>
      <c r="QAK142" s="200"/>
      <c r="QAL142" s="266"/>
      <c r="QAM142" s="261"/>
      <c r="QAN142" s="265"/>
      <c r="QAO142" s="266"/>
      <c r="QAP142" s="200"/>
      <c r="QAQ142" s="266"/>
      <c r="QAR142" s="261"/>
      <c r="QAS142" s="265"/>
      <c r="QAT142" s="266"/>
      <c r="QAU142" s="200"/>
      <c r="QAV142" s="266"/>
      <c r="QAW142" s="261"/>
      <c r="QAX142" s="265"/>
      <c r="QAY142" s="266"/>
      <c r="QAZ142" s="200"/>
      <c r="QBA142" s="266"/>
      <c r="QBB142" s="261"/>
      <c r="QBC142" s="265"/>
      <c r="QBD142" s="266"/>
      <c r="QBE142" s="200"/>
      <c r="QBF142" s="266"/>
      <c r="QBG142" s="261"/>
      <c r="QBH142" s="265"/>
      <c r="QBI142" s="266"/>
      <c r="QBJ142" s="200"/>
      <c r="QBK142" s="266"/>
      <c r="QBL142" s="261"/>
      <c r="QBM142" s="265"/>
      <c r="QBN142" s="266"/>
      <c r="QBO142" s="200"/>
      <c r="QBP142" s="266"/>
      <c r="QBQ142" s="261"/>
      <c r="QBR142" s="265"/>
      <c r="QBS142" s="266"/>
      <c r="QBT142" s="200"/>
      <c r="QBU142" s="266"/>
      <c r="QBV142" s="261"/>
      <c r="QBW142" s="265"/>
      <c r="QBX142" s="266"/>
      <c r="QBY142" s="200"/>
      <c r="QBZ142" s="266"/>
      <c r="QCA142" s="261"/>
      <c r="QCB142" s="265"/>
      <c r="QCC142" s="266"/>
      <c r="QCD142" s="200"/>
      <c r="QCE142" s="266"/>
      <c r="QCF142" s="261"/>
      <c r="QCG142" s="265"/>
      <c r="QCH142" s="266"/>
      <c r="QCI142" s="200"/>
      <c r="QCJ142" s="266"/>
      <c r="QCK142" s="261"/>
      <c r="QCL142" s="265"/>
      <c r="QCM142" s="266"/>
      <c r="QCN142" s="200"/>
      <c r="QCO142" s="266"/>
      <c r="QCP142" s="261"/>
      <c r="QCQ142" s="265"/>
      <c r="QCR142" s="266"/>
      <c r="QCS142" s="200"/>
      <c r="QCT142" s="266"/>
      <c r="QCU142" s="261"/>
      <c r="QCV142" s="265"/>
      <c r="QCW142" s="266"/>
      <c r="QCX142" s="200"/>
      <c r="QCY142" s="266"/>
      <c r="QCZ142" s="261"/>
      <c r="QDA142" s="265"/>
      <c r="QDB142" s="266"/>
      <c r="QDC142" s="200"/>
      <c r="QDD142" s="266"/>
      <c r="QDE142" s="261"/>
      <c r="QDF142" s="265"/>
      <c r="QDG142" s="266"/>
      <c r="QDH142" s="200"/>
      <c r="QDI142" s="266"/>
      <c r="QDJ142" s="261"/>
      <c r="QDK142" s="265"/>
      <c r="QDL142" s="266"/>
      <c r="QDM142" s="200"/>
      <c r="QDN142" s="266"/>
      <c r="QDO142" s="261"/>
      <c r="QDP142" s="265"/>
      <c r="QDQ142" s="266"/>
      <c r="QDR142" s="200"/>
      <c r="QDS142" s="266"/>
      <c r="QDT142" s="261"/>
      <c r="QDU142" s="265"/>
      <c r="QDV142" s="266"/>
      <c r="QDW142" s="200"/>
      <c r="QDX142" s="266"/>
      <c r="QDY142" s="261"/>
      <c r="QDZ142" s="265"/>
      <c r="QEA142" s="266"/>
      <c r="QEB142" s="200"/>
      <c r="QEC142" s="266"/>
      <c r="QED142" s="261"/>
      <c r="QEE142" s="265"/>
      <c r="QEF142" s="266"/>
      <c r="QEG142" s="200"/>
      <c r="QEH142" s="266"/>
      <c r="QEI142" s="261"/>
      <c r="QEJ142" s="265"/>
      <c r="QEK142" s="266"/>
      <c r="QEL142" s="200"/>
      <c r="QEM142" s="266"/>
      <c r="QEN142" s="261"/>
      <c r="QEO142" s="265"/>
      <c r="QEP142" s="266"/>
      <c r="QEQ142" s="200"/>
      <c r="QER142" s="266"/>
      <c r="QES142" s="261"/>
      <c r="QET142" s="265"/>
      <c r="QEU142" s="266"/>
      <c r="QEV142" s="200"/>
      <c r="QEW142" s="266"/>
      <c r="QEX142" s="261"/>
      <c r="QEY142" s="265"/>
      <c r="QEZ142" s="266"/>
      <c r="QFA142" s="200"/>
      <c r="QFB142" s="266"/>
      <c r="QFC142" s="261"/>
      <c r="QFD142" s="265"/>
      <c r="QFE142" s="266"/>
      <c r="QFF142" s="200"/>
      <c r="QFG142" s="266"/>
      <c r="QFH142" s="261"/>
      <c r="QFI142" s="265"/>
      <c r="QFJ142" s="266"/>
      <c r="QFK142" s="200"/>
      <c r="QFL142" s="266"/>
      <c r="QFM142" s="261"/>
      <c r="QFN142" s="265"/>
      <c r="QFO142" s="266"/>
      <c r="QFP142" s="200"/>
      <c r="QFQ142" s="266"/>
      <c r="QFR142" s="261"/>
      <c r="QFS142" s="265"/>
      <c r="QFT142" s="266"/>
      <c r="QFU142" s="200"/>
      <c r="QFV142" s="266"/>
      <c r="QFW142" s="261"/>
      <c r="QFX142" s="265"/>
      <c r="QFY142" s="266"/>
      <c r="QFZ142" s="200"/>
      <c r="QGA142" s="266"/>
      <c r="QGB142" s="261"/>
      <c r="QGC142" s="265"/>
      <c r="QGD142" s="266"/>
      <c r="QGE142" s="200"/>
      <c r="QGF142" s="266"/>
      <c r="QGG142" s="261"/>
      <c r="QGH142" s="265"/>
      <c r="QGI142" s="266"/>
      <c r="QGJ142" s="200"/>
      <c r="QGK142" s="266"/>
      <c r="QGL142" s="261"/>
      <c r="QGM142" s="265"/>
      <c r="QGN142" s="266"/>
      <c r="QGO142" s="200"/>
      <c r="QGP142" s="266"/>
      <c r="QGQ142" s="261"/>
      <c r="QGR142" s="265"/>
      <c r="QGS142" s="266"/>
      <c r="QGT142" s="200"/>
      <c r="QGU142" s="266"/>
      <c r="QGV142" s="261"/>
      <c r="QGW142" s="265"/>
      <c r="QGX142" s="266"/>
      <c r="QGY142" s="200"/>
      <c r="QGZ142" s="266"/>
      <c r="QHA142" s="261"/>
      <c r="QHB142" s="265"/>
      <c r="QHC142" s="266"/>
      <c r="QHD142" s="200"/>
      <c r="QHE142" s="266"/>
      <c r="QHF142" s="261"/>
      <c r="QHG142" s="265"/>
      <c r="QHH142" s="266"/>
      <c r="QHI142" s="200"/>
      <c r="QHJ142" s="266"/>
      <c r="QHK142" s="261"/>
      <c r="QHL142" s="265"/>
      <c r="QHM142" s="266"/>
      <c r="QHN142" s="200"/>
      <c r="QHO142" s="266"/>
      <c r="QHP142" s="261"/>
      <c r="QHQ142" s="265"/>
      <c r="QHR142" s="266"/>
      <c r="QHS142" s="200"/>
      <c r="QHT142" s="266"/>
      <c r="QHU142" s="261"/>
      <c r="QHV142" s="265"/>
      <c r="QHW142" s="266"/>
      <c r="QHX142" s="200"/>
      <c r="QHY142" s="266"/>
      <c r="QHZ142" s="261"/>
      <c r="QIA142" s="265"/>
      <c r="QIB142" s="266"/>
      <c r="QIC142" s="200"/>
      <c r="QID142" s="266"/>
      <c r="QIE142" s="261"/>
      <c r="QIF142" s="265"/>
      <c r="QIG142" s="266"/>
      <c r="QIH142" s="200"/>
      <c r="QII142" s="266"/>
      <c r="QIJ142" s="261"/>
      <c r="QIK142" s="265"/>
      <c r="QIL142" s="266"/>
      <c r="QIM142" s="200"/>
      <c r="QIN142" s="266"/>
      <c r="QIO142" s="261"/>
      <c r="QIP142" s="265"/>
      <c r="QIQ142" s="266"/>
      <c r="QIR142" s="200"/>
      <c r="QIS142" s="266"/>
      <c r="QIT142" s="261"/>
      <c r="QIU142" s="265"/>
      <c r="QIV142" s="266"/>
      <c r="QIW142" s="200"/>
      <c r="QIX142" s="266"/>
      <c r="QIY142" s="261"/>
      <c r="QIZ142" s="265"/>
      <c r="QJA142" s="266"/>
      <c r="QJB142" s="200"/>
      <c r="QJC142" s="266"/>
      <c r="QJD142" s="261"/>
      <c r="QJE142" s="265"/>
      <c r="QJF142" s="266"/>
      <c r="QJG142" s="200"/>
      <c r="QJH142" s="266"/>
      <c r="QJI142" s="261"/>
      <c r="QJJ142" s="265"/>
      <c r="QJK142" s="266"/>
      <c r="QJL142" s="200"/>
      <c r="QJM142" s="266"/>
      <c r="QJN142" s="261"/>
      <c r="QJO142" s="265"/>
      <c r="QJP142" s="266"/>
      <c r="QJQ142" s="200"/>
      <c r="QJR142" s="266"/>
      <c r="QJS142" s="261"/>
      <c r="QJT142" s="265"/>
      <c r="QJU142" s="266"/>
      <c r="QJV142" s="200"/>
      <c r="QJW142" s="266"/>
      <c r="QJX142" s="261"/>
      <c r="QJY142" s="265"/>
      <c r="QJZ142" s="266"/>
      <c r="QKA142" s="200"/>
      <c r="QKB142" s="266"/>
      <c r="QKC142" s="261"/>
      <c r="QKD142" s="265"/>
      <c r="QKE142" s="266"/>
      <c r="QKF142" s="200"/>
      <c r="QKG142" s="266"/>
      <c r="QKH142" s="261"/>
      <c r="QKI142" s="265"/>
      <c r="QKJ142" s="266"/>
      <c r="QKK142" s="200"/>
      <c r="QKL142" s="266"/>
      <c r="QKM142" s="261"/>
      <c r="QKN142" s="265"/>
      <c r="QKO142" s="266"/>
      <c r="QKP142" s="200"/>
      <c r="QKQ142" s="266"/>
      <c r="QKR142" s="261"/>
      <c r="QKS142" s="265"/>
      <c r="QKT142" s="266"/>
      <c r="QKU142" s="200"/>
      <c r="QKV142" s="266"/>
      <c r="QKW142" s="261"/>
      <c r="QKX142" s="265"/>
      <c r="QKY142" s="266"/>
      <c r="QKZ142" s="200"/>
      <c r="QLA142" s="266"/>
      <c r="QLB142" s="261"/>
      <c r="QLC142" s="265"/>
      <c r="QLD142" s="266"/>
      <c r="QLE142" s="200"/>
      <c r="QLF142" s="266"/>
      <c r="QLG142" s="261"/>
      <c r="QLH142" s="265"/>
      <c r="QLI142" s="266"/>
      <c r="QLJ142" s="200"/>
      <c r="QLK142" s="266"/>
      <c r="QLL142" s="261"/>
      <c r="QLM142" s="265"/>
      <c r="QLN142" s="266"/>
      <c r="QLO142" s="200"/>
      <c r="QLP142" s="266"/>
      <c r="QLQ142" s="261"/>
      <c r="QLR142" s="265"/>
      <c r="QLS142" s="266"/>
      <c r="QLT142" s="200"/>
      <c r="QLU142" s="266"/>
      <c r="QLV142" s="261"/>
      <c r="QLW142" s="265"/>
      <c r="QLX142" s="266"/>
      <c r="QLY142" s="200"/>
      <c r="QLZ142" s="266"/>
      <c r="QMA142" s="261"/>
      <c r="QMB142" s="265"/>
      <c r="QMC142" s="266"/>
      <c r="QMD142" s="200"/>
      <c r="QME142" s="266"/>
      <c r="QMF142" s="261"/>
      <c r="QMG142" s="265"/>
      <c r="QMH142" s="266"/>
      <c r="QMI142" s="200"/>
      <c r="QMJ142" s="266"/>
      <c r="QMK142" s="261"/>
      <c r="QML142" s="265"/>
      <c r="QMM142" s="266"/>
      <c r="QMN142" s="200"/>
      <c r="QMO142" s="266"/>
      <c r="QMP142" s="261"/>
      <c r="QMQ142" s="265"/>
      <c r="QMR142" s="266"/>
      <c r="QMS142" s="200"/>
      <c r="QMT142" s="266"/>
      <c r="QMU142" s="261"/>
      <c r="QMV142" s="265"/>
      <c r="QMW142" s="266"/>
      <c r="QMX142" s="200"/>
      <c r="QMY142" s="266"/>
      <c r="QMZ142" s="261"/>
      <c r="QNA142" s="265"/>
      <c r="QNB142" s="266"/>
      <c r="QNC142" s="200"/>
      <c r="QND142" s="266"/>
      <c r="QNE142" s="261"/>
      <c r="QNF142" s="265"/>
      <c r="QNG142" s="266"/>
      <c r="QNH142" s="200"/>
      <c r="QNI142" s="266"/>
      <c r="QNJ142" s="261"/>
      <c r="QNK142" s="265"/>
      <c r="QNL142" s="266"/>
      <c r="QNM142" s="200"/>
      <c r="QNN142" s="266"/>
      <c r="QNO142" s="261"/>
      <c r="QNP142" s="265"/>
      <c r="QNQ142" s="266"/>
      <c r="QNR142" s="200"/>
      <c r="QNS142" s="266"/>
      <c r="QNT142" s="261"/>
      <c r="QNU142" s="265"/>
      <c r="QNV142" s="266"/>
      <c r="QNW142" s="200"/>
      <c r="QNX142" s="266"/>
      <c r="QNY142" s="261"/>
      <c r="QNZ142" s="265"/>
      <c r="QOA142" s="266"/>
      <c r="QOB142" s="200"/>
      <c r="QOC142" s="266"/>
      <c r="QOD142" s="261"/>
      <c r="QOE142" s="265"/>
      <c r="QOF142" s="266"/>
      <c r="QOG142" s="200"/>
      <c r="QOH142" s="266"/>
      <c r="QOI142" s="261"/>
      <c r="QOJ142" s="265"/>
      <c r="QOK142" s="266"/>
      <c r="QOL142" s="200"/>
      <c r="QOM142" s="266"/>
      <c r="QON142" s="261"/>
      <c r="QOO142" s="265"/>
      <c r="QOP142" s="266"/>
      <c r="QOQ142" s="200"/>
      <c r="QOR142" s="266"/>
      <c r="QOS142" s="261"/>
      <c r="QOT142" s="265"/>
      <c r="QOU142" s="266"/>
      <c r="QOV142" s="200"/>
      <c r="QOW142" s="266"/>
      <c r="QOX142" s="261"/>
      <c r="QOY142" s="265"/>
      <c r="QOZ142" s="266"/>
      <c r="QPA142" s="200"/>
      <c r="QPB142" s="266"/>
      <c r="QPC142" s="261"/>
      <c r="QPD142" s="265"/>
      <c r="QPE142" s="266"/>
      <c r="QPF142" s="200"/>
      <c r="QPG142" s="266"/>
      <c r="QPH142" s="261"/>
      <c r="QPI142" s="265"/>
      <c r="QPJ142" s="266"/>
      <c r="QPK142" s="200"/>
      <c r="QPL142" s="266"/>
      <c r="QPM142" s="261"/>
      <c r="QPN142" s="265"/>
      <c r="QPO142" s="266"/>
      <c r="QPP142" s="200"/>
      <c r="QPQ142" s="266"/>
      <c r="QPR142" s="261"/>
      <c r="QPS142" s="265"/>
      <c r="QPT142" s="266"/>
      <c r="QPU142" s="200"/>
      <c r="QPV142" s="266"/>
      <c r="QPW142" s="261"/>
      <c r="QPX142" s="265"/>
      <c r="QPY142" s="266"/>
      <c r="QPZ142" s="200"/>
      <c r="QQA142" s="266"/>
      <c r="QQB142" s="261"/>
      <c r="QQC142" s="265"/>
      <c r="QQD142" s="266"/>
      <c r="QQE142" s="200"/>
      <c r="QQF142" s="266"/>
      <c r="QQG142" s="261"/>
      <c r="QQH142" s="265"/>
      <c r="QQI142" s="266"/>
      <c r="QQJ142" s="200"/>
      <c r="QQK142" s="266"/>
      <c r="QQL142" s="261"/>
      <c r="QQM142" s="265"/>
      <c r="QQN142" s="266"/>
      <c r="QQO142" s="200"/>
      <c r="QQP142" s="266"/>
      <c r="QQQ142" s="261"/>
      <c r="QQR142" s="265"/>
      <c r="QQS142" s="266"/>
      <c r="QQT142" s="200"/>
      <c r="QQU142" s="266"/>
      <c r="QQV142" s="261"/>
      <c r="QQW142" s="265"/>
      <c r="QQX142" s="266"/>
      <c r="QQY142" s="200"/>
      <c r="QQZ142" s="266"/>
      <c r="QRA142" s="261"/>
      <c r="QRB142" s="265"/>
      <c r="QRC142" s="266"/>
      <c r="QRD142" s="200"/>
      <c r="QRE142" s="266"/>
      <c r="QRF142" s="261"/>
      <c r="QRG142" s="265"/>
      <c r="QRH142" s="266"/>
      <c r="QRI142" s="200"/>
      <c r="QRJ142" s="266"/>
      <c r="QRK142" s="261"/>
      <c r="QRL142" s="265"/>
      <c r="QRM142" s="266"/>
      <c r="QRN142" s="200"/>
      <c r="QRO142" s="266"/>
      <c r="QRP142" s="261"/>
      <c r="QRQ142" s="265"/>
      <c r="QRR142" s="266"/>
      <c r="QRS142" s="200"/>
      <c r="QRT142" s="266"/>
      <c r="QRU142" s="261"/>
      <c r="QRV142" s="265"/>
      <c r="QRW142" s="266"/>
      <c r="QRX142" s="200"/>
      <c r="QRY142" s="266"/>
      <c r="QRZ142" s="261"/>
      <c r="QSA142" s="265"/>
      <c r="QSB142" s="266"/>
      <c r="QSC142" s="200"/>
      <c r="QSD142" s="266"/>
      <c r="QSE142" s="261"/>
      <c r="QSF142" s="265"/>
      <c r="QSG142" s="266"/>
      <c r="QSH142" s="200"/>
      <c r="QSI142" s="266"/>
      <c r="QSJ142" s="261"/>
      <c r="QSK142" s="265"/>
      <c r="QSL142" s="266"/>
      <c r="QSM142" s="200"/>
      <c r="QSN142" s="266"/>
      <c r="QSO142" s="261"/>
      <c r="QSP142" s="265"/>
      <c r="QSQ142" s="266"/>
      <c r="QSR142" s="200"/>
      <c r="QSS142" s="266"/>
      <c r="QST142" s="261"/>
      <c r="QSU142" s="265"/>
      <c r="QSV142" s="266"/>
      <c r="QSW142" s="200"/>
      <c r="QSX142" s="266"/>
      <c r="QSY142" s="261"/>
      <c r="QSZ142" s="265"/>
      <c r="QTA142" s="266"/>
      <c r="QTB142" s="200"/>
      <c r="QTC142" s="266"/>
      <c r="QTD142" s="261"/>
      <c r="QTE142" s="265"/>
      <c r="QTF142" s="266"/>
      <c r="QTG142" s="200"/>
      <c r="QTH142" s="266"/>
      <c r="QTI142" s="261"/>
      <c r="QTJ142" s="265"/>
      <c r="QTK142" s="266"/>
      <c r="QTL142" s="200"/>
      <c r="QTM142" s="266"/>
      <c r="QTN142" s="261"/>
      <c r="QTO142" s="265"/>
      <c r="QTP142" s="266"/>
      <c r="QTQ142" s="200"/>
      <c r="QTR142" s="266"/>
      <c r="QTS142" s="261"/>
      <c r="QTT142" s="265"/>
      <c r="QTU142" s="266"/>
      <c r="QTV142" s="200"/>
      <c r="QTW142" s="266"/>
      <c r="QTX142" s="261"/>
      <c r="QTY142" s="265"/>
      <c r="QTZ142" s="266"/>
      <c r="QUA142" s="200"/>
      <c r="QUB142" s="266"/>
      <c r="QUC142" s="261"/>
      <c r="QUD142" s="265"/>
      <c r="QUE142" s="266"/>
      <c r="QUF142" s="200"/>
      <c r="QUG142" s="266"/>
      <c r="QUH142" s="261"/>
      <c r="QUI142" s="265"/>
      <c r="QUJ142" s="266"/>
      <c r="QUK142" s="200"/>
      <c r="QUL142" s="266"/>
      <c r="QUM142" s="261"/>
      <c r="QUN142" s="265"/>
      <c r="QUO142" s="266"/>
      <c r="QUP142" s="200"/>
      <c r="QUQ142" s="266"/>
      <c r="QUR142" s="261"/>
      <c r="QUS142" s="265"/>
      <c r="QUT142" s="266"/>
      <c r="QUU142" s="200"/>
      <c r="QUV142" s="266"/>
      <c r="QUW142" s="261"/>
      <c r="QUX142" s="265"/>
      <c r="QUY142" s="266"/>
      <c r="QUZ142" s="200"/>
      <c r="QVA142" s="266"/>
      <c r="QVB142" s="261"/>
      <c r="QVC142" s="265"/>
      <c r="QVD142" s="266"/>
      <c r="QVE142" s="200"/>
      <c r="QVF142" s="266"/>
      <c r="QVG142" s="261"/>
      <c r="QVH142" s="265"/>
      <c r="QVI142" s="266"/>
      <c r="QVJ142" s="200"/>
      <c r="QVK142" s="266"/>
      <c r="QVL142" s="261"/>
      <c r="QVM142" s="265"/>
      <c r="QVN142" s="266"/>
      <c r="QVO142" s="200"/>
      <c r="QVP142" s="266"/>
      <c r="QVQ142" s="261"/>
      <c r="QVR142" s="265"/>
      <c r="QVS142" s="266"/>
      <c r="QVT142" s="200"/>
      <c r="QVU142" s="266"/>
      <c r="QVV142" s="261"/>
      <c r="QVW142" s="265"/>
      <c r="QVX142" s="266"/>
      <c r="QVY142" s="200"/>
      <c r="QVZ142" s="266"/>
      <c r="QWA142" s="261"/>
      <c r="QWB142" s="265"/>
      <c r="QWC142" s="266"/>
      <c r="QWD142" s="200"/>
      <c r="QWE142" s="266"/>
      <c r="QWF142" s="261"/>
      <c r="QWG142" s="265"/>
      <c r="QWH142" s="266"/>
      <c r="QWI142" s="200"/>
      <c r="QWJ142" s="266"/>
      <c r="QWK142" s="261"/>
      <c r="QWL142" s="265"/>
      <c r="QWM142" s="266"/>
      <c r="QWN142" s="200"/>
      <c r="QWO142" s="266"/>
      <c r="QWP142" s="261"/>
      <c r="QWQ142" s="265"/>
      <c r="QWR142" s="266"/>
      <c r="QWS142" s="200"/>
      <c r="QWT142" s="266"/>
      <c r="QWU142" s="261"/>
      <c r="QWV142" s="265"/>
      <c r="QWW142" s="266"/>
      <c r="QWX142" s="200"/>
      <c r="QWY142" s="266"/>
      <c r="QWZ142" s="261"/>
      <c r="QXA142" s="265"/>
      <c r="QXB142" s="266"/>
      <c r="QXC142" s="200"/>
      <c r="QXD142" s="266"/>
      <c r="QXE142" s="261"/>
      <c r="QXF142" s="265"/>
      <c r="QXG142" s="266"/>
      <c r="QXH142" s="200"/>
      <c r="QXI142" s="266"/>
      <c r="QXJ142" s="261"/>
      <c r="QXK142" s="265"/>
      <c r="QXL142" s="266"/>
      <c r="QXM142" s="200"/>
      <c r="QXN142" s="266"/>
      <c r="QXO142" s="261"/>
      <c r="QXP142" s="265"/>
      <c r="QXQ142" s="266"/>
      <c r="QXR142" s="200"/>
      <c r="QXS142" s="266"/>
      <c r="QXT142" s="261"/>
      <c r="QXU142" s="265"/>
      <c r="QXV142" s="266"/>
      <c r="QXW142" s="200"/>
      <c r="QXX142" s="266"/>
      <c r="QXY142" s="261"/>
      <c r="QXZ142" s="265"/>
      <c r="QYA142" s="266"/>
      <c r="QYB142" s="200"/>
      <c r="QYC142" s="266"/>
      <c r="QYD142" s="261"/>
      <c r="QYE142" s="265"/>
      <c r="QYF142" s="266"/>
      <c r="QYG142" s="200"/>
      <c r="QYH142" s="266"/>
      <c r="QYI142" s="261"/>
      <c r="QYJ142" s="265"/>
      <c r="QYK142" s="266"/>
      <c r="QYL142" s="200"/>
      <c r="QYM142" s="266"/>
      <c r="QYN142" s="261"/>
      <c r="QYO142" s="265"/>
      <c r="QYP142" s="266"/>
      <c r="QYQ142" s="200"/>
      <c r="QYR142" s="266"/>
      <c r="QYS142" s="261"/>
      <c r="QYT142" s="265"/>
      <c r="QYU142" s="266"/>
      <c r="QYV142" s="200"/>
      <c r="QYW142" s="266"/>
      <c r="QYX142" s="261"/>
      <c r="QYY142" s="265"/>
      <c r="QYZ142" s="266"/>
      <c r="QZA142" s="200"/>
      <c r="QZB142" s="266"/>
      <c r="QZC142" s="261"/>
      <c r="QZD142" s="265"/>
      <c r="QZE142" s="266"/>
      <c r="QZF142" s="200"/>
      <c r="QZG142" s="266"/>
      <c r="QZH142" s="261"/>
      <c r="QZI142" s="265"/>
      <c r="QZJ142" s="266"/>
      <c r="QZK142" s="200"/>
      <c r="QZL142" s="266"/>
      <c r="QZM142" s="261"/>
      <c r="QZN142" s="265"/>
      <c r="QZO142" s="266"/>
      <c r="QZP142" s="200"/>
      <c r="QZQ142" s="266"/>
      <c r="QZR142" s="261"/>
      <c r="QZS142" s="265"/>
      <c r="QZT142" s="266"/>
      <c r="QZU142" s="200"/>
      <c r="QZV142" s="266"/>
      <c r="QZW142" s="261"/>
      <c r="QZX142" s="265"/>
      <c r="QZY142" s="266"/>
      <c r="QZZ142" s="200"/>
      <c r="RAA142" s="266"/>
      <c r="RAB142" s="261"/>
      <c r="RAC142" s="265"/>
      <c r="RAD142" s="266"/>
      <c r="RAE142" s="200"/>
      <c r="RAF142" s="266"/>
      <c r="RAG142" s="261"/>
      <c r="RAH142" s="265"/>
      <c r="RAI142" s="266"/>
      <c r="RAJ142" s="200"/>
      <c r="RAK142" s="266"/>
      <c r="RAL142" s="261"/>
      <c r="RAM142" s="265"/>
      <c r="RAN142" s="266"/>
      <c r="RAO142" s="200"/>
      <c r="RAP142" s="266"/>
      <c r="RAQ142" s="261"/>
      <c r="RAR142" s="265"/>
      <c r="RAS142" s="266"/>
      <c r="RAT142" s="200"/>
      <c r="RAU142" s="266"/>
      <c r="RAV142" s="261"/>
      <c r="RAW142" s="265"/>
      <c r="RAX142" s="266"/>
      <c r="RAY142" s="200"/>
      <c r="RAZ142" s="266"/>
      <c r="RBA142" s="261"/>
      <c r="RBB142" s="265"/>
      <c r="RBC142" s="266"/>
      <c r="RBD142" s="200"/>
      <c r="RBE142" s="266"/>
      <c r="RBF142" s="261"/>
      <c r="RBG142" s="265"/>
      <c r="RBH142" s="266"/>
      <c r="RBI142" s="200"/>
      <c r="RBJ142" s="266"/>
      <c r="RBK142" s="261"/>
      <c r="RBL142" s="265"/>
      <c r="RBM142" s="266"/>
      <c r="RBN142" s="200"/>
      <c r="RBO142" s="266"/>
      <c r="RBP142" s="261"/>
      <c r="RBQ142" s="265"/>
      <c r="RBR142" s="266"/>
      <c r="RBS142" s="200"/>
      <c r="RBT142" s="266"/>
      <c r="RBU142" s="261"/>
      <c r="RBV142" s="265"/>
      <c r="RBW142" s="266"/>
      <c r="RBX142" s="200"/>
      <c r="RBY142" s="266"/>
      <c r="RBZ142" s="261"/>
      <c r="RCA142" s="265"/>
      <c r="RCB142" s="266"/>
      <c r="RCC142" s="200"/>
      <c r="RCD142" s="266"/>
      <c r="RCE142" s="261"/>
      <c r="RCF142" s="265"/>
      <c r="RCG142" s="266"/>
      <c r="RCH142" s="200"/>
      <c r="RCI142" s="266"/>
      <c r="RCJ142" s="261"/>
      <c r="RCK142" s="265"/>
      <c r="RCL142" s="266"/>
      <c r="RCM142" s="200"/>
      <c r="RCN142" s="266"/>
      <c r="RCO142" s="261"/>
      <c r="RCP142" s="265"/>
      <c r="RCQ142" s="266"/>
      <c r="RCR142" s="200"/>
      <c r="RCS142" s="266"/>
      <c r="RCT142" s="261"/>
      <c r="RCU142" s="265"/>
      <c r="RCV142" s="266"/>
      <c r="RCW142" s="200"/>
      <c r="RCX142" s="266"/>
      <c r="RCY142" s="261"/>
      <c r="RCZ142" s="265"/>
      <c r="RDA142" s="266"/>
      <c r="RDB142" s="200"/>
      <c r="RDC142" s="266"/>
      <c r="RDD142" s="261"/>
      <c r="RDE142" s="265"/>
      <c r="RDF142" s="266"/>
      <c r="RDG142" s="200"/>
      <c r="RDH142" s="266"/>
      <c r="RDI142" s="261"/>
      <c r="RDJ142" s="265"/>
      <c r="RDK142" s="266"/>
      <c r="RDL142" s="200"/>
      <c r="RDM142" s="266"/>
      <c r="RDN142" s="261"/>
      <c r="RDO142" s="265"/>
      <c r="RDP142" s="266"/>
      <c r="RDQ142" s="200"/>
      <c r="RDR142" s="266"/>
      <c r="RDS142" s="261"/>
      <c r="RDT142" s="265"/>
      <c r="RDU142" s="266"/>
      <c r="RDV142" s="200"/>
      <c r="RDW142" s="266"/>
      <c r="RDX142" s="261"/>
      <c r="RDY142" s="265"/>
      <c r="RDZ142" s="266"/>
      <c r="REA142" s="200"/>
      <c r="REB142" s="266"/>
      <c r="REC142" s="261"/>
      <c r="RED142" s="265"/>
      <c r="REE142" s="266"/>
      <c r="REF142" s="200"/>
      <c r="REG142" s="266"/>
      <c r="REH142" s="261"/>
      <c r="REI142" s="265"/>
      <c r="REJ142" s="266"/>
      <c r="REK142" s="200"/>
      <c r="REL142" s="266"/>
      <c r="REM142" s="261"/>
      <c r="REN142" s="265"/>
      <c r="REO142" s="266"/>
      <c r="REP142" s="200"/>
      <c r="REQ142" s="266"/>
      <c r="RER142" s="261"/>
      <c r="RES142" s="265"/>
      <c r="RET142" s="266"/>
      <c r="REU142" s="200"/>
      <c r="REV142" s="266"/>
      <c r="REW142" s="261"/>
      <c r="REX142" s="265"/>
      <c r="REY142" s="266"/>
      <c r="REZ142" s="200"/>
      <c r="RFA142" s="266"/>
      <c r="RFB142" s="261"/>
      <c r="RFC142" s="265"/>
      <c r="RFD142" s="266"/>
      <c r="RFE142" s="200"/>
      <c r="RFF142" s="266"/>
      <c r="RFG142" s="261"/>
      <c r="RFH142" s="265"/>
      <c r="RFI142" s="266"/>
      <c r="RFJ142" s="200"/>
      <c r="RFK142" s="266"/>
      <c r="RFL142" s="261"/>
      <c r="RFM142" s="265"/>
      <c r="RFN142" s="266"/>
      <c r="RFO142" s="200"/>
      <c r="RFP142" s="266"/>
      <c r="RFQ142" s="261"/>
      <c r="RFR142" s="265"/>
      <c r="RFS142" s="266"/>
      <c r="RFT142" s="200"/>
      <c r="RFU142" s="266"/>
      <c r="RFV142" s="261"/>
      <c r="RFW142" s="265"/>
      <c r="RFX142" s="266"/>
      <c r="RFY142" s="200"/>
      <c r="RFZ142" s="266"/>
      <c r="RGA142" s="261"/>
      <c r="RGB142" s="265"/>
      <c r="RGC142" s="266"/>
      <c r="RGD142" s="200"/>
      <c r="RGE142" s="266"/>
      <c r="RGF142" s="261"/>
      <c r="RGG142" s="265"/>
      <c r="RGH142" s="266"/>
      <c r="RGI142" s="200"/>
      <c r="RGJ142" s="266"/>
      <c r="RGK142" s="261"/>
      <c r="RGL142" s="265"/>
      <c r="RGM142" s="266"/>
      <c r="RGN142" s="200"/>
      <c r="RGO142" s="266"/>
      <c r="RGP142" s="261"/>
      <c r="RGQ142" s="265"/>
      <c r="RGR142" s="266"/>
      <c r="RGS142" s="200"/>
      <c r="RGT142" s="266"/>
      <c r="RGU142" s="261"/>
      <c r="RGV142" s="265"/>
      <c r="RGW142" s="266"/>
      <c r="RGX142" s="200"/>
      <c r="RGY142" s="266"/>
      <c r="RGZ142" s="261"/>
      <c r="RHA142" s="265"/>
      <c r="RHB142" s="266"/>
      <c r="RHC142" s="200"/>
      <c r="RHD142" s="266"/>
      <c r="RHE142" s="261"/>
      <c r="RHF142" s="265"/>
      <c r="RHG142" s="266"/>
      <c r="RHH142" s="200"/>
      <c r="RHI142" s="266"/>
      <c r="RHJ142" s="261"/>
      <c r="RHK142" s="265"/>
      <c r="RHL142" s="266"/>
      <c r="RHM142" s="200"/>
      <c r="RHN142" s="266"/>
      <c r="RHO142" s="261"/>
      <c r="RHP142" s="265"/>
      <c r="RHQ142" s="266"/>
      <c r="RHR142" s="200"/>
      <c r="RHS142" s="266"/>
      <c r="RHT142" s="261"/>
      <c r="RHU142" s="265"/>
      <c r="RHV142" s="266"/>
      <c r="RHW142" s="200"/>
      <c r="RHX142" s="266"/>
      <c r="RHY142" s="261"/>
      <c r="RHZ142" s="265"/>
      <c r="RIA142" s="266"/>
      <c r="RIB142" s="200"/>
      <c r="RIC142" s="266"/>
      <c r="RID142" s="261"/>
      <c r="RIE142" s="265"/>
      <c r="RIF142" s="266"/>
      <c r="RIG142" s="200"/>
      <c r="RIH142" s="266"/>
      <c r="RII142" s="261"/>
      <c r="RIJ142" s="265"/>
      <c r="RIK142" s="266"/>
      <c r="RIL142" s="200"/>
      <c r="RIM142" s="266"/>
      <c r="RIN142" s="261"/>
      <c r="RIO142" s="265"/>
      <c r="RIP142" s="266"/>
      <c r="RIQ142" s="200"/>
      <c r="RIR142" s="266"/>
      <c r="RIS142" s="261"/>
      <c r="RIT142" s="265"/>
      <c r="RIU142" s="266"/>
      <c r="RIV142" s="200"/>
      <c r="RIW142" s="266"/>
      <c r="RIX142" s="261"/>
      <c r="RIY142" s="265"/>
      <c r="RIZ142" s="266"/>
      <c r="RJA142" s="200"/>
      <c r="RJB142" s="266"/>
      <c r="RJC142" s="261"/>
      <c r="RJD142" s="265"/>
      <c r="RJE142" s="266"/>
      <c r="RJF142" s="200"/>
      <c r="RJG142" s="266"/>
      <c r="RJH142" s="261"/>
      <c r="RJI142" s="265"/>
      <c r="RJJ142" s="266"/>
      <c r="RJK142" s="200"/>
      <c r="RJL142" s="266"/>
      <c r="RJM142" s="261"/>
      <c r="RJN142" s="265"/>
      <c r="RJO142" s="266"/>
      <c r="RJP142" s="200"/>
      <c r="RJQ142" s="266"/>
      <c r="RJR142" s="261"/>
      <c r="RJS142" s="265"/>
      <c r="RJT142" s="266"/>
      <c r="RJU142" s="200"/>
      <c r="RJV142" s="266"/>
      <c r="RJW142" s="261"/>
      <c r="RJX142" s="265"/>
      <c r="RJY142" s="266"/>
      <c r="RJZ142" s="200"/>
      <c r="RKA142" s="266"/>
      <c r="RKB142" s="261"/>
      <c r="RKC142" s="265"/>
      <c r="RKD142" s="266"/>
      <c r="RKE142" s="200"/>
      <c r="RKF142" s="266"/>
      <c r="RKG142" s="261"/>
      <c r="RKH142" s="265"/>
      <c r="RKI142" s="266"/>
      <c r="RKJ142" s="200"/>
      <c r="RKK142" s="266"/>
      <c r="RKL142" s="261"/>
      <c r="RKM142" s="265"/>
      <c r="RKN142" s="266"/>
      <c r="RKO142" s="200"/>
      <c r="RKP142" s="266"/>
      <c r="RKQ142" s="261"/>
      <c r="RKR142" s="265"/>
      <c r="RKS142" s="266"/>
      <c r="RKT142" s="200"/>
      <c r="RKU142" s="266"/>
      <c r="RKV142" s="261"/>
      <c r="RKW142" s="265"/>
      <c r="RKX142" s="266"/>
      <c r="RKY142" s="200"/>
      <c r="RKZ142" s="266"/>
      <c r="RLA142" s="261"/>
      <c r="RLB142" s="265"/>
      <c r="RLC142" s="266"/>
      <c r="RLD142" s="200"/>
      <c r="RLE142" s="266"/>
      <c r="RLF142" s="261"/>
      <c r="RLG142" s="265"/>
      <c r="RLH142" s="266"/>
      <c r="RLI142" s="200"/>
      <c r="RLJ142" s="266"/>
      <c r="RLK142" s="261"/>
      <c r="RLL142" s="265"/>
      <c r="RLM142" s="266"/>
      <c r="RLN142" s="200"/>
      <c r="RLO142" s="266"/>
      <c r="RLP142" s="261"/>
      <c r="RLQ142" s="265"/>
      <c r="RLR142" s="266"/>
      <c r="RLS142" s="200"/>
      <c r="RLT142" s="266"/>
      <c r="RLU142" s="261"/>
      <c r="RLV142" s="265"/>
      <c r="RLW142" s="266"/>
      <c r="RLX142" s="200"/>
      <c r="RLY142" s="266"/>
      <c r="RLZ142" s="261"/>
      <c r="RMA142" s="265"/>
      <c r="RMB142" s="266"/>
      <c r="RMC142" s="200"/>
      <c r="RMD142" s="266"/>
      <c r="RME142" s="261"/>
      <c r="RMF142" s="265"/>
      <c r="RMG142" s="266"/>
      <c r="RMH142" s="200"/>
      <c r="RMI142" s="266"/>
      <c r="RMJ142" s="261"/>
      <c r="RMK142" s="265"/>
      <c r="RML142" s="266"/>
      <c r="RMM142" s="200"/>
      <c r="RMN142" s="266"/>
      <c r="RMO142" s="261"/>
      <c r="RMP142" s="265"/>
      <c r="RMQ142" s="266"/>
      <c r="RMR142" s="200"/>
      <c r="RMS142" s="266"/>
      <c r="RMT142" s="261"/>
      <c r="RMU142" s="265"/>
      <c r="RMV142" s="266"/>
      <c r="RMW142" s="200"/>
      <c r="RMX142" s="266"/>
      <c r="RMY142" s="261"/>
      <c r="RMZ142" s="265"/>
      <c r="RNA142" s="266"/>
      <c r="RNB142" s="200"/>
      <c r="RNC142" s="266"/>
      <c r="RND142" s="261"/>
      <c r="RNE142" s="265"/>
      <c r="RNF142" s="266"/>
      <c r="RNG142" s="200"/>
      <c r="RNH142" s="266"/>
      <c r="RNI142" s="261"/>
      <c r="RNJ142" s="265"/>
      <c r="RNK142" s="266"/>
      <c r="RNL142" s="200"/>
      <c r="RNM142" s="266"/>
      <c r="RNN142" s="261"/>
      <c r="RNO142" s="265"/>
      <c r="RNP142" s="266"/>
      <c r="RNQ142" s="200"/>
      <c r="RNR142" s="266"/>
      <c r="RNS142" s="261"/>
      <c r="RNT142" s="265"/>
      <c r="RNU142" s="266"/>
      <c r="RNV142" s="200"/>
      <c r="RNW142" s="266"/>
      <c r="RNX142" s="261"/>
      <c r="RNY142" s="265"/>
      <c r="RNZ142" s="266"/>
      <c r="ROA142" s="200"/>
      <c r="ROB142" s="266"/>
      <c r="ROC142" s="261"/>
      <c r="ROD142" s="265"/>
      <c r="ROE142" s="266"/>
      <c r="ROF142" s="200"/>
      <c r="ROG142" s="266"/>
      <c r="ROH142" s="261"/>
      <c r="ROI142" s="265"/>
      <c r="ROJ142" s="266"/>
      <c r="ROK142" s="200"/>
      <c r="ROL142" s="266"/>
      <c r="ROM142" s="261"/>
      <c r="RON142" s="265"/>
      <c r="ROO142" s="266"/>
      <c r="ROP142" s="200"/>
      <c r="ROQ142" s="266"/>
      <c r="ROR142" s="261"/>
      <c r="ROS142" s="265"/>
      <c r="ROT142" s="266"/>
      <c r="ROU142" s="200"/>
      <c r="ROV142" s="266"/>
      <c r="ROW142" s="261"/>
      <c r="ROX142" s="265"/>
      <c r="ROY142" s="266"/>
      <c r="ROZ142" s="200"/>
      <c r="RPA142" s="266"/>
      <c r="RPB142" s="261"/>
      <c r="RPC142" s="265"/>
      <c r="RPD142" s="266"/>
      <c r="RPE142" s="200"/>
      <c r="RPF142" s="266"/>
      <c r="RPG142" s="261"/>
      <c r="RPH142" s="265"/>
      <c r="RPI142" s="266"/>
      <c r="RPJ142" s="200"/>
      <c r="RPK142" s="266"/>
      <c r="RPL142" s="261"/>
      <c r="RPM142" s="265"/>
      <c r="RPN142" s="266"/>
      <c r="RPO142" s="200"/>
      <c r="RPP142" s="266"/>
      <c r="RPQ142" s="261"/>
      <c r="RPR142" s="265"/>
      <c r="RPS142" s="266"/>
      <c r="RPT142" s="200"/>
      <c r="RPU142" s="266"/>
      <c r="RPV142" s="261"/>
      <c r="RPW142" s="265"/>
      <c r="RPX142" s="266"/>
      <c r="RPY142" s="200"/>
      <c r="RPZ142" s="266"/>
      <c r="RQA142" s="261"/>
      <c r="RQB142" s="265"/>
      <c r="RQC142" s="266"/>
      <c r="RQD142" s="200"/>
      <c r="RQE142" s="266"/>
      <c r="RQF142" s="261"/>
      <c r="RQG142" s="265"/>
      <c r="RQH142" s="266"/>
      <c r="RQI142" s="200"/>
      <c r="RQJ142" s="266"/>
      <c r="RQK142" s="261"/>
      <c r="RQL142" s="265"/>
      <c r="RQM142" s="266"/>
      <c r="RQN142" s="200"/>
      <c r="RQO142" s="266"/>
      <c r="RQP142" s="261"/>
      <c r="RQQ142" s="265"/>
      <c r="RQR142" s="266"/>
      <c r="RQS142" s="200"/>
      <c r="RQT142" s="266"/>
      <c r="RQU142" s="261"/>
      <c r="RQV142" s="265"/>
      <c r="RQW142" s="266"/>
      <c r="RQX142" s="200"/>
      <c r="RQY142" s="266"/>
      <c r="RQZ142" s="261"/>
      <c r="RRA142" s="265"/>
      <c r="RRB142" s="266"/>
      <c r="RRC142" s="200"/>
      <c r="RRD142" s="266"/>
      <c r="RRE142" s="261"/>
      <c r="RRF142" s="265"/>
      <c r="RRG142" s="266"/>
      <c r="RRH142" s="200"/>
      <c r="RRI142" s="266"/>
      <c r="RRJ142" s="261"/>
      <c r="RRK142" s="265"/>
      <c r="RRL142" s="266"/>
      <c r="RRM142" s="200"/>
      <c r="RRN142" s="266"/>
      <c r="RRO142" s="261"/>
      <c r="RRP142" s="265"/>
      <c r="RRQ142" s="266"/>
      <c r="RRR142" s="200"/>
      <c r="RRS142" s="266"/>
      <c r="RRT142" s="261"/>
      <c r="RRU142" s="265"/>
      <c r="RRV142" s="266"/>
      <c r="RRW142" s="200"/>
      <c r="RRX142" s="266"/>
      <c r="RRY142" s="261"/>
      <c r="RRZ142" s="265"/>
      <c r="RSA142" s="266"/>
      <c r="RSB142" s="200"/>
      <c r="RSC142" s="266"/>
      <c r="RSD142" s="261"/>
      <c r="RSE142" s="265"/>
      <c r="RSF142" s="266"/>
      <c r="RSG142" s="200"/>
      <c r="RSH142" s="266"/>
      <c r="RSI142" s="261"/>
      <c r="RSJ142" s="265"/>
      <c r="RSK142" s="266"/>
      <c r="RSL142" s="200"/>
      <c r="RSM142" s="266"/>
      <c r="RSN142" s="261"/>
      <c r="RSO142" s="265"/>
      <c r="RSP142" s="266"/>
      <c r="RSQ142" s="200"/>
      <c r="RSR142" s="266"/>
      <c r="RSS142" s="261"/>
      <c r="RST142" s="265"/>
      <c r="RSU142" s="266"/>
      <c r="RSV142" s="200"/>
      <c r="RSW142" s="266"/>
      <c r="RSX142" s="261"/>
      <c r="RSY142" s="265"/>
      <c r="RSZ142" s="266"/>
      <c r="RTA142" s="200"/>
      <c r="RTB142" s="266"/>
      <c r="RTC142" s="261"/>
      <c r="RTD142" s="265"/>
      <c r="RTE142" s="266"/>
      <c r="RTF142" s="200"/>
      <c r="RTG142" s="266"/>
      <c r="RTH142" s="261"/>
      <c r="RTI142" s="265"/>
      <c r="RTJ142" s="266"/>
      <c r="RTK142" s="200"/>
      <c r="RTL142" s="266"/>
      <c r="RTM142" s="261"/>
      <c r="RTN142" s="265"/>
      <c r="RTO142" s="266"/>
      <c r="RTP142" s="200"/>
      <c r="RTQ142" s="266"/>
      <c r="RTR142" s="261"/>
      <c r="RTS142" s="265"/>
      <c r="RTT142" s="266"/>
      <c r="RTU142" s="200"/>
      <c r="RTV142" s="266"/>
      <c r="RTW142" s="261"/>
      <c r="RTX142" s="265"/>
      <c r="RTY142" s="266"/>
      <c r="RTZ142" s="200"/>
      <c r="RUA142" s="266"/>
      <c r="RUB142" s="261"/>
      <c r="RUC142" s="265"/>
      <c r="RUD142" s="266"/>
      <c r="RUE142" s="200"/>
      <c r="RUF142" s="266"/>
      <c r="RUG142" s="261"/>
      <c r="RUH142" s="265"/>
      <c r="RUI142" s="266"/>
      <c r="RUJ142" s="200"/>
      <c r="RUK142" s="266"/>
      <c r="RUL142" s="261"/>
      <c r="RUM142" s="265"/>
      <c r="RUN142" s="266"/>
      <c r="RUO142" s="200"/>
      <c r="RUP142" s="266"/>
      <c r="RUQ142" s="261"/>
      <c r="RUR142" s="265"/>
      <c r="RUS142" s="266"/>
      <c r="RUT142" s="200"/>
      <c r="RUU142" s="266"/>
      <c r="RUV142" s="261"/>
      <c r="RUW142" s="265"/>
      <c r="RUX142" s="266"/>
      <c r="RUY142" s="200"/>
      <c r="RUZ142" s="266"/>
      <c r="RVA142" s="261"/>
      <c r="RVB142" s="265"/>
      <c r="RVC142" s="266"/>
      <c r="RVD142" s="200"/>
      <c r="RVE142" s="266"/>
      <c r="RVF142" s="261"/>
      <c r="RVG142" s="265"/>
      <c r="RVH142" s="266"/>
      <c r="RVI142" s="200"/>
      <c r="RVJ142" s="266"/>
      <c r="RVK142" s="261"/>
      <c r="RVL142" s="265"/>
      <c r="RVM142" s="266"/>
      <c r="RVN142" s="200"/>
      <c r="RVO142" s="266"/>
      <c r="RVP142" s="261"/>
      <c r="RVQ142" s="265"/>
      <c r="RVR142" s="266"/>
      <c r="RVS142" s="200"/>
      <c r="RVT142" s="266"/>
      <c r="RVU142" s="261"/>
      <c r="RVV142" s="265"/>
      <c r="RVW142" s="266"/>
      <c r="RVX142" s="200"/>
      <c r="RVY142" s="266"/>
      <c r="RVZ142" s="261"/>
      <c r="RWA142" s="265"/>
      <c r="RWB142" s="266"/>
      <c r="RWC142" s="200"/>
      <c r="RWD142" s="266"/>
      <c r="RWE142" s="261"/>
      <c r="RWF142" s="265"/>
      <c r="RWG142" s="266"/>
      <c r="RWH142" s="200"/>
      <c r="RWI142" s="266"/>
      <c r="RWJ142" s="261"/>
      <c r="RWK142" s="265"/>
      <c r="RWL142" s="266"/>
      <c r="RWM142" s="200"/>
      <c r="RWN142" s="266"/>
      <c r="RWO142" s="261"/>
      <c r="RWP142" s="265"/>
      <c r="RWQ142" s="266"/>
      <c r="RWR142" s="200"/>
      <c r="RWS142" s="266"/>
      <c r="RWT142" s="261"/>
      <c r="RWU142" s="265"/>
      <c r="RWV142" s="266"/>
      <c r="RWW142" s="200"/>
      <c r="RWX142" s="266"/>
      <c r="RWY142" s="261"/>
      <c r="RWZ142" s="265"/>
      <c r="RXA142" s="266"/>
      <c r="RXB142" s="200"/>
      <c r="RXC142" s="266"/>
      <c r="RXD142" s="261"/>
      <c r="RXE142" s="265"/>
      <c r="RXF142" s="266"/>
      <c r="RXG142" s="200"/>
      <c r="RXH142" s="266"/>
      <c r="RXI142" s="261"/>
      <c r="RXJ142" s="265"/>
      <c r="RXK142" s="266"/>
      <c r="RXL142" s="200"/>
      <c r="RXM142" s="266"/>
      <c r="RXN142" s="261"/>
      <c r="RXO142" s="265"/>
      <c r="RXP142" s="266"/>
      <c r="RXQ142" s="200"/>
      <c r="RXR142" s="266"/>
      <c r="RXS142" s="261"/>
      <c r="RXT142" s="265"/>
      <c r="RXU142" s="266"/>
      <c r="RXV142" s="200"/>
      <c r="RXW142" s="266"/>
      <c r="RXX142" s="261"/>
      <c r="RXY142" s="265"/>
      <c r="RXZ142" s="266"/>
      <c r="RYA142" s="200"/>
      <c r="RYB142" s="266"/>
      <c r="RYC142" s="261"/>
      <c r="RYD142" s="265"/>
      <c r="RYE142" s="266"/>
      <c r="RYF142" s="200"/>
      <c r="RYG142" s="266"/>
      <c r="RYH142" s="261"/>
      <c r="RYI142" s="265"/>
      <c r="RYJ142" s="266"/>
      <c r="RYK142" s="200"/>
      <c r="RYL142" s="266"/>
      <c r="RYM142" s="261"/>
      <c r="RYN142" s="265"/>
      <c r="RYO142" s="266"/>
      <c r="RYP142" s="200"/>
      <c r="RYQ142" s="266"/>
      <c r="RYR142" s="261"/>
      <c r="RYS142" s="265"/>
      <c r="RYT142" s="266"/>
      <c r="RYU142" s="200"/>
      <c r="RYV142" s="266"/>
      <c r="RYW142" s="261"/>
      <c r="RYX142" s="265"/>
      <c r="RYY142" s="266"/>
      <c r="RYZ142" s="200"/>
      <c r="RZA142" s="266"/>
      <c r="RZB142" s="261"/>
      <c r="RZC142" s="265"/>
      <c r="RZD142" s="266"/>
      <c r="RZE142" s="200"/>
      <c r="RZF142" s="266"/>
      <c r="RZG142" s="261"/>
      <c r="RZH142" s="265"/>
      <c r="RZI142" s="266"/>
      <c r="RZJ142" s="200"/>
      <c r="RZK142" s="266"/>
      <c r="RZL142" s="261"/>
      <c r="RZM142" s="265"/>
      <c r="RZN142" s="266"/>
      <c r="RZO142" s="200"/>
      <c r="RZP142" s="266"/>
      <c r="RZQ142" s="261"/>
      <c r="RZR142" s="265"/>
      <c r="RZS142" s="266"/>
      <c r="RZT142" s="200"/>
      <c r="RZU142" s="266"/>
      <c r="RZV142" s="261"/>
      <c r="RZW142" s="265"/>
      <c r="RZX142" s="266"/>
      <c r="RZY142" s="200"/>
      <c r="RZZ142" s="266"/>
      <c r="SAA142" s="261"/>
      <c r="SAB142" s="265"/>
      <c r="SAC142" s="266"/>
      <c r="SAD142" s="200"/>
      <c r="SAE142" s="266"/>
      <c r="SAF142" s="261"/>
      <c r="SAG142" s="265"/>
      <c r="SAH142" s="266"/>
      <c r="SAI142" s="200"/>
      <c r="SAJ142" s="266"/>
      <c r="SAK142" s="261"/>
      <c r="SAL142" s="265"/>
      <c r="SAM142" s="266"/>
      <c r="SAN142" s="200"/>
      <c r="SAO142" s="266"/>
      <c r="SAP142" s="261"/>
      <c r="SAQ142" s="265"/>
      <c r="SAR142" s="266"/>
      <c r="SAS142" s="200"/>
      <c r="SAT142" s="266"/>
      <c r="SAU142" s="261"/>
      <c r="SAV142" s="265"/>
      <c r="SAW142" s="266"/>
      <c r="SAX142" s="200"/>
      <c r="SAY142" s="266"/>
      <c r="SAZ142" s="261"/>
      <c r="SBA142" s="265"/>
      <c r="SBB142" s="266"/>
      <c r="SBC142" s="200"/>
      <c r="SBD142" s="266"/>
      <c r="SBE142" s="261"/>
      <c r="SBF142" s="265"/>
      <c r="SBG142" s="266"/>
      <c r="SBH142" s="200"/>
      <c r="SBI142" s="266"/>
      <c r="SBJ142" s="261"/>
      <c r="SBK142" s="265"/>
      <c r="SBL142" s="266"/>
      <c r="SBM142" s="200"/>
      <c r="SBN142" s="266"/>
      <c r="SBO142" s="261"/>
      <c r="SBP142" s="265"/>
      <c r="SBQ142" s="266"/>
      <c r="SBR142" s="200"/>
      <c r="SBS142" s="266"/>
      <c r="SBT142" s="261"/>
      <c r="SBU142" s="265"/>
      <c r="SBV142" s="266"/>
      <c r="SBW142" s="200"/>
      <c r="SBX142" s="266"/>
      <c r="SBY142" s="261"/>
      <c r="SBZ142" s="265"/>
      <c r="SCA142" s="266"/>
      <c r="SCB142" s="200"/>
      <c r="SCC142" s="266"/>
      <c r="SCD142" s="261"/>
      <c r="SCE142" s="265"/>
      <c r="SCF142" s="266"/>
      <c r="SCG142" s="200"/>
      <c r="SCH142" s="266"/>
      <c r="SCI142" s="261"/>
      <c r="SCJ142" s="265"/>
      <c r="SCK142" s="266"/>
      <c r="SCL142" s="200"/>
      <c r="SCM142" s="266"/>
      <c r="SCN142" s="261"/>
      <c r="SCO142" s="265"/>
      <c r="SCP142" s="266"/>
      <c r="SCQ142" s="200"/>
      <c r="SCR142" s="266"/>
      <c r="SCS142" s="261"/>
      <c r="SCT142" s="265"/>
      <c r="SCU142" s="266"/>
      <c r="SCV142" s="200"/>
      <c r="SCW142" s="266"/>
      <c r="SCX142" s="261"/>
      <c r="SCY142" s="265"/>
      <c r="SCZ142" s="266"/>
      <c r="SDA142" s="200"/>
      <c r="SDB142" s="266"/>
      <c r="SDC142" s="261"/>
      <c r="SDD142" s="265"/>
      <c r="SDE142" s="266"/>
      <c r="SDF142" s="200"/>
      <c r="SDG142" s="266"/>
      <c r="SDH142" s="261"/>
      <c r="SDI142" s="265"/>
      <c r="SDJ142" s="266"/>
      <c r="SDK142" s="200"/>
      <c r="SDL142" s="266"/>
      <c r="SDM142" s="261"/>
      <c r="SDN142" s="265"/>
      <c r="SDO142" s="266"/>
      <c r="SDP142" s="200"/>
      <c r="SDQ142" s="266"/>
      <c r="SDR142" s="261"/>
      <c r="SDS142" s="265"/>
      <c r="SDT142" s="266"/>
      <c r="SDU142" s="200"/>
      <c r="SDV142" s="266"/>
      <c r="SDW142" s="261"/>
      <c r="SDX142" s="265"/>
      <c r="SDY142" s="266"/>
      <c r="SDZ142" s="200"/>
      <c r="SEA142" s="266"/>
      <c r="SEB142" s="261"/>
      <c r="SEC142" s="265"/>
      <c r="SED142" s="266"/>
      <c r="SEE142" s="200"/>
      <c r="SEF142" s="266"/>
      <c r="SEG142" s="261"/>
      <c r="SEH142" s="265"/>
      <c r="SEI142" s="266"/>
      <c r="SEJ142" s="200"/>
      <c r="SEK142" s="266"/>
      <c r="SEL142" s="261"/>
      <c r="SEM142" s="265"/>
      <c r="SEN142" s="266"/>
      <c r="SEO142" s="200"/>
      <c r="SEP142" s="266"/>
      <c r="SEQ142" s="261"/>
      <c r="SER142" s="265"/>
      <c r="SES142" s="266"/>
      <c r="SET142" s="200"/>
      <c r="SEU142" s="266"/>
      <c r="SEV142" s="261"/>
      <c r="SEW142" s="265"/>
      <c r="SEX142" s="266"/>
      <c r="SEY142" s="200"/>
      <c r="SEZ142" s="266"/>
      <c r="SFA142" s="261"/>
      <c r="SFB142" s="265"/>
      <c r="SFC142" s="266"/>
      <c r="SFD142" s="200"/>
      <c r="SFE142" s="266"/>
      <c r="SFF142" s="261"/>
      <c r="SFG142" s="265"/>
      <c r="SFH142" s="266"/>
      <c r="SFI142" s="200"/>
      <c r="SFJ142" s="266"/>
      <c r="SFK142" s="261"/>
      <c r="SFL142" s="265"/>
      <c r="SFM142" s="266"/>
      <c r="SFN142" s="200"/>
      <c r="SFO142" s="266"/>
      <c r="SFP142" s="261"/>
      <c r="SFQ142" s="265"/>
      <c r="SFR142" s="266"/>
      <c r="SFS142" s="200"/>
      <c r="SFT142" s="266"/>
      <c r="SFU142" s="261"/>
      <c r="SFV142" s="265"/>
      <c r="SFW142" s="266"/>
      <c r="SFX142" s="200"/>
      <c r="SFY142" s="266"/>
      <c r="SFZ142" s="261"/>
      <c r="SGA142" s="265"/>
      <c r="SGB142" s="266"/>
      <c r="SGC142" s="200"/>
      <c r="SGD142" s="266"/>
      <c r="SGE142" s="261"/>
      <c r="SGF142" s="265"/>
      <c r="SGG142" s="266"/>
      <c r="SGH142" s="200"/>
      <c r="SGI142" s="266"/>
      <c r="SGJ142" s="261"/>
      <c r="SGK142" s="265"/>
      <c r="SGL142" s="266"/>
      <c r="SGM142" s="200"/>
      <c r="SGN142" s="266"/>
      <c r="SGO142" s="261"/>
      <c r="SGP142" s="265"/>
      <c r="SGQ142" s="266"/>
      <c r="SGR142" s="200"/>
      <c r="SGS142" s="266"/>
      <c r="SGT142" s="261"/>
      <c r="SGU142" s="265"/>
      <c r="SGV142" s="266"/>
      <c r="SGW142" s="200"/>
      <c r="SGX142" s="266"/>
      <c r="SGY142" s="261"/>
      <c r="SGZ142" s="265"/>
      <c r="SHA142" s="266"/>
      <c r="SHB142" s="200"/>
      <c r="SHC142" s="266"/>
      <c r="SHD142" s="261"/>
      <c r="SHE142" s="265"/>
      <c r="SHF142" s="266"/>
      <c r="SHG142" s="200"/>
      <c r="SHH142" s="266"/>
      <c r="SHI142" s="261"/>
      <c r="SHJ142" s="265"/>
      <c r="SHK142" s="266"/>
      <c r="SHL142" s="200"/>
      <c r="SHM142" s="266"/>
      <c r="SHN142" s="261"/>
      <c r="SHO142" s="265"/>
      <c r="SHP142" s="266"/>
      <c r="SHQ142" s="200"/>
      <c r="SHR142" s="266"/>
      <c r="SHS142" s="261"/>
      <c r="SHT142" s="265"/>
      <c r="SHU142" s="266"/>
      <c r="SHV142" s="200"/>
      <c r="SHW142" s="266"/>
      <c r="SHX142" s="261"/>
      <c r="SHY142" s="265"/>
      <c r="SHZ142" s="266"/>
      <c r="SIA142" s="200"/>
      <c r="SIB142" s="266"/>
      <c r="SIC142" s="261"/>
      <c r="SID142" s="265"/>
      <c r="SIE142" s="266"/>
      <c r="SIF142" s="200"/>
      <c r="SIG142" s="266"/>
      <c r="SIH142" s="261"/>
      <c r="SII142" s="265"/>
      <c r="SIJ142" s="266"/>
      <c r="SIK142" s="200"/>
      <c r="SIL142" s="266"/>
      <c r="SIM142" s="261"/>
      <c r="SIN142" s="265"/>
      <c r="SIO142" s="266"/>
      <c r="SIP142" s="200"/>
      <c r="SIQ142" s="266"/>
      <c r="SIR142" s="261"/>
      <c r="SIS142" s="265"/>
      <c r="SIT142" s="266"/>
      <c r="SIU142" s="200"/>
      <c r="SIV142" s="266"/>
      <c r="SIW142" s="261"/>
      <c r="SIX142" s="265"/>
      <c r="SIY142" s="266"/>
      <c r="SIZ142" s="200"/>
      <c r="SJA142" s="266"/>
      <c r="SJB142" s="261"/>
      <c r="SJC142" s="265"/>
      <c r="SJD142" s="266"/>
      <c r="SJE142" s="200"/>
      <c r="SJF142" s="266"/>
      <c r="SJG142" s="261"/>
      <c r="SJH142" s="265"/>
      <c r="SJI142" s="266"/>
      <c r="SJJ142" s="200"/>
      <c r="SJK142" s="266"/>
      <c r="SJL142" s="261"/>
      <c r="SJM142" s="265"/>
      <c r="SJN142" s="266"/>
      <c r="SJO142" s="200"/>
      <c r="SJP142" s="266"/>
      <c r="SJQ142" s="261"/>
      <c r="SJR142" s="265"/>
      <c r="SJS142" s="266"/>
      <c r="SJT142" s="200"/>
      <c r="SJU142" s="266"/>
      <c r="SJV142" s="261"/>
      <c r="SJW142" s="265"/>
      <c r="SJX142" s="266"/>
      <c r="SJY142" s="200"/>
      <c r="SJZ142" s="266"/>
      <c r="SKA142" s="261"/>
      <c r="SKB142" s="265"/>
      <c r="SKC142" s="266"/>
      <c r="SKD142" s="200"/>
      <c r="SKE142" s="266"/>
      <c r="SKF142" s="261"/>
      <c r="SKG142" s="265"/>
      <c r="SKH142" s="266"/>
      <c r="SKI142" s="200"/>
      <c r="SKJ142" s="266"/>
      <c r="SKK142" s="261"/>
      <c r="SKL142" s="265"/>
      <c r="SKM142" s="266"/>
      <c r="SKN142" s="200"/>
      <c r="SKO142" s="266"/>
      <c r="SKP142" s="261"/>
      <c r="SKQ142" s="265"/>
      <c r="SKR142" s="266"/>
      <c r="SKS142" s="200"/>
      <c r="SKT142" s="266"/>
      <c r="SKU142" s="261"/>
      <c r="SKV142" s="265"/>
      <c r="SKW142" s="266"/>
      <c r="SKX142" s="200"/>
      <c r="SKY142" s="266"/>
      <c r="SKZ142" s="261"/>
      <c r="SLA142" s="265"/>
      <c r="SLB142" s="266"/>
      <c r="SLC142" s="200"/>
      <c r="SLD142" s="266"/>
      <c r="SLE142" s="261"/>
      <c r="SLF142" s="265"/>
      <c r="SLG142" s="266"/>
      <c r="SLH142" s="200"/>
      <c r="SLI142" s="266"/>
      <c r="SLJ142" s="261"/>
      <c r="SLK142" s="265"/>
      <c r="SLL142" s="266"/>
      <c r="SLM142" s="200"/>
      <c r="SLN142" s="266"/>
      <c r="SLO142" s="261"/>
      <c r="SLP142" s="265"/>
      <c r="SLQ142" s="266"/>
      <c r="SLR142" s="200"/>
      <c r="SLS142" s="266"/>
      <c r="SLT142" s="261"/>
      <c r="SLU142" s="265"/>
      <c r="SLV142" s="266"/>
      <c r="SLW142" s="200"/>
      <c r="SLX142" s="266"/>
      <c r="SLY142" s="261"/>
      <c r="SLZ142" s="265"/>
      <c r="SMA142" s="266"/>
      <c r="SMB142" s="200"/>
      <c r="SMC142" s="266"/>
      <c r="SMD142" s="261"/>
      <c r="SME142" s="265"/>
      <c r="SMF142" s="266"/>
      <c r="SMG142" s="200"/>
      <c r="SMH142" s="266"/>
      <c r="SMI142" s="261"/>
      <c r="SMJ142" s="265"/>
      <c r="SMK142" s="266"/>
      <c r="SML142" s="200"/>
      <c r="SMM142" s="266"/>
      <c r="SMN142" s="261"/>
      <c r="SMO142" s="265"/>
      <c r="SMP142" s="266"/>
      <c r="SMQ142" s="200"/>
      <c r="SMR142" s="266"/>
      <c r="SMS142" s="261"/>
      <c r="SMT142" s="265"/>
      <c r="SMU142" s="266"/>
      <c r="SMV142" s="200"/>
      <c r="SMW142" s="266"/>
      <c r="SMX142" s="261"/>
      <c r="SMY142" s="265"/>
      <c r="SMZ142" s="266"/>
      <c r="SNA142" s="200"/>
      <c r="SNB142" s="266"/>
      <c r="SNC142" s="261"/>
      <c r="SND142" s="265"/>
      <c r="SNE142" s="266"/>
      <c r="SNF142" s="200"/>
      <c r="SNG142" s="266"/>
      <c r="SNH142" s="261"/>
      <c r="SNI142" s="265"/>
      <c r="SNJ142" s="266"/>
      <c r="SNK142" s="200"/>
      <c r="SNL142" s="266"/>
      <c r="SNM142" s="261"/>
      <c r="SNN142" s="265"/>
      <c r="SNO142" s="266"/>
      <c r="SNP142" s="200"/>
      <c r="SNQ142" s="266"/>
      <c r="SNR142" s="261"/>
      <c r="SNS142" s="265"/>
      <c r="SNT142" s="266"/>
      <c r="SNU142" s="200"/>
      <c r="SNV142" s="266"/>
      <c r="SNW142" s="261"/>
      <c r="SNX142" s="265"/>
      <c r="SNY142" s="266"/>
      <c r="SNZ142" s="200"/>
      <c r="SOA142" s="266"/>
      <c r="SOB142" s="261"/>
      <c r="SOC142" s="265"/>
      <c r="SOD142" s="266"/>
      <c r="SOE142" s="200"/>
      <c r="SOF142" s="266"/>
      <c r="SOG142" s="261"/>
      <c r="SOH142" s="265"/>
      <c r="SOI142" s="266"/>
      <c r="SOJ142" s="200"/>
      <c r="SOK142" s="266"/>
      <c r="SOL142" s="261"/>
      <c r="SOM142" s="265"/>
      <c r="SON142" s="266"/>
      <c r="SOO142" s="200"/>
      <c r="SOP142" s="266"/>
      <c r="SOQ142" s="261"/>
      <c r="SOR142" s="265"/>
      <c r="SOS142" s="266"/>
      <c r="SOT142" s="200"/>
      <c r="SOU142" s="266"/>
      <c r="SOV142" s="261"/>
      <c r="SOW142" s="265"/>
      <c r="SOX142" s="266"/>
      <c r="SOY142" s="200"/>
      <c r="SOZ142" s="266"/>
      <c r="SPA142" s="261"/>
      <c r="SPB142" s="265"/>
      <c r="SPC142" s="266"/>
      <c r="SPD142" s="200"/>
      <c r="SPE142" s="266"/>
      <c r="SPF142" s="261"/>
      <c r="SPG142" s="265"/>
      <c r="SPH142" s="266"/>
      <c r="SPI142" s="200"/>
      <c r="SPJ142" s="266"/>
      <c r="SPK142" s="261"/>
      <c r="SPL142" s="265"/>
      <c r="SPM142" s="266"/>
      <c r="SPN142" s="200"/>
      <c r="SPO142" s="266"/>
      <c r="SPP142" s="261"/>
      <c r="SPQ142" s="265"/>
      <c r="SPR142" s="266"/>
      <c r="SPS142" s="200"/>
      <c r="SPT142" s="266"/>
      <c r="SPU142" s="261"/>
      <c r="SPV142" s="265"/>
      <c r="SPW142" s="266"/>
      <c r="SPX142" s="200"/>
      <c r="SPY142" s="266"/>
      <c r="SPZ142" s="261"/>
      <c r="SQA142" s="265"/>
      <c r="SQB142" s="266"/>
      <c r="SQC142" s="200"/>
      <c r="SQD142" s="266"/>
      <c r="SQE142" s="261"/>
      <c r="SQF142" s="265"/>
      <c r="SQG142" s="266"/>
      <c r="SQH142" s="200"/>
      <c r="SQI142" s="266"/>
      <c r="SQJ142" s="261"/>
      <c r="SQK142" s="265"/>
      <c r="SQL142" s="266"/>
      <c r="SQM142" s="200"/>
      <c r="SQN142" s="266"/>
      <c r="SQO142" s="261"/>
      <c r="SQP142" s="265"/>
      <c r="SQQ142" s="266"/>
      <c r="SQR142" s="200"/>
      <c r="SQS142" s="266"/>
      <c r="SQT142" s="261"/>
      <c r="SQU142" s="265"/>
      <c r="SQV142" s="266"/>
      <c r="SQW142" s="200"/>
      <c r="SQX142" s="266"/>
      <c r="SQY142" s="261"/>
      <c r="SQZ142" s="265"/>
      <c r="SRA142" s="266"/>
      <c r="SRB142" s="200"/>
      <c r="SRC142" s="266"/>
      <c r="SRD142" s="261"/>
      <c r="SRE142" s="265"/>
      <c r="SRF142" s="266"/>
      <c r="SRG142" s="200"/>
      <c r="SRH142" s="266"/>
      <c r="SRI142" s="261"/>
      <c r="SRJ142" s="265"/>
      <c r="SRK142" s="266"/>
      <c r="SRL142" s="200"/>
      <c r="SRM142" s="266"/>
      <c r="SRN142" s="261"/>
      <c r="SRO142" s="265"/>
      <c r="SRP142" s="266"/>
      <c r="SRQ142" s="200"/>
      <c r="SRR142" s="266"/>
      <c r="SRS142" s="261"/>
      <c r="SRT142" s="265"/>
      <c r="SRU142" s="266"/>
      <c r="SRV142" s="200"/>
      <c r="SRW142" s="266"/>
      <c r="SRX142" s="261"/>
      <c r="SRY142" s="265"/>
      <c r="SRZ142" s="266"/>
      <c r="SSA142" s="200"/>
      <c r="SSB142" s="266"/>
      <c r="SSC142" s="261"/>
      <c r="SSD142" s="265"/>
      <c r="SSE142" s="266"/>
      <c r="SSF142" s="200"/>
      <c r="SSG142" s="266"/>
      <c r="SSH142" s="261"/>
      <c r="SSI142" s="265"/>
      <c r="SSJ142" s="266"/>
      <c r="SSK142" s="200"/>
      <c r="SSL142" s="266"/>
      <c r="SSM142" s="261"/>
      <c r="SSN142" s="265"/>
      <c r="SSO142" s="266"/>
      <c r="SSP142" s="200"/>
      <c r="SSQ142" s="266"/>
      <c r="SSR142" s="261"/>
      <c r="SSS142" s="265"/>
      <c r="SST142" s="266"/>
      <c r="SSU142" s="200"/>
      <c r="SSV142" s="266"/>
      <c r="SSW142" s="261"/>
      <c r="SSX142" s="265"/>
      <c r="SSY142" s="266"/>
      <c r="SSZ142" s="200"/>
      <c r="STA142" s="266"/>
      <c r="STB142" s="261"/>
      <c r="STC142" s="265"/>
      <c r="STD142" s="266"/>
      <c r="STE142" s="200"/>
      <c r="STF142" s="266"/>
      <c r="STG142" s="261"/>
      <c r="STH142" s="265"/>
      <c r="STI142" s="266"/>
      <c r="STJ142" s="200"/>
      <c r="STK142" s="266"/>
      <c r="STL142" s="261"/>
      <c r="STM142" s="265"/>
      <c r="STN142" s="266"/>
      <c r="STO142" s="200"/>
      <c r="STP142" s="266"/>
      <c r="STQ142" s="261"/>
      <c r="STR142" s="265"/>
      <c r="STS142" s="266"/>
      <c r="STT142" s="200"/>
      <c r="STU142" s="266"/>
      <c r="STV142" s="261"/>
      <c r="STW142" s="265"/>
      <c r="STX142" s="266"/>
      <c r="STY142" s="200"/>
      <c r="STZ142" s="266"/>
      <c r="SUA142" s="261"/>
      <c r="SUB142" s="265"/>
      <c r="SUC142" s="266"/>
      <c r="SUD142" s="200"/>
      <c r="SUE142" s="266"/>
      <c r="SUF142" s="261"/>
      <c r="SUG142" s="265"/>
      <c r="SUH142" s="266"/>
      <c r="SUI142" s="200"/>
      <c r="SUJ142" s="266"/>
      <c r="SUK142" s="261"/>
      <c r="SUL142" s="265"/>
      <c r="SUM142" s="266"/>
      <c r="SUN142" s="200"/>
      <c r="SUO142" s="266"/>
      <c r="SUP142" s="261"/>
      <c r="SUQ142" s="265"/>
      <c r="SUR142" s="266"/>
      <c r="SUS142" s="200"/>
      <c r="SUT142" s="266"/>
      <c r="SUU142" s="261"/>
      <c r="SUV142" s="265"/>
      <c r="SUW142" s="266"/>
      <c r="SUX142" s="200"/>
      <c r="SUY142" s="266"/>
      <c r="SUZ142" s="261"/>
      <c r="SVA142" s="265"/>
      <c r="SVB142" s="266"/>
      <c r="SVC142" s="200"/>
      <c r="SVD142" s="266"/>
      <c r="SVE142" s="261"/>
      <c r="SVF142" s="265"/>
      <c r="SVG142" s="266"/>
      <c r="SVH142" s="200"/>
      <c r="SVI142" s="266"/>
      <c r="SVJ142" s="261"/>
      <c r="SVK142" s="265"/>
      <c r="SVL142" s="266"/>
      <c r="SVM142" s="200"/>
      <c r="SVN142" s="266"/>
      <c r="SVO142" s="261"/>
      <c r="SVP142" s="265"/>
      <c r="SVQ142" s="266"/>
      <c r="SVR142" s="200"/>
      <c r="SVS142" s="266"/>
      <c r="SVT142" s="261"/>
      <c r="SVU142" s="265"/>
      <c r="SVV142" s="266"/>
      <c r="SVW142" s="200"/>
      <c r="SVX142" s="266"/>
      <c r="SVY142" s="261"/>
      <c r="SVZ142" s="265"/>
      <c r="SWA142" s="266"/>
      <c r="SWB142" s="200"/>
      <c r="SWC142" s="266"/>
      <c r="SWD142" s="261"/>
      <c r="SWE142" s="265"/>
      <c r="SWF142" s="266"/>
      <c r="SWG142" s="200"/>
      <c r="SWH142" s="266"/>
      <c r="SWI142" s="261"/>
      <c r="SWJ142" s="265"/>
      <c r="SWK142" s="266"/>
      <c r="SWL142" s="200"/>
      <c r="SWM142" s="266"/>
      <c r="SWN142" s="261"/>
      <c r="SWO142" s="265"/>
      <c r="SWP142" s="266"/>
      <c r="SWQ142" s="200"/>
      <c r="SWR142" s="266"/>
      <c r="SWS142" s="261"/>
      <c r="SWT142" s="265"/>
      <c r="SWU142" s="266"/>
      <c r="SWV142" s="200"/>
      <c r="SWW142" s="266"/>
      <c r="SWX142" s="261"/>
      <c r="SWY142" s="265"/>
      <c r="SWZ142" s="266"/>
      <c r="SXA142" s="200"/>
      <c r="SXB142" s="266"/>
      <c r="SXC142" s="261"/>
      <c r="SXD142" s="265"/>
      <c r="SXE142" s="266"/>
      <c r="SXF142" s="200"/>
      <c r="SXG142" s="266"/>
      <c r="SXH142" s="261"/>
      <c r="SXI142" s="265"/>
      <c r="SXJ142" s="266"/>
      <c r="SXK142" s="200"/>
      <c r="SXL142" s="266"/>
      <c r="SXM142" s="261"/>
      <c r="SXN142" s="265"/>
      <c r="SXO142" s="266"/>
      <c r="SXP142" s="200"/>
      <c r="SXQ142" s="266"/>
      <c r="SXR142" s="261"/>
      <c r="SXS142" s="265"/>
      <c r="SXT142" s="266"/>
      <c r="SXU142" s="200"/>
      <c r="SXV142" s="266"/>
      <c r="SXW142" s="261"/>
      <c r="SXX142" s="265"/>
      <c r="SXY142" s="266"/>
      <c r="SXZ142" s="200"/>
      <c r="SYA142" s="266"/>
      <c r="SYB142" s="261"/>
      <c r="SYC142" s="265"/>
      <c r="SYD142" s="266"/>
      <c r="SYE142" s="200"/>
      <c r="SYF142" s="266"/>
      <c r="SYG142" s="261"/>
      <c r="SYH142" s="265"/>
      <c r="SYI142" s="266"/>
      <c r="SYJ142" s="200"/>
      <c r="SYK142" s="266"/>
      <c r="SYL142" s="261"/>
      <c r="SYM142" s="265"/>
      <c r="SYN142" s="266"/>
      <c r="SYO142" s="200"/>
      <c r="SYP142" s="266"/>
      <c r="SYQ142" s="261"/>
      <c r="SYR142" s="265"/>
      <c r="SYS142" s="266"/>
      <c r="SYT142" s="200"/>
      <c r="SYU142" s="266"/>
      <c r="SYV142" s="261"/>
      <c r="SYW142" s="265"/>
      <c r="SYX142" s="266"/>
      <c r="SYY142" s="200"/>
      <c r="SYZ142" s="266"/>
      <c r="SZA142" s="261"/>
      <c r="SZB142" s="265"/>
      <c r="SZC142" s="266"/>
      <c r="SZD142" s="200"/>
      <c r="SZE142" s="266"/>
      <c r="SZF142" s="261"/>
      <c r="SZG142" s="265"/>
      <c r="SZH142" s="266"/>
      <c r="SZI142" s="200"/>
      <c r="SZJ142" s="266"/>
      <c r="SZK142" s="261"/>
      <c r="SZL142" s="265"/>
      <c r="SZM142" s="266"/>
      <c r="SZN142" s="200"/>
      <c r="SZO142" s="266"/>
      <c r="SZP142" s="261"/>
      <c r="SZQ142" s="265"/>
      <c r="SZR142" s="266"/>
      <c r="SZS142" s="200"/>
      <c r="SZT142" s="266"/>
      <c r="SZU142" s="261"/>
      <c r="SZV142" s="265"/>
      <c r="SZW142" s="266"/>
      <c r="SZX142" s="200"/>
      <c r="SZY142" s="266"/>
      <c r="SZZ142" s="261"/>
      <c r="TAA142" s="265"/>
      <c r="TAB142" s="266"/>
      <c r="TAC142" s="200"/>
      <c r="TAD142" s="266"/>
      <c r="TAE142" s="261"/>
      <c r="TAF142" s="265"/>
      <c r="TAG142" s="266"/>
      <c r="TAH142" s="200"/>
      <c r="TAI142" s="266"/>
      <c r="TAJ142" s="261"/>
      <c r="TAK142" s="265"/>
      <c r="TAL142" s="266"/>
      <c r="TAM142" s="200"/>
      <c r="TAN142" s="266"/>
      <c r="TAO142" s="261"/>
      <c r="TAP142" s="265"/>
      <c r="TAQ142" s="266"/>
      <c r="TAR142" s="200"/>
      <c r="TAS142" s="266"/>
      <c r="TAT142" s="261"/>
      <c r="TAU142" s="265"/>
      <c r="TAV142" s="266"/>
      <c r="TAW142" s="200"/>
      <c r="TAX142" s="266"/>
      <c r="TAY142" s="261"/>
      <c r="TAZ142" s="265"/>
      <c r="TBA142" s="266"/>
      <c r="TBB142" s="200"/>
      <c r="TBC142" s="266"/>
      <c r="TBD142" s="261"/>
      <c r="TBE142" s="265"/>
      <c r="TBF142" s="266"/>
      <c r="TBG142" s="200"/>
      <c r="TBH142" s="266"/>
      <c r="TBI142" s="261"/>
      <c r="TBJ142" s="265"/>
      <c r="TBK142" s="266"/>
      <c r="TBL142" s="200"/>
      <c r="TBM142" s="266"/>
      <c r="TBN142" s="261"/>
      <c r="TBO142" s="265"/>
      <c r="TBP142" s="266"/>
      <c r="TBQ142" s="200"/>
      <c r="TBR142" s="266"/>
      <c r="TBS142" s="261"/>
      <c r="TBT142" s="265"/>
      <c r="TBU142" s="266"/>
      <c r="TBV142" s="200"/>
      <c r="TBW142" s="266"/>
      <c r="TBX142" s="261"/>
      <c r="TBY142" s="265"/>
      <c r="TBZ142" s="266"/>
      <c r="TCA142" s="200"/>
      <c r="TCB142" s="266"/>
      <c r="TCC142" s="261"/>
      <c r="TCD142" s="265"/>
      <c r="TCE142" s="266"/>
      <c r="TCF142" s="200"/>
      <c r="TCG142" s="266"/>
      <c r="TCH142" s="261"/>
      <c r="TCI142" s="265"/>
      <c r="TCJ142" s="266"/>
      <c r="TCK142" s="200"/>
      <c r="TCL142" s="266"/>
      <c r="TCM142" s="261"/>
      <c r="TCN142" s="265"/>
      <c r="TCO142" s="266"/>
      <c r="TCP142" s="200"/>
      <c r="TCQ142" s="266"/>
      <c r="TCR142" s="261"/>
      <c r="TCS142" s="265"/>
      <c r="TCT142" s="266"/>
      <c r="TCU142" s="200"/>
      <c r="TCV142" s="266"/>
      <c r="TCW142" s="261"/>
      <c r="TCX142" s="265"/>
      <c r="TCY142" s="266"/>
      <c r="TCZ142" s="200"/>
      <c r="TDA142" s="266"/>
      <c r="TDB142" s="261"/>
      <c r="TDC142" s="265"/>
      <c r="TDD142" s="266"/>
      <c r="TDE142" s="200"/>
      <c r="TDF142" s="266"/>
      <c r="TDG142" s="261"/>
      <c r="TDH142" s="265"/>
      <c r="TDI142" s="266"/>
      <c r="TDJ142" s="200"/>
      <c r="TDK142" s="266"/>
      <c r="TDL142" s="261"/>
      <c r="TDM142" s="265"/>
      <c r="TDN142" s="266"/>
      <c r="TDO142" s="200"/>
      <c r="TDP142" s="266"/>
      <c r="TDQ142" s="261"/>
      <c r="TDR142" s="265"/>
      <c r="TDS142" s="266"/>
      <c r="TDT142" s="200"/>
      <c r="TDU142" s="266"/>
      <c r="TDV142" s="261"/>
      <c r="TDW142" s="265"/>
      <c r="TDX142" s="266"/>
      <c r="TDY142" s="200"/>
      <c r="TDZ142" s="266"/>
      <c r="TEA142" s="261"/>
      <c r="TEB142" s="265"/>
      <c r="TEC142" s="266"/>
      <c r="TED142" s="200"/>
      <c r="TEE142" s="266"/>
      <c r="TEF142" s="261"/>
      <c r="TEG142" s="265"/>
      <c r="TEH142" s="266"/>
      <c r="TEI142" s="200"/>
      <c r="TEJ142" s="266"/>
      <c r="TEK142" s="261"/>
      <c r="TEL142" s="265"/>
      <c r="TEM142" s="266"/>
      <c r="TEN142" s="200"/>
      <c r="TEO142" s="266"/>
      <c r="TEP142" s="261"/>
      <c r="TEQ142" s="265"/>
      <c r="TER142" s="266"/>
      <c r="TES142" s="200"/>
      <c r="TET142" s="266"/>
      <c r="TEU142" s="261"/>
      <c r="TEV142" s="265"/>
      <c r="TEW142" s="266"/>
      <c r="TEX142" s="200"/>
      <c r="TEY142" s="266"/>
      <c r="TEZ142" s="261"/>
      <c r="TFA142" s="265"/>
      <c r="TFB142" s="266"/>
      <c r="TFC142" s="200"/>
      <c r="TFD142" s="266"/>
      <c r="TFE142" s="261"/>
      <c r="TFF142" s="265"/>
      <c r="TFG142" s="266"/>
      <c r="TFH142" s="200"/>
      <c r="TFI142" s="266"/>
      <c r="TFJ142" s="261"/>
      <c r="TFK142" s="265"/>
      <c r="TFL142" s="266"/>
      <c r="TFM142" s="200"/>
      <c r="TFN142" s="266"/>
      <c r="TFO142" s="261"/>
      <c r="TFP142" s="265"/>
      <c r="TFQ142" s="266"/>
      <c r="TFR142" s="200"/>
      <c r="TFS142" s="266"/>
      <c r="TFT142" s="261"/>
      <c r="TFU142" s="265"/>
      <c r="TFV142" s="266"/>
      <c r="TFW142" s="200"/>
      <c r="TFX142" s="266"/>
      <c r="TFY142" s="261"/>
      <c r="TFZ142" s="265"/>
      <c r="TGA142" s="266"/>
      <c r="TGB142" s="200"/>
      <c r="TGC142" s="266"/>
      <c r="TGD142" s="261"/>
      <c r="TGE142" s="265"/>
      <c r="TGF142" s="266"/>
      <c r="TGG142" s="200"/>
      <c r="TGH142" s="266"/>
      <c r="TGI142" s="261"/>
      <c r="TGJ142" s="265"/>
      <c r="TGK142" s="266"/>
      <c r="TGL142" s="200"/>
      <c r="TGM142" s="266"/>
      <c r="TGN142" s="261"/>
      <c r="TGO142" s="265"/>
      <c r="TGP142" s="266"/>
      <c r="TGQ142" s="200"/>
      <c r="TGR142" s="266"/>
      <c r="TGS142" s="261"/>
      <c r="TGT142" s="265"/>
      <c r="TGU142" s="266"/>
      <c r="TGV142" s="200"/>
      <c r="TGW142" s="266"/>
      <c r="TGX142" s="261"/>
      <c r="TGY142" s="265"/>
      <c r="TGZ142" s="266"/>
      <c r="THA142" s="200"/>
      <c r="THB142" s="266"/>
      <c r="THC142" s="261"/>
      <c r="THD142" s="265"/>
      <c r="THE142" s="266"/>
      <c r="THF142" s="200"/>
      <c r="THG142" s="266"/>
      <c r="THH142" s="261"/>
      <c r="THI142" s="265"/>
      <c r="THJ142" s="266"/>
      <c r="THK142" s="200"/>
      <c r="THL142" s="266"/>
      <c r="THM142" s="261"/>
      <c r="THN142" s="265"/>
      <c r="THO142" s="266"/>
      <c r="THP142" s="200"/>
      <c r="THQ142" s="266"/>
      <c r="THR142" s="261"/>
      <c r="THS142" s="265"/>
      <c r="THT142" s="266"/>
      <c r="THU142" s="200"/>
      <c r="THV142" s="266"/>
      <c r="THW142" s="261"/>
      <c r="THX142" s="265"/>
      <c r="THY142" s="266"/>
      <c r="THZ142" s="200"/>
      <c r="TIA142" s="266"/>
      <c r="TIB142" s="261"/>
      <c r="TIC142" s="265"/>
      <c r="TID142" s="266"/>
      <c r="TIE142" s="200"/>
      <c r="TIF142" s="266"/>
      <c r="TIG142" s="261"/>
      <c r="TIH142" s="265"/>
      <c r="TII142" s="266"/>
      <c r="TIJ142" s="200"/>
      <c r="TIK142" s="266"/>
      <c r="TIL142" s="261"/>
      <c r="TIM142" s="265"/>
      <c r="TIN142" s="266"/>
      <c r="TIO142" s="200"/>
      <c r="TIP142" s="266"/>
      <c r="TIQ142" s="261"/>
      <c r="TIR142" s="265"/>
      <c r="TIS142" s="266"/>
      <c r="TIT142" s="200"/>
      <c r="TIU142" s="266"/>
      <c r="TIV142" s="261"/>
      <c r="TIW142" s="265"/>
      <c r="TIX142" s="266"/>
      <c r="TIY142" s="200"/>
      <c r="TIZ142" s="266"/>
      <c r="TJA142" s="261"/>
      <c r="TJB142" s="265"/>
      <c r="TJC142" s="266"/>
      <c r="TJD142" s="200"/>
      <c r="TJE142" s="266"/>
      <c r="TJF142" s="261"/>
      <c r="TJG142" s="265"/>
      <c r="TJH142" s="266"/>
      <c r="TJI142" s="200"/>
      <c r="TJJ142" s="266"/>
      <c r="TJK142" s="261"/>
      <c r="TJL142" s="265"/>
      <c r="TJM142" s="266"/>
      <c r="TJN142" s="200"/>
      <c r="TJO142" s="266"/>
      <c r="TJP142" s="261"/>
      <c r="TJQ142" s="265"/>
      <c r="TJR142" s="266"/>
      <c r="TJS142" s="200"/>
      <c r="TJT142" s="266"/>
      <c r="TJU142" s="261"/>
      <c r="TJV142" s="265"/>
      <c r="TJW142" s="266"/>
      <c r="TJX142" s="200"/>
      <c r="TJY142" s="266"/>
      <c r="TJZ142" s="261"/>
      <c r="TKA142" s="265"/>
      <c r="TKB142" s="266"/>
      <c r="TKC142" s="200"/>
      <c r="TKD142" s="266"/>
      <c r="TKE142" s="261"/>
      <c r="TKF142" s="265"/>
      <c r="TKG142" s="266"/>
      <c r="TKH142" s="200"/>
      <c r="TKI142" s="266"/>
      <c r="TKJ142" s="261"/>
      <c r="TKK142" s="265"/>
      <c r="TKL142" s="266"/>
      <c r="TKM142" s="200"/>
      <c r="TKN142" s="266"/>
      <c r="TKO142" s="261"/>
      <c r="TKP142" s="265"/>
      <c r="TKQ142" s="266"/>
      <c r="TKR142" s="200"/>
      <c r="TKS142" s="266"/>
      <c r="TKT142" s="261"/>
      <c r="TKU142" s="265"/>
      <c r="TKV142" s="266"/>
      <c r="TKW142" s="200"/>
      <c r="TKX142" s="266"/>
      <c r="TKY142" s="261"/>
      <c r="TKZ142" s="265"/>
      <c r="TLA142" s="266"/>
      <c r="TLB142" s="200"/>
      <c r="TLC142" s="266"/>
      <c r="TLD142" s="261"/>
      <c r="TLE142" s="265"/>
      <c r="TLF142" s="266"/>
      <c r="TLG142" s="200"/>
      <c r="TLH142" s="266"/>
      <c r="TLI142" s="261"/>
      <c r="TLJ142" s="265"/>
      <c r="TLK142" s="266"/>
      <c r="TLL142" s="200"/>
      <c r="TLM142" s="266"/>
      <c r="TLN142" s="261"/>
      <c r="TLO142" s="265"/>
      <c r="TLP142" s="266"/>
      <c r="TLQ142" s="200"/>
      <c r="TLR142" s="266"/>
      <c r="TLS142" s="261"/>
      <c r="TLT142" s="265"/>
      <c r="TLU142" s="266"/>
      <c r="TLV142" s="200"/>
      <c r="TLW142" s="266"/>
      <c r="TLX142" s="261"/>
      <c r="TLY142" s="265"/>
      <c r="TLZ142" s="266"/>
      <c r="TMA142" s="200"/>
      <c r="TMB142" s="266"/>
      <c r="TMC142" s="261"/>
      <c r="TMD142" s="265"/>
      <c r="TME142" s="266"/>
      <c r="TMF142" s="200"/>
      <c r="TMG142" s="266"/>
      <c r="TMH142" s="261"/>
      <c r="TMI142" s="265"/>
      <c r="TMJ142" s="266"/>
      <c r="TMK142" s="200"/>
      <c r="TML142" s="266"/>
      <c r="TMM142" s="261"/>
      <c r="TMN142" s="265"/>
      <c r="TMO142" s="266"/>
      <c r="TMP142" s="200"/>
      <c r="TMQ142" s="266"/>
      <c r="TMR142" s="261"/>
      <c r="TMS142" s="265"/>
      <c r="TMT142" s="266"/>
      <c r="TMU142" s="200"/>
      <c r="TMV142" s="266"/>
      <c r="TMW142" s="261"/>
      <c r="TMX142" s="265"/>
      <c r="TMY142" s="266"/>
      <c r="TMZ142" s="200"/>
      <c r="TNA142" s="266"/>
      <c r="TNB142" s="261"/>
      <c r="TNC142" s="265"/>
      <c r="TND142" s="266"/>
      <c r="TNE142" s="200"/>
      <c r="TNF142" s="266"/>
      <c r="TNG142" s="261"/>
      <c r="TNH142" s="265"/>
      <c r="TNI142" s="266"/>
      <c r="TNJ142" s="200"/>
      <c r="TNK142" s="266"/>
      <c r="TNL142" s="261"/>
      <c r="TNM142" s="265"/>
      <c r="TNN142" s="266"/>
      <c r="TNO142" s="200"/>
      <c r="TNP142" s="266"/>
      <c r="TNQ142" s="261"/>
      <c r="TNR142" s="265"/>
      <c r="TNS142" s="266"/>
      <c r="TNT142" s="200"/>
      <c r="TNU142" s="266"/>
      <c r="TNV142" s="261"/>
      <c r="TNW142" s="265"/>
      <c r="TNX142" s="266"/>
      <c r="TNY142" s="200"/>
      <c r="TNZ142" s="266"/>
      <c r="TOA142" s="261"/>
      <c r="TOB142" s="265"/>
      <c r="TOC142" s="266"/>
      <c r="TOD142" s="200"/>
      <c r="TOE142" s="266"/>
      <c r="TOF142" s="261"/>
      <c r="TOG142" s="265"/>
      <c r="TOH142" s="266"/>
      <c r="TOI142" s="200"/>
      <c r="TOJ142" s="266"/>
      <c r="TOK142" s="261"/>
      <c r="TOL142" s="265"/>
      <c r="TOM142" s="266"/>
      <c r="TON142" s="200"/>
      <c r="TOO142" s="266"/>
      <c r="TOP142" s="261"/>
      <c r="TOQ142" s="265"/>
      <c r="TOR142" s="266"/>
      <c r="TOS142" s="200"/>
      <c r="TOT142" s="266"/>
      <c r="TOU142" s="261"/>
      <c r="TOV142" s="265"/>
      <c r="TOW142" s="266"/>
      <c r="TOX142" s="200"/>
      <c r="TOY142" s="266"/>
      <c r="TOZ142" s="261"/>
      <c r="TPA142" s="265"/>
      <c r="TPB142" s="266"/>
      <c r="TPC142" s="200"/>
      <c r="TPD142" s="266"/>
      <c r="TPE142" s="261"/>
      <c r="TPF142" s="265"/>
      <c r="TPG142" s="266"/>
      <c r="TPH142" s="200"/>
      <c r="TPI142" s="266"/>
      <c r="TPJ142" s="261"/>
      <c r="TPK142" s="265"/>
      <c r="TPL142" s="266"/>
      <c r="TPM142" s="200"/>
      <c r="TPN142" s="266"/>
      <c r="TPO142" s="261"/>
      <c r="TPP142" s="265"/>
      <c r="TPQ142" s="266"/>
      <c r="TPR142" s="200"/>
      <c r="TPS142" s="266"/>
      <c r="TPT142" s="261"/>
      <c r="TPU142" s="265"/>
      <c r="TPV142" s="266"/>
      <c r="TPW142" s="200"/>
      <c r="TPX142" s="266"/>
      <c r="TPY142" s="261"/>
      <c r="TPZ142" s="265"/>
      <c r="TQA142" s="266"/>
      <c r="TQB142" s="200"/>
      <c r="TQC142" s="266"/>
      <c r="TQD142" s="261"/>
      <c r="TQE142" s="265"/>
      <c r="TQF142" s="266"/>
      <c r="TQG142" s="200"/>
      <c r="TQH142" s="266"/>
      <c r="TQI142" s="261"/>
      <c r="TQJ142" s="265"/>
      <c r="TQK142" s="266"/>
      <c r="TQL142" s="200"/>
      <c r="TQM142" s="266"/>
      <c r="TQN142" s="261"/>
      <c r="TQO142" s="265"/>
      <c r="TQP142" s="266"/>
      <c r="TQQ142" s="200"/>
      <c r="TQR142" s="266"/>
      <c r="TQS142" s="261"/>
      <c r="TQT142" s="265"/>
      <c r="TQU142" s="266"/>
      <c r="TQV142" s="200"/>
      <c r="TQW142" s="266"/>
      <c r="TQX142" s="261"/>
      <c r="TQY142" s="265"/>
      <c r="TQZ142" s="266"/>
      <c r="TRA142" s="200"/>
      <c r="TRB142" s="266"/>
      <c r="TRC142" s="261"/>
      <c r="TRD142" s="265"/>
      <c r="TRE142" s="266"/>
      <c r="TRF142" s="200"/>
      <c r="TRG142" s="266"/>
      <c r="TRH142" s="261"/>
      <c r="TRI142" s="265"/>
      <c r="TRJ142" s="266"/>
      <c r="TRK142" s="200"/>
      <c r="TRL142" s="266"/>
      <c r="TRM142" s="261"/>
      <c r="TRN142" s="265"/>
      <c r="TRO142" s="266"/>
      <c r="TRP142" s="200"/>
      <c r="TRQ142" s="266"/>
      <c r="TRR142" s="261"/>
      <c r="TRS142" s="265"/>
      <c r="TRT142" s="266"/>
      <c r="TRU142" s="200"/>
      <c r="TRV142" s="266"/>
      <c r="TRW142" s="261"/>
      <c r="TRX142" s="265"/>
      <c r="TRY142" s="266"/>
      <c r="TRZ142" s="200"/>
      <c r="TSA142" s="266"/>
      <c r="TSB142" s="261"/>
      <c r="TSC142" s="265"/>
      <c r="TSD142" s="266"/>
      <c r="TSE142" s="200"/>
      <c r="TSF142" s="266"/>
      <c r="TSG142" s="261"/>
      <c r="TSH142" s="265"/>
      <c r="TSI142" s="266"/>
      <c r="TSJ142" s="200"/>
      <c r="TSK142" s="266"/>
      <c r="TSL142" s="261"/>
      <c r="TSM142" s="265"/>
      <c r="TSN142" s="266"/>
      <c r="TSO142" s="200"/>
      <c r="TSP142" s="266"/>
      <c r="TSQ142" s="261"/>
      <c r="TSR142" s="265"/>
      <c r="TSS142" s="266"/>
      <c r="TST142" s="200"/>
      <c r="TSU142" s="266"/>
      <c r="TSV142" s="261"/>
      <c r="TSW142" s="265"/>
      <c r="TSX142" s="266"/>
      <c r="TSY142" s="200"/>
      <c r="TSZ142" s="266"/>
      <c r="TTA142" s="261"/>
      <c r="TTB142" s="265"/>
      <c r="TTC142" s="266"/>
      <c r="TTD142" s="200"/>
      <c r="TTE142" s="266"/>
      <c r="TTF142" s="261"/>
      <c r="TTG142" s="265"/>
      <c r="TTH142" s="266"/>
      <c r="TTI142" s="200"/>
      <c r="TTJ142" s="266"/>
      <c r="TTK142" s="261"/>
      <c r="TTL142" s="265"/>
      <c r="TTM142" s="266"/>
      <c r="TTN142" s="200"/>
      <c r="TTO142" s="266"/>
      <c r="TTP142" s="261"/>
      <c r="TTQ142" s="265"/>
      <c r="TTR142" s="266"/>
      <c r="TTS142" s="200"/>
      <c r="TTT142" s="266"/>
      <c r="TTU142" s="261"/>
      <c r="TTV142" s="265"/>
      <c r="TTW142" s="266"/>
      <c r="TTX142" s="200"/>
      <c r="TTY142" s="266"/>
      <c r="TTZ142" s="261"/>
      <c r="TUA142" s="265"/>
      <c r="TUB142" s="266"/>
      <c r="TUC142" s="200"/>
      <c r="TUD142" s="266"/>
      <c r="TUE142" s="261"/>
      <c r="TUF142" s="265"/>
      <c r="TUG142" s="266"/>
      <c r="TUH142" s="200"/>
      <c r="TUI142" s="266"/>
      <c r="TUJ142" s="261"/>
      <c r="TUK142" s="265"/>
      <c r="TUL142" s="266"/>
      <c r="TUM142" s="200"/>
      <c r="TUN142" s="266"/>
      <c r="TUO142" s="261"/>
      <c r="TUP142" s="265"/>
      <c r="TUQ142" s="266"/>
      <c r="TUR142" s="200"/>
      <c r="TUS142" s="266"/>
      <c r="TUT142" s="261"/>
      <c r="TUU142" s="265"/>
      <c r="TUV142" s="266"/>
      <c r="TUW142" s="200"/>
      <c r="TUX142" s="266"/>
      <c r="TUY142" s="261"/>
      <c r="TUZ142" s="265"/>
      <c r="TVA142" s="266"/>
      <c r="TVB142" s="200"/>
      <c r="TVC142" s="266"/>
      <c r="TVD142" s="261"/>
      <c r="TVE142" s="265"/>
      <c r="TVF142" s="266"/>
      <c r="TVG142" s="200"/>
      <c r="TVH142" s="266"/>
      <c r="TVI142" s="261"/>
      <c r="TVJ142" s="265"/>
      <c r="TVK142" s="266"/>
      <c r="TVL142" s="200"/>
      <c r="TVM142" s="266"/>
      <c r="TVN142" s="261"/>
      <c r="TVO142" s="265"/>
      <c r="TVP142" s="266"/>
      <c r="TVQ142" s="200"/>
      <c r="TVR142" s="266"/>
      <c r="TVS142" s="261"/>
      <c r="TVT142" s="265"/>
      <c r="TVU142" s="266"/>
      <c r="TVV142" s="200"/>
      <c r="TVW142" s="266"/>
      <c r="TVX142" s="261"/>
      <c r="TVY142" s="265"/>
      <c r="TVZ142" s="266"/>
      <c r="TWA142" s="200"/>
      <c r="TWB142" s="266"/>
      <c r="TWC142" s="261"/>
      <c r="TWD142" s="265"/>
      <c r="TWE142" s="266"/>
      <c r="TWF142" s="200"/>
      <c r="TWG142" s="266"/>
      <c r="TWH142" s="261"/>
      <c r="TWI142" s="265"/>
      <c r="TWJ142" s="266"/>
      <c r="TWK142" s="200"/>
      <c r="TWL142" s="266"/>
      <c r="TWM142" s="261"/>
      <c r="TWN142" s="265"/>
      <c r="TWO142" s="266"/>
      <c r="TWP142" s="200"/>
      <c r="TWQ142" s="266"/>
      <c r="TWR142" s="261"/>
      <c r="TWS142" s="265"/>
      <c r="TWT142" s="266"/>
      <c r="TWU142" s="200"/>
      <c r="TWV142" s="266"/>
      <c r="TWW142" s="261"/>
      <c r="TWX142" s="265"/>
      <c r="TWY142" s="266"/>
      <c r="TWZ142" s="200"/>
      <c r="TXA142" s="266"/>
      <c r="TXB142" s="261"/>
      <c r="TXC142" s="265"/>
      <c r="TXD142" s="266"/>
      <c r="TXE142" s="200"/>
      <c r="TXF142" s="266"/>
      <c r="TXG142" s="261"/>
      <c r="TXH142" s="265"/>
      <c r="TXI142" s="266"/>
      <c r="TXJ142" s="200"/>
      <c r="TXK142" s="266"/>
      <c r="TXL142" s="261"/>
      <c r="TXM142" s="265"/>
      <c r="TXN142" s="266"/>
      <c r="TXO142" s="200"/>
      <c r="TXP142" s="266"/>
      <c r="TXQ142" s="261"/>
      <c r="TXR142" s="265"/>
      <c r="TXS142" s="266"/>
      <c r="TXT142" s="200"/>
      <c r="TXU142" s="266"/>
      <c r="TXV142" s="261"/>
      <c r="TXW142" s="265"/>
      <c r="TXX142" s="266"/>
      <c r="TXY142" s="200"/>
      <c r="TXZ142" s="266"/>
      <c r="TYA142" s="261"/>
      <c r="TYB142" s="265"/>
      <c r="TYC142" s="266"/>
      <c r="TYD142" s="200"/>
      <c r="TYE142" s="266"/>
      <c r="TYF142" s="261"/>
      <c r="TYG142" s="265"/>
      <c r="TYH142" s="266"/>
      <c r="TYI142" s="200"/>
      <c r="TYJ142" s="266"/>
      <c r="TYK142" s="261"/>
      <c r="TYL142" s="265"/>
      <c r="TYM142" s="266"/>
      <c r="TYN142" s="200"/>
      <c r="TYO142" s="266"/>
      <c r="TYP142" s="261"/>
      <c r="TYQ142" s="265"/>
      <c r="TYR142" s="266"/>
      <c r="TYS142" s="200"/>
      <c r="TYT142" s="266"/>
      <c r="TYU142" s="261"/>
      <c r="TYV142" s="265"/>
      <c r="TYW142" s="266"/>
      <c r="TYX142" s="200"/>
      <c r="TYY142" s="266"/>
      <c r="TYZ142" s="261"/>
      <c r="TZA142" s="265"/>
      <c r="TZB142" s="266"/>
      <c r="TZC142" s="200"/>
      <c r="TZD142" s="266"/>
      <c r="TZE142" s="261"/>
      <c r="TZF142" s="265"/>
      <c r="TZG142" s="266"/>
      <c r="TZH142" s="200"/>
      <c r="TZI142" s="266"/>
      <c r="TZJ142" s="261"/>
      <c r="TZK142" s="265"/>
      <c r="TZL142" s="266"/>
      <c r="TZM142" s="200"/>
      <c r="TZN142" s="266"/>
      <c r="TZO142" s="261"/>
      <c r="TZP142" s="265"/>
      <c r="TZQ142" s="266"/>
      <c r="TZR142" s="200"/>
      <c r="TZS142" s="266"/>
      <c r="TZT142" s="261"/>
      <c r="TZU142" s="265"/>
      <c r="TZV142" s="266"/>
      <c r="TZW142" s="200"/>
      <c r="TZX142" s="266"/>
      <c r="TZY142" s="261"/>
      <c r="TZZ142" s="265"/>
      <c r="UAA142" s="266"/>
      <c r="UAB142" s="200"/>
      <c r="UAC142" s="266"/>
      <c r="UAD142" s="261"/>
      <c r="UAE142" s="265"/>
      <c r="UAF142" s="266"/>
      <c r="UAG142" s="200"/>
      <c r="UAH142" s="266"/>
      <c r="UAI142" s="261"/>
      <c r="UAJ142" s="265"/>
      <c r="UAK142" s="266"/>
      <c r="UAL142" s="200"/>
      <c r="UAM142" s="266"/>
      <c r="UAN142" s="261"/>
      <c r="UAO142" s="265"/>
      <c r="UAP142" s="266"/>
      <c r="UAQ142" s="200"/>
      <c r="UAR142" s="266"/>
      <c r="UAS142" s="261"/>
      <c r="UAT142" s="265"/>
      <c r="UAU142" s="266"/>
      <c r="UAV142" s="200"/>
      <c r="UAW142" s="266"/>
      <c r="UAX142" s="261"/>
      <c r="UAY142" s="265"/>
      <c r="UAZ142" s="266"/>
      <c r="UBA142" s="200"/>
      <c r="UBB142" s="266"/>
      <c r="UBC142" s="261"/>
      <c r="UBD142" s="265"/>
      <c r="UBE142" s="266"/>
      <c r="UBF142" s="200"/>
      <c r="UBG142" s="266"/>
      <c r="UBH142" s="261"/>
      <c r="UBI142" s="265"/>
      <c r="UBJ142" s="266"/>
      <c r="UBK142" s="200"/>
      <c r="UBL142" s="266"/>
      <c r="UBM142" s="261"/>
      <c r="UBN142" s="265"/>
      <c r="UBO142" s="266"/>
      <c r="UBP142" s="200"/>
      <c r="UBQ142" s="266"/>
      <c r="UBR142" s="261"/>
      <c r="UBS142" s="265"/>
      <c r="UBT142" s="266"/>
      <c r="UBU142" s="200"/>
      <c r="UBV142" s="266"/>
      <c r="UBW142" s="261"/>
      <c r="UBX142" s="265"/>
      <c r="UBY142" s="266"/>
      <c r="UBZ142" s="200"/>
      <c r="UCA142" s="266"/>
      <c r="UCB142" s="261"/>
      <c r="UCC142" s="265"/>
      <c r="UCD142" s="266"/>
      <c r="UCE142" s="200"/>
      <c r="UCF142" s="266"/>
      <c r="UCG142" s="261"/>
      <c r="UCH142" s="265"/>
      <c r="UCI142" s="266"/>
      <c r="UCJ142" s="200"/>
      <c r="UCK142" s="266"/>
      <c r="UCL142" s="261"/>
      <c r="UCM142" s="265"/>
      <c r="UCN142" s="266"/>
      <c r="UCO142" s="200"/>
      <c r="UCP142" s="266"/>
      <c r="UCQ142" s="261"/>
      <c r="UCR142" s="265"/>
      <c r="UCS142" s="266"/>
      <c r="UCT142" s="200"/>
      <c r="UCU142" s="266"/>
      <c r="UCV142" s="261"/>
      <c r="UCW142" s="265"/>
      <c r="UCX142" s="266"/>
      <c r="UCY142" s="200"/>
      <c r="UCZ142" s="266"/>
      <c r="UDA142" s="261"/>
      <c r="UDB142" s="265"/>
      <c r="UDC142" s="266"/>
      <c r="UDD142" s="200"/>
      <c r="UDE142" s="266"/>
      <c r="UDF142" s="261"/>
      <c r="UDG142" s="265"/>
      <c r="UDH142" s="266"/>
      <c r="UDI142" s="200"/>
      <c r="UDJ142" s="266"/>
      <c r="UDK142" s="261"/>
      <c r="UDL142" s="265"/>
      <c r="UDM142" s="266"/>
      <c r="UDN142" s="200"/>
      <c r="UDO142" s="266"/>
      <c r="UDP142" s="261"/>
      <c r="UDQ142" s="265"/>
      <c r="UDR142" s="266"/>
      <c r="UDS142" s="200"/>
      <c r="UDT142" s="266"/>
      <c r="UDU142" s="261"/>
      <c r="UDV142" s="265"/>
      <c r="UDW142" s="266"/>
      <c r="UDX142" s="200"/>
      <c r="UDY142" s="266"/>
      <c r="UDZ142" s="261"/>
      <c r="UEA142" s="265"/>
      <c r="UEB142" s="266"/>
      <c r="UEC142" s="200"/>
      <c r="UED142" s="266"/>
      <c r="UEE142" s="261"/>
      <c r="UEF142" s="265"/>
      <c r="UEG142" s="266"/>
      <c r="UEH142" s="200"/>
      <c r="UEI142" s="266"/>
      <c r="UEJ142" s="261"/>
      <c r="UEK142" s="265"/>
      <c r="UEL142" s="266"/>
      <c r="UEM142" s="200"/>
      <c r="UEN142" s="266"/>
      <c r="UEO142" s="261"/>
      <c r="UEP142" s="265"/>
      <c r="UEQ142" s="266"/>
      <c r="UER142" s="200"/>
      <c r="UES142" s="266"/>
      <c r="UET142" s="261"/>
      <c r="UEU142" s="265"/>
      <c r="UEV142" s="266"/>
      <c r="UEW142" s="200"/>
      <c r="UEX142" s="266"/>
      <c r="UEY142" s="261"/>
      <c r="UEZ142" s="265"/>
      <c r="UFA142" s="266"/>
      <c r="UFB142" s="200"/>
      <c r="UFC142" s="266"/>
      <c r="UFD142" s="261"/>
      <c r="UFE142" s="265"/>
      <c r="UFF142" s="266"/>
      <c r="UFG142" s="200"/>
      <c r="UFH142" s="266"/>
      <c r="UFI142" s="261"/>
      <c r="UFJ142" s="265"/>
      <c r="UFK142" s="266"/>
      <c r="UFL142" s="200"/>
      <c r="UFM142" s="266"/>
      <c r="UFN142" s="261"/>
      <c r="UFO142" s="265"/>
      <c r="UFP142" s="266"/>
      <c r="UFQ142" s="200"/>
      <c r="UFR142" s="266"/>
      <c r="UFS142" s="261"/>
      <c r="UFT142" s="265"/>
      <c r="UFU142" s="266"/>
      <c r="UFV142" s="200"/>
      <c r="UFW142" s="266"/>
      <c r="UFX142" s="261"/>
      <c r="UFY142" s="265"/>
      <c r="UFZ142" s="266"/>
      <c r="UGA142" s="200"/>
      <c r="UGB142" s="266"/>
      <c r="UGC142" s="261"/>
      <c r="UGD142" s="265"/>
      <c r="UGE142" s="266"/>
      <c r="UGF142" s="200"/>
      <c r="UGG142" s="266"/>
      <c r="UGH142" s="261"/>
      <c r="UGI142" s="265"/>
      <c r="UGJ142" s="266"/>
      <c r="UGK142" s="200"/>
      <c r="UGL142" s="266"/>
      <c r="UGM142" s="261"/>
      <c r="UGN142" s="265"/>
      <c r="UGO142" s="266"/>
      <c r="UGP142" s="200"/>
      <c r="UGQ142" s="266"/>
      <c r="UGR142" s="261"/>
      <c r="UGS142" s="265"/>
      <c r="UGT142" s="266"/>
      <c r="UGU142" s="200"/>
      <c r="UGV142" s="266"/>
      <c r="UGW142" s="261"/>
      <c r="UGX142" s="265"/>
      <c r="UGY142" s="266"/>
      <c r="UGZ142" s="200"/>
      <c r="UHA142" s="266"/>
      <c r="UHB142" s="261"/>
      <c r="UHC142" s="265"/>
      <c r="UHD142" s="266"/>
      <c r="UHE142" s="200"/>
      <c r="UHF142" s="266"/>
      <c r="UHG142" s="261"/>
      <c r="UHH142" s="265"/>
      <c r="UHI142" s="266"/>
      <c r="UHJ142" s="200"/>
      <c r="UHK142" s="266"/>
      <c r="UHL142" s="261"/>
      <c r="UHM142" s="265"/>
      <c r="UHN142" s="266"/>
      <c r="UHO142" s="200"/>
      <c r="UHP142" s="266"/>
      <c r="UHQ142" s="261"/>
      <c r="UHR142" s="265"/>
      <c r="UHS142" s="266"/>
      <c r="UHT142" s="200"/>
      <c r="UHU142" s="266"/>
      <c r="UHV142" s="261"/>
      <c r="UHW142" s="265"/>
      <c r="UHX142" s="266"/>
      <c r="UHY142" s="200"/>
      <c r="UHZ142" s="266"/>
      <c r="UIA142" s="261"/>
      <c r="UIB142" s="265"/>
      <c r="UIC142" s="266"/>
      <c r="UID142" s="200"/>
      <c r="UIE142" s="266"/>
      <c r="UIF142" s="261"/>
      <c r="UIG142" s="265"/>
      <c r="UIH142" s="266"/>
      <c r="UII142" s="200"/>
      <c r="UIJ142" s="266"/>
      <c r="UIK142" s="261"/>
      <c r="UIL142" s="265"/>
      <c r="UIM142" s="266"/>
      <c r="UIN142" s="200"/>
      <c r="UIO142" s="266"/>
      <c r="UIP142" s="261"/>
      <c r="UIQ142" s="265"/>
      <c r="UIR142" s="266"/>
      <c r="UIS142" s="200"/>
      <c r="UIT142" s="266"/>
      <c r="UIU142" s="261"/>
      <c r="UIV142" s="265"/>
      <c r="UIW142" s="266"/>
      <c r="UIX142" s="200"/>
      <c r="UIY142" s="266"/>
      <c r="UIZ142" s="261"/>
      <c r="UJA142" s="265"/>
      <c r="UJB142" s="266"/>
      <c r="UJC142" s="200"/>
      <c r="UJD142" s="266"/>
      <c r="UJE142" s="261"/>
      <c r="UJF142" s="265"/>
      <c r="UJG142" s="266"/>
      <c r="UJH142" s="200"/>
      <c r="UJI142" s="266"/>
      <c r="UJJ142" s="261"/>
      <c r="UJK142" s="265"/>
      <c r="UJL142" s="266"/>
      <c r="UJM142" s="200"/>
      <c r="UJN142" s="266"/>
      <c r="UJO142" s="261"/>
      <c r="UJP142" s="265"/>
      <c r="UJQ142" s="266"/>
      <c r="UJR142" s="200"/>
      <c r="UJS142" s="266"/>
      <c r="UJT142" s="261"/>
      <c r="UJU142" s="265"/>
      <c r="UJV142" s="266"/>
      <c r="UJW142" s="200"/>
      <c r="UJX142" s="266"/>
      <c r="UJY142" s="261"/>
      <c r="UJZ142" s="265"/>
      <c r="UKA142" s="266"/>
      <c r="UKB142" s="200"/>
      <c r="UKC142" s="266"/>
      <c r="UKD142" s="261"/>
      <c r="UKE142" s="265"/>
      <c r="UKF142" s="266"/>
      <c r="UKG142" s="200"/>
      <c r="UKH142" s="266"/>
      <c r="UKI142" s="261"/>
      <c r="UKJ142" s="265"/>
      <c r="UKK142" s="266"/>
      <c r="UKL142" s="200"/>
      <c r="UKM142" s="266"/>
      <c r="UKN142" s="261"/>
      <c r="UKO142" s="265"/>
      <c r="UKP142" s="266"/>
      <c r="UKQ142" s="200"/>
      <c r="UKR142" s="266"/>
      <c r="UKS142" s="261"/>
      <c r="UKT142" s="265"/>
      <c r="UKU142" s="266"/>
      <c r="UKV142" s="200"/>
      <c r="UKW142" s="266"/>
      <c r="UKX142" s="261"/>
      <c r="UKY142" s="265"/>
      <c r="UKZ142" s="266"/>
      <c r="ULA142" s="200"/>
      <c r="ULB142" s="266"/>
      <c r="ULC142" s="261"/>
      <c r="ULD142" s="265"/>
      <c r="ULE142" s="266"/>
      <c r="ULF142" s="200"/>
      <c r="ULG142" s="266"/>
      <c r="ULH142" s="261"/>
      <c r="ULI142" s="265"/>
      <c r="ULJ142" s="266"/>
      <c r="ULK142" s="200"/>
      <c r="ULL142" s="266"/>
      <c r="ULM142" s="261"/>
      <c r="ULN142" s="265"/>
      <c r="ULO142" s="266"/>
      <c r="ULP142" s="200"/>
      <c r="ULQ142" s="266"/>
      <c r="ULR142" s="261"/>
      <c r="ULS142" s="265"/>
      <c r="ULT142" s="266"/>
      <c r="ULU142" s="200"/>
      <c r="ULV142" s="266"/>
      <c r="ULW142" s="261"/>
      <c r="ULX142" s="265"/>
      <c r="ULY142" s="266"/>
      <c r="ULZ142" s="200"/>
      <c r="UMA142" s="266"/>
      <c r="UMB142" s="261"/>
      <c r="UMC142" s="265"/>
      <c r="UMD142" s="266"/>
      <c r="UME142" s="200"/>
      <c r="UMF142" s="266"/>
      <c r="UMG142" s="261"/>
      <c r="UMH142" s="265"/>
      <c r="UMI142" s="266"/>
      <c r="UMJ142" s="200"/>
      <c r="UMK142" s="266"/>
      <c r="UML142" s="261"/>
      <c r="UMM142" s="265"/>
      <c r="UMN142" s="266"/>
      <c r="UMO142" s="200"/>
      <c r="UMP142" s="266"/>
      <c r="UMQ142" s="261"/>
      <c r="UMR142" s="265"/>
      <c r="UMS142" s="266"/>
      <c r="UMT142" s="200"/>
      <c r="UMU142" s="266"/>
      <c r="UMV142" s="261"/>
      <c r="UMW142" s="265"/>
      <c r="UMX142" s="266"/>
      <c r="UMY142" s="200"/>
      <c r="UMZ142" s="266"/>
      <c r="UNA142" s="261"/>
      <c r="UNB142" s="265"/>
      <c r="UNC142" s="266"/>
      <c r="UND142" s="200"/>
      <c r="UNE142" s="266"/>
      <c r="UNF142" s="261"/>
      <c r="UNG142" s="265"/>
      <c r="UNH142" s="266"/>
      <c r="UNI142" s="200"/>
      <c r="UNJ142" s="266"/>
      <c r="UNK142" s="261"/>
      <c r="UNL142" s="265"/>
      <c r="UNM142" s="266"/>
      <c r="UNN142" s="200"/>
      <c r="UNO142" s="266"/>
      <c r="UNP142" s="261"/>
      <c r="UNQ142" s="265"/>
      <c r="UNR142" s="266"/>
      <c r="UNS142" s="200"/>
      <c r="UNT142" s="266"/>
      <c r="UNU142" s="261"/>
      <c r="UNV142" s="265"/>
      <c r="UNW142" s="266"/>
      <c r="UNX142" s="200"/>
      <c r="UNY142" s="266"/>
      <c r="UNZ142" s="261"/>
      <c r="UOA142" s="265"/>
      <c r="UOB142" s="266"/>
      <c r="UOC142" s="200"/>
      <c r="UOD142" s="266"/>
      <c r="UOE142" s="261"/>
      <c r="UOF142" s="265"/>
      <c r="UOG142" s="266"/>
      <c r="UOH142" s="200"/>
      <c r="UOI142" s="266"/>
      <c r="UOJ142" s="261"/>
      <c r="UOK142" s="265"/>
      <c r="UOL142" s="266"/>
      <c r="UOM142" s="200"/>
      <c r="UON142" s="266"/>
      <c r="UOO142" s="261"/>
      <c r="UOP142" s="265"/>
      <c r="UOQ142" s="266"/>
      <c r="UOR142" s="200"/>
      <c r="UOS142" s="266"/>
      <c r="UOT142" s="261"/>
      <c r="UOU142" s="265"/>
      <c r="UOV142" s="266"/>
      <c r="UOW142" s="200"/>
      <c r="UOX142" s="266"/>
      <c r="UOY142" s="261"/>
      <c r="UOZ142" s="265"/>
      <c r="UPA142" s="266"/>
      <c r="UPB142" s="200"/>
      <c r="UPC142" s="266"/>
      <c r="UPD142" s="261"/>
      <c r="UPE142" s="265"/>
      <c r="UPF142" s="266"/>
      <c r="UPG142" s="200"/>
      <c r="UPH142" s="266"/>
      <c r="UPI142" s="261"/>
      <c r="UPJ142" s="265"/>
      <c r="UPK142" s="266"/>
      <c r="UPL142" s="200"/>
      <c r="UPM142" s="266"/>
      <c r="UPN142" s="261"/>
      <c r="UPO142" s="265"/>
      <c r="UPP142" s="266"/>
      <c r="UPQ142" s="200"/>
      <c r="UPR142" s="266"/>
      <c r="UPS142" s="261"/>
      <c r="UPT142" s="265"/>
      <c r="UPU142" s="266"/>
      <c r="UPV142" s="200"/>
      <c r="UPW142" s="266"/>
      <c r="UPX142" s="261"/>
      <c r="UPY142" s="265"/>
      <c r="UPZ142" s="266"/>
      <c r="UQA142" s="200"/>
      <c r="UQB142" s="266"/>
      <c r="UQC142" s="261"/>
      <c r="UQD142" s="265"/>
      <c r="UQE142" s="266"/>
      <c r="UQF142" s="200"/>
      <c r="UQG142" s="266"/>
      <c r="UQH142" s="261"/>
      <c r="UQI142" s="265"/>
      <c r="UQJ142" s="266"/>
      <c r="UQK142" s="200"/>
      <c r="UQL142" s="266"/>
      <c r="UQM142" s="261"/>
      <c r="UQN142" s="265"/>
      <c r="UQO142" s="266"/>
      <c r="UQP142" s="200"/>
      <c r="UQQ142" s="266"/>
      <c r="UQR142" s="261"/>
      <c r="UQS142" s="265"/>
      <c r="UQT142" s="266"/>
      <c r="UQU142" s="200"/>
      <c r="UQV142" s="266"/>
      <c r="UQW142" s="261"/>
      <c r="UQX142" s="265"/>
      <c r="UQY142" s="266"/>
      <c r="UQZ142" s="200"/>
      <c r="URA142" s="266"/>
      <c r="URB142" s="261"/>
      <c r="URC142" s="265"/>
      <c r="URD142" s="266"/>
      <c r="URE142" s="200"/>
      <c r="URF142" s="266"/>
      <c r="URG142" s="261"/>
      <c r="URH142" s="265"/>
      <c r="URI142" s="266"/>
      <c r="URJ142" s="200"/>
      <c r="URK142" s="266"/>
      <c r="URL142" s="261"/>
      <c r="URM142" s="265"/>
      <c r="URN142" s="266"/>
      <c r="URO142" s="200"/>
      <c r="URP142" s="266"/>
      <c r="URQ142" s="261"/>
      <c r="URR142" s="265"/>
      <c r="URS142" s="266"/>
      <c r="URT142" s="200"/>
      <c r="URU142" s="266"/>
      <c r="URV142" s="261"/>
      <c r="URW142" s="265"/>
      <c r="URX142" s="266"/>
      <c r="URY142" s="200"/>
      <c r="URZ142" s="266"/>
      <c r="USA142" s="261"/>
      <c r="USB142" s="265"/>
      <c r="USC142" s="266"/>
      <c r="USD142" s="200"/>
      <c r="USE142" s="266"/>
      <c r="USF142" s="261"/>
      <c r="USG142" s="265"/>
      <c r="USH142" s="266"/>
      <c r="USI142" s="200"/>
      <c r="USJ142" s="266"/>
      <c r="USK142" s="261"/>
      <c r="USL142" s="265"/>
      <c r="USM142" s="266"/>
      <c r="USN142" s="200"/>
      <c r="USO142" s="266"/>
      <c r="USP142" s="261"/>
      <c r="USQ142" s="265"/>
      <c r="USR142" s="266"/>
      <c r="USS142" s="200"/>
      <c r="UST142" s="266"/>
      <c r="USU142" s="261"/>
      <c r="USV142" s="265"/>
      <c r="USW142" s="266"/>
      <c r="USX142" s="200"/>
      <c r="USY142" s="266"/>
      <c r="USZ142" s="261"/>
      <c r="UTA142" s="265"/>
      <c r="UTB142" s="266"/>
      <c r="UTC142" s="200"/>
      <c r="UTD142" s="266"/>
      <c r="UTE142" s="261"/>
      <c r="UTF142" s="265"/>
      <c r="UTG142" s="266"/>
      <c r="UTH142" s="200"/>
      <c r="UTI142" s="266"/>
      <c r="UTJ142" s="261"/>
      <c r="UTK142" s="265"/>
      <c r="UTL142" s="266"/>
      <c r="UTM142" s="200"/>
      <c r="UTN142" s="266"/>
      <c r="UTO142" s="261"/>
      <c r="UTP142" s="265"/>
      <c r="UTQ142" s="266"/>
      <c r="UTR142" s="200"/>
      <c r="UTS142" s="266"/>
      <c r="UTT142" s="261"/>
      <c r="UTU142" s="265"/>
      <c r="UTV142" s="266"/>
      <c r="UTW142" s="200"/>
      <c r="UTX142" s="266"/>
      <c r="UTY142" s="261"/>
      <c r="UTZ142" s="265"/>
      <c r="UUA142" s="266"/>
      <c r="UUB142" s="200"/>
      <c r="UUC142" s="266"/>
      <c r="UUD142" s="261"/>
      <c r="UUE142" s="265"/>
      <c r="UUF142" s="266"/>
      <c r="UUG142" s="200"/>
      <c r="UUH142" s="266"/>
      <c r="UUI142" s="261"/>
      <c r="UUJ142" s="265"/>
      <c r="UUK142" s="266"/>
      <c r="UUL142" s="200"/>
      <c r="UUM142" s="266"/>
      <c r="UUN142" s="261"/>
      <c r="UUO142" s="265"/>
      <c r="UUP142" s="266"/>
      <c r="UUQ142" s="200"/>
      <c r="UUR142" s="266"/>
      <c r="UUS142" s="261"/>
      <c r="UUT142" s="265"/>
      <c r="UUU142" s="266"/>
      <c r="UUV142" s="200"/>
      <c r="UUW142" s="266"/>
      <c r="UUX142" s="261"/>
      <c r="UUY142" s="265"/>
      <c r="UUZ142" s="266"/>
      <c r="UVA142" s="200"/>
      <c r="UVB142" s="266"/>
      <c r="UVC142" s="261"/>
      <c r="UVD142" s="265"/>
      <c r="UVE142" s="266"/>
      <c r="UVF142" s="200"/>
      <c r="UVG142" s="266"/>
      <c r="UVH142" s="261"/>
      <c r="UVI142" s="265"/>
      <c r="UVJ142" s="266"/>
      <c r="UVK142" s="200"/>
      <c r="UVL142" s="266"/>
      <c r="UVM142" s="261"/>
      <c r="UVN142" s="265"/>
      <c r="UVO142" s="266"/>
      <c r="UVP142" s="200"/>
      <c r="UVQ142" s="266"/>
      <c r="UVR142" s="261"/>
      <c r="UVS142" s="265"/>
      <c r="UVT142" s="266"/>
      <c r="UVU142" s="200"/>
      <c r="UVV142" s="266"/>
      <c r="UVW142" s="261"/>
      <c r="UVX142" s="265"/>
      <c r="UVY142" s="266"/>
      <c r="UVZ142" s="200"/>
      <c r="UWA142" s="266"/>
      <c r="UWB142" s="261"/>
      <c r="UWC142" s="265"/>
      <c r="UWD142" s="266"/>
      <c r="UWE142" s="200"/>
      <c r="UWF142" s="266"/>
      <c r="UWG142" s="261"/>
      <c r="UWH142" s="265"/>
      <c r="UWI142" s="266"/>
      <c r="UWJ142" s="200"/>
      <c r="UWK142" s="266"/>
      <c r="UWL142" s="261"/>
      <c r="UWM142" s="265"/>
      <c r="UWN142" s="266"/>
      <c r="UWO142" s="200"/>
      <c r="UWP142" s="266"/>
      <c r="UWQ142" s="261"/>
      <c r="UWR142" s="265"/>
      <c r="UWS142" s="266"/>
      <c r="UWT142" s="200"/>
      <c r="UWU142" s="266"/>
      <c r="UWV142" s="261"/>
      <c r="UWW142" s="265"/>
      <c r="UWX142" s="266"/>
      <c r="UWY142" s="200"/>
      <c r="UWZ142" s="266"/>
      <c r="UXA142" s="261"/>
      <c r="UXB142" s="265"/>
      <c r="UXC142" s="266"/>
      <c r="UXD142" s="200"/>
      <c r="UXE142" s="266"/>
      <c r="UXF142" s="261"/>
      <c r="UXG142" s="265"/>
      <c r="UXH142" s="266"/>
      <c r="UXI142" s="200"/>
      <c r="UXJ142" s="266"/>
      <c r="UXK142" s="261"/>
      <c r="UXL142" s="265"/>
      <c r="UXM142" s="266"/>
      <c r="UXN142" s="200"/>
      <c r="UXO142" s="266"/>
      <c r="UXP142" s="261"/>
      <c r="UXQ142" s="265"/>
      <c r="UXR142" s="266"/>
      <c r="UXS142" s="200"/>
      <c r="UXT142" s="266"/>
      <c r="UXU142" s="261"/>
      <c r="UXV142" s="265"/>
      <c r="UXW142" s="266"/>
      <c r="UXX142" s="200"/>
      <c r="UXY142" s="266"/>
      <c r="UXZ142" s="261"/>
      <c r="UYA142" s="265"/>
      <c r="UYB142" s="266"/>
      <c r="UYC142" s="200"/>
      <c r="UYD142" s="266"/>
      <c r="UYE142" s="261"/>
      <c r="UYF142" s="265"/>
      <c r="UYG142" s="266"/>
      <c r="UYH142" s="200"/>
      <c r="UYI142" s="266"/>
      <c r="UYJ142" s="261"/>
      <c r="UYK142" s="265"/>
      <c r="UYL142" s="266"/>
      <c r="UYM142" s="200"/>
      <c r="UYN142" s="266"/>
      <c r="UYO142" s="261"/>
      <c r="UYP142" s="265"/>
      <c r="UYQ142" s="266"/>
      <c r="UYR142" s="200"/>
      <c r="UYS142" s="266"/>
      <c r="UYT142" s="261"/>
      <c r="UYU142" s="265"/>
      <c r="UYV142" s="266"/>
      <c r="UYW142" s="200"/>
      <c r="UYX142" s="266"/>
      <c r="UYY142" s="261"/>
      <c r="UYZ142" s="265"/>
      <c r="UZA142" s="266"/>
      <c r="UZB142" s="200"/>
      <c r="UZC142" s="266"/>
      <c r="UZD142" s="261"/>
      <c r="UZE142" s="265"/>
      <c r="UZF142" s="266"/>
      <c r="UZG142" s="200"/>
      <c r="UZH142" s="266"/>
      <c r="UZI142" s="261"/>
      <c r="UZJ142" s="265"/>
      <c r="UZK142" s="266"/>
      <c r="UZL142" s="200"/>
      <c r="UZM142" s="266"/>
      <c r="UZN142" s="261"/>
      <c r="UZO142" s="265"/>
      <c r="UZP142" s="266"/>
      <c r="UZQ142" s="200"/>
      <c r="UZR142" s="266"/>
      <c r="UZS142" s="261"/>
      <c r="UZT142" s="265"/>
      <c r="UZU142" s="266"/>
      <c r="UZV142" s="200"/>
      <c r="UZW142" s="266"/>
      <c r="UZX142" s="261"/>
      <c r="UZY142" s="265"/>
      <c r="UZZ142" s="266"/>
      <c r="VAA142" s="200"/>
      <c r="VAB142" s="266"/>
      <c r="VAC142" s="261"/>
      <c r="VAD142" s="265"/>
      <c r="VAE142" s="266"/>
      <c r="VAF142" s="200"/>
      <c r="VAG142" s="266"/>
      <c r="VAH142" s="261"/>
      <c r="VAI142" s="265"/>
      <c r="VAJ142" s="266"/>
      <c r="VAK142" s="200"/>
      <c r="VAL142" s="266"/>
      <c r="VAM142" s="261"/>
      <c r="VAN142" s="265"/>
      <c r="VAO142" s="266"/>
      <c r="VAP142" s="200"/>
      <c r="VAQ142" s="266"/>
      <c r="VAR142" s="261"/>
      <c r="VAS142" s="265"/>
      <c r="VAT142" s="266"/>
      <c r="VAU142" s="200"/>
      <c r="VAV142" s="266"/>
      <c r="VAW142" s="261"/>
      <c r="VAX142" s="265"/>
      <c r="VAY142" s="266"/>
      <c r="VAZ142" s="200"/>
      <c r="VBA142" s="266"/>
      <c r="VBB142" s="261"/>
      <c r="VBC142" s="265"/>
      <c r="VBD142" s="266"/>
      <c r="VBE142" s="200"/>
      <c r="VBF142" s="266"/>
      <c r="VBG142" s="261"/>
      <c r="VBH142" s="265"/>
      <c r="VBI142" s="266"/>
      <c r="VBJ142" s="200"/>
      <c r="VBK142" s="266"/>
      <c r="VBL142" s="261"/>
      <c r="VBM142" s="265"/>
      <c r="VBN142" s="266"/>
      <c r="VBO142" s="200"/>
      <c r="VBP142" s="266"/>
      <c r="VBQ142" s="261"/>
      <c r="VBR142" s="265"/>
      <c r="VBS142" s="266"/>
      <c r="VBT142" s="200"/>
      <c r="VBU142" s="266"/>
      <c r="VBV142" s="261"/>
      <c r="VBW142" s="265"/>
      <c r="VBX142" s="266"/>
      <c r="VBY142" s="200"/>
      <c r="VBZ142" s="266"/>
      <c r="VCA142" s="261"/>
      <c r="VCB142" s="265"/>
      <c r="VCC142" s="266"/>
      <c r="VCD142" s="200"/>
      <c r="VCE142" s="266"/>
      <c r="VCF142" s="261"/>
      <c r="VCG142" s="265"/>
      <c r="VCH142" s="266"/>
      <c r="VCI142" s="200"/>
      <c r="VCJ142" s="266"/>
      <c r="VCK142" s="261"/>
      <c r="VCL142" s="265"/>
      <c r="VCM142" s="266"/>
      <c r="VCN142" s="200"/>
      <c r="VCO142" s="266"/>
      <c r="VCP142" s="261"/>
      <c r="VCQ142" s="265"/>
      <c r="VCR142" s="266"/>
      <c r="VCS142" s="200"/>
      <c r="VCT142" s="266"/>
      <c r="VCU142" s="261"/>
      <c r="VCV142" s="265"/>
      <c r="VCW142" s="266"/>
      <c r="VCX142" s="200"/>
      <c r="VCY142" s="266"/>
      <c r="VCZ142" s="261"/>
      <c r="VDA142" s="265"/>
      <c r="VDB142" s="266"/>
      <c r="VDC142" s="200"/>
      <c r="VDD142" s="266"/>
      <c r="VDE142" s="261"/>
      <c r="VDF142" s="265"/>
      <c r="VDG142" s="266"/>
      <c r="VDH142" s="200"/>
      <c r="VDI142" s="266"/>
      <c r="VDJ142" s="261"/>
      <c r="VDK142" s="265"/>
      <c r="VDL142" s="266"/>
      <c r="VDM142" s="200"/>
      <c r="VDN142" s="266"/>
      <c r="VDO142" s="261"/>
      <c r="VDP142" s="265"/>
      <c r="VDQ142" s="266"/>
      <c r="VDR142" s="200"/>
      <c r="VDS142" s="266"/>
      <c r="VDT142" s="261"/>
      <c r="VDU142" s="265"/>
      <c r="VDV142" s="266"/>
      <c r="VDW142" s="200"/>
      <c r="VDX142" s="266"/>
      <c r="VDY142" s="261"/>
      <c r="VDZ142" s="265"/>
      <c r="VEA142" s="266"/>
      <c r="VEB142" s="200"/>
      <c r="VEC142" s="266"/>
      <c r="VED142" s="261"/>
      <c r="VEE142" s="265"/>
      <c r="VEF142" s="266"/>
      <c r="VEG142" s="200"/>
      <c r="VEH142" s="266"/>
      <c r="VEI142" s="261"/>
      <c r="VEJ142" s="265"/>
      <c r="VEK142" s="266"/>
      <c r="VEL142" s="200"/>
      <c r="VEM142" s="266"/>
      <c r="VEN142" s="261"/>
      <c r="VEO142" s="265"/>
      <c r="VEP142" s="266"/>
      <c r="VEQ142" s="200"/>
      <c r="VER142" s="266"/>
      <c r="VES142" s="261"/>
      <c r="VET142" s="265"/>
      <c r="VEU142" s="266"/>
      <c r="VEV142" s="200"/>
      <c r="VEW142" s="266"/>
      <c r="VEX142" s="261"/>
      <c r="VEY142" s="265"/>
      <c r="VEZ142" s="266"/>
      <c r="VFA142" s="200"/>
      <c r="VFB142" s="266"/>
      <c r="VFC142" s="261"/>
      <c r="VFD142" s="265"/>
      <c r="VFE142" s="266"/>
      <c r="VFF142" s="200"/>
      <c r="VFG142" s="266"/>
      <c r="VFH142" s="261"/>
      <c r="VFI142" s="265"/>
      <c r="VFJ142" s="266"/>
      <c r="VFK142" s="200"/>
      <c r="VFL142" s="266"/>
      <c r="VFM142" s="261"/>
      <c r="VFN142" s="265"/>
      <c r="VFO142" s="266"/>
      <c r="VFP142" s="200"/>
      <c r="VFQ142" s="266"/>
      <c r="VFR142" s="261"/>
      <c r="VFS142" s="265"/>
      <c r="VFT142" s="266"/>
      <c r="VFU142" s="200"/>
      <c r="VFV142" s="266"/>
      <c r="VFW142" s="261"/>
      <c r="VFX142" s="265"/>
      <c r="VFY142" s="266"/>
      <c r="VFZ142" s="200"/>
      <c r="VGA142" s="266"/>
      <c r="VGB142" s="261"/>
      <c r="VGC142" s="265"/>
      <c r="VGD142" s="266"/>
      <c r="VGE142" s="200"/>
      <c r="VGF142" s="266"/>
      <c r="VGG142" s="261"/>
      <c r="VGH142" s="265"/>
      <c r="VGI142" s="266"/>
      <c r="VGJ142" s="200"/>
      <c r="VGK142" s="266"/>
      <c r="VGL142" s="261"/>
      <c r="VGM142" s="265"/>
      <c r="VGN142" s="266"/>
      <c r="VGO142" s="200"/>
      <c r="VGP142" s="266"/>
      <c r="VGQ142" s="261"/>
      <c r="VGR142" s="265"/>
      <c r="VGS142" s="266"/>
      <c r="VGT142" s="200"/>
      <c r="VGU142" s="266"/>
      <c r="VGV142" s="261"/>
      <c r="VGW142" s="265"/>
      <c r="VGX142" s="266"/>
      <c r="VGY142" s="200"/>
      <c r="VGZ142" s="266"/>
      <c r="VHA142" s="261"/>
      <c r="VHB142" s="265"/>
      <c r="VHC142" s="266"/>
      <c r="VHD142" s="200"/>
      <c r="VHE142" s="266"/>
      <c r="VHF142" s="261"/>
      <c r="VHG142" s="265"/>
      <c r="VHH142" s="266"/>
      <c r="VHI142" s="200"/>
      <c r="VHJ142" s="266"/>
      <c r="VHK142" s="261"/>
      <c r="VHL142" s="265"/>
      <c r="VHM142" s="266"/>
      <c r="VHN142" s="200"/>
      <c r="VHO142" s="266"/>
      <c r="VHP142" s="261"/>
      <c r="VHQ142" s="265"/>
      <c r="VHR142" s="266"/>
      <c r="VHS142" s="200"/>
      <c r="VHT142" s="266"/>
      <c r="VHU142" s="261"/>
      <c r="VHV142" s="265"/>
      <c r="VHW142" s="266"/>
      <c r="VHX142" s="200"/>
      <c r="VHY142" s="266"/>
      <c r="VHZ142" s="261"/>
      <c r="VIA142" s="265"/>
      <c r="VIB142" s="266"/>
      <c r="VIC142" s="200"/>
      <c r="VID142" s="266"/>
      <c r="VIE142" s="261"/>
      <c r="VIF142" s="265"/>
      <c r="VIG142" s="266"/>
      <c r="VIH142" s="200"/>
      <c r="VII142" s="266"/>
      <c r="VIJ142" s="261"/>
      <c r="VIK142" s="265"/>
      <c r="VIL142" s="266"/>
      <c r="VIM142" s="200"/>
      <c r="VIN142" s="266"/>
      <c r="VIO142" s="261"/>
      <c r="VIP142" s="265"/>
      <c r="VIQ142" s="266"/>
      <c r="VIR142" s="200"/>
      <c r="VIS142" s="266"/>
      <c r="VIT142" s="261"/>
      <c r="VIU142" s="265"/>
      <c r="VIV142" s="266"/>
      <c r="VIW142" s="200"/>
      <c r="VIX142" s="266"/>
      <c r="VIY142" s="261"/>
      <c r="VIZ142" s="265"/>
      <c r="VJA142" s="266"/>
      <c r="VJB142" s="200"/>
      <c r="VJC142" s="266"/>
      <c r="VJD142" s="261"/>
      <c r="VJE142" s="265"/>
      <c r="VJF142" s="266"/>
      <c r="VJG142" s="200"/>
      <c r="VJH142" s="266"/>
      <c r="VJI142" s="261"/>
      <c r="VJJ142" s="265"/>
      <c r="VJK142" s="266"/>
      <c r="VJL142" s="200"/>
      <c r="VJM142" s="266"/>
      <c r="VJN142" s="261"/>
      <c r="VJO142" s="265"/>
      <c r="VJP142" s="266"/>
      <c r="VJQ142" s="200"/>
      <c r="VJR142" s="266"/>
      <c r="VJS142" s="261"/>
      <c r="VJT142" s="265"/>
      <c r="VJU142" s="266"/>
      <c r="VJV142" s="200"/>
      <c r="VJW142" s="266"/>
      <c r="VJX142" s="261"/>
      <c r="VJY142" s="265"/>
      <c r="VJZ142" s="266"/>
      <c r="VKA142" s="200"/>
      <c r="VKB142" s="266"/>
      <c r="VKC142" s="261"/>
      <c r="VKD142" s="265"/>
      <c r="VKE142" s="266"/>
      <c r="VKF142" s="200"/>
      <c r="VKG142" s="266"/>
      <c r="VKH142" s="261"/>
      <c r="VKI142" s="265"/>
      <c r="VKJ142" s="266"/>
      <c r="VKK142" s="200"/>
      <c r="VKL142" s="266"/>
      <c r="VKM142" s="261"/>
      <c r="VKN142" s="265"/>
      <c r="VKO142" s="266"/>
      <c r="VKP142" s="200"/>
      <c r="VKQ142" s="266"/>
      <c r="VKR142" s="261"/>
      <c r="VKS142" s="265"/>
      <c r="VKT142" s="266"/>
      <c r="VKU142" s="200"/>
      <c r="VKV142" s="266"/>
      <c r="VKW142" s="261"/>
      <c r="VKX142" s="265"/>
      <c r="VKY142" s="266"/>
      <c r="VKZ142" s="200"/>
      <c r="VLA142" s="266"/>
      <c r="VLB142" s="261"/>
      <c r="VLC142" s="265"/>
      <c r="VLD142" s="266"/>
      <c r="VLE142" s="200"/>
      <c r="VLF142" s="266"/>
      <c r="VLG142" s="261"/>
      <c r="VLH142" s="265"/>
      <c r="VLI142" s="266"/>
      <c r="VLJ142" s="200"/>
      <c r="VLK142" s="266"/>
      <c r="VLL142" s="261"/>
      <c r="VLM142" s="265"/>
      <c r="VLN142" s="266"/>
      <c r="VLO142" s="200"/>
      <c r="VLP142" s="266"/>
      <c r="VLQ142" s="261"/>
      <c r="VLR142" s="265"/>
      <c r="VLS142" s="266"/>
      <c r="VLT142" s="200"/>
      <c r="VLU142" s="266"/>
      <c r="VLV142" s="261"/>
      <c r="VLW142" s="265"/>
      <c r="VLX142" s="266"/>
      <c r="VLY142" s="200"/>
      <c r="VLZ142" s="266"/>
      <c r="VMA142" s="261"/>
      <c r="VMB142" s="265"/>
      <c r="VMC142" s="266"/>
      <c r="VMD142" s="200"/>
      <c r="VME142" s="266"/>
      <c r="VMF142" s="261"/>
      <c r="VMG142" s="265"/>
      <c r="VMH142" s="266"/>
      <c r="VMI142" s="200"/>
      <c r="VMJ142" s="266"/>
      <c r="VMK142" s="261"/>
      <c r="VML142" s="265"/>
      <c r="VMM142" s="266"/>
      <c r="VMN142" s="200"/>
      <c r="VMO142" s="266"/>
      <c r="VMP142" s="261"/>
      <c r="VMQ142" s="265"/>
      <c r="VMR142" s="266"/>
      <c r="VMS142" s="200"/>
      <c r="VMT142" s="266"/>
      <c r="VMU142" s="261"/>
      <c r="VMV142" s="265"/>
      <c r="VMW142" s="266"/>
      <c r="VMX142" s="200"/>
      <c r="VMY142" s="266"/>
      <c r="VMZ142" s="261"/>
      <c r="VNA142" s="265"/>
      <c r="VNB142" s="266"/>
      <c r="VNC142" s="200"/>
      <c r="VND142" s="266"/>
      <c r="VNE142" s="261"/>
      <c r="VNF142" s="265"/>
      <c r="VNG142" s="266"/>
      <c r="VNH142" s="200"/>
      <c r="VNI142" s="266"/>
      <c r="VNJ142" s="261"/>
      <c r="VNK142" s="265"/>
      <c r="VNL142" s="266"/>
      <c r="VNM142" s="200"/>
      <c r="VNN142" s="266"/>
      <c r="VNO142" s="261"/>
      <c r="VNP142" s="265"/>
      <c r="VNQ142" s="266"/>
      <c r="VNR142" s="200"/>
      <c r="VNS142" s="266"/>
      <c r="VNT142" s="261"/>
      <c r="VNU142" s="265"/>
      <c r="VNV142" s="266"/>
      <c r="VNW142" s="200"/>
      <c r="VNX142" s="266"/>
      <c r="VNY142" s="261"/>
      <c r="VNZ142" s="265"/>
      <c r="VOA142" s="266"/>
      <c r="VOB142" s="200"/>
      <c r="VOC142" s="266"/>
      <c r="VOD142" s="261"/>
      <c r="VOE142" s="265"/>
      <c r="VOF142" s="266"/>
      <c r="VOG142" s="200"/>
      <c r="VOH142" s="266"/>
      <c r="VOI142" s="261"/>
      <c r="VOJ142" s="265"/>
      <c r="VOK142" s="266"/>
      <c r="VOL142" s="200"/>
      <c r="VOM142" s="266"/>
      <c r="VON142" s="261"/>
      <c r="VOO142" s="265"/>
      <c r="VOP142" s="266"/>
      <c r="VOQ142" s="200"/>
      <c r="VOR142" s="266"/>
      <c r="VOS142" s="261"/>
      <c r="VOT142" s="265"/>
      <c r="VOU142" s="266"/>
      <c r="VOV142" s="200"/>
      <c r="VOW142" s="266"/>
      <c r="VOX142" s="261"/>
      <c r="VOY142" s="265"/>
      <c r="VOZ142" s="266"/>
      <c r="VPA142" s="200"/>
      <c r="VPB142" s="266"/>
      <c r="VPC142" s="261"/>
      <c r="VPD142" s="265"/>
      <c r="VPE142" s="266"/>
      <c r="VPF142" s="200"/>
      <c r="VPG142" s="266"/>
      <c r="VPH142" s="261"/>
      <c r="VPI142" s="265"/>
      <c r="VPJ142" s="266"/>
      <c r="VPK142" s="200"/>
      <c r="VPL142" s="266"/>
      <c r="VPM142" s="261"/>
      <c r="VPN142" s="265"/>
      <c r="VPO142" s="266"/>
      <c r="VPP142" s="200"/>
      <c r="VPQ142" s="266"/>
      <c r="VPR142" s="261"/>
      <c r="VPS142" s="265"/>
      <c r="VPT142" s="266"/>
      <c r="VPU142" s="200"/>
      <c r="VPV142" s="266"/>
      <c r="VPW142" s="261"/>
      <c r="VPX142" s="265"/>
      <c r="VPY142" s="266"/>
      <c r="VPZ142" s="200"/>
      <c r="VQA142" s="266"/>
      <c r="VQB142" s="261"/>
      <c r="VQC142" s="265"/>
      <c r="VQD142" s="266"/>
      <c r="VQE142" s="200"/>
      <c r="VQF142" s="266"/>
      <c r="VQG142" s="261"/>
      <c r="VQH142" s="265"/>
      <c r="VQI142" s="266"/>
      <c r="VQJ142" s="200"/>
      <c r="VQK142" s="266"/>
      <c r="VQL142" s="261"/>
      <c r="VQM142" s="265"/>
      <c r="VQN142" s="266"/>
      <c r="VQO142" s="200"/>
      <c r="VQP142" s="266"/>
      <c r="VQQ142" s="261"/>
      <c r="VQR142" s="265"/>
      <c r="VQS142" s="266"/>
      <c r="VQT142" s="200"/>
      <c r="VQU142" s="266"/>
      <c r="VQV142" s="261"/>
      <c r="VQW142" s="265"/>
      <c r="VQX142" s="266"/>
      <c r="VQY142" s="200"/>
      <c r="VQZ142" s="266"/>
      <c r="VRA142" s="261"/>
      <c r="VRB142" s="265"/>
      <c r="VRC142" s="266"/>
      <c r="VRD142" s="200"/>
      <c r="VRE142" s="266"/>
      <c r="VRF142" s="261"/>
      <c r="VRG142" s="265"/>
      <c r="VRH142" s="266"/>
      <c r="VRI142" s="200"/>
      <c r="VRJ142" s="266"/>
      <c r="VRK142" s="261"/>
      <c r="VRL142" s="265"/>
      <c r="VRM142" s="266"/>
      <c r="VRN142" s="200"/>
      <c r="VRO142" s="266"/>
      <c r="VRP142" s="261"/>
      <c r="VRQ142" s="265"/>
      <c r="VRR142" s="266"/>
      <c r="VRS142" s="200"/>
      <c r="VRT142" s="266"/>
      <c r="VRU142" s="261"/>
      <c r="VRV142" s="265"/>
      <c r="VRW142" s="266"/>
      <c r="VRX142" s="200"/>
      <c r="VRY142" s="266"/>
      <c r="VRZ142" s="261"/>
      <c r="VSA142" s="265"/>
      <c r="VSB142" s="266"/>
      <c r="VSC142" s="200"/>
      <c r="VSD142" s="266"/>
      <c r="VSE142" s="261"/>
      <c r="VSF142" s="265"/>
      <c r="VSG142" s="266"/>
      <c r="VSH142" s="200"/>
      <c r="VSI142" s="266"/>
      <c r="VSJ142" s="261"/>
      <c r="VSK142" s="265"/>
      <c r="VSL142" s="266"/>
      <c r="VSM142" s="200"/>
      <c r="VSN142" s="266"/>
      <c r="VSO142" s="261"/>
      <c r="VSP142" s="265"/>
      <c r="VSQ142" s="266"/>
      <c r="VSR142" s="200"/>
      <c r="VSS142" s="266"/>
      <c r="VST142" s="261"/>
      <c r="VSU142" s="265"/>
      <c r="VSV142" s="266"/>
      <c r="VSW142" s="200"/>
      <c r="VSX142" s="266"/>
      <c r="VSY142" s="261"/>
      <c r="VSZ142" s="265"/>
      <c r="VTA142" s="266"/>
      <c r="VTB142" s="200"/>
      <c r="VTC142" s="266"/>
      <c r="VTD142" s="261"/>
      <c r="VTE142" s="265"/>
      <c r="VTF142" s="266"/>
      <c r="VTG142" s="200"/>
      <c r="VTH142" s="266"/>
      <c r="VTI142" s="261"/>
      <c r="VTJ142" s="265"/>
      <c r="VTK142" s="266"/>
      <c r="VTL142" s="200"/>
      <c r="VTM142" s="266"/>
      <c r="VTN142" s="261"/>
      <c r="VTO142" s="265"/>
      <c r="VTP142" s="266"/>
      <c r="VTQ142" s="200"/>
      <c r="VTR142" s="266"/>
      <c r="VTS142" s="261"/>
      <c r="VTT142" s="265"/>
      <c r="VTU142" s="266"/>
      <c r="VTV142" s="200"/>
      <c r="VTW142" s="266"/>
      <c r="VTX142" s="261"/>
      <c r="VTY142" s="265"/>
      <c r="VTZ142" s="266"/>
      <c r="VUA142" s="200"/>
      <c r="VUB142" s="266"/>
      <c r="VUC142" s="261"/>
      <c r="VUD142" s="265"/>
      <c r="VUE142" s="266"/>
      <c r="VUF142" s="200"/>
      <c r="VUG142" s="266"/>
      <c r="VUH142" s="261"/>
      <c r="VUI142" s="265"/>
      <c r="VUJ142" s="266"/>
      <c r="VUK142" s="200"/>
      <c r="VUL142" s="266"/>
      <c r="VUM142" s="261"/>
      <c r="VUN142" s="265"/>
      <c r="VUO142" s="266"/>
      <c r="VUP142" s="200"/>
      <c r="VUQ142" s="266"/>
      <c r="VUR142" s="261"/>
      <c r="VUS142" s="265"/>
      <c r="VUT142" s="266"/>
      <c r="VUU142" s="200"/>
      <c r="VUV142" s="266"/>
      <c r="VUW142" s="261"/>
      <c r="VUX142" s="265"/>
      <c r="VUY142" s="266"/>
      <c r="VUZ142" s="200"/>
      <c r="VVA142" s="266"/>
      <c r="VVB142" s="261"/>
      <c r="VVC142" s="265"/>
      <c r="VVD142" s="266"/>
      <c r="VVE142" s="200"/>
      <c r="VVF142" s="266"/>
      <c r="VVG142" s="261"/>
      <c r="VVH142" s="265"/>
      <c r="VVI142" s="266"/>
      <c r="VVJ142" s="200"/>
      <c r="VVK142" s="266"/>
      <c r="VVL142" s="261"/>
      <c r="VVM142" s="265"/>
      <c r="VVN142" s="266"/>
      <c r="VVO142" s="200"/>
      <c r="VVP142" s="266"/>
      <c r="VVQ142" s="261"/>
      <c r="VVR142" s="265"/>
      <c r="VVS142" s="266"/>
      <c r="VVT142" s="200"/>
      <c r="VVU142" s="266"/>
      <c r="VVV142" s="261"/>
      <c r="VVW142" s="265"/>
      <c r="VVX142" s="266"/>
      <c r="VVY142" s="200"/>
      <c r="VVZ142" s="266"/>
      <c r="VWA142" s="261"/>
      <c r="VWB142" s="265"/>
      <c r="VWC142" s="266"/>
      <c r="VWD142" s="200"/>
      <c r="VWE142" s="266"/>
      <c r="VWF142" s="261"/>
      <c r="VWG142" s="265"/>
      <c r="VWH142" s="266"/>
      <c r="VWI142" s="200"/>
      <c r="VWJ142" s="266"/>
      <c r="VWK142" s="261"/>
      <c r="VWL142" s="265"/>
      <c r="VWM142" s="266"/>
      <c r="VWN142" s="200"/>
      <c r="VWO142" s="266"/>
      <c r="VWP142" s="261"/>
      <c r="VWQ142" s="265"/>
      <c r="VWR142" s="266"/>
      <c r="VWS142" s="200"/>
      <c r="VWT142" s="266"/>
      <c r="VWU142" s="261"/>
      <c r="VWV142" s="265"/>
      <c r="VWW142" s="266"/>
      <c r="VWX142" s="200"/>
      <c r="VWY142" s="266"/>
      <c r="VWZ142" s="261"/>
      <c r="VXA142" s="265"/>
      <c r="VXB142" s="266"/>
      <c r="VXC142" s="200"/>
      <c r="VXD142" s="266"/>
      <c r="VXE142" s="261"/>
      <c r="VXF142" s="265"/>
      <c r="VXG142" s="266"/>
      <c r="VXH142" s="200"/>
      <c r="VXI142" s="266"/>
      <c r="VXJ142" s="261"/>
      <c r="VXK142" s="265"/>
      <c r="VXL142" s="266"/>
      <c r="VXM142" s="200"/>
      <c r="VXN142" s="266"/>
      <c r="VXO142" s="261"/>
      <c r="VXP142" s="265"/>
      <c r="VXQ142" s="266"/>
      <c r="VXR142" s="200"/>
      <c r="VXS142" s="266"/>
      <c r="VXT142" s="261"/>
      <c r="VXU142" s="265"/>
      <c r="VXV142" s="266"/>
      <c r="VXW142" s="200"/>
      <c r="VXX142" s="266"/>
      <c r="VXY142" s="261"/>
      <c r="VXZ142" s="265"/>
      <c r="VYA142" s="266"/>
      <c r="VYB142" s="200"/>
      <c r="VYC142" s="266"/>
      <c r="VYD142" s="261"/>
      <c r="VYE142" s="265"/>
      <c r="VYF142" s="266"/>
      <c r="VYG142" s="200"/>
      <c r="VYH142" s="266"/>
      <c r="VYI142" s="261"/>
      <c r="VYJ142" s="265"/>
      <c r="VYK142" s="266"/>
      <c r="VYL142" s="200"/>
      <c r="VYM142" s="266"/>
      <c r="VYN142" s="261"/>
      <c r="VYO142" s="265"/>
      <c r="VYP142" s="266"/>
      <c r="VYQ142" s="200"/>
      <c r="VYR142" s="266"/>
      <c r="VYS142" s="261"/>
      <c r="VYT142" s="265"/>
      <c r="VYU142" s="266"/>
      <c r="VYV142" s="200"/>
      <c r="VYW142" s="266"/>
      <c r="VYX142" s="261"/>
      <c r="VYY142" s="265"/>
      <c r="VYZ142" s="266"/>
      <c r="VZA142" s="200"/>
      <c r="VZB142" s="266"/>
      <c r="VZC142" s="261"/>
      <c r="VZD142" s="265"/>
      <c r="VZE142" s="266"/>
      <c r="VZF142" s="200"/>
      <c r="VZG142" s="266"/>
      <c r="VZH142" s="261"/>
      <c r="VZI142" s="265"/>
      <c r="VZJ142" s="266"/>
      <c r="VZK142" s="200"/>
      <c r="VZL142" s="266"/>
      <c r="VZM142" s="261"/>
      <c r="VZN142" s="265"/>
      <c r="VZO142" s="266"/>
      <c r="VZP142" s="200"/>
      <c r="VZQ142" s="266"/>
      <c r="VZR142" s="261"/>
      <c r="VZS142" s="265"/>
      <c r="VZT142" s="266"/>
      <c r="VZU142" s="200"/>
      <c r="VZV142" s="266"/>
      <c r="VZW142" s="261"/>
      <c r="VZX142" s="265"/>
      <c r="VZY142" s="266"/>
      <c r="VZZ142" s="200"/>
      <c r="WAA142" s="266"/>
      <c r="WAB142" s="261"/>
      <c r="WAC142" s="265"/>
      <c r="WAD142" s="266"/>
      <c r="WAE142" s="200"/>
      <c r="WAF142" s="266"/>
      <c r="WAG142" s="261"/>
      <c r="WAH142" s="265"/>
      <c r="WAI142" s="266"/>
      <c r="WAJ142" s="200"/>
      <c r="WAK142" s="266"/>
      <c r="WAL142" s="261"/>
      <c r="WAM142" s="265"/>
      <c r="WAN142" s="266"/>
      <c r="WAO142" s="200"/>
      <c r="WAP142" s="266"/>
      <c r="WAQ142" s="261"/>
      <c r="WAR142" s="265"/>
      <c r="WAS142" s="266"/>
      <c r="WAT142" s="200"/>
      <c r="WAU142" s="266"/>
      <c r="WAV142" s="261"/>
      <c r="WAW142" s="265"/>
      <c r="WAX142" s="266"/>
      <c r="WAY142" s="200"/>
      <c r="WAZ142" s="266"/>
      <c r="WBA142" s="261"/>
      <c r="WBB142" s="265"/>
      <c r="WBC142" s="266"/>
      <c r="WBD142" s="200"/>
      <c r="WBE142" s="266"/>
      <c r="WBF142" s="261"/>
      <c r="WBG142" s="265"/>
      <c r="WBH142" s="266"/>
      <c r="WBI142" s="200"/>
      <c r="WBJ142" s="266"/>
      <c r="WBK142" s="261"/>
      <c r="WBL142" s="265"/>
      <c r="WBM142" s="266"/>
      <c r="WBN142" s="200"/>
      <c r="WBO142" s="266"/>
      <c r="WBP142" s="261"/>
      <c r="WBQ142" s="265"/>
      <c r="WBR142" s="266"/>
      <c r="WBS142" s="200"/>
      <c r="WBT142" s="266"/>
      <c r="WBU142" s="261"/>
      <c r="WBV142" s="265"/>
      <c r="WBW142" s="266"/>
      <c r="WBX142" s="200"/>
      <c r="WBY142" s="266"/>
      <c r="WBZ142" s="261"/>
      <c r="WCA142" s="265"/>
      <c r="WCB142" s="266"/>
      <c r="WCC142" s="200"/>
      <c r="WCD142" s="266"/>
      <c r="WCE142" s="261"/>
      <c r="WCF142" s="265"/>
      <c r="WCG142" s="266"/>
      <c r="WCH142" s="200"/>
      <c r="WCI142" s="266"/>
      <c r="WCJ142" s="261"/>
      <c r="WCK142" s="265"/>
      <c r="WCL142" s="266"/>
      <c r="WCM142" s="200"/>
      <c r="WCN142" s="266"/>
      <c r="WCO142" s="261"/>
      <c r="WCP142" s="265"/>
      <c r="WCQ142" s="266"/>
      <c r="WCR142" s="200"/>
      <c r="WCS142" s="266"/>
      <c r="WCT142" s="261"/>
      <c r="WCU142" s="265"/>
      <c r="WCV142" s="266"/>
      <c r="WCW142" s="200"/>
      <c r="WCX142" s="266"/>
      <c r="WCY142" s="261"/>
      <c r="WCZ142" s="265"/>
      <c r="WDA142" s="266"/>
      <c r="WDB142" s="200"/>
      <c r="WDC142" s="266"/>
      <c r="WDD142" s="261"/>
      <c r="WDE142" s="265"/>
      <c r="WDF142" s="266"/>
      <c r="WDG142" s="200"/>
      <c r="WDH142" s="266"/>
      <c r="WDI142" s="261"/>
      <c r="WDJ142" s="265"/>
      <c r="WDK142" s="266"/>
      <c r="WDL142" s="200"/>
      <c r="WDM142" s="266"/>
      <c r="WDN142" s="261"/>
      <c r="WDO142" s="265"/>
      <c r="WDP142" s="266"/>
      <c r="WDQ142" s="200"/>
      <c r="WDR142" s="266"/>
      <c r="WDS142" s="261"/>
      <c r="WDT142" s="265"/>
      <c r="WDU142" s="266"/>
      <c r="WDV142" s="200"/>
      <c r="WDW142" s="266"/>
      <c r="WDX142" s="261"/>
      <c r="WDY142" s="265"/>
      <c r="WDZ142" s="266"/>
      <c r="WEA142" s="200"/>
      <c r="WEB142" s="266"/>
      <c r="WEC142" s="261"/>
      <c r="WED142" s="265"/>
      <c r="WEE142" s="266"/>
      <c r="WEF142" s="200"/>
      <c r="WEG142" s="266"/>
      <c r="WEH142" s="261"/>
      <c r="WEI142" s="265"/>
      <c r="WEJ142" s="266"/>
      <c r="WEK142" s="200"/>
      <c r="WEL142" s="266"/>
      <c r="WEM142" s="261"/>
      <c r="WEN142" s="265"/>
      <c r="WEO142" s="266"/>
      <c r="WEP142" s="200"/>
      <c r="WEQ142" s="266"/>
      <c r="WER142" s="261"/>
      <c r="WES142" s="265"/>
      <c r="WET142" s="266"/>
      <c r="WEU142" s="200"/>
      <c r="WEV142" s="266"/>
      <c r="WEW142" s="261"/>
      <c r="WEX142" s="265"/>
      <c r="WEY142" s="266"/>
      <c r="WEZ142" s="200"/>
      <c r="WFA142" s="266"/>
      <c r="WFB142" s="261"/>
      <c r="WFC142" s="265"/>
      <c r="WFD142" s="266"/>
      <c r="WFE142" s="200"/>
      <c r="WFF142" s="266"/>
      <c r="WFG142" s="261"/>
      <c r="WFH142" s="265"/>
      <c r="WFI142" s="266"/>
      <c r="WFJ142" s="200"/>
      <c r="WFK142" s="266"/>
      <c r="WFL142" s="261"/>
      <c r="WFM142" s="265"/>
      <c r="WFN142" s="266"/>
      <c r="WFO142" s="200"/>
      <c r="WFP142" s="266"/>
      <c r="WFQ142" s="261"/>
      <c r="WFR142" s="265"/>
      <c r="WFS142" s="266"/>
      <c r="WFT142" s="200"/>
      <c r="WFU142" s="266"/>
      <c r="WFV142" s="261"/>
      <c r="WFW142" s="265"/>
      <c r="WFX142" s="266"/>
      <c r="WFY142" s="200"/>
      <c r="WFZ142" s="266"/>
      <c r="WGA142" s="261"/>
      <c r="WGB142" s="265"/>
      <c r="WGC142" s="266"/>
      <c r="WGD142" s="200"/>
      <c r="WGE142" s="266"/>
      <c r="WGF142" s="261"/>
      <c r="WGG142" s="265"/>
      <c r="WGH142" s="266"/>
      <c r="WGI142" s="200"/>
      <c r="WGJ142" s="266"/>
      <c r="WGK142" s="261"/>
      <c r="WGL142" s="265"/>
      <c r="WGM142" s="266"/>
      <c r="WGN142" s="200"/>
      <c r="WGO142" s="266"/>
      <c r="WGP142" s="261"/>
      <c r="WGQ142" s="265"/>
      <c r="WGR142" s="266"/>
      <c r="WGS142" s="200"/>
      <c r="WGT142" s="266"/>
      <c r="WGU142" s="261"/>
      <c r="WGV142" s="265"/>
      <c r="WGW142" s="266"/>
      <c r="WGX142" s="200"/>
      <c r="WGY142" s="266"/>
      <c r="WGZ142" s="261"/>
      <c r="WHA142" s="265"/>
      <c r="WHB142" s="266"/>
      <c r="WHC142" s="200"/>
      <c r="WHD142" s="266"/>
      <c r="WHE142" s="261"/>
      <c r="WHF142" s="265"/>
      <c r="WHG142" s="266"/>
      <c r="WHH142" s="200"/>
      <c r="WHI142" s="266"/>
      <c r="WHJ142" s="261"/>
      <c r="WHK142" s="265"/>
      <c r="WHL142" s="266"/>
      <c r="WHM142" s="200"/>
      <c r="WHN142" s="266"/>
      <c r="WHO142" s="261"/>
      <c r="WHP142" s="265"/>
      <c r="WHQ142" s="266"/>
      <c r="WHR142" s="200"/>
      <c r="WHS142" s="266"/>
      <c r="WHT142" s="261"/>
      <c r="WHU142" s="265"/>
      <c r="WHV142" s="266"/>
      <c r="WHW142" s="200"/>
      <c r="WHX142" s="266"/>
      <c r="WHY142" s="261"/>
      <c r="WHZ142" s="265"/>
      <c r="WIA142" s="266"/>
      <c r="WIB142" s="200"/>
      <c r="WIC142" s="266"/>
      <c r="WID142" s="261"/>
      <c r="WIE142" s="265"/>
      <c r="WIF142" s="266"/>
      <c r="WIG142" s="200"/>
      <c r="WIH142" s="266"/>
      <c r="WII142" s="261"/>
      <c r="WIJ142" s="265"/>
      <c r="WIK142" s="266"/>
      <c r="WIL142" s="200"/>
      <c r="WIM142" s="266"/>
      <c r="WIN142" s="261"/>
      <c r="WIO142" s="265"/>
      <c r="WIP142" s="266"/>
      <c r="WIQ142" s="200"/>
      <c r="WIR142" s="266"/>
      <c r="WIS142" s="261"/>
      <c r="WIT142" s="265"/>
      <c r="WIU142" s="266"/>
      <c r="WIV142" s="200"/>
      <c r="WIW142" s="266"/>
      <c r="WIX142" s="261"/>
      <c r="WIY142" s="265"/>
      <c r="WIZ142" s="266"/>
      <c r="WJA142" s="200"/>
      <c r="WJB142" s="266"/>
      <c r="WJC142" s="261"/>
      <c r="WJD142" s="265"/>
      <c r="WJE142" s="266"/>
      <c r="WJF142" s="200"/>
      <c r="WJG142" s="266"/>
      <c r="WJH142" s="261"/>
      <c r="WJI142" s="265"/>
      <c r="WJJ142" s="266"/>
      <c r="WJK142" s="200"/>
      <c r="WJL142" s="266"/>
      <c r="WJM142" s="261"/>
      <c r="WJN142" s="265"/>
      <c r="WJO142" s="266"/>
      <c r="WJP142" s="200"/>
      <c r="WJQ142" s="266"/>
      <c r="WJR142" s="261"/>
      <c r="WJS142" s="265"/>
      <c r="WJT142" s="266"/>
      <c r="WJU142" s="200"/>
      <c r="WJV142" s="266"/>
      <c r="WJW142" s="261"/>
      <c r="WJX142" s="265"/>
      <c r="WJY142" s="266"/>
      <c r="WJZ142" s="200"/>
      <c r="WKA142" s="266"/>
      <c r="WKB142" s="261"/>
      <c r="WKC142" s="265"/>
      <c r="WKD142" s="266"/>
      <c r="WKE142" s="200"/>
      <c r="WKF142" s="266"/>
      <c r="WKG142" s="261"/>
      <c r="WKH142" s="265"/>
      <c r="WKI142" s="266"/>
      <c r="WKJ142" s="200"/>
      <c r="WKK142" s="266"/>
      <c r="WKL142" s="261"/>
      <c r="WKM142" s="265"/>
      <c r="WKN142" s="266"/>
      <c r="WKO142" s="200"/>
      <c r="WKP142" s="266"/>
      <c r="WKQ142" s="261"/>
      <c r="WKR142" s="265"/>
      <c r="WKS142" s="266"/>
      <c r="WKT142" s="200"/>
      <c r="WKU142" s="266"/>
      <c r="WKV142" s="261"/>
      <c r="WKW142" s="265"/>
      <c r="WKX142" s="266"/>
      <c r="WKY142" s="200"/>
      <c r="WKZ142" s="266"/>
      <c r="WLA142" s="261"/>
      <c r="WLB142" s="265"/>
      <c r="WLC142" s="266"/>
      <c r="WLD142" s="200"/>
      <c r="WLE142" s="266"/>
      <c r="WLF142" s="261"/>
      <c r="WLG142" s="265"/>
      <c r="WLH142" s="266"/>
      <c r="WLI142" s="200"/>
      <c r="WLJ142" s="266"/>
      <c r="WLK142" s="261"/>
      <c r="WLL142" s="265"/>
      <c r="WLM142" s="266"/>
      <c r="WLN142" s="200"/>
      <c r="WLO142" s="266"/>
      <c r="WLP142" s="261"/>
      <c r="WLQ142" s="265"/>
      <c r="WLR142" s="266"/>
      <c r="WLS142" s="200"/>
      <c r="WLT142" s="266"/>
      <c r="WLU142" s="261"/>
      <c r="WLV142" s="265"/>
      <c r="WLW142" s="266"/>
      <c r="WLX142" s="200"/>
      <c r="WLY142" s="266"/>
      <c r="WLZ142" s="261"/>
      <c r="WMA142" s="265"/>
      <c r="WMB142" s="266"/>
      <c r="WMC142" s="200"/>
      <c r="WMD142" s="266"/>
      <c r="WME142" s="261"/>
      <c r="WMF142" s="265"/>
      <c r="WMG142" s="266"/>
      <c r="WMH142" s="200"/>
      <c r="WMI142" s="266"/>
      <c r="WMJ142" s="261"/>
      <c r="WMK142" s="265"/>
      <c r="WML142" s="266"/>
      <c r="WMM142" s="200"/>
      <c r="WMN142" s="266"/>
      <c r="WMO142" s="261"/>
      <c r="WMP142" s="265"/>
      <c r="WMQ142" s="266"/>
      <c r="WMR142" s="200"/>
      <c r="WMS142" s="266"/>
      <c r="WMT142" s="261"/>
      <c r="WMU142" s="265"/>
      <c r="WMV142" s="266"/>
      <c r="WMW142" s="200"/>
      <c r="WMX142" s="266"/>
      <c r="WMY142" s="261"/>
      <c r="WMZ142" s="265"/>
      <c r="WNA142" s="266"/>
      <c r="WNB142" s="200"/>
      <c r="WNC142" s="266"/>
      <c r="WND142" s="261"/>
      <c r="WNE142" s="265"/>
      <c r="WNF142" s="266"/>
      <c r="WNG142" s="200"/>
      <c r="WNH142" s="266"/>
      <c r="WNI142" s="261"/>
      <c r="WNJ142" s="265"/>
      <c r="WNK142" s="266"/>
      <c r="WNL142" s="200"/>
      <c r="WNM142" s="266"/>
      <c r="WNN142" s="261"/>
      <c r="WNO142" s="265"/>
      <c r="WNP142" s="266"/>
      <c r="WNQ142" s="200"/>
      <c r="WNR142" s="266"/>
      <c r="WNS142" s="261"/>
      <c r="WNT142" s="265"/>
      <c r="WNU142" s="266"/>
      <c r="WNV142" s="200"/>
      <c r="WNW142" s="266"/>
      <c r="WNX142" s="261"/>
      <c r="WNY142" s="265"/>
      <c r="WNZ142" s="266"/>
      <c r="WOA142" s="200"/>
      <c r="WOB142" s="266"/>
      <c r="WOC142" s="261"/>
      <c r="WOD142" s="265"/>
      <c r="WOE142" s="266"/>
      <c r="WOF142" s="200"/>
      <c r="WOG142" s="266"/>
      <c r="WOH142" s="261"/>
      <c r="WOI142" s="265"/>
      <c r="WOJ142" s="266"/>
      <c r="WOK142" s="200"/>
      <c r="WOL142" s="266"/>
      <c r="WOM142" s="261"/>
      <c r="WON142" s="265"/>
      <c r="WOO142" s="266"/>
      <c r="WOP142" s="200"/>
      <c r="WOQ142" s="266"/>
      <c r="WOR142" s="261"/>
      <c r="WOS142" s="265"/>
      <c r="WOT142" s="266"/>
      <c r="WOU142" s="200"/>
      <c r="WOV142" s="266"/>
      <c r="WOW142" s="261"/>
      <c r="WOX142" s="265"/>
      <c r="WOY142" s="266"/>
      <c r="WOZ142" s="200"/>
      <c r="WPA142" s="266"/>
      <c r="WPB142" s="261"/>
      <c r="WPC142" s="265"/>
      <c r="WPD142" s="266"/>
      <c r="WPE142" s="200"/>
      <c r="WPF142" s="266"/>
      <c r="WPG142" s="261"/>
      <c r="WPH142" s="265"/>
      <c r="WPI142" s="266"/>
      <c r="WPJ142" s="200"/>
      <c r="WPK142" s="266"/>
      <c r="WPL142" s="261"/>
      <c r="WPM142" s="265"/>
      <c r="WPN142" s="266"/>
      <c r="WPO142" s="200"/>
      <c r="WPP142" s="266"/>
      <c r="WPQ142" s="261"/>
      <c r="WPR142" s="265"/>
      <c r="WPS142" s="266"/>
      <c r="WPT142" s="200"/>
      <c r="WPU142" s="266"/>
      <c r="WPV142" s="261"/>
      <c r="WPW142" s="265"/>
      <c r="WPX142" s="266"/>
      <c r="WPY142" s="200"/>
      <c r="WPZ142" s="266"/>
      <c r="WQA142" s="261"/>
      <c r="WQB142" s="265"/>
      <c r="WQC142" s="266"/>
      <c r="WQD142" s="200"/>
      <c r="WQE142" s="266"/>
      <c r="WQF142" s="261"/>
      <c r="WQG142" s="265"/>
      <c r="WQH142" s="266"/>
      <c r="WQI142" s="200"/>
      <c r="WQJ142" s="266"/>
      <c r="WQK142" s="261"/>
      <c r="WQL142" s="265"/>
      <c r="WQM142" s="266"/>
      <c r="WQN142" s="200"/>
      <c r="WQO142" s="266"/>
      <c r="WQP142" s="261"/>
      <c r="WQQ142" s="265"/>
      <c r="WQR142" s="266"/>
      <c r="WQS142" s="200"/>
      <c r="WQT142" s="266"/>
      <c r="WQU142" s="261"/>
      <c r="WQV142" s="265"/>
      <c r="WQW142" s="266"/>
      <c r="WQX142" s="200"/>
      <c r="WQY142" s="266"/>
      <c r="WQZ142" s="261"/>
      <c r="WRA142" s="265"/>
      <c r="WRB142" s="266"/>
      <c r="WRC142" s="200"/>
      <c r="WRD142" s="266"/>
      <c r="WRE142" s="261"/>
      <c r="WRF142" s="265"/>
      <c r="WRG142" s="266"/>
      <c r="WRH142" s="200"/>
      <c r="WRI142" s="266"/>
      <c r="WRJ142" s="261"/>
      <c r="WRK142" s="265"/>
      <c r="WRL142" s="266"/>
      <c r="WRM142" s="200"/>
      <c r="WRN142" s="266"/>
      <c r="WRO142" s="261"/>
      <c r="WRP142" s="265"/>
      <c r="WRQ142" s="266"/>
      <c r="WRR142" s="200"/>
      <c r="WRS142" s="266"/>
      <c r="WRT142" s="261"/>
      <c r="WRU142" s="265"/>
      <c r="WRV142" s="266"/>
      <c r="WRW142" s="200"/>
      <c r="WRX142" s="266"/>
      <c r="WRY142" s="261"/>
      <c r="WRZ142" s="265"/>
      <c r="WSA142" s="266"/>
      <c r="WSB142" s="200"/>
      <c r="WSC142" s="266"/>
      <c r="WSD142" s="261"/>
      <c r="WSE142" s="265"/>
      <c r="WSF142" s="266"/>
      <c r="WSG142" s="200"/>
      <c r="WSH142" s="266"/>
      <c r="WSI142" s="261"/>
      <c r="WSJ142" s="265"/>
      <c r="WSK142" s="266"/>
      <c r="WSL142" s="200"/>
      <c r="WSM142" s="266"/>
      <c r="WSN142" s="261"/>
      <c r="WSO142" s="265"/>
      <c r="WSP142" s="266"/>
      <c r="WSQ142" s="200"/>
      <c r="WSR142" s="266"/>
      <c r="WSS142" s="261"/>
      <c r="WST142" s="265"/>
      <c r="WSU142" s="266"/>
      <c r="WSV142" s="200"/>
      <c r="WSW142" s="266"/>
      <c r="WSX142" s="261"/>
      <c r="WSY142" s="265"/>
      <c r="WSZ142" s="266"/>
      <c r="WTA142" s="200"/>
      <c r="WTB142" s="266"/>
      <c r="WTC142" s="261"/>
      <c r="WTD142" s="265"/>
      <c r="WTE142" s="266"/>
      <c r="WTF142" s="200"/>
      <c r="WTG142" s="266"/>
      <c r="WTH142" s="261"/>
      <c r="WTI142" s="265"/>
      <c r="WTJ142" s="266"/>
      <c r="WTK142" s="200"/>
      <c r="WTL142" s="266"/>
      <c r="WTM142" s="261"/>
      <c r="WTN142" s="265"/>
      <c r="WTO142" s="266"/>
      <c r="WTP142" s="200"/>
      <c r="WTQ142" s="266"/>
      <c r="WTR142" s="261"/>
      <c r="WTS142" s="265"/>
      <c r="WTT142" s="266"/>
      <c r="WTU142" s="200"/>
      <c r="WTV142" s="266"/>
      <c r="WTW142" s="261"/>
      <c r="WTX142" s="265"/>
      <c r="WTY142" s="266"/>
      <c r="WTZ142" s="200"/>
      <c r="WUA142" s="266"/>
      <c r="WUB142" s="261"/>
      <c r="WUC142" s="265"/>
      <c r="WUD142" s="266"/>
      <c r="WUE142" s="200"/>
      <c r="WUF142" s="266"/>
      <c r="WUG142" s="261"/>
      <c r="WUH142" s="265"/>
      <c r="WUI142" s="266"/>
      <c r="WUJ142" s="200"/>
      <c r="WUK142" s="266"/>
      <c r="WUL142" s="261"/>
      <c r="WUM142" s="265"/>
      <c r="WUN142" s="266"/>
      <c r="WUO142" s="200"/>
      <c r="WUP142" s="266"/>
      <c r="WUQ142" s="261"/>
      <c r="WUR142" s="265"/>
      <c r="WUS142" s="266"/>
      <c r="WUT142" s="200"/>
      <c r="WUU142" s="266"/>
      <c r="WUV142" s="261"/>
      <c r="WUW142" s="265"/>
      <c r="WUX142" s="266"/>
      <c r="WUY142" s="200"/>
      <c r="WUZ142" s="266"/>
      <c r="WVA142" s="261"/>
      <c r="WVB142" s="265"/>
      <c r="WVC142" s="266"/>
      <c r="WVD142" s="200"/>
      <c r="WVE142" s="266"/>
      <c r="WVF142" s="261"/>
      <c r="WVG142" s="265"/>
      <c r="WVH142" s="266"/>
      <c r="WVI142" s="200"/>
      <c r="WVJ142" s="266"/>
      <c r="WVK142" s="261"/>
      <c r="WVL142" s="265"/>
      <c r="WVM142" s="266"/>
      <c r="WVN142" s="200"/>
      <c r="WVO142" s="266"/>
      <c r="WVP142" s="261"/>
      <c r="WVQ142" s="265"/>
      <c r="WVR142" s="266"/>
      <c r="WVS142" s="200"/>
      <c r="WVT142" s="266"/>
      <c r="WVU142" s="261"/>
      <c r="WVV142" s="265"/>
      <c r="WVW142" s="266"/>
      <c r="WVX142" s="200"/>
      <c r="WVY142" s="266"/>
      <c r="WVZ142" s="261"/>
      <c r="WWA142" s="265"/>
      <c r="WWB142" s="266"/>
      <c r="WWC142" s="200"/>
      <c r="WWD142" s="266"/>
      <c r="WWE142" s="261"/>
      <c r="WWF142" s="265"/>
      <c r="WWG142" s="266"/>
      <c r="WWH142" s="200"/>
      <c r="WWI142" s="266"/>
      <c r="WWJ142" s="261"/>
      <c r="WWK142" s="265"/>
      <c r="WWL142" s="266"/>
      <c r="WWM142" s="200"/>
      <c r="WWN142" s="266"/>
      <c r="WWO142" s="261"/>
      <c r="WWP142" s="265"/>
      <c r="WWQ142" s="266"/>
      <c r="WWR142" s="200"/>
      <c r="WWS142" s="266"/>
      <c r="WWT142" s="261"/>
      <c r="WWU142" s="265"/>
      <c r="WWV142" s="266"/>
      <c r="WWW142" s="200"/>
      <c r="WWX142" s="266"/>
      <c r="WWY142" s="261"/>
      <c r="WWZ142" s="265"/>
      <c r="WXA142" s="266"/>
      <c r="WXB142" s="200"/>
      <c r="WXC142" s="266"/>
      <c r="WXD142" s="261"/>
      <c r="WXE142" s="265"/>
      <c r="WXF142" s="266"/>
      <c r="WXG142" s="200"/>
      <c r="WXH142" s="266"/>
      <c r="WXI142" s="261"/>
      <c r="WXJ142" s="265"/>
      <c r="WXK142" s="266"/>
      <c r="WXL142" s="200"/>
      <c r="WXM142" s="266"/>
      <c r="WXN142" s="261"/>
      <c r="WXO142" s="265"/>
      <c r="WXP142" s="266"/>
      <c r="WXQ142" s="200"/>
      <c r="WXR142" s="266"/>
      <c r="WXS142" s="261"/>
      <c r="WXT142" s="265"/>
      <c r="WXU142" s="266"/>
      <c r="WXV142" s="200"/>
      <c r="WXW142" s="266"/>
      <c r="WXX142" s="261"/>
      <c r="WXY142" s="265"/>
      <c r="WXZ142" s="266"/>
      <c r="WYA142" s="200"/>
      <c r="WYB142" s="266"/>
      <c r="WYC142" s="261"/>
      <c r="WYD142" s="265"/>
      <c r="WYE142" s="266"/>
      <c r="WYF142" s="200"/>
      <c r="WYG142" s="266"/>
      <c r="WYH142" s="261"/>
      <c r="WYI142" s="265"/>
      <c r="WYJ142" s="266"/>
      <c r="WYK142" s="200"/>
      <c r="WYL142" s="266"/>
      <c r="WYM142" s="261"/>
      <c r="WYN142" s="265"/>
      <c r="WYO142" s="266"/>
      <c r="WYP142" s="200"/>
      <c r="WYQ142" s="266"/>
      <c r="WYR142" s="261"/>
      <c r="WYS142" s="265"/>
      <c r="WYT142" s="266"/>
      <c r="WYU142" s="200"/>
      <c r="WYV142" s="266"/>
      <c r="WYW142" s="261"/>
      <c r="WYX142" s="265"/>
      <c r="WYY142" s="266"/>
      <c r="WYZ142" s="200"/>
      <c r="WZA142" s="266"/>
      <c r="WZB142" s="261"/>
      <c r="WZC142" s="265"/>
      <c r="WZD142" s="266"/>
      <c r="WZE142" s="200"/>
      <c r="WZF142" s="266"/>
      <c r="WZG142" s="261"/>
      <c r="WZH142" s="265"/>
      <c r="WZI142" s="266"/>
      <c r="WZJ142" s="200"/>
      <c r="WZK142" s="266"/>
      <c r="WZL142" s="261"/>
      <c r="WZM142" s="265"/>
      <c r="WZN142" s="266"/>
      <c r="WZO142" s="200"/>
      <c r="WZP142" s="266"/>
      <c r="WZQ142" s="261"/>
      <c r="WZR142" s="265"/>
      <c r="WZS142" s="266"/>
      <c r="WZT142" s="200"/>
      <c r="WZU142" s="266"/>
      <c r="WZV142" s="261"/>
      <c r="WZW142" s="265"/>
      <c r="WZX142" s="266"/>
      <c r="WZY142" s="200"/>
      <c r="WZZ142" s="266"/>
      <c r="XAA142" s="261"/>
      <c r="XAB142" s="265"/>
      <c r="XAC142" s="266"/>
      <c r="XAD142" s="200"/>
      <c r="XAE142" s="266"/>
      <c r="XAF142" s="261"/>
      <c r="XAG142" s="265"/>
      <c r="XAH142" s="266"/>
      <c r="XAI142" s="200"/>
      <c r="XAJ142" s="266"/>
      <c r="XAK142" s="261"/>
      <c r="XAL142" s="265"/>
      <c r="XAM142" s="266"/>
      <c r="XAN142" s="200"/>
      <c r="XAO142" s="266"/>
      <c r="XAP142" s="261"/>
      <c r="XAQ142" s="265"/>
      <c r="XAR142" s="266"/>
      <c r="XAS142" s="200"/>
      <c r="XAT142" s="266"/>
      <c r="XAU142" s="261"/>
      <c r="XAV142" s="265"/>
      <c r="XAW142" s="266"/>
      <c r="XAX142" s="200"/>
      <c r="XAY142" s="266"/>
      <c r="XAZ142" s="261"/>
      <c r="XBA142" s="265"/>
      <c r="XBB142" s="266"/>
      <c r="XBC142" s="200"/>
      <c r="XBD142" s="266"/>
      <c r="XBE142" s="261"/>
      <c r="XBF142" s="265"/>
      <c r="XBG142" s="266"/>
      <c r="XBH142" s="200"/>
      <c r="XBI142" s="266"/>
      <c r="XBJ142" s="261"/>
      <c r="XBK142" s="265"/>
      <c r="XBL142" s="266"/>
      <c r="XBM142" s="200"/>
      <c r="XBN142" s="266"/>
      <c r="XBO142" s="261"/>
      <c r="XBP142" s="265"/>
      <c r="XBQ142" s="266"/>
      <c r="XBR142" s="200"/>
      <c r="XBS142" s="266"/>
      <c r="XBT142" s="261"/>
      <c r="XBU142" s="265"/>
      <c r="XBV142" s="266"/>
      <c r="XBW142" s="200"/>
      <c r="XBX142" s="266"/>
      <c r="XBY142" s="261"/>
      <c r="XBZ142" s="265"/>
      <c r="XCA142" s="266"/>
      <c r="XCB142" s="200"/>
      <c r="XCC142" s="266"/>
      <c r="XCD142" s="261"/>
      <c r="XCE142" s="265"/>
      <c r="XCF142" s="266"/>
      <c r="XCG142" s="200"/>
      <c r="XCH142" s="266"/>
      <c r="XCI142" s="261"/>
      <c r="XCJ142" s="265"/>
      <c r="XCK142" s="266"/>
      <c r="XCL142" s="200"/>
      <c r="XCM142" s="266"/>
      <c r="XCN142" s="261"/>
      <c r="XCO142" s="265"/>
      <c r="XCP142" s="266"/>
      <c r="XCQ142" s="200"/>
      <c r="XCR142" s="266"/>
      <c r="XCS142" s="261"/>
      <c r="XCT142" s="265"/>
      <c r="XCU142" s="266"/>
      <c r="XCV142" s="200"/>
      <c r="XCW142" s="266"/>
      <c r="XCX142" s="261"/>
      <c r="XCY142" s="265"/>
      <c r="XCZ142" s="266"/>
      <c r="XDA142" s="200"/>
      <c r="XDB142" s="266"/>
      <c r="XDC142" s="261"/>
      <c r="XDD142" s="265"/>
      <c r="XDE142" s="266"/>
      <c r="XDF142" s="200"/>
      <c r="XDG142" s="266"/>
      <c r="XDH142" s="261"/>
      <c r="XDI142" s="265"/>
      <c r="XDJ142" s="266"/>
      <c r="XDK142" s="200"/>
      <c r="XDL142" s="266"/>
      <c r="XDM142" s="261"/>
      <c r="XDN142" s="265"/>
      <c r="XDO142" s="266"/>
      <c r="XDP142" s="200"/>
      <c r="XDQ142" s="266"/>
      <c r="XDR142" s="261"/>
      <c r="XDS142" s="265"/>
      <c r="XDT142" s="266"/>
      <c r="XDU142" s="200"/>
      <c r="XDV142" s="266"/>
      <c r="XDW142" s="261"/>
      <c r="XDX142" s="265"/>
      <c r="XDY142" s="266"/>
      <c r="XDZ142" s="200"/>
      <c r="XEA142" s="266"/>
      <c r="XEB142" s="261"/>
      <c r="XEC142" s="265"/>
      <c r="XED142" s="266"/>
      <c r="XEE142" s="200"/>
      <c r="XEF142" s="266"/>
      <c r="XEG142" s="261"/>
      <c r="XEH142" s="265"/>
      <c r="XEI142" s="266"/>
      <c r="XEJ142" s="200"/>
      <c r="XEK142" s="266"/>
      <c r="XEL142" s="261"/>
      <c r="XEM142" s="265"/>
      <c r="XEN142" s="266"/>
      <c r="XEO142" s="200"/>
      <c r="XEP142" s="266"/>
      <c r="XEQ142" s="261"/>
      <c r="XER142" s="265"/>
      <c r="XES142" s="266"/>
      <c r="XET142" s="200"/>
      <c r="XEU142" s="266"/>
      <c r="XEV142" s="261"/>
      <c r="XEW142" s="265"/>
      <c r="XEX142" s="266"/>
      <c r="XEY142" s="200"/>
      <c r="XEZ142" s="266"/>
      <c r="XFA142" s="261"/>
      <c r="XFB142" s="265"/>
      <c r="XFC142" s="266"/>
      <c r="XFD142" s="200"/>
    </row>
    <row r="147" spans="1:5" x14ac:dyDescent="0.25">
      <c r="A147" s="234" t="s">
        <v>2401</v>
      </c>
      <c r="B147" s="235" t="s">
        <v>2311</v>
      </c>
      <c r="C147" s="235" t="s">
        <v>2312</v>
      </c>
      <c r="D147" s="236" t="s">
        <v>2313</v>
      </c>
      <c r="E147" s="235" t="s">
        <v>2314</v>
      </c>
    </row>
    <row r="148" spans="1:5" x14ac:dyDescent="0.25">
      <c r="A148" s="166" t="s">
        <v>1144</v>
      </c>
      <c r="B148" s="260">
        <v>11599212.92</v>
      </c>
      <c r="C148" s="212">
        <v>2.597522267533806E-3</v>
      </c>
      <c r="D148" s="260">
        <v>3</v>
      </c>
      <c r="E148" s="212">
        <v>1.7605633802816902E-3</v>
      </c>
    </row>
    <row r="149" spans="1:5" x14ac:dyDescent="0.25">
      <c r="A149" s="166" t="s">
        <v>1781</v>
      </c>
      <c r="B149" s="260">
        <v>10675505.859999999</v>
      </c>
      <c r="C149" s="212">
        <v>2.3906677444229234E-3</v>
      </c>
      <c r="D149" s="260">
        <v>5</v>
      </c>
      <c r="E149" s="212">
        <v>2.9342723004694834E-3</v>
      </c>
    </row>
    <row r="150" spans="1:5" x14ac:dyDescent="0.25">
      <c r="A150" s="166" t="s">
        <v>1145</v>
      </c>
      <c r="B150" s="260">
        <v>17862999.57</v>
      </c>
      <c r="C150" s="212">
        <v>4.000231693998579E-3</v>
      </c>
      <c r="D150" s="260">
        <v>5</v>
      </c>
      <c r="E150" s="212">
        <v>2.9342723004694834E-3</v>
      </c>
    </row>
    <row r="151" spans="1:5" x14ac:dyDescent="0.25">
      <c r="A151" s="166" t="s">
        <v>1146</v>
      </c>
      <c r="B151" s="260">
        <v>30792752.650000002</v>
      </c>
      <c r="C151" s="212">
        <v>6.8957144970691357E-3</v>
      </c>
      <c r="D151" s="260">
        <v>8</v>
      </c>
      <c r="E151" s="212">
        <v>4.6948356807511738E-3</v>
      </c>
    </row>
    <row r="152" spans="1:5" x14ac:dyDescent="0.25">
      <c r="A152" s="166" t="s">
        <v>1147</v>
      </c>
      <c r="B152" s="260">
        <v>10454230.119999999</v>
      </c>
      <c r="C152" s="212">
        <v>2.3411153596292989E-3</v>
      </c>
      <c r="D152" s="260">
        <v>4</v>
      </c>
      <c r="E152" s="212">
        <v>2.3474178403755869E-3</v>
      </c>
    </row>
    <row r="153" spans="1:5" x14ac:dyDescent="0.25">
      <c r="A153" s="166" t="s">
        <v>1148</v>
      </c>
      <c r="B153" s="260">
        <v>13348922.689999999</v>
      </c>
      <c r="C153" s="212">
        <v>2.9893514477241164E-3</v>
      </c>
      <c r="D153" s="260">
        <v>5</v>
      </c>
      <c r="E153" s="212">
        <v>2.9342723004694834E-3</v>
      </c>
    </row>
    <row r="154" spans="1:5" x14ac:dyDescent="0.25">
      <c r="A154" s="166" t="s">
        <v>1149</v>
      </c>
      <c r="B154" s="260">
        <v>24973936.289999999</v>
      </c>
      <c r="C154" s="212">
        <v>5.5926515073615535E-3</v>
      </c>
      <c r="D154" s="260">
        <v>15</v>
      </c>
      <c r="E154" s="212">
        <v>8.8028169014084511E-3</v>
      </c>
    </row>
    <row r="155" spans="1:5" x14ac:dyDescent="0.25">
      <c r="A155" s="166" t="s">
        <v>2154</v>
      </c>
      <c r="B155" s="260">
        <v>180356867.93000001</v>
      </c>
      <c r="C155" s="212">
        <v>4.0389031892245741E-2</v>
      </c>
      <c r="D155" s="260">
        <v>61</v>
      </c>
      <c r="E155" s="212">
        <v>3.5798122065727703E-2</v>
      </c>
    </row>
    <row r="156" spans="1:5" x14ac:dyDescent="0.25">
      <c r="A156" s="166" t="s">
        <v>2157</v>
      </c>
      <c r="B156" s="260">
        <v>1356803387.3400002</v>
      </c>
      <c r="C156" s="212">
        <v>0.30384191027342106</v>
      </c>
      <c r="D156" s="260">
        <v>580</v>
      </c>
      <c r="E156" s="212">
        <v>0.34037558685446012</v>
      </c>
    </row>
    <row r="157" spans="1:5" x14ac:dyDescent="0.25">
      <c r="A157" s="166" t="s">
        <v>2155</v>
      </c>
      <c r="B157" s="260">
        <v>1218449361.7300003</v>
      </c>
      <c r="C157" s="212">
        <v>0.27285897506880397</v>
      </c>
      <c r="D157" s="260">
        <v>472</v>
      </c>
      <c r="E157" s="212">
        <v>0.27699530516431925</v>
      </c>
    </row>
    <row r="158" spans="1:5" x14ac:dyDescent="0.25">
      <c r="A158" s="166" t="s">
        <v>2156</v>
      </c>
      <c r="B158" s="260">
        <v>1554274846.75</v>
      </c>
      <c r="C158" s="212">
        <v>0.3480635757051711</v>
      </c>
      <c r="D158" s="260">
        <v>527</v>
      </c>
      <c r="E158" s="212">
        <v>0.30927230046948356</v>
      </c>
    </row>
    <row r="159" spans="1:5" x14ac:dyDescent="0.25">
      <c r="A159" s="166" t="s">
        <v>1543</v>
      </c>
      <c r="B159" s="260">
        <v>26502927.770000003</v>
      </c>
      <c r="C159" s="212">
        <v>5.9350531378481747E-3</v>
      </c>
      <c r="D159" s="260">
        <v>15</v>
      </c>
      <c r="E159" s="212">
        <v>8.8028169014084511E-3</v>
      </c>
    </row>
    <row r="160" spans="1:5" x14ac:dyDescent="0.25">
      <c r="A160" s="166" t="s">
        <v>1143</v>
      </c>
      <c r="B160" s="260">
        <v>9396284</v>
      </c>
      <c r="C160" s="212">
        <v>2.1041994047706148E-3</v>
      </c>
      <c r="D160" s="260">
        <v>4</v>
      </c>
      <c r="E160" s="212">
        <v>2.3474178403755869E-3</v>
      </c>
    </row>
    <row r="161" spans="1:5" ht="15" thickBot="1" x14ac:dyDescent="0.3">
      <c r="A161" s="262" t="s">
        <v>2323</v>
      </c>
      <c r="B161" s="263">
        <f>SUM(B148:B160)</f>
        <v>4465491235.6200008</v>
      </c>
      <c r="C161" s="264">
        <f>SUM(C148:C160)</f>
        <v>1</v>
      </c>
      <c r="D161" s="263">
        <f>SUM(D148:D160)</f>
        <v>1704</v>
      </c>
      <c r="E161" s="264">
        <f>SUM(E148:E160)</f>
        <v>1</v>
      </c>
    </row>
    <row r="183" spans="4:4" x14ac:dyDescent="0.25">
      <c r="D183" s="258">
        <v>0</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C7977-6A0B-4E49-B49C-8DEAEC206E22}">
  <dimension ref="A1:R57"/>
  <sheetViews>
    <sheetView showGridLines="0" zoomScale="85" zoomScaleNormal="85" workbookViewId="0"/>
  </sheetViews>
  <sheetFormatPr baseColWidth="10" defaultRowHeight="14.3" outlineLevelCol="1" x14ac:dyDescent="0.25"/>
  <cols>
    <col min="1" max="1" width="31.7109375" bestFit="1" customWidth="1"/>
    <col min="2" max="2" width="34.5703125" customWidth="1"/>
    <col min="3" max="3" width="17.7109375" customWidth="1"/>
    <col min="5" max="5" width="15.5703125" bestFit="1" customWidth="1"/>
    <col min="6" max="6" width="14.140625" bestFit="1" customWidth="1"/>
    <col min="7" max="7" width="15.5703125" bestFit="1" customWidth="1"/>
    <col min="8" max="8" width="14.140625" bestFit="1" customWidth="1"/>
    <col min="9" max="9" width="13.5703125" bestFit="1" customWidth="1"/>
    <col min="10" max="10" width="17.7109375" bestFit="1" customWidth="1"/>
    <col min="11" max="11" width="14" bestFit="1" customWidth="1"/>
    <col min="14" max="17" width="11.42578125" hidden="1" customWidth="1" outlineLevel="1"/>
    <col min="18" max="18" width="11.42578125" collapsed="1"/>
  </cols>
  <sheetData>
    <row r="1" spans="1:17" ht="15" x14ac:dyDescent="0.25">
      <c r="A1" s="278">
        <v>45930</v>
      </c>
    </row>
    <row r="3" spans="1:17" ht="15.7" thickBot="1" x14ac:dyDescent="0.3">
      <c r="A3" s="279" t="s">
        <v>2402</v>
      </c>
      <c r="B3" s="280"/>
      <c r="C3" s="281"/>
      <c r="D3" s="282"/>
      <c r="E3" s="283"/>
      <c r="F3" s="281"/>
      <c r="G3" s="284"/>
      <c r="H3" s="281"/>
      <c r="I3" s="281"/>
      <c r="P3" t="s">
        <v>2403</v>
      </c>
    </row>
    <row r="4" spans="1:17" ht="26.2" x14ac:dyDescent="0.25">
      <c r="A4" s="285" t="s">
        <v>2404</v>
      </c>
      <c r="B4" s="286" t="s">
        <v>2405</v>
      </c>
      <c r="C4" s="287" t="s">
        <v>2406</v>
      </c>
      <c r="D4" s="287" t="s">
        <v>2407</v>
      </c>
      <c r="E4" s="288" t="s">
        <v>2408</v>
      </c>
      <c r="F4" s="288" t="s">
        <v>2409</v>
      </c>
      <c r="G4" s="287" t="s">
        <v>2410</v>
      </c>
      <c r="H4" s="287" t="s">
        <v>2411</v>
      </c>
      <c r="I4" s="287" t="s">
        <v>2390</v>
      </c>
      <c r="J4" s="287" t="s">
        <v>2412</v>
      </c>
      <c r="K4" s="289" t="s">
        <v>2413</v>
      </c>
      <c r="N4" s="290" t="s">
        <v>2414</v>
      </c>
    </row>
    <row r="5" spans="1:17" x14ac:dyDescent="0.25">
      <c r="A5" s="291" t="s">
        <v>2416</v>
      </c>
      <c r="B5" s="292" t="s">
        <v>2415</v>
      </c>
      <c r="C5" s="293" t="s">
        <v>2417</v>
      </c>
      <c r="D5" s="294">
        <v>0.5</v>
      </c>
      <c r="E5" s="295">
        <v>150000000</v>
      </c>
      <c r="F5" s="296">
        <v>0</v>
      </c>
      <c r="G5" s="297">
        <v>150000000</v>
      </c>
      <c r="H5" s="298">
        <v>45971</v>
      </c>
      <c r="I5" s="299">
        <f>(H5-$A$1)/365</f>
        <v>0.11232876712328767</v>
      </c>
      <c r="J5" s="300">
        <f>+H5+365</f>
        <v>46336</v>
      </c>
      <c r="K5" s="301">
        <f>(J5-$A$1)/365</f>
        <v>1.1123287671232878</v>
      </c>
      <c r="N5">
        <f>IF(I5&lt;1,0,IF(I5&lt;2,1,IF(I5&lt;3,2,IF(I5&lt;4,3,IF(I5&lt;5,4,IF(I5&lt;10,5,10))))))</f>
        <v>0</v>
      </c>
      <c r="P5" s="19" t="s">
        <v>1075</v>
      </c>
      <c r="Q5" s="302">
        <f>SUMIF($N$5:$N$18,0,$G$5:$G$18)/1000000</f>
        <v>2575</v>
      </c>
    </row>
    <row r="6" spans="1:17" x14ac:dyDescent="0.25">
      <c r="A6" s="303" t="s">
        <v>2418</v>
      </c>
      <c r="B6" s="304" t="s">
        <v>2419</v>
      </c>
      <c r="C6" s="305" t="s">
        <v>2420</v>
      </c>
      <c r="D6" s="306">
        <v>0.61</v>
      </c>
      <c r="E6" s="307">
        <v>425000000</v>
      </c>
      <c r="F6" s="308">
        <v>0</v>
      </c>
      <c r="G6" s="309">
        <v>425000000</v>
      </c>
      <c r="H6" s="310">
        <v>46099</v>
      </c>
      <c r="I6" s="311">
        <f>(H6-$A$1)/365</f>
        <v>0.46301369863013697</v>
      </c>
      <c r="J6" s="312">
        <f>+H6+365</f>
        <v>46464</v>
      </c>
      <c r="K6" s="313">
        <f>(J6-$A$1)/365</f>
        <v>1.463013698630137</v>
      </c>
      <c r="N6">
        <f t="shared" ref="N6:N15" si="0">IF(I6&lt;1,0,IF(I6&lt;2,1,IF(I6&lt;3,2,IF(I6&lt;4,3,IF(I6&lt;5,4,IF(I6&lt;10,5,10))))))</f>
        <v>0</v>
      </c>
      <c r="P6" s="19" t="s">
        <v>1076</v>
      </c>
      <c r="Q6" s="302">
        <f>SUMIF($N$5:$N$18,1,$G$5:$G$18)/1000000</f>
        <v>2250</v>
      </c>
    </row>
    <row r="7" spans="1:17" x14ac:dyDescent="0.25">
      <c r="A7" s="303" t="s">
        <v>2421</v>
      </c>
      <c r="B7" s="304" t="s">
        <v>2415</v>
      </c>
      <c r="C7" s="305" t="s">
        <v>2422</v>
      </c>
      <c r="D7" s="306">
        <v>0.75</v>
      </c>
      <c r="E7" s="307">
        <v>2000000000</v>
      </c>
      <c r="F7" s="308">
        <v>0</v>
      </c>
      <c r="G7" s="309">
        <v>2000000000</v>
      </c>
      <c r="H7" s="310">
        <v>46160</v>
      </c>
      <c r="I7" s="311">
        <f t="shared" ref="I7:I15" si="1">(H7-$A$1)/365</f>
        <v>0.63013698630136983</v>
      </c>
      <c r="J7" s="312">
        <f t="shared" ref="J7:J15" si="2">+H7+365</f>
        <v>46525</v>
      </c>
      <c r="K7" s="313">
        <f>(J7-$A$1)/365</f>
        <v>1.6301369863013699</v>
      </c>
      <c r="N7">
        <f t="shared" si="0"/>
        <v>0</v>
      </c>
      <c r="P7" s="19" t="s">
        <v>1077</v>
      </c>
      <c r="Q7" s="302">
        <f>SUMIF($N$5:$N$18,2,$G$5:$G$18)/1000000</f>
        <v>3400</v>
      </c>
    </row>
    <row r="8" spans="1:17" x14ac:dyDescent="0.25">
      <c r="A8" s="303" t="s">
        <v>2423</v>
      </c>
      <c r="B8" s="304" t="s">
        <v>2415</v>
      </c>
      <c r="C8" s="305" t="s">
        <v>2424</v>
      </c>
      <c r="D8" s="306">
        <v>0.25</v>
      </c>
      <c r="E8" s="307">
        <v>2250000000</v>
      </c>
      <c r="F8" s="308">
        <v>0</v>
      </c>
      <c r="G8" s="309">
        <v>2250000000</v>
      </c>
      <c r="H8" s="310">
        <v>46503</v>
      </c>
      <c r="I8" s="311">
        <f t="shared" si="1"/>
        <v>1.5698630136986302</v>
      </c>
      <c r="J8" s="312">
        <f t="shared" si="2"/>
        <v>46868</v>
      </c>
      <c r="K8" s="313">
        <f>(J8-$A$1)/365</f>
        <v>2.56986301369863</v>
      </c>
      <c r="N8">
        <f t="shared" si="0"/>
        <v>1</v>
      </c>
      <c r="P8" s="19" t="s">
        <v>1078</v>
      </c>
      <c r="Q8" s="302">
        <f>SUMIF($N$5:$N$18,3,$G$5:$G$18)/1000000</f>
        <v>3600</v>
      </c>
    </row>
    <row r="9" spans="1:17" ht="14.3" customHeight="1" x14ac:dyDescent="0.25">
      <c r="A9" s="303" t="s">
        <v>2425</v>
      </c>
      <c r="B9" s="304" t="s">
        <v>2419</v>
      </c>
      <c r="C9" s="305" t="s">
        <v>2426</v>
      </c>
      <c r="D9" s="306">
        <v>0.61</v>
      </c>
      <c r="E9" s="307">
        <v>400000000</v>
      </c>
      <c r="F9" s="308">
        <v>0</v>
      </c>
      <c r="G9" s="309">
        <v>400000000</v>
      </c>
      <c r="H9" s="310">
        <v>46681</v>
      </c>
      <c r="I9" s="311">
        <f t="shared" si="1"/>
        <v>2.0575342465753423</v>
      </c>
      <c r="J9" s="312">
        <f t="shared" si="2"/>
        <v>47046</v>
      </c>
      <c r="K9" s="313">
        <f>(J9-$A$1)/365</f>
        <v>3.0575342465753423</v>
      </c>
      <c r="N9">
        <f t="shared" si="0"/>
        <v>2</v>
      </c>
      <c r="P9" s="19" t="s">
        <v>1079</v>
      </c>
      <c r="Q9" s="302">
        <f>SUMIF($N$5:$N$18,4,$G$5:$G$18)/1000000</f>
        <v>3500</v>
      </c>
    </row>
    <row r="10" spans="1:17" ht="14.3" customHeight="1" x14ac:dyDescent="0.25">
      <c r="A10" s="303" t="s">
        <v>2427</v>
      </c>
      <c r="B10" s="304" t="s">
        <v>2415</v>
      </c>
      <c r="C10" s="305" t="s">
        <v>2428</v>
      </c>
      <c r="D10" s="306">
        <v>0.54</v>
      </c>
      <c r="E10" s="307">
        <v>3000000000</v>
      </c>
      <c r="F10" s="308">
        <v>0</v>
      </c>
      <c r="G10" s="309">
        <v>3000000000</v>
      </c>
      <c r="H10" s="314">
        <v>46846</v>
      </c>
      <c r="I10" s="311">
        <f t="shared" si="1"/>
        <v>2.5095890410958903</v>
      </c>
      <c r="J10" s="312">
        <f t="shared" si="2"/>
        <v>47211</v>
      </c>
      <c r="K10" s="313">
        <f t="shared" ref="K10:K15" si="3">(J10-$A$1)/365</f>
        <v>3.5095890410958903</v>
      </c>
      <c r="N10">
        <f t="shared" si="0"/>
        <v>2</v>
      </c>
      <c r="P10" s="19" t="s">
        <v>1080</v>
      </c>
      <c r="Q10" s="302">
        <f>SUMIF($N$5:$N$18,5,$G$5:$G$18)/1000000</f>
        <v>0</v>
      </c>
    </row>
    <row r="11" spans="1:17" ht="14.3" customHeight="1" x14ac:dyDescent="0.25">
      <c r="A11" s="303" t="s">
        <v>2429</v>
      </c>
      <c r="B11" s="304" t="s">
        <v>2419</v>
      </c>
      <c r="C11" s="305" t="s">
        <v>2430</v>
      </c>
      <c r="D11" s="306">
        <v>0.59499999999999997</v>
      </c>
      <c r="E11" s="307">
        <v>300000000</v>
      </c>
      <c r="F11" s="308">
        <v>0</v>
      </c>
      <c r="G11" s="309">
        <v>300000000</v>
      </c>
      <c r="H11" s="314">
        <v>47036</v>
      </c>
      <c r="I11" s="311">
        <f t="shared" si="1"/>
        <v>3.0301369863013701</v>
      </c>
      <c r="J11" s="312">
        <f t="shared" si="2"/>
        <v>47401</v>
      </c>
      <c r="K11" s="313">
        <f t="shared" si="3"/>
        <v>4.0301369863013701</v>
      </c>
      <c r="N11">
        <f t="shared" si="0"/>
        <v>3</v>
      </c>
      <c r="P11" s="19" t="s">
        <v>1081</v>
      </c>
      <c r="Q11" s="315">
        <f>SUMIF($N$5:$N$18,10,$G$5:$G$18)/1000000</f>
        <v>0</v>
      </c>
    </row>
    <row r="12" spans="1:17" ht="14.3" customHeight="1" x14ac:dyDescent="0.25">
      <c r="A12" s="303" t="s">
        <v>2296</v>
      </c>
      <c r="B12" s="304" t="s">
        <v>2415</v>
      </c>
      <c r="C12" s="305" t="s">
        <v>2431</v>
      </c>
      <c r="D12" s="306">
        <v>0.59</v>
      </c>
      <c r="E12" s="307">
        <v>3000000000</v>
      </c>
      <c r="F12" s="308">
        <v>0</v>
      </c>
      <c r="G12" s="309">
        <v>3000000000</v>
      </c>
      <c r="H12" s="314">
        <v>47182</v>
      </c>
      <c r="I12" s="311">
        <f t="shared" si="1"/>
        <v>3.43013698630137</v>
      </c>
      <c r="J12" s="312">
        <f t="shared" si="2"/>
        <v>47547</v>
      </c>
      <c r="K12" s="313">
        <f t="shared" si="3"/>
        <v>4.4301369863013695</v>
      </c>
      <c r="N12">
        <f t="shared" si="0"/>
        <v>3</v>
      </c>
      <c r="Q12" s="316">
        <f>SUM(Q5:Q11)</f>
        <v>15325</v>
      </c>
    </row>
    <row r="13" spans="1:17" ht="14.3" customHeight="1" x14ac:dyDescent="0.25">
      <c r="A13" s="303" t="s">
        <v>2432</v>
      </c>
      <c r="B13" s="304" t="s">
        <v>2419</v>
      </c>
      <c r="C13" s="305" t="s">
        <v>2433</v>
      </c>
      <c r="D13" s="306">
        <v>0.48</v>
      </c>
      <c r="E13" s="307">
        <v>300000000</v>
      </c>
      <c r="F13" s="308">
        <v>0</v>
      </c>
      <c r="G13" s="309">
        <v>300000000</v>
      </c>
      <c r="H13" s="314">
        <v>47288</v>
      </c>
      <c r="I13" s="311">
        <f t="shared" si="1"/>
        <v>3.7205479452054795</v>
      </c>
      <c r="J13" s="312">
        <f t="shared" si="2"/>
        <v>47653</v>
      </c>
      <c r="K13" s="313">
        <f t="shared" si="3"/>
        <v>4.720547945205479</v>
      </c>
      <c r="N13">
        <f t="shared" si="0"/>
        <v>3</v>
      </c>
    </row>
    <row r="14" spans="1:17" ht="14.3" customHeight="1" x14ac:dyDescent="0.25">
      <c r="A14" s="303" t="s">
        <v>2434</v>
      </c>
      <c r="B14" s="304" t="s">
        <v>2415</v>
      </c>
      <c r="C14" s="305" t="s">
        <v>2435</v>
      </c>
      <c r="D14" s="306">
        <v>0.51</v>
      </c>
      <c r="E14" s="307">
        <v>3200000000</v>
      </c>
      <c r="F14" s="308">
        <v>0</v>
      </c>
      <c r="G14" s="309">
        <v>3200000000</v>
      </c>
      <c r="H14" s="314">
        <v>47521</v>
      </c>
      <c r="I14" s="311">
        <f t="shared" si="1"/>
        <v>4.3589041095890408</v>
      </c>
      <c r="J14" s="312">
        <f t="shared" si="2"/>
        <v>47886</v>
      </c>
      <c r="K14" s="313">
        <f t="shared" si="3"/>
        <v>5.3589041095890408</v>
      </c>
      <c r="N14">
        <f t="shared" si="0"/>
        <v>4</v>
      </c>
    </row>
    <row r="15" spans="1:17" ht="14.3" customHeight="1" x14ac:dyDescent="0.25">
      <c r="A15" s="303" t="s">
        <v>2436</v>
      </c>
      <c r="B15" s="304" t="s">
        <v>2419</v>
      </c>
      <c r="C15" s="305" t="s">
        <v>2437</v>
      </c>
      <c r="D15" s="306">
        <v>0.42</v>
      </c>
      <c r="E15" s="307">
        <v>300000000</v>
      </c>
      <c r="F15" s="308">
        <v>0</v>
      </c>
      <c r="G15" s="309">
        <v>300000000</v>
      </c>
      <c r="H15" s="314">
        <v>47623</v>
      </c>
      <c r="I15" s="311">
        <f t="shared" si="1"/>
        <v>4.6383561643835618</v>
      </c>
      <c r="J15" s="312">
        <f t="shared" si="2"/>
        <v>47988</v>
      </c>
      <c r="K15" s="313">
        <f t="shared" si="3"/>
        <v>5.6383561643835618</v>
      </c>
      <c r="N15">
        <f t="shared" si="0"/>
        <v>4</v>
      </c>
    </row>
    <row r="16" spans="1:17" ht="14.3" customHeight="1" x14ac:dyDescent="0.25">
      <c r="A16" s="303"/>
      <c r="B16" s="304"/>
      <c r="C16" s="305"/>
      <c r="D16" s="306"/>
      <c r="E16" s="307"/>
      <c r="F16" s="308"/>
      <c r="G16" s="309"/>
      <c r="H16" s="314"/>
      <c r="I16" s="311"/>
      <c r="J16" s="317"/>
      <c r="K16" s="313"/>
      <c r="N16">
        <f>IF(I16&lt;1,0,IF(I16&lt;2,1,IF(I16&lt;3,2,IF(I16&lt;4,3,IF(I16&lt;5,4,IF(I16&lt;10,5,10))))))</f>
        <v>0</v>
      </c>
    </row>
    <row r="17" spans="1:14" ht="14.3" customHeight="1" x14ac:dyDescent="0.25">
      <c r="A17" s="303"/>
      <c r="B17" s="304"/>
      <c r="C17" s="305"/>
      <c r="D17" s="306"/>
      <c r="E17" s="307"/>
      <c r="F17" s="308"/>
      <c r="G17" s="309"/>
      <c r="H17" s="314"/>
      <c r="I17" s="311"/>
      <c r="J17" s="317"/>
      <c r="K17" s="313"/>
      <c r="N17">
        <f>IF(I17&lt;1,0,IF(I17&lt;2,1,IF(I17&lt;3,2,IF(I17&lt;4,3,IF(I17&lt;5,4,IF(I17&lt;10,5,10))))))</f>
        <v>0</v>
      </c>
    </row>
    <row r="18" spans="1:14" ht="14.3" customHeight="1" x14ac:dyDescent="0.25">
      <c r="A18" s="318"/>
      <c r="B18" s="319"/>
      <c r="C18" s="320"/>
      <c r="D18" s="321"/>
      <c r="E18" s="322"/>
      <c r="F18" s="323"/>
      <c r="G18" s="324"/>
      <c r="H18" s="325"/>
      <c r="I18" s="326"/>
      <c r="J18" s="327"/>
      <c r="K18" s="328"/>
      <c r="N18">
        <f>IF(I18&lt;1,0,IF(I18&lt;2,1,IF(I18&lt;3,2,IF(I18&lt;4,3,IF(I18&lt;5,4,IF(I18&lt;10,5,10))))))</f>
        <v>0</v>
      </c>
    </row>
    <row r="19" spans="1:14" ht="15" customHeight="1" thickBot="1" x14ac:dyDescent="0.3">
      <c r="A19" s="329" t="s">
        <v>2438</v>
      </c>
      <c r="B19" s="330"/>
      <c r="C19" s="331"/>
      <c r="D19" s="332">
        <f>SUMPRODUCT(D5:D18,G5:G18)/G19</f>
        <v>0.52928221859706359</v>
      </c>
      <c r="E19" s="333">
        <f>SUM(E5:E18)</f>
        <v>15325000000</v>
      </c>
      <c r="F19" s="333">
        <f>SUM(F5:F18)</f>
        <v>0</v>
      </c>
      <c r="G19" s="333">
        <f>SUM(G5:G18)</f>
        <v>15325000000</v>
      </c>
      <c r="H19" s="334"/>
      <c r="I19" s="335">
        <f>SUMPRODUCT(G5:G18,I5:I18)/G19</f>
        <v>2.6762475139109259</v>
      </c>
      <c r="J19" s="334"/>
      <c r="K19" s="336">
        <f>SUMPRODUCT(G5:G18,K5:K18)/G19</f>
        <v>3.6762475139109254</v>
      </c>
    </row>
    <row r="20" spans="1:14" ht="15" x14ac:dyDescent="0.25">
      <c r="A20" s="281"/>
      <c r="B20" s="281"/>
      <c r="C20" s="281"/>
      <c r="D20" s="337"/>
      <c r="E20" s="337"/>
      <c r="F20" s="337"/>
      <c r="G20" s="338"/>
      <c r="H20" s="339"/>
      <c r="I20" s="340"/>
      <c r="J20" s="231"/>
      <c r="K20" s="231"/>
    </row>
    <row r="21" spans="1:14" ht="15.7" thickBot="1" x14ac:dyDescent="0.3">
      <c r="A21" s="279" t="s">
        <v>86</v>
      </c>
      <c r="B21" s="280"/>
      <c r="C21" s="281"/>
      <c r="D21" s="341"/>
      <c r="E21" s="281"/>
      <c r="F21" s="281"/>
      <c r="G21" s="283"/>
      <c r="H21" s="281"/>
      <c r="I21" s="342"/>
      <c r="J21" s="342"/>
      <c r="K21" s="342"/>
    </row>
    <row r="22" spans="1:14" ht="15" x14ac:dyDescent="0.25">
      <c r="A22" s="343" t="s">
        <v>2294</v>
      </c>
      <c r="B22" s="344" t="s">
        <v>2439</v>
      </c>
      <c r="C22" s="345" t="s">
        <v>597</v>
      </c>
      <c r="D22" s="346" t="s">
        <v>2440</v>
      </c>
      <c r="E22" s="346" t="s">
        <v>2407</v>
      </c>
      <c r="F22" s="346" t="s">
        <v>2441</v>
      </c>
      <c r="G22" s="347" t="s">
        <v>2411</v>
      </c>
      <c r="H22" s="348" t="s">
        <v>2442</v>
      </c>
      <c r="I22" s="349"/>
      <c r="J22" s="231"/>
      <c r="K22" s="350"/>
    </row>
    <row r="23" spans="1:14" x14ac:dyDescent="0.25">
      <c r="A23" s="351" t="s">
        <v>2444</v>
      </c>
      <c r="B23" s="352" t="s">
        <v>2445</v>
      </c>
      <c r="C23" s="353">
        <v>30000000</v>
      </c>
      <c r="D23" s="354">
        <v>5.84</v>
      </c>
      <c r="E23" s="355">
        <v>1.5</v>
      </c>
      <c r="F23" s="356" t="s">
        <v>2443</v>
      </c>
      <c r="G23" s="357">
        <v>45951</v>
      </c>
      <c r="H23" s="358">
        <f>(G23-$A$1)/365</f>
        <v>5.7534246575342465E-2</v>
      </c>
      <c r="I23" s="359"/>
      <c r="J23" s="359"/>
      <c r="K23" s="359"/>
      <c r="L23" s="360"/>
    </row>
    <row r="24" spans="1:14" x14ac:dyDescent="0.25">
      <c r="A24" s="361" t="s">
        <v>2446</v>
      </c>
      <c r="B24" s="362" t="s">
        <v>2447</v>
      </c>
      <c r="C24" s="363">
        <v>50000000</v>
      </c>
      <c r="D24" s="364">
        <v>5.84</v>
      </c>
      <c r="E24" s="365">
        <v>1.5</v>
      </c>
      <c r="F24" s="366" t="s">
        <v>2448</v>
      </c>
      <c r="G24" s="367">
        <v>46398</v>
      </c>
      <c r="H24" s="358">
        <f>(G24-$A$1)/365</f>
        <v>1.2821917808219179</v>
      </c>
      <c r="I24" s="359"/>
      <c r="J24" s="359"/>
      <c r="K24" s="359"/>
      <c r="L24" s="360"/>
    </row>
    <row r="25" spans="1:14" x14ac:dyDescent="0.25">
      <c r="A25" s="361" t="s">
        <v>2449</v>
      </c>
      <c r="B25" s="362" t="s">
        <v>2450</v>
      </c>
      <c r="C25" s="363">
        <v>18000000</v>
      </c>
      <c r="D25" s="364">
        <v>4.58</v>
      </c>
      <c r="E25" s="365">
        <v>0.33</v>
      </c>
      <c r="F25" s="366" t="s">
        <v>2443</v>
      </c>
      <c r="G25" s="367">
        <v>46463</v>
      </c>
      <c r="H25" s="358">
        <f>(G25-$A$1)/365</f>
        <v>1.4602739726027398</v>
      </c>
      <c r="I25" s="359"/>
      <c r="J25" s="359"/>
      <c r="K25" s="359"/>
      <c r="L25" s="360"/>
    </row>
    <row r="26" spans="1:14" x14ac:dyDescent="0.25">
      <c r="A26" s="361" t="s">
        <v>2451</v>
      </c>
      <c r="B26" s="362" t="s">
        <v>2452</v>
      </c>
      <c r="C26" s="363">
        <v>26000000</v>
      </c>
      <c r="D26" s="364">
        <v>4.58</v>
      </c>
      <c r="E26" s="365">
        <v>0.42</v>
      </c>
      <c r="F26" s="366" t="s">
        <v>2443</v>
      </c>
      <c r="G26" s="367">
        <v>46468</v>
      </c>
      <c r="H26" s="358">
        <f t="shared" ref="H26:H34" si="4">(G26-$A$1)/365</f>
        <v>1.473972602739726</v>
      </c>
      <c r="I26" s="359"/>
      <c r="J26" s="359"/>
      <c r="K26" s="359"/>
      <c r="L26" s="360"/>
    </row>
    <row r="27" spans="1:14" x14ac:dyDescent="0.25">
      <c r="A27" s="361" t="s">
        <v>2453</v>
      </c>
      <c r="B27" s="362" t="s">
        <v>2547</v>
      </c>
      <c r="C27" s="363">
        <v>26000000</v>
      </c>
      <c r="D27" s="364">
        <v>4.67</v>
      </c>
      <c r="E27" s="365">
        <v>0.35</v>
      </c>
      <c r="F27" s="366" t="s">
        <v>2443</v>
      </c>
      <c r="G27" s="367">
        <v>46574</v>
      </c>
      <c r="H27" s="358">
        <f t="shared" si="4"/>
        <v>1.7643835616438357</v>
      </c>
      <c r="I27" s="359"/>
      <c r="J27" s="359"/>
      <c r="K27" s="359"/>
      <c r="L27" s="360"/>
    </row>
    <row r="28" spans="1:14" x14ac:dyDescent="0.25">
      <c r="A28" s="361" t="s">
        <v>2543</v>
      </c>
      <c r="B28" s="362" t="s">
        <v>2544</v>
      </c>
      <c r="C28" s="363">
        <v>204000000</v>
      </c>
      <c r="D28" s="364">
        <v>4.82</v>
      </c>
      <c r="E28" s="365">
        <v>0.57999999999999996</v>
      </c>
      <c r="F28" s="366" t="s">
        <v>2443</v>
      </c>
      <c r="G28" s="367">
        <v>46645</v>
      </c>
      <c r="H28" s="358">
        <f t="shared" si="4"/>
        <v>1.9589041095890412</v>
      </c>
      <c r="I28" s="359"/>
      <c r="J28" s="359"/>
      <c r="K28" s="359"/>
      <c r="L28" s="360"/>
    </row>
    <row r="29" spans="1:14" x14ac:dyDescent="0.25">
      <c r="A29" s="361" t="s">
        <v>2454</v>
      </c>
      <c r="B29" s="362" t="s">
        <v>2455</v>
      </c>
      <c r="C29" s="363">
        <v>15000000</v>
      </c>
      <c r="D29" s="364">
        <v>4.84</v>
      </c>
      <c r="E29" s="365">
        <v>0.54</v>
      </c>
      <c r="F29" s="366" t="s">
        <v>2443</v>
      </c>
      <c r="G29" s="367">
        <v>46790</v>
      </c>
      <c r="H29" s="358">
        <f t="shared" si="4"/>
        <v>2.3561643835616439</v>
      </c>
      <c r="I29" s="359"/>
      <c r="J29" s="359"/>
      <c r="K29" s="359"/>
      <c r="L29" s="360"/>
    </row>
    <row r="30" spans="1:14" x14ac:dyDescent="0.25">
      <c r="A30" s="361" t="s">
        <v>2456</v>
      </c>
      <c r="B30" s="362" t="s">
        <v>2457</v>
      </c>
      <c r="C30" s="363">
        <v>36000000</v>
      </c>
      <c r="D30" s="364">
        <v>4.8099999999999996</v>
      </c>
      <c r="E30" s="365">
        <v>0.56000000000000005</v>
      </c>
      <c r="F30" s="366" t="s">
        <v>2443</v>
      </c>
      <c r="G30" s="367">
        <v>47001</v>
      </c>
      <c r="H30" s="368">
        <f t="shared" si="4"/>
        <v>2.9342465753424656</v>
      </c>
      <c r="I30" s="359"/>
      <c r="J30" s="359"/>
      <c r="K30" s="359"/>
      <c r="L30" s="360"/>
    </row>
    <row r="31" spans="1:14" x14ac:dyDescent="0.25">
      <c r="A31" s="361" t="s">
        <v>2458</v>
      </c>
      <c r="B31" s="362" t="s">
        <v>2459</v>
      </c>
      <c r="C31" s="363">
        <v>30000000</v>
      </c>
      <c r="D31" s="364">
        <v>4.78</v>
      </c>
      <c r="E31" s="365">
        <v>0.62</v>
      </c>
      <c r="F31" s="366" t="s">
        <v>2443</v>
      </c>
      <c r="G31" s="367">
        <v>47018</v>
      </c>
      <c r="H31" s="358">
        <f t="shared" si="4"/>
        <v>2.9808219178082194</v>
      </c>
      <c r="I31" s="359"/>
      <c r="J31" s="359"/>
      <c r="K31" s="359"/>
      <c r="L31" s="360"/>
    </row>
    <row r="32" spans="1:14" x14ac:dyDescent="0.25">
      <c r="A32" s="361" t="s">
        <v>2460</v>
      </c>
      <c r="B32" s="362" t="s">
        <v>2461</v>
      </c>
      <c r="C32" s="363">
        <v>30000000</v>
      </c>
      <c r="D32" s="364">
        <v>4.54</v>
      </c>
      <c r="E32" s="365">
        <v>0.2</v>
      </c>
      <c r="F32" s="366" t="s">
        <v>2443</v>
      </c>
      <c r="G32" s="367">
        <v>47036</v>
      </c>
      <c r="H32" s="358">
        <f t="shared" si="4"/>
        <v>3.0301369863013701</v>
      </c>
      <c r="I32" s="359"/>
      <c r="J32" s="359"/>
      <c r="K32" s="359"/>
      <c r="L32" s="360"/>
    </row>
    <row r="33" spans="1:12" x14ac:dyDescent="0.25">
      <c r="A33" s="361" t="s">
        <v>2462</v>
      </c>
      <c r="B33" s="362" t="s">
        <v>2463</v>
      </c>
      <c r="C33" s="363">
        <v>30000000</v>
      </c>
      <c r="D33" s="364">
        <v>4.87</v>
      </c>
      <c r="E33" s="365">
        <v>0.53</v>
      </c>
      <c r="F33" s="366" t="s">
        <v>2443</v>
      </c>
      <c r="G33" s="367">
        <v>47218</v>
      </c>
      <c r="H33" s="358">
        <f t="shared" si="4"/>
        <v>3.5287671232876714</v>
      </c>
      <c r="I33" s="359"/>
      <c r="J33" s="359"/>
      <c r="K33" s="359"/>
      <c r="L33" s="360"/>
    </row>
    <row r="34" spans="1:12" x14ac:dyDescent="0.25">
      <c r="A34" s="361" t="s">
        <v>2464</v>
      </c>
      <c r="B34" s="362" t="s">
        <v>2548</v>
      </c>
      <c r="C34" s="363">
        <v>50000000</v>
      </c>
      <c r="D34" s="364">
        <v>4.7699999999999996</v>
      </c>
      <c r="E34" s="365">
        <v>0.47</v>
      </c>
      <c r="F34" s="366" t="s">
        <v>2443</v>
      </c>
      <c r="G34" s="367">
        <v>47261</v>
      </c>
      <c r="H34" s="358">
        <f t="shared" si="4"/>
        <v>3.6465753424657534</v>
      </c>
      <c r="I34" s="359"/>
      <c r="J34" s="359"/>
      <c r="K34" s="359"/>
      <c r="L34" s="360"/>
    </row>
    <row r="35" spans="1:12" ht="15" x14ac:dyDescent="0.25">
      <c r="A35" s="361"/>
      <c r="B35" s="362"/>
      <c r="C35" s="363"/>
      <c r="D35" s="364"/>
      <c r="E35" s="365"/>
      <c r="F35" s="366"/>
      <c r="G35" s="367"/>
      <c r="H35" s="358"/>
      <c r="I35" s="359"/>
      <c r="J35" s="359"/>
      <c r="K35" s="359"/>
      <c r="L35" s="360"/>
    </row>
    <row r="36" spans="1:12" ht="15" x14ac:dyDescent="0.25">
      <c r="A36" s="361"/>
      <c r="B36" s="362"/>
      <c r="C36" s="363"/>
      <c r="D36" s="364"/>
      <c r="E36" s="365"/>
      <c r="F36" s="366"/>
      <c r="G36" s="367"/>
      <c r="H36" s="358"/>
      <c r="I36" s="359"/>
      <c r="J36" s="359"/>
      <c r="K36" s="359"/>
      <c r="L36" s="360"/>
    </row>
    <row r="37" spans="1:12" x14ac:dyDescent="0.25">
      <c r="A37" s="361"/>
      <c r="B37" s="362"/>
      <c r="C37" s="363"/>
      <c r="D37" s="364"/>
      <c r="E37" s="365"/>
      <c r="F37" s="366"/>
      <c r="G37" s="367"/>
      <c r="H37" s="358"/>
      <c r="I37" s="359"/>
      <c r="J37" s="359"/>
      <c r="K37" s="359"/>
      <c r="L37" s="360"/>
    </row>
    <row r="38" spans="1:12" x14ac:dyDescent="0.25">
      <c r="A38" s="361"/>
      <c r="B38" s="362"/>
      <c r="C38" s="363"/>
      <c r="D38" s="364"/>
      <c r="E38" s="365"/>
      <c r="F38" s="366"/>
      <c r="G38" s="367"/>
      <c r="H38" s="369"/>
      <c r="I38" s="359"/>
      <c r="J38" s="359"/>
      <c r="K38" s="359"/>
      <c r="L38" s="360"/>
    </row>
    <row r="39" spans="1:12" x14ac:dyDescent="0.25">
      <c r="A39" s="361"/>
      <c r="B39" s="362"/>
      <c r="C39" s="363"/>
      <c r="D39" s="364"/>
      <c r="E39" s="370"/>
      <c r="F39" s="366"/>
      <c r="G39" s="367"/>
      <c r="H39" s="369"/>
      <c r="I39" s="359"/>
      <c r="J39" s="359"/>
      <c r="K39" s="359"/>
      <c r="L39" s="360"/>
    </row>
    <row r="40" spans="1:12" x14ac:dyDescent="0.25">
      <c r="A40" s="361"/>
      <c r="B40" s="362"/>
      <c r="C40" s="363"/>
      <c r="D40" s="364"/>
      <c r="E40" s="370"/>
      <c r="F40" s="366"/>
      <c r="G40" s="367"/>
      <c r="H40" s="369"/>
      <c r="I40" s="359"/>
      <c r="J40" s="359"/>
      <c r="K40" s="359"/>
      <c r="L40" s="360"/>
    </row>
    <row r="41" spans="1:12" x14ac:dyDescent="0.25">
      <c r="A41" s="361"/>
      <c r="B41" s="362"/>
      <c r="C41" s="363"/>
      <c r="D41" s="364"/>
      <c r="E41" s="370"/>
      <c r="F41" s="366"/>
      <c r="G41" s="367"/>
      <c r="H41" s="369"/>
      <c r="I41" s="359"/>
      <c r="J41" s="359"/>
      <c r="K41" s="359"/>
      <c r="L41" s="360"/>
    </row>
    <row r="42" spans="1:12" x14ac:dyDescent="0.25">
      <c r="A42" s="361"/>
      <c r="B42" s="362"/>
      <c r="C42" s="363"/>
      <c r="D42" s="364"/>
      <c r="E42" s="370"/>
      <c r="F42" s="366"/>
      <c r="G42" s="367"/>
      <c r="H42" s="369"/>
      <c r="I42" s="359"/>
      <c r="J42" s="359"/>
      <c r="K42" s="359"/>
      <c r="L42" s="360"/>
    </row>
    <row r="43" spans="1:12" x14ac:dyDescent="0.25">
      <c r="A43" s="361"/>
      <c r="B43" s="362"/>
      <c r="C43" s="363"/>
      <c r="D43" s="364"/>
      <c r="E43" s="370"/>
      <c r="F43" s="366"/>
      <c r="G43" s="367"/>
      <c r="H43" s="369"/>
      <c r="I43" s="359"/>
      <c r="J43" s="359"/>
      <c r="K43" s="359"/>
      <c r="L43" s="360"/>
    </row>
    <row r="44" spans="1:12" x14ac:dyDescent="0.25">
      <c r="A44" s="361"/>
      <c r="B44" s="362"/>
      <c r="C44" s="363"/>
      <c r="D44" s="371"/>
      <c r="E44" s="372"/>
      <c r="F44" s="373"/>
      <c r="G44" s="374"/>
      <c r="H44" s="375"/>
      <c r="I44" s="376"/>
      <c r="J44" s="359"/>
      <c r="K44" s="231"/>
    </row>
    <row r="45" spans="1:12" x14ac:dyDescent="0.25">
      <c r="A45" s="377" t="s">
        <v>2465</v>
      </c>
      <c r="B45" s="377"/>
      <c r="C45" s="378">
        <v>104801469.37</v>
      </c>
      <c r="D45" s="379"/>
      <c r="E45" s="241"/>
      <c r="F45" s="380" t="s">
        <v>2466</v>
      </c>
      <c r="G45" s="379" t="s">
        <v>2467</v>
      </c>
      <c r="H45" s="381"/>
      <c r="I45" s="231"/>
      <c r="J45" s="359"/>
      <c r="K45" s="231"/>
    </row>
    <row r="46" spans="1:12" x14ac:dyDescent="0.25">
      <c r="A46" s="382"/>
      <c r="B46" s="382"/>
      <c r="C46" s="383"/>
      <c r="D46" s="384"/>
      <c r="E46" s="385"/>
      <c r="F46" s="383"/>
      <c r="G46" s="384"/>
      <c r="H46" s="386"/>
      <c r="I46" s="231"/>
      <c r="J46" s="231"/>
      <c r="K46" s="231"/>
    </row>
    <row r="47" spans="1:12" ht="15" thickBot="1" x14ac:dyDescent="0.3">
      <c r="A47" s="387"/>
      <c r="B47" s="388"/>
      <c r="C47" s="389">
        <f>SUM(C23:C46)</f>
        <v>649801469.37</v>
      </c>
      <c r="D47" s="390"/>
      <c r="E47" s="391"/>
      <c r="F47" s="390"/>
      <c r="G47" s="390"/>
      <c r="H47" s="392">
        <f>+SUMPRODUCT(C23:C45,H23:H45)/C47</f>
        <v>1.8242958701457044</v>
      </c>
      <c r="I47" s="231"/>
      <c r="J47" s="231"/>
      <c r="K47" s="231"/>
    </row>
    <row r="48" spans="1:12" x14ac:dyDescent="0.25">
      <c r="A48" s="281"/>
      <c r="B48" s="281"/>
      <c r="C48" s="281"/>
      <c r="D48" s="281"/>
      <c r="E48" s="281"/>
      <c r="F48" s="281"/>
      <c r="G48" s="281"/>
      <c r="H48" s="281"/>
      <c r="I48" s="281"/>
      <c r="J48" s="281"/>
      <c r="K48" s="281"/>
    </row>
    <row r="49" spans="1:11" x14ac:dyDescent="0.25">
      <c r="A49" s="393" t="s">
        <v>2468</v>
      </c>
      <c r="B49" s="281"/>
      <c r="C49" s="281"/>
      <c r="D49" s="281"/>
      <c r="E49" s="281"/>
      <c r="F49" s="281"/>
      <c r="G49" s="281"/>
      <c r="H49" s="281"/>
      <c r="I49" s="281"/>
      <c r="J49" s="281"/>
      <c r="K49" s="281"/>
    </row>
    <row r="50" spans="1:11" x14ac:dyDescent="0.25">
      <c r="A50" s="281" t="s">
        <v>2402</v>
      </c>
      <c r="B50" s="394">
        <f>+SUM(C23:C44)-B51</f>
        <v>435000000</v>
      </c>
      <c r="C50" s="395">
        <f>+B50/$C$47</f>
        <v>0.66943523599868771</v>
      </c>
      <c r="D50" s="395"/>
      <c r="E50" s="281"/>
      <c r="F50" s="281"/>
      <c r="G50" s="281"/>
      <c r="H50" s="281"/>
      <c r="I50" s="281"/>
      <c r="J50" s="281"/>
      <c r="K50" s="281"/>
    </row>
    <row r="51" spans="1:11" x14ac:dyDescent="0.25">
      <c r="A51" s="281" t="s">
        <v>2469</v>
      </c>
      <c r="B51" s="396">
        <f>+C24+C23+C32</f>
        <v>110000000</v>
      </c>
      <c r="C51" s="395">
        <f>+B51/$C$47</f>
        <v>0.16928247347093253</v>
      </c>
      <c r="D51" s="395"/>
    </row>
    <row r="52" spans="1:11" x14ac:dyDescent="0.25">
      <c r="A52" s="281" t="s">
        <v>2470</v>
      </c>
      <c r="B52" s="394">
        <f>+SUM(C44:C45)</f>
        <v>104801469.37</v>
      </c>
      <c r="C52" s="395">
        <f>+B52/$C$47</f>
        <v>0.16128229053037976</v>
      </c>
      <c r="D52" s="395"/>
    </row>
    <row r="53" spans="1:11" x14ac:dyDescent="0.25">
      <c r="B53" s="397">
        <f>SUM(B50:B52)</f>
        <v>649801469.37</v>
      </c>
    </row>
    <row r="56" spans="1:11" x14ac:dyDescent="0.25">
      <c r="A56" s="40" t="s">
        <v>254</v>
      </c>
      <c r="B56" s="411">
        <f>C23+C24</f>
        <v>80000000</v>
      </c>
    </row>
    <row r="57" spans="1:11" x14ac:dyDescent="0.25">
      <c r="A57" s="40" t="s">
        <v>256</v>
      </c>
      <c r="B57" s="411">
        <f>C32</f>
        <v>30000000</v>
      </c>
    </row>
  </sheetData>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B8770-FC16-484A-B917-CC65BC1AEB54}">
  <dimension ref="A1:BK4960"/>
  <sheetViews>
    <sheetView workbookViewId="0"/>
  </sheetViews>
  <sheetFormatPr baseColWidth="10" defaultRowHeight="14.3" x14ac:dyDescent="0.25"/>
  <cols>
    <col min="1" max="1" width="18.140625" bestFit="1" customWidth="1"/>
    <col min="2" max="2" width="14.42578125" bestFit="1" customWidth="1"/>
    <col min="3" max="3" width="15.28515625" bestFit="1" customWidth="1"/>
    <col min="4" max="4" width="16.140625" bestFit="1" customWidth="1"/>
    <col min="5" max="5" width="6.85546875" bestFit="1" customWidth="1"/>
    <col min="6" max="6" width="23.140625" bestFit="1" customWidth="1"/>
    <col min="7" max="7" width="22.85546875" bestFit="1" customWidth="1"/>
    <col min="8" max="8" width="14.85546875" bestFit="1" customWidth="1"/>
    <col min="9" max="9" width="24.140625" bestFit="1" customWidth="1"/>
    <col min="10" max="10" width="20.42578125" bestFit="1" customWidth="1"/>
    <col min="11" max="11" width="9.85546875" bestFit="1" customWidth="1"/>
    <col min="12" max="12" width="9.7109375" bestFit="1" customWidth="1"/>
    <col min="13" max="13" width="12" bestFit="1" customWidth="1"/>
    <col min="14" max="14" width="10.85546875" bestFit="1" customWidth="1"/>
    <col min="15" max="15" width="16.28515625" bestFit="1" customWidth="1"/>
    <col min="16" max="16" width="20.42578125" bestFit="1" customWidth="1"/>
    <col min="17" max="17" width="18.5703125" bestFit="1" customWidth="1"/>
    <col min="18" max="18" width="12" bestFit="1" customWidth="1"/>
    <col min="19" max="19" width="23" bestFit="1" customWidth="1"/>
    <col min="20" max="20" width="19" bestFit="1" customWidth="1"/>
    <col min="21" max="21" width="16.42578125" bestFit="1" customWidth="1"/>
    <col min="22" max="22" width="16.7109375" bestFit="1" customWidth="1"/>
    <col min="23" max="23" width="13.7109375" bestFit="1" customWidth="1"/>
    <col min="24" max="24" width="18.85546875" bestFit="1" customWidth="1"/>
    <col min="25" max="25" width="20" bestFit="1" customWidth="1"/>
    <col min="26" max="26" width="14.85546875" bestFit="1" customWidth="1"/>
    <col min="27" max="27" width="18.85546875" bestFit="1" customWidth="1"/>
    <col min="28" max="28" width="28.7109375" bestFit="1" customWidth="1"/>
    <col min="29" max="29" width="14.42578125" bestFit="1" customWidth="1"/>
    <col min="30" max="30" width="13.140625" bestFit="1" customWidth="1"/>
    <col min="31" max="31" width="32.28515625" bestFit="1" customWidth="1"/>
    <col min="32" max="32" width="31.85546875" bestFit="1" customWidth="1"/>
    <col min="33" max="33" width="16.42578125" bestFit="1" customWidth="1"/>
    <col min="34" max="34" width="15.28515625" bestFit="1" customWidth="1"/>
    <col min="35" max="35" width="14.85546875" bestFit="1" customWidth="1"/>
    <col min="36" max="36" width="16.5703125" bestFit="1" customWidth="1"/>
    <col min="37" max="37" width="24.85546875" bestFit="1" customWidth="1"/>
    <col min="38" max="38" width="29.85546875" bestFit="1" customWidth="1"/>
    <col min="39" max="39" width="22.140625" bestFit="1" customWidth="1"/>
    <col min="40" max="40" width="18" bestFit="1" customWidth="1"/>
    <col min="41" max="41" width="24.42578125" bestFit="1" customWidth="1"/>
    <col min="42" max="42" width="12.7109375" bestFit="1" customWidth="1"/>
    <col min="43" max="43" width="22" bestFit="1" customWidth="1"/>
    <col min="44" max="44" width="26.5703125" bestFit="1" customWidth="1"/>
    <col min="45" max="45" width="10.85546875" bestFit="1" customWidth="1"/>
    <col min="46" max="46" width="47.42578125" bestFit="1" customWidth="1"/>
    <col min="47" max="47" width="18.42578125" bestFit="1" customWidth="1"/>
    <col min="48" max="50" width="18.42578125" customWidth="1"/>
    <col min="51" max="51" width="30.42578125" bestFit="1" customWidth="1"/>
    <col min="52" max="52" width="22.85546875" bestFit="1" customWidth="1"/>
    <col min="53" max="53" width="24.85546875" bestFit="1" customWidth="1"/>
    <col min="54" max="54" width="19" bestFit="1" customWidth="1"/>
    <col min="55" max="55" width="19.140625" bestFit="1" customWidth="1"/>
    <col min="56" max="56" width="19.28515625" bestFit="1" customWidth="1"/>
    <col min="57" max="57" width="16.7109375" bestFit="1" customWidth="1"/>
    <col min="58" max="58" width="16.7109375" customWidth="1"/>
    <col min="59" max="59" width="21.85546875" bestFit="1" customWidth="1"/>
    <col min="60" max="60" width="21.85546875" customWidth="1"/>
    <col min="61" max="61" width="20.5703125" bestFit="1" customWidth="1"/>
    <col min="62" max="62" width="17.85546875" bestFit="1" customWidth="1"/>
    <col min="63" max="63" width="20" bestFit="1" customWidth="1"/>
    <col min="64" max="64" width="20.5703125" bestFit="1" customWidth="1"/>
    <col min="65" max="65" width="13.7109375" bestFit="1" customWidth="1"/>
    <col min="66" max="66" width="15.5703125" bestFit="1" customWidth="1"/>
    <col min="67" max="68" width="17.7109375" bestFit="1" customWidth="1"/>
  </cols>
  <sheetData>
    <row r="1" spans="1:63" x14ac:dyDescent="0.25">
      <c r="K1" s="398"/>
      <c r="L1" s="398"/>
      <c r="M1" s="398"/>
      <c r="Q1" s="399"/>
    </row>
    <row r="2" spans="1:63" x14ac:dyDescent="0.25">
      <c r="A2" s="400" t="s">
        <v>2471</v>
      </c>
      <c r="B2" s="401">
        <v>45930</v>
      </c>
      <c r="C2" s="241"/>
    </row>
    <row r="3" spans="1:63" x14ac:dyDescent="0.25">
      <c r="A3" s="400" t="s">
        <v>2472</v>
      </c>
      <c r="B3" s="241"/>
      <c r="C3" s="402">
        <v>17906824520.63998</v>
      </c>
      <c r="D3" s="403"/>
      <c r="E3" s="403"/>
      <c r="I3" s="404"/>
      <c r="Q3" s="405"/>
      <c r="S3" s="405"/>
      <c r="T3" s="403"/>
      <c r="U3" s="406"/>
      <c r="V3" s="400"/>
      <c r="W3" s="405"/>
      <c r="X3" s="405"/>
      <c r="Y3" s="403"/>
      <c r="Z3" s="407"/>
      <c r="AA3" s="403"/>
      <c r="AB3" s="405"/>
      <c r="AC3" s="403"/>
      <c r="AD3" s="406"/>
      <c r="AG3" s="403"/>
      <c r="AH3" s="403"/>
      <c r="AI3" s="405"/>
      <c r="AL3" s="403"/>
      <c r="AN3" s="403"/>
      <c r="AO3" s="405"/>
      <c r="AP3" s="403"/>
      <c r="AQ3" s="403"/>
      <c r="AR3" s="403"/>
      <c r="AS3" s="403"/>
      <c r="AT3" s="403"/>
      <c r="AU3" s="403"/>
      <c r="AV3" s="405"/>
      <c r="AW3" s="404"/>
      <c r="AY3" s="403"/>
      <c r="BC3" s="403"/>
      <c r="BD3" s="403"/>
      <c r="BE3" s="403"/>
      <c r="BF3" s="403"/>
      <c r="BG3" s="403"/>
      <c r="BH3" s="403"/>
      <c r="BI3" s="403"/>
      <c r="BJ3" s="403"/>
      <c r="BK3" s="403"/>
    </row>
    <row r="4" spans="1:63" x14ac:dyDescent="0.25">
      <c r="A4" s="400" t="s">
        <v>2473</v>
      </c>
      <c r="B4" s="241"/>
      <c r="C4" s="402">
        <v>2219915.6982761133</v>
      </c>
      <c r="D4" s="403"/>
      <c r="E4" s="403"/>
      <c r="I4" s="404"/>
      <c r="Q4" s="405"/>
      <c r="S4" s="405"/>
      <c r="T4" s="403"/>
      <c r="U4" s="406"/>
      <c r="V4" s="400"/>
      <c r="W4" s="405"/>
      <c r="X4" s="405"/>
      <c r="Y4" s="403"/>
      <c r="Z4" s="407"/>
      <c r="AA4" s="403"/>
      <c r="AB4" s="405"/>
      <c r="AC4" s="403"/>
      <c r="AD4" s="406"/>
      <c r="AG4" s="403"/>
      <c r="AH4" s="403"/>
      <c r="AI4" s="405"/>
      <c r="AL4" s="403"/>
      <c r="AN4" s="403"/>
      <c r="AO4" s="405"/>
      <c r="AP4" s="403"/>
      <c r="AQ4" s="403"/>
      <c r="AR4" s="403"/>
      <c r="AS4" s="403"/>
      <c r="AT4" s="403"/>
      <c r="AU4" s="403"/>
      <c r="AV4" s="405"/>
      <c r="AW4" s="404"/>
      <c r="AY4" s="403"/>
      <c r="BC4" s="403"/>
      <c r="BD4" s="403"/>
      <c r="BE4" s="403"/>
      <c r="BF4" s="403"/>
      <c r="BG4" s="403"/>
      <c r="BH4" s="403"/>
      <c r="BI4" s="403"/>
      <c r="BJ4" s="403"/>
      <c r="BK4" s="403"/>
    </row>
    <row r="5" spans="1:63" x14ac:dyDescent="0.25">
      <c r="A5" s="400" t="s">
        <v>2546</v>
      </c>
      <c r="B5" s="241"/>
      <c r="C5" s="402">
        <v>2620593.4481338044</v>
      </c>
      <c r="D5" s="403"/>
      <c r="E5" s="403"/>
      <c r="I5" s="404"/>
      <c r="Q5" s="405"/>
      <c r="S5" s="405"/>
      <c r="T5" s="403"/>
      <c r="U5" s="406"/>
      <c r="V5" s="400"/>
      <c r="W5" s="405"/>
      <c r="X5" s="405"/>
      <c r="Y5" s="403"/>
      <c r="Z5" s="407"/>
      <c r="AA5" s="403"/>
      <c r="AB5" s="405"/>
      <c r="AC5" s="403"/>
      <c r="AD5" s="406"/>
      <c r="AG5" s="403"/>
      <c r="AH5" s="403"/>
      <c r="AI5" s="405"/>
      <c r="AL5" s="403"/>
      <c r="AN5" s="403"/>
      <c r="AO5" s="405"/>
      <c r="AP5" s="403"/>
      <c r="AQ5" s="403"/>
      <c r="AR5" s="403"/>
      <c r="AS5" s="403"/>
      <c r="AT5" s="403"/>
      <c r="AU5" s="403"/>
      <c r="AV5" s="405"/>
      <c r="AW5" s="404"/>
      <c r="AY5" s="403"/>
      <c r="BC5" s="403"/>
      <c r="BD5" s="403"/>
      <c r="BE5" s="403"/>
      <c r="BF5" s="403"/>
      <c r="BG5" s="403"/>
      <c r="BH5" s="403"/>
      <c r="BI5" s="403"/>
      <c r="BJ5" s="403"/>
      <c r="BK5" s="403"/>
    </row>
    <row r="6" spans="1:63" x14ac:dyDescent="0.25">
      <c r="A6" s="400" t="s">
        <v>2381</v>
      </c>
      <c r="B6" s="241"/>
      <c r="C6" s="402">
        <v>8062</v>
      </c>
      <c r="D6" s="403"/>
      <c r="E6" s="403"/>
      <c r="I6" s="404"/>
      <c r="Q6" s="405"/>
      <c r="S6" s="405"/>
      <c r="T6" s="403"/>
      <c r="U6" s="406"/>
      <c r="V6" s="400"/>
      <c r="W6" s="405"/>
      <c r="X6" s="405"/>
      <c r="Y6" s="403"/>
      <c r="Z6" s="407"/>
      <c r="AA6" s="403"/>
      <c r="AB6" s="405"/>
      <c r="AC6" s="403"/>
      <c r="AD6" s="406"/>
      <c r="AG6" s="403"/>
      <c r="AH6" s="403"/>
      <c r="AI6" s="405"/>
      <c r="AL6" s="403"/>
      <c r="AN6" s="403"/>
      <c r="AO6" s="405"/>
      <c r="AP6" s="403"/>
      <c r="AQ6" s="403"/>
      <c r="AR6" s="403"/>
      <c r="AS6" s="403"/>
      <c r="AT6" s="403"/>
      <c r="AU6" s="403"/>
      <c r="AV6" s="405"/>
      <c r="AW6" s="404"/>
      <c r="AY6" s="403"/>
      <c r="BC6" s="403"/>
      <c r="BD6" s="403"/>
      <c r="BE6" s="403"/>
      <c r="BF6" s="403"/>
      <c r="BG6" s="403"/>
      <c r="BH6" s="403"/>
      <c r="BI6" s="403"/>
      <c r="BJ6" s="403"/>
      <c r="BK6" s="403"/>
    </row>
    <row r="7" spans="1:63" x14ac:dyDescent="0.25">
      <c r="A7" s="400" t="s">
        <v>2387</v>
      </c>
      <c r="B7" s="241"/>
      <c r="C7" s="402">
        <v>7015</v>
      </c>
      <c r="D7" s="403"/>
      <c r="E7" s="403"/>
      <c r="I7" s="404"/>
      <c r="Q7" s="405"/>
      <c r="S7" s="405"/>
      <c r="T7" s="403"/>
      <c r="U7" s="406"/>
      <c r="V7" s="400"/>
      <c r="W7" s="405"/>
      <c r="X7" s="405"/>
      <c r="Y7" s="403"/>
      <c r="Z7" s="407"/>
      <c r="AA7" s="403"/>
      <c r="AB7" s="405"/>
      <c r="AC7" s="403"/>
      <c r="AD7" s="406"/>
      <c r="AG7" s="403"/>
      <c r="AH7" s="403"/>
      <c r="AI7" s="405"/>
      <c r="AL7" s="403"/>
      <c r="AN7" s="403"/>
      <c r="AO7" s="405"/>
      <c r="AP7" s="403"/>
      <c r="AQ7" s="403"/>
      <c r="AR7" s="403"/>
      <c r="AS7" s="403"/>
      <c r="AT7" s="403"/>
      <c r="AU7" s="403"/>
      <c r="AV7" s="405"/>
      <c r="AW7" s="404"/>
      <c r="AY7" s="403"/>
      <c r="BC7" s="403"/>
      <c r="BD7" s="403"/>
      <c r="BE7" s="403"/>
      <c r="BF7" s="403"/>
      <c r="BG7" s="403"/>
      <c r="BH7" s="403"/>
      <c r="BI7" s="403"/>
      <c r="BJ7" s="403"/>
      <c r="BK7" s="403"/>
    </row>
    <row r="8" spans="1:63" x14ac:dyDescent="0.25">
      <c r="A8" s="400" t="s">
        <v>2474</v>
      </c>
      <c r="B8" s="241"/>
      <c r="C8" s="408"/>
      <c r="D8" s="403"/>
      <c r="E8" s="403"/>
      <c r="I8" s="404"/>
      <c r="Q8" s="405"/>
      <c r="S8" s="405"/>
      <c r="T8" s="403"/>
      <c r="U8" s="406"/>
      <c r="V8" s="400"/>
      <c r="W8" s="405"/>
      <c r="X8" s="405"/>
      <c r="Y8" s="403"/>
      <c r="Z8" s="407"/>
      <c r="AA8" s="403"/>
      <c r="AB8" s="405"/>
      <c r="AC8" s="403"/>
      <c r="AD8" s="406"/>
      <c r="AG8" s="403"/>
      <c r="AH8" s="403"/>
      <c r="AI8" s="405"/>
      <c r="AL8" s="403"/>
      <c r="AN8" s="403"/>
      <c r="AO8" s="405"/>
      <c r="AP8" s="403"/>
      <c r="AQ8" s="403"/>
      <c r="AR8" s="403"/>
      <c r="AS8" s="403"/>
      <c r="AT8" s="403"/>
      <c r="AU8" s="403"/>
      <c r="AV8" s="405"/>
      <c r="AW8" s="404"/>
      <c r="AY8" s="403"/>
      <c r="BC8" s="403"/>
      <c r="BD8" s="403"/>
      <c r="BE8" s="403"/>
      <c r="BF8" s="403"/>
      <c r="BG8" s="403"/>
      <c r="BH8" s="403"/>
      <c r="BI8" s="403"/>
      <c r="BJ8" s="403"/>
      <c r="BK8" s="403"/>
    </row>
    <row r="9" spans="1:63" x14ac:dyDescent="0.25">
      <c r="A9" s="400" t="s">
        <v>2475</v>
      </c>
      <c r="B9" s="241"/>
      <c r="C9" s="408">
        <v>0.52566546705758599</v>
      </c>
      <c r="D9" s="403"/>
      <c r="E9" s="403"/>
      <c r="I9" s="404"/>
      <c r="Q9" s="405"/>
      <c r="S9" s="405"/>
      <c r="T9" s="403"/>
      <c r="U9" s="406"/>
      <c r="V9" s="400"/>
      <c r="W9" s="405"/>
      <c r="X9" s="405"/>
      <c r="Y9" s="403"/>
      <c r="Z9" s="407"/>
      <c r="AA9" s="403"/>
      <c r="AB9" s="405"/>
      <c r="AC9" s="403"/>
      <c r="AD9" s="406"/>
      <c r="AG9" s="403"/>
      <c r="AH9" s="403"/>
      <c r="AI9" s="405"/>
      <c r="AL9" s="403"/>
      <c r="AN9" s="403"/>
      <c r="AO9" s="405"/>
      <c r="AP9" s="403"/>
      <c r="AQ9" s="403"/>
      <c r="AR9" s="403"/>
      <c r="AS9" s="403"/>
      <c r="AT9" s="403"/>
      <c r="AU9" s="403"/>
      <c r="AV9" s="405"/>
      <c r="AW9" s="404"/>
      <c r="AY9" s="403"/>
      <c r="BC9" s="403"/>
      <c r="BD9" s="403"/>
      <c r="BE9" s="403"/>
      <c r="BF9" s="403"/>
      <c r="BG9" s="403"/>
      <c r="BH9" s="403"/>
      <c r="BI9" s="403"/>
      <c r="BJ9" s="403"/>
      <c r="BK9" s="403"/>
    </row>
    <row r="10" spans="1:63" x14ac:dyDescent="0.25">
      <c r="A10" s="400" t="s">
        <v>2476</v>
      </c>
      <c r="B10" s="241"/>
      <c r="C10" s="402">
        <v>17896960359.50201</v>
      </c>
      <c r="D10" s="403" t="s">
        <v>2477</v>
      </c>
      <c r="E10" s="403"/>
      <c r="I10" s="404"/>
      <c r="Q10" s="405"/>
      <c r="S10" s="405"/>
      <c r="T10" s="403"/>
      <c r="U10" s="406"/>
      <c r="V10" s="400"/>
      <c r="W10" s="405"/>
      <c r="X10" s="405"/>
      <c r="Y10" s="403"/>
      <c r="Z10" s="407"/>
      <c r="AA10" s="403"/>
      <c r="AB10" s="405"/>
      <c r="AC10" s="403"/>
      <c r="AD10" s="406"/>
      <c r="AG10" s="403"/>
      <c r="AH10" s="403"/>
      <c r="AI10" s="405"/>
      <c r="AL10" s="403"/>
      <c r="AN10" s="403"/>
      <c r="AO10" s="405"/>
      <c r="AP10" s="403"/>
      <c r="AQ10" s="403"/>
      <c r="AR10" s="403"/>
      <c r="AS10" s="403"/>
      <c r="AT10" s="403"/>
      <c r="AU10" s="403"/>
      <c r="AV10" s="405"/>
      <c r="AW10" s="404"/>
      <c r="AY10" s="403"/>
      <c r="BC10" s="403"/>
      <c r="BD10" s="403"/>
      <c r="BE10" s="403"/>
      <c r="BF10" s="403"/>
      <c r="BG10" s="403"/>
      <c r="BH10" s="403"/>
      <c r="BI10" s="403"/>
      <c r="BJ10" s="403"/>
      <c r="BK10" s="403"/>
    </row>
    <row r="11" spans="1:63" x14ac:dyDescent="0.25">
      <c r="A11" s="400" t="s">
        <v>2478</v>
      </c>
      <c r="B11" s="241"/>
      <c r="C11" s="409">
        <v>23.038375726242265</v>
      </c>
      <c r="D11" s="403"/>
      <c r="E11" s="403"/>
      <c r="I11" s="404"/>
      <c r="Q11" s="405"/>
      <c r="S11" s="405"/>
      <c r="T11" s="403"/>
      <c r="U11" s="406"/>
      <c r="V11" s="400"/>
      <c r="W11" s="405"/>
      <c r="X11" s="405"/>
      <c r="Y11" s="403"/>
      <c r="Z11" s="407"/>
      <c r="AA11" s="403"/>
      <c r="AB11" s="405"/>
      <c r="AC11" s="403"/>
      <c r="AD11" s="406"/>
      <c r="AG11" s="403"/>
      <c r="AH11" s="403"/>
      <c r="AI11" s="405"/>
      <c r="AL11" s="403"/>
      <c r="AN11" s="403"/>
      <c r="AO11" s="405"/>
      <c r="AP11" s="403"/>
      <c r="AQ11" s="403"/>
      <c r="AR11" s="403"/>
      <c r="AS11" s="403"/>
      <c r="AT11" s="403"/>
      <c r="AU11" s="403"/>
      <c r="AV11" s="405"/>
      <c r="AW11" s="404"/>
      <c r="AY11" s="403"/>
      <c r="BC11" s="403"/>
      <c r="BD11" s="403"/>
      <c r="BE11" s="403"/>
      <c r="BF11" s="403"/>
      <c r="BG11" s="403"/>
      <c r="BH11" s="403"/>
      <c r="BI11" s="403"/>
      <c r="BJ11" s="403"/>
      <c r="BK11" s="403"/>
    </row>
    <row r="12" spans="1:63" x14ac:dyDescent="0.25">
      <c r="A12" s="405" t="s">
        <v>434</v>
      </c>
      <c r="B12" s="241"/>
      <c r="C12" s="410">
        <v>156836122.25999999</v>
      </c>
      <c r="D12" s="403"/>
      <c r="E12" s="403"/>
      <c r="I12" s="404"/>
      <c r="Q12" s="405"/>
      <c r="S12" s="405"/>
      <c r="T12" s="403"/>
      <c r="U12" s="406"/>
      <c r="V12" s="400"/>
      <c r="W12" s="405"/>
      <c r="X12" s="405"/>
      <c r="Y12" s="403"/>
      <c r="Z12" s="407"/>
      <c r="AA12" s="403"/>
      <c r="AB12" s="405"/>
      <c r="AC12" s="403"/>
      <c r="AD12" s="406"/>
      <c r="AG12" s="403"/>
      <c r="AH12" s="403"/>
      <c r="AI12" s="405"/>
      <c r="AL12" s="403"/>
      <c r="AN12" s="403"/>
      <c r="AO12" s="405"/>
      <c r="AP12" s="403"/>
      <c r="AQ12" s="403"/>
      <c r="AR12" s="403"/>
      <c r="AS12" s="403"/>
      <c r="AT12" s="403"/>
      <c r="AU12" s="403"/>
      <c r="AV12" s="405"/>
      <c r="AW12" s="404"/>
      <c r="AY12" s="403"/>
      <c r="BC12" s="403"/>
      <c r="BD12" s="403"/>
      <c r="BE12" s="403"/>
      <c r="BF12" s="403"/>
      <c r="BG12" s="403"/>
      <c r="BH12" s="403"/>
      <c r="BI12" s="403"/>
      <c r="BJ12" s="403"/>
      <c r="BK12" s="403"/>
    </row>
    <row r="13" spans="1:63" x14ac:dyDescent="0.25">
      <c r="A13" s="405" t="s">
        <v>2333</v>
      </c>
      <c r="B13" s="241"/>
      <c r="C13" s="409">
        <v>4.681603330662206</v>
      </c>
      <c r="E13" s="403"/>
      <c r="I13" s="404"/>
      <c r="Q13" s="405"/>
      <c r="S13" s="405"/>
      <c r="T13" s="403"/>
      <c r="U13" s="406"/>
      <c r="V13" s="400"/>
      <c r="W13" s="405"/>
      <c r="X13" s="405"/>
      <c r="Y13" s="403"/>
      <c r="Z13" s="407"/>
      <c r="AA13" s="403"/>
      <c r="AB13" s="405"/>
      <c r="AC13" s="403"/>
      <c r="AD13" s="406"/>
      <c r="AG13" s="403"/>
      <c r="AH13" s="403"/>
      <c r="AI13" s="405"/>
      <c r="AL13" s="403"/>
      <c r="AN13" s="403"/>
      <c r="AO13" s="405"/>
      <c r="AP13" s="403"/>
      <c r="AQ13" s="403"/>
      <c r="AR13" s="403"/>
      <c r="AS13" s="403"/>
      <c r="AT13" s="403"/>
      <c r="AU13" s="403"/>
      <c r="AV13" s="405"/>
      <c r="AW13" s="404"/>
      <c r="AY13" s="403"/>
      <c r="BC13" s="403"/>
      <c r="BD13" s="403"/>
      <c r="BE13" s="403"/>
      <c r="BF13" s="403"/>
      <c r="BG13" s="403"/>
      <c r="BH13" s="403"/>
      <c r="BI13" s="403"/>
      <c r="BJ13" s="403"/>
      <c r="BK13" s="403"/>
    </row>
    <row r="14" spans="1:63" x14ac:dyDescent="0.25">
      <c r="A14" s="405"/>
      <c r="C14" s="403"/>
      <c r="D14" s="403"/>
      <c r="E14" s="403"/>
      <c r="I14" s="404"/>
      <c r="Q14" s="405"/>
      <c r="S14" s="405"/>
      <c r="T14" s="403"/>
      <c r="U14" s="406"/>
      <c r="V14" s="400"/>
      <c r="W14" s="405"/>
      <c r="X14" s="405"/>
      <c r="Y14" s="403"/>
      <c r="Z14" s="407"/>
      <c r="AA14" s="403"/>
      <c r="AB14" s="405"/>
      <c r="AC14" s="403"/>
      <c r="AD14" s="406"/>
      <c r="AG14" s="403"/>
      <c r="AH14" s="403"/>
      <c r="AI14" s="405"/>
      <c r="AL14" s="403"/>
      <c r="AN14" s="403"/>
      <c r="AO14" s="405"/>
      <c r="AP14" s="403"/>
      <c r="AQ14" s="403"/>
      <c r="AR14" s="403"/>
      <c r="AS14" s="403"/>
      <c r="AT14" s="403"/>
      <c r="AU14" s="403"/>
      <c r="AV14" s="405"/>
      <c r="AW14" s="404"/>
      <c r="AY14" s="403"/>
      <c r="BC14" s="403"/>
      <c r="BD14" s="403"/>
      <c r="BE14" s="403"/>
      <c r="BF14" s="403"/>
      <c r="BG14" s="403"/>
      <c r="BH14" s="403"/>
      <c r="BI14" s="403"/>
      <c r="BJ14" s="403"/>
      <c r="BK14" s="403"/>
    </row>
    <row r="15" spans="1:63" x14ac:dyDescent="0.25">
      <c r="A15" s="405"/>
      <c r="C15" s="403"/>
      <c r="D15" s="403"/>
      <c r="E15" s="403"/>
      <c r="I15" s="404"/>
      <c r="Q15" s="405"/>
      <c r="S15" s="405"/>
      <c r="T15" s="403"/>
      <c r="U15" s="406"/>
      <c r="V15" s="400"/>
      <c r="W15" s="405"/>
      <c r="X15" s="405"/>
      <c r="Y15" s="403"/>
      <c r="Z15" s="407"/>
      <c r="AA15" s="403"/>
      <c r="AB15" s="405"/>
      <c r="AC15" s="403"/>
      <c r="AD15" s="406"/>
      <c r="AG15" s="403"/>
      <c r="AH15" s="403"/>
      <c r="AI15" s="405"/>
      <c r="AL15" s="403"/>
      <c r="AN15" s="403"/>
      <c r="AO15" s="405"/>
      <c r="AP15" s="403"/>
      <c r="AQ15" s="403"/>
      <c r="AR15" s="403"/>
      <c r="AS15" s="403"/>
      <c r="AT15" s="403"/>
      <c r="AU15" s="403"/>
      <c r="AV15" s="405"/>
      <c r="AW15" s="404"/>
      <c r="AY15" s="403"/>
      <c r="BC15" s="403"/>
      <c r="BD15" s="403"/>
      <c r="BE15" s="403"/>
      <c r="BF15" s="403"/>
      <c r="BG15" s="403"/>
      <c r="BH15" s="403"/>
      <c r="BI15" s="403"/>
      <c r="BJ15" s="403"/>
      <c r="BK15" s="403"/>
    </row>
    <row r="16" spans="1:63" x14ac:dyDescent="0.25">
      <c r="A16" s="405"/>
      <c r="B16" s="400"/>
      <c r="C16" s="403"/>
      <c r="D16" s="403"/>
      <c r="E16" s="403"/>
      <c r="I16" s="404"/>
      <c r="Q16" s="405"/>
      <c r="S16" s="405"/>
      <c r="T16" s="403"/>
      <c r="U16" s="406"/>
      <c r="V16" s="400"/>
      <c r="W16" s="405"/>
      <c r="X16" s="405"/>
      <c r="Y16" s="403"/>
      <c r="Z16" s="407"/>
      <c r="AA16" s="403"/>
      <c r="AB16" s="405"/>
      <c r="AC16" s="403"/>
      <c r="AD16" s="406"/>
      <c r="AG16" s="403"/>
      <c r="AH16" s="403"/>
      <c r="AI16" s="405"/>
      <c r="AL16" s="403"/>
      <c r="AN16" s="403"/>
      <c r="AO16" s="405"/>
      <c r="AP16" s="403"/>
      <c r="AQ16" s="403"/>
      <c r="AR16" s="403"/>
      <c r="AS16" s="403"/>
      <c r="AT16" s="403"/>
      <c r="AU16" s="403"/>
      <c r="AV16" s="405"/>
      <c r="AW16" s="404"/>
      <c r="AY16" s="403"/>
      <c r="BC16" s="403"/>
      <c r="BD16" s="403"/>
      <c r="BE16" s="403"/>
      <c r="BF16" s="403"/>
      <c r="BG16" s="403"/>
      <c r="BH16" s="403"/>
      <c r="BI16" s="403"/>
      <c r="BJ16" s="403"/>
      <c r="BK16" s="403"/>
    </row>
    <row r="17" spans="1:63" x14ac:dyDescent="0.25">
      <c r="A17" s="405"/>
      <c r="B17" s="400"/>
      <c r="C17" s="403"/>
      <c r="D17" s="403"/>
      <c r="E17" s="403"/>
      <c r="I17" s="404"/>
      <c r="Q17" s="405"/>
      <c r="S17" s="405"/>
      <c r="T17" s="403"/>
      <c r="U17" s="406"/>
      <c r="V17" s="400"/>
      <c r="W17" s="405"/>
      <c r="X17" s="405"/>
      <c r="Y17" s="403"/>
      <c r="Z17" s="407"/>
      <c r="AA17" s="403"/>
      <c r="AB17" s="405"/>
      <c r="AC17" s="403"/>
      <c r="AD17" s="406"/>
      <c r="AG17" s="403"/>
      <c r="AH17" s="403"/>
      <c r="AI17" s="405"/>
      <c r="AL17" s="403"/>
      <c r="AN17" s="403"/>
      <c r="AO17" s="405"/>
      <c r="AP17" s="403"/>
      <c r="AQ17" s="403"/>
      <c r="AR17" s="403"/>
      <c r="AS17" s="403"/>
      <c r="AT17" s="403"/>
      <c r="AU17" s="403"/>
      <c r="AV17" s="405"/>
      <c r="AW17" s="404"/>
      <c r="AY17" s="403"/>
      <c r="BC17" s="403"/>
      <c r="BD17" s="403"/>
      <c r="BE17" s="403"/>
      <c r="BF17" s="403"/>
      <c r="BG17" s="403"/>
      <c r="BH17" s="403"/>
      <c r="BI17" s="403"/>
      <c r="BJ17" s="403"/>
      <c r="BK17" s="403"/>
    </row>
    <row r="18" spans="1:63" x14ac:dyDescent="0.25">
      <c r="A18" s="405"/>
      <c r="B18" s="400"/>
      <c r="C18" s="403"/>
      <c r="D18" s="403"/>
      <c r="E18" s="403"/>
      <c r="I18" s="404"/>
      <c r="Q18" s="405"/>
      <c r="S18" s="405"/>
      <c r="T18" s="403"/>
      <c r="U18" s="406"/>
      <c r="V18" s="400"/>
      <c r="W18" s="405"/>
      <c r="X18" s="405"/>
      <c r="Y18" s="403"/>
      <c r="Z18" s="407"/>
      <c r="AA18" s="403"/>
      <c r="AB18" s="405"/>
      <c r="AC18" s="403"/>
      <c r="AD18" s="406"/>
      <c r="AG18" s="403"/>
      <c r="AH18" s="403"/>
      <c r="AI18" s="405"/>
      <c r="AL18" s="403"/>
      <c r="AN18" s="403"/>
      <c r="AO18" s="405"/>
      <c r="AP18" s="403"/>
      <c r="AQ18" s="403"/>
      <c r="AR18" s="403"/>
      <c r="AS18" s="403"/>
      <c r="AT18" s="403"/>
      <c r="AU18" s="403"/>
      <c r="AV18" s="405"/>
      <c r="AW18" s="404"/>
      <c r="AY18" s="403"/>
      <c r="BC18" s="403"/>
      <c r="BD18" s="403"/>
      <c r="BE18" s="403"/>
      <c r="BF18" s="403"/>
      <c r="BG18" s="403"/>
      <c r="BH18" s="403"/>
      <c r="BI18" s="403"/>
      <c r="BJ18" s="403"/>
      <c r="BK18" s="403"/>
    </row>
    <row r="19" spans="1:63" x14ac:dyDescent="0.25">
      <c r="A19" s="405"/>
      <c r="B19" s="400"/>
      <c r="C19" s="403"/>
      <c r="D19" s="403"/>
      <c r="E19" s="403"/>
      <c r="I19" s="404"/>
      <c r="Q19" s="405"/>
      <c r="S19" s="405"/>
      <c r="T19" s="403"/>
      <c r="U19" s="406"/>
      <c r="V19" s="400"/>
      <c r="W19" s="405"/>
      <c r="X19" s="405"/>
      <c r="Y19" s="403"/>
      <c r="Z19" s="407"/>
      <c r="AA19" s="403"/>
      <c r="AB19" s="405"/>
      <c r="AC19" s="403"/>
      <c r="AD19" s="406"/>
      <c r="AG19" s="403"/>
      <c r="AH19" s="403"/>
      <c r="AI19" s="405"/>
      <c r="AL19" s="403"/>
      <c r="AN19" s="403"/>
      <c r="AO19" s="405"/>
      <c r="AP19" s="403"/>
      <c r="AQ19" s="403"/>
      <c r="AR19" s="403"/>
      <c r="AS19" s="403"/>
      <c r="AT19" s="403"/>
      <c r="AU19" s="403"/>
      <c r="AV19" s="405"/>
      <c r="AW19" s="404"/>
      <c r="AY19" s="403"/>
      <c r="BC19" s="403"/>
      <c r="BD19" s="403"/>
      <c r="BE19" s="403"/>
      <c r="BF19" s="403"/>
      <c r="BG19" s="403"/>
      <c r="BH19" s="403"/>
      <c r="BI19" s="403"/>
      <c r="BJ19" s="403"/>
      <c r="BK19" s="403"/>
    </row>
    <row r="20" spans="1:63" x14ac:dyDescent="0.25">
      <c r="A20" s="405"/>
      <c r="B20" s="400"/>
      <c r="C20" s="403"/>
      <c r="D20" s="403"/>
      <c r="E20" s="403"/>
      <c r="I20" s="404"/>
      <c r="Q20" s="405"/>
      <c r="S20" s="405"/>
      <c r="T20" s="403"/>
      <c r="U20" s="406"/>
      <c r="V20" s="400"/>
      <c r="W20" s="405"/>
      <c r="X20" s="405"/>
      <c r="Y20" s="403"/>
      <c r="Z20" s="407"/>
      <c r="AA20" s="403"/>
      <c r="AB20" s="405"/>
      <c r="AC20" s="403"/>
      <c r="AD20" s="406"/>
      <c r="AG20" s="403"/>
      <c r="AH20" s="403"/>
      <c r="AI20" s="405"/>
      <c r="AL20" s="403"/>
      <c r="AN20" s="403"/>
      <c r="AO20" s="405"/>
      <c r="AP20" s="403"/>
      <c r="AQ20" s="403"/>
      <c r="AR20" s="403"/>
      <c r="AS20" s="403"/>
      <c r="AT20" s="403"/>
      <c r="AU20" s="403"/>
      <c r="AV20" s="405"/>
      <c r="AW20" s="404"/>
      <c r="AY20" s="403"/>
      <c r="BC20" s="403"/>
      <c r="BD20" s="403"/>
      <c r="BE20" s="403"/>
      <c r="BF20" s="403"/>
      <c r="BG20" s="403"/>
      <c r="BH20" s="403"/>
      <c r="BI20" s="403"/>
      <c r="BJ20" s="403"/>
      <c r="BK20" s="403"/>
    </row>
    <row r="21" spans="1:63" x14ac:dyDescent="0.25">
      <c r="A21" s="405"/>
      <c r="B21" s="400"/>
      <c r="C21" s="403"/>
      <c r="D21" s="403"/>
      <c r="E21" s="403"/>
      <c r="I21" s="404"/>
      <c r="Q21" s="405"/>
      <c r="S21" s="405"/>
      <c r="T21" s="403"/>
      <c r="U21" s="406"/>
      <c r="V21" s="400"/>
      <c r="W21" s="405"/>
      <c r="X21" s="405"/>
      <c r="Y21" s="403"/>
      <c r="Z21" s="407"/>
      <c r="AA21" s="403"/>
      <c r="AB21" s="405"/>
      <c r="AC21" s="403"/>
      <c r="AD21" s="406"/>
      <c r="AG21" s="403"/>
      <c r="AH21" s="403"/>
      <c r="AI21" s="405"/>
      <c r="AL21" s="403"/>
      <c r="AN21" s="403"/>
      <c r="AO21" s="405"/>
      <c r="AP21" s="403"/>
      <c r="AQ21" s="403"/>
      <c r="AR21" s="403"/>
      <c r="AS21" s="403"/>
      <c r="AT21" s="403"/>
      <c r="AU21" s="403"/>
      <c r="AV21" s="405"/>
      <c r="AW21" s="404"/>
      <c r="AY21" s="403"/>
      <c r="BC21" s="403"/>
      <c r="BD21" s="403"/>
      <c r="BE21" s="403"/>
      <c r="BF21" s="403"/>
      <c r="BG21" s="403"/>
      <c r="BH21" s="403"/>
      <c r="BI21" s="403"/>
      <c r="BJ21" s="403"/>
      <c r="BK21" s="403"/>
    </row>
    <row r="22" spans="1:63" x14ac:dyDescent="0.25">
      <c r="A22" s="405"/>
      <c r="B22" s="400"/>
      <c r="C22" s="403"/>
      <c r="D22" s="403"/>
      <c r="E22" s="403"/>
      <c r="I22" s="404"/>
      <c r="Q22" s="405"/>
      <c r="S22" s="405"/>
      <c r="T22" s="403"/>
      <c r="U22" s="406"/>
      <c r="V22" s="400"/>
      <c r="W22" s="405"/>
      <c r="X22" s="405"/>
      <c r="Y22" s="403"/>
      <c r="Z22" s="407"/>
      <c r="AA22" s="403"/>
      <c r="AB22" s="405"/>
      <c r="AC22" s="403"/>
      <c r="AD22" s="406"/>
      <c r="AG22" s="403"/>
      <c r="AH22" s="403"/>
      <c r="AI22" s="405"/>
      <c r="AL22" s="403"/>
      <c r="AN22" s="403"/>
      <c r="AO22" s="405"/>
      <c r="AP22" s="403"/>
      <c r="AQ22" s="403"/>
      <c r="AR22" s="403"/>
      <c r="AS22" s="403"/>
      <c r="AT22" s="403"/>
      <c r="AU22" s="403"/>
      <c r="AV22" s="405"/>
      <c r="AW22" s="404"/>
      <c r="AY22" s="403"/>
      <c r="BC22" s="403"/>
      <c r="BD22" s="403"/>
      <c r="BE22" s="403"/>
      <c r="BF22" s="403"/>
      <c r="BG22" s="403"/>
      <c r="BH22" s="403"/>
      <c r="BI22" s="403"/>
      <c r="BJ22" s="403"/>
      <c r="BK22" s="403"/>
    </row>
    <row r="23" spans="1:63" x14ac:dyDescent="0.25">
      <c r="A23" s="405"/>
      <c r="B23" s="400"/>
      <c r="C23" s="403"/>
      <c r="D23" s="403"/>
      <c r="E23" s="403"/>
      <c r="I23" s="404"/>
      <c r="Q23" s="405"/>
      <c r="S23" s="405"/>
      <c r="T23" s="403"/>
      <c r="U23" s="406"/>
      <c r="V23" s="400"/>
      <c r="W23" s="405"/>
      <c r="X23" s="405"/>
      <c r="Y23" s="403"/>
      <c r="Z23" s="407"/>
      <c r="AA23" s="403"/>
      <c r="AB23" s="405"/>
      <c r="AC23" s="403"/>
      <c r="AD23" s="406"/>
      <c r="AG23" s="403"/>
      <c r="AH23" s="403"/>
      <c r="AI23" s="405"/>
      <c r="AL23" s="403"/>
      <c r="AN23" s="403"/>
      <c r="AO23" s="405"/>
      <c r="AP23" s="403"/>
      <c r="AQ23" s="403"/>
      <c r="AR23" s="403"/>
      <c r="AS23" s="403"/>
      <c r="AT23" s="403"/>
      <c r="AU23" s="403"/>
      <c r="AV23" s="405"/>
      <c r="AW23" s="404"/>
      <c r="AY23" s="403"/>
      <c r="BC23" s="403"/>
      <c r="BD23" s="403"/>
      <c r="BE23" s="403"/>
      <c r="BF23" s="403"/>
      <c r="BG23" s="403"/>
      <c r="BH23" s="403"/>
      <c r="BI23" s="403"/>
      <c r="BJ23" s="403"/>
      <c r="BK23" s="403"/>
    </row>
    <row r="24" spans="1:63" x14ac:dyDescent="0.25">
      <c r="A24" s="405"/>
      <c r="B24" s="400"/>
      <c r="C24" s="403"/>
      <c r="D24" s="403"/>
      <c r="E24" s="403"/>
      <c r="I24" s="404"/>
      <c r="Q24" s="405"/>
      <c r="S24" s="405"/>
      <c r="T24" s="403"/>
      <c r="U24" s="406"/>
      <c r="V24" s="400"/>
      <c r="W24" s="405"/>
      <c r="X24" s="405"/>
      <c r="Y24" s="403"/>
      <c r="Z24" s="407"/>
      <c r="AA24" s="403"/>
      <c r="AB24" s="405"/>
      <c r="AC24" s="403"/>
      <c r="AD24" s="406"/>
      <c r="AG24" s="403"/>
      <c r="AH24" s="403"/>
      <c r="AI24" s="405"/>
      <c r="AL24" s="403"/>
      <c r="AN24" s="403"/>
      <c r="AO24" s="405"/>
      <c r="AP24" s="403"/>
      <c r="AQ24" s="403"/>
      <c r="AR24" s="403"/>
      <c r="AS24" s="403"/>
      <c r="AT24" s="403"/>
      <c r="AU24" s="403"/>
      <c r="AV24" s="405"/>
      <c r="AW24" s="404"/>
      <c r="AY24" s="403"/>
      <c r="BC24" s="403"/>
      <c r="BD24" s="403"/>
      <c r="BE24" s="403"/>
      <c r="BF24" s="403"/>
      <c r="BG24" s="403"/>
      <c r="BH24" s="403"/>
      <c r="BI24" s="403"/>
      <c r="BJ24" s="403"/>
      <c r="BK24" s="403"/>
    </row>
    <row r="25" spans="1:63" x14ac:dyDescent="0.25">
      <c r="A25" s="405"/>
      <c r="B25" s="400"/>
      <c r="C25" s="403"/>
      <c r="D25" s="403"/>
      <c r="E25" s="403"/>
      <c r="I25" s="404"/>
      <c r="Q25" s="405"/>
      <c r="S25" s="405"/>
      <c r="T25" s="403"/>
      <c r="U25" s="406"/>
      <c r="V25" s="400"/>
      <c r="W25" s="405"/>
      <c r="X25" s="405"/>
      <c r="Y25" s="403"/>
      <c r="Z25" s="407"/>
      <c r="AA25" s="403"/>
      <c r="AB25" s="405"/>
      <c r="AC25" s="403"/>
      <c r="AD25" s="406"/>
      <c r="AG25" s="403"/>
      <c r="AH25" s="403"/>
      <c r="AI25" s="405"/>
      <c r="AL25" s="403"/>
      <c r="AN25" s="403"/>
      <c r="AO25" s="405"/>
      <c r="AP25" s="403"/>
      <c r="AQ25" s="403"/>
      <c r="AR25" s="403"/>
      <c r="AS25" s="403"/>
      <c r="AT25" s="403"/>
      <c r="AU25" s="403"/>
      <c r="AV25" s="405"/>
      <c r="AW25" s="404"/>
      <c r="AY25" s="403"/>
      <c r="BC25" s="403"/>
      <c r="BD25" s="403"/>
      <c r="BE25" s="403"/>
      <c r="BF25" s="403"/>
      <c r="BG25" s="403"/>
      <c r="BH25" s="403"/>
      <c r="BI25" s="403"/>
      <c r="BJ25" s="403"/>
      <c r="BK25" s="403"/>
    </row>
    <row r="26" spans="1:63" x14ac:dyDescent="0.25">
      <c r="A26" s="405"/>
      <c r="B26" s="400"/>
      <c r="C26" s="403"/>
      <c r="D26" s="403"/>
      <c r="E26" s="403"/>
      <c r="I26" s="404"/>
      <c r="Q26" s="405"/>
      <c r="S26" s="405"/>
      <c r="T26" s="403"/>
      <c r="U26" s="406"/>
      <c r="V26" s="400"/>
      <c r="W26" s="405"/>
      <c r="X26" s="405"/>
      <c r="Y26" s="403"/>
      <c r="Z26" s="407"/>
      <c r="AA26" s="403"/>
      <c r="AB26" s="405"/>
      <c r="AC26" s="403"/>
      <c r="AD26" s="406"/>
      <c r="AG26" s="403"/>
      <c r="AH26" s="403"/>
      <c r="AI26" s="405"/>
      <c r="AL26" s="403"/>
      <c r="AN26" s="403"/>
      <c r="AO26" s="405"/>
      <c r="AP26" s="403"/>
      <c r="AQ26" s="403"/>
      <c r="AR26" s="403"/>
      <c r="AS26" s="403"/>
      <c r="AT26" s="403"/>
      <c r="AU26" s="403"/>
      <c r="AV26" s="405"/>
      <c r="AW26" s="404"/>
      <c r="AY26" s="403"/>
      <c r="BC26" s="403"/>
      <c r="BD26" s="403"/>
      <c r="BE26" s="403"/>
      <c r="BF26" s="403"/>
      <c r="BG26" s="403"/>
      <c r="BH26" s="403"/>
      <c r="BI26" s="403"/>
      <c r="BJ26" s="403"/>
      <c r="BK26" s="403"/>
    </row>
    <row r="27" spans="1:63" x14ac:dyDescent="0.25">
      <c r="A27" s="405"/>
      <c r="B27" s="400"/>
      <c r="C27" s="403"/>
      <c r="D27" s="403"/>
      <c r="E27" s="403"/>
      <c r="I27" s="404"/>
      <c r="Q27" s="405"/>
      <c r="S27" s="405"/>
      <c r="T27" s="403"/>
      <c r="U27" s="406"/>
      <c r="V27" s="400"/>
      <c r="W27" s="405"/>
      <c r="X27" s="405"/>
      <c r="Y27" s="403"/>
      <c r="Z27" s="407"/>
      <c r="AA27" s="403"/>
      <c r="AB27" s="405"/>
      <c r="AC27" s="403"/>
      <c r="AD27" s="406"/>
      <c r="AG27" s="403"/>
      <c r="AH27" s="403"/>
      <c r="AI27" s="405"/>
      <c r="AL27" s="403"/>
      <c r="AN27" s="403"/>
      <c r="AO27" s="405"/>
      <c r="AP27" s="403"/>
      <c r="AQ27" s="403"/>
      <c r="AR27" s="403"/>
      <c r="AS27" s="403"/>
      <c r="AT27" s="403"/>
      <c r="AU27" s="403"/>
      <c r="AV27" s="405"/>
      <c r="AW27" s="404"/>
      <c r="AY27" s="403"/>
      <c r="BC27" s="403"/>
      <c r="BD27" s="403"/>
      <c r="BE27" s="403"/>
      <c r="BF27" s="403"/>
      <c r="BG27" s="403"/>
      <c r="BH27" s="403"/>
      <c r="BI27" s="403"/>
      <c r="BJ27" s="403"/>
      <c r="BK27" s="403"/>
    </row>
    <row r="28" spans="1:63" x14ac:dyDescent="0.25">
      <c r="A28" s="405"/>
      <c r="B28" s="400"/>
      <c r="C28" s="403"/>
      <c r="D28" s="403"/>
      <c r="E28" s="403"/>
      <c r="I28" s="404"/>
      <c r="Q28" s="405"/>
      <c r="S28" s="405"/>
      <c r="T28" s="403"/>
      <c r="U28" s="406"/>
      <c r="V28" s="400"/>
      <c r="W28" s="405"/>
      <c r="X28" s="405"/>
      <c r="Y28" s="403"/>
      <c r="Z28" s="407"/>
      <c r="AA28" s="403"/>
      <c r="AB28" s="405"/>
      <c r="AC28" s="403"/>
      <c r="AD28" s="406"/>
      <c r="AG28" s="403"/>
      <c r="AH28" s="403"/>
      <c r="AI28" s="405"/>
      <c r="AL28" s="403"/>
      <c r="AN28" s="403"/>
      <c r="AO28" s="405"/>
      <c r="AP28" s="403"/>
      <c r="AQ28" s="403"/>
      <c r="AR28" s="403"/>
      <c r="AS28" s="403"/>
      <c r="AT28" s="403"/>
      <c r="AU28" s="403"/>
      <c r="AV28" s="405"/>
      <c r="AW28" s="404"/>
      <c r="AY28" s="403"/>
      <c r="BC28" s="403"/>
      <c r="BD28" s="403"/>
      <c r="BE28" s="403"/>
      <c r="BF28" s="403"/>
      <c r="BG28" s="403"/>
      <c r="BH28" s="403"/>
      <c r="BI28" s="403"/>
      <c r="BJ28" s="403"/>
      <c r="BK28" s="403"/>
    </row>
    <row r="29" spans="1:63" x14ac:dyDescent="0.25">
      <c r="A29" s="405"/>
      <c r="B29" s="400"/>
      <c r="C29" s="403"/>
      <c r="D29" s="403"/>
      <c r="E29" s="403"/>
      <c r="I29" s="404"/>
      <c r="Q29" s="405"/>
      <c r="S29" s="405"/>
      <c r="T29" s="403"/>
      <c r="U29" s="406"/>
      <c r="V29" s="400"/>
      <c r="W29" s="405"/>
      <c r="X29" s="405"/>
      <c r="Y29" s="403"/>
      <c r="Z29" s="407"/>
      <c r="AA29" s="403"/>
      <c r="AB29" s="405"/>
      <c r="AC29" s="403"/>
      <c r="AD29" s="406"/>
      <c r="AG29" s="403"/>
      <c r="AH29" s="403"/>
      <c r="AI29" s="405"/>
      <c r="AL29" s="403"/>
      <c r="AN29" s="403"/>
      <c r="AO29" s="405"/>
      <c r="AP29" s="403"/>
      <c r="AQ29" s="403"/>
      <c r="AR29" s="403"/>
      <c r="AS29" s="403"/>
      <c r="AT29" s="403"/>
      <c r="AU29" s="403"/>
      <c r="AV29" s="405"/>
      <c r="AW29" s="404"/>
      <c r="AY29" s="403"/>
      <c r="BC29" s="403"/>
      <c r="BD29" s="403"/>
      <c r="BE29" s="403"/>
      <c r="BF29" s="403"/>
      <c r="BG29" s="403"/>
      <c r="BH29" s="403"/>
      <c r="BI29" s="403"/>
      <c r="BJ29" s="403"/>
      <c r="BK29" s="403"/>
    </row>
    <row r="30" spans="1:63" x14ac:dyDescent="0.25">
      <c r="A30" s="405"/>
      <c r="B30" s="400"/>
      <c r="C30" s="403"/>
      <c r="D30" s="403"/>
      <c r="E30" s="403"/>
      <c r="I30" s="404"/>
      <c r="Q30" s="405"/>
      <c r="S30" s="405"/>
      <c r="T30" s="403"/>
      <c r="U30" s="406"/>
      <c r="V30" s="400"/>
      <c r="W30" s="405"/>
      <c r="X30" s="405"/>
      <c r="Y30" s="403"/>
      <c r="Z30" s="407"/>
      <c r="AA30" s="403"/>
      <c r="AB30" s="405"/>
      <c r="AC30" s="403"/>
      <c r="AD30" s="406"/>
      <c r="AG30" s="403"/>
      <c r="AH30" s="403"/>
      <c r="AI30" s="405"/>
      <c r="AL30" s="403"/>
      <c r="AN30" s="403"/>
      <c r="AO30" s="405"/>
      <c r="AP30" s="403"/>
      <c r="AQ30" s="403"/>
      <c r="AR30" s="403"/>
      <c r="AS30" s="403"/>
      <c r="AT30" s="403"/>
      <c r="AU30" s="403"/>
      <c r="AV30" s="405"/>
      <c r="AW30" s="404"/>
      <c r="AY30" s="403"/>
      <c r="BC30" s="403"/>
      <c r="BD30" s="403"/>
      <c r="BE30" s="403"/>
      <c r="BF30" s="403"/>
      <c r="BG30" s="403"/>
      <c r="BH30" s="403"/>
      <c r="BI30" s="403"/>
      <c r="BJ30" s="403"/>
      <c r="BK30" s="403"/>
    </row>
    <row r="31" spans="1:63" x14ac:dyDescent="0.25">
      <c r="A31" s="405"/>
      <c r="B31" s="400"/>
      <c r="C31" s="403"/>
      <c r="D31" s="403"/>
      <c r="E31" s="403"/>
      <c r="I31" s="404"/>
      <c r="Q31" s="405"/>
      <c r="S31" s="405"/>
      <c r="T31" s="403"/>
      <c r="U31" s="406"/>
      <c r="V31" s="400"/>
      <c r="W31" s="405"/>
      <c r="X31" s="405"/>
      <c r="Y31" s="403"/>
      <c r="Z31" s="407"/>
      <c r="AA31" s="403"/>
      <c r="AB31" s="405"/>
      <c r="AC31" s="403"/>
      <c r="AD31" s="406"/>
      <c r="AG31" s="403"/>
      <c r="AH31" s="403"/>
      <c r="AI31" s="405"/>
      <c r="AL31" s="403"/>
      <c r="AN31" s="403"/>
      <c r="AO31" s="405"/>
      <c r="AP31" s="403"/>
      <c r="AQ31" s="403"/>
      <c r="AR31" s="403"/>
      <c r="AS31" s="403"/>
      <c r="AT31" s="403"/>
      <c r="AU31" s="403"/>
      <c r="AV31" s="405"/>
      <c r="AW31" s="404"/>
      <c r="AY31" s="403"/>
      <c r="BC31" s="403"/>
      <c r="BD31" s="403"/>
      <c r="BE31" s="403"/>
      <c r="BF31" s="403"/>
      <c r="BG31" s="403"/>
      <c r="BH31" s="403"/>
      <c r="BI31" s="403"/>
      <c r="BJ31" s="403"/>
      <c r="BK31" s="403"/>
    </row>
    <row r="32" spans="1:63" x14ac:dyDescent="0.25">
      <c r="A32" s="405"/>
      <c r="B32" s="400"/>
      <c r="C32" s="403"/>
      <c r="D32" s="403"/>
      <c r="E32" s="403"/>
      <c r="I32" s="404"/>
      <c r="Q32" s="405"/>
      <c r="S32" s="405"/>
      <c r="T32" s="403"/>
      <c r="U32" s="406"/>
      <c r="V32" s="400"/>
      <c r="W32" s="405"/>
      <c r="X32" s="405"/>
      <c r="Y32" s="403"/>
      <c r="Z32" s="407"/>
      <c r="AA32" s="403"/>
      <c r="AB32" s="405"/>
      <c r="AC32" s="403"/>
      <c r="AD32" s="406"/>
      <c r="AG32" s="403"/>
      <c r="AH32" s="403"/>
      <c r="AI32" s="405"/>
      <c r="AL32" s="403"/>
      <c r="AN32" s="403"/>
      <c r="AO32" s="405"/>
      <c r="AP32" s="403"/>
      <c r="AQ32" s="403"/>
      <c r="AR32" s="403"/>
      <c r="AS32" s="403"/>
      <c r="AT32" s="403"/>
      <c r="AU32" s="403"/>
      <c r="AV32" s="405"/>
      <c r="AW32" s="404"/>
      <c r="AY32" s="403"/>
      <c r="BC32" s="403"/>
      <c r="BD32" s="403"/>
      <c r="BE32" s="403"/>
      <c r="BF32" s="403"/>
      <c r="BG32" s="403"/>
      <c r="BH32" s="403"/>
      <c r="BI32" s="403"/>
      <c r="BJ32" s="403"/>
      <c r="BK32" s="403"/>
    </row>
    <row r="33" spans="1:63" x14ac:dyDescent="0.25">
      <c r="A33" s="405"/>
      <c r="B33" s="400"/>
      <c r="C33" s="403"/>
      <c r="D33" s="403"/>
      <c r="E33" s="403"/>
      <c r="I33" s="404"/>
      <c r="Q33" s="405"/>
      <c r="S33" s="405"/>
      <c r="T33" s="403"/>
      <c r="U33" s="406"/>
      <c r="V33" s="400"/>
      <c r="W33" s="405"/>
      <c r="X33" s="405"/>
      <c r="Y33" s="403"/>
      <c r="Z33" s="407"/>
      <c r="AA33" s="403"/>
      <c r="AB33" s="405"/>
      <c r="AC33" s="403"/>
      <c r="AD33" s="406"/>
      <c r="AG33" s="403"/>
      <c r="AH33" s="403"/>
      <c r="AI33" s="405"/>
      <c r="AL33" s="403"/>
      <c r="AN33" s="403"/>
      <c r="AO33" s="405"/>
      <c r="AP33" s="403"/>
      <c r="AQ33" s="403"/>
      <c r="AR33" s="403"/>
      <c r="AS33" s="403"/>
      <c r="AT33" s="403"/>
      <c r="AU33" s="403"/>
      <c r="AV33" s="405"/>
      <c r="AW33" s="404"/>
      <c r="AY33" s="403"/>
      <c r="BC33" s="403"/>
      <c r="BD33" s="403"/>
      <c r="BE33" s="403"/>
      <c r="BF33" s="403"/>
      <c r="BG33" s="403"/>
      <c r="BH33" s="403"/>
      <c r="BI33" s="403"/>
      <c r="BJ33" s="403"/>
      <c r="BK33" s="403"/>
    </row>
    <row r="34" spans="1:63" x14ac:dyDescent="0.25">
      <c r="A34" s="405"/>
      <c r="B34" s="400"/>
      <c r="C34" s="403"/>
      <c r="D34" s="403"/>
      <c r="E34" s="403"/>
      <c r="I34" s="404"/>
      <c r="Q34" s="405"/>
      <c r="S34" s="405"/>
      <c r="T34" s="403"/>
      <c r="U34" s="406"/>
      <c r="V34" s="400"/>
      <c r="W34" s="405"/>
      <c r="X34" s="405"/>
      <c r="Y34" s="403"/>
      <c r="Z34" s="407"/>
      <c r="AA34" s="403"/>
      <c r="AB34" s="405"/>
      <c r="AC34" s="403"/>
      <c r="AD34" s="406"/>
      <c r="AG34" s="403"/>
      <c r="AH34" s="403"/>
      <c r="AI34" s="405"/>
      <c r="AL34" s="403"/>
      <c r="AN34" s="403"/>
      <c r="AO34" s="405"/>
      <c r="AP34" s="403"/>
      <c r="AQ34" s="403"/>
      <c r="AR34" s="403"/>
      <c r="AS34" s="403"/>
      <c r="AT34" s="403"/>
      <c r="AU34" s="403"/>
      <c r="AV34" s="405"/>
      <c r="AW34" s="404"/>
      <c r="AY34" s="403"/>
      <c r="BC34" s="403"/>
      <c r="BD34" s="403"/>
      <c r="BE34" s="403"/>
      <c r="BF34" s="403"/>
      <c r="BG34" s="403"/>
      <c r="BH34" s="403"/>
      <c r="BI34" s="403"/>
      <c r="BJ34" s="403"/>
      <c r="BK34" s="403"/>
    </row>
    <row r="35" spans="1:63" x14ac:dyDescent="0.25">
      <c r="A35" s="405"/>
      <c r="B35" s="400"/>
      <c r="C35" s="403"/>
      <c r="D35" s="403"/>
      <c r="E35" s="403"/>
      <c r="I35" s="404"/>
      <c r="Q35" s="405"/>
      <c r="S35" s="405"/>
      <c r="T35" s="403"/>
      <c r="U35" s="406"/>
      <c r="V35" s="400"/>
      <c r="W35" s="405"/>
      <c r="X35" s="405"/>
      <c r="Y35" s="403"/>
      <c r="Z35" s="407"/>
      <c r="AA35" s="403"/>
      <c r="AB35" s="405"/>
      <c r="AC35" s="403"/>
      <c r="AD35" s="406"/>
      <c r="AG35" s="403"/>
      <c r="AH35" s="403"/>
      <c r="AI35" s="405"/>
      <c r="AL35" s="403"/>
      <c r="AN35" s="403"/>
      <c r="AO35" s="405"/>
      <c r="AP35" s="403"/>
      <c r="AQ35" s="403"/>
      <c r="AR35" s="403"/>
      <c r="AS35" s="403"/>
      <c r="AT35" s="403"/>
      <c r="AU35" s="403"/>
      <c r="AV35" s="405"/>
      <c r="AW35" s="404"/>
      <c r="AY35" s="403"/>
      <c r="BC35" s="403"/>
      <c r="BD35" s="403"/>
      <c r="BE35" s="403"/>
      <c r="BF35" s="403"/>
      <c r="BG35" s="403"/>
      <c r="BH35" s="403"/>
      <c r="BI35" s="403"/>
      <c r="BJ35" s="403"/>
      <c r="BK35" s="403"/>
    </row>
    <row r="36" spans="1:63" x14ac:dyDescent="0.25">
      <c r="A36" s="405"/>
      <c r="B36" s="400"/>
      <c r="C36" s="403"/>
      <c r="D36" s="403"/>
      <c r="E36" s="403"/>
      <c r="I36" s="404"/>
      <c r="Q36" s="405"/>
      <c r="S36" s="405"/>
      <c r="T36" s="403"/>
      <c r="U36" s="406"/>
      <c r="V36" s="400"/>
      <c r="W36" s="405"/>
      <c r="X36" s="405"/>
      <c r="Y36" s="403"/>
      <c r="Z36" s="407"/>
      <c r="AA36" s="403"/>
      <c r="AB36" s="405"/>
      <c r="AC36" s="403"/>
      <c r="AD36" s="406"/>
      <c r="AG36" s="403"/>
      <c r="AH36" s="403"/>
      <c r="AI36" s="405"/>
      <c r="AL36" s="403"/>
      <c r="AN36" s="403"/>
      <c r="AO36" s="405"/>
      <c r="AP36" s="403"/>
      <c r="AQ36" s="403"/>
      <c r="AR36" s="403"/>
      <c r="AS36" s="403"/>
      <c r="AT36" s="403"/>
      <c r="AU36" s="403"/>
      <c r="AV36" s="405"/>
      <c r="AW36" s="404"/>
      <c r="AY36" s="403"/>
      <c r="BC36" s="403"/>
      <c r="BD36" s="403"/>
      <c r="BE36" s="403"/>
      <c r="BF36" s="403"/>
      <c r="BG36" s="403"/>
      <c r="BH36" s="403"/>
      <c r="BI36" s="403"/>
      <c r="BJ36" s="403"/>
      <c r="BK36" s="403"/>
    </row>
    <row r="37" spans="1:63" x14ac:dyDescent="0.25">
      <c r="A37" s="405"/>
      <c r="B37" s="400"/>
      <c r="C37" s="403"/>
      <c r="D37" s="403"/>
      <c r="E37" s="403"/>
      <c r="I37" s="404"/>
      <c r="Q37" s="405"/>
      <c r="S37" s="405"/>
      <c r="T37" s="403"/>
      <c r="U37" s="406"/>
      <c r="V37" s="400"/>
      <c r="W37" s="405"/>
      <c r="X37" s="405"/>
      <c r="Y37" s="403"/>
      <c r="Z37" s="407"/>
      <c r="AA37" s="403"/>
      <c r="AB37" s="405"/>
      <c r="AC37" s="403"/>
      <c r="AD37" s="406"/>
      <c r="AG37" s="403"/>
      <c r="AH37" s="403"/>
      <c r="AI37" s="405"/>
      <c r="AL37" s="403"/>
      <c r="AN37" s="403"/>
      <c r="AO37" s="405"/>
      <c r="AP37" s="403"/>
      <c r="AQ37" s="403"/>
      <c r="AR37" s="403"/>
      <c r="AS37" s="403"/>
      <c r="AT37" s="403"/>
      <c r="AU37" s="403"/>
      <c r="AV37" s="405"/>
      <c r="AW37" s="404"/>
      <c r="AY37" s="403"/>
      <c r="BC37" s="403"/>
      <c r="BD37" s="403"/>
      <c r="BE37" s="403"/>
      <c r="BF37" s="403"/>
      <c r="BG37" s="403"/>
      <c r="BH37" s="403"/>
      <c r="BI37" s="403"/>
      <c r="BJ37" s="403"/>
      <c r="BK37" s="403"/>
    </row>
    <row r="38" spans="1:63" x14ac:dyDescent="0.25">
      <c r="A38" s="405"/>
      <c r="B38" s="400"/>
      <c r="C38" s="403"/>
      <c r="D38" s="403"/>
      <c r="E38" s="403"/>
      <c r="I38" s="404"/>
      <c r="Q38" s="405"/>
      <c r="S38" s="405"/>
      <c r="T38" s="403"/>
      <c r="U38" s="406"/>
      <c r="V38" s="400"/>
      <c r="W38" s="405"/>
      <c r="X38" s="405"/>
      <c r="Y38" s="403"/>
      <c r="Z38" s="407"/>
      <c r="AA38" s="403"/>
      <c r="AB38" s="405"/>
      <c r="AC38" s="403"/>
      <c r="AD38" s="406"/>
      <c r="AG38" s="403"/>
      <c r="AH38" s="403"/>
      <c r="AI38" s="405"/>
      <c r="AL38" s="403"/>
      <c r="AN38" s="403"/>
      <c r="AO38" s="405"/>
      <c r="AP38" s="403"/>
      <c r="AQ38" s="403"/>
      <c r="AR38" s="403"/>
      <c r="AS38" s="403"/>
      <c r="AT38" s="403"/>
      <c r="AU38" s="403"/>
      <c r="AV38" s="405"/>
      <c r="AW38" s="404"/>
      <c r="AY38" s="403"/>
      <c r="BC38" s="403"/>
      <c r="BD38" s="403"/>
      <c r="BE38" s="403"/>
      <c r="BF38" s="403"/>
      <c r="BG38" s="403"/>
      <c r="BH38" s="403"/>
      <c r="BI38" s="403"/>
      <c r="BJ38" s="403"/>
      <c r="BK38" s="403"/>
    </row>
    <row r="39" spans="1:63" x14ac:dyDescent="0.25">
      <c r="A39" s="405"/>
      <c r="B39" s="400"/>
      <c r="C39" s="403"/>
      <c r="D39" s="403"/>
      <c r="E39" s="403"/>
      <c r="I39" s="404"/>
      <c r="Q39" s="405"/>
      <c r="S39" s="405"/>
      <c r="T39" s="403"/>
      <c r="U39" s="406"/>
      <c r="V39" s="400"/>
      <c r="W39" s="405"/>
      <c r="X39" s="405"/>
      <c r="Y39" s="403"/>
      <c r="Z39" s="407"/>
      <c r="AA39" s="403"/>
      <c r="AB39" s="405"/>
      <c r="AC39" s="403"/>
      <c r="AD39" s="406"/>
      <c r="AG39" s="403"/>
      <c r="AH39" s="403"/>
      <c r="AI39" s="405"/>
      <c r="AL39" s="403"/>
      <c r="AN39" s="403"/>
      <c r="AO39" s="405"/>
      <c r="AP39" s="403"/>
      <c r="AQ39" s="403"/>
      <c r="AR39" s="403"/>
      <c r="AS39" s="403"/>
      <c r="AT39" s="403"/>
      <c r="AU39" s="403"/>
      <c r="AV39" s="405"/>
      <c r="AW39" s="404"/>
      <c r="AY39" s="403"/>
      <c r="BC39" s="403"/>
      <c r="BD39" s="403"/>
      <c r="BE39" s="403"/>
      <c r="BF39" s="403"/>
      <c r="BG39" s="403"/>
      <c r="BH39" s="403"/>
      <c r="BI39" s="403"/>
      <c r="BJ39" s="403"/>
      <c r="BK39" s="403"/>
    </row>
    <row r="40" spans="1:63" x14ac:dyDescent="0.25">
      <c r="A40" s="405"/>
      <c r="B40" s="400"/>
      <c r="C40" s="403"/>
      <c r="D40" s="403"/>
      <c r="E40" s="403"/>
      <c r="I40" s="404"/>
      <c r="Q40" s="405"/>
      <c r="S40" s="405"/>
      <c r="T40" s="403"/>
      <c r="U40" s="406"/>
      <c r="V40" s="400"/>
      <c r="W40" s="405"/>
      <c r="X40" s="405"/>
      <c r="Y40" s="403"/>
      <c r="Z40" s="407"/>
      <c r="AA40" s="403"/>
      <c r="AB40" s="405"/>
      <c r="AC40" s="403"/>
      <c r="AD40" s="406"/>
      <c r="AG40" s="403"/>
      <c r="AH40" s="403"/>
      <c r="AI40" s="405"/>
      <c r="AL40" s="403"/>
      <c r="AN40" s="403"/>
      <c r="AO40" s="405"/>
      <c r="AP40" s="403"/>
      <c r="AQ40" s="403"/>
      <c r="AR40" s="403"/>
      <c r="AS40" s="403"/>
      <c r="AT40" s="403"/>
      <c r="AU40" s="403"/>
      <c r="AV40" s="405"/>
      <c r="AW40" s="404"/>
      <c r="AY40" s="403"/>
      <c r="BC40" s="403"/>
      <c r="BD40" s="403"/>
      <c r="BE40" s="403"/>
      <c r="BF40" s="403"/>
      <c r="BG40" s="403"/>
      <c r="BH40" s="403"/>
      <c r="BI40" s="403"/>
      <c r="BJ40" s="403"/>
      <c r="BK40" s="403"/>
    </row>
    <row r="41" spans="1:63" x14ac:dyDescent="0.25">
      <c r="A41" s="405"/>
      <c r="B41" s="400"/>
      <c r="C41" s="403"/>
      <c r="D41" s="403"/>
      <c r="E41" s="403"/>
      <c r="I41" s="404"/>
      <c r="Q41" s="405"/>
      <c r="S41" s="405"/>
      <c r="T41" s="403"/>
      <c r="U41" s="406"/>
      <c r="V41" s="400"/>
      <c r="W41" s="405"/>
      <c r="X41" s="405"/>
      <c r="Y41" s="403"/>
      <c r="Z41" s="407"/>
      <c r="AA41" s="403"/>
      <c r="AB41" s="405"/>
      <c r="AC41" s="403"/>
      <c r="AD41" s="406"/>
      <c r="AG41" s="403"/>
      <c r="AH41" s="403"/>
      <c r="AI41" s="405"/>
      <c r="AL41" s="403"/>
      <c r="AN41" s="403"/>
      <c r="AO41" s="405"/>
      <c r="AP41" s="403"/>
      <c r="AQ41" s="403"/>
      <c r="AR41" s="403"/>
      <c r="AS41" s="403"/>
      <c r="AT41" s="403"/>
      <c r="AU41" s="403"/>
      <c r="AV41" s="405"/>
      <c r="AW41" s="404"/>
      <c r="AY41" s="403"/>
      <c r="BC41" s="403"/>
      <c r="BD41" s="403"/>
      <c r="BE41" s="403"/>
      <c r="BF41" s="403"/>
      <c r="BG41" s="403"/>
      <c r="BH41" s="403"/>
      <c r="BI41" s="403"/>
      <c r="BJ41" s="403"/>
      <c r="BK41" s="403"/>
    </row>
    <row r="42" spans="1:63" x14ac:dyDescent="0.25">
      <c r="A42" s="405"/>
      <c r="B42" s="400"/>
      <c r="C42" s="403"/>
      <c r="D42" s="403"/>
      <c r="E42" s="403"/>
      <c r="I42" s="404"/>
      <c r="Q42" s="405"/>
      <c r="S42" s="405"/>
      <c r="T42" s="403"/>
      <c r="U42" s="406"/>
      <c r="V42" s="400"/>
      <c r="W42" s="405"/>
      <c r="X42" s="405"/>
      <c r="Y42" s="403"/>
      <c r="Z42" s="407"/>
      <c r="AA42" s="403"/>
      <c r="AB42" s="405"/>
      <c r="AC42" s="403"/>
      <c r="AD42" s="406"/>
      <c r="AG42" s="403"/>
      <c r="AH42" s="403"/>
      <c r="AI42" s="405"/>
      <c r="AL42" s="403"/>
      <c r="AN42" s="403"/>
      <c r="AO42" s="405"/>
      <c r="AP42" s="403"/>
      <c r="AQ42" s="403"/>
      <c r="AR42" s="403"/>
      <c r="AS42" s="403"/>
      <c r="AT42" s="403"/>
      <c r="AU42" s="403"/>
      <c r="AV42" s="405"/>
      <c r="AW42" s="404"/>
      <c r="AY42" s="403"/>
      <c r="BC42" s="403"/>
      <c r="BD42" s="403"/>
      <c r="BE42" s="403"/>
      <c r="BF42" s="403"/>
      <c r="BG42" s="403"/>
      <c r="BH42" s="403"/>
      <c r="BI42" s="403"/>
      <c r="BJ42" s="403"/>
      <c r="BK42" s="403"/>
    </row>
    <row r="43" spans="1:63" x14ac:dyDescent="0.25">
      <c r="A43" s="405"/>
      <c r="B43" s="400"/>
      <c r="C43" s="403"/>
      <c r="D43" s="403"/>
      <c r="E43" s="403"/>
      <c r="I43" s="404"/>
      <c r="Q43" s="405"/>
      <c r="S43" s="405"/>
      <c r="T43" s="403"/>
      <c r="U43" s="406"/>
      <c r="V43" s="400"/>
      <c r="W43" s="405"/>
      <c r="X43" s="405"/>
      <c r="Y43" s="403"/>
      <c r="Z43" s="407"/>
      <c r="AA43" s="403"/>
      <c r="AB43" s="405"/>
      <c r="AC43" s="403"/>
      <c r="AD43" s="406"/>
      <c r="AG43" s="403"/>
      <c r="AH43" s="403"/>
      <c r="AI43" s="405"/>
      <c r="AL43" s="403"/>
      <c r="AN43" s="403"/>
      <c r="AO43" s="405"/>
      <c r="AP43" s="403"/>
      <c r="AQ43" s="403"/>
      <c r="AR43" s="403"/>
      <c r="AS43" s="403"/>
      <c r="AT43" s="403"/>
      <c r="AU43" s="403"/>
      <c r="AV43" s="405"/>
      <c r="AW43" s="404"/>
      <c r="AY43" s="403"/>
      <c r="BC43" s="403"/>
      <c r="BD43" s="403"/>
      <c r="BE43" s="403"/>
      <c r="BF43" s="403"/>
      <c r="BG43" s="403"/>
      <c r="BH43" s="403"/>
      <c r="BI43" s="403"/>
      <c r="BJ43" s="403"/>
      <c r="BK43" s="403"/>
    </row>
    <row r="44" spans="1:63" x14ac:dyDescent="0.25">
      <c r="A44" s="405"/>
      <c r="B44" s="400"/>
      <c r="C44" s="403"/>
      <c r="D44" s="403"/>
      <c r="E44" s="403"/>
      <c r="I44" s="404"/>
      <c r="Q44" s="405"/>
      <c r="S44" s="405"/>
      <c r="T44" s="403"/>
      <c r="U44" s="406"/>
      <c r="V44" s="400"/>
      <c r="W44" s="405"/>
      <c r="X44" s="405"/>
      <c r="Y44" s="403"/>
      <c r="Z44" s="407"/>
      <c r="AA44" s="403"/>
      <c r="AB44" s="405"/>
      <c r="AC44" s="403"/>
      <c r="AD44" s="406"/>
      <c r="AG44" s="403"/>
      <c r="AH44" s="403"/>
      <c r="AI44" s="405"/>
      <c r="AL44" s="403"/>
      <c r="AN44" s="403"/>
      <c r="AO44" s="405"/>
      <c r="AP44" s="403"/>
      <c r="AQ44" s="403"/>
      <c r="AR44" s="403"/>
      <c r="AS44" s="403"/>
      <c r="AT44" s="403"/>
      <c r="AU44" s="403"/>
      <c r="AV44" s="405"/>
      <c r="AW44" s="404"/>
      <c r="AY44" s="403"/>
      <c r="BC44" s="403"/>
      <c r="BD44" s="403"/>
      <c r="BE44" s="403"/>
      <c r="BF44" s="403"/>
      <c r="BG44" s="403"/>
      <c r="BH44" s="403"/>
      <c r="BI44" s="403"/>
      <c r="BJ44" s="403"/>
      <c r="BK44" s="403"/>
    </row>
    <row r="45" spans="1:63" x14ac:dyDescent="0.25">
      <c r="A45" s="405"/>
      <c r="B45" s="400"/>
      <c r="C45" s="403"/>
      <c r="D45" s="403"/>
      <c r="E45" s="403"/>
      <c r="I45" s="404"/>
      <c r="Q45" s="405"/>
      <c r="S45" s="405"/>
      <c r="T45" s="403"/>
      <c r="U45" s="406"/>
      <c r="V45" s="400"/>
      <c r="W45" s="405"/>
      <c r="X45" s="405"/>
      <c r="Y45" s="403"/>
      <c r="Z45" s="407"/>
      <c r="AA45" s="403"/>
      <c r="AB45" s="405"/>
      <c r="AC45" s="403"/>
      <c r="AD45" s="406"/>
      <c r="AG45" s="403"/>
      <c r="AH45" s="403"/>
      <c r="AI45" s="405"/>
      <c r="AL45" s="403"/>
      <c r="AN45" s="403"/>
      <c r="AO45" s="405"/>
      <c r="AP45" s="403"/>
      <c r="AQ45" s="403"/>
      <c r="AR45" s="403"/>
      <c r="AS45" s="403"/>
      <c r="AT45" s="403"/>
      <c r="AU45" s="403"/>
      <c r="AV45" s="405"/>
      <c r="AW45" s="404"/>
      <c r="AY45" s="403"/>
      <c r="BC45" s="403"/>
      <c r="BD45" s="403"/>
      <c r="BE45" s="403"/>
      <c r="BF45" s="403"/>
      <c r="BG45" s="403"/>
      <c r="BH45" s="403"/>
      <c r="BI45" s="403"/>
      <c r="BJ45" s="403"/>
      <c r="BK45" s="403"/>
    </row>
    <row r="46" spans="1:63" x14ac:dyDescent="0.25">
      <c r="A46" s="405"/>
      <c r="B46" s="400"/>
      <c r="C46" s="403"/>
      <c r="D46" s="403"/>
      <c r="E46" s="403"/>
      <c r="I46" s="404"/>
      <c r="Q46" s="405"/>
      <c r="S46" s="405"/>
      <c r="T46" s="403"/>
      <c r="U46" s="406"/>
      <c r="V46" s="400"/>
      <c r="W46" s="405"/>
      <c r="X46" s="405"/>
      <c r="Y46" s="403"/>
      <c r="Z46" s="407"/>
      <c r="AA46" s="403"/>
      <c r="AB46" s="405"/>
      <c r="AC46" s="403"/>
      <c r="AD46" s="406"/>
      <c r="AG46" s="403"/>
      <c r="AH46" s="403"/>
      <c r="AI46" s="405"/>
      <c r="AL46" s="403"/>
      <c r="AN46" s="403"/>
      <c r="AO46" s="405"/>
      <c r="AP46" s="403"/>
      <c r="AQ46" s="403"/>
      <c r="AR46" s="403"/>
      <c r="AS46" s="403"/>
      <c r="AT46" s="403"/>
      <c r="AU46" s="403"/>
      <c r="AV46" s="405"/>
      <c r="AW46" s="404"/>
      <c r="AY46" s="403"/>
      <c r="BC46" s="403"/>
      <c r="BD46" s="403"/>
      <c r="BE46" s="403"/>
      <c r="BF46" s="403"/>
      <c r="BG46" s="403"/>
      <c r="BH46" s="403"/>
      <c r="BI46" s="403"/>
      <c r="BJ46" s="403"/>
      <c r="BK46" s="403"/>
    </row>
    <row r="47" spans="1:63" x14ac:dyDescent="0.25">
      <c r="A47" s="405"/>
      <c r="B47" s="400"/>
      <c r="C47" s="403"/>
      <c r="D47" s="403"/>
      <c r="E47" s="403"/>
      <c r="I47" s="404"/>
      <c r="Q47" s="405"/>
      <c r="S47" s="405"/>
      <c r="T47" s="403"/>
      <c r="U47" s="406"/>
      <c r="V47" s="400"/>
      <c r="W47" s="405"/>
      <c r="X47" s="405"/>
      <c r="Y47" s="403"/>
      <c r="Z47" s="407"/>
      <c r="AA47" s="403"/>
      <c r="AB47" s="405"/>
      <c r="AC47" s="403"/>
      <c r="AD47" s="406"/>
      <c r="AG47" s="403"/>
      <c r="AH47" s="403"/>
      <c r="AI47" s="405"/>
      <c r="AL47" s="403"/>
      <c r="AN47" s="403"/>
      <c r="AO47" s="405"/>
      <c r="AP47" s="403"/>
      <c r="AQ47" s="403"/>
      <c r="AR47" s="403"/>
      <c r="AS47" s="403"/>
      <c r="AT47" s="403"/>
      <c r="AU47" s="403"/>
      <c r="AV47" s="405"/>
      <c r="AW47" s="404"/>
      <c r="AY47" s="403"/>
      <c r="BC47" s="403"/>
      <c r="BD47" s="403"/>
      <c r="BE47" s="403"/>
      <c r="BF47" s="403"/>
      <c r="BG47" s="403"/>
      <c r="BH47" s="403"/>
      <c r="BI47" s="403"/>
      <c r="BJ47" s="403"/>
      <c r="BK47" s="403"/>
    </row>
    <row r="48" spans="1:63" x14ac:dyDescent="0.25">
      <c r="A48" s="405"/>
      <c r="B48" s="400"/>
      <c r="C48" s="403"/>
      <c r="D48" s="403"/>
      <c r="E48" s="403"/>
      <c r="I48" s="404"/>
      <c r="Q48" s="405"/>
      <c r="S48" s="405"/>
      <c r="T48" s="403"/>
      <c r="U48" s="406"/>
      <c r="V48" s="400"/>
      <c r="W48" s="405"/>
      <c r="X48" s="405"/>
      <c r="Y48" s="403"/>
      <c r="Z48" s="407"/>
      <c r="AA48" s="403"/>
      <c r="AB48" s="405"/>
      <c r="AC48" s="403"/>
      <c r="AD48" s="406"/>
      <c r="AG48" s="403"/>
      <c r="AH48" s="403"/>
      <c r="AI48" s="405"/>
      <c r="AL48" s="403"/>
      <c r="AN48" s="403"/>
      <c r="AO48" s="405"/>
      <c r="AP48" s="403"/>
      <c r="AQ48" s="403"/>
      <c r="AR48" s="403"/>
      <c r="AS48" s="403"/>
      <c r="AT48" s="403"/>
      <c r="AU48" s="403"/>
      <c r="AV48" s="405"/>
      <c r="AW48" s="404"/>
      <c r="AY48" s="403"/>
      <c r="BC48" s="403"/>
      <c r="BD48" s="403"/>
      <c r="BE48" s="403"/>
      <c r="BF48" s="403"/>
      <c r="BG48" s="403"/>
      <c r="BH48" s="403"/>
      <c r="BI48" s="403"/>
      <c r="BJ48" s="403"/>
      <c r="BK48" s="403"/>
    </row>
    <row r="49" spans="1:63" x14ac:dyDescent="0.25">
      <c r="A49" s="405"/>
      <c r="B49" s="400"/>
      <c r="C49" s="403"/>
      <c r="D49" s="403"/>
      <c r="E49" s="403"/>
      <c r="I49" s="404"/>
      <c r="Q49" s="405"/>
      <c r="S49" s="405"/>
      <c r="T49" s="403"/>
      <c r="U49" s="406"/>
      <c r="V49" s="400"/>
      <c r="W49" s="405"/>
      <c r="X49" s="405"/>
      <c r="Y49" s="403"/>
      <c r="Z49" s="407"/>
      <c r="AA49" s="403"/>
      <c r="AB49" s="405"/>
      <c r="AC49" s="403"/>
      <c r="AD49" s="406"/>
      <c r="AG49" s="403"/>
      <c r="AH49" s="403"/>
      <c r="AI49" s="405"/>
      <c r="AL49" s="403"/>
      <c r="AN49" s="403"/>
      <c r="AO49" s="405"/>
      <c r="AP49" s="403"/>
      <c r="AQ49" s="403"/>
      <c r="AR49" s="403"/>
      <c r="AS49" s="403"/>
      <c r="AT49" s="403"/>
      <c r="AU49" s="403"/>
      <c r="AV49" s="405"/>
      <c r="AW49" s="404"/>
      <c r="AY49" s="403"/>
      <c r="BC49" s="403"/>
      <c r="BD49" s="403"/>
      <c r="BE49" s="403"/>
      <c r="BF49" s="403"/>
      <c r="BG49" s="403"/>
      <c r="BH49" s="403"/>
      <c r="BI49" s="403"/>
      <c r="BJ49" s="403"/>
      <c r="BK49" s="403"/>
    </row>
    <row r="50" spans="1:63" x14ac:dyDescent="0.25">
      <c r="A50" s="405"/>
      <c r="B50" s="400"/>
      <c r="C50" s="403"/>
      <c r="D50" s="403"/>
      <c r="E50" s="403"/>
      <c r="I50" s="404"/>
      <c r="Q50" s="405"/>
      <c r="S50" s="405"/>
      <c r="T50" s="403"/>
      <c r="U50" s="406"/>
      <c r="V50" s="400"/>
      <c r="W50" s="405"/>
      <c r="X50" s="405"/>
      <c r="Y50" s="403"/>
      <c r="Z50" s="407"/>
      <c r="AA50" s="403"/>
      <c r="AB50" s="405"/>
      <c r="AC50" s="403"/>
      <c r="AD50" s="406"/>
      <c r="AG50" s="403"/>
      <c r="AH50" s="403"/>
      <c r="AI50" s="405"/>
      <c r="AL50" s="403"/>
      <c r="AN50" s="403"/>
      <c r="AO50" s="405"/>
      <c r="AP50" s="403"/>
      <c r="AQ50" s="403"/>
      <c r="AR50" s="403"/>
      <c r="AS50" s="403"/>
      <c r="AT50" s="403"/>
      <c r="AU50" s="403"/>
      <c r="AV50" s="405"/>
      <c r="AW50" s="404"/>
      <c r="AY50" s="403"/>
      <c r="BC50" s="403"/>
      <c r="BD50" s="403"/>
      <c r="BE50" s="403"/>
      <c r="BF50" s="403"/>
      <c r="BG50" s="403"/>
      <c r="BH50" s="403"/>
      <c r="BI50" s="403"/>
      <c r="BJ50" s="403"/>
      <c r="BK50" s="403"/>
    </row>
    <row r="51" spans="1:63" x14ac:dyDescent="0.25">
      <c r="A51" s="405"/>
      <c r="B51" s="400"/>
      <c r="C51" s="403"/>
      <c r="D51" s="403"/>
      <c r="E51" s="403"/>
      <c r="I51" s="404"/>
      <c r="Q51" s="405"/>
      <c r="S51" s="405"/>
      <c r="T51" s="403"/>
      <c r="U51" s="406"/>
      <c r="V51" s="400"/>
      <c r="W51" s="405"/>
      <c r="X51" s="405"/>
      <c r="Y51" s="403"/>
      <c r="Z51" s="407"/>
      <c r="AA51" s="403"/>
      <c r="AB51" s="405"/>
      <c r="AC51" s="403"/>
      <c r="AD51" s="406"/>
      <c r="AG51" s="403"/>
      <c r="AH51" s="403"/>
      <c r="AI51" s="405"/>
      <c r="AL51" s="403"/>
      <c r="AN51" s="403"/>
      <c r="AO51" s="405"/>
      <c r="AP51" s="403"/>
      <c r="AQ51" s="403"/>
      <c r="AR51" s="403"/>
      <c r="AS51" s="403"/>
      <c r="AT51" s="403"/>
      <c r="AU51" s="403"/>
      <c r="AV51" s="405"/>
      <c r="AW51" s="404"/>
      <c r="AY51" s="403"/>
      <c r="BC51" s="403"/>
      <c r="BD51" s="403"/>
      <c r="BE51" s="403"/>
      <c r="BF51" s="403"/>
      <c r="BG51" s="403"/>
      <c r="BH51" s="403"/>
      <c r="BI51" s="403"/>
      <c r="BJ51" s="403"/>
      <c r="BK51" s="403"/>
    </row>
    <row r="52" spans="1:63" x14ac:dyDescent="0.25">
      <c r="A52" s="405"/>
      <c r="B52" s="400"/>
      <c r="C52" s="403"/>
      <c r="D52" s="403"/>
      <c r="E52" s="403"/>
      <c r="I52" s="404"/>
      <c r="Q52" s="405"/>
      <c r="S52" s="405"/>
      <c r="T52" s="403"/>
      <c r="U52" s="406"/>
      <c r="V52" s="400"/>
      <c r="W52" s="405"/>
      <c r="X52" s="405"/>
      <c r="Y52" s="403"/>
      <c r="Z52" s="407"/>
      <c r="AA52" s="403"/>
      <c r="AB52" s="405"/>
      <c r="AC52" s="403"/>
      <c r="AD52" s="406"/>
      <c r="AG52" s="403"/>
      <c r="AH52" s="403"/>
      <c r="AI52" s="405"/>
      <c r="AL52" s="403"/>
      <c r="AN52" s="403"/>
      <c r="AO52" s="405"/>
      <c r="AP52" s="403"/>
      <c r="AQ52" s="403"/>
      <c r="AR52" s="403"/>
      <c r="AS52" s="403"/>
      <c r="AT52" s="403"/>
      <c r="AU52" s="403"/>
      <c r="AV52" s="405"/>
      <c r="AW52" s="404"/>
      <c r="AY52" s="403"/>
      <c r="BC52" s="403"/>
      <c r="BD52" s="403"/>
      <c r="BE52" s="403"/>
      <c r="BF52" s="403"/>
      <c r="BG52" s="403"/>
      <c r="BH52" s="403"/>
      <c r="BI52" s="403"/>
      <c r="BJ52" s="403"/>
      <c r="BK52" s="403"/>
    </row>
    <row r="53" spans="1:63" x14ac:dyDescent="0.25">
      <c r="A53" s="405"/>
      <c r="B53" s="400"/>
      <c r="C53" s="403"/>
      <c r="D53" s="403"/>
      <c r="E53" s="403"/>
      <c r="I53" s="404"/>
      <c r="Q53" s="405"/>
      <c r="S53" s="405"/>
      <c r="T53" s="403"/>
      <c r="U53" s="406"/>
      <c r="V53" s="400"/>
      <c r="W53" s="405"/>
      <c r="X53" s="405"/>
      <c r="Y53" s="403"/>
      <c r="Z53" s="407"/>
      <c r="AA53" s="403"/>
      <c r="AB53" s="405"/>
      <c r="AC53" s="403"/>
      <c r="AD53" s="406"/>
      <c r="AG53" s="403"/>
      <c r="AH53" s="403"/>
      <c r="AI53" s="405"/>
      <c r="AL53" s="403"/>
      <c r="AN53" s="403"/>
      <c r="AO53" s="405"/>
      <c r="AP53" s="403"/>
      <c r="AQ53" s="403"/>
      <c r="AR53" s="403"/>
      <c r="AS53" s="403"/>
      <c r="AT53" s="403"/>
      <c r="AU53" s="403"/>
      <c r="AV53" s="405"/>
      <c r="AW53" s="404"/>
      <c r="AY53" s="403"/>
      <c r="BC53" s="403"/>
      <c r="BD53" s="403"/>
      <c r="BE53" s="403"/>
      <c r="BF53" s="403"/>
      <c r="BG53" s="403"/>
      <c r="BH53" s="403"/>
      <c r="BI53" s="403"/>
      <c r="BJ53" s="403"/>
      <c r="BK53" s="403"/>
    </row>
    <row r="54" spans="1:63" x14ac:dyDescent="0.25">
      <c r="A54" s="405"/>
      <c r="B54" s="400"/>
      <c r="C54" s="403"/>
      <c r="D54" s="403"/>
      <c r="E54" s="403"/>
      <c r="I54" s="404"/>
      <c r="Q54" s="405"/>
      <c r="S54" s="405"/>
      <c r="T54" s="403"/>
      <c r="U54" s="406"/>
      <c r="V54" s="400"/>
      <c r="W54" s="405"/>
      <c r="X54" s="405"/>
      <c r="Y54" s="403"/>
      <c r="Z54" s="407"/>
      <c r="AA54" s="403"/>
      <c r="AB54" s="405"/>
      <c r="AC54" s="403"/>
      <c r="AD54" s="406"/>
      <c r="AG54" s="403"/>
      <c r="AH54" s="403"/>
      <c r="AI54" s="405"/>
      <c r="AL54" s="403"/>
      <c r="AN54" s="403"/>
      <c r="AO54" s="405"/>
      <c r="AP54" s="403"/>
      <c r="AQ54" s="403"/>
      <c r="AR54" s="403"/>
      <c r="AS54" s="403"/>
      <c r="AT54" s="403"/>
      <c r="AU54" s="403"/>
      <c r="AV54" s="405"/>
      <c r="AW54" s="404"/>
      <c r="AY54" s="403"/>
      <c r="BC54" s="403"/>
      <c r="BD54" s="403"/>
      <c r="BE54" s="403"/>
      <c r="BF54" s="403"/>
      <c r="BG54" s="403"/>
      <c r="BH54" s="403"/>
      <c r="BI54" s="403"/>
      <c r="BJ54" s="403"/>
      <c r="BK54" s="403"/>
    </row>
    <row r="55" spans="1:63" x14ac:dyDescent="0.25">
      <c r="A55" s="405"/>
      <c r="B55" s="400"/>
      <c r="C55" s="403"/>
      <c r="D55" s="403"/>
      <c r="E55" s="403"/>
      <c r="I55" s="404"/>
      <c r="Q55" s="405"/>
      <c r="S55" s="405"/>
      <c r="T55" s="403"/>
      <c r="U55" s="406"/>
      <c r="V55" s="400"/>
      <c r="W55" s="405"/>
      <c r="X55" s="405"/>
      <c r="Y55" s="403"/>
      <c r="Z55" s="407"/>
      <c r="AA55" s="403"/>
      <c r="AB55" s="405"/>
      <c r="AC55" s="403"/>
      <c r="AD55" s="406"/>
      <c r="AG55" s="403"/>
      <c r="AH55" s="403"/>
      <c r="AI55" s="405"/>
      <c r="AL55" s="403"/>
      <c r="AN55" s="403"/>
      <c r="AO55" s="405"/>
      <c r="AP55" s="403"/>
      <c r="AQ55" s="403"/>
      <c r="AR55" s="403"/>
      <c r="AS55" s="403"/>
      <c r="AT55" s="403"/>
      <c r="AU55" s="403"/>
      <c r="AV55" s="405"/>
      <c r="AW55" s="404"/>
      <c r="AY55" s="403"/>
      <c r="BC55" s="403"/>
      <c r="BD55" s="403"/>
      <c r="BE55" s="403"/>
      <c r="BF55" s="403"/>
      <c r="BG55" s="403"/>
      <c r="BH55" s="403"/>
      <c r="BI55" s="403"/>
      <c r="BJ55" s="403"/>
      <c r="BK55" s="403"/>
    </row>
    <row r="56" spans="1:63" x14ac:dyDescent="0.25">
      <c r="A56" s="405"/>
      <c r="B56" s="400"/>
      <c r="C56" s="403"/>
      <c r="D56" s="403"/>
      <c r="E56" s="403"/>
      <c r="I56" s="404"/>
      <c r="Q56" s="405"/>
      <c r="S56" s="405"/>
      <c r="T56" s="403"/>
      <c r="U56" s="406"/>
      <c r="V56" s="400"/>
      <c r="W56" s="405"/>
      <c r="X56" s="405"/>
      <c r="Y56" s="403"/>
      <c r="Z56" s="407"/>
      <c r="AA56" s="403"/>
      <c r="AB56" s="405"/>
      <c r="AC56" s="403"/>
      <c r="AD56" s="406"/>
      <c r="AG56" s="403"/>
      <c r="AH56" s="403"/>
      <c r="AI56" s="405"/>
      <c r="AL56" s="403"/>
      <c r="AN56" s="403"/>
      <c r="AO56" s="405"/>
      <c r="AP56" s="403"/>
      <c r="AQ56" s="403"/>
      <c r="AR56" s="403"/>
      <c r="AS56" s="403"/>
      <c r="AT56" s="403"/>
      <c r="AU56" s="403"/>
      <c r="AV56" s="405"/>
      <c r="AW56" s="404"/>
      <c r="AY56" s="403"/>
      <c r="BC56" s="403"/>
      <c r="BD56" s="403"/>
      <c r="BE56" s="403"/>
      <c r="BF56" s="403"/>
      <c r="BG56" s="403"/>
      <c r="BH56" s="403"/>
      <c r="BI56" s="403"/>
      <c r="BJ56" s="403"/>
      <c r="BK56" s="403"/>
    </row>
    <row r="57" spans="1:63" x14ac:dyDescent="0.25">
      <c r="A57" s="405"/>
      <c r="B57" s="400"/>
      <c r="C57" s="403"/>
      <c r="D57" s="403"/>
      <c r="E57" s="403"/>
      <c r="I57" s="404"/>
      <c r="Q57" s="405"/>
      <c r="S57" s="405"/>
      <c r="T57" s="403"/>
      <c r="U57" s="406"/>
      <c r="V57" s="400"/>
      <c r="W57" s="405"/>
      <c r="X57" s="405"/>
      <c r="Y57" s="403"/>
      <c r="Z57" s="407"/>
      <c r="AA57" s="403"/>
      <c r="AB57" s="405"/>
      <c r="AC57" s="403"/>
      <c r="AD57" s="406"/>
      <c r="AG57" s="403"/>
      <c r="AH57" s="403"/>
      <c r="AI57" s="405"/>
      <c r="AL57" s="403"/>
      <c r="AN57" s="403"/>
      <c r="AO57" s="405"/>
      <c r="AP57" s="403"/>
      <c r="AQ57" s="403"/>
      <c r="AR57" s="403"/>
      <c r="AS57" s="403"/>
      <c r="AT57" s="403"/>
      <c r="AU57" s="403"/>
      <c r="AV57" s="405"/>
      <c r="AW57" s="404"/>
      <c r="AY57" s="403"/>
      <c r="BC57" s="403"/>
      <c r="BD57" s="403"/>
      <c r="BE57" s="403"/>
      <c r="BF57" s="403"/>
      <c r="BG57" s="403"/>
      <c r="BH57" s="403"/>
      <c r="BI57" s="403"/>
      <c r="BJ57" s="403"/>
      <c r="BK57" s="403"/>
    </row>
    <row r="58" spans="1:63" x14ac:dyDescent="0.25">
      <c r="A58" s="405"/>
      <c r="B58" s="400"/>
      <c r="C58" s="403"/>
      <c r="D58" s="403"/>
      <c r="E58" s="403"/>
      <c r="I58" s="404"/>
      <c r="Q58" s="405"/>
      <c r="S58" s="405"/>
      <c r="T58" s="403"/>
      <c r="U58" s="406"/>
      <c r="V58" s="400"/>
      <c r="W58" s="405"/>
      <c r="X58" s="405"/>
      <c r="Y58" s="403"/>
      <c r="Z58" s="407"/>
      <c r="AA58" s="403"/>
      <c r="AB58" s="405"/>
      <c r="AC58" s="403"/>
      <c r="AD58" s="406"/>
      <c r="AG58" s="403"/>
      <c r="AH58" s="403"/>
      <c r="AI58" s="405"/>
      <c r="AL58" s="403"/>
      <c r="AN58" s="403"/>
      <c r="AO58" s="405"/>
      <c r="AP58" s="403"/>
      <c r="AQ58" s="403"/>
      <c r="AR58" s="403"/>
      <c r="AS58" s="403"/>
      <c r="AT58" s="403"/>
      <c r="AU58" s="403"/>
      <c r="AV58" s="405"/>
      <c r="AW58" s="404"/>
      <c r="AY58" s="403"/>
      <c r="BC58" s="403"/>
      <c r="BD58" s="403"/>
      <c r="BE58" s="403"/>
      <c r="BF58" s="403"/>
      <c r="BG58" s="403"/>
      <c r="BH58" s="403"/>
      <c r="BI58" s="403"/>
      <c r="BJ58" s="403"/>
      <c r="BK58" s="403"/>
    </row>
    <row r="59" spans="1:63" x14ac:dyDescent="0.25">
      <c r="A59" s="405"/>
      <c r="B59" s="400"/>
      <c r="C59" s="403"/>
      <c r="D59" s="403"/>
      <c r="E59" s="403"/>
      <c r="I59" s="404"/>
      <c r="Q59" s="405"/>
      <c r="S59" s="405"/>
      <c r="T59" s="403"/>
      <c r="U59" s="406"/>
      <c r="V59" s="400"/>
      <c r="W59" s="405"/>
      <c r="X59" s="405"/>
      <c r="Y59" s="403"/>
      <c r="Z59" s="407"/>
      <c r="AA59" s="403"/>
      <c r="AB59" s="405"/>
      <c r="AC59" s="403"/>
      <c r="AD59" s="406"/>
      <c r="AG59" s="403"/>
      <c r="AH59" s="403"/>
      <c r="AI59" s="405"/>
      <c r="AL59" s="403"/>
      <c r="AN59" s="403"/>
      <c r="AO59" s="405"/>
      <c r="AP59" s="403"/>
      <c r="AQ59" s="403"/>
      <c r="AR59" s="403"/>
      <c r="AS59" s="403"/>
      <c r="AT59" s="403"/>
      <c r="AU59" s="403"/>
      <c r="AV59" s="405"/>
      <c r="AW59" s="404"/>
      <c r="AY59" s="403"/>
      <c r="BC59" s="403"/>
      <c r="BD59" s="403"/>
      <c r="BE59" s="403"/>
      <c r="BF59" s="403"/>
      <c r="BG59" s="403"/>
      <c r="BH59" s="403"/>
      <c r="BI59" s="403"/>
      <c r="BJ59" s="403"/>
      <c r="BK59" s="403"/>
    </row>
    <row r="60" spans="1:63" x14ac:dyDescent="0.25">
      <c r="A60" s="405"/>
      <c r="B60" s="400"/>
      <c r="C60" s="403"/>
      <c r="D60" s="403"/>
      <c r="E60" s="403"/>
      <c r="I60" s="404"/>
      <c r="Q60" s="405"/>
      <c r="S60" s="405"/>
      <c r="T60" s="403"/>
      <c r="U60" s="406"/>
      <c r="V60" s="400"/>
      <c r="W60" s="405"/>
      <c r="X60" s="405"/>
      <c r="Y60" s="403"/>
      <c r="Z60" s="407"/>
      <c r="AA60" s="403"/>
      <c r="AB60" s="405"/>
      <c r="AC60" s="403"/>
      <c r="AD60" s="406"/>
      <c r="AG60" s="403"/>
      <c r="AH60" s="403"/>
      <c r="AI60" s="405"/>
      <c r="AL60" s="403"/>
      <c r="AN60" s="403"/>
      <c r="AO60" s="405"/>
      <c r="AP60" s="403"/>
      <c r="AQ60" s="403"/>
      <c r="AR60" s="403"/>
      <c r="AS60" s="403"/>
      <c r="AT60" s="403"/>
      <c r="AU60" s="403"/>
      <c r="AV60" s="405"/>
      <c r="AW60" s="404"/>
      <c r="AY60" s="403"/>
      <c r="BC60" s="403"/>
      <c r="BD60" s="403"/>
      <c r="BE60" s="403"/>
      <c r="BF60" s="403"/>
      <c r="BG60" s="403"/>
      <c r="BH60" s="403"/>
      <c r="BI60" s="403"/>
      <c r="BJ60" s="403"/>
      <c r="BK60" s="403"/>
    </row>
    <row r="61" spans="1:63" x14ac:dyDescent="0.25">
      <c r="A61" s="405"/>
      <c r="B61" s="400"/>
      <c r="C61" s="403"/>
      <c r="D61" s="403"/>
      <c r="E61" s="403"/>
      <c r="I61" s="404"/>
      <c r="Q61" s="405"/>
      <c r="S61" s="405"/>
      <c r="T61" s="403"/>
      <c r="U61" s="406"/>
      <c r="V61" s="400"/>
      <c r="W61" s="405"/>
      <c r="X61" s="405"/>
      <c r="Y61" s="403"/>
      <c r="Z61" s="407"/>
      <c r="AA61" s="403"/>
      <c r="AB61" s="405"/>
      <c r="AC61" s="403"/>
      <c r="AD61" s="406"/>
      <c r="AG61" s="403"/>
      <c r="AH61" s="403"/>
      <c r="AI61" s="405"/>
      <c r="AL61" s="403"/>
      <c r="AN61" s="403"/>
      <c r="AO61" s="405"/>
      <c r="AP61" s="403"/>
      <c r="AQ61" s="403"/>
      <c r="AR61" s="403"/>
      <c r="AS61" s="403"/>
      <c r="AT61" s="403"/>
      <c r="AU61" s="403"/>
      <c r="AV61" s="405"/>
      <c r="AW61" s="404"/>
      <c r="AY61" s="403"/>
      <c r="BC61" s="403"/>
      <c r="BD61" s="403"/>
      <c r="BE61" s="403"/>
      <c r="BF61" s="403"/>
      <c r="BG61" s="403"/>
      <c r="BH61" s="403"/>
      <c r="BI61" s="403"/>
      <c r="BJ61" s="403"/>
      <c r="BK61" s="403"/>
    </row>
    <row r="62" spans="1:63" x14ac:dyDescent="0.25">
      <c r="A62" s="405"/>
      <c r="B62" s="400"/>
      <c r="C62" s="403"/>
      <c r="D62" s="403"/>
      <c r="E62" s="403"/>
      <c r="I62" s="404"/>
      <c r="Q62" s="405"/>
      <c r="S62" s="405"/>
      <c r="T62" s="403"/>
      <c r="U62" s="406"/>
      <c r="V62" s="400"/>
      <c r="W62" s="405"/>
      <c r="X62" s="405"/>
      <c r="Y62" s="403"/>
      <c r="Z62" s="407"/>
      <c r="AA62" s="403"/>
      <c r="AB62" s="405"/>
      <c r="AC62" s="403"/>
      <c r="AD62" s="406"/>
      <c r="AG62" s="403"/>
      <c r="AH62" s="403"/>
      <c r="AI62" s="405"/>
      <c r="AL62" s="403"/>
      <c r="AN62" s="403"/>
      <c r="AO62" s="405"/>
      <c r="AP62" s="403"/>
      <c r="AQ62" s="403"/>
      <c r="AR62" s="403"/>
      <c r="AS62" s="403"/>
      <c r="AT62" s="403"/>
      <c r="AU62" s="403"/>
      <c r="AV62" s="405"/>
      <c r="AW62" s="404"/>
      <c r="AY62" s="403"/>
      <c r="BC62" s="403"/>
      <c r="BD62" s="403"/>
      <c r="BE62" s="403"/>
      <c r="BF62" s="403"/>
      <c r="BG62" s="403"/>
      <c r="BH62" s="403"/>
      <c r="BI62" s="403"/>
      <c r="BJ62" s="403"/>
      <c r="BK62" s="403"/>
    </row>
    <row r="63" spans="1:63" x14ac:dyDescent="0.25">
      <c r="A63" s="405"/>
      <c r="B63" s="400"/>
      <c r="C63" s="403"/>
      <c r="D63" s="403"/>
      <c r="E63" s="403"/>
      <c r="I63" s="404"/>
      <c r="Q63" s="405"/>
      <c r="S63" s="405"/>
      <c r="T63" s="403"/>
      <c r="U63" s="406"/>
      <c r="V63" s="400"/>
      <c r="W63" s="405"/>
      <c r="X63" s="405"/>
      <c r="Y63" s="403"/>
      <c r="Z63" s="407"/>
      <c r="AA63" s="403"/>
      <c r="AB63" s="405"/>
      <c r="AC63" s="403"/>
      <c r="AD63" s="406"/>
      <c r="AG63" s="403"/>
      <c r="AH63" s="403"/>
      <c r="AI63" s="405"/>
      <c r="AL63" s="403"/>
      <c r="AN63" s="403"/>
      <c r="AO63" s="405"/>
      <c r="AP63" s="403"/>
      <c r="AQ63" s="403"/>
      <c r="AR63" s="403"/>
      <c r="AS63" s="403"/>
      <c r="AT63" s="403"/>
      <c r="AU63" s="403"/>
      <c r="AV63" s="405"/>
      <c r="AW63" s="404"/>
      <c r="AY63" s="403"/>
      <c r="BC63" s="403"/>
      <c r="BD63" s="403"/>
      <c r="BE63" s="403"/>
      <c r="BF63" s="403"/>
      <c r="BG63" s="403"/>
      <c r="BH63" s="403"/>
      <c r="BI63" s="403"/>
      <c r="BJ63" s="403"/>
      <c r="BK63" s="403"/>
    </row>
    <row r="64" spans="1:63" x14ac:dyDescent="0.25">
      <c r="A64" s="405"/>
      <c r="B64" s="400"/>
      <c r="C64" s="403"/>
      <c r="D64" s="403"/>
      <c r="E64" s="403"/>
      <c r="I64" s="404"/>
      <c r="Q64" s="405"/>
      <c r="S64" s="405"/>
      <c r="T64" s="403"/>
      <c r="U64" s="406"/>
      <c r="V64" s="400"/>
      <c r="W64" s="405"/>
      <c r="X64" s="405"/>
      <c r="Y64" s="403"/>
      <c r="Z64" s="407"/>
      <c r="AA64" s="403"/>
      <c r="AB64" s="405"/>
      <c r="AC64" s="403"/>
      <c r="AD64" s="406"/>
      <c r="AG64" s="403"/>
      <c r="AH64" s="403"/>
      <c r="AI64" s="405"/>
      <c r="AL64" s="403"/>
      <c r="AN64" s="403"/>
      <c r="AO64" s="405"/>
      <c r="AP64" s="403"/>
      <c r="AQ64" s="403"/>
      <c r="AR64" s="403"/>
      <c r="AS64" s="403"/>
      <c r="AT64" s="403"/>
      <c r="AU64" s="403"/>
      <c r="AV64" s="405"/>
      <c r="AW64" s="404"/>
      <c r="AY64" s="403"/>
      <c r="BC64" s="403"/>
      <c r="BD64" s="403"/>
      <c r="BE64" s="403"/>
      <c r="BF64" s="403"/>
      <c r="BG64" s="403"/>
      <c r="BH64" s="403"/>
      <c r="BI64" s="403"/>
      <c r="BJ64" s="403"/>
      <c r="BK64" s="403"/>
    </row>
    <row r="65" spans="1:63" x14ac:dyDescent="0.25">
      <c r="A65" s="405"/>
      <c r="B65" s="400"/>
      <c r="C65" s="403"/>
      <c r="D65" s="403"/>
      <c r="E65" s="403"/>
      <c r="I65" s="404"/>
      <c r="Q65" s="405"/>
      <c r="S65" s="405"/>
      <c r="T65" s="403"/>
      <c r="U65" s="406"/>
      <c r="V65" s="400"/>
      <c r="W65" s="405"/>
      <c r="X65" s="405"/>
      <c r="Y65" s="403"/>
      <c r="Z65" s="407"/>
      <c r="AA65" s="403"/>
      <c r="AB65" s="405"/>
      <c r="AC65" s="403"/>
      <c r="AD65" s="406"/>
      <c r="AG65" s="403"/>
      <c r="AH65" s="403"/>
      <c r="AI65" s="405"/>
      <c r="AL65" s="403"/>
      <c r="AN65" s="403"/>
      <c r="AO65" s="405"/>
      <c r="AP65" s="403"/>
      <c r="AQ65" s="403"/>
      <c r="AR65" s="403"/>
      <c r="AS65" s="403"/>
      <c r="AT65" s="403"/>
      <c r="AU65" s="403"/>
      <c r="AV65" s="405"/>
      <c r="AW65" s="404"/>
      <c r="AY65" s="403"/>
      <c r="BC65" s="403"/>
      <c r="BD65" s="403"/>
      <c r="BE65" s="403"/>
      <c r="BF65" s="403"/>
      <c r="BG65" s="403"/>
      <c r="BH65" s="403"/>
      <c r="BI65" s="403"/>
      <c r="BJ65" s="403"/>
      <c r="BK65" s="403"/>
    </row>
    <row r="66" spans="1:63" x14ac:dyDescent="0.25">
      <c r="A66" s="405"/>
      <c r="B66" s="400"/>
      <c r="C66" s="403"/>
      <c r="D66" s="403"/>
      <c r="E66" s="403"/>
      <c r="I66" s="404"/>
      <c r="Q66" s="405"/>
      <c r="S66" s="405"/>
      <c r="T66" s="403"/>
      <c r="U66" s="406"/>
      <c r="V66" s="400"/>
      <c r="W66" s="405"/>
      <c r="X66" s="405"/>
      <c r="Y66" s="403"/>
      <c r="Z66" s="407"/>
      <c r="AA66" s="403"/>
      <c r="AB66" s="405"/>
      <c r="AC66" s="403"/>
      <c r="AD66" s="406"/>
      <c r="AG66" s="403"/>
      <c r="AH66" s="403"/>
      <c r="AI66" s="405"/>
      <c r="AL66" s="403"/>
      <c r="AN66" s="403"/>
      <c r="AO66" s="405"/>
      <c r="AP66" s="403"/>
      <c r="AQ66" s="403"/>
      <c r="AR66" s="403"/>
      <c r="AS66" s="403"/>
      <c r="AT66" s="403"/>
      <c r="AU66" s="403"/>
      <c r="AV66" s="405"/>
      <c r="AW66" s="404"/>
      <c r="AY66" s="403"/>
      <c r="BC66" s="403"/>
      <c r="BD66" s="403"/>
      <c r="BE66" s="403"/>
      <c r="BF66" s="403"/>
      <c r="BG66" s="403"/>
      <c r="BH66" s="403"/>
      <c r="BI66" s="403"/>
      <c r="BJ66" s="403"/>
      <c r="BK66" s="403"/>
    </row>
    <row r="67" spans="1:63" x14ac:dyDescent="0.25">
      <c r="A67" s="405"/>
      <c r="B67" s="400"/>
      <c r="C67" s="403"/>
      <c r="D67" s="403"/>
      <c r="E67" s="403"/>
      <c r="I67" s="404"/>
      <c r="Q67" s="405"/>
      <c r="S67" s="405"/>
      <c r="T67" s="403"/>
      <c r="U67" s="406"/>
      <c r="V67" s="400"/>
      <c r="W67" s="405"/>
      <c r="X67" s="405"/>
      <c r="Y67" s="403"/>
      <c r="Z67" s="407"/>
      <c r="AA67" s="403"/>
      <c r="AB67" s="405"/>
      <c r="AC67" s="403"/>
      <c r="AD67" s="406"/>
      <c r="AG67" s="403"/>
      <c r="AH67" s="403"/>
      <c r="AI67" s="405"/>
      <c r="AL67" s="403"/>
      <c r="AN67" s="403"/>
      <c r="AO67" s="405"/>
      <c r="AP67" s="403"/>
      <c r="AQ67" s="403"/>
      <c r="AR67" s="403"/>
      <c r="AS67" s="403"/>
      <c r="AT67" s="403"/>
      <c r="AU67" s="403"/>
      <c r="AV67" s="405"/>
      <c r="AW67" s="404"/>
      <c r="AY67" s="403"/>
      <c r="BC67" s="403"/>
      <c r="BD67" s="403"/>
      <c r="BE67" s="403"/>
      <c r="BF67" s="403"/>
      <c r="BG67" s="403"/>
      <c r="BH67" s="403"/>
      <c r="BI67" s="403"/>
      <c r="BJ67" s="403"/>
      <c r="BK67" s="403"/>
    </row>
    <row r="68" spans="1:63" x14ac:dyDescent="0.25">
      <c r="A68" s="405"/>
      <c r="B68" s="400"/>
      <c r="C68" s="403"/>
      <c r="D68" s="403"/>
      <c r="E68" s="403"/>
      <c r="I68" s="404"/>
      <c r="Q68" s="405"/>
      <c r="S68" s="405"/>
      <c r="T68" s="403"/>
      <c r="U68" s="406"/>
      <c r="V68" s="400"/>
      <c r="W68" s="405"/>
      <c r="X68" s="405"/>
      <c r="Y68" s="403"/>
      <c r="Z68" s="407"/>
      <c r="AA68" s="403"/>
      <c r="AB68" s="405"/>
      <c r="AC68" s="403"/>
      <c r="AD68" s="406"/>
      <c r="AG68" s="403"/>
      <c r="AH68" s="403"/>
      <c r="AI68" s="405"/>
      <c r="AL68" s="403"/>
      <c r="AN68" s="403"/>
      <c r="AO68" s="405"/>
      <c r="AP68" s="403"/>
      <c r="AQ68" s="403"/>
      <c r="AR68" s="403"/>
      <c r="AS68" s="403"/>
      <c r="AT68" s="403"/>
      <c r="AU68" s="403"/>
      <c r="AV68" s="405"/>
      <c r="AW68" s="404"/>
      <c r="AY68" s="403"/>
      <c r="BC68" s="403"/>
      <c r="BD68" s="403"/>
      <c r="BE68" s="403"/>
      <c r="BF68" s="403"/>
      <c r="BG68" s="403"/>
      <c r="BH68" s="403"/>
      <c r="BI68" s="403"/>
      <c r="BJ68" s="403"/>
      <c r="BK68" s="403"/>
    </row>
    <row r="69" spans="1:63" x14ac:dyDescent="0.25">
      <c r="A69" s="405"/>
      <c r="B69" s="400"/>
      <c r="C69" s="403"/>
      <c r="D69" s="403"/>
      <c r="E69" s="403"/>
      <c r="I69" s="404"/>
      <c r="Q69" s="405"/>
      <c r="S69" s="405"/>
      <c r="T69" s="403"/>
      <c r="U69" s="406"/>
      <c r="V69" s="400"/>
      <c r="W69" s="405"/>
      <c r="X69" s="405"/>
      <c r="Y69" s="403"/>
      <c r="Z69" s="407"/>
      <c r="AA69" s="403"/>
      <c r="AB69" s="405"/>
      <c r="AC69" s="403"/>
      <c r="AD69" s="406"/>
      <c r="AG69" s="403"/>
      <c r="AH69" s="403"/>
      <c r="AI69" s="405"/>
      <c r="AL69" s="403"/>
      <c r="AN69" s="403"/>
      <c r="AO69" s="405"/>
      <c r="AP69" s="403"/>
      <c r="AQ69" s="403"/>
      <c r="AR69" s="403"/>
      <c r="AS69" s="403"/>
      <c r="AT69" s="403"/>
      <c r="AU69" s="403"/>
      <c r="AV69" s="405"/>
      <c r="AW69" s="404"/>
      <c r="AY69" s="403"/>
      <c r="BC69" s="403"/>
      <c r="BD69" s="403"/>
      <c r="BE69" s="403"/>
      <c r="BF69" s="403"/>
      <c r="BG69" s="403"/>
      <c r="BH69" s="403"/>
      <c r="BI69" s="403"/>
      <c r="BJ69" s="403"/>
      <c r="BK69" s="403"/>
    </row>
    <row r="70" spans="1:63" x14ac:dyDescent="0.25">
      <c r="A70" s="405"/>
      <c r="B70" s="400"/>
      <c r="C70" s="403"/>
      <c r="D70" s="403"/>
      <c r="E70" s="403"/>
      <c r="I70" s="404"/>
      <c r="Q70" s="405"/>
      <c r="S70" s="405"/>
      <c r="T70" s="403"/>
      <c r="U70" s="406"/>
      <c r="V70" s="400"/>
      <c r="W70" s="405"/>
      <c r="X70" s="405"/>
      <c r="Y70" s="403"/>
      <c r="Z70" s="407"/>
      <c r="AA70" s="403"/>
      <c r="AB70" s="405"/>
      <c r="AC70" s="403"/>
      <c r="AD70" s="406"/>
      <c r="AG70" s="403"/>
      <c r="AH70" s="403"/>
      <c r="AI70" s="405"/>
      <c r="AL70" s="403"/>
      <c r="AN70" s="403"/>
      <c r="AO70" s="405"/>
      <c r="AP70" s="403"/>
      <c r="AQ70" s="403"/>
      <c r="AR70" s="403"/>
      <c r="AS70" s="403"/>
      <c r="AT70" s="403"/>
      <c r="AU70" s="403"/>
      <c r="AV70" s="405"/>
      <c r="AW70" s="404"/>
      <c r="AY70" s="403"/>
      <c r="BC70" s="403"/>
      <c r="BD70" s="403"/>
      <c r="BE70" s="403"/>
      <c r="BF70" s="403"/>
      <c r="BG70" s="403"/>
      <c r="BH70" s="403"/>
      <c r="BI70" s="403"/>
      <c r="BJ70" s="403"/>
      <c r="BK70" s="403"/>
    </row>
    <row r="71" spans="1:63" x14ac:dyDescent="0.25">
      <c r="A71" s="405"/>
      <c r="B71" s="400"/>
      <c r="C71" s="403"/>
      <c r="D71" s="403"/>
      <c r="E71" s="403"/>
      <c r="I71" s="404"/>
      <c r="Q71" s="405"/>
      <c r="S71" s="405"/>
      <c r="T71" s="403"/>
      <c r="U71" s="406"/>
      <c r="V71" s="400"/>
      <c r="W71" s="405"/>
      <c r="X71" s="405"/>
      <c r="Y71" s="403"/>
      <c r="Z71" s="407"/>
      <c r="AA71" s="403"/>
      <c r="AB71" s="405"/>
      <c r="AC71" s="403"/>
      <c r="AD71" s="406"/>
      <c r="AG71" s="403"/>
      <c r="AH71" s="403"/>
      <c r="AI71" s="405"/>
      <c r="AL71" s="403"/>
      <c r="AN71" s="403"/>
      <c r="AO71" s="405"/>
      <c r="AP71" s="403"/>
      <c r="AQ71" s="403"/>
      <c r="AR71" s="403"/>
      <c r="AS71" s="403"/>
      <c r="AT71" s="403"/>
      <c r="AU71" s="403"/>
      <c r="AV71" s="405"/>
      <c r="AW71" s="404"/>
      <c r="AY71" s="403"/>
      <c r="BC71" s="403"/>
      <c r="BD71" s="403"/>
      <c r="BE71" s="403"/>
      <c r="BF71" s="403"/>
      <c r="BG71" s="403"/>
      <c r="BH71" s="403"/>
      <c r="BI71" s="403"/>
      <c r="BJ71" s="403"/>
      <c r="BK71" s="403"/>
    </row>
    <row r="72" spans="1:63" x14ac:dyDescent="0.25">
      <c r="A72" s="405"/>
      <c r="B72" s="400"/>
      <c r="C72" s="403"/>
      <c r="D72" s="403"/>
      <c r="E72" s="403"/>
      <c r="I72" s="404"/>
      <c r="Q72" s="405"/>
      <c r="S72" s="405"/>
      <c r="T72" s="403"/>
      <c r="U72" s="406"/>
      <c r="V72" s="400"/>
      <c r="W72" s="405"/>
      <c r="X72" s="405"/>
      <c r="Y72" s="403"/>
      <c r="Z72" s="407"/>
      <c r="AA72" s="403"/>
      <c r="AB72" s="405"/>
      <c r="AC72" s="403"/>
      <c r="AD72" s="406"/>
      <c r="AG72" s="403"/>
      <c r="AH72" s="403"/>
      <c r="AI72" s="405"/>
      <c r="AL72" s="403"/>
      <c r="AN72" s="403"/>
      <c r="AO72" s="405"/>
      <c r="AP72" s="403"/>
      <c r="AQ72" s="403"/>
      <c r="AR72" s="403"/>
      <c r="AS72" s="403"/>
      <c r="AT72" s="403"/>
      <c r="AU72" s="403"/>
      <c r="AV72" s="405"/>
      <c r="AW72" s="404"/>
      <c r="AY72" s="403"/>
      <c r="BC72" s="403"/>
      <c r="BD72" s="403"/>
      <c r="BE72" s="403"/>
      <c r="BF72" s="403"/>
      <c r="BG72" s="403"/>
      <c r="BH72" s="403"/>
      <c r="BI72" s="403"/>
      <c r="BJ72" s="403"/>
      <c r="BK72" s="403"/>
    </row>
    <row r="73" spans="1:63" x14ac:dyDescent="0.25">
      <c r="A73" s="405"/>
      <c r="B73" s="400"/>
      <c r="C73" s="403"/>
      <c r="D73" s="403"/>
      <c r="E73" s="403"/>
      <c r="I73" s="404"/>
      <c r="Q73" s="405"/>
      <c r="S73" s="405"/>
      <c r="T73" s="403"/>
      <c r="U73" s="406"/>
      <c r="V73" s="400"/>
      <c r="W73" s="405"/>
      <c r="X73" s="405"/>
      <c r="Y73" s="403"/>
      <c r="Z73" s="407"/>
      <c r="AA73" s="403"/>
      <c r="AB73" s="405"/>
      <c r="AC73" s="403"/>
      <c r="AD73" s="406"/>
      <c r="AG73" s="403"/>
      <c r="AH73" s="403"/>
      <c r="AI73" s="405"/>
      <c r="AL73" s="403"/>
      <c r="AN73" s="403"/>
      <c r="AO73" s="405"/>
      <c r="AP73" s="403"/>
      <c r="AQ73" s="403"/>
      <c r="AR73" s="403"/>
      <c r="AS73" s="403"/>
      <c r="AT73" s="403"/>
      <c r="AU73" s="403"/>
      <c r="AV73" s="405"/>
      <c r="AW73" s="404"/>
      <c r="AY73" s="403"/>
      <c r="BC73" s="403"/>
      <c r="BD73" s="403"/>
      <c r="BE73" s="403"/>
      <c r="BF73" s="403"/>
      <c r="BG73" s="403"/>
      <c r="BH73" s="403"/>
      <c r="BI73" s="403"/>
      <c r="BJ73" s="403"/>
      <c r="BK73" s="403"/>
    </row>
    <row r="74" spans="1:63" x14ac:dyDescent="0.25">
      <c r="A74" s="405"/>
      <c r="B74" s="400"/>
      <c r="C74" s="403"/>
      <c r="D74" s="403"/>
      <c r="E74" s="403"/>
      <c r="I74" s="404"/>
      <c r="Q74" s="405"/>
      <c r="S74" s="405"/>
      <c r="T74" s="403"/>
      <c r="U74" s="406"/>
      <c r="V74" s="400"/>
      <c r="W74" s="405"/>
      <c r="X74" s="405"/>
      <c r="Y74" s="403"/>
      <c r="Z74" s="407"/>
      <c r="AA74" s="403"/>
      <c r="AB74" s="405"/>
      <c r="AC74" s="403"/>
      <c r="AD74" s="406"/>
      <c r="AG74" s="403"/>
      <c r="AH74" s="403"/>
      <c r="AI74" s="405"/>
      <c r="AL74" s="403"/>
      <c r="AN74" s="403"/>
      <c r="AO74" s="405"/>
      <c r="AP74" s="403"/>
      <c r="AQ74" s="403"/>
      <c r="AR74" s="403"/>
      <c r="AS74" s="403"/>
      <c r="AT74" s="403"/>
      <c r="AU74" s="403"/>
      <c r="AV74" s="405"/>
      <c r="AW74" s="404"/>
      <c r="AY74" s="403"/>
      <c r="BC74" s="403"/>
      <c r="BD74" s="403"/>
      <c r="BE74" s="403"/>
      <c r="BF74" s="403"/>
      <c r="BG74" s="403"/>
      <c r="BH74" s="403"/>
      <c r="BI74" s="403"/>
      <c r="BJ74" s="403"/>
      <c r="BK74" s="403"/>
    </row>
    <row r="75" spans="1:63" x14ac:dyDescent="0.25">
      <c r="A75" s="405"/>
      <c r="B75" s="400"/>
      <c r="C75" s="403"/>
      <c r="D75" s="403"/>
      <c r="E75" s="403"/>
      <c r="I75" s="404"/>
      <c r="Q75" s="405"/>
      <c r="S75" s="405"/>
      <c r="T75" s="403"/>
      <c r="U75" s="406"/>
      <c r="V75" s="400"/>
      <c r="W75" s="405"/>
      <c r="X75" s="405"/>
      <c r="Y75" s="403"/>
      <c r="Z75" s="407"/>
      <c r="AA75" s="403"/>
      <c r="AB75" s="405"/>
      <c r="AC75" s="403"/>
      <c r="AD75" s="406"/>
      <c r="AG75" s="403"/>
      <c r="AH75" s="403"/>
      <c r="AI75" s="405"/>
      <c r="AL75" s="403"/>
      <c r="AN75" s="403"/>
      <c r="AO75" s="405"/>
      <c r="AP75" s="403"/>
      <c r="AQ75" s="403"/>
      <c r="AR75" s="403"/>
      <c r="AS75" s="403"/>
      <c r="AT75" s="403"/>
      <c r="AU75" s="403"/>
      <c r="AV75" s="405"/>
      <c r="AW75" s="404"/>
      <c r="AY75" s="403"/>
      <c r="BC75" s="403"/>
      <c r="BD75" s="403"/>
      <c r="BE75" s="403"/>
      <c r="BF75" s="403"/>
      <c r="BG75" s="403"/>
      <c r="BH75" s="403"/>
      <c r="BI75" s="403"/>
      <c r="BJ75" s="403"/>
      <c r="BK75" s="403"/>
    </row>
    <row r="76" spans="1:63" x14ac:dyDescent="0.25">
      <c r="A76" s="405"/>
      <c r="B76" s="400"/>
      <c r="C76" s="403"/>
      <c r="D76" s="403"/>
      <c r="E76" s="403"/>
      <c r="I76" s="404"/>
      <c r="Q76" s="405"/>
      <c r="S76" s="405"/>
      <c r="T76" s="403"/>
      <c r="U76" s="406"/>
      <c r="V76" s="400"/>
      <c r="W76" s="405"/>
      <c r="X76" s="405"/>
      <c r="Y76" s="403"/>
      <c r="Z76" s="407"/>
      <c r="AA76" s="403"/>
      <c r="AB76" s="405"/>
      <c r="AC76" s="403"/>
      <c r="AD76" s="406"/>
      <c r="AG76" s="403"/>
      <c r="AH76" s="403"/>
      <c r="AI76" s="405"/>
      <c r="AL76" s="403"/>
      <c r="AN76" s="403"/>
      <c r="AO76" s="405"/>
      <c r="AP76" s="403"/>
      <c r="AQ76" s="403"/>
      <c r="AR76" s="403"/>
      <c r="AS76" s="403"/>
      <c r="AT76" s="403"/>
      <c r="AU76" s="403"/>
      <c r="AV76" s="405"/>
      <c r="AW76" s="404"/>
      <c r="AY76" s="403"/>
      <c r="BC76" s="403"/>
      <c r="BD76" s="403"/>
      <c r="BE76" s="403"/>
      <c r="BF76" s="403"/>
      <c r="BG76" s="403"/>
      <c r="BH76" s="403"/>
      <c r="BI76" s="403"/>
      <c r="BJ76" s="403"/>
      <c r="BK76" s="403"/>
    </row>
    <row r="77" spans="1:63" x14ac:dyDescent="0.25">
      <c r="A77" s="405"/>
      <c r="B77" s="400"/>
      <c r="C77" s="403"/>
      <c r="D77" s="403"/>
      <c r="E77" s="403"/>
      <c r="I77" s="404"/>
      <c r="Q77" s="405"/>
      <c r="S77" s="405"/>
      <c r="T77" s="403"/>
      <c r="U77" s="406"/>
      <c r="V77" s="400"/>
      <c r="W77" s="405"/>
      <c r="X77" s="405"/>
      <c r="Y77" s="403"/>
      <c r="Z77" s="407"/>
      <c r="AA77" s="403"/>
      <c r="AB77" s="405"/>
      <c r="AC77" s="403"/>
      <c r="AD77" s="406"/>
      <c r="AG77" s="403"/>
      <c r="AH77" s="403"/>
      <c r="AI77" s="405"/>
      <c r="AL77" s="403"/>
      <c r="AN77" s="403"/>
      <c r="AO77" s="405"/>
      <c r="AP77" s="403"/>
      <c r="AQ77" s="403"/>
      <c r="AR77" s="403"/>
      <c r="AS77" s="403"/>
      <c r="AT77" s="403"/>
      <c r="AU77" s="403"/>
      <c r="AV77" s="405"/>
      <c r="AW77" s="404"/>
      <c r="AY77" s="403"/>
      <c r="BC77" s="403"/>
      <c r="BD77" s="403"/>
      <c r="BE77" s="403"/>
      <c r="BF77" s="403"/>
      <c r="BG77" s="403"/>
      <c r="BH77" s="403"/>
      <c r="BI77" s="403"/>
      <c r="BJ77" s="403"/>
      <c r="BK77" s="403"/>
    </row>
    <row r="78" spans="1:63" x14ac:dyDescent="0.25">
      <c r="A78" s="405"/>
      <c r="B78" s="400"/>
      <c r="C78" s="403"/>
      <c r="D78" s="403"/>
      <c r="E78" s="403"/>
      <c r="I78" s="404"/>
      <c r="Q78" s="405"/>
      <c r="S78" s="405"/>
      <c r="T78" s="403"/>
      <c r="U78" s="406"/>
      <c r="V78" s="400"/>
      <c r="W78" s="405"/>
      <c r="X78" s="405"/>
      <c r="Y78" s="403"/>
      <c r="Z78" s="407"/>
      <c r="AA78" s="403"/>
      <c r="AB78" s="405"/>
      <c r="AC78" s="403"/>
      <c r="AD78" s="406"/>
      <c r="AG78" s="403"/>
      <c r="AH78" s="403"/>
      <c r="AI78" s="405"/>
      <c r="AL78" s="403"/>
      <c r="AN78" s="403"/>
      <c r="AO78" s="405"/>
      <c r="AP78" s="403"/>
      <c r="AQ78" s="403"/>
      <c r="AR78" s="403"/>
      <c r="AS78" s="403"/>
      <c r="AT78" s="403"/>
      <c r="AU78" s="403"/>
      <c r="AV78" s="405"/>
      <c r="AW78" s="404"/>
      <c r="AY78" s="403"/>
      <c r="BC78" s="403"/>
      <c r="BD78" s="403"/>
      <c r="BE78" s="403"/>
      <c r="BF78" s="403"/>
      <c r="BG78" s="403"/>
      <c r="BH78" s="403"/>
      <c r="BI78" s="403"/>
      <c r="BJ78" s="403"/>
      <c r="BK78" s="403"/>
    </row>
    <row r="79" spans="1:63" x14ac:dyDescent="0.25">
      <c r="A79" s="405"/>
      <c r="B79" s="400"/>
      <c r="C79" s="403"/>
      <c r="D79" s="403"/>
      <c r="E79" s="403"/>
      <c r="I79" s="404"/>
      <c r="Q79" s="405"/>
      <c r="S79" s="405"/>
      <c r="T79" s="403"/>
      <c r="U79" s="406"/>
      <c r="V79" s="400"/>
      <c r="W79" s="405"/>
      <c r="X79" s="405"/>
      <c r="Y79" s="403"/>
      <c r="Z79" s="407"/>
      <c r="AA79" s="403"/>
      <c r="AB79" s="405"/>
      <c r="AC79" s="403"/>
      <c r="AD79" s="406"/>
      <c r="AG79" s="403"/>
      <c r="AH79" s="403"/>
      <c r="AI79" s="405"/>
      <c r="AL79" s="403"/>
      <c r="AN79" s="403"/>
      <c r="AO79" s="405"/>
      <c r="AP79" s="403"/>
      <c r="AQ79" s="403"/>
      <c r="AR79" s="403"/>
      <c r="AS79" s="403"/>
      <c r="AT79" s="403"/>
      <c r="AU79" s="403"/>
      <c r="AV79" s="405"/>
      <c r="AW79" s="404"/>
      <c r="AY79" s="403"/>
      <c r="BC79" s="403"/>
      <c r="BD79" s="403"/>
      <c r="BE79" s="403"/>
      <c r="BF79" s="403"/>
      <c r="BG79" s="403"/>
      <c r="BH79" s="403"/>
      <c r="BI79" s="403"/>
      <c r="BJ79" s="403"/>
      <c r="BK79" s="403"/>
    </row>
    <row r="80" spans="1:63" x14ac:dyDescent="0.25">
      <c r="A80" s="405"/>
      <c r="B80" s="400"/>
      <c r="C80" s="403"/>
      <c r="D80" s="403"/>
      <c r="E80" s="403"/>
      <c r="I80" s="404"/>
      <c r="Q80" s="405"/>
      <c r="S80" s="405"/>
      <c r="T80" s="403"/>
      <c r="U80" s="406"/>
      <c r="V80" s="400"/>
      <c r="W80" s="405"/>
      <c r="X80" s="405"/>
      <c r="Y80" s="403"/>
      <c r="Z80" s="407"/>
      <c r="AA80" s="403"/>
      <c r="AB80" s="405"/>
      <c r="AC80" s="403"/>
      <c r="AD80" s="406"/>
      <c r="AG80" s="403"/>
      <c r="AH80" s="403"/>
      <c r="AI80" s="405"/>
      <c r="AL80" s="403"/>
      <c r="AN80" s="403"/>
      <c r="AO80" s="405"/>
      <c r="AP80" s="403"/>
      <c r="AQ80" s="403"/>
      <c r="AR80" s="403"/>
      <c r="AS80" s="403"/>
      <c r="AT80" s="403"/>
      <c r="AU80" s="403"/>
      <c r="AV80" s="405"/>
      <c r="AW80" s="404"/>
      <c r="AY80" s="403"/>
      <c r="BC80" s="403"/>
      <c r="BD80" s="403"/>
      <c r="BE80" s="403"/>
      <c r="BF80" s="403"/>
      <c r="BG80" s="403"/>
      <c r="BH80" s="403"/>
      <c r="BI80" s="403"/>
      <c r="BJ80" s="403"/>
      <c r="BK80" s="403"/>
    </row>
    <row r="81" spans="1:63" x14ac:dyDescent="0.25">
      <c r="A81" s="405"/>
      <c r="B81" s="400"/>
      <c r="C81" s="403"/>
      <c r="D81" s="403"/>
      <c r="E81" s="403"/>
      <c r="I81" s="404"/>
      <c r="Q81" s="405"/>
      <c r="S81" s="405"/>
      <c r="T81" s="403"/>
      <c r="U81" s="406"/>
      <c r="V81" s="400"/>
      <c r="W81" s="405"/>
      <c r="X81" s="405"/>
      <c r="Y81" s="403"/>
      <c r="Z81" s="407"/>
      <c r="AA81" s="403"/>
      <c r="AB81" s="405"/>
      <c r="AC81" s="403"/>
      <c r="AD81" s="406"/>
      <c r="AG81" s="403"/>
      <c r="AH81" s="403"/>
      <c r="AI81" s="405"/>
      <c r="AL81" s="403"/>
      <c r="AN81" s="403"/>
      <c r="AO81" s="405"/>
      <c r="AP81" s="403"/>
      <c r="AQ81" s="403"/>
      <c r="AR81" s="403"/>
      <c r="AS81" s="403"/>
      <c r="AT81" s="403"/>
      <c r="AU81" s="403"/>
      <c r="AV81" s="405"/>
      <c r="AW81" s="404"/>
      <c r="AY81" s="403"/>
      <c r="BC81" s="403"/>
      <c r="BD81" s="403"/>
      <c r="BE81" s="403"/>
      <c r="BF81" s="403"/>
      <c r="BG81" s="403"/>
      <c r="BH81" s="403"/>
      <c r="BI81" s="403"/>
      <c r="BJ81" s="403"/>
      <c r="BK81" s="403"/>
    </row>
    <row r="82" spans="1:63" x14ac:dyDescent="0.25">
      <c r="A82" s="405"/>
      <c r="B82" s="400"/>
      <c r="C82" s="403"/>
      <c r="D82" s="403"/>
      <c r="E82" s="403"/>
      <c r="I82" s="404"/>
      <c r="Q82" s="405"/>
      <c r="S82" s="405"/>
      <c r="T82" s="403"/>
      <c r="U82" s="406"/>
      <c r="V82" s="400"/>
      <c r="W82" s="405"/>
      <c r="X82" s="405"/>
      <c r="Y82" s="403"/>
      <c r="Z82" s="407"/>
      <c r="AA82" s="403"/>
      <c r="AB82" s="405"/>
      <c r="AC82" s="403"/>
      <c r="AD82" s="406"/>
      <c r="AG82" s="403"/>
      <c r="AH82" s="403"/>
      <c r="AI82" s="405"/>
      <c r="AL82" s="403"/>
      <c r="AN82" s="403"/>
      <c r="AO82" s="405"/>
      <c r="AP82" s="403"/>
      <c r="AQ82" s="403"/>
      <c r="AR82" s="403"/>
      <c r="AS82" s="403"/>
      <c r="AT82" s="403"/>
      <c r="AU82" s="403"/>
      <c r="AV82" s="405"/>
      <c r="AW82" s="404"/>
      <c r="AY82" s="403"/>
      <c r="BC82" s="403"/>
      <c r="BD82" s="403"/>
      <c r="BE82" s="403"/>
      <c r="BF82" s="403"/>
      <c r="BG82" s="403"/>
      <c r="BH82" s="403"/>
      <c r="BI82" s="403"/>
      <c r="BJ82" s="403"/>
      <c r="BK82" s="403"/>
    </row>
    <row r="83" spans="1:63" x14ac:dyDescent="0.25">
      <c r="A83" s="405"/>
      <c r="B83" s="400"/>
      <c r="C83" s="403"/>
      <c r="D83" s="403"/>
      <c r="E83" s="403"/>
      <c r="I83" s="404"/>
      <c r="Q83" s="405"/>
      <c r="S83" s="405"/>
      <c r="T83" s="403"/>
      <c r="U83" s="406"/>
      <c r="V83" s="400"/>
      <c r="W83" s="405"/>
      <c r="X83" s="405"/>
      <c r="Y83" s="403"/>
      <c r="Z83" s="407"/>
      <c r="AA83" s="403"/>
      <c r="AB83" s="405"/>
      <c r="AC83" s="403"/>
      <c r="AD83" s="406"/>
      <c r="AG83" s="403"/>
      <c r="AH83" s="403"/>
      <c r="AI83" s="405"/>
      <c r="AL83" s="403"/>
      <c r="AN83" s="403"/>
      <c r="AO83" s="405"/>
      <c r="AP83" s="403"/>
      <c r="AQ83" s="403"/>
      <c r="AR83" s="403"/>
      <c r="AS83" s="403"/>
      <c r="AT83" s="403"/>
      <c r="AU83" s="403"/>
      <c r="AV83" s="405"/>
      <c r="AW83" s="404"/>
      <c r="AY83" s="403"/>
      <c r="BC83" s="403"/>
      <c r="BD83" s="403"/>
      <c r="BE83" s="403"/>
      <c r="BF83" s="403"/>
      <c r="BG83" s="403"/>
      <c r="BH83" s="403"/>
      <c r="BI83" s="403"/>
      <c r="BJ83" s="403"/>
      <c r="BK83" s="403"/>
    </row>
    <row r="84" spans="1:63" x14ac:dyDescent="0.25">
      <c r="A84" s="405"/>
      <c r="B84" s="400"/>
      <c r="C84" s="403"/>
      <c r="D84" s="403"/>
      <c r="E84" s="403"/>
      <c r="I84" s="404"/>
      <c r="Q84" s="405"/>
      <c r="S84" s="405"/>
      <c r="T84" s="403"/>
      <c r="U84" s="406"/>
      <c r="V84" s="400"/>
      <c r="W84" s="405"/>
      <c r="X84" s="405"/>
      <c r="Y84" s="403"/>
      <c r="Z84" s="407"/>
      <c r="AA84" s="403"/>
      <c r="AB84" s="405"/>
      <c r="AC84" s="403"/>
      <c r="AD84" s="406"/>
      <c r="AG84" s="403"/>
      <c r="AH84" s="403"/>
      <c r="AI84" s="405"/>
      <c r="AL84" s="403"/>
      <c r="AN84" s="403"/>
      <c r="AO84" s="405"/>
      <c r="AP84" s="403"/>
      <c r="AQ84" s="403"/>
      <c r="AR84" s="403"/>
      <c r="AS84" s="403"/>
      <c r="AT84" s="403"/>
      <c r="AU84" s="403"/>
      <c r="AV84" s="405"/>
      <c r="AW84" s="404"/>
      <c r="AY84" s="403"/>
      <c r="BC84" s="403"/>
      <c r="BD84" s="403"/>
      <c r="BE84" s="403"/>
      <c r="BF84" s="403"/>
      <c r="BG84" s="403"/>
      <c r="BH84" s="403"/>
      <c r="BI84" s="403"/>
      <c r="BJ84" s="403"/>
      <c r="BK84" s="403"/>
    </row>
    <row r="85" spans="1:63" x14ac:dyDescent="0.25">
      <c r="A85" s="405"/>
      <c r="B85" s="400"/>
      <c r="C85" s="403"/>
      <c r="D85" s="403"/>
      <c r="E85" s="403"/>
      <c r="I85" s="404"/>
      <c r="Q85" s="405"/>
      <c r="S85" s="405"/>
      <c r="T85" s="403"/>
      <c r="U85" s="406"/>
      <c r="V85" s="400"/>
      <c r="W85" s="405"/>
      <c r="X85" s="405"/>
      <c r="Y85" s="403"/>
      <c r="Z85" s="407"/>
      <c r="AA85" s="403"/>
      <c r="AB85" s="405"/>
      <c r="AC85" s="403"/>
      <c r="AD85" s="406"/>
      <c r="AG85" s="403"/>
      <c r="AH85" s="403"/>
      <c r="AI85" s="405"/>
      <c r="AL85" s="403"/>
      <c r="AN85" s="403"/>
      <c r="AO85" s="405"/>
      <c r="AP85" s="403"/>
      <c r="AQ85" s="403"/>
      <c r="AR85" s="403"/>
      <c r="AS85" s="403"/>
      <c r="AT85" s="403"/>
      <c r="AU85" s="403"/>
      <c r="AV85" s="405"/>
      <c r="AW85" s="404"/>
      <c r="AY85" s="403"/>
      <c r="BC85" s="403"/>
      <c r="BD85" s="403"/>
      <c r="BE85" s="403"/>
      <c r="BF85" s="403"/>
      <c r="BG85" s="403"/>
      <c r="BH85" s="403"/>
      <c r="BI85" s="403"/>
      <c r="BJ85" s="403"/>
      <c r="BK85" s="403"/>
    </row>
    <row r="86" spans="1:63" x14ac:dyDescent="0.25">
      <c r="A86" s="405"/>
      <c r="B86" s="400"/>
      <c r="C86" s="403"/>
      <c r="D86" s="403"/>
      <c r="E86" s="403"/>
      <c r="I86" s="404"/>
      <c r="Q86" s="405"/>
      <c r="S86" s="405"/>
      <c r="T86" s="403"/>
      <c r="U86" s="406"/>
      <c r="V86" s="400"/>
      <c r="W86" s="405"/>
      <c r="X86" s="405"/>
      <c r="Y86" s="403"/>
      <c r="Z86" s="407"/>
      <c r="AA86" s="403"/>
      <c r="AB86" s="405"/>
      <c r="AC86" s="403"/>
      <c r="AD86" s="406"/>
      <c r="AG86" s="403"/>
      <c r="AH86" s="403"/>
      <c r="AI86" s="405"/>
      <c r="AL86" s="403"/>
      <c r="AN86" s="403"/>
      <c r="AO86" s="405"/>
      <c r="AP86" s="403"/>
      <c r="AQ86" s="403"/>
      <c r="AR86" s="403"/>
      <c r="AS86" s="403"/>
      <c r="AT86" s="403"/>
      <c r="AU86" s="403"/>
      <c r="AV86" s="405"/>
      <c r="AW86" s="404"/>
      <c r="AY86" s="403"/>
      <c r="BC86" s="403"/>
      <c r="BD86" s="403"/>
      <c r="BE86" s="403"/>
      <c r="BF86" s="403"/>
      <c r="BG86" s="403"/>
      <c r="BH86" s="403"/>
      <c r="BI86" s="403"/>
      <c r="BJ86" s="403"/>
      <c r="BK86" s="403"/>
    </row>
    <row r="87" spans="1:63" x14ac:dyDescent="0.25">
      <c r="A87" s="405"/>
      <c r="B87" s="400"/>
      <c r="C87" s="403"/>
      <c r="D87" s="403"/>
      <c r="E87" s="403"/>
      <c r="I87" s="404"/>
      <c r="Q87" s="405"/>
      <c r="S87" s="405"/>
      <c r="T87" s="403"/>
      <c r="U87" s="406"/>
      <c r="V87" s="400"/>
      <c r="W87" s="405"/>
      <c r="X87" s="405"/>
      <c r="Y87" s="403"/>
      <c r="Z87" s="407"/>
      <c r="AA87" s="403"/>
      <c r="AB87" s="405"/>
      <c r="AC87" s="403"/>
      <c r="AD87" s="406"/>
      <c r="AG87" s="403"/>
      <c r="AH87" s="403"/>
      <c r="AI87" s="405"/>
      <c r="AL87" s="403"/>
      <c r="AN87" s="403"/>
      <c r="AO87" s="405"/>
      <c r="AP87" s="403"/>
      <c r="AQ87" s="403"/>
      <c r="AR87" s="403"/>
      <c r="AS87" s="403"/>
      <c r="AT87" s="403"/>
      <c r="AU87" s="403"/>
      <c r="AV87" s="405"/>
      <c r="AW87" s="404"/>
      <c r="AY87" s="403"/>
      <c r="BC87" s="403"/>
      <c r="BD87" s="403"/>
      <c r="BE87" s="403"/>
      <c r="BF87" s="403"/>
      <c r="BG87" s="403"/>
      <c r="BH87" s="403"/>
      <c r="BI87" s="403"/>
      <c r="BJ87" s="403"/>
      <c r="BK87" s="403"/>
    </row>
    <row r="88" spans="1:63" x14ac:dyDescent="0.25">
      <c r="A88" s="405"/>
      <c r="B88" s="400"/>
      <c r="C88" s="403"/>
      <c r="D88" s="403"/>
      <c r="E88" s="403"/>
      <c r="I88" s="404"/>
      <c r="Q88" s="405"/>
      <c r="S88" s="405"/>
      <c r="T88" s="403"/>
      <c r="U88" s="406"/>
      <c r="V88" s="400"/>
      <c r="W88" s="405"/>
      <c r="X88" s="405"/>
      <c r="Y88" s="403"/>
      <c r="Z88" s="407"/>
      <c r="AA88" s="403"/>
      <c r="AB88" s="405"/>
      <c r="AC88" s="403"/>
      <c r="AD88" s="406"/>
      <c r="AG88" s="403"/>
      <c r="AH88" s="403"/>
      <c r="AI88" s="405"/>
      <c r="AL88" s="403"/>
      <c r="AN88" s="403"/>
      <c r="AO88" s="405"/>
      <c r="AP88" s="403"/>
      <c r="AQ88" s="403"/>
      <c r="AR88" s="403"/>
      <c r="AS88" s="403"/>
      <c r="AT88" s="403"/>
      <c r="AU88" s="403"/>
      <c r="AV88" s="405"/>
      <c r="AW88" s="404"/>
      <c r="AY88" s="403"/>
      <c r="BC88" s="403"/>
      <c r="BD88" s="403"/>
      <c r="BE88" s="403"/>
      <c r="BF88" s="403"/>
      <c r="BG88" s="403"/>
      <c r="BH88" s="403"/>
      <c r="BI88" s="403"/>
      <c r="BJ88" s="403"/>
      <c r="BK88" s="403"/>
    </row>
    <row r="89" spans="1:63" x14ac:dyDescent="0.25">
      <c r="A89" s="405"/>
      <c r="B89" s="400"/>
      <c r="C89" s="403"/>
      <c r="D89" s="403"/>
      <c r="E89" s="403"/>
      <c r="I89" s="404"/>
      <c r="Q89" s="405"/>
      <c r="S89" s="405"/>
      <c r="T89" s="403"/>
      <c r="U89" s="406"/>
      <c r="V89" s="400"/>
      <c r="W89" s="405"/>
      <c r="X89" s="405"/>
      <c r="Y89" s="403"/>
      <c r="Z89" s="407"/>
      <c r="AA89" s="403"/>
      <c r="AB89" s="405"/>
      <c r="AC89" s="403"/>
      <c r="AD89" s="406"/>
      <c r="AG89" s="403"/>
      <c r="AH89" s="403"/>
      <c r="AI89" s="405"/>
      <c r="AL89" s="403"/>
      <c r="AN89" s="403"/>
      <c r="AO89" s="405"/>
      <c r="AP89" s="403"/>
      <c r="AQ89" s="403"/>
      <c r="AR89" s="403"/>
      <c r="AS89" s="403"/>
      <c r="AT89" s="403"/>
      <c r="AU89" s="403"/>
      <c r="AV89" s="405"/>
      <c r="AW89" s="404"/>
      <c r="AY89" s="403"/>
      <c r="BC89" s="403"/>
      <c r="BD89" s="403"/>
      <c r="BE89" s="403"/>
      <c r="BF89" s="403"/>
      <c r="BG89" s="403"/>
      <c r="BH89" s="403"/>
      <c r="BI89" s="403"/>
      <c r="BJ89" s="403"/>
      <c r="BK89" s="403"/>
    </row>
    <row r="90" spans="1:63" x14ac:dyDescent="0.25">
      <c r="A90" s="405"/>
      <c r="B90" s="400"/>
      <c r="C90" s="403"/>
      <c r="D90" s="403"/>
      <c r="E90" s="403"/>
      <c r="I90" s="404"/>
      <c r="Q90" s="405"/>
      <c r="S90" s="405"/>
      <c r="T90" s="403"/>
      <c r="U90" s="406"/>
      <c r="V90" s="400"/>
      <c r="W90" s="405"/>
      <c r="X90" s="405"/>
      <c r="Y90" s="403"/>
      <c r="Z90" s="407"/>
      <c r="AA90" s="403"/>
      <c r="AB90" s="405"/>
      <c r="AC90" s="403"/>
      <c r="AD90" s="406"/>
      <c r="AG90" s="403"/>
      <c r="AH90" s="403"/>
      <c r="AI90" s="405"/>
      <c r="AL90" s="403"/>
      <c r="AN90" s="403"/>
      <c r="AO90" s="405"/>
      <c r="AP90" s="403"/>
      <c r="AQ90" s="403"/>
      <c r="AR90" s="403"/>
      <c r="AS90" s="403"/>
      <c r="AT90" s="403"/>
      <c r="AU90" s="403"/>
      <c r="AV90" s="405"/>
      <c r="AW90" s="404"/>
      <c r="AY90" s="403"/>
      <c r="BC90" s="403"/>
      <c r="BD90" s="403"/>
      <c r="BE90" s="403"/>
      <c r="BF90" s="403"/>
      <c r="BG90" s="403"/>
      <c r="BH90" s="403"/>
      <c r="BI90" s="403"/>
      <c r="BJ90" s="403"/>
      <c r="BK90" s="403"/>
    </row>
    <row r="91" spans="1:63" x14ac:dyDescent="0.25">
      <c r="A91" s="405"/>
      <c r="B91" s="400"/>
      <c r="C91" s="403"/>
      <c r="D91" s="403"/>
      <c r="E91" s="403"/>
      <c r="I91" s="404"/>
      <c r="Q91" s="405"/>
      <c r="S91" s="405"/>
      <c r="T91" s="403"/>
      <c r="U91" s="406"/>
      <c r="V91" s="400"/>
      <c r="W91" s="405"/>
      <c r="X91" s="405"/>
      <c r="Y91" s="403"/>
      <c r="Z91" s="407"/>
      <c r="AA91" s="403"/>
      <c r="AB91" s="405"/>
      <c r="AC91" s="403"/>
      <c r="AD91" s="406"/>
      <c r="AG91" s="403"/>
      <c r="AH91" s="403"/>
      <c r="AI91" s="405"/>
      <c r="AL91" s="403"/>
      <c r="AN91" s="403"/>
      <c r="AO91" s="405"/>
      <c r="AP91" s="403"/>
      <c r="AQ91" s="403"/>
      <c r="AR91" s="403"/>
      <c r="AS91" s="403"/>
      <c r="AT91" s="403"/>
      <c r="AU91" s="403"/>
      <c r="AV91" s="405"/>
      <c r="AW91" s="404"/>
      <c r="AY91" s="403"/>
      <c r="BC91" s="403"/>
      <c r="BD91" s="403"/>
      <c r="BE91" s="403"/>
      <c r="BF91" s="403"/>
      <c r="BG91" s="403"/>
      <c r="BH91" s="403"/>
      <c r="BI91" s="403"/>
      <c r="BJ91" s="403"/>
      <c r="BK91" s="403"/>
    </row>
    <row r="92" spans="1:63" x14ac:dyDescent="0.25">
      <c r="A92" s="405"/>
      <c r="B92" s="400"/>
      <c r="C92" s="403"/>
      <c r="D92" s="403"/>
      <c r="E92" s="403"/>
      <c r="I92" s="404"/>
      <c r="Q92" s="405"/>
      <c r="S92" s="405"/>
      <c r="T92" s="403"/>
      <c r="U92" s="406"/>
      <c r="V92" s="400"/>
      <c r="W92" s="405"/>
      <c r="X92" s="405"/>
      <c r="Y92" s="403"/>
      <c r="Z92" s="407"/>
      <c r="AA92" s="403"/>
      <c r="AB92" s="405"/>
      <c r="AC92" s="403"/>
      <c r="AD92" s="406"/>
      <c r="AG92" s="403"/>
      <c r="AH92" s="403"/>
      <c r="AI92" s="405"/>
      <c r="AL92" s="403"/>
      <c r="AN92" s="403"/>
      <c r="AO92" s="405"/>
      <c r="AP92" s="403"/>
      <c r="AQ92" s="403"/>
      <c r="AR92" s="403"/>
      <c r="AS92" s="403"/>
      <c r="AT92" s="403"/>
      <c r="AU92" s="403"/>
      <c r="AV92" s="405"/>
      <c r="AW92" s="404"/>
      <c r="AY92" s="403"/>
      <c r="BC92" s="403"/>
      <c r="BD92" s="403"/>
      <c r="BE92" s="403"/>
      <c r="BF92" s="403"/>
      <c r="BG92" s="403"/>
      <c r="BH92" s="403"/>
      <c r="BI92" s="403"/>
      <c r="BJ92" s="403"/>
      <c r="BK92" s="403"/>
    </row>
    <row r="93" spans="1:63" x14ac:dyDescent="0.25">
      <c r="A93" s="405"/>
      <c r="B93" s="400"/>
      <c r="C93" s="403"/>
      <c r="D93" s="403"/>
      <c r="E93" s="403"/>
      <c r="I93" s="404"/>
      <c r="Q93" s="405"/>
      <c r="S93" s="405"/>
      <c r="T93" s="403"/>
      <c r="U93" s="406"/>
      <c r="V93" s="400"/>
      <c r="W93" s="405"/>
      <c r="X93" s="405"/>
      <c r="Y93" s="403"/>
      <c r="Z93" s="407"/>
      <c r="AA93" s="403"/>
      <c r="AB93" s="405"/>
      <c r="AC93" s="403"/>
      <c r="AD93" s="406"/>
      <c r="AG93" s="403"/>
      <c r="AH93" s="403"/>
      <c r="AI93" s="405"/>
      <c r="AL93" s="403"/>
      <c r="AN93" s="403"/>
      <c r="AO93" s="405"/>
      <c r="AP93" s="403"/>
      <c r="AQ93" s="403"/>
      <c r="AR93" s="403"/>
      <c r="AS93" s="403"/>
      <c r="AT93" s="403"/>
      <c r="AU93" s="403"/>
      <c r="AV93" s="405"/>
      <c r="AW93" s="404"/>
      <c r="AY93" s="403"/>
      <c r="BC93" s="403"/>
      <c r="BD93" s="403"/>
      <c r="BE93" s="403"/>
      <c r="BF93" s="403"/>
      <c r="BG93" s="403"/>
      <c r="BH93" s="403"/>
      <c r="BI93" s="403"/>
      <c r="BJ93" s="403"/>
      <c r="BK93" s="403"/>
    </row>
    <row r="94" spans="1:63" x14ac:dyDescent="0.25">
      <c r="A94" s="405"/>
      <c r="B94" s="400"/>
      <c r="C94" s="403"/>
      <c r="D94" s="403"/>
      <c r="E94" s="403"/>
      <c r="I94" s="404"/>
      <c r="Q94" s="405"/>
      <c r="S94" s="405"/>
      <c r="T94" s="403"/>
      <c r="U94" s="406"/>
      <c r="V94" s="400"/>
      <c r="W94" s="405"/>
      <c r="X94" s="405"/>
      <c r="Y94" s="403"/>
      <c r="Z94" s="407"/>
      <c r="AA94" s="403"/>
      <c r="AB94" s="405"/>
      <c r="AC94" s="403"/>
      <c r="AD94" s="406"/>
      <c r="AG94" s="403"/>
      <c r="AH94" s="403"/>
      <c r="AI94" s="405"/>
      <c r="AL94" s="403"/>
      <c r="AN94" s="403"/>
      <c r="AO94" s="405"/>
      <c r="AP94" s="403"/>
      <c r="AQ94" s="403"/>
      <c r="AR94" s="403"/>
      <c r="AS94" s="403"/>
      <c r="AT94" s="403"/>
      <c r="AU94" s="403"/>
      <c r="AV94" s="405"/>
      <c r="AW94" s="404"/>
      <c r="AY94" s="403"/>
      <c r="BC94" s="403"/>
      <c r="BD94" s="403"/>
      <c r="BE94" s="403"/>
      <c r="BF94" s="403"/>
      <c r="BG94" s="403"/>
      <c r="BH94" s="403"/>
      <c r="BI94" s="403"/>
      <c r="BJ94" s="403"/>
      <c r="BK94" s="403"/>
    </row>
    <row r="95" spans="1:63" x14ac:dyDescent="0.25">
      <c r="A95" s="405"/>
      <c r="B95" s="400"/>
      <c r="C95" s="403"/>
      <c r="D95" s="403"/>
      <c r="E95" s="403"/>
      <c r="I95" s="404"/>
      <c r="Q95" s="405"/>
      <c r="S95" s="405"/>
      <c r="T95" s="403"/>
      <c r="U95" s="406"/>
      <c r="V95" s="400"/>
      <c r="W95" s="405"/>
      <c r="X95" s="405"/>
      <c r="Y95" s="403"/>
      <c r="Z95" s="407"/>
      <c r="AA95" s="403"/>
      <c r="AB95" s="405"/>
      <c r="AC95" s="403"/>
      <c r="AD95" s="406"/>
      <c r="AG95" s="403"/>
      <c r="AH95" s="403"/>
      <c r="AI95" s="405"/>
      <c r="AL95" s="403"/>
      <c r="AN95" s="403"/>
      <c r="AO95" s="405"/>
      <c r="AP95" s="403"/>
      <c r="AQ95" s="403"/>
      <c r="AR95" s="403"/>
      <c r="AS95" s="403"/>
      <c r="AT95" s="403"/>
      <c r="AU95" s="403"/>
      <c r="AV95" s="405"/>
      <c r="AW95" s="404"/>
      <c r="AY95" s="403"/>
      <c r="BC95" s="403"/>
      <c r="BD95" s="403"/>
      <c r="BE95" s="403"/>
      <c r="BF95" s="403"/>
      <c r="BG95" s="403"/>
      <c r="BH95" s="403"/>
      <c r="BI95" s="403"/>
      <c r="BJ95" s="403"/>
      <c r="BK95" s="403"/>
    </row>
    <row r="96" spans="1:63" x14ac:dyDescent="0.25">
      <c r="A96" s="405"/>
      <c r="B96" s="400"/>
      <c r="C96" s="403"/>
      <c r="D96" s="403"/>
      <c r="E96" s="403"/>
      <c r="I96" s="404"/>
      <c r="Q96" s="405"/>
      <c r="S96" s="405"/>
      <c r="T96" s="403"/>
      <c r="U96" s="406"/>
      <c r="V96" s="400"/>
      <c r="W96" s="405"/>
      <c r="X96" s="405"/>
      <c r="Y96" s="403"/>
      <c r="Z96" s="407"/>
      <c r="AA96" s="403"/>
      <c r="AB96" s="405"/>
      <c r="AC96" s="403"/>
      <c r="AD96" s="406"/>
      <c r="AG96" s="403"/>
      <c r="AH96" s="403"/>
      <c r="AI96" s="405"/>
      <c r="AL96" s="403"/>
      <c r="AN96" s="403"/>
      <c r="AO96" s="405"/>
      <c r="AP96" s="403"/>
      <c r="AQ96" s="403"/>
      <c r="AR96" s="403"/>
      <c r="AS96" s="403"/>
      <c r="AT96" s="403"/>
      <c r="AU96" s="403"/>
      <c r="AV96" s="405"/>
      <c r="AW96" s="404"/>
      <c r="AY96" s="403"/>
      <c r="BC96" s="403"/>
      <c r="BD96" s="403"/>
      <c r="BE96" s="403"/>
      <c r="BF96" s="403"/>
      <c r="BG96" s="403"/>
      <c r="BH96" s="403"/>
      <c r="BI96" s="403"/>
      <c r="BJ96" s="403"/>
      <c r="BK96" s="403"/>
    </row>
    <row r="97" spans="1:63" x14ac:dyDescent="0.25">
      <c r="A97" s="405"/>
      <c r="B97" s="400"/>
      <c r="C97" s="403"/>
      <c r="D97" s="403"/>
      <c r="E97" s="403"/>
      <c r="I97" s="404"/>
      <c r="Q97" s="405"/>
      <c r="S97" s="405"/>
      <c r="T97" s="403"/>
      <c r="U97" s="406"/>
      <c r="V97" s="400"/>
      <c r="W97" s="405"/>
      <c r="X97" s="405"/>
      <c r="Y97" s="403"/>
      <c r="Z97" s="407"/>
      <c r="AA97" s="403"/>
      <c r="AB97" s="405"/>
      <c r="AC97" s="403"/>
      <c r="AD97" s="406"/>
      <c r="AG97" s="403"/>
      <c r="AH97" s="403"/>
      <c r="AI97" s="405"/>
      <c r="AL97" s="403"/>
      <c r="AN97" s="403"/>
      <c r="AO97" s="405"/>
      <c r="AP97" s="403"/>
      <c r="AQ97" s="403"/>
      <c r="AR97" s="403"/>
      <c r="AS97" s="403"/>
      <c r="AT97" s="403"/>
      <c r="AU97" s="403"/>
      <c r="AV97" s="405"/>
      <c r="AW97" s="404"/>
      <c r="AY97" s="403"/>
      <c r="BC97" s="403"/>
      <c r="BD97" s="403"/>
      <c r="BE97" s="403"/>
      <c r="BF97" s="403"/>
      <c r="BG97" s="403"/>
      <c r="BH97" s="403"/>
      <c r="BI97" s="403"/>
      <c r="BJ97" s="403"/>
      <c r="BK97" s="403"/>
    </row>
    <row r="98" spans="1:63" x14ac:dyDescent="0.25">
      <c r="A98" s="405"/>
      <c r="B98" s="400"/>
      <c r="C98" s="403"/>
      <c r="D98" s="403"/>
      <c r="E98" s="403"/>
      <c r="I98" s="404"/>
      <c r="Q98" s="405"/>
      <c r="S98" s="405"/>
      <c r="T98" s="403"/>
      <c r="U98" s="406"/>
      <c r="V98" s="400"/>
      <c r="W98" s="405"/>
      <c r="X98" s="405"/>
      <c r="Y98" s="403"/>
      <c r="Z98" s="407"/>
      <c r="AA98" s="403"/>
      <c r="AB98" s="405"/>
      <c r="AC98" s="403"/>
      <c r="AD98" s="406"/>
      <c r="AG98" s="403"/>
      <c r="AH98" s="403"/>
      <c r="AI98" s="405"/>
      <c r="AL98" s="403"/>
      <c r="AN98" s="403"/>
      <c r="AO98" s="405"/>
      <c r="AP98" s="403"/>
      <c r="AQ98" s="403"/>
      <c r="AR98" s="403"/>
      <c r="AS98" s="403"/>
      <c r="AT98" s="403"/>
      <c r="AU98" s="403"/>
      <c r="AV98" s="405"/>
      <c r="AW98" s="404"/>
      <c r="AY98" s="403"/>
      <c r="BC98" s="403"/>
      <c r="BD98" s="403"/>
      <c r="BE98" s="403"/>
      <c r="BF98" s="403"/>
      <c r="BG98" s="403"/>
      <c r="BH98" s="403"/>
      <c r="BI98" s="403"/>
      <c r="BJ98" s="403"/>
      <c r="BK98" s="403"/>
    </row>
    <row r="99" spans="1:63" x14ac:dyDescent="0.25">
      <c r="A99" s="405"/>
      <c r="B99" s="400"/>
      <c r="C99" s="403"/>
      <c r="D99" s="403"/>
      <c r="E99" s="403"/>
      <c r="I99" s="404"/>
      <c r="Q99" s="405"/>
      <c r="S99" s="405"/>
      <c r="T99" s="403"/>
      <c r="U99" s="406"/>
      <c r="V99" s="400"/>
      <c r="W99" s="405"/>
      <c r="X99" s="405"/>
      <c r="Y99" s="403"/>
      <c r="Z99" s="407"/>
      <c r="AA99" s="403"/>
      <c r="AB99" s="405"/>
      <c r="AC99" s="403"/>
      <c r="AD99" s="406"/>
      <c r="AG99" s="403"/>
      <c r="AH99" s="403"/>
      <c r="AI99" s="405"/>
      <c r="AL99" s="403"/>
      <c r="AN99" s="403"/>
      <c r="AO99" s="405"/>
      <c r="AP99" s="403"/>
      <c r="AQ99" s="403"/>
      <c r="AR99" s="403"/>
      <c r="AS99" s="403"/>
      <c r="AT99" s="403"/>
      <c r="AU99" s="403"/>
      <c r="AV99" s="405"/>
      <c r="AW99" s="404"/>
      <c r="AY99" s="403"/>
      <c r="BC99" s="403"/>
      <c r="BD99" s="403"/>
      <c r="BE99" s="403"/>
      <c r="BF99" s="403"/>
      <c r="BG99" s="403"/>
      <c r="BH99" s="403"/>
      <c r="BI99" s="403"/>
      <c r="BJ99" s="403"/>
      <c r="BK99" s="403"/>
    </row>
    <row r="100" spans="1:63" x14ac:dyDescent="0.25">
      <c r="A100" s="405"/>
      <c r="B100" s="400"/>
      <c r="C100" s="403"/>
      <c r="D100" s="403"/>
      <c r="E100" s="403"/>
      <c r="I100" s="404"/>
      <c r="Q100" s="405"/>
      <c r="S100" s="405"/>
      <c r="T100" s="403"/>
      <c r="U100" s="406"/>
      <c r="V100" s="400"/>
      <c r="W100" s="405"/>
      <c r="X100" s="405"/>
      <c r="Y100" s="403"/>
      <c r="Z100" s="407"/>
      <c r="AA100" s="403"/>
      <c r="AB100" s="405"/>
      <c r="AC100" s="403"/>
      <c r="AD100" s="406"/>
      <c r="AG100" s="403"/>
      <c r="AH100" s="403"/>
      <c r="AI100" s="405"/>
      <c r="AL100" s="403"/>
      <c r="AN100" s="403"/>
      <c r="AO100" s="405"/>
      <c r="AP100" s="403"/>
      <c r="AQ100" s="403"/>
      <c r="AR100" s="403"/>
      <c r="AS100" s="403"/>
      <c r="AT100" s="403"/>
      <c r="AU100" s="403"/>
      <c r="AV100" s="405"/>
      <c r="AW100" s="404"/>
      <c r="AY100" s="403"/>
      <c r="BC100" s="403"/>
      <c r="BD100" s="403"/>
      <c r="BE100" s="403"/>
      <c r="BF100" s="403"/>
      <c r="BG100" s="403"/>
      <c r="BH100" s="403"/>
      <c r="BI100" s="403"/>
      <c r="BJ100" s="403"/>
      <c r="BK100" s="403"/>
    </row>
    <row r="101" spans="1:63" x14ac:dyDescent="0.25">
      <c r="A101" s="405"/>
      <c r="B101" s="400"/>
      <c r="C101" s="403"/>
      <c r="D101" s="403"/>
      <c r="E101" s="403"/>
      <c r="I101" s="404"/>
      <c r="Q101" s="405"/>
      <c r="S101" s="405"/>
      <c r="T101" s="403"/>
      <c r="U101" s="406"/>
      <c r="V101" s="400"/>
      <c r="W101" s="405"/>
      <c r="X101" s="405"/>
      <c r="Y101" s="403"/>
      <c r="Z101" s="407"/>
      <c r="AA101" s="403"/>
      <c r="AB101" s="405"/>
      <c r="AC101" s="403"/>
      <c r="AD101" s="406"/>
      <c r="AG101" s="403"/>
      <c r="AH101" s="403"/>
      <c r="AI101" s="405"/>
      <c r="AL101" s="403"/>
      <c r="AN101" s="403"/>
      <c r="AO101" s="405"/>
      <c r="AP101" s="403"/>
      <c r="AQ101" s="403"/>
      <c r="AR101" s="403"/>
      <c r="AS101" s="403"/>
      <c r="AT101" s="403"/>
      <c r="AU101" s="403"/>
      <c r="AV101" s="405"/>
      <c r="AW101" s="404"/>
      <c r="AY101" s="403"/>
      <c r="BC101" s="403"/>
      <c r="BD101" s="403"/>
      <c r="BE101" s="403"/>
      <c r="BF101" s="403"/>
      <c r="BG101" s="403"/>
      <c r="BH101" s="403"/>
      <c r="BI101" s="403"/>
      <c r="BJ101" s="403"/>
      <c r="BK101" s="403"/>
    </row>
    <row r="102" spans="1:63" x14ac:dyDescent="0.25">
      <c r="A102" s="405"/>
      <c r="B102" s="400"/>
      <c r="C102" s="403"/>
      <c r="D102" s="403"/>
      <c r="E102" s="403"/>
      <c r="I102" s="404"/>
      <c r="Q102" s="405"/>
      <c r="S102" s="405"/>
      <c r="T102" s="403"/>
      <c r="U102" s="406"/>
      <c r="V102" s="400"/>
      <c r="W102" s="405"/>
      <c r="X102" s="405"/>
      <c r="Y102" s="403"/>
      <c r="Z102" s="407"/>
      <c r="AA102" s="403"/>
      <c r="AB102" s="405"/>
      <c r="AC102" s="403"/>
      <c r="AD102" s="406"/>
      <c r="AG102" s="403"/>
      <c r="AH102" s="403"/>
      <c r="AI102" s="405"/>
      <c r="AL102" s="403"/>
      <c r="AN102" s="403"/>
      <c r="AO102" s="405"/>
      <c r="AP102" s="403"/>
      <c r="AQ102" s="403"/>
      <c r="AR102" s="403"/>
      <c r="AS102" s="403"/>
      <c r="AT102" s="403"/>
      <c r="AU102" s="403"/>
      <c r="AV102" s="405"/>
      <c r="AW102" s="404"/>
      <c r="AY102" s="403"/>
      <c r="BC102" s="403"/>
      <c r="BD102" s="403"/>
      <c r="BE102" s="403"/>
      <c r="BF102" s="403"/>
      <c r="BG102" s="403"/>
      <c r="BH102" s="403"/>
      <c r="BI102" s="403"/>
      <c r="BJ102" s="403"/>
      <c r="BK102" s="403"/>
    </row>
    <row r="103" spans="1:63" x14ac:dyDescent="0.25">
      <c r="A103" s="405"/>
      <c r="B103" s="400"/>
      <c r="C103" s="403"/>
      <c r="D103" s="403"/>
      <c r="E103" s="403"/>
      <c r="I103" s="404"/>
      <c r="Q103" s="405"/>
      <c r="S103" s="405"/>
      <c r="T103" s="403"/>
      <c r="U103" s="406"/>
      <c r="V103" s="400"/>
      <c r="W103" s="405"/>
      <c r="X103" s="405"/>
      <c r="Y103" s="403"/>
      <c r="Z103" s="407"/>
      <c r="AA103" s="403"/>
      <c r="AB103" s="405"/>
      <c r="AC103" s="403"/>
      <c r="AD103" s="406"/>
      <c r="AG103" s="403"/>
      <c r="AH103" s="403"/>
      <c r="AI103" s="405"/>
      <c r="AL103" s="403"/>
      <c r="AN103" s="403"/>
      <c r="AO103" s="405"/>
      <c r="AP103" s="403"/>
      <c r="AQ103" s="403"/>
      <c r="AR103" s="403"/>
      <c r="AS103" s="403"/>
      <c r="AT103" s="403"/>
      <c r="AU103" s="403"/>
      <c r="AV103" s="405"/>
      <c r="AW103" s="404"/>
      <c r="AY103" s="403"/>
      <c r="BC103" s="403"/>
      <c r="BD103" s="403"/>
      <c r="BE103" s="403"/>
      <c r="BF103" s="403"/>
      <c r="BG103" s="403"/>
      <c r="BH103" s="403"/>
      <c r="BI103" s="403"/>
      <c r="BJ103" s="403"/>
      <c r="BK103" s="403"/>
    </row>
    <row r="104" spans="1:63" x14ac:dyDescent="0.25">
      <c r="A104" s="405"/>
      <c r="B104" s="400"/>
      <c r="C104" s="403"/>
      <c r="D104" s="403"/>
      <c r="E104" s="403"/>
      <c r="I104" s="404"/>
      <c r="Q104" s="405"/>
      <c r="S104" s="405"/>
      <c r="T104" s="403"/>
      <c r="U104" s="406"/>
      <c r="V104" s="400"/>
      <c r="W104" s="405"/>
      <c r="X104" s="405"/>
      <c r="Y104" s="403"/>
      <c r="Z104" s="407"/>
      <c r="AA104" s="403"/>
      <c r="AB104" s="405"/>
      <c r="AC104" s="403"/>
      <c r="AD104" s="406"/>
      <c r="AG104" s="403"/>
      <c r="AH104" s="403"/>
      <c r="AI104" s="405"/>
      <c r="AL104" s="403"/>
      <c r="AN104" s="403"/>
      <c r="AO104" s="405"/>
      <c r="AP104" s="403"/>
      <c r="AQ104" s="403"/>
      <c r="AR104" s="403"/>
      <c r="AS104" s="403"/>
      <c r="AT104" s="403"/>
      <c r="AU104" s="403"/>
      <c r="AV104" s="405"/>
      <c r="AW104" s="404"/>
      <c r="AY104" s="403"/>
      <c r="BC104" s="403"/>
      <c r="BD104" s="403"/>
      <c r="BE104" s="403"/>
      <c r="BF104" s="403"/>
      <c r="BG104" s="403"/>
      <c r="BH104" s="403"/>
      <c r="BI104" s="403"/>
      <c r="BJ104" s="403"/>
      <c r="BK104" s="403"/>
    </row>
    <row r="105" spans="1:63" x14ac:dyDescent="0.25">
      <c r="A105" s="405"/>
      <c r="B105" s="400"/>
      <c r="C105" s="403"/>
      <c r="D105" s="403"/>
      <c r="E105" s="403"/>
      <c r="I105" s="404"/>
      <c r="Q105" s="405"/>
      <c r="S105" s="405"/>
      <c r="T105" s="403"/>
      <c r="U105" s="406"/>
      <c r="V105" s="400"/>
      <c r="W105" s="405"/>
      <c r="X105" s="405"/>
      <c r="Y105" s="403"/>
      <c r="Z105" s="407"/>
      <c r="AA105" s="403"/>
      <c r="AB105" s="405"/>
      <c r="AC105" s="403"/>
      <c r="AD105" s="406"/>
      <c r="AG105" s="403"/>
      <c r="AH105" s="403"/>
      <c r="AI105" s="405"/>
      <c r="AL105" s="403"/>
      <c r="AN105" s="403"/>
      <c r="AO105" s="405"/>
      <c r="AP105" s="403"/>
      <c r="AQ105" s="403"/>
      <c r="AR105" s="403"/>
      <c r="AS105" s="403"/>
      <c r="AT105" s="403"/>
      <c r="AU105" s="403"/>
      <c r="AV105" s="405"/>
      <c r="AW105" s="404"/>
      <c r="AY105" s="403"/>
      <c r="BC105" s="403"/>
      <c r="BD105" s="403"/>
      <c r="BE105" s="403"/>
      <c r="BF105" s="403"/>
      <c r="BG105" s="403"/>
      <c r="BH105" s="403"/>
      <c r="BI105" s="403"/>
      <c r="BJ105" s="403"/>
      <c r="BK105" s="403"/>
    </row>
    <row r="106" spans="1:63" x14ac:dyDescent="0.25">
      <c r="A106" s="405"/>
      <c r="B106" s="400"/>
      <c r="C106" s="403"/>
      <c r="D106" s="403"/>
      <c r="E106" s="403"/>
      <c r="I106" s="404"/>
      <c r="Q106" s="405"/>
      <c r="S106" s="405"/>
      <c r="T106" s="403"/>
      <c r="U106" s="406"/>
      <c r="V106" s="400"/>
      <c r="W106" s="405"/>
      <c r="X106" s="405"/>
      <c r="Y106" s="403"/>
      <c r="Z106" s="407"/>
      <c r="AA106" s="403"/>
      <c r="AB106" s="405"/>
      <c r="AC106" s="403"/>
      <c r="AD106" s="406"/>
      <c r="AG106" s="403"/>
      <c r="AH106" s="403"/>
      <c r="AI106" s="405"/>
      <c r="AL106" s="403"/>
      <c r="AN106" s="403"/>
      <c r="AO106" s="405"/>
      <c r="AP106" s="403"/>
      <c r="AQ106" s="403"/>
      <c r="AR106" s="403"/>
      <c r="AS106" s="403"/>
      <c r="AT106" s="403"/>
      <c r="AU106" s="403"/>
      <c r="AV106" s="405"/>
      <c r="AW106" s="404"/>
      <c r="AY106" s="403"/>
      <c r="BC106" s="403"/>
      <c r="BD106" s="403"/>
      <c r="BE106" s="403"/>
      <c r="BF106" s="403"/>
      <c r="BG106" s="403"/>
      <c r="BH106" s="403"/>
      <c r="BI106" s="403"/>
      <c r="BJ106" s="403"/>
      <c r="BK106" s="403"/>
    </row>
    <row r="107" spans="1:63" x14ac:dyDescent="0.25">
      <c r="A107" s="405"/>
      <c r="B107" s="400"/>
      <c r="C107" s="403"/>
      <c r="D107" s="403"/>
      <c r="E107" s="403"/>
      <c r="I107" s="404"/>
      <c r="Q107" s="405"/>
      <c r="S107" s="405"/>
      <c r="T107" s="403"/>
      <c r="U107" s="406"/>
      <c r="V107" s="400"/>
      <c r="W107" s="405"/>
      <c r="X107" s="405"/>
      <c r="Y107" s="403"/>
      <c r="Z107" s="407"/>
      <c r="AA107" s="403"/>
      <c r="AB107" s="405"/>
      <c r="AC107" s="403"/>
      <c r="AD107" s="406"/>
      <c r="AG107" s="403"/>
      <c r="AH107" s="403"/>
      <c r="AI107" s="405"/>
      <c r="AL107" s="403"/>
      <c r="AN107" s="403"/>
      <c r="AO107" s="405"/>
      <c r="AP107" s="403"/>
      <c r="AQ107" s="403"/>
      <c r="AR107" s="403"/>
      <c r="AS107" s="403"/>
      <c r="AT107" s="403"/>
      <c r="AU107" s="403"/>
      <c r="AV107" s="405"/>
      <c r="AW107" s="404"/>
      <c r="AY107" s="403"/>
      <c r="BC107" s="403"/>
      <c r="BD107" s="403"/>
      <c r="BE107" s="403"/>
      <c r="BF107" s="403"/>
      <c r="BG107" s="403"/>
      <c r="BH107" s="403"/>
      <c r="BI107" s="403"/>
      <c r="BJ107" s="403"/>
      <c r="BK107" s="403"/>
    </row>
    <row r="108" spans="1:63" x14ac:dyDescent="0.25">
      <c r="A108" s="405"/>
      <c r="B108" s="400"/>
      <c r="C108" s="403"/>
      <c r="D108" s="403"/>
      <c r="E108" s="403"/>
      <c r="I108" s="404"/>
      <c r="Q108" s="405"/>
      <c r="S108" s="405"/>
      <c r="T108" s="403"/>
      <c r="U108" s="406"/>
      <c r="V108" s="400"/>
      <c r="W108" s="405"/>
      <c r="X108" s="405"/>
      <c r="Y108" s="403"/>
      <c r="Z108" s="407"/>
      <c r="AA108" s="403"/>
      <c r="AB108" s="405"/>
      <c r="AC108" s="403"/>
      <c r="AD108" s="406"/>
      <c r="AG108" s="403"/>
      <c r="AH108" s="403"/>
      <c r="AI108" s="405"/>
      <c r="AL108" s="403"/>
      <c r="AN108" s="403"/>
      <c r="AO108" s="405"/>
      <c r="AP108" s="403"/>
      <c r="AQ108" s="403"/>
      <c r="AR108" s="403"/>
      <c r="AS108" s="403"/>
      <c r="AT108" s="403"/>
      <c r="AU108" s="403"/>
      <c r="AV108" s="405"/>
      <c r="AW108" s="404"/>
      <c r="AY108" s="403"/>
      <c r="BC108" s="403"/>
      <c r="BD108" s="403"/>
      <c r="BE108" s="403"/>
      <c r="BF108" s="403"/>
      <c r="BG108" s="403"/>
      <c r="BH108" s="403"/>
      <c r="BI108" s="403"/>
      <c r="BJ108" s="403"/>
      <c r="BK108" s="403"/>
    </row>
    <row r="109" spans="1:63" x14ac:dyDescent="0.25">
      <c r="A109" s="405"/>
      <c r="B109" s="400"/>
      <c r="C109" s="403"/>
      <c r="D109" s="403"/>
      <c r="E109" s="403"/>
      <c r="I109" s="404"/>
      <c r="Q109" s="405"/>
      <c r="S109" s="405"/>
      <c r="T109" s="403"/>
      <c r="U109" s="406"/>
      <c r="V109" s="400"/>
      <c r="W109" s="405"/>
      <c r="X109" s="405"/>
      <c r="Y109" s="403"/>
      <c r="Z109" s="407"/>
      <c r="AA109" s="403"/>
      <c r="AB109" s="405"/>
      <c r="AC109" s="403"/>
      <c r="AD109" s="406"/>
      <c r="AG109" s="403"/>
      <c r="AH109" s="403"/>
      <c r="AI109" s="405"/>
      <c r="AL109" s="403"/>
      <c r="AN109" s="403"/>
      <c r="AO109" s="405"/>
      <c r="AP109" s="403"/>
      <c r="AQ109" s="403"/>
      <c r="AR109" s="403"/>
      <c r="AS109" s="403"/>
      <c r="AT109" s="403"/>
      <c r="AU109" s="403"/>
      <c r="AV109" s="405"/>
      <c r="AW109" s="404"/>
      <c r="AY109" s="403"/>
      <c r="BC109" s="403"/>
      <c r="BD109" s="403"/>
      <c r="BE109" s="403"/>
      <c r="BF109" s="403"/>
      <c r="BG109" s="403"/>
      <c r="BH109" s="403"/>
      <c r="BI109" s="403"/>
      <c r="BJ109" s="403"/>
      <c r="BK109" s="403"/>
    </row>
    <row r="110" spans="1:63" x14ac:dyDescent="0.25">
      <c r="A110" s="405"/>
      <c r="B110" s="400"/>
      <c r="C110" s="403"/>
      <c r="D110" s="403"/>
      <c r="E110" s="403"/>
      <c r="I110" s="404"/>
      <c r="Q110" s="405"/>
      <c r="S110" s="405"/>
      <c r="T110" s="403"/>
      <c r="U110" s="406"/>
      <c r="V110" s="400"/>
      <c r="W110" s="405"/>
      <c r="X110" s="405"/>
      <c r="Y110" s="403"/>
      <c r="Z110" s="407"/>
      <c r="AA110" s="403"/>
      <c r="AB110" s="405"/>
      <c r="AC110" s="403"/>
      <c r="AD110" s="406"/>
      <c r="AG110" s="403"/>
      <c r="AH110" s="403"/>
      <c r="AI110" s="405"/>
      <c r="AL110" s="403"/>
      <c r="AN110" s="403"/>
      <c r="AO110" s="405"/>
      <c r="AP110" s="403"/>
      <c r="AQ110" s="403"/>
      <c r="AR110" s="403"/>
      <c r="AS110" s="403"/>
      <c r="AT110" s="403"/>
      <c r="AU110" s="403"/>
      <c r="AV110" s="405"/>
      <c r="AW110" s="404"/>
      <c r="AY110" s="403"/>
      <c r="BC110" s="403"/>
      <c r="BD110" s="403"/>
      <c r="BE110" s="403"/>
      <c r="BF110" s="403"/>
      <c r="BG110" s="403"/>
      <c r="BH110" s="403"/>
      <c r="BI110" s="403"/>
      <c r="BJ110" s="403"/>
      <c r="BK110" s="403"/>
    </row>
    <row r="111" spans="1:63" x14ac:dyDescent="0.25">
      <c r="A111" s="405"/>
      <c r="B111" s="400"/>
      <c r="C111" s="403"/>
      <c r="D111" s="403"/>
      <c r="E111" s="403"/>
      <c r="I111" s="404"/>
      <c r="Q111" s="405"/>
      <c r="S111" s="405"/>
      <c r="T111" s="403"/>
      <c r="U111" s="406"/>
      <c r="V111" s="400"/>
      <c r="W111" s="405"/>
      <c r="X111" s="405"/>
      <c r="Y111" s="403"/>
      <c r="Z111" s="407"/>
      <c r="AA111" s="403"/>
      <c r="AB111" s="405"/>
      <c r="AC111" s="403"/>
      <c r="AD111" s="406"/>
      <c r="AG111" s="403"/>
      <c r="AH111" s="403"/>
      <c r="AI111" s="405"/>
      <c r="AL111" s="403"/>
      <c r="AN111" s="403"/>
      <c r="AO111" s="405"/>
      <c r="AP111" s="403"/>
      <c r="AQ111" s="403"/>
      <c r="AR111" s="403"/>
      <c r="AS111" s="403"/>
      <c r="AT111" s="403"/>
      <c r="AU111" s="403"/>
      <c r="AV111" s="405"/>
      <c r="AW111" s="404"/>
      <c r="AY111" s="403"/>
      <c r="BC111" s="403"/>
      <c r="BD111" s="403"/>
      <c r="BE111" s="403"/>
      <c r="BF111" s="403"/>
      <c r="BG111" s="403"/>
      <c r="BH111" s="403"/>
      <c r="BI111" s="403"/>
      <c r="BJ111" s="403"/>
      <c r="BK111" s="403"/>
    </row>
    <row r="112" spans="1:63" x14ac:dyDescent="0.25">
      <c r="A112" s="405"/>
      <c r="B112" s="400"/>
      <c r="C112" s="403"/>
      <c r="D112" s="403"/>
      <c r="E112" s="403"/>
      <c r="I112" s="404"/>
      <c r="Q112" s="405"/>
      <c r="S112" s="405"/>
      <c r="T112" s="403"/>
      <c r="U112" s="406"/>
      <c r="V112" s="400"/>
      <c r="W112" s="405"/>
      <c r="X112" s="405"/>
      <c r="Y112" s="403"/>
      <c r="Z112" s="407"/>
      <c r="AA112" s="403"/>
      <c r="AB112" s="405"/>
      <c r="AC112" s="403"/>
      <c r="AD112" s="406"/>
      <c r="AG112" s="403"/>
      <c r="AH112" s="403"/>
      <c r="AI112" s="405"/>
      <c r="AL112" s="403"/>
      <c r="AN112" s="403"/>
      <c r="AO112" s="405"/>
      <c r="AP112" s="403"/>
      <c r="AQ112" s="403"/>
      <c r="AR112" s="403"/>
      <c r="AS112" s="403"/>
      <c r="AT112" s="403"/>
      <c r="AU112" s="403"/>
      <c r="AV112" s="405"/>
      <c r="AW112" s="404"/>
      <c r="AY112" s="403"/>
      <c r="BC112" s="403"/>
      <c r="BD112" s="403"/>
      <c r="BE112" s="403"/>
      <c r="BF112" s="403"/>
      <c r="BG112" s="403"/>
      <c r="BH112" s="403"/>
      <c r="BI112" s="403"/>
      <c r="BJ112" s="403"/>
      <c r="BK112" s="403"/>
    </row>
    <row r="113" spans="1:63" x14ac:dyDescent="0.25">
      <c r="A113" s="405"/>
      <c r="B113" s="400"/>
      <c r="C113" s="403"/>
      <c r="D113" s="403"/>
      <c r="E113" s="403"/>
      <c r="I113" s="404"/>
      <c r="Q113" s="405"/>
      <c r="S113" s="405"/>
      <c r="T113" s="403"/>
      <c r="U113" s="406"/>
      <c r="V113" s="400"/>
      <c r="W113" s="405"/>
      <c r="X113" s="405"/>
      <c r="Y113" s="403"/>
      <c r="Z113" s="407"/>
      <c r="AA113" s="403"/>
      <c r="AB113" s="405"/>
      <c r="AC113" s="403"/>
      <c r="AD113" s="406"/>
      <c r="AG113" s="403"/>
      <c r="AH113" s="403"/>
      <c r="AI113" s="405"/>
      <c r="AL113" s="403"/>
      <c r="AN113" s="403"/>
      <c r="AO113" s="405"/>
      <c r="AP113" s="403"/>
      <c r="AQ113" s="403"/>
      <c r="AR113" s="403"/>
      <c r="AS113" s="403"/>
      <c r="AT113" s="403"/>
      <c r="AU113" s="403"/>
      <c r="AV113" s="405"/>
      <c r="AW113" s="404"/>
      <c r="AY113" s="403"/>
      <c r="BC113" s="403"/>
      <c r="BD113" s="403"/>
      <c r="BE113" s="403"/>
      <c r="BF113" s="403"/>
      <c r="BG113" s="403"/>
      <c r="BH113" s="403"/>
      <c r="BI113" s="403"/>
      <c r="BJ113" s="403"/>
      <c r="BK113" s="403"/>
    </row>
    <row r="114" spans="1:63" x14ac:dyDescent="0.25">
      <c r="A114" s="405"/>
      <c r="B114" s="400"/>
      <c r="C114" s="403"/>
      <c r="D114" s="403"/>
      <c r="E114" s="403"/>
      <c r="I114" s="404"/>
      <c r="Q114" s="405"/>
      <c r="S114" s="405"/>
      <c r="T114" s="403"/>
      <c r="U114" s="406"/>
      <c r="V114" s="400"/>
      <c r="W114" s="405"/>
      <c r="X114" s="405"/>
      <c r="Y114" s="403"/>
      <c r="Z114" s="407"/>
      <c r="AA114" s="403"/>
      <c r="AB114" s="405"/>
      <c r="AC114" s="403"/>
      <c r="AD114" s="406"/>
      <c r="AG114" s="403"/>
      <c r="AH114" s="403"/>
      <c r="AI114" s="405"/>
      <c r="AL114" s="403"/>
      <c r="AN114" s="403"/>
      <c r="AO114" s="405"/>
      <c r="AP114" s="403"/>
      <c r="AQ114" s="403"/>
      <c r="AR114" s="403"/>
      <c r="AS114" s="403"/>
      <c r="AT114" s="403"/>
      <c r="AU114" s="403"/>
      <c r="AV114" s="405"/>
      <c r="AW114" s="404"/>
      <c r="AY114" s="403"/>
      <c r="BC114" s="403"/>
      <c r="BD114" s="403"/>
      <c r="BE114" s="403"/>
      <c r="BF114" s="403"/>
      <c r="BG114" s="403"/>
      <c r="BH114" s="403"/>
      <c r="BI114" s="403"/>
      <c r="BJ114" s="403"/>
      <c r="BK114" s="403"/>
    </row>
    <row r="115" spans="1:63" x14ac:dyDescent="0.25">
      <c r="A115" s="405"/>
      <c r="B115" s="400"/>
      <c r="C115" s="403"/>
      <c r="D115" s="403"/>
      <c r="E115" s="403"/>
      <c r="I115" s="404"/>
      <c r="Q115" s="405"/>
      <c r="S115" s="405"/>
      <c r="T115" s="403"/>
      <c r="U115" s="406"/>
      <c r="V115" s="400"/>
      <c r="W115" s="405"/>
      <c r="X115" s="405"/>
      <c r="Y115" s="403"/>
      <c r="Z115" s="407"/>
      <c r="AA115" s="403"/>
      <c r="AB115" s="405"/>
      <c r="AC115" s="403"/>
      <c r="AD115" s="406"/>
      <c r="AG115" s="403"/>
      <c r="AH115" s="403"/>
      <c r="AI115" s="405"/>
      <c r="AL115" s="403"/>
      <c r="AN115" s="403"/>
      <c r="AO115" s="405"/>
      <c r="AP115" s="403"/>
      <c r="AQ115" s="403"/>
      <c r="AR115" s="403"/>
      <c r="AS115" s="403"/>
      <c r="AT115" s="403"/>
      <c r="AU115" s="403"/>
      <c r="AV115" s="405"/>
      <c r="AW115" s="404"/>
      <c r="AY115" s="403"/>
      <c r="BC115" s="403"/>
      <c r="BD115" s="403"/>
      <c r="BE115" s="403"/>
      <c r="BF115" s="403"/>
      <c r="BG115" s="403"/>
      <c r="BH115" s="403"/>
      <c r="BI115" s="403"/>
      <c r="BJ115" s="403"/>
      <c r="BK115" s="403"/>
    </row>
    <row r="116" spans="1:63" x14ac:dyDescent="0.25">
      <c r="A116" s="405"/>
      <c r="B116" s="400"/>
      <c r="C116" s="403"/>
      <c r="D116" s="403"/>
      <c r="E116" s="403"/>
      <c r="I116" s="404"/>
      <c r="Q116" s="405"/>
      <c r="S116" s="405"/>
      <c r="T116" s="403"/>
      <c r="U116" s="406"/>
      <c r="V116" s="400"/>
      <c r="W116" s="405"/>
      <c r="X116" s="405"/>
      <c r="Y116" s="403"/>
      <c r="Z116" s="407"/>
      <c r="AA116" s="403"/>
      <c r="AB116" s="405"/>
      <c r="AC116" s="403"/>
      <c r="AD116" s="406"/>
      <c r="AG116" s="403"/>
      <c r="AH116" s="403"/>
      <c r="AI116" s="405"/>
      <c r="AL116" s="403"/>
      <c r="AN116" s="403"/>
      <c r="AO116" s="405"/>
      <c r="AP116" s="403"/>
      <c r="AQ116" s="403"/>
      <c r="AR116" s="403"/>
      <c r="AS116" s="403"/>
      <c r="AT116" s="403"/>
      <c r="AU116" s="403"/>
      <c r="AV116" s="405"/>
      <c r="AW116" s="404"/>
      <c r="AY116" s="403"/>
      <c r="BC116" s="403"/>
      <c r="BD116" s="403"/>
      <c r="BE116" s="403"/>
      <c r="BF116" s="403"/>
      <c r="BG116" s="403"/>
      <c r="BH116" s="403"/>
      <c r="BI116" s="403"/>
      <c r="BJ116" s="403"/>
      <c r="BK116" s="403"/>
    </row>
    <row r="117" spans="1:63" x14ac:dyDescent="0.25">
      <c r="A117" s="405"/>
      <c r="B117" s="400"/>
      <c r="C117" s="403"/>
      <c r="D117" s="403"/>
      <c r="E117" s="403"/>
      <c r="I117" s="404"/>
      <c r="Q117" s="405"/>
      <c r="S117" s="405"/>
      <c r="T117" s="403"/>
      <c r="U117" s="406"/>
      <c r="V117" s="400"/>
      <c r="W117" s="405"/>
      <c r="X117" s="405"/>
      <c r="Y117" s="403"/>
      <c r="Z117" s="407"/>
      <c r="AA117" s="403"/>
      <c r="AB117" s="405"/>
      <c r="AC117" s="403"/>
      <c r="AD117" s="406"/>
      <c r="AG117" s="403"/>
      <c r="AH117" s="403"/>
      <c r="AI117" s="405"/>
      <c r="AL117" s="403"/>
      <c r="AN117" s="403"/>
      <c r="AO117" s="405"/>
      <c r="AP117" s="403"/>
      <c r="AQ117" s="403"/>
      <c r="AR117" s="403"/>
      <c r="AS117" s="403"/>
      <c r="AT117" s="403"/>
      <c r="AU117" s="403"/>
      <c r="AV117" s="405"/>
      <c r="AW117" s="404"/>
      <c r="AY117" s="403"/>
      <c r="BC117" s="403"/>
      <c r="BD117" s="403"/>
      <c r="BE117" s="403"/>
      <c r="BF117" s="403"/>
      <c r="BG117" s="403"/>
      <c r="BH117" s="403"/>
      <c r="BI117" s="403"/>
      <c r="BJ117" s="403"/>
      <c r="BK117" s="403"/>
    </row>
    <row r="118" spans="1:63" x14ac:dyDescent="0.25">
      <c r="A118" s="405"/>
      <c r="B118" s="400"/>
      <c r="C118" s="403"/>
      <c r="D118" s="403"/>
      <c r="E118" s="403"/>
      <c r="I118" s="404"/>
      <c r="Q118" s="405"/>
      <c r="S118" s="405"/>
      <c r="T118" s="403"/>
      <c r="U118" s="406"/>
      <c r="V118" s="400"/>
      <c r="W118" s="405"/>
      <c r="X118" s="405"/>
      <c r="Y118" s="403"/>
      <c r="Z118" s="407"/>
      <c r="AA118" s="403"/>
      <c r="AB118" s="405"/>
      <c r="AC118" s="403"/>
      <c r="AD118" s="406"/>
      <c r="AG118" s="403"/>
      <c r="AH118" s="403"/>
      <c r="AI118" s="405"/>
      <c r="AL118" s="403"/>
      <c r="AN118" s="403"/>
      <c r="AO118" s="405"/>
      <c r="AP118" s="403"/>
      <c r="AQ118" s="403"/>
      <c r="AR118" s="403"/>
      <c r="AS118" s="403"/>
      <c r="AT118" s="403"/>
      <c r="AU118" s="403"/>
      <c r="AV118" s="405"/>
      <c r="AW118" s="404"/>
      <c r="AY118" s="403"/>
      <c r="BC118" s="403"/>
      <c r="BD118" s="403"/>
      <c r="BE118" s="403"/>
      <c r="BF118" s="403"/>
      <c r="BG118" s="403"/>
      <c r="BH118" s="403"/>
      <c r="BI118" s="403"/>
      <c r="BJ118" s="403"/>
      <c r="BK118" s="403"/>
    </row>
    <row r="119" spans="1:63" x14ac:dyDescent="0.25">
      <c r="A119" s="405"/>
      <c r="B119" s="400"/>
      <c r="C119" s="403"/>
      <c r="D119" s="403"/>
      <c r="E119" s="403"/>
      <c r="I119" s="404"/>
      <c r="Q119" s="405"/>
      <c r="S119" s="405"/>
      <c r="T119" s="403"/>
      <c r="U119" s="406"/>
      <c r="V119" s="400"/>
      <c r="W119" s="405"/>
      <c r="X119" s="405"/>
      <c r="Y119" s="403"/>
      <c r="Z119" s="407"/>
      <c r="AA119" s="403"/>
      <c r="AB119" s="405"/>
      <c r="AC119" s="403"/>
      <c r="AD119" s="406"/>
      <c r="AG119" s="403"/>
      <c r="AH119" s="403"/>
      <c r="AI119" s="405"/>
      <c r="AL119" s="403"/>
      <c r="AN119" s="403"/>
      <c r="AO119" s="405"/>
      <c r="AP119" s="403"/>
      <c r="AQ119" s="403"/>
      <c r="AR119" s="403"/>
      <c r="AS119" s="403"/>
      <c r="AT119" s="403"/>
      <c r="AU119" s="403"/>
      <c r="AV119" s="405"/>
      <c r="AW119" s="404"/>
      <c r="AY119" s="403"/>
      <c r="BC119" s="403"/>
      <c r="BD119" s="403"/>
      <c r="BE119" s="403"/>
      <c r="BF119" s="403"/>
      <c r="BG119" s="403"/>
      <c r="BH119" s="403"/>
      <c r="BI119" s="403"/>
      <c r="BJ119" s="403"/>
      <c r="BK119" s="403"/>
    </row>
    <row r="120" spans="1:63" x14ac:dyDescent="0.25">
      <c r="A120" s="405"/>
      <c r="B120" s="400"/>
      <c r="C120" s="403"/>
      <c r="D120" s="403"/>
      <c r="E120" s="403"/>
      <c r="I120" s="404"/>
      <c r="Q120" s="405"/>
      <c r="S120" s="405"/>
      <c r="T120" s="403"/>
      <c r="U120" s="406"/>
      <c r="V120" s="400"/>
      <c r="W120" s="405"/>
      <c r="X120" s="405"/>
      <c r="Y120" s="403"/>
      <c r="Z120" s="407"/>
      <c r="AA120" s="403"/>
      <c r="AB120" s="405"/>
      <c r="AC120" s="403"/>
      <c r="AD120" s="406"/>
      <c r="AG120" s="403"/>
      <c r="AH120" s="403"/>
      <c r="AI120" s="405"/>
      <c r="AL120" s="403"/>
      <c r="AN120" s="403"/>
      <c r="AO120" s="405"/>
      <c r="AP120" s="403"/>
      <c r="AQ120" s="403"/>
      <c r="AR120" s="403"/>
      <c r="AS120" s="403"/>
      <c r="AT120" s="403"/>
      <c r="AU120" s="403"/>
      <c r="AV120" s="405"/>
      <c r="AW120" s="404"/>
      <c r="AY120" s="403"/>
      <c r="BC120" s="403"/>
      <c r="BD120" s="403"/>
      <c r="BE120" s="403"/>
      <c r="BF120" s="403"/>
      <c r="BG120" s="403"/>
      <c r="BH120" s="403"/>
      <c r="BI120" s="403"/>
      <c r="BJ120" s="403"/>
      <c r="BK120" s="403"/>
    </row>
    <row r="121" spans="1:63" x14ac:dyDescent="0.25">
      <c r="A121" s="405"/>
      <c r="B121" s="400"/>
      <c r="C121" s="403"/>
      <c r="D121" s="403"/>
      <c r="E121" s="403"/>
      <c r="I121" s="404"/>
      <c r="Q121" s="405"/>
      <c r="S121" s="405"/>
      <c r="T121" s="403"/>
      <c r="U121" s="406"/>
      <c r="V121" s="400"/>
      <c r="W121" s="405"/>
      <c r="X121" s="405"/>
      <c r="Y121" s="403"/>
      <c r="Z121" s="407"/>
      <c r="AA121" s="403"/>
      <c r="AB121" s="405"/>
      <c r="AC121" s="403"/>
      <c r="AD121" s="406"/>
      <c r="AG121" s="403"/>
      <c r="AH121" s="403"/>
      <c r="AI121" s="405"/>
      <c r="AL121" s="403"/>
      <c r="AN121" s="403"/>
      <c r="AO121" s="405"/>
      <c r="AP121" s="403"/>
      <c r="AQ121" s="403"/>
      <c r="AR121" s="403"/>
      <c r="AS121" s="403"/>
      <c r="AT121" s="403"/>
      <c r="AU121" s="403"/>
      <c r="AV121" s="405"/>
      <c r="AW121" s="404"/>
      <c r="AY121" s="403"/>
      <c r="BC121" s="403"/>
      <c r="BD121" s="403"/>
      <c r="BE121" s="403"/>
      <c r="BF121" s="403"/>
      <c r="BG121" s="403"/>
      <c r="BH121" s="403"/>
      <c r="BI121" s="403"/>
      <c r="BJ121" s="403"/>
      <c r="BK121" s="403"/>
    </row>
    <row r="122" spans="1:63" x14ac:dyDescent="0.25">
      <c r="A122" s="405"/>
      <c r="B122" s="400"/>
      <c r="C122" s="403"/>
      <c r="D122" s="403"/>
      <c r="E122" s="403"/>
      <c r="I122" s="404"/>
      <c r="Q122" s="405"/>
      <c r="S122" s="405"/>
      <c r="T122" s="403"/>
      <c r="U122" s="406"/>
      <c r="V122" s="400"/>
      <c r="W122" s="405"/>
      <c r="X122" s="405"/>
      <c r="Y122" s="403"/>
      <c r="Z122" s="407"/>
      <c r="AA122" s="403"/>
      <c r="AB122" s="405"/>
      <c r="AC122" s="403"/>
      <c r="AD122" s="406"/>
      <c r="AG122" s="403"/>
      <c r="AH122" s="403"/>
      <c r="AI122" s="405"/>
      <c r="AL122" s="403"/>
      <c r="AN122" s="403"/>
      <c r="AO122" s="405"/>
      <c r="AP122" s="403"/>
      <c r="AQ122" s="403"/>
      <c r="AR122" s="403"/>
      <c r="AS122" s="403"/>
      <c r="AT122" s="403"/>
      <c r="AU122" s="403"/>
      <c r="AV122" s="405"/>
      <c r="AW122" s="404"/>
      <c r="AY122" s="403"/>
      <c r="BC122" s="403"/>
      <c r="BD122" s="403"/>
      <c r="BE122" s="403"/>
      <c r="BF122" s="403"/>
      <c r="BG122" s="403"/>
      <c r="BH122" s="403"/>
      <c r="BI122" s="403"/>
      <c r="BJ122" s="403"/>
      <c r="BK122" s="403"/>
    </row>
    <row r="123" spans="1:63" x14ac:dyDescent="0.25">
      <c r="A123" s="405"/>
      <c r="B123" s="400"/>
      <c r="C123" s="403"/>
      <c r="D123" s="403"/>
      <c r="E123" s="403"/>
      <c r="I123" s="404"/>
      <c r="Q123" s="405"/>
      <c r="S123" s="405"/>
      <c r="T123" s="403"/>
      <c r="U123" s="406"/>
      <c r="V123" s="400"/>
      <c r="W123" s="405"/>
      <c r="X123" s="405"/>
      <c r="Y123" s="403"/>
      <c r="Z123" s="407"/>
      <c r="AA123" s="403"/>
      <c r="AB123" s="405"/>
      <c r="AC123" s="403"/>
      <c r="AD123" s="406"/>
      <c r="AG123" s="403"/>
      <c r="AH123" s="403"/>
      <c r="AI123" s="405"/>
      <c r="AL123" s="403"/>
      <c r="AN123" s="403"/>
      <c r="AO123" s="405"/>
      <c r="AP123" s="403"/>
      <c r="AQ123" s="403"/>
      <c r="AR123" s="403"/>
      <c r="AS123" s="403"/>
      <c r="AT123" s="403"/>
      <c r="AU123" s="403"/>
      <c r="AV123" s="405"/>
      <c r="AW123" s="404"/>
      <c r="AY123" s="403"/>
      <c r="BC123" s="403"/>
      <c r="BD123" s="403"/>
      <c r="BE123" s="403"/>
      <c r="BF123" s="403"/>
      <c r="BG123" s="403"/>
      <c r="BH123" s="403"/>
      <c r="BI123" s="403"/>
      <c r="BJ123" s="403"/>
      <c r="BK123" s="403"/>
    </row>
    <row r="124" spans="1:63" x14ac:dyDescent="0.25">
      <c r="A124" s="405"/>
      <c r="B124" s="400"/>
      <c r="C124" s="403"/>
      <c r="D124" s="403"/>
      <c r="E124" s="403"/>
      <c r="I124" s="404"/>
      <c r="Q124" s="405"/>
      <c r="S124" s="405"/>
      <c r="T124" s="403"/>
      <c r="U124" s="406"/>
      <c r="V124" s="400"/>
      <c r="W124" s="405"/>
      <c r="X124" s="405"/>
      <c r="Y124" s="403"/>
      <c r="Z124" s="407"/>
      <c r="AA124" s="403"/>
      <c r="AB124" s="405"/>
      <c r="AC124" s="403"/>
      <c r="AD124" s="406"/>
      <c r="AG124" s="403"/>
      <c r="AH124" s="403"/>
      <c r="AI124" s="405"/>
      <c r="AL124" s="403"/>
      <c r="AN124" s="403"/>
      <c r="AO124" s="405"/>
      <c r="AP124" s="403"/>
      <c r="AQ124" s="403"/>
      <c r="AR124" s="403"/>
      <c r="AS124" s="403"/>
      <c r="AT124" s="403"/>
      <c r="AU124" s="403"/>
      <c r="AV124" s="405"/>
      <c r="AW124" s="404"/>
      <c r="AY124" s="403"/>
      <c r="BC124" s="403"/>
      <c r="BD124" s="403"/>
      <c r="BE124" s="403"/>
      <c r="BF124" s="403"/>
      <c r="BG124" s="403"/>
      <c r="BH124" s="403"/>
      <c r="BI124" s="403"/>
      <c r="BJ124" s="403"/>
      <c r="BK124" s="403"/>
    </row>
    <row r="125" spans="1:63" x14ac:dyDescent="0.25">
      <c r="A125" s="405"/>
      <c r="B125" s="400"/>
      <c r="C125" s="403"/>
      <c r="D125" s="403"/>
      <c r="E125" s="403"/>
      <c r="I125" s="404"/>
      <c r="Q125" s="405"/>
      <c r="S125" s="405"/>
      <c r="T125" s="403"/>
      <c r="U125" s="406"/>
      <c r="V125" s="400"/>
      <c r="W125" s="405"/>
      <c r="X125" s="405"/>
      <c r="Y125" s="403"/>
      <c r="Z125" s="407"/>
      <c r="AA125" s="403"/>
      <c r="AB125" s="405"/>
      <c r="AC125" s="403"/>
      <c r="AD125" s="406"/>
      <c r="AG125" s="403"/>
      <c r="AH125" s="403"/>
      <c r="AI125" s="405"/>
      <c r="AL125" s="403"/>
      <c r="AN125" s="403"/>
      <c r="AO125" s="405"/>
      <c r="AP125" s="403"/>
      <c r="AQ125" s="403"/>
      <c r="AR125" s="403"/>
      <c r="AS125" s="403"/>
      <c r="AT125" s="403"/>
      <c r="AU125" s="403"/>
      <c r="AV125" s="405"/>
      <c r="AW125" s="404"/>
      <c r="AY125" s="403"/>
      <c r="BC125" s="403"/>
      <c r="BD125" s="403"/>
      <c r="BE125" s="403"/>
      <c r="BF125" s="403"/>
      <c r="BG125" s="403"/>
      <c r="BH125" s="403"/>
      <c r="BI125" s="403"/>
      <c r="BJ125" s="403"/>
      <c r="BK125" s="403"/>
    </row>
    <row r="126" spans="1:63" x14ac:dyDescent="0.25">
      <c r="A126" s="405"/>
      <c r="B126" s="400"/>
      <c r="C126" s="403"/>
      <c r="D126" s="403"/>
      <c r="E126" s="403"/>
      <c r="I126" s="404"/>
      <c r="Q126" s="405"/>
      <c r="S126" s="405"/>
      <c r="T126" s="403"/>
      <c r="U126" s="406"/>
      <c r="V126" s="400"/>
      <c r="W126" s="405"/>
      <c r="X126" s="405"/>
      <c r="Y126" s="403"/>
      <c r="Z126" s="407"/>
      <c r="AA126" s="403"/>
      <c r="AB126" s="405"/>
      <c r="AC126" s="403"/>
      <c r="AD126" s="406"/>
      <c r="AG126" s="403"/>
      <c r="AH126" s="403"/>
      <c r="AI126" s="405"/>
      <c r="AL126" s="403"/>
      <c r="AN126" s="403"/>
      <c r="AO126" s="405"/>
      <c r="AP126" s="403"/>
      <c r="AQ126" s="403"/>
      <c r="AR126" s="403"/>
      <c r="AS126" s="403"/>
      <c r="AT126" s="403"/>
      <c r="AU126" s="403"/>
      <c r="AV126" s="405"/>
      <c r="AW126" s="404"/>
      <c r="AY126" s="403"/>
      <c r="BC126" s="403"/>
      <c r="BD126" s="403"/>
      <c r="BE126" s="403"/>
      <c r="BF126" s="403"/>
      <c r="BG126" s="403"/>
      <c r="BH126" s="403"/>
      <c r="BI126" s="403"/>
      <c r="BJ126" s="403"/>
      <c r="BK126" s="403"/>
    </row>
    <row r="127" spans="1:63" x14ac:dyDescent="0.25">
      <c r="A127" s="405"/>
      <c r="B127" s="400"/>
      <c r="C127" s="403"/>
      <c r="D127" s="403"/>
      <c r="E127" s="403"/>
      <c r="I127" s="404"/>
      <c r="Q127" s="405"/>
      <c r="S127" s="405"/>
      <c r="T127" s="403"/>
      <c r="U127" s="406"/>
      <c r="V127" s="400"/>
      <c r="W127" s="405"/>
      <c r="X127" s="405"/>
      <c r="Y127" s="403"/>
      <c r="Z127" s="407"/>
      <c r="AA127" s="403"/>
      <c r="AB127" s="405"/>
      <c r="AC127" s="403"/>
      <c r="AD127" s="406"/>
      <c r="AG127" s="403"/>
      <c r="AH127" s="403"/>
      <c r="AI127" s="405"/>
      <c r="AL127" s="403"/>
      <c r="AN127" s="403"/>
      <c r="AO127" s="405"/>
      <c r="AP127" s="403"/>
      <c r="AQ127" s="403"/>
      <c r="AR127" s="403"/>
      <c r="AS127" s="403"/>
      <c r="AT127" s="403"/>
      <c r="AU127" s="403"/>
      <c r="AV127" s="405"/>
      <c r="AW127" s="404"/>
      <c r="AY127" s="403"/>
      <c r="BC127" s="403"/>
      <c r="BD127" s="403"/>
      <c r="BE127" s="403"/>
      <c r="BF127" s="403"/>
      <c r="BG127" s="403"/>
      <c r="BH127" s="403"/>
      <c r="BI127" s="403"/>
      <c r="BJ127" s="403"/>
      <c r="BK127" s="403"/>
    </row>
    <row r="128" spans="1:63" x14ac:dyDescent="0.25">
      <c r="A128" s="405"/>
      <c r="B128" s="400"/>
      <c r="C128" s="403"/>
      <c r="D128" s="403"/>
      <c r="E128" s="403"/>
      <c r="I128" s="404"/>
      <c r="Q128" s="405"/>
      <c r="S128" s="405"/>
      <c r="T128" s="403"/>
      <c r="U128" s="406"/>
      <c r="V128" s="400"/>
      <c r="W128" s="405"/>
      <c r="X128" s="405"/>
      <c r="Y128" s="403"/>
      <c r="Z128" s="407"/>
      <c r="AA128" s="403"/>
      <c r="AB128" s="405"/>
      <c r="AC128" s="403"/>
      <c r="AD128" s="406"/>
      <c r="AG128" s="403"/>
      <c r="AH128" s="403"/>
      <c r="AI128" s="405"/>
      <c r="AL128" s="403"/>
      <c r="AN128" s="403"/>
      <c r="AO128" s="405"/>
      <c r="AP128" s="403"/>
      <c r="AQ128" s="403"/>
      <c r="AR128" s="403"/>
      <c r="AS128" s="403"/>
      <c r="AT128" s="403"/>
      <c r="AU128" s="403"/>
      <c r="AV128" s="405"/>
      <c r="AW128" s="404"/>
      <c r="AY128" s="403"/>
      <c r="BC128" s="403"/>
      <c r="BD128" s="403"/>
      <c r="BE128" s="403"/>
      <c r="BF128" s="403"/>
      <c r="BG128" s="403"/>
      <c r="BH128" s="403"/>
      <c r="BI128" s="403"/>
      <c r="BJ128" s="403"/>
      <c r="BK128" s="403"/>
    </row>
    <row r="129" spans="1:63" x14ac:dyDescent="0.25">
      <c r="A129" s="405"/>
      <c r="B129" s="400"/>
      <c r="C129" s="403"/>
      <c r="D129" s="403"/>
      <c r="E129" s="403"/>
      <c r="I129" s="404"/>
      <c r="Q129" s="405"/>
      <c r="S129" s="405"/>
      <c r="T129" s="403"/>
      <c r="U129" s="406"/>
      <c r="V129" s="400"/>
      <c r="W129" s="405"/>
      <c r="X129" s="405"/>
      <c r="Y129" s="403"/>
      <c r="Z129" s="407"/>
      <c r="AA129" s="403"/>
      <c r="AB129" s="405"/>
      <c r="AC129" s="403"/>
      <c r="AD129" s="406"/>
      <c r="AG129" s="403"/>
      <c r="AH129" s="403"/>
      <c r="AI129" s="405"/>
      <c r="AL129" s="403"/>
      <c r="AN129" s="403"/>
      <c r="AO129" s="405"/>
      <c r="AP129" s="403"/>
      <c r="AQ129" s="403"/>
      <c r="AR129" s="403"/>
      <c r="AS129" s="403"/>
      <c r="AT129" s="403"/>
      <c r="AU129" s="403"/>
      <c r="AV129" s="405"/>
      <c r="AW129" s="404"/>
      <c r="AY129" s="403"/>
      <c r="BC129" s="403"/>
      <c r="BD129" s="403"/>
      <c r="BE129" s="403"/>
      <c r="BF129" s="403"/>
      <c r="BG129" s="403"/>
      <c r="BH129" s="403"/>
      <c r="BI129" s="403"/>
      <c r="BJ129" s="403"/>
      <c r="BK129" s="403"/>
    </row>
    <row r="130" spans="1:63" x14ac:dyDescent="0.25">
      <c r="A130" s="405"/>
      <c r="B130" s="400"/>
      <c r="C130" s="403"/>
      <c r="D130" s="403"/>
      <c r="E130" s="403"/>
      <c r="I130" s="404"/>
      <c r="Q130" s="405"/>
      <c r="S130" s="405"/>
      <c r="T130" s="403"/>
      <c r="U130" s="406"/>
      <c r="V130" s="400"/>
      <c r="W130" s="405"/>
      <c r="X130" s="405"/>
      <c r="Y130" s="403"/>
      <c r="Z130" s="407"/>
      <c r="AA130" s="403"/>
      <c r="AB130" s="405"/>
      <c r="AC130" s="403"/>
      <c r="AD130" s="406"/>
      <c r="AG130" s="403"/>
      <c r="AH130" s="403"/>
      <c r="AI130" s="405"/>
      <c r="AL130" s="403"/>
      <c r="AN130" s="403"/>
      <c r="AO130" s="405"/>
      <c r="AP130" s="403"/>
      <c r="AQ130" s="403"/>
      <c r="AR130" s="403"/>
      <c r="AS130" s="403"/>
      <c r="AT130" s="403"/>
      <c r="AU130" s="403"/>
      <c r="AV130" s="405"/>
      <c r="AW130" s="404"/>
      <c r="AY130" s="403"/>
      <c r="BC130" s="403"/>
      <c r="BD130" s="403"/>
      <c r="BE130" s="403"/>
      <c r="BF130" s="403"/>
      <c r="BG130" s="403"/>
      <c r="BH130" s="403"/>
      <c r="BI130" s="403"/>
      <c r="BJ130" s="403"/>
      <c r="BK130" s="403"/>
    </row>
    <row r="131" spans="1:63" x14ac:dyDescent="0.25">
      <c r="A131" s="405"/>
      <c r="B131" s="400"/>
      <c r="C131" s="403"/>
      <c r="D131" s="403"/>
      <c r="E131" s="403"/>
      <c r="I131" s="404"/>
      <c r="Q131" s="405"/>
      <c r="S131" s="405"/>
      <c r="T131" s="403"/>
      <c r="U131" s="406"/>
      <c r="V131" s="400"/>
      <c r="W131" s="405"/>
      <c r="X131" s="405"/>
      <c r="Y131" s="403"/>
      <c r="Z131" s="407"/>
      <c r="AA131" s="403"/>
      <c r="AB131" s="405"/>
      <c r="AC131" s="403"/>
      <c r="AD131" s="406"/>
      <c r="AG131" s="403"/>
      <c r="AH131" s="403"/>
      <c r="AI131" s="405"/>
      <c r="AL131" s="403"/>
      <c r="AN131" s="403"/>
      <c r="AO131" s="405"/>
      <c r="AP131" s="403"/>
      <c r="AQ131" s="403"/>
      <c r="AR131" s="403"/>
      <c r="AS131" s="403"/>
      <c r="AT131" s="403"/>
      <c r="AU131" s="403"/>
      <c r="AV131" s="405"/>
      <c r="AW131" s="404"/>
      <c r="AY131" s="403"/>
      <c r="BC131" s="403"/>
      <c r="BD131" s="403"/>
      <c r="BE131" s="403"/>
      <c r="BF131" s="403"/>
      <c r="BG131" s="403"/>
      <c r="BH131" s="403"/>
      <c r="BI131" s="403"/>
      <c r="BJ131" s="403"/>
      <c r="BK131" s="403"/>
    </row>
    <row r="132" spans="1:63" x14ac:dyDescent="0.25">
      <c r="A132" s="405"/>
      <c r="B132" s="400"/>
      <c r="C132" s="403"/>
      <c r="D132" s="403"/>
      <c r="E132" s="403"/>
      <c r="I132" s="404"/>
      <c r="Q132" s="405"/>
      <c r="S132" s="405"/>
      <c r="T132" s="403"/>
      <c r="U132" s="406"/>
      <c r="V132" s="400"/>
      <c r="W132" s="405"/>
      <c r="X132" s="405"/>
      <c r="Y132" s="403"/>
      <c r="Z132" s="407"/>
      <c r="AA132" s="403"/>
      <c r="AB132" s="405"/>
      <c r="AC132" s="403"/>
      <c r="AD132" s="406"/>
      <c r="AG132" s="403"/>
      <c r="AH132" s="403"/>
      <c r="AI132" s="405"/>
      <c r="AL132" s="403"/>
      <c r="AN132" s="403"/>
      <c r="AO132" s="405"/>
      <c r="AP132" s="403"/>
      <c r="AQ132" s="403"/>
      <c r="AR132" s="403"/>
      <c r="AS132" s="403"/>
      <c r="AT132" s="403"/>
      <c r="AU132" s="403"/>
      <c r="AV132" s="405"/>
      <c r="AW132" s="404"/>
      <c r="AY132" s="403"/>
      <c r="BC132" s="403"/>
      <c r="BD132" s="403"/>
      <c r="BE132" s="403"/>
      <c r="BF132" s="403"/>
      <c r="BG132" s="403"/>
      <c r="BH132" s="403"/>
      <c r="BI132" s="403"/>
      <c r="BJ132" s="403"/>
      <c r="BK132" s="403"/>
    </row>
    <row r="133" spans="1:63" x14ac:dyDescent="0.25">
      <c r="A133" s="405"/>
      <c r="B133" s="400"/>
      <c r="C133" s="403"/>
      <c r="D133" s="403"/>
      <c r="E133" s="403"/>
      <c r="I133" s="404"/>
      <c r="Q133" s="405"/>
      <c r="S133" s="405"/>
      <c r="T133" s="403"/>
      <c r="U133" s="406"/>
      <c r="V133" s="400"/>
      <c r="W133" s="405"/>
      <c r="X133" s="405"/>
      <c r="Y133" s="403"/>
      <c r="Z133" s="407"/>
      <c r="AA133" s="403"/>
      <c r="AB133" s="405"/>
      <c r="AC133" s="403"/>
      <c r="AD133" s="406"/>
      <c r="AG133" s="403"/>
      <c r="AH133" s="403"/>
      <c r="AI133" s="405"/>
      <c r="AL133" s="403"/>
      <c r="AN133" s="403"/>
      <c r="AO133" s="405"/>
      <c r="AP133" s="403"/>
      <c r="AQ133" s="403"/>
      <c r="AR133" s="403"/>
      <c r="AS133" s="403"/>
      <c r="AT133" s="403"/>
      <c r="AU133" s="403"/>
      <c r="AV133" s="405"/>
      <c r="AW133" s="404"/>
      <c r="AY133" s="403"/>
      <c r="BC133" s="403"/>
      <c r="BD133" s="403"/>
      <c r="BE133" s="403"/>
      <c r="BF133" s="403"/>
      <c r="BG133" s="403"/>
      <c r="BH133" s="403"/>
      <c r="BI133" s="403"/>
      <c r="BJ133" s="403"/>
      <c r="BK133" s="403"/>
    </row>
    <row r="134" spans="1:63" x14ac:dyDescent="0.25">
      <c r="A134" s="405"/>
      <c r="B134" s="400"/>
      <c r="C134" s="403"/>
      <c r="D134" s="403"/>
      <c r="E134" s="403"/>
      <c r="I134" s="404"/>
      <c r="Q134" s="405"/>
      <c r="S134" s="405"/>
      <c r="T134" s="403"/>
      <c r="U134" s="406"/>
      <c r="V134" s="400"/>
      <c r="W134" s="405"/>
      <c r="X134" s="405"/>
      <c r="Y134" s="403"/>
      <c r="Z134" s="407"/>
      <c r="AA134" s="403"/>
      <c r="AB134" s="405"/>
      <c r="AC134" s="403"/>
      <c r="AD134" s="406"/>
      <c r="AG134" s="403"/>
      <c r="AH134" s="403"/>
      <c r="AI134" s="405"/>
      <c r="AL134" s="403"/>
      <c r="AN134" s="403"/>
      <c r="AO134" s="405"/>
      <c r="AP134" s="403"/>
      <c r="AQ134" s="403"/>
      <c r="AR134" s="403"/>
      <c r="AS134" s="403"/>
      <c r="AT134" s="403"/>
      <c r="AU134" s="403"/>
      <c r="AV134" s="405"/>
      <c r="AW134" s="404"/>
      <c r="AY134" s="403"/>
      <c r="BC134" s="403"/>
      <c r="BD134" s="403"/>
      <c r="BE134" s="403"/>
      <c r="BF134" s="403"/>
      <c r="BG134" s="403"/>
      <c r="BH134" s="403"/>
      <c r="BI134" s="403"/>
      <c r="BJ134" s="403"/>
      <c r="BK134" s="403"/>
    </row>
    <row r="135" spans="1:63" x14ac:dyDescent="0.25">
      <c r="A135" s="405"/>
      <c r="B135" s="400"/>
      <c r="C135" s="403"/>
      <c r="D135" s="403"/>
      <c r="E135" s="403"/>
      <c r="I135" s="404"/>
      <c r="Q135" s="405"/>
      <c r="S135" s="405"/>
      <c r="T135" s="403"/>
      <c r="U135" s="406"/>
      <c r="V135" s="400"/>
      <c r="W135" s="405"/>
      <c r="X135" s="405"/>
      <c r="Y135" s="403"/>
      <c r="Z135" s="407"/>
      <c r="AA135" s="403"/>
      <c r="AB135" s="405"/>
      <c r="AC135" s="403"/>
      <c r="AD135" s="406"/>
      <c r="AG135" s="403"/>
      <c r="AH135" s="403"/>
      <c r="AI135" s="405"/>
      <c r="AL135" s="403"/>
      <c r="AN135" s="403"/>
      <c r="AO135" s="405"/>
      <c r="AP135" s="403"/>
      <c r="AQ135" s="403"/>
      <c r="AR135" s="403"/>
      <c r="AS135" s="403"/>
      <c r="AT135" s="403"/>
      <c r="AU135" s="403"/>
      <c r="AV135" s="405"/>
      <c r="AW135" s="404"/>
      <c r="AY135" s="403"/>
      <c r="BC135" s="403"/>
      <c r="BD135" s="403"/>
      <c r="BE135" s="403"/>
      <c r="BF135" s="403"/>
      <c r="BG135" s="403"/>
      <c r="BH135" s="403"/>
      <c r="BI135" s="403"/>
      <c r="BJ135" s="403"/>
      <c r="BK135" s="403"/>
    </row>
    <row r="136" spans="1:63" x14ac:dyDescent="0.25">
      <c r="A136" s="405"/>
      <c r="B136" s="400"/>
      <c r="C136" s="403"/>
      <c r="D136" s="403"/>
      <c r="E136" s="403"/>
      <c r="I136" s="404"/>
      <c r="Q136" s="405"/>
      <c r="S136" s="405"/>
      <c r="T136" s="403"/>
      <c r="U136" s="406"/>
      <c r="V136" s="400"/>
      <c r="W136" s="405"/>
      <c r="X136" s="405"/>
      <c r="Y136" s="403"/>
      <c r="Z136" s="407"/>
      <c r="AA136" s="403"/>
      <c r="AB136" s="405"/>
      <c r="AC136" s="403"/>
      <c r="AD136" s="406"/>
      <c r="AG136" s="403"/>
      <c r="AH136" s="403"/>
      <c r="AI136" s="405"/>
      <c r="AL136" s="403"/>
      <c r="AN136" s="403"/>
      <c r="AO136" s="405"/>
      <c r="AP136" s="403"/>
      <c r="AQ136" s="403"/>
      <c r="AR136" s="403"/>
      <c r="AS136" s="403"/>
      <c r="AT136" s="403"/>
      <c r="AU136" s="403"/>
      <c r="AV136" s="405"/>
      <c r="AW136" s="404"/>
      <c r="AY136" s="403"/>
      <c r="BC136" s="403"/>
      <c r="BD136" s="403"/>
      <c r="BE136" s="403"/>
      <c r="BF136" s="403"/>
      <c r="BG136" s="403"/>
      <c r="BH136" s="403"/>
      <c r="BI136" s="403"/>
      <c r="BJ136" s="403"/>
      <c r="BK136" s="403"/>
    </row>
    <row r="137" spans="1:63" x14ac:dyDescent="0.25">
      <c r="A137" s="405"/>
      <c r="B137" s="400"/>
      <c r="C137" s="403"/>
      <c r="D137" s="403"/>
      <c r="E137" s="403"/>
      <c r="I137" s="404"/>
      <c r="Q137" s="405"/>
      <c r="S137" s="405"/>
      <c r="T137" s="403"/>
      <c r="U137" s="406"/>
      <c r="V137" s="400"/>
      <c r="W137" s="405"/>
      <c r="X137" s="405"/>
      <c r="Y137" s="403"/>
      <c r="Z137" s="407"/>
      <c r="AA137" s="403"/>
      <c r="AB137" s="405"/>
      <c r="AC137" s="403"/>
      <c r="AD137" s="406"/>
      <c r="AG137" s="403"/>
      <c r="AH137" s="403"/>
      <c r="AI137" s="405"/>
      <c r="AL137" s="403"/>
      <c r="AN137" s="403"/>
      <c r="AO137" s="405"/>
      <c r="AP137" s="403"/>
      <c r="AQ137" s="403"/>
      <c r="AR137" s="403"/>
      <c r="AS137" s="403"/>
      <c r="AT137" s="403"/>
      <c r="AU137" s="403"/>
      <c r="AV137" s="405"/>
      <c r="AW137" s="404"/>
      <c r="AY137" s="403"/>
      <c r="BC137" s="403"/>
      <c r="BD137" s="403"/>
      <c r="BE137" s="403"/>
      <c r="BF137" s="403"/>
      <c r="BG137" s="403"/>
      <c r="BH137" s="403"/>
      <c r="BI137" s="403"/>
      <c r="BJ137" s="403"/>
      <c r="BK137" s="403"/>
    </row>
    <row r="138" spans="1:63" x14ac:dyDescent="0.25">
      <c r="A138" s="405"/>
      <c r="B138" s="400"/>
      <c r="C138" s="403"/>
      <c r="D138" s="403"/>
      <c r="E138" s="403"/>
      <c r="I138" s="404"/>
      <c r="Q138" s="405"/>
      <c r="S138" s="405"/>
      <c r="T138" s="403"/>
      <c r="U138" s="406"/>
      <c r="V138" s="400"/>
      <c r="W138" s="405"/>
      <c r="X138" s="405"/>
      <c r="Y138" s="403"/>
      <c r="Z138" s="407"/>
      <c r="AA138" s="403"/>
      <c r="AB138" s="405"/>
      <c r="AC138" s="403"/>
      <c r="AD138" s="406"/>
      <c r="AG138" s="403"/>
      <c r="AH138" s="403"/>
      <c r="AI138" s="405"/>
      <c r="AL138" s="403"/>
      <c r="AN138" s="403"/>
      <c r="AO138" s="405"/>
      <c r="AP138" s="403"/>
      <c r="AQ138" s="403"/>
      <c r="AR138" s="403"/>
      <c r="AS138" s="403"/>
      <c r="AT138" s="403"/>
      <c r="AU138" s="403"/>
      <c r="AV138" s="405"/>
      <c r="AW138" s="404"/>
      <c r="AY138" s="403"/>
      <c r="BC138" s="403"/>
      <c r="BD138" s="403"/>
      <c r="BE138" s="403"/>
      <c r="BF138" s="403"/>
      <c r="BG138" s="403"/>
      <c r="BH138" s="403"/>
      <c r="BI138" s="403"/>
      <c r="BJ138" s="403"/>
      <c r="BK138" s="403"/>
    </row>
    <row r="139" spans="1:63" x14ac:dyDescent="0.25">
      <c r="A139" s="405"/>
      <c r="B139" s="400"/>
      <c r="C139" s="403"/>
      <c r="D139" s="403"/>
      <c r="E139" s="403"/>
      <c r="I139" s="404"/>
      <c r="Q139" s="405"/>
      <c r="S139" s="405"/>
      <c r="T139" s="403"/>
      <c r="U139" s="406"/>
      <c r="V139" s="400"/>
      <c r="W139" s="405"/>
      <c r="X139" s="405"/>
      <c r="Y139" s="403"/>
      <c r="Z139" s="407"/>
      <c r="AA139" s="403"/>
      <c r="AB139" s="405"/>
      <c r="AC139" s="403"/>
      <c r="AD139" s="406"/>
      <c r="AG139" s="403"/>
      <c r="AH139" s="403"/>
      <c r="AI139" s="405"/>
      <c r="AL139" s="403"/>
      <c r="AN139" s="403"/>
      <c r="AO139" s="405"/>
      <c r="AP139" s="403"/>
      <c r="AQ139" s="403"/>
      <c r="AR139" s="403"/>
      <c r="AS139" s="403"/>
      <c r="AT139" s="403"/>
      <c r="AU139" s="403"/>
      <c r="AV139" s="405"/>
      <c r="AW139" s="404"/>
      <c r="AY139" s="403"/>
      <c r="BC139" s="403"/>
      <c r="BD139" s="403"/>
      <c r="BE139" s="403"/>
      <c r="BF139" s="403"/>
      <c r="BG139" s="403"/>
      <c r="BH139" s="403"/>
      <c r="BI139" s="403"/>
      <c r="BJ139" s="403"/>
      <c r="BK139" s="403"/>
    </row>
    <row r="140" spans="1:63" x14ac:dyDescent="0.25">
      <c r="A140" s="405"/>
      <c r="B140" s="400"/>
      <c r="C140" s="403"/>
      <c r="D140" s="403"/>
      <c r="E140" s="403"/>
      <c r="I140" s="404"/>
      <c r="Q140" s="405"/>
      <c r="S140" s="405"/>
      <c r="T140" s="403"/>
      <c r="U140" s="406"/>
      <c r="V140" s="400"/>
      <c r="W140" s="405"/>
      <c r="X140" s="405"/>
      <c r="Y140" s="403"/>
      <c r="Z140" s="407"/>
      <c r="AA140" s="403"/>
      <c r="AB140" s="405"/>
      <c r="AC140" s="403"/>
      <c r="AD140" s="406"/>
      <c r="AG140" s="403"/>
      <c r="AH140" s="403"/>
      <c r="AI140" s="405"/>
      <c r="AL140" s="403"/>
      <c r="AN140" s="403"/>
      <c r="AO140" s="405"/>
      <c r="AP140" s="403"/>
      <c r="AQ140" s="403"/>
      <c r="AR140" s="403"/>
      <c r="AS140" s="403"/>
      <c r="AT140" s="403"/>
      <c r="AU140" s="403"/>
      <c r="AV140" s="405"/>
      <c r="AW140" s="404"/>
      <c r="AY140" s="403"/>
      <c r="BC140" s="403"/>
      <c r="BD140" s="403"/>
      <c r="BE140" s="403"/>
      <c r="BF140" s="403"/>
      <c r="BG140" s="403"/>
      <c r="BH140" s="403"/>
      <c r="BI140" s="403"/>
      <c r="BJ140" s="403"/>
      <c r="BK140" s="403"/>
    </row>
    <row r="141" spans="1:63" x14ac:dyDescent="0.25">
      <c r="A141" s="405"/>
      <c r="B141" s="400"/>
      <c r="C141" s="403"/>
      <c r="D141" s="403"/>
      <c r="E141" s="403"/>
      <c r="I141" s="404"/>
      <c r="Q141" s="405"/>
      <c r="S141" s="405"/>
      <c r="T141" s="403"/>
      <c r="U141" s="406"/>
      <c r="V141" s="400"/>
      <c r="W141" s="405"/>
      <c r="X141" s="405"/>
      <c r="Y141" s="403"/>
      <c r="Z141" s="407"/>
      <c r="AA141" s="403"/>
      <c r="AB141" s="405"/>
      <c r="AC141" s="403"/>
      <c r="AD141" s="406"/>
      <c r="AG141" s="403"/>
      <c r="AH141" s="403"/>
      <c r="AI141" s="405"/>
      <c r="AL141" s="403"/>
      <c r="AN141" s="403"/>
      <c r="AO141" s="405"/>
      <c r="AP141" s="403"/>
      <c r="AQ141" s="403"/>
      <c r="AR141" s="403"/>
      <c r="AS141" s="403"/>
      <c r="AT141" s="403"/>
      <c r="AU141" s="403"/>
      <c r="AV141" s="405"/>
      <c r="AW141" s="404"/>
      <c r="AY141" s="403"/>
      <c r="BC141" s="403"/>
      <c r="BD141" s="403"/>
      <c r="BE141" s="403"/>
      <c r="BF141" s="403"/>
      <c r="BG141" s="403"/>
      <c r="BH141" s="403"/>
      <c r="BI141" s="403"/>
      <c r="BJ141" s="403"/>
      <c r="BK141" s="403"/>
    </row>
    <row r="142" spans="1:63" x14ac:dyDescent="0.25">
      <c r="A142" s="405"/>
      <c r="B142" s="400"/>
      <c r="C142" s="403"/>
      <c r="D142" s="403"/>
      <c r="E142" s="403"/>
      <c r="I142" s="404"/>
      <c r="Q142" s="405"/>
      <c r="S142" s="405"/>
      <c r="T142" s="403"/>
      <c r="U142" s="406"/>
      <c r="V142" s="400"/>
      <c r="W142" s="405"/>
      <c r="X142" s="405"/>
      <c r="Y142" s="403"/>
      <c r="Z142" s="407"/>
      <c r="AA142" s="403"/>
      <c r="AB142" s="405"/>
      <c r="AC142" s="403"/>
      <c r="AD142" s="406"/>
      <c r="AG142" s="403"/>
      <c r="AH142" s="403"/>
      <c r="AI142" s="405"/>
      <c r="AL142" s="403"/>
      <c r="AN142" s="403"/>
      <c r="AO142" s="405"/>
      <c r="AP142" s="403"/>
      <c r="AQ142" s="403"/>
      <c r="AR142" s="403"/>
      <c r="AS142" s="403"/>
      <c r="AT142" s="403"/>
      <c r="AU142" s="403"/>
      <c r="AV142" s="405"/>
      <c r="AW142" s="404"/>
      <c r="AY142" s="403"/>
      <c r="BC142" s="403"/>
      <c r="BD142" s="403"/>
      <c r="BE142" s="403"/>
      <c r="BF142" s="403"/>
      <c r="BG142" s="403"/>
      <c r="BH142" s="403"/>
      <c r="BI142" s="403"/>
      <c r="BJ142" s="403"/>
      <c r="BK142" s="403"/>
    </row>
    <row r="143" spans="1:63" x14ac:dyDescent="0.25">
      <c r="A143" s="405"/>
      <c r="B143" s="400"/>
      <c r="C143" s="403"/>
      <c r="D143" s="403"/>
      <c r="E143" s="403"/>
      <c r="I143" s="404"/>
      <c r="Q143" s="405"/>
      <c r="S143" s="405"/>
      <c r="T143" s="403"/>
      <c r="U143" s="406"/>
      <c r="V143" s="400"/>
      <c r="W143" s="405"/>
      <c r="X143" s="405"/>
      <c r="Y143" s="403"/>
      <c r="Z143" s="407"/>
      <c r="AA143" s="403"/>
      <c r="AB143" s="405"/>
      <c r="AC143" s="403"/>
      <c r="AD143" s="406"/>
      <c r="AG143" s="403"/>
      <c r="AH143" s="403"/>
      <c r="AI143" s="405"/>
      <c r="AL143" s="403"/>
      <c r="AN143" s="403"/>
      <c r="AO143" s="405"/>
      <c r="AP143" s="403"/>
      <c r="AQ143" s="403"/>
      <c r="AR143" s="403"/>
      <c r="AS143" s="403"/>
      <c r="AT143" s="403"/>
      <c r="AU143" s="403"/>
      <c r="AV143" s="405"/>
      <c r="AW143" s="404"/>
      <c r="AY143" s="403"/>
      <c r="BC143" s="403"/>
      <c r="BD143" s="403"/>
      <c r="BE143" s="403"/>
      <c r="BF143" s="403"/>
      <c r="BG143" s="403"/>
      <c r="BH143" s="403"/>
      <c r="BI143" s="403"/>
      <c r="BJ143" s="403"/>
      <c r="BK143" s="403"/>
    </row>
    <row r="144" spans="1:63" x14ac:dyDescent="0.25">
      <c r="A144" s="405"/>
      <c r="B144" s="400"/>
      <c r="C144" s="403"/>
      <c r="D144" s="403"/>
      <c r="E144" s="403"/>
      <c r="I144" s="404"/>
      <c r="Q144" s="405"/>
      <c r="S144" s="405"/>
      <c r="T144" s="403"/>
      <c r="U144" s="406"/>
      <c r="V144" s="400"/>
      <c r="W144" s="405"/>
      <c r="X144" s="405"/>
      <c r="Y144" s="403"/>
      <c r="Z144" s="407"/>
      <c r="AA144" s="403"/>
      <c r="AB144" s="405"/>
      <c r="AC144" s="403"/>
      <c r="AD144" s="406"/>
      <c r="AG144" s="403"/>
      <c r="AH144" s="403"/>
      <c r="AI144" s="405"/>
      <c r="AL144" s="403"/>
      <c r="AN144" s="403"/>
      <c r="AO144" s="405"/>
      <c r="AP144" s="403"/>
      <c r="AQ144" s="403"/>
      <c r="AR144" s="403"/>
      <c r="AS144" s="403"/>
      <c r="AT144" s="403"/>
      <c r="AU144" s="403"/>
      <c r="AV144" s="405"/>
      <c r="AW144" s="404"/>
      <c r="AY144" s="403"/>
      <c r="BC144" s="403"/>
      <c r="BD144" s="403"/>
      <c r="BE144" s="403"/>
      <c r="BF144" s="403"/>
      <c r="BG144" s="403"/>
      <c r="BH144" s="403"/>
      <c r="BI144" s="403"/>
      <c r="BJ144" s="403"/>
      <c r="BK144" s="403"/>
    </row>
    <row r="145" spans="1:63" x14ac:dyDescent="0.25">
      <c r="A145" s="405"/>
      <c r="B145" s="400"/>
      <c r="C145" s="403"/>
      <c r="D145" s="403"/>
      <c r="E145" s="403"/>
      <c r="I145" s="404"/>
      <c r="Q145" s="405"/>
      <c r="S145" s="405"/>
      <c r="T145" s="403"/>
      <c r="U145" s="406"/>
      <c r="V145" s="400"/>
      <c r="W145" s="405"/>
      <c r="X145" s="405"/>
      <c r="Y145" s="403"/>
      <c r="Z145" s="407"/>
      <c r="AA145" s="403"/>
      <c r="AB145" s="405"/>
      <c r="AC145" s="403"/>
      <c r="AD145" s="406"/>
      <c r="AG145" s="403"/>
      <c r="AH145" s="403"/>
      <c r="AI145" s="405"/>
      <c r="AL145" s="403"/>
      <c r="AN145" s="403"/>
      <c r="AO145" s="405"/>
      <c r="AP145" s="403"/>
      <c r="AQ145" s="403"/>
      <c r="AR145" s="403"/>
      <c r="AS145" s="403"/>
      <c r="AT145" s="403"/>
      <c r="AU145" s="403"/>
      <c r="AV145" s="405"/>
      <c r="AW145" s="404"/>
      <c r="AY145" s="403"/>
      <c r="BC145" s="403"/>
      <c r="BD145" s="403"/>
      <c r="BE145" s="403"/>
      <c r="BF145" s="403"/>
      <c r="BG145" s="403"/>
      <c r="BH145" s="403"/>
      <c r="BI145" s="403"/>
      <c r="BJ145" s="403"/>
      <c r="BK145" s="403"/>
    </row>
    <row r="146" spans="1:63" x14ac:dyDescent="0.25">
      <c r="A146" s="405"/>
      <c r="B146" s="400"/>
      <c r="C146" s="403"/>
      <c r="D146" s="403"/>
      <c r="E146" s="403"/>
      <c r="I146" s="404"/>
      <c r="Q146" s="405"/>
      <c r="S146" s="405"/>
      <c r="T146" s="403"/>
      <c r="U146" s="406"/>
      <c r="V146" s="400"/>
      <c r="W146" s="405"/>
      <c r="X146" s="405"/>
      <c r="Y146" s="403"/>
      <c r="Z146" s="407"/>
      <c r="AA146" s="403"/>
      <c r="AB146" s="405"/>
      <c r="AC146" s="403"/>
      <c r="AD146" s="406"/>
      <c r="AG146" s="403"/>
      <c r="AH146" s="403"/>
      <c r="AI146" s="405"/>
      <c r="AL146" s="403"/>
      <c r="AN146" s="403"/>
      <c r="AO146" s="405"/>
      <c r="AP146" s="403"/>
      <c r="AQ146" s="403"/>
      <c r="AR146" s="403"/>
      <c r="AS146" s="403"/>
      <c r="AT146" s="403"/>
      <c r="AU146" s="403"/>
      <c r="AV146" s="405"/>
      <c r="AW146" s="404"/>
      <c r="AY146" s="403"/>
      <c r="BC146" s="403"/>
      <c r="BD146" s="403"/>
      <c r="BE146" s="403"/>
      <c r="BF146" s="403"/>
      <c r="BG146" s="403"/>
      <c r="BH146" s="403"/>
      <c r="BI146" s="403"/>
      <c r="BJ146" s="403"/>
      <c r="BK146" s="403"/>
    </row>
    <row r="147" spans="1:63" x14ac:dyDescent="0.25">
      <c r="A147" s="405"/>
      <c r="B147" s="400"/>
      <c r="C147" s="403"/>
      <c r="D147" s="403"/>
      <c r="E147" s="403"/>
      <c r="I147" s="404"/>
      <c r="Q147" s="405"/>
      <c r="S147" s="405"/>
      <c r="T147" s="403"/>
      <c r="U147" s="406"/>
      <c r="V147" s="400"/>
      <c r="W147" s="405"/>
      <c r="X147" s="405"/>
      <c r="Y147" s="403"/>
      <c r="Z147" s="407"/>
      <c r="AA147" s="403"/>
      <c r="AB147" s="405"/>
      <c r="AC147" s="403"/>
      <c r="AD147" s="406"/>
      <c r="AG147" s="403"/>
      <c r="AH147" s="403"/>
      <c r="AI147" s="405"/>
      <c r="AL147" s="403"/>
      <c r="AN147" s="403"/>
      <c r="AO147" s="405"/>
      <c r="AP147" s="403"/>
      <c r="AQ147" s="403"/>
      <c r="AR147" s="403"/>
      <c r="AS147" s="403"/>
      <c r="AT147" s="403"/>
      <c r="AU147" s="403"/>
      <c r="AV147" s="405"/>
      <c r="AW147" s="404"/>
      <c r="AY147" s="403"/>
      <c r="BC147" s="403"/>
      <c r="BD147" s="403"/>
      <c r="BE147" s="403"/>
      <c r="BF147" s="403"/>
      <c r="BG147" s="403"/>
      <c r="BH147" s="403"/>
      <c r="BI147" s="403"/>
      <c r="BJ147" s="403"/>
      <c r="BK147" s="403"/>
    </row>
    <row r="148" spans="1:63" x14ac:dyDescent="0.25">
      <c r="A148" s="405"/>
      <c r="B148" s="400"/>
      <c r="C148" s="403"/>
      <c r="D148" s="403"/>
      <c r="E148" s="403"/>
      <c r="I148" s="404"/>
      <c r="Q148" s="405"/>
      <c r="S148" s="405"/>
      <c r="T148" s="403"/>
      <c r="U148" s="406"/>
      <c r="V148" s="400"/>
      <c r="W148" s="405"/>
      <c r="X148" s="405"/>
      <c r="Y148" s="403"/>
      <c r="Z148" s="407"/>
      <c r="AA148" s="403"/>
      <c r="AB148" s="405"/>
      <c r="AC148" s="403"/>
      <c r="AD148" s="406"/>
      <c r="AG148" s="403"/>
      <c r="AH148" s="403"/>
      <c r="AI148" s="405"/>
      <c r="AL148" s="403"/>
      <c r="AN148" s="403"/>
      <c r="AO148" s="405"/>
      <c r="AP148" s="403"/>
      <c r="AQ148" s="403"/>
      <c r="AR148" s="403"/>
      <c r="AS148" s="403"/>
      <c r="AT148" s="403"/>
      <c r="AU148" s="403"/>
      <c r="AV148" s="405"/>
      <c r="AW148" s="404"/>
      <c r="AY148" s="403"/>
      <c r="BC148" s="403"/>
      <c r="BD148" s="403"/>
      <c r="BE148" s="403"/>
      <c r="BF148" s="403"/>
      <c r="BG148" s="403"/>
      <c r="BH148" s="403"/>
      <c r="BI148" s="403"/>
      <c r="BJ148" s="403"/>
      <c r="BK148" s="403"/>
    </row>
    <row r="149" spans="1:63" x14ac:dyDescent="0.25">
      <c r="A149" s="405"/>
      <c r="B149" s="400"/>
      <c r="C149" s="403"/>
      <c r="D149" s="403"/>
      <c r="E149" s="403"/>
      <c r="I149" s="404"/>
      <c r="Q149" s="405"/>
      <c r="S149" s="405"/>
      <c r="T149" s="403"/>
      <c r="U149" s="406"/>
      <c r="V149" s="400"/>
      <c r="W149" s="405"/>
      <c r="X149" s="405"/>
      <c r="Y149" s="403"/>
      <c r="Z149" s="407"/>
      <c r="AA149" s="403"/>
      <c r="AB149" s="405"/>
      <c r="AC149" s="403"/>
      <c r="AD149" s="406"/>
      <c r="AG149" s="403"/>
      <c r="AH149" s="403"/>
      <c r="AI149" s="405"/>
      <c r="AL149" s="403"/>
      <c r="AN149" s="403"/>
      <c r="AO149" s="405"/>
      <c r="AP149" s="403"/>
      <c r="AQ149" s="403"/>
      <c r="AR149" s="403"/>
      <c r="AS149" s="403"/>
      <c r="AT149" s="403"/>
      <c r="AU149" s="403"/>
      <c r="AV149" s="405"/>
      <c r="AW149" s="404"/>
      <c r="AY149" s="403"/>
      <c r="BC149" s="403"/>
      <c r="BD149" s="403"/>
      <c r="BE149" s="403"/>
      <c r="BF149" s="403"/>
      <c r="BG149" s="403"/>
      <c r="BH149" s="403"/>
      <c r="BI149" s="403"/>
      <c r="BJ149" s="403"/>
      <c r="BK149" s="403"/>
    </row>
    <row r="150" spans="1:63" x14ac:dyDescent="0.25">
      <c r="A150" s="405"/>
      <c r="B150" s="400"/>
      <c r="C150" s="403"/>
      <c r="D150" s="403"/>
      <c r="E150" s="403"/>
      <c r="I150" s="404"/>
      <c r="Q150" s="405"/>
      <c r="S150" s="405"/>
      <c r="T150" s="403"/>
      <c r="U150" s="406"/>
      <c r="V150" s="400"/>
      <c r="W150" s="405"/>
      <c r="X150" s="405"/>
      <c r="Y150" s="403"/>
      <c r="Z150" s="407"/>
      <c r="AA150" s="403"/>
      <c r="AB150" s="405"/>
      <c r="AC150" s="403"/>
      <c r="AD150" s="406"/>
      <c r="AG150" s="403"/>
      <c r="AH150" s="403"/>
      <c r="AI150" s="405"/>
      <c r="AL150" s="403"/>
      <c r="AN150" s="403"/>
      <c r="AO150" s="405"/>
      <c r="AP150" s="403"/>
      <c r="AQ150" s="403"/>
      <c r="AR150" s="403"/>
      <c r="AS150" s="403"/>
      <c r="AT150" s="403"/>
      <c r="AU150" s="403"/>
      <c r="AV150" s="405"/>
      <c r="AW150" s="404"/>
      <c r="AY150" s="403"/>
      <c r="BC150" s="403"/>
      <c r="BD150" s="403"/>
      <c r="BE150" s="403"/>
      <c r="BF150" s="403"/>
      <c r="BG150" s="403"/>
      <c r="BH150" s="403"/>
      <c r="BI150" s="403"/>
      <c r="BJ150" s="403"/>
      <c r="BK150" s="403"/>
    </row>
    <row r="151" spans="1:63" x14ac:dyDescent="0.25">
      <c r="A151" s="405"/>
      <c r="B151" s="400"/>
      <c r="C151" s="403"/>
      <c r="D151" s="403"/>
      <c r="E151" s="403"/>
      <c r="I151" s="404"/>
      <c r="Q151" s="405"/>
      <c r="S151" s="405"/>
      <c r="T151" s="403"/>
      <c r="U151" s="406"/>
      <c r="V151" s="400"/>
      <c r="W151" s="405"/>
      <c r="X151" s="405"/>
      <c r="Y151" s="403"/>
      <c r="Z151" s="407"/>
      <c r="AA151" s="403"/>
      <c r="AB151" s="405"/>
      <c r="AC151" s="403"/>
      <c r="AD151" s="406"/>
      <c r="AG151" s="403"/>
      <c r="AH151" s="403"/>
      <c r="AI151" s="405"/>
      <c r="AL151" s="403"/>
      <c r="AN151" s="403"/>
      <c r="AO151" s="405"/>
      <c r="AP151" s="403"/>
      <c r="AQ151" s="403"/>
      <c r="AR151" s="403"/>
      <c r="AS151" s="403"/>
      <c r="AT151" s="403"/>
      <c r="AU151" s="403"/>
      <c r="AV151" s="405"/>
      <c r="AW151" s="404"/>
      <c r="AY151" s="403"/>
      <c r="BC151" s="403"/>
      <c r="BD151" s="403"/>
      <c r="BE151" s="403"/>
      <c r="BF151" s="403"/>
      <c r="BG151" s="403"/>
      <c r="BH151" s="403"/>
      <c r="BI151" s="403"/>
      <c r="BJ151" s="403"/>
      <c r="BK151" s="403"/>
    </row>
    <row r="152" spans="1:63" x14ac:dyDescent="0.25">
      <c r="A152" s="405"/>
      <c r="B152" s="400"/>
      <c r="C152" s="403"/>
      <c r="D152" s="403"/>
      <c r="E152" s="403"/>
      <c r="I152" s="404"/>
      <c r="Q152" s="405"/>
      <c r="S152" s="405"/>
      <c r="T152" s="403"/>
      <c r="U152" s="406"/>
      <c r="V152" s="400"/>
      <c r="W152" s="405"/>
      <c r="X152" s="405"/>
      <c r="Y152" s="403"/>
      <c r="Z152" s="407"/>
      <c r="AA152" s="403"/>
      <c r="AB152" s="405"/>
      <c r="AC152" s="403"/>
      <c r="AD152" s="406"/>
      <c r="AG152" s="403"/>
      <c r="AH152" s="403"/>
      <c r="AI152" s="405"/>
      <c r="AL152" s="403"/>
      <c r="AN152" s="403"/>
      <c r="AO152" s="405"/>
      <c r="AP152" s="403"/>
      <c r="AQ152" s="403"/>
      <c r="AR152" s="403"/>
      <c r="AS152" s="403"/>
      <c r="AT152" s="403"/>
      <c r="AU152" s="403"/>
      <c r="AV152" s="405"/>
      <c r="AW152" s="404"/>
      <c r="AY152" s="403"/>
      <c r="BC152" s="403"/>
      <c r="BD152" s="403"/>
      <c r="BE152" s="403"/>
      <c r="BF152" s="403"/>
      <c r="BG152" s="403"/>
      <c r="BH152" s="403"/>
      <c r="BI152" s="403"/>
      <c r="BJ152" s="403"/>
      <c r="BK152" s="403"/>
    </row>
    <row r="153" spans="1:63" x14ac:dyDescent="0.25">
      <c r="A153" s="405"/>
      <c r="B153" s="400"/>
      <c r="C153" s="403"/>
      <c r="D153" s="403"/>
      <c r="E153" s="403"/>
      <c r="I153" s="404"/>
      <c r="Q153" s="405"/>
      <c r="S153" s="405"/>
      <c r="T153" s="403"/>
      <c r="U153" s="406"/>
      <c r="V153" s="400"/>
      <c r="W153" s="405"/>
      <c r="X153" s="405"/>
      <c r="Y153" s="403"/>
      <c r="Z153" s="407"/>
      <c r="AA153" s="403"/>
      <c r="AB153" s="405"/>
      <c r="AC153" s="403"/>
      <c r="AD153" s="406"/>
      <c r="AG153" s="403"/>
      <c r="AH153" s="403"/>
      <c r="AI153" s="405"/>
      <c r="AL153" s="403"/>
      <c r="AN153" s="403"/>
      <c r="AO153" s="405"/>
      <c r="AP153" s="403"/>
      <c r="AQ153" s="403"/>
      <c r="AR153" s="403"/>
      <c r="AS153" s="403"/>
      <c r="AT153" s="403"/>
      <c r="AU153" s="403"/>
      <c r="AV153" s="405"/>
      <c r="AW153" s="404"/>
      <c r="AY153" s="403"/>
      <c r="BC153" s="403"/>
      <c r="BD153" s="403"/>
      <c r="BE153" s="403"/>
      <c r="BF153" s="403"/>
      <c r="BG153" s="403"/>
      <c r="BH153" s="403"/>
      <c r="BI153" s="403"/>
      <c r="BJ153" s="403"/>
      <c r="BK153" s="403"/>
    </row>
    <row r="154" spans="1:63" x14ac:dyDescent="0.25">
      <c r="A154" s="405"/>
      <c r="B154" s="400"/>
      <c r="C154" s="403"/>
      <c r="D154" s="403"/>
      <c r="E154" s="403"/>
      <c r="I154" s="404"/>
      <c r="Q154" s="405"/>
      <c r="S154" s="405"/>
      <c r="T154" s="403"/>
      <c r="U154" s="406"/>
      <c r="V154" s="400"/>
      <c r="W154" s="405"/>
      <c r="X154" s="405"/>
      <c r="Y154" s="403"/>
      <c r="Z154" s="407"/>
      <c r="AA154" s="403"/>
      <c r="AB154" s="405"/>
      <c r="AC154" s="403"/>
      <c r="AD154" s="406"/>
      <c r="AG154" s="403"/>
      <c r="AH154" s="403"/>
      <c r="AI154" s="405"/>
      <c r="AL154" s="403"/>
      <c r="AN154" s="403"/>
      <c r="AO154" s="405"/>
      <c r="AP154" s="403"/>
      <c r="AQ154" s="403"/>
      <c r="AR154" s="403"/>
      <c r="AS154" s="403"/>
      <c r="AT154" s="403"/>
      <c r="AU154" s="403"/>
      <c r="AV154" s="405"/>
      <c r="AW154" s="404"/>
      <c r="AY154" s="403"/>
      <c r="BC154" s="403"/>
      <c r="BD154" s="403"/>
      <c r="BE154" s="403"/>
      <c r="BF154" s="403"/>
      <c r="BG154" s="403"/>
      <c r="BH154" s="403"/>
      <c r="BI154" s="403"/>
      <c r="BJ154" s="403"/>
      <c r="BK154" s="403"/>
    </row>
    <row r="155" spans="1:63" x14ac:dyDescent="0.25">
      <c r="A155" s="405"/>
      <c r="B155" s="400"/>
      <c r="C155" s="403"/>
      <c r="D155" s="403"/>
      <c r="E155" s="403"/>
      <c r="I155" s="404"/>
      <c r="Q155" s="405"/>
      <c r="S155" s="405"/>
      <c r="T155" s="403"/>
      <c r="U155" s="406"/>
      <c r="V155" s="400"/>
      <c r="W155" s="405"/>
      <c r="X155" s="405"/>
      <c r="Y155" s="403"/>
      <c r="Z155" s="407"/>
      <c r="AA155" s="403"/>
      <c r="AB155" s="405"/>
      <c r="AC155" s="403"/>
      <c r="AD155" s="406"/>
      <c r="AG155" s="403"/>
      <c r="AH155" s="403"/>
      <c r="AI155" s="405"/>
      <c r="AL155" s="403"/>
      <c r="AN155" s="403"/>
      <c r="AO155" s="405"/>
      <c r="AP155" s="403"/>
      <c r="AQ155" s="403"/>
      <c r="AR155" s="403"/>
      <c r="AS155" s="403"/>
      <c r="AT155" s="403"/>
      <c r="AU155" s="403"/>
      <c r="AV155" s="405"/>
      <c r="AW155" s="404"/>
      <c r="AY155" s="403"/>
      <c r="BC155" s="403"/>
      <c r="BD155" s="403"/>
      <c r="BE155" s="403"/>
      <c r="BF155" s="403"/>
      <c r="BG155" s="403"/>
      <c r="BH155" s="403"/>
      <c r="BI155" s="403"/>
      <c r="BJ155" s="403"/>
      <c r="BK155" s="403"/>
    </row>
    <row r="156" spans="1:63" x14ac:dyDescent="0.25">
      <c r="A156" s="405"/>
      <c r="B156" s="400"/>
      <c r="C156" s="403"/>
      <c r="D156" s="403"/>
      <c r="E156" s="403"/>
      <c r="I156" s="404"/>
      <c r="Q156" s="405"/>
      <c r="S156" s="405"/>
      <c r="T156" s="403"/>
      <c r="U156" s="406"/>
      <c r="V156" s="400"/>
      <c r="W156" s="405"/>
      <c r="X156" s="405"/>
      <c r="Y156" s="403"/>
      <c r="Z156" s="407"/>
      <c r="AA156" s="403"/>
      <c r="AB156" s="405"/>
      <c r="AC156" s="403"/>
      <c r="AD156" s="406"/>
      <c r="AG156" s="403"/>
      <c r="AH156" s="403"/>
      <c r="AI156" s="405"/>
      <c r="AL156" s="403"/>
      <c r="AN156" s="403"/>
      <c r="AO156" s="405"/>
      <c r="AP156" s="403"/>
      <c r="AQ156" s="403"/>
      <c r="AR156" s="403"/>
      <c r="AS156" s="403"/>
      <c r="AT156" s="403"/>
      <c r="AU156" s="403"/>
      <c r="AV156" s="405"/>
      <c r="AW156" s="404"/>
      <c r="AY156" s="403"/>
      <c r="BC156" s="403"/>
      <c r="BD156" s="403"/>
      <c r="BE156" s="403"/>
      <c r="BF156" s="403"/>
      <c r="BG156" s="403"/>
      <c r="BH156" s="403"/>
      <c r="BI156" s="403"/>
      <c r="BJ156" s="403"/>
      <c r="BK156" s="403"/>
    </row>
    <row r="157" spans="1:63" x14ac:dyDescent="0.25">
      <c r="A157" s="405"/>
      <c r="B157" s="400"/>
      <c r="C157" s="403"/>
      <c r="D157" s="403"/>
      <c r="E157" s="403"/>
      <c r="I157" s="404"/>
      <c r="Q157" s="405"/>
      <c r="S157" s="405"/>
      <c r="T157" s="403"/>
      <c r="U157" s="406"/>
      <c r="V157" s="400"/>
      <c r="W157" s="405"/>
      <c r="X157" s="405"/>
      <c r="Y157" s="403"/>
      <c r="Z157" s="407"/>
      <c r="AA157" s="403"/>
      <c r="AB157" s="405"/>
      <c r="AC157" s="403"/>
      <c r="AD157" s="406"/>
      <c r="AG157" s="403"/>
      <c r="AH157" s="403"/>
      <c r="AI157" s="405"/>
      <c r="AL157" s="403"/>
      <c r="AN157" s="403"/>
      <c r="AO157" s="405"/>
      <c r="AP157" s="403"/>
      <c r="AQ157" s="403"/>
      <c r="AR157" s="403"/>
      <c r="AS157" s="403"/>
      <c r="AT157" s="403"/>
      <c r="AU157" s="403"/>
      <c r="AV157" s="405"/>
      <c r="AW157" s="404"/>
      <c r="AY157" s="403"/>
      <c r="BC157" s="403"/>
      <c r="BD157" s="403"/>
      <c r="BE157" s="403"/>
      <c r="BF157" s="403"/>
      <c r="BG157" s="403"/>
      <c r="BH157" s="403"/>
      <c r="BI157" s="403"/>
      <c r="BJ157" s="403"/>
      <c r="BK157" s="403"/>
    </row>
    <row r="158" spans="1:63" x14ac:dyDescent="0.25">
      <c r="A158" s="405"/>
      <c r="B158" s="400"/>
      <c r="C158" s="403"/>
      <c r="D158" s="403"/>
      <c r="E158" s="403"/>
      <c r="I158" s="404"/>
      <c r="Q158" s="405"/>
      <c r="S158" s="405"/>
      <c r="T158" s="403"/>
      <c r="U158" s="406"/>
      <c r="V158" s="400"/>
      <c r="W158" s="405"/>
      <c r="X158" s="405"/>
      <c r="Y158" s="403"/>
      <c r="Z158" s="407"/>
      <c r="AA158" s="403"/>
      <c r="AB158" s="405"/>
      <c r="AC158" s="403"/>
      <c r="AD158" s="406"/>
      <c r="AG158" s="403"/>
      <c r="AH158" s="403"/>
      <c r="AI158" s="405"/>
      <c r="AL158" s="403"/>
      <c r="AN158" s="403"/>
      <c r="AO158" s="405"/>
      <c r="AP158" s="403"/>
      <c r="AQ158" s="403"/>
      <c r="AR158" s="403"/>
      <c r="AS158" s="403"/>
      <c r="AT158" s="403"/>
      <c r="AU158" s="403"/>
      <c r="AV158" s="405"/>
      <c r="AW158" s="404"/>
      <c r="AY158" s="403"/>
      <c r="BC158" s="403"/>
      <c r="BD158" s="403"/>
      <c r="BE158" s="403"/>
      <c r="BF158" s="403"/>
      <c r="BG158" s="403"/>
      <c r="BH158" s="403"/>
      <c r="BI158" s="403"/>
      <c r="BJ158" s="403"/>
      <c r="BK158" s="403"/>
    </row>
    <row r="159" spans="1:63" x14ac:dyDescent="0.25">
      <c r="A159" s="405"/>
      <c r="B159" s="400"/>
      <c r="C159" s="403"/>
      <c r="D159" s="403"/>
      <c r="E159" s="403"/>
      <c r="I159" s="404"/>
      <c r="Q159" s="405"/>
      <c r="S159" s="405"/>
      <c r="T159" s="403"/>
      <c r="U159" s="406"/>
      <c r="V159" s="400"/>
      <c r="W159" s="405"/>
      <c r="X159" s="405"/>
      <c r="Y159" s="403"/>
      <c r="Z159" s="407"/>
      <c r="AA159" s="403"/>
      <c r="AB159" s="405"/>
      <c r="AC159" s="403"/>
      <c r="AD159" s="406"/>
      <c r="AG159" s="403"/>
      <c r="AH159" s="403"/>
      <c r="AI159" s="405"/>
      <c r="AL159" s="403"/>
      <c r="AN159" s="403"/>
      <c r="AO159" s="405"/>
      <c r="AP159" s="403"/>
      <c r="AQ159" s="403"/>
      <c r="AR159" s="403"/>
      <c r="AS159" s="403"/>
      <c r="AT159" s="403"/>
      <c r="AU159" s="403"/>
      <c r="AV159" s="405"/>
      <c r="AW159" s="404"/>
      <c r="AY159" s="403"/>
      <c r="BC159" s="403"/>
      <c r="BD159" s="403"/>
      <c r="BE159" s="403"/>
      <c r="BF159" s="403"/>
      <c r="BG159" s="403"/>
      <c r="BH159" s="403"/>
      <c r="BI159" s="403"/>
      <c r="BJ159" s="403"/>
      <c r="BK159" s="403"/>
    </row>
    <row r="160" spans="1:63" x14ac:dyDescent="0.25">
      <c r="A160" s="405"/>
      <c r="B160" s="400"/>
      <c r="C160" s="403"/>
      <c r="D160" s="403"/>
      <c r="E160" s="403"/>
      <c r="I160" s="404"/>
      <c r="Q160" s="405"/>
      <c r="S160" s="405"/>
      <c r="T160" s="403"/>
      <c r="U160" s="406"/>
      <c r="V160" s="400"/>
      <c r="W160" s="405"/>
      <c r="X160" s="405"/>
      <c r="Y160" s="403"/>
      <c r="Z160" s="407"/>
      <c r="AA160" s="403"/>
      <c r="AB160" s="405"/>
      <c r="AC160" s="403"/>
      <c r="AD160" s="406"/>
      <c r="AG160" s="403"/>
      <c r="AH160" s="403"/>
      <c r="AI160" s="405"/>
      <c r="AL160" s="403"/>
      <c r="AN160" s="403"/>
      <c r="AO160" s="405"/>
      <c r="AP160" s="403"/>
      <c r="AQ160" s="403"/>
      <c r="AR160" s="403"/>
      <c r="AS160" s="403"/>
      <c r="AT160" s="403"/>
      <c r="AU160" s="403"/>
      <c r="AV160" s="405"/>
      <c r="AW160" s="404"/>
      <c r="AY160" s="403"/>
      <c r="BC160" s="403"/>
      <c r="BD160" s="403"/>
      <c r="BE160" s="403"/>
      <c r="BF160" s="403"/>
      <c r="BG160" s="403"/>
      <c r="BH160" s="403"/>
      <c r="BI160" s="403"/>
      <c r="BJ160" s="403"/>
      <c r="BK160" s="403"/>
    </row>
    <row r="161" spans="1:63" x14ac:dyDescent="0.25">
      <c r="A161" s="405"/>
      <c r="B161" s="400"/>
      <c r="C161" s="403"/>
      <c r="D161" s="403"/>
      <c r="E161" s="403"/>
      <c r="I161" s="404"/>
      <c r="Q161" s="405"/>
      <c r="S161" s="405"/>
      <c r="T161" s="403"/>
      <c r="U161" s="406"/>
      <c r="V161" s="400"/>
      <c r="W161" s="405"/>
      <c r="X161" s="405"/>
      <c r="Y161" s="403"/>
      <c r="Z161" s="407"/>
      <c r="AA161" s="403"/>
      <c r="AB161" s="405"/>
      <c r="AC161" s="403"/>
      <c r="AD161" s="406"/>
      <c r="AG161" s="403"/>
      <c r="AH161" s="403"/>
      <c r="AI161" s="405"/>
      <c r="AL161" s="403"/>
      <c r="AN161" s="403"/>
      <c r="AO161" s="405"/>
      <c r="AP161" s="403"/>
      <c r="AQ161" s="403"/>
      <c r="AR161" s="403"/>
      <c r="AS161" s="403"/>
      <c r="AT161" s="403"/>
      <c r="AU161" s="403"/>
      <c r="AV161" s="405"/>
      <c r="AW161" s="404"/>
      <c r="AY161" s="403"/>
      <c r="BC161" s="403"/>
      <c r="BD161" s="403"/>
      <c r="BE161" s="403"/>
      <c r="BF161" s="403"/>
      <c r="BG161" s="403"/>
      <c r="BH161" s="403"/>
      <c r="BI161" s="403"/>
      <c r="BJ161" s="403"/>
      <c r="BK161" s="403"/>
    </row>
    <row r="162" spans="1:63" x14ac:dyDescent="0.25">
      <c r="A162" s="405"/>
      <c r="B162" s="400"/>
      <c r="C162" s="403"/>
      <c r="D162" s="403"/>
      <c r="E162" s="403"/>
      <c r="I162" s="404"/>
      <c r="Q162" s="405"/>
      <c r="S162" s="405"/>
      <c r="T162" s="403"/>
      <c r="U162" s="406"/>
      <c r="V162" s="400"/>
      <c r="W162" s="405"/>
      <c r="X162" s="405"/>
      <c r="Y162" s="403"/>
      <c r="Z162" s="407"/>
      <c r="AA162" s="403"/>
      <c r="AB162" s="405"/>
      <c r="AC162" s="403"/>
      <c r="AD162" s="406"/>
      <c r="AG162" s="403"/>
      <c r="AH162" s="403"/>
      <c r="AI162" s="405"/>
      <c r="AL162" s="403"/>
      <c r="AN162" s="403"/>
      <c r="AO162" s="405"/>
      <c r="AP162" s="403"/>
      <c r="AQ162" s="403"/>
      <c r="AR162" s="403"/>
      <c r="AS162" s="403"/>
      <c r="AT162" s="403"/>
      <c r="AU162" s="403"/>
      <c r="AV162" s="405"/>
      <c r="AW162" s="404"/>
      <c r="AY162" s="403"/>
      <c r="BC162" s="403"/>
      <c r="BD162" s="403"/>
      <c r="BE162" s="403"/>
      <c r="BF162" s="403"/>
      <c r="BG162" s="403"/>
      <c r="BH162" s="403"/>
      <c r="BI162" s="403"/>
      <c r="BJ162" s="403"/>
      <c r="BK162" s="403"/>
    </row>
    <row r="163" spans="1:63" x14ac:dyDescent="0.25">
      <c r="A163" s="405"/>
      <c r="B163" s="400"/>
      <c r="C163" s="403"/>
      <c r="D163" s="403"/>
      <c r="E163" s="403"/>
      <c r="I163" s="404"/>
      <c r="Q163" s="405"/>
      <c r="S163" s="405"/>
      <c r="T163" s="403"/>
      <c r="U163" s="406"/>
      <c r="V163" s="400"/>
      <c r="W163" s="405"/>
      <c r="X163" s="405"/>
      <c r="Y163" s="403"/>
      <c r="Z163" s="407"/>
      <c r="AA163" s="403"/>
      <c r="AB163" s="405"/>
      <c r="AC163" s="403"/>
      <c r="AD163" s="406"/>
      <c r="AG163" s="403"/>
      <c r="AH163" s="403"/>
      <c r="AI163" s="405"/>
      <c r="AL163" s="403"/>
      <c r="AN163" s="403"/>
      <c r="AO163" s="405"/>
      <c r="AP163" s="403"/>
      <c r="AQ163" s="403"/>
      <c r="AR163" s="403"/>
      <c r="AS163" s="403"/>
      <c r="AT163" s="403"/>
      <c r="AU163" s="403"/>
      <c r="AV163" s="405"/>
      <c r="AW163" s="404"/>
      <c r="AY163" s="403"/>
      <c r="BC163" s="403"/>
      <c r="BD163" s="403"/>
      <c r="BE163" s="403"/>
      <c r="BF163" s="403"/>
      <c r="BG163" s="403"/>
      <c r="BH163" s="403"/>
      <c r="BI163" s="403"/>
      <c r="BJ163" s="403"/>
      <c r="BK163" s="403"/>
    </row>
    <row r="164" spans="1:63" x14ac:dyDescent="0.25">
      <c r="A164" s="405"/>
      <c r="B164" s="400"/>
      <c r="C164" s="403"/>
      <c r="D164" s="403"/>
      <c r="E164" s="403"/>
      <c r="I164" s="404"/>
      <c r="Q164" s="405"/>
      <c r="S164" s="405"/>
      <c r="T164" s="403"/>
      <c r="U164" s="406"/>
      <c r="V164" s="400"/>
      <c r="W164" s="405"/>
      <c r="X164" s="405"/>
      <c r="Y164" s="403"/>
      <c r="Z164" s="407"/>
      <c r="AA164" s="403"/>
      <c r="AB164" s="405"/>
      <c r="AC164" s="403"/>
      <c r="AD164" s="406"/>
      <c r="AG164" s="403"/>
      <c r="AH164" s="403"/>
      <c r="AI164" s="405"/>
      <c r="AL164" s="403"/>
      <c r="AN164" s="403"/>
      <c r="AO164" s="405"/>
      <c r="AP164" s="403"/>
      <c r="AQ164" s="403"/>
      <c r="AR164" s="403"/>
      <c r="AS164" s="403"/>
      <c r="AT164" s="403"/>
      <c r="AU164" s="403"/>
      <c r="AV164" s="405"/>
      <c r="AW164" s="404"/>
      <c r="AY164" s="403"/>
      <c r="BC164" s="403"/>
      <c r="BD164" s="403"/>
      <c r="BE164" s="403"/>
      <c r="BF164" s="403"/>
      <c r="BG164" s="403"/>
      <c r="BH164" s="403"/>
      <c r="BI164" s="403"/>
      <c r="BJ164" s="403"/>
      <c r="BK164" s="403"/>
    </row>
    <row r="165" spans="1:63" x14ac:dyDescent="0.25">
      <c r="A165" s="405"/>
      <c r="B165" s="400"/>
      <c r="C165" s="403"/>
      <c r="D165" s="403"/>
      <c r="E165" s="403"/>
      <c r="I165" s="404"/>
      <c r="Q165" s="405"/>
      <c r="S165" s="405"/>
      <c r="T165" s="403"/>
      <c r="U165" s="406"/>
      <c r="V165" s="400"/>
      <c r="W165" s="405"/>
      <c r="X165" s="405"/>
      <c r="Y165" s="403"/>
      <c r="Z165" s="407"/>
      <c r="AA165" s="403"/>
      <c r="AB165" s="405"/>
      <c r="AC165" s="403"/>
      <c r="AD165" s="406"/>
      <c r="AG165" s="403"/>
      <c r="AH165" s="403"/>
      <c r="AI165" s="405"/>
      <c r="AL165" s="403"/>
      <c r="AN165" s="403"/>
      <c r="AO165" s="405"/>
      <c r="AP165" s="403"/>
      <c r="AQ165" s="403"/>
      <c r="AR165" s="403"/>
      <c r="AS165" s="403"/>
      <c r="AT165" s="403"/>
      <c r="AU165" s="403"/>
      <c r="AV165" s="405"/>
      <c r="AW165" s="404"/>
      <c r="AY165" s="403"/>
      <c r="BC165" s="403"/>
      <c r="BD165" s="403"/>
      <c r="BE165" s="403"/>
      <c r="BF165" s="403"/>
      <c r="BG165" s="403"/>
      <c r="BH165" s="403"/>
      <c r="BI165" s="403"/>
      <c r="BJ165" s="403"/>
      <c r="BK165" s="403"/>
    </row>
    <row r="166" spans="1:63" x14ac:dyDescent="0.25">
      <c r="A166" s="405"/>
      <c r="B166" s="400"/>
      <c r="C166" s="403"/>
      <c r="D166" s="403"/>
      <c r="E166" s="403"/>
      <c r="I166" s="404"/>
      <c r="Q166" s="405"/>
      <c r="S166" s="405"/>
      <c r="T166" s="403"/>
      <c r="U166" s="406"/>
      <c r="V166" s="400"/>
      <c r="W166" s="405"/>
      <c r="X166" s="405"/>
      <c r="Y166" s="403"/>
      <c r="Z166" s="407"/>
      <c r="AA166" s="403"/>
      <c r="AB166" s="405"/>
      <c r="AC166" s="403"/>
      <c r="AD166" s="406"/>
      <c r="AG166" s="403"/>
      <c r="AH166" s="403"/>
      <c r="AI166" s="405"/>
      <c r="AL166" s="403"/>
      <c r="AN166" s="403"/>
      <c r="AO166" s="405"/>
      <c r="AP166" s="403"/>
      <c r="AQ166" s="403"/>
      <c r="AR166" s="403"/>
      <c r="AS166" s="403"/>
      <c r="AT166" s="403"/>
      <c r="AU166" s="403"/>
      <c r="AV166" s="405"/>
      <c r="AW166" s="404"/>
      <c r="AY166" s="403"/>
      <c r="BC166" s="403"/>
      <c r="BD166" s="403"/>
      <c r="BE166" s="403"/>
      <c r="BF166" s="403"/>
      <c r="BG166" s="403"/>
      <c r="BH166" s="403"/>
      <c r="BI166" s="403"/>
      <c r="BJ166" s="403"/>
      <c r="BK166" s="403"/>
    </row>
    <row r="167" spans="1:63" x14ac:dyDescent="0.25">
      <c r="A167" s="405"/>
      <c r="B167" s="400"/>
      <c r="C167" s="403"/>
      <c r="D167" s="403"/>
      <c r="E167" s="403"/>
      <c r="I167" s="404"/>
      <c r="Q167" s="405"/>
      <c r="S167" s="405"/>
      <c r="T167" s="403"/>
      <c r="U167" s="406"/>
      <c r="V167" s="400"/>
      <c r="W167" s="405"/>
      <c r="X167" s="405"/>
      <c r="Y167" s="403"/>
      <c r="Z167" s="407"/>
      <c r="AA167" s="403"/>
      <c r="AB167" s="405"/>
      <c r="AC167" s="403"/>
      <c r="AD167" s="406"/>
      <c r="AG167" s="403"/>
      <c r="AH167" s="403"/>
      <c r="AI167" s="405"/>
      <c r="AL167" s="403"/>
      <c r="AN167" s="403"/>
      <c r="AO167" s="405"/>
      <c r="AP167" s="403"/>
      <c r="AQ167" s="403"/>
      <c r="AR167" s="403"/>
      <c r="AS167" s="403"/>
      <c r="AT167" s="403"/>
      <c r="AU167" s="403"/>
      <c r="AV167" s="405"/>
      <c r="AW167" s="404"/>
      <c r="AY167" s="403"/>
      <c r="BC167" s="403"/>
      <c r="BD167" s="403"/>
      <c r="BE167" s="403"/>
      <c r="BF167" s="403"/>
      <c r="BG167" s="403"/>
      <c r="BH167" s="403"/>
      <c r="BI167" s="403"/>
      <c r="BJ167" s="403"/>
      <c r="BK167" s="403"/>
    </row>
    <row r="168" spans="1:63" x14ac:dyDescent="0.25">
      <c r="A168" s="405"/>
      <c r="B168" s="400"/>
      <c r="C168" s="403"/>
      <c r="D168" s="403"/>
      <c r="E168" s="403"/>
      <c r="I168" s="404"/>
      <c r="Q168" s="405"/>
      <c r="S168" s="405"/>
      <c r="T168" s="403"/>
      <c r="U168" s="406"/>
      <c r="V168" s="400"/>
      <c r="W168" s="405"/>
      <c r="X168" s="405"/>
      <c r="Y168" s="403"/>
      <c r="Z168" s="407"/>
      <c r="AA168" s="403"/>
      <c r="AB168" s="405"/>
      <c r="AC168" s="403"/>
      <c r="AD168" s="406"/>
      <c r="AG168" s="403"/>
      <c r="AH168" s="403"/>
      <c r="AI168" s="405"/>
      <c r="AL168" s="403"/>
      <c r="AN168" s="403"/>
      <c r="AO168" s="405"/>
      <c r="AP168" s="403"/>
      <c r="AQ168" s="403"/>
      <c r="AR168" s="403"/>
      <c r="AS168" s="403"/>
      <c r="AT168" s="403"/>
      <c r="AU168" s="403"/>
      <c r="AV168" s="405"/>
      <c r="AW168" s="404"/>
      <c r="AY168" s="403"/>
      <c r="BC168" s="403"/>
      <c r="BD168" s="403"/>
      <c r="BE168" s="403"/>
      <c r="BF168" s="403"/>
      <c r="BG168" s="403"/>
      <c r="BH168" s="403"/>
      <c r="BI168" s="403"/>
      <c r="BJ168" s="403"/>
      <c r="BK168" s="403"/>
    </row>
    <row r="169" spans="1:63" x14ac:dyDescent="0.25">
      <c r="A169" s="405"/>
      <c r="B169" s="400"/>
      <c r="C169" s="403"/>
      <c r="D169" s="403"/>
      <c r="E169" s="403"/>
      <c r="I169" s="404"/>
      <c r="Q169" s="405"/>
      <c r="S169" s="405"/>
      <c r="T169" s="403"/>
      <c r="U169" s="406"/>
      <c r="V169" s="400"/>
      <c r="W169" s="405"/>
      <c r="X169" s="405"/>
      <c r="Y169" s="403"/>
      <c r="Z169" s="407"/>
      <c r="AA169" s="403"/>
      <c r="AB169" s="405"/>
      <c r="AC169" s="403"/>
      <c r="AD169" s="406"/>
      <c r="AG169" s="403"/>
      <c r="AH169" s="403"/>
      <c r="AI169" s="405"/>
      <c r="AL169" s="403"/>
      <c r="AN169" s="403"/>
      <c r="AO169" s="405"/>
      <c r="AP169" s="403"/>
      <c r="AQ169" s="403"/>
      <c r="AR169" s="403"/>
      <c r="AS169" s="403"/>
      <c r="AT169" s="403"/>
      <c r="AU169" s="403"/>
      <c r="AV169" s="405"/>
      <c r="AW169" s="404"/>
      <c r="AY169" s="403"/>
      <c r="BC169" s="403"/>
      <c r="BD169" s="403"/>
      <c r="BE169" s="403"/>
      <c r="BF169" s="403"/>
      <c r="BG169" s="403"/>
      <c r="BH169" s="403"/>
      <c r="BI169" s="403"/>
      <c r="BJ169" s="403"/>
      <c r="BK169" s="403"/>
    </row>
    <row r="170" spans="1:63" x14ac:dyDescent="0.25">
      <c r="A170" s="405"/>
      <c r="B170" s="400"/>
      <c r="C170" s="403"/>
      <c r="D170" s="403"/>
      <c r="E170" s="403"/>
      <c r="I170" s="404"/>
      <c r="Q170" s="405"/>
      <c r="S170" s="405"/>
      <c r="T170" s="403"/>
      <c r="U170" s="406"/>
      <c r="V170" s="400"/>
      <c r="W170" s="405"/>
      <c r="X170" s="405"/>
      <c r="Y170" s="403"/>
      <c r="Z170" s="407"/>
      <c r="AA170" s="403"/>
      <c r="AB170" s="405"/>
      <c r="AC170" s="403"/>
      <c r="AD170" s="406"/>
      <c r="AG170" s="403"/>
      <c r="AH170" s="403"/>
      <c r="AI170" s="405"/>
      <c r="AL170" s="403"/>
      <c r="AN170" s="403"/>
      <c r="AO170" s="405"/>
      <c r="AP170" s="403"/>
      <c r="AQ170" s="403"/>
      <c r="AR170" s="403"/>
      <c r="AS170" s="403"/>
      <c r="AT170" s="403"/>
      <c r="AU170" s="403"/>
      <c r="AV170" s="405"/>
      <c r="AW170" s="404"/>
      <c r="AY170" s="403"/>
      <c r="BC170" s="403"/>
      <c r="BD170" s="403"/>
      <c r="BE170" s="403"/>
      <c r="BF170" s="403"/>
      <c r="BG170" s="403"/>
      <c r="BH170" s="403"/>
      <c r="BI170" s="403"/>
      <c r="BJ170" s="403"/>
      <c r="BK170" s="403"/>
    </row>
    <row r="171" spans="1:63" x14ac:dyDescent="0.25">
      <c r="A171" s="405"/>
      <c r="B171" s="400"/>
      <c r="C171" s="403"/>
      <c r="D171" s="403"/>
      <c r="E171" s="403"/>
      <c r="I171" s="404"/>
      <c r="Q171" s="405"/>
      <c r="S171" s="405"/>
      <c r="T171" s="403"/>
      <c r="U171" s="406"/>
      <c r="V171" s="400"/>
      <c r="W171" s="405"/>
      <c r="X171" s="405"/>
      <c r="Y171" s="403"/>
      <c r="Z171" s="407"/>
      <c r="AA171" s="403"/>
      <c r="AB171" s="405"/>
      <c r="AC171" s="403"/>
      <c r="AD171" s="406"/>
      <c r="AG171" s="403"/>
      <c r="AH171" s="403"/>
      <c r="AI171" s="405"/>
      <c r="AL171" s="403"/>
      <c r="AN171" s="403"/>
      <c r="AO171" s="405"/>
      <c r="AP171" s="403"/>
      <c r="AQ171" s="403"/>
      <c r="AR171" s="403"/>
      <c r="AS171" s="403"/>
      <c r="AT171" s="403"/>
      <c r="AU171" s="403"/>
      <c r="AV171" s="405"/>
      <c r="AW171" s="404"/>
      <c r="AY171" s="403"/>
      <c r="BC171" s="403"/>
      <c r="BD171" s="403"/>
      <c r="BE171" s="403"/>
      <c r="BF171" s="403"/>
      <c r="BG171" s="403"/>
      <c r="BH171" s="403"/>
      <c r="BI171" s="403"/>
      <c r="BJ171" s="403"/>
      <c r="BK171" s="403"/>
    </row>
    <row r="172" spans="1:63" x14ac:dyDescent="0.25">
      <c r="A172" s="405"/>
      <c r="B172" s="400"/>
      <c r="C172" s="403"/>
      <c r="D172" s="403"/>
      <c r="E172" s="403"/>
      <c r="I172" s="404"/>
      <c r="Q172" s="405"/>
      <c r="S172" s="405"/>
      <c r="T172" s="403"/>
      <c r="U172" s="406"/>
      <c r="V172" s="400"/>
      <c r="W172" s="405"/>
      <c r="X172" s="405"/>
      <c r="Y172" s="403"/>
      <c r="Z172" s="407"/>
      <c r="AA172" s="403"/>
      <c r="AB172" s="405"/>
      <c r="AC172" s="403"/>
      <c r="AD172" s="406"/>
      <c r="AG172" s="403"/>
      <c r="AH172" s="403"/>
      <c r="AI172" s="405"/>
      <c r="AL172" s="403"/>
      <c r="AN172" s="403"/>
      <c r="AO172" s="405"/>
      <c r="AP172" s="403"/>
      <c r="AQ172" s="403"/>
      <c r="AR172" s="403"/>
      <c r="AS172" s="403"/>
      <c r="AT172" s="403"/>
      <c r="AU172" s="403"/>
      <c r="AV172" s="405"/>
      <c r="AW172" s="404"/>
      <c r="AY172" s="403"/>
      <c r="BC172" s="403"/>
      <c r="BD172" s="403"/>
      <c r="BE172" s="403"/>
      <c r="BF172" s="403"/>
      <c r="BG172" s="403"/>
      <c r="BH172" s="403"/>
      <c r="BI172" s="403"/>
      <c r="BJ172" s="403"/>
      <c r="BK172" s="403"/>
    </row>
    <row r="173" spans="1:63" x14ac:dyDescent="0.25">
      <c r="A173" s="405"/>
      <c r="B173" s="400"/>
      <c r="C173" s="403"/>
      <c r="D173" s="403"/>
      <c r="E173" s="403"/>
      <c r="I173" s="404"/>
      <c r="Q173" s="405"/>
      <c r="S173" s="405"/>
      <c r="T173" s="403"/>
      <c r="U173" s="406"/>
      <c r="V173" s="400"/>
      <c r="W173" s="405"/>
      <c r="X173" s="405"/>
      <c r="Y173" s="403"/>
      <c r="Z173" s="407"/>
      <c r="AA173" s="403"/>
      <c r="AB173" s="405"/>
      <c r="AC173" s="403"/>
      <c r="AD173" s="406"/>
      <c r="AG173" s="403"/>
      <c r="AH173" s="403"/>
      <c r="AI173" s="405"/>
      <c r="AL173" s="403"/>
      <c r="AN173" s="403"/>
      <c r="AO173" s="405"/>
      <c r="AP173" s="403"/>
      <c r="AQ173" s="403"/>
      <c r="AR173" s="403"/>
      <c r="AS173" s="403"/>
      <c r="AT173" s="403"/>
      <c r="AU173" s="403"/>
      <c r="AV173" s="405"/>
      <c r="AW173" s="404"/>
      <c r="AY173" s="403"/>
      <c r="BC173" s="403"/>
      <c r="BD173" s="403"/>
      <c r="BE173" s="403"/>
      <c r="BF173" s="403"/>
      <c r="BG173" s="403"/>
      <c r="BH173" s="403"/>
      <c r="BI173" s="403"/>
      <c r="BJ173" s="403"/>
      <c r="BK173" s="403"/>
    </row>
    <row r="174" spans="1:63" x14ac:dyDescent="0.25">
      <c r="A174" s="405"/>
      <c r="B174" s="400"/>
      <c r="C174" s="403"/>
      <c r="D174" s="403"/>
      <c r="E174" s="403"/>
      <c r="I174" s="404"/>
      <c r="Q174" s="405"/>
      <c r="S174" s="405"/>
      <c r="T174" s="403"/>
      <c r="U174" s="406"/>
      <c r="V174" s="400"/>
      <c r="W174" s="405"/>
      <c r="X174" s="405"/>
      <c r="Y174" s="403"/>
      <c r="Z174" s="407"/>
      <c r="AA174" s="403"/>
      <c r="AB174" s="405"/>
      <c r="AC174" s="403"/>
      <c r="AD174" s="406"/>
      <c r="AG174" s="403"/>
      <c r="AH174" s="403"/>
      <c r="AI174" s="405"/>
      <c r="AL174" s="403"/>
      <c r="AN174" s="403"/>
      <c r="AO174" s="405"/>
      <c r="AP174" s="403"/>
      <c r="AQ174" s="403"/>
      <c r="AR174" s="403"/>
      <c r="AS174" s="403"/>
      <c r="AT174" s="403"/>
      <c r="AU174" s="403"/>
      <c r="AV174" s="405"/>
      <c r="AW174" s="404"/>
      <c r="AY174" s="403"/>
      <c r="BC174" s="403"/>
      <c r="BD174" s="403"/>
      <c r="BE174" s="403"/>
      <c r="BF174" s="403"/>
      <c r="BG174" s="403"/>
      <c r="BH174" s="403"/>
      <c r="BI174" s="403"/>
      <c r="BJ174" s="403"/>
      <c r="BK174" s="403"/>
    </row>
    <row r="175" spans="1:63" x14ac:dyDescent="0.25">
      <c r="A175" s="405"/>
      <c r="B175" s="400"/>
      <c r="C175" s="403"/>
      <c r="D175" s="403"/>
      <c r="E175" s="403"/>
      <c r="I175" s="404"/>
      <c r="Q175" s="405"/>
      <c r="S175" s="405"/>
      <c r="T175" s="403"/>
      <c r="U175" s="406"/>
      <c r="V175" s="400"/>
      <c r="W175" s="405"/>
      <c r="X175" s="405"/>
      <c r="Y175" s="403"/>
      <c r="Z175" s="407"/>
      <c r="AA175" s="403"/>
      <c r="AB175" s="405"/>
      <c r="AC175" s="403"/>
      <c r="AD175" s="406"/>
      <c r="AG175" s="403"/>
      <c r="AH175" s="403"/>
      <c r="AI175" s="405"/>
      <c r="AL175" s="403"/>
      <c r="AN175" s="403"/>
      <c r="AO175" s="405"/>
      <c r="AP175" s="403"/>
      <c r="AQ175" s="403"/>
      <c r="AR175" s="403"/>
      <c r="AS175" s="403"/>
      <c r="AT175" s="403"/>
      <c r="AU175" s="403"/>
      <c r="AV175" s="405"/>
      <c r="AW175" s="404"/>
      <c r="AY175" s="403"/>
      <c r="BC175" s="403"/>
      <c r="BD175" s="403"/>
      <c r="BE175" s="403"/>
      <c r="BF175" s="403"/>
      <c r="BG175" s="403"/>
      <c r="BH175" s="403"/>
      <c r="BI175" s="403"/>
      <c r="BJ175" s="403"/>
      <c r="BK175" s="403"/>
    </row>
    <row r="176" spans="1:63" x14ac:dyDescent="0.25">
      <c r="A176" s="405"/>
      <c r="B176" s="400"/>
      <c r="C176" s="403"/>
      <c r="D176" s="403"/>
      <c r="E176" s="403"/>
      <c r="I176" s="404"/>
      <c r="Q176" s="405"/>
      <c r="S176" s="405"/>
      <c r="T176" s="403"/>
      <c r="U176" s="406"/>
      <c r="V176" s="400"/>
      <c r="W176" s="405"/>
      <c r="X176" s="405"/>
      <c r="Y176" s="403"/>
      <c r="Z176" s="407"/>
      <c r="AA176" s="403"/>
      <c r="AB176" s="405"/>
      <c r="AC176" s="403"/>
      <c r="AD176" s="406"/>
      <c r="AG176" s="403"/>
      <c r="AH176" s="403"/>
      <c r="AI176" s="405"/>
      <c r="AL176" s="403"/>
      <c r="AN176" s="403"/>
      <c r="AO176" s="405"/>
      <c r="AP176" s="403"/>
      <c r="AQ176" s="403"/>
      <c r="AR176" s="403"/>
      <c r="AS176" s="403"/>
      <c r="AT176" s="403"/>
      <c r="AU176" s="403"/>
      <c r="AV176" s="405"/>
      <c r="AW176" s="404"/>
      <c r="AY176" s="403"/>
      <c r="BC176" s="403"/>
      <c r="BD176" s="403"/>
      <c r="BE176" s="403"/>
      <c r="BF176" s="403"/>
      <c r="BG176" s="403"/>
      <c r="BH176" s="403"/>
      <c r="BI176" s="403"/>
      <c r="BJ176" s="403"/>
      <c r="BK176" s="403"/>
    </row>
    <row r="177" spans="1:63" x14ac:dyDescent="0.25">
      <c r="A177" s="405"/>
      <c r="B177" s="400"/>
      <c r="C177" s="403"/>
      <c r="D177" s="403"/>
      <c r="E177" s="403"/>
      <c r="I177" s="404"/>
      <c r="Q177" s="405"/>
      <c r="S177" s="405"/>
      <c r="T177" s="403"/>
      <c r="U177" s="406"/>
      <c r="V177" s="400"/>
      <c r="W177" s="405"/>
      <c r="X177" s="405"/>
      <c r="Y177" s="403"/>
      <c r="Z177" s="407"/>
      <c r="AA177" s="403"/>
      <c r="AB177" s="405"/>
      <c r="AC177" s="403"/>
      <c r="AD177" s="406"/>
      <c r="AG177" s="403"/>
      <c r="AH177" s="403"/>
      <c r="AI177" s="405"/>
      <c r="AL177" s="403"/>
      <c r="AN177" s="403"/>
      <c r="AO177" s="405"/>
      <c r="AP177" s="403"/>
      <c r="AQ177" s="403"/>
      <c r="AR177" s="403"/>
      <c r="AS177" s="403"/>
      <c r="AT177" s="403"/>
      <c r="AU177" s="403"/>
      <c r="AV177" s="405"/>
      <c r="AW177" s="404"/>
      <c r="AY177" s="403"/>
      <c r="BC177" s="403"/>
      <c r="BD177" s="403"/>
      <c r="BE177" s="403"/>
      <c r="BF177" s="403"/>
      <c r="BG177" s="403"/>
      <c r="BH177" s="403"/>
      <c r="BI177" s="403"/>
      <c r="BJ177" s="403"/>
      <c r="BK177" s="403"/>
    </row>
    <row r="178" spans="1:63" x14ac:dyDescent="0.25">
      <c r="A178" s="405"/>
      <c r="B178" s="400"/>
      <c r="C178" s="403"/>
      <c r="D178" s="403"/>
      <c r="E178" s="403"/>
      <c r="I178" s="404"/>
      <c r="Q178" s="405"/>
      <c r="S178" s="405"/>
      <c r="T178" s="403"/>
      <c r="U178" s="406"/>
      <c r="V178" s="400"/>
      <c r="W178" s="405"/>
      <c r="X178" s="405"/>
      <c r="Y178" s="403"/>
      <c r="Z178" s="407"/>
      <c r="AA178" s="403"/>
      <c r="AB178" s="405"/>
      <c r="AC178" s="403"/>
      <c r="AD178" s="406"/>
      <c r="AG178" s="403"/>
      <c r="AH178" s="403"/>
      <c r="AI178" s="405"/>
      <c r="AL178" s="403"/>
      <c r="AN178" s="403"/>
      <c r="AO178" s="405"/>
      <c r="AP178" s="403"/>
      <c r="AQ178" s="403"/>
      <c r="AR178" s="403"/>
      <c r="AS178" s="403"/>
      <c r="AT178" s="403"/>
      <c r="AU178" s="403"/>
      <c r="AV178" s="405"/>
      <c r="AW178" s="404"/>
      <c r="AY178" s="403"/>
      <c r="BC178" s="403"/>
      <c r="BD178" s="403"/>
      <c r="BE178" s="403"/>
      <c r="BF178" s="403"/>
      <c r="BG178" s="403"/>
      <c r="BH178" s="403"/>
      <c r="BI178" s="403"/>
      <c r="BJ178" s="403"/>
      <c r="BK178" s="403"/>
    </row>
    <row r="179" spans="1:63" x14ac:dyDescent="0.25">
      <c r="A179" s="405"/>
      <c r="B179" s="400"/>
      <c r="C179" s="403"/>
      <c r="D179" s="403"/>
      <c r="E179" s="403"/>
      <c r="I179" s="404"/>
      <c r="Q179" s="405"/>
      <c r="S179" s="405"/>
      <c r="T179" s="403"/>
      <c r="U179" s="406"/>
      <c r="V179" s="400"/>
      <c r="W179" s="405"/>
      <c r="X179" s="405"/>
      <c r="Y179" s="403"/>
      <c r="Z179" s="407"/>
      <c r="AA179" s="403"/>
      <c r="AB179" s="405"/>
      <c r="AC179" s="403"/>
      <c r="AD179" s="406"/>
      <c r="AG179" s="403"/>
      <c r="AH179" s="403"/>
      <c r="AI179" s="405"/>
      <c r="AL179" s="403"/>
      <c r="AN179" s="403"/>
      <c r="AO179" s="405"/>
      <c r="AP179" s="403"/>
      <c r="AQ179" s="403"/>
      <c r="AR179" s="403"/>
      <c r="AS179" s="403"/>
      <c r="AT179" s="403"/>
      <c r="AU179" s="403"/>
      <c r="AV179" s="405"/>
      <c r="AW179" s="404"/>
      <c r="AY179" s="403"/>
      <c r="BC179" s="403"/>
      <c r="BD179" s="403"/>
      <c r="BE179" s="403"/>
      <c r="BF179" s="403"/>
      <c r="BG179" s="403"/>
      <c r="BH179" s="403"/>
      <c r="BI179" s="403"/>
      <c r="BJ179" s="403"/>
      <c r="BK179" s="403"/>
    </row>
    <row r="180" spans="1:63" x14ac:dyDescent="0.25">
      <c r="A180" s="405"/>
      <c r="B180" s="400"/>
      <c r="C180" s="403"/>
      <c r="D180" s="403"/>
      <c r="E180" s="403"/>
      <c r="I180" s="404"/>
      <c r="Q180" s="405"/>
      <c r="S180" s="405"/>
      <c r="T180" s="403"/>
      <c r="U180" s="406"/>
      <c r="V180" s="400"/>
      <c r="W180" s="405"/>
      <c r="X180" s="405"/>
      <c r="Y180" s="403"/>
      <c r="Z180" s="407"/>
      <c r="AA180" s="403"/>
      <c r="AB180" s="405"/>
      <c r="AC180" s="403"/>
      <c r="AD180" s="406"/>
      <c r="AG180" s="403"/>
      <c r="AH180" s="403"/>
      <c r="AI180" s="405"/>
      <c r="AL180" s="403"/>
      <c r="AN180" s="403"/>
      <c r="AO180" s="405"/>
      <c r="AP180" s="403"/>
      <c r="AQ180" s="403"/>
      <c r="AR180" s="403"/>
      <c r="AS180" s="403"/>
      <c r="AT180" s="403"/>
      <c r="AU180" s="403"/>
      <c r="AV180" s="405"/>
      <c r="AW180" s="404"/>
      <c r="AY180" s="403"/>
      <c r="BC180" s="403"/>
      <c r="BD180" s="403"/>
      <c r="BE180" s="403"/>
      <c r="BF180" s="403"/>
      <c r="BG180" s="403"/>
      <c r="BH180" s="403"/>
      <c r="BI180" s="403"/>
      <c r="BJ180" s="403"/>
      <c r="BK180" s="403"/>
    </row>
    <row r="181" spans="1:63" x14ac:dyDescent="0.25">
      <c r="A181" s="405"/>
      <c r="B181" s="400"/>
      <c r="C181" s="403"/>
      <c r="D181" s="403"/>
      <c r="E181" s="403"/>
      <c r="I181" s="404"/>
      <c r="Q181" s="405"/>
      <c r="S181" s="405"/>
      <c r="T181" s="403"/>
      <c r="U181" s="406"/>
      <c r="V181" s="400"/>
      <c r="W181" s="405"/>
      <c r="X181" s="405"/>
      <c r="Y181" s="403"/>
      <c r="Z181" s="407"/>
      <c r="AA181" s="403"/>
      <c r="AB181" s="405"/>
      <c r="AC181" s="403"/>
      <c r="AD181" s="406"/>
      <c r="AG181" s="403"/>
      <c r="AH181" s="403"/>
      <c r="AI181" s="405"/>
      <c r="AL181" s="403"/>
      <c r="AN181" s="403"/>
      <c r="AO181" s="405"/>
      <c r="AP181" s="403"/>
      <c r="AQ181" s="403"/>
      <c r="AR181" s="403"/>
      <c r="AS181" s="403"/>
      <c r="AT181" s="403"/>
      <c r="AU181" s="403"/>
      <c r="AV181" s="405"/>
      <c r="AW181" s="404"/>
      <c r="AY181" s="403"/>
      <c r="BC181" s="403"/>
      <c r="BD181" s="403"/>
      <c r="BE181" s="403"/>
      <c r="BF181" s="403"/>
      <c r="BG181" s="403"/>
      <c r="BH181" s="403"/>
      <c r="BI181" s="403"/>
      <c r="BJ181" s="403"/>
      <c r="BK181" s="403"/>
    </row>
    <row r="182" spans="1:63" x14ac:dyDescent="0.25">
      <c r="A182" s="405"/>
      <c r="B182" s="400"/>
      <c r="C182" s="403"/>
      <c r="D182" s="403"/>
      <c r="E182" s="403"/>
      <c r="I182" s="404"/>
      <c r="Q182" s="405"/>
      <c r="S182" s="405"/>
      <c r="T182" s="403"/>
      <c r="U182" s="406"/>
      <c r="V182" s="400"/>
      <c r="W182" s="405"/>
      <c r="X182" s="405"/>
      <c r="Y182" s="403"/>
      <c r="Z182" s="407"/>
      <c r="AA182" s="403"/>
      <c r="AB182" s="405"/>
      <c r="AC182" s="403"/>
      <c r="AD182" s="406"/>
      <c r="AG182" s="403"/>
      <c r="AH182" s="403"/>
      <c r="AI182" s="405"/>
      <c r="AL182" s="403"/>
      <c r="AN182" s="403"/>
      <c r="AO182" s="405"/>
      <c r="AP182" s="403"/>
      <c r="AQ182" s="403"/>
      <c r="AR182" s="403"/>
      <c r="AS182" s="403"/>
      <c r="AT182" s="403"/>
      <c r="AU182" s="403"/>
      <c r="AV182" s="405"/>
      <c r="AW182" s="404"/>
      <c r="AY182" s="403"/>
      <c r="BC182" s="403"/>
      <c r="BD182" s="403"/>
      <c r="BE182" s="403"/>
      <c r="BF182" s="403"/>
      <c r="BG182" s="403"/>
      <c r="BH182" s="403"/>
      <c r="BI182" s="403"/>
      <c r="BJ182" s="403"/>
      <c r="BK182" s="403"/>
    </row>
    <row r="183" spans="1:63" x14ac:dyDescent="0.25">
      <c r="A183" s="405"/>
      <c r="B183" s="400"/>
      <c r="C183" s="403"/>
      <c r="D183" s="403"/>
      <c r="E183" s="403"/>
      <c r="I183" s="404"/>
      <c r="Q183" s="405"/>
      <c r="S183" s="405"/>
      <c r="T183" s="403"/>
      <c r="U183" s="406"/>
      <c r="V183" s="400"/>
      <c r="W183" s="405"/>
      <c r="X183" s="405"/>
      <c r="Y183" s="403"/>
      <c r="Z183" s="407"/>
      <c r="AA183" s="403"/>
      <c r="AB183" s="405"/>
      <c r="AC183" s="403"/>
      <c r="AD183" s="406"/>
      <c r="AG183" s="403"/>
      <c r="AH183" s="403"/>
      <c r="AI183" s="405"/>
      <c r="AL183" s="403"/>
      <c r="AN183" s="403"/>
      <c r="AO183" s="405"/>
      <c r="AP183" s="403"/>
      <c r="AQ183" s="403"/>
      <c r="AR183" s="403"/>
      <c r="AS183" s="403"/>
      <c r="AT183" s="403"/>
      <c r="AU183" s="403"/>
      <c r="AV183" s="405"/>
      <c r="AW183" s="404"/>
      <c r="AY183" s="403"/>
      <c r="BC183" s="403"/>
      <c r="BD183" s="403"/>
      <c r="BE183" s="403"/>
      <c r="BF183" s="403"/>
      <c r="BG183" s="403"/>
      <c r="BH183" s="403"/>
      <c r="BI183" s="403"/>
      <c r="BJ183" s="403"/>
      <c r="BK183" s="403"/>
    </row>
    <row r="184" spans="1:63" x14ac:dyDescent="0.25">
      <c r="A184" s="405"/>
      <c r="B184" s="400"/>
      <c r="C184" s="403"/>
      <c r="D184" s="403"/>
      <c r="E184" s="403"/>
      <c r="I184" s="404"/>
      <c r="Q184" s="405"/>
      <c r="S184" s="405"/>
      <c r="T184" s="403"/>
      <c r="U184" s="406"/>
      <c r="V184" s="400"/>
      <c r="W184" s="405"/>
      <c r="X184" s="405"/>
      <c r="Y184" s="403"/>
      <c r="Z184" s="407"/>
      <c r="AA184" s="403"/>
      <c r="AB184" s="405"/>
      <c r="AC184" s="403"/>
      <c r="AD184" s="406"/>
      <c r="AG184" s="403"/>
      <c r="AH184" s="403"/>
      <c r="AI184" s="405"/>
      <c r="AL184" s="403"/>
      <c r="AN184" s="403"/>
      <c r="AO184" s="405"/>
      <c r="AP184" s="403"/>
      <c r="AQ184" s="403"/>
      <c r="AR184" s="403"/>
      <c r="AS184" s="403"/>
      <c r="AT184" s="403"/>
      <c r="AU184" s="403"/>
      <c r="AV184" s="405"/>
      <c r="AW184" s="404"/>
      <c r="AY184" s="403"/>
      <c r="BC184" s="403"/>
      <c r="BD184" s="403"/>
      <c r="BE184" s="403"/>
      <c r="BF184" s="403"/>
      <c r="BG184" s="403"/>
      <c r="BH184" s="403"/>
      <c r="BI184" s="403"/>
      <c r="BJ184" s="403"/>
      <c r="BK184" s="403"/>
    </row>
    <row r="185" spans="1:63" x14ac:dyDescent="0.25">
      <c r="A185" s="405"/>
      <c r="B185" s="400"/>
      <c r="C185" s="403"/>
      <c r="D185" s="403"/>
      <c r="E185" s="403"/>
      <c r="I185" s="404"/>
      <c r="Q185" s="405"/>
      <c r="S185" s="405"/>
      <c r="T185" s="403"/>
      <c r="U185" s="406"/>
      <c r="V185" s="400"/>
      <c r="W185" s="405"/>
      <c r="X185" s="405"/>
      <c r="Y185" s="403"/>
      <c r="Z185" s="407"/>
      <c r="AA185" s="403"/>
      <c r="AB185" s="405"/>
      <c r="AC185" s="403"/>
      <c r="AD185" s="406"/>
      <c r="AG185" s="403"/>
      <c r="AH185" s="403"/>
      <c r="AI185" s="405"/>
      <c r="AL185" s="403"/>
      <c r="AN185" s="403"/>
      <c r="AO185" s="405"/>
      <c r="AP185" s="403"/>
      <c r="AQ185" s="403"/>
      <c r="AR185" s="403"/>
      <c r="AS185" s="403"/>
      <c r="AT185" s="403"/>
      <c r="AU185" s="403"/>
      <c r="AV185" s="405"/>
      <c r="AW185" s="404"/>
      <c r="AY185" s="403"/>
      <c r="BC185" s="403"/>
      <c r="BD185" s="403"/>
      <c r="BE185" s="403"/>
      <c r="BF185" s="403"/>
      <c r="BG185" s="403"/>
      <c r="BH185" s="403"/>
      <c r="BI185" s="403"/>
      <c r="BJ185" s="403"/>
      <c r="BK185" s="403"/>
    </row>
    <row r="186" spans="1:63" x14ac:dyDescent="0.25">
      <c r="A186" s="405"/>
      <c r="B186" s="400"/>
      <c r="C186" s="403"/>
      <c r="D186" s="403"/>
      <c r="E186" s="403"/>
      <c r="I186" s="404"/>
      <c r="Q186" s="405"/>
      <c r="S186" s="405"/>
      <c r="T186" s="403"/>
      <c r="U186" s="406"/>
      <c r="V186" s="400"/>
      <c r="W186" s="405"/>
      <c r="X186" s="405"/>
      <c r="Y186" s="403"/>
      <c r="Z186" s="407"/>
      <c r="AA186" s="403"/>
      <c r="AB186" s="405"/>
      <c r="AC186" s="403"/>
      <c r="AD186" s="406"/>
      <c r="AG186" s="403"/>
      <c r="AH186" s="403"/>
      <c r="AI186" s="405"/>
      <c r="AL186" s="403"/>
      <c r="AN186" s="403"/>
      <c r="AO186" s="405"/>
      <c r="AP186" s="403"/>
      <c r="AQ186" s="403"/>
      <c r="AR186" s="403"/>
      <c r="AS186" s="403"/>
      <c r="AT186" s="403"/>
      <c r="AU186" s="403"/>
      <c r="AV186" s="405"/>
      <c r="AW186" s="404"/>
      <c r="AY186" s="403"/>
      <c r="BC186" s="403"/>
      <c r="BD186" s="403"/>
      <c r="BE186" s="403"/>
      <c r="BF186" s="403"/>
      <c r="BG186" s="403"/>
      <c r="BH186" s="403"/>
      <c r="BI186" s="403"/>
      <c r="BJ186" s="403"/>
      <c r="BK186" s="403"/>
    </row>
    <row r="187" spans="1:63" x14ac:dyDescent="0.25">
      <c r="A187" s="405"/>
      <c r="B187" s="400"/>
      <c r="C187" s="403"/>
      <c r="D187" s="403"/>
      <c r="E187" s="403"/>
      <c r="I187" s="404"/>
      <c r="Q187" s="405"/>
      <c r="S187" s="405"/>
      <c r="T187" s="403"/>
      <c r="U187" s="406"/>
      <c r="V187" s="400"/>
      <c r="W187" s="405"/>
      <c r="X187" s="405"/>
      <c r="Y187" s="403"/>
      <c r="Z187" s="407"/>
      <c r="AA187" s="403"/>
      <c r="AB187" s="405"/>
      <c r="AC187" s="403"/>
      <c r="AD187" s="406"/>
      <c r="AG187" s="403"/>
      <c r="AH187" s="403"/>
      <c r="AI187" s="405"/>
      <c r="AL187" s="403"/>
      <c r="AN187" s="403"/>
      <c r="AO187" s="405"/>
      <c r="AP187" s="403"/>
      <c r="AQ187" s="403"/>
      <c r="AR187" s="403"/>
      <c r="AS187" s="403"/>
      <c r="AT187" s="403"/>
      <c r="AU187" s="403"/>
      <c r="AV187" s="405"/>
      <c r="AW187" s="404"/>
      <c r="AY187" s="403"/>
      <c r="BC187" s="403"/>
      <c r="BD187" s="403"/>
      <c r="BE187" s="403"/>
      <c r="BF187" s="403"/>
      <c r="BG187" s="403"/>
      <c r="BH187" s="403"/>
      <c r="BI187" s="403"/>
      <c r="BJ187" s="403"/>
      <c r="BK187" s="403"/>
    </row>
    <row r="188" spans="1:63" x14ac:dyDescent="0.25">
      <c r="A188" s="405"/>
      <c r="B188" s="400"/>
      <c r="C188" s="403"/>
      <c r="D188" s="403"/>
      <c r="E188" s="403"/>
      <c r="I188" s="404"/>
      <c r="Q188" s="405"/>
      <c r="S188" s="405"/>
      <c r="T188" s="403"/>
      <c r="U188" s="406"/>
      <c r="V188" s="400"/>
      <c r="W188" s="405"/>
      <c r="X188" s="405"/>
      <c r="Y188" s="403"/>
      <c r="Z188" s="407"/>
      <c r="AA188" s="403"/>
      <c r="AB188" s="405"/>
      <c r="AC188" s="403"/>
      <c r="AD188" s="406"/>
      <c r="AG188" s="403"/>
      <c r="AH188" s="403"/>
      <c r="AI188" s="405"/>
      <c r="AL188" s="403"/>
      <c r="AN188" s="403"/>
      <c r="AO188" s="405"/>
      <c r="AP188" s="403"/>
      <c r="AQ188" s="403"/>
      <c r="AR188" s="403"/>
      <c r="AS188" s="403"/>
      <c r="AT188" s="403"/>
      <c r="AU188" s="403"/>
      <c r="AV188" s="405"/>
      <c r="AW188" s="404"/>
      <c r="AY188" s="403"/>
      <c r="BC188" s="403"/>
      <c r="BD188" s="403"/>
      <c r="BE188" s="403"/>
      <c r="BF188" s="403"/>
      <c r="BG188" s="403"/>
      <c r="BH188" s="403"/>
      <c r="BI188" s="403"/>
      <c r="BJ188" s="403"/>
      <c r="BK188" s="403"/>
    </row>
    <row r="189" spans="1:63" x14ac:dyDescent="0.25">
      <c r="A189" s="405"/>
      <c r="B189" s="400"/>
      <c r="C189" s="403"/>
      <c r="D189" s="403"/>
      <c r="E189" s="403"/>
      <c r="I189" s="404"/>
      <c r="Q189" s="405"/>
      <c r="S189" s="405"/>
      <c r="T189" s="403"/>
      <c r="U189" s="406"/>
      <c r="V189" s="400"/>
      <c r="W189" s="405"/>
      <c r="X189" s="405"/>
      <c r="Y189" s="403"/>
      <c r="Z189" s="407"/>
      <c r="AA189" s="403"/>
      <c r="AB189" s="405"/>
      <c r="AC189" s="403"/>
      <c r="AD189" s="406"/>
      <c r="AG189" s="403"/>
      <c r="AH189" s="403"/>
      <c r="AI189" s="405"/>
      <c r="AL189" s="403"/>
      <c r="AN189" s="403"/>
      <c r="AO189" s="405"/>
      <c r="AP189" s="403"/>
      <c r="AQ189" s="403"/>
      <c r="AR189" s="403"/>
      <c r="AS189" s="403"/>
      <c r="AT189" s="403"/>
      <c r="AU189" s="403"/>
      <c r="AV189" s="405"/>
      <c r="AW189" s="404"/>
      <c r="AY189" s="403"/>
      <c r="BC189" s="403"/>
      <c r="BD189" s="403"/>
      <c r="BE189" s="403"/>
      <c r="BF189" s="403"/>
      <c r="BG189" s="403"/>
      <c r="BH189" s="403"/>
      <c r="BI189" s="403"/>
      <c r="BJ189" s="403"/>
      <c r="BK189" s="403"/>
    </row>
    <row r="190" spans="1:63" x14ac:dyDescent="0.25">
      <c r="A190" s="405"/>
      <c r="B190" s="400"/>
      <c r="C190" s="403"/>
      <c r="D190" s="403"/>
      <c r="E190" s="403"/>
      <c r="I190" s="404"/>
      <c r="Q190" s="405"/>
      <c r="S190" s="405"/>
      <c r="T190" s="403"/>
      <c r="U190" s="406"/>
      <c r="V190" s="400"/>
      <c r="W190" s="405"/>
      <c r="X190" s="405"/>
      <c r="Y190" s="403"/>
      <c r="Z190" s="407"/>
      <c r="AA190" s="403"/>
      <c r="AB190" s="405"/>
      <c r="AC190" s="403"/>
      <c r="AD190" s="406"/>
      <c r="AG190" s="403"/>
      <c r="AH190" s="403"/>
      <c r="AI190" s="405"/>
      <c r="AL190" s="403"/>
      <c r="AN190" s="403"/>
      <c r="AO190" s="405"/>
      <c r="AP190" s="403"/>
      <c r="AQ190" s="403"/>
      <c r="AR190" s="403"/>
      <c r="AS190" s="403"/>
      <c r="AT190" s="403"/>
      <c r="AU190" s="403"/>
      <c r="AV190" s="405"/>
      <c r="AW190" s="404"/>
      <c r="AY190" s="403"/>
      <c r="BC190" s="403"/>
      <c r="BD190" s="403"/>
      <c r="BE190" s="403"/>
      <c r="BF190" s="403"/>
      <c r="BG190" s="403"/>
      <c r="BH190" s="403"/>
      <c r="BI190" s="403"/>
      <c r="BJ190" s="403"/>
      <c r="BK190" s="403"/>
    </row>
    <row r="191" spans="1:63" x14ac:dyDescent="0.25">
      <c r="A191" s="405"/>
      <c r="B191" s="400"/>
      <c r="C191" s="403"/>
      <c r="D191" s="403"/>
      <c r="E191" s="403"/>
      <c r="I191" s="404"/>
      <c r="Q191" s="405"/>
      <c r="S191" s="405"/>
      <c r="T191" s="403"/>
      <c r="U191" s="406"/>
      <c r="V191" s="400"/>
      <c r="W191" s="405"/>
      <c r="X191" s="405"/>
      <c r="Y191" s="403"/>
      <c r="Z191" s="407"/>
      <c r="AA191" s="403"/>
      <c r="AB191" s="405"/>
      <c r="AC191" s="403"/>
      <c r="AD191" s="406"/>
      <c r="AG191" s="403"/>
      <c r="AH191" s="403"/>
      <c r="AI191" s="405"/>
      <c r="AL191" s="403"/>
      <c r="AN191" s="403"/>
      <c r="AO191" s="405"/>
      <c r="AP191" s="403"/>
      <c r="AQ191" s="403"/>
      <c r="AR191" s="403"/>
      <c r="AS191" s="403"/>
      <c r="AT191" s="403"/>
      <c r="AU191" s="403"/>
      <c r="AV191" s="405"/>
      <c r="AW191" s="404"/>
      <c r="AY191" s="403"/>
      <c r="BC191" s="403"/>
      <c r="BD191" s="403"/>
      <c r="BE191" s="403"/>
      <c r="BF191" s="403"/>
      <c r="BG191" s="403"/>
      <c r="BH191" s="403"/>
      <c r="BI191" s="403"/>
      <c r="BJ191" s="403"/>
      <c r="BK191" s="403"/>
    </row>
    <row r="192" spans="1:63" x14ac:dyDescent="0.25">
      <c r="A192" s="405"/>
      <c r="B192" s="400"/>
      <c r="C192" s="403"/>
      <c r="D192" s="403"/>
      <c r="E192" s="403"/>
      <c r="I192" s="404"/>
      <c r="Q192" s="405"/>
      <c r="S192" s="405"/>
      <c r="T192" s="403"/>
      <c r="U192" s="406"/>
      <c r="V192" s="400"/>
      <c r="W192" s="405"/>
      <c r="X192" s="405"/>
      <c r="Y192" s="403"/>
      <c r="Z192" s="407"/>
      <c r="AA192" s="403"/>
      <c r="AB192" s="405"/>
      <c r="AC192" s="403"/>
      <c r="AD192" s="406"/>
      <c r="AG192" s="403"/>
      <c r="AH192" s="403"/>
      <c r="AI192" s="405"/>
      <c r="AL192" s="403"/>
      <c r="AN192" s="403"/>
      <c r="AO192" s="405"/>
      <c r="AP192" s="403"/>
      <c r="AQ192" s="403"/>
      <c r="AR192" s="403"/>
      <c r="AS192" s="403"/>
      <c r="AT192" s="403"/>
      <c r="AU192" s="403"/>
      <c r="AV192" s="405"/>
      <c r="AW192" s="404"/>
      <c r="AY192" s="403"/>
      <c r="BC192" s="403"/>
      <c r="BD192" s="403"/>
      <c r="BE192" s="403"/>
      <c r="BF192" s="403"/>
      <c r="BG192" s="403"/>
      <c r="BH192" s="403"/>
      <c r="BI192" s="403"/>
      <c r="BJ192" s="403"/>
      <c r="BK192" s="403"/>
    </row>
    <row r="193" spans="1:63" x14ac:dyDescent="0.25">
      <c r="A193" s="405"/>
      <c r="B193" s="400"/>
      <c r="C193" s="403"/>
      <c r="D193" s="403"/>
      <c r="E193" s="403"/>
      <c r="I193" s="404"/>
      <c r="Q193" s="405"/>
      <c r="S193" s="405"/>
      <c r="T193" s="403"/>
      <c r="U193" s="406"/>
      <c r="V193" s="400"/>
      <c r="W193" s="405"/>
      <c r="X193" s="405"/>
      <c r="Y193" s="403"/>
      <c r="Z193" s="407"/>
      <c r="AA193" s="403"/>
      <c r="AB193" s="405"/>
      <c r="AC193" s="403"/>
      <c r="AD193" s="406"/>
      <c r="AG193" s="403"/>
      <c r="AH193" s="403"/>
      <c r="AI193" s="405"/>
      <c r="AL193" s="403"/>
      <c r="AN193" s="403"/>
      <c r="AO193" s="405"/>
      <c r="AP193" s="403"/>
      <c r="AQ193" s="403"/>
      <c r="AR193" s="403"/>
      <c r="AS193" s="403"/>
      <c r="AT193" s="403"/>
      <c r="AU193" s="403"/>
      <c r="AV193" s="405"/>
      <c r="AW193" s="404"/>
      <c r="AY193" s="403"/>
      <c r="BC193" s="403"/>
      <c r="BD193" s="403"/>
      <c r="BE193" s="403"/>
      <c r="BF193" s="403"/>
      <c r="BG193" s="403"/>
      <c r="BH193" s="403"/>
      <c r="BI193" s="403"/>
      <c r="BJ193" s="403"/>
      <c r="BK193" s="403"/>
    </row>
    <row r="194" spans="1:63" x14ac:dyDescent="0.25">
      <c r="A194" s="405"/>
      <c r="B194" s="400"/>
      <c r="C194" s="403"/>
      <c r="D194" s="403"/>
      <c r="E194" s="403"/>
      <c r="I194" s="404"/>
      <c r="Q194" s="405"/>
      <c r="S194" s="405"/>
      <c r="T194" s="403"/>
      <c r="U194" s="406"/>
      <c r="V194" s="400"/>
      <c r="W194" s="405"/>
      <c r="X194" s="405"/>
      <c r="Y194" s="403"/>
      <c r="Z194" s="407"/>
      <c r="AA194" s="403"/>
      <c r="AB194" s="405"/>
      <c r="AC194" s="403"/>
      <c r="AD194" s="406"/>
      <c r="AG194" s="403"/>
      <c r="AH194" s="403"/>
      <c r="AI194" s="405"/>
      <c r="AL194" s="403"/>
      <c r="AN194" s="403"/>
      <c r="AO194" s="405"/>
      <c r="AP194" s="403"/>
      <c r="AQ194" s="403"/>
      <c r="AR194" s="403"/>
      <c r="AS194" s="403"/>
      <c r="AT194" s="403"/>
      <c r="AU194" s="403"/>
      <c r="AV194" s="405"/>
      <c r="AW194" s="404"/>
      <c r="AY194" s="403"/>
      <c r="BC194" s="403"/>
      <c r="BD194" s="403"/>
      <c r="BE194" s="403"/>
      <c r="BF194" s="403"/>
      <c r="BG194" s="403"/>
      <c r="BH194" s="403"/>
      <c r="BI194" s="403"/>
      <c r="BJ194" s="403"/>
      <c r="BK194" s="403"/>
    </row>
    <row r="195" spans="1:63" x14ac:dyDescent="0.25">
      <c r="A195" s="405"/>
      <c r="B195" s="400"/>
      <c r="C195" s="403"/>
      <c r="D195" s="403"/>
      <c r="E195" s="403"/>
      <c r="I195" s="404"/>
      <c r="Q195" s="405"/>
      <c r="S195" s="405"/>
      <c r="T195" s="403"/>
      <c r="U195" s="406"/>
      <c r="V195" s="400"/>
      <c r="W195" s="405"/>
      <c r="X195" s="405"/>
      <c r="Y195" s="403"/>
      <c r="Z195" s="407"/>
      <c r="AA195" s="403"/>
      <c r="AB195" s="405"/>
      <c r="AC195" s="403"/>
      <c r="AD195" s="406"/>
      <c r="AG195" s="403"/>
      <c r="AH195" s="403"/>
      <c r="AI195" s="405"/>
      <c r="AL195" s="403"/>
      <c r="AN195" s="403"/>
      <c r="AO195" s="405"/>
      <c r="AP195" s="403"/>
      <c r="AQ195" s="403"/>
      <c r="AR195" s="403"/>
      <c r="AS195" s="403"/>
      <c r="AT195" s="403"/>
      <c r="AU195" s="403"/>
      <c r="AV195" s="405"/>
      <c r="AW195" s="404"/>
      <c r="AY195" s="403"/>
      <c r="BC195" s="403"/>
      <c r="BD195" s="403"/>
      <c r="BE195" s="403"/>
      <c r="BF195" s="403"/>
      <c r="BG195" s="403"/>
      <c r="BH195" s="403"/>
      <c r="BI195" s="403"/>
      <c r="BJ195" s="403"/>
      <c r="BK195" s="403"/>
    </row>
    <row r="196" spans="1:63" x14ac:dyDescent="0.25">
      <c r="A196" s="405"/>
      <c r="B196" s="400"/>
      <c r="C196" s="403"/>
      <c r="D196" s="403"/>
      <c r="E196" s="403"/>
      <c r="I196" s="404"/>
      <c r="Q196" s="405"/>
      <c r="S196" s="405"/>
      <c r="T196" s="403"/>
      <c r="U196" s="406"/>
      <c r="V196" s="400"/>
      <c r="W196" s="405"/>
      <c r="X196" s="405"/>
      <c r="Y196" s="403"/>
      <c r="Z196" s="407"/>
      <c r="AA196" s="403"/>
      <c r="AB196" s="405"/>
      <c r="AC196" s="403"/>
      <c r="AD196" s="406"/>
      <c r="AG196" s="403"/>
      <c r="AH196" s="403"/>
      <c r="AI196" s="405"/>
      <c r="AL196" s="403"/>
      <c r="AN196" s="403"/>
      <c r="AO196" s="405"/>
      <c r="AP196" s="403"/>
      <c r="AQ196" s="403"/>
      <c r="AR196" s="403"/>
      <c r="AS196" s="403"/>
      <c r="AT196" s="403"/>
      <c r="AU196" s="403"/>
      <c r="AV196" s="405"/>
      <c r="AW196" s="404"/>
      <c r="AY196" s="403"/>
      <c r="BC196" s="403"/>
      <c r="BD196" s="403"/>
      <c r="BE196" s="403"/>
      <c r="BF196" s="403"/>
      <c r="BG196" s="403"/>
      <c r="BH196" s="403"/>
      <c r="BI196" s="403"/>
      <c r="BJ196" s="403"/>
      <c r="BK196" s="403"/>
    </row>
    <row r="197" spans="1:63" x14ac:dyDescent="0.25">
      <c r="A197" s="405"/>
      <c r="B197" s="400"/>
      <c r="C197" s="403"/>
      <c r="D197" s="403"/>
      <c r="E197" s="403"/>
      <c r="I197" s="404"/>
      <c r="Q197" s="405"/>
      <c r="S197" s="405"/>
      <c r="T197" s="403"/>
      <c r="U197" s="406"/>
      <c r="V197" s="400"/>
      <c r="W197" s="405"/>
      <c r="X197" s="405"/>
      <c r="Y197" s="403"/>
      <c r="Z197" s="407"/>
      <c r="AA197" s="403"/>
      <c r="AB197" s="405"/>
      <c r="AC197" s="403"/>
      <c r="AD197" s="406"/>
      <c r="AG197" s="403"/>
      <c r="AH197" s="403"/>
      <c r="AI197" s="405"/>
      <c r="AL197" s="403"/>
      <c r="AN197" s="403"/>
      <c r="AO197" s="405"/>
      <c r="AP197" s="403"/>
      <c r="AQ197" s="403"/>
      <c r="AR197" s="403"/>
      <c r="AS197" s="403"/>
      <c r="AT197" s="403"/>
      <c r="AU197" s="403"/>
      <c r="AV197" s="405"/>
      <c r="AW197" s="404"/>
      <c r="AY197" s="403"/>
      <c r="BC197" s="403"/>
      <c r="BD197" s="403"/>
      <c r="BE197" s="403"/>
      <c r="BF197" s="403"/>
      <c r="BG197" s="403"/>
      <c r="BH197" s="403"/>
      <c r="BI197" s="403"/>
      <c r="BJ197" s="403"/>
      <c r="BK197" s="403"/>
    </row>
    <row r="198" spans="1:63" x14ac:dyDescent="0.25">
      <c r="A198" s="405"/>
      <c r="B198" s="400"/>
      <c r="C198" s="403"/>
      <c r="D198" s="403"/>
      <c r="E198" s="403"/>
      <c r="I198" s="404"/>
      <c r="Q198" s="405"/>
      <c r="S198" s="405"/>
      <c r="T198" s="403"/>
      <c r="U198" s="406"/>
      <c r="V198" s="400"/>
      <c r="W198" s="405"/>
      <c r="X198" s="405"/>
      <c r="Y198" s="403"/>
      <c r="Z198" s="407"/>
      <c r="AA198" s="403"/>
      <c r="AB198" s="405"/>
      <c r="AC198" s="403"/>
      <c r="AD198" s="406"/>
      <c r="AG198" s="403"/>
      <c r="AH198" s="403"/>
      <c r="AI198" s="405"/>
      <c r="AL198" s="403"/>
      <c r="AN198" s="403"/>
      <c r="AO198" s="405"/>
      <c r="AP198" s="403"/>
      <c r="AQ198" s="403"/>
      <c r="AR198" s="403"/>
      <c r="AS198" s="403"/>
      <c r="AT198" s="403"/>
      <c r="AU198" s="403"/>
      <c r="AV198" s="405"/>
      <c r="AW198" s="404"/>
      <c r="AY198" s="403"/>
      <c r="BC198" s="403"/>
      <c r="BD198" s="403"/>
      <c r="BE198" s="403"/>
      <c r="BF198" s="403"/>
      <c r="BG198" s="403"/>
      <c r="BH198" s="403"/>
      <c r="BI198" s="403"/>
      <c r="BJ198" s="403"/>
      <c r="BK198" s="403"/>
    </row>
    <row r="199" spans="1:63" x14ac:dyDescent="0.25">
      <c r="A199" s="405"/>
      <c r="B199" s="400"/>
      <c r="C199" s="403"/>
      <c r="D199" s="403"/>
      <c r="E199" s="403"/>
      <c r="I199" s="404"/>
      <c r="Q199" s="405"/>
      <c r="S199" s="405"/>
      <c r="T199" s="403"/>
      <c r="U199" s="406"/>
      <c r="V199" s="400"/>
      <c r="W199" s="405"/>
      <c r="X199" s="405"/>
      <c r="Y199" s="403"/>
      <c r="Z199" s="407"/>
      <c r="AA199" s="403"/>
      <c r="AB199" s="405"/>
      <c r="AC199" s="403"/>
      <c r="AD199" s="406"/>
      <c r="AG199" s="403"/>
      <c r="AH199" s="403"/>
      <c r="AI199" s="405"/>
      <c r="AL199" s="403"/>
      <c r="AN199" s="403"/>
      <c r="AO199" s="405"/>
      <c r="AP199" s="403"/>
      <c r="AQ199" s="403"/>
      <c r="AR199" s="403"/>
      <c r="AS199" s="403"/>
      <c r="AT199" s="403"/>
      <c r="AU199" s="403"/>
      <c r="AV199" s="405"/>
      <c r="AW199" s="404"/>
      <c r="AY199" s="403"/>
      <c r="BC199" s="403"/>
      <c r="BD199" s="403"/>
      <c r="BE199" s="403"/>
      <c r="BF199" s="403"/>
      <c r="BG199" s="403"/>
      <c r="BH199" s="403"/>
      <c r="BI199" s="403"/>
      <c r="BJ199" s="403"/>
      <c r="BK199" s="403"/>
    </row>
    <row r="200" spans="1:63" x14ac:dyDescent="0.25">
      <c r="A200" s="405"/>
      <c r="B200" s="400"/>
      <c r="C200" s="403"/>
      <c r="D200" s="403"/>
      <c r="E200" s="403"/>
      <c r="I200" s="404"/>
      <c r="Q200" s="405"/>
      <c r="S200" s="405"/>
      <c r="T200" s="403"/>
      <c r="U200" s="406"/>
      <c r="V200" s="400"/>
      <c r="W200" s="405"/>
      <c r="X200" s="405"/>
      <c r="Y200" s="403"/>
      <c r="Z200" s="407"/>
      <c r="AA200" s="403"/>
      <c r="AB200" s="405"/>
      <c r="AC200" s="403"/>
      <c r="AD200" s="406"/>
      <c r="AG200" s="403"/>
      <c r="AH200" s="403"/>
      <c r="AI200" s="405"/>
      <c r="AL200" s="403"/>
      <c r="AN200" s="403"/>
      <c r="AO200" s="405"/>
      <c r="AP200" s="403"/>
      <c r="AQ200" s="403"/>
      <c r="AR200" s="403"/>
      <c r="AS200" s="403"/>
      <c r="AT200" s="403"/>
      <c r="AU200" s="403"/>
      <c r="AV200" s="405"/>
      <c r="AW200" s="404"/>
      <c r="AY200" s="403"/>
      <c r="BC200" s="403"/>
      <c r="BD200" s="403"/>
      <c r="BE200" s="403"/>
      <c r="BF200" s="403"/>
      <c r="BG200" s="403"/>
      <c r="BH200" s="403"/>
      <c r="BI200" s="403"/>
      <c r="BJ200" s="403"/>
      <c r="BK200" s="403"/>
    </row>
    <row r="201" spans="1:63" x14ac:dyDescent="0.25">
      <c r="A201" s="405"/>
      <c r="B201" s="400"/>
      <c r="C201" s="403"/>
      <c r="D201" s="403"/>
      <c r="E201" s="403"/>
      <c r="I201" s="404"/>
      <c r="Q201" s="405"/>
      <c r="S201" s="405"/>
      <c r="T201" s="403"/>
      <c r="U201" s="406"/>
      <c r="V201" s="400"/>
      <c r="W201" s="405"/>
      <c r="X201" s="405"/>
      <c r="Y201" s="403"/>
      <c r="Z201" s="407"/>
      <c r="AA201" s="403"/>
      <c r="AB201" s="405"/>
      <c r="AC201" s="403"/>
      <c r="AD201" s="406"/>
      <c r="AG201" s="403"/>
      <c r="AH201" s="403"/>
      <c r="AI201" s="405"/>
      <c r="AL201" s="403"/>
      <c r="AN201" s="403"/>
      <c r="AO201" s="405"/>
      <c r="AP201" s="403"/>
      <c r="AQ201" s="403"/>
      <c r="AR201" s="403"/>
      <c r="AS201" s="403"/>
      <c r="AT201" s="403"/>
      <c r="AU201" s="403"/>
      <c r="AV201" s="405"/>
      <c r="AW201" s="404"/>
      <c r="AY201" s="403"/>
      <c r="BC201" s="403"/>
      <c r="BD201" s="403"/>
      <c r="BE201" s="403"/>
      <c r="BF201" s="403"/>
      <c r="BG201" s="403"/>
      <c r="BH201" s="403"/>
      <c r="BI201" s="403"/>
      <c r="BJ201" s="403"/>
      <c r="BK201" s="403"/>
    </row>
    <row r="202" spans="1:63" x14ac:dyDescent="0.25">
      <c r="A202" s="405"/>
      <c r="B202" s="400"/>
      <c r="C202" s="403"/>
      <c r="D202" s="403"/>
      <c r="E202" s="403"/>
      <c r="I202" s="404"/>
      <c r="Q202" s="405"/>
      <c r="S202" s="405"/>
      <c r="T202" s="403"/>
      <c r="U202" s="406"/>
      <c r="V202" s="400"/>
      <c r="W202" s="405"/>
      <c r="X202" s="405"/>
      <c r="Y202" s="403"/>
      <c r="Z202" s="407"/>
      <c r="AA202" s="403"/>
      <c r="AB202" s="405"/>
      <c r="AC202" s="403"/>
      <c r="AD202" s="406"/>
      <c r="AG202" s="403"/>
      <c r="AH202" s="403"/>
      <c r="AI202" s="405"/>
      <c r="AL202" s="403"/>
      <c r="AN202" s="403"/>
      <c r="AO202" s="405"/>
      <c r="AP202" s="403"/>
      <c r="AQ202" s="403"/>
      <c r="AR202" s="403"/>
      <c r="AS202" s="403"/>
      <c r="AT202" s="403"/>
      <c r="AU202" s="403"/>
      <c r="AV202" s="405"/>
      <c r="AW202" s="404"/>
      <c r="AY202" s="403"/>
      <c r="BC202" s="403"/>
      <c r="BD202" s="403"/>
      <c r="BE202" s="403"/>
      <c r="BF202" s="403"/>
      <c r="BG202" s="403"/>
      <c r="BH202" s="403"/>
      <c r="BI202" s="403"/>
      <c r="BJ202" s="403"/>
      <c r="BK202" s="403"/>
    </row>
    <row r="203" spans="1:63" x14ac:dyDescent="0.25">
      <c r="A203" s="405"/>
      <c r="B203" s="400"/>
      <c r="C203" s="403"/>
      <c r="D203" s="403"/>
      <c r="E203" s="403"/>
      <c r="I203" s="404"/>
      <c r="Q203" s="405"/>
      <c r="S203" s="405"/>
      <c r="T203" s="403"/>
      <c r="U203" s="406"/>
      <c r="V203" s="400"/>
      <c r="W203" s="405"/>
      <c r="X203" s="405"/>
      <c r="Y203" s="403"/>
      <c r="Z203" s="407"/>
      <c r="AA203" s="403"/>
      <c r="AB203" s="405"/>
      <c r="AC203" s="403"/>
      <c r="AD203" s="406"/>
      <c r="AG203" s="403"/>
      <c r="AH203" s="403"/>
      <c r="AI203" s="405"/>
      <c r="AL203" s="403"/>
      <c r="AN203" s="403"/>
      <c r="AO203" s="405"/>
      <c r="AP203" s="403"/>
      <c r="AQ203" s="403"/>
      <c r="AR203" s="403"/>
      <c r="AS203" s="403"/>
      <c r="AT203" s="403"/>
      <c r="AU203" s="403"/>
      <c r="AV203" s="405"/>
      <c r="AW203" s="404"/>
      <c r="AY203" s="403"/>
      <c r="BC203" s="403"/>
      <c r="BD203" s="403"/>
      <c r="BE203" s="403"/>
      <c r="BF203" s="403"/>
      <c r="BG203" s="403"/>
      <c r="BH203" s="403"/>
      <c r="BI203" s="403"/>
      <c r="BJ203" s="403"/>
      <c r="BK203" s="403"/>
    </row>
    <row r="204" spans="1:63" x14ac:dyDescent="0.25">
      <c r="A204" s="405"/>
      <c r="B204" s="400"/>
      <c r="C204" s="403"/>
      <c r="D204" s="403"/>
      <c r="E204" s="403"/>
      <c r="I204" s="404"/>
      <c r="Q204" s="405"/>
      <c r="S204" s="405"/>
      <c r="T204" s="403"/>
      <c r="U204" s="406"/>
      <c r="V204" s="400"/>
      <c r="W204" s="405"/>
      <c r="X204" s="405"/>
      <c r="Y204" s="403"/>
      <c r="Z204" s="407"/>
      <c r="AA204" s="403"/>
      <c r="AB204" s="405"/>
      <c r="AC204" s="403"/>
      <c r="AD204" s="406"/>
      <c r="AG204" s="403"/>
      <c r="AH204" s="403"/>
      <c r="AI204" s="405"/>
      <c r="AL204" s="403"/>
      <c r="AN204" s="403"/>
      <c r="AO204" s="405"/>
      <c r="AP204" s="403"/>
      <c r="AQ204" s="403"/>
      <c r="AR204" s="403"/>
      <c r="AS204" s="403"/>
      <c r="AT204" s="403"/>
      <c r="AU204" s="403"/>
      <c r="AV204" s="405"/>
      <c r="AW204" s="404"/>
      <c r="AY204" s="403"/>
      <c r="BC204" s="403"/>
      <c r="BD204" s="403"/>
      <c r="BE204" s="403"/>
      <c r="BF204" s="403"/>
      <c r="BG204" s="403"/>
      <c r="BH204" s="403"/>
      <c r="BI204" s="403"/>
      <c r="BJ204" s="403"/>
      <c r="BK204" s="403"/>
    </row>
    <row r="205" spans="1:63" x14ac:dyDescent="0.25">
      <c r="A205" s="405"/>
      <c r="B205" s="400"/>
      <c r="C205" s="403"/>
      <c r="D205" s="403"/>
      <c r="E205" s="403"/>
      <c r="I205" s="404"/>
      <c r="Q205" s="405"/>
      <c r="S205" s="405"/>
      <c r="T205" s="403"/>
      <c r="U205" s="406"/>
      <c r="V205" s="400"/>
      <c r="W205" s="405"/>
      <c r="X205" s="405"/>
      <c r="Y205" s="403"/>
      <c r="Z205" s="407"/>
      <c r="AA205" s="403"/>
      <c r="AB205" s="405"/>
      <c r="AC205" s="403"/>
      <c r="AD205" s="406"/>
      <c r="AG205" s="403"/>
      <c r="AH205" s="403"/>
      <c r="AI205" s="405"/>
      <c r="AL205" s="403"/>
      <c r="AN205" s="403"/>
      <c r="AO205" s="405"/>
      <c r="AP205" s="403"/>
      <c r="AQ205" s="403"/>
      <c r="AR205" s="403"/>
      <c r="AS205" s="403"/>
      <c r="AT205" s="403"/>
      <c r="AU205" s="403"/>
      <c r="AV205" s="405"/>
      <c r="AW205" s="404"/>
      <c r="AY205" s="403"/>
      <c r="BC205" s="403"/>
      <c r="BD205" s="403"/>
      <c r="BE205" s="403"/>
      <c r="BF205" s="403"/>
      <c r="BG205" s="403"/>
      <c r="BH205" s="403"/>
      <c r="BI205" s="403"/>
      <c r="BJ205" s="403"/>
      <c r="BK205" s="403"/>
    </row>
    <row r="206" spans="1:63" x14ac:dyDescent="0.25">
      <c r="A206" s="405"/>
      <c r="B206" s="400"/>
      <c r="C206" s="403"/>
      <c r="D206" s="403"/>
      <c r="E206" s="403"/>
      <c r="I206" s="404"/>
      <c r="Q206" s="405"/>
      <c r="S206" s="405"/>
      <c r="T206" s="403"/>
      <c r="U206" s="406"/>
      <c r="V206" s="400"/>
      <c r="W206" s="405"/>
      <c r="X206" s="405"/>
      <c r="Y206" s="403"/>
      <c r="Z206" s="407"/>
      <c r="AA206" s="403"/>
      <c r="AB206" s="405"/>
      <c r="AC206" s="403"/>
      <c r="AD206" s="406"/>
      <c r="AG206" s="403"/>
      <c r="AH206" s="403"/>
      <c r="AI206" s="405"/>
      <c r="AL206" s="403"/>
      <c r="AN206" s="403"/>
      <c r="AO206" s="405"/>
      <c r="AP206" s="403"/>
      <c r="AQ206" s="403"/>
      <c r="AR206" s="403"/>
      <c r="AS206" s="403"/>
      <c r="AT206" s="403"/>
      <c r="AU206" s="403"/>
      <c r="AV206" s="405"/>
      <c r="AW206" s="404"/>
      <c r="AY206" s="403"/>
      <c r="BC206" s="403"/>
      <c r="BD206" s="403"/>
      <c r="BE206" s="403"/>
      <c r="BF206" s="403"/>
      <c r="BG206" s="403"/>
      <c r="BH206" s="403"/>
      <c r="BI206" s="403"/>
      <c r="BJ206" s="403"/>
      <c r="BK206" s="403"/>
    </row>
    <row r="207" spans="1:63" x14ac:dyDescent="0.25">
      <c r="A207" s="405"/>
      <c r="B207" s="400"/>
      <c r="C207" s="403"/>
      <c r="D207" s="403"/>
      <c r="E207" s="403"/>
      <c r="I207" s="404"/>
      <c r="Q207" s="405"/>
      <c r="S207" s="405"/>
      <c r="T207" s="403"/>
      <c r="U207" s="406"/>
      <c r="V207" s="400"/>
      <c r="W207" s="405"/>
      <c r="X207" s="405"/>
      <c r="Y207" s="403"/>
      <c r="Z207" s="407"/>
      <c r="AA207" s="403"/>
      <c r="AB207" s="405"/>
      <c r="AC207" s="403"/>
      <c r="AD207" s="406"/>
      <c r="AG207" s="403"/>
      <c r="AH207" s="403"/>
      <c r="AI207" s="405"/>
      <c r="AL207" s="403"/>
      <c r="AN207" s="403"/>
      <c r="AO207" s="405"/>
      <c r="AP207" s="403"/>
      <c r="AQ207" s="403"/>
      <c r="AR207" s="403"/>
      <c r="AS207" s="403"/>
      <c r="AT207" s="403"/>
      <c r="AU207" s="403"/>
      <c r="AV207" s="405"/>
      <c r="AW207" s="404"/>
      <c r="AY207" s="403"/>
      <c r="BC207" s="403"/>
      <c r="BD207" s="403"/>
      <c r="BE207" s="403"/>
      <c r="BF207" s="403"/>
      <c r="BG207" s="403"/>
      <c r="BH207" s="403"/>
      <c r="BI207" s="403"/>
      <c r="BJ207" s="403"/>
      <c r="BK207" s="403"/>
    </row>
    <row r="208" spans="1:63" x14ac:dyDescent="0.25">
      <c r="A208" s="405"/>
      <c r="B208" s="400"/>
      <c r="C208" s="403"/>
      <c r="D208" s="403"/>
      <c r="E208" s="403"/>
      <c r="I208" s="404"/>
      <c r="Q208" s="405"/>
      <c r="S208" s="405"/>
      <c r="T208" s="403"/>
      <c r="U208" s="406"/>
      <c r="V208" s="400"/>
      <c r="W208" s="405"/>
      <c r="X208" s="405"/>
      <c r="Y208" s="403"/>
      <c r="Z208" s="407"/>
      <c r="AA208" s="403"/>
      <c r="AB208" s="405"/>
      <c r="AC208" s="403"/>
      <c r="AD208" s="406"/>
      <c r="AG208" s="403"/>
      <c r="AH208" s="403"/>
      <c r="AI208" s="405"/>
      <c r="AL208" s="403"/>
      <c r="AN208" s="403"/>
      <c r="AO208" s="405"/>
      <c r="AP208" s="403"/>
      <c r="AQ208" s="403"/>
      <c r="AR208" s="403"/>
      <c r="AS208" s="403"/>
      <c r="AT208" s="403"/>
      <c r="AU208" s="403"/>
      <c r="AV208" s="405"/>
      <c r="AW208" s="404"/>
      <c r="AY208" s="403"/>
      <c r="BC208" s="403"/>
      <c r="BD208" s="403"/>
      <c r="BE208" s="403"/>
      <c r="BF208" s="403"/>
      <c r="BG208" s="403"/>
      <c r="BH208" s="403"/>
      <c r="BI208" s="403"/>
      <c r="BJ208" s="403"/>
      <c r="BK208" s="403"/>
    </row>
    <row r="209" spans="1:63" x14ac:dyDescent="0.25">
      <c r="A209" s="405"/>
      <c r="B209" s="400"/>
      <c r="C209" s="403"/>
      <c r="D209" s="403"/>
      <c r="E209" s="403"/>
      <c r="I209" s="404"/>
      <c r="Q209" s="405"/>
      <c r="S209" s="405"/>
      <c r="T209" s="403"/>
      <c r="U209" s="406"/>
      <c r="V209" s="400"/>
      <c r="W209" s="405"/>
      <c r="X209" s="405"/>
      <c r="Y209" s="403"/>
      <c r="Z209" s="407"/>
      <c r="AA209" s="403"/>
      <c r="AB209" s="405"/>
      <c r="AC209" s="403"/>
      <c r="AD209" s="406"/>
      <c r="AG209" s="403"/>
      <c r="AH209" s="403"/>
      <c r="AI209" s="405"/>
      <c r="AL209" s="403"/>
      <c r="AN209" s="403"/>
      <c r="AO209" s="405"/>
      <c r="AP209" s="403"/>
      <c r="AQ209" s="403"/>
      <c r="AR209" s="403"/>
      <c r="AS209" s="403"/>
      <c r="AT209" s="403"/>
      <c r="AU209" s="403"/>
      <c r="AV209" s="405"/>
      <c r="AW209" s="404"/>
      <c r="AY209" s="403"/>
      <c r="BC209" s="403"/>
      <c r="BD209" s="403"/>
      <c r="BE209" s="403"/>
      <c r="BF209" s="403"/>
      <c r="BG209" s="403"/>
      <c r="BH209" s="403"/>
      <c r="BI209" s="403"/>
      <c r="BJ209" s="403"/>
      <c r="BK209" s="403"/>
    </row>
    <row r="210" spans="1:63" x14ac:dyDescent="0.25">
      <c r="A210" s="405"/>
      <c r="B210" s="400"/>
      <c r="C210" s="403"/>
      <c r="D210" s="403"/>
      <c r="E210" s="403"/>
      <c r="I210" s="404"/>
      <c r="Q210" s="405"/>
      <c r="S210" s="405"/>
      <c r="T210" s="403"/>
      <c r="U210" s="406"/>
      <c r="V210" s="400"/>
      <c r="W210" s="405"/>
      <c r="X210" s="405"/>
      <c r="Y210" s="403"/>
      <c r="Z210" s="407"/>
      <c r="AA210" s="403"/>
      <c r="AB210" s="405"/>
      <c r="AC210" s="403"/>
      <c r="AD210" s="406"/>
      <c r="AG210" s="403"/>
      <c r="AH210" s="403"/>
      <c r="AI210" s="405"/>
      <c r="AL210" s="403"/>
      <c r="AN210" s="403"/>
      <c r="AO210" s="405"/>
      <c r="AP210" s="403"/>
      <c r="AQ210" s="403"/>
      <c r="AR210" s="403"/>
      <c r="AS210" s="403"/>
      <c r="AT210" s="403"/>
      <c r="AU210" s="403"/>
      <c r="AV210" s="405"/>
      <c r="AW210" s="404"/>
      <c r="AY210" s="403"/>
      <c r="BC210" s="403"/>
      <c r="BD210" s="403"/>
      <c r="BE210" s="403"/>
      <c r="BF210" s="403"/>
      <c r="BG210" s="403"/>
      <c r="BH210" s="403"/>
      <c r="BI210" s="403"/>
      <c r="BJ210" s="403"/>
      <c r="BK210" s="403"/>
    </row>
    <row r="211" spans="1:63" x14ac:dyDescent="0.25">
      <c r="A211" s="405"/>
      <c r="B211" s="400"/>
      <c r="C211" s="403"/>
      <c r="D211" s="403"/>
      <c r="E211" s="403"/>
      <c r="I211" s="404"/>
      <c r="Q211" s="405"/>
      <c r="S211" s="405"/>
      <c r="T211" s="403"/>
      <c r="U211" s="406"/>
      <c r="V211" s="400"/>
      <c r="W211" s="405"/>
      <c r="X211" s="405"/>
      <c r="Y211" s="403"/>
      <c r="Z211" s="407"/>
      <c r="AA211" s="403"/>
      <c r="AB211" s="405"/>
      <c r="AC211" s="403"/>
      <c r="AD211" s="406"/>
      <c r="AG211" s="403"/>
      <c r="AH211" s="403"/>
      <c r="AI211" s="405"/>
      <c r="AL211" s="403"/>
      <c r="AN211" s="403"/>
      <c r="AO211" s="405"/>
      <c r="AP211" s="403"/>
      <c r="AQ211" s="403"/>
      <c r="AR211" s="403"/>
      <c r="AS211" s="403"/>
      <c r="AT211" s="403"/>
      <c r="AU211" s="403"/>
      <c r="AV211" s="405"/>
      <c r="AW211" s="404"/>
      <c r="AY211" s="403"/>
      <c r="BC211" s="403"/>
      <c r="BD211" s="403"/>
      <c r="BE211" s="403"/>
      <c r="BF211" s="403"/>
      <c r="BG211" s="403"/>
      <c r="BH211" s="403"/>
      <c r="BI211" s="403"/>
      <c r="BJ211" s="403"/>
      <c r="BK211" s="403"/>
    </row>
    <row r="212" spans="1:63" x14ac:dyDescent="0.25">
      <c r="A212" s="405"/>
      <c r="B212" s="400"/>
      <c r="C212" s="403"/>
      <c r="D212" s="403"/>
      <c r="E212" s="403"/>
      <c r="I212" s="404"/>
      <c r="Q212" s="405"/>
      <c r="S212" s="405"/>
      <c r="T212" s="403"/>
      <c r="U212" s="406"/>
      <c r="V212" s="400"/>
      <c r="W212" s="405"/>
      <c r="X212" s="405"/>
      <c r="Y212" s="403"/>
      <c r="Z212" s="407"/>
      <c r="AA212" s="403"/>
      <c r="AB212" s="405"/>
      <c r="AC212" s="403"/>
      <c r="AD212" s="406"/>
      <c r="AG212" s="403"/>
      <c r="AH212" s="403"/>
      <c r="AI212" s="405"/>
      <c r="AL212" s="403"/>
      <c r="AN212" s="403"/>
      <c r="AO212" s="405"/>
      <c r="AP212" s="403"/>
      <c r="AQ212" s="403"/>
      <c r="AR212" s="403"/>
      <c r="AS212" s="403"/>
      <c r="AT212" s="403"/>
      <c r="AU212" s="403"/>
      <c r="AV212" s="405"/>
      <c r="AW212" s="404"/>
      <c r="AY212" s="403"/>
      <c r="BC212" s="403"/>
      <c r="BD212" s="403"/>
      <c r="BE212" s="403"/>
      <c r="BF212" s="403"/>
      <c r="BG212" s="403"/>
      <c r="BH212" s="403"/>
      <c r="BI212" s="403"/>
      <c r="BJ212" s="403"/>
      <c r="BK212" s="403"/>
    </row>
    <row r="213" spans="1:63" x14ac:dyDescent="0.25">
      <c r="A213" s="405"/>
      <c r="B213" s="400"/>
      <c r="C213" s="403"/>
      <c r="D213" s="403"/>
      <c r="E213" s="403"/>
      <c r="I213" s="404"/>
      <c r="Q213" s="405"/>
      <c r="S213" s="405"/>
      <c r="T213" s="403"/>
      <c r="U213" s="406"/>
      <c r="V213" s="400"/>
      <c r="W213" s="405"/>
      <c r="X213" s="405"/>
      <c r="Y213" s="403"/>
      <c r="Z213" s="407"/>
      <c r="AA213" s="403"/>
      <c r="AB213" s="405"/>
      <c r="AC213" s="403"/>
      <c r="AD213" s="406"/>
      <c r="AG213" s="403"/>
      <c r="AH213" s="403"/>
      <c r="AI213" s="405"/>
      <c r="AL213" s="403"/>
      <c r="AN213" s="403"/>
      <c r="AO213" s="405"/>
      <c r="AP213" s="403"/>
      <c r="AQ213" s="403"/>
      <c r="AR213" s="403"/>
      <c r="AS213" s="403"/>
      <c r="AT213" s="403"/>
      <c r="AU213" s="403"/>
      <c r="AV213" s="405"/>
      <c r="AW213" s="404"/>
      <c r="AY213" s="403"/>
      <c r="BC213" s="403"/>
      <c r="BD213" s="403"/>
      <c r="BE213" s="403"/>
      <c r="BF213" s="403"/>
      <c r="BG213" s="403"/>
      <c r="BH213" s="403"/>
      <c r="BI213" s="403"/>
      <c r="BJ213" s="403"/>
      <c r="BK213" s="403"/>
    </row>
    <row r="214" spans="1:63" x14ac:dyDescent="0.25">
      <c r="A214" s="405"/>
      <c r="B214" s="400"/>
      <c r="C214" s="403"/>
      <c r="D214" s="403"/>
      <c r="E214" s="403"/>
      <c r="I214" s="404"/>
      <c r="Q214" s="405"/>
      <c r="S214" s="405"/>
      <c r="T214" s="403"/>
      <c r="U214" s="406"/>
      <c r="V214" s="400"/>
      <c r="W214" s="405"/>
      <c r="X214" s="405"/>
      <c r="Y214" s="403"/>
      <c r="Z214" s="407"/>
      <c r="AA214" s="403"/>
      <c r="AB214" s="405"/>
      <c r="AC214" s="403"/>
      <c r="AD214" s="406"/>
      <c r="AG214" s="403"/>
      <c r="AH214" s="403"/>
      <c r="AI214" s="405"/>
      <c r="AL214" s="403"/>
      <c r="AN214" s="403"/>
      <c r="AO214" s="405"/>
      <c r="AP214" s="403"/>
      <c r="AQ214" s="403"/>
      <c r="AR214" s="403"/>
      <c r="AS214" s="403"/>
      <c r="AT214" s="403"/>
      <c r="AU214" s="403"/>
      <c r="AV214" s="405"/>
      <c r="AW214" s="404"/>
      <c r="AY214" s="403"/>
      <c r="BC214" s="403"/>
      <c r="BD214" s="403"/>
      <c r="BE214" s="403"/>
      <c r="BF214" s="403"/>
      <c r="BG214" s="403"/>
      <c r="BH214" s="403"/>
      <c r="BI214" s="403"/>
      <c r="BJ214" s="403"/>
      <c r="BK214" s="403"/>
    </row>
    <row r="215" spans="1:63" x14ac:dyDescent="0.25">
      <c r="A215" s="405"/>
      <c r="B215" s="400"/>
      <c r="C215" s="403"/>
      <c r="D215" s="403"/>
      <c r="E215" s="403"/>
      <c r="I215" s="404"/>
      <c r="Q215" s="405"/>
      <c r="S215" s="405"/>
      <c r="T215" s="403"/>
      <c r="U215" s="406"/>
      <c r="V215" s="400"/>
      <c r="W215" s="405"/>
      <c r="X215" s="405"/>
      <c r="Y215" s="403"/>
      <c r="Z215" s="407"/>
      <c r="AA215" s="403"/>
      <c r="AB215" s="405"/>
      <c r="AC215" s="403"/>
      <c r="AD215" s="406"/>
      <c r="AG215" s="403"/>
      <c r="AH215" s="403"/>
      <c r="AI215" s="405"/>
      <c r="AL215" s="403"/>
      <c r="AN215" s="403"/>
      <c r="AO215" s="405"/>
      <c r="AP215" s="403"/>
      <c r="AQ215" s="403"/>
      <c r="AR215" s="403"/>
      <c r="AS215" s="403"/>
      <c r="AT215" s="403"/>
      <c r="AU215" s="403"/>
      <c r="AV215" s="405"/>
      <c r="AW215" s="404"/>
      <c r="AY215" s="403"/>
      <c r="BC215" s="403"/>
      <c r="BD215" s="403"/>
      <c r="BE215" s="403"/>
      <c r="BF215" s="403"/>
      <c r="BG215" s="403"/>
      <c r="BH215" s="403"/>
      <c r="BI215" s="403"/>
      <c r="BJ215" s="403"/>
      <c r="BK215" s="403"/>
    </row>
    <row r="216" spans="1:63" x14ac:dyDescent="0.25">
      <c r="A216" s="405"/>
      <c r="B216" s="400"/>
      <c r="C216" s="403"/>
      <c r="D216" s="403"/>
      <c r="E216" s="403"/>
      <c r="I216" s="404"/>
      <c r="Q216" s="405"/>
      <c r="S216" s="405"/>
      <c r="T216" s="403"/>
      <c r="U216" s="406"/>
      <c r="V216" s="400"/>
      <c r="W216" s="405"/>
      <c r="X216" s="405"/>
      <c r="Y216" s="403"/>
      <c r="Z216" s="407"/>
      <c r="AA216" s="403"/>
      <c r="AB216" s="405"/>
      <c r="AC216" s="403"/>
      <c r="AD216" s="406"/>
      <c r="AG216" s="403"/>
      <c r="AH216" s="403"/>
      <c r="AI216" s="405"/>
      <c r="AL216" s="403"/>
      <c r="AN216" s="403"/>
      <c r="AO216" s="405"/>
      <c r="AP216" s="403"/>
      <c r="AQ216" s="403"/>
      <c r="AR216" s="403"/>
      <c r="AS216" s="403"/>
      <c r="AT216" s="403"/>
      <c r="AU216" s="403"/>
      <c r="AV216" s="405"/>
      <c r="AW216" s="404"/>
      <c r="AY216" s="403"/>
      <c r="BC216" s="403"/>
      <c r="BD216" s="403"/>
      <c r="BE216" s="403"/>
      <c r="BF216" s="403"/>
      <c r="BG216" s="403"/>
      <c r="BH216" s="403"/>
      <c r="BI216" s="403"/>
      <c r="BJ216" s="403"/>
      <c r="BK216" s="403"/>
    </row>
    <row r="217" spans="1:63" x14ac:dyDescent="0.25">
      <c r="A217" s="405"/>
      <c r="B217" s="400"/>
      <c r="C217" s="403"/>
      <c r="D217" s="403"/>
      <c r="E217" s="403"/>
      <c r="I217" s="404"/>
      <c r="Q217" s="405"/>
      <c r="S217" s="405"/>
      <c r="T217" s="403"/>
      <c r="U217" s="406"/>
      <c r="V217" s="400"/>
      <c r="W217" s="405"/>
      <c r="X217" s="405"/>
      <c r="Y217" s="403"/>
      <c r="Z217" s="407"/>
      <c r="AA217" s="403"/>
      <c r="AB217" s="405"/>
      <c r="AC217" s="403"/>
      <c r="AD217" s="406"/>
      <c r="AG217" s="403"/>
      <c r="AH217" s="403"/>
      <c r="AI217" s="405"/>
      <c r="AL217" s="403"/>
      <c r="AN217" s="403"/>
      <c r="AO217" s="405"/>
      <c r="AP217" s="403"/>
      <c r="AQ217" s="403"/>
      <c r="AR217" s="403"/>
      <c r="AS217" s="403"/>
      <c r="AT217" s="403"/>
      <c r="AU217" s="403"/>
      <c r="AV217" s="405"/>
      <c r="AW217" s="404"/>
      <c r="AY217" s="403"/>
      <c r="BC217" s="403"/>
      <c r="BD217" s="403"/>
      <c r="BE217" s="403"/>
      <c r="BF217" s="403"/>
      <c r="BG217" s="403"/>
      <c r="BH217" s="403"/>
      <c r="BI217" s="403"/>
      <c r="BJ217" s="403"/>
      <c r="BK217" s="403"/>
    </row>
    <row r="218" spans="1:63" x14ac:dyDescent="0.25">
      <c r="A218" s="405"/>
      <c r="B218" s="400"/>
      <c r="C218" s="403"/>
      <c r="D218" s="403"/>
      <c r="E218" s="403"/>
      <c r="I218" s="404"/>
      <c r="Q218" s="405"/>
      <c r="S218" s="405"/>
      <c r="T218" s="403"/>
      <c r="U218" s="406"/>
      <c r="V218" s="400"/>
      <c r="W218" s="405"/>
      <c r="X218" s="405"/>
      <c r="Y218" s="403"/>
      <c r="Z218" s="407"/>
      <c r="AA218" s="403"/>
      <c r="AB218" s="405"/>
      <c r="AC218" s="403"/>
      <c r="AD218" s="406"/>
      <c r="AG218" s="403"/>
      <c r="AH218" s="403"/>
      <c r="AI218" s="405"/>
      <c r="AL218" s="403"/>
      <c r="AN218" s="403"/>
      <c r="AO218" s="405"/>
      <c r="AP218" s="403"/>
      <c r="AQ218" s="403"/>
      <c r="AR218" s="403"/>
      <c r="AS218" s="403"/>
      <c r="AT218" s="403"/>
      <c r="AU218" s="403"/>
      <c r="AV218" s="405"/>
      <c r="AW218" s="404"/>
      <c r="AY218" s="403"/>
      <c r="BC218" s="403"/>
      <c r="BD218" s="403"/>
      <c r="BE218" s="403"/>
      <c r="BF218" s="403"/>
      <c r="BG218" s="403"/>
      <c r="BH218" s="403"/>
      <c r="BI218" s="403"/>
      <c r="BJ218" s="403"/>
      <c r="BK218" s="403"/>
    </row>
    <row r="219" spans="1:63" x14ac:dyDescent="0.25">
      <c r="A219" s="405"/>
      <c r="B219" s="400"/>
      <c r="C219" s="403"/>
      <c r="D219" s="403"/>
      <c r="E219" s="403"/>
      <c r="I219" s="404"/>
      <c r="Q219" s="405"/>
      <c r="S219" s="405"/>
      <c r="T219" s="403"/>
      <c r="U219" s="406"/>
      <c r="V219" s="400"/>
      <c r="W219" s="405"/>
      <c r="X219" s="405"/>
      <c r="Y219" s="403"/>
      <c r="Z219" s="407"/>
      <c r="AA219" s="403"/>
      <c r="AB219" s="405"/>
      <c r="AC219" s="403"/>
      <c r="AD219" s="406"/>
      <c r="AG219" s="403"/>
      <c r="AH219" s="403"/>
      <c r="AI219" s="405"/>
      <c r="AL219" s="403"/>
      <c r="AN219" s="403"/>
      <c r="AO219" s="405"/>
      <c r="AP219" s="403"/>
      <c r="AQ219" s="403"/>
      <c r="AR219" s="403"/>
      <c r="AS219" s="403"/>
      <c r="AT219" s="403"/>
      <c r="AU219" s="403"/>
      <c r="AV219" s="405"/>
      <c r="AW219" s="404"/>
      <c r="AY219" s="403"/>
      <c r="BC219" s="403"/>
      <c r="BD219" s="403"/>
      <c r="BE219" s="403"/>
      <c r="BF219" s="403"/>
      <c r="BG219" s="403"/>
      <c r="BH219" s="403"/>
      <c r="BI219" s="403"/>
      <c r="BJ219" s="403"/>
      <c r="BK219" s="403"/>
    </row>
    <row r="220" spans="1:63" x14ac:dyDescent="0.25">
      <c r="A220" s="405"/>
      <c r="B220" s="400"/>
      <c r="C220" s="403"/>
      <c r="D220" s="403"/>
      <c r="E220" s="403"/>
      <c r="I220" s="404"/>
      <c r="Q220" s="405"/>
      <c r="S220" s="405"/>
      <c r="T220" s="403"/>
      <c r="U220" s="406"/>
      <c r="V220" s="400"/>
      <c r="W220" s="405"/>
      <c r="X220" s="405"/>
      <c r="Y220" s="403"/>
      <c r="Z220" s="407"/>
      <c r="AA220" s="403"/>
      <c r="AB220" s="405"/>
      <c r="AC220" s="403"/>
      <c r="AD220" s="406"/>
      <c r="AG220" s="403"/>
      <c r="AH220" s="403"/>
      <c r="AI220" s="405"/>
      <c r="AL220" s="403"/>
      <c r="AN220" s="403"/>
      <c r="AO220" s="405"/>
      <c r="AP220" s="403"/>
      <c r="AQ220" s="403"/>
      <c r="AR220" s="403"/>
      <c r="AS220" s="403"/>
      <c r="AT220" s="403"/>
      <c r="AU220" s="403"/>
      <c r="AV220" s="405"/>
      <c r="AW220" s="404"/>
      <c r="AY220" s="403"/>
      <c r="BC220" s="403"/>
      <c r="BD220" s="403"/>
      <c r="BE220" s="403"/>
      <c r="BF220" s="403"/>
      <c r="BG220" s="403"/>
      <c r="BH220" s="403"/>
      <c r="BI220" s="403"/>
      <c r="BJ220" s="403"/>
      <c r="BK220" s="403"/>
    </row>
    <row r="221" spans="1:63" x14ac:dyDescent="0.25">
      <c r="A221" s="405"/>
      <c r="B221" s="400"/>
      <c r="C221" s="403"/>
      <c r="D221" s="403"/>
      <c r="E221" s="403"/>
      <c r="I221" s="404"/>
      <c r="Q221" s="405"/>
      <c r="S221" s="405"/>
      <c r="T221" s="403"/>
      <c r="U221" s="406"/>
      <c r="V221" s="400"/>
      <c r="W221" s="405"/>
      <c r="X221" s="405"/>
      <c r="Y221" s="403"/>
      <c r="Z221" s="407"/>
      <c r="AA221" s="403"/>
      <c r="AB221" s="405"/>
      <c r="AC221" s="403"/>
      <c r="AD221" s="406"/>
      <c r="AG221" s="403"/>
      <c r="AH221" s="403"/>
      <c r="AI221" s="405"/>
      <c r="AL221" s="403"/>
      <c r="AN221" s="403"/>
      <c r="AO221" s="405"/>
      <c r="AP221" s="403"/>
      <c r="AQ221" s="403"/>
      <c r="AR221" s="403"/>
      <c r="AS221" s="403"/>
      <c r="AT221" s="403"/>
      <c r="AU221" s="403"/>
      <c r="AV221" s="405"/>
      <c r="AW221" s="404"/>
      <c r="AY221" s="403"/>
      <c r="BC221" s="403"/>
      <c r="BD221" s="403"/>
      <c r="BE221" s="403"/>
      <c r="BF221" s="403"/>
      <c r="BG221" s="403"/>
      <c r="BH221" s="403"/>
      <c r="BI221" s="403"/>
      <c r="BJ221" s="403"/>
      <c r="BK221" s="403"/>
    </row>
    <row r="222" spans="1:63" x14ac:dyDescent="0.25">
      <c r="A222" s="405"/>
      <c r="B222" s="400"/>
      <c r="C222" s="403"/>
      <c r="D222" s="403"/>
      <c r="E222" s="403"/>
      <c r="I222" s="404"/>
      <c r="Q222" s="405"/>
      <c r="S222" s="405"/>
      <c r="T222" s="403"/>
      <c r="U222" s="406"/>
      <c r="V222" s="400"/>
      <c r="W222" s="405"/>
      <c r="X222" s="405"/>
      <c r="Y222" s="403"/>
      <c r="Z222" s="407"/>
      <c r="AA222" s="403"/>
      <c r="AB222" s="405"/>
      <c r="AC222" s="403"/>
      <c r="AD222" s="406"/>
      <c r="AG222" s="403"/>
      <c r="AH222" s="403"/>
      <c r="AI222" s="405"/>
      <c r="AL222" s="403"/>
      <c r="AN222" s="403"/>
      <c r="AO222" s="405"/>
      <c r="AP222" s="403"/>
      <c r="AQ222" s="403"/>
      <c r="AR222" s="403"/>
      <c r="AS222" s="403"/>
      <c r="AT222" s="403"/>
      <c r="AU222" s="403"/>
      <c r="AV222" s="405"/>
      <c r="AW222" s="404"/>
      <c r="AY222" s="403"/>
      <c r="BC222" s="403"/>
      <c r="BD222" s="403"/>
      <c r="BE222" s="403"/>
      <c r="BF222" s="403"/>
      <c r="BG222" s="403"/>
      <c r="BH222" s="403"/>
      <c r="BI222" s="403"/>
      <c r="BJ222" s="403"/>
      <c r="BK222" s="403"/>
    </row>
    <row r="223" spans="1:63" x14ac:dyDescent="0.25">
      <c r="A223" s="405"/>
      <c r="B223" s="400"/>
      <c r="C223" s="403"/>
      <c r="D223" s="403"/>
      <c r="E223" s="403"/>
      <c r="I223" s="404"/>
      <c r="Q223" s="405"/>
      <c r="S223" s="405"/>
      <c r="T223" s="403"/>
      <c r="U223" s="406"/>
      <c r="V223" s="400"/>
      <c r="W223" s="405"/>
      <c r="X223" s="405"/>
      <c r="Y223" s="403"/>
      <c r="Z223" s="407"/>
      <c r="AA223" s="403"/>
      <c r="AB223" s="405"/>
      <c r="AC223" s="403"/>
      <c r="AD223" s="406"/>
      <c r="AG223" s="403"/>
      <c r="AH223" s="403"/>
      <c r="AI223" s="405"/>
      <c r="AL223" s="403"/>
      <c r="AN223" s="403"/>
      <c r="AO223" s="405"/>
      <c r="AP223" s="403"/>
      <c r="AQ223" s="403"/>
      <c r="AR223" s="403"/>
      <c r="AS223" s="403"/>
      <c r="AT223" s="403"/>
      <c r="AU223" s="403"/>
      <c r="AV223" s="405"/>
      <c r="AW223" s="404"/>
      <c r="AY223" s="403"/>
      <c r="BC223" s="403"/>
      <c r="BD223" s="403"/>
      <c r="BE223" s="403"/>
      <c r="BF223" s="403"/>
      <c r="BG223" s="403"/>
      <c r="BH223" s="403"/>
      <c r="BI223" s="403"/>
      <c r="BJ223" s="403"/>
      <c r="BK223" s="403"/>
    </row>
    <row r="224" spans="1:63" x14ac:dyDescent="0.25">
      <c r="A224" s="405"/>
      <c r="B224" s="400"/>
      <c r="C224" s="403"/>
      <c r="D224" s="403"/>
      <c r="E224" s="403"/>
      <c r="I224" s="404"/>
      <c r="Q224" s="405"/>
      <c r="S224" s="405"/>
      <c r="T224" s="403"/>
      <c r="U224" s="406"/>
      <c r="V224" s="400"/>
      <c r="W224" s="405"/>
      <c r="X224" s="405"/>
      <c r="Y224" s="403"/>
      <c r="Z224" s="407"/>
      <c r="AA224" s="403"/>
      <c r="AB224" s="405"/>
      <c r="AC224" s="403"/>
      <c r="AD224" s="406"/>
      <c r="AG224" s="403"/>
      <c r="AH224" s="403"/>
      <c r="AI224" s="405"/>
      <c r="AL224" s="403"/>
      <c r="AN224" s="403"/>
      <c r="AO224" s="405"/>
      <c r="AP224" s="403"/>
      <c r="AQ224" s="403"/>
      <c r="AR224" s="403"/>
      <c r="AS224" s="403"/>
      <c r="AT224" s="403"/>
      <c r="AU224" s="403"/>
      <c r="AV224" s="405"/>
      <c r="AW224" s="404"/>
      <c r="AY224" s="403"/>
      <c r="BC224" s="403"/>
      <c r="BD224" s="403"/>
      <c r="BE224" s="403"/>
      <c r="BF224" s="403"/>
      <c r="BG224" s="403"/>
      <c r="BH224" s="403"/>
      <c r="BI224" s="403"/>
      <c r="BJ224" s="403"/>
      <c r="BK224" s="403"/>
    </row>
    <row r="225" spans="1:63" x14ac:dyDescent="0.25">
      <c r="A225" s="405"/>
      <c r="B225" s="400"/>
      <c r="C225" s="403"/>
      <c r="D225" s="403"/>
      <c r="E225" s="403"/>
      <c r="I225" s="404"/>
      <c r="Q225" s="405"/>
      <c r="S225" s="405"/>
      <c r="T225" s="403"/>
      <c r="U225" s="406"/>
      <c r="V225" s="400"/>
      <c r="W225" s="405"/>
      <c r="X225" s="405"/>
      <c r="Y225" s="403"/>
      <c r="Z225" s="407"/>
      <c r="AA225" s="403"/>
      <c r="AB225" s="405"/>
      <c r="AC225" s="403"/>
      <c r="AD225" s="406"/>
      <c r="AG225" s="403"/>
      <c r="AH225" s="403"/>
      <c r="AI225" s="405"/>
      <c r="AL225" s="403"/>
      <c r="AN225" s="403"/>
      <c r="AO225" s="405"/>
      <c r="AP225" s="403"/>
      <c r="AQ225" s="403"/>
      <c r="AR225" s="403"/>
      <c r="AS225" s="403"/>
      <c r="AT225" s="403"/>
      <c r="AU225" s="403"/>
      <c r="AV225" s="405"/>
      <c r="AW225" s="404"/>
      <c r="AY225" s="403"/>
      <c r="BC225" s="403"/>
      <c r="BD225" s="403"/>
      <c r="BE225" s="403"/>
      <c r="BF225" s="403"/>
      <c r="BG225" s="403"/>
      <c r="BH225" s="403"/>
      <c r="BI225" s="403"/>
      <c r="BJ225" s="403"/>
      <c r="BK225" s="403"/>
    </row>
    <row r="226" spans="1:63" x14ac:dyDescent="0.25">
      <c r="A226" s="405"/>
      <c r="B226" s="400"/>
      <c r="C226" s="403"/>
      <c r="D226" s="403"/>
      <c r="E226" s="403"/>
      <c r="I226" s="404"/>
      <c r="Q226" s="405"/>
      <c r="S226" s="405"/>
      <c r="T226" s="403"/>
      <c r="U226" s="406"/>
      <c r="V226" s="400"/>
      <c r="W226" s="405"/>
      <c r="X226" s="405"/>
      <c r="Y226" s="403"/>
      <c r="Z226" s="407"/>
      <c r="AA226" s="403"/>
      <c r="AB226" s="405"/>
      <c r="AC226" s="403"/>
      <c r="AD226" s="406"/>
      <c r="AG226" s="403"/>
      <c r="AH226" s="403"/>
      <c r="AI226" s="405"/>
      <c r="AL226" s="403"/>
      <c r="AN226" s="403"/>
      <c r="AO226" s="405"/>
      <c r="AP226" s="403"/>
      <c r="AQ226" s="403"/>
      <c r="AR226" s="403"/>
      <c r="AS226" s="403"/>
      <c r="AT226" s="403"/>
      <c r="AU226" s="403"/>
      <c r="AV226" s="405"/>
      <c r="AW226" s="404"/>
      <c r="AY226" s="403"/>
      <c r="BC226" s="403"/>
      <c r="BD226" s="403"/>
      <c r="BE226" s="403"/>
      <c r="BF226" s="403"/>
      <c r="BG226" s="403"/>
      <c r="BH226" s="403"/>
      <c r="BI226" s="403"/>
      <c r="BJ226" s="403"/>
      <c r="BK226" s="403"/>
    </row>
    <row r="227" spans="1:63" x14ac:dyDescent="0.25">
      <c r="A227" s="405"/>
      <c r="B227" s="400"/>
      <c r="C227" s="403"/>
      <c r="D227" s="403"/>
      <c r="E227" s="403"/>
      <c r="I227" s="404"/>
      <c r="Q227" s="405"/>
      <c r="S227" s="405"/>
      <c r="T227" s="403"/>
      <c r="U227" s="406"/>
      <c r="V227" s="400"/>
      <c r="W227" s="405"/>
      <c r="X227" s="405"/>
      <c r="Y227" s="403"/>
      <c r="Z227" s="407"/>
      <c r="AA227" s="403"/>
      <c r="AB227" s="405"/>
      <c r="AC227" s="403"/>
      <c r="AD227" s="406"/>
      <c r="AG227" s="403"/>
      <c r="AH227" s="403"/>
      <c r="AI227" s="405"/>
      <c r="AL227" s="403"/>
      <c r="AN227" s="403"/>
      <c r="AO227" s="405"/>
      <c r="AP227" s="403"/>
      <c r="AQ227" s="403"/>
      <c r="AR227" s="403"/>
      <c r="AS227" s="403"/>
      <c r="AT227" s="403"/>
      <c r="AU227" s="403"/>
      <c r="AV227" s="405"/>
      <c r="AW227" s="404"/>
      <c r="AY227" s="403"/>
      <c r="BC227" s="403"/>
      <c r="BD227" s="403"/>
      <c r="BE227" s="403"/>
      <c r="BF227" s="403"/>
      <c r="BG227" s="403"/>
      <c r="BH227" s="403"/>
      <c r="BI227" s="403"/>
      <c r="BJ227" s="403"/>
      <c r="BK227" s="403"/>
    </row>
    <row r="228" spans="1:63" x14ac:dyDescent="0.25">
      <c r="A228" s="405"/>
      <c r="B228" s="400"/>
      <c r="C228" s="403"/>
      <c r="D228" s="403"/>
      <c r="E228" s="403"/>
      <c r="I228" s="404"/>
      <c r="Q228" s="405"/>
      <c r="S228" s="405"/>
      <c r="T228" s="403"/>
      <c r="U228" s="406"/>
      <c r="V228" s="400"/>
      <c r="W228" s="405"/>
      <c r="X228" s="405"/>
      <c r="Y228" s="403"/>
      <c r="Z228" s="407"/>
      <c r="AA228" s="403"/>
      <c r="AB228" s="405"/>
      <c r="AC228" s="403"/>
      <c r="AD228" s="406"/>
      <c r="AG228" s="403"/>
      <c r="AH228" s="403"/>
      <c r="AI228" s="405"/>
      <c r="AL228" s="403"/>
      <c r="AN228" s="403"/>
      <c r="AO228" s="405"/>
      <c r="AP228" s="403"/>
      <c r="AQ228" s="403"/>
      <c r="AR228" s="403"/>
      <c r="AS228" s="403"/>
      <c r="AT228" s="403"/>
      <c r="AU228" s="403"/>
      <c r="AV228" s="405"/>
      <c r="AW228" s="404"/>
      <c r="AY228" s="403"/>
      <c r="BC228" s="403"/>
      <c r="BD228" s="403"/>
      <c r="BE228" s="403"/>
      <c r="BF228" s="403"/>
      <c r="BG228" s="403"/>
      <c r="BH228" s="403"/>
      <c r="BI228" s="403"/>
      <c r="BJ228" s="403"/>
      <c r="BK228" s="403"/>
    </row>
    <row r="229" spans="1:63" x14ac:dyDescent="0.25">
      <c r="A229" s="405"/>
      <c r="B229" s="400"/>
      <c r="C229" s="403"/>
      <c r="D229" s="403"/>
      <c r="E229" s="403"/>
      <c r="I229" s="404"/>
      <c r="Q229" s="405"/>
      <c r="S229" s="405"/>
      <c r="T229" s="403"/>
      <c r="U229" s="406"/>
      <c r="V229" s="400"/>
      <c r="W229" s="405"/>
      <c r="X229" s="405"/>
      <c r="Y229" s="403"/>
      <c r="Z229" s="407"/>
      <c r="AA229" s="403"/>
      <c r="AB229" s="405"/>
      <c r="AC229" s="403"/>
      <c r="AD229" s="406"/>
      <c r="AG229" s="403"/>
      <c r="AH229" s="403"/>
      <c r="AI229" s="405"/>
      <c r="AL229" s="403"/>
      <c r="AN229" s="403"/>
      <c r="AO229" s="405"/>
      <c r="AP229" s="403"/>
      <c r="AQ229" s="403"/>
      <c r="AR229" s="403"/>
      <c r="AS229" s="403"/>
      <c r="AT229" s="403"/>
      <c r="AU229" s="403"/>
      <c r="AV229" s="405"/>
      <c r="AW229" s="404"/>
      <c r="AY229" s="403"/>
      <c r="BC229" s="403"/>
      <c r="BD229" s="403"/>
      <c r="BE229" s="403"/>
      <c r="BF229" s="403"/>
      <c r="BG229" s="403"/>
      <c r="BH229" s="403"/>
      <c r="BI229" s="403"/>
      <c r="BJ229" s="403"/>
      <c r="BK229" s="403"/>
    </row>
    <row r="230" spans="1:63" x14ac:dyDescent="0.25">
      <c r="A230" s="405"/>
      <c r="B230" s="400"/>
      <c r="C230" s="403"/>
      <c r="D230" s="403"/>
      <c r="E230" s="403"/>
      <c r="I230" s="404"/>
      <c r="Q230" s="405"/>
      <c r="S230" s="405"/>
      <c r="T230" s="403"/>
      <c r="U230" s="406"/>
      <c r="V230" s="400"/>
      <c r="W230" s="405"/>
      <c r="X230" s="405"/>
      <c r="Y230" s="403"/>
      <c r="Z230" s="407"/>
      <c r="AA230" s="403"/>
      <c r="AB230" s="405"/>
      <c r="AC230" s="403"/>
      <c r="AD230" s="406"/>
      <c r="AG230" s="403"/>
      <c r="AH230" s="403"/>
      <c r="AI230" s="405"/>
      <c r="AL230" s="403"/>
      <c r="AN230" s="403"/>
      <c r="AO230" s="405"/>
      <c r="AP230" s="403"/>
      <c r="AQ230" s="403"/>
      <c r="AR230" s="403"/>
      <c r="AS230" s="403"/>
      <c r="AT230" s="403"/>
      <c r="AU230" s="403"/>
      <c r="AV230" s="405"/>
      <c r="AW230" s="404"/>
      <c r="AY230" s="403"/>
      <c r="BC230" s="403"/>
      <c r="BD230" s="403"/>
      <c r="BE230" s="403"/>
      <c r="BF230" s="403"/>
      <c r="BG230" s="403"/>
      <c r="BH230" s="403"/>
      <c r="BI230" s="403"/>
      <c r="BJ230" s="403"/>
      <c r="BK230" s="403"/>
    </row>
    <row r="231" spans="1:63" x14ac:dyDescent="0.25">
      <c r="A231" s="405"/>
      <c r="B231" s="400"/>
      <c r="C231" s="403"/>
      <c r="D231" s="403"/>
      <c r="E231" s="403"/>
      <c r="I231" s="404"/>
      <c r="Q231" s="405"/>
      <c r="S231" s="405"/>
      <c r="T231" s="403"/>
      <c r="U231" s="406"/>
      <c r="V231" s="400"/>
      <c r="W231" s="405"/>
      <c r="X231" s="405"/>
      <c r="Y231" s="403"/>
      <c r="Z231" s="407"/>
      <c r="AA231" s="403"/>
      <c r="AB231" s="405"/>
      <c r="AC231" s="403"/>
      <c r="AD231" s="406"/>
      <c r="AG231" s="403"/>
      <c r="AH231" s="403"/>
      <c r="AI231" s="405"/>
      <c r="AL231" s="403"/>
      <c r="AN231" s="403"/>
      <c r="AO231" s="405"/>
      <c r="AP231" s="403"/>
      <c r="AQ231" s="403"/>
      <c r="AR231" s="403"/>
      <c r="AS231" s="403"/>
      <c r="AT231" s="403"/>
      <c r="AU231" s="403"/>
      <c r="AV231" s="405"/>
      <c r="AW231" s="404"/>
      <c r="AY231" s="403"/>
      <c r="BC231" s="403"/>
      <c r="BD231" s="403"/>
      <c r="BE231" s="403"/>
      <c r="BF231" s="403"/>
      <c r="BG231" s="403"/>
      <c r="BH231" s="403"/>
      <c r="BI231" s="403"/>
      <c r="BJ231" s="403"/>
      <c r="BK231" s="403"/>
    </row>
    <row r="232" spans="1:63" x14ac:dyDescent="0.25">
      <c r="A232" s="405"/>
      <c r="B232" s="400"/>
      <c r="C232" s="403"/>
      <c r="D232" s="403"/>
      <c r="E232" s="403"/>
      <c r="I232" s="404"/>
      <c r="Q232" s="405"/>
      <c r="S232" s="405"/>
      <c r="T232" s="403"/>
      <c r="U232" s="406"/>
      <c r="V232" s="400"/>
      <c r="W232" s="405"/>
      <c r="X232" s="405"/>
      <c r="Y232" s="403"/>
      <c r="Z232" s="407"/>
      <c r="AA232" s="403"/>
      <c r="AB232" s="405"/>
      <c r="AC232" s="403"/>
      <c r="AD232" s="406"/>
      <c r="AG232" s="403"/>
      <c r="AH232" s="403"/>
      <c r="AI232" s="405"/>
      <c r="AL232" s="403"/>
      <c r="AN232" s="403"/>
      <c r="AO232" s="405"/>
      <c r="AP232" s="403"/>
      <c r="AQ232" s="403"/>
      <c r="AR232" s="403"/>
      <c r="AS232" s="403"/>
      <c r="AT232" s="403"/>
      <c r="AU232" s="403"/>
      <c r="AV232" s="405"/>
      <c r="AW232" s="404"/>
      <c r="AY232" s="403"/>
      <c r="BC232" s="403"/>
      <c r="BD232" s="403"/>
      <c r="BE232" s="403"/>
      <c r="BF232" s="403"/>
      <c r="BG232" s="403"/>
      <c r="BH232" s="403"/>
      <c r="BI232" s="403"/>
      <c r="BJ232" s="403"/>
      <c r="BK232" s="403"/>
    </row>
    <row r="233" spans="1:63" x14ac:dyDescent="0.25">
      <c r="A233" s="405"/>
      <c r="B233" s="400"/>
      <c r="C233" s="403"/>
      <c r="D233" s="403"/>
      <c r="E233" s="403"/>
      <c r="I233" s="404"/>
      <c r="Q233" s="405"/>
      <c r="S233" s="405"/>
      <c r="T233" s="403"/>
      <c r="U233" s="406"/>
      <c r="V233" s="400"/>
      <c r="W233" s="405"/>
      <c r="X233" s="405"/>
      <c r="Y233" s="403"/>
      <c r="Z233" s="407"/>
      <c r="AA233" s="403"/>
      <c r="AB233" s="405"/>
      <c r="AC233" s="403"/>
      <c r="AD233" s="406"/>
      <c r="AG233" s="403"/>
      <c r="AH233" s="403"/>
      <c r="AI233" s="405"/>
      <c r="AL233" s="403"/>
      <c r="AN233" s="403"/>
      <c r="AO233" s="405"/>
      <c r="AP233" s="403"/>
      <c r="AQ233" s="403"/>
      <c r="AR233" s="403"/>
      <c r="AS233" s="403"/>
      <c r="AT233" s="403"/>
      <c r="AU233" s="403"/>
      <c r="AV233" s="405"/>
      <c r="AW233" s="404"/>
      <c r="AY233" s="403"/>
      <c r="BC233" s="403"/>
      <c r="BD233" s="403"/>
      <c r="BE233" s="403"/>
      <c r="BF233" s="403"/>
      <c r="BG233" s="403"/>
      <c r="BH233" s="403"/>
      <c r="BI233" s="403"/>
      <c r="BJ233" s="403"/>
      <c r="BK233" s="403"/>
    </row>
    <row r="234" spans="1:63" x14ac:dyDescent="0.25">
      <c r="A234" s="405"/>
      <c r="B234" s="400"/>
      <c r="C234" s="403"/>
      <c r="D234" s="403"/>
      <c r="E234" s="403"/>
      <c r="I234" s="404"/>
      <c r="Q234" s="405"/>
      <c r="S234" s="405"/>
      <c r="T234" s="403"/>
      <c r="U234" s="406"/>
      <c r="V234" s="400"/>
      <c r="W234" s="405"/>
      <c r="X234" s="405"/>
      <c r="Y234" s="403"/>
      <c r="Z234" s="407"/>
      <c r="AA234" s="403"/>
      <c r="AB234" s="405"/>
      <c r="AC234" s="403"/>
      <c r="AD234" s="406"/>
      <c r="AG234" s="403"/>
      <c r="AH234" s="403"/>
      <c r="AI234" s="405"/>
      <c r="AL234" s="403"/>
      <c r="AN234" s="403"/>
      <c r="AO234" s="405"/>
      <c r="AP234" s="403"/>
      <c r="AQ234" s="403"/>
      <c r="AR234" s="403"/>
      <c r="AS234" s="403"/>
      <c r="AT234" s="403"/>
      <c r="AU234" s="403"/>
      <c r="AV234" s="405"/>
      <c r="AW234" s="404"/>
      <c r="AY234" s="403"/>
      <c r="BC234" s="403"/>
      <c r="BD234" s="403"/>
      <c r="BE234" s="403"/>
      <c r="BF234" s="403"/>
      <c r="BG234" s="403"/>
      <c r="BH234" s="403"/>
      <c r="BI234" s="403"/>
      <c r="BJ234" s="403"/>
      <c r="BK234" s="403"/>
    </row>
    <row r="235" spans="1:63" x14ac:dyDescent="0.25">
      <c r="A235" s="405"/>
      <c r="B235" s="400"/>
      <c r="C235" s="403"/>
      <c r="D235" s="403"/>
      <c r="E235" s="403"/>
      <c r="I235" s="404"/>
      <c r="Q235" s="405"/>
      <c r="S235" s="405"/>
      <c r="T235" s="403"/>
      <c r="U235" s="406"/>
      <c r="V235" s="400"/>
      <c r="W235" s="405"/>
      <c r="X235" s="405"/>
      <c r="Y235" s="403"/>
      <c r="Z235" s="407"/>
      <c r="AA235" s="403"/>
      <c r="AB235" s="405"/>
      <c r="AC235" s="403"/>
      <c r="AD235" s="406"/>
      <c r="AG235" s="403"/>
      <c r="AH235" s="403"/>
      <c r="AI235" s="405"/>
      <c r="AL235" s="403"/>
      <c r="AN235" s="403"/>
      <c r="AO235" s="405"/>
      <c r="AP235" s="403"/>
      <c r="AQ235" s="403"/>
      <c r="AR235" s="403"/>
      <c r="AS235" s="403"/>
      <c r="AT235" s="403"/>
      <c r="AU235" s="403"/>
      <c r="AV235" s="405"/>
      <c r="AW235" s="404"/>
      <c r="AY235" s="403"/>
      <c r="BC235" s="403"/>
      <c r="BD235" s="403"/>
      <c r="BE235" s="403"/>
      <c r="BF235" s="403"/>
      <c r="BG235" s="403"/>
      <c r="BH235" s="403"/>
      <c r="BI235" s="403"/>
      <c r="BJ235" s="403"/>
      <c r="BK235" s="403"/>
    </row>
    <row r="236" spans="1:63" x14ac:dyDescent="0.25">
      <c r="A236" s="405"/>
      <c r="B236" s="400"/>
      <c r="C236" s="403"/>
      <c r="D236" s="403"/>
      <c r="E236" s="403"/>
      <c r="I236" s="404"/>
      <c r="Q236" s="405"/>
      <c r="S236" s="405"/>
      <c r="T236" s="403"/>
      <c r="U236" s="406"/>
      <c r="V236" s="400"/>
      <c r="W236" s="405"/>
      <c r="X236" s="405"/>
      <c r="Y236" s="403"/>
      <c r="Z236" s="407"/>
      <c r="AA236" s="403"/>
      <c r="AB236" s="405"/>
      <c r="AC236" s="403"/>
      <c r="AD236" s="406"/>
      <c r="AG236" s="403"/>
      <c r="AH236" s="403"/>
      <c r="AI236" s="405"/>
      <c r="AL236" s="403"/>
      <c r="AN236" s="403"/>
      <c r="AO236" s="405"/>
      <c r="AP236" s="403"/>
      <c r="AQ236" s="403"/>
      <c r="AR236" s="403"/>
      <c r="AS236" s="403"/>
      <c r="AT236" s="403"/>
      <c r="AU236" s="403"/>
      <c r="AV236" s="405"/>
      <c r="AW236" s="404"/>
      <c r="AY236" s="403"/>
      <c r="BC236" s="403"/>
      <c r="BD236" s="403"/>
      <c r="BE236" s="403"/>
      <c r="BF236" s="403"/>
      <c r="BG236" s="403"/>
      <c r="BH236" s="403"/>
      <c r="BI236" s="403"/>
      <c r="BJ236" s="403"/>
      <c r="BK236" s="403"/>
    </row>
    <row r="237" spans="1:63" x14ac:dyDescent="0.25">
      <c r="A237" s="405"/>
      <c r="B237" s="400"/>
      <c r="C237" s="403"/>
      <c r="D237" s="403"/>
      <c r="E237" s="403"/>
      <c r="I237" s="404"/>
      <c r="Q237" s="405"/>
      <c r="S237" s="405"/>
      <c r="T237" s="403"/>
      <c r="U237" s="406"/>
      <c r="V237" s="400"/>
      <c r="W237" s="405"/>
      <c r="X237" s="405"/>
      <c r="Y237" s="403"/>
      <c r="Z237" s="407"/>
      <c r="AA237" s="403"/>
      <c r="AB237" s="405"/>
      <c r="AC237" s="403"/>
      <c r="AD237" s="406"/>
      <c r="AG237" s="403"/>
      <c r="AH237" s="403"/>
      <c r="AI237" s="405"/>
      <c r="AL237" s="403"/>
      <c r="AN237" s="403"/>
      <c r="AO237" s="405"/>
      <c r="AP237" s="403"/>
      <c r="AQ237" s="403"/>
      <c r="AR237" s="403"/>
      <c r="AS237" s="403"/>
      <c r="AT237" s="403"/>
      <c r="AU237" s="403"/>
      <c r="AV237" s="405"/>
      <c r="AW237" s="404"/>
      <c r="AY237" s="403"/>
      <c r="BC237" s="403"/>
      <c r="BD237" s="403"/>
      <c r="BE237" s="403"/>
      <c r="BF237" s="403"/>
      <c r="BG237" s="403"/>
      <c r="BH237" s="403"/>
      <c r="BI237" s="403"/>
      <c r="BJ237" s="403"/>
      <c r="BK237" s="403"/>
    </row>
    <row r="238" spans="1:63" x14ac:dyDescent="0.25">
      <c r="A238" s="405"/>
      <c r="B238" s="400"/>
      <c r="C238" s="403"/>
      <c r="D238" s="403"/>
      <c r="E238" s="403"/>
      <c r="I238" s="404"/>
      <c r="Q238" s="405"/>
      <c r="S238" s="405"/>
      <c r="T238" s="403"/>
      <c r="U238" s="406"/>
      <c r="V238" s="400"/>
      <c r="W238" s="405"/>
      <c r="X238" s="405"/>
      <c r="Y238" s="403"/>
      <c r="Z238" s="407"/>
      <c r="AA238" s="403"/>
      <c r="AB238" s="405"/>
      <c r="AC238" s="403"/>
      <c r="AD238" s="406"/>
      <c r="AG238" s="403"/>
      <c r="AH238" s="403"/>
      <c r="AI238" s="405"/>
      <c r="AL238" s="403"/>
      <c r="AN238" s="403"/>
      <c r="AO238" s="405"/>
      <c r="AP238" s="403"/>
      <c r="AQ238" s="403"/>
      <c r="AR238" s="403"/>
      <c r="AS238" s="403"/>
      <c r="AT238" s="403"/>
      <c r="AU238" s="403"/>
      <c r="AV238" s="405"/>
      <c r="AW238" s="404"/>
      <c r="AY238" s="403"/>
      <c r="BC238" s="403"/>
      <c r="BD238" s="403"/>
      <c r="BE238" s="403"/>
      <c r="BF238" s="403"/>
      <c r="BG238" s="403"/>
      <c r="BH238" s="403"/>
      <c r="BI238" s="403"/>
      <c r="BJ238" s="403"/>
      <c r="BK238" s="403"/>
    </row>
    <row r="239" spans="1:63" x14ac:dyDescent="0.25">
      <c r="A239" s="405"/>
      <c r="B239" s="400"/>
      <c r="C239" s="403"/>
      <c r="D239" s="403"/>
      <c r="E239" s="403"/>
      <c r="I239" s="404"/>
      <c r="Q239" s="405"/>
      <c r="S239" s="405"/>
      <c r="T239" s="403"/>
      <c r="U239" s="406"/>
      <c r="V239" s="400"/>
      <c r="W239" s="405"/>
      <c r="X239" s="405"/>
      <c r="Y239" s="403"/>
      <c r="Z239" s="407"/>
      <c r="AA239" s="403"/>
      <c r="AB239" s="405"/>
      <c r="AC239" s="403"/>
      <c r="AD239" s="406"/>
      <c r="AG239" s="403"/>
      <c r="AH239" s="403"/>
      <c r="AI239" s="405"/>
      <c r="AL239" s="403"/>
      <c r="AN239" s="403"/>
      <c r="AO239" s="405"/>
      <c r="AP239" s="403"/>
      <c r="AQ239" s="403"/>
      <c r="AR239" s="403"/>
      <c r="AS239" s="403"/>
      <c r="AT239" s="403"/>
      <c r="AU239" s="403"/>
      <c r="AV239" s="405"/>
      <c r="AW239" s="404"/>
      <c r="AY239" s="403"/>
      <c r="BC239" s="403"/>
      <c r="BD239" s="403"/>
      <c r="BE239" s="403"/>
      <c r="BF239" s="403"/>
      <c r="BG239" s="403"/>
      <c r="BH239" s="403"/>
      <c r="BI239" s="403"/>
      <c r="BJ239" s="403"/>
      <c r="BK239" s="403"/>
    </row>
    <row r="240" spans="1:63" x14ac:dyDescent="0.25">
      <c r="A240" s="405"/>
      <c r="B240" s="400"/>
      <c r="C240" s="403"/>
      <c r="D240" s="403"/>
      <c r="E240" s="403"/>
      <c r="I240" s="404"/>
      <c r="Q240" s="405"/>
      <c r="S240" s="405"/>
      <c r="T240" s="403"/>
      <c r="U240" s="406"/>
      <c r="V240" s="400"/>
      <c r="W240" s="405"/>
      <c r="X240" s="405"/>
      <c r="Y240" s="403"/>
      <c r="Z240" s="407"/>
      <c r="AA240" s="403"/>
      <c r="AB240" s="405"/>
      <c r="AC240" s="403"/>
      <c r="AD240" s="406"/>
      <c r="AG240" s="403"/>
      <c r="AH240" s="403"/>
      <c r="AI240" s="405"/>
      <c r="AL240" s="403"/>
      <c r="AN240" s="403"/>
      <c r="AO240" s="405"/>
      <c r="AP240" s="403"/>
      <c r="AQ240" s="403"/>
      <c r="AR240" s="403"/>
      <c r="AS240" s="403"/>
      <c r="AT240" s="403"/>
      <c r="AU240" s="403"/>
      <c r="AV240" s="405"/>
      <c r="AW240" s="404"/>
      <c r="AY240" s="403"/>
      <c r="BC240" s="403"/>
      <c r="BD240" s="403"/>
      <c r="BE240" s="403"/>
      <c r="BF240" s="403"/>
      <c r="BG240" s="403"/>
      <c r="BH240" s="403"/>
      <c r="BI240" s="403"/>
      <c r="BJ240" s="403"/>
      <c r="BK240" s="403"/>
    </row>
    <row r="241" spans="1:63" x14ac:dyDescent="0.25">
      <c r="A241" s="405"/>
      <c r="B241" s="400"/>
      <c r="C241" s="403"/>
      <c r="D241" s="403"/>
      <c r="E241" s="403"/>
      <c r="I241" s="404"/>
      <c r="Q241" s="405"/>
      <c r="S241" s="405"/>
      <c r="T241" s="403"/>
      <c r="U241" s="406"/>
      <c r="V241" s="400"/>
      <c r="W241" s="405"/>
      <c r="X241" s="405"/>
      <c r="Y241" s="403"/>
      <c r="Z241" s="407"/>
      <c r="AA241" s="403"/>
      <c r="AB241" s="405"/>
      <c r="AC241" s="403"/>
      <c r="AD241" s="406"/>
      <c r="AG241" s="403"/>
      <c r="AH241" s="403"/>
      <c r="AI241" s="405"/>
      <c r="AL241" s="403"/>
      <c r="AN241" s="403"/>
      <c r="AO241" s="405"/>
      <c r="AP241" s="403"/>
      <c r="AQ241" s="403"/>
      <c r="AR241" s="403"/>
      <c r="AS241" s="403"/>
      <c r="AT241" s="403"/>
      <c r="AU241" s="403"/>
      <c r="AV241" s="405"/>
      <c r="AW241" s="404"/>
      <c r="AY241" s="403"/>
      <c r="BC241" s="403"/>
      <c r="BD241" s="403"/>
      <c r="BE241" s="403"/>
      <c r="BF241" s="403"/>
      <c r="BG241" s="403"/>
      <c r="BH241" s="403"/>
      <c r="BI241" s="403"/>
      <c r="BJ241" s="403"/>
      <c r="BK241" s="403"/>
    </row>
    <row r="242" spans="1:63" x14ac:dyDescent="0.25">
      <c r="A242" s="405"/>
      <c r="B242" s="400"/>
      <c r="C242" s="403"/>
      <c r="D242" s="403"/>
      <c r="E242" s="403"/>
      <c r="I242" s="404"/>
      <c r="Q242" s="405"/>
      <c r="S242" s="405"/>
      <c r="T242" s="403"/>
      <c r="U242" s="406"/>
      <c r="V242" s="400"/>
      <c r="W242" s="405"/>
      <c r="X242" s="405"/>
      <c r="Y242" s="403"/>
      <c r="Z242" s="407"/>
      <c r="AA242" s="403"/>
      <c r="AB242" s="405"/>
      <c r="AC242" s="403"/>
      <c r="AD242" s="406"/>
      <c r="AG242" s="403"/>
      <c r="AH242" s="403"/>
      <c r="AI242" s="405"/>
      <c r="AL242" s="403"/>
      <c r="AN242" s="403"/>
      <c r="AO242" s="405"/>
      <c r="AP242" s="403"/>
      <c r="AQ242" s="403"/>
      <c r="AR242" s="403"/>
      <c r="AS242" s="403"/>
      <c r="AT242" s="403"/>
      <c r="AU242" s="403"/>
      <c r="AV242" s="405"/>
      <c r="AW242" s="404"/>
      <c r="AY242" s="403"/>
      <c r="BC242" s="403"/>
      <c r="BD242" s="403"/>
      <c r="BE242" s="403"/>
      <c r="BF242" s="403"/>
      <c r="BG242" s="403"/>
      <c r="BH242" s="403"/>
      <c r="BI242" s="403"/>
      <c r="BJ242" s="403"/>
      <c r="BK242" s="403"/>
    </row>
    <row r="243" spans="1:63" x14ac:dyDescent="0.25">
      <c r="A243" s="405"/>
      <c r="B243" s="400"/>
      <c r="C243" s="403"/>
      <c r="D243" s="403"/>
      <c r="E243" s="403"/>
      <c r="I243" s="404"/>
      <c r="Q243" s="405"/>
      <c r="S243" s="405"/>
      <c r="T243" s="403"/>
      <c r="U243" s="406"/>
      <c r="V243" s="400"/>
      <c r="W243" s="405"/>
      <c r="X243" s="405"/>
      <c r="Y243" s="403"/>
      <c r="Z243" s="407"/>
      <c r="AA243" s="403"/>
      <c r="AB243" s="405"/>
      <c r="AC243" s="403"/>
      <c r="AD243" s="406"/>
      <c r="AG243" s="403"/>
      <c r="AH243" s="403"/>
      <c r="AI243" s="405"/>
      <c r="AL243" s="403"/>
      <c r="AN243" s="403"/>
      <c r="AO243" s="405"/>
      <c r="AP243" s="403"/>
      <c r="AQ243" s="403"/>
      <c r="AR243" s="403"/>
      <c r="AS243" s="403"/>
      <c r="AT243" s="403"/>
      <c r="AU243" s="403"/>
      <c r="AV243" s="405"/>
      <c r="AW243" s="404"/>
      <c r="AY243" s="403"/>
      <c r="BC243" s="403"/>
      <c r="BD243" s="403"/>
      <c r="BE243" s="403"/>
      <c r="BF243" s="403"/>
      <c r="BG243" s="403"/>
      <c r="BH243" s="403"/>
      <c r="BI243" s="403"/>
      <c r="BJ243" s="403"/>
      <c r="BK243" s="403"/>
    </row>
    <row r="244" spans="1:63" x14ac:dyDescent="0.25">
      <c r="A244" s="405"/>
      <c r="B244" s="400"/>
      <c r="C244" s="403"/>
      <c r="D244" s="403"/>
      <c r="E244" s="403"/>
      <c r="I244" s="404"/>
      <c r="Q244" s="405"/>
      <c r="S244" s="405"/>
      <c r="T244" s="403"/>
      <c r="U244" s="406"/>
      <c r="V244" s="400"/>
      <c r="W244" s="405"/>
      <c r="X244" s="405"/>
      <c r="Y244" s="403"/>
      <c r="Z244" s="407"/>
      <c r="AA244" s="403"/>
      <c r="AB244" s="405"/>
      <c r="AC244" s="403"/>
      <c r="AD244" s="406"/>
      <c r="AG244" s="403"/>
      <c r="AH244" s="403"/>
      <c r="AI244" s="405"/>
      <c r="AL244" s="403"/>
      <c r="AN244" s="403"/>
      <c r="AO244" s="405"/>
      <c r="AP244" s="403"/>
      <c r="AQ244" s="403"/>
      <c r="AR244" s="403"/>
      <c r="AS244" s="403"/>
      <c r="AT244" s="403"/>
      <c r="AU244" s="403"/>
      <c r="AV244" s="405"/>
      <c r="AW244" s="404"/>
      <c r="AY244" s="403"/>
      <c r="BC244" s="403"/>
      <c r="BD244" s="403"/>
      <c r="BE244" s="403"/>
      <c r="BF244" s="403"/>
      <c r="BG244" s="403"/>
      <c r="BH244" s="403"/>
      <c r="BI244" s="403"/>
      <c r="BJ244" s="403"/>
      <c r="BK244" s="403"/>
    </row>
    <row r="245" spans="1:63" x14ac:dyDescent="0.25">
      <c r="A245" s="405"/>
      <c r="B245" s="400"/>
      <c r="C245" s="403"/>
      <c r="D245" s="403"/>
      <c r="E245" s="403"/>
      <c r="I245" s="404"/>
      <c r="Q245" s="405"/>
      <c r="S245" s="405"/>
      <c r="T245" s="403"/>
      <c r="U245" s="406"/>
      <c r="V245" s="400"/>
      <c r="W245" s="405"/>
      <c r="X245" s="405"/>
      <c r="Y245" s="403"/>
      <c r="Z245" s="407"/>
      <c r="AA245" s="403"/>
      <c r="AB245" s="405"/>
      <c r="AC245" s="403"/>
      <c r="AD245" s="406"/>
      <c r="AG245" s="403"/>
      <c r="AH245" s="403"/>
      <c r="AI245" s="405"/>
      <c r="AL245" s="403"/>
      <c r="AN245" s="403"/>
      <c r="AO245" s="405"/>
      <c r="AP245" s="403"/>
      <c r="AQ245" s="403"/>
      <c r="AR245" s="403"/>
      <c r="AS245" s="403"/>
      <c r="AT245" s="403"/>
      <c r="AU245" s="403"/>
      <c r="AV245" s="405"/>
      <c r="AW245" s="404"/>
      <c r="AY245" s="403"/>
      <c r="BC245" s="403"/>
      <c r="BD245" s="403"/>
      <c r="BE245" s="403"/>
      <c r="BF245" s="403"/>
      <c r="BG245" s="403"/>
      <c r="BH245" s="403"/>
      <c r="BI245" s="403"/>
      <c r="BJ245" s="403"/>
      <c r="BK245" s="403"/>
    </row>
    <row r="246" spans="1:63" x14ac:dyDescent="0.25">
      <c r="A246" s="405"/>
      <c r="B246" s="400"/>
      <c r="C246" s="403"/>
      <c r="D246" s="403"/>
      <c r="E246" s="403"/>
      <c r="I246" s="404"/>
      <c r="Q246" s="405"/>
      <c r="S246" s="405"/>
      <c r="T246" s="403"/>
      <c r="U246" s="406"/>
      <c r="V246" s="400"/>
      <c r="W246" s="405"/>
      <c r="X246" s="405"/>
      <c r="Y246" s="403"/>
      <c r="Z246" s="407"/>
      <c r="AA246" s="403"/>
      <c r="AB246" s="405"/>
      <c r="AC246" s="403"/>
      <c r="AD246" s="406"/>
      <c r="AG246" s="403"/>
      <c r="AH246" s="403"/>
      <c r="AI246" s="405"/>
      <c r="AL246" s="403"/>
      <c r="AN246" s="403"/>
      <c r="AO246" s="405"/>
      <c r="AP246" s="403"/>
      <c r="AQ246" s="403"/>
      <c r="AR246" s="403"/>
      <c r="AS246" s="403"/>
      <c r="AT246" s="403"/>
      <c r="AU246" s="403"/>
      <c r="AV246" s="405"/>
      <c r="AW246" s="404"/>
      <c r="AY246" s="403"/>
      <c r="BC246" s="403"/>
      <c r="BD246" s="403"/>
      <c r="BE246" s="403"/>
      <c r="BF246" s="403"/>
      <c r="BG246" s="403"/>
      <c r="BH246" s="403"/>
      <c r="BI246" s="403"/>
      <c r="BJ246" s="403"/>
      <c r="BK246" s="403"/>
    </row>
    <row r="247" spans="1:63" x14ac:dyDescent="0.25">
      <c r="A247" s="405"/>
      <c r="B247" s="400"/>
      <c r="C247" s="403"/>
      <c r="D247" s="403"/>
      <c r="E247" s="403"/>
      <c r="I247" s="404"/>
      <c r="Q247" s="405"/>
      <c r="S247" s="405"/>
      <c r="T247" s="403"/>
      <c r="U247" s="406"/>
      <c r="V247" s="400"/>
      <c r="W247" s="405"/>
      <c r="X247" s="405"/>
      <c r="Y247" s="403"/>
      <c r="Z247" s="407"/>
      <c r="AA247" s="403"/>
      <c r="AB247" s="405"/>
      <c r="AC247" s="403"/>
      <c r="AD247" s="406"/>
      <c r="AG247" s="403"/>
      <c r="AH247" s="403"/>
      <c r="AI247" s="405"/>
      <c r="AL247" s="403"/>
      <c r="AN247" s="403"/>
      <c r="AO247" s="405"/>
      <c r="AP247" s="403"/>
      <c r="AQ247" s="403"/>
      <c r="AR247" s="403"/>
      <c r="AS247" s="403"/>
      <c r="AT247" s="403"/>
      <c r="AU247" s="403"/>
      <c r="AV247" s="405"/>
      <c r="AW247" s="404"/>
      <c r="AY247" s="403"/>
      <c r="BC247" s="403"/>
      <c r="BD247" s="403"/>
      <c r="BE247" s="403"/>
      <c r="BF247" s="403"/>
      <c r="BG247" s="403"/>
      <c r="BH247" s="403"/>
      <c r="BI247" s="403"/>
      <c r="BJ247" s="403"/>
      <c r="BK247" s="403"/>
    </row>
    <row r="248" spans="1:63" x14ac:dyDescent="0.25">
      <c r="A248" s="405"/>
      <c r="B248" s="400"/>
      <c r="C248" s="403"/>
      <c r="D248" s="403"/>
      <c r="E248" s="403"/>
      <c r="I248" s="404"/>
      <c r="Q248" s="405"/>
      <c r="S248" s="405"/>
      <c r="T248" s="403"/>
      <c r="U248" s="406"/>
      <c r="V248" s="400"/>
      <c r="W248" s="405"/>
      <c r="X248" s="405"/>
      <c r="Y248" s="403"/>
      <c r="Z248" s="407"/>
      <c r="AA248" s="403"/>
      <c r="AB248" s="405"/>
      <c r="AC248" s="403"/>
      <c r="AD248" s="406"/>
      <c r="AG248" s="403"/>
      <c r="AH248" s="403"/>
      <c r="AI248" s="405"/>
      <c r="AL248" s="403"/>
      <c r="AN248" s="403"/>
      <c r="AO248" s="405"/>
      <c r="AP248" s="403"/>
      <c r="AQ248" s="403"/>
      <c r="AR248" s="403"/>
      <c r="AS248" s="403"/>
      <c r="AT248" s="403"/>
      <c r="AU248" s="403"/>
      <c r="AV248" s="405"/>
      <c r="AW248" s="404"/>
      <c r="AY248" s="403"/>
      <c r="BC248" s="403"/>
      <c r="BD248" s="403"/>
      <c r="BE248" s="403"/>
      <c r="BF248" s="403"/>
      <c r="BG248" s="403"/>
      <c r="BH248" s="403"/>
      <c r="BI248" s="403"/>
      <c r="BJ248" s="403"/>
      <c r="BK248" s="403"/>
    </row>
    <row r="249" spans="1:63" x14ac:dyDescent="0.25">
      <c r="A249" s="405"/>
      <c r="B249" s="400"/>
      <c r="C249" s="403"/>
      <c r="D249" s="403"/>
      <c r="E249" s="403"/>
      <c r="I249" s="404"/>
      <c r="Q249" s="405"/>
      <c r="S249" s="405"/>
      <c r="T249" s="403"/>
      <c r="U249" s="406"/>
      <c r="V249" s="400"/>
      <c r="W249" s="405"/>
      <c r="X249" s="405"/>
      <c r="Y249" s="403"/>
      <c r="Z249" s="407"/>
      <c r="AA249" s="403"/>
      <c r="AB249" s="405"/>
      <c r="AC249" s="403"/>
      <c r="AD249" s="406"/>
      <c r="AG249" s="403"/>
      <c r="AH249" s="403"/>
      <c r="AI249" s="405"/>
      <c r="AL249" s="403"/>
      <c r="AN249" s="403"/>
      <c r="AO249" s="405"/>
      <c r="AP249" s="403"/>
      <c r="AQ249" s="403"/>
      <c r="AR249" s="403"/>
      <c r="AS249" s="403"/>
      <c r="AT249" s="403"/>
      <c r="AU249" s="403"/>
      <c r="AV249" s="405"/>
      <c r="AW249" s="404"/>
      <c r="AY249" s="403"/>
      <c r="BC249" s="403"/>
      <c r="BD249" s="403"/>
      <c r="BE249" s="403"/>
      <c r="BF249" s="403"/>
      <c r="BG249" s="403"/>
      <c r="BH249" s="403"/>
      <c r="BI249" s="403"/>
      <c r="BJ249" s="403"/>
      <c r="BK249" s="403"/>
    </row>
    <row r="250" spans="1:63" x14ac:dyDescent="0.25">
      <c r="A250" s="405"/>
      <c r="B250" s="400"/>
      <c r="C250" s="403"/>
      <c r="D250" s="403"/>
      <c r="E250" s="403"/>
      <c r="I250" s="404"/>
      <c r="Q250" s="405"/>
      <c r="S250" s="405"/>
      <c r="T250" s="403"/>
      <c r="U250" s="406"/>
      <c r="V250" s="400"/>
      <c r="W250" s="405"/>
      <c r="X250" s="405"/>
      <c r="Y250" s="403"/>
      <c r="Z250" s="407"/>
      <c r="AA250" s="403"/>
      <c r="AB250" s="405"/>
      <c r="AC250" s="403"/>
      <c r="AD250" s="406"/>
      <c r="AG250" s="403"/>
      <c r="AH250" s="403"/>
      <c r="AI250" s="405"/>
      <c r="AL250" s="403"/>
      <c r="AN250" s="403"/>
      <c r="AO250" s="405"/>
      <c r="AP250" s="403"/>
      <c r="AQ250" s="403"/>
      <c r="AR250" s="403"/>
      <c r="AS250" s="403"/>
      <c r="AT250" s="403"/>
      <c r="AU250" s="403"/>
      <c r="AV250" s="405"/>
      <c r="AW250" s="404"/>
      <c r="AY250" s="403"/>
      <c r="BC250" s="403"/>
      <c r="BD250" s="403"/>
      <c r="BE250" s="403"/>
      <c r="BF250" s="403"/>
      <c r="BG250" s="403"/>
      <c r="BH250" s="403"/>
      <c r="BI250" s="403"/>
      <c r="BJ250" s="403"/>
      <c r="BK250" s="403"/>
    </row>
    <row r="251" spans="1:63" x14ac:dyDescent="0.25">
      <c r="A251" s="405"/>
      <c r="B251" s="400"/>
      <c r="C251" s="403"/>
      <c r="D251" s="403"/>
      <c r="E251" s="403"/>
      <c r="I251" s="404"/>
      <c r="Q251" s="405"/>
      <c r="S251" s="405"/>
      <c r="T251" s="403"/>
      <c r="U251" s="406"/>
      <c r="V251" s="400"/>
      <c r="W251" s="405"/>
      <c r="X251" s="405"/>
      <c r="Y251" s="403"/>
      <c r="Z251" s="407"/>
      <c r="AA251" s="403"/>
      <c r="AB251" s="405"/>
      <c r="AC251" s="403"/>
      <c r="AD251" s="406"/>
      <c r="AG251" s="403"/>
      <c r="AH251" s="403"/>
      <c r="AI251" s="405"/>
      <c r="AL251" s="403"/>
      <c r="AN251" s="403"/>
      <c r="AO251" s="405"/>
      <c r="AP251" s="403"/>
      <c r="AQ251" s="403"/>
      <c r="AR251" s="403"/>
      <c r="AS251" s="403"/>
      <c r="AT251" s="403"/>
      <c r="AU251" s="403"/>
      <c r="AV251" s="405"/>
      <c r="AW251" s="404"/>
      <c r="AY251" s="403"/>
      <c r="BC251" s="403"/>
      <c r="BD251" s="403"/>
      <c r="BE251" s="403"/>
      <c r="BF251" s="403"/>
      <c r="BG251" s="403"/>
      <c r="BH251" s="403"/>
      <c r="BI251" s="403"/>
      <c r="BJ251" s="403"/>
      <c r="BK251" s="403"/>
    </row>
    <row r="252" spans="1:63" x14ac:dyDescent="0.25">
      <c r="A252" s="405"/>
      <c r="B252" s="400"/>
      <c r="C252" s="403"/>
      <c r="D252" s="403"/>
      <c r="E252" s="403"/>
      <c r="I252" s="404"/>
      <c r="Q252" s="405"/>
      <c r="S252" s="405"/>
      <c r="T252" s="403"/>
      <c r="U252" s="406"/>
      <c r="V252" s="400"/>
      <c r="W252" s="405"/>
      <c r="X252" s="405"/>
      <c r="Y252" s="403"/>
      <c r="Z252" s="407"/>
      <c r="AA252" s="403"/>
      <c r="AB252" s="405"/>
      <c r="AC252" s="403"/>
      <c r="AD252" s="406"/>
      <c r="AG252" s="403"/>
      <c r="AH252" s="403"/>
      <c r="AI252" s="405"/>
      <c r="AL252" s="403"/>
      <c r="AN252" s="403"/>
      <c r="AO252" s="405"/>
      <c r="AP252" s="403"/>
      <c r="AQ252" s="403"/>
      <c r="AR252" s="403"/>
      <c r="AS252" s="403"/>
      <c r="AT252" s="403"/>
      <c r="AU252" s="403"/>
      <c r="AV252" s="405"/>
      <c r="AW252" s="404"/>
      <c r="AY252" s="403"/>
      <c r="BC252" s="403"/>
      <c r="BD252" s="403"/>
      <c r="BE252" s="403"/>
      <c r="BF252" s="403"/>
      <c r="BG252" s="403"/>
      <c r="BH252" s="403"/>
      <c r="BI252" s="403"/>
      <c r="BJ252" s="403"/>
      <c r="BK252" s="403"/>
    </row>
    <row r="253" spans="1:63" x14ac:dyDescent="0.25">
      <c r="A253" s="405"/>
      <c r="B253" s="400"/>
      <c r="C253" s="403"/>
      <c r="D253" s="403"/>
      <c r="E253" s="403"/>
      <c r="I253" s="404"/>
      <c r="Q253" s="405"/>
      <c r="S253" s="405"/>
      <c r="T253" s="403"/>
      <c r="U253" s="406"/>
      <c r="V253" s="400"/>
      <c r="W253" s="405"/>
      <c r="X253" s="405"/>
      <c r="Y253" s="403"/>
      <c r="Z253" s="407"/>
      <c r="AA253" s="403"/>
      <c r="AB253" s="405"/>
      <c r="AC253" s="403"/>
      <c r="AD253" s="406"/>
      <c r="AG253" s="403"/>
      <c r="AH253" s="403"/>
      <c r="AI253" s="405"/>
      <c r="AL253" s="403"/>
      <c r="AN253" s="403"/>
      <c r="AO253" s="405"/>
      <c r="AP253" s="403"/>
      <c r="AQ253" s="403"/>
      <c r="AR253" s="403"/>
      <c r="AS253" s="403"/>
      <c r="AT253" s="403"/>
      <c r="AU253" s="403"/>
      <c r="AV253" s="405"/>
      <c r="AW253" s="404"/>
      <c r="AY253" s="403"/>
      <c r="BC253" s="403"/>
      <c r="BD253" s="403"/>
      <c r="BE253" s="403"/>
      <c r="BF253" s="403"/>
      <c r="BG253" s="403"/>
      <c r="BH253" s="403"/>
      <c r="BI253" s="403"/>
      <c r="BJ253" s="403"/>
      <c r="BK253" s="403"/>
    </row>
    <row r="254" spans="1:63" x14ac:dyDescent="0.25">
      <c r="A254" s="405"/>
      <c r="B254" s="400"/>
      <c r="C254" s="403"/>
      <c r="D254" s="403"/>
      <c r="E254" s="403"/>
      <c r="I254" s="404"/>
      <c r="Q254" s="405"/>
      <c r="S254" s="405"/>
      <c r="T254" s="403"/>
      <c r="U254" s="406"/>
      <c r="V254" s="400"/>
      <c r="W254" s="405"/>
      <c r="X254" s="405"/>
      <c r="Y254" s="403"/>
      <c r="Z254" s="407"/>
      <c r="AA254" s="403"/>
      <c r="AB254" s="405"/>
      <c r="AC254" s="403"/>
      <c r="AD254" s="406"/>
      <c r="AG254" s="403"/>
      <c r="AH254" s="403"/>
      <c r="AI254" s="405"/>
      <c r="AL254" s="403"/>
      <c r="AN254" s="403"/>
      <c r="AO254" s="405"/>
      <c r="AP254" s="403"/>
      <c r="AQ254" s="403"/>
      <c r="AR254" s="403"/>
      <c r="AS254" s="403"/>
      <c r="AT254" s="403"/>
      <c r="AU254" s="403"/>
      <c r="AV254" s="405"/>
      <c r="AW254" s="404"/>
      <c r="AY254" s="403"/>
      <c r="BC254" s="403"/>
      <c r="BD254" s="403"/>
      <c r="BE254" s="403"/>
      <c r="BF254" s="403"/>
      <c r="BG254" s="403"/>
      <c r="BH254" s="403"/>
      <c r="BI254" s="403"/>
      <c r="BJ254" s="403"/>
      <c r="BK254" s="403"/>
    </row>
    <row r="255" spans="1:63" x14ac:dyDescent="0.25">
      <c r="A255" s="405"/>
      <c r="B255" s="400"/>
      <c r="C255" s="403"/>
      <c r="D255" s="403"/>
      <c r="E255" s="403"/>
      <c r="I255" s="404"/>
      <c r="Q255" s="405"/>
      <c r="S255" s="405"/>
      <c r="T255" s="403"/>
      <c r="U255" s="406"/>
      <c r="V255" s="400"/>
      <c r="W255" s="405"/>
      <c r="X255" s="405"/>
      <c r="Y255" s="403"/>
      <c r="Z255" s="407"/>
      <c r="AA255" s="403"/>
      <c r="AB255" s="405"/>
      <c r="AC255" s="403"/>
      <c r="AD255" s="406"/>
      <c r="AG255" s="403"/>
      <c r="AH255" s="403"/>
      <c r="AI255" s="405"/>
      <c r="AL255" s="403"/>
      <c r="AN255" s="403"/>
      <c r="AO255" s="405"/>
      <c r="AP255" s="403"/>
      <c r="AQ255" s="403"/>
      <c r="AR255" s="403"/>
      <c r="AS255" s="403"/>
      <c r="AT255" s="403"/>
      <c r="AU255" s="403"/>
      <c r="AV255" s="405"/>
      <c r="AW255" s="404"/>
      <c r="AY255" s="403"/>
      <c r="BC255" s="403"/>
      <c r="BD255" s="403"/>
      <c r="BE255" s="403"/>
      <c r="BF255" s="403"/>
      <c r="BG255" s="403"/>
      <c r="BH255" s="403"/>
      <c r="BI255" s="403"/>
      <c r="BJ255" s="403"/>
      <c r="BK255" s="403"/>
    </row>
    <row r="256" spans="1:63" x14ac:dyDescent="0.25">
      <c r="A256" s="405"/>
      <c r="B256" s="400"/>
      <c r="C256" s="403"/>
      <c r="D256" s="403"/>
      <c r="E256" s="403"/>
      <c r="I256" s="404"/>
      <c r="Q256" s="405"/>
      <c r="S256" s="405"/>
      <c r="T256" s="403"/>
      <c r="U256" s="406"/>
      <c r="V256" s="400"/>
      <c r="W256" s="405"/>
      <c r="X256" s="405"/>
      <c r="Y256" s="403"/>
      <c r="Z256" s="407"/>
      <c r="AA256" s="403"/>
      <c r="AB256" s="405"/>
      <c r="AC256" s="403"/>
      <c r="AD256" s="406"/>
      <c r="AG256" s="403"/>
      <c r="AH256" s="403"/>
      <c r="AI256" s="405"/>
      <c r="AL256" s="403"/>
      <c r="AN256" s="403"/>
      <c r="AO256" s="405"/>
      <c r="AP256" s="403"/>
      <c r="AQ256" s="403"/>
      <c r="AR256" s="403"/>
      <c r="AS256" s="403"/>
      <c r="AT256" s="403"/>
      <c r="AU256" s="403"/>
      <c r="AV256" s="405"/>
      <c r="AW256" s="404"/>
      <c r="AY256" s="403"/>
      <c r="BC256" s="403"/>
      <c r="BD256" s="403"/>
      <c r="BE256" s="403"/>
      <c r="BF256" s="403"/>
      <c r="BG256" s="403"/>
      <c r="BH256" s="403"/>
      <c r="BI256" s="403"/>
      <c r="BJ256" s="403"/>
      <c r="BK256" s="403"/>
    </row>
    <row r="257" spans="1:63" x14ac:dyDescent="0.25">
      <c r="A257" s="405"/>
      <c r="B257" s="400"/>
      <c r="C257" s="403"/>
      <c r="D257" s="403"/>
      <c r="E257" s="403"/>
      <c r="I257" s="404"/>
      <c r="Q257" s="405"/>
      <c r="S257" s="405"/>
      <c r="T257" s="403"/>
      <c r="U257" s="406"/>
      <c r="V257" s="400"/>
      <c r="W257" s="405"/>
      <c r="X257" s="405"/>
      <c r="Y257" s="403"/>
      <c r="Z257" s="407"/>
      <c r="AA257" s="403"/>
      <c r="AB257" s="405"/>
      <c r="AC257" s="403"/>
      <c r="AD257" s="406"/>
      <c r="AG257" s="403"/>
      <c r="AH257" s="403"/>
      <c r="AI257" s="405"/>
      <c r="AL257" s="403"/>
      <c r="AN257" s="403"/>
      <c r="AO257" s="405"/>
      <c r="AP257" s="403"/>
      <c r="AQ257" s="403"/>
      <c r="AR257" s="403"/>
      <c r="AS257" s="403"/>
      <c r="AT257" s="403"/>
      <c r="AU257" s="403"/>
      <c r="AV257" s="405"/>
      <c r="AW257" s="404"/>
      <c r="AY257" s="403"/>
      <c r="BC257" s="403"/>
      <c r="BD257" s="403"/>
      <c r="BE257" s="403"/>
      <c r="BF257" s="403"/>
      <c r="BG257" s="403"/>
      <c r="BH257" s="403"/>
      <c r="BI257" s="403"/>
      <c r="BJ257" s="403"/>
      <c r="BK257" s="403"/>
    </row>
    <row r="258" spans="1:63" x14ac:dyDescent="0.25">
      <c r="A258" s="405"/>
      <c r="B258" s="400"/>
      <c r="C258" s="403"/>
      <c r="D258" s="403"/>
      <c r="E258" s="403"/>
      <c r="I258" s="404"/>
      <c r="Q258" s="405"/>
      <c r="S258" s="405"/>
      <c r="T258" s="403"/>
      <c r="U258" s="406"/>
      <c r="V258" s="400"/>
      <c r="W258" s="405"/>
      <c r="X258" s="405"/>
      <c r="Y258" s="403"/>
      <c r="Z258" s="407"/>
      <c r="AA258" s="403"/>
      <c r="AB258" s="405"/>
      <c r="AC258" s="403"/>
      <c r="AD258" s="406"/>
      <c r="AG258" s="403"/>
      <c r="AH258" s="403"/>
      <c r="AI258" s="405"/>
      <c r="AL258" s="403"/>
      <c r="AN258" s="403"/>
      <c r="AO258" s="405"/>
      <c r="AP258" s="403"/>
      <c r="AQ258" s="403"/>
      <c r="AR258" s="403"/>
      <c r="AS258" s="403"/>
      <c r="AT258" s="403"/>
      <c r="AU258" s="403"/>
      <c r="AV258" s="405"/>
      <c r="AW258" s="404"/>
      <c r="AY258" s="403"/>
      <c r="BC258" s="403"/>
      <c r="BD258" s="403"/>
      <c r="BE258" s="403"/>
      <c r="BF258" s="403"/>
      <c r="BG258" s="403"/>
      <c r="BH258" s="403"/>
      <c r="BI258" s="403"/>
      <c r="BJ258" s="403"/>
      <c r="BK258" s="403"/>
    </row>
    <row r="259" spans="1:63" x14ac:dyDescent="0.25">
      <c r="A259" s="405"/>
      <c r="B259" s="400"/>
      <c r="C259" s="403"/>
      <c r="D259" s="403"/>
      <c r="E259" s="403"/>
      <c r="I259" s="404"/>
      <c r="Q259" s="405"/>
      <c r="S259" s="405"/>
      <c r="T259" s="403"/>
      <c r="U259" s="406"/>
      <c r="V259" s="400"/>
      <c r="W259" s="405"/>
      <c r="X259" s="405"/>
      <c r="Y259" s="403"/>
      <c r="Z259" s="407"/>
      <c r="AA259" s="403"/>
      <c r="AB259" s="405"/>
      <c r="AC259" s="403"/>
      <c r="AD259" s="406"/>
      <c r="AG259" s="403"/>
      <c r="AH259" s="403"/>
      <c r="AI259" s="405"/>
      <c r="AL259" s="403"/>
      <c r="AN259" s="403"/>
      <c r="AO259" s="405"/>
      <c r="AP259" s="403"/>
      <c r="AQ259" s="403"/>
      <c r="AR259" s="403"/>
      <c r="AS259" s="403"/>
      <c r="AT259" s="403"/>
      <c r="AU259" s="403"/>
      <c r="AV259" s="405"/>
      <c r="AW259" s="404"/>
      <c r="AY259" s="403"/>
      <c r="BC259" s="403"/>
      <c r="BD259" s="403"/>
      <c r="BE259" s="403"/>
      <c r="BF259" s="403"/>
      <c r="BG259" s="403"/>
      <c r="BH259" s="403"/>
      <c r="BI259" s="403"/>
      <c r="BJ259" s="403"/>
      <c r="BK259" s="403"/>
    </row>
    <row r="260" spans="1:63" x14ac:dyDescent="0.25">
      <c r="A260" s="405"/>
      <c r="B260" s="400"/>
      <c r="C260" s="403"/>
      <c r="D260" s="403"/>
      <c r="E260" s="403"/>
      <c r="I260" s="404"/>
      <c r="Q260" s="405"/>
      <c r="S260" s="405"/>
      <c r="T260" s="403"/>
      <c r="U260" s="406"/>
      <c r="V260" s="400"/>
      <c r="W260" s="405"/>
      <c r="X260" s="405"/>
      <c r="Y260" s="403"/>
      <c r="Z260" s="407"/>
      <c r="AA260" s="403"/>
      <c r="AB260" s="405"/>
      <c r="AC260" s="403"/>
      <c r="AD260" s="406"/>
      <c r="AG260" s="403"/>
      <c r="AH260" s="403"/>
      <c r="AI260" s="405"/>
      <c r="AL260" s="403"/>
      <c r="AN260" s="403"/>
      <c r="AO260" s="405"/>
      <c r="AP260" s="403"/>
      <c r="AQ260" s="403"/>
      <c r="AR260" s="403"/>
      <c r="AS260" s="403"/>
      <c r="AT260" s="403"/>
      <c r="AU260" s="403"/>
      <c r="AV260" s="405"/>
      <c r="AW260" s="404"/>
      <c r="AY260" s="403"/>
      <c r="BC260" s="403"/>
      <c r="BD260" s="403"/>
      <c r="BE260" s="403"/>
      <c r="BF260" s="403"/>
      <c r="BG260" s="403"/>
      <c r="BH260" s="403"/>
      <c r="BI260" s="403"/>
      <c r="BJ260" s="403"/>
      <c r="BK260" s="403"/>
    </row>
    <row r="261" spans="1:63" x14ac:dyDescent="0.25">
      <c r="A261" s="405"/>
      <c r="B261" s="400"/>
      <c r="C261" s="403"/>
      <c r="D261" s="403"/>
      <c r="E261" s="403"/>
      <c r="I261" s="404"/>
      <c r="Q261" s="405"/>
      <c r="S261" s="405"/>
      <c r="T261" s="403"/>
      <c r="U261" s="406"/>
      <c r="V261" s="400"/>
      <c r="W261" s="405"/>
      <c r="X261" s="405"/>
      <c r="Y261" s="403"/>
      <c r="Z261" s="407"/>
      <c r="AA261" s="403"/>
      <c r="AB261" s="405"/>
      <c r="AC261" s="403"/>
      <c r="AD261" s="406"/>
      <c r="AG261" s="403"/>
      <c r="AH261" s="403"/>
      <c r="AI261" s="405"/>
      <c r="AL261" s="403"/>
      <c r="AN261" s="403"/>
      <c r="AO261" s="405"/>
      <c r="AP261" s="403"/>
      <c r="AQ261" s="403"/>
      <c r="AR261" s="403"/>
      <c r="AS261" s="403"/>
      <c r="AT261" s="403"/>
      <c r="AU261" s="403"/>
      <c r="AV261" s="405"/>
      <c r="AW261" s="404"/>
      <c r="AY261" s="403"/>
      <c r="BC261" s="403"/>
      <c r="BD261" s="403"/>
      <c r="BE261" s="403"/>
      <c r="BF261" s="403"/>
      <c r="BG261" s="403"/>
      <c r="BH261" s="403"/>
      <c r="BI261" s="403"/>
      <c r="BJ261" s="403"/>
      <c r="BK261" s="403"/>
    </row>
    <row r="262" spans="1:63" x14ac:dyDescent="0.25">
      <c r="A262" s="405"/>
      <c r="B262" s="400"/>
      <c r="C262" s="403"/>
      <c r="D262" s="403"/>
      <c r="E262" s="403"/>
      <c r="I262" s="404"/>
      <c r="Q262" s="405"/>
      <c r="S262" s="405"/>
      <c r="T262" s="403"/>
      <c r="U262" s="406"/>
      <c r="V262" s="400"/>
      <c r="W262" s="405"/>
      <c r="X262" s="405"/>
      <c r="Y262" s="403"/>
      <c r="Z262" s="407"/>
      <c r="AA262" s="403"/>
      <c r="AB262" s="405"/>
      <c r="AC262" s="403"/>
      <c r="AD262" s="406"/>
      <c r="AG262" s="403"/>
      <c r="AH262" s="403"/>
      <c r="AI262" s="405"/>
      <c r="AL262" s="403"/>
      <c r="AN262" s="403"/>
      <c r="AO262" s="405"/>
      <c r="AP262" s="403"/>
      <c r="AQ262" s="403"/>
      <c r="AR262" s="403"/>
      <c r="AS262" s="403"/>
      <c r="AT262" s="403"/>
      <c r="AU262" s="403"/>
      <c r="AV262" s="405"/>
      <c r="AW262" s="404"/>
      <c r="AY262" s="403"/>
      <c r="BC262" s="403"/>
      <c r="BD262" s="403"/>
      <c r="BE262" s="403"/>
      <c r="BF262" s="403"/>
      <c r="BG262" s="403"/>
      <c r="BH262" s="403"/>
      <c r="BI262" s="403"/>
      <c r="BJ262" s="403"/>
      <c r="BK262" s="403"/>
    </row>
    <row r="263" spans="1:63" x14ac:dyDescent="0.25">
      <c r="A263" s="405"/>
      <c r="B263" s="400"/>
      <c r="C263" s="403"/>
      <c r="D263" s="403"/>
      <c r="E263" s="403"/>
      <c r="I263" s="404"/>
      <c r="Q263" s="405"/>
      <c r="S263" s="405"/>
      <c r="T263" s="403"/>
      <c r="U263" s="406"/>
      <c r="V263" s="400"/>
      <c r="W263" s="405"/>
      <c r="X263" s="405"/>
      <c r="Y263" s="403"/>
      <c r="Z263" s="407"/>
      <c r="AA263" s="403"/>
      <c r="AB263" s="405"/>
      <c r="AC263" s="403"/>
      <c r="AD263" s="406"/>
      <c r="AG263" s="403"/>
      <c r="AH263" s="403"/>
      <c r="AI263" s="405"/>
      <c r="AL263" s="403"/>
      <c r="AN263" s="403"/>
      <c r="AO263" s="405"/>
      <c r="AP263" s="403"/>
      <c r="AQ263" s="403"/>
      <c r="AR263" s="403"/>
      <c r="AS263" s="403"/>
      <c r="AT263" s="403"/>
      <c r="AU263" s="403"/>
      <c r="AV263" s="405"/>
      <c r="AW263" s="404"/>
      <c r="AY263" s="403"/>
      <c r="BC263" s="403"/>
      <c r="BD263" s="403"/>
      <c r="BE263" s="403"/>
      <c r="BF263" s="403"/>
      <c r="BG263" s="403"/>
      <c r="BH263" s="403"/>
      <c r="BI263" s="403"/>
      <c r="BJ263" s="403"/>
      <c r="BK263" s="403"/>
    </row>
    <row r="264" spans="1:63" x14ac:dyDescent="0.25">
      <c r="A264" s="405"/>
      <c r="B264" s="400"/>
      <c r="C264" s="403"/>
      <c r="D264" s="403"/>
      <c r="E264" s="403"/>
      <c r="I264" s="404"/>
      <c r="Q264" s="405"/>
      <c r="S264" s="405"/>
      <c r="T264" s="403"/>
      <c r="U264" s="406"/>
      <c r="V264" s="400"/>
      <c r="W264" s="405"/>
      <c r="X264" s="405"/>
      <c r="Y264" s="403"/>
      <c r="Z264" s="407"/>
      <c r="AA264" s="403"/>
      <c r="AB264" s="405"/>
      <c r="AC264" s="403"/>
      <c r="AD264" s="406"/>
      <c r="AG264" s="403"/>
      <c r="AH264" s="403"/>
      <c r="AI264" s="405"/>
      <c r="AL264" s="403"/>
      <c r="AN264" s="403"/>
      <c r="AO264" s="405"/>
      <c r="AP264" s="403"/>
      <c r="AQ264" s="403"/>
      <c r="AR264" s="403"/>
      <c r="AS264" s="403"/>
      <c r="AT264" s="403"/>
      <c r="AU264" s="403"/>
      <c r="AV264" s="405"/>
      <c r="AW264" s="404"/>
      <c r="AY264" s="403"/>
      <c r="BC264" s="403"/>
      <c r="BD264" s="403"/>
      <c r="BE264" s="403"/>
      <c r="BF264" s="403"/>
      <c r="BG264" s="403"/>
      <c r="BH264" s="403"/>
      <c r="BI264" s="403"/>
      <c r="BJ264" s="403"/>
      <c r="BK264" s="403"/>
    </row>
    <row r="265" spans="1:63" x14ac:dyDescent="0.25">
      <c r="A265" s="405"/>
      <c r="B265" s="400"/>
      <c r="C265" s="403"/>
      <c r="D265" s="403"/>
      <c r="E265" s="403"/>
      <c r="I265" s="404"/>
      <c r="Q265" s="405"/>
      <c r="S265" s="405"/>
      <c r="T265" s="403"/>
      <c r="U265" s="406"/>
      <c r="V265" s="400"/>
      <c r="W265" s="405"/>
      <c r="X265" s="405"/>
      <c r="Y265" s="403"/>
      <c r="Z265" s="407"/>
      <c r="AA265" s="403"/>
      <c r="AB265" s="405"/>
      <c r="AC265" s="403"/>
      <c r="AD265" s="406"/>
      <c r="AG265" s="403"/>
      <c r="AH265" s="403"/>
      <c r="AI265" s="405"/>
      <c r="AL265" s="403"/>
      <c r="AN265" s="403"/>
      <c r="AO265" s="405"/>
      <c r="AP265" s="403"/>
      <c r="AQ265" s="403"/>
      <c r="AR265" s="403"/>
      <c r="AS265" s="403"/>
      <c r="AT265" s="403"/>
      <c r="AU265" s="403"/>
      <c r="AV265" s="405"/>
      <c r="AW265" s="404"/>
      <c r="AY265" s="403"/>
      <c r="BC265" s="403"/>
      <c r="BD265" s="403"/>
      <c r="BE265" s="403"/>
      <c r="BF265" s="403"/>
      <c r="BG265" s="403"/>
      <c r="BH265" s="403"/>
      <c r="BI265" s="403"/>
      <c r="BJ265" s="403"/>
      <c r="BK265" s="403"/>
    </row>
    <row r="266" spans="1:63" x14ac:dyDescent="0.25">
      <c r="A266" s="405"/>
      <c r="B266" s="400"/>
      <c r="C266" s="403"/>
      <c r="D266" s="403"/>
      <c r="E266" s="403"/>
      <c r="I266" s="404"/>
      <c r="Q266" s="405"/>
      <c r="S266" s="405"/>
      <c r="T266" s="403"/>
      <c r="U266" s="406"/>
      <c r="V266" s="400"/>
      <c r="W266" s="405"/>
      <c r="X266" s="405"/>
      <c r="Y266" s="403"/>
      <c r="Z266" s="407"/>
      <c r="AA266" s="403"/>
      <c r="AB266" s="405"/>
      <c r="AC266" s="403"/>
      <c r="AD266" s="406"/>
      <c r="AG266" s="403"/>
      <c r="AH266" s="403"/>
      <c r="AI266" s="405"/>
      <c r="AL266" s="403"/>
      <c r="AN266" s="403"/>
      <c r="AO266" s="405"/>
      <c r="AP266" s="403"/>
      <c r="AQ266" s="403"/>
      <c r="AR266" s="403"/>
      <c r="AS266" s="403"/>
      <c r="AT266" s="403"/>
      <c r="AU266" s="403"/>
      <c r="AV266" s="405"/>
      <c r="AW266" s="404"/>
      <c r="AY266" s="403"/>
      <c r="BC266" s="403"/>
      <c r="BD266" s="403"/>
      <c r="BE266" s="403"/>
      <c r="BF266" s="403"/>
      <c r="BG266" s="403"/>
      <c r="BH266" s="403"/>
      <c r="BI266" s="403"/>
      <c r="BJ266" s="403"/>
      <c r="BK266" s="403"/>
    </row>
    <row r="267" spans="1:63" x14ac:dyDescent="0.25">
      <c r="A267" s="405"/>
      <c r="B267" s="400"/>
      <c r="C267" s="403"/>
      <c r="D267" s="403"/>
      <c r="E267" s="403"/>
      <c r="I267" s="404"/>
      <c r="Q267" s="405"/>
      <c r="S267" s="405"/>
      <c r="T267" s="403"/>
      <c r="U267" s="406"/>
      <c r="V267" s="400"/>
      <c r="W267" s="405"/>
      <c r="X267" s="405"/>
      <c r="Y267" s="403"/>
      <c r="Z267" s="407"/>
      <c r="AA267" s="403"/>
      <c r="AB267" s="405"/>
      <c r="AC267" s="403"/>
      <c r="AD267" s="406"/>
      <c r="AG267" s="403"/>
      <c r="AH267" s="403"/>
      <c r="AI267" s="405"/>
      <c r="AL267" s="403"/>
      <c r="AN267" s="403"/>
      <c r="AO267" s="405"/>
      <c r="AP267" s="403"/>
      <c r="AQ267" s="403"/>
      <c r="AR267" s="403"/>
      <c r="AS267" s="403"/>
      <c r="AT267" s="403"/>
      <c r="AU267" s="403"/>
      <c r="AV267" s="405"/>
      <c r="AW267" s="404"/>
      <c r="AY267" s="403"/>
      <c r="BC267" s="403"/>
      <c r="BD267" s="403"/>
      <c r="BE267" s="403"/>
      <c r="BF267" s="403"/>
      <c r="BG267" s="403"/>
      <c r="BH267" s="403"/>
      <c r="BI267" s="403"/>
      <c r="BJ267" s="403"/>
      <c r="BK267" s="403"/>
    </row>
    <row r="268" spans="1:63" x14ac:dyDescent="0.25">
      <c r="A268" s="405"/>
      <c r="B268" s="400"/>
      <c r="C268" s="403"/>
      <c r="D268" s="403"/>
      <c r="E268" s="403"/>
      <c r="I268" s="404"/>
      <c r="Q268" s="405"/>
      <c r="S268" s="405"/>
      <c r="T268" s="403"/>
      <c r="U268" s="406"/>
      <c r="V268" s="400"/>
      <c r="W268" s="405"/>
      <c r="X268" s="405"/>
      <c r="Y268" s="403"/>
      <c r="Z268" s="407"/>
      <c r="AA268" s="403"/>
      <c r="AB268" s="405"/>
      <c r="AC268" s="403"/>
      <c r="AD268" s="406"/>
      <c r="AG268" s="403"/>
      <c r="AH268" s="403"/>
      <c r="AI268" s="405"/>
      <c r="AL268" s="403"/>
      <c r="AN268" s="403"/>
      <c r="AO268" s="405"/>
      <c r="AP268" s="403"/>
      <c r="AQ268" s="403"/>
      <c r="AR268" s="403"/>
      <c r="AS268" s="403"/>
      <c r="AT268" s="403"/>
      <c r="AU268" s="403"/>
      <c r="AV268" s="405"/>
      <c r="AW268" s="404"/>
      <c r="AY268" s="403"/>
      <c r="BC268" s="403"/>
      <c r="BD268" s="403"/>
      <c r="BE268" s="403"/>
      <c r="BF268" s="403"/>
      <c r="BG268" s="403"/>
      <c r="BH268" s="403"/>
      <c r="BI268" s="403"/>
      <c r="BJ268" s="403"/>
      <c r="BK268" s="403"/>
    </row>
    <row r="269" spans="1:63" x14ac:dyDescent="0.25">
      <c r="A269" s="405"/>
      <c r="B269" s="400"/>
      <c r="C269" s="403"/>
      <c r="D269" s="403"/>
      <c r="E269" s="403"/>
      <c r="I269" s="404"/>
      <c r="Q269" s="405"/>
      <c r="S269" s="405"/>
      <c r="T269" s="403"/>
      <c r="U269" s="406"/>
      <c r="V269" s="400"/>
      <c r="W269" s="405"/>
      <c r="X269" s="405"/>
      <c r="Y269" s="403"/>
      <c r="Z269" s="407"/>
      <c r="AA269" s="403"/>
      <c r="AB269" s="405"/>
      <c r="AC269" s="403"/>
      <c r="AD269" s="406"/>
      <c r="AG269" s="403"/>
      <c r="AH269" s="403"/>
      <c r="AI269" s="405"/>
      <c r="AL269" s="403"/>
      <c r="AN269" s="403"/>
      <c r="AO269" s="405"/>
      <c r="AP269" s="403"/>
      <c r="AQ269" s="403"/>
      <c r="AR269" s="403"/>
      <c r="AS269" s="403"/>
      <c r="AT269" s="403"/>
      <c r="AU269" s="403"/>
      <c r="AV269" s="405"/>
      <c r="AW269" s="404"/>
      <c r="AY269" s="403"/>
      <c r="BC269" s="403"/>
      <c r="BD269" s="403"/>
      <c r="BE269" s="403"/>
      <c r="BF269" s="403"/>
      <c r="BG269" s="403"/>
      <c r="BH269" s="403"/>
      <c r="BI269" s="403"/>
      <c r="BJ269" s="403"/>
      <c r="BK269" s="403"/>
    </row>
    <row r="270" spans="1:63" x14ac:dyDescent="0.25">
      <c r="A270" s="405"/>
      <c r="B270" s="400"/>
      <c r="C270" s="403"/>
      <c r="D270" s="403"/>
      <c r="E270" s="403"/>
      <c r="I270" s="404"/>
      <c r="Q270" s="405"/>
      <c r="S270" s="405"/>
      <c r="T270" s="403"/>
      <c r="U270" s="406"/>
      <c r="V270" s="400"/>
      <c r="W270" s="405"/>
      <c r="X270" s="405"/>
      <c r="Y270" s="403"/>
      <c r="Z270" s="407"/>
      <c r="AA270" s="403"/>
      <c r="AB270" s="405"/>
      <c r="AC270" s="403"/>
      <c r="AD270" s="406"/>
      <c r="AG270" s="403"/>
      <c r="AH270" s="403"/>
      <c r="AI270" s="405"/>
      <c r="AL270" s="403"/>
      <c r="AN270" s="403"/>
      <c r="AO270" s="405"/>
      <c r="AP270" s="403"/>
      <c r="AQ270" s="403"/>
      <c r="AR270" s="403"/>
      <c r="AS270" s="403"/>
      <c r="AT270" s="403"/>
      <c r="AU270" s="403"/>
      <c r="AV270" s="405"/>
      <c r="AW270" s="404"/>
      <c r="AY270" s="403"/>
      <c r="BC270" s="403"/>
      <c r="BD270" s="403"/>
      <c r="BE270" s="403"/>
      <c r="BF270" s="403"/>
      <c r="BG270" s="403"/>
      <c r="BH270" s="403"/>
      <c r="BI270" s="403"/>
      <c r="BJ270" s="403"/>
      <c r="BK270" s="403"/>
    </row>
    <row r="271" spans="1:63" x14ac:dyDescent="0.25">
      <c r="A271" s="405"/>
      <c r="B271" s="400"/>
      <c r="C271" s="403"/>
      <c r="D271" s="403"/>
      <c r="E271" s="403"/>
      <c r="I271" s="404"/>
      <c r="Q271" s="405"/>
      <c r="S271" s="405"/>
      <c r="T271" s="403"/>
      <c r="U271" s="406"/>
      <c r="V271" s="400"/>
      <c r="W271" s="405"/>
      <c r="X271" s="405"/>
      <c r="Y271" s="403"/>
      <c r="Z271" s="407"/>
      <c r="AA271" s="403"/>
      <c r="AB271" s="405"/>
      <c r="AC271" s="403"/>
      <c r="AD271" s="406"/>
      <c r="AG271" s="403"/>
      <c r="AH271" s="403"/>
      <c r="AI271" s="405"/>
      <c r="AL271" s="403"/>
      <c r="AN271" s="403"/>
      <c r="AO271" s="405"/>
      <c r="AP271" s="403"/>
      <c r="AQ271" s="403"/>
      <c r="AR271" s="403"/>
      <c r="AS271" s="403"/>
      <c r="AT271" s="403"/>
      <c r="AU271" s="403"/>
      <c r="AV271" s="405"/>
      <c r="AW271" s="404"/>
      <c r="AY271" s="403"/>
      <c r="BC271" s="403"/>
      <c r="BD271" s="403"/>
      <c r="BE271" s="403"/>
      <c r="BF271" s="403"/>
      <c r="BG271" s="403"/>
      <c r="BH271" s="403"/>
      <c r="BI271" s="403"/>
      <c r="BJ271" s="403"/>
      <c r="BK271" s="403"/>
    </row>
    <row r="272" spans="1:63" x14ac:dyDescent="0.25">
      <c r="A272" s="405"/>
      <c r="B272" s="400"/>
      <c r="C272" s="403"/>
      <c r="D272" s="403"/>
      <c r="E272" s="403"/>
      <c r="I272" s="404"/>
      <c r="Q272" s="405"/>
      <c r="S272" s="405"/>
      <c r="T272" s="403"/>
      <c r="U272" s="406"/>
      <c r="V272" s="400"/>
      <c r="W272" s="405"/>
      <c r="X272" s="405"/>
      <c r="Y272" s="403"/>
      <c r="Z272" s="407"/>
      <c r="AA272" s="403"/>
      <c r="AB272" s="405"/>
      <c r="AC272" s="403"/>
      <c r="AD272" s="406"/>
      <c r="AG272" s="403"/>
      <c r="AH272" s="403"/>
      <c r="AI272" s="405"/>
      <c r="AL272" s="403"/>
      <c r="AN272" s="403"/>
      <c r="AO272" s="405"/>
      <c r="AP272" s="403"/>
      <c r="AQ272" s="403"/>
      <c r="AR272" s="403"/>
      <c r="AS272" s="403"/>
      <c r="AT272" s="403"/>
      <c r="AU272" s="403"/>
      <c r="AV272" s="405"/>
      <c r="AW272" s="404"/>
      <c r="AY272" s="403"/>
      <c r="BC272" s="403"/>
      <c r="BD272" s="403"/>
      <c r="BE272" s="403"/>
      <c r="BF272" s="403"/>
      <c r="BG272" s="403"/>
      <c r="BH272" s="403"/>
      <c r="BI272" s="403"/>
      <c r="BJ272" s="403"/>
      <c r="BK272" s="403"/>
    </row>
    <row r="273" spans="1:63" x14ac:dyDescent="0.25">
      <c r="A273" s="405"/>
      <c r="B273" s="400"/>
      <c r="C273" s="403"/>
      <c r="D273" s="403"/>
      <c r="E273" s="403"/>
      <c r="I273" s="404"/>
      <c r="Q273" s="405"/>
      <c r="S273" s="405"/>
      <c r="T273" s="403"/>
      <c r="U273" s="406"/>
      <c r="V273" s="400"/>
      <c r="W273" s="405"/>
      <c r="X273" s="405"/>
      <c r="Y273" s="403"/>
      <c r="Z273" s="407"/>
      <c r="AA273" s="403"/>
      <c r="AB273" s="405"/>
      <c r="AC273" s="403"/>
      <c r="AD273" s="406"/>
      <c r="AG273" s="403"/>
      <c r="AH273" s="403"/>
      <c r="AI273" s="405"/>
      <c r="AL273" s="403"/>
      <c r="AN273" s="403"/>
      <c r="AO273" s="405"/>
      <c r="AP273" s="403"/>
      <c r="AQ273" s="403"/>
      <c r="AR273" s="403"/>
      <c r="AS273" s="403"/>
      <c r="AT273" s="403"/>
      <c r="AU273" s="403"/>
      <c r="AV273" s="405"/>
      <c r="AW273" s="404"/>
      <c r="AY273" s="403"/>
      <c r="BC273" s="403"/>
      <c r="BD273" s="403"/>
      <c r="BE273" s="403"/>
      <c r="BF273" s="403"/>
      <c r="BG273" s="403"/>
      <c r="BH273" s="403"/>
      <c r="BI273" s="403"/>
      <c r="BJ273" s="403"/>
      <c r="BK273" s="403"/>
    </row>
    <row r="274" spans="1:63" x14ac:dyDescent="0.25">
      <c r="A274" s="405"/>
      <c r="B274" s="400"/>
      <c r="C274" s="403"/>
      <c r="D274" s="403"/>
      <c r="E274" s="403"/>
      <c r="I274" s="404"/>
      <c r="Q274" s="405"/>
      <c r="S274" s="405"/>
      <c r="T274" s="403"/>
      <c r="U274" s="406"/>
      <c r="V274" s="400"/>
      <c r="W274" s="405"/>
      <c r="X274" s="405"/>
      <c r="Y274" s="403"/>
      <c r="Z274" s="407"/>
      <c r="AA274" s="403"/>
      <c r="AB274" s="405"/>
      <c r="AC274" s="403"/>
      <c r="AD274" s="406"/>
      <c r="AG274" s="403"/>
      <c r="AH274" s="403"/>
      <c r="AI274" s="405"/>
      <c r="AL274" s="403"/>
      <c r="AN274" s="403"/>
      <c r="AO274" s="405"/>
      <c r="AP274" s="403"/>
      <c r="AQ274" s="403"/>
      <c r="AR274" s="403"/>
      <c r="AS274" s="403"/>
      <c r="AT274" s="403"/>
      <c r="AU274" s="403"/>
      <c r="AV274" s="405"/>
      <c r="AW274" s="404"/>
      <c r="AY274" s="403"/>
      <c r="BC274" s="403"/>
      <c r="BD274" s="403"/>
      <c r="BE274" s="403"/>
      <c r="BF274" s="403"/>
      <c r="BG274" s="403"/>
      <c r="BH274" s="403"/>
      <c r="BI274" s="403"/>
      <c r="BJ274" s="403"/>
      <c r="BK274" s="403"/>
    </row>
    <row r="275" spans="1:63" x14ac:dyDescent="0.25">
      <c r="A275" s="405"/>
      <c r="B275" s="400"/>
      <c r="C275" s="403"/>
      <c r="D275" s="403"/>
      <c r="E275" s="403"/>
      <c r="I275" s="404"/>
      <c r="Q275" s="405"/>
      <c r="S275" s="405"/>
      <c r="T275" s="403"/>
      <c r="U275" s="406"/>
      <c r="V275" s="400"/>
      <c r="W275" s="405"/>
      <c r="X275" s="405"/>
      <c r="Y275" s="403"/>
      <c r="Z275" s="407"/>
      <c r="AA275" s="403"/>
      <c r="AB275" s="405"/>
      <c r="AC275" s="403"/>
      <c r="AD275" s="406"/>
      <c r="AG275" s="403"/>
      <c r="AH275" s="403"/>
      <c r="AI275" s="405"/>
      <c r="AL275" s="403"/>
      <c r="AN275" s="403"/>
      <c r="AO275" s="405"/>
      <c r="AP275" s="403"/>
      <c r="AQ275" s="403"/>
      <c r="AR275" s="403"/>
      <c r="AS275" s="403"/>
      <c r="AT275" s="403"/>
      <c r="AU275" s="403"/>
      <c r="AV275" s="405"/>
      <c r="AW275" s="404"/>
      <c r="AY275" s="403"/>
      <c r="BC275" s="403"/>
      <c r="BD275" s="403"/>
      <c r="BE275" s="403"/>
      <c r="BF275" s="403"/>
      <c r="BG275" s="403"/>
      <c r="BH275" s="403"/>
      <c r="BI275" s="403"/>
      <c r="BJ275" s="403"/>
      <c r="BK275" s="403"/>
    </row>
    <row r="276" spans="1:63" x14ac:dyDescent="0.25">
      <c r="A276" s="405"/>
      <c r="B276" s="400"/>
      <c r="C276" s="403"/>
      <c r="D276" s="403"/>
      <c r="E276" s="403"/>
      <c r="I276" s="404"/>
      <c r="Q276" s="405"/>
      <c r="S276" s="405"/>
      <c r="T276" s="403"/>
      <c r="U276" s="406"/>
      <c r="V276" s="400"/>
      <c r="W276" s="405"/>
      <c r="X276" s="405"/>
      <c r="Y276" s="403"/>
      <c r="Z276" s="407"/>
      <c r="AA276" s="403"/>
      <c r="AB276" s="405"/>
      <c r="AC276" s="403"/>
      <c r="AD276" s="406"/>
      <c r="AG276" s="403"/>
      <c r="AH276" s="403"/>
      <c r="AI276" s="405"/>
      <c r="AL276" s="403"/>
      <c r="AN276" s="403"/>
      <c r="AO276" s="405"/>
      <c r="AP276" s="403"/>
      <c r="AQ276" s="403"/>
      <c r="AR276" s="403"/>
      <c r="AS276" s="403"/>
      <c r="AT276" s="403"/>
      <c r="AU276" s="403"/>
      <c r="AV276" s="405"/>
      <c r="AW276" s="404"/>
      <c r="AY276" s="403"/>
      <c r="BC276" s="403"/>
      <c r="BD276" s="403"/>
      <c r="BE276" s="403"/>
      <c r="BF276" s="403"/>
      <c r="BG276" s="403"/>
      <c r="BH276" s="403"/>
      <c r="BI276" s="403"/>
      <c r="BJ276" s="403"/>
      <c r="BK276" s="403"/>
    </row>
    <row r="277" spans="1:63" x14ac:dyDescent="0.25">
      <c r="A277" s="405"/>
      <c r="B277" s="400"/>
      <c r="C277" s="403"/>
      <c r="D277" s="403"/>
      <c r="E277" s="403"/>
      <c r="I277" s="404"/>
      <c r="Q277" s="405"/>
      <c r="S277" s="405"/>
      <c r="T277" s="403"/>
      <c r="U277" s="406"/>
      <c r="V277" s="400"/>
      <c r="W277" s="405"/>
      <c r="X277" s="405"/>
      <c r="Y277" s="403"/>
      <c r="Z277" s="407"/>
      <c r="AA277" s="403"/>
      <c r="AB277" s="405"/>
      <c r="AC277" s="403"/>
      <c r="AD277" s="406"/>
      <c r="AG277" s="403"/>
      <c r="AH277" s="403"/>
      <c r="AI277" s="405"/>
      <c r="AL277" s="403"/>
      <c r="AN277" s="403"/>
      <c r="AO277" s="405"/>
      <c r="AP277" s="403"/>
      <c r="AQ277" s="403"/>
      <c r="AR277" s="403"/>
      <c r="AS277" s="403"/>
      <c r="AT277" s="403"/>
      <c r="AU277" s="403"/>
      <c r="AV277" s="405"/>
      <c r="AW277" s="404"/>
      <c r="AY277" s="403"/>
      <c r="BC277" s="403"/>
      <c r="BD277" s="403"/>
      <c r="BE277" s="403"/>
      <c r="BF277" s="403"/>
      <c r="BG277" s="403"/>
      <c r="BH277" s="403"/>
      <c r="BI277" s="403"/>
      <c r="BJ277" s="403"/>
      <c r="BK277" s="403"/>
    </row>
    <row r="278" spans="1:63" x14ac:dyDescent="0.25">
      <c r="A278" s="405"/>
      <c r="B278" s="400"/>
      <c r="C278" s="403"/>
      <c r="D278" s="403"/>
      <c r="E278" s="403"/>
      <c r="I278" s="404"/>
      <c r="Q278" s="405"/>
      <c r="S278" s="405"/>
      <c r="T278" s="403"/>
      <c r="U278" s="406"/>
      <c r="V278" s="400"/>
      <c r="W278" s="405"/>
      <c r="X278" s="405"/>
      <c r="Y278" s="403"/>
      <c r="Z278" s="407"/>
      <c r="AA278" s="403"/>
      <c r="AB278" s="405"/>
      <c r="AC278" s="403"/>
      <c r="AD278" s="406"/>
      <c r="AG278" s="403"/>
      <c r="AH278" s="403"/>
      <c r="AI278" s="405"/>
      <c r="AL278" s="403"/>
      <c r="AN278" s="403"/>
      <c r="AO278" s="405"/>
      <c r="AP278" s="403"/>
      <c r="AQ278" s="403"/>
      <c r="AR278" s="403"/>
      <c r="AS278" s="403"/>
      <c r="AT278" s="403"/>
      <c r="AU278" s="403"/>
      <c r="AV278" s="405"/>
      <c r="AW278" s="404"/>
      <c r="AY278" s="403"/>
      <c r="BC278" s="403"/>
      <c r="BD278" s="403"/>
      <c r="BE278" s="403"/>
      <c r="BF278" s="403"/>
      <c r="BG278" s="403"/>
      <c r="BH278" s="403"/>
      <c r="BI278" s="403"/>
      <c r="BJ278" s="403"/>
      <c r="BK278" s="403"/>
    </row>
    <row r="279" spans="1:63" x14ac:dyDescent="0.25">
      <c r="A279" s="405"/>
      <c r="B279" s="400"/>
      <c r="C279" s="403"/>
      <c r="D279" s="403"/>
      <c r="E279" s="403"/>
      <c r="I279" s="404"/>
      <c r="Q279" s="405"/>
      <c r="S279" s="405"/>
      <c r="T279" s="403"/>
      <c r="U279" s="406"/>
      <c r="V279" s="400"/>
      <c r="W279" s="405"/>
      <c r="X279" s="405"/>
      <c r="Y279" s="403"/>
      <c r="Z279" s="407"/>
      <c r="AA279" s="403"/>
      <c r="AB279" s="405"/>
      <c r="AC279" s="403"/>
      <c r="AD279" s="406"/>
      <c r="AG279" s="403"/>
      <c r="AH279" s="403"/>
      <c r="AI279" s="405"/>
      <c r="AL279" s="403"/>
      <c r="AN279" s="403"/>
      <c r="AO279" s="405"/>
      <c r="AP279" s="403"/>
      <c r="AQ279" s="403"/>
      <c r="AR279" s="403"/>
      <c r="AS279" s="403"/>
      <c r="AT279" s="403"/>
      <c r="AU279" s="403"/>
      <c r="AV279" s="405"/>
      <c r="AW279" s="404"/>
      <c r="AY279" s="403"/>
      <c r="BC279" s="403"/>
      <c r="BD279" s="403"/>
      <c r="BE279" s="403"/>
      <c r="BF279" s="403"/>
      <c r="BG279" s="403"/>
      <c r="BH279" s="403"/>
      <c r="BI279" s="403"/>
      <c r="BJ279" s="403"/>
      <c r="BK279" s="403"/>
    </row>
    <row r="280" spans="1:63" x14ac:dyDescent="0.25">
      <c r="A280" s="405"/>
      <c r="B280" s="400"/>
      <c r="C280" s="403"/>
      <c r="D280" s="403"/>
      <c r="E280" s="403"/>
      <c r="I280" s="404"/>
      <c r="Q280" s="405"/>
      <c r="S280" s="405"/>
      <c r="T280" s="403"/>
      <c r="U280" s="406"/>
      <c r="V280" s="400"/>
      <c r="W280" s="405"/>
      <c r="X280" s="405"/>
      <c r="Y280" s="403"/>
      <c r="Z280" s="407"/>
      <c r="AA280" s="403"/>
      <c r="AB280" s="405"/>
      <c r="AC280" s="403"/>
      <c r="AD280" s="406"/>
      <c r="AG280" s="403"/>
      <c r="AH280" s="403"/>
      <c r="AI280" s="405"/>
      <c r="AL280" s="403"/>
      <c r="AN280" s="403"/>
      <c r="AO280" s="405"/>
      <c r="AP280" s="403"/>
      <c r="AQ280" s="403"/>
      <c r="AR280" s="403"/>
      <c r="AS280" s="403"/>
      <c r="AT280" s="403"/>
      <c r="AU280" s="403"/>
      <c r="AV280" s="405"/>
      <c r="AW280" s="404"/>
      <c r="AY280" s="403"/>
      <c r="BC280" s="403"/>
      <c r="BD280" s="403"/>
      <c r="BE280" s="403"/>
      <c r="BF280" s="403"/>
      <c r="BG280" s="403"/>
      <c r="BH280" s="403"/>
      <c r="BI280" s="403"/>
      <c r="BJ280" s="403"/>
      <c r="BK280" s="403"/>
    </row>
    <row r="281" spans="1:63" x14ac:dyDescent="0.25">
      <c r="A281" s="405"/>
      <c r="B281" s="400"/>
      <c r="C281" s="403"/>
      <c r="D281" s="403"/>
      <c r="E281" s="403"/>
      <c r="I281" s="404"/>
      <c r="Q281" s="405"/>
      <c r="S281" s="405"/>
      <c r="T281" s="403"/>
      <c r="U281" s="406"/>
      <c r="V281" s="400"/>
      <c r="W281" s="405"/>
      <c r="X281" s="405"/>
      <c r="Y281" s="403"/>
      <c r="Z281" s="407"/>
      <c r="AA281" s="403"/>
      <c r="AB281" s="405"/>
      <c r="AC281" s="403"/>
      <c r="AD281" s="406"/>
      <c r="AG281" s="403"/>
      <c r="AH281" s="403"/>
      <c r="AI281" s="405"/>
      <c r="AL281" s="403"/>
      <c r="AN281" s="403"/>
      <c r="AO281" s="405"/>
      <c r="AP281" s="403"/>
      <c r="AQ281" s="403"/>
      <c r="AR281" s="403"/>
      <c r="AS281" s="403"/>
      <c r="AT281" s="403"/>
      <c r="AU281" s="403"/>
      <c r="AV281" s="405"/>
      <c r="AW281" s="404"/>
      <c r="AY281" s="403"/>
      <c r="BC281" s="403"/>
      <c r="BD281" s="403"/>
      <c r="BE281" s="403"/>
      <c r="BF281" s="403"/>
      <c r="BG281" s="403"/>
      <c r="BH281" s="403"/>
      <c r="BI281" s="403"/>
      <c r="BJ281" s="403"/>
      <c r="BK281" s="403"/>
    </row>
    <row r="282" spans="1:63" x14ac:dyDescent="0.25">
      <c r="A282" s="405"/>
      <c r="B282" s="400"/>
      <c r="C282" s="403"/>
      <c r="D282" s="403"/>
      <c r="E282" s="403"/>
      <c r="I282" s="404"/>
      <c r="Q282" s="405"/>
      <c r="S282" s="405"/>
      <c r="T282" s="403"/>
      <c r="U282" s="406"/>
      <c r="V282" s="400"/>
      <c r="W282" s="405"/>
      <c r="X282" s="405"/>
      <c r="Y282" s="403"/>
      <c r="Z282" s="407"/>
      <c r="AA282" s="403"/>
      <c r="AB282" s="405"/>
      <c r="AC282" s="403"/>
      <c r="AD282" s="406"/>
      <c r="AG282" s="403"/>
      <c r="AH282" s="403"/>
      <c r="AI282" s="405"/>
      <c r="AL282" s="403"/>
      <c r="AN282" s="403"/>
      <c r="AO282" s="405"/>
      <c r="AP282" s="403"/>
      <c r="AQ282" s="403"/>
      <c r="AR282" s="403"/>
      <c r="AS282" s="403"/>
      <c r="AT282" s="403"/>
      <c r="AU282" s="403"/>
      <c r="AV282" s="405"/>
      <c r="AW282" s="404"/>
      <c r="AY282" s="403"/>
      <c r="BC282" s="403"/>
      <c r="BD282" s="403"/>
      <c r="BE282" s="403"/>
      <c r="BF282" s="403"/>
      <c r="BG282" s="403"/>
      <c r="BH282" s="403"/>
      <c r="BI282" s="403"/>
      <c r="BJ282" s="403"/>
      <c r="BK282" s="403"/>
    </row>
    <row r="283" spans="1:63" x14ac:dyDescent="0.25">
      <c r="A283" s="405"/>
      <c r="B283" s="400"/>
      <c r="C283" s="403"/>
      <c r="D283" s="403"/>
      <c r="E283" s="403"/>
      <c r="I283" s="404"/>
      <c r="Q283" s="405"/>
      <c r="S283" s="405"/>
      <c r="T283" s="403"/>
      <c r="U283" s="406"/>
      <c r="V283" s="400"/>
      <c r="W283" s="405"/>
      <c r="X283" s="405"/>
      <c r="Y283" s="403"/>
      <c r="Z283" s="407"/>
      <c r="AA283" s="403"/>
      <c r="AB283" s="405"/>
      <c r="AC283" s="403"/>
      <c r="AD283" s="406"/>
      <c r="AG283" s="403"/>
      <c r="AH283" s="403"/>
      <c r="AI283" s="405"/>
      <c r="AL283" s="403"/>
      <c r="AN283" s="403"/>
      <c r="AO283" s="405"/>
      <c r="AP283" s="403"/>
      <c r="AQ283" s="403"/>
      <c r="AR283" s="403"/>
      <c r="AS283" s="403"/>
      <c r="AT283" s="403"/>
      <c r="AU283" s="403"/>
      <c r="AV283" s="405"/>
      <c r="AW283" s="404"/>
      <c r="AY283" s="403"/>
      <c r="BC283" s="403"/>
      <c r="BD283" s="403"/>
      <c r="BE283" s="403"/>
      <c r="BF283" s="403"/>
      <c r="BG283" s="403"/>
      <c r="BH283" s="403"/>
      <c r="BI283" s="403"/>
      <c r="BJ283" s="403"/>
      <c r="BK283" s="403"/>
    </row>
    <row r="284" spans="1:63" x14ac:dyDescent="0.25">
      <c r="A284" s="405"/>
      <c r="B284" s="400"/>
      <c r="C284" s="403"/>
      <c r="D284" s="403"/>
      <c r="E284" s="403"/>
      <c r="I284" s="404"/>
      <c r="Q284" s="405"/>
      <c r="S284" s="405"/>
      <c r="T284" s="403"/>
      <c r="U284" s="406"/>
      <c r="V284" s="400"/>
      <c r="W284" s="405"/>
      <c r="X284" s="405"/>
      <c r="Y284" s="403"/>
      <c r="Z284" s="407"/>
      <c r="AA284" s="403"/>
      <c r="AB284" s="405"/>
      <c r="AC284" s="403"/>
      <c r="AD284" s="406"/>
      <c r="AG284" s="403"/>
      <c r="AH284" s="403"/>
      <c r="AI284" s="405"/>
      <c r="AL284" s="403"/>
      <c r="AN284" s="403"/>
      <c r="AO284" s="405"/>
      <c r="AP284" s="403"/>
      <c r="AQ284" s="403"/>
      <c r="AR284" s="403"/>
      <c r="AS284" s="403"/>
      <c r="AT284" s="403"/>
      <c r="AU284" s="403"/>
      <c r="AV284" s="405"/>
      <c r="AW284" s="404"/>
      <c r="AY284" s="403"/>
      <c r="BC284" s="403"/>
      <c r="BD284" s="403"/>
      <c r="BE284" s="403"/>
      <c r="BF284" s="403"/>
      <c r="BG284" s="403"/>
      <c r="BH284" s="403"/>
      <c r="BI284" s="403"/>
      <c r="BJ284" s="403"/>
      <c r="BK284" s="403"/>
    </row>
    <row r="285" spans="1:63" x14ac:dyDescent="0.25">
      <c r="A285" s="405"/>
      <c r="B285" s="400"/>
      <c r="C285" s="403"/>
      <c r="D285" s="403"/>
      <c r="E285" s="403"/>
      <c r="I285" s="404"/>
      <c r="Q285" s="405"/>
      <c r="S285" s="405"/>
      <c r="T285" s="403"/>
      <c r="U285" s="406"/>
      <c r="V285" s="400"/>
      <c r="W285" s="405"/>
      <c r="X285" s="405"/>
      <c r="Y285" s="403"/>
      <c r="Z285" s="407"/>
      <c r="AA285" s="403"/>
      <c r="AB285" s="405"/>
      <c r="AC285" s="403"/>
      <c r="AD285" s="406"/>
      <c r="AG285" s="403"/>
      <c r="AH285" s="403"/>
      <c r="AI285" s="405"/>
      <c r="AL285" s="403"/>
      <c r="AN285" s="403"/>
      <c r="AO285" s="405"/>
      <c r="AP285" s="403"/>
      <c r="AQ285" s="403"/>
      <c r="AR285" s="403"/>
      <c r="AS285" s="403"/>
      <c r="AT285" s="403"/>
      <c r="AU285" s="403"/>
      <c r="AV285" s="405"/>
      <c r="AW285" s="404"/>
      <c r="AY285" s="403"/>
      <c r="BC285" s="403"/>
      <c r="BD285" s="403"/>
      <c r="BE285" s="403"/>
      <c r="BF285" s="403"/>
      <c r="BG285" s="403"/>
      <c r="BH285" s="403"/>
      <c r="BI285" s="403"/>
      <c r="BJ285" s="403"/>
      <c r="BK285" s="403"/>
    </row>
    <row r="286" spans="1:63" x14ac:dyDescent="0.25">
      <c r="A286" s="405"/>
      <c r="B286" s="400"/>
      <c r="C286" s="403"/>
      <c r="D286" s="403"/>
      <c r="E286" s="403"/>
      <c r="I286" s="404"/>
      <c r="Q286" s="405"/>
      <c r="S286" s="405"/>
      <c r="T286" s="403"/>
      <c r="U286" s="406"/>
      <c r="V286" s="400"/>
      <c r="W286" s="405"/>
      <c r="X286" s="405"/>
      <c r="Y286" s="403"/>
      <c r="Z286" s="407"/>
      <c r="AA286" s="403"/>
      <c r="AB286" s="405"/>
      <c r="AC286" s="403"/>
      <c r="AD286" s="406"/>
      <c r="AG286" s="403"/>
      <c r="AH286" s="403"/>
      <c r="AI286" s="405"/>
      <c r="AL286" s="403"/>
      <c r="AN286" s="403"/>
      <c r="AO286" s="405"/>
      <c r="AP286" s="403"/>
      <c r="AQ286" s="403"/>
      <c r="AR286" s="403"/>
      <c r="AS286" s="403"/>
      <c r="AT286" s="403"/>
      <c r="AU286" s="403"/>
      <c r="AV286" s="405"/>
      <c r="AW286" s="404"/>
      <c r="AY286" s="403"/>
      <c r="BC286" s="403"/>
      <c r="BD286" s="403"/>
      <c r="BE286" s="403"/>
      <c r="BF286" s="403"/>
      <c r="BG286" s="403"/>
      <c r="BH286" s="403"/>
      <c r="BI286" s="403"/>
      <c r="BJ286" s="403"/>
      <c r="BK286" s="403"/>
    </row>
    <row r="287" spans="1:63" x14ac:dyDescent="0.25">
      <c r="A287" s="405"/>
      <c r="B287" s="400"/>
      <c r="C287" s="403"/>
      <c r="D287" s="403"/>
      <c r="E287" s="403"/>
      <c r="I287" s="404"/>
      <c r="Q287" s="405"/>
      <c r="S287" s="405"/>
      <c r="T287" s="403"/>
      <c r="U287" s="406"/>
      <c r="V287" s="400"/>
      <c r="W287" s="405"/>
      <c r="X287" s="405"/>
      <c r="Y287" s="403"/>
      <c r="Z287" s="407"/>
      <c r="AA287" s="403"/>
      <c r="AB287" s="405"/>
      <c r="AC287" s="403"/>
      <c r="AD287" s="406"/>
      <c r="AG287" s="403"/>
      <c r="AH287" s="403"/>
      <c r="AI287" s="405"/>
      <c r="AL287" s="403"/>
      <c r="AN287" s="403"/>
      <c r="AO287" s="405"/>
      <c r="AP287" s="403"/>
      <c r="AQ287" s="403"/>
      <c r="AR287" s="403"/>
      <c r="AS287" s="403"/>
      <c r="AT287" s="403"/>
      <c r="AU287" s="403"/>
      <c r="AV287" s="405"/>
      <c r="AW287" s="404"/>
      <c r="AY287" s="403"/>
      <c r="BC287" s="403"/>
      <c r="BD287" s="403"/>
      <c r="BE287" s="403"/>
      <c r="BF287" s="403"/>
      <c r="BG287" s="403"/>
      <c r="BH287" s="403"/>
      <c r="BI287" s="403"/>
      <c r="BJ287" s="403"/>
      <c r="BK287" s="403"/>
    </row>
    <row r="288" spans="1:63" x14ac:dyDescent="0.25">
      <c r="A288" s="405"/>
      <c r="B288" s="400"/>
      <c r="C288" s="403"/>
      <c r="D288" s="403"/>
      <c r="E288" s="403"/>
      <c r="I288" s="404"/>
      <c r="Q288" s="405"/>
      <c r="S288" s="405"/>
      <c r="T288" s="403"/>
      <c r="U288" s="406"/>
      <c r="V288" s="400"/>
      <c r="W288" s="405"/>
      <c r="X288" s="405"/>
      <c r="Y288" s="403"/>
      <c r="Z288" s="407"/>
      <c r="AA288" s="403"/>
      <c r="AB288" s="405"/>
      <c r="AC288" s="403"/>
      <c r="AD288" s="406"/>
      <c r="AG288" s="403"/>
      <c r="AH288" s="403"/>
      <c r="AI288" s="405"/>
      <c r="AL288" s="403"/>
      <c r="AN288" s="403"/>
      <c r="AO288" s="405"/>
      <c r="AP288" s="403"/>
      <c r="AQ288" s="403"/>
      <c r="AR288" s="403"/>
      <c r="AS288" s="403"/>
      <c r="AT288" s="403"/>
      <c r="AU288" s="403"/>
      <c r="AV288" s="405"/>
      <c r="AW288" s="404"/>
      <c r="AY288" s="403"/>
      <c r="BC288" s="403"/>
      <c r="BD288" s="403"/>
      <c r="BE288" s="403"/>
      <c r="BF288" s="403"/>
      <c r="BG288" s="403"/>
      <c r="BH288" s="403"/>
      <c r="BI288" s="403"/>
      <c r="BJ288" s="403"/>
      <c r="BK288" s="403"/>
    </row>
    <row r="289" spans="1:63" x14ac:dyDescent="0.25">
      <c r="A289" s="405"/>
      <c r="B289" s="400"/>
      <c r="C289" s="403"/>
      <c r="D289" s="403"/>
      <c r="E289" s="403"/>
      <c r="I289" s="404"/>
      <c r="Q289" s="405"/>
      <c r="S289" s="405"/>
      <c r="T289" s="403"/>
      <c r="U289" s="406"/>
      <c r="V289" s="400"/>
      <c r="W289" s="405"/>
      <c r="X289" s="405"/>
      <c r="Y289" s="403"/>
      <c r="Z289" s="407"/>
      <c r="AA289" s="403"/>
      <c r="AB289" s="405"/>
      <c r="AC289" s="403"/>
      <c r="AD289" s="406"/>
      <c r="AG289" s="403"/>
      <c r="AH289" s="403"/>
      <c r="AI289" s="405"/>
      <c r="AL289" s="403"/>
      <c r="AN289" s="403"/>
      <c r="AO289" s="405"/>
      <c r="AP289" s="403"/>
      <c r="AQ289" s="403"/>
      <c r="AR289" s="403"/>
      <c r="AS289" s="403"/>
      <c r="AT289" s="403"/>
      <c r="AU289" s="403"/>
      <c r="AV289" s="405"/>
      <c r="AW289" s="404"/>
      <c r="AY289" s="403"/>
      <c r="BC289" s="403"/>
      <c r="BD289" s="403"/>
      <c r="BE289" s="403"/>
      <c r="BF289" s="403"/>
      <c r="BG289" s="403"/>
      <c r="BH289" s="403"/>
      <c r="BI289" s="403"/>
      <c r="BJ289" s="403"/>
      <c r="BK289" s="403"/>
    </row>
    <row r="290" spans="1:63" x14ac:dyDescent="0.25">
      <c r="A290" s="405"/>
      <c r="B290" s="400"/>
      <c r="C290" s="403"/>
      <c r="D290" s="403"/>
      <c r="E290" s="403"/>
      <c r="I290" s="404"/>
      <c r="Q290" s="405"/>
      <c r="S290" s="405"/>
      <c r="T290" s="403"/>
      <c r="U290" s="406"/>
      <c r="V290" s="400"/>
      <c r="W290" s="405"/>
      <c r="X290" s="405"/>
      <c r="Y290" s="403"/>
      <c r="Z290" s="407"/>
      <c r="AA290" s="403"/>
      <c r="AB290" s="405"/>
      <c r="AC290" s="403"/>
      <c r="AD290" s="406"/>
      <c r="AG290" s="403"/>
      <c r="AH290" s="403"/>
      <c r="AI290" s="405"/>
      <c r="AL290" s="403"/>
      <c r="AN290" s="403"/>
      <c r="AO290" s="405"/>
      <c r="AP290" s="403"/>
      <c r="AQ290" s="403"/>
      <c r="AR290" s="403"/>
      <c r="AS290" s="403"/>
      <c r="AT290" s="403"/>
      <c r="AU290" s="403"/>
      <c r="AV290" s="405"/>
      <c r="AW290" s="404"/>
      <c r="AY290" s="403"/>
      <c r="BC290" s="403"/>
      <c r="BD290" s="403"/>
      <c r="BE290" s="403"/>
      <c r="BF290" s="403"/>
      <c r="BG290" s="403"/>
      <c r="BH290" s="403"/>
      <c r="BI290" s="403"/>
      <c r="BJ290" s="403"/>
      <c r="BK290" s="403"/>
    </row>
    <row r="291" spans="1:63" x14ac:dyDescent="0.25">
      <c r="A291" s="405"/>
      <c r="B291" s="400"/>
      <c r="C291" s="403"/>
      <c r="D291" s="403"/>
      <c r="E291" s="403"/>
      <c r="I291" s="404"/>
      <c r="Q291" s="405"/>
      <c r="S291" s="405"/>
      <c r="T291" s="403"/>
      <c r="U291" s="406"/>
      <c r="V291" s="400"/>
      <c r="W291" s="405"/>
      <c r="X291" s="405"/>
      <c r="Y291" s="403"/>
      <c r="Z291" s="407"/>
      <c r="AA291" s="403"/>
      <c r="AB291" s="405"/>
      <c r="AC291" s="403"/>
      <c r="AD291" s="406"/>
      <c r="AG291" s="403"/>
      <c r="AH291" s="403"/>
      <c r="AI291" s="405"/>
      <c r="AL291" s="403"/>
      <c r="AN291" s="403"/>
      <c r="AO291" s="405"/>
      <c r="AP291" s="403"/>
      <c r="AQ291" s="403"/>
      <c r="AR291" s="403"/>
      <c r="AS291" s="403"/>
      <c r="AT291" s="403"/>
      <c r="AU291" s="403"/>
      <c r="AV291" s="405"/>
      <c r="AW291" s="404"/>
      <c r="AY291" s="403"/>
      <c r="BC291" s="403"/>
      <c r="BD291" s="403"/>
      <c r="BE291" s="403"/>
      <c r="BF291" s="403"/>
      <c r="BG291" s="403"/>
      <c r="BH291" s="403"/>
      <c r="BI291" s="403"/>
      <c r="BJ291" s="403"/>
      <c r="BK291" s="403"/>
    </row>
    <row r="292" spans="1:63" x14ac:dyDescent="0.25">
      <c r="A292" s="405"/>
      <c r="B292" s="400"/>
      <c r="C292" s="403"/>
      <c r="D292" s="403"/>
      <c r="E292" s="403"/>
      <c r="I292" s="404"/>
      <c r="Q292" s="405"/>
      <c r="S292" s="405"/>
      <c r="T292" s="403"/>
      <c r="U292" s="406"/>
      <c r="V292" s="400"/>
      <c r="W292" s="405"/>
      <c r="X292" s="405"/>
      <c r="Y292" s="403"/>
      <c r="Z292" s="407"/>
      <c r="AA292" s="403"/>
      <c r="AB292" s="405"/>
      <c r="AC292" s="403"/>
      <c r="AD292" s="406"/>
      <c r="AG292" s="403"/>
      <c r="AH292" s="403"/>
      <c r="AI292" s="405"/>
      <c r="AL292" s="403"/>
      <c r="AN292" s="403"/>
      <c r="AO292" s="405"/>
      <c r="AP292" s="403"/>
      <c r="AQ292" s="403"/>
      <c r="AR292" s="403"/>
      <c r="AS292" s="403"/>
      <c r="AT292" s="403"/>
      <c r="AU292" s="403"/>
      <c r="AV292" s="405"/>
      <c r="AW292" s="404"/>
      <c r="AY292" s="403"/>
      <c r="BC292" s="403"/>
      <c r="BD292" s="403"/>
      <c r="BE292" s="403"/>
      <c r="BF292" s="403"/>
      <c r="BG292" s="403"/>
      <c r="BH292" s="403"/>
      <c r="BI292" s="403"/>
      <c r="BJ292" s="403"/>
      <c r="BK292" s="403"/>
    </row>
    <row r="293" spans="1:63" x14ac:dyDescent="0.25">
      <c r="A293" s="405"/>
      <c r="B293" s="400"/>
      <c r="C293" s="403"/>
      <c r="D293" s="403"/>
      <c r="E293" s="403"/>
      <c r="I293" s="404"/>
      <c r="Q293" s="405"/>
      <c r="S293" s="405"/>
      <c r="T293" s="403"/>
      <c r="U293" s="406"/>
      <c r="V293" s="400"/>
      <c r="W293" s="405"/>
      <c r="X293" s="405"/>
      <c r="Y293" s="403"/>
      <c r="Z293" s="407"/>
      <c r="AA293" s="403"/>
      <c r="AB293" s="405"/>
      <c r="AC293" s="403"/>
      <c r="AD293" s="406"/>
      <c r="AG293" s="403"/>
      <c r="AH293" s="403"/>
      <c r="AI293" s="405"/>
      <c r="AL293" s="403"/>
      <c r="AN293" s="403"/>
      <c r="AO293" s="405"/>
      <c r="AP293" s="403"/>
      <c r="AQ293" s="403"/>
      <c r="AR293" s="403"/>
      <c r="AS293" s="403"/>
      <c r="AT293" s="403"/>
      <c r="AU293" s="403"/>
      <c r="AV293" s="405"/>
      <c r="AW293" s="404"/>
      <c r="AY293" s="403"/>
      <c r="BC293" s="403"/>
      <c r="BD293" s="403"/>
      <c r="BE293" s="403"/>
      <c r="BF293" s="403"/>
      <c r="BG293" s="403"/>
      <c r="BH293" s="403"/>
      <c r="BI293" s="403"/>
      <c r="BJ293" s="403"/>
      <c r="BK293" s="403"/>
    </row>
    <row r="294" spans="1:63" x14ac:dyDescent="0.25">
      <c r="A294" s="405"/>
      <c r="B294" s="400"/>
      <c r="C294" s="403"/>
      <c r="D294" s="403"/>
      <c r="E294" s="403"/>
      <c r="I294" s="404"/>
      <c r="Q294" s="405"/>
      <c r="S294" s="405"/>
      <c r="T294" s="403"/>
      <c r="U294" s="406"/>
      <c r="V294" s="400"/>
      <c r="W294" s="405"/>
      <c r="X294" s="405"/>
      <c r="Y294" s="403"/>
      <c r="Z294" s="407"/>
      <c r="AA294" s="403"/>
      <c r="AB294" s="405"/>
      <c r="AC294" s="403"/>
      <c r="AD294" s="406"/>
      <c r="AG294" s="403"/>
      <c r="AH294" s="403"/>
      <c r="AI294" s="405"/>
      <c r="AL294" s="403"/>
      <c r="AN294" s="403"/>
      <c r="AO294" s="405"/>
      <c r="AP294" s="403"/>
      <c r="AQ294" s="403"/>
      <c r="AR294" s="403"/>
      <c r="AS294" s="403"/>
      <c r="AT294" s="403"/>
      <c r="AU294" s="403"/>
      <c r="AV294" s="405"/>
      <c r="AW294" s="404"/>
      <c r="AY294" s="403"/>
      <c r="BC294" s="403"/>
      <c r="BD294" s="403"/>
      <c r="BE294" s="403"/>
      <c r="BF294" s="403"/>
      <c r="BG294" s="403"/>
      <c r="BH294" s="403"/>
      <c r="BI294" s="403"/>
      <c r="BJ294" s="403"/>
      <c r="BK294" s="403"/>
    </row>
    <row r="295" spans="1:63" x14ac:dyDescent="0.25">
      <c r="A295" s="405"/>
      <c r="B295" s="400"/>
      <c r="C295" s="403"/>
      <c r="D295" s="403"/>
      <c r="E295" s="403"/>
      <c r="I295" s="404"/>
      <c r="Q295" s="405"/>
      <c r="S295" s="405"/>
      <c r="T295" s="403"/>
      <c r="U295" s="406"/>
      <c r="V295" s="400"/>
      <c r="W295" s="405"/>
      <c r="X295" s="405"/>
      <c r="Y295" s="403"/>
      <c r="Z295" s="407"/>
      <c r="AA295" s="403"/>
      <c r="AB295" s="405"/>
      <c r="AC295" s="403"/>
      <c r="AD295" s="406"/>
      <c r="AG295" s="403"/>
      <c r="AH295" s="403"/>
      <c r="AI295" s="405"/>
      <c r="AL295" s="403"/>
      <c r="AN295" s="403"/>
      <c r="AO295" s="405"/>
      <c r="AP295" s="403"/>
      <c r="AQ295" s="403"/>
      <c r="AR295" s="403"/>
      <c r="AS295" s="403"/>
      <c r="AT295" s="403"/>
      <c r="AU295" s="403"/>
      <c r="AV295" s="405"/>
      <c r="AW295" s="404"/>
      <c r="AY295" s="403"/>
      <c r="BC295" s="403"/>
      <c r="BD295" s="403"/>
      <c r="BE295" s="403"/>
      <c r="BF295" s="403"/>
      <c r="BG295" s="403"/>
      <c r="BH295" s="403"/>
      <c r="BI295" s="403"/>
      <c r="BJ295" s="403"/>
      <c r="BK295" s="403"/>
    </row>
    <row r="296" spans="1:63" x14ac:dyDescent="0.25">
      <c r="A296" s="405"/>
      <c r="B296" s="400"/>
      <c r="C296" s="403"/>
      <c r="D296" s="403"/>
      <c r="E296" s="403"/>
      <c r="I296" s="404"/>
      <c r="Q296" s="405"/>
      <c r="S296" s="405"/>
      <c r="T296" s="403"/>
      <c r="U296" s="406"/>
      <c r="V296" s="400"/>
      <c r="W296" s="405"/>
      <c r="X296" s="405"/>
      <c r="Y296" s="403"/>
      <c r="Z296" s="407"/>
      <c r="AA296" s="403"/>
      <c r="AB296" s="405"/>
      <c r="AC296" s="403"/>
      <c r="AD296" s="406"/>
      <c r="AG296" s="403"/>
      <c r="AH296" s="403"/>
      <c r="AI296" s="405"/>
      <c r="AL296" s="403"/>
      <c r="AN296" s="403"/>
      <c r="AO296" s="405"/>
      <c r="AP296" s="403"/>
      <c r="AQ296" s="403"/>
      <c r="AR296" s="403"/>
      <c r="AS296" s="403"/>
      <c r="AT296" s="403"/>
      <c r="AU296" s="403"/>
      <c r="AV296" s="405"/>
      <c r="AW296" s="404"/>
      <c r="AY296" s="403"/>
      <c r="BC296" s="403"/>
      <c r="BD296" s="403"/>
      <c r="BE296" s="403"/>
      <c r="BF296" s="403"/>
      <c r="BG296" s="403"/>
      <c r="BH296" s="403"/>
      <c r="BI296" s="403"/>
      <c r="BJ296" s="403"/>
      <c r="BK296" s="403"/>
    </row>
    <row r="297" spans="1:63" x14ac:dyDescent="0.25">
      <c r="A297" s="405"/>
      <c r="B297" s="400"/>
      <c r="C297" s="403"/>
      <c r="D297" s="403"/>
      <c r="E297" s="403"/>
      <c r="I297" s="404"/>
      <c r="Q297" s="405"/>
      <c r="S297" s="405"/>
      <c r="T297" s="403"/>
      <c r="U297" s="406"/>
      <c r="V297" s="400"/>
      <c r="W297" s="405"/>
      <c r="X297" s="405"/>
      <c r="Y297" s="403"/>
      <c r="Z297" s="407"/>
      <c r="AA297" s="403"/>
      <c r="AB297" s="405"/>
      <c r="AC297" s="403"/>
      <c r="AD297" s="406"/>
      <c r="AG297" s="403"/>
      <c r="AH297" s="403"/>
      <c r="AI297" s="405"/>
      <c r="AL297" s="403"/>
      <c r="AN297" s="403"/>
      <c r="AO297" s="405"/>
      <c r="AP297" s="403"/>
      <c r="AQ297" s="403"/>
      <c r="AR297" s="403"/>
      <c r="AS297" s="403"/>
      <c r="AT297" s="403"/>
      <c r="AU297" s="403"/>
      <c r="AV297" s="405"/>
      <c r="AW297" s="404"/>
      <c r="AY297" s="403"/>
      <c r="BC297" s="403"/>
      <c r="BD297" s="403"/>
      <c r="BE297" s="403"/>
      <c r="BF297" s="403"/>
      <c r="BG297" s="403"/>
      <c r="BH297" s="403"/>
      <c r="BI297" s="403"/>
      <c r="BJ297" s="403"/>
      <c r="BK297" s="403"/>
    </row>
    <row r="298" spans="1:63" x14ac:dyDescent="0.25">
      <c r="A298" s="405"/>
      <c r="B298" s="400"/>
      <c r="C298" s="403"/>
      <c r="D298" s="403"/>
      <c r="E298" s="403"/>
      <c r="I298" s="404"/>
      <c r="Q298" s="405"/>
      <c r="S298" s="405"/>
      <c r="T298" s="403"/>
      <c r="U298" s="406"/>
      <c r="V298" s="400"/>
      <c r="W298" s="405"/>
      <c r="X298" s="405"/>
      <c r="Y298" s="403"/>
      <c r="Z298" s="407"/>
      <c r="AA298" s="403"/>
      <c r="AB298" s="405"/>
      <c r="AC298" s="403"/>
      <c r="AD298" s="406"/>
      <c r="AG298" s="403"/>
      <c r="AH298" s="403"/>
      <c r="AI298" s="405"/>
      <c r="AL298" s="403"/>
      <c r="AN298" s="403"/>
      <c r="AO298" s="405"/>
      <c r="AP298" s="403"/>
      <c r="AQ298" s="403"/>
      <c r="AR298" s="403"/>
      <c r="AS298" s="403"/>
      <c r="AT298" s="403"/>
      <c r="AU298" s="403"/>
      <c r="AV298" s="405"/>
      <c r="AW298" s="404"/>
      <c r="AY298" s="403"/>
      <c r="BC298" s="403"/>
      <c r="BD298" s="403"/>
      <c r="BE298" s="403"/>
      <c r="BF298" s="403"/>
      <c r="BG298" s="403"/>
      <c r="BH298" s="403"/>
      <c r="BI298" s="403"/>
      <c r="BJ298" s="403"/>
      <c r="BK298" s="403"/>
    </row>
    <row r="299" spans="1:63" x14ac:dyDescent="0.25">
      <c r="A299" s="405"/>
      <c r="B299" s="400"/>
      <c r="C299" s="403"/>
      <c r="D299" s="403"/>
      <c r="E299" s="403"/>
      <c r="I299" s="404"/>
      <c r="Q299" s="405"/>
      <c r="S299" s="405"/>
      <c r="T299" s="403"/>
      <c r="U299" s="406"/>
      <c r="V299" s="400"/>
      <c r="W299" s="405"/>
      <c r="X299" s="405"/>
      <c r="Y299" s="403"/>
      <c r="Z299" s="407"/>
      <c r="AA299" s="403"/>
      <c r="AB299" s="405"/>
      <c r="AC299" s="403"/>
      <c r="AD299" s="406"/>
      <c r="AG299" s="403"/>
      <c r="AH299" s="403"/>
      <c r="AI299" s="405"/>
      <c r="AL299" s="403"/>
      <c r="AN299" s="403"/>
      <c r="AO299" s="405"/>
      <c r="AP299" s="403"/>
      <c r="AQ299" s="403"/>
      <c r="AR299" s="403"/>
      <c r="AS299" s="403"/>
      <c r="AT299" s="403"/>
      <c r="AU299" s="403"/>
      <c r="AV299" s="405"/>
      <c r="AW299" s="404"/>
      <c r="AY299" s="403"/>
      <c r="BC299" s="403"/>
      <c r="BD299" s="403"/>
      <c r="BE299" s="403"/>
      <c r="BF299" s="403"/>
      <c r="BG299" s="403"/>
      <c r="BH299" s="403"/>
      <c r="BI299" s="403"/>
      <c r="BJ299" s="403"/>
      <c r="BK299" s="403"/>
    </row>
    <row r="300" spans="1:63" x14ac:dyDescent="0.25">
      <c r="A300" s="405"/>
      <c r="B300" s="400"/>
      <c r="C300" s="403"/>
      <c r="D300" s="403"/>
      <c r="E300" s="403"/>
      <c r="I300" s="404"/>
      <c r="Q300" s="405"/>
      <c r="S300" s="405"/>
      <c r="T300" s="403"/>
      <c r="U300" s="406"/>
      <c r="V300" s="400"/>
      <c r="W300" s="405"/>
      <c r="X300" s="405"/>
      <c r="Y300" s="403"/>
      <c r="Z300" s="407"/>
      <c r="AA300" s="403"/>
      <c r="AB300" s="405"/>
      <c r="AC300" s="403"/>
      <c r="AD300" s="406"/>
      <c r="AG300" s="403"/>
      <c r="AH300" s="403"/>
      <c r="AI300" s="405"/>
      <c r="AL300" s="403"/>
      <c r="AN300" s="403"/>
      <c r="AO300" s="405"/>
      <c r="AP300" s="403"/>
      <c r="AQ300" s="403"/>
      <c r="AR300" s="403"/>
      <c r="AS300" s="403"/>
      <c r="AT300" s="403"/>
      <c r="AU300" s="403"/>
      <c r="AV300" s="405"/>
      <c r="AW300" s="404"/>
      <c r="AY300" s="403"/>
      <c r="BC300" s="403"/>
      <c r="BD300" s="403"/>
      <c r="BE300" s="403"/>
      <c r="BF300" s="403"/>
      <c r="BG300" s="403"/>
      <c r="BH300" s="403"/>
      <c r="BI300" s="403"/>
      <c r="BJ300" s="403"/>
      <c r="BK300" s="403"/>
    </row>
    <row r="301" spans="1:63" x14ac:dyDescent="0.25">
      <c r="A301" s="405"/>
      <c r="B301" s="400"/>
      <c r="C301" s="403"/>
      <c r="D301" s="403"/>
      <c r="E301" s="403"/>
      <c r="I301" s="404"/>
      <c r="Q301" s="405"/>
      <c r="S301" s="405"/>
      <c r="T301" s="403"/>
      <c r="U301" s="406"/>
      <c r="V301" s="400"/>
      <c r="W301" s="405"/>
      <c r="X301" s="405"/>
      <c r="Y301" s="403"/>
      <c r="Z301" s="407"/>
      <c r="AA301" s="403"/>
      <c r="AB301" s="405"/>
      <c r="AC301" s="403"/>
      <c r="AD301" s="406"/>
      <c r="AG301" s="403"/>
      <c r="AH301" s="403"/>
      <c r="AI301" s="405"/>
      <c r="AL301" s="403"/>
      <c r="AN301" s="403"/>
      <c r="AO301" s="405"/>
      <c r="AP301" s="403"/>
      <c r="AQ301" s="403"/>
      <c r="AR301" s="403"/>
      <c r="AS301" s="403"/>
      <c r="AT301" s="403"/>
      <c r="AU301" s="403"/>
      <c r="AV301" s="405"/>
      <c r="AW301" s="404"/>
      <c r="AY301" s="403"/>
      <c r="BC301" s="403"/>
      <c r="BD301" s="403"/>
      <c r="BE301" s="403"/>
      <c r="BF301" s="403"/>
      <c r="BG301" s="403"/>
      <c r="BH301" s="403"/>
      <c r="BI301" s="403"/>
      <c r="BJ301" s="403"/>
      <c r="BK301" s="403"/>
    </row>
    <row r="302" spans="1:63" x14ac:dyDescent="0.25">
      <c r="A302" s="405"/>
      <c r="B302" s="400"/>
      <c r="C302" s="403"/>
      <c r="D302" s="403"/>
      <c r="E302" s="403"/>
      <c r="I302" s="404"/>
      <c r="Q302" s="405"/>
      <c r="S302" s="405"/>
      <c r="T302" s="403"/>
      <c r="U302" s="406"/>
      <c r="V302" s="400"/>
      <c r="W302" s="405"/>
      <c r="X302" s="405"/>
      <c r="Y302" s="403"/>
      <c r="Z302" s="407"/>
      <c r="AA302" s="403"/>
      <c r="AB302" s="405"/>
      <c r="AC302" s="403"/>
      <c r="AD302" s="406"/>
      <c r="AG302" s="403"/>
      <c r="AH302" s="403"/>
      <c r="AI302" s="405"/>
      <c r="AL302" s="403"/>
      <c r="AN302" s="403"/>
      <c r="AO302" s="405"/>
      <c r="AP302" s="403"/>
      <c r="AQ302" s="403"/>
      <c r="AR302" s="403"/>
      <c r="AS302" s="403"/>
      <c r="AT302" s="403"/>
      <c r="AU302" s="403"/>
      <c r="AV302" s="405"/>
      <c r="AW302" s="404"/>
      <c r="AY302" s="403"/>
      <c r="BC302" s="403"/>
      <c r="BD302" s="403"/>
      <c r="BE302" s="403"/>
      <c r="BF302" s="403"/>
      <c r="BG302" s="403"/>
      <c r="BH302" s="403"/>
      <c r="BI302" s="403"/>
      <c r="BJ302" s="403"/>
      <c r="BK302" s="403"/>
    </row>
    <row r="303" spans="1:63" x14ac:dyDescent="0.25">
      <c r="A303" s="405"/>
      <c r="B303" s="400"/>
      <c r="C303" s="403"/>
      <c r="D303" s="403"/>
      <c r="E303" s="403"/>
      <c r="I303" s="404"/>
      <c r="Q303" s="405"/>
      <c r="S303" s="405"/>
      <c r="T303" s="403"/>
      <c r="U303" s="406"/>
      <c r="V303" s="400"/>
      <c r="W303" s="405"/>
      <c r="X303" s="405"/>
      <c r="Y303" s="403"/>
      <c r="Z303" s="407"/>
      <c r="AA303" s="403"/>
      <c r="AB303" s="405"/>
      <c r="AC303" s="403"/>
      <c r="AD303" s="406"/>
      <c r="AG303" s="403"/>
      <c r="AH303" s="403"/>
      <c r="AI303" s="405"/>
      <c r="AL303" s="403"/>
      <c r="AN303" s="403"/>
      <c r="AO303" s="405"/>
      <c r="AP303" s="403"/>
      <c r="AQ303" s="403"/>
      <c r="AR303" s="403"/>
      <c r="AS303" s="403"/>
      <c r="AT303" s="403"/>
      <c r="AU303" s="403"/>
      <c r="AV303" s="405"/>
      <c r="AW303" s="404"/>
      <c r="AY303" s="403"/>
      <c r="BC303" s="403"/>
      <c r="BD303" s="403"/>
      <c r="BE303" s="403"/>
      <c r="BF303" s="403"/>
      <c r="BG303" s="403"/>
      <c r="BH303" s="403"/>
      <c r="BI303" s="403"/>
      <c r="BJ303" s="403"/>
      <c r="BK303" s="403"/>
    </row>
    <row r="304" spans="1:63" x14ac:dyDescent="0.25">
      <c r="A304" s="405"/>
      <c r="B304" s="400"/>
      <c r="C304" s="403"/>
      <c r="D304" s="403"/>
      <c r="E304" s="403"/>
      <c r="I304" s="404"/>
      <c r="Q304" s="405"/>
      <c r="S304" s="405"/>
      <c r="T304" s="403"/>
      <c r="U304" s="406"/>
      <c r="V304" s="400"/>
      <c r="W304" s="405"/>
      <c r="X304" s="405"/>
      <c r="Y304" s="403"/>
      <c r="Z304" s="407"/>
      <c r="AA304" s="403"/>
      <c r="AB304" s="405"/>
      <c r="AC304" s="403"/>
      <c r="AD304" s="406"/>
      <c r="AG304" s="403"/>
      <c r="AH304" s="403"/>
      <c r="AI304" s="405"/>
      <c r="AL304" s="403"/>
      <c r="AN304" s="403"/>
      <c r="AO304" s="405"/>
      <c r="AP304" s="403"/>
      <c r="AQ304" s="403"/>
      <c r="AR304" s="403"/>
      <c r="AS304" s="403"/>
      <c r="AT304" s="403"/>
      <c r="AU304" s="403"/>
      <c r="AV304" s="405"/>
      <c r="AW304" s="404"/>
      <c r="AY304" s="403"/>
      <c r="BC304" s="403"/>
      <c r="BD304" s="403"/>
      <c r="BE304" s="403"/>
      <c r="BF304" s="403"/>
      <c r="BG304" s="403"/>
      <c r="BH304" s="403"/>
      <c r="BI304" s="403"/>
      <c r="BJ304" s="403"/>
      <c r="BK304" s="403"/>
    </row>
    <row r="305" spans="1:63" x14ac:dyDescent="0.25">
      <c r="A305" s="405"/>
      <c r="B305" s="400"/>
      <c r="C305" s="403"/>
      <c r="D305" s="403"/>
      <c r="E305" s="403"/>
      <c r="I305" s="404"/>
      <c r="Q305" s="405"/>
      <c r="S305" s="405"/>
      <c r="T305" s="403"/>
      <c r="U305" s="406"/>
      <c r="V305" s="400"/>
      <c r="W305" s="405"/>
      <c r="X305" s="405"/>
      <c r="Y305" s="403"/>
      <c r="Z305" s="407"/>
      <c r="AA305" s="403"/>
      <c r="AB305" s="405"/>
      <c r="AC305" s="403"/>
      <c r="AD305" s="406"/>
      <c r="AG305" s="403"/>
      <c r="AH305" s="403"/>
      <c r="AI305" s="405"/>
      <c r="AL305" s="403"/>
      <c r="AN305" s="403"/>
      <c r="AO305" s="405"/>
      <c r="AP305" s="403"/>
      <c r="AQ305" s="403"/>
      <c r="AR305" s="403"/>
      <c r="AS305" s="403"/>
      <c r="AT305" s="403"/>
      <c r="AU305" s="403"/>
      <c r="AV305" s="405"/>
      <c r="AW305" s="404"/>
      <c r="AY305" s="403"/>
      <c r="BC305" s="403"/>
      <c r="BD305" s="403"/>
      <c r="BE305" s="403"/>
      <c r="BF305" s="403"/>
      <c r="BG305" s="403"/>
      <c r="BH305" s="403"/>
      <c r="BI305" s="403"/>
      <c r="BJ305" s="403"/>
      <c r="BK305" s="403"/>
    </row>
    <row r="306" spans="1:63" x14ac:dyDescent="0.25">
      <c r="A306" s="405"/>
      <c r="B306" s="400"/>
      <c r="C306" s="403"/>
      <c r="D306" s="403"/>
      <c r="E306" s="403"/>
      <c r="I306" s="404"/>
      <c r="Q306" s="405"/>
      <c r="S306" s="405"/>
      <c r="T306" s="403"/>
      <c r="U306" s="406"/>
      <c r="V306" s="400"/>
      <c r="W306" s="405"/>
      <c r="X306" s="405"/>
      <c r="Y306" s="403"/>
      <c r="Z306" s="407"/>
      <c r="AA306" s="403"/>
      <c r="AB306" s="405"/>
      <c r="AC306" s="403"/>
      <c r="AD306" s="406"/>
      <c r="AG306" s="403"/>
      <c r="AH306" s="403"/>
      <c r="AI306" s="405"/>
      <c r="AL306" s="403"/>
      <c r="AN306" s="403"/>
      <c r="AO306" s="405"/>
      <c r="AP306" s="403"/>
      <c r="AQ306" s="403"/>
      <c r="AR306" s="403"/>
      <c r="AS306" s="403"/>
      <c r="AT306" s="403"/>
      <c r="AU306" s="403"/>
      <c r="AV306" s="405"/>
      <c r="AW306" s="404"/>
      <c r="AY306" s="403"/>
      <c r="BC306" s="403"/>
      <c r="BD306" s="403"/>
      <c r="BE306" s="403"/>
      <c r="BF306" s="403"/>
      <c r="BG306" s="403"/>
      <c r="BH306" s="403"/>
      <c r="BI306" s="403"/>
      <c r="BJ306" s="403"/>
      <c r="BK306" s="403"/>
    </row>
    <row r="307" spans="1:63" x14ac:dyDescent="0.25">
      <c r="A307" s="405"/>
      <c r="B307" s="400"/>
      <c r="C307" s="403"/>
      <c r="D307" s="403"/>
      <c r="E307" s="403"/>
      <c r="I307" s="404"/>
      <c r="Q307" s="405"/>
      <c r="S307" s="405"/>
      <c r="T307" s="403"/>
      <c r="U307" s="406"/>
      <c r="V307" s="400"/>
      <c r="W307" s="405"/>
      <c r="X307" s="405"/>
      <c r="Y307" s="403"/>
      <c r="Z307" s="407"/>
      <c r="AA307" s="403"/>
      <c r="AB307" s="405"/>
      <c r="AC307" s="403"/>
      <c r="AD307" s="406"/>
      <c r="AG307" s="403"/>
      <c r="AH307" s="403"/>
      <c r="AI307" s="405"/>
      <c r="AL307" s="403"/>
      <c r="AN307" s="403"/>
      <c r="AO307" s="405"/>
      <c r="AP307" s="403"/>
      <c r="AQ307" s="403"/>
      <c r="AR307" s="403"/>
      <c r="AS307" s="403"/>
      <c r="AT307" s="403"/>
      <c r="AU307" s="403"/>
      <c r="AV307" s="405"/>
      <c r="AW307" s="404"/>
      <c r="AY307" s="403"/>
      <c r="BC307" s="403"/>
      <c r="BD307" s="403"/>
      <c r="BE307" s="403"/>
      <c r="BF307" s="403"/>
      <c r="BG307" s="403"/>
      <c r="BH307" s="403"/>
      <c r="BI307" s="403"/>
      <c r="BJ307" s="403"/>
      <c r="BK307" s="403"/>
    </row>
    <row r="308" spans="1:63" x14ac:dyDescent="0.25">
      <c r="A308" s="405"/>
      <c r="B308" s="400"/>
      <c r="C308" s="403"/>
      <c r="D308" s="403"/>
      <c r="E308" s="403"/>
      <c r="I308" s="404"/>
      <c r="Q308" s="405"/>
      <c r="S308" s="405"/>
      <c r="T308" s="403"/>
      <c r="U308" s="406"/>
      <c r="V308" s="400"/>
      <c r="W308" s="405"/>
      <c r="X308" s="405"/>
      <c r="Y308" s="403"/>
      <c r="Z308" s="407"/>
      <c r="AA308" s="403"/>
      <c r="AB308" s="405"/>
      <c r="AC308" s="403"/>
      <c r="AD308" s="406"/>
      <c r="AG308" s="403"/>
      <c r="AH308" s="403"/>
      <c r="AI308" s="405"/>
      <c r="AL308" s="403"/>
      <c r="AN308" s="403"/>
      <c r="AO308" s="405"/>
      <c r="AP308" s="403"/>
      <c r="AQ308" s="403"/>
      <c r="AR308" s="403"/>
      <c r="AS308" s="403"/>
      <c r="AT308" s="403"/>
      <c r="AU308" s="403"/>
      <c r="AV308" s="405"/>
      <c r="AW308" s="404"/>
      <c r="AY308" s="403"/>
      <c r="BC308" s="403"/>
      <c r="BD308" s="403"/>
      <c r="BE308" s="403"/>
      <c r="BF308" s="403"/>
      <c r="BG308" s="403"/>
      <c r="BH308" s="403"/>
      <c r="BI308" s="403"/>
      <c r="BJ308" s="403"/>
      <c r="BK308" s="403"/>
    </row>
    <row r="309" spans="1:63" x14ac:dyDescent="0.25">
      <c r="A309" s="405"/>
      <c r="B309" s="400"/>
      <c r="C309" s="403"/>
      <c r="D309" s="403"/>
      <c r="E309" s="403"/>
      <c r="I309" s="404"/>
      <c r="Q309" s="405"/>
      <c r="S309" s="405"/>
      <c r="T309" s="403"/>
      <c r="U309" s="406"/>
      <c r="V309" s="400"/>
      <c r="W309" s="405"/>
      <c r="X309" s="405"/>
      <c r="Y309" s="403"/>
      <c r="Z309" s="407"/>
      <c r="AA309" s="403"/>
      <c r="AB309" s="405"/>
      <c r="AC309" s="403"/>
      <c r="AD309" s="406"/>
      <c r="AG309" s="403"/>
      <c r="AH309" s="403"/>
      <c r="AI309" s="405"/>
      <c r="AL309" s="403"/>
      <c r="AN309" s="403"/>
      <c r="AO309" s="405"/>
      <c r="AP309" s="403"/>
      <c r="AQ309" s="403"/>
      <c r="AR309" s="403"/>
      <c r="AS309" s="403"/>
      <c r="AT309" s="403"/>
      <c r="AU309" s="403"/>
      <c r="AV309" s="405"/>
      <c r="AW309" s="404"/>
      <c r="AY309" s="403"/>
      <c r="BC309" s="403"/>
      <c r="BD309" s="403"/>
      <c r="BE309" s="403"/>
      <c r="BF309" s="403"/>
      <c r="BG309" s="403"/>
      <c r="BH309" s="403"/>
      <c r="BI309" s="403"/>
      <c r="BJ309" s="403"/>
      <c r="BK309" s="403"/>
    </row>
    <row r="310" spans="1:63" x14ac:dyDescent="0.25">
      <c r="A310" s="405"/>
      <c r="B310" s="400"/>
      <c r="C310" s="403"/>
      <c r="D310" s="403"/>
      <c r="E310" s="403"/>
      <c r="I310" s="404"/>
      <c r="Q310" s="405"/>
      <c r="S310" s="405"/>
      <c r="T310" s="403"/>
      <c r="U310" s="406"/>
      <c r="V310" s="400"/>
      <c r="W310" s="405"/>
      <c r="X310" s="405"/>
      <c r="Y310" s="403"/>
      <c r="Z310" s="407"/>
      <c r="AA310" s="403"/>
      <c r="AB310" s="405"/>
      <c r="AC310" s="403"/>
      <c r="AD310" s="406"/>
      <c r="AG310" s="403"/>
      <c r="AH310" s="403"/>
      <c r="AI310" s="405"/>
      <c r="AL310" s="403"/>
      <c r="AN310" s="403"/>
      <c r="AO310" s="405"/>
      <c r="AP310" s="403"/>
      <c r="AQ310" s="403"/>
      <c r="AR310" s="403"/>
      <c r="AS310" s="403"/>
      <c r="AT310" s="403"/>
      <c r="AU310" s="403"/>
      <c r="AV310" s="405"/>
      <c r="AW310" s="404"/>
      <c r="AY310" s="403"/>
      <c r="BC310" s="403"/>
      <c r="BD310" s="403"/>
      <c r="BE310" s="403"/>
      <c r="BF310" s="403"/>
      <c r="BG310" s="403"/>
      <c r="BH310" s="403"/>
      <c r="BI310" s="403"/>
      <c r="BJ310" s="403"/>
      <c r="BK310" s="403"/>
    </row>
    <row r="311" spans="1:63" x14ac:dyDescent="0.25">
      <c r="A311" s="405"/>
      <c r="B311" s="400"/>
      <c r="C311" s="403"/>
      <c r="D311" s="403"/>
      <c r="E311" s="403"/>
      <c r="I311" s="404"/>
      <c r="Q311" s="405"/>
      <c r="S311" s="405"/>
      <c r="T311" s="403"/>
      <c r="U311" s="406"/>
      <c r="V311" s="400"/>
      <c r="W311" s="405"/>
      <c r="X311" s="405"/>
      <c r="Y311" s="403"/>
      <c r="Z311" s="407"/>
      <c r="AA311" s="403"/>
      <c r="AB311" s="405"/>
      <c r="AC311" s="403"/>
      <c r="AD311" s="406"/>
      <c r="AG311" s="403"/>
      <c r="AH311" s="403"/>
      <c r="AI311" s="405"/>
      <c r="AL311" s="403"/>
      <c r="AN311" s="403"/>
      <c r="AO311" s="405"/>
      <c r="AP311" s="403"/>
      <c r="AQ311" s="403"/>
      <c r="AR311" s="403"/>
      <c r="AS311" s="403"/>
      <c r="AT311" s="403"/>
      <c r="AU311" s="403"/>
      <c r="AV311" s="405"/>
      <c r="AW311" s="404"/>
      <c r="AY311" s="403"/>
      <c r="BC311" s="403"/>
      <c r="BD311" s="403"/>
      <c r="BE311" s="403"/>
      <c r="BF311" s="403"/>
      <c r="BG311" s="403"/>
      <c r="BH311" s="403"/>
      <c r="BI311" s="403"/>
      <c r="BJ311" s="403"/>
      <c r="BK311" s="403"/>
    </row>
    <row r="312" spans="1:63" x14ac:dyDescent="0.25">
      <c r="A312" s="405"/>
      <c r="B312" s="400"/>
      <c r="C312" s="403"/>
      <c r="D312" s="403"/>
      <c r="E312" s="403"/>
      <c r="I312" s="404"/>
      <c r="Q312" s="405"/>
      <c r="S312" s="405"/>
      <c r="T312" s="403"/>
      <c r="U312" s="406"/>
      <c r="V312" s="400"/>
      <c r="W312" s="405"/>
      <c r="X312" s="405"/>
      <c r="Y312" s="403"/>
      <c r="Z312" s="407"/>
      <c r="AA312" s="403"/>
      <c r="AB312" s="405"/>
      <c r="AC312" s="403"/>
      <c r="AD312" s="406"/>
      <c r="AG312" s="403"/>
      <c r="AH312" s="403"/>
      <c r="AI312" s="405"/>
      <c r="AL312" s="403"/>
      <c r="AN312" s="403"/>
      <c r="AO312" s="405"/>
      <c r="AP312" s="403"/>
      <c r="AQ312" s="403"/>
      <c r="AR312" s="403"/>
      <c r="AS312" s="403"/>
      <c r="AT312" s="403"/>
      <c r="AU312" s="403"/>
      <c r="AV312" s="405"/>
      <c r="AW312" s="404"/>
      <c r="AY312" s="403"/>
      <c r="BC312" s="403"/>
      <c r="BD312" s="403"/>
      <c r="BE312" s="403"/>
      <c r="BF312" s="403"/>
      <c r="BG312" s="403"/>
      <c r="BH312" s="403"/>
      <c r="BI312" s="403"/>
      <c r="BJ312" s="403"/>
      <c r="BK312" s="403"/>
    </row>
    <row r="313" spans="1:63" x14ac:dyDescent="0.25">
      <c r="A313" s="405"/>
      <c r="B313" s="400"/>
      <c r="C313" s="403"/>
      <c r="D313" s="403"/>
      <c r="E313" s="403"/>
      <c r="I313" s="404"/>
      <c r="Q313" s="405"/>
      <c r="S313" s="405"/>
      <c r="T313" s="403"/>
      <c r="U313" s="406"/>
      <c r="V313" s="400"/>
      <c r="W313" s="405"/>
      <c r="X313" s="405"/>
      <c r="Y313" s="403"/>
      <c r="Z313" s="407"/>
      <c r="AA313" s="403"/>
      <c r="AB313" s="405"/>
      <c r="AC313" s="403"/>
      <c r="AD313" s="406"/>
      <c r="AG313" s="403"/>
      <c r="AH313" s="403"/>
      <c r="AI313" s="405"/>
      <c r="AL313" s="403"/>
      <c r="AN313" s="403"/>
      <c r="AO313" s="405"/>
      <c r="AP313" s="403"/>
      <c r="AQ313" s="403"/>
      <c r="AR313" s="403"/>
      <c r="AS313" s="403"/>
      <c r="AT313" s="403"/>
      <c r="AU313" s="403"/>
      <c r="AV313" s="405"/>
      <c r="AW313" s="404"/>
      <c r="AY313" s="403"/>
      <c r="BC313" s="403"/>
      <c r="BD313" s="403"/>
      <c r="BE313" s="403"/>
      <c r="BF313" s="403"/>
      <c r="BG313" s="403"/>
      <c r="BH313" s="403"/>
      <c r="BI313" s="403"/>
      <c r="BJ313" s="403"/>
      <c r="BK313" s="403"/>
    </row>
    <row r="314" spans="1:63" x14ac:dyDescent="0.25">
      <c r="A314" s="405"/>
      <c r="B314" s="400"/>
      <c r="C314" s="403"/>
      <c r="D314" s="403"/>
      <c r="E314" s="403"/>
      <c r="I314" s="404"/>
      <c r="Q314" s="405"/>
      <c r="S314" s="405"/>
      <c r="T314" s="403"/>
      <c r="U314" s="406"/>
      <c r="V314" s="400"/>
      <c r="W314" s="405"/>
      <c r="X314" s="405"/>
      <c r="Y314" s="403"/>
      <c r="Z314" s="407"/>
      <c r="AA314" s="403"/>
      <c r="AB314" s="405"/>
      <c r="AC314" s="403"/>
      <c r="AD314" s="406"/>
      <c r="AG314" s="403"/>
      <c r="AH314" s="403"/>
      <c r="AI314" s="405"/>
      <c r="AL314" s="403"/>
      <c r="AN314" s="403"/>
      <c r="AO314" s="405"/>
      <c r="AP314" s="403"/>
      <c r="AQ314" s="403"/>
      <c r="AR314" s="403"/>
      <c r="AS314" s="403"/>
      <c r="AT314" s="403"/>
      <c r="AU314" s="403"/>
      <c r="AV314" s="405"/>
      <c r="AW314" s="404"/>
      <c r="AY314" s="403"/>
      <c r="BC314" s="403"/>
      <c r="BD314" s="403"/>
      <c r="BE314" s="403"/>
      <c r="BF314" s="403"/>
      <c r="BG314" s="403"/>
      <c r="BH314" s="403"/>
      <c r="BI314" s="403"/>
      <c r="BJ314" s="403"/>
      <c r="BK314" s="403"/>
    </row>
    <row r="315" spans="1:63" x14ac:dyDescent="0.25">
      <c r="A315" s="405"/>
      <c r="B315" s="400"/>
      <c r="C315" s="403"/>
      <c r="D315" s="403"/>
      <c r="E315" s="403"/>
      <c r="I315" s="404"/>
      <c r="Q315" s="405"/>
      <c r="S315" s="405"/>
      <c r="T315" s="403"/>
      <c r="U315" s="406"/>
      <c r="V315" s="400"/>
      <c r="W315" s="405"/>
      <c r="X315" s="405"/>
      <c r="Y315" s="403"/>
      <c r="Z315" s="407"/>
      <c r="AA315" s="403"/>
      <c r="AB315" s="405"/>
      <c r="AC315" s="403"/>
      <c r="AD315" s="406"/>
      <c r="AG315" s="403"/>
      <c r="AH315" s="403"/>
      <c r="AI315" s="405"/>
      <c r="AL315" s="403"/>
      <c r="AN315" s="403"/>
      <c r="AO315" s="405"/>
      <c r="AP315" s="403"/>
      <c r="AQ315" s="403"/>
      <c r="AR315" s="403"/>
      <c r="AS315" s="403"/>
      <c r="AT315" s="403"/>
      <c r="AU315" s="403"/>
      <c r="AV315" s="405"/>
      <c r="AW315" s="404"/>
      <c r="AY315" s="403"/>
      <c r="BC315" s="403"/>
      <c r="BD315" s="403"/>
      <c r="BE315" s="403"/>
      <c r="BF315" s="403"/>
      <c r="BG315" s="403"/>
      <c r="BH315" s="403"/>
      <c r="BI315" s="403"/>
      <c r="BJ315" s="403"/>
      <c r="BK315" s="403"/>
    </row>
    <row r="316" spans="1:63" x14ac:dyDescent="0.25">
      <c r="A316" s="405"/>
      <c r="B316" s="400"/>
      <c r="C316" s="403"/>
      <c r="D316" s="403"/>
      <c r="E316" s="403"/>
      <c r="I316" s="404"/>
      <c r="Q316" s="405"/>
      <c r="S316" s="405"/>
      <c r="T316" s="403"/>
      <c r="U316" s="406"/>
      <c r="V316" s="400"/>
      <c r="W316" s="405"/>
      <c r="X316" s="405"/>
      <c r="Y316" s="403"/>
      <c r="Z316" s="407"/>
      <c r="AA316" s="403"/>
      <c r="AB316" s="405"/>
      <c r="AC316" s="403"/>
      <c r="AD316" s="406"/>
      <c r="AG316" s="403"/>
      <c r="AH316" s="403"/>
      <c r="AI316" s="405"/>
      <c r="AL316" s="403"/>
      <c r="AN316" s="403"/>
      <c r="AO316" s="405"/>
      <c r="AP316" s="403"/>
      <c r="AQ316" s="403"/>
      <c r="AR316" s="403"/>
      <c r="AS316" s="403"/>
      <c r="AT316" s="403"/>
      <c r="AU316" s="403"/>
      <c r="AV316" s="405"/>
      <c r="AW316" s="404"/>
      <c r="AY316" s="403"/>
      <c r="BC316" s="403"/>
      <c r="BD316" s="403"/>
      <c r="BE316" s="403"/>
      <c r="BF316" s="403"/>
      <c r="BG316" s="403"/>
      <c r="BH316" s="403"/>
      <c r="BI316" s="403"/>
      <c r="BJ316" s="403"/>
      <c r="BK316" s="403"/>
    </row>
    <row r="317" spans="1:63" x14ac:dyDescent="0.25">
      <c r="A317" s="405"/>
      <c r="B317" s="400"/>
      <c r="C317" s="403"/>
      <c r="D317" s="403"/>
      <c r="E317" s="403"/>
      <c r="I317" s="404"/>
      <c r="Q317" s="405"/>
      <c r="S317" s="405"/>
      <c r="T317" s="403"/>
      <c r="U317" s="406"/>
      <c r="V317" s="400"/>
      <c r="W317" s="405"/>
      <c r="X317" s="405"/>
      <c r="Y317" s="403"/>
      <c r="Z317" s="407"/>
      <c r="AA317" s="403"/>
      <c r="AB317" s="405"/>
      <c r="AC317" s="403"/>
      <c r="AD317" s="406"/>
      <c r="AG317" s="403"/>
      <c r="AH317" s="403"/>
      <c r="AI317" s="405"/>
      <c r="AL317" s="403"/>
      <c r="AN317" s="403"/>
      <c r="AO317" s="405"/>
      <c r="AP317" s="403"/>
      <c r="AQ317" s="403"/>
      <c r="AR317" s="403"/>
      <c r="AS317" s="403"/>
      <c r="AT317" s="403"/>
      <c r="AU317" s="403"/>
      <c r="AV317" s="405"/>
      <c r="AW317" s="404"/>
      <c r="AY317" s="403"/>
      <c r="BC317" s="403"/>
      <c r="BD317" s="403"/>
      <c r="BE317" s="403"/>
      <c r="BF317" s="403"/>
      <c r="BG317" s="403"/>
      <c r="BH317" s="403"/>
      <c r="BI317" s="403"/>
      <c r="BJ317" s="403"/>
      <c r="BK317" s="403"/>
    </row>
    <row r="318" spans="1:63" x14ac:dyDescent="0.25">
      <c r="A318" s="405"/>
      <c r="B318" s="400"/>
      <c r="C318" s="403"/>
      <c r="D318" s="403"/>
      <c r="E318" s="403"/>
      <c r="I318" s="404"/>
      <c r="Q318" s="405"/>
      <c r="S318" s="405"/>
      <c r="T318" s="403"/>
      <c r="U318" s="406"/>
      <c r="V318" s="400"/>
      <c r="W318" s="405"/>
      <c r="X318" s="405"/>
      <c r="Y318" s="403"/>
      <c r="Z318" s="407"/>
      <c r="AA318" s="403"/>
      <c r="AB318" s="405"/>
      <c r="AC318" s="403"/>
      <c r="AD318" s="406"/>
      <c r="AG318" s="403"/>
      <c r="AH318" s="403"/>
      <c r="AI318" s="405"/>
      <c r="AL318" s="403"/>
      <c r="AN318" s="403"/>
      <c r="AO318" s="405"/>
      <c r="AP318" s="403"/>
      <c r="AQ318" s="403"/>
      <c r="AR318" s="403"/>
      <c r="AS318" s="403"/>
      <c r="AT318" s="403"/>
      <c r="AU318" s="403"/>
      <c r="AV318" s="405"/>
      <c r="AW318" s="404"/>
      <c r="AY318" s="403"/>
      <c r="BC318" s="403"/>
      <c r="BD318" s="403"/>
      <c r="BE318" s="403"/>
      <c r="BF318" s="403"/>
      <c r="BG318" s="403"/>
      <c r="BH318" s="403"/>
      <c r="BI318" s="403"/>
      <c r="BJ318" s="403"/>
      <c r="BK318" s="403"/>
    </row>
    <row r="319" spans="1:63" x14ac:dyDescent="0.25">
      <c r="A319" s="405"/>
      <c r="B319" s="400"/>
      <c r="C319" s="403"/>
      <c r="D319" s="403"/>
      <c r="E319" s="403"/>
      <c r="I319" s="404"/>
      <c r="Q319" s="405"/>
      <c r="S319" s="405"/>
      <c r="T319" s="403"/>
      <c r="U319" s="406"/>
      <c r="V319" s="400"/>
      <c r="W319" s="405"/>
      <c r="X319" s="405"/>
      <c r="Y319" s="403"/>
      <c r="Z319" s="407"/>
      <c r="AA319" s="403"/>
      <c r="AB319" s="405"/>
      <c r="AC319" s="403"/>
      <c r="AD319" s="406"/>
      <c r="AG319" s="403"/>
      <c r="AH319" s="403"/>
      <c r="AI319" s="405"/>
      <c r="AL319" s="403"/>
      <c r="AN319" s="403"/>
      <c r="AO319" s="405"/>
      <c r="AP319" s="403"/>
      <c r="AQ319" s="403"/>
      <c r="AR319" s="403"/>
      <c r="AS319" s="403"/>
      <c r="AT319" s="403"/>
      <c r="AU319" s="403"/>
      <c r="AV319" s="405"/>
      <c r="AW319" s="404"/>
      <c r="AY319" s="403"/>
      <c r="BC319" s="403"/>
      <c r="BD319" s="403"/>
      <c r="BE319" s="403"/>
      <c r="BF319" s="403"/>
      <c r="BG319" s="403"/>
      <c r="BH319" s="403"/>
      <c r="BI319" s="403"/>
      <c r="BJ319" s="403"/>
      <c r="BK319" s="403"/>
    </row>
    <row r="320" spans="1:63" x14ac:dyDescent="0.25">
      <c r="A320" s="405"/>
      <c r="B320" s="400"/>
      <c r="C320" s="403"/>
      <c r="D320" s="403"/>
      <c r="E320" s="403"/>
      <c r="I320" s="404"/>
      <c r="Q320" s="405"/>
      <c r="S320" s="405"/>
      <c r="T320" s="403"/>
      <c r="U320" s="406"/>
      <c r="V320" s="400"/>
      <c r="W320" s="405"/>
      <c r="X320" s="405"/>
      <c r="Y320" s="403"/>
      <c r="Z320" s="407"/>
      <c r="AA320" s="403"/>
      <c r="AB320" s="405"/>
      <c r="AC320" s="403"/>
      <c r="AD320" s="406"/>
      <c r="AG320" s="403"/>
      <c r="AH320" s="403"/>
      <c r="AI320" s="405"/>
      <c r="AL320" s="403"/>
      <c r="AN320" s="403"/>
      <c r="AO320" s="405"/>
      <c r="AP320" s="403"/>
      <c r="AQ320" s="403"/>
      <c r="AR320" s="403"/>
      <c r="AS320" s="403"/>
      <c r="AT320" s="403"/>
      <c r="AU320" s="403"/>
      <c r="AV320" s="405"/>
      <c r="AW320" s="404"/>
      <c r="AY320" s="403"/>
      <c r="BC320" s="403"/>
      <c r="BD320" s="403"/>
      <c r="BE320" s="403"/>
      <c r="BF320" s="403"/>
      <c r="BG320" s="403"/>
      <c r="BH320" s="403"/>
      <c r="BI320" s="403"/>
      <c r="BJ320" s="403"/>
      <c r="BK320" s="403"/>
    </row>
    <row r="321" spans="1:63" x14ac:dyDescent="0.25">
      <c r="A321" s="405"/>
      <c r="B321" s="400"/>
      <c r="C321" s="403"/>
      <c r="D321" s="403"/>
      <c r="E321" s="403"/>
      <c r="I321" s="404"/>
      <c r="Q321" s="405"/>
      <c r="S321" s="405"/>
      <c r="T321" s="403"/>
      <c r="U321" s="406"/>
      <c r="V321" s="400"/>
      <c r="W321" s="405"/>
      <c r="X321" s="405"/>
      <c r="Y321" s="403"/>
      <c r="Z321" s="407"/>
      <c r="AA321" s="403"/>
      <c r="AB321" s="405"/>
      <c r="AC321" s="403"/>
      <c r="AD321" s="406"/>
      <c r="AG321" s="403"/>
      <c r="AH321" s="403"/>
      <c r="AI321" s="405"/>
      <c r="AL321" s="403"/>
      <c r="AN321" s="403"/>
      <c r="AO321" s="405"/>
      <c r="AP321" s="403"/>
      <c r="AQ321" s="403"/>
      <c r="AR321" s="403"/>
      <c r="AS321" s="403"/>
      <c r="AT321" s="403"/>
      <c r="AU321" s="403"/>
      <c r="AV321" s="405"/>
      <c r="AW321" s="404"/>
      <c r="AY321" s="403"/>
      <c r="BC321" s="403"/>
      <c r="BD321" s="403"/>
      <c r="BE321" s="403"/>
      <c r="BF321" s="403"/>
      <c r="BG321" s="403"/>
      <c r="BH321" s="403"/>
      <c r="BI321" s="403"/>
      <c r="BJ321" s="403"/>
      <c r="BK321" s="403"/>
    </row>
    <row r="322" spans="1:63" x14ac:dyDescent="0.25">
      <c r="A322" s="405"/>
      <c r="B322" s="400"/>
      <c r="C322" s="403"/>
      <c r="D322" s="403"/>
      <c r="E322" s="403"/>
      <c r="I322" s="404"/>
      <c r="Q322" s="405"/>
      <c r="S322" s="405"/>
      <c r="T322" s="403"/>
      <c r="U322" s="406"/>
      <c r="V322" s="400"/>
      <c r="W322" s="405"/>
      <c r="X322" s="405"/>
      <c r="Y322" s="403"/>
      <c r="Z322" s="407"/>
      <c r="AA322" s="403"/>
      <c r="AB322" s="405"/>
      <c r="AC322" s="403"/>
      <c r="AD322" s="406"/>
      <c r="AG322" s="403"/>
      <c r="AH322" s="403"/>
      <c r="AI322" s="405"/>
      <c r="AL322" s="403"/>
      <c r="AN322" s="403"/>
      <c r="AO322" s="405"/>
      <c r="AP322" s="403"/>
      <c r="AQ322" s="403"/>
      <c r="AR322" s="403"/>
      <c r="AS322" s="403"/>
      <c r="AT322" s="403"/>
      <c r="AU322" s="403"/>
      <c r="AV322" s="405"/>
      <c r="AW322" s="404"/>
      <c r="AY322" s="403"/>
      <c r="BC322" s="403"/>
      <c r="BD322" s="403"/>
      <c r="BE322" s="403"/>
      <c r="BF322" s="403"/>
      <c r="BG322" s="403"/>
      <c r="BH322" s="403"/>
      <c r="BI322" s="403"/>
      <c r="BJ322" s="403"/>
      <c r="BK322" s="403"/>
    </row>
    <row r="323" spans="1:63" x14ac:dyDescent="0.25">
      <c r="A323" s="405"/>
      <c r="B323" s="400"/>
      <c r="C323" s="403"/>
      <c r="D323" s="403"/>
      <c r="E323" s="403"/>
      <c r="I323" s="404"/>
      <c r="Q323" s="405"/>
      <c r="S323" s="405"/>
      <c r="T323" s="403"/>
      <c r="U323" s="406"/>
      <c r="V323" s="400"/>
      <c r="W323" s="405"/>
      <c r="X323" s="405"/>
      <c r="Y323" s="403"/>
      <c r="Z323" s="407"/>
      <c r="AA323" s="403"/>
      <c r="AB323" s="405"/>
      <c r="AC323" s="403"/>
      <c r="AD323" s="406"/>
      <c r="AG323" s="403"/>
      <c r="AH323" s="403"/>
      <c r="AI323" s="405"/>
      <c r="AL323" s="403"/>
      <c r="AN323" s="403"/>
      <c r="AO323" s="405"/>
      <c r="AP323" s="403"/>
      <c r="AQ323" s="403"/>
      <c r="AR323" s="403"/>
      <c r="AS323" s="403"/>
      <c r="AT323" s="403"/>
      <c r="AU323" s="403"/>
      <c r="AV323" s="405"/>
      <c r="AW323" s="404"/>
      <c r="AY323" s="403"/>
      <c r="BC323" s="403"/>
      <c r="BD323" s="403"/>
      <c r="BE323" s="403"/>
      <c r="BF323" s="403"/>
      <c r="BG323" s="403"/>
      <c r="BH323" s="403"/>
      <c r="BI323" s="403"/>
      <c r="BJ323" s="403"/>
      <c r="BK323" s="403"/>
    </row>
    <row r="324" spans="1:63" x14ac:dyDescent="0.25">
      <c r="A324" s="405"/>
      <c r="B324" s="400"/>
      <c r="C324" s="403"/>
      <c r="D324" s="403"/>
      <c r="E324" s="403"/>
      <c r="I324" s="404"/>
      <c r="Q324" s="405"/>
      <c r="S324" s="405"/>
      <c r="T324" s="403"/>
      <c r="U324" s="406"/>
      <c r="V324" s="400"/>
      <c r="W324" s="405"/>
      <c r="X324" s="405"/>
      <c r="Y324" s="403"/>
      <c r="Z324" s="407"/>
      <c r="AA324" s="403"/>
      <c r="AB324" s="405"/>
      <c r="AC324" s="403"/>
      <c r="AD324" s="406"/>
      <c r="AG324" s="403"/>
      <c r="AH324" s="403"/>
      <c r="AI324" s="405"/>
      <c r="AL324" s="403"/>
      <c r="AN324" s="403"/>
      <c r="AO324" s="405"/>
      <c r="AP324" s="403"/>
      <c r="AQ324" s="403"/>
      <c r="AR324" s="403"/>
      <c r="AS324" s="403"/>
      <c r="AT324" s="403"/>
      <c r="AU324" s="403"/>
      <c r="AV324" s="405"/>
      <c r="AW324" s="404"/>
      <c r="AY324" s="403"/>
      <c r="BC324" s="403"/>
      <c r="BD324" s="403"/>
      <c r="BE324" s="403"/>
      <c r="BF324" s="403"/>
      <c r="BG324" s="403"/>
      <c r="BH324" s="403"/>
      <c r="BI324" s="403"/>
      <c r="BJ324" s="403"/>
      <c r="BK324" s="403"/>
    </row>
    <row r="325" spans="1:63" x14ac:dyDescent="0.25">
      <c r="A325" s="405"/>
      <c r="B325" s="400"/>
      <c r="C325" s="403"/>
      <c r="D325" s="403"/>
      <c r="E325" s="403"/>
      <c r="I325" s="404"/>
      <c r="Q325" s="405"/>
      <c r="S325" s="405"/>
      <c r="T325" s="403"/>
      <c r="U325" s="406"/>
      <c r="V325" s="400"/>
      <c r="W325" s="405"/>
      <c r="X325" s="405"/>
      <c r="Y325" s="403"/>
      <c r="Z325" s="407"/>
      <c r="AA325" s="403"/>
      <c r="AB325" s="405"/>
      <c r="AC325" s="403"/>
      <c r="AD325" s="406"/>
      <c r="AG325" s="403"/>
      <c r="AH325" s="403"/>
      <c r="AI325" s="405"/>
      <c r="AL325" s="403"/>
      <c r="AN325" s="403"/>
      <c r="AO325" s="405"/>
      <c r="AP325" s="403"/>
      <c r="AQ325" s="403"/>
      <c r="AR325" s="403"/>
      <c r="AS325" s="403"/>
      <c r="AT325" s="403"/>
      <c r="AU325" s="403"/>
      <c r="AV325" s="405"/>
      <c r="AW325" s="404"/>
      <c r="AY325" s="403"/>
      <c r="BC325" s="403"/>
      <c r="BD325" s="403"/>
      <c r="BE325" s="403"/>
      <c r="BF325" s="403"/>
      <c r="BG325" s="403"/>
      <c r="BH325" s="403"/>
      <c r="BI325" s="403"/>
      <c r="BJ325" s="403"/>
      <c r="BK325" s="403"/>
    </row>
    <row r="326" spans="1:63" x14ac:dyDescent="0.25">
      <c r="A326" s="405"/>
      <c r="B326" s="400"/>
      <c r="C326" s="403"/>
      <c r="D326" s="403"/>
      <c r="E326" s="403"/>
      <c r="I326" s="404"/>
      <c r="Q326" s="405"/>
      <c r="S326" s="405"/>
      <c r="T326" s="403"/>
      <c r="U326" s="406"/>
      <c r="V326" s="400"/>
      <c r="W326" s="405"/>
      <c r="X326" s="405"/>
      <c r="Y326" s="403"/>
      <c r="Z326" s="407"/>
      <c r="AA326" s="403"/>
      <c r="AB326" s="405"/>
      <c r="AC326" s="403"/>
      <c r="AD326" s="406"/>
      <c r="AG326" s="403"/>
      <c r="AH326" s="403"/>
      <c r="AI326" s="405"/>
      <c r="AL326" s="403"/>
      <c r="AN326" s="403"/>
      <c r="AO326" s="405"/>
      <c r="AP326" s="403"/>
      <c r="AQ326" s="403"/>
      <c r="AR326" s="403"/>
      <c r="AS326" s="403"/>
      <c r="AT326" s="403"/>
      <c r="AU326" s="403"/>
      <c r="AV326" s="405"/>
      <c r="AW326" s="404"/>
      <c r="AY326" s="403"/>
      <c r="BC326" s="403"/>
      <c r="BD326" s="403"/>
      <c r="BE326" s="403"/>
      <c r="BF326" s="403"/>
      <c r="BG326" s="403"/>
      <c r="BH326" s="403"/>
      <c r="BI326" s="403"/>
      <c r="BJ326" s="403"/>
      <c r="BK326" s="403"/>
    </row>
    <row r="327" spans="1:63" x14ac:dyDescent="0.25">
      <c r="A327" s="405"/>
      <c r="B327" s="400"/>
      <c r="C327" s="403"/>
      <c r="D327" s="403"/>
      <c r="E327" s="403"/>
      <c r="I327" s="404"/>
      <c r="Q327" s="405"/>
      <c r="S327" s="405"/>
      <c r="T327" s="403"/>
      <c r="U327" s="406"/>
      <c r="V327" s="400"/>
      <c r="W327" s="405"/>
      <c r="X327" s="405"/>
      <c r="Y327" s="403"/>
      <c r="Z327" s="407"/>
      <c r="AA327" s="403"/>
      <c r="AB327" s="405"/>
      <c r="AC327" s="403"/>
      <c r="AD327" s="406"/>
      <c r="AG327" s="403"/>
      <c r="AH327" s="403"/>
      <c r="AI327" s="405"/>
      <c r="AL327" s="403"/>
      <c r="AN327" s="403"/>
      <c r="AO327" s="405"/>
      <c r="AP327" s="403"/>
      <c r="AQ327" s="403"/>
      <c r="AR327" s="403"/>
      <c r="AS327" s="403"/>
      <c r="AT327" s="403"/>
      <c r="AU327" s="403"/>
      <c r="AV327" s="405"/>
      <c r="AW327" s="404"/>
      <c r="AY327" s="403"/>
      <c r="BC327" s="403"/>
      <c r="BD327" s="403"/>
      <c r="BE327" s="403"/>
      <c r="BF327" s="403"/>
      <c r="BG327" s="403"/>
      <c r="BH327" s="403"/>
      <c r="BI327" s="403"/>
      <c r="BJ327" s="403"/>
      <c r="BK327" s="403"/>
    </row>
    <row r="328" spans="1:63" x14ac:dyDescent="0.25">
      <c r="A328" s="405"/>
      <c r="B328" s="400"/>
      <c r="C328" s="403"/>
      <c r="D328" s="403"/>
      <c r="E328" s="403"/>
      <c r="I328" s="404"/>
      <c r="Q328" s="405"/>
      <c r="S328" s="405"/>
      <c r="T328" s="403"/>
      <c r="U328" s="406"/>
      <c r="V328" s="400"/>
      <c r="W328" s="405"/>
      <c r="X328" s="405"/>
      <c r="Y328" s="403"/>
      <c r="Z328" s="407"/>
      <c r="AA328" s="403"/>
      <c r="AB328" s="405"/>
      <c r="AC328" s="403"/>
      <c r="AD328" s="406"/>
      <c r="AG328" s="403"/>
      <c r="AH328" s="403"/>
      <c r="AI328" s="405"/>
      <c r="AL328" s="403"/>
      <c r="AN328" s="403"/>
      <c r="AO328" s="405"/>
      <c r="AP328" s="403"/>
      <c r="AQ328" s="403"/>
      <c r="AR328" s="403"/>
      <c r="AS328" s="403"/>
      <c r="AT328" s="403"/>
      <c r="AU328" s="403"/>
      <c r="AV328" s="405"/>
      <c r="AW328" s="404"/>
      <c r="AY328" s="403"/>
      <c r="BC328" s="403"/>
      <c r="BD328" s="403"/>
      <c r="BE328" s="403"/>
      <c r="BF328" s="403"/>
      <c r="BG328" s="403"/>
      <c r="BH328" s="403"/>
      <c r="BI328" s="403"/>
      <c r="BJ328" s="403"/>
      <c r="BK328" s="403"/>
    </row>
    <row r="329" spans="1:63" x14ac:dyDescent="0.25">
      <c r="A329" s="405"/>
      <c r="B329" s="400"/>
      <c r="C329" s="403"/>
      <c r="D329" s="403"/>
      <c r="E329" s="403"/>
      <c r="I329" s="404"/>
      <c r="Q329" s="405"/>
      <c r="S329" s="405"/>
      <c r="T329" s="403"/>
      <c r="U329" s="406"/>
      <c r="V329" s="400"/>
      <c r="W329" s="405"/>
      <c r="X329" s="405"/>
      <c r="Y329" s="403"/>
      <c r="Z329" s="407"/>
      <c r="AA329" s="403"/>
      <c r="AB329" s="405"/>
      <c r="AC329" s="403"/>
      <c r="AD329" s="406"/>
      <c r="AG329" s="403"/>
      <c r="AH329" s="403"/>
      <c r="AI329" s="405"/>
      <c r="AL329" s="403"/>
      <c r="AN329" s="403"/>
      <c r="AO329" s="405"/>
      <c r="AP329" s="403"/>
      <c r="AQ329" s="403"/>
      <c r="AR329" s="403"/>
      <c r="AS329" s="403"/>
      <c r="AT329" s="403"/>
      <c r="AU329" s="403"/>
      <c r="AV329" s="405"/>
      <c r="AW329" s="404"/>
      <c r="AY329" s="403"/>
      <c r="BC329" s="403"/>
      <c r="BD329" s="403"/>
      <c r="BE329" s="403"/>
      <c r="BF329" s="403"/>
      <c r="BG329" s="403"/>
      <c r="BH329" s="403"/>
      <c r="BI329" s="403"/>
      <c r="BJ329" s="403"/>
      <c r="BK329" s="403"/>
    </row>
    <row r="330" spans="1:63" x14ac:dyDescent="0.25">
      <c r="A330" s="405"/>
      <c r="B330" s="400"/>
      <c r="C330" s="403"/>
      <c r="D330" s="403"/>
      <c r="E330" s="403"/>
      <c r="I330" s="404"/>
      <c r="Q330" s="405"/>
      <c r="S330" s="405"/>
      <c r="T330" s="403"/>
      <c r="U330" s="406"/>
      <c r="V330" s="400"/>
      <c r="W330" s="405"/>
      <c r="X330" s="405"/>
      <c r="Y330" s="403"/>
      <c r="Z330" s="407"/>
      <c r="AA330" s="403"/>
      <c r="AB330" s="405"/>
      <c r="AC330" s="403"/>
      <c r="AD330" s="406"/>
      <c r="AG330" s="403"/>
      <c r="AH330" s="403"/>
      <c r="AI330" s="405"/>
      <c r="AL330" s="403"/>
      <c r="AN330" s="403"/>
      <c r="AO330" s="405"/>
      <c r="AP330" s="403"/>
      <c r="AQ330" s="403"/>
      <c r="AR330" s="403"/>
      <c r="AS330" s="403"/>
      <c r="AT330" s="403"/>
      <c r="AU330" s="403"/>
      <c r="AV330" s="405"/>
      <c r="AW330" s="404"/>
      <c r="AY330" s="403"/>
      <c r="BC330" s="403"/>
      <c r="BD330" s="403"/>
      <c r="BE330" s="403"/>
      <c r="BF330" s="403"/>
      <c r="BG330" s="403"/>
      <c r="BH330" s="403"/>
      <c r="BI330" s="403"/>
      <c r="BJ330" s="403"/>
      <c r="BK330" s="403"/>
    </row>
    <row r="331" spans="1:63" x14ac:dyDescent="0.25">
      <c r="A331" s="405"/>
      <c r="B331" s="400"/>
      <c r="C331" s="403"/>
      <c r="D331" s="403"/>
      <c r="E331" s="403"/>
      <c r="I331" s="404"/>
      <c r="Q331" s="405"/>
      <c r="S331" s="405"/>
      <c r="T331" s="403"/>
      <c r="U331" s="406"/>
      <c r="V331" s="400"/>
      <c r="W331" s="405"/>
      <c r="X331" s="405"/>
      <c r="Y331" s="403"/>
      <c r="Z331" s="407"/>
      <c r="AA331" s="403"/>
      <c r="AB331" s="405"/>
      <c r="AC331" s="403"/>
      <c r="AD331" s="406"/>
      <c r="AG331" s="403"/>
      <c r="AH331" s="403"/>
      <c r="AI331" s="405"/>
      <c r="AL331" s="403"/>
      <c r="AN331" s="403"/>
      <c r="AO331" s="405"/>
      <c r="AP331" s="403"/>
      <c r="AQ331" s="403"/>
      <c r="AR331" s="403"/>
      <c r="AS331" s="403"/>
      <c r="AT331" s="403"/>
      <c r="AU331" s="403"/>
      <c r="AV331" s="405"/>
      <c r="AW331" s="404"/>
      <c r="AY331" s="403"/>
      <c r="BC331" s="403"/>
      <c r="BD331" s="403"/>
      <c r="BE331" s="403"/>
      <c r="BF331" s="403"/>
      <c r="BG331" s="403"/>
      <c r="BH331" s="403"/>
      <c r="BI331" s="403"/>
      <c r="BJ331" s="403"/>
      <c r="BK331" s="403"/>
    </row>
    <row r="332" spans="1:63" x14ac:dyDescent="0.25">
      <c r="A332" s="405"/>
      <c r="B332" s="400"/>
      <c r="C332" s="403"/>
      <c r="D332" s="403"/>
      <c r="E332" s="403"/>
      <c r="I332" s="404"/>
      <c r="Q332" s="405"/>
      <c r="S332" s="405"/>
      <c r="T332" s="403"/>
      <c r="U332" s="406"/>
      <c r="V332" s="400"/>
      <c r="W332" s="405"/>
      <c r="X332" s="405"/>
      <c r="Y332" s="403"/>
      <c r="Z332" s="407"/>
      <c r="AA332" s="403"/>
      <c r="AB332" s="405"/>
      <c r="AC332" s="403"/>
      <c r="AD332" s="406"/>
      <c r="AG332" s="403"/>
      <c r="AH332" s="403"/>
      <c r="AI332" s="405"/>
      <c r="AL332" s="403"/>
      <c r="AN332" s="403"/>
      <c r="AO332" s="405"/>
      <c r="AP332" s="403"/>
      <c r="AQ332" s="403"/>
      <c r="AR332" s="403"/>
      <c r="AS332" s="403"/>
      <c r="AT332" s="403"/>
      <c r="AU332" s="403"/>
      <c r="AV332" s="405"/>
      <c r="AW332" s="404"/>
      <c r="AY332" s="403"/>
      <c r="BC332" s="403"/>
      <c r="BD332" s="403"/>
      <c r="BE332" s="403"/>
      <c r="BF332" s="403"/>
      <c r="BG332" s="403"/>
      <c r="BH332" s="403"/>
      <c r="BI332" s="403"/>
      <c r="BJ332" s="403"/>
      <c r="BK332" s="403"/>
    </row>
    <row r="333" spans="1:63" x14ac:dyDescent="0.25">
      <c r="A333" s="405"/>
      <c r="B333" s="400"/>
      <c r="C333" s="403"/>
      <c r="D333" s="403"/>
      <c r="E333" s="403"/>
      <c r="I333" s="404"/>
      <c r="Q333" s="405"/>
      <c r="S333" s="405"/>
      <c r="T333" s="403"/>
      <c r="U333" s="406"/>
      <c r="V333" s="400"/>
      <c r="W333" s="405"/>
      <c r="X333" s="405"/>
      <c r="Y333" s="403"/>
      <c r="Z333" s="407"/>
      <c r="AA333" s="403"/>
      <c r="AB333" s="405"/>
      <c r="AC333" s="403"/>
      <c r="AD333" s="406"/>
      <c r="AG333" s="403"/>
      <c r="AH333" s="403"/>
      <c r="AI333" s="405"/>
      <c r="AL333" s="403"/>
      <c r="AN333" s="403"/>
      <c r="AO333" s="405"/>
      <c r="AP333" s="403"/>
      <c r="AQ333" s="403"/>
      <c r="AR333" s="403"/>
      <c r="AS333" s="403"/>
      <c r="AT333" s="403"/>
      <c r="AU333" s="403"/>
      <c r="AV333" s="405"/>
      <c r="AW333" s="404"/>
      <c r="AY333" s="403"/>
      <c r="BC333" s="403"/>
      <c r="BD333" s="403"/>
      <c r="BE333" s="403"/>
      <c r="BF333" s="403"/>
      <c r="BG333" s="403"/>
      <c r="BH333" s="403"/>
      <c r="BI333" s="403"/>
      <c r="BJ333" s="403"/>
      <c r="BK333" s="403"/>
    </row>
    <row r="334" spans="1:63" x14ac:dyDescent="0.25">
      <c r="A334" s="405"/>
      <c r="B334" s="400"/>
      <c r="C334" s="403"/>
      <c r="D334" s="403"/>
      <c r="E334" s="403"/>
      <c r="I334" s="404"/>
      <c r="Q334" s="405"/>
      <c r="S334" s="405"/>
      <c r="T334" s="403"/>
      <c r="U334" s="406"/>
      <c r="V334" s="400"/>
      <c r="W334" s="405"/>
      <c r="X334" s="405"/>
      <c r="Y334" s="403"/>
      <c r="Z334" s="407"/>
      <c r="AA334" s="403"/>
      <c r="AB334" s="405"/>
      <c r="AC334" s="403"/>
      <c r="AD334" s="406"/>
      <c r="AG334" s="403"/>
      <c r="AH334" s="403"/>
      <c r="AI334" s="405"/>
      <c r="AL334" s="403"/>
      <c r="AN334" s="403"/>
      <c r="AO334" s="405"/>
      <c r="AP334" s="403"/>
      <c r="AQ334" s="403"/>
      <c r="AR334" s="403"/>
      <c r="AS334" s="403"/>
      <c r="AT334" s="403"/>
      <c r="AU334" s="403"/>
      <c r="AV334" s="405"/>
      <c r="AW334" s="404"/>
      <c r="AY334" s="403"/>
      <c r="BC334" s="403"/>
      <c r="BD334" s="403"/>
      <c r="BE334" s="403"/>
      <c r="BF334" s="403"/>
      <c r="BG334" s="403"/>
      <c r="BH334" s="403"/>
      <c r="BI334" s="403"/>
      <c r="BJ334" s="403"/>
      <c r="BK334" s="403"/>
    </row>
    <row r="335" spans="1:63" x14ac:dyDescent="0.25">
      <c r="A335" s="405"/>
      <c r="B335" s="400"/>
      <c r="C335" s="403"/>
      <c r="D335" s="403"/>
      <c r="E335" s="403"/>
      <c r="I335" s="404"/>
      <c r="Q335" s="405"/>
      <c r="S335" s="405"/>
      <c r="T335" s="403"/>
      <c r="U335" s="406"/>
      <c r="V335" s="400"/>
      <c r="W335" s="405"/>
      <c r="X335" s="405"/>
      <c r="Y335" s="403"/>
      <c r="Z335" s="407"/>
      <c r="AA335" s="403"/>
      <c r="AB335" s="405"/>
      <c r="AC335" s="403"/>
      <c r="AD335" s="406"/>
      <c r="AG335" s="403"/>
      <c r="AH335" s="403"/>
      <c r="AI335" s="405"/>
      <c r="AL335" s="403"/>
      <c r="AN335" s="403"/>
      <c r="AO335" s="405"/>
      <c r="AP335" s="403"/>
      <c r="AQ335" s="403"/>
      <c r="AR335" s="403"/>
      <c r="AS335" s="403"/>
      <c r="AT335" s="403"/>
      <c r="AU335" s="403"/>
      <c r="AV335" s="405"/>
      <c r="AW335" s="404"/>
      <c r="AY335" s="403"/>
      <c r="BC335" s="403"/>
      <c r="BD335" s="403"/>
      <c r="BE335" s="403"/>
      <c r="BF335" s="403"/>
      <c r="BG335" s="403"/>
      <c r="BH335" s="403"/>
      <c r="BI335" s="403"/>
      <c r="BJ335" s="403"/>
      <c r="BK335" s="403"/>
    </row>
    <row r="336" spans="1:63" x14ac:dyDescent="0.25">
      <c r="A336" s="405"/>
      <c r="B336" s="400"/>
      <c r="C336" s="403"/>
      <c r="D336" s="403"/>
      <c r="E336" s="403"/>
      <c r="I336" s="404"/>
      <c r="Q336" s="405"/>
      <c r="S336" s="405"/>
      <c r="T336" s="403"/>
      <c r="U336" s="406"/>
      <c r="V336" s="400"/>
      <c r="W336" s="405"/>
      <c r="X336" s="405"/>
      <c r="Y336" s="403"/>
      <c r="Z336" s="407"/>
      <c r="AA336" s="403"/>
      <c r="AB336" s="405"/>
      <c r="AC336" s="403"/>
      <c r="AD336" s="406"/>
      <c r="AG336" s="403"/>
      <c r="AH336" s="403"/>
      <c r="AI336" s="405"/>
      <c r="AL336" s="403"/>
      <c r="AN336" s="403"/>
      <c r="AO336" s="405"/>
      <c r="AP336" s="403"/>
      <c r="AQ336" s="403"/>
      <c r="AR336" s="403"/>
      <c r="AS336" s="403"/>
      <c r="AT336" s="403"/>
      <c r="AU336" s="403"/>
      <c r="AV336" s="405"/>
      <c r="AW336" s="404"/>
      <c r="AY336" s="403"/>
      <c r="BC336" s="403"/>
      <c r="BD336" s="403"/>
      <c r="BE336" s="403"/>
      <c r="BF336" s="403"/>
      <c r="BG336" s="403"/>
      <c r="BH336" s="403"/>
      <c r="BI336" s="403"/>
      <c r="BJ336" s="403"/>
      <c r="BK336" s="403"/>
    </row>
    <row r="337" spans="1:63" x14ac:dyDescent="0.25">
      <c r="A337" s="405"/>
      <c r="B337" s="400"/>
      <c r="C337" s="403"/>
      <c r="D337" s="403"/>
      <c r="E337" s="403"/>
      <c r="I337" s="404"/>
      <c r="Q337" s="405"/>
      <c r="S337" s="405"/>
      <c r="T337" s="403"/>
      <c r="U337" s="406"/>
      <c r="V337" s="400"/>
      <c r="W337" s="405"/>
      <c r="X337" s="405"/>
      <c r="Y337" s="403"/>
      <c r="Z337" s="407"/>
      <c r="AA337" s="403"/>
      <c r="AB337" s="405"/>
      <c r="AC337" s="403"/>
      <c r="AD337" s="406"/>
      <c r="AG337" s="403"/>
      <c r="AH337" s="403"/>
      <c r="AI337" s="405"/>
      <c r="AL337" s="403"/>
      <c r="AN337" s="403"/>
      <c r="AO337" s="405"/>
      <c r="AP337" s="403"/>
      <c r="AQ337" s="403"/>
      <c r="AR337" s="403"/>
      <c r="AS337" s="403"/>
      <c r="AT337" s="403"/>
      <c r="AU337" s="403"/>
      <c r="AV337" s="405"/>
      <c r="AW337" s="404"/>
      <c r="AY337" s="403"/>
      <c r="BC337" s="403"/>
      <c r="BD337" s="403"/>
      <c r="BE337" s="403"/>
      <c r="BF337" s="403"/>
      <c r="BG337" s="403"/>
      <c r="BH337" s="403"/>
      <c r="BI337" s="403"/>
      <c r="BJ337" s="403"/>
      <c r="BK337" s="403"/>
    </row>
    <row r="338" spans="1:63" x14ac:dyDescent="0.25">
      <c r="A338" s="405"/>
      <c r="B338" s="400"/>
      <c r="C338" s="403"/>
      <c r="D338" s="403"/>
      <c r="E338" s="403"/>
      <c r="I338" s="404"/>
      <c r="Q338" s="405"/>
      <c r="S338" s="405"/>
      <c r="T338" s="403"/>
      <c r="U338" s="406"/>
      <c r="V338" s="400"/>
      <c r="W338" s="405"/>
      <c r="X338" s="405"/>
      <c r="Y338" s="403"/>
      <c r="Z338" s="407"/>
      <c r="AA338" s="403"/>
      <c r="AB338" s="405"/>
      <c r="AC338" s="403"/>
      <c r="AD338" s="406"/>
      <c r="AG338" s="403"/>
      <c r="AH338" s="403"/>
      <c r="AI338" s="405"/>
      <c r="AL338" s="403"/>
      <c r="AN338" s="403"/>
      <c r="AO338" s="405"/>
      <c r="AP338" s="403"/>
      <c r="AQ338" s="403"/>
      <c r="AR338" s="403"/>
      <c r="AS338" s="403"/>
      <c r="AT338" s="403"/>
      <c r="AU338" s="403"/>
      <c r="AV338" s="405"/>
      <c r="AW338" s="404"/>
      <c r="AY338" s="403"/>
      <c r="BC338" s="403"/>
      <c r="BD338" s="403"/>
      <c r="BE338" s="403"/>
      <c r="BF338" s="403"/>
      <c r="BG338" s="403"/>
      <c r="BH338" s="403"/>
      <c r="BI338" s="403"/>
      <c r="BJ338" s="403"/>
      <c r="BK338" s="403"/>
    </row>
    <row r="339" spans="1:63" x14ac:dyDescent="0.25">
      <c r="A339" s="405"/>
      <c r="B339" s="400"/>
      <c r="C339" s="403"/>
      <c r="D339" s="403"/>
      <c r="E339" s="403"/>
      <c r="I339" s="404"/>
      <c r="Q339" s="405"/>
      <c r="S339" s="405"/>
      <c r="T339" s="403"/>
      <c r="U339" s="406"/>
      <c r="V339" s="400"/>
      <c r="W339" s="405"/>
      <c r="X339" s="405"/>
      <c r="Y339" s="403"/>
      <c r="Z339" s="407"/>
      <c r="AA339" s="403"/>
      <c r="AB339" s="405"/>
      <c r="AC339" s="403"/>
      <c r="AD339" s="406"/>
      <c r="AG339" s="403"/>
      <c r="AH339" s="403"/>
      <c r="AI339" s="405"/>
      <c r="AL339" s="403"/>
      <c r="AN339" s="403"/>
      <c r="AO339" s="405"/>
      <c r="AP339" s="403"/>
      <c r="AQ339" s="403"/>
      <c r="AR339" s="403"/>
      <c r="AS339" s="403"/>
      <c r="AT339" s="403"/>
      <c r="AU339" s="403"/>
      <c r="AV339" s="405"/>
      <c r="AW339" s="404"/>
      <c r="AY339" s="403"/>
      <c r="BC339" s="403"/>
      <c r="BD339" s="403"/>
      <c r="BE339" s="403"/>
      <c r="BF339" s="403"/>
      <c r="BG339" s="403"/>
      <c r="BH339" s="403"/>
      <c r="BI339" s="403"/>
      <c r="BJ339" s="403"/>
      <c r="BK339" s="403"/>
    </row>
    <row r="340" spans="1:63" x14ac:dyDescent="0.25">
      <c r="A340" s="405"/>
      <c r="B340" s="400"/>
      <c r="C340" s="403"/>
      <c r="D340" s="403"/>
      <c r="E340" s="403"/>
      <c r="I340" s="404"/>
      <c r="Q340" s="405"/>
      <c r="S340" s="405"/>
      <c r="T340" s="403"/>
      <c r="U340" s="406"/>
      <c r="V340" s="400"/>
      <c r="W340" s="405"/>
      <c r="X340" s="405"/>
      <c r="Y340" s="403"/>
      <c r="Z340" s="407"/>
      <c r="AA340" s="403"/>
      <c r="AB340" s="405"/>
      <c r="AC340" s="403"/>
      <c r="AD340" s="406"/>
      <c r="AG340" s="403"/>
      <c r="AH340" s="403"/>
      <c r="AI340" s="405"/>
      <c r="AL340" s="403"/>
      <c r="AN340" s="403"/>
      <c r="AO340" s="405"/>
      <c r="AP340" s="403"/>
      <c r="AQ340" s="403"/>
      <c r="AR340" s="403"/>
      <c r="AS340" s="403"/>
      <c r="AT340" s="403"/>
      <c r="AU340" s="403"/>
      <c r="AV340" s="405"/>
      <c r="AW340" s="404"/>
      <c r="AY340" s="403"/>
      <c r="BC340" s="403"/>
      <c r="BD340" s="403"/>
      <c r="BE340" s="403"/>
      <c r="BF340" s="403"/>
      <c r="BG340" s="403"/>
      <c r="BH340" s="403"/>
      <c r="BI340" s="403"/>
      <c r="BJ340" s="403"/>
      <c r="BK340" s="403"/>
    </row>
    <row r="341" spans="1:63" x14ac:dyDescent="0.25">
      <c r="A341" s="405"/>
      <c r="B341" s="400"/>
      <c r="C341" s="403"/>
      <c r="D341" s="403"/>
      <c r="E341" s="403"/>
      <c r="I341" s="404"/>
      <c r="Q341" s="405"/>
      <c r="S341" s="405"/>
      <c r="T341" s="403"/>
      <c r="U341" s="406"/>
      <c r="V341" s="400"/>
      <c r="W341" s="405"/>
      <c r="X341" s="405"/>
      <c r="Y341" s="403"/>
      <c r="Z341" s="407"/>
      <c r="AA341" s="403"/>
      <c r="AB341" s="405"/>
      <c r="AC341" s="403"/>
      <c r="AD341" s="406"/>
      <c r="AG341" s="403"/>
      <c r="AH341" s="403"/>
      <c r="AI341" s="405"/>
      <c r="AL341" s="403"/>
      <c r="AN341" s="403"/>
      <c r="AO341" s="405"/>
      <c r="AP341" s="403"/>
      <c r="AQ341" s="403"/>
      <c r="AR341" s="403"/>
      <c r="AS341" s="403"/>
      <c r="AT341" s="403"/>
      <c r="AU341" s="403"/>
      <c r="AV341" s="405"/>
      <c r="AW341" s="404"/>
      <c r="AY341" s="403"/>
      <c r="BC341" s="403"/>
      <c r="BD341" s="403"/>
      <c r="BE341" s="403"/>
      <c r="BF341" s="403"/>
      <c r="BG341" s="403"/>
      <c r="BH341" s="403"/>
      <c r="BI341" s="403"/>
      <c r="BJ341" s="403"/>
      <c r="BK341" s="403"/>
    </row>
    <row r="342" spans="1:63" x14ac:dyDescent="0.25">
      <c r="A342" s="405"/>
      <c r="B342" s="400"/>
      <c r="C342" s="403"/>
      <c r="D342" s="403"/>
      <c r="E342" s="403"/>
      <c r="I342" s="404"/>
      <c r="Q342" s="405"/>
      <c r="S342" s="405"/>
      <c r="T342" s="403"/>
      <c r="U342" s="406"/>
      <c r="V342" s="400"/>
      <c r="W342" s="405"/>
      <c r="X342" s="405"/>
      <c r="Y342" s="403"/>
      <c r="Z342" s="407"/>
      <c r="AA342" s="403"/>
      <c r="AB342" s="405"/>
      <c r="AC342" s="403"/>
      <c r="AD342" s="406"/>
      <c r="AG342" s="403"/>
      <c r="AH342" s="403"/>
      <c r="AI342" s="405"/>
      <c r="AL342" s="403"/>
      <c r="AN342" s="403"/>
      <c r="AO342" s="405"/>
      <c r="AP342" s="403"/>
      <c r="AQ342" s="403"/>
      <c r="AR342" s="403"/>
      <c r="AS342" s="403"/>
      <c r="AT342" s="403"/>
      <c r="AU342" s="403"/>
      <c r="AV342" s="405"/>
      <c r="AW342" s="404"/>
      <c r="AY342" s="403"/>
      <c r="BC342" s="403"/>
      <c r="BD342" s="403"/>
      <c r="BE342" s="403"/>
      <c r="BF342" s="403"/>
      <c r="BG342" s="403"/>
      <c r="BH342" s="403"/>
      <c r="BI342" s="403"/>
      <c r="BJ342" s="403"/>
      <c r="BK342" s="403"/>
    </row>
    <row r="343" spans="1:63" x14ac:dyDescent="0.25">
      <c r="A343" s="405"/>
      <c r="B343" s="400"/>
      <c r="C343" s="403"/>
      <c r="D343" s="403"/>
      <c r="E343" s="403"/>
      <c r="I343" s="404"/>
      <c r="Q343" s="405"/>
      <c r="S343" s="405"/>
      <c r="T343" s="403"/>
      <c r="U343" s="406"/>
      <c r="V343" s="400"/>
      <c r="W343" s="405"/>
      <c r="X343" s="405"/>
      <c r="Y343" s="403"/>
      <c r="Z343" s="407"/>
      <c r="AA343" s="403"/>
      <c r="AB343" s="405"/>
      <c r="AC343" s="403"/>
      <c r="AD343" s="406"/>
      <c r="AG343" s="403"/>
      <c r="AH343" s="403"/>
      <c r="AI343" s="405"/>
      <c r="AL343" s="403"/>
      <c r="AN343" s="403"/>
      <c r="AO343" s="405"/>
      <c r="AP343" s="403"/>
      <c r="AQ343" s="403"/>
      <c r="AR343" s="403"/>
      <c r="AS343" s="403"/>
      <c r="AT343" s="403"/>
      <c r="AU343" s="403"/>
      <c r="AV343" s="405"/>
      <c r="AW343" s="404"/>
      <c r="AY343" s="403"/>
      <c r="BC343" s="403"/>
      <c r="BD343" s="403"/>
      <c r="BE343" s="403"/>
      <c r="BF343" s="403"/>
      <c r="BG343" s="403"/>
      <c r="BH343" s="403"/>
      <c r="BI343" s="403"/>
      <c r="BJ343" s="403"/>
      <c r="BK343" s="403"/>
    </row>
    <row r="344" spans="1:63" x14ac:dyDescent="0.25">
      <c r="A344" s="405"/>
      <c r="B344" s="400"/>
      <c r="C344" s="403"/>
      <c r="D344" s="403"/>
      <c r="E344" s="403"/>
      <c r="I344" s="404"/>
      <c r="Q344" s="405"/>
      <c r="S344" s="405"/>
      <c r="T344" s="403"/>
      <c r="U344" s="406"/>
      <c r="V344" s="400"/>
      <c r="W344" s="405"/>
      <c r="X344" s="405"/>
      <c r="Y344" s="403"/>
      <c r="Z344" s="407"/>
      <c r="AA344" s="403"/>
      <c r="AB344" s="405"/>
      <c r="AC344" s="403"/>
      <c r="AD344" s="406"/>
      <c r="AG344" s="403"/>
      <c r="AH344" s="403"/>
      <c r="AI344" s="405"/>
      <c r="AL344" s="403"/>
      <c r="AN344" s="403"/>
      <c r="AO344" s="405"/>
      <c r="AP344" s="403"/>
      <c r="AQ344" s="403"/>
      <c r="AR344" s="403"/>
      <c r="AS344" s="403"/>
      <c r="AT344" s="403"/>
      <c r="AU344" s="403"/>
      <c r="AV344" s="405"/>
      <c r="AW344" s="404"/>
      <c r="AY344" s="403"/>
      <c r="BC344" s="403"/>
      <c r="BD344" s="403"/>
      <c r="BE344" s="403"/>
      <c r="BF344" s="403"/>
      <c r="BG344" s="403"/>
      <c r="BH344" s="403"/>
      <c r="BI344" s="403"/>
      <c r="BJ344" s="403"/>
      <c r="BK344" s="403"/>
    </row>
    <row r="345" spans="1:63" x14ac:dyDescent="0.25">
      <c r="A345" s="405"/>
      <c r="B345" s="400"/>
      <c r="C345" s="403"/>
      <c r="D345" s="403"/>
      <c r="E345" s="403"/>
      <c r="I345" s="404"/>
      <c r="Q345" s="405"/>
      <c r="S345" s="405"/>
      <c r="T345" s="403"/>
      <c r="U345" s="406"/>
      <c r="V345" s="400"/>
      <c r="W345" s="405"/>
      <c r="X345" s="405"/>
      <c r="Y345" s="403"/>
      <c r="Z345" s="407"/>
      <c r="AA345" s="403"/>
      <c r="AB345" s="405"/>
      <c r="AC345" s="403"/>
      <c r="AD345" s="406"/>
      <c r="AG345" s="403"/>
      <c r="AH345" s="403"/>
      <c r="AI345" s="405"/>
      <c r="AL345" s="403"/>
      <c r="AN345" s="403"/>
      <c r="AO345" s="405"/>
      <c r="AP345" s="403"/>
      <c r="AQ345" s="403"/>
      <c r="AR345" s="403"/>
      <c r="AS345" s="403"/>
      <c r="AT345" s="403"/>
      <c r="AU345" s="403"/>
      <c r="AV345" s="405"/>
      <c r="AW345" s="404"/>
      <c r="AY345" s="403"/>
      <c r="BC345" s="403"/>
      <c r="BD345" s="403"/>
      <c r="BE345" s="403"/>
      <c r="BF345" s="403"/>
      <c r="BG345" s="403"/>
      <c r="BH345" s="403"/>
      <c r="BI345" s="403"/>
      <c r="BJ345" s="403"/>
      <c r="BK345" s="403"/>
    </row>
    <row r="346" spans="1:63" x14ac:dyDescent="0.25">
      <c r="A346" s="405"/>
      <c r="B346" s="400"/>
      <c r="C346" s="403"/>
      <c r="D346" s="403"/>
      <c r="E346" s="403"/>
      <c r="I346" s="404"/>
      <c r="Q346" s="405"/>
      <c r="S346" s="405"/>
      <c r="T346" s="403"/>
      <c r="U346" s="406"/>
      <c r="V346" s="400"/>
      <c r="W346" s="405"/>
      <c r="X346" s="405"/>
      <c r="Y346" s="403"/>
      <c r="Z346" s="407"/>
      <c r="AA346" s="403"/>
      <c r="AB346" s="405"/>
      <c r="AC346" s="403"/>
      <c r="AD346" s="406"/>
      <c r="AG346" s="403"/>
      <c r="AH346" s="403"/>
      <c r="AI346" s="405"/>
      <c r="AL346" s="403"/>
      <c r="AN346" s="403"/>
      <c r="AO346" s="405"/>
      <c r="AP346" s="403"/>
      <c r="AQ346" s="403"/>
      <c r="AR346" s="403"/>
      <c r="AS346" s="403"/>
      <c r="AT346" s="403"/>
      <c r="AU346" s="403"/>
      <c r="AV346" s="405"/>
      <c r="AW346" s="404"/>
      <c r="AY346" s="403"/>
      <c r="BC346" s="403"/>
      <c r="BD346" s="403"/>
      <c r="BE346" s="403"/>
      <c r="BF346" s="403"/>
      <c r="BG346" s="403"/>
      <c r="BH346" s="403"/>
      <c r="BI346" s="403"/>
      <c r="BJ346" s="403"/>
      <c r="BK346" s="403"/>
    </row>
    <row r="347" spans="1:63" x14ac:dyDescent="0.25">
      <c r="A347" s="405"/>
      <c r="B347" s="400"/>
      <c r="C347" s="403"/>
      <c r="D347" s="403"/>
      <c r="E347" s="403"/>
      <c r="I347" s="404"/>
      <c r="Q347" s="405"/>
      <c r="S347" s="405"/>
      <c r="T347" s="403"/>
      <c r="U347" s="406"/>
      <c r="V347" s="400"/>
      <c r="W347" s="405"/>
      <c r="X347" s="405"/>
      <c r="Y347" s="403"/>
      <c r="Z347" s="407"/>
      <c r="AA347" s="403"/>
      <c r="AB347" s="405"/>
      <c r="AC347" s="403"/>
      <c r="AD347" s="406"/>
      <c r="AG347" s="403"/>
      <c r="AH347" s="403"/>
      <c r="AI347" s="405"/>
      <c r="AL347" s="403"/>
      <c r="AN347" s="403"/>
      <c r="AO347" s="405"/>
      <c r="AP347" s="403"/>
      <c r="AQ347" s="403"/>
      <c r="AR347" s="403"/>
      <c r="AS347" s="403"/>
      <c r="AT347" s="403"/>
      <c r="AU347" s="403"/>
      <c r="AV347" s="405"/>
      <c r="AW347" s="404"/>
      <c r="AY347" s="403"/>
      <c r="BC347" s="403"/>
      <c r="BD347" s="403"/>
      <c r="BE347" s="403"/>
      <c r="BF347" s="403"/>
      <c r="BG347" s="403"/>
      <c r="BH347" s="403"/>
      <c r="BI347" s="403"/>
      <c r="BJ347" s="403"/>
      <c r="BK347" s="403"/>
    </row>
    <row r="348" spans="1:63" x14ac:dyDescent="0.25">
      <c r="A348" s="405"/>
      <c r="B348" s="400"/>
      <c r="C348" s="403"/>
      <c r="D348" s="403"/>
      <c r="E348" s="403"/>
      <c r="I348" s="404"/>
      <c r="Q348" s="405"/>
      <c r="S348" s="405"/>
      <c r="T348" s="403"/>
      <c r="U348" s="406"/>
      <c r="V348" s="400"/>
      <c r="W348" s="405"/>
      <c r="X348" s="405"/>
      <c r="Y348" s="403"/>
      <c r="Z348" s="407"/>
      <c r="AA348" s="403"/>
      <c r="AB348" s="405"/>
      <c r="AC348" s="403"/>
      <c r="AD348" s="406"/>
      <c r="AG348" s="403"/>
      <c r="AH348" s="403"/>
      <c r="AI348" s="405"/>
      <c r="AL348" s="403"/>
      <c r="AN348" s="403"/>
      <c r="AO348" s="405"/>
      <c r="AP348" s="403"/>
      <c r="AQ348" s="403"/>
      <c r="AR348" s="403"/>
      <c r="AS348" s="403"/>
      <c r="AT348" s="403"/>
      <c r="AU348" s="403"/>
      <c r="AV348" s="405"/>
      <c r="AW348" s="404"/>
      <c r="AY348" s="403"/>
      <c r="BC348" s="403"/>
      <c r="BD348" s="403"/>
      <c r="BE348" s="403"/>
      <c r="BF348" s="403"/>
      <c r="BG348" s="403"/>
      <c r="BH348" s="403"/>
      <c r="BI348" s="403"/>
      <c r="BJ348" s="403"/>
      <c r="BK348" s="403"/>
    </row>
    <row r="349" spans="1:63" x14ac:dyDescent="0.25">
      <c r="A349" s="405"/>
      <c r="B349" s="400"/>
      <c r="C349" s="403"/>
      <c r="D349" s="403"/>
      <c r="E349" s="403"/>
      <c r="I349" s="404"/>
      <c r="Q349" s="405"/>
      <c r="S349" s="405"/>
      <c r="T349" s="403"/>
      <c r="U349" s="406"/>
      <c r="V349" s="400"/>
      <c r="W349" s="405"/>
      <c r="X349" s="405"/>
      <c r="Y349" s="403"/>
      <c r="Z349" s="407"/>
      <c r="AA349" s="403"/>
      <c r="AB349" s="405"/>
      <c r="AC349" s="403"/>
      <c r="AD349" s="406"/>
      <c r="AG349" s="403"/>
      <c r="AH349" s="403"/>
      <c r="AI349" s="405"/>
      <c r="AL349" s="403"/>
      <c r="AN349" s="403"/>
      <c r="AO349" s="405"/>
      <c r="AP349" s="403"/>
      <c r="AQ349" s="403"/>
      <c r="AR349" s="403"/>
      <c r="AS349" s="403"/>
      <c r="AT349" s="403"/>
      <c r="AU349" s="403"/>
      <c r="AV349" s="405"/>
      <c r="AW349" s="404"/>
      <c r="AY349" s="403"/>
      <c r="BC349" s="403"/>
      <c r="BD349" s="403"/>
      <c r="BE349" s="403"/>
      <c r="BF349" s="403"/>
      <c r="BG349" s="403"/>
      <c r="BH349" s="403"/>
      <c r="BI349" s="403"/>
      <c r="BJ349" s="403"/>
      <c r="BK349" s="403"/>
    </row>
    <row r="350" spans="1:63" x14ac:dyDescent="0.25">
      <c r="A350" s="405"/>
      <c r="B350" s="400"/>
      <c r="C350" s="403"/>
      <c r="D350" s="403"/>
      <c r="E350" s="403"/>
      <c r="I350" s="404"/>
      <c r="Q350" s="405"/>
      <c r="S350" s="405"/>
      <c r="T350" s="403"/>
      <c r="U350" s="406"/>
      <c r="V350" s="400"/>
      <c r="W350" s="405"/>
      <c r="X350" s="405"/>
      <c r="Y350" s="403"/>
      <c r="Z350" s="407"/>
      <c r="AA350" s="403"/>
      <c r="AB350" s="405"/>
      <c r="AC350" s="403"/>
      <c r="AD350" s="406"/>
      <c r="AG350" s="403"/>
      <c r="AH350" s="403"/>
      <c r="AI350" s="405"/>
      <c r="AL350" s="403"/>
      <c r="AN350" s="403"/>
      <c r="AO350" s="405"/>
      <c r="AP350" s="403"/>
      <c r="AQ350" s="403"/>
      <c r="AR350" s="403"/>
      <c r="AS350" s="403"/>
      <c r="AT350" s="403"/>
      <c r="AU350" s="403"/>
      <c r="AV350" s="405"/>
      <c r="AW350" s="404"/>
      <c r="AY350" s="403"/>
      <c r="BC350" s="403"/>
      <c r="BD350" s="403"/>
      <c r="BE350" s="403"/>
      <c r="BF350" s="403"/>
      <c r="BG350" s="403"/>
      <c r="BH350" s="403"/>
      <c r="BI350" s="403"/>
      <c r="BJ350" s="403"/>
      <c r="BK350" s="403"/>
    </row>
    <row r="351" spans="1:63" x14ac:dyDescent="0.25">
      <c r="A351" s="405"/>
      <c r="B351" s="400"/>
      <c r="C351" s="403"/>
      <c r="D351" s="403"/>
      <c r="E351" s="403"/>
      <c r="I351" s="404"/>
      <c r="Q351" s="405"/>
      <c r="S351" s="405"/>
      <c r="T351" s="403"/>
      <c r="U351" s="406"/>
      <c r="V351" s="400"/>
      <c r="W351" s="405"/>
      <c r="X351" s="405"/>
      <c r="Y351" s="403"/>
      <c r="Z351" s="407"/>
      <c r="AA351" s="403"/>
      <c r="AB351" s="405"/>
      <c r="AC351" s="403"/>
      <c r="AD351" s="406"/>
      <c r="AG351" s="403"/>
      <c r="AH351" s="403"/>
      <c r="AI351" s="405"/>
      <c r="AL351" s="403"/>
      <c r="AN351" s="403"/>
      <c r="AO351" s="405"/>
      <c r="AP351" s="403"/>
      <c r="AQ351" s="403"/>
      <c r="AR351" s="403"/>
      <c r="AS351" s="403"/>
      <c r="AT351" s="403"/>
      <c r="AU351" s="403"/>
      <c r="AV351" s="405"/>
      <c r="AW351" s="404"/>
      <c r="AY351" s="403"/>
      <c r="BC351" s="403"/>
      <c r="BD351" s="403"/>
      <c r="BE351" s="403"/>
      <c r="BF351" s="403"/>
      <c r="BG351" s="403"/>
      <c r="BH351" s="403"/>
      <c r="BI351" s="403"/>
      <c r="BJ351" s="403"/>
      <c r="BK351" s="403"/>
    </row>
    <row r="352" spans="1:63" x14ac:dyDescent="0.25">
      <c r="A352" s="405"/>
      <c r="B352" s="400"/>
      <c r="C352" s="403"/>
      <c r="D352" s="403"/>
      <c r="E352" s="403"/>
      <c r="I352" s="404"/>
      <c r="Q352" s="405"/>
      <c r="S352" s="405"/>
      <c r="T352" s="403"/>
      <c r="U352" s="406"/>
      <c r="V352" s="400"/>
      <c r="W352" s="405"/>
      <c r="X352" s="405"/>
      <c r="Y352" s="403"/>
      <c r="Z352" s="407"/>
      <c r="AA352" s="403"/>
      <c r="AB352" s="405"/>
      <c r="AC352" s="403"/>
      <c r="AD352" s="406"/>
      <c r="AG352" s="403"/>
      <c r="AH352" s="403"/>
      <c r="AI352" s="405"/>
      <c r="AL352" s="403"/>
      <c r="AN352" s="403"/>
      <c r="AO352" s="405"/>
      <c r="AP352" s="403"/>
      <c r="AQ352" s="403"/>
      <c r="AR352" s="403"/>
      <c r="AS352" s="403"/>
      <c r="AT352" s="403"/>
      <c r="AU352" s="403"/>
      <c r="AV352" s="405"/>
      <c r="AW352" s="404"/>
      <c r="AY352" s="403"/>
      <c r="BC352" s="403"/>
      <c r="BD352" s="403"/>
      <c r="BE352" s="403"/>
      <c r="BF352" s="403"/>
      <c r="BG352" s="403"/>
      <c r="BH352" s="403"/>
      <c r="BI352" s="403"/>
      <c r="BJ352" s="403"/>
      <c r="BK352" s="403"/>
    </row>
    <row r="353" spans="1:63" x14ac:dyDescent="0.25">
      <c r="A353" s="405"/>
      <c r="B353" s="400"/>
      <c r="C353" s="403"/>
      <c r="D353" s="403"/>
      <c r="E353" s="403"/>
      <c r="I353" s="404"/>
      <c r="Q353" s="405"/>
      <c r="S353" s="405"/>
      <c r="T353" s="403"/>
      <c r="U353" s="406"/>
      <c r="V353" s="400"/>
      <c r="W353" s="405"/>
      <c r="X353" s="405"/>
      <c r="Y353" s="403"/>
      <c r="Z353" s="407"/>
      <c r="AA353" s="403"/>
      <c r="AB353" s="405"/>
      <c r="AC353" s="403"/>
      <c r="AD353" s="406"/>
      <c r="AG353" s="403"/>
      <c r="AH353" s="403"/>
      <c r="AI353" s="405"/>
      <c r="AL353" s="403"/>
      <c r="AN353" s="403"/>
      <c r="AO353" s="405"/>
      <c r="AP353" s="403"/>
      <c r="AQ353" s="403"/>
      <c r="AR353" s="403"/>
      <c r="AS353" s="403"/>
      <c r="AT353" s="403"/>
      <c r="AU353" s="403"/>
      <c r="AV353" s="405"/>
      <c r="AW353" s="404"/>
      <c r="AY353" s="403"/>
      <c r="BC353" s="403"/>
      <c r="BD353" s="403"/>
      <c r="BE353" s="403"/>
      <c r="BF353" s="403"/>
      <c r="BG353" s="403"/>
      <c r="BH353" s="403"/>
      <c r="BI353" s="403"/>
      <c r="BJ353" s="403"/>
      <c r="BK353" s="403"/>
    </row>
    <row r="354" spans="1:63" x14ac:dyDescent="0.25">
      <c r="A354" s="405"/>
      <c r="B354" s="400"/>
      <c r="C354" s="403"/>
      <c r="D354" s="403"/>
      <c r="E354" s="403"/>
      <c r="I354" s="404"/>
      <c r="Q354" s="405"/>
      <c r="S354" s="405"/>
      <c r="T354" s="403"/>
      <c r="U354" s="406"/>
      <c r="V354" s="400"/>
      <c r="W354" s="405"/>
      <c r="X354" s="405"/>
      <c r="Y354" s="403"/>
      <c r="Z354" s="407"/>
      <c r="AA354" s="403"/>
      <c r="AB354" s="405"/>
      <c r="AC354" s="403"/>
      <c r="AD354" s="406"/>
      <c r="AG354" s="403"/>
      <c r="AH354" s="403"/>
      <c r="AI354" s="405"/>
      <c r="AL354" s="403"/>
      <c r="AN354" s="403"/>
      <c r="AO354" s="405"/>
      <c r="AP354" s="403"/>
      <c r="AQ354" s="403"/>
      <c r="AR354" s="403"/>
      <c r="AS354" s="403"/>
      <c r="AT354" s="403"/>
      <c r="AU354" s="403"/>
      <c r="AV354" s="405"/>
      <c r="AW354" s="404"/>
      <c r="AY354" s="403"/>
      <c r="BC354" s="403"/>
      <c r="BD354" s="403"/>
      <c r="BE354" s="403"/>
      <c r="BF354" s="403"/>
      <c r="BG354" s="403"/>
      <c r="BH354" s="403"/>
      <c r="BI354" s="403"/>
      <c r="BJ354" s="403"/>
      <c r="BK354" s="403"/>
    </row>
    <row r="355" spans="1:63" x14ac:dyDescent="0.25">
      <c r="A355" s="405"/>
      <c r="B355" s="400"/>
      <c r="C355" s="403"/>
      <c r="D355" s="403"/>
      <c r="E355" s="403"/>
      <c r="I355" s="404"/>
      <c r="Q355" s="405"/>
      <c r="S355" s="405"/>
      <c r="T355" s="403"/>
      <c r="U355" s="406"/>
      <c r="V355" s="400"/>
      <c r="W355" s="405"/>
      <c r="X355" s="405"/>
      <c r="Y355" s="403"/>
      <c r="Z355" s="407"/>
      <c r="AA355" s="403"/>
      <c r="AB355" s="405"/>
      <c r="AC355" s="403"/>
      <c r="AD355" s="406"/>
      <c r="AG355" s="403"/>
      <c r="AH355" s="403"/>
      <c r="AI355" s="405"/>
      <c r="AL355" s="403"/>
      <c r="AN355" s="403"/>
      <c r="AO355" s="405"/>
      <c r="AP355" s="403"/>
      <c r="AQ355" s="403"/>
      <c r="AR355" s="403"/>
      <c r="AS355" s="403"/>
      <c r="AT355" s="403"/>
      <c r="AU355" s="403"/>
      <c r="AV355" s="405"/>
      <c r="AW355" s="404"/>
      <c r="AY355" s="403"/>
      <c r="BC355" s="403"/>
      <c r="BD355" s="403"/>
      <c r="BE355" s="403"/>
      <c r="BF355" s="403"/>
      <c r="BG355" s="403"/>
      <c r="BH355" s="403"/>
      <c r="BI355" s="403"/>
      <c r="BJ355" s="403"/>
      <c r="BK355" s="403"/>
    </row>
    <row r="356" spans="1:63" x14ac:dyDescent="0.25">
      <c r="A356" s="405"/>
      <c r="B356" s="400"/>
      <c r="C356" s="403"/>
      <c r="D356" s="403"/>
      <c r="E356" s="403"/>
      <c r="I356" s="404"/>
      <c r="Q356" s="405"/>
      <c r="S356" s="405"/>
      <c r="T356" s="403"/>
      <c r="U356" s="406"/>
      <c r="V356" s="400"/>
      <c r="W356" s="405"/>
      <c r="X356" s="405"/>
      <c r="Y356" s="403"/>
      <c r="Z356" s="407"/>
      <c r="AA356" s="403"/>
      <c r="AB356" s="405"/>
      <c r="AC356" s="403"/>
      <c r="AD356" s="406"/>
      <c r="AG356" s="403"/>
      <c r="AH356" s="403"/>
      <c r="AI356" s="405"/>
      <c r="AL356" s="403"/>
      <c r="AN356" s="403"/>
      <c r="AO356" s="405"/>
      <c r="AP356" s="403"/>
      <c r="AQ356" s="403"/>
      <c r="AR356" s="403"/>
      <c r="AS356" s="403"/>
      <c r="AT356" s="403"/>
      <c r="AU356" s="403"/>
      <c r="AV356" s="405"/>
      <c r="AW356" s="404"/>
      <c r="AY356" s="403"/>
      <c r="BC356" s="403"/>
      <c r="BD356" s="403"/>
      <c r="BE356" s="403"/>
      <c r="BF356" s="403"/>
      <c r="BG356" s="403"/>
      <c r="BH356" s="403"/>
      <c r="BI356" s="403"/>
      <c r="BJ356" s="403"/>
      <c r="BK356" s="403"/>
    </row>
    <row r="357" spans="1:63" x14ac:dyDescent="0.25">
      <c r="A357" s="405"/>
      <c r="B357" s="400"/>
      <c r="C357" s="403"/>
      <c r="D357" s="403"/>
      <c r="E357" s="403"/>
      <c r="I357" s="404"/>
      <c r="Q357" s="405"/>
      <c r="S357" s="405"/>
      <c r="T357" s="403"/>
      <c r="U357" s="406"/>
      <c r="V357" s="400"/>
      <c r="W357" s="405"/>
      <c r="X357" s="405"/>
      <c r="Y357" s="403"/>
      <c r="Z357" s="407"/>
      <c r="AA357" s="403"/>
      <c r="AB357" s="405"/>
      <c r="AC357" s="403"/>
      <c r="AD357" s="406"/>
      <c r="AG357" s="403"/>
      <c r="AH357" s="403"/>
      <c r="AI357" s="405"/>
      <c r="AL357" s="403"/>
      <c r="AN357" s="403"/>
      <c r="AO357" s="405"/>
      <c r="AP357" s="403"/>
      <c r="AQ357" s="403"/>
      <c r="AR357" s="403"/>
      <c r="AS357" s="403"/>
      <c r="AT357" s="403"/>
      <c r="AU357" s="403"/>
      <c r="AV357" s="405"/>
      <c r="AW357" s="404"/>
      <c r="AY357" s="403"/>
      <c r="BC357" s="403"/>
      <c r="BD357" s="403"/>
      <c r="BE357" s="403"/>
      <c r="BF357" s="403"/>
      <c r="BG357" s="403"/>
      <c r="BH357" s="403"/>
      <c r="BI357" s="403"/>
      <c r="BJ357" s="403"/>
      <c r="BK357" s="403"/>
    </row>
    <row r="358" spans="1:63" x14ac:dyDescent="0.25">
      <c r="A358" s="405"/>
      <c r="B358" s="400"/>
      <c r="C358" s="403"/>
      <c r="D358" s="403"/>
      <c r="E358" s="403"/>
      <c r="I358" s="404"/>
      <c r="Q358" s="405"/>
      <c r="S358" s="405"/>
      <c r="T358" s="403"/>
      <c r="U358" s="406"/>
      <c r="V358" s="400"/>
      <c r="W358" s="405"/>
      <c r="X358" s="405"/>
      <c r="Y358" s="403"/>
      <c r="Z358" s="407"/>
      <c r="AA358" s="403"/>
      <c r="AB358" s="405"/>
      <c r="AC358" s="403"/>
      <c r="AD358" s="406"/>
      <c r="AG358" s="403"/>
      <c r="AH358" s="403"/>
      <c r="AI358" s="405"/>
      <c r="AL358" s="403"/>
      <c r="AN358" s="403"/>
      <c r="AO358" s="405"/>
      <c r="AP358" s="403"/>
      <c r="AQ358" s="403"/>
      <c r="AR358" s="403"/>
      <c r="AS358" s="403"/>
      <c r="AT358" s="403"/>
      <c r="AU358" s="403"/>
      <c r="AV358" s="405"/>
      <c r="AW358" s="404"/>
      <c r="AY358" s="403"/>
      <c r="BC358" s="403"/>
      <c r="BD358" s="403"/>
      <c r="BE358" s="403"/>
      <c r="BF358" s="403"/>
      <c r="BG358" s="403"/>
      <c r="BH358" s="403"/>
      <c r="BI358" s="403"/>
      <c r="BJ358" s="403"/>
      <c r="BK358" s="403"/>
    </row>
    <row r="359" spans="1:63" x14ac:dyDescent="0.25">
      <c r="A359" s="405"/>
      <c r="B359" s="400"/>
      <c r="C359" s="403"/>
      <c r="D359" s="403"/>
      <c r="E359" s="403"/>
      <c r="I359" s="404"/>
      <c r="Q359" s="405"/>
      <c r="S359" s="405"/>
      <c r="T359" s="403"/>
      <c r="U359" s="406"/>
      <c r="V359" s="400"/>
      <c r="W359" s="405"/>
      <c r="X359" s="405"/>
      <c r="Y359" s="403"/>
      <c r="Z359" s="407"/>
      <c r="AA359" s="403"/>
      <c r="AB359" s="405"/>
      <c r="AC359" s="403"/>
      <c r="AD359" s="406"/>
      <c r="AG359" s="403"/>
      <c r="AH359" s="403"/>
      <c r="AI359" s="405"/>
      <c r="AL359" s="403"/>
      <c r="AN359" s="403"/>
      <c r="AO359" s="405"/>
      <c r="AP359" s="403"/>
      <c r="AQ359" s="403"/>
      <c r="AR359" s="403"/>
      <c r="AS359" s="403"/>
      <c r="AT359" s="403"/>
      <c r="AU359" s="403"/>
      <c r="AV359" s="405"/>
      <c r="AW359" s="404"/>
      <c r="AY359" s="403"/>
      <c r="BC359" s="403"/>
      <c r="BD359" s="403"/>
      <c r="BE359" s="403"/>
      <c r="BF359" s="403"/>
      <c r="BG359" s="403"/>
      <c r="BH359" s="403"/>
      <c r="BI359" s="403"/>
      <c r="BJ359" s="403"/>
      <c r="BK359" s="403"/>
    </row>
    <row r="360" spans="1:63" x14ac:dyDescent="0.25">
      <c r="A360" s="405"/>
      <c r="B360" s="400"/>
      <c r="C360" s="403"/>
      <c r="D360" s="403"/>
      <c r="E360" s="403"/>
      <c r="I360" s="404"/>
      <c r="Q360" s="405"/>
      <c r="S360" s="405"/>
      <c r="T360" s="403"/>
      <c r="U360" s="406"/>
      <c r="V360" s="400"/>
      <c r="W360" s="405"/>
      <c r="X360" s="405"/>
      <c r="Y360" s="403"/>
      <c r="Z360" s="407"/>
      <c r="AA360" s="403"/>
      <c r="AB360" s="405"/>
      <c r="AC360" s="403"/>
      <c r="AD360" s="406"/>
      <c r="AG360" s="403"/>
      <c r="AH360" s="403"/>
      <c r="AI360" s="405"/>
      <c r="AL360" s="403"/>
      <c r="AN360" s="403"/>
      <c r="AO360" s="405"/>
      <c r="AP360" s="403"/>
      <c r="AQ360" s="403"/>
      <c r="AR360" s="403"/>
      <c r="AS360" s="403"/>
      <c r="AT360" s="403"/>
      <c r="AU360" s="403"/>
      <c r="AV360" s="405"/>
      <c r="AW360" s="404"/>
      <c r="AY360" s="403"/>
      <c r="BC360" s="403"/>
      <c r="BD360" s="403"/>
      <c r="BE360" s="403"/>
      <c r="BF360" s="403"/>
      <c r="BG360" s="403"/>
      <c r="BH360" s="403"/>
      <c r="BI360" s="403"/>
      <c r="BJ360" s="403"/>
      <c r="BK360" s="403"/>
    </row>
    <row r="361" spans="1:63" x14ac:dyDescent="0.25">
      <c r="A361" s="405"/>
      <c r="B361" s="400"/>
      <c r="C361" s="403"/>
      <c r="D361" s="403"/>
      <c r="E361" s="403"/>
      <c r="I361" s="404"/>
      <c r="Q361" s="405"/>
      <c r="S361" s="405"/>
      <c r="T361" s="403"/>
      <c r="U361" s="406"/>
      <c r="V361" s="400"/>
      <c r="W361" s="405"/>
      <c r="X361" s="405"/>
      <c r="Y361" s="403"/>
      <c r="Z361" s="407"/>
      <c r="AA361" s="403"/>
      <c r="AB361" s="405"/>
      <c r="AC361" s="403"/>
      <c r="AD361" s="406"/>
      <c r="AG361" s="403"/>
      <c r="AH361" s="403"/>
      <c r="AI361" s="405"/>
      <c r="AL361" s="403"/>
      <c r="AN361" s="403"/>
      <c r="AO361" s="405"/>
      <c r="AP361" s="403"/>
      <c r="AQ361" s="403"/>
      <c r="AR361" s="403"/>
      <c r="AS361" s="403"/>
      <c r="AT361" s="403"/>
      <c r="AU361" s="403"/>
      <c r="AV361" s="405"/>
      <c r="AW361" s="404"/>
      <c r="AY361" s="403"/>
      <c r="BC361" s="403"/>
      <c r="BD361" s="403"/>
      <c r="BE361" s="403"/>
      <c r="BF361" s="403"/>
      <c r="BG361" s="403"/>
      <c r="BH361" s="403"/>
      <c r="BI361" s="403"/>
      <c r="BJ361" s="403"/>
      <c r="BK361" s="403"/>
    </row>
    <row r="362" spans="1:63" x14ac:dyDescent="0.25">
      <c r="A362" s="405"/>
      <c r="B362" s="400"/>
      <c r="C362" s="403"/>
      <c r="D362" s="403"/>
      <c r="E362" s="403"/>
      <c r="I362" s="404"/>
      <c r="Q362" s="405"/>
      <c r="S362" s="405"/>
      <c r="T362" s="403"/>
      <c r="U362" s="406"/>
      <c r="V362" s="400"/>
      <c r="W362" s="405"/>
      <c r="X362" s="405"/>
      <c r="Y362" s="403"/>
      <c r="Z362" s="407"/>
      <c r="AA362" s="403"/>
      <c r="AB362" s="405"/>
      <c r="AC362" s="403"/>
      <c r="AD362" s="406"/>
      <c r="AG362" s="403"/>
      <c r="AH362" s="403"/>
      <c r="AI362" s="405"/>
      <c r="AL362" s="403"/>
      <c r="AN362" s="403"/>
      <c r="AO362" s="405"/>
      <c r="AP362" s="403"/>
      <c r="AQ362" s="403"/>
      <c r="AR362" s="403"/>
      <c r="AS362" s="403"/>
      <c r="AT362" s="403"/>
      <c r="AU362" s="403"/>
      <c r="AV362" s="405"/>
      <c r="AW362" s="404"/>
      <c r="AY362" s="403"/>
      <c r="BC362" s="403"/>
      <c r="BD362" s="403"/>
      <c r="BE362" s="403"/>
      <c r="BF362" s="403"/>
      <c r="BG362" s="403"/>
      <c r="BH362" s="403"/>
      <c r="BI362" s="403"/>
      <c r="BJ362" s="403"/>
      <c r="BK362" s="403"/>
    </row>
    <row r="363" spans="1:63" x14ac:dyDescent="0.25">
      <c r="A363" s="405"/>
      <c r="B363" s="400"/>
      <c r="C363" s="403"/>
      <c r="D363" s="403"/>
      <c r="E363" s="403"/>
      <c r="I363" s="404"/>
      <c r="Q363" s="405"/>
      <c r="S363" s="405"/>
      <c r="T363" s="403"/>
      <c r="U363" s="406"/>
      <c r="V363" s="400"/>
      <c r="W363" s="405"/>
      <c r="X363" s="405"/>
      <c r="Y363" s="403"/>
      <c r="Z363" s="407"/>
      <c r="AA363" s="403"/>
      <c r="AB363" s="405"/>
      <c r="AC363" s="403"/>
      <c r="AD363" s="406"/>
      <c r="AG363" s="403"/>
      <c r="AH363" s="403"/>
      <c r="AI363" s="405"/>
      <c r="AL363" s="403"/>
      <c r="AN363" s="403"/>
      <c r="AO363" s="405"/>
      <c r="AP363" s="403"/>
      <c r="AQ363" s="403"/>
      <c r="AR363" s="403"/>
      <c r="AS363" s="403"/>
      <c r="AT363" s="403"/>
      <c r="AU363" s="403"/>
      <c r="AV363" s="405"/>
      <c r="AW363" s="404"/>
      <c r="AY363" s="403"/>
      <c r="BC363" s="403"/>
      <c r="BD363" s="403"/>
      <c r="BE363" s="403"/>
      <c r="BF363" s="403"/>
      <c r="BG363" s="403"/>
      <c r="BH363" s="403"/>
      <c r="BI363" s="403"/>
      <c r="BJ363" s="403"/>
      <c r="BK363" s="403"/>
    </row>
    <row r="364" spans="1:63" x14ac:dyDescent="0.25">
      <c r="A364" s="405"/>
      <c r="B364" s="400"/>
      <c r="C364" s="403"/>
      <c r="D364" s="403"/>
      <c r="E364" s="403"/>
      <c r="I364" s="404"/>
      <c r="Q364" s="405"/>
      <c r="S364" s="405"/>
      <c r="T364" s="403"/>
      <c r="U364" s="406"/>
      <c r="V364" s="400"/>
      <c r="W364" s="405"/>
      <c r="X364" s="405"/>
      <c r="Y364" s="403"/>
      <c r="Z364" s="407"/>
      <c r="AA364" s="403"/>
      <c r="AB364" s="405"/>
      <c r="AC364" s="403"/>
      <c r="AD364" s="406"/>
      <c r="AG364" s="403"/>
      <c r="AH364" s="403"/>
      <c r="AI364" s="405"/>
      <c r="AL364" s="403"/>
      <c r="AN364" s="403"/>
      <c r="AO364" s="405"/>
      <c r="AP364" s="403"/>
      <c r="AQ364" s="403"/>
      <c r="AR364" s="403"/>
      <c r="AS364" s="403"/>
      <c r="AT364" s="403"/>
      <c r="AU364" s="403"/>
      <c r="AV364" s="405"/>
      <c r="AW364" s="404"/>
      <c r="AY364" s="403"/>
      <c r="BC364" s="403"/>
      <c r="BD364" s="403"/>
      <c r="BE364" s="403"/>
      <c r="BF364" s="403"/>
      <c r="BG364" s="403"/>
      <c r="BH364" s="403"/>
      <c r="BI364" s="403"/>
      <c r="BJ364" s="403"/>
      <c r="BK364" s="403"/>
    </row>
    <row r="365" spans="1:63" x14ac:dyDescent="0.25">
      <c r="A365" s="405"/>
      <c r="B365" s="400"/>
      <c r="C365" s="403"/>
      <c r="D365" s="403"/>
      <c r="E365" s="403"/>
      <c r="I365" s="404"/>
      <c r="Q365" s="405"/>
      <c r="S365" s="405"/>
      <c r="T365" s="403"/>
      <c r="U365" s="406"/>
      <c r="V365" s="400"/>
      <c r="W365" s="405"/>
      <c r="X365" s="405"/>
      <c r="Y365" s="403"/>
      <c r="Z365" s="407"/>
      <c r="AA365" s="403"/>
      <c r="AB365" s="405"/>
      <c r="AC365" s="403"/>
      <c r="AD365" s="406"/>
      <c r="AG365" s="403"/>
      <c r="AH365" s="403"/>
      <c r="AI365" s="405"/>
      <c r="AL365" s="403"/>
      <c r="AN365" s="403"/>
      <c r="AO365" s="405"/>
      <c r="AP365" s="403"/>
      <c r="AQ365" s="403"/>
      <c r="AR365" s="403"/>
      <c r="AS365" s="403"/>
      <c r="AT365" s="403"/>
      <c r="AU365" s="403"/>
      <c r="AV365" s="405"/>
      <c r="AW365" s="404"/>
      <c r="AY365" s="403"/>
      <c r="BC365" s="403"/>
      <c r="BD365" s="403"/>
      <c r="BE365" s="403"/>
      <c r="BF365" s="403"/>
      <c r="BG365" s="403"/>
      <c r="BH365" s="403"/>
      <c r="BI365" s="403"/>
      <c r="BJ365" s="403"/>
      <c r="BK365" s="403"/>
    </row>
    <row r="366" spans="1:63" x14ac:dyDescent="0.25">
      <c r="A366" s="405"/>
      <c r="B366" s="400"/>
      <c r="C366" s="403"/>
      <c r="D366" s="403"/>
      <c r="E366" s="403"/>
      <c r="I366" s="404"/>
      <c r="Q366" s="405"/>
      <c r="S366" s="405"/>
      <c r="T366" s="403"/>
      <c r="U366" s="406"/>
      <c r="V366" s="400"/>
      <c r="W366" s="405"/>
      <c r="X366" s="405"/>
      <c r="Y366" s="403"/>
      <c r="Z366" s="407"/>
      <c r="AA366" s="403"/>
      <c r="AB366" s="405"/>
      <c r="AC366" s="403"/>
      <c r="AD366" s="406"/>
      <c r="AG366" s="403"/>
      <c r="AH366" s="403"/>
      <c r="AI366" s="405"/>
      <c r="AL366" s="403"/>
      <c r="AN366" s="403"/>
      <c r="AO366" s="405"/>
      <c r="AP366" s="403"/>
      <c r="AQ366" s="403"/>
      <c r="AR366" s="403"/>
      <c r="AS366" s="403"/>
      <c r="AT366" s="403"/>
      <c r="AU366" s="403"/>
      <c r="AV366" s="405"/>
      <c r="AW366" s="404"/>
      <c r="AY366" s="403"/>
      <c r="BC366" s="403"/>
      <c r="BD366" s="403"/>
      <c r="BE366" s="403"/>
      <c r="BF366" s="403"/>
      <c r="BG366" s="403"/>
      <c r="BH366" s="403"/>
      <c r="BI366" s="403"/>
      <c r="BJ366" s="403"/>
      <c r="BK366" s="403"/>
    </row>
    <row r="367" spans="1:63" x14ac:dyDescent="0.25">
      <c r="A367" s="405"/>
      <c r="B367" s="400"/>
      <c r="C367" s="403"/>
      <c r="D367" s="403"/>
      <c r="E367" s="403"/>
      <c r="I367" s="404"/>
      <c r="Q367" s="405"/>
      <c r="S367" s="405"/>
      <c r="T367" s="403"/>
      <c r="U367" s="406"/>
      <c r="V367" s="400"/>
      <c r="W367" s="405"/>
      <c r="X367" s="405"/>
      <c r="Y367" s="403"/>
      <c r="Z367" s="407"/>
      <c r="AA367" s="403"/>
      <c r="AB367" s="405"/>
      <c r="AC367" s="403"/>
      <c r="AD367" s="406"/>
      <c r="AG367" s="403"/>
      <c r="AH367" s="403"/>
      <c r="AI367" s="405"/>
      <c r="AL367" s="403"/>
      <c r="AN367" s="403"/>
      <c r="AO367" s="405"/>
      <c r="AP367" s="403"/>
      <c r="AQ367" s="403"/>
      <c r="AR367" s="403"/>
      <c r="AS367" s="403"/>
      <c r="AT367" s="403"/>
      <c r="AU367" s="403"/>
      <c r="AV367" s="405"/>
      <c r="AW367" s="404"/>
      <c r="AY367" s="403"/>
      <c r="BC367" s="403"/>
      <c r="BD367" s="403"/>
      <c r="BE367" s="403"/>
      <c r="BF367" s="403"/>
      <c r="BG367" s="403"/>
      <c r="BH367" s="403"/>
      <c r="BI367" s="403"/>
      <c r="BJ367" s="403"/>
      <c r="BK367" s="403"/>
    </row>
    <row r="368" spans="1:63" x14ac:dyDescent="0.25">
      <c r="A368" s="405"/>
      <c r="B368" s="400"/>
      <c r="C368" s="403"/>
      <c r="D368" s="403"/>
      <c r="E368" s="403"/>
      <c r="I368" s="404"/>
      <c r="Q368" s="405"/>
      <c r="S368" s="405"/>
      <c r="T368" s="403"/>
      <c r="U368" s="406"/>
      <c r="V368" s="400"/>
      <c r="W368" s="405"/>
      <c r="X368" s="405"/>
      <c r="Y368" s="403"/>
      <c r="Z368" s="407"/>
      <c r="AA368" s="403"/>
      <c r="AB368" s="405"/>
      <c r="AC368" s="403"/>
      <c r="AD368" s="406"/>
      <c r="AG368" s="403"/>
      <c r="AH368" s="403"/>
      <c r="AI368" s="405"/>
      <c r="AL368" s="403"/>
      <c r="AN368" s="403"/>
      <c r="AO368" s="405"/>
      <c r="AP368" s="403"/>
      <c r="AQ368" s="403"/>
      <c r="AR368" s="403"/>
      <c r="AS368" s="403"/>
      <c r="AT368" s="403"/>
      <c r="AU368" s="403"/>
      <c r="AV368" s="405"/>
      <c r="AW368" s="404"/>
      <c r="AY368" s="403"/>
      <c r="BC368" s="403"/>
      <c r="BD368" s="403"/>
      <c r="BE368" s="403"/>
      <c r="BF368" s="403"/>
      <c r="BG368" s="403"/>
      <c r="BH368" s="403"/>
      <c r="BI368" s="403"/>
      <c r="BJ368" s="403"/>
      <c r="BK368" s="403"/>
    </row>
    <row r="369" spans="1:63" x14ac:dyDescent="0.25">
      <c r="A369" s="405"/>
      <c r="B369" s="400"/>
      <c r="C369" s="403"/>
      <c r="D369" s="403"/>
      <c r="E369" s="403"/>
      <c r="I369" s="404"/>
      <c r="Q369" s="405"/>
      <c r="S369" s="405"/>
      <c r="T369" s="403"/>
      <c r="U369" s="406"/>
      <c r="V369" s="400"/>
      <c r="W369" s="405"/>
      <c r="X369" s="405"/>
      <c r="Y369" s="403"/>
      <c r="Z369" s="407"/>
      <c r="AA369" s="403"/>
      <c r="AB369" s="405"/>
      <c r="AC369" s="403"/>
      <c r="AD369" s="406"/>
      <c r="AG369" s="403"/>
      <c r="AH369" s="403"/>
      <c r="AI369" s="405"/>
      <c r="AL369" s="403"/>
      <c r="AN369" s="403"/>
      <c r="AO369" s="405"/>
      <c r="AP369" s="403"/>
      <c r="AQ369" s="403"/>
      <c r="AR369" s="403"/>
      <c r="AS369" s="403"/>
      <c r="AT369" s="403"/>
      <c r="AU369" s="403"/>
      <c r="AV369" s="405"/>
      <c r="AW369" s="404"/>
      <c r="AY369" s="403"/>
      <c r="BC369" s="403"/>
      <c r="BD369" s="403"/>
      <c r="BE369" s="403"/>
      <c r="BF369" s="403"/>
      <c r="BG369" s="403"/>
      <c r="BH369" s="403"/>
      <c r="BI369" s="403"/>
      <c r="BJ369" s="403"/>
      <c r="BK369" s="403"/>
    </row>
    <row r="370" spans="1:63" x14ac:dyDescent="0.25">
      <c r="A370" s="405"/>
      <c r="B370" s="400"/>
      <c r="C370" s="403"/>
      <c r="D370" s="403"/>
      <c r="E370" s="403"/>
      <c r="I370" s="404"/>
      <c r="Q370" s="405"/>
      <c r="S370" s="405"/>
      <c r="T370" s="403"/>
      <c r="U370" s="406"/>
      <c r="V370" s="400"/>
      <c r="W370" s="405"/>
      <c r="X370" s="405"/>
      <c r="Y370" s="403"/>
      <c r="Z370" s="407"/>
      <c r="AA370" s="403"/>
      <c r="AB370" s="405"/>
      <c r="AC370" s="403"/>
      <c r="AD370" s="406"/>
      <c r="AG370" s="403"/>
      <c r="AH370" s="403"/>
      <c r="AI370" s="405"/>
      <c r="AL370" s="403"/>
      <c r="AN370" s="403"/>
      <c r="AO370" s="405"/>
      <c r="AP370" s="403"/>
      <c r="AQ370" s="403"/>
      <c r="AR370" s="403"/>
      <c r="AS370" s="403"/>
      <c r="AT370" s="403"/>
      <c r="AU370" s="403"/>
      <c r="AV370" s="405"/>
      <c r="AW370" s="404"/>
      <c r="AY370" s="403"/>
      <c r="BC370" s="403"/>
      <c r="BD370" s="403"/>
      <c r="BE370" s="403"/>
      <c r="BF370" s="403"/>
      <c r="BG370" s="403"/>
      <c r="BH370" s="403"/>
      <c r="BI370" s="403"/>
      <c r="BJ370" s="403"/>
      <c r="BK370" s="403"/>
    </row>
    <row r="371" spans="1:63" x14ac:dyDescent="0.25">
      <c r="A371" s="405"/>
      <c r="B371" s="400"/>
      <c r="C371" s="403"/>
      <c r="D371" s="403"/>
      <c r="E371" s="403"/>
      <c r="I371" s="404"/>
      <c r="Q371" s="405"/>
      <c r="S371" s="405"/>
      <c r="T371" s="403"/>
      <c r="U371" s="406"/>
      <c r="V371" s="400"/>
      <c r="W371" s="405"/>
      <c r="X371" s="405"/>
      <c r="Y371" s="403"/>
      <c r="Z371" s="407"/>
      <c r="AA371" s="403"/>
      <c r="AB371" s="405"/>
      <c r="AC371" s="403"/>
      <c r="AD371" s="406"/>
      <c r="AG371" s="403"/>
      <c r="AH371" s="403"/>
      <c r="AI371" s="405"/>
      <c r="AL371" s="403"/>
      <c r="AN371" s="403"/>
      <c r="AO371" s="405"/>
      <c r="AP371" s="403"/>
      <c r="AQ371" s="403"/>
      <c r="AR371" s="403"/>
      <c r="AS371" s="403"/>
      <c r="AT371" s="403"/>
      <c r="AU371" s="403"/>
      <c r="AV371" s="405"/>
      <c r="AW371" s="404"/>
      <c r="AY371" s="403"/>
      <c r="BC371" s="403"/>
      <c r="BD371" s="403"/>
      <c r="BE371" s="403"/>
      <c r="BF371" s="403"/>
      <c r="BG371" s="403"/>
      <c r="BH371" s="403"/>
      <c r="BI371" s="403"/>
      <c r="BJ371" s="403"/>
      <c r="BK371" s="403"/>
    </row>
    <row r="372" spans="1:63" x14ac:dyDescent="0.25">
      <c r="A372" s="405"/>
      <c r="B372" s="400"/>
      <c r="C372" s="403"/>
      <c r="D372" s="403"/>
      <c r="E372" s="403"/>
      <c r="I372" s="404"/>
      <c r="Q372" s="405"/>
      <c r="S372" s="405"/>
      <c r="T372" s="403"/>
      <c r="U372" s="406"/>
      <c r="V372" s="400"/>
      <c r="W372" s="405"/>
      <c r="X372" s="405"/>
      <c r="Y372" s="403"/>
      <c r="Z372" s="407"/>
      <c r="AA372" s="403"/>
      <c r="AB372" s="405"/>
      <c r="AC372" s="403"/>
      <c r="AD372" s="406"/>
      <c r="AG372" s="403"/>
      <c r="AH372" s="403"/>
      <c r="AI372" s="405"/>
      <c r="AL372" s="403"/>
      <c r="AN372" s="403"/>
      <c r="AO372" s="405"/>
      <c r="AP372" s="403"/>
      <c r="AQ372" s="403"/>
      <c r="AR372" s="403"/>
      <c r="AS372" s="403"/>
      <c r="AT372" s="403"/>
      <c r="AU372" s="403"/>
      <c r="AV372" s="405"/>
      <c r="AW372" s="404"/>
      <c r="AY372" s="403"/>
      <c r="BC372" s="403"/>
      <c r="BD372" s="403"/>
      <c r="BE372" s="403"/>
      <c r="BF372" s="403"/>
      <c r="BG372" s="403"/>
      <c r="BH372" s="403"/>
      <c r="BI372" s="403"/>
      <c r="BJ372" s="403"/>
      <c r="BK372" s="403"/>
    </row>
    <row r="373" spans="1:63" x14ac:dyDescent="0.25">
      <c r="A373" s="405"/>
      <c r="B373" s="400"/>
      <c r="C373" s="403"/>
      <c r="D373" s="403"/>
      <c r="E373" s="403"/>
      <c r="I373" s="404"/>
      <c r="Q373" s="405"/>
      <c r="S373" s="405"/>
      <c r="T373" s="403"/>
      <c r="U373" s="406"/>
      <c r="V373" s="400"/>
      <c r="W373" s="405"/>
      <c r="X373" s="405"/>
      <c r="Y373" s="403"/>
      <c r="Z373" s="407"/>
      <c r="AA373" s="403"/>
      <c r="AB373" s="405"/>
      <c r="AC373" s="403"/>
      <c r="AD373" s="406"/>
      <c r="AG373" s="403"/>
      <c r="AH373" s="403"/>
      <c r="AI373" s="405"/>
      <c r="AL373" s="403"/>
      <c r="AN373" s="403"/>
      <c r="AO373" s="405"/>
      <c r="AP373" s="403"/>
      <c r="AQ373" s="403"/>
      <c r="AR373" s="403"/>
      <c r="AS373" s="403"/>
      <c r="AT373" s="403"/>
      <c r="AU373" s="403"/>
      <c r="AV373" s="405"/>
      <c r="AW373" s="404"/>
      <c r="AY373" s="403"/>
      <c r="BC373" s="403"/>
      <c r="BD373" s="403"/>
      <c r="BE373" s="403"/>
      <c r="BF373" s="403"/>
      <c r="BG373" s="403"/>
      <c r="BH373" s="403"/>
      <c r="BI373" s="403"/>
      <c r="BJ373" s="403"/>
      <c r="BK373" s="403"/>
    </row>
    <row r="374" spans="1:63" x14ac:dyDescent="0.25">
      <c r="A374" s="405"/>
      <c r="B374" s="400"/>
      <c r="C374" s="403"/>
      <c r="D374" s="403"/>
      <c r="E374" s="403"/>
      <c r="I374" s="404"/>
      <c r="Q374" s="405"/>
      <c r="S374" s="405"/>
      <c r="T374" s="403"/>
      <c r="U374" s="406"/>
      <c r="V374" s="400"/>
      <c r="W374" s="405"/>
      <c r="X374" s="405"/>
      <c r="Y374" s="403"/>
      <c r="Z374" s="407"/>
      <c r="AA374" s="403"/>
      <c r="AB374" s="405"/>
      <c r="AC374" s="403"/>
      <c r="AD374" s="406"/>
      <c r="AG374" s="403"/>
      <c r="AH374" s="403"/>
      <c r="AI374" s="405"/>
      <c r="AL374" s="403"/>
      <c r="AN374" s="403"/>
      <c r="AO374" s="405"/>
      <c r="AP374" s="403"/>
      <c r="AQ374" s="403"/>
      <c r="AR374" s="403"/>
      <c r="AS374" s="403"/>
      <c r="AT374" s="403"/>
      <c r="AU374" s="403"/>
      <c r="AV374" s="405"/>
      <c r="AW374" s="404"/>
      <c r="AY374" s="403"/>
      <c r="BC374" s="403"/>
      <c r="BD374" s="403"/>
      <c r="BE374" s="403"/>
      <c r="BF374" s="403"/>
      <c r="BG374" s="403"/>
      <c r="BH374" s="403"/>
      <c r="BI374" s="403"/>
      <c r="BJ374" s="403"/>
      <c r="BK374" s="403"/>
    </row>
    <row r="375" spans="1:63" x14ac:dyDescent="0.25">
      <c r="A375" s="405"/>
      <c r="B375" s="400"/>
      <c r="C375" s="403"/>
      <c r="D375" s="403"/>
      <c r="E375" s="403"/>
      <c r="I375" s="404"/>
      <c r="Q375" s="405"/>
      <c r="S375" s="405"/>
      <c r="T375" s="403"/>
      <c r="U375" s="406"/>
      <c r="V375" s="400"/>
      <c r="W375" s="405"/>
      <c r="X375" s="405"/>
      <c r="Y375" s="403"/>
      <c r="Z375" s="407"/>
      <c r="AA375" s="403"/>
      <c r="AB375" s="405"/>
      <c r="AC375" s="403"/>
      <c r="AD375" s="406"/>
      <c r="AG375" s="403"/>
      <c r="AH375" s="403"/>
      <c r="AI375" s="405"/>
      <c r="AL375" s="403"/>
      <c r="AN375" s="403"/>
      <c r="AO375" s="405"/>
      <c r="AP375" s="403"/>
      <c r="AQ375" s="403"/>
      <c r="AR375" s="403"/>
      <c r="AS375" s="403"/>
      <c r="AT375" s="403"/>
      <c r="AU375" s="403"/>
      <c r="AV375" s="405"/>
      <c r="AW375" s="404"/>
      <c r="AY375" s="403"/>
      <c r="BC375" s="403"/>
      <c r="BD375" s="403"/>
      <c r="BE375" s="403"/>
      <c r="BF375" s="403"/>
      <c r="BG375" s="403"/>
      <c r="BH375" s="403"/>
      <c r="BI375" s="403"/>
      <c r="BJ375" s="403"/>
      <c r="BK375" s="403"/>
    </row>
    <row r="376" spans="1:63" x14ac:dyDescent="0.25">
      <c r="A376" s="405"/>
      <c r="B376" s="400"/>
      <c r="C376" s="403"/>
      <c r="D376" s="403"/>
      <c r="E376" s="403"/>
      <c r="I376" s="404"/>
      <c r="Q376" s="405"/>
      <c r="S376" s="405"/>
      <c r="T376" s="403"/>
      <c r="U376" s="406"/>
      <c r="V376" s="400"/>
      <c r="W376" s="405"/>
      <c r="X376" s="405"/>
      <c r="Y376" s="403"/>
      <c r="Z376" s="407"/>
      <c r="AA376" s="403"/>
      <c r="AB376" s="405"/>
      <c r="AC376" s="403"/>
      <c r="AD376" s="406"/>
      <c r="AG376" s="403"/>
      <c r="AH376" s="403"/>
      <c r="AI376" s="405"/>
      <c r="AL376" s="403"/>
      <c r="AN376" s="403"/>
      <c r="AO376" s="405"/>
      <c r="AP376" s="403"/>
      <c r="AQ376" s="403"/>
      <c r="AR376" s="403"/>
      <c r="AS376" s="403"/>
      <c r="AT376" s="403"/>
      <c r="AU376" s="403"/>
      <c r="AV376" s="405"/>
      <c r="AW376" s="404"/>
      <c r="AY376" s="403"/>
      <c r="BC376" s="403"/>
      <c r="BD376" s="403"/>
      <c r="BE376" s="403"/>
      <c r="BF376" s="403"/>
      <c r="BG376" s="403"/>
      <c r="BH376" s="403"/>
      <c r="BI376" s="403"/>
      <c r="BJ376" s="403"/>
      <c r="BK376" s="403"/>
    </row>
    <row r="377" spans="1:63" x14ac:dyDescent="0.25">
      <c r="A377" s="405"/>
      <c r="B377" s="400"/>
      <c r="C377" s="403"/>
      <c r="D377" s="403"/>
      <c r="E377" s="403"/>
      <c r="I377" s="404"/>
      <c r="Q377" s="405"/>
      <c r="S377" s="405"/>
      <c r="T377" s="403"/>
      <c r="U377" s="406"/>
      <c r="V377" s="400"/>
      <c r="W377" s="405"/>
      <c r="X377" s="405"/>
      <c r="Y377" s="403"/>
      <c r="Z377" s="407"/>
      <c r="AA377" s="403"/>
      <c r="AB377" s="405"/>
      <c r="AC377" s="403"/>
      <c r="AD377" s="406"/>
      <c r="AG377" s="403"/>
      <c r="AH377" s="403"/>
      <c r="AI377" s="405"/>
      <c r="AL377" s="403"/>
      <c r="AN377" s="403"/>
      <c r="AO377" s="405"/>
      <c r="AP377" s="403"/>
      <c r="AQ377" s="403"/>
      <c r="AR377" s="403"/>
      <c r="AS377" s="403"/>
      <c r="AT377" s="403"/>
      <c r="AU377" s="403"/>
      <c r="AV377" s="405"/>
      <c r="AW377" s="404"/>
      <c r="AY377" s="403"/>
      <c r="BC377" s="403"/>
      <c r="BD377" s="403"/>
      <c r="BE377" s="403"/>
      <c r="BF377" s="403"/>
      <c r="BG377" s="403"/>
      <c r="BH377" s="403"/>
      <c r="BI377" s="403"/>
      <c r="BJ377" s="403"/>
      <c r="BK377" s="403"/>
    </row>
    <row r="378" spans="1:63" x14ac:dyDescent="0.25">
      <c r="A378" s="405"/>
      <c r="B378" s="400"/>
      <c r="C378" s="403"/>
      <c r="D378" s="403"/>
      <c r="E378" s="403"/>
      <c r="I378" s="404"/>
      <c r="Q378" s="405"/>
      <c r="S378" s="405"/>
      <c r="T378" s="403"/>
      <c r="U378" s="406"/>
      <c r="V378" s="400"/>
      <c r="W378" s="405"/>
      <c r="X378" s="405"/>
      <c r="Y378" s="403"/>
      <c r="Z378" s="407"/>
      <c r="AA378" s="403"/>
      <c r="AB378" s="405"/>
      <c r="AC378" s="403"/>
      <c r="AD378" s="406"/>
      <c r="AG378" s="403"/>
      <c r="AH378" s="403"/>
      <c r="AI378" s="405"/>
      <c r="AL378" s="403"/>
      <c r="AN378" s="403"/>
      <c r="AO378" s="405"/>
      <c r="AP378" s="403"/>
      <c r="AQ378" s="403"/>
      <c r="AR378" s="403"/>
      <c r="AS378" s="403"/>
      <c r="AT378" s="403"/>
      <c r="AU378" s="403"/>
      <c r="AV378" s="405"/>
      <c r="AW378" s="404"/>
      <c r="AY378" s="403"/>
      <c r="BC378" s="403"/>
      <c r="BD378" s="403"/>
      <c r="BE378" s="403"/>
      <c r="BF378" s="403"/>
      <c r="BG378" s="403"/>
      <c r="BH378" s="403"/>
      <c r="BI378" s="403"/>
      <c r="BJ378" s="403"/>
      <c r="BK378" s="403"/>
    </row>
    <row r="379" spans="1:63" x14ac:dyDescent="0.25">
      <c r="A379" s="405"/>
      <c r="B379" s="400"/>
      <c r="C379" s="403"/>
      <c r="D379" s="403"/>
      <c r="E379" s="403"/>
      <c r="I379" s="404"/>
      <c r="Q379" s="405"/>
      <c r="S379" s="405"/>
      <c r="T379" s="403"/>
      <c r="U379" s="406"/>
      <c r="V379" s="400"/>
      <c r="W379" s="405"/>
      <c r="X379" s="405"/>
      <c r="Y379" s="403"/>
      <c r="Z379" s="407"/>
      <c r="AA379" s="403"/>
      <c r="AB379" s="405"/>
      <c r="AC379" s="403"/>
      <c r="AD379" s="406"/>
      <c r="AG379" s="403"/>
      <c r="AH379" s="403"/>
      <c r="AI379" s="405"/>
      <c r="AL379" s="403"/>
      <c r="AN379" s="403"/>
      <c r="AO379" s="405"/>
      <c r="AP379" s="403"/>
      <c r="AQ379" s="403"/>
      <c r="AR379" s="403"/>
      <c r="AS379" s="403"/>
      <c r="AT379" s="403"/>
      <c r="AU379" s="403"/>
      <c r="AV379" s="405"/>
      <c r="AW379" s="404"/>
      <c r="AY379" s="403"/>
      <c r="BC379" s="403"/>
      <c r="BD379" s="403"/>
      <c r="BE379" s="403"/>
      <c r="BF379" s="403"/>
      <c r="BG379" s="403"/>
      <c r="BH379" s="403"/>
      <c r="BI379" s="403"/>
      <c r="BJ379" s="403"/>
      <c r="BK379" s="403"/>
    </row>
    <row r="380" spans="1:63" x14ac:dyDescent="0.25">
      <c r="A380" s="405"/>
      <c r="B380" s="400"/>
      <c r="C380" s="403"/>
      <c r="D380" s="403"/>
      <c r="E380" s="403"/>
      <c r="I380" s="404"/>
      <c r="Q380" s="405"/>
      <c r="S380" s="405"/>
      <c r="T380" s="403"/>
      <c r="U380" s="406"/>
      <c r="V380" s="400"/>
      <c r="W380" s="405"/>
      <c r="X380" s="405"/>
      <c r="Y380" s="403"/>
      <c r="Z380" s="407"/>
      <c r="AA380" s="403"/>
      <c r="AB380" s="405"/>
      <c r="AC380" s="403"/>
      <c r="AD380" s="406"/>
      <c r="AG380" s="403"/>
      <c r="AH380" s="403"/>
      <c r="AI380" s="405"/>
      <c r="AL380" s="403"/>
      <c r="AN380" s="403"/>
      <c r="AO380" s="405"/>
      <c r="AP380" s="403"/>
      <c r="AQ380" s="403"/>
      <c r="AR380" s="403"/>
      <c r="AS380" s="403"/>
      <c r="AT380" s="403"/>
      <c r="AU380" s="403"/>
      <c r="AV380" s="405"/>
      <c r="AW380" s="404"/>
      <c r="AY380" s="403"/>
      <c r="BC380" s="403"/>
      <c r="BD380" s="403"/>
      <c r="BE380" s="403"/>
      <c r="BF380" s="403"/>
      <c r="BG380" s="403"/>
      <c r="BH380" s="403"/>
      <c r="BI380" s="403"/>
      <c r="BJ380" s="403"/>
      <c r="BK380" s="403"/>
    </row>
    <row r="381" spans="1:63" x14ac:dyDescent="0.25">
      <c r="A381" s="405"/>
      <c r="B381" s="400"/>
      <c r="C381" s="403"/>
      <c r="D381" s="403"/>
      <c r="E381" s="403"/>
      <c r="I381" s="404"/>
      <c r="Q381" s="405"/>
      <c r="S381" s="405"/>
      <c r="T381" s="403"/>
      <c r="U381" s="406"/>
      <c r="V381" s="400"/>
      <c r="W381" s="405"/>
      <c r="X381" s="405"/>
      <c r="Y381" s="403"/>
      <c r="Z381" s="407"/>
      <c r="AA381" s="403"/>
      <c r="AB381" s="405"/>
      <c r="AC381" s="403"/>
      <c r="AD381" s="406"/>
      <c r="AG381" s="403"/>
      <c r="AH381" s="403"/>
      <c r="AI381" s="405"/>
      <c r="AL381" s="403"/>
      <c r="AN381" s="403"/>
      <c r="AO381" s="405"/>
      <c r="AP381" s="403"/>
      <c r="AQ381" s="403"/>
      <c r="AR381" s="403"/>
      <c r="AS381" s="403"/>
      <c r="AT381" s="403"/>
      <c r="AU381" s="403"/>
      <c r="AV381" s="405"/>
      <c r="AW381" s="404"/>
      <c r="AY381" s="403"/>
      <c r="BC381" s="403"/>
      <c r="BD381" s="403"/>
      <c r="BE381" s="403"/>
      <c r="BF381" s="403"/>
      <c r="BG381" s="403"/>
      <c r="BH381" s="403"/>
      <c r="BI381" s="403"/>
      <c r="BJ381" s="403"/>
      <c r="BK381" s="403"/>
    </row>
    <row r="382" spans="1:63" x14ac:dyDescent="0.25">
      <c r="A382" s="405"/>
      <c r="B382" s="400"/>
      <c r="C382" s="403"/>
      <c r="D382" s="403"/>
      <c r="E382" s="403"/>
      <c r="I382" s="404"/>
      <c r="Q382" s="405"/>
      <c r="S382" s="405"/>
      <c r="T382" s="403"/>
      <c r="U382" s="406"/>
      <c r="V382" s="400"/>
      <c r="W382" s="405"/>
      <c r="X382" s="405"/>
      <c r="Y382" s="403"/>
      <c r="Z382" s="407"/>
      <c r="AA382" s="403"/>
      <c r="AB382" s="405"/>
      <c r="AC382" s="403"/>
      <c r="AD382" s="406"/>
      <c r="AG382" s="403"/>
      <c r="AH382" s="403"/>
      <c r="AI382" s="405"/>
      <c r="AL382" s="403"/>
      <c r="AN382" s="403"/>
      <c r="AO382" s="405"/>
      <c r="AP382" s="403"/>
      <c r="AQ382" s="403"/>
      <c r="AR382" s="403"/>
      <c r="AS382" s="403"/>
      <c r="AT382" s="403"/>
      <c r="AU382" s="403"/>
      <c r="AV382" s="405"/>
      <c r="AW382" s="404"/>
      <c r="AY382" s="403"/>
      <c r="BC382" s="403"/>
      <c r="BD382" s="403"/>
      <c r="BE382" s="403"/>
      <c r="BF382" s="403"/>
      <c r="BG382" s="403"/>
      <c r="BH382" s="403"/>
      <c r="BI382" s="403"/>
      <c r="BJ382" s="403"/>
      <c r="BK382" s="403"/>
    </row>
    <row r="383" spans="1:63" x14ac:dyDescent="0.25">
      <c r="A383" s="405"/>
      <c r="B383" s="400"/>
      <c r="C383" s="403"/>
      <c r="D383" s="403"/>
      <c r="E383" s="403"/>
      <c r="I383" s="404"/>
      <c r="Q383" s="405"/>
      <c r="S383" s="405"/>
      <c r="T383" s="403"/>
      <c r="U383" s="406"/>
      <c r="V383" s="400"/>
      <c r="W383" s="405"/>
      <c r="X383" s="405"/>
      <c r="Y383" s="403"/>
      <c r="Z383" s="407"/>
      <c r="AA383" s="403"/>
      <c r="AB383" s="405"/>
      <c r="AC383" s="403"/>
      <c r="AD383" s="406"/>
      <c r="AG383" s="403"/>
      <c r="AH383" s="403"/>
      <c r="AI383" s="405"/>
      <c r="AL383" s="403"/>
      <c r="AN383" s="403"/>
      <c r="AO383" s="405"/>
      <c r="AP383" s="403"/>
      <c r="AQ383" s="403"/>
      <c r="AR383" s="403"/>
      <c r="AS383" s="403"/>
      <c r="AT383" s="403"/>
      <c r="AU383" s="403"/>
      <c r="AV383" s="405"/>
      <c r="AW383" s="404"/>
      <c r="AY383" s="403"/>
      <c r="BC383" s="403"/>
      <c r="BD383" s="403"/>
      <c r="BE383" s="403"/>
      <c r="BF383" s="403"/>
      <c r="BG383" s="403"/>
      <c r="BH383" s="403"/>
      <c r="BI383" s="403"/>
      <c r="BJ383" s="403"/>
      <c r="BK383" s="403"/>
    </row>
    <row r="384" spans="1:63" x14ac:dyDescent="0.25">
      <c r="A384" s="405"/>
      <c r="B384" s="400"/>
      <c r="C384" s="403"/>
      <c r="D384" s="403"/>
      <c r="E384" s="403"/>
      <c r="I384" s="404"/>
      <c r="Q384" s="405"/>
      <c r="S384" s="405"/>
      <c r="T384" s="403"/>
      <c r="U384" s="406"/>
      <c r="V384" s="400"/>
      <c r="W384" s="405"/>
      <c r="X384" s="405"/>
      <c r="Y384" s="403"/>
      <c r="Z384" s="407"/>
      <c r="AA384" s="403"/>
      <c r="AB384" s="405"/>
      <c r="AC384" s="403"/>
      <c r="AD384" s="406"/>
      <c r="AG384" s="403"/>
      <c r="AH384" s="403"/>
      <c r="AI384" s="405"/>
      <c r="AL384" s="403"/>
      <c r="AN384" s="403"/>
      <c r="AO384" s="405"/>
      <c r="AP384" s="403"/>
      <c r="AQ384" s="403"/>
      <c r="AR384" s="403"/>
      <c r="AS384" s="403"/>
      <c r="AT384" s="403"/>
      <c r="AU384" s="403"/>
      <c r="AV384" s="405"/>
      <c r="AW384" s="404"/>
      <c r="AY384" s="403"/>
      <c r="BC384" s="403"/>
      <c r="BD384" s="403"/>
      <c r="BE384" s="403"/>
      <c r="BF384" s="403"/>
      <c r="BG384" s="403"/>
      <c r="BH384" s="403"/>
      <c r="BI384" s="403"/>
      <c r="BJ384" s="403"/>
      <c r="BK384" s="403"/>
    </row>
    <row r="385" spans="1:63" x14ac:dyDescent="0.25">
      <c r="A385" s="405"/>
      <c r="B385" s="400"/>
      <c r="C385" s="403"/>
      <c r="D385" s="403"/>
      <c r="E385" s="403"/>
      <c r="I385" s="404"/>
      <c r="Q385" s="405"/>
      <c r="S385" s="405"/>
      <c r="T385" s="403"/>
      <c r="U385" s="406"/>
      <c r="V385" s="400"/>
      <c r="W385" s="405"/>
      <c r="X385" s="405"/>
      <c r="Y385" s="403"/>
      <c r="Z385" s="407"/>
      <c r="AA385" s="403"/>
      <c r="AB385" s="405"/>
      <c r="AC385" s="403"/>
      <c r="AD385" s="406"/>
      <c r="AG385" s="403"/>
      <c r="AH385" s="403"/>
      <c r="AI385" s="405"/>
      <c r="AL385" s="403"/>
      <c r="AN385" s="403"/>
      <c r="AO385" s="405"/>
      <c r="AP385" s="403"/>
      <c r="AQ385" s="403"/>
      <c r="AR385" s="403"/>
      <c r="AS385" s="403"/>
      <c r="AT385" s="403"/>
      <c r="AU385" s="403"/>
      <c r="AV385" s="405"/>
      <c r="AW385" s="404"/>
      <c r="AY385" s="403"/>
      <c r="BC385" s="403"/>
      <c r="BD385" s="403"/>
      <c r="BE385" s="403"/>
      <c r="BF385" s="403"/>
      <c r="BG385" s="403"/>
      <c r="BH385" s="403"/>
      <c r="BI385" s="403"/>
      <c r="BJ385" s="403"/>
      <c r="BK385" s="403"/>
    </row>
    <row r="386" spans="1:63" x14ac:dyDescent="0.25">
      <c r="A386" s="405"/>
      <c r="B386" s="400"/>
      <c r="C386" s="403"/>
      <c r="D386" s="403"/>
      <c r="E386" s="403"/>
      <c r="I386" s="404"/>
      <c r="Q386" s="405"/>
      <c r="S386" s="405"/>
      <c r="T386" s="403"/>
      <c r="U386" s="406"/>
      <c r="V386" s="400"/>
      <c r="W386" s="405"/>
      <c r="X386" s="405"/>
      <c r="Y386" s="403"/>
      <c r="Z386" s="407"/>
      <c r="AA386" s="403"/>
      <c r="AB386" s="405"/>
      <c r="AC386" s="403"/>
      <c r="AD386" s="406"/>
      <c r="AG386" s="403"/>
      <c r="AH386" s="403"/>
      <c r="AI386" s="405"/>
      <c r="AL386" s="403"/>
      <c r="AN386" s="403"/>
      <c r="AO386" s="405"/>
      <c r="AP386" s="403"/>
      <c r="AQ386" s="403"/>
      <c r="AR386" s="403"/>
      <c r="AS386" s="403"/>
      <c r="AT386" s="403"/>
      <c r="AU386" s="403"/>
      <c r="AV386" s="405"/>
      <c r="AW386" s="404"/>
      <c r="AY386" s="403"/>
      <c r="BC386" s="403"/>
      <c r="BD386" s="403"/>
      <c r="BE386" s="403"/>
      <c r="BF386" s="403"/>
      <c r="BG386" s="403"/>
      <c r="BH386" s="403"/>
      <c r="BI386" s="403"/>
      <c r="BJ386" s="403"/>
      <c r="BK386" s="403"/>
    </row>
    <row r="387" spans="1:63" x14ac:dyDescent="0.25">
      <c r="A387" s="405"/>
      <c r="B387" s="400"/>
      <c r="C387" s="403"/>
      <c r="D387" s="403"/>
      <c r="E387" s="403"/>
      <c r="I387" s="404"/>
      <c r="Q387" s="405"/>
      <c r="S387" s="405"/>
      <c r="T387" s="403"/>
      <c r="U387" s="406"/>
      <c r="V387" s="400"/>
      <c r="W387" s="405"/>
      <c r="X387" s="405"/>
      <c r="Y387" s="403"/>
      <c r="Z387" s="407"/>
      <c r="AA387" s="403"/>
      <c r="AB387" s="405"/>
      <c r="AC387" s="403"/>
      <c r="AD387" s="406"/>
      <c r="AG387" s="403"/>
      <c r="AH387" s="403"/>
      <c r="AI387" s="405"/>
      <c r="AL387" s="403"/>
      <c r="AN387" s="403"/>
      <c r="AO387" s="405"/>
      <c r="AP387" s="403"/>
      <c r="AQ387" s="403"/>
      <c r="AR387" s="403"/>
      <c r="AS387" s="403"/>
      <c r="AT387" s="403"/>
      <c r="AU387" s="403"/>
      <c r="AV387" s="405"/>
      <c r="AW387" s="404"/>
      <c r="AY387" s="403"/>
      <c r="BC387" s="403"/>
      <c r="BD387" s="403"/>
      <c r="BE387" s="403"/>
      <c r="BF387" s="403"/>
      <c r="BG387" s="403"/>
      <c r="BH387" s="403"/>
      <c r="BI387" s="403"/>
      <c r="BJ387" s="403"/>
      <c r="BK387" s="403"/>
    </row>
    <row r="388" spans="1:63" x14ac:dyDescent="0.25">
      <c r="A388" s="405"/>
      <c r="B388" s="400"/>
      <c r="C388" s="403"/>
      <c r="D388" s="403"/>
      <c r="E388" s="403"/>
      <c r="I388" s="404"/>
      <c r="Q388" s="405"/>
      <c r="S388" s="405"/>
      <c r="T388" s="403"/>
      <c r="U388" s="406"/>
      <c r="V388" s="400"/>
      <c r="W388" s="405"/>
      <c r="X388" s="405"/>
      <c r="Y388" s="403"/>
      <c r="Z388" s="407"/>
      <c r="AA388" s="403"/>
      <c r="AB388" s="405"/>
      <c r="AC388" s="403"/>
      <c r="AD388" s="406"/>
      <c r="AG388" s="403"/>
      <c r="AH388" s="403"/>
      <c r="AI388" s="405"/>
      <c r="AL388" s="403"/>
      <c r="AN388" s="403"/>
      <c r="AO388" s="405"/>
      <c r="AP388" s="403"/>
      <c r="AQ388" s="403"/>
      <c r="AR388" s="403"/>
      <c r="AS388" s="403"/>
      <c r="AT388" s="403"/>
      <c r="AU388" s="403"/>
      <c r="AV388" s="405"/>
      <c r="AW388" s="404"/>
      <c r="AY388" s="403"/>
      <c r="BC388" s="403"/>
      <c r="BD388" s="403"/>
      <c r="BE388" s="403"/>
      <c r="BF388" s="403"/>
      <c r="BG388" s="403"/>
      <c r="BH388" s="403"/>
      <c r="BI388" s="403"/>
      <c r="BJ388" s="403"/>
      <c r="BK388" s="403"/>
    </row>
    <row r="389" spans="1:63" x14ac:dyDescent="0.25">
      <c r="A389" s="405"/>
      <c r="B389" s="400"/>
      <c r="C389" s="403"/>
      <c r="D389" s="403"/>
      <c r="E389" s="403"/>
      <c r="I389" s="404"/>
      <c r="Q389" s="405"/>
      <c r="S389" s="405"/>
      <c r="T389" s="403"/>
      <c r="U389" s="406"/>
      <c r="V389" s="400"/>
      <c r="W389" s="405"/>
      <c r="X389" s="405"/>
      <c r="Y389" s="403"/>
      <c r="Z389" s="407"/>
      <c r="AA389" s="403"/>
      <c r="AB389" s="405"/>
      <c r="AC389" s="403"/>
      <c r="AD389" s="406"/>
      <c r="AG389" s="403"/>
      <c r="AH389" s="403"/>
      <c r="AI389" s="405"/>
      <c r="AL389" s="403"/>
      <c r="AN389" s="403"/>
      <c r="AO389" s="405"/>
      <c r="AP389" s="403"/>
      <c r="AQ389" s="403"/>
      <c r="AR389" s="403"/>
      <c r="AS389" s="403"/>
      <c r="AT389" s="403"/>
      <c r="AU389" s="403"/>
      <c r="AV389" s="405"/>
      <c r="AW389" s="404"/>
      <c r="AY389" s="403"/>
      <c r="BC389" s="403"/>
      <c r="BD389" s="403"/>
      <c r="BE389" s="403"/>
      <c r="BF389" s="403"/>
      <c r="BG389" s="403"/>
      <c r="BH389" s="403"/>
      <c r="BI389" s="403"/>
      <c r="BJ389" s="403"/>
      <c r="BK389" s="403"/>
    </row>
    <row r="390" spans="1:63" x14ac:dyDescent="0.25">
      <c r="A390" s="405"/>
      <c r="B390" s="400"/>
      <c r="C390" s="403"/>
      <c r="D390" s="403"/>
      <c r="E390" s="403"/>
      <c r="I390" s="404"/>
      <c r="Q390" s="405"/>
      <c r="S390" s="405"/>
      <c r="T390" s="403"/>
      <c r="U390" s="406"/>
      <c r="V390" s="400"/>
      <c r="W390" s="405"/>
      <c r="X390" s="405"/>
      <c r="Y390" s="403"/>
      <c r="Z390" s="407"/>
      <c r="AA390" s="403"/>
      <c r="AB390" s="405"/>
      <c r="AC390" s="403"/>
      <c r="AD390" s="406"/>
      <c r="AG390" s="403"/>
      <c r="AH390" s="403"/>
      <c r="AI390" s="405"/>
      <c r="AL390" s="403"/>
      <c r="AN390" s="403"/>
      <c r="AO390" s="405"/>
      <c r="AP390" s="403"/>
      <c r="AQ390" s="403"/>
      <c r="AR390" s="403"/>
      <c r="AS390" s="403"/>
      <c r="AT390" s="403"/>
      <c r="AU390" s="403"/>
      <c r="AV390" s="405"/>
      <c r="AW390" s="404"/>
      <c r="AY390" s="403"/>
      <c r="BC390" s="403"/>
      <c r="BD390" s="403"/>
      <c r="BE390" s="403"/>
      <c r="BF390" s="403"/>
      <c r="BG390" s="403"/>
      <c r="BH390" s="403"/>
      <c r="BI390" s="403"/>
      <c r="BJ390" s="403"/>
      <c r="BK390" s="403"/>
    </row>
    <row r="391" spans="1:63" x14ac:dyDescent="0.25">
      <c r="A391" s="405"/>
      <c r="B391" s="400"/>
      <c r="C391" s="403"/>
      <c r="D391" s="403"/>
      <c r="E391" s="403"/>
      <c r="I391" s="404"/>
      <c r="Q391" s="405"/>
      <c r="S391" s="405"/>
      <c r="T391" s="403"/>
      <c r="U391" s="406"/>
      <c r="V391" s="400"/>
      <c r="W391" s="405"/>
      <c r="X391" s="405"/>
      <c r="Y391" s="403"/>
      <c r="Z391" s="407"/>
      <c r="AA391" s="403"/>
      <c r="AB391" s="405"/>
      <c r="AC391" s="403"/>
      <c r="AD391" s="406"/>
      <c r="AG391" s="403"/>
      <c r="AH391" s="403"/>
      <c r="AI391" s="405"/>
      <c r="AL391" s="403"/>
      <c r="AN391" s="403"/>
      <c r="AO391" s="405"/>
      <c r="AP391" s="403"/>
      <c r="AQ391" s="403"/>
      <c r="AR391" s="403"/>
      <c r="AS391" s="403"/>
      <c r="AT391" s="403"/>
      <c r="AU391" s="403"/>
      <c r="AV391" s="405"/>
      <c r="AW391" s="404"/>
      <c r="AY391" s="403"/>
      <c r="BC391" s="403"/>
      <c r="BD391" s="403"/>
      <c r="BE391" s="403"/>
      <c r="BF391" s="403"/>
      <c r="BG391" s="403"/>
      <c r="BH391" s="403"/>
      <c r="BI391" s="403"/>
      <c r="BJ391" s="403"/>
      <c r="BK391" s="403"/>
    </row>
    <row r="392" spans="1:63" x14ac:dyDescent="0.25">
      <c r="A392" s="405"/>
      <c r="B392" s="400"/>
      <c r="C392" s="403"/>
      <c r="D392" s="403"/>
      <c r="E392" s="403"/>
      <c r="I392" s="404"/>
      <c r="Q392" s="405"/>
      <c r="S392" s="405"/>
      <c r="T392" s="403"/>
      <c r="U392" s="406"/>
      <c r="V392" s="400"/>
      <c r="W392" s="405"/>
      <c r="X392" s="405"/>
      <c r="Y392" s="403"/>
      <c r="Z392" s="407"/>
      <c r="AA392" s="403"/>
      <c r="AB392" s="405"/>
      <c r="AC392" s="403"/>
      <c r="AD392" s="406"/>
      <c r="AG392" s="403"/>
      <c r="AH392" s="403"/>
      <c r="AI392" s="405"/>
      <c r="AL392" s="403"/>
      <c r="AN392" s="403"/>
      <c r="AO392" s="405"/>
      <c r="AP392" s="403"/>
      <c r="AQ392" s="403"/>
      <c r="AR392" s="403"/>
      <c r="AS392" s="403"/>
      <c r="AT392" s="403"/>
      <c r="AU392" s="403"/>
      <c r="AV392" s="405"/>
      <c r="AW392" s="404"/>
      <c r="AY392" s="403"/>
      <c r="BC392" s="403"/>
      <c r="BD392" s="403"/>
      <c r="BE392" s="403"/>
      <c r="BF392" s="403"/>
      <c r="BG392" s="403"/>
      <c r="BH392" s="403"/>
      <c r="BI392" s="403"/>
      <c r="BJ392" s="403"/>
      <c r="BK392" s="403"/>
    </row>
    <row r="393" spans="1:63" x14ac:dyDescent="0.25">
      <c r="A393" s="405"/>
      <c r="B393" s="400"/>
      <c r="C393" s="403"/>
      <c r="D393" s="403"/>
      <c r="E393" s="403"/>
      <c r="I393" s="404"/>
      <c r="Q393" s="405"/>
      <c r="S393" s="405"/>
      <c r="T393" s="403"/>
      <c r="U393" s="406"/>
      <c r="V393" s="400"/>
      <c r="W393" s="405"/>
      <c r="X393" s="405"/>
      <c r="Y393" s="403"/>
      <c r="Z393" s="407"/>
      <c r="AA393" s="403"/>
      <c r="AB393" s="405"/>
      <c r="AC393" s="403"/>
      <c r="AD393" s="406"/>
      <c r="AG393" s="403"/>
      <c r="AH393" s="403"/>
      <c r="AI393" s="405"/>
      <c r="AL393" s="403"/>
      <c r="AN393" s="403"/>
      <c r="AO393" s="405"/>
      <c r="AP393" s="403"/>
      <c r="AQ393" s="403"/>
      <c r="AR393" s="403"/>
      <c r="AS393" s="403"/>
      <c r="AT393" s="403"/>
      <c r="AU393" s="403"/>
      <c r="AV393" s="405"/>
      <c r="AW393" s="404"/>
      <c r="AY393" s="403"/>
      <c r="BC393" s="403"/>
      <c r="BD393" s="403"/>
      <c r="BE393" s="403"/>
      <c r="BF393" s="403"/>
      <c r="BG393" s="403"/>
      <c r="BH393" s="403"/>
      <c r="BI393" s="403"/>
      <c r="BJ393" s="403"/>
      <c r="BK393" s="403"/>
    </row>
    <row r="394" spans="1:63" x14ac:dyDescent="0.25">
      <c r="A394" s="405"/>
      <c r="B394" s="400"/>
      <c r="C394" s="403"/>
      <c r="D394" s="403"/>
      <c r="E394" s="403"/>
      <c r="I394" s="404"/>
      <c r="Q394" s="405"/>
      <c r="S394" s="405"/>
      <c r="T394" s="403"/>
      <c r="U394" s="406"/>
      <c r="V394" s="400"/>
      <c r="W394" s="405"/>
      <c r="X394" s="405"/>
      <c r="Y394" s="403"/>
      <c r="Z394" s="407"/>
      <c r="AA394" s="403"/>
      <c r="AB394" s="405"/>
      <c r="AC394" s="403"/>
      <c r="AD394" s="406"/>
      <c r="AG394" s="403"/>
      <c r="AH394" s="403"/>
      <c r="AI394" s="405"/>
      <c r="AL394" s="403"/>
      <c r="AN394" s="403"/>
      <c r="AO394" s="405"/>
      <c r="AP394" s="403"/>
      <c r="AQ394" s="403"/>
      <c r="AR394" s="403"/>
      <c r="AS394" s="403"/>
      <c r="AT394" s="403"/>
      <c r="AU394" s="403"/>
      <c r="AV394" s="405"/>
      <c r="AW394" s="404"/>
      <c r="AY394" s="403"/>
      <c r="BC394" s="403"/>
      <c r="BD394" s="403"/>
      <c r="BE394" s="403"/>
      <c r="BF394" s="403"/>
      <c r="BG394" s="403"/>
      <c r="BH394" s="403"/>
      <c r="BI394" s="403"/>
      <c r="BJ394" s="403"/>
      <c r="BK394" s="403"/>
    </row>
    <row r="395" spans="1:63" x14ac:dyDescent="0.25">
      <c r="A395" s="405"/>
      <c r="B395" s="400"/>
      <c r="C395" s="403"/>
      <c r="D395" s="403"/>
      <c r="E395" s="403"/>
      <c r="I395" s="404"/>
      <c r="Q395" s="405"/>
      <c r="S395" s="405"/>
      <c r="T395" s="403"/>
      <c r="U395" s="406"/>
      <c r="V395" s="400"/>
      <c r="W395" s="405"/>
      <c r="X395" s="405"/>
      <c r="Y395" s="403"/>
      <c r="Z395" s="407"/>
      <c r="AA395" s="403"/>
      <c r="AB395" s="405"/>
      <c r="AC395" s="403"/>
      <c r="AD395" s="406"/>
      <c r="AG395" s="403"/>
      <c r="AH395" s="403"/>
      <c r="AI395" s="405"/>
      <c r="AL395" s="403"/>
      <c r="AN395" s="403"/>
      <c r="AO395" s="405"/>
      <c r="AP395" s="403"/>
      <c r="AQ395" s="403"/>
      <c r="AR395" s="403"/>
      <c r="AS395" s="403"/>
      <c r="AT395" s="403"/>
      <c r="AU395" s="403"/>
      <c r="AV395" s="405"/>
      <c r="AW395" s="404"/>
      <c r="AY395" s="403"/>
      <c r="BC395" s="403"/>
      <c r="BD395" s="403"/>
      <c r="BE395" s="403"/>
      <c r="BF395" s="403"/>
      <c r="BG395" s="403"/>
      <c r="BH395" s="403"/>
      <c r="BI395" s="403"/>
      <c r="BJ395" s="403"/>
      <c r="BK395" s="403"/>
    </row>
    <row r="396" spans="1:63" x14ac:dyDescent="0.25">
      <c r="A396" s="405"/>
      <c r="B396" s="400"/>
      <c r="C396" s="403"/>
      <c r="D396" s="403"/>
      <c r="E396" s="403"/>
      <c r="I396" s="404"/>
      <c r="Q396" s="405"/>
      <c r="S396" s="405"/>
      <c r="T396" s="403"/>
      <c r="U396" s="406"/>
      <c r="V396" s="400"/>
      <c r="W396" s="405"/>
      <c r="X396" s="405"/>
      <c r="Y396" s="403"/>
      <c r="Z396" s="407"/>
      <c r="AA396" s="403"/>
      <c r="AB396" s="405"/>
      <c r="AC396" s="403"/>
      <c r="AD396" s="406"/>
      <c r="AG396" s="403"/>
      <c r="AH396" s="403"/>
      <c r="AI396" s="405"/>
      <c r="AL396" s="403"/>
      <c r="AN396" s="403"/>
      <c r="AO396" s="405"/>
      <c r="AP396" s="403"/>
      <c r="AQ396" s="403"/>
      <c r="AR396" s="403"/>
      <c r="AS396" s="403"/>
      <c r="AT396" s="403"/>
      <c r="AU396" s="403"/>
      <c r="AV396" s="405"/>
      <c r="AW396" s="404"/>
      <c r="AY396" s="403"/>
      <c r="BC396" s="403"/>
      <c r="BD396" s="403"/>
      <c r="BE396" s="403"/>
      <c r="BF396" s="403"/>
      <c r="BG396" s="403"/>
      <c r="BH396" s="403"/>
      <c r="BI396" s="403"/>
      <c r="BJ396" s="403"/>
      <c r="BK396" s="403"/>
    </row>
    <row r="397" spans="1:63" x14ac:dyDescent="0.25">
      <c r="A397" s="405"/>
      <c r="B397" s="400"/>
      <c r="C397" s="403"/>
      <c r="D397" s="403"/>
      <c r="E397" s="403"/>
      <c r="I397" s="404"/>
      <c r="Q397" s="405"/>
      <c r="S397" s="405"/>
      <c r="T397" s="403"/>
      <c r="U397" s="406"/>
      <c r="V397" s="400"/>
      <c r="W397" s="405"/>
      <c r="X397" s="405"/>
      <c r="Y397" s="403"/>
      <c r="Z397" s="407"/>
      <c r="AA397" s="403"/>
      <c r="AB397" s="405"/>
      <c r="AC397" s="403"/>
      <c r="AD397" s="406"/>
      <c r="AG397" s="403"/>
      <c r="AH397" s="403"/>
      <c r="AI397" s="405"/>
      <c r="AL397" s="403"/>
      <c r="AN397" s="403"/>
      <c r="AO397" s="405"/>
      <c r="AP397" s="403"/>
      <c r="AQ397" s="403"/>
      <c r="AR397" s="403"/>
      <c r="AS397" s="403"/>
      <c r="AT397" s="403"/>
      <c r="AU397" s="403"/>
      <c r="AV397" s="405"/>
      <c r="AW397" s="404"/>
      <c r="AY397" s="403"/>
      <c r="BC397" s="403"/>
      <c r="BD397" s="403"/>
      <c r="BE397" s="403"/>
      <c r="BF397" s="403"/>
      <c r="BG397" s="403"/>
      <c r="BH397" s="403"/>
      <c r="BI397" s="403"/>
      <c r="BJ397" s="403"/>
      <c r="BK397" s="403"/>
    </row>
    <row r="398" spans="1:63" x14ac:dyDescent="0.25">
      <c r="A398" s="405"/>
      <c r="B398" s="400"/>
      <c r="C398" s="403"/>
      <c r="D398" s="403"/>
      <c r="E398" s="403"/>
      <c r="I398" s="404"/>
      <c r="Q398" s="405"/>
      <c r="S398" s="405"/>
      <c r="T398" s="403"/>
      <c r="U398" s="406"/>
      <c r="V398" s="400"/>
      <c r="W398" s="405"/>
      <c r="X398" s="405"/>
      <c r="Y398" s="403"/>
      <c r="Z398" s="407"/>
      <c r="AA398" s="403"/>
      <c r="AB398" s="405"/>
      <c r="AC398" s="403"/>
      <c r="AD398" s="406"/>
      <c r="AG398" s="403"/>
      <c r="AH398" s="403"/>
      <c r="AI398" s="405"/>
      <c r="AL398" s="403"/>
      <c r="AN398" s="403"/>
      <c r="AO398" s="405"/>
      <c r="AP398" s="403"/>
      <c r="AQ398" s="403"/>
      <c r="AR398" s="403"/>
      <c r="AS398" s="403"/>
      <c r="AT398" s="403"/>
      <c r="AU398" s="403"/>
      <c r="AV398" s="405"/>
      <c r="AW398" s="404"/>
      <c r="AY398" s="403"/>
      <c r="BC398" s="403"/>
      <c r="BD398" s="403"/>
      <c r="BE398" s="403"/>
      <c r="BF398" s="403"/>
      <c r="BG398" s="403"/>
      <c r="BH398" s="403"/>
      <c r="BI398" s="403"/>
      <c r="BJ398" s="403"/>
      <c r="BK398" s="403"/>
    </row>
    <row r="399" spans="1:63" x14ac:dyDescent="0.25">
      <c r="A399" s="405"/>
      <c r="B399" s="400"/>
      <c r="C399" s="403"/>
      <c r="D399" s="403"/>
      <c r="E399" s="403"/>
      <c r="I399" s="404"/>
      <c r="Q399" s="405"/>
      <c r="S399" s="405"/>
      <c r="T399" s="403"/>
      <c r="U399" s="406"/>
      <c r="V399" s="400"/>
      <c r="W399" s="405"/>
      <c r="X399" s="405"/>
      <c r="Y399" s="403"/>
      <c r="Z399" s="407"/>
      <c r="AA399" s="403"/>
      <c r="AB399" s="405"/>
      <c r="AC399" s="403"/>
      <c r="AD399" s="406"/>
      <c r="AG399" s="403"/>
      <c r="AH399" s="403"/>
      <c r="AI399" s="405"/>
      <c r="AL399" s="403"/>
      <c r="AN399" s="403"/>
      <c r="AO399" s="405"/>
      <c r="AP399" s="403"/>
      <c r="AQ399" s="403"/>
      <c r="AR399" s="403"/>
      <c r="AS399" s="403"/>
      <c r="AT399" s="403"/>
      <c r="AU399" s="403"/>
      <c r="AV399" s="405"/>
      <c r="AW399" s="404"/>
      <c r="AY399" s="403"/>
      <c r="BC399" s="403"/>
      <c r="BD399" s="403"/>
      <c r="BE399" s="403"/>
      <c r="BF399" s="403"/>
      <c r="BG399" s="403"/>
      <c r="BH399" s="403"/>
      <c r="BI399" s="403"/>
      <c r="BJ399" s="403"/>
      <c r="BK399" s="403"/>
    </row>
    <row r="400" spans="1:63" x14ac:dyDescent="0.25">
      <c r="A400" s="405"/>
      <c r="B400" s="400"/>
      <c r="C400" s="403"/>
      <c r="D400" s="403"/>
      <c r="E400" s="403"/>
      <c r="I400" s="404"/>
      <c r="Q400" s="405"/>
      <c r="S400" s="405"/>
      <c r="T400" s="403"/>
      <c r="U400" s="406"/>
      <c r="V400" s="400"/>
      <c r="W400" s="405"/>
      <c r="X400" s="405"/>
      <c r="Y400" s="403"/>
      <c r="Z400" s="407"/>
      <c r="AA400" s="403"/>
      <c r="AB400" s="405"/>
      <c r="AC400" s="403"/>
      <c r="AD400" s="406"/>
      <c r="AG400" s="403"/>
      <c r="AH400" s="403"/>
      <c r="AI400" s="405"/>
      <c r="AL400" s="403"/>
      <c r="AN400" s="403"/>
      <c r="AO400" s="405"/>
      <c r="AP400" s="403"/>
      <c r="AQ400" s="403"/>
      <c r="AR400" s="403"/>
      <c r="AS400" s="403"/>
      <c r="AT400" s="403"/>
      <c r="AU400" s="403"/>
      <c r="AV400" s="405"/>
      <c r="AW400" s="404"/>
      <c r="AY400" s="403"/>
      <c r="BC400" s="403"/>
      <c r="BD400" s="403"/>
      <c r="BE400" s="403"/>
      <c r="BF400" s="403"/>
      <c r="BG400" s="403"/>
      <c r="BH400" s="403"/>
      <c r="BI400" s="403"/>
      <c r="BJ400" s="403"/>
      <c r="BK400" s="403"/>
    </row>
    <row r="401" spans="1:63" x14ac:dyDescent="0.25">
      <c r="A401" s="405"/>
      <c r="B401" s="400"/>
      <c r="C401" s="403"/>
      <c r="D401" s="403"/>
      <c r="E401" s="403"/>
      <c r="I401" s="404"/>
      <c r="Q401" s="405"/>
      <c r="S401" s="405"/>
      <c r="T401" s="403"/>
      <c r="U401" s="406"/>
      <c r="V401" s="400"/>
      <c r="W401" s="405"/>
      <c r="X401" s="405"/>
      <c r="Y401" s="403"/>
      <c r="Z401" s="407"/>
      <c r="AA401" s="403"/>
      <c r="AB401" s="405"/>
      <c r="AC401" s="403"/>
      <c r="AD401" s="406"/>
      <c r="AG401" s="403"/>
      <c r="AH401" s="403"/>
      <c r="AI401" s="405"/>
      <c r="AL401" s="403"/>
      <c r="AN401" s="403"/>
      <c r="AO401" s="405"/>
      <c r="AP401" s="403"/>
      <c r="AQ401" s="403"/>
      <c r="AR401" s="403"/>
      <c r="AS401" s="403"/>
      <c r="AT401" s="403"/>
      <c r="AU401" s="403"/>
      <c r="AV401" s="405"/>
      <c r="AW401" s="404"/>
      <c r="AY401" s="403"/>
      <c r="BC401" s="403"/>
      <c r="BD401" s="403"/>
      <c r="BE401" s="403"/>
      <c r="BF401" s="403"/>
      <c r="BG401" s="403"/>
      <c r="BH401" s="403"/>
      <c r="BI401" s="403"/>
      <c r="BJ401" s="403"/>
      <c r="BK401" s="403"/>
    </row>
    <row r="402" spans="1:63" x14ac:dyDescent="0.25">
      <c r="A402" s="405"/>
      <c r="B402" s="400"/>
      <c r="C402" s="403"/>
      <c r="D402" s="403"/>
      <c r="E402" s="403"/>
      <c r="I402" s="404"/>
      <c r="Q402" s="405"/>
      <c r="S402" s="405"/>
      <c r="T402" s="403"/>
      <c r="U402" s="406"/>
      <c r="V402" s="400"/>
      <c r="W402" s="405"/>
      <c r="X402" s="405"/>
      <c r="Y402" s="403"/>
      <c r="Z402" s="407"/>
      <c r="AA402" s="403"/>
      <c r="AB402" s="405"/>
      <c r="AC402" s="403"/>
      <c r="AD402" s="406"/>
      <c r="AG402" s="403"/>
      <c r="AH402" s="403"/>
      <c r="AI402" s="405"/>
      <c r="AL402" s="403"/>
      <c r="AN402" s="403"/>
      <c r="AO402" s="405"/>
      <c r="AP402" s="403"/>
      <c r="AQ402" s="403"/>
      <c r="AR402" s="403"/>
      <c r="AS402" s="403"/>
      <c r="AT402" s="403"/>
      <c r="AU402" s="403"/>
      <c r="AV402" s="405"/>
      <c r="AW402" s="404"/>
      <c r="AY402" s="403"/>
      <c r="BC402" s="403"/>
      <c r="BD402" s="403"/>
      <c r="BE402" s="403"/>
      <c r="BF402" s="403"/>
      <c r="BG402" s="403"/>
      <c r="BH402" s="403"/>
      <c r="BI402" s="403"/>
      <c r="BJ402" s="403"/>
      <c r="BK402" s="403"/>
    </row>
    <row r="403" spans="1:63" x14ac:dyDescent="0.25">
      <c r="A403" s="405"/>
      <c r="B403" s="400"/>
      <c r="C403" s="403"/>
      <c r="D403" s="403"/>
      <c r="E403" s="403"/>
      <c r="I403" s="404"/>
      <c r="Q403" s="405"/>
      <c r="S403" s="405"/>
      <c r="T403" s="403"/>
      <c r="U403" s="406"/>
      <c r="V403" s="400"/>
      <c r="W403" s="405"/>
      <c r="X403" s="405"/>
      <c r="Y403" s="403"/>
      <c r="Z403" s="407"/>
      <c r="AA403" s="403"/>
      <c r="AB403" s="405"/>
      <c r="AC403" s="403"/>
      <c r="AD403" s="406"/>
      <c r="AG403" s="403"/>
      <c r="AH403" s="403"/>
      <c r="AI403" s="405"/>
      <c r="AL403" s="403"/>
      <c r="AN403" s="403"/>
      <c r="AO403" s="405"/>
      <c r="AP403" s="403"/>
      <c r="AQ403" s="403"/>
      <c r="AR403" s="403"/>
      <c r="AS403" s="403"/>
      <c r="AT403" s="403"/>
      <c r="AU403" s="403"/>
      <c r="AV403" s="405"/>
      <c r="AW403" s="404"/>
      <c r="AY403" s="403"/>
      <c r="BC403" s="403"/>
      <c r="BD403" s="403"/>
      <c r="BE403" s="403"/>
      <c r="BF403" s="403"/>
      <c r="BG403" s="403"/>
      <c r="BH403" s="403"/>
      <c r="BI403" s="403"/>
      <c r="BJ403" s="403"/>
      <c r="BK403" s="403"/>
    </row>
    <row r="404" spans="1:63" x14ac:dyDescent="0.25">
      <c r="A404" s="405"/>
      <c r="B404" s="400"/>
      <c r="C404" s="403"/>
      <c r="D404" s="403"/>
      <c r="E404" s="403"/>
      <c r="I404" s="404"/>
      <c r="Q404" s="405"/>
      <c r="S404" s="405"/>
      <c r="T404" s="403"/>
      <c r="U404" s="406"/>
      <c r="V404" s="400"/>
      <c r="W404" s="405"/>
      <c r="X404" s="405"/>
      <c r="Y404" s="403"/>
      <c r="Z404" s="407"/>
      <c r="AA404" s="403"/>
      <c r="AB404" s="405"/>
      <c r="AC404" s="403"/>
      <c r="AD404" s="406"/>
      <c r="AG404" s="403"/>
      <c r="AH404" s="403"/>
      <c r="AI404" s="405"/>
      <c r="AL404" s="403"/>
      <c r="AN404" s="403"/>
      <c r="AO404" s="405"/>
      <c r="AP404" s="403"/>
      <c r="AQ404" s="403"/>
      <c r="AR404" s="403"/>
      <c r="AS404" s="403"/>
      <c r="AT404" s="403"/>
      <c r="AU404" s="403"/>
      <c r="AV404" s="405"/>
      <c r="AW404" s="404"/>
      <c r="AY404" s="403"/>
      <c r="BC404" s="403"/>
      <c r="BD404" s="403"/>
      <c r="BE404" s="403"/>
      <c r="BF404" s="403"/>
      <c r="BG404" s="403"/>
      <c r="BH404" s="403"/>
      <c r="BI404" s="403"/>
      <c r="BJ404" s="403"/>
      <c r="BK404" s="403"/>
    </row>
    <row r="405" spans="1:63" x14ac:dyDescent="0.25">
      <c r="A405" s="405"/>
      <c r="B405" s="400"/>
      <c r="C405" s="403"/>
      <c r="D405" s="403"/>
      <c r="E405" s="403"/>
      <c r="I405" s="404"/>
      <c r="Q405" s="405"/>
      <c r="S405" s="405"/>
      <c r="T405" s="403"/>
      <c r="U405" s="406"/>
      <c r="V405" s="400"/>
      <c r="W405" s="405"/>
      <c r="X405" s="405"/>
      <c r="Y405" s="403"/>
      <c r="Z405" s="407"/>
      <c r="AA405" s="403"/>
      <c r="AB405" s="405"/>
      <c r="AC405" s="403"/>
      <c r="AD405" s="406"/>
      <c r="AG405" s="403"/>
      <c r="AH405" s="403"/>
      <c r="AI405" s="405"/>
      <c r="AL405" s="403"/>
      <c r="AN405" s="403"/>
      <c r="AO405" s="405"/>
      <c r="AP405" s="403"/>
      <c r="AQ405" s="403"/>
      <c r="AR405" s="403"/>
      <c r="AS405" s="403"/>
      <c r="AT405" s="403"/>
      <c r="AU405" s="403"/>
      <c r="AV405" s="405"/>
      <c r="AW405" s="404"/>
      <c r="AY405" s="403"/>
      <c r="BC405" s="403"/>
      <c r="BD405" s="403"/>
      <c r="BE405" s="403"/>
      <c r="BF405" s="403"/>
      <c r="BG405" s="403"/>
      <c r="BH405" s="403"/>
      <c r="BI405" s="403"/>
      <c r="BJ405" s="403"/>
      <c r="BK405" s="403"/>
    </row>
    <row r="406" spans="1:63" x14ac:dyDescent="0.25">
      <c r="A406" s="405"/>
      <c r="B406" s="400"/>
      <c r="C406" s="403"/>
      <c r="D406" s="403"/>
      <c r="E406" s="403"/>
      <c r="I406" s="404"/>
      <c r="Q406" s="405"/>
      <c r="S406" s="405"/>
      <c r="T406" s="403"/>
      <c r="U406" s="406"/>
      <c r="V406" s="400"/>
      <c r="W406" s="405"/>
      <c r="X406" s="405"/>
      <c r="Y406" s="403"/>
      <c r="Z406" s="407"/>
      <c r="AA406" s="403"/>
      <c r="AB406" s="405"/>
      <c r="AC406" s="403"/>
      <c r="AD406" s="406"/>
      <c r="AG406" s="403"/>
      <c r="AH406" s="403"/>
      <c r="AI406" s="405"/>
      <c r="AL406" s="403"/>
      <c r="AN406" s="403"/>
      <c r="AO406" s="405"/>
      <c r="AP406" s="403"/>
      <c r="AQ406" s="403"/>
      <c r="AR406" s="403"/>
      <c r="AS406" s="403"/>
      <c r="AT406" s="403"/>
      <c r="AU406" s="403"/>
      <c r="AV406" s="405"/>
      <c r="AW406" s="404"/>
      <c r="AY406" s="403"/>
      <c r="BC406" s="403"/>
      <c r="BD406" s="403"/>
      <c r="BE406" s="403"/>
      <c r="BF406" s="403"/>
      <c r="BG406" s="403"/>
      <c r="BH406" s="403"/>
      <c r="BI406" s="403"/>
      <c r="BJ406" s="403"/>
      <c r="BK406" s="403"/>
    </row>
    <row r="407" spans="1:63" x14ac:dyDescent="0.25">
      <c r="A407" s="405"/>
      <c r="B407" s="400"/>
      <c r="C407" s="403"/>
      <c r="D407" s="403"/>
      <c r="E407" s="403"/>
      <c r="I407" s="404"/>
      <c r="Q407" s="405"/>
      <c r="S407" s="405"/>
      <c r="T407" s="403"/>
      <c r="U407" s="406"/>
      <c r="V407" s="400"/>
      <c r="W407" s="405"/>
      <c r="X407" s="405"/>
      <c r="Y407" s="403"/>
      <c r="Z407" s="407"/>
      <c r="AA407" s="403"/>
      <c r="AB407" s="405"/>
      <c r="AC407" s="403"/>
      <c r="AD407" s="406"/>
      <c r="AG407" s="403"/>
      <c r="AH407" s="403"/>
      <c r="AI407" s="405"/>
      <c r="AL407" s="403"/>
      <c r="AN407" s="403"/>
      <c r="AO407" s="405"/>
      <c r="AP407" s="403"/>
      <c r="AQ407" s="403"/>
      <c r="AR407" s="403"/>
      <c r="AS407" s="403"/>
      <c r="AT407" s="403"/>
      <c r="AU407" s="403"/>
      <c r="AV407" s="405"/>
      <c r="AW407" s="404"/>
      <c r="AY407" s="403"/>
      <c r="BC407" s="403"/>
      <c r="BD407" s="403"/>
      <c r="BE407" s="403"/>
      <c r="BF407" s="403"/>
      <c r="BG407" s="403"/>
      <c r="BH407" s="403"/>
      <c r="BI407" s="403"/>
      <c r="BJ407" s="403"/>
      <c r="BK407" s="403"/>
    </row>
    <row r="408" spans="1:63" x14ac:dyDescent="0.25">
      <c r="A408" s="405"/>
      <c r="B408" s="400"/>
      <c r="C408" s="403"/>
      <c r="D408" s="403"/>
      <c r="E408" s="403"/>
      <c r="I408" s="404"/>
      <c r="Q408" s="405"/>
      <c r="S408" s="405"/>
      <c r="T408" s="403"/>
      <c r="U408" s="406"/>
      <c r="V408" s="400"/>
      <c r="W408" s="405"/>
      <c r="X408" s="405"/>
      <c r="Y408" s="403"/>
      <c r="Z408" s="407"/>
      <c r="AA408" s="403"/>
      <c r="AB408" s="405"/>
      <c r="AC408" s="403"/>
      <c r="AD408" s="406"/>
      <c r="AG408" s="403"/>
      <c r="AH408" s="403"/>
      <c r="AI408" s="405"/>
      <c r="AL408" s="403"/>
      <c r="AN408" s="403"/>
      <c r="AO408" s="405"/>
      <c r="AP408" s="403"/>
      <c r="AQ408" s="403"/>
      <c r="AR408" s="403"/>
      <c r="AS408" s="403"/>
      <c r="AT408" s="403"/>
      <c r="AU408" s="403"/>
      <c r="AV408" s="405"/>
      <c r="AW408" s="404"/>
      <c r="AY408" s="403"/>
      <c r="BC408" s="403"/>
      <c r="BD408" s="403"/>
      <c r="BE408" s="403"/>
      <c r="BF408" s="403"/>
      <c r="BG408" s="403"/>
      <c r="BH408" s="403"/>
      <c r="BI408" s="403"/>
      <c r="BJ408" s="403"/>
      <c r="BK408" s="403"/>
    </row>
    <row r="409" spans="1:63" x14ac:dyDescent="0.25">
      <c r="A409" s="405"/>
      <c r="B409" s="400"/>
      <c r="C409" s="403"/>
      <c r="D409" s="403"/>
      <c r="E409" s="403"/>
      <c r="I409" s="404"/>
      <c r="Q409" s="405"/>
      <c r="S409" s="405"/>
      <c r="T409" s="403"/>
      <c r="U409" s="406"/>
      <c r="V409" s="400"/>
      <c r="W409" s="405"/>
      <c r="X409" s="405"/>
      <c r="Y409" s="403"/>
      <c r="Z409" s="407"/>
      <c r="AA409" s="403"/>
      <c r="AB409" s="405"/>
      <c r="AC409" s="403"/>
      <c r="AD409" s="406"/>
      <c r="AG409" s="403"/>
      <c r="AH409" s="403"/>
      <c r="AI409" s="405"/>
      <c r="AL409" s="403"/>
      <c r="AN409" s="403"/>
      <c r="AO409" s="405"/>
      <c r="AP409" s="403"/>
      <c r="AQ409" s="403"/>
      <c r="AR409" s="403"/>
      <c r="AS409" s="403"/>
      <c r="AT409" s="403"/>
      <c r="AU409" s="403"/>
      <c r="AV409" s="405"/>
      <c r="AW409" s="404"/>
      <c r="AY409" s="403"/>
      <c r="BC409" s="403"/>
      <c r="BD409" s="403"/>
      <c r="BE409" s="403"/>
      <c r="BF409" s="403"/>
      <c r="BG409" s="403"/>
      <c r="BH409" s="403"/>
      <c r="BI409" s="403"/>
      <c r="BJ409" s="403"/>
      <c r="BK409" s="403"/>
    </row>
    <row r="410" spans="1:63" x14ac:dyDescent="0.25">
      <c r="A410" s="405"/>
      <c r="B410" s="400"/>
      <c r="C410" s="403"/>
      <c r="D410" s="403"/>
      <c r="E410" s="403"/>
      <c r="I410" s="404"/>
      <c r="Q410" s="405"/>
      <c r="S410" s="405"/>
      <c r="T410" s="403"/>
      <c r="U410" s="406"/>
      <c r="V410" s="400"/>
      <c r="W410" s="405"/>
      <c r="X410" s="405"/>
      <c r="Y410" s="403"/>
      <c r="Z410" s="407"/>
      <c r="AA410" s="403"/>
      <c r="AB410" s="405"/>
      <c r="AC410" s="403"/>
      <c r="AD410" s="406"/>
      <c r="AG410" s="403"/>
      <c r="AH410" s="403"/>
      <c r="AI410" s="405"/>
      <c r="AL410" s="403"/>
      <c r="AN410" s="403"/>
      <c r="AO410" s="405"/>
      <c r="AP410" s="403"/>
      <c r="AQ410" s="403"/>
      <c r="AR410" s="403"/>
      <c r="AS410" s="403"/>
      <c r="AT410" s="403"/>
      <c r="AU410" s="403"/>
      <c r="AV410" s="405"/>
      <c r="AW410" s="404"/>
      <c r="AY410" s="403"/>
      <c r="BC410" s="403"/>
      <c r="BD410" s="403"/>
      <c r="BE410" s="403"/>
      <c r="BF410" s="403"/>
      <c r="BG410" s="403"/>
      <c r="BH410" s="403"/>
      <c r="BI410" s="403"/>
      <c r="BJ410" s="403"/>
      <c r="BK410" s="403"/>
    </row>
    <row r="411" spans="1:63" x14ac:dyDescent="0.25">
      <c r="A411" s="405"/>
      <c r="B411" s="400"/>
      <c r="C411" s="403"/>
      <c r="D411" s="403"/>
      <c r="E411" s="403"/>
      <c r="I411" s="404"/>
      <c r="Q411" s="405"/>
      <c r="S411" s="405"/>
      <c r="T411" s="403"/>
      <c r="U411" s="406"/>
      <c r="V411" s="400"/>
      <c r="W411" s="405"/>
      <c r="X411" s="405"/>
      <c r="Y411" s="403"/>
      <c r="Z411" s="407"/>
      <c r="AA411" s="403"/>
      <c r="AB411" s="405"/>
      <c r="AC411" s="403"/>
      <c r="AD411" s="406"/>
      <c r="AG411" s="403"/>
      <c r="AH411" s="403"/>
      <c r="AI411" s="405"/>
      <c r="AL411" s="403"/>
      <c r="AN411" s="403"/>
      <c r="AO411" s="405"/>
      <c r="AP411" s="403"/>
      <c r="AQ411" s="403"/>
      <c r="AR411" s="403"/>
      <c r="AS411" s="403"/>
      <c r="AT411" s="403"/>
      <c r="AU411" s="403"/>
      <c r="AV411" s="405"/>
      <c r="AW411" s="404"/>
      <c r="AY411" s="403"/>
      <c r="BC411" s="403"/>
      <c r="BD411" s="403"/>
      <c r="BE411" s="403"/>
      <c r="BF411" s="403"/>
      <c r="BG411" s="403"/>
      <c r="BH411" s="403"/>
      <c r="BI411" s="403"/>
      <c r="BJ411" s="403"/>
      <c r="BK411" s="403"/>
    </row>
    <row r="412" spans="1:63" x14ac:dyDescent="0.25">
      <c r="A412" s="405"/>
      <c r="B412" s="400"/>
      <c r="C412" s="403"/>
      <c r="D412" s="403"/>
      <c r="E412" s="403"/>
      <c r="I412" s="404"/>
      <c r="Q412" s="405"/>
      <c r="S412" s="405"/>
      <c r="T412" s="403"/>
      <c r="U412" s="406"/>
      <c r="V412" s="400"/>
      <c r="W412" s="405"/>
      <c r="X412" s="405"/>
      <c r="Y412" s="403"/>
      <c r="Z412" s="407"/>
      <c r="AA412" s="403"/>
      <c r="AB412" s="405"/>
      <c r="AC412" s="403"/>
      <c r="AD412" s="406"/>
      <c r="AG412" s="403"/>
      <c r="AH412" s="403"/>
      <c r="AI412" s="405"/>
      <c r="AL412" s="403"/>
      <c r="AN412" s="403"/>
      <c r="AO412" s="405"/>
      <c r="AP412" s="403"/>
      <c r="AQ412" s="403"/>
      <c r="AR412" s="403"/>
      <c r="AS412" s="403"/>
      <c r="AT412" s="403"/>
      <c r="AU412" s="403"/>
      <c r="AV412" s="405"/>
      <c r="AW412" s="404"/>
      <c r="AY412" s="403"/>
      <c r="BC412" s="403"/>
      <c r="BD412" s="403"/>
      <c r="BE412" s="403"/>
      <c r="BF412" s="403"/>
      <c r="BG412" s="403"/>
      <c r="BH412" s="403"/>
      <c r="BI412" s="403"/>
      <c r="BJ412" s="403"/>
      <c r="BK412" s="403"/>
    </row>
    <row r="413" spans="1:63" x14ac:dyDescent="0.25">
      <c r="A413" s="405"/>
      <c r="B413" s="400"/>
      <c r="C413" s="403"/>
      <c r="D413" s="403"/>
      <c r="E413" s="403"/>
      <c r="I413" s="404"/>
      <c r="Q413" s="405"/>
      <c r="S413" s="405"/>
      <c r="T413" s="403"/>
      <c r="U413" s="406"/>
      <c r="V413" s="400"/>
      <c r="W413" s="405"/>
      <c r="X413" s="405"/>
      <c r="Y413" s="403"/>
      <c r="Z413" s="407"/>
      <c r="AA413" s="403"/>
      <c r="AB413" s="405"/>
      <c r="AC413" s="403"/>
      <c r="AD413" s="406"/>
      <c r="AG413" s="403"/>
      <c r="AH413" s="403"/>
      <c r="AI413" s="405"/>
      <c r="AL413" s="403"/>
      <c r="AN413" s="403"/>
      <c r="AO413" s="405"/>
      <c r="AP413" s="403"/>
      <c r="AQ413" s="403"/>
      <c r="AR413" s="403"/>
      <c r="AS413" s="403"/>
      <c r="AT413" s="403"/>
      <c r="AU413" s="403"/>
      <c r="AV413" s="405"/>
      <c r="AW413" s="404"/>
      <c r="AY413" s="403"/>
      <c r="BC413" s="403"/>
      <c r="BD413" s="403"/>
      <c r="BE413" s="403"/>
      <c r="BF413" s="403"/>
      <c r="BG413" s="403"/>
      <c r="BH413" s="403"/>
      <c r="BI413" s="403"/>
      <c r="BJ413" s="403"/>
      <c r="BK413" s="403"/>
    </row>
    <row r="414" spans="1:63" x14ac:dyDescent="0.25">
      <c r="A414" s="405"/>
      <c r="B414" s="400"/>
      <c r="C414" s="403"/>
      <c r="D414" s="403"/>
      <c r="E414" s="403"/>
      <c r="I414" s="404"/>
      <c r="Q414" s="405"/>
      <c r="S414" s="405"/>
      <c r="T414" s="403"/>
      <c r="U414" s="406"/>
      <c r="V414" s="400"/>
      <c r="W414" s="405"/>
      <c r="X414" s="405"/>
      <c r="Y414" s="403"/>
      <c r="Z414" s="407"/>
      <c r="AA414" s="403"/>
      <c r="AB414" s="405"/>
      <c r="AC414" s="403"/>
      <c r="AD414" s="406"/>
      <c r="AG414" s="403"/>
      <c r="AH414" s="403"/>
      <c r="AI414" s="405"/>
      <c r="AL414" s="403"/>
      <c r="AN414" s="403"/>
      <c r="AO414" s="405"/>
      <c r="AP414" s="403"/>
      <c r="AQ414" s="403"/>
      <c r="AR414" s="403"/>
      <c r="AS414" s="403"/>
      <c r="AT414" s="403"/>
      <c r="AU414" s="403"/>
      <c r="AV414" s="405"/>
      <c r="AW414" s="404"/>
      <c r="AY414" s="403"/>
      <c r="BC414" s="403"/>
      <c r="BD414" s="403"/>
      <c r="BE414" s="403"/>
      <c r="BF414" s="403"/>
      <c r="BG414" s="403"/>
      <c r="BH414" s="403"/>
      <c r="BI414" s="403"/>
      <c r="BJ414" s="403"/>
      <c r="BK414" s="403"/>
    </row>
    <row r="415" spans="1:63" x14ac:dyDescent="0.25">
      <c r="A415" s="405"/>
      <c r="B415" s="400"/>
      <c r="C415" s="403"/>
      <c r="D415" s="403"/>
      <c r="E415" s="403"/>
      <c r="I415" s="404"/>
      <c r="Q415" s="405"/>
      <c r="S415" s="405"/>
      <c r="T415" s="403"/>
      <c r="U415" s="406"/>
      <c r="V415" s="400"/>
      <c r="W415" s="405"/>
      <c r="X415" s="405"/>
      <c r="Y415" s="403"/>
      <c r="Z415" s="407"/>
      <c r="AA415" s="403"/>
      <c r="AB415" s="405"/>
      <c r="AC415" s="403"/>
      <c r="AD415" s="406"/>
      <c r="AG415" s="403"/>
      <c r="AH415" s="403"/>
      <c r="AI415" s="405"/>
      <c r="AL415" s="403"/>
      <c r="AN415" s="403"/>
      <c r="AO415" s="405"/>
      <c r="AP415" s="403"/>
      <c r="AQ415" s="403"/>
      <c r="AR415" s="403"/>
      <c r="AS415" s="403"/>
      <c r="AT415" s="403"/>
      <c r="AU415" s="403"/>
      <c r="AV415" s="405"/>
      <c r="AW415" s="404"/>
      <c r="AY415" s="403"/>
      <c r="BC415" s="403"/>
      <c r="BD415" s="403"/>
      <c r="BE415" s="403"/>
      <c r="BF415" s="403"/>
      <c r="BG415" s="403"/>
      <c r="BH415" s="403"/>
      <c r="BI415" s="403"/>
      <c r="BJ415" s="403"/>
      <c r="BK415" s="403"/>
    </row>
    <row r="416" spans="1:63" x14ac:dyDescent="0.25">
      <c r="A416" s="405"/>
      <c r="B416" s="400"/>
      <c r="C416" s="403"/>
      <c r="D416" s="403"/>
      <c r="E416" s="403"/>
      <c r="I416" s="404"/>
      <c r="Q416" s="405"/>
      <c r="S416" s="405"/>
      <c r="T416" s="403"/>
      <c r="U416" s="406"/>
      <c r="V416" s="400"/>
      <c r="W416" s="405"/>
      <c r="X416" s="405"/>
      <c r="Y416" s="403"/>
      <c r="Z416" s="407"/>
      <c r="AA416" s="403"/>
      <c r="AB416" s="405"/>
      <c r="AC416" s="403"/>
      <c r="AD416" s="406"/>
      <c r="AG416" s="403"/>
      <c r="AH416" s="403"/>
      <c r="AI416" s="405"/>
      <c r="AL416" s="403"/>
      <c r="AN416" s="403"/>
      <c r="AO416" s="405"/>
      <c r="AP416" s="403"/>
      <c r="AQ416" s="403"/>
      <c r="AR416" s="403"/>
      <c r="AS416" s="403"/>
      <c r="AT416" s="403"/>
      <c r="AU416" s="403"/>
      <c r="AV416" s="405"/>
      <c r="AW416" s="404"/>
      <c r="AY416" s="403"/>
      <c r="BC416" s="403"/>
      <c r="BD416" s="403"/>
      <c r="BE416" s="403"/>
      <c r="BF416" s="403"/>
      <c r="BG416" s="403"/>
      <c r="BH416" s="403"/>
      <c r="BI416" s="403"/>
      <c r="BJ416" s="403"/>
      <c r="BK416" s="403"/>
    </row>
    <row r="417" spans="1:63" x14ac:dyDescent="0.25">
      <c r="A417" s="405"/>
      <c r="B417" s="400"/>
      <c r="C417" s="403"/>
      <c r="D417" s="403"/>
      <c r="E417" s="403"/>
      <c r="I417" s="404"/>
      <c r="Q417" s="405"/>
      <c r="S417" s="405"/>
      <c r="T417" s="403"/>
      <c r="U417" s="406"/>
      <c r="V417" s="400"/>
      <c r="W417" s="405"/>
      <c r="X417" s="405"/>
      <c r="Y417" s="403"/>
      <c r="Z417" s="407"/>
      <c r="AA417" s="403"/>
      <c r="AB417" s="405"/>
      <c r="AC417" s="403"/>
      <c r="AD417" s="406"/>
      <c r="AG417" s="403"/>
      <c r="AH417" s="403"/>
      <c r="AI417" s="405"/>
      <c r="AL417" s="403"/>
      <c r="AN417" s="403"/>
      <c r="AO417" s="405"/>
      <c r="AP417" s="403"/>
      <c r="AQ417" s="403"/>
      <c r="AR417" s="403"/>
      <c r="AS417" s="403"/>
      <c r="AT417" s="403"/>
      <c r="AU417" s="403"/>
      <c r="AV417" s="405"/>
      <c r="AW417" s="404"/>
      <c r="AY417" s="403"/>
      <c r="BC417" s="403"/>
      <c r="BD417" s="403"/>
      <c r="BE417" s="403"/>
      <c r="BF417" s="403"/>
      <c r="BG417" s="403"/>
      <c r="BH417" s="403"/>
      <c r="BI417" s="403"/>
      <c r="BJ417" s="403"/>
      <c r="BK417" s="403"/>
    </row>
    <row r="418" spans="1:63" x14ac:dyDescent="0.25">
      <c r="A418" s="405"/>
      <c r="B418" s="400"/>
      <c r="C418" s="403"/>
      <c r="D418" s="403"/>
      <c r="E418" s="403"/>
      <c r="I418" s="404"/>
      <c r="Q418" s="405"/>
      <c r="S418" s="405"/>
      <c r="T418" s="403"/>
      <c r="U418" s="406"/>
      <c r="V418" s="400"/>
      <c r="W418" s="405"/>
      <c r="X418" s="405"/>
      <c r="Y418" s="403"/>
      <c r="Z418" s="407"/>
      <c r="AA418" s="403"/>
      <c r="AB418" s="405"/>
      <c r="AC418" s="403"/>
      <c r="AD418" s="406"/>
      <c r="AG418" s="403"/>
      <c r="AH418" s="403"/>
      <c r="AI418" s="405"/>
      <c r="AL418" s="403"/>
      <c r="AN418" s="403"/>
      <c r="AO418" s="405"/>
      <c r="AP418" s="403"/>
      <c r="AQ418" s="403"/>
      <c r="AR418" s="403"/>
      <c r="AS418" s="403"/>
      <c r="AT418" s="403"/>
      <c r="AU418" s="403"/>
      <c r="AV418" s="405"/>
      <c r="AW418" s="404"/>
      <c r="AY418" s="403"/>
      <c r="BC418" s="403"/>
      <c r="BD418" s="403"/>
      <c r="BE418" s="403"/>
      <c r="BF418" s="403"/>
      <c r="BG418" s="403"/>
      <c r="BH418" s="403"/>
      <c r="BI418" s="403"/>
      <c r="BJ418" s="403"/>
      <c r="BK418" s="403"/>
    </row>
    <row r="419" spans="1:63" x14ac:dyDescent="0.25">
      <c r="A419" s="405"/>
      <c r="B419" s="400"/>
      <c r="C419" s="403"/>
      <c r="D419" s="403"/>
      <c r="E419" s="403"/>
      <c r="I419" s="404"/>
      <c r="Q419" s="405"/>
      <c r="S419" s="405"/>
      <c r="T419" s="403"/>
      <c r="U419" s="406"/>
      <c r="V419" s="400"/>
      <c r="W419" s="405"/>
      <c r="X419" s="405"/>
      <c r="Y419" s="403"/>
      <c r="Z419" s="407"/>
      <c r="AA419" s="403"/>
      <c r="AB419" s="405"/>
      <c r="AC419" s="403"/>
      <c r="AD419" s="406"/>
      <c r="AG419" s="403"/>
      <c r="AH419" s="403"/>
      <c r="AI419" s="405"/>
      <c r="AL419" s="403"/>
      <c r="AN419" s="403"/>
      <c r="AO419" s="405"/>
      <c r="AP419" s="403"/>
      <c r="AQ419" s="403"/>
      <c r="AR419" s="403"/>
      <c r="AS419" s="403"/>
      <c r="AT419" s="403"/>
      <c r="AU419" s="403"/>
      <c r="AV419" s="405"/>
      <c r="AW419" s="404"/>
      <c r="AY419" s="403"/>
      <c r="BC419" s="403"/>
      <c r="BD419" s="403"/>
      <c r="BE419" s="403"/>
      <c r="BF419" s="403"/>
      <c r="BG419" s="403"/>
      <c r="BH419" s="403"/>
      <c r="BI419" s="403"/>
      <c r="BJ419" s="403"/>
      <c r="BK419" s="403"/>
    </row>
    <row r="420" spans="1:63" x14ac:dyDescent="0.25">
      <c r="A420" s="405"/>
      <c r="B420" s="400"/>
      <c r="C420" s="403"/>
      <c r="D420" s="403"/>
      <c r="E420" s="403"/>
      <c r="I420" s="404"/>
      <c r="Q420" s="405"/>
      <c r="S420" s="405"/>
      <c r="T420" s="403"/>
      <c r="U420" s="406"/>
      <c r="V420" s="400"/>
      <c r="W420" s="405"/>
      <c r="X420" s="405"/>
      <c r="Y420" s="403"/>
      <c r="Z420" s="407"/>
      <c r="AA420" s="403"/>
      <c r="AB420" s="405"/>
      <c r="AC420" s="403"/>
      <c r="AD420" s="406"/>
      <c r="AG420" s="403"/>
      <c r="AH420" s="403"/>
      <c r="AI420" s="405"/>
      <c r="AL420" s="403"/>
      <c r="AN420" s="403"/>
      <c r="AO420" s="405"/>
      <c r="AP420" s="403"/>
      <c r="AQ420" s="403"/>
      <c r="AR420" s="403"/>
      <c r="AS420" s="403"/>
      <c r="AT420" s="403"/>
      <c r="AU420" s="403"/>
      <c r="AV420" s="405"/>
      <c r="AW420" s="404"/>
      <c r="AY420" s="403"/>
      <c r="BC420" s="403"/>
      <c r="BD420" s="403"/>
      <c r="BE420" s="403"/>
      <c r="BF420" s="403"/>
      <c r="BG420" s="403"/>
      <c r="BH420" s="403"/>
      <c r="BI420" s="403"/>
      <c r="BJ420" s="403"/>
      <c r="BK420" s="403"/>
    </row>
    <row r="421" spans="1:63" x14ac:dyDescent="0.25">
      <c r="A421" s="405"/>
      <c r="B421" s="400"/>
      <c r="C421" s="403"/>
      <c r="D421" s="403"/>
      <c r="E421" s="403"/>
      <c r="I421" s="404"/>
      <c r="Q421" s="405"/>
      <c r="S421" s="405"/>
      <c r="T421" s="403"/>
      <c r="U421" s="406"/>
      <c r="V421" s="400"/>
      <c r="W421" s="405"/>
      <c r="X421" s="405"/>
      <c r="Y421" s="403"/>
      <c r="Z421" s="407"/>
      <c r="AA421" s="403"/>
      <c r="AB421" s="405"/>
      <c r="AC421" s="403"/>
      <c r="AD421" s="406"/>
      <c r="AG421" s="403"/>
      <c r="AH421" s="403"/>
      <c r="AI421" s="405"/>
      <c r="AL421" s="403"/>
      <c r="AN421" s="403"/>
      <c r="AO421" s="405"/>
      <c r="AP421" s="403"/>
      <c r="AQ421" s="403"/>
      <c r="AR421" s="403"/>
      <c r="AS421" s="403"/>
      <c r="AT421" s="403"/>
      <c r="AU421" s="403"/>
      <c r="AV421" s="405"/>
      <c r="AW421" s="404"/>
      <c r="AY421" s="403"/>
      <c r="BC421" s="403"/>
      <c r="BD421" s="403"/>
      <c r="BE421" s="403"/>
      <c r="BF421" s="403"/>
      <c r="BG421" s="403"/>
      <c r="BH421" s="403"/>
      <c r="BI421" s="403"/>
      <c r="BJ421" s="403"/>
      <c r="BK421" s="403"/>
    </row>
    <row r="422" spans="1:63" x14ac:dyDescent="0.25">
      <c r="A422" s="405"/>
      <c r="B422" s="400"/>
      <c r="C422" s="403"/>
      <c r="D422" s="403"/>
      <c r="E422" s="403"/>
      <c r="I422" s="404"/>
      <c r="Q422" s="405"/>
      <c r="S422" s="405"/>
      <c r="T422" s="403"/>
      <c r="U422" s="406"/>
      <c r="V422" s="400"/>
      <c r="W422" s="405"/>
      <c r="X422" s="405"/>
      <c r="Y422" s="403"/>
      <c r="Z422" s="407"/>
      <c r="AA422" s="403"/>
      <c r="AB422" s="405"/>
      <c r="AC422" s="403"/>
      <c r="AD422" s="406"/>
      <c r="AG422" s="403"/>
      <c r="AH422" s="403"/>
      <c r="AI422" s="405"/>
      <c r="AL422" s="403"/>
      <c r="AN422" s="403"/>
      <c r="AO422" s="405"/>
      <c r="AP422" s="403"/>
      <c r="AQ422" s="403"/>
      <c r="AR422" s="403"/>
      <c r="AS422" s="403"/>
      <c r="AT422" s="403"/>
      <c r="AU422" s="403"/>
      <c r="AV422" s="405"/>
      <c r="AW422" s="404"/>
      <c r="AY422" s="403"/>
      <c r="BC422" s="403"/>
      <c r="BD422" s="403"/>
      <c r="BE422" s="403"/>
      <c r="BF422" s="403"/>
      <c r="BG422" s="403"/>
      <c r="BH422" s="403"/>
      <c r="BI422" s="403"/>
      <c r="BJ422" s="403"/>
      <c r="BK422" s="403"/>
    </row>
    <row r="423" spans="1:63" x14ac:dyDescent="0.25">
      <c r="A423" s="405"/>
      <c r="B423" s="400"/>
      <c r="C423" s="403"/>
      <c r="D423" s="403"/>
      <c r="E423" s="403"/>
      <c r="I423" s="404"/>
      <c r="Q423" s="405"/>
      <c r="S423" s="405"/>
      <c r="T423" s="403"/>
      <c r="U423" s="406"/>
      <c r="V423" s="400"/>
      <c r="W423" s="405"/>
      <c r="X423" s="405"/>
      <c r="Y423" s="403"/>
      <c r="Z423" s="407"/>
      <c r="AA423" s="403"/>
      <c r="AB423" s="405"/>
      <c r="AC423" s="403"/>
      <c r="AD423" s="406"/>
      <c r="AG423" s="403"/>
      <c r="AH423" s="403"/>
      <c r="AI423" s="405"/>
      <c r="AL423" s="403"/>
      <c r="AN423" s="403"/>
      <c r="AO423" s="405"/>
      <c r="AP423" s="403"/>
      <c r="AQ423" s="403"/>
      <c r="AR423" s="403"/>
      <c r="AS423" s="403"/>
      <c r="AT423" s="403"/>
      <c r="AU423" s="403"/>
      <c r="AV423" s="405"/>
      <c r="AW423" s="404"/>
      <c r="AY423" s="403"/>
      <c r="BC423" s="403"/>
      <c r="BD423" s="403"/>
      <c r="BE423" s="403"/>
      <c r="BF423" s="403"/>
      <c r="BG423" s="403"/>
      <c r="BH423" s="403"/>
      <c r="BI423" s="403"/>
      <c r="BJ423" s="403"/>
      <c r="BK423" s="403"/>
    </row>
    <row r="424" spans="1:63" x14ac:dyDescent="0.25">
      <c r="A424" s="405"/>
      <c r="B424" s="400"/>
      <c r="C424" s="403"/>
      <c r="D424" s="403"/>
      <c r="E424" s="403"/>
      <c r="I424" s="404"/>
      <c r="Q424" s="405"/>
      <c r="S424" s="405"/>
      <c r="T424" s="403"/>
      <c r="U424" s="406"/>
      <c r="V424" s="400"/>
      <c r="W424" s="405"/>
      <c r="X424" s="405"/>
      <c r="Y424" s="403"/>
      <c r="Z424" s="407"/>
      <c r="AA424" s="403"/>
      <c r="AB424" s="405"/>
      <c r="AC424" s="403"/>
      <c r="AD424" s="406"/>
      <c r="AG424" s="403"/>
      <c r="AH424" s="403"/>
      <c r="AI424" s="405"/>
      <c r="AL424" s="403"/>
      <c r="AN424" s="403"/>
      <c r="AO424" s="405"/>
      <c r="AP424" s="403"/>
      <c r="AQ424" s="403"/>
      <c r="AR424" s="403"/>
      <c r="AS424" s="403"/>
      <c r="AT424" s="403"/>
      <c r="AU424" s="403"/>
      <c r="AV424" s="405"/>
      <c r="AW424" s="404"/>
      <c r="AY424" s="403"/>
      <c r="BC424" s="403"/>
      <c r="BD424" s="403"/>
      <c r="BE424" s="403"/>
      <c r="BF424" s="403"/>
      <c r="BG424" s="403"/>
      <c r="BH424" s="403"/>
      <c r="BI424" s="403"/>
      <c r="BJ424" s="403"/>
      <c r="BK424" s="403"/>
    </row>
    <row r="425" spans="1:63" x14ac:dyDescent="0.25">
      <c r="A425" s="405"/>
      <c r="B425" s="400"/>
      <c r="C425" s="403"/>
      <c r="D425" s="403"/>
      <c r="E425" s="403"/>
      <c r="I425" s="404"/>
      <c r="Q425" s="405"/>
      <c r="S425" s="405"/>
      <c r="T425" s="403"/>
      <c r="U425" s="406"/>
      <c r="V425" s="400"/>
      <c r="W425" s="405"/>
      <c r="X425" s="405"/>
      <c r="Y425" s="403"/>
      <c r="Z425" s="407"/>
      <c r="AA425" s="403"/>
      <c r="AB425" s="405"/>
      <c r="AC425" s="403"/>
      <c r="AD425" s="406"/>
      <c r="AG425" s="403"/>
      <c r="AH425" s="403"/>
      <c r="AI425" s="405"/>
      <c r="AL425" s="403"/>
      <c r="AN425" s="403"/>
      <c r="AO425" s="405"/>
      <c r="AP425" s="403"/>
      <c r="AQ425" s="403"/>
      <c r="AR425" s="403"/>
      <c r="AS425" s="403"/>
      <c r="AT425" s="403"/>
      <c r="AU425" s="403"/>
      <c r="AV425" s="405"/>
      <c r="AW425" s="404"/>
      <c r="AY425" s="403"/>
      <c r="BC425" s="403"/>
      <c r="BD425" s="403"/>
      <c r="BE425" s="403"/>
      <c r="BF425" s="403"/>
      <c r="BG425" s="403"/>
      <c r="BH425" s="403"/>
      <c r="BI425" s="403"/>
      <c r="BJ425" s="403"/>
      <c r="BK425" s="403"/>
    </row>
    <row r="426" spans="1:63" x14ac:dyDescent="0.25">
      <c r="A426" s="405"/>
      <c r="B426" s="400"/>
      <c r="C426" s="403"/>
      <c r="D426" s="403"/>
      <c r="E426" s="403"/>
      <c r="I426" s="404"/>
      <c r="Q426" s="405"/>
      <c r="S426" s="405"/>
      <c r="T426" s="403"/>
      <c r="U426" s="406"/>
      <c r="V426" s="400"/>
      <c r="W426" s="405"/>
      <c r="X426" s="405"/>
      <c r="Y426" s="403"/>
      <c r="Z426" s="407"/>
      <c r="AA426" s="403"/>
      <c r="AB426" s="405"/>
      <c r="AC426" s="403"/>
      <c r="AD426" s="406"/>
      <c r="AG426" s="403"/>
      <c r="AH426" s="403"/>
      <c r="AI426" s="405"/>
      <c r="AL426" s="403"/>
      <c r="AN426" s="403"/>
      <c r="AO426" s="405"/>
      <c r="AP426" s="403"/>
      <c r="AQ426" s="403"/>
      <c r="AR426" s="403"/>
      <c r="AS426" s="403"/>
      <c r="AT426" s="403"/>
      <c r="AU426" s="403"/>
      <c r="AV426" s="405"/>
      <c r="AW426" s="404"/>
      <c r="AY426" s="403"/>
      <c r="BC426" s="403"/>
      <c r="BD426" s="403"/>
      <c r="BE426" s="403"/>
      <c r="BF426" s="403"/>
      <c r="BG426" s="403"/>
      <c r="BH426" s="403"/>
      <c r="BI426" s="403"/>
      <c r="BJ426" s="403"/>
      <c r="BK426" s="403"/>
    </row>
    <row r="427" spans="1:63" x14ac:dyDescent="0.25">
      <c r="A427" s="405"/>
      <c r="B427" s="400"/>
      <c r="C427" s="403"/>
      <c r="D427" s="403"/>
      <c r="E427" s="403"/>
      <c r="I427" s="404"/>
      <c r="Q427" s="405"/>
      <c r="S427" s="405"/>
      <c r="T427" s="403"/>
      <c r="U427" s="406"/>
      <c r="V427" s="400"/>
      <c r="W427" s="405"/>
      <c r="X427" s="405"/>
      <c r="Y427" s="403"/>
      <c r="Z427" s="407"/>
      <c r="AA427" s="403"/>
      <c r="AB427" s="405"/>
      <c r="AC427" s="403"/>
      <c r="AD427" s="406"/>
      <c r="AG427" s="403"/>
      <c r="AH427" s="403"/>
      <c r="AI427" s="405"/>
      <c r="AL427" s="403"/>
      <c r="AN427" s="403"/>
      <c r="AO427" s="405"/>
      <c r="AP427" s="403"/>
      <c r="AQ427" s="403"/>
      <c r="AR427" s="403"/>
      <c r="AS427" s="403"/>
      <c r="AT427" s="403"/>
      <c r="AU427" s="403"/>
      <c r="AV427" s="405"/>
      <c r="AW427" s="404"/>
      <c r="AY427" s="403"/>
      <c r="BC427" s="403"/>
      <c r="BD427" s="403"/>
      <c r="BE427" s="403"/>
      <c r="BF427" s="403"/>
      <c r="BG427" s="403"/>
      <c r="BH427" s="403"/>
      <c r="BI427" s="403"/>
      <c r="BJ427" s="403"/>
      <c r="BK427" s="403"/>
    </row>
    <row r="428" spans="1:63" x14ac:dyDescent="0.25">
      <c r="A428" s="405"/>
      <c r="B428" s="400"/>
      <c r="C428" s="403"/>
      <c r="D428" s="403"/>
      <c r="E428" s="403"/>
      <c r="I428" s="404"/>
      <c r="Q428" s="405"/>
      <c r="S428" s="405"/>
      <c r="T428" s="403"/>
      <c r="U428" s="406"/>
      <c r="V428" s="400"/>
      <c r="W428" s="405"/>
      <c r="X428" s="405"/>
      <c r="Y428" s="403"/>
      <c r="Z428" s="407"/>
      <c r="AA428" s="403"/>
      <c r="AB428" s="405"/>
      <c r="AC428" s="403"/>
      <c r="AD428" s="406"/>
      <c r="AG428" s="403"/>
      <c r="AH428" s="403"/>
      <c r="AI428" s="405"/>
      <c r="AL428" s="403"/>
      <c r="AN428" s="403"/>
      <c r="AO428" s="405"/>
      <c r="AP428" s="403"/>
      <c r="AQ428" s="403"/>
      <c r="AR428" s="403"/>
      <c r="AS428" s="403"/>
      <c r="AT428" s="403"/>
      <c r="AU428" s="403"/>
      <c r="AV428" s="405"/>
      <c r="AW428" s="404"/>
      <c r="AY428" s="403"/>
      <c r="BC428" s="403"/>
      <c r="BD428" s="403"/>
      <c r="BE428" s="403"/>
      <c r="BF428" s="403"/>
      <c r="BG428" s="403"/>
      <c r="BH428" s="403"/>
      <c r="BI428" s="403"/>
      <c r="BJ428" s="403"/>
      <c r="BK428" s="403"/>
    </row>
    <row r="429" spans="1:63" x14ac:dyDescent="0.25">
      <c r="A429" s="405"/>
      <c r="B429" s="400"/>
      <c r="C429" s="403"/>
      <c r="D429" s="403"/>
      <c r="E429" s="403"/>
      <c r="I429" s="404"/>
      <c r="Q429" s="405"/>
      <c r="S429" s="405"/>
      <c r="T429" s="403"/>
      <c r="U429" s="406"/>
      <c r="V429" s="400"/>
      <c r="W429" s="405"/>
      <c r="X429" s="405"/>
      <c r="Y429" s="403"/>
      <c r="Z429" s="407"/>
      <c r="AA429" s="403"/>
      <c r="AB429" s="405"/>
      <c r="AC429" s="403"/>
      <c r="AD429" s="406"/>
      <c r="AG429" s="403"/>
      <c r="AH429" s="403"/>
      <c r="AI429" s="405"/>
      <c r="AL429" s="403"/>
      <c r="AN429" s="403"/>
      <c r="AO429" s="405"/>
      <c r="AP429" s="403"/>
      <c r="AQ429" s="403"/>
      <c r="AR429" s="403"/>
      <c r="AS429" s="403"/>
      <c r="AT429" s="403"/>
      <c r="AU429" s="403"/>
      <c r="AV429" s="405"/>
      <c r="AW429" s="404"/>
      <c r="AY429" s="403"/>
      <c r="BC429" s="403"/>
      <c r="BD429" s="403"/>
      <c r="BE429" s="403"/>
      <c r="BF429" s="403"/>
      <c r="BG429" s="403"/>
      <c r="BH429" s="403"/>
      <c r="BI429" s="403"/>
      <c r="BJ429" s="403"/>
      <c r="BK429" s="403"/>
    </row>
    <row r="430" spans="1:63" x14ac:dyDescent="0.25">
      <c r="A430" s="405"/>
      <c r="B430" s="400"/>
      <c r="C430" s="403"/>
      <c r="D430" s="403"/>
      <c r="E430" s="403"/>
      <c r="I430" s="404"/>
      <c r="Q430" s="405"/>
      <c r="S430" s="405"/>
      <c r="T430" s="403"/>
      <c r="U430" s="406"/>
      <c r="V430" s="400"/>
      <c r="W430" s="405"/>
      <c r="X430" s="405"/>
      <c r="Y430" s="403"/>
      <c r="Z430" s="407"/>
      <c r="AA430" s="403"/>
      <c r="AB430" s="405"/>
      <c r="AC430" s="403"/>
      <c r="AD430" s="406"/>
      <c r="AG430" s="403"/>
      <c r="AH430" s="403"/>
      <c r="AI430" s="405"/>
      <c r="AL430" s="403"/>
      <c r="AN430" s="403"/>
      <c r="AO430" s="405"/>
      <c r="AP430" s="403"/>
      <c r="AQ430" s="403"/>
      <c r="AR430" s="403"/>
      <c r="AS430" s="403"/>
      <c r="AT430" s="403"/>
      <c r="AU430" s="403"/>
      <c r="AV430" s="405"/>
      <c r="AW430" s="404"/>
      <c r="AY430" s="403"/>
      <c r="BC430" s="403"/>
      <c r="BD430" s="403"/>
      <c r="BE430" s="403"/>
      <c r="BF430" s="403"/>
      <c r="BG430" s="403"/>
      <c r="BH430" s="403"/>
      <c r="BI430" s="403"/>
      <c r="BJ430" s="403"/>
      <c r="BK430" s="403"/>
    </row>
    <row r="431" spans="1:63" x14ac:dyDescent="0.25">
      <c r="A431" s="405"/>
      <c r="B431" s="400"/>
      <c r="C431" s="403"/>
      <c r="D431" s="403"/>
      <c r="E431" s="403"/>
      <c r="I431" s="404"/>
      <c r="Q431" s="405"/>
      <c r="S431" s="405"/>
      <c r="T431" s="403"/>
      <c r="U431" s="406"/>
      <c r="V431" s="400"/>
      <c r="W431" s="405"/>
      <c r="X431" s="405"/>
      <c r="Y431" s="403"/>
      <c r="Z431" s="407"/>
      <c r="AA431" s="403"/>
      <c r="AB431" s="405"/>
      <c r="AC431" s="403"/>
      <c r="AD431" s="406"/>
      <c r="AG431" s="403"/>
      <c r="AH431" s="403"/>
      <c r="AI431" s="405"/>
      <c r="AL431" s="403"/>
      <c r="AN431" s="403"/>
      <c r="AO431" s="405"/>
      <c r="AP431" s="403"/>
      <c r="AQ431" s="403"/>
      <c r="AR431" s="403"/>
      <c r="AS431" s="403"/>
      <c r="AT431" s="403"/>
      <c r="AU431" s="403"/>
      <c r="AV431" s="405"/>
      <c r="AW431" s="404"/>
      <c r="AY431" s="403"/>
      <c r="BC431" s="403"/>
      <c r="BD431" s="403"/>
      <c r="BE431" s="403"/>
      <c r="BF431" s="403"/>
      <c r="BG431" s="403"/>
      <c r="BH431" s="403"/>
      <c r="BI431" s="403"/>
      <c r="BJ431" s="403"/>
      <c r="BK431" s="403"/>
    </row>
    <row r="432" spans="1:63" x14ac:dyDescent="0.25">
      <c r="A432" s="405"/>
      <c r="B432" s="400"/>
      <c r="C432" s="403"/>
      <c r="D432" s="403"/>
      <c r="E432" s="403"/>
      <c r="I432" s="404"/>
      <c r="Q432" s="405"/>
      <c r="S432" s="405"/>
      <c r="T432" s="403"/>
      <c r="U432" s="406"/>
      <c r="V432" s="400"/>
      <c r="W432" s="405"/>
      <c r="X432" s="405"/>
      <c r="Y432" s="403"/>
      <c r="Z432" s="407"/>
      <c r="AA432" s="403"/>
      <c r="AB432" s="405"/>
      <c r="AC432" s="403"/>
      <c r="AD432" s="406"/>
      <c r="AG432" s="403"/>
      <c r="AH432" s="403"/>
      <c r="AI432" s="405"/>
      <c r="AL432" s="403"/>
      <c r="AN432" s="403"/>
      <c r="AO432" s="405"/>
      <c r="AP432" s="403"/>
      <c r="AQ432" s="403"/>
      <c r="AR432" s="403"/>
      <c r="AS432" s="403"/>
      <c r="AT432" s="403"/>
      <c r="AU432" s="403"/>
      <c r="AV432" s="405"/>
      <c r="AW432" s="404"/>
      <c r="AY432" s="403"/>
      <c r="BC432" s="403"/>
      <c r="BD432" s="403"/>
      <c r="BE432" s="403"/>
      <c r="BF432" s="403"/>
      <c r="BG432" s="403"/>
      <c r="BH432" s="403"/>
      <c r="BI432" s="403"/>
      <c r="BJ432" s="403"/>
      <c r="BK432" s="403"/>
    </row>
    <row r="433" spans="1:63" x14ac:dyDescent="0.25">
      <c r="A433" s="405"/>
      <c r="B433" s="400"/>
      <c r="C433" s="403"/>
      <c r="D433" s="403"/>
      <c r="E433" s="403"/>
      <c r="I433" s="404"/>
      <c r="Q433" s="405"/>
      <c r="S433" s="405"/>
      <c r="T433" s="403"/>
      <c r="U433" s="406"/>
      <c r="V433" s="400"/>
      <c r="W433" s="405"/>
      <c r="X433" s="405"/>
      <c r="Y433" s="403"/>
      <c r="Z433" s="407"/>
      <c r="AA433" s="403"/>
      <c r="AB433" s="405"/>
      <c r="AC433" s="403"/>
      <c r="AD433" s="406"/>
      <c r="AG433" s="403"/>
      <c r="AH433" s="403"/>
      <c r="AI433" s="405"/>
      <c r="AL433" s="403"/>
      <c r="AN433" s="403"/>
      <c r="AO433" s="405"/>
      <c r="AP433" s="403"/>
      <c r="AQ433" s="403"/>
      <c r="AR433" s="403"/>
      <c r="AS433" s="403"/>
      <c r="AT433" s="403"/>
      <c r="AU433" s="403"/>
      <c r="AV433" s="405"/>
      <c r="AW433" s="404"/>
      <c r="AY433" s="403"/>
      <c r="BC433" s="403"/>
      <c r="BD433" s="403"/>
      <c r="BE433" s="403"/>
      <c r="BF433" s="403"/>
      <c r="BG433" s="403"/>
      <c r="BH433" s="403"/>
      <c r="BI433" s="403"/>
      <c r="BJ433" s="403"/>
      <c r="BK433" s="403"/>
    </row>
    <row r="434" spans="1:63" x14ac:dyDescent="0.25">
      <c r="A434" s="405"/>
      <c r="B434" s="400"/>
      <c r="C434" s="403"/>
      <c r="D434" s="403"/>
      <c r="E434" s="403"/>
      <c r="I434" s="404"/>
      <c r="Q434" s="405"/>
      <c r="S434" s="405"/>
      <c r="T434" s="403"/>
      <c r="U434" s="406"/>
      <c r="V434" s="400"/>
      <c r="W434" s="405"/>
      <c r="X434" s="405"/>
      <c r="Y434" s="403"/>
      <c r="Z434" s="407"/>
      <c r="AA434" s="403"/>
      <c r="AB434" s="405"/>
      <c r="AC434" s="403"/>
      <c r="AD434" s="406"/>
      <c r="AG434" s="403"/>
      <c r="AH434" s="403"/>
      <c r="AI434" s="405"/>
      <c r="AL434" s="403"/>
      <c r="AN434" s="403"/>
      <c r="AO434" s="405"/>
      <c r="AP434" s="403"/>
      <c r="AQ434" s="403"/>
      <c r="AR434" s="403"/>
      <c r="AS434" s="403"/>
      <c r="AT434" s="403"/>
      <c r="AU434" s="403"/>
      <c r="AV434" s="405"/>
      <c r="AW434" s="404"/>
      <c r="AY434" s="403"/>
      <c r="BC434" s="403"/>
      <c r="BD434" s="403"/>
      <c r="BE434" s="403"/>
      <c r="BF434" s="403"/>
      <c r="BG434" s="403"/>
      <c r="BH434" s="403"/>
      <c r="BI434" s="403"/>
      <c r="BJ434" s="403"/>
      <c r="BK434" s="403"/>
    </row>
    <row r="435" spans="1:63" x14ac:dyDescent="0.25">
      <c r="A435" s="405"/>
      <c r="B435" s="400"/>
      <c r="C435" s="403"/>
      <c r="D435" s="403"/>
      <c r="E435" s="403"/>
      <c r="I435" s="404"/>
      <c r="Q435" s="405"/>
      <c r="S435" s="405"/>
      <c r="T435" s="403"/>
      <c r="U435" s="406"/>
      <c r="V435" s="400"/>
      <c r="W435" s="405"/>
      <c r="X435" s="405"/>
      <c r="Y435" s="403"/>
      <c r="Z435" s="407"/>
      <c r="AA435" s="403"/>
      <c r="AB435" s="405"/>
      <c r="AC435" s="403"/>
      <c r="AD435" s="406"/>
      <c r="AG435" s="403"/>
      <c r="AH435" s="403"/>
      <c r="AI435" s="405"/>
      <c r="AL435" s="403"/>
      <c r="AN435" s="403"/>
      <c r="AO435" s="405"/>
      <c r="AP435" s="403"/>
      <c r="AQ435" s="403"/>
      <c r="AR435" s="403"/>
      <c r="AS435" s="403"/>
      <c r="AT435" s="403"/>
      <c r="AU435" s="403"/>
      <c r="AV435" s="405"/>
      <c r="AW435" s="404"/>
      <c r="AY435" s="403"/>
      <c r="BC435" s="403"/>
      <c r="BD435" s="403"/>
      <c r="BE435" s="403"/>
      <c r="BF435" s="403"/>
      <c r="BG435" s="403"/>
      <c r="BH435" s="403"/>
      <c r="BI435" s="403"/>
      <c r="BJ435" s="403"/>
      <c r="BK435" s="403"/>
    </row>
    <row r="436" spans="1:63" x14ac:dyDescent="0.25">
      <c r="A436" s="405"/>
      <c r="B436" s="400"/>
      <c r="C436" s="403"/>
      <c r="D436" s="403"/>
      <c r="E436" s="403"/>
      <c r="I436" s="404"/>
      <c r="Q436" s="405"/>
      <c r="S436" s="405"/>
      <c r="T436" s="403"/>
      <c r="U436" s="406"/>
      <c r="V436" s="400"/>
      <c r="W436" s="405"/>
      <c r="X436" s="405"/>
      <c r="Y436" s="403"/>
      <c r="Z436" s="407"/>
      <c r="AA436" s="403"/>
      <c r="AB436" s="405"/>
      <c r="AC436" s="403"/>
      <c r="AD436" s="406"/>
      <c r="AG436" s="403"/>
      <c r="AH436" s="403"/>
      <c r="AI436" s="405"/>
      <c r="AL436" s="403"/>
      <c r="AN436" s="403"/>
      <c r="AO436" s="405"/>
      <c r="AP436" s="403"/>
      <c r="AQ436" s="403"/>
      <c r="AR436" s="403"/>
      <c r="AS436" s="403"/>
      <c r="AT436" s="403"/>
      <c r="AU436" s="403"/>
      <c r="AV436" s="405"/>
      <c r="AW436" s="404"/>
      <c r="AY436" s="403"/>
      <c r="BC436" s="403"/>
      <c r="BD436" s="403"/>
      <c r="BE436" s="403"/>
      <c r="BF436" s="403"/>
      <c r="BG436" s="403"/>
      <c r="BH436" s="403"/>
      <c r="BI436" s="403"/>
      <c r="BJ436" s="403"/>
      <c r="BK436" s="403"/>
    </row>
    <row r="437" spans="1:63" x14ac:dyDescent="0.25">
      <c r="A437" s="405"/>
      <c r="B437" s="400"/>
      <c r="C437" s="403"/>
      <c r="D437" s="403"/>
      <c r="E437" s="403"/>
      <c r="I437" s="404"/>
      <c r="Q437" s="405"/>
      <c r="S437" s="405"/>
      <c r="T437" s="403"/>
      <c r="U437" s="406"/>
      <c r="V437" s="400"/>
      <c r="W437" s="405"/>
      <c r="X437" s="405"/>
      <c r="Y437" s="403"/>
      <c r="Z437" s="407"/>
      <c r="AA437" s="403"/>
      <c r="AB437" s="405"/>
      <c r="AC437" s="403"/>
      <c r="AD437" s="406"/>
      <c r="AG437" s="403"/>
      <c r="AH437" s="403"/>
      <c r="AI437" s="405"/>
      <c r="AL437" s="403"/>
      <c r="AN437" s="403"/>
      <c r="AO437" s="405"/>
      <c r="AP437" s="403"/>
      <c r="AQ437" s="403"/>
      <c r="AR437" s="403"/>
      <c r="AS437" s="403"/>
      <c r="AT437" s="403"/>
      <c r="AU437" s="403"/>
      <c r="AV437" s="405"/>
      <c r="AW437" s="404"/>
      <c r="AY437" s="403"/>
      <c r="BC437" s="403"/>
      <c r="BD437" s="403"/>
      <c r="BE437" s="403"/>
      <c r="BF437" s="403"/>
      <c r="BG437" s="403"/>
      <c r="BH437" s="403"/>
      <c r="BI437" s="403"/>
      <c r="BJ437" s="403"/>
      <c r="BK437" s="403"/>
    </row>
    <row r="438" spans="1:63" x14ac:dyDescent="0.25">
      <c r="A438" s="405"/>
      <c r="B438" s="400"/>
      <c r="C438" s="403"/>
      <c r="D438" s="403"/>
      <c r="E438" s="403"/>
      <c r="I438" s="404"/>
      <c r="Q438" s="405"/>
      <c r="S438" s="405"/>
      <c r="T438" s="403"/>
      <c r="U438" s="406"/>
      <c r="V438" s="400"/>
      <c r="W438" s="405"/>
      <c r="X438" s="405"/>
      <c r="Y438" s="403"/>
      <c r="Z438" s="407"/>
      <c r="AA438" s="403"/>
      <c r="AB438" s="405"/>
      <c r="AC438" s="403"/>
      <c r="AD438" s="406"/>
      <c r="AG438" s="403"/>
      <c r="AH438" s="403"/>
      <c r="AI438" s="405"/>
      <c r="AL438" s="403"/>
      <c r="AN438" s="403"/>
      <c r="AO438" s="405"/>
      <c r="AP438" s="403"/>
      <c r="AQ438" s="403"/>
      <c r="AR438" s="403"/>
      <c r="AS438" s="403"/>
      <c r="AT438" s="403"/>
      <c r="AU438" s="403"/>
      <c r="AV438" s="405"/>
      <c r="AW438" s="404"/>
      <c r="AY438" s="403"/>
      <c r="BC438" s="403"/>
      <c r="BD438" s="403"/>
      <c r="BE438" s="403"/>
      <c r="BF438" s="403"/>
      <c r="BG438" s="403"/>
      <c r="BH438" s="403"/>
      <c r="BI438" s="403"/>
      <c r="BJ438" s="403"/>
      <c r="BK438" s="403"/>
    </row>
    <row r="439" spans="1:63" x14ac:dyDescent="0.25">
      <c r="A439" s="405"/>
      <c r="B439" s="400"/>
      <c r="C439" s="403"/>
      <c r="D439" s="403"/>
      <c r="E439" s="403"/>
      <c r="I439" s="404"/>
      <c r="Q439" s="405"/>
      <c r="S439" s="405"/>
      <c r="T439" s="403"/>
      <c r="U439" s="406"/>
      <c r="V439" s="400"/>
      <c r="W439" s="405"/>
      <c r="X439" s="405"/>
      <c r="Y439" s="403"/>
      <c r="Z439" s="407"/>
      <c r="AA439" s="403"/>
      <c r="AB439" s="405"/>
      <c r="AC439" s="403"/>
      <c r="AD439" s="406"/>
      <c r="AG439" s="403"/>
      <c r="AH439" s="403"/>
      <c r="AI439" s="405"/>
      <c r="AL439" s="403"/>
      <c r="AN439" s="403"/>
      <c r="AO439" s="405"/>
      <c r="AP439" s="403"/>
      <c r="AQ439" s="403"/>
      <c r="AR439" s="403"/>
      <c r="AS439" s="403"/>
      <c r="AT439" s="403"/>
      <c r="AU439" s="403"/>
      <c r="AV439" s="405"/>
      <c r="AW439" s="404"/>
      <c r="AY439" s="403"/>
      <c r="BC439" s="403"/>
      <c r="BD439" s="403"/>
      <c r="BE439" s="403"/>
      <c r="BF439" s="403"/>
      <c r="BG439" s="403"/>
      <c r="BH439" s="403"/>
      <c r="BI439" s="403"/>
      <c r="BJ439" s="403"/>
      <c r="BK439" s="403"/>
    </row>
    <row r="440" spans="1:63" x14ac:dyDescent="0.25">
      <c r="A440" s="405"/>
      <c r="B440" s="400"/>
      <c r="C440" s="403"/>
      <c r="D440" s="403"/>
      <c r="E440" s="403"/>
      <c r="I440" s="404"/>
      <c r="Q440" s="405"/>
      <c r="S440" s="405"/>
      <c r="T440" s="403"/>
      <c r="U440" s="406"/>
      <c r="V440" s="400"/>
      <c r="W440" s="405"/>
      <c r="X440" s="405"/>
      <c r="Y440" s="403"/>
      <c r="Z440" s="407"/>
      <c r="AA440" s="403"/>
      <c r="AB440" s="405"/>
      <c r="AC440" s="403"/>
      <c r="AD440" s="406"/>
      <c r="AG440" s="403"/>
      <c r="AH440" s="403"/>
      <c r="AI440" s="405"/>
      <c r="AL440" s="403"/>
      <c r="AN440" s="403"/>
      <c r="AO440" s="405"/>
      <c r="AP440" s="403"/>
      <c r="AQ440" s="403"/>
      <c r="AR440" s="403"/>
      <c r="AS440" s="403"/>
      <c r="AT440" s="403"/>
      <c r="AU440" s="403"/>
      <c r="AV440" s="405"/>
      <c r="AW440" s="404"/>
      <c r="AY440" s="403"/>
      <c r="BC440" s="403"/>
      <c r="BD440" s="403"/>
      <c r="BE440" s="403"/>
      <c r="BF440" s="403"/>
      <c r="BG440" s="403"/>
      <c r="BH440" s="403"/>
      <c r="BI440" s="403"/>
      <c r="BJ440" s="403"/>
      <c r="BK440" s="403"/>
    </row>
    <row r="441" spans="1:63" x14ac:dyDescent="0.25">
      <c r="A441" s="405"/>
      <c r="B441" s="400"/>
      <c r="C441" s="403"/>
      <c r="D441" s="403"/>
      <c r="E441" s="403"/>
      <c r="I441" s="404"/>
      <c r="Q441" s="405"/>
      <c r="S441" s="405"/>
      <c r="T441" s="403"/>
      <c r="U441" s="406"/>
      <c r="V441" s="400"/>
      <c r="W441" s="405"/>
      <c r="X441" s="405"/>
      <c r="Y441" s="403"/>
      <c r="Z441" s="407"/>
      <c r="AA441" s="403"/>
      <c r="AB441" s="405"/>
      <c r="AC441" s="403"/>
      <c r="AD441" s="406"/>
      <c r="AG441" s="403"/>
      <c r="AH441" s="403"/>
      <c r="AI441" s="405"/>
      <c r="AL441" s="403"/>
      <c r="AN441" s="403"/>
      <c r="AO441" s="405"/>
      <c r="AP441" s="403"/>
      <c r="AQ441" s="403"/>
      <c r="AR441" s="403"/>
      <c r="AS441" s="403"/>
      <c r="AT441" s="403"/>
      <c r="AU441" s="403"/>
      <c r="AV441" s="405"/>
      <c r="AW441" s="404"/>
      <c r="AY441" s="403"/>
      <c r="BC441" s="403"/>
      <c r="BD441" s="403"/>
      <c r="BE441" s="403"/>
      <c r="BF441" s="403"/>
      <c r="BG441" s="403"/>
      <c r="BH441" s="403"/>
      <c r="BI441" s="403"/>
      <c r="BJ441" s="403"/>
      <c r="BK441" s="403"/>
    </row>
    <row r="442" spans="1:63" x14ac:dyDescent="0.25">
      <c r="A442" s="405"/>
      <c r="B442" s="400"/>
      <c r="C442" s="403"/>
      <c r="D442" s="403"/>
      <c r="E442" s="403"/>
      <c r="I442" s="404"/>
      <c r="Q442" s="405"/>
      <c r="S442" s="405"/>
      <c r="T442" s="403"/>
      <c r="U442" s="406"/>
      <c r="V442" s="400"/>
      <c r="W442" s="405"/>
      <c r="X442" s="405"/>
      <c r="Y442" s="403"/>
      <c r="Z442" s="407"/>
      <c r="AA442" s="403"/>
      <c r="AB442" s="405"/>
      <c r="AC442" s="403"/>
      <c r="AD442" s="406"/>
      <c r="AG442" s="403"/>
      <c r="AH442" s="403"/>
      <c r="AI442" s="405"/>
      <c r="AL442" s="403"/>
      <c r="AN442" s="403"/>
      <c r="AO442" s="405"/>
      <c r="AP442" s="403"/>
      <c r="AQ442" s="403"/>
      <c r="AR442" s="403"/>
      <c r="AS442" s="403"/>
      <c r="AT442" s="403"/>
      <c r="AU442" s="403"/>
      <c r="AV442" s="405"/>
      <c r="AW442" s="404"/>
      <c r="AY442" s="403"/>
      <c r="BC442" s="403"/>
      <c r="BD442" s="403"/>
      <c r="BE442" s="403"/>
      <c r="BF442" s="403"/>
      <c r="BG442" s="403"/>
      <c r="BH442" s="403"/>
      <c r="BI442" s="403"/>
      <c r="BJ442" s="403"/>
      <c r="BK442" s="403"/>
    </row>
    <row r="443" spans="1:63" x14ac:dyDescent="0.25">
      <c r="A443" s="405"/>
      <c r="B443" s="400"/>
      <c r="C443" s="403"/>
      <c r="D443" s="403"/>
      <c r="E443" s="403"/>
      <c r="I443" s="404"/>
      <c r="Q443" s="405"/>
      <c r="S443" s="405"/>
      <c r="T443" s="403"/>
      <c r="U443" s="406"/>
      <c r="V443" s="400"/>
      <c r="W443" s="405"/>
      <c r="X443" s="405"/>
      <c r="Y443" s="403"/>
      <c r="Z443" s="407"/>
      <c r="AA443" s="403"/>
      <c r="AB443" s="405"/>
      <c r="AC443" s="403"/>
      <c r="AD443" s="406"/>
      <c r="AG443" s="403"/>
      <c r="AH443" s="403"/>
      <c r="AI443" s="405"/>
      <c r="AL443" s="403"/>
      <c r="AN443" s="403"/>
      <c r="AO443" s="405"/>
      <c r="AP443" s="403"/>
      <c r="AQ443" s="403"/>
      <c r="AR443" s="403"/>
      <c r="AS443" s="403"/>
      <c r="AT443" s="403"/>
      <c r="AU443" s="403"/>
      <c r="AV443" s="405"/>
      <c r="AW443" s="404"/>
      <c r="AY443" s="403"/>
      <c r="BC443" s="403"/>
      <c r="BD443" s="403"/>
      <c r="BE443" s="403"/>
      <c r="BF443" s="403"/>
      <c r="BG443" s="403"/>
      <c r="BH443" s="403"/>
      <c r="BI443" s="403"/>
      <c r="BJ443" s="403"/>
      <c r="BK443" s="403"/>
    </row>
    <row r="444" spans="1:63" x14ac:dyDescent="0.25">
      <c r="A444" s="405"/>
      <c r="B444" s="400"/>
      <c r="C444" s="403"/>
      <c r="D444" s="403"/>
      <c r="E444" s="403"/>
      <c r="I444" s="404"/>
      <c r="Q444" s="405"/>
      <c r="S444" s="405"/>
      <c r="T444" s="403"/>
      <c r="U444" s="406"/>
      <c r="V444" s="400"/>
      <c r="W444" s="405"/>
      <c r="X444" s="405"/>
      <c r="Y444" s="403"/>
      <c r="Z444" s="407"/>
      <c r="AA444" s="403"/>
      <c r="AB444" s="405"/>
      <c r="AC444" s="403"/>
      <c r="AD444" s="406"/>
      <c r="AG444" s="403"/>
      <c r="AH444" s="403"/>
      <c r="AI444" s="405"/>
      <c r="AL444" s="403"/>
      <c r="AN444" s="403"/>
      <c r="AO444" s="405"/>
      <c r="AP444" s="403"/>
      <c r="AQ444" s="403"/>
      <c r="AR444" s="403"/>
      <c r="AS444" s="403"/>
      <c r="AT444" s="403"/>
      <c r="AU444" s="403"/>
      <c r="AV444" s="405"/>
      <c r="AW444" s="404"/>
      <c r="AY444" s="403"/>
      <c r="BC444" s="403"/>
      <c r="BD444" s="403"/>
      <c r="BE444" s="403"/>
      <c r="BF444" s="403"/>
      <c r="BG444" s="403"/>
      <c r="BH444" s="403"/>
      <c r="BI444" s="403"/>
      <c r="BJ444" s="403"/>
      <c r="BK444" s="403"/>
    </row>
    <row r="445" spans="1:63" x14ac:dyDescent="0.25">
      <c r="A445" s="405"/>
      <c r="B445" s="400"/>
      <c r="C445" s="403"/>
      <c r="D445" s="403"/>
      <c r="E445" s="403"/>
      <c r="I445" s="404"/>
      <c r="Q445" s="405"/>
      <c r="S445" s="405"/>
      <c r="T445" s="403"/>
      <c r="U445" s="406"/>
      <c r="V445" s="400"/>
      <c r="W445" s="405"/>
      <c r="X445" s="405"/>
      <c r="Y445" s="403"/>
      <c r="Z445" s="407"/>
      <c r="AA445" s="403"/>
      <c r="AB445" s="405"/>
      <c r="AC445" s="403"/>
      <c r="AD445" s="406"/>
      <c r="AG445" s="403"/>
      <c r="AH445" s="403"/>
      <c r="AI445" s="405"/>
      <c r="AL445" s="403"/>
      <c r="AN445" s="403"/>
      <c r="AO445" s="405"/>
      <c r="AP445" s="403"/>
      <c r="AQ445" s="403"/>
      <c r="AR445" s="403"/>
      <c r="AS445" s="403"/>
      <c r="AT445" s="403"/>
      <c r="AU445" s="403"/>
      <c r="AV445" s="405"/>
      <c r="AW445" s="404"/>
      <c r="AY445" s="403"/>
      <c r="BC445" s="403"/>
      <c r="BD445" s="403"/>
      <c r="BE445" s="403"/>
      <c r="BF445" s="403"/>
      <c r="BG445" s="403"/>
      <c r="BH445" s="403"/>
      <c r="BI445" s="403"/>
      <c r="BJ445" s="403"/>
      <c r="BK445" s="403"/>
    </row>
    <row r="446" spans="1:63" x14ac:dyDescent="0.25">
      <c r="A446" s="405"/>
      <c r="B446" s="400"/>
      <c r="C446" s="403"/>
      <c r="D446" s="403"/>
      <c r="E446" s="403"/>
      <c r="I446" s="404"/>
      <c r="Q446" s="405"/>
      <c r="S446" s="405"/>
      <c r="T446" s="403"/>
      <c r="U446" s="406"/>
      <c r="V446" s="400"/>
      <c r="W446" s="405"/>
      <c r="X446" s="405"/>
      <c r="Y446" s="403"/>
      <c r="Z446" s="407"/>
      <c r="AA446" s="403"/>
      <c r="AB446" s="405"/>
      <c r="AC446" s="403"/>
      <c r="AD446" s="406"/>
      <c r="AG446" s="403"/>
      <c r="AH446" s="403"/>
      <c r="AI446" s="405"/>
      <c r="AL446" s="403"/>
      <c r="AN446" s="403"/>
      <c r="AO446" s="405"/>
      <c r="AP446" s="403"/>
      <c r="AQ446" s="403"/>
      <c r="AR446" s="403"/>
      <c r="AS446" s="403"/>
      <c r="AT446" s="403"/>
      <c r="AU446" s="403"/>
      <c r="AV446" s="405"/>
      <c r="AW446" s="404"/>
      <c r="AY446" s="403"/>
      <c r="BC446" s="403"/>
      <c r="BD446" s="403"/>
      <c r="BE446" s="403"/>
      <c r="BF446" s="403"/>
      <c r="BG446" s="403"/>
      <c r="BH446" s="403"/>
      <c r="BI446" s="403"/>
      <c r="BJ446" s="403"/>
      <c r="BK446" s="403"/>
    </row>
    <row r="447" spans="1:63" x14ac:dyDescent="0.25">
      <c r="A447" s="405"/>
      <c r="B447" s="400"/>
      <c r="C447" s="403"/>
      <c r="D447" s="403"/>
      <c r="E447" s="403"/>
      <c r="I447" s="404"/>
      <c r="Q447" s="405"/>
      <c r="S447" s="405"/>
      <c r="T447" s="403"/>
      <c r="U447" s="406"/>
      <c r="V447" s="400"/>
      <c r="W447" s="405"/>
      <c r="X447" s="405"/>
      <c r="Y447" s="403"/>
      <c r="Z447" s="407"/>
      <c r="AA447" s="403"/>
      <c r="AB447" s="405"/>
      <c r="AC447" s="403"/>
      <c r="AD447" s="406"/>
      <c r="AG447" s="403"/>
      <c r="AH447" s="403"/>
      <c r="AI447" s="405"/>
      <c r="AL447" s="403"/>
      <c r="AN447" s="403"/>
      <c r="AO447" s="405"/>
      <c r="AP447" s="403"/>
      <c r="AQ447" s="403"/>
      <c r="AR447" s="403"/>
      <c r="AS447" s="403"/>
      <c r="AT447" s="403"/>
      <c r="AU447" s="403"/>
      <c r="AV447" s="405"/>
      <c r="AW447" s="404"/>
      <c r="AY447" s="403"/>
      <c r="BC447" s="403"/>
      <c r="BD447" s="403"/>
      <c r="BE447" s="403"/>
      <c r="BF447" s="403"/>
      <c r="BG447" s="403"/>
      <c r="BH447" s="403"/>
      <c r="BI447" s="403"/>
      <c r="BJ447" s="403"/>
      <c r="BK447" s="403"/>
    </row>
    <row r="448" spans="1:63" x14ac:dyDescent="0.25">
      <c r="A448" s="405"/>
      <c r="B448" s="400"/>
      <c r="C448" s="403"/>
      <c r="D448" s="403"/>
      <c r="E448" s="403"/>
      <c r="I448" s="404"/>
      <c r="Q448" s="405"/>
      <c r="S448" s="405"/>
      <c r="T448" s="403"/>
      <c r="U448" s="406"/>
      <c r="V448" s="400"/>
      <c r="W448" s="405"/>
      <c r="X448" s="405"/>
      <c r="Y448" s="403"/>
      <c r="Z448" s="407"/>
      <c r="AA448" s="403"/>
      <c r="AB448" s="405"/>
      <c r="AC448" s="403"/>
      <c r="AD448" s="406"/>
      <c r="AG448" s="403"/>
      <c r="AH448" s="403"/>
      <c r="AI448" s="405"/>
      <c r="AL448" s="403"/>
      <c r="AN448" s="403"/>
      <c r="AO448" s="405"/>
      <c r="AP448" s="403"/>
      <c r="AQ448" s="403"/>
      <c r="AR448" s="403"/>
      <c r="AS448" s="403"/>
      <c r="AT448" s="403"/>
      <c r="AU448" s="403"/>
      <c r="AV448" s="405"/>
      <c r="AW448" s="404"/>
      <c r="AY448" s="403"/>
      <c r="BC448" s="403"/>
      <c r="BD448" s="403"/>
      <c r="BE448" s="403"/>
      <c r="BF448" s="403"/>
      <c r="BG448" s="403"/>
      <c r="BH448" s="403"/>
      <c r="BI448" s="403"/>
      <c r="BJ448" s="403"/>
      <c r="BK448" s="403"/>
    </row>
    <row r="449" spans="1:63" x14ac:dyDescent="0.25">
      <c r="A449" s="405"/>
      <c r="B449" s="400"/>
      <c r="C449" s="403"/>
      <c r="D449" s="403"/>
      <c r="E449" s="403"/>
      <c r="I449" s="404"/>
      <c r="Q449" s="405"/>
      <c r="S449" s="405"/>
      <c r="T449" s="403"/>
      <c r="U449" s="406"/>
      <c r="V449" s="400"/>
      <c r="W449" s="405"/>
      <c r="X449" s="405"/>
      <c r="Y449" s="403"/>
      <c r="Z449" s="407"/>
      <c r="AA449" s="403"/>
      <c r="AB449" s="405"/>
      <c r="AC449" s="403"/>
      <c r="AD449" s="406"/>
      <c r="AG449" s="403"/>
      <c r="AH449" s="403"/>
      <c r="AI449" s="405"/>
      <c r="AL449" s="403"/>
      <c r="AN449" s="403"/>
      <c r="AO449" s="405"/>
      <c r="AP449" s="403"/>
      <c r="AQ449" s="403"/>
      <c r="AR449" s="403"/>
      <c r="AS449" s="403"/>
      <c r="AT449" s="403"/>
      <c r="AU449" s="403"/>
      <c r="AV449" s="405"/>
      <c r="AW449" s="404"/>
      <c r="AY449" s="403"/>
      <c r="BC449" s="403"/>
      <c r="BD449" s="403"/>
      <c r="BE449" s="403"/>
      <c r="BF449" s="403"/>
      <c r="BG449" s="403"/>
      <c r="BH449" s="403"/>
      <c r="BI449" s="403"/>
      <c r="BJ449" s="403"/>
      <c r="BK449" s="403"/>
    </row>
    <row r="450" spans="1:63" x14ac:dyDescent="0.25">
      <c r="A450" s="405"/>
      <c r="B450" s="400"/>
      <c r="C450" s="403"/>
      <c r="D450" s="403"/>
      <c r="E450" s="403"/>
      <c r="I450" s="404"/>
      <c r="Q450" s="405"/>
      <c r="S450" s="405"/>
      <c r="T450" s="403"/>
      <c r="U450" s="406"/>
      <c r="V450" s="400"/>
      <c r="W450" s="405"/>
      <c r="X450" s="405"/>
      <c r="Y450" s="403"/>
      <c r="Z450" s="407"/>
      <c r="AA450" s="403"/>
      <c r="AB450" s="405"/>
      <c r="AC450" s="403"/>
      <c r="AD450" s="406"/>
      <c r="AG450" s="403"/>
      <c r="AH450" s="403"/>
      <c r="AI450" s="405"/>
      <c r="AL450" s="403"/>
      <c r="AN450" s="403"/>
      <c r="AO450" s="405"/>
      <c r="AP450" s="403"/>
      <c r="AQ450" s="403"/>
      <c r="AR450" s="403"/>
      <c r="AS450" s="403"/>
      <c r="AT450" s="403"/>
      <c r="AU450" s="403"/>
      <c r="AV450" s="405"/>
      <c r="AW450" s="404"/>
      <c r="AY450" s="403"/>
      <c r="BC450" s="403"/>
      <c r="BD450" s="403"/>
      <c r="BE450" s="403"/>
      <c r="BF450" s="403"/>
      <c r="BG450" s="403"/>
      <c r="BH450" s="403"/>
      <c r="BI450" s="403"/>
      <c r="BJ450" s="403"/>
      <c r="BK450" s="403"/>
    </row>
    <row r="451" spans="1:63" x14ac:dyDescent="0.25">
      <c r="A451" s="405"/>
      <c r="B451" s="400"/>
      <c r="C451" s="403"/>
      <c r="D451" s="403"/>
      <c r="E451" s="403"/>
      <c r="I451" s="404"/>
      <c r="Q451" s="405"/>
      <c r="S451" s="405"/>
      <c r="T451" s="403"/>
      <c r="U451" s="406"/>
      <c r="V451" s="400"/>
      <c r="W451" s="405"/>
      <c r="X451" s="405"/>
      <c r="Y451" s="403"/>
      <c r="Z451" s="407"/>
      <c r="AA451" s="403"/>
      <c r="AB451" s="405"/>
      <c r="AC451" s="403"/>
      <c r="AD451" s="406"/>
      <c r="AG451" s="403"/>
      <c r="AH451" s="403"/>
      <c r="AI451" s="405"/>
      <c r="AL451" s="403"/>
      <c r="AN451" s="403"/>
      <c r="AO451" s="405"/>
      <c r="AP451" s="403"/>
      <c r="AQ451" s="403"/>
      <c r="AR451" s="403"/>
      <c r="AS451" s="403"/>
      <c r="AT451" s="403"/>
      <c r="AU451" s="403"/>
      <c r="AV451" s="405"/>
      <c r="AW451" s="404"/>
      <c r="AY451" s="403"/>
      <c r="BC451" s="403"/>
      <c r="BD451" s="403"/>
      <c r="BE451" s="403"/>
      <c r="BF451" s="403"/>
      <c r="BG451" s="403"/>
      <c r="BH451" s="403"/>
      <c r="BI451" s="403"/>
      <c r="BJ451" s="403"/>
      <c r="BK451" s="403"/>
    </row>
    <row r="452" spans="1:63" x14ac:dyDescent="0.25">
      <c r="A452" s="405"/>
      <c r="B452" s="400"/>
      <c r="C452" s="403"/>
      <c r="D452" s="403"/>
      <c r="E452" s="403"/>
      <c r="I452" s="404"/>
      <c r="Q452" s="405"/>
      <c r="S452" s="405"/>
      <c r="T452" s="403"/>
      <c r="U452" s="406"/>
      <c r="V452" s="400"/>
      <c r="W452" s="405"/>
      <c r="X452" s="405"/>
      <c r="Y452" s="403"/>
      <c r="Z452" s="407"/>
      <c r="AA452" s="403"/>
      <c r="AB452" s="405"/>
      <c r="AC452" s="403"/>
      <c r="AD452" s="406"/>
      <c r="AG452" s="403"/>
      <c r="AH452" s="403"/>
      <c r="AI452" s="405"/>
      <c r="AL452" s="403"/>
      <c r="AN452" s="403"/>
      <c r="AO452" s="405"/>
      <c r="AP452" s="403"/>
      <c r="AQ452" s="403"/>
      <c r="AR452" s="403"/>
      <c r="AS452" s="403"/>
      <c r="AT452" s="403"/>
      <c r="AU452" s="403"/>
      <c r="AV452" s="405"/>
      <c r="AW452" s="404"/>
      <c r="AY452" s="403"/>
      <c r="BC452" s="403"/>
      <c r="BD452" s="403"/>
      <c r="BE452" s="403"/>
      <c r="BF452" s="403"/>
      <c r="BG452" s="403"/>
      <c r="BH452" s="403"/>
      <c r="BI452" s="403"/>
      <c r="BJ452" s="403"/>
      <c r="BK452" s="403"/>
    </row>
    <row r="453" spans="1:63" x14ac:dyDescent="0.25">
      <c r="A453" s="405"/>
      <c r="B453" s="400"/>
      <c r="C453" s="403"/>
      <c r="D453" s="403"/>
      <c r="E453" s="403"/>
      <c r="I453" s="404"/>
      <c r="Q453" s="405"/>
      <c r="S453" s="405"/>
      <c r="T453" s="403"/>
      <c r="U453" s="406"/>
      <c r="V453" s="400"/>
      <c r="W453" s="405"/>
      <c r="X453" s="405"/>
      <c r="Y453" s="403"/>
      <c r="Z453" s="407"/>
      <c r="AA453" s="403"/>
      <c r="AB453" s="405"/>
      <c r="AC453" s="403"/>
      <c r="AD453" s="406"/>
      <c r="AG453" s="403"/>
      <c r="AH453" s="403"/>
      <c r="AI453" s="405"/>
      <c r="AL453" s="403"/>
      <c r="AN453" s="403"/>
      <c r="AO453" s="405"/>
      <c r="AP453" s="403"/>
      <c r="AQ453" s="403"/>
      <c r="AR453" s="403"/>
      <c r="AS453" s="403"/>
      <c r="AT453" s="403"/>
      <c r="AU453" s="403"/>
      <c r="AV453" s="405"/>
      <c r="AW453" s="404"/>
      <c r="AY453" s="403"/>
      <c r="BC453" s="403"/>
      <c r="BD453" s="403"/>
      <c r="BE453" s="403"/>
      <c r="BF453" s="403"/>
      <c r="BG453" s="403"/>
      <c r="BH453" s="403"/>
      <c r="BI453" s="403"/>
      <c r="BJ453" s="403"/>
      <c r="BK453" s="403"/>
    </row>
    <row r="454" spans="1:63" x14ac:dyDescent="0.25">
      <c r="A454" s="405"/>
      <c r="B454" s="400"/>
      <c r="C454" s="403"/>
      <c r="D454" s="403"/>
      <c r="E454" s="403"/>
      <c r="I454" s="404"/>
      <c r="Q454" s="405"/>
      <c r="S454" s="405"/>
      <c r="T454" s="403"/>
      <c r="U454" s="406"/>
      <c r="V454" s="400"/>
      <c r="W454" s="405"/>
      <c r="X454" s="405"/>
      <c r="Y454" s="403"/>
      <c r="Z454" s="407"/>
      <c r="AA454" s="403"/>
      <c r="AB454" s="405"/>
      <c r="AC454" s="403"/>
      <c r="AD454" s="406"/>
      <c r="AG454" s="403"/>
      <c r="AH454" s="403"/>
      <c r="AI454" s="405"/>
      <c r="AL454" s="403"/>
      <c r="AN454" s="403"/>
      <c r="AO454" s="405"/>
      <c r="AP454" s="403"/>
      <c r="AQ454" s="403"/>
      <c r="AR454" s="403"/>
      <c r="AS454" s="403"/>
      <c r="AT454" s="403"/>
      <c r="AU454" s="403"/>
      <c r="AV454" s="405"/>
      <c r="AW454" s="404"/>
      <c r="AY454" s="403"/>
      <c r="BC454" s="403"/>
      <c r="BD454" s="403"/>
      <c r="BE454" s="403"/>
      <c r="BF454" s="403"/>
      <c r="BG454" s="403"/>
      <c r="BH454" s="403"/>
      <c r="BI454" s="403"/>
      <c r="BJ454" s="403"/>
      <c r="BK454" s="403"/>
    </row>
    <row r="455" spans="1:63" x14ac:dyDescent="0.25">
      <c r="A455" s="405"/>
      <c r="B455" s="400"/>
      <c r="C455" s="403"/>
      <c r="D455" s="403"/>
      <c r="E455" s="403"/>
      <c r="I455" s="404"/>
      <c r="Q455" s="405"/>
      <c r="S455" s="405"/>
      <c r="T455" s="403"/>
      <c r="U455" s="406"/>
      <c r="V455" s="400"/>
      <c r="W455" s="405"/>
      <c r="X455" s="405"/>
      <c r="Y455" s="403"/>
      <c r="Z455" s="407"/>
      <c r="AA455" s="403"/>
      <c r="AB455" s="405"/>
      <c r="AC455" s="403"/>
      <c r="AD455" s="406"/>
      <c r="AG455" s="403"/>
      <c r="AH455" s="403"/>
      <c r="AI455" s="405"/>
      <c r="AL455" s="403"/>
      <c r="AN455" s="403"/>
      <c r="AO455" s="405"/>
      <c r="AP455" s="403"/>
      <c r="AQ455" s="403"/>
      <c r="AR455" s="403"/>
      <c r="AS455" s="403"/>
      <c r="AT455" s="403"/>
      <c r="AU455" s="403"/>
      <c r="AV455" s="405"/>
      <c r="AW455" s="404"/>
      <c r="AY455" s="403"/>
      <c r="BC455" s="403"/>
      <c r="BD455" s="403"/>
      <c r="BE455" s="403"/>
      <c r="BF455" s="403"/>
      <c r="BG455" s="403"/>
      <c r="BH455" s="403"/>
      <c r="BI455" s="403"/>
      <c r="BJ455" s="403"/>
      <c r="BK455" s="403"/>
    </row>
    <row r="456" spans="1:63" x14ac:dyDescent="0.25">
      <c r="A456" s="405"/>
      <c r="B456" s="400"/>
      <c r="C456" s="403"/>
      <c r="D456" s="403"/>
      <c r="E456" s="403"/>
      <c r="I456" s="404"/>
      <c r="Q456" s="405"/>
      <c r="S456" s="405"/>
      <c r="T456" s="403"/>
      <c r="U456" s="406"/>
      <c r="V456" s="400"/>
      <c r="W456" s="405"/>
      <c r="X456" s="405"/>
      <c r="Y456" s="403"/>
      <c r="Z456" s="407"/>
      <c r="AA456" s="403"/>
      <c r="AB456" s="405"/>
      <c r="AC456" s="403"/>
      <c r="AD456" s="406"/>
      <c r="AG456" s="403"/>
      <c r="AH456" s="403"/>
      <c r="AI456" s="405"/>
      <c r="AL456" s="403"/>
      <c r="AN456" s="403"/>
      <c r="AO456" s="405"/>
      <c r="AP456" s="403"/>
      <c r="AQ456" s="403"/>
      <c r="AR456" s="403"/>
      <c r="AS456" s="403"/>
      <c r="AT456" s="403"/>
      <c r="AU456" s="403"/>
      <c r="AV456" s="405"/>
      <c r="AW456" s="404"/>
      <c r="AY456" s="403"/>
      <c r="BC456" s="403"/>
      <c r="BD456" s="403"/>
      <c r="BE456" s="403"/>
      <c r="BF456" s="403"/>
      <c r="BG456" s="403"/>
      <c r="BH456" s="403"/>
      <c r="BI456" s="403"/>
      <c r="BJ456" s="403"/>
      <c r="BK456" s="403"/>
    </row>
    <row r="457" spans="1:63" x14ac:dyDescent="0.25">
      <c r="A457" s="405"/>
      <c r="B457" s="400"/>
      <c r="C457" s="403"/>
      <c r="D457" s="403"/>
      <c r="E457" s="403"/>
      <c r="I457" s="404"/>
      <c r="Q457" s="405"/>
      <c r="S457" s="405"/>
      <c r="T457" s="403"/>
      <c r="U457" s="406"/>
      <c r="V457" s="400"/>
      <c r="W457" s="405"/>
      <c r="X457" s="405"/>
      <c r="Y457" s="403"/>
      <c r="Z457" s="407"/>
      <c r="AA457" s="403"/>
      <c r="AB457" s="405"/>
      <c r="AC457" s="403"/>
      <c r="AD457" s="406"/>
      <c r="AG457" s="403"/>
      <c r="AH457" s="403"/>
      <c r="AI457" s="405"/>
      <c r="AL457" s="403"/>
      <c r="AN457" s="403"/>
      <c r="AO457" s="405"/>
      <c r="AP457" s="403"/>
      <c r="AQ457" s="403"/>
      <c r="AR457" s="403"/>
      <c r="AS457" s="403"/>
      <c r="AT457" s="403"/>
      <c r="AU457" s="403"/>
      <c r="AV457" s="405"/>
      <c r="AW457" s="404"/>
      <c r="AY457" s="403"/>
      <c r="BC457" s="403"/>
      <c r="BD457" s="403"/>
      <c r="BE457" s="403"/>
      <c r="BF457" s="403"/>
      <c r="BG457" s="403"/>
      <c r="BH457" s="403"/>
      <c r="BI457" s="403"/>
      <c r="BJ457" s="403"/>
      <c r="BK457" s="403"/>
    </row>
    <row r="458" spans="1:63" x14ac:dyDescent="0.25">
      <c r="A458" s="405"/>
      <c r="B458" s="400"/>
      <c r="C458" s="403"/>
      <c r="D458" s="403"/>
      <c r="E458" s="403"/>
      <c r="I458" s="404"/>
      <c r="Q458" s="405"/>
      <c r="S458" s="405"/>
      <c r="T458" s="403"/>
      <c r="U458" s="406"/>
      <c r="V458" s="400"/>
      <c r="W458" s="405"/>
      <c r="X458" s="405"/>
      <c r="Y458" s="403"/>
      <c r="Z458" s="407"/>
      <c r="AA458" s="403"/>
      <c r="AB458" s="405"/>
      <c r="AC458" s="403"/>
      <c r="AD458" s="406"/>
      <c r="AG458" s="403"/>
      <c r="AH458" s="403"/>
      <c r="AI458" s="405"/>
      <c r="AL458" s="403"/>
      <c r="AN458" s="403"/>
      <c r="AO458" s="405"/>
      <c r="AP458" s="403"/>
      <c r="AQ458" s="403"/>
      <c r="AR458" s="403"/>
      <c r="AS458" s="403"/>
      <c r="AT458" s="403"/>
      <c r="AU458" s="403"/>
      <c r="AV458" s="405"/>
      <c r="AW458" s="404"/>
      <c r="AY458" s="403"/>
      <c r="BC458" s="403"/>
      <c r="BD458" s="403"/>
      <c r="BE458" s="403"/>
      <c r="BF458" s="403"/>
      <c r="BG458" s="403"/>
      <c r="BH458" s="403"/>
      <c r="BI458" s="403"/>
      <c r="BJ458" s="403"/>
      <c r="BK458" s="403"/>
    </row>
    <row r="459" spans="1:63" x14ac:dyDescent="0.25">
      <c r="A459" s="405"/>
      <c r="B459" s="400"/>
      <c r="C459" s="403"/>
      <c r="D459" s="403"/>
      <c r="E459" s="403"/>
      <c r="I459" s="404"/>
      <c r="Q459" s="405"/>
      <c r="S459" s="405"/>
      <c r="T459" s="403"/>
      <c r="U459" s="406"/>
      <c r="V459" s="400"/>
      <c r="W459" s="405"/>
      <c r="X459" s="405"/>
      <c r="Y459" s="403"/>
      <c r="Z459" s="407"/>
      <c r="AA459" s="403"/>
      <c r="AB459" s="405"/>
      <c r="AC459" s="403"/>
      <c r="AD459" s="406"/>
      <c r="AG459" s="403"/>
      <c r="AH459" s="403"/>
      <c r="AI459" s="405"/>
      <c r="AL459" s="403"/>
      <c r="AN459" s="403"/>
      <c r="AO459" s="405"/>
      <c r="AP459" s="403"/>
      <c r="AQ459" s="403"/>
      <c r="AR459" s="403"/>
      <c r="AS459" s="403"/>
      <c r="AT459" s="403"/>
      <c r="AU459" s="403"/>
      <c r="AV459" s="405"/>
      <c r="AW459" s="404"/>
      <c r="AY459" s="403"/>
      <c r="BC459" s="403"/>
      <c r="BD459" s="403"/>
      <c r="BE459" s="403"/>
      <c r="BF459" s="403"/>
      <c r="BG459" s="403"/>
      <c r="BH459" s="403"/>
      <c r="BI459" s="403"/>
      <c r="BJ459" s="403"/>
      <c r="BK459" s="403"/>
    </row>
    <row r="460" spans="1:63" x14ac:dyDescent="0.25">
      <c r="A460" s="405"/>
      <c r="B460" s="400"/>
      <c r="C460" s="403"/>
      <c r="D460" s="403"/>
      <c r="E460" s="403"/>
      <c r="I460" s="404"/>
      <c r="Q460" s="405"/>
      <c r="S460" s="405"/>
      <c r="T460" s="403"/>
      <c r="U460" s="406"/>
      <c r="V460" s="400"/>
      <c r="W460" s="405"/>
      <c r="X460" s="405"/>
      <c r="Y460" s="403"/>
      <c r="Z460" s="407"/>
      <c r="AA460" s="403"/>
      <c r="AB460" s="405"/>
      <c r="AC460" s="403"/>
      <c r="AD460" s="406"/>
      <c r="AG460" s="403"/>
      <c r="AH460" s="403"/>
      <c r="AI460" s="405"/>
      <c r="AL460" s="403"/>
      <c r="AN460" s="403"/>
      <c r="AO460" s="405"/>
      <c r="AP460" s="403"/>
      <c r="AQ460" s="403"/>
      <c r="AR460" s="403"/>
      <c r="AS460" s="403"/>
      <c r="AT460" s="403"/>
      <c r="AU460" s="403"/>
      <c r="AV460" s="405"/>
      <c r="AW460" s="404"/>
      <c r="AY460" s="403"/>
      <c r="BC460" s="403"/>
      <c r="BD460" s="403"/>
      <c r="BE460" s="403"/>
      <c r="BF460" s="403"/>
      <c r="BG460" s="403"/>
      <c r="BH460" s="403"/>
      <c r="BI460" s="403"/>
      <c r="BJ460" s="403"/>
      <c r="BK460" s="403"/>
    </row>
    <row r="461" spans="1:63" x14ac:dyDescent="0.25">
      <c r="A461" s="405"/>
      <c r="B461" s="400"/>
      <c r="C461" s="403"/>
      <c r="D461" s="403"/>
      <c r="E461" s="403"/>
      <c r="I461" s="404"/>
      <c r="Q461" s="405"/>
      <c r="S461" s="405"/>
      <c r="T461" s="403"/>
      <c r="U461" s="406"/>
      <c r="V461" s="400"/>
      <c r="W461" s="405"/>
      <c r="X461" s="405"/>
      <c r="Y461" s="403"/>
      <c r="Z461" s="407"/>
      <c r="AA461" s="403"/>
      <c r="AB461" s="405"/>
      <c r="AC461" s="403"/>
      <c r="AD461" s="406"/>
      <c r="AG461" s="403"/>
      <c r="AH461" s="403"/>
      <c r="AI461" s="405"/>
      <c r="AL461" s="403"/>
      <c r="AN461" s="403"/>
      <c r="AO461" s="405"/>
      <c r="AP461" s="403"/>
      <c r="AQ461" s="403"/>
      <c r="AR461" s="403"/>
      <c r="AS461" s="403"/>
      <c r="AT461" s="403"/>
      <c r="AU461" s="403"/>
      <c r="AV461" s="405"/>
      <c r="AW461" s="404"/>
      <c r="AY461" s="403"/>
      <c r="BC461" s="403"/>
      <c r="BD461" s="403"/>
      <c r="BE461" s="403"/>
      <c r="BF461" s="403"/>
      <c r="BG461" s="403"/>
      <c r="BH461" s="403"/>
      <c r="BI461" s="403"/>
      <c r="BJ461" s="403"/>
      <c r="BK461" s="403"/>
    </row>
    <row r="462" spans="1:63" x14ac:dyDescent="0.25">
      <c r="A462" s="405"/>
      <c r="B462" s="400"/>
      <c r="C462" s="403"/>
      <c r="D462" s="403"/>
      <c r="E462" s="403"/>
      <c r="I462" s="404"/>
      <c r="Q462" s="405"/>
      <c r="S462" s="405"/>
      <c r="T462" s="403"/>
      <c r="U462" s="406"/>
      <c r="V462" s="400"/>
      <c r="W462" s="405"/>
      <c r="X462" s="405"/>
      <c r="Y462" s="403"/>
      <c r="Z462" s="407"/>
      <c r="AA462" s="403"/>
      <c r="AB462" s="405"/>
      <c r="AC462" s="403"/>
      <c r="AD462" s="406"/>
      <c r="AG462" s="403"/>
      <c r="AH462" s="403"/>
      <c r="AI462" s="405"/>
      <c r="AL462" s="403"/>
      <c r="AN462" s="403"/>
      <c r="AO462" s="405"/>
      <c r="AP462" s="403"/>
      <c r="AQ462" s="403"/>
      <c r="AR462" s="403"/>
      <c r="AS462" s="403"/>
      <c r="AT462" s="403"/>
      <c r="AU462" s="403"/>
      <c r="AV462" s="405"/>
      <c r="AW462" s="404"/>
      <c r="AY462" s="403"/>
      <c r="BC462" s="403"/>
      <c r="BD462" s="403"/>
      <c r="BE462" s="403"/>
      <c r="BF462" s="403"/>
      <c r="BG462" s="403"/>
      <c r="BH462" s="403"/>
      <c r="BI462" s="403"/>
      <c r="BJ462" s="403"/>
      <c r="BK462" s="403"/>
    </row>
    <row r="463" spans="1:63" x14ac:dyDescent="0.25">
      <c r="A463" s="405"/>
      <c r="B463" s="400"/>
      <c r="C463" s="403"/>
      <c r="D463" s="403"/>
      <c r="E463" s="403"/>
      <c r="I463" s="404"/>
      <c r="Q463" s="405"/>
      <c r="S463" s="405"/>
      <c r="T463" s="403"/>
      <c r="U463" s="406"/>
      <c r="V463" s="400"/>
      <c r="W463" s="405"/>
      <c r="X463" s="405"/>
      <c r="Y463" s="403"/>
      <c r="Z463" s="407"/>
      <c r="AA463" s="403"/>
      <c r="AB463" s="405"/>
      <c r="AC463" s="403"/>
      <c r="AD463" s="406"/>
      <c r="AG463" s="403"/>
      <c r="AH463" s="403"/>
      <c r="AI463" s="405"/>
      <c r="AL463" s="403"/>
      <c r="AN463" s="403"/>
      <c r="AO463" s="405"/>
      <c r="AP463" s="403"/>
      <c r="AQ463" s="403"/>
      <c r="AR463" s="403"/>
      <c r="AS463" s="403"/>
      <c r="AT463" s="403"/>
      <c r="AU463" s="403"/>
      <c r="AV463" s="405"/>
      <c r="AW463" s="404"/>
      <c r="AY463" s="403"/>
      <c r="BC463" s="403"/>
      <c r="BD463" s="403"/>
      <c r="BE463" s="403"/>
      <c r="BF463" s="403"/>
      <c r="BG463" s="403"/>
      <c r="BH463" s="403"/>
      <c r="BI463" s="403"/>
      <c r="BJ463" s="403"/>
      <c r="BK463" s="403"/>
    </row>
    <row r="464" spans="1:63" x14ac:dyDescent="0.25">
      <c r="A464" s="405"/>
      <c r="B464" s="400"/>
      <c r="C464" s="403"/>
      <c r="D464" s="403"/>
      <c r="E464" s="403"/>
      <c r="I464" s="404"/>
      <c r="Q464" s="405"/>
      <c r="S464" s="405"/>
      <c r="T464" s="403"/>
      <c r="U464" s="406"/>
      <c r="V464" s="400"/>
      <c r="W464" s="405"/>
      <c r="X464" s="405"/>
      <c r="Y464" s="403"/>
      <c r="Z464" s="407"/>
      <c r="AA464" s="403"/>
      <c r="AB464" s="405"/>
      <c r="AC464" s="403"/>
      <c r="AD464" s="406"/>
      <c r="AG464" s="403"/>
      <c r="AH464" s="403"/>
      <c r="AI464" s="405"/>
      <c r="AL464" s="403"/>
      <c r="AN464" s="403"/>
      <c r="AO464" s="405"/>
      <c r="AP464" s="403"/>
      <c r="AQ464" s="403"/>
      <c r="AR464" s="403"/>
      <c r="AS464" s="403"/>
      <c r="AT464" s="403"/>
      <c r="AU464" s="403"/>
      <c r="AV464" s="405"/>
      <c r="AW464" s="404"/>
      <c r="AY464" s="403"/>
      <c r="BC464" s="403"/>
      <c r="BD464" s="403"/>
      <c r="BE464" s="403"/>
      <c r="BF464" s="403"/>
      <c r="BG464" s="403"/>
      <c r="BH464" s="403"/>
      <c r="BI464" s="403"/>
      <c r="BJ464" s="403"/>
      <c r="BK464" s="403"/>
    </row>
    <row r="465" spans="1:63" x14ac:dyDescent="0.25">
      <c r="A465" s="405"/>
      <c r="B465" s="400"/>
      <c r="C465" s="403"/>
      <c r="D465" s="403"/>
      <c r="E465" s="403"/>
      <c r="I465" s="404"/>
      <c r="Q465" s="405"/>
      <c r="S465" s="405"/>
      <c r="T465" s="403"/>
      <c r="U465" s="406"/>
      <c r="V465" s="400"/>
      <c r="W465" s="405"/>
      <c r="X465" s="405"/>
      <c r="Y465" s="403"/>
      <c r="Z465" s="407"/>
      <c r="AA465" s="403"/>
      <c r="AB465" s="405"/>
      <c r="AC465" s="403"/>
      <c r="AD465" s="406"/>
      <c r="AG465" s="403"/>
      <c r="AH465" s="403"/>
      <c r="AI465" s="405"/>
      <c r="AL465" s="403"/>
      <c r="AN465" s="403"/>
      <c r="AO465" s="405"/>
      <c r="AP465" s="403"/>
      <c r="AQ465" s="403"/>
      <c r="AR465" s="403"/>
      <c r="AS465" s="403"/>
      <c r="AT465" s="403"/>
      <c r="AU465" s="403"/>
      <c r="AV465" s="405"/>
      <c r="AW465" s="404"/>
      <c r="AY465" s="403"/>
      <c r="BC465" s="403"/>
      <c r="BD465" s="403"/>
      <c r="BE465" s="403"/>
      <c r="BF465" s="403"/>
      <c r="BG465" s="403"/>
      <c r="BH465" s="403"/>
      <c r="BI465" s="403"/>
      <c r="BJ465" s="403"/>
      <c r="BK465" s="403"/>
    </row>
    <row r="466" spans="1:63" x14ac:dyDescent="0.25">
      <c r="A466" s="405"/>
      <c r="B466" s="400"/>
      <c r="C466" s="403"/>
      <c r="D466" s="403"/>
      <c r="E466" s="403"/>
      <c r="I466" s="404"/>
      <c r="Q466" s="405"/>
      <c r="S466" s="405"/>
      <c r="T466" s="403"/>
      <c r="U466" s="406"/>
      <c r="V466" s="400"/>
      <c r="W466" s="405"/>
      <c r="X466" s="405"/>
      <c r="Y466" s="403"/>
      <c r="Z466" s="407"/>
      <c r="AA466" s="403"/>
      <c r="AB466" s="405"/>
      <c r="AC466" s="403"/>
      <c r="AD466" s="406"/>
      <c r="AG466" s="403"/>
      <c r="AH466" s="403"/>
      <c r="AI466" s="405"/>
      <c r="AL466" s="403"/>
      <c r="AN466" s="403"/>
      <c r="AO466" s="405"/>
      <c r="AP466" s="403"/>
      <c r="AQ466" s="403"/>
      <c r="AR466" s="403"/>
      <c r="AS466" s="403"/>
      <c r="AT466" s="403"/>
      <c r="AU466" s="403"/>
      <c r="AV466" s="405"/>
      <c r="AW466" s="404"/>
      <c r="AY466" s="403"/>
      <c r="BC466" s="403"/>
      <c r="BD466" s="403"/>
      <c r="BE466" s="403"/>
      <c r="BF466" s="403"/>
      <c r="BG466" s="403"/>
      <c r="BH466" s="403"/>
      <c r="BI466" s="403"/>
      <c r="BJ466" s="403"/>
      <c r="BK466" s="403"/>
    </row>
    <row r="467" spans="1:63" x14ac:dyDescent="0.25">
      <c r="A467" s="405"/>
      <c r="B467" s="400"/>
      <c r="C467" s="403"/>
      <c r="D467" s="403"/>
      <c r="E467" s="403"/>
      <c r="I467" s="404"/>
      <c r="Q467" s="405"/>
      <c r="S467" s="405"/>
      <c r="T467" s="403"/>
      <c r="U467" s="406"/>
      <c r="V467" s="400"/>
      <c r="W467" s="405"/>
      <c r="X467" s="405"/>
      <c r="Y467" s="403"/>
      <c r="Z467" s="407"/>
      <c r="AA467" s="403"/>
      <c r="AB467" s="405"/>
      <c r="AC467" s="403"/>
      <c r="AD467" s="406"/>
      <c r="AG467" s="403"/>
      <c r="AH467" s="403"/>
      <c r="AI467" s="405"/>
      <c r="AL467" s="403"/>
      <c r="AN467" s="403"/>
      <c r="AO467" s="405"/>
      <c r="AP467" s="403"/>
      <c r="AQ467" s="403"/>
      <c r="AR467" s="403"/>
      <c r="AS467" s="403"/>
      <c r="AT467" s="403"/>
      <c r="AU467" s="403"/>
      <c r="AV467" s="405"/>
      <c r="AW467" s="404"/>
      <c r="AY467" s="403"/>
      <c r="BC467" s="403"/>
      <c r="BD467" s="403"/>
      <c r="BE467" s="403"/>
      <c r="BF467" s="403"/>
      <c r="BG467" s="403"/>
      <c r="BH467" s="403"/>
      <c r="BI467" s="403"/>
      <c r="BJ467" s="403"/>
      <c r="BK467" s="403"/>
    </row>
    <row r="468" spans="1:63" x14ac:dyDescent="0.25">
      <c r="A468" s="405"/>
      <c r="B468" s="400"/>
      <c r="C468" s="403"/>
      <c r="D468" s="403"/>
      <c r="E468" s="403"/>
      <c r="I468" s="404"/>
      <c r="Q468" s="405"/>
      <c r="S468" s="405"/>
      <c r="T468" s="403"/>
      <c r="U468" s="406"/>
      <c r="V468" s="400"/>
      <c r="W468" s="405"/>
      <c r="X468" s="405"/>
      <c r="Y468" s="403"/>
      <c r="Z468" s="407"/>
      <c r="AA468" s="403"/>
      <c r="AB468" s="405"/>
      <c r="AC468" s="403"/>
      <c r="AD468" s="406"/>
      <c r="AG468" s="403"/>
      <c r="AH468" s="403"/>
      <c r="AI468" s="405"/>
      <c r="AL468" s="403"/>
      <c r="AN468" s="403"/>
      <c r="AO468" s="405"/>
      <c r="AP468" s="403"/>
      <c r="AQ468" s="403"/>
      <c r="AR468" s="403"/>
      <c r="AS468" s="403"/>
      <c r="AT468" s="403"/>
      <c r="AU468" s="403"/>
      <c r="AV468" s="405"/>
      <c r="AW468" s="404"/>
      <c r="AY468" s="403"/>
      <c r="BC468" s="403"/>
      <c r="BD468" s="403"/>
      <c r="BE468" s="403"/>
      <c r="BF468" s="403"/>
      <c r="BG468" s="403"/>
      <c r="BH468" s="403"/>
      <c r="BI468" s="403"/>
      <c r="BJ468" s="403"/>
      <c r="BK468" s="403"/>
    </row>
    <row r="469" spans="1:63" x14ac:dyDescent="0.25">
      <c r="A469" s="405"/>
      <c r="B469" s="400"/>
      <c r="C469" s="403"/>
      <c r="D469" s="403"/>
      <c r="E469" s="403"/>
      <c r="I469" s="404"/>
      <c r="Q469" s="405"/>
      <c r="S469" s="405"/>
      <c r="T469" s="403"/>
      <c r="U469" s="406"/>
      <c r="V469" s="400"/>
      <c r="W469" s="405"/>
      <c r="X469" s="405"/>
      <c r="Y469" s="403"/>
      <c r="Z469" s="407"/>
      <c r="AA469" s="403"/>
      <c r="AB469" s="405"/>
      <c r="AC469" s="403"/>
      <c r="AD469" s="406"/>
      <c r="AG469" s="403"/>
      <c r="AH469" s="403"/>
      <c r="AI469" s="405"/>
      <c r="AL469" s="403"/>
      <c r="AN469" s="403"/>
      <c r="AO469" s="405"/>
      <c r="AP469" s="403"/>
      <c r="AQ469" s="403"/>
      <c r="AR469" s="403"/>
      <c r="AS469" s="403"/>
      <c r="AT469" s="403"/>
      <c r="AU469" s="403"/>
      <c r="AV469" s="405"/>
      <c r="AW469" s="404"/>
      <c r="AY469" s="403"/>
      <c r="BC469" s="403"/>
      <c r="BD469" s="403"/>
      <c r="BE469" s="403"/>
      <c r="BF469" s="403"/>
      <c r="BG469" s="403"/>
      <c r="BH469" s="403"/>
      <c r="BI469" s="403"/>
      <c r="BJ469" s="403"/>
      <c r="BK469" s="403"/>
    </row>
    <row r="470" spans="1:63" x14ac:dyDescent="0.25">
      <c r="A470" s="405"/>
      <c r="B470" s="400"/>
      <c r="C470" s="403"/>
      <c r="D470" s="403"/>
      <c r="E470" s="403"/>
      <c r="I470" s="404"/>
      <c r="Q470" s="405"/>
      <c r="S470" s="405"/>
      <c r="T470" s="403"/>
      <c r="U470" s="406"/>
      <c r="V470" s="400"/>
      <c r="W470" s="405"/>
      <c r="X470" s="405"/>
      <c r="Y470" s="403"/>
      <c r="Z470" s="407"/>
      <c r="AA470" s="403"/>
      <c r="AB470" s="405"/>
      <c r="AC470" s="403"/>
      <c r="AD470" s="406"/>
      <c r="AG470" s="403"/>
      <c r="AH470" s="403"/>
      <c r="AI470" s="405"/>
      <c r="AL470" s="403"/>
      <c r="AN470" s="403"/>
      <c r="AO470" s="405"/>
      <c r="AP470" s="403"/>
      <c r="AQ470" s="403"/>
      <c r="AR470" s="403"/>
      <c r="AS470" s="403"/>
      <c r="AT470" s="403"/>
      <c r="AU470" s="403"/>
      <c r="AV470" s="405"/>
      <c r="AW470" s="404"/>
      <c r="AY470" s="403"/>
      <c r="BC470" s="403"/>
      <c r="BD470" s="403"/>
      <c r="BE470" s="403"/>
      <c r="BF470" s="403"/>
      <c r="BG470" s="403"/>
      <c r="BH470" s="403"/>
      <c r="BI470" s="403"/>
      <c r="BJ470" s="403"/>
      <c r="BK470" s="403"/>
    </row>
    <row r="471" spans="1:63" x14ac:dyDescent="0.25">
      <c r="A471" s="405"/>
      <c r="B471" s="400"/>
      <c r="C471" s="403"/>
      <c r="D471" s="403"/>
      <c r="E471" s="403"/>
      <c r="I471" s="404"/>
      <c r="Q471" s="405"/>
      <c r="S471" s="405"/>
      <c r="T471" s="403"/>
      <c r="U471" s="406"/>
      <c r="V471" s="400"/>
      <c r="W471" s="405"/>
      <c r="X471" s="405"/>
      <c r="Y471" s="403"/>
      <c r="Z471" s="407"/>
      <c r="AA471" s="403"/>
      <c r="AB471" s="405"/>
      <c r="AC471" s="403"/>
      <c r="AD471" s="406"/>
      <c r="AG471" s="403"/>
      <c r="AH471" s="403"/>
      <c r="AI471" s="405"/>
      <c r="AL471" s="403"/>
      <c r="AN471" s="403"/>
      <c r="AO471" s="405"/>
      <c r="AP471" s="403"/>
      <c r="AQ471" s="403"/>
      <c r="AR471" s="403"/>
      <c r="AS471" s="403"/>
      <c r="AT471" s="403"/>
      <c r="AU471" s="403"/>
      <c r="AV471" s="405"/>
      <c r="AW471" s="404"/>
      <c r="AY471" s="403"/>
      <c r="BC471" s="403"/>
      <c r="BD471" s="403"/>
      <c r="BE471" s="403"/>
      <c r="BF471" s="403"/>
      <c r="BG471" s="403"/>
      <c r="BH471" s="403"/>
      <c r="BI471" s="403"/>
      <c r="BJ471" s="403"/>
      <c r="BK471" s="403"/>
    </row>
    <row r="472" spans="1:63" x14ac:dyDescent="0.25">
      <c r="A472" s="405"/>
      <c r="B472" s="400"/>
      <c r="C472" s="403"/>
      <c r="D472" s="403"/>
      <c r="E472" s="403"/>
      <c r="I472" s="404"/>
      <c r="Q472" s="405"/>
      <c r="S472" s="405"/>
      <c r="T472" s="403"/>
      <c r="U472" s="406"/>
      <c r="V472" s="400"/>
      <c r="W472" s="405"/>
      <c r="X472" s="405"/>
      <c r="Y472" s="403"/>
      <c r="Z472" s="407"/>
      <c r="AA472" s="403"/>
      <c r="AB472" s="405"/>
      <c r="AC472" s="403"/>
      <c r="AD472" s="406"/>
      <c r="AG472" s="403"/>
      <c r="AH472" s="403"/>
      <c r="AI472" s="405"/>
      <c r="AL472" s="403"/>
      <c r="AN472" s="403"/>
      <c r="AO472" s="405"/>
      <c r="AP472" s="403"/>
      <c r="AQ472" s="403"/>
      <c r="AR472" s="403"/>
      <c r="AS472" s="403"/>
      <c r="AT472" s="403"/>
      <c r="AU472" s="403"/>
      <c r="AV472" s="405"/>
      <c r="AW472" s="404"/>
      <c r="AY472" s="403"/>
      <c r="BC472" s="403"/>
      <c r="BD472" s="403"/>
      <c r="BE472" s="403"/>
      <c r="BF472" s="403"/>
      <c r="BG472" s="403"/>
      <c r="BH472" s="403"/>
      <c r="BI472" s="403"/>
      <c r="BJ472" s="403"/>
      <c r="BK472" s="403"/>
    </row>
    <row r="473" spans="1:63" x14ac:dyDescent="0.25">
      <c r="A473" s="405"/>
      <c r="B473" s="400"/>
      <c r="C473" s="403"/>
      <c r="D473" s="403"/>
      <c r="E473" s="403"/>
      <c r="I473" s="404"/>
      <c r="Q473" s="405"/>
      <c r="S473" s="405"/>
      <c r="T473" s="403"/>
      <c r="U473" s="406"/>
      <c r="V473" s="400"/>
      <c r="W473" s="405"/>
      <c r="X473" s="405"/>
      <c r="Y473" s="403"/>
      <c r="Z473" s="407"/>
      <c r="AA473" s="403"/>
      <c r="AB473" s="405"/>
      <c r="AC473" s="403"/>
      <c r="AD473" s="406"/>
      <c r="AG473" s="403"/>
      <c r="AH473" s="403"/>
      <c r="AI473" s="405"/>
      <c r="AL473" s="403"/>
      <c r="AN473" s="403"/>
      <c r="AO473" s="405"/>
      <c r="AP473" s="403"/>
      <c r="AQ473" s="403"/>
      <c r="AR473" s="403"/>
      <c r="AS473" s="403"/>
      <c r="AT473" s="403"/>
      <c r="AU473" s="403"/>
      <c r="AV473" s="405"/>
      <c r="AW473" s="404"/>
      <c r="AY473" s="403"/>
      <c r="BC473" s="403"/>
      <c r="BD473" s="403"/>
      <c r="BE473" s="403"/>
      <c r="BF473" s="403"/>
      <c r="BG473" s="403"/>
      <c r="BH473" s="403"/>
      <c r="BI473" s="403"/>
      <c r="BJ473" s="403"/>
      <c r="BK473" s="403"/>
    </row>
    <row r="474" spans="1:63" x14ac:dyDescent="0.25">
      <c r="A474" s="405"/>
      <c r="B474" s="400"/>
      <c r="C474" s="403"/>
      <c r="D474" s="403"/>
      <c r="E474" s="403"/>
      <c r="I474" s="404"/>
      <c r="Q474" s="405"/>
      <c r="S474" s="405"/>
      <c r="T474" s="403"/>
      <c r="U474" s="406"/>
      <c r="V474" s="400"/>
      <c r="W474" s="405"/>
      <c r="X474" s="405"/>
      <c r="Y474" s="403"/>
      <c r="Z474" s="407"/>
      <c r="AA474" s="403"/>
      <c r="AB474" s="405"/>
      <c r="AC474" s="403"/>
      <c r="AD474" s="406"/>
      <c r="AG474" s="403"/>
      <c r="AH474" s="403"/>
      <c r="AI474" s="405"/>
      <c r="AL474" s="403"/>
      <c r="AN474" s="403"/>
      <c r="AO474" s="405"/>
      <c r="AP474" s="403"/>
      <c r="AQ474" s="403"/>
      <c r="AR474" s="403"/>
      <c r="AS474" s="403"/>
      <c r="AT474" s="403"/>
      <c r="AU474" s="403"/>
      <c r="AV474" s="405"/>
      <c r="AW474" s="404"/>
      <c r="AY474" s="403"/>
      <c r="BC474" s="403"/>
      <c r="BD474" s="403"/>
      <c r="BE474" s="403"/>
      <c r="BF474" s="403"/>
      <c r="BG474" s="403"/>
      <c r="BH474" s="403"/>
      <c r="BI474" s="403"/>
      <c r="BJ474" s="403"/>
      <c r="BK474" s="403"/>
    </row>
    <row r="475" spans="1:63" x14ac:dyDescent="0.25">
      <c r="A475" s="405"/>
      <c r="B475" s="400"/>
      <c r="C475" s="403"/>
      <c r="D475" s="403"/>
      <c r="E475" s="403"/>
      <c r="I475" s="404"/>
      <c r="Q475" s="405"/>
      <c r="S475" s="405"/>
      <c r="T475" s="403"/>
      <c r="U475" s="406"/>
      <c r="V475" s="400"/>
      <c r="W475" s="405"/>
      <c r="X475" s="405"/>
      <c r="Y475" s="403"/>
      <c r="Z475" s="407"/>
      <c r="AA475" s="403"/>
      <c r="AB475" s="405"/>
      <c r="AC475" s="403"/>
      <c r="AD475" s="406"/>
      <c r="AG475" s="403"/>
      <c r="AH475" s="403"/>
      <c r="AI475" s="405"/>
      <c r="AL475" s="403"/>
      <c r="AN475" s="403"/>
      <c r="AO475" s="405"/>
      <c r="AP475" s="403"/>
      <c r="AQ475" s="403"/>
      <c r="AR475" s="403"/>
      <c r="AS475" s="403"/>
      <c r="AT475" s="403"/>
      <c r="AU475" s="403"/>
      <c r="AV475" s="405"/>
      <c r="AW475" s="404"/>
      <c r="AY475" s="403"/>
      <c r="BC475" s="403"/>
      <c r="BD475" s="403"/>
      <c r="BE475" s="403"/>
      <c r="BF475" s="403"/>
      <c r="BG475" s="403"/>
      <c r="BH475" s="403"/>
      <c r="BI475" s="403"/>
      <c r="BJ475" s="403"/>
      <c r="BK475" s="403"/>
    </row>
    <row r="476" spans="1:63" x14ac:dyDescent="0.25">
      <c r="A476" s="405"/>
      <c r="B476" s="400"/>
      <c r="C476" s="403"/>
      <c r="D476" s="403"/>
      <c r="E476" s="403"/>
      <c r="I476" s="404"/>
      <c r="Q476" s="405"/>
      <c r="S476" s="405"/>
      <c r="T476" s="403"/>
      <c r="U476" s="406"/>
      <c r="V476" s="400"/>
      <c r="W476" s="405"/>
      <c r="X476" s="405"/>
      <c r="Y476" s="403"/>
      <c r="Z476" s="407"/>
      <c r="AA476" s="403"/>
      <c r="AB476" s="405"/>
      <c r="AC476" s="403"/>
      <c r="AD476" s="406"/>
      <c r="AG476" s="403"/>
      <c r="AH476" s="403"/>
      <c r="AI476" s="405"/>
      <c r="AL476" s="403"/>
      <c r="AN476" s="403"/>
      <c r="AO476" s="405"/>
      <c r="AP476" s="403"/>
      <c r="AQ476" s="403"/>
      <c r="AR476" s="403"/>
      <c r="AS476" s="403"/>
      <c r="AT476" s="403"/>
      <c r="AU476" s="403"/>
      <c r="AV476" s="405"/>
      <c r="AW476" s="404"/>
      <c r="AY476" s="403"/>
      <c r="BC476" s="403"/>
      <c r="BD476" s="403"/>
      <c r="BE476" s="403"/>
      <c r="BF476" s="403"/>
      <c r="BG476" s="403"/>
      <c r="BH476" s="403"/>
      <c r="BI476" s="403"/>
      <c r="BJ476" s="403"/>
      <c r="BK476" s="403"/>
    </row>
    <row r="477" spans="1:63" x14ac:dyDescent="0.25">
      <c r="A477" s="405"/>
      <c r="B477" s="400"/>
      <c r="C477" s="403"/>
      <c r="D477" s="403"/>
      <c r="E477" s="403"/>
      <c r="I477" s="404"/>
      <c r="Q477" s="405"/>
      <c r="S477" s="405"/>
      <c r="T477" s="403"/>
      <c r="U477" s="406"/>
      <c r="V477" s="400"/>
      <c r="W477" s="405"/>
      <c r="X477" s="405"/>
      <c r="Y477" s="403"/>
      <c r="Z477" s="407"/>
      <c r="AA477" s="403"/>
      <c r="AB477" s="405"/>
      <c r="AC477" s="403"/>
      <c r="AD477" s="406"/>
      <c r="AG477" s="403"/>
      <c r="AH477" s="403"/>
      <c r="AI477" s="405"/>
      <c r="AL477" s="403"/>
      <c r="AN477" s="403"/>
      <c r="AO477" s="405"/>
      <c r="AP477" s="403"/>
      <c r="AQ477" s="403"/>
      <c r="AR477" s="403"/>
      <c r="AS477" s="403"/>
      <c r="AT477" s="403"/>
      <c r="AU477" s="403"/>
      <c r="AV477" s="405"/>
      <c r="AW477" s="404"/>
      <c r="AY477" s="403"/>
      <c r="BC477" s="403"/>
      <c r="BD477" s="403"/>
      <c r="BE477" s="403"/>
      <c r="BF477" s="403"/>
      <c r="BG477" s="403"/>
      <c r="BH477" s="403"/>
      <c r="BI477" s="403"/>
      <c r="BJ477" s="403"/>
      <c r="BK477" s="403"/>
    </row>
    <row r="478" spans="1:63" x14ac:dyDescent="0.25">
      <c r="A478" s="405"/>
      <c r="B478" s="400"/>
      <c r="C478" s="403"/>
      <c r="D478" s="403"/>
      <c r="E478" s="403"/>
      <c r="I478" s="404"/>
      <c r="Q478" s="405"/>
      <c r="S478" s="405"/>
      <c r="T478" s="403"/>
      <c r="U478" s="406"/>
      <c r="V478" s="400"/>
      <c r="W478" s="405"/>
      <c r="X478" s="405"/>
      <c r="Y478" s="403"/>
      <c r="Z478" s="407"/>
      <c r="AA478" s="403"/>
      <c r="AB478" s="405"/>
      <c r="AC478" s="403"/>
      <c r="AD478" s="406"/>
      <c r="AG478" s="403"/>
      <c r="AH478" s="403"/>
      <c r="AI478" s="405"/>
      <c r="AL478" s="403"/>
      <c r="AN478" s="403"/>
      <c r="AO478" s="405"/>
      <c r="AP478" s="403"/>
      <c r="AQ478" s="403"/>
      <c r="AR478" s="403"/>
      <c r="AS478" s="403"/>
      <c r="AT478" s="403"/>
      <c r="AU478" s="403"/>
      <c r="AV478" s="405"/>
      <c r="AW478" s="404"/>
      <c r="AY478" s="403"/>
      <c r="BC478" s="403"/>
      <c r="BD478" s="403"/>
      <c r="BE478" s="403"/>
      <c r="BF478" s="403"/>
      <c r="BG478" s="403"/>
      <c r="BH478" s="403"/>
      <c r="BI478" s="403"/>
      <c r="BJ478" s="403"/>
      <c r="BK478" s="403"/>
    </row>
    <row r="479" spans="1:63" x14ac:dyDescent="0.25">
      <c r="A479" s="405"/>
      <c r="B479" s="400"/>
      <c r="C479" s="403"/>
      <c r="D479" s="403"/>
      <c r="E479" s="403"/>
      <c r="I479" s="404"/>
      <c r="Q479" s="405"/>
      <c r="S479" s="405"/>
      <c r="T479" s="403"/>
      <c r="U479" s="406"/>
      <c r="V479" s="400"/>
      <c r="W479" s="405"/>
      <c r="X479" s="405"/>
      <c r="Y479" s="403"/>
      <c r="Z479" s="407"/>
      <c r="AA479" s="403"/>
      <c r="AB479" s="405"/>
      <c r="AC479" s="403"/>
      <c r="AD479" s="406"/>
      <c r="AG479" s="403"/>
      <c r="AH479" s="403"/>
      <c r="AI479" s="405"/>
      <c r="AL479" s="403"/>
      <c r="AN479" s="403"/>
      <c r="AO479" s="405"/>
      <c r="AP479" s="403"/>
      <c r="AQ479" s="403"/>
      <c r="AR479" s="403"/>
      <c r="AS479" s="403"/>
      <c r="AT479" s="403"/>
      <c r="AU479" s="403"/>
      <c r="AV479" s="405"/>
      <c r="AW479" s="404"/>
      <c r="AY479" s="403"/>
      <c r="BC479" s="403"/>
      <c r="BD479" s="403"/>
      <c r="BE479" s="403"/>
      <c r="BF479" s="403"/>
      <c r="BG479" s="403"/>
      <c r="BH479" s="403"/>
      <c r="BI479" s="403"/>
      <c r="BJ479" s="403"/>
      <c r="BK479" s="403"/>
    </row>
    <row r="480" spans="1:63" x14ac:dyDescent="0.25">
      <c r="A480" s="405"/>
      <c r="B480" s="400"/>
      <c r="C480" s="403"/>
      <c r="D480" s="403"/>
      <c r="E480" s="403"/>
      <c r="I480" s="404"/>
      <c r="Q480" s="405"/>
      <c r="S480" s="405"/>
      <c r="T480" s="403"/>
      <c r="U480" s="406"/>
      <c r="V480" s="400"/>
      <c r="W480" s="405"/>
      <c r="X480" s="405"/>
      <c r="Y480" s="403"/>
      <c r="Z480" s="407"/>
      <c r="AA480" s="403"/>
      <c r="AB480" s="405"/>
      <c r="AC480" s="403"/>
      <c r="AD480" s="406"/>
      <c r="AG480" s="403"/>
      <c r="AH480" s="403"/>
      <c r="AI480" s="405"/>
      <c r="AL480" s="403"/>
      <c r="AN480" s="403"/>
      <c r="AO480" s="405"/>
      <c r="AP480" s="403"/>
      <c r="AQ480" s="403"/>
      <c r="AR480" s="403"/>
      <c r="AS480" s="403"/>
      <c r="AT480" s="403"/>
      <c r="AU480" s="403"/>
      <c r="AV480" s="405"/>
      <c r="AW480" s="404"/>
      <c r="AY480" s="403"/>
      <c r="BC480" s="403"/>
      <c r="BD480" s="403"/>
      <c r="BE480" s="403"/>
      <c r="BF480" s="403"/>
      <c r="BG480" s="403"/>
      <c r="BH480" s="403"/>
      <c r="BI480" s="403"/>
      <c r="BJ480" s="403"/>
      <c r="BK480" s="403"/>
    </row>
    <row r="481" spans="1:63" x14ac:dyDescent="0.25">
      <c r="A481" s="405"/>
      <c r="B481" s="400"/>
      <c r="C481" s="403"/>
      <c r="D481" s="403"/>
      <c r="E481" s="403"/>
      <c r="I481" s="404"/>
      <c r="Q481" s="405"/>
      <c r="S481" s="405"/>
      <c r="T481" s="403"/>
      <c r="U481" s="406"/>
      <c r="V481" s="400"/>
      <c r="W481" s="405"/>
      <c r="X481" s="405"/>
      <c r="Y481" s="403"/>
      <c r="Z481" s="407"/>
      <c r="AA481" s="403"/>
      <c r="AB481" s="405"/>
      <c r="AC481" s="403"/>
      <c r="AD481" s="406"/>
      <c r="AG481" s="403"/>
      <c r="AH481" s="403"/>
      <c r="AI481" s="405"/>
      <c r="AL481" s="403"/>
      <c r="AN481" s="403"/>
      <c r="AO481" s="405"/>
      <c r="AP481" s="403"/>
      <c r="AQ481" s="403"/>
      <c r="AR481" s="403"/>
      <c r="AS481" s="403"/>
      <c r="AT481" s="403"/>
      <c r="AU481" s="403"/>
      <c r="AV481" s="405"/>
      <c r="AW481" s="404"/>
      <c r="AY481" s="403"/>
      <c r="BC481" s="403"/>
      <c r="BD481" s="403"/>
      <c r="BE481" s="403"/>
      <c r="BF481" s="403"/>
      <c r="BG481" s="403"/>
      <c r="BH481" s="403"/>
      <c r="BI481" s="403"/>
      <c r="BJ481" s="403"/>
      <c r="BK481" s="403"/>
    </row>
    <row r="482" spans="1:63" x14ac:dyDescent="0.25">
      <c r="A482" s="405"/>
      <c r="B482" s="400"/>
      <c r="C482" s="403"/>
      <c r="D482" s="403"/>
      <c r="E482" s="403"/>
      <c r="I482" s="404"/>
      <c r="Q482" s="405"/>
      <c r="S482" s="405"/>
      <c r="T482" s="403"/>
      <c r="U482" s="406"/>
      <c r="V482" s="400"/>
      <c r="W482" s="405"/>
      <c r="X482" s="405"/>
      <c r="Y482" s="403"/>
      <c r="Z482" s="407"/>
      <c r="AA482" s="403"/>
      <c r="AB482" s="405"/>
      <c r="AC482" s="403"/>
      <c r="AD482" s="406"/>
      <c r="AG482" s="403"/>
      <c r="AH482" s="403"/>
      <c r="AI482" s="405"/>
      <c r="AL482" s="403"/>
      <c r="AN482" s="403"/>
      <c r="AO482" s="405"/>
      <c r="AP482" s="403"/>
      <c r="AQ482" s="403"/>
      <c r="AR482" s="403"/>
      <c r="AS482" s="403"/>
      <c r="AT482" s="403"/>
      <c r="AU482" s="403"/>
      <c r="AV482" s="405"/>
      <c r="AW482" s="404"/>
      <c r="AY482" s="403"/>
      <c r="BC482" s="403"/>
      <c r="BD482" s="403"/>
      <c r="BE482" s="403"/>
      <c r="BF482" s="403"/>
      <c r="BG482" s="403"/>
      <c r="BH482" s="403"/>
      <c r="BI482" s="403"/>
      <c r="BJ482" s="403"/>
      <c r="BK482" s="403"/>
    </row>
    <row r="483" spans="1:63" x14ac:dyDescent="0.25">
      <c r="A483" s="405"/>
      <c r="B483" s="400"/>
      <c r="C483" s="403"/>
      <c r="D483" s="403"/>
      <c r="E483" s="403"/>
      <c r="I483" s="404"/>
      <c r="Q483" s="405"/>
      <c r="S483" s="405"/>
      <c r="T483" s="403"/>
      <c r="U483" s="406"/>
      <c r="V483" s="400"/>
      <c r="W483" s="405"/>
      <c r="X483" s="405"/>
      <c r="Y483" s="403"/>
      <c r="Z483" s="407"/>
      <c r="AA483" s="403"/>
      <c r="AB483" s="405"/>
      <c r="AC483" s="403"/>
      <c r="AD483" s="406"/>
      <c r="AG483" s="403"/>
      <c r="AH483" s="403"/>
      <c r="AI483" s="405"/>
      <c r="AL483" s="403"/>
      <c r="AN483" s="403"/>
      <c r="AO483" s="405"/>
      <c r="AP483" s="403"/>
      <c r="AQ483" s="403"/>
      <c r="AR483" s="403"/>
      <c r="AS483" s="403"/>
      <c r="AT483" s="403"/>
      <c r="AU483" s="403"/>
      <c r="AV483" s="405"/>
      <c r="AW483" s="404"/>
      <c r="AY483" s="403"/>
      <c r="BC483" s="403"/>
      <c r="BD483" s="403"/>
      <c r="BE483" s="403"/>
      <c r="BF483" s="403"/>
      <c r="BG483" s="403"/>
      <c r="BH483" s="403"/>
      <c r="BI483" s="403"/>
      <c r="BJ483" s="403"/>
      <c r="BK483" s="403"/>
    </row>
    <row r="484" spans="1:63" x14ac:dyDescent="0.25">
      <c r="A484" s="405"/>
      <c r="B484" s="400"/>
      <c r="C484" s="403"/>
      <c r="D484" s="403"/>
      <c r="E484" s="403"/>
      <c r="I484" s="404"/>
      <c r="Q484" s="405"/>
      <c r="S484" s="405"/>
      <c r="T484" s="403"/>
      <c r="U484" s="406"/>
      <c r="V484" s="400"/>
      <c r="W484" s="405"/>
      <c r="X484" s="405"/>
      <c r="Y484" s="403"/>
      <c r="Z484" s="407"/>
      <c r="AA484" s="403"/>
      <c r="AB484" s="405"/>
      <c r="AC484" s="403"/>
      <c r="AD484" s="406"/>
      <c r="AG484" s="403"/>
      <c r="AH484" s="403"/>
      <c r="AI484" s="405"/>
      <c r="AL484" s="403"/>
      <c r="AN484" s="403"/>
      <c r="AO484" s="405"/>
      <c r="AP484" s="403"/>
      <c r="AQ484" s="403"/>
      <c r="AR484" s="403"/>
      <c r="AS484" s="403"/>
      <c r="AT484" s="403"/>
      <c r="AU484" s="403"/>
      <c r="AV484" s="405"/>
      <c r="AW484" s="404"/>
      <c r="AY484" s="403"/>
      <c r="BC484" s="403"/>
      <c r="BD484" s="403"/>
      <c r="BE484" s="403"/>
      <c r="BF484" s="403"/>
      <c r="BG484" s="403"/>
      <c r="BH484" s="403"/>
      <c r="BI484" s="403"/>
      <c r="BJ484" s="403"/>
      <c r="BK484" s="403"/>
    </row>
    <row r="485" spans="1:63" x14ac:dyDescent="0.25">
      <c r="A485" s="405"/>
      <c r="B485" s="400"/>
      <c r="C485" s="403"/>
      <c r="D485" s="403"/>
      <c r="E485" s="403"/>
      <c r="I485" s="404"/>
      <c r="Q485" s="405"/>
      <c r="S485" s="405"/>
      <c r="T485" s="403"/>
      <c r="U485" s="406"/>
      <c r="V485" s="400"/>
      <c r="W485" s="405"/>
      <c r="X485" s="405"/>
      <c r="Y485" s="403"/>
      <c r="Z485" s="407"/>
      <c r="AA485" s="403"/>
      <c r="AB485" s="405"/>
      <c r="AC485" s="403"/>
      <c r="AD485" s="406"/>
      <c r="AG485" s="403"/>
      <c r="AH485" s="403"/>
      <c r="AI485" s="405"/>
      <c r="AL485" s="403"/>
      <c r="AN485" s="403"/>
      <c r="AO485" s="405"/>
      <c r="AP485" s="403"/>
      <c r="AQ485" s="403"/>
      <c r="AR485" s="403"/>
      <c r="AS485" s="403"/>
      <c r="AT485" s="403"/>
      <c r="AU485" s="403"/>
      <c r="AV485" s="405"/>
      <c r="AW485" s="404"/>
      <c r="AY485" s="403"/>
      <c r="BC485" s="403"/>
      <c r="BD485" s="403"/>
      <c r="BE485" s="403"/>
      <c r="BF485" s="403"/>
      <c r="BG485" s="403"/>
      <c r="BH485" s="403"/>
      <c r="BI485" s="403"/>
      <c r="BJ485" s="403"/>
      <c r="BK485" s="403"/>
    </row>
    <row r="486" spans="1:63" x14ac:dyDescent="0.25">
      <c r="A486" s="405"/>
      <c r="B486" s="400"/>
      <c r="C486" s="403"/>
      <c r="D486" s="403"/>
      <c r="E486" s="403"/>
      <c r="I486" s="404"/>
      <c r="Q486" s="405"/>
      <c r="S486" s="405"/>
      <c r="T486" s="403"/>
      <c r="U486" s="406"/>
      <c r="V486" s="400"/>
      <c r="W486" s="405"/>
      <c r="X486" s="405"/>
      <c r="Y486" s="403"/>
      <c r="Z486" s="407"/>
      <c r="AA486" s="403"/>
      <c r="AB486" s="405"/>
      <c r="AC486" s="403"/>
      <c r="AD486" s="406"/>
      <c r="AG486" s="403"/>
      <c r="AH486" s="403"/>
      <c r="AI486" s="405"/>
      <c r="AL486" s="403"/>
      <c r="AN486" s="403"/>
      <c r="AO486" s="405"/>
      <c r="AP486" s="403"/>
      <c r="AQ486" s="403"/>
      <c r="AR486" s="403"/>
      <c r="AS486" s="403"/>
      <c r="AT486" s="403"/>
      <c r="AU486" s="403"/>
      <c r="AV486" s="405"/>
      <c r="AW486" s="404"/>
      <c r="AY486" s="403"/>
      <c r="BC486" s="403"/>
      <c r="BD486" s="403"/>
      <c r="BE486" s="403"/>
      <c r="BF486" s="403"/>
      <c r="BG486" s="403"/>
      <c r="BH486" s="403"/>
      <c r="BI486" s="403"/>
      <c r="BJ486" s="403"/>
      <c r="BK486" s="403"/>
    </row>
    <row r="487" spans="1:63" x14ac:dyDescent="0.25">
      <c r="A487" s="405"/>
      <c r="B487" s="400"/>
      <c r="C487" s="403"/>
      <c r="D487" s="403"/>
      <c r="E487" s="403"/>
      <c r="I487" s="404"/>
      <c r="Q487" s="405"/>
      <c r="S487" s="405"/>
      <c r="T487" s="403"/>
      <c r="U487" s="406"/>
      <c r="V487" s="400"/>
      <c r="W487" s="405"/>
      <c r="X487" s="405"/>
      <c r="Y487" s="403"/>
      <c r="Z487" s="407"/>
      <c r="AA487" s="403"/>
      <c r="AB487" s="405"/>
      <c r="AC487" s="403"/>
      <c r="AD487" s="406"/>
      <c r="AG487" s="403"/>
      <c r="AH487" s="403"/>
      <c r="AI487" s="405"/>
      <c r="AL487" s="403"/>
      <c r="AN487" s="403"/>
      <c r="AO487" s="405"/>
      <c r="AP487" s="403"/>
      <c r="AQ487" s="403"/>
      <c r="AR487" s="403"/>
      <c r="AS487" s="403"/>
      <c r="AT487" s="403"/>
      <c r="AU487" s="403"/>
      <c r="AV487" s="405"/>
      <c r="AW487" s="404"/>
      <c r="AY487" s="403"/>
      <c r="BC487" s="403"/>
      <c r="BD487" s="403"/>
      <c r="BE487" s="403"/>
      <c r="BF487" s="403"/>
      <c r="BG487" s="403"/>
      <c r="BH487" s="403"/>
      <c r="BI487" s="403"/>
      <c r="BJ487" s="403"/>
      <c r="BK487" s="403"/>
    </row>
    <row r="488" spans="1:63" x14ac:dyDescent="0.25">
      <c r="A488" s="405"/>
      <c r="B488" s="400"/>
      <c r="C488" s="403"/>
      <c r="D488" s="403"/>
      <c r="E488" s="403"/>
      <c r="I488" s="404"/>
      <c r="Q488" s="405"/>
      <c r="S488" s="405"/>
      <c r="T488" s="403"/>
      <c r="U488" s="406"/>
      <c r="V488" s="400"/>
      <c r="W488" s="405"/>
      <c r="X488" s="405"/>
      <c r="Y488" s="403"/>
      <c r="Z488" s="407"/>
      <c r="AA488" s="403"/>
      <c r="AB488" s="405"/>
      <c r="AC488" s="403"/>
      <c r="AD488" s="406"/>
      <c r="AG488" s="403"/>
      <c r="AH488" s="403"/>
      <c r="AI488" s="405"/>
      <c r="AL488" s="403"/>
      <c r="AN488" s="403"/>
      <c r="AO488" s="405"/>
      <c r="AP488" s="403"/>
      <c r="AQ488" s="403"/>
      <c r="AR488" s="403"/>
      <c r="AS488" s="403"/>
      <c r="AT488" s="403"/>
      <c r="AU488" s="403"/>
      <c r="AV488" s="405"/>
      <c r="AW488" s="404"/>
      <c r="AY488" s="403"/>
      <c r="BC488" s="403"/>
      <c r="BD488" s="403"/>
      <c r="BE488" s="403"/>
      <c r="BF488" s="403"/>
      <c r="BG488" s="403"/>
      <c r="BH488" s="403"/>
      <c r="BI488" s="403"/>
      <c r="BJ488" s="403"/>
      <c r="BK488" s="403"/>
    </row>
    <row r="489" spans="1:63" x14ac:dyDescent="0.25">
      <c r="A489" s="405"/>
      <c r="B489" s="400"/>
      <c r="C489" s="403"/>
      <c r="D489" s="403"/>
      <c r="E489" s="403"/>
      <c r="I489" s="404"/>
      <c r="Q489" s="405"/>
      <c r="S489" s="405"/>
      <c r="T489" s="403"/>
      <c r="U489" s="406"/>
      <c r="V489" s="400"/>
      <c r="W489" s="405"/>
      <c r="X489" s="405"/>
      <c r="Y489" s="403"/>
      <c r="Z489" s="407"/>
      <c r="AA489" s="403"/>
      <c r="AB489" s="405"/>
      <c r="AC489" s="403"/>
      <c r="AD489" s="406"/>
      <c r="AG489" s="403"/>
      <c r="AH489" s="403"/>
      <c r="AI489" s="405"/>
      <c r="AL489" s="403"/>
      <c r="AN489" s="403"/>
      <c r="AO489" s="405"/>
      <c r="AP489" s="403"/>
      <c r="AQ489" s="403"/>
      <c r="AR489" s="403"/>
      <c r="AS489" s="403"/>
      <c r="AT489" s="403"/>
      <c r="AU489" s="403"/>
      <c r="AV489" s="405"/>
      <c r="AW489" s="404"/>
      <c r="AY489" s="403"/>
      <c r="BC489" s="403"/>
      <c r="BD489" s="403"/>
      <c r="BE489" s="403"/>
      <c r="BF489" s="403"/>
      <c r="BG489" s="403"/>
      <c r="BH489" s="403"/>
      <c r="BI489" s="403"/>
      <c r="BJ489" s="403"/>
      <c r="BK489" s="403"/>
    </row>
    <row r="490" spans="1:63" x14ac:dyDescent="0.25">
      <c r="A490" s="405"/>
      <c r="B490" s="400"/>
      <c r="C490" s="403"/>
      <c r="D490" s="403"/>
      <c r="E490" s="403"/>
      <c r="I490" s="404"/>
      <c r="Q490" s="405"/>
      <c r="S490" s="405"/>
      <c r="T490" s="403"/>
      <c r="U490" s="406"/>
      <c r="V490" s="400"/>
      <c r="W490" s="405"/>
      <c r="X490" s="405"/>
      <c r="Y490" s="403"/>
      <c r="Z490" s="407"/>
      <c r="AA490" s="403"/>
      <c r="AB490" s="405"/>
      <c r="AC490" s="403"/>
      <c r="AD490" s="406"/>
      <c r="AG490" s="403"/>
      <c r="AH490" s="403"/>
      <c r="AI490" s="405"/>
      <c r="AL490" s="403"/>
      <c r="AN490" s="403"/>
      <c r="AO490" s="405"/>
      <c r="AP490" s="403"/>
      <c r="AQ490" s="403"/>
      <c r="AR490" s="403"/>
      <c r="AS490" s="403"/>
      <c r="AT490" s="403"/>
      <c r="AU490" s="403"/>
      <c r="AV490" s="405"/>
      <c r="AW490" s="404"/>
      <c r="AY490" s="403"/>
      <c r="BC490" s="403"/>
      <c r="BD490" s="403"/>
      <c r="BE490" s="403"/>
      <c r="BF490" s="403"/>
      <c r="BG490" s="403"/>
      <c r="BH490" s="403"/>
      <c r="BI490" s="403"/>
      <c r="BJ490" s="403"/>
      <c r="BK490" s="403"/>
    </row>
    <row r="491" spans="1:63" x14ac:dyDescent="0.25">
      <c r="A491" s="405"/>
      <c r="B491" s="400"/>
      <c r="C491" s="403"/>
      <c r="D491" s="403"/>
      <c r="E491" s="403"/>
      <c r="I491" s="404"/>
      <c r="Q491" s="405"/>
      <c r="S491" s="405"/>
      <c r="T491" s="403"/>
      <c r="U491" s="406"/>
      <c r="V491" s="400"/>
      <c r="W491" s="405"/>
      <c r="X491" s="405"/>
      <c r="Y491" s="403"/>
      <c r="Z491" s="407"/>
      <c r="AA491" s="403"/>
      <c r="AB491" s="405"/>
      <c r="AC491" s="403"/>
      <c r="AD491" s="406"/>
      <c r="AG491" s="403"/>
      <c r="AH491" s="403"/>
      <c r="AI491" s="405"/>
      <c r="AL491" s="403"/>
      <c r="AN491" s="403"/>
      <c r="AO491" s="405"/>
      <c r="AP491" s="403"/>
      <c r="AQ491" s="403"/>
      <c r="AR491" s="403"/>
      <c r="AS491" s="403"/>
      <c r="AT491" s="403"/>
      <c r="AU491" s="403"/>
      <c r="AV491" s="405"/>
      <c r="AW491" s="404"/>
      <c r="AY491" s="403"/>
      <c r="BC491" s="403"/>
      <c r="BD491" s="403"/>
      <c r="BE491" s="403"/>
      <c r="BF491" s="403"/>
      <c r="BG491" s="403"/>
      <c r="BH491" s="403"/>
      <c r="BI491" s="403"/>
      <c r="BJ491" s="403"/>
      <c r="BK491" s="403"/>
    </row>
    <row r="492" spans="1:63" x14ac:dyDescent="0.25">
      <c r="A492" s="405"/>
      <c r="B492" s="400"/>
      <c r="C492" s="403"/>
      <c r="D492" s="403"/>
      <c r="E492" s="403"/>
      <c r="I492" s="404"/>
      <c r="Q492" s="405"/>
      <c r="S492" s="405"/>
      <c r="T492" s="403"/>
      <c r="U492" s="406"/>
      <c r="V492" s="400"/>
      <c r="W492" s="405"/>
      <c r="X492" s="405"/>
      <c r="Y492" s="403"/>
      <c r="Z492" s="407"/>
      <c r="AA492" s="403"/>
      <c r="AB492" s="405"/>
      <c r="AC492" s="403"/>
      <c r="AD492" s="406"/>
      <c r="AG492" s="403"/>
      <c r="AH492" s="403"/>
      <c r="AI492" s="405"/>
      <c r="AL492" s="403"/>
      <c r="AN492" s="403"/>
      <c r="AO492" s="405"/>
      <c r="AP492" s="403"/>
      <c r="AQ492" s="403"/>
      <c r="AR492" s="403"/>
      <c r="AS492" s="403"/>
      <c r="AT492" s="403"/>
      <c r="AU492" s="403"/>
      <c r="AV492" s="405"/>
      <c r="AW492" s="404"/>
      <c r="AY492" s="403"/>
      <c r="BC492" s="403"/>
      <c r="BD492" s="403"/>
      <c r="BE492" s="403"/>
      <c r="BF492" s="403"/>
      <c r="BG492" s="403"/>
      <c r="BH492" s="403"/>
      <c r="BI492" s="403"/>
      <c r="BJ492" s="403"/>
      <c r="BK492" s="403"/>
    </row>
    <row r="493" spans="1:63" x14ac:dyDescent="0.25">
      <c r="A493" s="405"/>
      <c r="B493" s="400"/>
      <c r="C493" s="403"/>
      <c r="D493" s="403"/>
      <c r="E493" s="403"/>
      <c r="I493" s="404"/>
      <c r="Q493" s="405"/>
      <c r="S493" s="405"/>
      <c r="T493" s="403"/>
      <c r="U493" s="406"/>
      <c r="V493" s="400"/>
      <c r="W493" s="405"/>
      <c r="X493" s="405"/>
      <c r="Y493" s="403"/>
      <c r="Z493" s="407"/>
      <c r="AA493" s="403"/>
      <c r="AB493" s="405"/>
      <c r="AC493" s="403"/>
      <c r="AD493" s="406"/>
      <c r="AG493" s="403"/>
      <c r="AH493" s="403"/>
      <c r="AI493" s="405"/>
      <c r="AL493" s="403"/>
      <c r="AN493" s="403"/>
      <c r="AO493" s="405"/>
      <c r="AP493" s="403"/>
      <c r="AQ493" s="403"/>
      <c r="AR493" s="403"/>
      <c r="AS493" s="403"/>
      <c r="AT493" s="403"/>
      <c r="AU493" s="403"/>
      <c r="AV493" s="405"/>
      <c r="AW493" s="404"/>
      <c r="AY493" s="403"/>
      <c r="BC493" s="403"/>
      <c r="BD493" s="403"/>
      <c r="BE493" s="403"/>
      <c r="BF493" s="403"/>
      <c r="BG493" s="403"/>
      <c r="BH493" s="403"/>
      <c r="BI493" s="403"/>
      <c r="BJ493" s="403"/>
      <c r="BK493" s="403"/>
    </row>
    <row r="494" spans="1:63" x14ac:dyDescent="0.25">
      <c r="A494" s="405"/>
      <c r="B494" s="400"/>
      <c r="C494" s="403"/>
      <c r="D494" s="403"/>
      <c r="E494" s="403"/>
      <c r="I494" s="404"/>
      <c r="Q494" s="405"/>
      <c r="S494" s="405"/>
      <c r="T494" s="403"/>
      <c r="U494" s="406"/>
      <c r="V494" s="400"/>
      <c r="W494" s="405"/>
      <c r="X494" s="405"/>
      <c r="Y494" s="403"/>
      <c r="Z494" s="407"/>
      <c r="AA494" s="403"/>
      <c r="AB494" s="405"/>
      <c r="AC494" s="403"/>
      <c r="AD494" s="406"/>
      <c r="AG494" s="403"/>
      <c r="AH494" s="403"/>
      <c r="AI494" s="405"/>
      <c r="AL494" s="403"/>
      <c r="AN494" s="403"/>
      <c r="AO494" s="405"/>
      <c r="AP494" s="403"/>
      <c r="AQ494" s="403"/>
      <c r="AR494" s="403"/>
      <c r="AS494" s="403"/>
      <c r="AT494" s="403"/>
      <c r="AU494" s="403"/>
      <c r="AV494" s="405"/>
      <c r="AW494" s="404"/>
      <c r="AY494" s="403"/>
      <c r="BC494" s="403"/>
      <c r="BD494" s="403"/>
      <c r="BE494" s="403"/>
      <c r="BF494" s="403"/>
      <c r="BG494" s="403"/>
      <c r="BH494" s="403"/>
      <c r="BI494" s="403"/>
      <c r="BJ494" s="403"/>
      <c r="BK494" s="403"/>
    </row>
    <row r="495" spans="1:63" x14ac:dyDescent="0.25">
      <c r="A495" s="405"/>
      <c r="B495" s="400"/>
      <c r="C495" s="403"/>
      <c r="D495" s="403"/>
      <c r="E495" s="403"/>
      <c r="I495" s="404"/>
      <c r="Q495" s="405"/>
      <c r="S495" s="405"/>
      <c r="T495" s="403"/>
      <c r="U495" s="406"/>
      <c r="V495" s="400"/>
      <c r="W495" s="405"/>
      <c r="X495" s="405"/>
      <c r="Y495" s="403"/>
      <c r="Z495" s="407"/>
      <c r="AA495" s="403"/>
      <c r="AB495" s="405"/>
      <c r="AC495" s="403"/>
      <c r="AD495" s="406"/>
      <c r="AG495" s="403"/>
      <c r="AH495" s="403"/>
      <c r="AI495" s="405"/>
      <c r="AL495" s="403"/>
      <c r="AN495" s="403"/>
      <c r="AO495" s="405"/>
      <c r="AP495" s="403"/>
      <c r="AQ495" s="403"/>
      <c r="AR495" s="403"/>
      <c r="AS495" s="403"/>
      <c r="AT495" s="403"/>
      <c r="AU495" s="403"/>
      <c r="AV495" s="405"/>
      <c r="AW495" s="404"/>
      <c r="AY495" s="403"/>
      <c r="BC495" s="403"/>
      <c r="BD495" s="403"/>
      <c r="BE495" s="403"/>
      <c r="BF495" s="403"/>
      <c r="BG495" s="403"/>
      <c r="BH495" s="403"/>
      <c r="BI495" s="403"/>
      <c r="BJ495" s="403"/>
      <c r="BK495" s="403"/>
    </row>
    <row r="496" spans="1:63" x14ac:dyDescent="0.25">
      <c r="A496" s="405"/>
      <c r="B496" s="400"/>
      <c r="C496" s="403"/>
      <c r="D496" s="403"/>
      <c r="E496" s="403"/>
      <c r="I496" s="404"/>
      <c r="Q496" s="405"/>
      <c r="S496" s="405"/>
      <c r="T496" s="403"/>
      <c r="U496" s="406"/>
      <c r="V496" s="400"/>
      <c r="W496" s="405"/>
      <c r="X496" s="405"/>
      <c r="Y496" s="403"/>
      <c r="Z496" s="407"/>
      <c r="AA496" s="403"/>
      <c r="AB496" s="405"/>
      <c r="AC496" s="403"/>
      <c r="AD496" s="406"/>
      <c r="AG496" s="403"/>
      <c r="AH496" s="403"/>
      <c r="AI496" s="405"/>
      <c r="AL496" s="403"/>
      <c r="AN496" s="403"/>
      <c r="AO496" s="405"/>
      <c r="AP496" s="403"/>
      <c r="AQ496" s="403"/>
      <c r="AR496" s="403"/>
      <c r="AS496" s="403"/>
      <c r="AT496" s="403"/>
      <c r="AU496" s="403"/>
      <c r="AV496" s="405"/>
      <c r="AW496" s="404"/>
      <c r="AY496" s="403"/>
      <c r="BC496" s="403"/>
      <c r="BD496" s="403"/>
      <c r="BE496" s="403"/>
      <c r="BF496" s="403"/>
      <c r="BG496" s="403"/>
      <c r="BH496" s="403"/>
      <c r="BI496" s="403"/>
      <c r="BJ496" s="403"/>
      <c r="BK496" s="403"/>
    </row>
    <row r="497" spans="1:63" x14ac:dyDescent="0.25">
      <c r="A497" s="405"/>
      <c r="B497" s="400"/>
      <c r="C497" s="403"/>
      <c r="D497" s="403"/>
      <c r="E497" s="403"/>
      <c r="I497" s="404"/>
      <c r="Q497" s="405"/>
      <c r="S497" s="405"/>
      <c r="T497" s="403"/>
      <c r="U497" s="406"/>
      <c r="V497" s="400"/>
      <c r="W497" s="405"/>
      <c r="X497" s="405"/>
      <c r="Y497" s="403"/>
      <c r="Z497" s="407"/>
      <c r="AA497" s="403"/>
      <c r="AB497" s="405"/>
      <c r="AC497" s="403"/>
      <c r="AD497" s="406"/>
      <c r="AG497" s="403"/>
      <c r="AH497" s="403"/>
      <c r="AI497" s="405"/>
      <c r="AL497" s="403"/>
      <c r="AN497" s="403"/>
      <c r="AO497" s="405"/>
      <c r="AP497" s="403"/>
      <c r="AQ497" s="403"/>
      <c r="AR497" s="403"/>
      <c r="AS497" s="403"/>
      <c r="AT497" s="403"/>
      <c r="AU497" s="403"/>
      <c r="AV497" s="405"/>
      <c r="AW497" s="404"/>
      <c r="AY497" s="403"/>
      <c r="BC497" s="403"/>
      <c r="BD497" s="403"/>
      <c r="BE497" s="403"/>
      <c r="BF497" s="403"/>
      <c r="BG497" s="403"/>
      <c r="BH497" s="403"/>
      <c r="BI497" s="403"/>
      <c r="BJ497" s="403"/>
      <c r="BK497" s="403"/>
    </row>
    <row r="498" spans="1:63" x14ac:dyDescent="0.25">
      <c r="A498" s="405"/>
      <c r="B498" s="400"/>
      <c r="C498" s="403"/>
      <c r="D498" s="403"/>
      <c r="E498" s="403"/>
      <c r="I498" s="404"/>
      <c r="Q498" s="405"/>
      <c r="S498" s="405"/>
      <c r="T498" s="403"/>
      <c r="U498" s="406"/>
      <c r="V498" s="400"/>
      <c r="W498" s="405"/>
      <c r="X498" s="405"/>
      <c r="Y498" s="403"/>
      <c r="Z498" s="407"/>
      <c r="AA498" s="403"/>
      <c r="AB498" s="405"/>
      <c r="AC498" s="403"/>
      <c r="AD498" s="406"/>
      <c r="AG498" s="403"/>
      <c r="AH498" s="403"/>
      <c r="AI498" s="405"/>
      <c r="AL498" s="403"/>
      <c r="AN498" s="403"/>
      <c r="AO498" s="405"/>
      <c r="AP498" s="403"/>
      <c r="AQ498" s="403"/>
      <c r="AR498" s="403"/>
      <c r="AS498" s="403"/>
      <c r="AT498" s="403"/>
      <c r="AU498" s="403"/>
      <c r="AV498" s="405"/>
      <c r="AW498" s="404"/>
      <c r="AY498" s="403"/>
      <c r="BC498" s="403"/>
      <c r="BD498" s="403"/>
      <c r="BE498" s="403"/>
      <c r="BF498" s="403"/>
      <c r="BG498" s="403"/>
      <c r="BH498" s="403"/>
      <c r="BI498" s="403"/>
      <c r="BJ498" s="403"/>
      <c r="BK498" s="403"/>
    </row>
    <row r="499" spans="1:63" x14ac:dyDescent="0.25">
      <c r="A499" s="405"/>
      <c r="B499" s="400"/>
      <c r="C499" s="403"/>
      <c r="D499" s="403"/>
      <c r="E499" s="403"/>
      <c r="I499" s="404"/>
      <c r="Q499" s="405"/>
      <c r="S499" s="405"/>
      <c r="T499" s="403"/>
      <c r="U499" s="406"/>
      <c r="V499" s="400"/>
      <c r="W499" s="405"/>
      <c r="X499" s="405"/>
      <c r="Y499" s="403"/>
      <c r="Z499" s="407"/>
      <c r="AA499" s="403"/>
      <c r="AB499" s="405"/>
      <c r="AC499" s="403"/>
      <c r="AD499" s="406"/>
      <c r="AG499" s="403"/>
      <c r="AH499" s="403"/>
      <c r="AI499" s="405"/>
      <c r="AL499" s="403"/>
      <c r="AN499" s="403"/>
      <c r="AO499" s="405"/>
      <c r="AP499" s="403"/>
      <c r="AQ499" s="403"/>
      <c r="AR499" s="403"/>
      <c r="AS499" s="403"/>
      <c r="AT499" s="403"/>
      <c r="AU499" s="403"/>
      <c r="AV499" s="405"/>
      <c r="AW499" s="404"/>
      <c r="AY499" s="403"/>
      <c r="BC499" s="403"/>
      <c r="BD499" s="403"/>
      <c r="BE499" s="403"/>
      <c r="BF499" s="403"/>
      <c r="BG499" s="403"/>
      <c r="BH499" s="403"/>
      <c r="BI499" s="403"/>
      <c r="BJ499" s="403"/>
      <c r="BK499" s="403"/>
    </row>
    <row r="500" spans="1:63" x14ac:dyDescent="0.25">
      <c r="A500" s="405"/>
      <c r="B500" s="400"/>
      <c r="C500" s="403"/>
      <c r="D500" s="403"/>
      <c r="E500" s="403"/>
      <c r="I500" s="404"/>
      <c r="Q500" s="405"/>
      <c r="S500" s="405"/>
      <c r="T500" s="403"/>
      <c r="U500" s="406"/>
      <c r="V500" s="400"/>
      <c r="W500" s="405"/>
      <c r="X500" s="405"/>
      <c r="Y500" s="403"/>
      <c r="Z500" s="407"/>
      <c r="AA500" s="403"/>
      <c r="AB500" s="405"/>
      <c r="AC500" s="403"/>
      <c r="AD500" s="406"/>
      <c r="AG500" s="403"/>
      <c r="AH500" s="403"/>
      <c r="AI500" s="405"/>
      <c r="AL500" s="403"/>
      <c r="AN500" s="403"/>
      <c r="AO500" s="405"/>
      <c r="AP500" s="403"/>
      <c r="AQ500" s="403"/>
      <c r="AR500" s="403"/>
      <c r="AS500" s="403"/>
      <c r="AT500" s="403"/>
      <c r="AU500" s="403"/>
      <c r="AV500" s="405"/>
      <c r="AW500" s="404"/>
      <c r="AY500" s="403"/>
      <c r="BC500" s="403"/>
      <c r="BD500" s="403"/>
      <c r="BE500" s="403"/>
      <c r="BF500" s="403"/>
      <c r="BG500" s="403"/>
      <c r="BH500" s="403"/>
      <c r="BI500" s="403"/>
      <c r="BJ500" s="403"/>
      <c r="BK500" s="403"/>
    </row>
    <row r="501" spans="1:63" x14ac:dyDescent="0.25">
      <c r="A501" s="405"/>
      <c r="B501" s="400"/>
      <c r="C501" s="403"/>
      <c r="D501" s="403"/>
      <c r="E501" s="403"/>
      <c r="I501" s="404"/>
      <c r="Q501" s="405"/>
      <c r="S501" s="405"/>
      <c r="T501" s="403"/>
      <c r="U501" s="406"/>
      <c r="V501" s="400"/>
      <c r="W501" s="405"/>
      <c r="X501" s="405"/>
      <c r="Y501" s="403"/>
      <c r="Z501" s="407"/>
      <c r="AA501" s="403"/>
      <c r="AB501" s="405"/>
      <c r="AC501" s="403"/>
      <c r="AD501" s="406"/>
      <c r="AG501" s="403"/>
      <c r="AH501" s="403"/>
      <c r="AI501" s="405"/>
      <c r="AL501" s="403"/>
      <c r="AN501" s="403"/>
      <c r="AO501" s="405"/>
      <c r="AP501" s="403"/>
      <c r="AQ501" s="403"/>
      <c r="AR501" s="403"/>
      <c r="AS501" s="403"/>
      <c r="AT501" s="403"/>
      <c r="AU501" s="403"/>
      <c r="AV501" s="405"/>
      <c r="AW501" s="404"/>
      <c r="AY501" s="403"/>
      <c r="BC501" s="403"/>
      <c r="BD501" s="403"/>
      <c r="BE501" s="403"/>
      <c r="BF501" s="403"/>
      <c r="BG501" s="403"/>
      <c r="BH501" s="403"/>
      <c r="BI501" s="403"/>
      <c r="BJ501" s="403"/>
      <c r="BK501" s="403"/>
    </row>
    <row r="502" spans="1:63" x14ac:dyDescent="0.25">
      <c r="A502" s="405"/>
      <c r="B502" s="400"/>
      <c r="C502" s="403"/>
      <c r="D502" s="403"/>
      <c r="E502" s="403"/>
      <c r="I502" s="404"/>
      <c r="Q502" s="405"/>
      <c r="S502" s="405"/>
      <c r="T502" s="403"/>
      <c r="U502" s="406"/>
      <c r="V502" s="400"/>
      <c r="W502" s="405"/>
      <c r="X502" s="405"/>
      <c r="Y502" s="403"/>
      <c r="Z502" s="407"/>
      <c r="AA502" s="403"/>
      <c r="AB502" s="405"/>
      <c r="AC502" s="403"/>
      <c r="AD502" s="406"/>
      <c r="AG502" s="403"/>
      <c r="AH502" s="403"/>
      <c r="AI502" s="405"/>
      <c r="AL502" s="403"/>
      <c r="AN502" s="403"/>
      <c r="AO502" s="405"/>
      <c r="AP502" s="403"/>
      <c r="AQ502" s="403"/>
      <c r="AR502" s="403"/>
      <c r="AS502" s="403"/>
      <c r="AT502" s="403"/>
      <c r="AU502" s="403"/>
      <c r="AV502" s="405"/>
      <c r="AW502" s="404"/>
      <c r="AY502" s="403"/>
      <c r="BC502" s="403"/>
      <c r="BD502" s="403"/>
      <c r="BE502" s="403"/>
      <c r="BF502" s="403"/>
      <c r="BG502" s="403"/>
      <c r="BH502" s="403"/>
      <c r="BI502" s="403"/>
      <c r="BJ502" s="403"/>
      <c r="BK502" s="403"/>
    </row>
    <row r="503" spans="1:63" x14ac:dyDescent="0.25">
      <c r="A503" s="405"/>
      <c r="B503" s="400"/>
      <c r="C503" s="403"/>
      <c r="D503" s="403"/>
      <c r="E503" s="403"/>
      <c r="I503" s="404"/>
      <c r="Q503" s="405"/>
      <c r="S503" s="405"/>
      <c r="T503" s="403"/>
      <c r="U503" s="406"/>
      <c r="V503" s="400"/>
      <c r="W503" s="405"/>
      <c r="X503" s="405"/>
      <c r="Y503" s="403"/>
      <c r="Z503" s="407"/>
      <c r="AA503" s="403"/>
      <c r="AB503" s="405"/>
      <c r="AC503" s="403"/>
      <c r="AD503" s="406"/>
      <c r="AG503" s="403"/>
      <c r="AH503" s="403"/>
      <c r="AI503" s="405"/>
      <c r="AL503" s="403"/>
      <c r="AN503" s="403"/>
      <c r="AO503" s="405"/>
      <c r="AP503" s="403"/>
      <c r="AQ503" s="403"/>
      <c r="AR503" s="403"/>
      <c r="AS503" s="403"/>
      <c r="AT503" s="403"/>
      <c r="AU503" s="403"/>
      <c r="AV503" s="405"/>
      <c r="AW503" s="404"/>
      <c r="AY503" s="403"/>
      <c r="BC503" s="403"/>
      <c r="BD503" s="403"/>
      <c r="BE503" s="403"/>
      <c r="BF503" s="403"/>
      <c r="BG503" s="403"/>
      <c r="BH503" s="403"/>
      <c r="BI503" s="403"/>
      <c r="BJ503" s="403"/>
      <c r="BK503" s="403"/>
    </row>
    <row r="504" spans="1:63" x14ac:dyDescent="0.25">
      <c r="A504" s="405"/>
      <c r="B504" s="400"/>
      <c r="C504" s="403"/>
      <c r="D504" s="403"/>
      <c r="E504" s="403"/>
      <c r="I504" s="404"/>
      <c r="Q504" s="405"/>
      <c r="S504" s="405"/>
      <c r="T504" s="403"/>
      <c r="U504" s="406"/>
      <c r="V504" s="400"/>
      <c r="W504" s="405"/>
      <c r="X504" s="405"/>
      <c r="Y504" s="403"/>
      <c r="Z504" s="407"/>
      <c r="AA504" s="403"/>
      <c r="AB504" s="405"/>
      <c r="AC504" s="403"/>
      <c r="AD504" s="406"/>
      <c r="AG504" s="403"/>
      <c r="AH504" s="403"/>
      <c r="AI504" s="405"/>
      <c r="AL504" s="403"/>
      <c r="AN504" s="403"/>
      <c r="AO504" s="405"/>
      <c r="AP504" s="403"/>
      <c r="AQ504" s="403"/>
      <c r="AR504" s="403"/>
      <c r="AS504" s="403"/>
      <c r="AT504" s="403"/>
      <c r="AU504" s="403"/>
      <c r="AV504" s="405"/>
      <c r="AW504" s="404"/>
      <c r="AY504" s="403"/>
      <c r="BC504" s="403"/>
      <c r="BD504" s="403"/>
      <c r="BE504" s="403"/>
      <c r="BF504" s="403"/>
      <c r="BG504" s="403"/>
      <c r="BH504" s="403"/>
      <c r="BI504" s="403"/>
      <c r="BJ504" s="403"/>
      <c r="BK504" s="403"/>
    </row>
    <row r="505" spans="1:63" x14ac:dyDescent="0.25">
      <c r="A505" s="405"/>
      <c r="B505" s="400"/>
      <c r="C505" s="403"/>
      <c r="D505" s="403"/>
      <c r="E505" s="403"/>
      <c r="I505" s="404"/>
      <c r="Q505" s="405"/>
      <c r="S505" s="405"/>
      <c r="T505" s="403"/>
      <c r="U505" s="406"/>
      <c r="V505" s="400"/>
      <c r="W505" s="405"/>
      <c r="X505" s="405"/>
      <c r="Y505" s="403"/>
      <c r="Z505" s="407"/>
      <c r="AA505" s="403"/>
      <c r="AB505" s="405"/>
      <c r="AC505" s="403"/>
      <c r="AD505" s="406"/>
      <c r="AG505" s="403"/>
      <c r="AH505" s="403"/>
      <c r="AI505" s="405"/>
      <c r="AL505" s="403"/>
      <c r="AN505" s="403"/>
      <c r="AO505" s="405"/>
      <c r="AP505" s="403"/>
      <c r="AQ505" s="403"/>
      <c r="AR505" s="403"/>
      <c r="AS505" s="403"/>
      <c r="AT505" s="403"/>
      <c r="AU505" s="403"/>
      <c r="AV505" s="405"/>
      <c r="AW505" s="404"/>
      <c r="AY505" s="403"/>
      <c r="BC505" s="403"/>
      <c r="BD505" s="403"/>
      <c r="BE505" s="403"/>
      <c r="BF505" s="403"/>
      <c r="BG505" s="403"/>
      <c r="BH505" s="403"/>
      <c r="BI505" s="403"/>
      <c r="BJ505" s="403"/>
      <c r="BK505" s="403"/>
    </row>
    <row r="506" spans="1:63" x14ac:dyDescent="0.25">
      <c r="A506" s="405"/>
      <c r="B506" s="400"/>
      <c r="C506" s="403"/>
      <c r="D506" s="403"/>
      <c r="E506" s="403"/>
      <c r="I506" s="404"/>
      <c r="Q506" s="405"/>
      <c r="S506" s="405"/>
      <c r="T506" s="403"/>
      <c r="U506" s="406"/>
      <c r="V506" s="400"/>
      <c r="W506" s="405"/>
      <c r="X506" s="405"/>
      <c r="Y506" s="403"/>
      <c r="Z506" s="407"/>
      <c r="AA506" s="403"/>
      <c r="AB506" s="405"/>
      <c r="AC506" s="403"/>
      <c r="AD506" s="406"/>
      <c r="AG506" s="403"/>
      <c r="AH506" s="403"/>
      <c r="AI506" s="405"/>
      <c r="AL506" s="403"/>
      <c r="AN506" s="403"/>
      <c r="AO506" s="405"/>
      <c r="AP506" s="403"/>
      <c r="AQ506" s="403"/>
      <c r="AR506" s="403"/>
      <c r="AS506" s="403"/>
      <c r="AT506" s="403"/>
      <c r="AU506" s="403"/>
      <c r="AV506" s="405"/>
      <c r="AW506" s="404"/>
      <c r="AY506" s="403"/>
      <c r="BC506" s="403"/>
      <c r="BD506" s="403"/>
      <c r="BE506" s="403"/>
      <c r="BF506" s="403"/>
      <c r="BG506" s="403"/>
      <c r="BH506" s="403"/>
      <c r="BI506" s="403"/>
      <c r="BJ506" s="403"/>
      <c r="BK506" s="403"/>
    </row>
    <row r="507" spans="1:63" x14ac:dyDescent="0.25">
      <c r="A507" s="405"/>
      <c r="B507" s="400"/>
      <c r="C507" s="403"/>
      <c r="D507" s="403"/>
      <c r="E507" s="403"/>
      <c r="I507" s="404"/>
      <c r="Q507" s="405"/>
      <c r="S507" s="405"/>
      <c r="T507" s="403"/>
      <c r="U507" s="406"/>
      <c r="V507" s="400"/>
      <c r="W507" s="405"/>
      <c r="X507" s="405"/>
      <c r="Y507" s="403"/>
      <c r="Z507" s="407"/>
      <c r="AA507" s="403"/>
      <c r="AB507" s="405"/>
      <c r="AC507" s="403"/>
      <c r="AD507" s="406"/>
      <c r="AG507" s="403"/>
      <c r="AH507" s="403"/>
      <c r="AI507" s="405"/>
      <c r="AL507" s="403"/>
      <c r="AN507" s="403"/>
      <c r="AO507" s="405"/>
      <c r="AP507" s="403"/>
      <c r="AQ507" s="403"/>
      <c r="AR507" s="403"/>
      <c r="AS507" s="403"/>
      <c r="AT507" s="403"/>
      <c r="AU507" s="403"/>
      <c r="AV507" s="405"/>
      <c r="AW507" s="404"/>
      <c r="AY507" s="403"/>
      <c r="BC507" s="403"/>
      <c r="BD507" s="403"/>
      <c r="BE507" s="403"/>
      <c r="BF507" s="403"/>
      <c r="BG507" s="403"/>
      <c r="BH507" s="403"/>
      <c r="BI507" s="403"/>
      <c r="BJ507" s="403"/>
      <c r="BK507" s="403"/>
    </row>
    <row r="508" spans="1:63" x14ac:dyDescent="0.25">
      <c r="A508" s="405"/>
      <c r="B508" s="400"/>
      <c r="C508" s="403"/>
      <c r="D508" s="403"/>
      <c r="E508" s="403"/>
      <c r="I508" s="404"/>
      <c r="Q508" s="405"/>
      <c r="S508" s="405"/>
      <c r="T508" s="403"/>
      <c r="U508" s="406"/>
      <c r="V508" s="400"/>
      <c r="W508" s="405"/>
      <c r="X508" s="405"/>
      <c r="Y508" s="403"/>
      <c r="Z508" s="407"/>
      <c r="AA508" s="403"/>
      <c r="AB508" s="405"/>
      <c r="AC508" s="403"/>
      <c r="AD508" s="406"/>
      <c r="AG508" s="403"/>
      <c r="AH508" s="403"/>
      <c r="AI508" s="405"/>
      <c r="AL508" s="403"/>
      <c r="AN508" s="403"/>
      <c r="AO508" s="405"/>
      <c r="AP508" s="403"/>
      <c r="AQ508" s="403"/>
      <c r="AR508" s="403"/>
      <c r="AS508" s="403"/>
      <c r="AT508" s="403"/>
      <c r="AU508" s="403"/>
      <c r="AV508" s="405"/>
      <c r="AW508" s="404"/>
      <c r="AY508" s="403"/>
      <c r="BC508" s="403"/>
      <c r="BD508" s="403"/>
      <c r="BE508" s="403"/>
      <c r="BF508" s="403"/>
      <c r="BG508" s="403"/>
      <c r="BH508" s="403"/>
      <c r="BI508" s="403"/>
      <c r="BJ508" s="403"/>
      <c r="BK508" s="403"/>
    </row>
    <row r="509" spans="1:63" x14ac:dyDescent="0.25">
      <c r="A509" s="405"/>
      <c r="B509" s="400"/>
      <c r="C509" s="403"/>
      <c r="D509" s="403"/>
      <c r="E509" s="403"/>
      <c r="I509" s="404"/>
      <c r="Q509" s="405"/>
      <c r="S509" s="405"/>
      <c r="T509" s="403"/>
      <c r="U509" s="406"/>
      <c r="V509" s="400"/>
      <c r="W509" s="405"/>
      <c r="X509" s="405"/>
      <c r="Y509" s="403"/>
      <c r="Z509" s="407"/>
      <c r="AA509" s="403"/>
      <c r="AB509" s="405"/>
      <c r="AC509" s="403"/>
      <c r="AD509" s="406"/>
      <c r="AG509" s="403"/>
      <c r="AH509" s="403"/>
      <c r="AI509" s="405"/>
      <c r="AL509" s="403"/>
      <c r="AN509" s="403"/>
      <c r="AO509" s="405"/>
      <c r="AP509" s="403"/>
      <c r="AQ509" s="403"/>
      <c r="AR509" s="403"/>
      <c r="AS509" s="403"/>
      <c r="AT509" s="403"/>
      <c r="AU509" s="403"/>
      <c r="AV509" s="405"/>
      <c r="AW509" s="404"/>
      <c r="AY509" s="403"/>
      <c r="BC509" s="403"/>
      <c r="BD509" s="403"/>
      <c r="BE509" s="403"/>
      <c r="BF509" s="403"/>
      <c r="BG509" s="403"/>
      <c r="BH509" s="403"/>
      <c r="BI509" s="403"/>
      <c r="BJ509" s="403"/>
      <c r="BK509" s="403"/>
    </row>
    <row r="510" spans="1:63" x14ac:dyDescent="0.25">
      <c r="A510" s="405"/>
      <c r="B510" s="400"/>
      <c r="C510" s="403"/>
      <c r="D510" s="403"/>
      <c r="E510" s="403"/>
      <c r="I510" s="404"/>
      <c r="Q510" s="405"/>
      <c r="S510" s="405"/>
      <c r="T510" s="403"/>
      <c r="U510" s="406"/>
      <c r="V510" s="400"/>
      <c r="W510" s="405"/>
      <c r="X510" s="405"/>
      <c r="Y510" s="403"/>
      <c r="Z510" s="407"/>
      <c r="AA510" s="403"/>
      <c r="AB510" s="405"/>
      <c r="AC510" s="403"/>
      <c r="AD510" s="406"/>
      <c r="AG510" s="403"/>
      <c r="AH510" s="403"/>
      <c r="AI510" s="405"/>
      <c r="AL510" s="403"/>
      <c r="AN510" s="403"/>
      <c r="AO510" s="405"/>
      <c r="AP510" s="403"/>
      <c r="AQ510" s="403"/>
      <c r="AR510" s="403"/>
      <c r="AS510" s="403"/>
      <c r="AT510" s="403"/>
      <c r="AU510" s="403"/>
      <c r="AV510" s="405"/>
      <c r="AW510" s="404"/>
      <c r="AY510" s="403"/>
      <c r="BC510" s="403"/>
      <c r="BD510" s="403"/>
      <c r="BE510" s="403"/>
      <c r="BF510" s="403"/>
      <c r="BG510" s="403"/>
      <c r="BH510" s="403"/>
      <c r="BI510" s="403"/>
      <c r="BJ510" s="403"/>
      <c r="BK510" s="403"/>
    </row>
    <row r="511" spans="1:63" x14ac:dyDescent="0.25">
      <c r="A511" s="405"/>
      <c r="B511" s="400"/>
      <c r="C511" s="403"/>
      <c r="D511" s="403"/>
      <c r="E511" s="403"/>
      <c r="I511" s="404"/>
      <c r="Q511" s="405"/>
      <c r="S511" s="405"/>
      <c r="T511" s="403"/>
      <c r="U511" s="406"/>
      <c r="V511" s="400"/>
      <c r="W511" s="405"/>
      <c r="X511" s="405"/>
      <c r="Y511" s="403"/>
      <c r="Z511" s="407"/>
      <c r="AA511" s="403"/>
      <c r="AB511" s="405"/>
      <c r="AC511" s="403"/>
      <c r="AD511" s="406"/>
      <c r="AG511" s="403"/>
      <c r="AH511" s="403"/>
      <c r="AI511" s="405"/>
      <c r="AL511" s="403"/>
      <c r="AN511" s="403"/>
      <c r="AO511" s="405"/>
      <c r="AP511" s="403"/>
      <c r="AQ511" s="403"/>
      <c r="AR511" s="403"/>
      <c r="AS511" s="403"/>
      <c r="AT511" s="403"/>
      <c r="AU511" s="403"/>
      <c r="AV511" s="405"/>
      <c r="AW511" s="404"/>
      <c r="AY511" s="403"/>
      <c r="BC511" s="403"/>
      <c r="BD511" s="403"/>
      <c r="BE511" s="403"/>
      <c r="BF511" s="403"/>
      <c r="BG511" s="403"/>
      <c r="BH511" s="403"/>
      <c r="BI511" s="403"/>
      <c r="BJ511" s="403"/>
      <c r="BK511" s="403"/>
    </row>
    <row r="512" spans="1:63" x14ac:dyDescent="0.25">
      <c r="A512" s="405"/>
      <c r="B512" s="400"/>
      <c r="C512" s="403"/>
      <c r="D512" s="403"/>
      <c r="E512" s="403"/>
      <c r="I512" s="404"/>
      <c r="Q512" s="405"/>
      <c r="S512" s="405"/>
      <c r="T512" s="403"/>
      <c r="U512" s="406"/>
      <c r="V512" s="400"/>
      <c r="W512" s="405"/>
      <c r="X512" s="405"/>
      <c r="Y512" s="403"/>
      <c r="Z512" s="407"/>
      <c r="AA512" s="403"/>
      <c r="AB512" s="405"/>
      <c r="AC512" s="403"/>
      <c r="AD512" s="406"/>
      <c r="AG512" s="403"/>
      <c r="AH512" s="403"/>
      <c r="AI512" s="405"/>
      <c r="AL512" s="403"/>
      <c r="AN512" s="403"/>
      <c r="AO512" s="405"/>
      <c r="AP512" s="403"/>
      <c r="AQ512" s="403"/>
      <c r="AR512" s="403"/>
      <c r="AS512" s="403"/>
      <c r="AT512" s="403"/>
      <c r="AU512" s="403"/>
      <c r="AV512" s="405"/>
      <c r="AW512" s="404"/>
      <c r="AY512" s="403"/>
      <c r="BC512" s="403"/>
      <c r="BD512" s="403"/>
      <c r="BE512" s="403"/>
      <c r="BF512" s="403"/>
      <c r="BG512" s="403"/>
      <c r="BH512" s="403"/>
      <c r="BI512" s="403"/>
      <c r="BJ512" s="403"/>
      <c r="BK512" s="403"/>
    </row>
    <row r="513" spans="1:63" x14ac:dyDescent="0.25">
      <c r="A513" s="405"/>
      <c r="B513" s="400"/>
      <c r="C513" s="403"/>
      <c r="D513" s="403"/>
      <c r="E513" s="403"/>
      <c r="I513" s="404"/>
      <c r="Q513" s="405"/>
      <c r="S513" s="405"/>
      <c r="T513" s="403"/>
      <c r="U513" s="406"/>
      <c r="V513" s="400"/>
      <c r="W513" s="405"/>
      <c r="X513" s="405"/>
      <c r="Y513" s="403"/>
      <c r="Z513" s="407"/>
      <c r="AA513" s="403"/>
      <c r="AB513" s="405"/>
      <c r="AC513" s="403"/>
      <c r="AD513" s="406"/>
      <c r="AG513" s="403"/>
      <c r="AH513" s="403"/>
      <c r="AI513" s="405"/>
      <c r="AL513" s="403"/>
      <c r="AN513" s="403"/>
      <c r="AO513" s="405"/>
      <c r="AP513" s="403"/>
      <c r="AQ513" s="403"/>
      <c r="AR513" s="403"/>
      <c r="AS513" s="403"/>
      <c r="AT513" s="403"/>
      <c r="AU513" s="403"/>
      <c r="AV513" s="405"/>
      <c r="AW513" s="404"/>
      <c r="AY513" s="403"/>
      <c r="BC513" s="403"/>
      <c r="BD513" s="403"/>
      <c r="BE513" s="403"/>
      <c r="BF513" s="403"/>
      <c r="BG513" s="403"/>
      <c r="BH513" s="403"/>
      <c r="BI513" s="403"/>
      <c r="BJ513" s="403"/>
      <c r="BK513" s="403"/>
    </row>
    <row r="514" spans="1:63" x14ac:dyDescent="0.25">
      <c r="A514" s="405"/>
      <c r="B514" s="400"/>
      <c r="C514" s="403"/>
      <c r="D514" s="403"/>
      <c r="E514" s="403"/>
      <c r="I514" s="404"/>
      <c r="Q514" s="405"/>
      <c r="S514" s="405"/>
      <c r="T514" s="403"/>
      <c r="U514" s="406"/>
      <c r="V514" s="400"/>
      <c r="W514" s="405"/>
      <c r="X514" s="405"/>
      <c r="Y514" s="403"/>
      <c r="Z514" s="407"/>
      <c r="AA514" s="403"/>
      <c r="AB514" s="405"/>
      <c r="AC514" s="403"/>
      <c r="AD514" s="406"/>
      <c r="AG514" s="403"/>
      <c r="AH514" s="403"/>
      <c r="AI514" s="405"/>
      <c r="AL514" s="403"/>
      <c r="AN514" s="403"/>
      <c r="AO514" s="405"/>
      <c r="AP514" s="403"/>
      <c r="AQ514" s="403"/>
      <c r="AR514" s="403"/>
      <c r="AS514" s="403"/>
      <c r="AT514" s="403"/>
      <c r="AU514" s="403"/>
      <c r="AV514" s="405"/>
      <c r="AW514" s="404"/>
      <c r="AY514" s="403"/>
      <c r="BC514" s="403"/>
      <c r="BD514" s="403"/>
      <c r="BE514" s="403"/>
      <c r="BF514" s="403"/>
      <c r="BG514" s="403"/>
      <c r="BH514" s="403"/>
      <c r="BI514" s="403"/>
      <c r="BJ514" s="403"/>
      <c r="BK514" s="403"/>
    </row>
    <row r="515" spans="1:63" x14ac:dyDescent="0.25">
      <c r="A515" s="405"/>
      <c r="B515" s="400"/>
      <c r="C515" s="403"/>
      <c r="D515" s="403"/>
      <c r="E515" s="403"/>
      <c r="I515" s="404"/>
      <c r="Q515" s="405"/>
      <c r="S515" s="405"/>
      <c r="T515" s="403"/>
      <c r="U515" s="406"/>
      <c r="V515" s="400"/>
      <c r="W515" s="405"/>
      <c r="X515" s="405"/>
      <c r="Y515" s="403"/>
      <c r="Z515" s="407"/>
      <c r="AA515" s="403"/>
      <c r="AB515" s="405"/>
      <c r="AC515" s="403"/>
      <c r="AD515" s="406"/>
      <c r="AG515" s="403"/>
      <c r="AH515" s="403"/>
      <c r="AI515" s="405"/>
      <c r="AL515" s="403"/>
      <c r="AN515" s="403"/>
      <c r="AO515" s="405"/>
      <c r="AP515" s="403"/>
      <c r="AQ515" s="403"/>
      <c r="AR515" s="403"/>
      <c r="AS515" s="403"/>
      <c r="AT515" s="403"/>
      <c r="AU515" s="403"/>
      <c r="AV515" s="405"/>
      <c r="AW515" s="404"/>
      <c r="AY515" s="403"/>
      <c r="BC515" s="403"/>
      <c r="BD515" s="403"/>
      <c r="BE515" s="403"/>
      <c r="BF515" s="403"/>
      <c r="BG515" s="403"/>
      <c r="BH515" s="403"/>
      <c r="BI515" s="403"/>
      <c r="BJ515" s="403"/>
      <c r="BK515" s="403"/>
    </row>
    <row r="516" spans="1:63" x14ac:dyDescent="0.25">
      <c r="A516" s="405"/>
      <c r="B516" s="400"/>
      <c r="C516" s="403"/>
      <c r="D516" s="403"/>
      <c r="E516" s="403"/>
      <c r="I516" s="404"/>
      <c r="Q516" s="405"/>
      <c r="S516" s="405"/>
      <c r="T516" s="403"/>
      <c r="U516" s="406"/>
      <c r="V516" s="400"/>
      <c r="W516" s="405"/>
      <c r="X516" s="405"/>
      <c r="Y516" s="403"/>
      <c r="Z516" s="407"/>
      <c r="AA516" s="403"/>
      <c r="AB516" s="405"/>
      <c r="AC516" s="403"/>
      <c r="AD516" s="406"/>
      <c r="AG516" s="403"/>
      <c r="AH516" s="403"/>
      <c r="AI516" s="405"/>
      <c r="AL516" s="403"/>
      <c r="AN516" s="403"/>
      <c r="AO516" s="405"/>
      <c r="AP516" s="403"/>
      <c r="AQ516" s="403"/>
      <c r="AR516" s="403"/>
      <c r="AS516" s="403"/>
      <c r="AT516" s="403"/>
      <c r="AU516" s="403"/>
      <c r="AV516" s="405"/>
      <c r="AW516" s="404"/>
      <c r="AY516" s="403"/>
      <c r="BC516" s="403"/>
      <c r="BD516" s="403"/>
      <c r="BE516" s="403"/>
      <c r="BF516" s="403"/>
      <c r="BG516" s="403"/>
      <c r="BH516" s="403"/>
      <c r="BI516" s="403"/>
      <c r="BJ516" s="403"/>
      <c r="BK516" s="403"/>
    </row>
    <row r="517" spans="1:63" x14ac:dyDescent="0.25">
      <c r="A517" s="405"/>
      <c r="B517" s="400"/>
      <c r="C517" s="403"/>
      <c r="D517" s="403"/>
      <c r="E517" s="403"/>
      <c r="I517" s="404"/>
      <c r="Q517" s="405"/>
      <c r="S517" s="405"/>
      <c r="T517" s="403"/>
      <c r="U517" s="406"/>
      <c r="V517" s="400"/>
      <c r="W517" s="405"/>
      <c r="X517" s="405"/>
      <c r="Y517" s="403"/>
      <c r="Z517" s="407"/>
      <c r="AA517" s="403"/>
      <c r="AB517" s="405"/>
      <c r="AC517" s="403"/>
      <c r="AD517" s="406"/>
      <c r="AG517" s="403"/>
      <c r="AH517" s="403"/>
      <c r="AI517" s="405"/>
      <c r="AL517" s="403"/>
      <c r="AN517" s="403"/>
      <c r="AO517" s="405"/>
      <c r="AP517" s="403"/>
      <c r="AQ517" s="403"/>
      <c r="AR517" s="403"/>
      <c r="AS517" s="403"/>
      <c r="AT517" s="403"/>
      <c r="AU517" s="403"/>
      <c r="AV517" s="405"/>
      <c r="AW517" s="404"/>
      <c r="AY517" s="403"/>
      <c r="BC517" s="403"/>
      <c r="BD517" s="403"/>
      <c r="BE517" s="403"/>
      <c r="BF517" s="403"/>
      <c r="BG517" s="403"/>
      <c r="BH517" s="403"/>
      <c r="BI517" s="403"/>
      <c r="BJ517" s="403"/>
      <c r="BK517" s="403"/>
    </row>
    <row r="518" spans="1:63" x14ac:dyDescent="0.25">
      <c r="A518" s="405"/>
      <c r="B518" s="400"/>
      <c r="C518" s="403"/>
      <c r="D518" s="403"/>
      <c r="E518" s="403"/>
      <c r="I518" s="404"/>
      <c r="Q518" s="405"/>
      <c r="S518" s="405"/>
      <c r="T518" s="403"/>
      <c r="U518" s="406"/>
      <c r="V518" s="400"/>
      <c r="W518" s="405"/>
      <c r="X518" s="405"/>
      <c r="Y518" s="403"/>
      <c r="Z518" s="407"/>
      <c r="AA518" s="403"/>
      <c r="AB518" s="405"/>
      <c r="AC518" s="403"/>
      <c r="AD518" s="406"/>
      <c r="AG518" s="403"/>
      <c r="AH518" s="403"/>
      <c r="AI518" s="405"/>
      <c r="AL518" s="403"/>
      <c r="AN518" s="403"/>
      <c r="AO518" s="405"/>
      <c r="AP518" s="403"/>
      <c r="AQ518" s="403"/>
      <c r="AR518" s="403"/>
      <c r="AS518" s="403"/>
      <c r="AT518" s="403"/>
      <c r="AU518" s="403"/>
      <c r="AV518" s="405"/>
      <c r="AW518" s="404"/>
      <c r="AY518" s="403"/>
      <c r="BC518" s="403"/>
      <c r="BD518" s="403"/>
      <c r="BE518" s="403"/>
      <c r="BF518" s="403"/>
      <c r="BG518" s="403"/>
      <c r="BH518" s="403"/>
      <c r="BI518" s="403"/>
      <c r="BJ518" s="403"/>
      <c r="BK518" s="403"/>
    </row>
    <row r="519" spans="1:63" x14ac:dyDescent="0.25">
      <c r="A519" s="405"/>
      <c r="B519" s="400"/>
      <c r="C519" s="403"/>
      <c r="D519" s="403"/>
      <c r="E519" s="403"/>
      <c r="I519" s="404"/>
      <c r="Q519" s="405"/>
      <c r="S519" s="405"/>
      <c r="T519" s="403"/>
      <c r="U519" s="406"/>
      <c r="V519" s="400"/>
      <c r="W519" s="405"/>
      <c r="X519" s="405"/>
      <c r="Y519" s="403"/>
      <c r="Z519" s="407"/>
      <c r="AA519" s="403"/>
      <c r="AB519" s="405"/>
      <c r="AC519" s="403"/>
      <c r="AD519" s="406"/>
      <c r="AG519" s="403"/>
      <c r="AH519" s="403"/>
      <c r="AI519" s="405"/>
      <c r="AL519" s="403"/>
      <c r="AN519" s="403"/>
      <c r="AO519" s="405"/>
      <c r="AP519" s="403"/>
      <c r="AQ519" s="403"/>
      <c r="AR519" s="403"/>
      <c r="AS519" s="403"/>
      <c r="AT519" s="403"/>
      <c r="AU519" s="403"/>
      <c r="AV519" s="405"/>
      <c r="AW519" s="404"/>
      <c r="AY519" s="403"/>
      <c r="BC519" s="403"/>
      <c r="BD519" s="403"/>
      <c r="BE519" s="403"/>
      <c r="BF519" s="403"/>
      <c r="BG519" s="403"/>
      <c r="BH519" s="403"/>
      <c r="BI519" s="403"/>
      <c r="BJ519" s="403"/>
      <c r="BK519" s="403"/>
    </row>
    <row r="520" spans="1:63" x14ac:dyDescent="0.25">
      <c r="A520" s="405"/>
      <c r="B520" s="400"/>
      <c r="C520" s="403"/>
      <c r="D520" s="403"/>
      <c r="E520" s="403"/>
      <c r="I520" s="404"/>
      <c r="Q520" s="405"/>
      <c r="S520" s="405"/>
      <c r="T520" s="403"/>
      <c r="U520" s="406"/>
      <c r="V520" s="400"/>
      <c r="W520" s="405"/>
      <c r="X520" s="405"/>
      <c r="Y520" s="403"/>
      <c r="Z520" s="407"/>
      <c r="AA520" s="403"/>
      <c r="AB520" s="405"/>
      <c r="AC520" s="403"/>
      <c r="AD520" s="406"/>
      <c r="AG520" s="403"/>
      <c r="AH520" s="403"/>
      <c r="AI520" s="405"/>
      <c r="AL520" s="403"/>
      <c r="AN520" s="403"/>
      <c r="AO520" s="405"/>
      <c r="AP520" s="403"/>
      <c r="AQ520" s="403"/>
      <c r="AR520" s="403"/>
      <c r="AS520" s="403"/>
      <c r="AT520" s="403"/>
      <c r="AU520" s="403"/>
      <c r="AV520" s="405"/>
      <c r="AW520" s="404"/>
      <c r="AY520" s="403"/>
      <c r="BC520" s="403"/>
      <c r="BD520" s="403"/>
      <c r="BE520" s="403"/>
      <c r="BF520" s="403"/>
      <c r="BG520" s="403"/>
      <c r="BH520" s="403"/>
      <c r="BI520" s="403"/>
      <c r="BJ520" s="403"/>
      <c r="BK520" s="403"/>
    </row>
    <row r="521" spans="1:63" x14ac:dyDescent="0.25">
      <c r="A521" s="405"/>
      <c r="B521" s="400"/>
      <c r="C521" s="403"/>
      <c r="D521" s="403"/>
      <c r="E521" s="403"/>
      <c r="I521" s="404"/>
      <c r="Q521" s="405"/>
      <c r="S521" s="405"/>
      <c r="T521" s="403"/>
      <c r="U521" s="406"/>
      <c r="V521" s="400"/>
      <c r="W521" s="405"/>
      <c r="X521" s="405"/>
      <c r="Y521" s="403"/>
      <c r="Z521" s="407"/>
      <c r="AA521" s="403"/>
      <c r="AB521" s="405"/>
      <c r="AC521" s="403"/>
      <c r="AD521" s="406"/>
      <c r="AG521" s="403"/>
      <c r="AH521" s="403"/>
      <c r="AI521" s="405"/>
      <c r="AL521" s="403"/>
      <c r="AN521" s="403"/>
      <c r="AO521" s="405"/>
      <c r="AP521" s="403"/>
      <c r="AQ521" s="403"/>
      <c r="AR521" s="403"/>
      <c r="AS521" s="403"/>
      <c r="AT521" s="403"/>
      <c r="AU521" s="403"/>
      <c r="AV521" s="405"/>
      <c r="AW521" s="404"/>
      <c r="AY521" s="403"/>
      <c r="BC521" s="403"/>
      <c r="BD521" s="403"/>
      <c r="BE521" s="403"/>
      <c r="BF521" s="403"/>
      <c r="BG521" s="403"/>
      <c r="BH521" s="403"/>
      <c r="BI521" s="403"/>
      <c r="BJ521" s="403"/>
      <c r="BK521" s="403"/>
    </row>
    <row r="522" spans="1:63" x14ac:dyDescent="0.25">
      <c r="A522" s="405"/>
      <c r="B522" s="400"/>
      <c r="C522" s="403"/>
      <c r="D522" s="403"/>
      <c r="E522" s="403"/>
      <c r="I522" s="404"/>
      <c r="Q522" s="405"/>
      <c r="S522" s="405"/>
      <c r="T522" s="403"/>
      <c r="U522" s="406"/>
      <c r="V522" s="400"/>
      <c r="W522" s="405"/>
      <c r="X522" s="405"/>
      <c r="Y522" s="403"/>
      <c r="Z522" s="407"/>
      <c r="AA522" s="403"/>
      <c r="AB522" s="405"/>
      <c r="AC522" s="403"/>
      <c r="AD522" s="406"/>
      <c r="AG522" s="403"/>
      <c r="AH522" s="403"/>
      <c r="AI522" s="405"/>
      <c r="AL522" s="403"/>
      <c r="AN522" s="403"/>
      <c r="AO522" s="405"/>
      <c r="AP522" s="403"/>
      <c r="AQ522" s="403"/>
      <c r="AR522" s="403"/>
      <c r="AS522" s="403"/>
      <c r="AT522" s="403"/>
      <c r="AU522" s="403"/>
      <c r="AV522" s="405"/>
      <c r="AW522" s="404"/>
      <c r="AY522" s="403"/>
      <c r="BC522" s="403"/>
      <c r="BD522" s="403"/>
      <c r="BE522" s="403"/>
      <c r="BF522" s="403"/>
      <c r="BG522" s="403"/>
      <c r="BH522" s="403"/>
      <c r="BI522" s="403"/>
      <c r="BJ522" s="403"/>
      <c r="BK522" s="403"/>
    </row>
    <row r="523" spans="1:63" x14ac:dyDescent="0.25">
      <c r="A523" s="405"/>
      <c r="B523" s="400"/>
      <c r="C523" s="403"/>
      <c r="D523" s="403"/>
      <c r="E523" s="403"/>
      <c r="I523" s="404"/>
      <c r="Q523" s="405"/>
      <c r="S523" s="405"/>
      <c r="T523" s="403"/>
      <c r="U523" s="406"/>
      <c r="V523" s="400"/>
      <c r="W523" s="405"/>
      <c r="X523" s="405"/>
      <c r="Y523" s="403"/>
      <c r="Z523" s="407"/>
      <c r="AA523" s="403"/>
      <c r="AB523" s="405"/>
      <c r="AC523" s="403"/>
      <c r="AD523" s="406"/>
      <c r="AG523" s="403"/>
      <c r="AH523" s="403"/>
      <c r="AI523" s="405"/>
      <c r="AL523" s="403"/>
      <c r="AN523" s="403"/>
      <c r="AO523" s="405"/>
      <c r="AP523" s="403"/>
      <c r="AQ523" s="403"/>
      <c r="AR523" s="403"/>
      <c r="AS523" s="403"/>
      <c r="AT523" s="403"/>
      <c r="AU523" s="403"/>
      <c r="AV523" s="405"/>
      <c r="AW523" s="404"/>
      <c r="AY523" s="403"/>
      <c r="BC523" s="403"/>
      <c r="BD523" s="403"/>
      <c r="BE523" s="403"/>
      <c r="BF523" s="403"/>
      <c r="BG523" s="403"/>
      <c r="BH523" s="403"/>
      <c r="BI523" s="403"/>
      <c r="BJ523" s="403"/>
      <c r="BK523" s="403"/>
    </row>
    <row r="524" spans="1:63" x14ac:dyDescent="0.25">
      <c r="A524" s="405"/>
      <c r="B524" s="400"/>
      <c r="C524" s="403"/>
      <c r="D524" s="403"/>
      <c r="E524" s="403"/>
      <c r="I524" s="404"/>
      <c r="Q524" s="405"/>
      <c r="S524" s="405"/>
      <c r="T524" s="403"/>
      <c r="U524" s="406"/>
      <c r="V524" s="400"/>
      <c r="W524" s="405"/>
      <c r="X524" s="405"/>
      <c r="Y524" s="403"/>
      <c r="Z524" s="407"/>
      <c r="AA524" s="403"/>
      <c r="AB524" s="405"/>
      <c r="AC524" s="403"/>
      <c r="AD524" s="406"/>
      <c r="AG524" s="403"/>
      <c r="AH524" s="403"/>
      <c r="AI524" s="405"/>
      <c r="AL524" s="403"/>
      <c r="AN524" s="403"/>
      <c r="AO524" s="405"/>
      <c r="AP524" s="403"/>
      <c r="AQ524" s="403"/>
      <c r="AR524" s="403"/>
      <c r="AS524" s="403"/>
      <c r="AT524" s="403"/>
      <c r="AU524" s="403"/>
      <c r="AV524" s="405"/>
      <c r="AW524" s="404"/>
      <c r="AY524" s="403"/>
      <c r="BC524" s="403"/>
      <c r="BD524" s="403"/>
      <c r="BE524" s="403"/>
      <c r="BF524" s="403"/>
      <c r="BG524" s="403"/>
      <c r="BH524" s="403"/>
      <c r="BI524" s="403"/>
      <c r="BJ524" s="403"/>
      <c r="BK524" s="403"/>
    </row>
    <row r="525" spans="1:63" x14ac:dyDescent="0.25">
      <c r="A525" s="405"/>
      <c r="B525" s="400"/>
      <c r="C525" s="403"/>
      <c r="D525" s="403"/>
      <c r="E525" s="403"/>
      <c r="I525" s="404"/>
      <c r="Q525" s="405"/>
      <c r="S525" s="405"/>
      <c r="T525" s="403"/>
      <c r="U525" s="406"/>
      <c r="V525" s="400"/>
      <c r="W525" s="405"/>
      <c r="X525" s="405"/>
      <c r="Y525" s="403"/>
      <c r="Z525" s="407"/>
      <c r="AA525" s="403"/>
      <c r="AB525" s="405"/>
      <c r="AC525" s="403"/>
      <c r="AD525" s="406"/>
      <c r="AG525" s="403"/>
      <c r="AH525" s="403"/>
      <c r="AI525" s="405"/>
      <c r="AL525" s="403"/>
      <c r="AN525" s="403"/>
      <c r="AO525" s="405"/>
      <c r="AP525" s="403"/>
      <c r="AQ525" s="403"/>
      <c r="AR525" s="403"/>
      <c r="AS525" s="403"/>
      <c r="AT525" s="403"/>
      <c r="AU525" s="403"/>
      <c r="AV525" s="405"/>
      <c r="AW525" s="404"/>
      <c r="AY525" s="403"/>
      <c r="BC525" s="403"/>
      <c r="BD525" s="403"/>
      <c r="BE525" s="403"/>
      <c r="BF525" s="403"/>
      <c r="BG525" s="403"/>
      <c r="BH525" s="403"/>
      <c r="BI525" s="403"/>
      <c r="BJ525" s="403"/>
      <c r="BK525" s="403"/>
    </row>
    <row r="526" spans="1:63" x14ac:dyDescent="0.25">
      <c r="A526" s="405"/>
      <c r="B526" s="400"/>
      <c r="C526" s="403"/>
      <c r="D526" s="403"/>
      <c r="E526" s="403"/>
      <c r="I526" s="404"/>
      <c r="Q526" s="405"/>
      <c r="S526" s="405"/>
      <c r="T526" s="403"/>
      <c r="U526" s="406"/>
      <c r="V526" s="400"/>
      <c r="W526" s="405"/>
      <c r="X526" s="405"/>
      <c r="Y526" s="403"/>
      <c r="Z526" s="407"/>
      <c r="AA526" s="403"/>
      <c r="AB526" s="405"/>
      <c r="AC526" s="403"/>
      <c r="AD526" s="406"/>
      <c r="AG526" s="403"/>
      <c r="AH526" s="403"/>
      <c r="AI526" s="405"/>
      <c r="AL526" s="403"/>
      <c r="AN526" s="403"/>
      <c r="AO526" s="405"/>
      <c r="AP526" s="403"/>
      <c r="AQ526" s="403"/>
      <c r="AR526" s="403"/>
      <c r="AS526" s="403"/>
      <c r="AT526" s="403"/>
      <c r="AU526" s="403"/>
      <c r="AV526" s="405"/>
      <c r="AW526" s="404"/>
      <c r="AY526" s="403"/>
      <c r="BC526" s="403"/>
      <c r="BD526" s="403"/>
      <c r="BE526" s="403"/>
      <c r="BF526" s="403"/>
      <c r="BG526" s="403"/>
      <c r="BH526" s="403"/>
      <c r="BI526" s="403"/>
      <c r="BJ526" s="403"/>
      <c r="BK526" s="403"/>
    </row>
    <row r="527" spans="1:63" x14ac:dyDescent="0.25">
      <c r="A527" s="405"/>
      <c r="B527" s="400"/>
      <c r="C527" s="403"/>
      <c r="D527" s="403"/>
      <c r="E527" s="403"/>
      <c r="I527" s="404"/>
      <c r="Q527" s="405"/>
      <c r="S527" s="405"/>
      <c r="T527" s="403"/>
      <c r="U527" s="406"/>
      <c r="V527" s="400"/>
      <c r="W527" s="405"/>
      <c r="X527" s="405"/>
      <c r="Y527" s="403"/>
      <c r="Z527" s="407"/>
      <c r="AA527" s="403"/>
      <c r="AB527" s="405"/>
      <c r="AC527" s="403"/>
      <c r="AD527" s="406"/>
      <c r="AG527" s="403"/>
      <c r="AH527" s="403"/>
      <c r="AI527" s="405"/>
      <c r="AL527" s="403"/>
      <c r="AN527" s="403"/>
      <c r="AO527" s="405"/>
      <c r="AP527" s="403"/>
      <c r="AQ527" s="403"/>
      <c r="AR527" s="403"/>
      <c r="AS527" s="403"/>
      <c r="AT527" s="403"/>
      <c r="AU527" s="403"/>
      <c r="AV527" s="405"/>
      <c r="AW527" s="404"/>
      <c r="AY527" s="403"/>
      <c r="BC527" s="403"/>
      <c r="BD527" s="403"/>
      <c r="BE527" s="403"/>
      <c r="BF527" s="403"/>
      <c r="BG527" s="403"/>
      <c r="BH527" s="403"/>
      <c r="BI527" s="403"/>
      <c r="BJ527" s="403"/>
      <c r="BK527" s="403"/>
    </row>
    <row r="528" spans="1:63" x14ac:dyDescent="0.25">
      <c r="A528" s="405"/>
      <c r="B528" s="400"/>
      <c r="C528" s="403"/>
      <c r="D528" s="403"/>
      <c r="E528" s="403"/>
      <c r="I528" s="404"/>
      <c r="Q528" s="405"/>
      <c r="S528" s="405"/>
      <c r="T528" s="403"/>
      <c r="U528" s="406"/>
      <c r="V528" s="400"/>
      <c r="W528" s="405"/>
      <c r="X528" s="405"/>
      <c r="Y528" s="403"/>
      <c r="Z528" s="407"/>
      <c r="AA528" s="403"/>
      <c r="AB528" s="405"/>
      <c r="AC528" s="403"/>
      <c r="AD528" s="406"/>
      <c r="AG528" s="403"/>
      <c r="AH528" s="403"/>
      <c r="AI528" s="405"/>
      <c r="AL528" s="403"/>
      <c r="AN528" s="403"/>
      <c r="AO528" s="405"/>
      <c r="AP528" s="403"/>
      <c r="AQ528" s="403"/>
      <c r="AR528" s="403"/>
      <c r="AS528" s="403"/>
      <c r="AT528" s="403"/>
      <c r="AU528" s="403"/>
      <c r="AV528" s="405"/>
      <c r="AW528" s="404"/>
      <c r="AY528" s="403"/>
      <c r="BC528" s="403"/>
      <c r="BD528" s="403"/>
      <c r="BE528" s="403"/>
      <c r="BF528" s="403"/>
      <c r="BG528" s="403"/>
      <c r="BH528" s="403"/>
      <c r="BI528" s="403"/>
      <c r="BJ528" s="403"/>
      <c r="BK528" s="403"/>
    </row>
    <row r="529" spans="1:63" x14ac:dyDescent="0.25">
      <c r="A529" s="405"/>
      <c r="B529" s="400"/>
      <c r="C529" s="403"/>
      <c r="D529" s="403"/>
      <c r="E529" s="403"/>
      <c r="I529" s="404"/>
      <c r="Q529" s="405"/>
      <c r="S529" s="405"/>
      <c r="T529" s="403"/>
      <c r="U529" s="406"/>
      <c r="V529" s="400"/>
      <c r="W529" s="405"/>
      <c r="X529" s="405"/>
      <c r="Y529" s="403"/>
      <c r="Z529" s="407"/>
      <c r="AA529" s="403"/>
      <c r="AB529" s="405"/>
      <c r="AC529" s="403"/>
      <c r="AD529" s="406"/>
      <c r="AG529" s="403"/>
      <c r="AH529" s="403"/>
      <c r="AI529" s="405"/>
      <c r="AL529" s="403"/>
      <c r="AN529" s="403"/>
      <c r="AO529" s="405"/>
      <c r="AP529" s="403"/>
      <c r="AQ529" s="403"/>
      <c r="AR529" s="403"/>
      <c r="AS529" s="403"/>
      <c r="AT529" s="403"/>
      <c r="AU529" s="403"/>
      <c r="AV529" s="405"/>
      <c r="AW529" s="404"/>
      <c r="AY529" s="403"/>
      <c r="BC529" s="403"/>
      <c r="BD529" s="403"/>
      <c r="BE529" s="403"/>
      <c r="BF529" s="403"/>
      <c r="BG529" s="403"/>
      <c r="BH529" s="403"/>
      <c r="BI529" s="403"/>
      <c r="BJ529" s="403"/>
      <c r="BK529" s="403"/>
    </row>
    <row r="530" spans="1:63" x14ac:dyDescent="0.25">
      <c r="A530" s="405"/>
      <c r="B530" s="400"/>
      <c r="C530" s="403"/>
      <c r="D530" s="403"/>
      <c r="E530" s="403"/>
      <c r="I530" s="404"/>
      <c r="Q530" s="405"/>
      <c r="S530" s="405"/>
      <c r="T530" s="403"/>
      <c r="U530" s="406"/>
      <c r="V530" s="400"/>
      <c r="W530" s="405"/>
      <c r="X530" s="405"/>
      <c r="Y530" s="403"/>
      <c r="Z530" s="407"/>
      <c r="AA530" s="403"/>
      <c r="AB530" s="405"/>
      <c r="AC530" s="403"/>
      <c r="AD530" s="406"/>
      <c r="AG530" s="403"/>
      <c r="AH530" s="403"/>
      <c r="AI530" s="405"/>
      <c r="AL530" s="403"/>
      <c r="AN530" s="403"/>
      <c r="AO530" s="405"/>
      <c r="AP530" s="403"/>
      <c r="AQ530" s="403"/>
      <c r="AR530" s="403"/>
      <c r="AS530" s="403"/>
      <c r="AT530" s="403"/>
      <c r="AU530" s="403"/>
      <c r="AV530" s="405"/>
      <c r="AW530" s="404"/>
      <c r="AY530" s="403"/>
      <c r="BC530" s="403"/>
      <c r="BD530" s="403"/>
      <c r="BE530" s="403"/>
      <c r="BF530" s="403"/>
      <c r="BG530" s="403"/>
      <c r="BH530" s="403"/>
      <c r="BI530" s="403"/>
      <c r="BJ530" s="403"/>
      <c r="BK530" s="403"/>
    </row>
    <row r="531" spans="1:63" x14ac:dyDescent="0.25">
      <c r="A531" s="405"/>
      <c r="B531" s="400"/>
      <c r="C531" s="403"/>
      <c r="D531" s="403"/>
      <c r="E531" s="403"/>
      <c r="I531" s="404"/>
      <c r="Q531" s="405"/>
      <c r="S531" s="405"/>
      <c r="T531" s="403"/>
      <c r="U531" s="406"/>
      <c r="V531" s="400"/>
      <c r="W531" s="405"/>
      <c r="X531" s="405"/>
      <c r="Y531" s="403"/>
      <c r="Z531" s="407"/>
      <c r="AA531" s="403"/>
      <c r="AB531" s="405"/>
      <c r="AC531" s="403"/>
      <c r="AD531" s="406"/>
      <c r="AG531" s="403"/>
      <c r="AH531" s="403"/>
      <c r="AI531" s="405"/>
      <c r="AL531" s="403"/>
      <c r="AN531" s="403"/>
      <c r="AO531" s="405"/>
      <c r="AP531" s="403"/>
      <c r="AQ531" s="403"/>
      <c r="AR531" s="403"/>
      <c r="AS531" s="403"/>
      <c r="AT531" s="403"/>
      <c r="AU531" s="403"/>
      <c r="AV531" s="405"/>
      <c r="AW531" s="404"/>
      <c r="AY531" s="403"/>
      <c r="BC531" s="403"/>
      <c r="BD531" s="403"/>
      <c r="BE531" s="403"/>
      <c r="BF531" s="403"/>
      <c r="BG531" s="403"/>
      <c r="BH531" s="403"/>
      <c r="BI531" s="403"/>
      <c r="BJ531" s="403"/>
      <c r="BK531" s="403"/>
    </row>
    <row r="532" spans="1:63" x14ac:dyDescent="0.25">
      <c r="A532" s="405"/>
      <c r="B532" s="400"/>
      <c r="C532" s="403"/>
      <c r="D532" s="403"/>
      <c r="E532" s="403"/>
      <c r="I532" s="404"/>
      <c r="Q532" s="405"/>
      <c r="S532" s="405"/>
      <c r="T532" s="403"/>
      <c r="U532" s="406"/>
      <c r="V532" s="400"/>
      <c r="W532" s="405"/>
      <c r="X532" s="405"/>
      <c r="Y532" s="403"/>
      <c r="Z532" s="407"/>
      <c r="AA532" s="403"/>
      <c r="AB532" s="405"/>
      <c r="AC532" s="403"/>
      <c r="AD532" s="406"/>
      <c r="AG532" s="403"/>
      <c r="AH532" s="403"/>
      <c r="AI532" s="405"/>
      <c r="AL532" s="403"/>
      <c r="AN532" s="403"/>
      <c r="AO532" s="405"/>
      <c r="AP532" s="403"/>
      <c r="AQ532" s="403"/>
      <c r="AR532" s="403"/>
      <c r="AS532" s="403"/>
      <c r="AT532" s="403"/>
      <c r="AU532" s="403"/>
      <c r="AV532" s="405"/>
      <c r="AW532" s="404"/>
      <c r="AY532" s="403"/>
      <c r="BC532" s="403"/>
      <c r="BD532" s="403"/>
      <c r="BE532" s="403"/>
      <c r="BF532" s="403"/>
      <c r="BG532" s="403"/>
      <c r="BH532" s="403"/>
      <c r="BI532" s="403"/>
      <c r="BJ532" s="403"/>
      <c r="BK532" s="403"/>
    </row>
    <row r="533" spans="1:63" x14ac:dyDescent="0.25">
      <c r="A533" s="405"/>
      <c r="B533" s="400"/>
      <c r="C533" s="403"/>
      <c r="D533" s="403"/>
      <c r="E533" s="403"/>
      <c r="I533" s="404"/>
      <c r="Q533" s="405"/>
      <c r="S533" s="405"/>
      <c r="T533" s="403"/>
      <c r="U533" s="406"/>
      <c r="V533" s="400"/>
      <c r="W533" s="405"/>
      <c r="X533" s="405"/>
      <c r="Y533" s="403"/>
      <c r="Z533" s="407"/>
      <c r="AA533" s="403"/>
      <c r="AB533" s="405"/>
      <c r="AC533" s="403"/>
      <c r="AD533" s="406"/>
      <c r="AG533" s="403"/>
      <c r="AH533" s="403"/>
      <c r="AI533" s="405"/>
      <c r="AL533" s="403"/>
      <c r="AN533" s="403"/>
      <c r="AO533" s="405"/>
      <c r="AP533" s="403"/>
      <c r="AQ533" s="403"/>
      <c r="AR533" s="403"/>
      <c r="AS533" s="403"/>
      <c r="AT533" s="403"/>
      <c r="AU533" s="403"/>
      <c r="AV533" s="405"/>
      <c r="AW533" s="404"/>
      <c r="AY533" s="403"/>
      <c r="BC533" s="403"/>
      <c r="BD533" s="403"/>
      <c r="BE533" s="403"/>
      <c r="BF533" s="403"/>
      <c r="BG533" s="403"/>
      <c r="BH533" s="403"/>
      <c r="BI533" s="403"/>
      <c r="BJ533" s="403"/>
      <c r="BK533" s="403"/>
    </row>
    <row r="534" spans="1:63" x14ac:dyDescent="0.25">
      <c r="A534" s="405"/>
      <c r="B534" s="400"/>
      <c r="C534" s="403"/>
      <c r="D534" s="403"/>
      <c r="E534" s="403"/>
      <c r="I534" s="404"/>
      <c r="Q534" s="405"/>
      <c r="S534" s="405"/>
      <c r="T534" s="403"/>
      <c r="U534" s="406"/>
      <c r="V534" s="400"/>
      <c r="W534" s="405"/>
      <c r="X534" s="405"/>
      <c r="Y534" s="403"/>
      <c r="Z534" s="407"/>
      <c r="AA534" s="403"/>
      <c r="AB534" s="405"/>
      <c r="AC534" s="403"/>
      <c r="AD534" s="406"/>
      <c r="AG534" s="403"/>
      <c r="AH534" s="403"/>
      <c r="AI534" s="405"/>
      <c r="AL534" s="403"/>
      <c r="AN534" s="403"/>
      <c r="AO534" s="405"/>
      <c r="AP534" s="403"/>
      <c r="AQ534" s="403"/>
      <c r="AR534" s="403"/>
      <c r="AS534" s="403"/>
      <c r="AT534" s="403"/>
      <c r="AU534" s="403"/>
      <c r="AV534" s="405"/>
      <c r="AW534" s="404"/>
      <c r="AY534" s="403"/>
      <c r="BC534" s="403"/>
      <c r="BD534" s="403"/>
      <c r="BE534" s="403"/>
      <c r="BF534" s="403"/>
      <c r="BG534" s="403"/>
      <c r="BH534" s="403"/>
      <c r="BI534" s="403"/>
      <c r="BJ534" s="403"/>
      <c r="BK534" s="403"/>
    </row>
    <row r="535" spans="1:63" x14ac:dyDescent="0.25">
      <c r="A535" s="405"/>
      <c r="B535" s="400"/>
      <c r="C535" s="403"/>
      <c r="D535" s="403"/>
      <c r="E535" s="403"/>
      <c r="I535" s="404"/>
      <c r="Q535" s="405"/>
      <c r="S535" s="405"/>
      <c r="T535" s="403"/>
      <c r="U535" s="406"/>
      <c r="V535" s="400"/>
      <c r="W535" s="405"/>
      <c r="X535" s="405"/>
      <c r="Y535" s="403"/>
      <c r="Z535" s="407"/>
      <c r="AA535" s="403"/>
      <c r="AB535" s="405"/>
      <c r="AC535" s="403"/>
      <c r="AD535" s="406"/>
      <c r="AG535" s="403"/>
      <c r="AH535" s="403"/>
      <c r="AI535" s="405"/>
      <c r="AL535" s="403"/>
      <c r="AN535" s="403"/>
      <c r="AO535" s="405"/>
      <c r="AP535" s="403"/>
      <c r="AQ535" s="403"/>
      <c r="AR535" s="403"/>
      <c r="AS535" s="403"/>
      <c r="AT535" s="403"/>
      <c r="AU535" s="403"/>
      <c r="AV535" s="405"/>
      <c r="AW535" s="404"/>
      <c r="AY535" s="403"/>
      <c r="BC535" s="403"/>
      <c r="BD535" s="403"/>
      <c r="BE535" s="403"/>
      <c r="BF535" s="403"/>
      <c r="BG535" s="403"/>
      <c r="BH535" s="403"/>
      <c r="BI535" s="403"/>
      <c r="BJ535" s="403"/>
      <c r="BK535" s="403"/>
    </row>
    <row r="536" spans="1:63" x14ac:dyDescent="0.25">
      <c r="A536" s="405"/>
      <c r="B536" s="400"/>
      <c r="C536" s="403"/>
      <c r="D536" s="403"/>
      <c r="E536" s="403"/>
      <c r="I536" s="404"/>
      <c r="Q536" s="405"/>
      <c r="S536" s="405"/>
      <c r="T536" s="403"/>
      <c r="U536" s="406"/>
      <c r="V536" s="400"/>
      <c r="W536" s="405"/>
      <c r="X536" s="405"/>
      <c r="Y536" s="403"/>
      <c r="Z536" s="407"/>
      <c r="AA536" s="403"/>
      <c r="AB536" s="405"/>
      <c r="AC536" s="403"/>
      <c r="AD536" s="406"/>
      <c r="AG536" s="403"/>
      <c r="AH536" s="403"/>
      <c r="AI536" s="405"/>
      <c r="AL536" s="403"/>
      <c r="AN536" s="403"/>
      <c r="AO536" s="405"/>
      <c r="AP536" s="403"/>
      <c r="AQ536" s="403"/>
      <c r="AR536" s="403"/>
      <c r="AS536" s="403"/>
      <c r="AT536" s="403"/>
      <c r="AU536" s="403"/>
      <c r="AV536" s="405"/>
      <c r="AW536" s="404"/>
      <c r="AY536" s="403"/>
      <c r="BC536" s="403"/>
      <c r="BD536" s="403"/>
      <c r="BE536" s="403"/>
      <c r="BF536" s="403"/>
      <c r="BG536" s="403"/>
      <c r="BH536" s="403"/>
      <c r="BI536" s="403"/>
      <c r="BJ536" s="403"/>
      <c r="BK536" s="403"/>
    </row>
    <row r="537" spans="1:63" x14ac:dyDescent="0.25">
      <c r="A537" s="405"/>
      <c r="B537" s="400"/>
      <c r="C537" s="403"/>
      <c r="D537" s="403"/>
      <c r="E537" s="403"/>
      <c r="I537" s="404"/>
      <c r="Q537" s="405"/>
      <c r="S537" s="405"/>
      <c r="T537" s="403"/>
      <c r="U537" s="406"/>
      <c r="V537" s="400"/>
      <c r="W537" s="405"/>
      <c r="X537" s="405"/>
      <c r="Y537" s="403"/>
      <c r="Z537" s="407"/>
      <c r="AA537" s="403"/>
      <c r="AB537" s="405"/>
      <c r="AC537" s="403"/>
      <c r="AD537" s="406"/>
      <c r="AG537" s="403"/>
      <c r="AH537" s="403"/>
      <c r="AI537" s="405"/>
      <c r="AL537" s="403"/>
      <c r="AN537" s="403"/>
      <c r="AO537" s="405"/>
      <c r="AP537" s="403"/>
      <c r="AQ537" s="403"/>
      <c r="AR537" s="403"/>
      <c r="AS537" s="403"/>
      <c r="AT537" s="403"/>
      <c r="AU537" s="403"/>
      <c r="AV537" s="405"/>
      <c r="AW537" s="404"/>
      <c r="AY537" s="403"/>
      <c r="BC537" s="403"/>
      <c r="BD537" s="403"/>
      <c r="BE537" s="403"/>
      <c r="BF537" s="403"/>
      <c r="BG537" s="403"/>
      <c r="BH537" s="403"/>
      <c r="BI537" s="403"/>
      <c r="BJ537" s="403"/>
      <c r="BK537" s="403"/>
    </row>
    <row r="538" spans="1:63" x14ac:dyDescent="0.25">
      <c r="A538" s="405"/>
      <c r="B538" s="400"/>
      <c r="C538" s="403"/>
      <c r="D538" s="403"/>
      <c r="E538" s="403"/>
      <c r="I538" s="404"/>
      <c r="Q538" s="405"/>
      <c r="S538" s="405"/>
      <c r="T538" s="403"/>
      <c r="U538" s="406"/>
      <c r="V538" s="400"/>
      <c r="W538" s="405"/>
      <c r="X538" s="405"/>
      <c r="Y538" s="403"/>
      <c r="Z538" s="407"/>
      <c r="AA538" s="403"/>
      <c r="AB538" s="405"/>
      <c r="AC538" s="403"/>
      <c r="AD538" s="406"/>
      <c r="AG538" s="403"/>
      <c r="AH538" s="403"/>
      <c r="AI538" s="405"/>
      <c r="AL538" s="403"/>
      <c r="AN538" s="403"/>
      <c r="AO538" s="405"/>
      <c r="AP538" s="403"/>
      <c r="AQ538" s="403"/>
      <c r="AR538" s="403"/>
      <c r="AS538" s="403"/>
      <c r="AT538" s="403"/>
      <c r="AU538" s="403"/>
      <c r="AV538" s="405"/>
      <c r="AW538" s="404"/>
      <c r="AY538" s="403"/>
      <c r="BC538" s="403"/>
      <c r="BD538" s="403"/>
      <c r="BE538" s="403"/>
      <c r="BF538" s="403"/>
      <c r="BG538" s="403"/>
      <c r="BH538" s="403"/>
      <c r="BI538" s="403"/>
      <c r="BJ538" s="403"/>
      <c r="BK538" s="403"/>
    </row>
    <row r="539" spans="1:63" x14ac:dyDescent="0.25">
      <c r="A539" s="405"/>
      <c r="B539" s="400"/>
      <c r="C539" s="403"/>
      <c r="D539" s="403"/>
      <c r="E539" s="403"/>
      <c r="I539" s="404"/>
      <c r="Q539" s="405"/>
      <c r="S539" s="405"/>
      <c r="T539" s="403"/>
      <c r="U539" s="406"/>
      <c r="V539" s="400"/>
      <c r="W539" s="405"/>
      <c r="X539" s="405"/>
      <c r="Y539" s="403"/>
      <c r="Z539" s="407"/>
      <c r="AA539" s="403"/>
      <c r="AB539" s="405"/>
      <c r="AC539" s="403"/>
      <c r="AD539" s="406"/>
      <c r="AG539" s="403"/>
      <c r="AH539" s="403"/>
      <c r="AI539" s="405"/>
      <c r="AL539" s="403"/>
      <c r="AN539" s="403"/>
      <c r="AO539" s="405"/>
      <c r="AP539" s="403"/>
      <c r="AQ539" s="403"/>
      <c r="AR539" s="403"/>
      <c r="AS539" s="403"/>
      <c r="AT539" s="403"/>
      <c r="AU539" s="403"/>
      <c r="AV539" s="405"/>
      <c r="AW539" s="404"/>
      <c r="AY539" s="403"/>
      <c r="BC539" s="403"/>
      <c r="BD539" s="403"/>
      <c r="BE539" s="403"/>
      <c r="BF539" s="403"/>
      <c r="BG539" s="403"/>
      <c r="BH539" s="403"/>
      <c r="BI539" s="403"/>
      <c r="BJ539" s="403"/>
      <c r="BK539" s="403"/>
    </row>
    <row r="540" spans="1:63" x14ac:dyDescent="0.25">
      <c r="A540" s="405"/>
      <c r="B540" s="400"/>
      <c r="C540" s="403"/>
      <c r="D540" s="403"/>
      <c r="E540" s="403"/>
      <c r="I540" s="404"/>
      <c r="Q540" s="405"/>
      <c r="S540" s="405"/>
      <c r="T540" s="403"/>
      <c r="U540" s="406"/>
      <c r="V540" s="400"/>
      <c r="W540" s="405"/>
      <c r="X540" s="405"/>
      <c r="Y540" s="403"/>
      <c r="Z540" s="407"/>
      <c r="AA540" s="403"/>
      <c r="AB540" s="405"/>
      <c r="AC540" s="403"/>
      <c r="AD540" s="406"/>
      <c r="AG540" s="403"/>
      <c r="AH540" s="403"/>
      <c r="AI540" s="405"/>
      <c r="AL540" s="403"/>
      <c r="AN540" s="403"/>
      <c r="AO540" s="405"/>
      <c r="AP540" s="403"/>
      <c r="AQ540" s="403"/>
      <c r="AR540" s="403"/>
      <c r="AS540" s="403"/>
      <c r="AT540" s="403"/>
      <c r="AU540" s="403"/>
      <c r="AV540" s="405"/>
      <c r="AW540" s="404"/>
      <c r="AY540" s="403"/>
      <c r="BC540" s="403"/>
      <c r="BD540" s="403"/>
      <c r="BE540" s="403"/>
      <c r="BF540" s="403"/>
      <c r="BG540" s="403"/>
      <c r="BH540" s="403"/>
      <c r="BI540" s="403"/>
      <c r="BJ540" s="403"/>
      <c r="BK540" s="403"/>
    </row>
    <row r="541" spans="1:63" x14ac:dyDescent="0.25">
      <c r="A541" s="405"/>
      <c r="B541" s="400"/>
      <c r="C541" s="403"/>
      <c r="D541" s="403"/>
      <c r="E541" s="403"/>
      <c r="I541" s="404"/>
      <c r="Q541" s="405"/>
      <c r="S541" s="405"/>
      <c r="T541" s="403"/>
      <c r="U541" s="406"/>
      <c r="V541" s="400"/>
      <c r="W541" s="405"/>
      <c r="X541" s="405"/>
      <c r="Y541" s="403"/>
      <c r="Z541" s="407"/>
      <c r="AA541" s="403"/>
      <c r="AB541" s="405"/>
      <c r="AC541" s="403"/>
      <c r="AD541" s="406"/>
      <c r="AG541" s="403"/>
      <c r="AH541" s="403"/>
      <c r="AI541" s="405"/>
      <c r="AL541" s="403"/>
      <c r="AN541" s="403"/>
      <c r="AO541" s="405"/>
      <c r="AP541" s="403"/>
      <c r="AQ541" s="403"/>
      <c r="AR541" s="403"/>
      <c r="AS541" s="403"/>
      <c r="AT541" s="403"/>
      <c r="AU541" s="403"/>
      <c r="AV541" s="405"/>
      <c r="AW541" s="404"/>
      <c r="AY541" s="403"/>
      <c r="BC541" s="403"/>
      <c r="BD541" s="403"/>
      <c r="BE541" s="403"/>
      <c r="BF541" s="403"/>
      <c r="BG541" s="403"/>
      <c r="BH541" s="403"/>
      <c r="BI541" s="403"/>
      <c r="BJ541" s="403"/>
      <c r="BK541" s="403"/>
    </row>
    <row r="542" spans="1:63" x14ac:dyDescent="0.25">
      <c r="A542" s="405"/>
      <c r="B542" s="400"/>
      <c r="C542" s="403"/>
      <c r="D542" s="403"/>
      <c r="E542" s="403"/>
      <c r="I542" s="404"/>
      <c r="Q542" s="405"/>
      <c r="S542" s="405"/>
      <c r="T542" s="403"/>
      <c r="U542" s="406"/>
      <c r="V542" s="400"/>
      <c r="W542" s="405"/>
      <c r="X542" s="405"/>
      <c r="Y542" s="403"/>
      <c r="Z542" s="407"/>
      <c r="AA542" s="403"/>
      <c r="AB542" s="405"/>
      <c r="AC542" s="403"/>
      <c r="AD542" s="406"/>
      <c r="AG542" s="403"/>
      <c r="AH542" s="403"/>
      <c r="AI542" s="405"/>
      <c r="AL542" s="403"/>
      <c r="AN542" s="403"/>
      <c r="AO542" s="405"/>
      <c r="AP542" s="403"/>
      <c r="AQ542" s="403"/>
      <c r="AR542" s="403"/>
      <c r="AS542" s="403"/>
      <c r="AT542" s="403"/>
      <c r="AU542" s="403"/>
      <c r="AV542" s="405"/>
      <c r="AW542" s="404"/>
      <c r="AY542" s="403"/>
      <c r="BC542" s="403"/>
      <c r="BD542" s="403"/>
      <c r="BE542" s="403"/>
      <c r="BF542" s="403"/>
      <c r="BG542" s="403"/>
      <c r="BH542" s="403"/>
      <c r="BI542" s="403"/>
      <c r="BJ542" s="403"/>
      <c r="BK542" s="403"/>
    </row>
    <row r="543" spans="1:63" x14ac:dyDescent="0.25">
      <c r="A543" s="405"/>
      <c r="B543" s="400"/>
      <c r="C543" s="403"/>
      <c r="D543" s="403"/>
      <c r="E543" s="403"/>
      <c r="I543" s="404"/>
      <c r="Q543" s="405"/>
      <c r="S543" s="405"/>
      <c r="T543" s="403"/>
      <c r="U543" s="406"/>
      <c r="V543" s="400"/>
      <c r="W543" s="405"/>
      <c r="X543" s="405"/>
      <c r="Y543" s="403"/>
      <c r="Z543" s="407"/>
      <c r="AA543" s="403"/>
      <c r="AB543" s="405"/>
      <c r="AC543" s="403"/>
      <c r="AD543" s="406"/>
      <c r="AG543" s="403"/>
      <c r="AH543" s="403"/>
      <c r="AI543" s="405"/>
      <c r="AL543" s="403"/>
      <c r="AN543" s="403"/>
      <c r="AO543" s="405"/>
      <c r="AP543" s="403"/>
      <c r="AQ543" s="403"/>
      <c r="AR543" s="403"/>
      <c r="AS543" s="403"/>
      <c r="AT543" s="403"/>
      <c r="AU543" s="403"/>
      <c r="AV543" s="405"/>
      <c r="AW543" s="404"/>
      <c r="AY543" s="403"/>
      <c r="BC543" s="403"/>
      <c r="BD543" s="403"/>
      <c r="BE543" s="403"/>
      <c r="BF543" s="403"/>
      <c r="BG543" s="403"/>
      <c r="BH543" s="403"/>
      <c r="BI543" s="403"/>
      <c r="BJ543" s="403"/>
      <c r="BK543" s="403"/>
    </row>
    <row r="544" spans="1:63" x14ac:dyDescent="0.25">
      <c r="A544" s="405"/>
      <c r="B544" s="400"/>
      <c r="C544" s="403"/>
      <c r="D544" s="403"/>
      <c r="E544" s="403"/>
      <c r="I544" s="404"/>
      <c r="Q544" s="405"/>
      <c r="S544" s="405"/>
      <c r="T544" s="403"/>
      <c r="U544" s="406"/>
      <c r="V544" s="400"/>
      <c r="W544" s="405"/>
      <c r="X544" s="405"/>
      <c r="Y544" s="403"/>
      <c r="Z544" s="407"/>
      <c r="AA544" s="403"/>
      <c r="AB544" s="405"/>
      <c r="AC544" s="403"/>
      <c r="AD544" s="406"/>
      <c r="AG544" s="403"/>
      <c r="AH544" s="403"/>
      <c r="AI544" s="405"/>
      <c r="AL544" s="403"/>
      <c r="AN544" s="403"/>
      <c r="AO544" s="405"/>
      <c r="AP544" s="403"/>
      <c r="AQ544" s="403"/>
      <c r="AR544" s="403"/>
      <c r="AS544" s="403"/>
      <c r="AT544" s="403"/>
      <c r="AU544" s="403"/>
      <c r="AV544" s="405"/>
      <c r="AW544" s="404"/>
      <c r="AY544" s="403"/>
      <c r="BC544" s="403"/>
      <c r="BD544" s="403"/>
      <c r="BE544" s="403"/>
      <c r="BF544" s="403"/>
      <c r="BG544" s="403"/>
      <c r="BH544" s="403"/>
      <c r="BI544" s="403"/>
      <c r="BJ544" s="403"/>
      <c r="BK544" s="403"/>
    </row>
    <row r="545" spans="1:63" x14ac:dyDescent="0.25">
      <c r="A545" s="405"/>
      <c r="B545" s="400"/>
      <c r="C545" s="403"/>
      <c r="D545" s="403"/>
      <c r="E545" s="403"/>
      <c r="I545" s="404"/>
      <c r="Q545" s="405"/>
      <c r="S545" s="405"/>
      <c r="T545" s="403"/>
      <c r="U545" s="406"/>
      <c r="V545" s="400"/>
      <c r="W545" s="405"/>
      <c r="X545" s="405"/>
      <c r="Y545" s="403"/>
      <c r="Z545" s="407"/>
      <c r="AA545" s="403"/>
      <c r="AB545" s="405"/>
      <c r="AC545" s="403"/>
      <c r="AD545" s="406"/>
      <c r="AG545" s="403"/>
      <c r="AH545" s="403"/>
      <c r="AI545" s="405"/>
      <c r="AL545" s="403"/>
      <c r="AN545" s="403"/>
      <c r="AO545" s="405"/>
      <c r="AP545" s="403"/>
      <c r="AQ545" s="403"/>
      <c r="AR545" s="403"/>
      <c r="AS545" s="403"/>
      <c r="AT545" s="403"/>
      <c r="AU545" s="403"/>
      <c r="AV545" s="405"/>
      <c r="AW545" s="404"/>
      <c r="AY545" s="403"/>
      <c r="BC545" s="403"/>
      <c r="BD545" s="403"/>
      <c r="BE545" s="403"/>
      <c r="BF545" s="403"/>
      <c r="BG545" s="403"/>
      <c r="BH545" s="403"/>
      <c r="BI545" s="403"/>
      <c r="BJ545" s="403"/>
      <c r="BK545" s="403"/>
    </row>
    <row r="546" spans="1:63" x14ac:dyDescent="0.25">
      <c r="A546" s="405"/>
      <c r="B546" s="400"/>
      <c r="C546" s="403"/>
      <c r="D546" s="403"/>
      <c r="E546" s="403"/>
      <c r="I546" s="404"/>
      <c r="Q546" s="405"/>
      <c r="S546" s="405"/>
      <c r="T546" s="403"/>
      <c r="U546" s="406"/>
      <c r="V546" s="400"/>
      <c r="W546" s="405"/>
      <c r="X546" s="405"/>
      <c r="Y546" s="403"/>
      <c r="Z546" s="407"/>
      <c r="AA546" s="403"/>
      <c r="AB546" s="405"/>
      <c r="AC546" s="403"/>
      <c r="AD546" s="406"/>
      <c r="AG546" s="403"/>
      <c r="AH546" s="403"/>
      <c r="AI546" s="405"/>
      <c r="AL546" s="403"/>
      <c r="AN546" s="403"/>
      <c r="AO546" s="405"/>
      <c r="AP546" s="403"/>
      <c r="AQ546" s="403"/>
      <c r="AR546" s="403"/>
      <c r="AS546" s="403"/>
      <c r="AT546" s="403"/>
      <c r="AU546" s="403"/>
      <c r="AV546" s="405"/>
      <c r="AW546" s="404"/>
      <c r="AY546" s="403"/>
      <c r="BC546" s="403"/>
      <c r="BD546" s="403"/>
      <c r="BE546" s="403"/>
      <c r="BF546" s="403"/>
      <c r="BG546" s="403"/>
      <c r="BH546" s="403"/>
      <c r="BI546" s="403"/>
      <c r="BJ546" s="403"/>
      <c r="BK546" s="403"/>
    </row>
    <row r="547" spans="1:63" x14ac:dyDescent="0.25">
      <c r="A547" s="405"/>
      <c r="B547" s="400"/>
      <c r="C547" s="403"/>
      <c r="D547" s="403"/>
      <c r="E547" s="403"/>
      <c r="I547" s="404"/>
      <c r="Q547" s="405"/>
      <c r="S547" s="405"/>
      <c r="T547" s="403"/>
      <c r="U547" s="406"/>
      <c r="V547" s="400"/>
      <c r="W547" s="405"/>
      <c r="X547" s="405"/>
      <c r="Y547" s="403"/>
      <c r="Z547" s="407"/>
      <c r="AA547" s="403"/>
      <c r="AB547" s="405"/>
      <c r="AC547" s="403"/>
      <c r="AD547" s="406"/>
      <c r="AG547" s="403"/>
      <c r="AH547" s="403"/>
      <c r="AI547" s="405"/>
      <c r="AL547" s="403"/>
      <c r="AN547" s="403"/>
      <c r="AO547" s="405"/>
      <c r="AP547" s="403"/>
      <c r="AQ547" s="403"/>
      <c r="AR547" s="403"/>
      <c r="AS547" s="403"/>
      <c r="AT547" s="403"/>
      <c r="AU547" s="403"/>
      <c r="AV547" s="405"/>
      <c r="AW547" s="404"/>
      <c r="AY547" s="403"/>
      <c r="BC547" s="403"/>
      <c r="BD547" s="403"/>
      <c r="BE547" s="403"/>
      <c r="BF547" s="403"/>
      <c r="BG547" s="403"/>
      <c r="BH547" s="403"/>
      <c r="BI547" s="403"/>
      <c r="BJ547" s="403"/>
      <c r="BK547" s="403"/>
    </row>
    <row r="548" spans="1:63" x14ac:dyDescent="0.25">
      <c r="A548" s="405"/>
      <c r="B548" s="400"/>
      <c r="C548" s="403"/>
      <c r="D548" s="403"/>
      <c r="E548" s="403"/>
      <c r="I548" s="404"/>
      <c r="Q548" s="405"/>
      <c r="S548" s="405"/>
      <c r="T548" s="403"/>
      <c r="U548" s="406"/>
      <c r="V548" s="400"/>
      <c r="W548" s="405"/>
      <c r="X548" s="405"/>
      <c r="Y548" s="403"/>
      <c r="Z548" s="407"/>
      <c r="AA548" s="403"/>
      <c r="AB548" s="405"/>
      <c r="AC548" s="403"/>
      <c r="AD548" s="406"/>
      <c r="AG548" s="403"/>
      <c r="AH548" s="403"/>
      <c r="AI548" s="405"/>
      <c r="AL548" s="403"/>
      <c r="AN548" s="403"/>
      <c r="AO548" s="405"/>
      <c r="AP548" s="403"/>
      <c r="AQ548" s="403"/>
      <c r="AR548" s="403"/>
      <c r="AS548" s="403"/>
      <c r="AT548" s="403"/>
      <c r="AU548" s="403"/>
      <c r="AV548" s="405"/>
      <c r="AW548" s="404"/>
      <c r="AY548" s="403"/>
      <c r="BC548" s="403"/>
      <c r="BD548" s="403"/>
      <c r="BE548" s="403"/>
      <c r="BF548" s="403"/>
      <c r="BG548" s="403"/>
      <c r="BH548" s="403"/>
      <c r="BI548" s="403"/>
      <c r="BJ548" s="403"/>
      <c r="BK548" s="403"/>
    </row>
    <row r="549" spans="1:63" x14ac:dyDescent="0.25">
      <c r="A549" s="405"/>
      <c r="B549" s="400"/>
      <c r="C549" s="403"/>
      <c r="D549" s="403"/>
      <c r="E549" s="403"/>
      <c r="I549" s="404"/>
      <c r="Q549" s="405"/>
      <c r="S549" s="405"/>
      <c r="T549" s="403"/>
      <c r="U549" s="406"/>
      <c r="V549" s="400"/>
      <c r="W549" s="405"/>
      <c r="X549" s="405"/>
      <c r="Y549" s="403"/>
      <c r="Z549" s="407"/>
      <c r="AA549" s="403"/>
      <c r="AB549" s="405"/>
      <c r="AC549" s="403"/>
      <c r="AD549" s="406"/>
      <c r="AG549" s="403"/>
      <c r="AH549" s="403"/>
      <c r="AI549" s="405"/>
      <c r="AL549" s="403"/>
      <c r="AN549" s="403"/>
      <c r="AO549" s="405"/>
      <c r="AP549" s="403"/>
      <c r="AQ549" s="403"/>
      <c r="AR549" s="403"/>
      <c r="AS549" s="403"/>
      <c r="AT549" s="403"/>
      <c r="AU549" s="403"/>
      <c r="AV549" s="405"/>
      <c r="AW549" s="404"/>
      <c r="AY549" s="403"/>
      <c r="BC549" s="403"/>
      <c r="BD549" s="403"/>
      <c r="BE549" s="403"/>
      <c r="BF549" s="403"/>
      <c r="BG549" s="403"/>
      <c r="BH549" s="403"/>
      <c r="BI549" s="403"/>
      <c r="BJ549" s="403"/>
      <c r="BK549" s="403"/>
    </row>
    <row r="550" spans="1:63" x14ac:dyDescent="0.25">
      <c r="A550" s="405"/>
      <c r="B550" s="400"/>
      <c r="C550" s="403"/>
      <c r="D550" s="403"/>
      <c r="E550" s="403"/>
      <c r="I550" s="404"/>
      <c r="Q550" s="405"/>
      <c r="S550" s="405"/>
      <c r="T550" s="403"/>
      <c r="U550" s="406"/>
      <c r="V550" s="400"/>
      <c r="W550" s="405"/>
      <c r="X550" s="405"/>
      <c r="Y550" s="403"/>
      <c r="Z550" s="407"/>
      <c r="AA550" s="403"/>
      <c r="AB550" s="405"/>
      <c r="AC550" s="403"/>
      <c r="AD550" s="406"/>
      <c r="AG550" s="403"/>
      <c r="AH550" s="403"/>
      <c r="AI550" s="405"/>
      <c r="AL550" s="403"/>
      <c r="AN550" s="403"/>
      <c r="AO550" s="405"/>
      <c r="AP550" s="403"/>
      <c r="AQ550" s="403"/>
      <c r="AR550" s="403"/>
      <c r="AS550" s="403"/>
      <c r="AT550" s="403"/>
      <c r="AU550" s="403"/>
      <c r="AV550" s="405"/>
      <c r="AW550" s="404"/>
      <c r="AY550" s="403"/>
      <c r="BC550" s="403"/>
      <c r="BD550" s="403"/>
      <c r="BE550" s="403"/>
      <c r="BF550" s="403"/>
      <c r="BG550" s="403"/>
      <c r="BH550" s="403"/>
      <c r="BI550" s="403"/>
      <c r="BJ550" s="403"/>
      <c r="BK550" s="403"/>
    </row>
    <row r="551" spans="1:63" x14ac:dyDescent="0.25">
      <c r="A551" s="405"/>
      <c r="B551" s="400"/>
      <c r="C551" s="403"/>
      <c r="D551" s="403"/>
      <c r="E551" s="403"/>
      <c r="I551" s="404"/>
      <c r="Q551" s="405"/>
      <c r="S551" s="405"/>
      <c r="T551" s="403"/>
      <c r="U551" s="406"/>
      <c r="V551" s="400"/>
      <c r="W551" s="405"/>
      <c r="X551" s="405"/>
      <c r="Y551" s="403"/>
      <c r="Z551" s="407"/>
      <c r="AA551" s="403"/>
      <c r="AB551" s="405"/>
      <c r="AC551" s="403"/>
      <c r="AD551" s="406"/>
      <c r="AG551" s="403"/>
      <c r="AH551" s="403"/>
      <c r="AI551" s="405"/>
      <c r="AL551" s="403"/>
      <c r="AN551" s="403"/>
      <c r="AO551" s="405"/>
      <c r="AP551" s="403"/>
      <c r="AQ551" s="403"/>
      <c r="AR551" s="403"/>
      <c r="AS551" s="403"/>
      <c r="AT551" s="403"/>
      <c r="AU551" s="403"/>
      <c r="AV551" s="405"/>
      <c r="AW551" s="404"/>
      <c r="AY551" s="403"/>
      <c r="BC551" s="403"/>
      <c r="BD551" s="403"/>
      <c r="BE551" s="403"/>
      <c r="BF551" s="403"/>
      <c r="BG551" s="403"/>
      <c r="BH551" s="403"/>
      <c r="BI551" s="403"/>
      <c r="BJ551" s="403"/>
      <c r="BK551" s="403"/>
    </row>
    <row r="552" spans="1:63" x14ac:dyDescent="0.25">
      <c r="A552" s="405"/>
      <c r="B552" s="400"/>
      <c r="C552" s="403"/>
      <c r="D552" s="403"/>
      <c r="E552" s="403"/>
      <c r="I552" s="404"/>
      <c r="Q552" s="405"/>
      <c r="S552" s="405"/>
      <c r="T552" s="403"/>
      <c r="U552" s="406"/>
      <c r="V552" s="400"/>
      <c r="W552" s="405"/>
      <c r="X552" s="405"/>
      <c r="Y552" s="403"/>
      <c r="Z552" s="407"/>
      <c r="AA552" s="403"/>
      <c r="AB552" s="405"/>
      <c r="AC552" s="403"/>
      <c r="AD552" s="406"/>
      <c r="AG552" s="403"/>
      <c r="AH552" s="403"/>
      <c r="AI552" s="405"/>
      <c r="AL552" s="403"/>
      <c r="AN552" s="403"/>
      <c r="AO552" s="405"/>
      <c r="AP552" s="403"/>
      <c r="AQ552" s="403"/>
      <c r="AR552" s="403"/>
      <c r="AS552" s="403"/>
      <c r="AT552" s="403"/>
      <c r="AU552" s="403"/>
      <c r="AV552" s="405"/>
      <c r="AW552" s="404"/>
      <c r="AY552" s="403"/>
      <c r="BC552" s="403"/>
      <c r="BD552" s="403"/>
      <c r="BE552" s="403"/>
      <c r="BF552" s="403"/>
      <c r="BG552" s="403"/>
      <c r="BH552" s="403"/>
      <c r="BI552" s="403"/>
      <c r="BJ552" s="403"/>
      <c r="BK552" s="403"/>
    </row>
    <row r="553" spans="1:63" x14ac:dyDescent="0.25">
      <c r="A553" s="405"/>
      <c r="B553" s="400"/>
      <c r="C553" s="403"/>
      <c r="D553" s="403"/>
      <c r="E553" s="403"/>
      <c r="I553" s="404"/>
      <c r="Q553" s="405"/>
      <c r="S553" s="405"/>
      <c r="T553" s="403"/>
      <c r="U553" s="406"/>
      <c r="V553" s="400"/>
      <c r="W553" s="405"/>
      <c r="X553" s="405"/>
      <c r="Y553" s="403"/>
      <c r="Z553" s="407"/>
      <c r="AA553" s="403"/>
      <c r="AB553" s="405"/>
      <c r="AC553" s="403"/>
      <c r="AD553" s="406"/>
      <c r="AG553" s="403"/>
      <c r="AH553" s="403"/>
      <c r="AI553" s="405"/>
      <c r="AL553" s="403"/>
      <c r="AN553" s="403"/>
      <c r="AO553" s="405"/>
      <c r="AP553" s="403"/>
      <c r="AQ553" s="403"/>
      <c r="AR553" s="403"/>
      <c r="AS553" s="403"/>
      <c r="AT553" s="403"/>
      <c r="AU553" s="403"/>
      <c r="AV553" s="405"/>
      <c r="AW553" s="404"/>
      <c r="AY553" s="403"/>
      <c r="BC553" s="403"/>
      <c r="BD553" s="403"/>
      <c r="BE553" s="403"/>
      <c r="BF553" s="403"/>
      <c r="BG553" s="403"/>
      <c r="BH553" s="403"/>
      <c r="BI553" s="403"/>
      <c r="BJ553" s="403"/>
      <c r="BK553" s="403"/>
    </row>
    <row r="554" spans="1:63" x14ac:dyDescent="0.25">
      <c r="A554" s="405"/>
      <c r="B554" s="400"/>
      <c r="C554" s="403"/>
      <c r="D554" s="403"/>
      <c r="E554" s="403"/>
      <c r="I554" s="404"/>
      <c r="Q554" s="405"/>
      <c r="S554" s="405"/>
      <c r="T554" s="403"/>
      <c r="U554" s="406"/>
      <c r="V554" s="400"/>
      <c r="W554" s="405"/>
      <c r="X554" s="405"/>
      <c r="Y554" s="403"/>
      <c r="Z554" s="407"/>
      <c r="AA554" s="403"/>
      <c r="AB554" s="405"/>
      <c r="AC554" s="403"/>
      <c r="AD554" s="406"/>
      <c r="AG554" s="403"/>
      <c r="AH554" s="403"/>
      <c r="AI554" s="405"/>
      <c r="AL554" s="403"/>
      <c r="AN554" s="403"/>
      <c r="AO554" s="405"/>
      <c r="AP554" s="403"/>
      <c r="AQ554" s="403"/>
      <c r="AR554" s="403"/>
      <c r="AS554" s="403"/>
      <c r="AT554" s="403"/>
      <c r="AU554" s="403"/>
      <c r="AV554" s="405"/>
      <c r="AW554" s="404"/>
      <c r="AY554" s="403"/>
      <c r="BC554" s="403"/>
      <c r="BD554" s="403"/>
      <c r="BE554" s="403"/>
      <c r="BF554" s="403"/>
      <c r="BG554" s="403"/>
      <c r="BH554" s="403"/>
      <c r="BI554" s="403"/>
      <c r="BJ554" s="403"/>
      <c r="BK554" s="403"/>
    </row>
    <row r="555" spans="1:63" x14ac:dyDescent="0.25">
      <c r="A555" s="405"/>
      <c r="B555" s="400"/>
      <c r="C555" s="403"/>
      <c r="D555" s="403"/>
      <c r="E555" s="403"/>
      <c r="I555" s="404"/>
      <c r="Q555" s="405"/>
      <c r="S555" s="405"/>
      <c r="T555" s="403"/>
      <c r="U555" s="406"/>
      <c r="V555" s="400"/>
      <c r="W555" s="405"/>
      <c r="X555" s="405"/>
      <c r="Y555" s="403"/>
      <c r="Z555" s="407"/>
      <c r="AA555" s="403"/>
      <c r="AB555" s="405"/>
      <c r="AC555" s="403"/>
      <c r="AD555" s="406"/>
      <c r="AG555" s="403"/>
      <c r="AH555" s="403"/>
      <c r="AI555" s="405"/>
      <c r="AL555" s="403"/>
      <c r="AN555" s="403"/>
      <c r="AO555" s="405"/>
      <c r="AP555" s="403"/>
      <c r="AQ555" s="403"/>
      <c r="AR555" s="403"/>
      <c r="AS555" s="403"/>
      <c r="AT555" s="403"/>
      <c r="AU555" s="403"/>
      <c r="AV555" s="405"/>
      <c r="AW555" s="404"/>
      <c r="AY555" s="403"/>
      <c r="BC555" s="403"/>
      <c r="BD555" s="403"/>
      <c r="BE555" s="403"/>
      <c r="BF555" s="403"/>
      <c r="BG555" s="403"/>
      <c r="BH555" s="403"/>
      <c r="BI555" s="403"/>
      <c r="BJ555" s="403"/>
      <c r="BK555" s="403"/>
    </row>
    <row r="556" spans="1:63" x14ac:dyDescent="0.25">
      <c r="A556" s="405"/>
      <c r="B556" s="400"/>
      <c r="C556" s="403"/>
      <c r="D556" s="403"/>
      <c r="E556" s="403"/>
      <c r="I556" s="404"/>
      <c r="Q556" s="405"/>
      <c r="S556" s="405"/>
      <c r="T556" s="403"/>
      <c r="U556" s="406"/>
      <c r="V556" s="400"/>
      <c r="W556" s="405"/>
      <c r="X556" s="405"/>
      <c r="Y556" s="403"/>
      <c r="Z556" s="407"/>
      <c r="AA556" s="403"/>
      <c r="AB556" s="405"/>
      <c r="AC556" s="403"/>
      <c r="AD556" s="406"/>
      <c r="AG556" s="403"/>
      <c r="AH556" s="403"/>
      <c r="AI556" s="405"/>
      <c r="AL556" s="403"/>
      <c r="AN556" s="403"/>
      <c r="AO556" s="405"/>
      <c r="AP556" s="403"/>
      <c r="AQ556" s="403"/>
      <c r="AR556" s="403"/>
      <c r="AS556" s="403"/>
      <c r="AT556" s="403"/>
      <c r="AU556" s="403"/>
      <c r="AV556" s="405"/>
      <c r="AW556" s="404"/>
      <c r="AY556" s="403"/>
      <c r="BC556" s="403"/>
      <c r="BD556" s="403"/>
      <c r="BE556" s="403"/>
      <c r="BF556" s="403"/>
      <c r="BG556" s="403"/>
      <c r="BH556" s="403"/>
      <c r="BI556" s="403"/>
      <c r="BJ556" s="403"/>
      <c r="BK556" s="403"/>
    </row>
    <row r="557" spans="1:63" x14ac:dyDescent="0.25">
      <c r="A557" s="405"/>
      <c r="B557" s="400"/>
      <c r="C557" s="403"/>
      <c r="D557" s="403"/>
      <c r="E557" s="403"/>
      <c r="I557" s="404"/>
      <c r="Q557" s="405"/>
      <c r="S557" s="405"/>
      <c r="T557" s="403"/>
      <c r="U557" s="406"/>
      <c r="V557" s="400"/>
      <c r="W557" s="405"/>
      <c r="X557" s="405"/>
      <c r="Y557" s="403"/>
      <c r="Z557" s="407"/>
      <c r="AA557" s="403"/>
      <c r="AB557" s="405"/>
      <c r="AC557" s="403"/>
      <c r="AD557" s="406"/>
      <c r="AG557" s="403"/>
      <c r="AH557" s="403"/>
      <c r="AI557" s="405"/>
      <c r="AL557" s="403"/>
      <c r="AN557" s="403"/>
      <c r="AO557" s="405"/>
      <c r="AP557" s="403"/>
      <c r="AQ557" s="403"/>
      <c r="AR557" s="403"/>
      <c r="AS557" s="403"/>
      <c r="AT557" s="403"/>
      <c r="AU557" s="403"/>
      <c r="AV557" s="405"/>
      <c r="AW557" s="404"/>
      <c r="AY557" s="403"/>
      <c r="BC557" s="403"/>
      <c r="BD557" s="403"/>
      <c r="BE557" s="403"/>
      <c r="BF557" s="403"/>
      <c r="BG557" s="403"/>
      <c r="BH557" s="403"/>
      <c r="BI557" s="403"/>
      <c r="BJ557" s="403"/>
      <c r="BK557" s="403"/>
    </row>
    <row r="558" spans="1:63" x14ac:dyDescent="0.25">
      <c r="A558" s="405"/>
      <c r="B558" s="400"/>
      <c r="C558" s="403"/>
      <c r="D558" s="403"/>
      <c r="E558" s="403"/>
      <c r="I558" s="404"/>
      <c r="Q558" s="405"/>
      <c r="S558" s="405"/>
      <c r="T558" s="403"/>
      <c r="U558" s="406"/>
      <c r="V558" s="400"/>
      <c r="W558" s="405"/>
      <c r="X558" s="405"/>
      <c r="Y558" s="403"/>
      <c r="Z558" s="407"/>
      <c r="AA558" s="403"/>
      <c r="AB558" s="405"/>
      <c r="AC558" s="403"/>
      <c r="AD558" s="406"/>
      <c r="AG558" s="403"/>
      <c r="AH558" s="403"/>
      <c r="AI558" s="405"/>
      <c r="AL558" s="403"/>
      <c r="AN558" s="403"/>
      <c r="AO558" s="405"/>
      <c r="AP558" s="403"/>
      <c r="AQ558" s="403"/>
      <c r="AR558" s="403"/>
      <c r="AS558" s="403"/>
      <c r="AT558" s="403"/>
      <c r="AU558" s="403"/>
      <c r="AV558" s="405"/>
      <c r="AW558" s="404"/>
      <c r="AY558" s="403"/>
      <c r="BC558" s="403"/>
      <c r="BD558" s="403"/>
      <c r="BE558" s="403"/>
      <c r="BF558" s="403"/>
      <c r="BG558" s="403"/>
      <c r="BH558" s="403"/>
      <c r="BI558" s="403"/>
      <c r="BJ558" s="403"/>
      <c r="BK558" s="403"/>
    </row>
    <row r="559" spans="1:63" x14ac:dyDescent="0.25">
      <c r="A559" s="405"/>
      <c r="B559" s="400"/>
      <c r="C559" s="403"/>
      <c r="D559" s="403"/>
      <c r="E559" s="403"/>
      <c r="I559" s="404"/>
      <c r="Q559" s="405"/>
      <c r="S559" s="405"/>
      <c r="T559" s="403"/>
      <c r="U559" s="406"/>
      <c r="V559" s="400"/>
      <c r="W559" s="405"/>
      <c r="X559" s="405"/>
      <c r="Y559" s="403"/>
      <c r="Z559" s="407"/>
      <c r="AA559" s="403"/>
      <c r="AB559" s="405"/>
      <c r="AC559" s="403"/>
      <c r="AD559" s="406"/>
      <c r="AG559" s="403"/>
      <c r="AH559" s="403"/>
      <c r="AI559" s="405"/>
      <c r="AL559" s="403"/>
      <c r="AN559" s="403"/>
      <c r="AO559" s="405"/>
      <c r="AP559" s="403"/>
      <c r="AQ559" s="403"/>
      <c r="AR559" s="403"/>
      <c r="AS559" s="403"/>
      <c r="AT559" s="403"/>
      <c r="AU559" s="403"/>
      <c r="AV559" s="405"/>
      <c r="AW559" s="404"/>
      <c r="AY559" s="403"/>
      <c r="BC559" s="403"/>
      <c r="BD559" s="403"/>
      <c r="BE559" s="403"/>
      <c r="BF559" s="403"/>
      <c r="BG559" s="403"/>
      <c r="BH559" s="403"/>
      <c r="BI559" s="403"/>
      <c r="BJ559" s="403"/>
      <c r="BK559" s="403"/>
    </row>
    <row r="560" spans="1:63" x14ac:dyDescent="0.25">
      <c r="A560" s="405"/>
      <c r="B560" s="400"/>
      <c r="C560" s="403"/>
      <c r="D560" s="403"/>
      <c r="E560" s="403"/>
      <c r="I560" s="404"/>
      <c r="Q560" s="405"/>
      <c r="S560" s="405"/>
      <c r="T560" s="403"/>
      <c r="U560" s="406"/>
      <c r="V560" s="400"/>
      <c r="W560" s="405"/>
      <c r="X560" s="405"/>
      <c r="Y560" s="403"/>
      <c r="Z560" s="407"/>
      <c r="AA560" s="403"/>
      <c r="AB560" s="405"/>
      <c r="AC560" s="403"/>
      <c r="AD560" s="406"/>
      <c r="AG560" s="403"/>
      <c r="AH560" s="403"/>
      <c r="AI560" s="405"/>
      <c r="AL560" s="403"/>
      <c r="AN560" s="403"/>
      <c r="AO560" s="405"/>
      <c r="AP560" s="403"/>
      <c r="AQ560" s="403"/>
      <c r="AR560" s="403"/>
      <c r="AS560" s="403"/>
      <c r="AT560" s="403"/>
      <c r="AU560" s="403"/>
      <c r="AV560" s="405"/>
      <c r="AW560" s="404"/>
      <c r="AY560" s="403"/>
      <c r="BC560" s="403"/>
      <c r="BD560" s="403"/>
      <c r="BE560" s="403"/>
      <c r="BF560" s="403"/>
      <c r="BG560" s="403"/>
      <c r="BH560" s="403"/>
      <c r="BI560" s="403"/>
      <c r="BJ560" s="403"/>
      <c r="BK560" s="403"/>
    </row>
    <row r="561" spans="1:63" x14ac:dyDescent="0.25">
      <c r="A561" s="405"/>
      <c r="B561" s="400"/>
      <c r="C561" s="403"/>
      <c r="D561" s="403"/>
      <c r="E561" s="403"/>
      <c r="I561" s="404"/>
      <c r="Q561" s="405"/>
      <c r="S561" s="405"/>
      <c r="T561" s="403"/>
      <c r="U561" s="406"/>
      <c r="V561" s="400"/>
      <c r="W561" s="405"/>
      <c r="X561" s="405"/>
      <c r="Y561" s="403"/>
      <c r="Z561" s="407"/>
      <c r="AA561" s="403"/>
      <c r="AB561" s="405"/>
      <c r="AC561" s="403"/>
      <c r="AD561" s="406"/>
      <c r="AG561" s="403"/>
      <c r="AH561" s="403"/>
      <c r="AI561" s="405"/>
      <c r="AL561" s="403"/>
      <c r="AN561" s="403"/>
      <c r="AO561" s="405"/>
      <c r="AP561" s="403"/>
      <c r="AQ561" s="403"/>
      <c r="AR561" s="403"/>
      <c r="AS561" s="403"/>
      <c r="AT561" s="403"/>
      <c r="AU561" s="403"/>
      <c r="AV561" s="405"/>
      <c r="AW561" s="404"/>
      <c r="AY561" s="403"/>
      <c r="BC561" s="403"/>
      <c r="BD561" s="403"/>
      <c r="BE561" s="403"/>
      <c r="BF561" s="403"/>
      <c r="BG561" s="403"/>
      <c r="BH561" s="403"/>
      <c r="BI561" s="403"/>
      <c r="BJ561" s="403"/>
      <c r="BK561" s="403"/>
    </row>
    <row r="562" spans="1:63" x14ac:dyDescent="0.25">
      <c r="A562" s="405"/>
      <c r="B562" s="400"/>
      <c r="C562" s="403"/>
      <c r="D562" s="403"/>
      <c r="E562" s="403"/>
      <c r="I562" s="404"/>
      <c r="Q562" s="405"/>
      <c r="S562" s="405"/>
      <c r="T562" s="403"/>
      <c r="U562" s="406"/>
      <c r="V562" s="400"/>
      <c r="W562" s="405"/>
      <c r="X562" s="405"/>
      <c r="Y562" s="403"/>
      <c r="Z562" s="407"/>
      <c r="AA562" s="403"/>
      <c r="AB562" s="405"/>
      <c r="AC562" s="403"/>
      <c r="AD562" s="406"/>
      <c r="AG562" s="403"/>
      <c r="AH562" s="403"/>
      <c r="AI562" s="405"/>
      <c r="AL562" s="403"/>
      <c r="AN562" s="403"/>
      <c r="AO562" s="405"/>
      <c r="AP562" s="403"/>
      <c r="AQ562" s="403"/>
      <c r="AR562" s="403"/>
      <c r="AS562" s="403"/>
      <c r="AT562" s="403"/>
      <c r="AU562" s="403"/>
      <c r="AV562" s="405"/>
      <c r="AW562" s="404"/>
      <c r="AY562" s="403"/>
      <c r="BC562" s="403"/>
      <c r="BD562" s="403"/>
      <c r="BE562" s="403"/>
      <c r="BF562" s="403"/>
      <c r="BG562" s="403"/>
      <c r="BH562" s="403"/>
      <c r="BI562" s="403"/>
      <c r="BJ562" s="403"/>
      <c r="BK562" s="403"/>
    </row>
    <row r="563" spans="1:63" x14ac:dyDescent="0.25">
      <c r="A563" s="405"/>
      <c r="B563" s="400"/>
      <c r="C563" s="403"/>
      <c r="D563" s="403"/>
      <c r="E563" s="403"/>
      <c r="I563" s="404"/>
      <c r="Q563" s="405"/>
      <c r="S563" s="405"/>
      <c r="T563" s="403"/>
      <c r="U563" s="406"/>
      <c r="V563" s="400"/>
      <c r="W563" s="405"/>
      <c r="X563" s="405"/>
      <c r="Y563" s="403"/>
      <c r="Z563" s="407"/>
      <c r="AA563" s="403"/>
      <c r="AB563" s="405"/>
      <c r="AC563" s="403"/>
      <c r="AD563" s="406"/>
      <c r="AG563" s="403"/>
      <c r="AH563" s="403"/>
      <c r="AI563" s="405"/>
      <c r="AL563" s="403"/>
      <c r="AN563" s="403"/>
      <c r="AO563" s="405"/>
      <c r="AP563" s="403"/>
      <c r="AQ563" s="403"/>
      <c r="AR563" s="403"/>
      <c r="AS563" s="403"/>
      <c r="AT563" s="403"/>
      <c r="AU563" s="403"/>
      <c r="AV563" s="405"/>
      <c r="AW563" s="404"/>
      <c r="AY563" s="403"/>
      <c r="BC563" s="403"/>
      <c r="BD563" s="403"/>
      <c r="BE563" s="403"/>
      <c r="BF563" s="403"/>
      <c r="BG563" s="403"/>
      <c r="BH563" s="403"/>
      <c r="BI563" s="403"/>
      <c r="BJ563" s="403"/>
      <c r="BK563" s="403"/>
    </row>
    <row r="564" spans="1:63" x14ac:dyDescent="0.25">
      <c r="A564" s="405"/>
      <c r="B564" s="400"/>
      <c r="C564" s="403"/>
      <c r="D564" s="403"/>
      <c r="E564" s="403"/>
      <c r="I564" s="404"/>
      <c r="Q564" s="405"/>
      <c r="S564" s="405"/>
      <c r="T564" s="403"/>
      <c r="U564" s="406"/>
      <c r="V564" s="400"/>
      <c r="W564" s="405"/>
      <c r="X564" s="405"/>
      <c r="Y564" s="403"/>
      <c r="Z564" s="407"/>
      <c r="AA564" s="403"/>
      <c r="AB564" s="405"/>
      <c r="AC564" s="403"/>
      <c r="AD564" s="406"/>
      <c r="AG564" s="403"/>
      <c r="AH564" s="403"/>
      <c r="AI564" s="405"/>
      <c r="AL564" s="403"/>
      <c r="AN564" s="403"/>
      <c r="AO564" s="405"/>
      <c r="AP564" s="403"/>
      <c r="AQ564" s="403"/>
      <c r="AR564" s="403"/>
      <c r="AS564" s="403"/>
      <c r="AT564" s="403"/>
      <c r="AU564" s="403"/>
      <c r="AV564" s="405"/>
      <c r="AW564" s="404"/>
      <c r="AY564" s="403"/>
      <c r="BC564" s="403"/>
      <c r="BD564" s="403"/>
      <c r="BE564" s="403"/>
      <c r="BF564" s="403"/>
      <c r="BG564" s="403"/>
      <c r="BH564" s="403"/>
      <c r="BI564" s="403"/>
      <c r="BJ564" s="403"/>
      <c r="BK564" s="403"/>
    </row>
    <row r="565" spans="1:63" x14ac:dyDescent="0.25">
      <c r="A565" s="405"/>
      <c r="B565" s="400"/>
      <c r="C565" s="403"/>
      <c r="D565" s="403"/>
      <c r="E565" s="403"/>
      <c r="I565" s="404"/>
      <c r="Q565" s="405"/>
      <c r="S565" s="405"/>
      <c r="T565" s="403"/>
      <c r="U565" s="406"/>
      <c r="V565" s="400"/>
      <c r="W565" s="405"/>
      <c r="X565" s="405"/>
      <c r="Y565" s="403"/>
      <c r="Z565" s="407"/>
      <c r="AA565" s="403"/>
      <c r="AB565" s="405"/>
      <c r="AC565" s="403"/>
      <c r="AD565" s="406"/>
      <c r="AG565" s="403"/>
      <c r="AH565" s="403"/>
      <c r="AI565" s="405"/>
      <c r="AL565" s="403"/>
      <c r="AN565" s="403"/>
      <c r="AO565" s="405"/>
      <c r="AP565" s="403"/>
      <c r="AQ565" s="403"/>
      <c r="AR565" s="403"/>
      <c r="AS565" s="403"/>
      <c r="AT565" s="403"/>
      <c r="AU565" s="403"/>
      <c r="AV565" s="405"/>
      <c r="AW565" s="404"/>
      <c r="AY565" s="403"/>
      <c r="BC565" s="403"/>
      <c r="BD565" s="403"/>
      <c r="BE565" s="403"/>
      <c r="BF565" s="403"/>
      <c r="BG565" s="403"/>
      <c r="BH565" s="403"/>
      <c r="BI565" s="403"/>
      <c r="BJ565" s="403"/>
      <c r="BK565" s="403"/>
    </row>
    <row r="566" spans="1:63" x14ac:dyDescent="0.25">
      <c r="A566" s="405"/>
      <c r="B566" s="400"/>
      <c r="C566" s="403"/>
      <c r="D566" s="403"/>
      <c r="E566" s="403"/>
      <c r="I566" s="404"/>
      <c r="Q566" s="405"/>
      <c r="S566" s="405"/>
      <c r="T566" s="403"/>
      <c r="U566" s="406"/>
      <c r="V566" s="400"/>
      <c r="W566" s="405"/>
      <c r="X566" s="405"/>
      <c r="Y566" s="403"/>
      <c r="Z566" s="407"/>
      <c r="AA566" s="403"/>
      <c r="AB566" s="405"/>
      <c r="AC566" s="403"/>
      <c r="AD566" s="406"/>
      <c r="AG566" s="403"/>
      <c r="AH566" s="403"/>
      <c r="AI566" s="405"/>
      <c r="AL566" s="403"/>
      <c r="AN566" s="403"/>
      <c r="AO566" s="405"/>
      <c r="AP566" s="403"/>
      <c r="AQ566" s="403"/>
      <c r="AR566" s="403"/>
      <c r="AS566" s="403"/>
      <c r="AT566" s="403"/>
      <c r="AU566" s="403"/>
      <c r="AV566" s="405"/>
      <c r="AW566" s="404"/>
      <c r="AY566" s="403"/>
      <c r="BC566" s="403"/>
      <c r="BD566" s="403"/>
      <c r="BE566" s="403"/>
      <c r="BF566" s="403"/>
      <c r="BG566" s="403"/>
      <c r="BH566" s="403"/>
      <c r="BI566" s="403"/>
      <c r="BJ566" s="403"/>
      <c r="BK566" s="403"/>
    </row>
    <row r="567" spans="1:63" x14ac:dyDescent="0.25">
      <c r="A567" s="405"/>
      <c r="B567" s="400"/>
      <c r="C567" s="403"/>
      <c r="D567" s="403"/>
      <c r="E567" s="403"/>
      <c r="I567" s="404"/>
      <c r="Q567" s="405"/>
      <c r="S567" s="405"/>
      <c r="T567" s="403"/>
      <c r="U567" s="406"/>
      <c r="V567" s="400"/>
      <c r="W567" s="405"/>
      <c r="X567" s="405"/>
      <c r="Y567" s="403"/>
      <c r="Z567" s="407"/>
      <c r="AA567" s="403"/>
      <c r="AB567" s="405"/>
      <c r="AC567" s="403"/>
      <c r="AD567" s="406"/>
      <c r="AG567" s="403"/>
      <c r="AH567" s="403"/>
      <c r="AI567" s="405"/>
      <c r="AL567" s="403"/>
      <c r="AN567" s="403"/>
      <c r="AO567" s="405"/>
      <c r="AP567" s="403"/>
      <c r="AQ567" s="403"/>
      <c r="AR567" s="403"/>
      <c r="AS567" s="403"/>
      <c r="AT567" s="403"/>
      <c r="AU567" s="403"/>
      <c r="AV567" s="405"/>
      <c r="AW567" s="404"/>
      <c r="AY567" s="403"/>
      <c r="BC567" s="403"/>
      <c r="BD567" s="403"/>
      <c r="BE567" s="403"/>
      <c r="BF567" s="403"/>
      <c r="BG567" s="403"/>
      <c r="BH567" s="403"/>
      <c r="BI567" s="403"/>
      <c r="BJ567" s="403"/>
      <c r="BK567" s="403"/>
    </row>
    <row r="568" spans="1:63" x14ac:dyDescent="0.25">
      <c r="A568" s="405"/>
      <c r="B568" s="400"/>
      <c r="C568" s="403"/>
      <c r="D568" s="403"/>
      <c r="E568" s="403"/>
      <c r="I568" s="404"/>
      <c r="Q568" s="405"/>
      <c r="S568" s="405"/>
      <c r="T568" s="403"/>
      <c r="U568" s="406"/>
      <c r="V568" s="400"/>
      <c r="W568" s="405"/>
      <c r="X568" s="405"/>
      <c r="Y568" s="403"/>
      <c r="Z568" s="407"/>
      <c r="AA568" s="403"/>
      <c r="AB568" s="405"/>
      <c r="AC568" s="403"/>
      <c r="AD568" s="406"/>
      <c r="AG568" s="403"/>
      <c r="AH568" s="403"/>
      <c r="AI568" s="405"/>
      <c r="AL568" s="403"/>
      <c r="AN568" s="403"/>
      <c r="AO568" s="405"/>
      <c r="AP568" s="403"/>
      <c r="AQ568" s="403"/>
      <c r="AR568" s="403"/>
      <c r="AS568" s="403"/>
      <c r="AT568" s="403"/>
      <c r="AU568" s="403"/>
      <c r="AV568" s="405"/>
      <c r="AW568" s="404"/>
      <c r="AY568" s="403"/>
      <c r="BC568" s="403"/>
      <c r="BD568" s="403"/>
      <c r="BE568" s="403"/>
      <c r="BF568" s="403"/>
      <c r="BG568" s="403"/>
      <c r="BH568" s="403"/>
      <c r="BI568" s="403"/>
      <c r="BJ568" s="403"/>
      <c r="BK568" s="403"/>
    </row>
    <row r="569" spans="1:63" x14ac:dyDescent="0.25">
      <c r="A569" s="405"/>
      <c r="B569" s="400"/>
      <c r="C569" s="403"/>
      <c r="D569" s="403"/>
      <c r="E569" s="403"/>
      <c r="I569" s="404"/>
      <c r="Q569" s="405"/>
      <c r="S569" s="405"/>
      <c r="T569" s="403"/>
      <c r="U569" s="406"/>
      <c r="V569" s="400"/>
      <c r="W569" s="405"/>
      <c r="X569" s="405"/>
      <c r="Y569" s="403"/>
      <c r="Z569" s="407"/>
      <c r="AA569" s="403"/>
      <c r="AB569" s="405"/>
      <c r="AC569" s="403"/>
      <c r="AD569" s="406"/>
      <c r="AG569" s="403"/>
      <c r="AH569" s="403"/>
      <c r="AI569" s="405"/>
      <c r="AL569" s="403"/>
      <c r="AN569" s="403"/>
      <c r="AO569" s="405"/>
      <c r="AP569" s="403"/>
      <c r="AQ569" s="403"/>
      <c r="AR569" s="403"/>
      <c r="AS569" s="403"/>
      <c r="AT569" s="403"/>
      <c r="AU569" s="403"/>
      <c r="AV569" s="405"/>
      <c r="AW569" s="404"/>
      <c r="AY569" s="403"/>
      <c r="BC569" s="403"/>
      <c r="BD569" s="403"/>
      <c r="BE569" s="403"/>
      <c r="BF569" s="403"/>
      <c r="BG569" s="403"/>
      <c r="BH569" s="403"/>
      <c r="BI569" s="403"/>
      <c r="BJ569" s="403"/>
      <c r="BK569" s="403"/>
    </row>
    <row r="570" spans="1:63" x14ac:dyDescent="0.25">
      <c r="A570" s="405"/>
      <c r="B570" s="400"/>
      <c r="C570" s="403"/>
      <c r="D570" s="403"/>
      <c r="E570" s="403"/>
      <c r="I570" s="404"/>
      <c r="Q570" s="405"/>
      <c r="S570" s="405"/>
      <c r="T570" s="403"/>
      <c r="U570" s="406"/>
      <c r="V570" s="400"/>
      <c r="W570" s="405"/>
      <c r="X570" s="405"/>
      <c r="Y570" s="403"/>
      <c r="Z570" s="407"/>
      <c r="AA570" s="403"/>
      <c r="AB570" s="405"/>
      <c r="AC570" s="403"/>
      <c r="AD570" s="406"/>
      <c r="AG570" s="403"/>
      <c r="AH570" s="403"/>
      <c r="AI570" s="405"/>
      <c r="AL570" s="403"/>
      <c r="AN570" s="403"/>
      <c r="AO570" s="405"/>
      <c r="AP570" s="403"/>
      <c r="AQ570" s="403"/>
      <c r="AR570" s="403"/>
      <c r="AS570" s="403"/>
      <c r="AT570" s="403"/>
      <c r="AU570" s="403"/>
      <c r="AV570" s="405"/>
      <c r="AW570" s="404"/>
      <c r="AY570" s="403"/>
      <c r="BC570" s="403"/>
      <c r="BD570" s="403"/>
      <c r="BE570" s="403"/>
      <c r="BF570" s="403"/>
      <c r="BG570" s="403"/>
      <c r="BH570" s="403"/>
      <c r="BI570" s="403"/>
      <c r="BJ570" s="403"/>
      <c r="BK570" s="403"/>
    </row>
    <row r="571" spans="1:63" x14ac:dyDescent="0.25">
      <c r="A571" s="405"/>
      <c r="B571" s="400"/>
      <c r="C571" s="403"/>
      <c r="D571" s="403"/>
      <c r="E571" s="403"/>
      <c r="I571" s="404"/>
      <c r="Q571" s="405"/>
      <c r="S571" s="405"/>
      <c r="T571" s="403"/>
      <c r="U571" s="406"/>
      <c r="V571" s="400"/>
      <c r="W571" s="405"/>
      <c r="X571" s="405"/>
      <c r="Y571" s="403"/>
      <c r="Z571" s="407"/>
      <c r="AA571" s="403"/>
      <c r="AB571" s="405"/>
      <c r="AC571" s="403"/>
      <c r="AD571" s="406"/>
      <c r="AG571" s="403"/>
      <c r="AH571" s="403"/>
      <c r="AI571" s="405"/>
      <c r="AL571" s="403"/>
      <c r="AN571" s="403"/>
      <c r="AO571" s="405"/>
      <c r="AP571" s="403"/>
      <c r="AQ571" s="403"/>
      <c r="AR571" s="403"/>
      <c r="AS571" s="403"/>
      <c r="AT571" s="403"/>
      <c r="AU571" s="403"/>
      <c r="AV571" s="405"/>
      <c r="AW571" s="404"/>
      <c r="AY571" s="403"/>
      <c r="BC571" s="403"/>
      <c r="BD571" s="403"/>
      <c r="BE571" s="403"/>
      <c r="BF571" s="403"/>
      <c r="BG571" s="403"/>
      <c r="BH571" s="403"/>
      <c r="BI571" s="403"/>
      <c r="BJ571" s="403"/>
      <c r="BK571" s="403"/>
    </row>
    <row r="572" spans="1:63" x14ac:dyDescent="0.25">
      <c r="A572" s="405"/>
      <c r="B572" s="400"/>
      <c r="C572" s="403"/>
      <c r="D572" s="403"/>
      <c r="E572" s="403"/>
      <c r="I572" s="404"/>
      <c r="Q572" s="405"/>
      <c r="S572" s="405"/>
      <c r="T572" s="403"/>
      <c r="U572" s="406"/>
      <c r="V572" s="400"/>
      <c r="W572" s="405"/>
      <c r="X572" s="405"/>
      <c r="Y572" s="403"/>
      <c r="Z572" s="407"/>
      <c r="AA572" s="403"/>
      <c r="AB572" s="405"/>
      <c r="AC572" s="403"/>
      <c r="AD572" s="406"/>
      <c r="AG572" s="403"/>
      <c r="AH572" s="403"/>
      <c r="AI572" s="405"/>
      <c r="AL572" s="403"/>
      <c r="AN572" s="403"/>
      <c r="AO572" s="405"/>
      <c r="AP572" s="403"/>
      <c r="AQ572" s="403"/>
      <c r="AR572" s="403"/>
      <c r="AS572" s="403"/>
      <c r="AT572" s="403"/>
      <c r="AU572" s="403"/>
      <c r="AV572" s="405"/>
      <c r="AW572" s="404"/>
      <c r="AY572" s="403"/>
      <c r="BC572" s="403"/>
      <c r="BD572" s="403"/>
      <c r="BE572" s="403"/>
      <c r="BF572" s="403"/>
      <c r="BG572" s="403"/>
      <c r="BH572" s="403"/>
      <c r="BI572" s="403"/>
      <c r="BJ572" s="403"/>
      <c r="BK572" s="403"/>
    </row>
    <row r="573" spans="1:63" x14ac:dyDescent="0.25">
      <c r="A573" s="405"/>
      <c r="B573" s="400"/>
      <c r="C573" s="403"/>
      <c r="D573" s="403"/>
      <c r="E573" s="403"/>
      <c r="I573" s="404"/>
      <c r="Q573" s="405"/>
      <c r="S573" s="405"/>
      <c r="T573" s="403"/>
      <c r="U573" s="406"/>
      <c r="V573" s="400"/>
      <c r="W573" s="405"/>
      <c r="X573" s="405"/>
      <c r="Y573" s="403"/>
      <c r="Z573" s="407"/>
      <c r="AA573" s="403"/>
      <c r="AB573" s="405"/>
      <c r="AC573" s="403"/>
      <c r="AD573" s="406"/>
      <c r="AG573" s="403"/>
      <c r="AH573" s="403"/>
      <c r="AI573" s="405"/>
      <c r="AL573" s="403"/>
      <c r="AN573" s="403"/>
      <c r="AO573" s="405"/>
      <c r="AP573" s="403"/>
      <c r="AQ573" s="403"/>
      <c r="AR573" s="403"/>
      <c r="AS573" s="403"/>
      <c r="AT573" s="403"/>
      <c r="AU573" s="403"/>
      <c r="AV573" s="405"/>
      <c r="AW573" s="404"/>
      <c r="AY573" s="403"/>
      <c r="BC573" s="403"/>
      <c r="BD573" s="403"/>
      <c r="BE573" s="403"/>
      <c r="BF573" s="403"/>
      <c r="BG573" s="403"/>
      <c r="BH573" s="403"/>
      <c r="BI573" s="403"/>
      <c r="BJ573" s="403"/>
      <c r="BK573" s="403"/>
    </row>
    <row r="574" spans="1:63" x14ac:dyDescent="0.25">
      <c r="A574" s="405"/>
      <c r="B574" s="400"/>
      <c r="C574" s="403"/>
      <c r="D574" s="403"/>
      <c r="E574" s="403"/>
      <c r="I574" s="404"/>
      <c r="Q574" s="405"/>
      <c r="S574" s="405"/>
      <c r="T574" s="403"/>
      <c r="U574" s="406"/>
      <c r="V574" s="400"/>
      <c r="W574" s="405"/>
      <c r="X574" s="405"/>
      <c r="Y574" s="403"/>
      <c r="Z574" s="407"/>
      <c r="AA574" s="403"/>
      <c r="AB574" s="405"/>
      <c r="AC574" s="403"/>
      <c r="AD574" s="406"/>
      <c r="AG574" s="403"/>
      <c r="AH574" s="403"/>
      <c r="AI574" s="405"/>
      <c r="AL574" s="403"/>
      <c r="AN574" s="403"/>
      <c r="AO574" s="405"/>
      <c r="AP574" s="403"/>
      <c r="AQ574" s="403"/>
      <c r="AR574" s="403"/>
      <c r="AS574" s="403"/>
      <c r="AT574" s="403"/>
      <c r="AU574" s="403"/>
      <c r="AV574" s="405"/>
      <c r="AW574" s="404"/>
      <c r="AY574" s="403"/>
      <c r="BC574" s="403"/>
      <c r="BD574" s="403"/>
      <c r="BE574" s="403"/>
      <c r="BF574" s="403"/>
      <c r="BG574" s="403"/>
      <c r="BH574" s="403"/>
      <c r="BI574" s="403"/>
      <c r="BJ574" s="403"/>
      <c r="BK574" s="403"/>
    </row>
    <row r="575" spans="1:63" x14ac:dyDescent="0.25">
      <c r="A575" s="405"/>
      <c r="B575" s="400"/>
      <c r="C575" s="403"/>
      <c r="D575" s="403"/>
      <c r="E575" s="403"/>
      <c r="I575" s="404"/>
      <c r="Q575" s="405"/>
      <c r="S575" s="405"/>
      <c r="T575" s="403"/>
      <c r="U575" s="406"/>
      <c r="V575" s="400"/>
      <c r="W575" s="405"/>
      <c r="X575" s="405"/>
      <c r="Y575" s="403"/>
      <c r="Z575" s="407"/>
      <c r="AA575" s="403"/>
      <c r="AB575" s="405"/>
      <c r="AC575" s="403"/>
      <c r="AD575" s="406"/>
      <c r="AG575" s="403"/>
      <c r="AH575" s="403"/>
      <c r="AI575" s="405"/>
      <c r="AL575" s="403"/>
      <c r="AN575" s="403"/>
      <c r="AO575" s="405"/>
      <c r="AP575" s="403"/>
      <c r="AQ575" s="403"/>
      <c r="AR575" s="403"/>
      <c r="AS575" s="403"/>
      <c r="AT575" s="403"/>
      <c r="AU575" s="403"/>
      <c r="AV575" s="405"/>
      <c r="AW575" s="404"/>
      <c r="AY575" s="403"/>
      <c r="BC575" s="403"/>
      <c r="BD575" s="403"/>
      <c r="BE575" s="403"/>
      <c r="BF575" s="403"/>
      <c r="BG575" s="403"/>
      <c r="BH575" s="403"/>
      <c r="BI575" s="403"/>
      <c r="BJ575" s="403"/>
      <c r="BK575" s="403"/>
    </row>
    <row r="576" spans="1:63" x14ac:dyDescent="0.25">
      <c r="A576" s="405"/>
      <c r="B576" s="400"/>
      <c r="C576" s="403"/>
      <c r="D576" s="403"/>
      <c r="E576" s="403"/>
      <c r="I576" s="404"/>
      <c r="Q576" s="405"/>
      <c r="S576" s="405"/>
      <c r="T576" s="403"/>
      <c r="U576" s="406"/>
      <c r="V576" s="400"/>
      <c r="W576" s="405"/>
      <c r="X576" s="405"/>
      <c r="Y576" s="403"/>
      <c r="Z576" s="407"/>
      <c r="AA576" s="403"/>
      <c r="AB576" s="405"/>
      <c r="AC576" s="403"/>
      <c r="AD576" s="406"/>
      <c r="AG576" s="403"/>
      <c r="AH576" s="403"/>
      <c r="AI576" s="405"/>
      <c r="AL576" s="403"/>
      <c r="AN576" s="403"/>
      <c r="AO576" s="405"/>
      <c r="AP576" s="403"/>
      <c r="AQ576" s="403"/>
      <c r="AR576" s="403"/>
      <c r="AS576" s="403"/>
      <c r="AT576" s="403"/>
      <c r="AU576" s="403"/>
      <c r="AV576" s="405"/>
      <c r="AW576" s="404"/>
      <c r="AY576" s="403"/>
      <c r="BC576" s="403"/>
      <c r="BD576" s="403"/>
      <c r="BE576" s="403"/>
      <c r="BF576" s="403"/>
      <c r="BG576" s="403"/>
      <c r="BH576" s="403"/>
      <c r="BI576" s="403"/>
      <c r="BJ576" s="403"/>
      <c r="BK576" s="403"/>
    </row>
    <row r="577" spans="1:63" x14ac:dyDescent="0.25">
      <c r="A577" s="405"/>
      <c r="B577" s="400"/>
      <c r="C577" s="403"/>
      <c r="D577" s="403"/>
      <c r="E577" s="403"/>
      <c r="I577" s="404"/>
      <c r="Q577" s="405"/>
      <c r="S577" s="405"/>
      <c r="T577" s="403"/>
      <c r="U577" s="406"/>
      <c r="V577" s="400"/>
      <c r="W577" s="405"/>
      <c r="X577" s="405"/>
      <c r="Y577" s="403"/>
      <c r="Z577" s="407"/>
      <c r="AA577" s="403"/>
      <c r="AB577" s="405"/>
      <c r="AC577" s="403"/>
      <c r="AD577" s="406"/>
      <c r="AG577" s="403"/>
      <c r="AH577" s="403"/>
      <c r="AI577" s="405"/>
      <c r="AL577" s="403"/>
      <c r="AN577" s="403"/>
      <c r="AO577" s="405"/>
      <c r="AP577" s="403"/>
      <c r="AQ577" s="403"/>
      <c r="AR577" s="403"/>
      <c r="AS577" s="403"/>
      <c r="AT577" s="403"/>
      <c r="AU577" s="403"/>
      <c r="AV577" s="405"/>
      <c r="AW577" s="404"/>
      <c r="AY577" s="403"/>
      <c r="BC577" s="403"/>
      <c r="BD577" s="403"/>
      <c r="BE577" s="403"/>
      <c r="BF577" s="403"/>
      <c r="BG577" s="403"/>
      <c r="BH577" s="403"/>
      <c r="BI577" s="403"/>
      <c r="BJ577" s="403"/>
      <c r="BK577" s="403"/>
    </row>
    <row r="578" spans="1:63" x14ac:dyDescent="0.25">
      <c r="A578" s="405"/>
      <c r="B578" s="400"/>
      <c r="C578" s="403"/>
      <c r="D578" s="403"/>
      <c r="E578" s="403"/>
      <c r="I578" s="404"/>
      <c r="Q578" s="405"/>
      <c r="S578" s="405"/>
      <c r="T578" s="403"/>
      <c r="U578" s="406"/>
      <c r="V578" s="400"/>
      <c r="W578" s="405"/>
      <c r="X578" s="405"/>
      <c r="Y578" s="403"/>
      <c r="Z578" s="407"/>
      <c r="AA578" s="403"/>
      <c r="AB578" s="405"/>
      <c r="AC578" s="403"/>
      <c r="AD578" s="406"/>
      <c r="AG578" s="403"/>
      <c r="AH578" s="403"/>
      <c r="AI578" s="405"/>
      <c r="AL578" s="403"/>
      <c r="AN578" s="403"/>
      <c r="AO578" s="405"/>
      <c r="AP578" s="403"/>
      <c r="AQ578" s="403"/>
      <c r="AR578" s="403"/>
      <c r="AS578" s="403"/>
      <c r="AT578" s="403"/>
      <c r="AU578" s="403"/>
      <c r="AV578" s="405"/>
      <c r="AW578" s="404"/>
      <c r="AY578" s="403"/>
      <c r="BC578" s="403"/>
      <c r="BD578" s="403"/>
      <c r="BE578" s="403"/>
      <c r="BF578" s="403"/>
      <c r="BG578" s="403"/>
      <c r="BH578" s="403"/>
      <c r="BI578" s="403"/>
      <c r="BJ578" s="403"/>
      <c r="BK578" s="403"/>
    </row>
    <row r="579" spans="1:63" x14ac:dyDescent="0.25">
      <c r="A579" s="405"/>
      <c r="B579" s="400"/>
      <c r="C579" s="403"/>
      <c r="D579" s="403"/>
      <c r="E579" s="403"/>
      <c r="I579" s="404"/>
      <c r="Q579" s="405"/>
      <c r="S579" s="405"/>
      <c r="T579" s="403"/>
      <c r="U579" s="406"/>
      <c r="V579" s="400"/>
      <c r="W579" s="405"/>
      <c r="X579" s="405"/>
      <c r="Y579" s="403"/>
      <c r="Z579" s="407"/>
      <c r="AA579" s="403"/>
      <c r="AB579" s="405"/>
      <c r="AC579" s="403"/>
      <c r="AD579" s="406"/>
      <c r="AG579" s="403"/>
      <c r="AH579" s="403"/>
      <c r="AI579" s="405"/>
      <c r="AL579" s="403"/>
      <c r="AN579" s="403"/>
      <c r="AO579" s="405"/>
      <c r="AP579" s="403"/>
      <c r="AQ579" s="403"/>
      <c r="AR579" s="403"/>
      <c r="AS579" s="403"/>
      <c r="AT579" s="403"/>
      <c r="AU579" s="403"/>
      <c r="AV579" s="405"/>
      <c r="AW579" s="404"/>
      <c r="AY579" s="403"/>
      <c r="BC579" s="403"/>
      <c r="BD579" s="403"/>
      <c r="BE579" s="403"/>
      <c r="BF579" s="403"/>
      <c r="BG579" s="403"/>
      <c r="BH579" s="403"/>
      <c r="BI579" s="403"/>
      <c r="BJ579" s="403"/>
      <c r="BK579" s="403"/>
    </row>
    <row r="580" spans="1:63" x14ac:dyDescent="0.25">
      <c r="A580" s="405"/>
      <c r="B580" s="400"/>
      <c r="C580" s="403"/>
      <c r="D580" s="403"/>
      <c r="E580" s="403"/>
      <c r="I580" s="404"/>
      <c r="Q580" s="405"/>
      <c r="S580" s="405"/>
      <c r="T580" s="403"/>
      <c r="U580" s="406"/>
      <c r="V580" s="400"/>
      <c r="W580" s="405"/>
      <c r="X580" s="405"/>
      <c r="Y580" s="403"/>
      <c r="Z580" s="407"/>
      <c r="AA580" s="403"/>
      <c r="AB580" s="405"/>
      <c r="AC580" s="403"/>
      <c r="AD580" s="406"/>
      <c r="AG580" s="403"/>
      <c r="AH580" s="403"/>
      <c r="AI580" s="405"/>
      <c r="AL580" s="403"/>
      <c r="AN580" s="403"/>
      <c r="AO580" s="405"/>
      <c r="AP580" s="403"/>
      <c r="AQ580" s="403"/>
      <c r="AR580" s="403"/>
      <c r="AS580" s="403"/>
      <c r="AT580" s="403"/>
      <c r="AU580" s="403"/>
      <c r="AV580" s="405"/>
      <c r="AW580" s="404"/>
      <c r="AY580" s="403"/>
      <c r="BC580" s="403"/>
      <c r="BD580" s="403"/>
      <c r="BE580" s="403"/>
      <c r="BF580" s="403"/>
      <c r="BG580" s="403"/>
      <c r="BH580" s="403"/>
      <c r="BI580" s="403"/>
      <c r="BJ580" s="403"/>
      <c r="BK580" s="403"/>
    </row>
    <row r="581" spans="1:63" x14ac:dyDescent="0.25">
      <c r="A581" s="405"/>
      <c r="B581" s="400"/>
      <c r="C581" s="403"/>
      <c r="D581" s="403"/>
      <c r="E581" s="403"/>
      <c r="I581" s="404"/>
      <c r="Q581" s="405"/>
      <c r="S581" s="405"/>
      <c r="T581" s="403"/>
      <c r="U581" s="406"/>
      <c r="V581" s="400"/>
      <c r="W581" s="405"/>
      <c r="X581" s="405"/>
      <c r="Y581" s="403"/>
      <c r="Z581" s="407"/>
      <c r="AA581" s="403"/>
      <c r="AB581" s="405"/>
      <c r="AC581" s="403"/>
      <c r="AD581" s="406"/>
      <c r="AG581" s="403"/>
      <c r="AH581" s="403"/>
      <c r="AI581" s="405"/>
      <c r="AL581" s="403"/>
      <c r="AN581" s="403"/>
      <c r="AO581" s="405"/>
      <c r="AP581" s="403"/>
      <c r="AQ581" s="403"/>
      <c r="AR581" s="403"/>
      <c r="AS581" s="403"/>
      <c r="AT581" s="403"/>
      <c r="AU581" s="403"/>
      <c r="AV581" s="405"/>
      <c r="AW581" s="404"/>
      <c r="AY581" s="403"/>
      <c r="BC581" s="403"/>
      <c r="BD581" s="403"/>
      <c r="BE581" s="403"/>
      <c r="BF581" s="403"/>
      <c r="BG581" s="403"/>
      <c r="BH581" s="403"/>
      <c r="BI581" s="403"/>
      <c r="BJ581" s="403"/>
      <c r="BK581" s="403"/>
    </row>
    <row r="582" spans="1:63" x14ac:dyDescent="0.25">
      <c r="A582" s="405"/>
      <c r="B582" s="400"/>
      <c r="C582" s="403"/>
      <c r="D582" s="403"/>
      <c r="E582" s="403"/>
      <c r="I582" s="404"/>
      <c r="Q582" s="405"/>
      <c r="S582" s="405"/>
      <c r="T582" s="403"/>
      <c r="U582" s="406"/>
      <c r="V582" s="400"/>
      <c r="W582" s="405"/>
      <c r="X582" s="405"/>
      <c r="Y582" s="403"/>
      <c r="Z582" s="407"/>
      <c r="AA582" s="403"/>
      <c r="AB582" s="405"/>
      <c r="AC582" s="403"/>
      <c r="AD582" s="406"/>
      <c r="AG582" s="403"/>
      <c r="AH582" s="403"/>
      <c r="AI582" s="405"/>
      <c r="AL582" s="403"/>
      <c r="AN582" s="403"/>
      <c r="AO582" s="405"/>
      <c r="AP582" s="403"/>
      <c r="AQ582" s="403"/>
      <c r="AR582" s="403"/>
      <c r="AS582" s="403"/>
      <c r="AT582" s="403"/>
      <c r="AU582" s="403"/>
      <c r="AV582" s="405"/>
      <c r="AW582" s="404"/>
      <c r="AY582" s="403"/>
      <c r="BC582" s="403"/>
      <c r="BD582" s="403"/>
      <c r="BE582" s="403"/>
      <c r="BF582" s="403"/>
      <c r="BG582" s="403"/>
      <c r="BH582" s="403"/>
      <c r="BI582" s="403"/>
      <c r="BJ582" s="403"/>
      <c r="BK582" s="403"/>
    </row>
    <row r="583" spans="1:63" x14ac:dyDescent="0.25">
      <c r="A583" s="405"/>
      <c r="B583" s="400"/>
      <c r="C583" s="403"/>
      <c r="D583" s="403"/>
      <c r="E583" s="403"/>
      <c r="I583" s="404"/>
      <c r="Q583" s="405"/>
      <c r="S583" s="405"/>
      <c r="T583" s="403"/>
      <c r="U583" s="406"/>
      <c r="V583" s="400"/>
      <c r="W583" s="405"/>
      <c r="X583" s="405"/>
      <c r="Y583" s="403"/>
      <c r="Z583" s="407"/>
      <c r="AA583" s="403"/>
      <c r="AB583" s="405"/>
      <c r="AC583" s="403"/>
      <c r="AD583" s="406"/>
      <c r="AG583" s="403"/>
      <c r="AH583" s="403"/>
      <c r="AI583" s="405"/>
      <c r="AL583" s="403"/>
      <c r="AN583" s="403"/>
      <c r="AO583" s="405"/>
      <c r="AP583" s="403"/>
      <c r="AQ583" s="403"/>
      <c r="AR583" s="403"/>
      <c r="AS583" s="403"/>
      <c r="AT583" s="403"/>
      <c r="AU583" s="403"/>
      <c r="AV583" s="405"/>
      <c r="AW583" s="404"/>
      <c r="AY583" s="403"/>
      <c r="BC583" s="403"/>
      <c r="BD583" s="403"/>
      <c r="BE583" s="403"/>
      <c r="BF583" s="403"/>
      <c r="BG583" s="403"/>
      <c r="BH583" s="403"/>
      <c r="BI583" s="403"/>
      <c r="BJ583" s="403"/>
      <c r="BK583" s="403"/>
    </row>
    <row r="584" spans="1:63" x14ac:dyDescent="0.25">
      <c r="A584" s="405"/>
      <c r="B584" s="400"/>
      <c r="C584" s="403"/>
      <c r="D584" s="403"/>
      <c r="E584" s="403"/>
      <c r="I584" s="404"/>
      <c r="Q584" s="405"/>
      <c r="S584" s="405"/>
      <c r="T584" s="403"/>
      <c r="U584" s="406"/>
      <c r="V584" s="400"/>
      <c r="W584" s="405"/>
      <c r="X584" s="405"/>
      <c r="Y584" s="403"/>
      <c r="Z584" s="407"/>
      <c r="AA584" s="403"/>
      <c r="AB584" s="405"/>
      <c r="AC584" s="403"/>
      <c r="AD584" s="406"/>
      <c r="AG584" s="403"/>
      <c r="AH584" s="403"/>
      <c r="AI584" s="405"/>
      <c r="AL584" s="403"/>
      <c r="AN584" s="403"/>
      <c r="AO584" s="405"/>
      <c r="AP584" s="403"/>
      <c r="AQ584" s="403"/>
      <c r="AR584" s="403"/>
      <c r="AS584" s="403"/>
      <c r="AT584" s="403"/>
      <c r="AU584" s="403"/>
      <c r="AV584" s="405"/>
      <c r="AW584" s="404"/>
      <c r="AY584" s="403"/>
      <c r="BC584" s="403"/>
      <c r="BD584" s="403"/>
      <c r="BE584" s="403"/>
      <c r="BF584" s="403"/>
      <c r="BG584" s="403"/>
      <c r="BH584" s="403"/>
      <c r="BI584" s="403"/>
      <c r="BJ584" s="403"/>
      <c r="BK584" s="403"/>
    </row>
    <row r="585" spans="1:63" x14ac:dyDescent="0.25">
      <c r="A585" s="405"/>
      <c r="B585" s="400"/>
      <c r="C585" s="403"/>
      <c r="D585" s="403"/>
      <c r="E585" s="403"/>
      <c r="I585" s="404"/>
      <c r="Q585" s="405"/>
      <c r="S585" s="405"/>
      <c r="T585" s="403"/>
      <c r="U585" s="406"/>
      <c r="V585" s="400"/>
      <c r="W585" s="405"/>
      <c r="X585" s="405"/>
      <c r="Y585" s="403"/>
      <c r="Z585" s="407"/>
      <c r="AA585" s="403"/>
      <c r="AB585" s="405"/>
      <c r="AC585" s="403"/>
      <c r="AD585" s="406"/>
      <c r="AG585" s="403"/>
      <c r="AH585" s="403"/>
      <c r="AI585" s="405"/>
      <c r="AL585" s="403"/>
      <c r="AN585" s="403"/>
      <c r="AO585" s="405"/>
      <c r="AP585" s="403"/>
      <c r="AQ585" s="403"/>
      <c r="AR585" s="403"/>
      <c r="AS585" s="403"/>
      <c r="AT585" s="403"/>
      <c r="AU585" s="403"/>
      <c r="AV585" s="405"/>
      <c r="AW585" s="404"/>
      <c r="AY585" s="403"/>
      <c r="BC585" s="403"/>
      <c r="BD585" s="403"/>
      <c r="BE585" s="403"/>
      <c r="BF585" s="403"/>
      <c r="BG585" s="403"/>
      <c r="BH585" s="403"/>
      <c r="BI585" s="403"/>
      <c r="BJ585" s="403"/>
      <c r="BK585" s="403"/>
    </row>
    <row r="586" spans="1:63" x14ac:dyDescent="0.25">
      <c r="A586" s="405"/>
      <c r="B586" s="400"/>
      <c r="C586" s="403"/>
      <c r="D586" s="403"/>
      <c r="E586" s="403"/>
      <c r="I586" s="404"/>
      <c r="Q586" s="405"/>
      <c r="S586" s="405"/>
      <c r="T586" s="403"/>
      <c r="U586" s="406"/>
      <c r="V586" s="400"/>
      <c r="W586" s="405"/>
      <c r="X586" s="405"/>
      <c r="Y586" s="403"/>
      <c r="Z586" s="407"/>
      <c r="AA586" s="403"/>
      <c r="AB586" s="405"/>
      <c r="AC586" s="403"/>
      <c r="AD586" s="406"/>
      <c r="AG586" s="403"/>
      <c r="AH586" s="403"/>
      <c r="AI586" s="405"/>
      <c r="AL586" s="403"/>
      <c r="AN586" s="403"/>
      <c r="AO586" s="405"/>
      <c r="AP586" s="403"/>
      <c r="AQ586" s="403"/>
      <c r="AR586" s="403"/>
      <c r="AS586" s="403"/>
      <c r="AT586" s="403"/>
      <c r="AU586" s="403"/>
      <c r="AV586" s="405"/>
      <c r="AW586" s="404"/>
      <c r="AY586" s="403"/>
      <c r="BC586" s="403"/>
      <c r="BD586" s="403"/>
      <c r="BE586" s="403"/>
      <c r="BF586" s="403"/>
      <c r="BG586" s="403"/>
      <c r="BH586" s="403"/>
      <c r="BI586" s="403"/>
      <c r="BJ586" s="403"/>
      <c r="BK586" s="403"/>
    </row>
    <row r="587" spans="1:63" x14ac:dyDescent="0.25">
      <c r="A587" s="405"/>
      <c r="B587" s="400"/>
      <c r="C587" s="403"/>
      <c r="D587" s="403"/>
      <c r="E587" s="403"/>
      <c r="I587" s="404"/>
      <c r="Q587" s="405"/>
      <c r="S587" s="405"/>
      <c r="T587" s="403"/>
      <c r="U587" s="406"/>
      <c r="V587" s="400"/>
      <c r="W587" s="405"/>
      <c r="X587" s="405"/>
      <c r="Y587" s="403"/>
      <c r="Z587" s="407"/>
      <c r="AA587" s="403"/>
      <c r="AB587" s="405"/>
      <c r="AC587" s="403"/>
      <c r="AD587" s="406"/>
      <c r="AG587" s="403"/>
      <c r="AH587" s="403"/>
      <c r="AI587" s="405"/>
      <c r="AL587" s="403"/>
      <c r="AN587" s="403"/>
      <c r="AO587" s="405"/>
      <c r="AP587" s="403"/>
      <c r="AQ587" s="403"/>
      <c r="AR587" s="403"/>
      <c r="AS587" s="403"/>
      <c r="AT587" s="403"/>
      <c r="AU587" s="403"/>
      <c r="AV587" s="405"/>
      <c r="AW587" s="404"/>
      <c r="AY587" s="403"/>
      <c r="BC587" s="403"/>
      <c r="BD587" s="403"/>
      <c r="BE587" s="403"/>
      <c r="BF587" s="403"/>
      <c r="BG587" s="403"/>
      <c r="BH587" s="403"/>
      <c r="BI587" s="403"/>
      <c r="BJ587" s="403"/>
      <c r="BK587" s="403"/>
    </row>
    <row r="588" spans="1:63" x14ac:dyDescent="0.25">
      <c r="A588" s="405"/>
      <c r="B588" s="400"/>
      <c r="C588" s="403"/>
      <c r="D588" s="403"/>
      <c r="E588" s="403"/>
      <c r="I588" s="404"/>
      <c r="Q588" s="405"/>
      <c r="S588" s="405"/>
      <c r="T588" s="403"/>
      <c r="U588" s="406"/>
      <c r="V588" s="400"/>
      <c r="W588" s="405"/>
      <c r="X588" s="405"/>
      <c r="Y588" s="403"/>
      <c r="Z588" s="407"/>
      <c r="AA588" s="403"/>
      <c r="AB588" s="405"/>
      <c r="AC588" s="403"/>
      <c r="AD588" s="406"/>
      <c r="AG588" s="403"/>
      <c r="AH588" s="403"/>
      <c r="AI588" s="405"/>
      <c r="AL588" s="403"/>
      <c r="AN588" s="403"/>
      <c r="AO588" s="405"/>
      <c r="AP588" s="403"/>
      <c r="AQ588" s="403"/>
      <c r="AR588" s="403"/>
      <c r="AS588" s="403"/>
      <c r="AT588" s="403"/>
      <c r="AU588" s="403"/>
      <c r="AV588" s="405"/>
      <c r="AW588" s="404"/>
      <c r="AY588" s="403"/>
      <c r="BC588" s="403"/>
      <c r="BD588" s="403"/>
      <c r="BE588" s="403"/>
      <c r="BF588" s="403"/>
      <c r="BG588" s="403"/>
      <c r="BH588" s="403"/>
      <c r="BI588" s="403"/>
      <c r="BJ588" s="403"/>
      <c r="BK588" s="403"/>
    </row>
    <row r="589" spans="1:63" x14ac:dyDescent="0.25">
      <c r="A589" s="405"/>
      <c r="B589" s="400"/>
      <c r="C589" s="403"/>
      <c r="D589" s="403"/>
      <c r="E589" s="403"/>
      <c r="I589" s="404"/>
      <c r="Q589" s="405"/>
      <c r="S589" s="405"/>
      <c r="T589" s="403"/>
      <c r="U589" s="406"/>
      <c r="V589" s="400"/>
      <c r="W589" s="405"/>
      <c r="X589" s="405"/>
      <c r="Y589" s="403"/>
      <c r="Z589" s="407"/>
      <c r="AA589" s="403"/>
      <c r="AB589" s="405"/>
      <c r="AC589" s="403"/>
      <c r="AD589" s="406"/>
      <c r="AG589" s="403"/>
      <c r="AH589" s="403"/>
      <c r="AI589" s="405"/>
      <c r="AL589" s="403"/>
      <c r="AN589" s="403"/>
      <c r="AO589" s="405"/>
      <c r="AP589" s="403"/>
      <c r="AQ589" s="403"/>
      <c r="AR589" s="403"/>
      <c r="AS589" s="403"/>
      <c r="AT589" s="403"/>
      <c r="AU589" s="403"/>
      <c r="AV589" s="405"/>
      <c r="AW589" s="404"/>
      <c r="AY589" s="403"/>
      <c r="BC589" s="403"/>
      <c r="BD589" s="403"/>
      <c r="BE589" s="403"/>
      <c r="BF589" s="403"/>
      <c r="BG589" s="403"/>
      <c r="BH589" s="403"/>
      <c r="BI589" s="403"/>
      <c r="BJ589" s="403"/>
      <c r="BK589" s="403"/>
    </row>
    <row r="590" spans="1:63" x14ac:dyDescent="0.25">
      <c r="A590" s="405"/>
      <c r="B590" s="400"/>
      <c r="C590" s="403"/>
      <c r="D590" s="403"/>
      <c r="E590" s="403"/>
      <c r="I590" s="404"/>
      <c r="Q590" s="405"/>
      <c r="S590" s="405"/>
      <c r="T590" s="403"/>
      <c r="U590" s="406"/>
      <c r="V590" s="400"/>
      <c r="W590" s="405"/>
      <c r="X590" s="405"/>
      <c r="Y590" s="403"/>
      <c r="Z590" s="407"/>
      <c r="AA590" s="403"/>
      <c r="AB590" s="405"/>
      <c r="AC590" s="403"/>
      <c r="AD590" s="406"/>
      <c r="AG590" s="403"/>
      <c r="AH590" s="403"/>
      <c r="AI590" s="405"/>
      <c r="AL590" s="403"/>
      <c r="AN590" s="403"/>
      <c r="AO590" s="405"/>
      <c r="AP590" s="403"/>
      <c r="AQ590" s="403"/>
      <c r="AR590" s="403"/>
      <c r="AS590" s="403"/>
      <c r="AT590" s="403"/>
      <c r="AU590" s="403"/>
      <c r="AV590" s="405"/>
      <c r="AW590" s="404"/>
      <c r="AY590" s="403"/>
      <c r="BC590" s="403"/>
      <c r="BD590" s="403"/>
      <c r="BE590" s="403"/>
      <c r="BF590" s="403"/>
      <c r="BG590" s="403"/>
      <c r="BH590" s="403"/>
      <c r="BI590" s="403"/>
      <c r="BJ590" s="403"/>
      <c r="BK590" s="403"/>
    </row>
    <row r="591" spans="1:63" x14ac:dyDescent="0.25">
      <c r="A591" s="405"/>
      <c r="B591" s="400"/>
      <c r="C591" s="403"/>
      <c r="D591" s="403"/>
      <c r="E591" s="403"/>
      <c r="I591" s="404"/>
      <c r="Q591" s="405"/>
      <c r="S591" s="405"/>
      <c r="T591" s="403"/>
      <c r="U591" s="406"/>
      <c r="V591" s="400"/>
      <c r="W591" s="405"/>
      <c r="X591" s="405"/>
      <c r="Y591" s="403"/>
      <c r="Z591" s="407"/>
      <c r="AA591" s="403"/>
      <c r="AB591" s="405"/>
      <c r="AC591" s="403"/>
      <c r="AD591" s="406"/>
      <c r="AG591" s="403"/>
      <c r="AH591" s="403"/>
      <c r="AI591" s="405"/>
      <c r="AL591" s="403"/>
      <c r="AN591" s="403"/>
      <c r="AO591" s="405"/>
      <c r="AP591" s="403"/>
      <c r="AQ591" s="403"/>
      <c r="AR591" s="403"/>
      <c r="AS591" s="403"/>
      <c r="AT591" s="403"/>
      <c r="AU591" s="403"/>
      <c r="AV591" s="405"/>
      <c r="AW591" s="404"/>
      <c r="AY591" s="403"/>
      <c r="BC591" s="403"/>
      <c r="BD591" s="403"/>
      <c r="BE591" s="403"/>
      <c r="BF591" s="403"/>
      <c r="BG591" s="403"/>
      <c r="BH591" s="403"/>
      <c r="BI591" s="403"/>
      <c r="BJ591" s="403"/>
      <c r="BK591" s="403"/>
    </row>
    <row r="592" spans="1:63" x14ac:dyDescent="0.25">
      <c r="A592" s="405"/>
      <c r="B592" s="400"/>
      <c r="C592" s="403"/>
      <c r="D592" s="403"/>
      <c r="E592" s="403"/>
      <c r="I592" s="404"/>
      <c r="Q592" s="405"/>
      <c r="S592" s="405"/>
      <c r="T592" s="403"/>
      <c r="U592" s="406"/>
      <c r="V592" s="400"/>
      <c r="W592" s="405"/>
      <c r="X592" s="405"/>
      <c r="Y592" s="403"/>
      <c r="Z592" s="407"/>
      <c r="AA592" s="403"/>
      <c r="AB592" s="405"/>
      <c r="AC592" s="403"/>
      <c r="AD592" s="406"/>
      <c r="AG592" s="403"/>
      <c r="AH592" s="403"/>
      <c r="AI592" s="405"/>
      <c r="AL592" s="403"/>
      <c r="AN592" s="403"/>
      <c r="AO592" s="405"/>
      <c r="AP592" s="403"/>
      <c r="AQ592" s="403"/>
      <c r="AR592" s="403"/>
      <c r="AS592" s="403"/>
      <c r="AT592" s="403"/>
      <c r="AU592" s="403"/>
      <c r="AV592" s="405"/>
      <c r="AW592" s="404"/>
      <c r="AY592" s="403"/>
      <c r="BC592" s="403"/>
      <c r="BD592" s="403"/>
      <c r="BE592" s="403"/>
      <c r="BF592" s="403"/>
      <c r="BG592" s="403"/>
      <c r="BH592" s="403"/>
      <c r="BI592" s="403"/>
      <c r="BJ592" s="403"/>
      <c r="BK592" s="403"/>
    </row>
    <row r="593" spans="1:63" x14ac:dyDescent="0.25">
      <c r="A593" s="405"/>
      <c r="B593" s="400"/>
      <c r="C593" s="403"/>
      <c r="D593" s="403"/>
      <c r="E593" s="403"/>
      <c r="I593" s="404"/>
      <c r="Q593" s="405"/>
      <c r="S593" s="405"/>
      <c r="T593" s="403"/>
      <c r="U593" s="406"/>
      <c r="V593" s="400"/>
      <c r="W593" s="405"/>
      <c r="X593" s="405"/>
      <c r="Y593" s="403"/>
      <c r="Z593" s="407"/>
      <c r="AA593" s="403"/>
      <c r="AB593" s="405"/>
      <c r="AC593" s="403"/>
      <c r="AD593" s="406"/>
      <c r="AG593" s="403"/>
      <c r="AH593" s="403"/>
      <c r="AI593" s="405"/>
      <c r="AL593" s="403"/>
      <c r="AN593" s="403"/>
      <c r="AO593" s="405"/>
      <c r="AP593" s="403"/>
      <c r="AQ593" s="403"/>
      <c r="AR593" s="403"/>
      <c r="AS593" s="403"/>
      <c r="AT593" s="403"/>
      <c r="AU593" s="403"/>
      <c r="AV593" s="405"/>
      <c r="AW593" s="404"/>
      <c r="AY593" s="403"/>
      <c r="BC593" s="403"/>
      <c r="BD593" s="403"/>
      <c r="BE593" s="403"/>
      <c r="BF593" s="403"/>
      <c r="BG593" s="403"/>
      <c r="BH593" s="403"/>
      <c r="BI593" s="403"/>
      <c r="BJ593" s="403"/>
      <c r="BK593" s="403"/>
    </row>
    <row r="594" spans="1:63" x14ac:dyDescent="0.25">
      <c r="A594" s="405"/>
      <c r="B594" s="400"/>
      <c r="C594" s="403"/>
      <c r="D594" s="403"/>
      <c r="E594" s="403"/>
      <c r="I594" s="404"/>
      <c r="Q594" s="405"/>
      <c r="S594" s="405"/>
      <c r="T594" s="403"/>
      <c r="U594" s="406"/>
      <c r="V594" s="400"/>
      <c r="W594" s="405"/>
      <c r="X594" s="405"/>
      <c r="Y594" s="403"/>
      <c r="Z594" s="407"/>
      <c r="AA594" s="403"/>
      <c r="AB594" s="405"/>
      <c r="AC594" s="403"/>
      <c r="AD594" s="406"/>
      <c r="AG594" s="403"/>
      <c r="AH594" s="403"/>
      <c r="AI594" s="405"/>
      <c r="AL594" s="403"/>
      <c r="AN594" s="403"/>
      <c r="AO594" s="405"/>
      <c r="AP594" s="403"/>
      <c r="AQ594" s="403"/>
      <c r="AR594" s="403"/>
      <c r="AS594" s="403"/>
      <c r="AT594" s="403"/>
      <c r="AU594" s="403"/>
      <c r="AV594" s="405"/>
      <c r="AW594" s="404"/>
      <c r="AY594" s="403"/>
      <c r="BC594" s="403"/>
      <c r="BD594" s="403"/>
      <c r="BE594" s="403"/>
      <c r="BF594" s="403"/>
      <c r="BG594" s="403"/>
      <c r="BH594" s="403"/>
      <c r="BI594" s="403"/>
      <c r="BJ594" s="403"/>
      <c r="BK594" s="403"/>
    </row>
    <row r="595" spans="1:63" x14ac:dyDescent="0.25">
      <c r="A595" s="405"/>
      <c r="B595" s="400"/>
      <c r="C595" s="403"/>
      <c r="D595" s="403"/>
      <c r="E595" s="403"/>
      <c r="I595" s="404"/>
      <c r="Q595" s="405"/>
      <c r="S595" s="405"/>
      <c r="T595" s="403"/>
      <c r="U595" s="406"/>
      <c r="V595" s="400"/>
      <c r="W595" s="405"/>
      <c r="X595" s="405"/>
      <c r="Y595" s="403"/>
      <c r="Z595" s="407"/>
      <c r="AA595" s="403"/>
      <c r="AB595" s="405"/>
      <c r="AC595" s="403"/>
      <c r="AD595" s="406"/>
      <c r="AG595" s="403"/>
      <c r="AH595" s="403"/>
      <c r="AI595" s="405"/>
      <c r="AL595" s="403"/>
      <c r="AN595" s="403"/>
      <c r="AO595" s="405"/>
      <c r="AP595" s="403"/>
      <c r="AQ595" s="403"/>
      <c r="AR595" s="403"/>
      <c r="AS595" s="403"/>
      <c r="AT595" s="403"/>
      <c r="AU595" s="403"/>
      <c r="AV595" s="405"/>
      <c r="AW595" s="404"/>
      <c r="AY595" s="403"/>
      <c r="BC595" s="403"/>
      <c r="BD595" s="403"/>
      <c r="BE595" s="403"/>
      <c r="BF595" s="403"/>
      <c r="BG595" s="403"/>
      <c r="BH595" s="403"/>
      <c r="BI595" s="403"/>
      <c r="BJ595" s="403"/>
      <c r="BK595" s="403"/>
    </row>
    <row r="596" spans="1:63" x14ac:dyDescent="0.25">
      <c r="A596" s="405"/>
      <c r="B596" s="400"/>
      <c r="C596" s="403"/>
      <c r="D596" s="403"/>
      <c r="E596" s="403"/>
      <c r="I596" s="404"/>
      <c r="Q596" s="405"/>
      <c r="S596" s="405"/>
      <c r="T596" s="403"/>
      <c r="U596" s="406"/>
      <c r="V596" s="400"/>
      <c r="W596" s="405"/>
      <c r="X596" s="405"/>
      <c r="Y596" s="403"/>
      <c r="Z596" s="407"/>
      <c r="AA596" s="403"/>
      <c r="AB596" s="405"/>
      <c r="AC596" s="403"/>
      <c r="AD596" s="406"/>
      <c r="AG596" s="403"/>
      <c r="AH596" s="403"/>
      <c r="AI596" s="405"/>
      <c r="AL596" s="403"/>
      <c r="AN596" s="403"/>
      <c r="AO596" s="405"/>
      <c r="AP596" s="403"/>
      <c r="AQ596" s="403"/>
      <c r="AR596" s="403"/>
      <c r="AS596" s="403"/>
      <c r="AT596" s="403"/>
      <c r="AU596" s="403"/>
      <c r="AV596" s="405"/>
      <c r="AW596" s="404"/>
      <c r="AY596" s="403"/>
      <c r="BC596" s="403"/>
      <c r="BD596" s="403"/>
      <c r="BE596" s="403"/>
      <c r="BF596" s="403"/>
      <c r="BG596" s="403"/>
      <c r="BH596" s="403"/>
      <c r="BI596" s="403"/>
      <c r="BJ596" s="403"/>
      <c r="BK596" s="403"/>
    </row>
    <row r="597" spans="1:63" x14ac:dyDescent="0.25">
      <c r="A597" s="405"/>
      <c r="B597" s="400"/>
      <c r="C597" s="403"/>
      <c r="D597" s="403"/>
      <c r="E597" s="403"/>
      <c r="I597" s="404"/>
      <c r="Q597" s="405"/>
      <c r="S597" s="405"/>
      <c r="T597" s="403"/>
      <c r="U597" s="406"/>
      <c r="V597" s="400"/>
      <c r="W597" s="405"/>
      <c r="X597" s="405"/>
      <c r="Y597" s="403"/>
      <c r="Z597" s="407"/>
      <c r="AA597" s="403"/>
      <c r="AB597" s="405"/>
      <c r="AC597" s="403"/>
      <c r="AD597" s="406"/>
      <c r="AG597" s="403"/>
      <c r="AH597" s="403"/>
      <c r="AI597" s="405"/>
      <c r="AL597" s="403"/>
      <c r="AN597" s="403"/>
      <c r="AO597" s="405"/>
      <c r="AP597" s="403"/>
      <c r="AQ597" s="403"/>
      <c r="AR597" s="403"/>
      <c r="AS597" s="403"/>
      <c r="AT597" s="403"/>
      <c r="AU597" s="403"/>
      <c r="AV597" s="405"/>
      <c r="AW597" s="404"/>
      <c r="AY597" s="403"/>
      <c r="BC597" s="403"/>
      <c r="BD597" s="403"/>
      <c r="BE597" s="403"/>
      <c r="BF597" s="403"/>
      <c r="BG597" s="403"/>
      <c r="BH597" s="403"/>
      <c r="BI597" s="403"/>
      <c r="BJ597" s="403"/>
      <c r="BK597" s="403"/>
    </row>
    <row r="598" spans="1:63" x14ac:dyDescent="0.25">
      <c r="A598" s="405"/>
      <c r="B598" s="400"/>
      <c r="C598" s="403"/>
      <c r="D598" s="403"/>
      <c r="E598" s="403"/>
      <c r="I598" s="404"/>
      <c r="Q598" s="405"/>
      <c r="S598" s="405"/>
      <c r="T598" s="403"/>
      <c r="U598" s="406"/>
      <c r="V598" s="400"/>
      <c r="W598" s="405"/>
      <c r="X598" s="405"/>
      <c r="Y598" s="403"/>
      <c r="Z598" s="407"/>
      <c r="AA598" s="403"/>
      <c r="AB598" s="405"/>
      <c r="AC598" s="403"/>
      <c r="AD598" s="406"/>
      <c r="AG598" s="403"/>
      <c r="AH598" s="403"/>
      <c r="AI598" s="405"/>
      <c r="AL598" s="403"/>
      <c r="AN598" s="403"/>
      <c r="AO598" s="405"/>
      <c r="AP598" s="403"/>
      <c r="AQ598" s="403"/>
      <c r="AR598" s="403"/>
      <c r="AS598" s="403"/>
      <c r="AT598" s="403"/>
      <c r="AU598" s="403"/>
      <c r="AV598" s="405"/>
      <c r="AW598" s="404"/>
      <c r="AY598" s="403"/>
      <c r="BC598" s="403"/>
      <c r="BD598" s="403"/>
      <c r="BE598" s="403"/>
      <c r="BF598" s="403"/>
      <c r="BG598" s="403"/>
      <c r="BH598" s="403"/>
      <c r="BI598" s="403"/>
      <c r="BJ598" s="403"/>
      <c r="BK598" s="403"/>
    </row>
    <row r="599" spans="1:63" x14ac:dyDescent="0.25">
      <c r="A599" s="405"/>
      <c r="B599" s="400"/>
      <c r="C599" s="403"/>
      <c r="D599" s="403"/>
      <c r="E599" s="403"/>
      <c r="I599" s="404"/>
      <c r="Q599" s="405"/>
      <c r="S599" s="405"/>
      <c r="T599" s="403"/>
      <c r="U599" s="406"/>
      <c r="V599" s="400"/>
      <c r="W599" s="405"/>
      <c r="X599" s="405"/>
      <c r="Y599" s="403"/>
      <c r="Z599" s="407"/>
      <c r="AA599" s="403"/>
      <c r="AB599" s="405"/>
      <c r="AC599" s="403"/>
      <c r="AD599" s="406"/>
      <c r="AG599" s="403"/>
      <c r="AH599" s="403"/>
      <c r="AI599" s="405"/>
      <c r="AL599" s="403"/>
      <c r="AN599" s="403"/>
      <c r="AO599" s="405"/>
      <c r="AP599" s="403"/>
      <c r="AQ599" s="403"/>
      <c r="AR599" s="403"/>
      <c r="AS599" s="403"/>
      <c r="AT599" s="403"/>
      <c r="AU599" s="403"/>
      <c r="AV599" s="405"/>
      <c r="AW599" s="404"/>
      <c r="AY599" s="403"/>
      <c r="BC599" s="403"/>
      <c r="BD599" s="403"/>
      <c r="BE599" s="403"/>
      <c r="BF599" s="403"/>
      <c r="BG599" s="403"/>
      <c r="BH599" s="403"/>
      <c r="BI599" s="403"/>
      <c r="BJ599" s="403"/>
      <c r="BK599" s="403"/>
    </row>
    <row r="600" spans="1:63" x14ac:dyDescent="0.25">
      <c r="A600" s="405"/>
      <c r="B600" s="400"/>
      <c r="C600" s="403"/>
      <c r="D600" s="403"/>
      <c r="E600" s="403"/>
      <c r="I600" s="404"/>
      <c r="Q600" s="405"/>
      <c r="S600" s="405"/>
      <c r="T600" s="403"/>
      <c r="U600" s="406"/>
      <c r="V600" s="400"/>
      <c r="W600" s="405"/>
      <c r="X600" s="405"/>
      <c r="Y600" s="403"/>
      <c r="Z600" s="407"/>
      <c r="AA600" s="403"/>
      <c r="AB600" s="405"/>
      <c r="AC600" s="403"/>
      <c r="AD600" s="406"/>
      <c r="AG600" s="403"/>
      <c r="AH600" s="403"/>
      <c r="AI600" s="405"/>
      <c r="AL600" s="403"/>
      <c r="AN600" s="403"/>
      <c r="AO600" s="405"/>
      <c r="AP600" s="403"/>
      <c r="AQ600" s="403"/>
      <c r="AR600" s="403"/>
      <c r="AS600" s="403"/>
      <c r="AT600" s="403"/>
      <c r="AU600" s="403"/>
      <c r="AV600" s="405"/>
      <c r="AW600" s="404"/>
      <c r="AY600" s="403"/>
      <c r="BC600" s="403"/>
      <c r="BD600" s="403"/>
      <c r="BE600" s="403"/>
      <c r="BF600" s="403"/>
      <c r="BG600" s="403"/>
      <c r="BH600" s="403"/>
      <c r="BI600" s="403"/>
      <c r="BJ600" s="403"/>
      <c r="BK600" s="403"/>
    </row>
    <row r="601" spans="1:63" x14ac:dyDescent="0.25">
      <c r="A601" s="405"/>
      <c r="B601" s="400"/>
      <c r="C601" s="403"/>
      <c r="D601" s="403"/>
      <c r="E601" s="403"/>
      <c r="I601" s="404"/>
      <c r="Q601" s="405"/>
      <c r="S601" s="405"/>
      <c r="T601" s="403"/>
      <c r="U601" s="406"/>
      <c r="V601" s="400"/>
      <c r="W601" s="405"/>
      <c r="X601" s="405"/>
      <c r="Y601" s="403"/>
      <c r="Z601" s="407"/>
      <c r="AA601" s="403"/>
      <c r="AB601" s="405"/>
      <c r="AC601" s="403"/>
      <c r="AD601" s="406"/>
      <c r="AG601" s="403"/>
      <c r="AH601" s="403"/>
      <c r="AI601" s="405"/>
      <c r="AL601" s="403"/>
      <c r="AN601" s="403"/>
      <c r="AO601" s="405"/>
      <c r="AP601" s="403"/>
      <c r="AQ601" s="403"/>
      <c r="AR601" s="403"/>
      <c r="AS601" s="403"/>
      <c r="AT601" s="403"/>
      <c r="AU601" s="403"/>
      <c r="AV601" s="405"/>
      <c r="AW601" s="404"/>
      <c r="AY601" s="403"/>
      <c r="BC601" s="403"/>
      <c r="BD601" s="403"/>
      <c r="BE601" s="403"/>
      <c r="BF601" s="403"/>
      <c r="BG601" s="403"/>
      <c r="BH601" s="403"/>
      <c r="BI601" s="403"/>
      <c r="BJ601" s="403"/>
      <c r="BK601" s="403"/>
    </row>
    <row r="602" spans="1:63" x14ac:dyDescent="0.25">
      <c r="A602" s="405"/>
      <c r="B602" s="400"/>
      <c r="C602" s="403"/>
      <c r="D602" s="403"/>
      <c r="E602" s="403"/>
      <c r="I602" s="404"/>
      <c r="Q602" s="405"/>
      <c r="S602" s="405"/>
      <c r="T602" s="403"/>
      <c r="U602" s="406"/>
      <c r="V602" s="400"/>
      <c r="W602" s="405"/>
      <c r="X602" s="405"/>
      <c r="Y602" s="403"/>
      <c r="Z602" s="407"/>
      <c r="AA602" s="403"/>
      <c r="AB602" s="405"/>
      <c r="AC602" s="403"/>
      <c r="AD602" s="406"/>
      <c r="AG602" s="403"/>
      <c r="AH602" s="403"/>
      <c r="AI602" s="405"/>
      <c r="AL602" s="403"/>
      <c r="AN602" s="403"/>
      <c r="AO602" s="405"/>
      <c r="AP602" s="403"/>
      <c r="AQ602" s="403"/>
      <c r="AR602" s="403"/>
      <c r="AS602" s="403"/>
      <c r="AT602" s="403"/>
      <c r="AU602" s="403"/>
      <c r="AV602" s="405"/>
      <c r="AW602" s="404"/>
      <c r="AY602" s="403"/>
      <c r="BC602" s="403"/>
      <c r="BD602" s="403"/>
      <c r="BE602" s="403"/>
      <c r="BF602" s="403"/>
      <c r="BG602" s="403"/>
      <c r="BH602" s="403"/>
      <c r="BI602" s="403"/>
      <c r="BJ602" s="403"/>
      <c r="BK602" s="403"/>
    </row>
    <row r="603" spans="1:63" x14ac:dyDescent="0.25">
      <c r="A603" s="405"/>
      <c r="B603" s="400"/>
      <c r="C603" s="403"/>
      <c r="D603" s="403"/>
      <c r="E603" s="403"/>
      <c r="I603" s="404"/>
      <c r="Q603" s="405"/>
      <c r="S603" s="405"/>
      <c r="T603" s="403"/>
      <c r="U603" s="406"/>
      <c r="V603" s="400"/>
      <c r="W603" s="405"/>
      <c r="X603" s="405"/>
      <c r="Y603" s="403"/>
      <c r="Z603" s="407"/>
      <c r="AA603" s="403"/>
      <c r="AB603" s="405"/>
      <c r="AC603" s="403"/>
      <c r="AD603" s="406"/>
      <c r="AG603" s="403"/>
      <c r="AH603" s="403"/>
      <c r="AI603" s="405"/>
      <c r="AL603" s="403"/>
      <c r="AN603" s="403"/>
      <c r="AO603" s="405"/>
      <c r="AP603" s="403"/>
      <c r="AQ603" s="403"/>
      <c r="AR603" s="403"/>
      <c r="AS603" s="403"/>
      <c r="AT603" s="403"/>
      <c r="AU603" s="403"/>
      <c r="AV603" s="405"/>
      <c r="AW603" s="404"/>
      <c r="AY603" s="403"/>
      <c r="BC603" s="403"/>
      <c r="BD603" s="403"/>
      <c r="BE603" s="403"/>
      <c r="BF603" s="403"/>
      <c r="BG603" s="403"/>
      <c r="BH603" s="403"/>
      <c r="BI603" s="403"/>
      <c r="BJ603" s="403"/>
      <c r="BK603" s="403"/>
    </row>
    <row r="604" spans="1:63" x14ac:dyDescent="0.25">
      <c r="A604" s="405"/>
      <c r="B604" s="400"/>
      <c r="C604" s="403"/>
      <c r="D604" s="403"/>
      <c r="E604" s="403"/>
      <c r="I604" s="404"/>
      <c r="Q604" s="405"/>
      <c r="S604" s="405"/>
      <c r="T604" s="403"/>
      <c r="U604" s="406"/>
      <c r="V604" s="400"/>
      <c r="W604" s="405"/>
      <c r="X604" s="405"/>
      <c r="Y604" s="403"/>
      <c r="Z604" s="407"/>
      <c r="AA604" s="403"/>
      <c r="AB604" s="405"/>
      <c r="AC604" s="403"/>
      <c r="AD604" s="406"/>
      <c r="AG604" s="403"/>
      <c r="AH604" s="403"/>
      <c r="AI604" s="405"/>
      <c r="AL604" s="403"/>
      <c r="AN604" s="403"/>
      <c r="AO604" s="405"/>
      <c r="AP604" s="403"/>
      <c r="AQ604" s="403"/>
      <c r="AR604" s="403"/>
      <c r="AS604" s="403"/>
      <c r="AT604" s="403"/>
      <c r="AU604" s="403"/>
      <c r="AV604" s="405"/>
      <c r="AW604" s="404"/>
      <c r="AY604" s="403"/>
      <c r="BC604" s="403"/>
      <c r="BD604" s="403"/>
      <c r="BE604" s="403"/>
      <c r="BF604" s="403"/>
      <c r="BG604" s="403"/>
      <c r="BH604" s="403"/>
      <c r="BI604" s="403"/>
      <c r="BJ604" s="403"/>
      <c r="BK604" s="403"/>
    </row>
    <row r="605" spans="1:63" x14ac:dyDescent="0.25">
      <c r="A605" s="405"/>
      <c r="B605" s="400"/>
      <c r="C605" s="403"/>
      <c r="D605" s="403"/>
      <c r="E605" s="403"/>
      <c r="I605" s="404"/>
      <c r="Q605" s="405"/>
      <c r="S605" s="405"/>
      <c r="T605" s="403"/>
      <c r="U605" s="406"/>
      <c r="V605" s="400"/>
      <c r="W605" s="405"/>
      <c r="X605" s="405"/>
      <c r="Y605" s="403"/>
      <c r="Z605" s="407"/>
      <c r="AA605" s="403"/>
      <c r="AB605" s="405"/>
      <c r="AC605" s="403"/>
      <c r="AD605" s="406"/>
      <c r="AG605" s="403"/>
      <c r="AH605" s="403"/>
      <c r="AI605" s="405"/>
      <c r="AL605" s="403"/>
      <c r="AN605" s="403"/>
      <c r="AO605" s="405"/>
      <c r="AP605" s="403"/>
      <c r="AQ605" s="403"/>
      <c r="AR605" s="403"/>
      <c r="AS605" s="403"/>
      <c r="AT605" s="403"/>
      <c r="AU605" s="403"/>
      <c r="AV605" s="405"/>
      <c r="AW605" s="404"/>
      <c r="AY605" s="403"/>
      <c r="BC605" s="403"/>
      <c r="BD605" s="403"/>
      <c r="BE605" s="403"/>
      <c r="BF605" s="403"/>
      <c r="BG605" s="403"/>
      <c r="BH605" s="403"/>
      <c r="BI605" s="403"/>
      <c r="BJ605" s="403"/>
      <c r="BK605" s="403"/>
    </row>
    <row r="606" spans="1:63" x14ac:dyDescent="0.25">
      <c r="A606" s="405"/>
      <c r="B606" s="400"/>
      <c r="C606" s="403"/>
      <c r="D606" s="403"/>
      <c r="E606" s="403"/>
      <c r="I606" s="404"/>
      <c r="Q606" s="405"/>
      <c r="S606" s="405"/>
      <c r="T606" s="403"/>
      <c r="U606" s="406"/>
      <c r="V606" s="400"/>
      <c r="W606" s="405"/>
      <c r="X606" s="405"/>
      <c r="Y606" s="403"/>
      <c r="Z606" s="407"/>
      <c r="AA606" s="403"/>
      <c r="AB606" s="405"/>
      <c r="AC606" s="403"/>
      <c r="AD606" s="406"/>
      <c r="AG606" s="403"/>
      <c r="AH606" s="403"/>
      <c r="AI606" s="405"/>
      <c r="AL606" s="403"/>
      <c r="AN606" s="403"/>
      <c r="AO606" s="405"/>
      <c r="AP606" s="403"/>
      <c r="AQ606" s="403"/>
      <c r="AR606" s="403"/>
      <c r="AS606" s="403"/>
      <c r="AT606" s="403"/>
      <c r="AU606" s="403"/>
      <c r="AV606" s="405"/>
      <c r="AW606" s="404"/>
      <c r="AY606" s="403"/>
      <c r="BC606" s="403"/>
      <c r="BD606" s="403"/>
      <c r="BE606" s="403"/>
      <c r="BF606" s="403"/>
      <c r="BG606" s="403"/>
      <c r="BH606" s="403"/>
      <c r="BI606" s="403"/>
      <c r="BJ606" s="403"/>
      <c r="BK606" s="403"/>
    </row>
    <row r="607" spans="1:63" x14ac:dyDescent="0.25">
      <c r="A607" s="405"/>
      <c r="B607" s="400"/>
      <c r="C607" s="403"/>
      <c r="D607" s="403"/>
      <c r="E607" s="403"/>
      <c r="I607" s="404"/>
      <c r="Q607" s="405"/>
      <c r="S607" s="405"/>
      <c r="T607" s="403"/>
      <c r="U607" s="406"/>
      <c r="V607" s="400"/>
      <c r="W607" s="405"/>
      <c r="X607" s="405"/>
      <c r="Y607" s="403"/>
      <c r="Z607" s="407"/>
      <c r="AA607" s="403"/>
      <c r="AB607" s="405"/>
      <c r="AC607" s="403"/>
      <c r="AD607" s="406"/>
      <c r="AG607" s="403"/>
      <c r="AH607" s="403"/>
      <c r="AI607" s="405"/>
      <c r="AL607" s="403"/>
      <c r="AN607" s="403"/>
      <c r="AO607" s="405"/>
      <c r="AP607" s="403"/>
      <c r="AQ607" s="403"/>
      <c r="AR607" s="403"/>
      <c r="AS607" s="403"/>
      <c r="AT607" s="403"/>
      <c r="AU607" s="403"/>
      <c r="AV607" s="405"/>
      <c r="AW607" s="404"/>
      <c r="AY607" s="403"/>
      <c r="BC607" s="403"/>
      <c r="BD607" s="403"/>
      <c r="BE607" s="403"/>
      <c r="BF607" s="403"/>
      <c r="BG607" s="403"/>
      <c r="BH607" s="403"/>
      <c r="BI607" s="403"/>
      <c r="BJ607" s="403"/>
      <c r="BK607" s="403"/>
    </row>
    <row r="608" spans="1:63" x14ac:dyDescent="0.25">
      <c r="A608" s="405"/>
      <c r="B608" s="400"/>
      <c r="C608" s="403"/>
      <c r="D608" s="403"/>
      <c r="E608" s="403"/>
      <c r="I608" s="404"/>
      <c r="Q608" s="405"/>
      <c r="S608" s="405"/>
      <c r="T608" s="403"/>
      <c r="U608" s="406"/>
      <c r="V608" s="400"/>
      <c r="W608" s="405"/>
      <c r="X608" s="405"/>
      <c r="Y608" s="403"/>
      <c r="Z608" s="407"/>
      <c r="AA608" s="403"/>
      <c r="AB608" s="405"/>
      <c r="AC608" s="403"/>
      <c r="AD608" s="406"/>
      <c r="AG608" s="403"/>
      <c r="AH608" s="403"/>
      <c r="AI608" s="405"/>
      <c r="AL608" s="403"/>
      <c r="AN608" s="403"/>
      <c r="AO608" s="405"/>
      <c r="AP608" s="403"/>
      <c r="AQ608" s="403"/>
      <c r="AR608" s="403"/>
      <c r="AS608" s="403"/>
      <c r="AT608" s="403"/>
      <c r="AU608" s="403"/>
      <c r="AV608" s="405"/>
      <c r="AW608" s="404"/>
      <c r="AY608" s="403"/>
      <c r="BC608" s="403"/>
      <c r="BD608" s="403"/>
      <c r="BE608" s="403"/>
      <c r="BF608" s="403"/>
      <c r="BG608" s="403"/>
      <c r="BH608" s="403"/>
      <c r="BI608" s="403"/>
      <c r="BJ608" s="403"/>
      <c r="BK608" s="403"/>
    </row>
    <row r="609" spans="1:63" x14ac:dyDescent="0.25">
      <c r="A609" s="405"/>
      <c r="B609" s="400"/>
      <c r="C609" s="403"/>
      <c r="D609" s="403"/>
      <c r="E609" s="403"/>
      <c r="I609" s="404"/>
      <c r="Q609" s="405"/>
      <c r="S609" s="405"/>
      <c r="T609" s="403"/>
      <c r="U609" s="406"/>
      <c r="V609" s="400"/>
      <c r="W609" s="405"/>
      <c r="X609" s="405"/>
      <c r="Y609" s="403"/>
      <c r="Z609" s="407"/>
      <c r="AA609" s="403"/>
      <c r="AB609" s="405"/>
      <c r="AC609" s="403"/>
      <c r="AD609" s="406"/>
      <c r="AG609" s="403"/>
      <c r="AH609" s="403"/>
      <c r="AI609" s="405"/>
      <c r="AL609" s="403"/>
      <c r="AN609" s="403"/>
      <c r="AO609" s="405"/>
      <c r="AP609" s="403"/>
      <c r="AQ609" s="403"/>
      <c r="AR609" s="403"/>
      <c r="AS609" s="403"/>
      <c r="AT609" s="403"/>
      <c r="AU609" s="403"/>
      <c r="AV609" s="405"/>
      <c r="AW609" s="404"/>
      <c r="AY609" s="403"/>
      <c r="BC609" s="403"/>
      <c r="BD609" s="403"/>
      <c r="BE609" s="403"/>
      <c r="BF609" s="403"/>
      <c r="BG609" s="403"/>
      <c r="BH609" s="403"/>
      <c r="BI609" s="403"/>
      <c r="BJ609" s="403"/>
      <c r="BK609" s="403"/>
    </row>
    <row r="610" spans="1:63" x14ac:dyDescent="0.25">
      <c r="A610" s="405"/>
      <c r="B610" s="400"/>
      <c r="C610" s="403"/>
      <c r="D610" s="403"/>
      <c r="E610" s="403"/>
      <c r="I610" s="404"/>
      <c r="Q610" s="405"/>
      <c r="S610" s="405"/>
      <c r="T610" s="403"/>
      <c r="U610" s="406"/>
      <c r="V610" s="400"/>
      <c r="W610" s="405"/>
      <c r="X610" s="405"/>
      <c r="Y610" s="403"/>
      <c r="Z610" s="407"/>
      <c r="AA610" s="403"/>
      <c r="AB610" s="405"/>
      <c r="AC610" s="403"/>
      <c r="AD610" s="406"/>
      <c r="AG610" s="403"/>
      <c r="AH610" s="403"/>
      <c r="AI610" s="405"/>
      <c r="AL610" s="403"/>
      <c r="AN610" s="403"/>
      <c r="AO610" s="405"/>
      <c r="AP610" s="403"/>
      <c r="AQ610" s="403"/>
      <c r="AR610" s="403"/>
      <c r="AS610" s="403"/>
      <c r="AT610" s="403"/>
      <c r="AU610" s="403"/>
      <c r="AV610" s="405"/>
      <c r="AW610" s="404"/>
      <c r="AY610" s="403"/>
      <c r="BC610" s="403"/>
      <c r="BD610" s="403"/>
      <c r="BE610" s="403"/>
      <c r="BF610" s="403"/>
      <c r="BG610" s="403"/>
      <c r="BH610" s="403"/>
      <c r="BI610" s="403"/>
      <c r="BJ610" s="403"/>
      <c r="BK610" s="403"/>
    </row>
    <row r="611" spans="1:63" x14ac:dyDescent="0.25">
      <c r="A611" s="405"/>
      <c r="B611" s="400"/>
      <c r="C611" s="403"/>
      <c r="D611" s="403"/>
      <c r="E611" s="403"/>
      <c r="I611" s="404"/>
      <c r="Q611" s="405"/>
      <c r="S611" s="405"/>
      <c r="T611" s="403"/>
      <c r="U611" s="406"/>
      <c r="V611" s="400"/>
      <c r="W611" s="405"/>
      <c r="X611" s="405"/>
      <c r="Y611" s="403"/>
      <c r="Z611" s="407"/>
      <c r="AA611" s="403"/>
      <c r="AB611" s="405"/>
      <c r="AC611" s="403"/>
      <c r="AD611" s="406"/>
      <c r="AG611" s="403"/>
      <c r="AH611" s="403"/>
      <c r="AI611" s="405"/>
      <c r="AL611" s="403"/>
      <c r="AN611" s="403"/>
      <c r="AO611" s="405"/>
      <c r="AP611" s="403"/>
      <c r="AQ611" s="403"/>
      <c r="AR611" s="403"/>
      <c r="AS611" s="403"/>
      <c r="AT611" s="403"/>
      <c r="AU611" s="403"/>
      <c r="AV611" s="405"/>
      <c r="AW611" s="404"/>
      <c r="AY611" s="403"/>
      <c r="BC611" s="403"/>
      <c r="BD611" s="403"/>
      <c r="BE611" s="403"/>
      <c r="BF611" s="403"/>
      <c r="BG611" s="403"/>
      <c r="BH611" s="403"/>
      <c r="BI611" s="403"/>
      <c r="BJ611" s="403"/>
      <c r="BK611" s="403"/>
    </row>
    <row r="612" spans="1:63" x14ac:dyDescent="0.25">
      <c r="A612" s="405"/>
      <c r="B612" s="400"/>
      <c r="C612" s="403"/>
      <c r="D612" s="403"/>
      <c r="E612" s="403"/>
      <c r="I612" s="404"/>
      <c r="Q612" s="405"/>
      <c r="S612" s="405"/>
      <c r="T612" s="403"/>
      <c r="U612" s="406"/>
      <c r="V612" s="400"/>
      <c r="W612" s="405"/>
      <c r="X612" s="405"/>
      <c r="Y612" s="403"/>
      <c r="Z612" s="407"/>
      <c r="AA612" s="403"/>
      <c r="AB612" s="405"/>
      <c r="AC612" s="403"/>
      <c r="AD612" s="406"/>
      <c r="AG612" s="403"/>
      <c r="AH612" s="403"/>
      <c r="AI612" s="405"/>
      <c r="AL612" s="403"/>
      <c r="AN612" s="403"/>
      <c r="AO612" s="405"/>
      <c r="AP612" s="403"/>
      <c r="AQ612" s="403"/>
      <c r="AR612" s="403"/>
      <c r="AS612" s="403"/>
      <c r="AT612" s="403"/>
      <c r="AU612" s="403"/>
      <c r="AV612" s="405"/>
      <c r="AW612" s="404"/>
      <c r="AY612" s="403"/>
      <c r="BC612" s="403"/>
      <c r="BD612" s="403"/>
      <c r="BE612" s="403"/>
      <c r="BF612" s="403"/>
      <c r="BG612" s="403"/>
      <c r="BH612" s="403"/>
      <c r="BI612" s="403"/>
      <c r="BJ612" s="403"/>
      <c r="BK612" s="403"/>
    </row>
    <row r="613" spans="1:63" x14ac:dyDescent="0.25">
      <c r="A613" s="405"/>
      <c r="B613" s="400"/>
      <c r="C613" s="403"/>
      <c r="D613" s="403"/>
      <c r="E613" s="403"/>
      <c r="I613" s="404"/>
      <c r="Q613" s="405"/>
      <c r="S613" s="405"/>
      <c r="T613" s="403"/>
      <c r="U613" s="406"/>
      <c r="V613" s="400"/>
      <c r="W613" s="405"/>
      <c r="X613" s="405"/>
      <c r="Y613" s="403"/>
      <c r="Z613" s="407"/>
      <c r="AA613" s="403"/>
      <c r="AB613" s="405"/>
      <c r="AC613" s="403"/>
      <c r="AD613" s="406"/>
      <c r="AG613" s="403"/>
      <c r="AH613" s="403"/>
      <c r="AI613" s="405"/>
      <c r="AL613" s="403"/>
      <c r="AN613" s="403"/>
      <c r="AO613" s="405"/>
      <c r="AP613" s="403"/>
      <c r="AQ613" s="403"/>
      <c r="AR613" s="403"/>
      <c r="AS613" s="403"/>
      <c r="AT613" s="403"/>
      <c r="AU613" s="403"/>
      <c r="AV613" s="405"/>
      <c r="AW613" s="404"/>
      <c r="AY613" s="403"/>
      <c r="BC613" s="403"/>
      <c r="BD613" s="403"/>
      <c r="BE613" s="403"/>
      <c r="BF613" s="403"/>
      <c r="BG613" s="403"/>
      <c r="BH613" s="403"/>
      <c r="BI613" s="403"/>
      <c r="BJ613" s="403"/>
      <c r="BK613" s="403"/>
    </row>
    <row r="614" spans="1:63" x14ac:dyDescent="0.25">
      <c r="A614" s="405"/>
      <c r="B614" s="400"/>
      <c r="C614" s="403"/>
      <c r="D614" s="403"/>
      <c r="E614" s="403"/>
      <c r="I614" s="404"/>
      <c r="Q614" s="405"/>
      <c r="S614" s="405"/>
      <c r="T614" s="403"/>
      <c r="U614" s="406"/>
      <c r="V614" s="400"/>
      <c r="W614" s="405"/>
      <c r="X614" s="405"/>
      <c r="Y614" s="403"/>
      <c r="Z614" s="407"/>
      <c r="AA614" s="403"/>
      <c r="AB614" s="405"/>
      <c r="AC614" s="403"/>
      <c r="AD614" s="406"/>
      <c r="AG614" s="403"/>
      <c r="AH614" s="403"/>
      <c r="AI614" s="405"/>
      <c r="AL614" s="403"/>
      <c r="AN614" s="403"/>
      <c r="AO614" s="405"/>
      <c r="AP614" s="403"/>
      <c r="AQ614" s="403"/>
      <c r="AR614" s="403"/>
      <c r="AS614" s="403"/>
      <c r="AT614" s="403"/>
      <c r="AU614" s="403"/>
      <c r="AV614" s="405"/>
      <c r="AW614" s="404"/>
      <c r="AY614" s="403"/>
      <c r="BC614" s="403"/>
      <c r="BD614" s="403"/>
      <c r="BE614" s="403"/>
      <c r="BF614" s="403"/>
      <c r="BG614" s="403"/>
      <c r="BH614" s="403"/>
      <c r="BI614" s="403"/>
      <c r="BJ614" s="403"/>
      <c r="BK614" s="403"/>
    </row>
    <row r="615" spans="1:63" x14ac:dyDescent="0.25">
      <c r="A615" s="405"/>
      <c r="B615" s="400"/>
      <c r="C615" s="403"/>
      <c r="D615" s="403"/>
      <c r="E615" s="403"/>
      <c r="I615" s="404"/>
      <c r="Q615" s="405"/>
      <c r="S615" s="405"/>
      <c r="T615" s="403"/>
      <c r="U615" s="406"/>
      <c r="V615" s="400"/>
      <c r="W615" s="405"/>
      <c r="X615" s="405"/>
      <c r="Y615" s="403"/>
      <c r="Z615" s="407"/>
      <c r="AA615" s="403"/>
      <c r="AB615" s="405"/>
      <c r="AC615" s="403"/>
      <c r="AD615" s="406"/>
      <c r="AG615" s="403"/>
      <c r="AH615" s="403"/>
      <c r="AI615" s="405"/>
      <c r="AL615" s="403"/>
      <c r="AN615" s="403"/>
      <c r="AO615" s="405"/>
      <c r="AP615" s="403"/>
      <c r="AQ615" s="403"/>
      <c r="AR615" s="403"/>
      <c r="AS615" s="403"/>
      <c r="AT615" s="403"/>
      <c r="AU615" s="403"/>
      <c r="AV615" s="405"/>
      <c r="AW615" s="404"/>
      <c r="AY615" s="403"/>
      <c r="BC615" s="403"/>
      <c r="BD615" s="403"/>
      <c r="BE615" s="403"/>
      <c r="BF615" s="403"/>
      <c r="BG615" s="403"/>
      <c r="BH615" s="403"/>
      <c r="BI615" s="403"/>
      <c r="BJ615" s="403"/>
      <c r="BK615" s="403"/>
    </row>
    <row r="616" spans="1:63" x14ac:dyDescent="0.25">
      <c r="A616" s="405"/>
      <c r="B616" s="400"/>
      <c r="C616" s="403"/>
      <c r="D616" s="403"/>
      <c r="E616" s="403"/>
      <c r="I616" s="404"/>
      <c r="Q616" s="405"/>
      <c r="S616" s="405"/>
      <c r="T616" s="403"/>
      <c r="U616" s="406"/>
      <c r="V616" s="400"/>
      <c r="W616" s="405"/>
      <c r="X616" s="405"/>
      <c r="Y616" s="403"/>
      <c r="Z616" s="407"/>
      <c r="AA616" s="403"/>
      <c r="AB616" s="405"/>
      <c r="AC616" s="403"/>
      <c r="AD616" s="406"/>
      <c r="AG616" s="403"/>
      <c r="AH616" s="403"/>
      <c r="AI616" s="405"/>
      <c r="AL616" s="403"/>
      <c r="AN616" s="403"/>
      <c r="AO616" s="405"/>
      <c r="AP616" s="403"/>
      <c r="AQ616" s="403"/>
      <c r="AR616" s="403"/>
      <c r="AS616" s="403"/>
      <c r="AT616" s="403"/>
      <c r="AU616" s="403"/>
      <c r="AV616" s="405"/>
      <c r="AW616" s="404"/>
      <c r="AY616" s="403"/>
      <c r="BC616" s="403"/>
      <c r="BD616" s="403"/>
      <c r="BE616" s="403"/>
      <c r="BF616" s="403"/>
      <c r="BG616" s="403"/>
      <c r="BH616" s="403"/>
      <c r="BI616" s="403"/>
      <c r="BJ616" s="403"/>
      <c r="BK616" s="403"/>
    </row>
    <row r="617" spans="1:63" x14ac:dyDescent="0.25">
      <c r="A617" s="405"/>
      <c r="B617" s="400"/>
      <c r="C617" s="403"/>
      <c r="D617" s="403"/>
      <c r="E617" s="403"/>
      <c r="I617" s="404"/>
      <c r="Q617" s="405"/>
      <c r="S617" s="405"/>
      <c r="T617" s="403"/>
      <c r="U617" s="406"/>
      <c r="V617" s="400"/>
      <c r="W617" s="405"/>
      <c r="X617" s="405"/>
      <c r="Y617" s="403"/>
      <c r="Z617" s="407"/>
      <c r="AA617" s="403"/>
      <c r="AB617" s="405"/>
      <c r="AC617" s="403"/>
      <c r="AD617" s="406"/>
      <c r="AG617" s="403"/>
      <c r="AH617" s="403"/>
      <c r="AI617" s="405"/>
      <c r="AL617" s="403"/>
      <c r="AN617" s="403"/>
      <c r="AO617" s="405"/>
      <c r="AP617" s="403"/>
      <c r="AQ617" s="403"/>
      <c r="AR617" s="403"/>
      <c r="AS617" s="403"/>
      <c r="AT617" s="403"/>
      <c r="AU617" s="403"/>
      <c r="AV617" s="405"/>
      <c r="AW617" s="404"/>
      <c r="AY617" s="403"/>
      <c r="BC617" s="403"/>
      <c r="BD617" s="403"/>
      <c r="BE617" s="403"/>
      <c r="BF617" s="403"/>
      <c r="BG617" s="403"/>
      <c r="BH617" s="403"/>
      <c r="BI617" s="403"/>
      <c r="BJ617" s="403"/>
      <c r="BK617" s="403"/>
    </row>
    <row r="618" spans="1:63" x14ac:dyDescent="0.25">
      <c r="A618" s="405"/>
      <c r="B618" s="400"/>
      <c r="C618" s="403"/>
      <c r="D618" s="403"/>
      <c r="E618" s="403"/>
      <c r="I618" s="404"/>
      <c r="Q618" s="405"/>
      <c r="S618" s="405"/>
      <c r="T618" s="403"/>
      <c r="U618" s="406"/>
      <c r="V618" s="400"/>
      <c r="W618" s="405"/>
      <c r="X618" s="405"/>
      <c r="Y618" s="403"/>
      <c r="Z618" s="407"/>
      <c r="AA618" s="403"/>
      <c r="AB618" s="405"/>
      <c r="AC618" s="403"/>
      <c r="AD618" s="406"/>
      <c r="AG618" s="403"/>
      <c r="AH618" s="403"/>
      <c r="AI618" s="405"/>
      <c r="AL618" s="403"/>
      <c r="AN618" s="403"/>
      <c r="AO618" s="405"/>
      <c r="AP618" s="403"/>
      <c r="AQ618" s="403"/>
      <c r="AR618" s="403"/>
      <c r="AS618" s="403"/>
      <c r="AT618" s="403"/>
      <c r="AU618" s="403"/>
      <c r="AV618" s="405"/>
      <c r="AW618" s="404"/>
      <c r="AY618" s="403"/>
      <c r="BC618" s="403"/>
      <c r="BD618" s="403"/>
      <c r="BE618" s="403"/>
      <c r="BF618" s="403"/>
      <c r="BG618" s="403"/>
      <c r="BH618" s="403"/>
      <c r="BI618" s="403"/>
      <c r="BJ618" s="403"/>
      <c r="BK618" s="403"/>
    </row>
    <row r="619" spans="1:63" x14ac:dyDescent="0.25">
      <c r="A619" s="405"/>
      <c r="B619" s="400"/>
      <c r="C619" s="403"/>
      <c r="D619" s="403"/>
      <c r="E619" s="403"/>
      <c r="I619" s="404"/>
      <c r="Q619" s="405"/>
      <c r="S619" s="405"/>
      <c r="T619" s="403"/>
      <c r="U619" s="406"/>
      <c r="V619" s="400"/>
      <c r="W619" s="405"/>
      <c r="X619" s="405"/>
      <c r="Y619" s="403"/>
      <c r="Z619" s="407"/>
      <c r="AA619" s="403"/>
      <c r="AB619" s="405"/>
      <c r="AC619" s="403"/>
      <c r="AD619" s="406"/>
      <c r="AG619" s="403"/>
      <c r="AH619" s="403"/>
      <c r="AI619" s="405"/>
      <c r="AL619" s="403"/>
      <c r="AN619" s="403"/>
      <c r="AO619" s="405"/>
      <c r="AP619" s="403"/>
      <c r="AQ619" s="403"/>
      <c r="AR619" s="403"/>
      <c r="AS619" s="403"/>
      <c r="AT619" s="403"/>
      <c r="AU619" s="403"/>
      <c r="AV619" s="405"/>
      <c r="AW619" s="404"/>
      <c r="AY619" s="403"/>
      <c r="BC619" s="403"/>
      <c r="BD619" s="403"/>
      <c r="BE619" s="403"/>
      <c r="BF619" s="403"/>
      <c r="BG619" s="403"/>
      <c r="BH619" s="403"/>
      <c r="BI619" s="403"/>
      <c r="BJ619" s="403"/>
      <c r="BK619" s="403"/>
    </row>
    <row r="620" spans="1:63" x14ac:dyDescent="0.25">
      <c r="A620" s="405"/>
      <c r="B620" s="400"/>
      <c r="C620" s="403"/>
      <c r="D620" s="403"/>
      <c r="E620" s="403"/>
      <c r="I620" s="404"/>
      <c r="Q620" s="405"/>
      <c r="S620" s="405"/>
      <c r="T620" s="403"/>
      <c r="U620" s="406"/>
      <c r="V620" s="400"/>
      <c r="W620" s="405"/>
      <c r="X620" s="405"/>
      <c r="Y620" s="403"/>
      <c r="Z620" s="407"/>
      <c r="AA620" s="403"/>
      <c r="AB620" s="405"/>
      <c r="AC620" s="403"/>
      <c r="AD620" s="406"/>
      <c r="AG620" s="403"/>
      <c r="AH620" s="403"/>
      <c r="AI620" s="405"/>
      <c r="AL620" s="403"/>
      <c r="AN620" s="403"/>
      <c r="AO620" s="405"/>
      <c r="AP620" s="403"/>
      <c r="AQ620" s="403"/>
      <c r="AR620" s="403"/>
      <c r="AS620" s="403"/>
      <c r="AT620" s="403"/>
      <c r="AU620" s="403"/>
      <c r="AV620" s="405"/>
      <c r="AW620" s="404"/>
      <c r="AY620" s="403"/>
      <c r="BC620" s="403"/>
      <c r="BD620" s="403"/>
      <c r="BE620" s="403"/>
      <c r="BF620" s="403"/>
      <c r="BG620" s="403"/>
      <c r="BH620" s="403"/>
      <c r="BI620" s="403"/>
      <c r="BJ620" s="403"/>
      <c r="BK620" s="403"/>
    </row>
    <row r="621" spans="1:63" x14ac:dyDescent="0.25">
      <c r="A621" s="405"/>
      <c r="B621" s="400"/>
      <c r="C621" s="403"/>
      <c r="D621" s="403"/>
      <c r="E621" s="403"/>
      <c r="I621" s="404"/>
      <c r="Q621" s="405"/>
      <c r="S621" s="405"/>
      <c r="T621" s="403"/>
      <c r="U621" s="406"/>
      <c r="V621" s="400"/>
      <c r="W621" s="405"/>
      <c r="X621" s="405"/>
      <c r="Y621" s="403"/>
      <c r="Z621" s="407"/>
      <c r="AA621" s="403"/>
      <c r="AB621" s="405"/>
      <c r="AC621" s="403"/>
      <c r="AD621" s="406"/>
      <c r="AG621" s="403"/>
      <c r="AH621" s="403"/>
      <c r="AI621" s="405"/>
      <c r="AL621" s="403"/>
      <c r="AN621" s="403"/>
      <c r="AO621" s="405"/>
      <c r="AP621" s="403"/>
      <c r="AQ621" s="403"/>
      <c r="AR621" s="403"/>
      <c r="AS621" s="403"/>
      <c r="AT621" s="403"/>
      <c r="AU621" s="403"/>
      <c r="AV621" s="405"/>
      <c r="AW621" s="404"/>
      <c r="AY621" s="403"/>
      <c r="BC621" s="403"/>
      <c r="BD621" s="403"/>
      <c r="BE621" s="403"/>
      <c r="BF621" s="403"/>
      <c r="BG621" s="403"/>
      <c r="BH621" s="403"/>
      <c r="BI621" s="403"/>
      <c r="BJ621" s="403"/>
      <c r="BK621" s="403"/>
    </row>
    <row r="622" spans="1:63" x14ac:dyDescent="0.25">
      <c r="A622" s="405"/>
      <c r="B622" s="400"/>
      <c r="C622" s="403"/>
      <c r="D622" s="403"/>
      <c r="E622" s="403"/>
      <c r="I622" s="404"/>
      <c r="Q622" s="405"/>
      <c r="S622" s="405"/>
      <c r="T622" s="403"/>
      <c r="U622" s="406"/>
      <c r="V622" s="400"/>
      <c r="W622" s="405"/>
      <c r="X622" s="405"/>
      <c r="Y622" s="403"/>
      <c r="Z622" s="407"/>
      <c r="AA622" s="403"/>
      <c r="AB622" s="405"/>
      <c r="AC622" s="403"/>
      <c r="AD622" s="406"/>
      <c r="AG622" s="403"/>
      <c r="AH622" s="403"/>
      <c r="AI622" s="405"/>
      <c r="AL622" s="403"/>
      <c r="AN622" s="403"/>
      <c r="AO622" s="405"/>
      <c r="AP622" s="403"/>
      <c r="AQ622" s="403"/>
      <c r="AR622" s="403"/>
      <c r="AS622" s="403"/>
      <c r="AT622" s="403"/>
      <c r="AU622" s="403"/>
      <c r="AV622" s="405"/>
      <c r="AW622" s="404"/>
      <c r="AY622" s="403"/>
      <c r="BC622" s="403"/>
      <c r="BD622" s="403"/>
      <c r="BE622" s="403"/>
      <c r="BF622" s="403"/>
      <c r="BG622" s="403"/>
      <c r="BH622" s="403"/>
      <c r="BI622" s="403"/>
      <c r="BJ622" s="403"/>
      <c r="BK622" s="403"/>
    </row>
    <row r="623" spans="1:63" x14ac:dyDescent="0.25">
      <c r="A623" s="405"/>
      <c r="B623" s="400"/>
      <c r="C623" s="403"/>
      <c r="D623" s="403"/>
      <c r="E623" s="403"/>
      <c r="I623" s="404"/>
      <c r="Q623" s="405"/>
      <c r="S623" s="405"/>
      <c r="T623" s="403"/>
      <c r="U623" s="406"/>
      <c r="V623" s="400"/>
      <c r="W623" s="405"/>
      <c r="X623" s="405"/>
      <c r="Y623" s="403"/>
      <c r="Z623" s="407"/>
      <c r="AA623" s="403"/>
      <c r="AB623" s="405"/>
      <c r="AC623" s="403"/>
      <c r="AD623" s="406"/>
      <c r="AG623" s="403"/>
      <c r="AH623" s="403"/>
      <c r="AI623" s="405"/>
      <c r="AL623" s="403"/>
      <c r="AN623" s="403"/>
      <c r="AO623" s="405"/>
      <c r="AP623" s="403"/>
      <c r="AQ623" s="403"/>
      <c r="AR623" s="403"/>
      <c r="AS623" s="403"/>
      <c r="AT623" s="403"/>
      <c r="AU623" s="403"/>
      <c r="AV623" s="405"/>
      <c r="AW623" s="404"/>
      <c r="AY623" s="403"/>
      <c r="BC623" s="403"/>
      <c r="BD623" s="403"/>
      <c r="BE623" s="403"/>
      <c r="BF623" s="403"/>
      <c r="BG623" s="403"/>
      <c r="BH623" s="403"/>
      <c r="BI623" s="403"/>
      <c r="BJ623" s="403"/>
      <c r="BK623" s="403"/>
    </row>
    <row r="624" spans="1:63" x14ac:dyDescent="0.25">
      <c r="A624" s="405"/>
      <c r="B624" s="400"/>
      <c r="C624" s="403"/>
      <c r="D624" s="403"/>
      <c r="E624" s="403"/>
      <c r="I624" s="404"/>
      <c r="Q624" s="405"/>
      <c r="S624" s="405"/>
      <c r="T624" s="403"/>
      <c r="U624" s="406"/>
      <c r="V624" s="400"/>
      <c r="W624" s="405"/>
      <c r="X624" s="405"/>
      <c r="Y624" s="403"/>
      <c r="Z624" s="407"/>
      <c r="AA624" s="403"/>
      <c r="AB624" s="405"/>
      <c r="AC624" s="403"/>
      <c r="AD624" s="406"/>
      <c r="AG624" s="403"/>
      <c r="AH624" s="403"/>
      <c r="AI624" s="405"/>
      <c r="AL624" s="403"/>
      <c r="AN624" s="403"/>
      <c r="AO624" s="405"/>
      <c r="AP624" s="403"/>
      <c r="AQ624" s="403"/>
      <c r="AR624" s="403"/>
      <c r="AS624" s="403"/>
      <c r="AT624" s="403"/>
      <c r="AU624" s="403"/>
      <c r="AV624" s="405"/>
      <c r="AW624" s="404"/>
      <c r="AY624" s="403"/>
      <c r="BC624" s="403"/>
      <c r="BD624" s="403"/>
      <c r="BE624" s="403"/>
      <c r="BF624" s="403"/>
      <c r="BG624" s="403"/>
      <c r="BH624" s="403"/>
      <c r="BI624" s="403"/>
      <c r="BJ624" s="403"/>
      <c r="BK624" s="403"/>
    </row>
    <row r="625" spans="1:63" x14ac:dyDescent="0.25">
      <c r="A625" s="405"/>
      <c r="B625" s="400"/>
      <c r="C625" s="403"/>
      <c r="D625" s="403"/>
      <c r="E625" s="403"/>
      <c r="I625" s="404"/>
      <c r="Q625" s="405"/>
      <c r="S625" s="405"/>
      <c r="T625" s="403"/>
      <c r="U625" s="406"/>
      <c r="V625" s="400"/>
      <c r="W625" s="405"/>
      <c r="X625" s="405"/>
      <c r="Y625" s="403"/>
      <c r="Z625" s="407"/>
      <c r="AA625" s="403"/>
      <c r="AB625" s="405"/>
      <c r="AC625" s="403"/>
      <c r="AD625" s="406"/>
      <c r="AG625" s="403"/>
      <c r="AH625" s="403"/>
      <c r="AI625" s="405"/>
      <c r="AL625" s="403"/>
      <c r="AN625" s="403"/>
      <c r="AO625" s="405"/>
      <c r="AP625" s="403"/>
      <c r="AQ625" s="403"/>
      <c r="AR625" s="403"/>
      <c r="AS625" s="403"/>
      <c r="AT625" s="403"/>
      <c r="AU625" s="403"/>
      <c r="AV625" s="405"/>
      <c r="AW625" s="404"/>
      <c r="AY625" s="403"/>
      <c r="BC625" s="403"/>
      <c r="BD625" s="403"/>
      <c r="BE625" s="403"/>
      <c r="BF625" s="403"/>
      <c r="BG625" s="403"/>
      <c r="BH625" s="403"/>
      <c r="BI625" s="403"/>
      <c r="BJ625" s="403"/>
      <c r="BK625" s="403"/>
    </row>
    <row r="626" spans="1:63" x14ac:dyDescent="0.25">
      <c r="A626" s="405"/>
      <c r="B626" s="400"/>
      <c r="C626" s="403"/>
      <c r="D626" s="403"/>
      <c r="E626" s="403"/>
      <c r="I626" s="404"/>
      <c r="Q626" s="405"/>
      <c r="S626" s="405"/>
      <c r="T626" s="403"/>
      <c r="U626" s="406"/>
      <c r="V626" s="400"/>
      <c r="W626" s="405"/>
      <c r="X626" s="405"/>
      <c r="Y626" s="403"/>
      <c r="Z626" s="407"/>
      <c r="AA626" s="403"/>
      <c r="AB626" s="405"/>
      <c r="AC626" s="403"/>
      <c r="AD626" s="406"/>
      <c r="AG626" s="403"/>
      <c r="AH626" s="403"/>
      <c r="AI626" s="405"/>
      <c r="AL626" s="403"/>
      <c r="AN626" s="403"/>
      <c r="AO626" s="405"/>
      <c r="AP626" s="403"/>
      <c r="AQ626" s="403"/>
      <c r="AR626" s="403"/>
      <c r="AS626" s="403"/>
      <c r="AT626" s="403"/>
      <c r="AU626" s="403"/>
      <c r="AV626" s="405"/>
      <c r="AW626" s="404"/>
      <c r="AY626" s="403"/>
      <c r="BC626" s="403"/>
      <c r="BD626" s="403"/>
      <c r="BE626" s="403"/>
      <c r="BF626" s="403"/>
      <c r="BG626" s="403"/>
      <c r="BH626" s="403"/>
      <c r="BI626" s="403"/>
      <c r="BJ626" s="403"/>
      <c r="BK626" s="403"/>
    </row>
    <row r="627" spans="1:63" x14ac:dyDescent="0.25">
      <c r="A627" s="405"/>
      <c r="B627" s="400"/>
      <c r="C627" s="403"/>
      <c r="D627" s="403"/>
      <c r="E627" s="403"/>
      <c r="I627" s="404"/>
      <c r="Q627" s="405"/>
      <c r="S627" s="405"/>
      <c r="T627" s="403"/>
      <c r="U627" s="406"/>
      <c r="V627" s="400"/>
      <c r="W627" s="405"/>
      <c r="X627" s="405"/>
      <c r="Y627" s="403"/>
      <c r="Z627" s="407"/>
      <c r="AA627" s="403"/>
      <c r="AB627" s="405"/>
      <c r="AC627" s="403"/>
      <c r="AD627" s="406"/>
      <c r="AG627" s="403"/>
      <c r="AH627" s="403"/>
      <c r="AI627" s="405"/>
      <c r="AL627" s="403"/>
      <c r="AN627" s="403"/>
      <c r="AO627" s="405"/>
      <c r="AP627" s="403"/>
      <c r="AQ627" s="403"/>
      <c r="AR627" s="403"/>
      <c r="AS627" s="403"/>
      <c r="AT627" s="403"/>
      <c r="AU627" s="403"/>
      <c r="AV627" s="405"/>
      <c r="AW627" s="404"/>
      <c r="AY627" s="403"/>
      <c r="BC627" s="403"/>
      <c r="BD627" s="403"/>
      <c r="BE627" s="403"/>
      <c r="BF627" s="403"/>
      <c r="BG627" s="403"/>
      <c r="BH627" s="403"/>
      <c r="BI627" s="403"/>
      <c r="BJ627" s="403"/>
      <c r="BK627" s="403"/>
    </row>
    <row r="628" spans="1:63" x14ac:dyDescent="0.25">
      <c r="A628" s="405"/>
      <c r="B628" s="400"/>
      <c r="C628" s="403"/>
      <c r="D628" s="403"/>
      <c r="E628" s="403"/>
      <c r="I628" s="404"/>
      <c r="Q628" s="405"/>
      <c r="S628" s="405"/>
      <c r="T628" s="403"/>
      <c r="U628" s="406"/>
      <c r="V628" s="400"/>
      <c r="W628" s="405"/>
      <c r="X628" s="405"/>
      <c r="Y628" s="403"/>
      <c r="Z628" s="407"/>
      <c r="AA628" s="403"/>
      <c r="AB628" s="405"/>
      <c r="AC628" s="403"/>
      <c r="AD628" s="406"/>
      <c r="AG628" s="403"/>
      <c r="AH628" s="403"/>
      <c r="AI628" s="405"/>
      <c r="AL628" s="403"/>
      <c r="AN628" s="403"/>
      <c r="AO628" s="405"/>
      <c r="AP628" s="403"/>
      <c r="AQ628" s="403"/>
      <c r="AR628" s="403"/>
      <c r="AS628" s="403"/>
      <c r="AT628" s="403"/>
      <c r="AU628" s="403"/>
      <c r="AV628" s="405"/>
      <c r="AW628" s="404"/>
      <c r="AY628" s="403"/>
      <c r="BC628" s="403"/>
      <c r="BD628" s="403"/>
      <c r="BE628" s="403"/>
      <c r="BF628" s="403"/>
      <c r="BG628" s="403"/>
      <c r="BH628" s="403"/>
      <c r="BI628" s="403"/>
      <c r="BJ628" s="403"/>
      <c r="BK628" s="403"/>
    </row>
    <row r="629" spans="1:63" x14ac:dyDescent="0.25">
      <c r="A629" s="405"/>
      <c r="B629" s="400"/>
      <c r="C629" s="403"/>
      <c r="D629" s="403"/>
      <c r="E629" s="403"/>
      <c r="I629" s="404"/>
      <c r="Q629" s="405"/>
      <c r="S629" s="405"/>
      <c r="T629" s="403"/>
      <c r="U629" s="406"/>
      <c r="V629" s="400"/>
      <c r="W629" s="405"/>
      <c r="X629" s="405"/>
      <c r="Y629" s="403"/>
      <c r="Z629" s="407"/>
      <c r="AA629" s="403"/>
      <c r="AB629" s="405"/>
      <c r="AC629" s="403"/>
      <c r="AD629" s="406"/>
      <c r="AG629" s="403"/>
      <c r="AH629" s="403"/>
      <c r="AI629" s="405"/>
      <c r="AL629" s="403"/>
      <c r="AN629" s="403"/>
      <c r="AO629" s="405"/>
      <c r="AP629" s="403"/>
      <c r="AQ629" s="403"/>
      <c r="AR629" s="403"/>
      <c r="AS629" s="403"/>
      <c r="AT629" s="403"/>
      <c r="AU629" s="403"/>
      <c r="AV629" s="405"/>
      <c r="AW629" s="404"/>
      <c r="AY629" s="403"/>
      <c r="BC629" s="403"/>
      <c r="BD629" s="403"/>
      <c r="BE629" s="403"/>
      <c r="BF629" s="403"/>
      <c r="BG629" s="403"/>
      <c r="BH629" s="403"/>
      <c r="BI629" s="403"/>
      <c r="BJ629" s="403"/>
      <c r="BK629" s="403"/>
    </row>
    <row r="630" spans="1:63" x14ac:dyDescent="0.25">
      <c r="A630" s="405"/>
      <c r="B630" s="400"/>
      <c r="C630" s="403"/>
      <c r="D630" s="403"/>
      <c r="E630" s="403"/>
      <c r="I630" s="404"/>
      <c r="Q630" s="405"/>
      <c r="S630" s="405"/>
      <c r="T630" s="403"/>
      <c r="U630" s="406"/>
      <c r="V630" s="400"/>
      <c r="W630" s="405"/>
      <c r="X630" s="405"/>
      <c r="Y630" s="403"/>
      <c r="Z630" s="407"/>
      <c r="AA630" s="403"/>
      <c r="AB630" s="405"/>
      <c r="AC630" s="403"/>
      <c r="AD630" s="406"/>
      <c r="AG630" s="403"/>
      <c r="AH630" s="403"/>
      <c r="AI630" s="405"/>
      <c r="AL630" s="403"/>
      <c r="AN630" s="403"/>
      <c r="AO630" s="405"/>
      <c r="AP630" s="403"/>
      <c r="AQ630" s="403"/>
      <c r="AR630" s="403"/>
      <c r="AS630" s="403"/>
      <c r="AT630" s="403"/>
      <c r="AU630" s="403"/>
      <c r="AV630" s="405"/>
      <c r="AW630" s="404"/>
      <c r="AY630" s="403"/>
      <c r="BC630" s="403"/>
      <c r="BD630" s="403"/>
      <c r="BE630" s="403"/>
      <c r="BF630" s="403"/>
      <c r="BG630" s="403"/>
      <c r="BH630" s="403"/>
      <c r="BI630" s="403"/>
      <c r="BJ630" s="403"/>
      <c r="BK630" s="403"/>
    </row>
    <row r="631" spans="1:63" x14ac:dyDescent="0.25">
      <c r="A631" s="405"/>
      <c r="B631" s="400"/>
      <c r="C631" s="403"/>
      <c r="D631" s="403"/>
      <c r="E631" s="403"/>
      <c r="I631" s="404"/>
      <c r="Q631" s="405"/>
      <c r="S631" s="405"/>
      <c r="T631" s="403"/>
      <c r="U631" s="406"/>
      <c r="V631" s="400"/>
      <c r="W631" s="405"/>
      <c r="X631" s="405"/>
      <c r="Y631" s="403"/>
      <c r="Z631" s="407"/>
      <c r="AA631" s="403"/>
      <c r="AB631" s="405"/>
      <c r="AC631" s="403"/>
      <c r="AD631" s="406"/>
      <c r="AG631" s="403"/>
      <c r="AH631" s="403"/>
      <c r="AI631" s="405"/>
      <c r="AL631" s="403"/>
      <c r="AN631" s="403"/>
      <c r="AO631" s="405"/>
      <c r="AP631" s="403"/>
      <c r="AQ631" s="403"/>
      <c r="AR631" s="403"/>
      <c r="AS631" s="403"/>
      <c r="AT631" s="403"/>
      <c r="AU631" s="403"/>
      <c r="AV631" s="405"/>
      <c r="AW631" s="404"/>
      <c r="AY631" s="403"/>
      <c r="BC631" s="403"/>
      <c r="BD631" s="403"/>
      <c r="BE631" s="403"/>
      <c r="BF631" s="403"/>
      <c r="BG631" s="403"/>
      <c r="BH631" s="403"/>
      <c r="BI631" s="403"/>
      <c r="BJ631" s="403"/>
      <c r="BK631" s="403"/>
    </row>
    <row r="632" spans="1:63" x14ac:dyDescent="0.25">
      <c r="A632" s="405"/>
      <c r="B632" s="400"/>
      <c r="C632" s="403"/>
      <c r="D632" s="403"/>
      <c r="E632" s="403"/>
      <c r="I632" s="404"/>
      <c r="Q632" s="405"/>
      <c r="S632" s="405"/>
      <c r="T632" s="403"/>
      <c r="U632" s="406"/>
      <c r="V632" s="400"/>
      <c r="W632" s="405"/>
      <c r="X632" s="405"/>
      <c r="Y632" s="403"/>
      <c r="Z632" s="407"/>
      <c r="AA632" s="403"/>
      <c r="AB632" s="405"/>
      <c r="AC632" s="403"/>
      <c r="AD632" s="406"/>
      <c r="AG632" s="403"/>
      <c r="AH632" s="403"/>
      <c r="AI632" s="405"/>
      <c r="AL632" s="403"/>
      <c r="AN632" s="403"/>
      <c r="AO632" s="405"/>
      <c r="AP632" s="403"/>
      <c r="AQ632" s="403"/>
      <c r="AR632" s="403"/>
      <c r="AS632" s="403"/>
      <c r="AT632" s="403"/>
      <c r="AU632" s="403"/>
      <c r="AV632" s="405"/>
      <c r="AW632" s="404"/>
      <c r="AY632" s="403"/>
      <c r="BC632" s="403"/>
      <c r="BD632" s="403"/>
      <c r="BE632" s="403"/>
      <c r="BF632" s="403"/>
      <c r="BG632" s="403"/>
      <c r="BH632" s="403"/>
      <c r="BI632" s="403"/>
      <c r="BJ632" s="403"/>
      <c r="BK632" s="403"/>
    </row>
    <row r="633" spans="1:63" x14ac:dyDescent="0.25">
      <c r="A633" s="405"/>
      <c r="B633" s="400"/>
      <c r="C633" s="403"/>
      <c r="D633" s="403"/>
      <c r="E633" s="403"/>
      <c r="I633" s="404"/>
      <c r="Q633" s="405"/>
      <c r="S633" s="405"/>
      <c r="T633" s="403"/>
      <c r="U633" s="406"/>
      <c r="V633" s="400"/>
      <c r="W633" s="405"/>
      <c r="X633" s="405"/>
      <c r="Y633" s="403"/>
      <c r="Z633" s="407"/>
      <c r="AA633" s="403"/>
      <c r="AB633" s="405"/>
      <c r="AC633" s="403"/>
      <c r="AD633" s="406"/>
      <c r="AG633" s="403"/>
      <c r="AH633" s="403"/>
      <c r="AI633" s="405"/>
      <c r="AL633" s="403"/>
      <c r="AN633" s="403"/>
      <c r="AO633" s="405"/>
      <c r="AP633" s="403"/>
      <c r="AQ633" s="403"/>
      <c r="AR633" s="403"/>
      <c r="AS633" s="403"/>
      <c r="AT633" s="403"/>
      <c r="AU633" s="403"/>
      <c r="AV633" s="405"/>
      <c r="AW633" s="404"/>
      <c r="AY633" s="403"/>
      <c r="BC633" s="403"/>
      <c r="BD633" s="403"/>
      <c r="BE633" s="403"/>
      <c r="BF633" s="403"/>
      <c r="BG633" s="403"/>
      <c r="BH633" s="403"/>
      <c r="BI633" s="403"/>
      <c r="BJ633" s="403"/>
      <c r="BK633" s="403"/>
    </row>
    <row r="634" spans="1:63" x14ac:dyDescent="0.25">
      <c r="A634" s="405"/>
      <c r="B634" s="400"/>
      <c r="C634" s="403"/>
      <c r="D634" s="403"/>
      <c r="E634" s="403"/>
      <c r="I634" s="404"/>
      <c r="Q634" s="405"/>
      <c r="S634" s="405"/>
      <c r="T634" s="403"/>
      <c r="U634" s="406"/>
      <c r="V634" s="400"/>
      <c r="W634" s="405"/>
      <c r="X634" s="405"/>
      <c r="Y634" s="403"/>
      <c r="Z634" s="407"/>
      <c r="AA634" s="403"/>
      <c r="AB634" s="405"/>
      <c r="AC634" s="403"/>
      <c r="AD634" s="406"/>
      <c r="AG634" s="403"/>
      <c r="AH634" s="403"/>
      <c r="AI634" s="405"/>
      <c r="AL634" s="403"/>
      <c r="AN634" s="403"/>
      <c r="AO634" s="405"/>
      <c r="AP634" s="403"/>
      <c r="AQ634" s="403"/>
      <c r="AR634" s="403"/>
      <c r="AS634" s="403"/>
      <c r="AT634" s="403"/>
      <c r="AU634" s="403"/>
      <c r="AV634" s="405"/>
      <c r="AW634" s="404"/>
      <c r="AY634" s="403"/>
      <c r="BC634" s="403"/>
      <c r="BD634" s="403"/>
      <c r="BE634" s="403"/>
      <c r="BF634" s="403"/>
      <c r="BG634" s="403"/>
      <c r="BH634" s="403"/>
      <c r="BI634" s="403"/>
      <c r="BJ634" s="403"/>
      <c r="BK634" s="403"/>
    </row>
    <row r="635" spans="1:63" x14ac:dyDescent="0.25">
      <c r="A635" s="405"/>
      <c r="B635" s="400"/>
      <c r="C635" s="403"/>
      <c r="D635" s="403"/>
      <c r="E635" s="403"/>
      <c r="I635" s="404"/>
      <c r="Q635" s="405"/>
      <c r="S635" s="405"/>
      <c r="T635" s="403"/>
      <c r="U635" s="406"/>
      <c r="V635" s="400"/>
      <c r="W635" s="405"/>
      <c r="X635" s="405"/>
      <c r="Y635" s="403"/>
      <c r="Z635" s="407"/>
      <c r="AA635" s="403"/>
      <c r="AB635" s="405"/>
      <c r="AC635" s="403"/>
      <c r="AD635" s="406"/>
      <c r="AG635" s="403"/>
      <c r="AH635" s="403"/>
      <c r="AI635" s="405"/>
      <c r="AL635" s="403"/>
      <c r="AN635" s="403"/>
      <c r="AO635" s="405"/>
      <c r="AP635" s="403"/>
      <c r="AQ635" s="403"/>
      <c r="AR635" s="403"/>
      <c r="AS635" s="403"/>
      <c r="AT635" s="403"/>
      <c r="AU635" s="403"/>
      <c r="AV635" s="405"/>
      <c r="AW635" s="404"/>
      <c r="AY635" s="403"/>
      <c r="BC635" s="403"/>
      <c r="BD635" s="403"/>
      <c r="BE635" s="403"/>
      <c r="BF635" s="403"/>
      <c r="BG635" s="403"/>
      <c r="BH635" s="403"/>
      <c r="BI635" s="403"/>
      <c r="BJ635" s="403"/>
      <c r="BK635" s="403"/>
    </row>
    <row r="636" spans="1:63" x14ac:dyDescent="0.25">
      <c r="A636" s="405"/>
      <c r="B636" s="400"/>
      <c r="C636" s="403"/>
      <c r="D636" s="403"/>
      <c r="E636" s="403"/>
      <c r="I636" s="404"/>
      <c r="Q636" s="405"/>
      <c r="S636" s="405"/>
      <c r="T636" s="403"/>
      <c r="U636" s="406"/>
      <c r="V636" s="400"/>
      <c r="W636" s="405"/>
      <c r="X636" s="405"/>
      <c r="Y636" s="403"/>
      <c r="Z636" s="407"/>
      <c r="AA636" s="403"/>
      <c r="AB636" s="405"/>
      <c r="AC636" s="403"/>
      <c r="AD636" s="406"/>
      <c r="AG636" s="403"/>
      <c r="AH636" s="403"/>
      <c r="AI636" s="405"/>
      <c r="AL636" s="403"/>
      <c r="AN636" s="403"/>
      <c r="AO636" s="405"/>
      <c r="AP636" s="403"/>
      <c r="AQ636" s="403"/>
      <c r="AR636" s="403"/>
      <c r="AS636" s="403"/>
      <c r="AT636" s="403"/>
      <c r="AU636" s="403"/>
      <c r="AV636" s="405"/>
      <c r="AW636" s="404"/>
      <c r="AY636" s="403"/>
      <c r="BC636" s="403"/>
      <c r="BD636" s="403"/>
      <c r="BE636" s="403"/>
      <c r="BF636" s="403"/>
      <c r="BG636" s="403"/>
      <c r="BH636" s="403"/>
      <c r="BI636" s="403"/>
      <c r="BJ636" s="403"/>
      <c r="BK636" s="403"/>
    </row>
    <row r="637" spans="1:63" x14ac:dyDescent="0.25">
      <c r="A637" s="405"/>
      <c r="B637" s="400"/>
      <c r="C637" s="403"/>
      <c r="D637" s="403"/>
      <c r="E637" s="403"/>
      <c r="I637" s="404"/>
      <c r="Q637" s="405"/>
      <c r="S637" s="405"/>
      <c r="T637" s="403"/>
      <c r="U637" s="406"/>
      <c r="V637" s="400"/>
      <c r="W637" s="405"/>
      <c r="X637" s="405"/>
      <c r="Y637" s="403"/>
      <c r="Z637" s="407"/>
      <c r="AA637" s="403"/>
      <c r="AB637" s="405"/>
      <c r="AC637" s="403"/>
      <c r="AD637" s="406"/>
      <c r="AG637" s="403"/>
      <c r="AH637" s="403"/>
      <c r="AI637" s="405"/>
      <c r="AL637" s="403"/>
      <c r="AN637" s="403"/>
      <c r="AO637" s="405"/>
      <c r="AP637" s="403"/>
      <c r="AQ637" s="403"/>
      <c r="AR637" s="403"/>
      <c r="AS637" s="403"/>
      <c r="AT637" s="403"/>
      <c r="AU637" s="403"/>
      <c r="AV637" s="405"/>
      <c r="AW637" s="404"/>
      <c r="AY637" s="403"/>
      <c r="BC637" s="403"/>
      <c r="BD637" s="403"/>
      <c r="BE637" s="403"/>
      <c r="BF637" s="403"/>
      <c r="BG637" s="403"/>
      <c r="BH637" s="403"/>
      <c r="BI637" s="403"/>
      <c r="BJ637" s="403"/>
      <c r="BK637" s="403"/>
    </row>
    <row r="638" spans="1:63" x14ac:dyDescent="0.25">
      <c r="A638" s="405"/>
      <c r="B638" s="400"/>
      <c r="C638" s="403"/>
      <c r="D638" s="403"/>
      <c r="E638" s="403"/>
      <c r="I638" s="404"/>
      <c r="Q638" s="405"/>
      <c r="S638" s="405"/>
      <c r="T638" s="403"/>
      <c r="U638" s="406"/>
      <c r="V638" s="400"/>
      <c r="W638" s="405"/>
      <c r="X638" s="405"/>
      <c r="Y638" s="403"/>
      <c r="Z638" s="407"/>
      <c r="AA638" s="403"/>
      <c r="AB638" s="405"/>
      <c r="AC638" s="403"/>
      <c r="AD638" s="406"/>
      <c r="AG638" s="403"/>
      <c r="AH638" s="403"/>
      <c r="AI638" s="405"/>
      <c r="AL638" s="403"/>
      <c r="AN638" s="403"/>
      <c r="AO638" s="405"/>
      <c r="AP638" s="403"/>
      <c r="AQ638" s="403"/>
      <c r="AR638" s="403"/>
      <c r="AS638" s="403"/>
      <c r="AT638" s="403"/>
      <c r="AU638" s="403"/>
      <c r="AV638" s="405"/>
      <c r="AW638" s="404"/>
      <c r="AY638" s="403"/>
      <c r="BC638" s="403"/>
      <c r="BD638" s="403"/>
      <c r="BE638" s="403"/>
      <c r="BF638" s="403"/>
      <c r="BG638" s="403"/>
      <c r="BH638" s="403"/>
      <c r="BI638" s="403"/>
      <c r="BJ638" s="403"/>
      <c r="BK638" s="403"/>
    </row>
    <row r="639" spans="1:63" x14ac:dyDescent="0.25">
      <c r="A639" s="405"/>
      <c r="B639" s="400"/>
      <c r="C639" s="403"/>
      <c r="D639" s="403"/>
      <c r="E639" s="403"/>
      <c r="I639" s="404"/>
      <c r="Q639" s="405"/>
      <c r="S639" s="405"/>
      <c r="T639" s="403"/>
      <c r="U639" s="406"/>
      <c r="V639" s="400"/>
      <c r="W639" s="405"/>
      <c r="X639" s="405"/>
      <c r="Y639" s="403"/>
      <c r="Z639" s="407"/>
      <c r="AA639" s="403"/>
      <c r="AB639" s="405"/>
      <c r="AC639" s="403"/>
      <c r="AD639" s="406"/>
      <c r="AG639" s="403"/>
      <c r="AH639" s="403"/>
      <c r="AI639" s="405"/>
      <c r="AL639" s="403"/>
      <c r="AN639" s="403"/>
      <c r="AO639" s="405"/>
      <c r="AP639" s="403"/>
      <c r="AQ639" s="403"/>
      <c r="AR639" s="403"/>
      <c r="AS639" s="403"/>
      <c r="AT639" s="403"/>
      <c r="AU639" s="403"/>
      <c r="AV639" s="405"/>
      <c r="AW639" s="404"/>
      <c r="AY639" s="403"/>
      <c r="BC639" s="403"/>
      <c r="BD639" s="403"/>
      <c r="BE639" s="403"/>
      <c r="BF639" s="403"/>
      <c r="BG639" s="403"/>
      <c r="BH639" s="403"/>
      <c r="BI639" s="403"/>
      <c r="BJ639" s="403"/>
      <c r="BK639" s="403"/>
    </row>
    <row r="640" spans="1:63" x14ac:dyDescent="0.25">
      <c r="A640" s="405"/>
      <c r="B640" s="400"/>
      <c r="C640" s="403"/>
      <c r="D640" s="403"/>
      <c r="E640" s="403"/>
      <c r="I640" s="404"/>
      <c r="Q640" s="405"/>
      <c r="S640" s="405"/>
      <c r="T640" s="403"/>
      <c r="U640" s="406"/>
      <c r="V640" s="400"/>
      <c r="W640" s="405"/>
      <c r="X640" s="405"/>
      <c r="Y640" s="403"/>
      <c r="Z640" s="407"/>
      <c r="AA640" s="403"/>
      <c r="AB640" s="405"/>
      <c r="AC640" s="403"/>
      <c r="AD640" s="406"/>
      <c r="AG640" s="403"/>
      <c r="AH640" s="403"/>
      <c r="AI640" s="405"/>
      <c r="AL640" s="403"/>
      <c r="AN640" s="403"/>
      <c r="AO640" s="405"/>
      <c r="AP640" s="403"/>
      <c r="AQ640" s="403"/>
      <c r="AR640" s="403"/>
      <c r="AS640" s="403"/>
      <c r="AT640" s="403"/>
      <c r="AU640" s="403"/>
      <c r="AV640" s="405"/>
      <c r="AW640" s="404"/>
      <c r="AY640" s="403"/>
      <c r="BC640" s="403"/>
      <c r="BD640" s="403"/>
      <c r="BE640" s="403"/>
      <c r="BF640" s="403"/>
      <c r="BG640" s="403"/>
      <c r="BH640" s="403"/>
      <c r="BI640" s="403"/>
      <c r="BJ640" s="403"/>
      <c r="BK640" s="403"/>
    </row>
    <row r="641" spans="1:63" x14ac:dyDescent="0.25">
      <c r="A641" s="405"/>
      <c r="B641" s="400"/>
      <c r="C641" s="403"/>
      <c r="D641" s="403"/>
      <c r="E641" s="403"/>
      <c r="I641" s="404"/>
      <c r="Q641" s="405"/>
      <c r="S641" s="405"/>
      <c r="T641" s="403"/>
      <c r="U641" s="406"/>
      <c r="V641" s="400"/>
      <c r="W641" s="405"/>
      <c r="X641" s="405"/>
      <c r="Y641" s="403"/>
      <c r="Z641" s="407"/>
      <c r="AA641" s="403"/>
      <c r="AB641" s="405"/>
      <c r="AC641" s="403"/>
      <c r="AD641" s="406"/>
      <c r="AG641" s="403"/>
      <c r="AH641" s="403"/>
      <c r="AI641" s="405"/>
      <c r="AL641" s="403"/>
      <c r="AN641" s="403"/>
      <c r="AO641" s="405"/>
      <c r="AP641" s="403"/>
      <c r="AQ641" s="403"/>
      <c r="AR641" s="403"/>
      <c r="AS641" s="403"/>
      <c r="AT641" s="403"/>
      <c r="AU641" s="403"/>
      <c r="AV641" s="405"/>
      <c r="AW641" s="404"/>
      <c r="AY641" s="403"/>
      <c r="BC641" s="403"/>
      <c r="BD641" s="403"/>
      <c r="BE641" s="403"/>
      <c r="BF641" s="403"/>
      <c r="BG641" s="403"/>
      <c r="BH641" s="403"/>
      <c r="BI641" s="403"/>
      <c r="BJ641" s="403"/>
      <c r="BK641" s="403"/>
    </row>
    <row r="642" spans="1:63" x14ac:dyDescent="0.25">
      <c r="A642" s="405"/>
      <c r="B642" s="400"/>
      <c r="C642" s="403"/>
      <c r="D642" s="403"/>
      <c r="E642" s="403"/>
      <c r="I642" s="404"/>
      <c r="Q642" s="405"/>
      <c r="S642" s="405"/>
      <c r="T642" s="403"/>
      <c r="U642" s="406"/>
      <c r="V642" s="400"/>
      <c r="W642" s="405"/>
      <c r="X642" s="405"/>
      <c r="Y642" s="403"/>
      <c r="Z642" s="407"/>
      <c r="AA642" s="403"/>
      <c r="AB642" s="405"/>
      <c r="AC642" s="403"/>
      <c r="AD642" s="406"/>
      <c r="AG642" s="403"/>
      <c r="AH642" s="403"/>
      <c r="AI642" s="405"/>
      <c r="AL642" s="403"/>
      <c r="AN642" s="403"/>
      <c r="AO642" s="405"/>
      <c r="AP642" s="403"/>
      <c r="AQ642" s="403"/>
      <c r="AR642" s="403"/>
      <c r="AS642" s="403"/>
      <c r="AT642" s="403"/>
      <c r="AU642" s="403"/>
      <c r="AV642" s="405"/>
      <c r="AW642" s="404"/>
      <c r="AY642" s="403"/>
      <c r="BC642" s="403"/>
      <c r="BD642" s="403"/>
      <c r="BE642" s="403"/>
      <c r="BF642" s="403"/>
      <c r="BG642" s="403"/>
      <c r="BH642" s="403"/>
      <c r="BI642" s="403"/>
      <c r="BJ642" s="403"/>
      <c r="BK642" s="403"/>
    </row>
    <row r="643" spans="1:63" x14ac:dyDescent="0.25">
      <c r="A643" s="405"/>
      <c r="B643" s="400"/>
      <c r="C643" s="403"/>
      <c r="D643" s="403"/>
      <c r="E643" s="403"/>
      <c r="I643" s="404"/>
      <c r="Q643" s="405"/>
      <c r="S643" s="405"/>
      <c r="T643" s="403"/>
      <c r="U643" s="406"/>
      <c r="V643" s="400"/>
      <c r="W643" s="405"/>
      <c r="X643" s="405"/>
      <c r="Y643" s="403"/>
      <c r="Z643" s="407"/>
      <c r="AA643" s="403"/>
      <c r="AB643" s="405"/>
      <c r="AC643" s="403"/>
      <c r="AD643" s="406"/>
      <c r="AG643" s="403"/>
      <c r="AH643" s="403"/>
      <c r="AI643" s="405"/>
      <c r="AL643" s="403"/>
      <c r="AN643" s="403"/>
      <c r="AO643" s="405"/>
      <c r="AP643" s="403"/>
      <c r="AQ643" s="403"/>
      <c r="AR643" s="403"/>
      <c r="AS643" s="403"/>
      <c r="AT643" s="403"/>
      <c r="AU643" s="403"/>
      <c r="AV643" s="405"/>
      <c r="AW643" s="404"/>
      <c r="AY643" s="403"/>
      <c r="BC643" s="403"/>
      <c r="BD643" s="403"/>
      <c r="BE643" s="403"/>
      <c r="BF643" s="403"/>
      <c r="BG643" s="403"/>
      <c r="BH643" s="403"/>
      <c r="BI643" s="403"/>
      <c r="BJ643" s="403"/>
      <c r="BK643" s="403"/>
    </row>
    <row r="644" spans="1:63" x14ac:dyDescent="0.25">
      <c r="A644" s="405"/>
      <c r="B644" s="400"/>
      <c r="C644" s="403"/>
      <c r="D644" s="403"/>
      <c r="E644" s="403"/>
      <c r="I644" s="404"/>
      <c r="Q644" s="405"/>
      <c r="S644" s="405"/>
      <c r="T644" s="403"/>
      <c r="U644" s="406"/>
      <c r="V644" s="400"/>
      <c r="W644" s="405"/>
      <c r="X644" s="405"/>
      <c r="Y644" s="403"/>
      <c r="Z644" s="407"/>
      <c r="AA644" s="403"/>
      <c r="AB644" s="405"/>
      <c r="AC644" s="403"/>
      <c r="AD644" s="406"/>
      <c r="AG644" s="403"/>
      <c r="AH644" s="403"/>
      <c r="AI644" s="405"/>
      <c r="AL644" s="403"/>
      <c r="AN644" s="403"/>
      <c r="AO644" s="405"/>
      <c r="AP644" s="403"/>
      <c r="AQ644" s="403"/>
      <c r="AR644" s="403"/>
      <c r="AS644" s="403"/>
      <c r="AT644" s="403"/>
      <c r="AU644" s="403"/>
      <c r="AV644" s="405"/>
      <c r="AW644" s="404"/>
      <c r="AY644" s="403"/>
      <c r="BC644" s="403"/>
      <c r="BD644" s="403"/>
      <c r="BE644" s="403"/>
      <c r="BF644" s="403"/>
      <c r="BG644" s="403"/>
      <c r="BH644" s="403"/>
      <c r="BI644" s="403"/>
      <c r="BJ644" s="403"/>
      <c r="BK644" s="403"/>
    </row>
    <row r="645" spans="1:63" x14ac:dyDescent="0.25">
      <c r="A645" s="405"/>
      <c r="B645" s="400"/>
      <c r="C645" s="403"/>
      <c r="D645" s="403"/>
      <c r="E645" s="403"/>
      <c r="I645" s="404"/>
      <c r="Q645" s="405"/>
      <c r="S645" s="405"/>
      <c r="T645" s="403"/>
      <c r="U645" s="406"/>
      <c r="V645" s="400"/>
      <c r="W645" s="405"/>
      <c r="X645" s="405"/>
      <c r="Y645" s="403"/>
      <c r="Z645" s="407"/>
      <c r="AA645" s="403"/>
      <c r="AB645" s="405"/>
      <c r="AC645" s="403"/>
      <c r="AD645" s="406"/>
      <c r="AG645" s="403"/>
      <c r="AH645" s="403"/>
      <c r="AI645" s="405"/>
      <c r="AL645" s="403"/>
      <c r="AN645" s="403"/>
      <c r="AO645" s="405"/>
      <c r="AP645" s="403"/>
      <c r="AQ645" s="403"/>
      <c r="AR645" s="403"/>
      <c r="AS645" s="403"/>
      <c r="AT645" s="403"/>
      <c r="AU645" s="403"/>
      <c r="AV645" s="405"/>
      <c r="AW645" s="404"/>
      <c r="AY645" s="403"/>
      <c r="BC645" s="403"/>
      <c r="BD645" s="403"/>
      <c r="BE645" s="403"/>
      <c r="BF645" s="403"/>
      <c r="BG645" s="403"/>
      <c r="BH645" s="403"/>
      <c r="BI645" s="403"/>
      <c r="BJ645" s="403"/>
      <c r="BK645" s="403"/>
    </row>
    <row r="646" spans="1:63" x14ac:dyDescent="0.25">
      <c r="A646" s="405"/>
      <c r="B646" s="400"/>
      <c r="C646" s="403"/>
      <c r="D646" s="403"/>
      <c r="E646" s="403"/>
      <c r="I646" s="404"/>
      <c r="Q646" s="405"/>
      <c r="S646" s="405"/>
      <c r="T646" s="403"/>
      <c r="U646" s="406"/>
      <c r="V646" s="400"/>
      <c r="W646" s="405"/>
      <c r="X646" s="405"/>
      <c r="Y646" s="403"/>
      <c r="Z646" s="407"/>
      <c r="AA646" s="403"/>
      <c r="AB646" s="405"/>
      <c r="AC646" s="403"/>
      <c r="AD646" s="406"/>
      <c r="AG646" s="403"/>
      <c r="AH646" s="403"/>
      <c r="AI646" s="405"/>
      <c r="AL646" s="403"/>
      <c r="AN646" s="403"/>
      <c r="AO646" s="405"/>
      <c r="AP646" s="403"/>
      <c r="AQ646" s="403"/>
      <c r="AR646" s="403"/>
      <c r="AS646" s="403"/>
      <c r="AT646" s="403"/>
      <c r="AU646" s="403"/>
      <c r="AV646" s="405"/>
      <c r="AW646" s="404"/>
      <c r="AY646" s="403"/>
      <c r="BC646" s="403"/>
      <c r="BD646" s="403"/>
      <c r="BE646" s="403"/>
      <c r="BF646" s="403"/>
      <c r="BG646" s="403"/>
      <c r="BH646" s="403"/>
      <c r="BI646" s="403"/>
      <c r="BJ646" s="403"/>
      <c r="BK646" s="403"/>
    </row>
    <row r="647" spans="1:63" x14ac:dyDescent="0.25">
      <c r="A647" s="405"/>
      <c r="B647" s="400"/>
      <c r="C647" s="403"/>
      <c r="D647" s="403"/>
      <c r="E647" s="403"/>
      <c r="I647" s="404"/>
      <c r="Q647" s="405"/>
      <c r="S647" s="405"/>
      <c r="T647" s="403"/>
      <c r="U647" s="406"/>
      <c r="V647" s="400"/>
      <c r="W647" s="405"/>
      <c r="X647" s="405"/>
      <c r="Y647" s="403"/>
      <c r="Z647" s="407"/>
      <c r="AA647" s="403"/>
      <c r="AB647" s="405"/>
      <c r="AC647" s="403"/>
      <c r="AD647" s="406"/>
      <c r="AG647" s="403"/>
      <c r="AH647" s="403"/>
      <c r="AI647" s="405"/>
      <c r="AL647" s="403"/>
      <c r="AN647" s="403"/>
      <c r="AO647" s="405"/>
      <c r="AP647" s="403"/>
      <c r="AQ647" s="403"/>
      <c r="AR647" s="403"/>
      <c r="AS647" s="403"/>
      <c r="AT647" s="403"/>
      <c r="AU647" s="403"/>
      <c r="AV647" s="405"/>
      <c r="AW647" s="404"/>
      <c r="AY647" s="403"/>
      <c r="BC647" s="403"/>
      <c r="BD647" s="403"/>
      <c r="BE647" s="403"/>
      <c r="BF647" s="403"/>
      <c r="BG647" s="403"/>
      <c r="BH647" s="403"/>
      <c r="BI647" s="403"/>
      <c r="BJ647" s="403"/>
      <c r="BK647" s="403"/>
    </row>
    <row r="648" spans="1:63" x14ac:dyDescent="0.25">
      <c r="A648" s="405"/>
      <c r="B648" s="400"/>
      <c r="C648" s="403"/>
      <c r="D648" s="403"/>
      <c r="E648" s="403"/>
      <c r="I648" s="404"/>
      <c r="Q648" s="405"/>
      <c r="S648" s="405"/>
      <c r="T648" s="403"/>
      <c r="U648" s="406"/>
      <c r="V648" s="400"/>
      <c r="W648" s="405"/>
      <c r="X648" s="405"/>
      <c r="Y648" s="403"/>
      <c r="Z648" s="407"/>
      <c r="AA648" s="403"/>
      <c r="AB648" s="405"/>
      <c r="AC648" s="403"/>
      <c r="AD648" s="406"/>
      <c r="AG648" s="403"/>
      <c r="AH648" s="403"/>
      <c r="AI648" s="405"/>
      <c r="AL648" s="403"/>
      <c r="AN648" s="403"/>
      <c r="AO648" s="405"/>
      <c r="AP648" s="403"/>
      <c r="AQ648" s="403"/>
      <c r="AR648" s="403"/>
      <c r="AS648" s="403"/>
      <c r="AT648" s="403"/>
      <c r="AU648" s="403"/>
      <c r="AV648" s="405"/>
      <c r="AW648" s="404"/>
      <c r="AY648" s="403"/>
      <c r="BC648" s="403"/>
      <c r="BD648" s="403"/>
      <c r="BE648" s="403"/>
      <c r="BF648" s="403"/>
      <c r="BG648" s="403"/>
      <c r="BH648" s="403"/>
      <c r="BI648" s="403"/>
      <c r="BJ648" s="403"/>
      <c r="BK648" s="403"/>
    </row>
    <row r="649" spans="1:63" x14ac:dyDescent="0.25">
      <c r="A649" s="405"/>
      <c r="B649" s="400"/>
      <c r="C649" s="403"/>
      <c r="D649" s="403"/>
      <c r="E649" s="403"/>
      <c r="I649" s="404"/>
      <c r="Q649" s="405"/>
      <c r="S649" s="405"/>
      <c r="T649" s="403"/>
      <c r="U649" s="406"/>
      <c r="V649" s="400"/>
      <c r="W649" s="405"/>
      <c r="X649" s="405"/>
      <c r="Y649" s="403"/>
      <c r="Z649" s="407"/>
      <c r="AA649" s="403"/>
      <c r="AB649" s="405"/>
      <c r="AC649" s="403"/>
      <c r="AD649" s="406"/>
      <c r="AG649" s="403"/>
      <c r="AH649" s="403"/>
      <c r="AI649" s="405"/>
      <c r="AL649" s="403"/>
      <c r="AN649" s="403"/>
      <c r="AO649" s="405"/>
      <c r="AP649" s="403"/>
      <c r="AQ649" s="403"/>
      <c r="AR649" s="403"/>
      <c r="AS649" s="403"/>
      <c r="AT649" s="403"/>
      <c r="AU649" s="403"/>
      <c r="AV649" s="405"/>
      <c r="AW649" s="404"/>
      <c r="AY649" s="403"/>
      <c r="BC649" s="403"/>
      <c r="BD649" s="403"/>
      <c r="BE649" s="403"/>
      <c r="BF649" s="403"/>
      <c r="BG649" s="403"/>
      <c r="BH649" s="403"/>
      <c r="BI649" s="403"/>
      <c r="BJ649" s="403"/>
      <c r="BK649" s="403"/>
    </row>
    <row r="650" spans="1:63" x14ac:dyDescent="0.25">
      <c r="A650" s="405"/>
      <c r="B650" s="400"/>
      <c r="C650" s="403"/>
      <c r="D650" s="403"/>
      <c r="E650" s="403"/>
      <c r="I650" s="404"/>
      <c r="Q650" s="405"/>
      <c r="S650" s="405"/>
      <c r="T650" s="403"/>
      <c r="U650" s="406"/>
      <c r="V650" s="400"/>
      <c r="W650" s="405"/>
      <c r="X650" s="405"/>
      <c r="Y650" s="403"/>
      <c r="Z650" s="407"/>
      <c r="AA650" s="403"/>
      <c r="AB650" s="405"/>
      <c r="AC650" s="403"/>
      <c r="AD650" s="406"/>
      <c r="AG650" s="403"/>
      <c r="AH650" s="403"/>
      <c r="AI650" s="405"/>
      <c r="AL650" s="403"/>
      <c r="AN650" s="403"/>
      <c r="AO650" s="405"/>
      <c r="AP650" s="403"/>
      <c r="AQ650" s="403"/>
      <c r="AR650" s="403"/>
      <c r="AS650" s="403"/>
      <c r="AT650" s="403"/>
      <c r="AU650" s="403"/>
      <c r="AV650" s="405"/>
      <c r="AW650" s="404"/>
      <c r="AY650" s="403"/>
      <c r="BC650" s="403"/>
      <c r="BD650" s="403"/>
      <c r="BE650" s="403"/>
      <c r="BF650" s="403"/>
      <c r="BG650" s="403"/>
      <c r="BH650" s="403"/>
      <c r="BI650" s="403"/>
      <c r="BJ650" s="403"/>
      <c r="BK650" s="403"/>
    </row>
    <row r="651" spans="1:63" x14ac:dyDescent="0.25">
      <c r="A651" s="405"/>
      <c r="B651" s="400"/>
      <c r="C651" s="403"/>
      <c r="D651" s="403"/>
      <c r="E651" s="403"/>
      <c r="I651" s="404"/>
      <c r="Q651" s="405"/>
      <c r="S651" s="405"/>
      <c r="T651" s="403"/>
      <c r="U651" s="406"/>
      <c r="V651" s="400"/>
      <c r="W651" s="405"/>
      <c r="X651" s="405"/>
      <c r="Y651" s="403"/>
      <c r="Z651" s="407"/>
      <c r="AA651" s="403"/>
      <c r="AB651" s="405"/>
      <c r="AC651" s="403"/>
      <c r="AD651" s="406"/>
      <c r="AG651" s="403"/>
      <c r="AH651" s="403"/>
      <c r="AI651" s="405"/>
      <c r="AL651" s="403"/>
      <c r="AN651" s="403"/>
      <c r="AO651" s="405"/>
      <c r="AP651" s="403"/>
      <c r="AQ651" s="403"/>
      <c r="AR651" s="403"/>
      <c r="AS651" s="403"/>
      <c r="AT651" s="403"/>
      <c r="AU651" s="403"/>
      <c r="AV651" s="405"/>
      <c r="AW651" s="404"/>
      <c r="AY651" s="403"/>
      <c r="BC651" s="403"/>
      <c r="BD651" s="403"/>
      <c r="BE651" s="403"/>
      <c r="BF651" s="403"/>
      <c r="BG651" s="403"/>
      <c r="BH651" s="403"/>
      <c r="BI651" s="403"/>
      <c r="BJ651" s="403"/>
      <c r="BK651" s="403"/>
    </row>
    <row r="652" spans="1:63" x14ac:dyDescent="0.25">
      <c r="A652" s="405"/>
      <c r="B652" s="400"/>
      <c r="C652" s="403"/>
      <c r="D652" s="403"/>
      <c r="E652" s="403"/>
      <c r="I652" s="404"/>
      <c r="Q652" s="405"/>
      <c r="S652" s="405"/>
      <c r="T652" s="403"/>
      <c r="U652" s="406"/>
      <c r="V652" s="400"/>
      <c r="W652" s="405"/>
      <c r="X652" s="405"/>
      <c r="Y652" s="403"/>
      <c r="Z652" s="407"/>
      <c r="AA652" s="403"/>
      <c r="AB652" s="405"/>
      <c r="AC652" s="403"/>
      <c r="AD652" s="406"/>
      <c r="AG652" s="403"/>
      <c r="AH652" s="403"/>
      <c r="AI652" s="405"/>
      <c r="AL652" s="403"/>
      <c r="AN652" s="403"/>
      <c r="AO652" s="405"/>
      <c r="AP652" s="403"/>
      <c r="AQ652" s="403"/>
      <c r="AR652" s="403"/>
      <c r="AS652" s="403"/>
      <c r="AT652" s="403"/>
      <c r="AU652" s="403"/>
      <c r="AV652" s="405"/>
      <c r="AW652" s="404"/>
      <c r="AY652" s="403"/>
      <c r="BC652" s="403"/>
      <c r="BD652" s="403"/>
      <c r="BE652" s="403"/>
      <c r="BF652" s="403"/>
      <c r="BG652" s="403"/>
      <c r="BH652" s="403"/>
      <c r="BI652" s="403"/>
      <c r="BJ652" s="403"/>
      <c r="BK652" s="403"/>
    </row>
    <row r="653" spans="1:63" x14ac:dyDescent="0.25">
      <c r="A653" s="405"/>
      <c r="B653" s="400"/>
      <c r="C653" s="403"/>
      <c r="D653" s="403"/>
      <c r="E653" s="403"/>
      <c r="I653" s="404"/>
      <c r="Q653" s="405"/>
      <c r="S653" s="405"/>
      <c r="T653" s="403"/>
      <c r="U653" s="406"/>
      <c r="V653" s="400"/>
      <c r="W653" s="405"/>
      <c r="X653" s="405"/>
      <c r="Y653" s="403"/>
      <c r="Z653" s="407"/>
      <c r="AA653" s="403"/>
      <c r="AB653" s="405"/>
      <c r="AC653" s="403"/>
      <c r="AD653" s="406"/>
      <c r="AG653" s="403"/>
      <c r="AH653" s="403"/>
      <c r="AI653" s="405"/>
      <c r="AL653" s="403"/>
      <c r="AN653" s="403"/>
      <c r="AO653" s="405"/>
      <c r="AP653" s="403"/>
      <c r="AQ653" s="403"/>
      <c r="AR653" s="403"/>
      <c r="AS653" s="403"/>
      <c r="AT653" s="403"/>
      <c r="AU653" s="403"/>
      <c r="AV653" s="405"/>
      <c r="AW653" s="404"/>
      <c r="AY653" s="403"/>
      <c r="BC653" s="403"/>
      <c r="BD653" s="403"/>
      <c r="BE653" s="403"/>
      <c r="BF653" s="403"/>
      <c r="BG653" s="403"/>
      <c r="BH653" s="403"/>
      <c r="BI653" s="403"/>
      <c r="BJ653" s="403"/>
      <c r="BK653" s="403"/>
    </row>
    <row r="654" spans="1:63" x14ac:dyDescent="0.25">
      <c r="A654" s="405"/>
      <c r="B654" s="400"/>
      <c r="C654" s="403"/>
      <c r="D654" s="403"/>
      <c r="E654" s="403"/>
      <c r="I654" s="404"/>
      <c r="Q654" s="405"/>
      <c r="S654" s="405"/>
      <c r="T654" s="403"/>
      <c r="U654" s="406"/>
      <c r="V654" s="400"/>
      <c r="W654" s="405"/>
      <c r="X654" s="405"/>
      <c r="Y654" s="403"/>
      <c r="Z654" s="407"/>
      <c r="AA654" s="403"/>
      <c r="AB654" s="405"/>
      <c r="AC654" s="403"/>
      <c r="AD654" s="406"/>
      <c r="AG654" s="403"/>
      <c r="AH654" s="403"/>
      <c r="AI654" s="405"/>
      <c r="AL654" s="403"/>
      <c r="AN654" s="403"/>
      <c r="AO654" s="405"/>
      <c r="AP654" s="403"/>
      <c r="AQ654" s="403"/>
      <c r="AR654" s="403"/>
      <c r="AS654" s="403"/>
      <c r="AT654" s="403"/>
      <c r="AU654" s="403"/>
      <c r="AV654" s="405"/>
      <c r="AW654" s="404"/>
      <c r="AY654" s="403"/>
      <c r="BC654" s="403"/>
      <c r="BD654" s="403"/>
      <c r="BE654" s="403"/>
      <c r="BF654" s="403"/>
      <c r="BG654" s="403"/>
      <c r="BH654" s="403"/>
      <c r="BI654" s="403"/>
      <c r="BJ654" s="403"/>
      <c r="BK654" s="403"/>
    </row>
    <row r="655" spans="1:63" x14ac:dyDescent="0.25">
      <c r="A655" s="405"/>
      <c r="B655" s="400"/>
      <c r="C655" s="403"/>
      <c r="D655" s="403"/>
      <c r="E655" s="403"/>
      <c r="I655" s="404"/>
      <c r="Q655" s="405"/>
      <c r="S655" s="405"/>
      <c r="T655" s="403"/>
      <c r="U655" s="406"/>
      <c r="V655" s="400"/>
      <c r="W655" s="405"/>
      <c r="X655" s="405"/>
      <c r="Y655" s="403"/>
      <c r="Z655" s="407"/>
      <c r="AA655" s="403"/>
      <c r="AB655" s="405"/>
      <c r="AC655" s="403"/>
      <c r="AD655" s="406"/>
      <c r="AG655" s="403"/>
      <c r="AH655" s="403"/>
      <c r="AI655" s="405"/>
      <c r="AL655" s="403"/>
      <c r="AN655" s="403"/>
      <c r="AO655" s="405"/>
      <c r="AP655" s="403"/>
      <c r="AQ655" s="403"/>
      <c r="AR655" s="403"/>
      <c r="AS655" s="403"/>
      <c r="AT655" s="403"/>
      <c r="AU655" s="403"/>
      <c r="AV655" s="405"/>
      <c r="AW655" s="404"/>
      <c r="AY655" s="403"/>
      <c r="BC655" s="403"/>
      <c r="BD655" s="403"/>
      <c r="BE655" s="403"/>
      <c r="BF655" s="403"/>
      <c r="BG655" s="403"/>
      <c r="BH655" s="403"/>
      <c r="BI655" s="403"/>
      <c r="BJ655" s="403"/>
      <c r="BK655" s="403"/>
    </row>
    <row r="656" spans="1:63" x14ac:dyDescent="0.25">
      <c r="A656" s="405"/>
      <c r="B656" s="400"/>
      <c r="C656" s="403"/>
      <c r="D656" s="403"/>
      <c r="E656" s="403"/>
      <c r="I656" s="404"/>
      <c r="Q656" s="405"/>
      <c r="S656" s="405"/>
      <c r="T656" s="403"/>
      <c r="U656" s="406"/>
      <c r="V656" s="400"/>
      <c r="W656" s="405"/>
      <c r="X656" s="405"/>
      <c r="Y656" s="403"/>
      <c r="Z656" s="407"/>
      <c r="AA656" s="403"/>
      <c r="AB656" s="405"/>
      <c r="AC656" s="403"/>
      <c r="AD656" s="406"/>
      <c r="AG656" s="403"/>
      <c r="AH656" s="403"/>
      <c r="AI656" s="405"/>
      <c r="AL656" s="403"/>
      <c r="AN656" s="403"/>
      <c r="AO656" s="405"/>
      <c r="AP656" s="403"/>
      <c r="AQ656" s="403"/>
      <c r="AR656" s="403"/>
      <c r="AS656" s="403"/>
      <c r="AT656" s="403"/>
      <c r="AU656" s="403"/>
      <c r="AV656" s="405"/>
      <c r="AW656" s="404"/>
      <c r="AY656" s="403"/>
      <c r="BC656" s="403"/>
      <c r="BD656" s="403"/>
      <c r="BE656" s="403"/>
      <c r="BF656" s="403"/>
      <c r="BG656" s="403"/>
      <c r="BH656" s="403"/>
      <c r="BI656" s="403"/>
      <c r="BJ656" s="403"/>
      <c r="BK656" s="403"/>
    </row>
    <row r="657" spans="1:63" x14ac:dyDescent="0.25">
      <c r="A657" s="405"/>
      <c r="B657" s="400"/>
      <c r="C657" s="403"/>
      <c r="D657" s="403"/>
      <c r="E657" s="403"/>
      <c r="I657" s="404"/>
      <c r="Q657" s="405"/>
      <c r="S657" s="405"/>
      <c r="T657" s="403"/>
      <c r="U657" s="406"/>
      <c r="V657" s="400"/>
      <c r="W657" s="405"/>
      <c r="X657" s="405"/>
      <c r="Y657" s="403"/>
      <c r="Z657" s="407"/>
      <c r="AA657" s="403"/>
      <c r="AB657" s="405"/>
      <c r="AC657" s="403"/>
      <c r="AD657" s="406"/>
      <c r="AG657" s="403"/>
      <c r="AH657" s="403"/>
      <c r="AI657" s="405"/>
      <c r="AL657" s="403"/>
      <c r="AN657" s="403"/>
      <c r="AO657" s="405"/>
      <c r="AP657" s="403"/>
      <c r="AQ657" s="403"/>
      <c r="AR657" s="403"/>
      <c r="AS657" s="403"/>
      <c r="AT657" s="403"/>
      <c r="AU657" s="403"/>
      <c r="AV657" s="405"/>
      <c r="AW657" s="404"/>
      <c r="AY657" s="403"/>
      <c r="BC657" s="403"/>
      <c r="BD657" s="403"/>
      <c r="BE657" s="403"/>
      <c r="BF657" s="403"/>
      <c r="BG657" s="403"/>
      <c r="BH657" s="403"/>
      <c r="BI657" s="403"/>
      <c r="BJ657" s="403"/>
      <c r="BK657" s="403"/>
    </row>
    <row r="658" spans="1:63" x14ac:dyDescent="0.25">
      <c r="A658" s="405"/>
      <c r="B658" s="400"/>
      <c r="C658" s="403"/>
      <c r="D658" s="403"/>
      <c r="E658" s="403"/>
      <c r="I658" s="404"/>
      <c r="Q658" s="405"/>
      <c r="S658" s="405"/>
      <c r="T658" s="403"/>
      <c r="U658" s="406"/>
      <c r="V658" s="400"/>
      <c r="W658" s="405"/>
      <c r="X658" s="405"/>
      <c r="Y658" s="403"/>
      <c r="Z658" s="407"/>
      <c r="AA658" s="403"/>
      <c r="AB658" s="405"/>
      <c r="AC658" s="403"/>
      <c r="AD658" s="406"/>
      <c r="AG658" s="403"/>
      <c r="AH658" s="403"/>
      <c r="AI658" s="405"/>
      <c r="AL658" s="403"/>
      <c r="AN658" s="403"/>
      <c r="AO658" s="405"/>
      <c r="AP658" s="403"/>
      <c r="AQ658" s="403"/>
      <c r="AR658" s="403"/>
      <c r="AS658" s="403"/>
      <c r="AT658" s="403"/>
      <c r="AU658" s="403"/>
      <c r="AV658" s="405"/>
      <c r="AW658" s="404"/>
      <c r="AY658" s="403"/>
      <c r="BC658" s="403"/>
      <c r="BD658" s="403"/>
      <c r="BE658" s="403"/>
      <c r="BF658" s="403"/>
      <c r="BG658" s="403"/>
      <c r="BH658" s="403"/>
      <c r="BI658" s="403"/>
      <c r="BJ658" s="403"/>
      <c r="BK658" s="403"/>
    </row>
    <row r="659" spans="1:63" x14ac:dyDescent="0.25">
      <c r="A659" s="405"/>
      <c r="B659" s="400"/>
      <c r="C659" s="403"/>
      <c r="D659" s="403"/>
      <c r="E659" s="403"/>
      <c r="I659" s="404"/>
      <c r="Q659" s="405"/>
      <c r="S659" s="405"/>
      <c r="T659" s="403"/>
      <c r="U659" s="406"/>
      <c r="V659" s="400"/>
      <c r="W659" s="405"/>
      <c r="X659" s="405"/>
      <c r="Y659" s="403"/>
      <c r="Z659" s="407"/>
      <c r="AA659" s="403"/>
      <c r="AB659" s="405"/>
      <c r="AC659" s="403"/>
      <c r="AD659" s="406"/>
      <c r="AG659" s="403"/>
      <c r="AH659" s="403"/>
      <c r="AI659" s="405"/>
      <c r="AL659" s="403"/>
      <c r="AN659" s="403"/>
      <c r="AO659" s="405"/>
      <c r="AP659" s="403"/>
      <c r="AQ659" s="403"/>
      <c r="AR659" s="403"/>
      <c r="AS659" s="403"/>
      <c r="AT659" s="403"/>
      <c r="AU659" s="403"/>
      <c r="AV659" s="405"/>
      <c r="AW659" s="404"/>
      <c r="AY659" s="403"/>
      <c r="BC659" s="403"/>
      <c r="BD659" s="403"/>
      <c r="BE659" s="403"/>
      <c r="BF659" s="403"/>
      <c r="BG659" s="403"/>
      <c r="BH659" s="403"/>
      <c r="BI659" s="403"/>
      <c r="BJ659" s="403"/>
      <c r="BK659" s="403"/>
    </row>
    <row r="660" spans="1:63" x14ac:dyDescent="0.25">
      <c r="A660" s="405"/>
      <c r="B660" s="400"/>
      <c r="C660" s="403"/>
      <c r="D660" s="403"/>
      <c r="E660" s="403"/>
      <c r="I660" s="404"/>
      <c r="Q660" s="405"/>
      <c r="S660" s="405"/>
      <c r="T660" s="403"/>
      <c r="U660" s="406"/>
      <c r="V660" s="400"/>
      <c r="W660" s="405"/>
      <c r="X660" s="405"/>
      <c r="Y660" s="403"/>
      <c r="Z660" s="407"/>
      <c r="AA660" s="403"/>
      <c r="AB660" s="405"/>
      <c r="AC660" s="403"/>
      <c r="AD660" s="406"/>
      <c r="AG660" s="403"/>
      <c r="AH660" s="403"/>
      <c r="AI660" s="405"/>
      <c r="AL660" s="403"/>
      <c r="AN660" s="403"/>
      <c r="AO660" s="405"/>
      <c r="AP660" s="403"/>
      <c r="AQ660" s="403"/>
      <c r="AR660" s="403"/>
      <c r="AS660" s="403"/>
      <c r="AT660" s="403"/>
      <c r="AU660" s="403"/>
      <c r="AV660" s="405"/>
      <c r="AW660" s="404"/>
      <c r="AY660" s="403"/>
      <c r="BC660" s="403"/>
      <c r="BD660" s="403"/>
      <c r="BE660" s="403"/>
      <c r="BF660" s="403"/>
      <c r="BG660" s="403"/>
      <c r="BH660" s="403"/>
      <c r="BI660" s="403"/>
      <c r="BJ660" s="403"/>
      <c r="BK660" s="403"/>
    </row>
    <row r="661" spans="1:63" x14ac:dyDescent="0.25">
      <c r="A661" s="405"/>
      <c r="B661" s="400"/>
      <c r="C661" s="403"/>
      <c r="D661" s="403"/>
      <c r="E661" s="403"/>
      <c r="I661" s="404"/>
      <c r="Q661" s="405"/>
      <c r="S661" s="405"/>
      <c r="T661" s="403"/>
      <c r="U661" s="406"/>
      <c r="V661" s="400"/>
      <c r="W661" s="405"/>
      <c r="X661" s="405"/>
      <c r="Y661" s="403"/>
      <c r="Z661" s="407"/>
      <c r="AA661" s="403"/>
      <c r="AB661" s="405"/>
      <c r="AC661" s="403"/>
      <c r="AD661" s="406"/>
      <c r="AG661" s="403"/>
      <c r="AH661" s="403"/>
      <c r="AI661" s="405"/>
      <c r="AL661" s="403"/>
      <c r="AN661" s="403"/>
      <c r="AO661" s="405"/>
      <c r="AP661" s="403"/>
      <c r="AQ661" s="403"/>
      <c r="AR661" s="403"/>
      <c r="AS661" s="403"/>
      <c r="AT661" s="403"/>
      <c r="AU661" s="403"/>
      <c r="AV661" s="405"/>
      <c r="AW661" s="404"/>
      <c r="AY661" s="403"/>
      <c r="BC661" s="403"/>
      <c r="BD661" s="403"/>
      <c r="BE661" s="403"/>
      <c r="BF661" s="403"/>
      <c r="BG661" s="403"/>
      <c r="BH661" s="403"/>
      <c r="BI661" s="403"/>
      <c r="BJ661" s="403"/>
      <c r="BK661" s="403"/>
    </row>
    <row r="662" spans="1:63" x14ac:dyDescent="0.25">
      <c r="A662" s="405"/>
      <c r="B662" s="400"/>
      <c r="C662" s="403"/>
      <c r="D662" s="403"/>
      <c r="E662" s="403"/>
      <c r="I662" s="404"/>
      <c r="Q662" s="405"/>
      <c r="S662" s="405"/>
      <c r="T662" s="403"/>
      <c r="U662" s="406"/>
      <c r="V662" s="400"/>
      <c r="W662" s="405"/>
      <c r="X662" s="405"/>
      <c r="Y662" s="403"/>
      <c r="Z662" s="407"/>
      <c r="AA662" s="403"/>
      <c r="AB662" s="405"/>
      <c r="AC662" s="403"/>
      <c r="AD662" s="406"/>
      <c r="AG662" s="403"/>
      <c r="AH662" s="403"/>
      <c r="AI662" s="405"/>
      <c r="AL662" s="403"/>
      <c r="AN662" s="403"/>
      <c r="AO662" s="405"/>
      <c r="AP662" s="403"/>
      <c r="AQ662" s="403"/>
      <c r="AR662" s="403"/>
      <c r="AS662" s="403"/>
      <c r="AT662" s="403"/>
      <c r="AU662" s="403"/>
      <c r="AV662" s="405"/>
      <c r="AW662" s="404"/>
      <c r="AY662" s="403"/>
      <c r="BC662" s="403"/>
      <c r="BD662" s="403"/>
      <c r="BE662" s="403"/>
      <c r="BF662" s="403"/>
      <c r="BG662" s="403"/>
      <c r="BH662" s="403"/>
      <c r="BI662" s="403"/>
      <c r="BJ662" s="403"/>
      <c r="BK662" s="403"/>
    </row>
    <row r="663" spans="1:63" x14ac:dyDescent="0.25">
      <c r="A663" s="405"/>
      <c r="B663" s="400"/>
      <c r="C663" s="403"/>
      <c r="D663" s="403"/>
      <c r="E663" s="403"/>
      <c r="I663" s="404"/>
      <c r="Q663" s="405"/>
      <c r="S663" s="405"/>
      <c r="T663" s="403"/>
      <c r="U663" s="406"/>
      <c r="V663" s="400"/>
      <c r="W663" s="405"/>
      <c r="X663" s="405"/>
      <c r="Y663" s="403"/>
      <c r="Z663" s="407"/>
      <c r="AA663" s="403"/>
      <c r="AB663" s="405"/>
      <c r="AC663" s="403"/>
      <c r="AD663" s="406"/>
      <c r="AG663" s="403"/>
      <c r="AH663" s="403"/>
      <c r="AI663" s="405"/>
      <c r="AL663" s="403"/>
      <c r="AN663" s="403"/>
      <c r="AO663" s="405"/>
      <c r="AP663" s="403"/>
      <c r="AQ663" s="403"/>
      <c r="AR663" s="403"/>
      <c r="AS663" s="403"/>
      <c r="AT663" s="403"/>
      <c r="AU663" s="403"/>
      <c r="AV663" s="405"/>
      <c r="AW663" s="404"/>
      <c r="AY663" s="403"/>
      <c r="BC663" s="403"/>
      <c r="BD663" s="403"/>
      <c r="BE663" s="403"/>
      <c r="BF663" s="403"/>
      <c r="BG663" s="403"/>
      <c r="BH663" s="403"/>
      <c r="BI663" s="403"/>
      <c r="BJ663" s="403"/>
      <c r="BK663" s="403"/>
    </row>
    <row r="664" spans="1:63" x14ac:dyDescent="0.25">
      <c r="A664" s="405"/>
      <c r="B664" s="400"/>
      <c r="C664" s="403"/>
      <c r="D664" s="403"/>
      <c r="E664" s="403"/>
      <c r="I664" s="404"/>
      <c r="Q664" s="405"/>
      <c r="S664" s="405"/>
      <c r="T664" s="403"/>
      <c r="U664" s="406"/>
      <c r="V664" s="400"/>
      <c r="W664" s="405"/>
      <c r="X664" s="405"/>
      <c r="Y664" s="403"/>
      <c r="Z664" s="407"/>
      <c r="AA664" s="403"/>
      <c r="AB664" s="405"/>
      <c r="AC664" s="403"/>
      <c r="AD664" s="406"/>
      <c r="AG664" s="403"/>
      <c r="AH664" s="403"/>
      <c r="AI664" s="405"/>
      <c r="AL664" s="403"/>
      <c r="AN664" s="403"/>
      <c r="AO664" s="405"/>
      <c r="AP664" s="403"/>
      <c r="AQ664" s="403"/>
      <c r="AR664" s="403"/>
      <c r="AS664" s="403"/>
      <c r="AT664" s="403"/>
      <c r="AU664" s="403"/>
      <c r="AV664" s="405"/>
      <c r="AW664" s="404"/>
      <c r="AY664" s="403"/>
      <c r="BC664" s="403"/>
      <c r="BD664" s="403"/>
      <c r="BE664" s="403"/>
      <c r="BF664" s="403"/>
      <c r="BG664" s="403"/>
      <c r="BH664" s="403"/>
      <c r="BI664" s="403"/>
      <c r="BJ664" s="403"/>
      <c r="BK664" s="403"/>
    </row>
    <row r="665" spans="1:63" x14ac:dyDescent="0.25">
      <c r="A665" s="405"/>
      <c r="B665" s="400"/>
      <c r="C665" s="403"/>
      <c r="D665" s="403"/>
      <c r="E665" s="403"/>
      <c r="I665" s="404"/>
      <c r="Q665" s="405"/>
      <c r="S665" s="405"/>
      <c r="T665" s="403"/>
      <c r="U665" s="406"/>
      <c r="V665" s="400"/>
      <c r="W665" s="405"/>
      <c r="X665" s="405"/>
      <c r="Y665" s="403"/>
      <c r="Z665" s="407"/>
      <c r="AA665" s="403"/>
      <c r="AB665" s="405"/>
      <c r="AC665" s="403"/>
      <c r="AD665" s="406"/>
      <c r="AG665" s="403"/>
      <c r="AH665" s="403"/>
      <c r="AI665" s="405"/>
      <c r="AL665" s="403"/>
      <c r="AN665" s="403"/>
      <c r="AO665" s="405"/>
      <c r="AP665" s="403"/>
      <c r="AQ665" s="403"/>
      <c r="AR665" s="403"/>
      <c r="AS665" s="403"/>
      <c r="AT665" s="403"/>
      <c r="AU665" s="403"/>
      <c r="AV665" s="405"/>
      <c r="AW665" s="404"/>
      <c r="AY665" s="403"/>
      <c r="BC665" s="403"/>
      <c r="BD665" s="403"/>
      <c r="BE665" s="403"/>
      <c r="BF665" s="403"/>
      <c r="BG665" s="403"/>
      <c r="BH665" s="403"/>
      <c r="BI665" s="403"/>
      <c r="BJ665" s="403"/>
      <c r="BK665" s="403"/>
    </row>
    <row r="666" spans="1:63" x14ac:dyDescent="0.25">
      <c r="A666" s="405"/>
      <c r="B666" s="400"/>
      <c r="C666" s="403"/>
      <c r="D666" s="403"/>
      <c r="E666" s="403"/>
      <c r="I666" s="404"/>
      <c r="Q666" s="405"/>
      <c r="S666" s="405"/>
      <c r="T666" s="403"/>
      <c r="U666" s="406"/>
      <c r="V666" s="400"/>
      <c r="W666" s="405"/>
      <c r="X666" s="405"/>
      <c r="Y666" s="403"/>
      <c r="Z666" s="407"/>
      <c r="AA666" s="403"/>
      <c r="AB666" s="405"/>
      <c r="AC666" s="403"/>
      <c r="AD666" s="406"/>
      <c r="AG666" s="403"/>
      <c r="AH666" s="403"/>
      <c r="AI666" s="405"/>
      <c r="AL666" s="403"/>
      <c r="AN666" s="403"/>
      <c r="AO666" s="405"/>
      <c r="AP666" s="403"/>
      <c r="AQ666" s="403"/>
      <c r="AR666" s="403"/>
      <c r="AS666" s="403"/>
      <c r="AT666" s="403"/>
      <c r="AU666" s="403"/>
      <c r="AV666" s="405"/>
      <c r="AW666" s="404"/>
      <c r="AY666" s="403"/>
      <c r="BC666" s="403"/>
      <c r="BD666" s="403"/>
      <c r="BE666" s="403"/>
      <c r="BF666" s="403"/>
      <c r="BG666" s="403"/>
      <c r="BH666" s="403"/>
      <c r="BI666" s="403"/>
      <c r="BJ666" s="403"/>
      <c r="BK666" s="403"/>
    </row>
    <row r="667" spans="1:63" x14ac:dyDescent="0.25">
      <c r="A667" s="405"/>
      <c r="B667" s="400"/>
      <c r="C667" s="403"/>
      <c r="D667" s="403"/>
      <c r="E667" s="403"/>
      <c r="I667" s="404"/>
      <c r="Q667" s="405"/>
      <c r="S667" s="405"/>
      <c r="T667" s="403"/>
      <c r="U667" s="406"/>
      <c r="V667" s="400"/>
      <c r="W667" s="405"/>
      <c r="X667" s="405"/>
      <c r="Y667" s="403"/>
      <c r="Z667" s="407"/>
      <c r="AA667" s="403"/>
      <c r="AB667" s="405"/>
      <c r="AC667" s="403"/>
      <c r="AD667" s="406"/>
      <c r="AG667" s="403"/>
      <c r="AH667" s="403"/>
      <c r="AI667" s="405"/>
      <c r="AL667" s="403"/>
      <c r="AN667" s="403"/>
      <c r="AO667" s="405"/>
      <c r="AP667" s="403"/>
      <c r="AQ667" s="403"/>
      <c r="AR667" s="403"/>
      <c r="AS667" s="403"/>
      <c r="AT667" s="403"/>
      <c r="AU667" s="403"/>
      <c r="AV667" s="405"/>
      <c r="AW667" s="404"/>
      <c r="AY667" s="403"/>
      <c r="BC667" s="403"/>
      <c r="BD667" s="403"/>
      <c r="BE667" s="403"/>
      <c r="BF667" s="403"/>
      <c r="BG667" s="403"/>
      <c r="BH667" s="403"/>
      <c r="BI667" s="403"/>
      <c r="BJ667" s="403"/>
      <c r="BK667" s="403"/>
    </row>
    <row r="668" spans="1:63" x14ac:dyDescent="0.25">
      <c r="A668" s="405"/>
      <c r="B668" s="400"/>
      <c r="C668" s="403"/>
      <c r="D668" s="403"/>
      <c r="E668" s="403"/>
      <c r="I668" s="404"/>
      <c r="Q668" s="405"/>
      <c r="S668" s="405"/>
      <c r="T668" s="403"/>
      <c r="U668" s="406"/>
      <c r="V668" s="400"/>
      <c r="W668" s="405"/>
      <c r="X668" s="405"/>
      <c r="Y668" s="403"/>
      <c r="Z668" s="407"/>
      <c r="AA668" s="403"/>
      <c r="AB668" s="405"/>
      <c r="AC668" s="403"/>
      <c r="AD668" s="406"/>
      <c r="AG668" s="403"/>
      <c r="AH668" s="403"/>
      <c r="AI668" s="405"/>
      <c r="AL668" s="403"/>
      <c r="AN668" s="403"/>
      <c r="AO668" s="405"/>
      <c r="AP668" s="403"/>
      <c r="AQ668" s="403"/>
      <c r="AR668" s="403"/>
      <c r="AS668" s="403"/>
      <c r="AT668" s="403"/>
      <c r="AU668" s="403"/>
      <c r="AV668" s="405"/>
      <c r="AW668" s="404"/>
      <c r="AY668" s="403"/>
      <c r="BC668" s="403"/>
      <c r="BD668" s="403"/>
      <c r="BE668" s="403"/>
      <c r="BF668" s="403"/>
      <c r="BG668" s="403"/>
      <c r="BH668" s="403"/>
      <c r="BI668" s="403"/>
      <c r="BJ668" s="403"/>
      <c r="BK668" s="403"/>
    </row>
    <row r="669" spans="1:63" x14ac:dyDescent="0.25">
      <c r="A669" s="405"/>
      <c r="B669" s="400"/>
      <c r="C669" s="403"/>
      <c r="D669" s="403"/>
      <c r="E669" s="403"/>
      <c r="I669" s="404"/>
      <c r="Q669" s="405"/>
      <c r="S669" s="405"/>
      <c r="T669" s="403"/>
      <c r="U669" s="406"/>
      <c r="V669" s="400"/>
      <c r="W669" s="405"/>
      <c r="X669" s="405"/>
      <c r="Y669" s="403"/>
      <c r="Z669" s="407"/>
      <c r="AA669" s="403"/>
      <c r="AB669" s="405"/>
      <c r="AC669" s="403"/>
      <c r="AD669" s="406"/>
      <c r="AG669" s="403"/>
      <c r="AH669" s="403"/>
      <c r="AI669" s="405"/>
      <c r="AL669" s="403"/>
      <c r="AN669" s="403"/>
      <c r="AO669" s="405"/>
      <c r="AP669" s="403"/>
      <c r="AQ669" s="403"/>
      <c r="AR669" s="403"/>
      <c r="AS669" s="403"/>
      <c r="AT669" s="403"/>
      <c r="AU669" s="403"/>
      <c r="AV669" s="405"/>
      <c r="AW669" s="404"/>
      <c r="AY669" s="403"/>
      <c r="BC669" s="403"/>
      <c r="BD669" s="403"/>
      <c r="BE669" s="403"/>
      <c r="BF669" s="403"/>
      <c r="BG669" s="403"/>
      <c r="BH669" s="403"/>
      <c r="BI669" s="403"/>
      <c r="BJ669" s="403"/>
      <c r="BK669" s="403"/>
    </row>
    <row r="670" spans="1:63" x14ac:dyDescent="0.25">
      <c r="A670" s="405"/>
      <c r="B670" s="400"/>
      <c r="C670" s="403"/>
      <c r="D670" s="403"/>
      <c r="E670" s="403"/>
      <c r="I670" s="404"/>
      <c r="Q670" s="405"/>
      <c r="S670" s="405"/>
      <c r="T670" s="403"/>
      <c r="U670" s="406"/>
      <c r="V670" s="400"/>
      <c r="W670" s="405"/>
      <c r="X670" s="405"/>
      <c r="Y670" s="403"/>
      <c r="Z670" s="407"/>
      <c r="AA670" s="403"/>
      <c r="AB670" s="405"/>
      <c r="AC670" s="403"/>
      <c r="AD670" s="406"/>
      <c r="AG670" s="403"/>
      <c r="AH670" s="403"/>
      <c r="AI670" s="405"/>
      <c r="AL670" s="403"/>
      <c r="AN670" s="403"/>
      <c r="AO670" s="405"/>
      <c r="AP670" s="403"/>
      <c r="AQ670" s="403"/>
      <c r="AR670" s="403"/>
      <c r="AS670" s="403"/>
      <c r="AT670" s="403"/>
      <c r="AU670" s="403"/>
      <c r="AV670" s="405"/>
      <c r="AW670" s="404"/>
      <c r="AY670" s="403"/>
      <c r="BC670" s="403"/>
      <c r="BD670" s="403"/>
      <c r="BE670" s="403"/>
      <c r="BF670" s="403"/>
      <c r="BG670" s="403"/>
      <c r="BH670" s="403"/>
      <c r="BI670" s="403"/>
      <c r="BJ670" s="403"/>
      <c r="BK670" s="403"/>
    </row>
    <row r="671" spans="1:63" x14ac:dyDescent="0.25">
      <c r="A671" s="405"/>
      <c r="B671" s="400"/>
      <c r="C671" s="403"/>
      <c r="D671" s="403"/>
      <c r="E671" s="403"/>
      <c r="I671" s="404"/>
      <c r="Q671" s="405"/>
      <c r="S671" s="405"/>
      <c r="T671" s="403"/>
      <c r="U671" s="406"/>
      <c r="V671" s="400"/>
      <c r="W671" s="405"/>
      <c r="X671" s="405"/>
      <c r="Y671" s="403"/>
      <c r="Z671" s="407"/>
      <c r="AA671" s="403"/>
      <c r="AB671" s="405"/>
      <c r="AC671" s="403"/>
      <c r="AD671" s="406"/>
      <c r="AG671" s="403"/>
      <c r="AH671" s="403"/>
      <c r="AI671" s="405"/>
      <c r="AL671" s="403"/>
      <c r="AN671" s="403"/>
      <c r="AO671" s="405"/>
      <c r="AP671" s="403"/>
      <c r="AQ671" s="403"/>
      <c r="AR671" s="403"/>
      <c r="AS671" s="403"/>
      <c r="AT671" s="403"/>
      <c r="AU671" s="403"/>
      <c r="AV671" s="405"/>
      <c r="AW671" s="404"/>
      <c r="AY671" s="403"/>
      <c r="BC671" s="403"/>
      <c r="BD671" s="403"/>
      <c r="BE671" s="403"/>
      <c r="BF671" s="403"/>
      <c r="BG671" s="403"/>
      <c r="BH671" s="403"/>
      <c r="BI671" s="403"/>
      <c r="BJ671" s="403"/>
      <c r="BK671" s="403"/>
    </row>
    <row r="672" spans="1:63" x14ac:dyDescent="0.25">
      <c r="A672" s="405"/>
      <c r="B672" s="400"/>
      <c r="C672" s="403"/>
      <c r="D672" s="403"/>
      <c r="E672" s="403"/>
      <c r="I672" s="404"/>
      <c r="Q672" s="405"/>
      <c r="S672" s="405"/>
      <c r="T672" s="403"/>
      <c r="U672" s="406"/>
      <c r="V672" s="400"/>
      <c r="W672" s="405"/>
      <c r="X672" s="405"/>
      <c r="Y672" s="403"/>
      <c r="Z672" s="407"/>
      <c r="AA672" s="403"/>
      <c r="AB672" s="405"/>
      <c r="AC672" s="403"/>
      <c r="AD672" s="406"/>
      <c r="AG672" s="403"/>
      <c r="AH672" s="403"/>
      <c r="AI672" s="405"/>
      <c r="AL672" s="403"/>
      <c r="AN672" s="403"/>
      <c r="AO672" s="405"/>
      <c r="AP672" s="403"/>
      <c r="AQ672" s="403"/>
      <c r="AR672" s="403"/>
      <c r="AS672" s="403"/>
      <c r="AT672" s="403"/>
      <c r="AU672" s="403"/>
      <c r="AV672" s="405"/>
      <c r="AW672" s="404"/>
      <c r="AY672" s="403"/>
      <c r="BC672" s="403"/>
      <c r="BD672" s="403"/>
      <c r="BE672" s="403"/>
      <c r="BF672" s="403"/>
      <c r="BG672" s="403"/>
      <c r="BH672" s="403"/>
      <c r="BI672" s="403"/>
      <c r="BJ672" s="403"/>
      <c r="BK672" s="403"/>
    </row>
    <row r="673" spans="1:63" x14ac:dyDescent="0.25">
      <c r="A673" s="405"/>
      <c r="B673" s="400"/>
      <c r="C673" s="403"/>
      <c r="D673" s="403"/>
      <c r="E673" s="403"/>
      <c r="I673" s="404"/>
      <c r="Q673" s="405"/>
      <c r="S673" s="405"/>
      <c r="T673" s="403"/>
      <c r="U673" s="406"/>
      <c r="V673" s="400"/>
      <c r="W673" s="405"/>
      <c r="X673" s="405"/>
      <c r="Y673" s="403"/>
      <c r="Z673" s="407"/>
      <c r="AA673" s="403"/>
      <c r="AB673" s="405"/>
      <c r="AC673" s="403"/>
      <c r="AD673" s="406"/>
      <c r="AG673" s="403"/>
      <c r="AH673" s="403"/>
      <c r="AI673" s="405"/>
      <c r="AL673" s="403"/>
      <c r="AN673" s="403"/>
      <c r="AO673" s="405"/>
      <c r="AP673" s="403"/>
      <c r="AQ673" s="403"/>
      <c r="AR673" s="403"/>
      <c r="AS673" s="403"/>
      <c r="AT673" s="403"/>
      <c r="AU673" s="403"/>
      <c r="AV673" s="405"/>
      <c r="AW673" s="404"/>
      <c r="AY673" s="403"/>
      <c r="BC673" s="403"/>
      <c r="BD673" s="403"/>
      <c r="BE673" s="403"/>
      <c r="BF673" s="403"/>
      <c r="BG673" s="403"/>
      <c r="BH673" s="403"/>
      <c r="BI673" s="403"/>
      <c r="BJ673" s="403"/>
      <c r="BK673" s="403"/>
    </row>
    <row r="674" spans="1:63" x14ac:dyDescent="0.25">
      <c r="A674" s="405"/>
      <c r="B674" s="400"/>
      <c r="C674" s="403"/>
      <c r="D674" s="403"/>
      <c r="E674" s="403"/>
      <c r="I674" s="404"/>
      <c r="Q674" s="405"/>
      <c r="S674" s="405"/>
      <c r="T674" s="403"/>
      <c r="U674" s="406"/>
      <c r="V674" s="400"/>
      <c r="W674" s="405"/>
      <c r="X674" s="405"/>
      <c r="Y674" s="403"/>
      <c r="Z674" s="407"/>
      <c r="AA674" s="403"/>
      <c r="AB674" s="405"/>
      <c r="AC674" s="403"/>
      <c r="AD674" s="406"/>
      <c r="AG674" s="403"/>
      <c r="AH674" s="403"/>
      <c r="AI674" s="405"/>
      <c r="AL674" s="403"/>
      <c r="AN674" s="403"/>
      <c r="AO674" s="405"/>
      <c r="AP674" s="403"/>
      <c r="AQ674" s="403"/>
      <c r="AR674" s="403"/>
      <c r="AS674" s="403"/>
      <c r="AT674" s="403"/>
      <c r="AU674" s="403"/>
      <c r="AV674" s="405"/>
      <c r="AW674" s="404"/>
      <c r="AY674" s="403"/>
      <c r="BC674" s="403"/>
      <c r="BD674" s="403"/>
      <c r="BE674" s="403"/>
      <c r="BF674" s="403"/>
      <c r="BG674" s="403"/>
      <c r="BH674" s="403"/>
      <c r="BI674" s="403"/>
      <c r="BJ674" s="403"/>
      <c r="BK674" s="403"/>
    </row>
    <row r="675" spans="1:63" x14ac:dyDescent="0.25">
      <c r="A675" s="405"/>
      <c r="B675" s="400"/>
      <c r="C675" s="403"/>
      <c r="D675" s="403"/>
      <c r="E675" s="403"/>
      <c r="I675" s="404"/>
      <c r="Q675" s="405"/>
      <c r="S675" s="405"/>
      <c r="T675" s="403"/>
      <c r="U675" s="406"/>
      <c r="V675" s="400"/>
      <c r="W675" s="405"/>
      <c r="X675" s="405"/>
      <c r="Y675" s="403"/>
      <c r="Z675" s="407"/>
      <c r="AA675" s="403"/>
      <c r="AB675" s="405"/>
      <c r="AC675" s="403"/>
      <c r="AD675" s="406"/>
      <c r="AG675" s="403"/>
      <c r="AH675" s="403"/>
      <c r="AI675" s="405"/>
      <c r="AL675" s="403"/>
      <c r="AN675" s="403"/>
      <c r="AO675" s="405"/>
      <c r="AP675" s="403"/>
      <c r="AQ675" s="403"/>
      <c r="AR675" s="403"/>
      <c r="AS675" s="403"/>
      <c r="AT675" s="403"/>
      <c r="AU675" s="403"/>
      <c r="AV675" s="405"/>
      <c r="AW675" s="404"/>
      <c r="AY675" s="403"/>
      <c r="BC675" s="403"/>
      <c r="BD675" s="403"/>
      <c r="BE675" s="403"/>
      <c r="BF675" s="403"/>
      <c r="BG675" s="403"/>
      <c r="BH675" s="403"/>
      <c r="BI675" s="403"/>
      <c r="BJ675" s="403"/>
      <c r="BK675" s="403"/>
    </row>
    <row r="676" spans="1:63" x14ac:dyDescent="0.25">
      <c r="A676" s="405"/>
      <c r="B676" s="400"/>
      <c r="C676" s="403"/>
      <c r="D676" s="403"/>
      <c r="E676" s="403"/>
      <c r="I676" s="404"/>
      <c r="Q676" s="405"/>
      <c r="S676" s="405"/>
      <c r="T676" s="403"/>
      <c r="U676" s="406"/>
      <c r="V676" s="400"/>
      <c r="W676" s="405"/>
      <c r="X676" s="405"/>
      <c r="Y676" s="403"/>
      <c r="Z676" s="407"/>
      <c r="AA676" s="403"/>
      <c r="AB676" s="405"/>
      <c r="AC676" s="403"/>
      <c r="AD676" s="406"/>
      <c r="AG676" s="403"/>
      <c r="AH676" s="403"/>
      <c r="AI676" s="405"/>
      <c r="AL676" s="403"/>
      <c r="AN676" s="403"/>
      <c r="AO676" s="405"/>
      <c r="AP676" s="403"/>
      <c r="AQ676" s="403"/>
      <c r="AR676" s="403"/>
      <c r="AS676" s="403"/>
      <c r="AT676" s="403"/>
      <c r="AU676" s="403"/>
      <c r="AV676" s="405"/>
      <c r="AW676" s="404"/>
      <c r="AY676" s="403"/>
      <c r="BC676" s="403"/>
      <c r="BD676" s="403"/>
      <c r="BE676" s="403"/>
      <c r="BF676" s="403"/>
      <c r="BG676" s="403"/>
      <c r="BH676" s="403"/>
      <c r="BI676" s="403"/>
      <c r="BJ676" s="403"/>
      <c r="BK676" s="403"/>
    </row>
    <row r="677" spans="1:63" x14ac:dyDescent="0.25">
      <c r="A677" s="405"/>
      <c r="B677" s="400"/>
      <c r="C677" s="403"/>
      <c r="D677" s="403"/>
      <c r="E677" s="403"/>
      <c r="I677" s="404"/>
      <c r="Q677" s="405"/>
      <c r="S677" s="405"/>
      <c r="T677" s="403"/>
      <c r="U677" s="406"/>
      <c r="V677" s="400"/>
      <c r="W677" s="405"/>
      <c r="X677" s="405"/>
      <c r="Y677" s="403"/>
      <c r="Z677" s="407"/>
      <c r="AA677" s="403"/>
      <c r="AB677" s="405"/>
      <c r="AC677" s="403"/>
      <c r="AD677" s="406"/>
      <c r="AG677" s="403"/>
      <c r="AH677" s="403"/>
      <c r="AI677" s="405"/>
      <c r="AL677" s="403"/>
      <c r="AN677" s="403"/>
      <c r="AO677" s="405"/>
      <c r="AP677" s="403"/>
      <c r="AQ677" s="403"/>
      <c r="AR677" s="403"/>
      <c r="AS677" s="403"/>
      <c r="AT677" s="403"/>
      <c r="AU677" s="403"/>
      <c r="AV677" s="405"/>
      <c r="AW677" s="404"/>
      <c r="AY677" s="403"/>
      <c r="BC677" s="403"/>
      <c r="BD677" s="403"/>
      <c r="BE677" s="403"/>
      <c r="BF677" s="403"/>
      <c r="BG677" s="403"/>
      <c r="BH677" s="403"/>
      <c r="BI677" s="403"/>
      <c r="BJ677" s="403"/>
      <c r="BK677" s="403"/>
    </row>
    <row r="678" spans="1:63" x14ac:dyDescent="0.25">
      <c r="A678" s="405"/>
      <c r="B678" s="400"/>
      <c r="C678" s="403"/>
      <c r="D678" s="403"/>
      <c r="E678" s="403"/>
      <c r="I678" s="404"/>
      <c r="Q678" s="405"/>
      <c r="S678" s="405"/>
      <c r="T678" s="403"/>
      <c r="U678" s="406"/>
      <c r="V678" s="400"/>
      <c r="W678" s="405"/>
      <c r="X678" s="405"/>
      <c r="Y678" s="403"/>
      <c r="Z678" s="407"/>
      <c r="AA678" s="403"/>
      <c r="AB678" s="405"/>
      <c r="AC678" s="403"/>
      <c r="AD678" s="406"/>
      <c r="AG678" s="403"/>
      <c r="AH678" s="403"/>
      <c r="AI678" s="405"/>
      <c r="AL678" s="403"/>
      <c r="AN678" s="403"/>
      <c r="AO678" s="405"/>
      <c r="AP678" s="403"/>
      <c r="AQ678" s="403"/>
      <c r="AR678" s="403"/>
      <c r="AS678" s="403"/>
      <c r="AT678" s="403"/>
      <c r="AU678" s="403"/>
      <c r="AV678" s="405"/>
      <c r="AW678" s="404"/>
      <c r="AY678" s="403"/>
      <c r="BC678" s="403"/>
      <c r="BD678" s="403"/>
      <c r="BE678" s="403"/>
      <c r="BF678" s="403"/>
      <c r="BG678" s="403"/>
      <c r="BH678" s="403"/>
      <c r="BI678" s="403"/>
      <c r="BJ678" s="403"/>
      <c r="BK678" s="403"/>
    </row>
    <row r="679" spans="1:63" x14ac:dyDescent="0.25">
      <c r="A679" s="405"/>
      <c r="B679" s="400"/>
      <c r="C679" s="403"/>
      <c r="D679" s="403"/>
      <c r="E679" s="403"/>
      <c r="I679" s="404"/>
      <c r="Q679" s="405"/>
      <c r="S679" s="405"/>
      <c r="T679" s="403"/>
      <c r="U679" s="406"/>
      <c r="V679" s="400"/>
      <c r="W679" s="405"/>
      <c r="X679" s="405"/>
      <c r="Y679" s="403"/>
      <c r="Z679" s="407"/>
      <c r="AA679" s="403"/>
      <c r="AB679" s="405"/>
      <c r="AC679" s="403"/>
      <c r="AD679" s="406"/>
      <c r="AG679" s="403"/>
      <c r="AH679" s="403"/>
      <c r="AI679" s="405"/>
      <c r="AL679" s="403"/>
      <c r="AN679" s="403"/>
      <c r="AO679" s="405"/>
      <c r="AP679" s="403"/>
      <c r="AQ679" s="403"/>
      <c r="AR679" s="403"/>
      <c r="AS679" s="403"/>
      <c r="AT679" s="403"/>
      <c r="AU679" s="403"/>
      <c r="AV679" s="405"/>
      <c r="AW679" s="404"/>
      <c r="AY679" s="403"/>
      <c r="BC679" s="403"/>
      <c r="BD679" s="403"/>
      <c r="BE679" s="403"/>
      <c r="BF679" s="403"/>
      <c r="BG679" s="403"/>
      <c r="BH679" s="403"/>
      <c r="BI679" s="403"/>
      <c r="BJ679" s="403"/>
      <c r="BK679" s="403"/>
    </row>
    <row r="680" spans="1:63" x14ac:dyDescent="0.25">
      <c r="A680" s="405"/>
      <c r="B680" s="400"/>
      <c r="C680" s="403"/>
      <c r="D680" s="403"/>
      <c r="E680" s="403"/>
      <c r="I680" s="404"/>
      <c r="Q680" s="405"/>
      <c r="S680" s="405"/>
      <c r="T680" s="403"/>
      <c r="U680" s="406"/>
      <c r="V680" s="400"/>
      <c r="W680" s="405"/>
      <c r="X680" s="405"/>
      <c r="Y680" s="403"/>
      <c r="Z680" s="407"/>
      <c r="AA680" s="403"/>
      <c r="AB680" s="405"/>
      <c r="AC680" s="403"/>
      <c r="AD680" s="406"/>
      <c r="AG680" s="403"/>
      <c r="AH680" s="403"/>
      <c r="AI680" s="405"/>
      <c r="AL680" s="403"/>
      <c r="AN680" s="403"/>
      <c r="AO680" s="405"/>
      <c r="AP680" s="403"/>
      <c r="AQ680" s="403"/>
      <c r="AR680" s="403"/>
      <c r="AS680" s="403"/>
      <c r="AT680" s="403"/>
      <c r="AU680" s="403"/>
      <c r="AV680" s="405"/>
      <c r="AW680" s="404"/>
      <c r="AY680" s="403"/>
      <c r="BC680" s="403"/>
      <c r="BD680" s="403"/>
      <c r="BE680" s="403"/>
      <c r="BF680" s="403"/>
      <c r="BG680" s="403"/>
      <c r="BH680" s="403"/>
      <c r="BI680" s="403"/>
      <c r="BJ680" s="403"/>
      <c r="BK680" s="403"/>
    </row>
    <row r="681" spans="1:63" x14ac:dyDescent="0.25">
      <c r="A681" s="405"/>
      <c r="B681" s="400"/>
      <c r="C681" s="403"/>
      <c r="D681" s="403"/>
      <c r="E681" s="403"/>
      <c r="I681" s="404"/>
      <c r="Q681" s="405"/>
      <c r="S681" s="405"/>
      <c r="T681" s="403"/>
      <c r="U681" s="406"/>
      <c r="V681" s="400"/>
      <c r="W681" s="405"/>
      <c r="X681" s="405"/>
      <c r="Y681" s="403"/>
      <c r="Z681" s="407"/>
      <c r="AA681" s="403"/>
      <c r="AB681" s="405"/>
      <c r="AC681" s="403"/>
      <c r="AD681" s="406"/>
      <c r="AG681" s="403"/>
      <c r="AH681" s="403"/>
      <c r="AI681" s="405"/>
      <c r="AL681" s="403"/>
      <c r="AN681" s="403"/>
      <c r="AO681" s="405"/>
      <c r="AP681" s="403"/>
      <c r="AQ681" s="403"/>
      <c r="AR681" s="403"/>
      <c r="AS681" s="403"/>
      <c r="AT681" s="403"/>
      <c r="AU681" s="403"/>
      <c r="AV681" s="405"/>
      <c r="AW681" s="404"/>
      <c r="AY681" s="403"/>
      <c r="BC681" s="403"/>
      <c r="BD681" s="403"/>
      <c r="BE681" s="403"/>
      <c r="BF681" s="403"/>
      <c r="BG681" s="403"/>
      <c r="BH681" s="403"/>
      <c r="BI681" s="403"/>
      <c r="BJ681" s="403"/>
      <c r="BK681" s="403"/>
    </row>
    <row r="682" spans="1:63" x14ac:dyDescent="0.25">
      <c r="A682" s="405"/>
      <c r="B682" s="400"/>
      <c r="C682" s="403"/>
      <c r="D682" s="403"/>
      <c r="E682" s="403"/>
      <c r="I682" s="404"/>
      <c r="Q682" s="405"/>
      <c r="S682" s="405"/>
      <c r="T682" s="403"/>
      <c r="U682" s="406"/>
      <c r="V682" s="400"/>
      <c r="W682" s="405"/>
      <c r="X682" s="405"/>
      <c r="Y682" s="403"/>
      <c r="Z682" s="407"/>
      <c r="AA682" s="403"/>
      <c r="AB682" s="405"/>
      <c r="AC682" s="403"/>
      <c r="AD682" s="406"/>
      <c r="AG682" s="403"/>
      <c r="AH682" s="403"/>
      <c r="AI682" s="405"/>
      <c r="AL682" s="403"/>
      <c r="AN682" s="403"/>
      <c r="AO682" s="405"/>
      <c r="AP682" s="403"/>
      <c r="AQ682" s="403"/>
      <c r="AR682" s="403"/>
      <c r="AS682" s="403"/>
      <c r="AT682" s="403"/>
      <c r="AU682" s="403"/>
      <c r="AV682" s="405"/>
      <c r="AW682" s="404"/>
      <c r="AY682" s="403"/>
      <c r="BC682" s="403"/>
      <c r="BD682" s="403"/>
      <c r="BE682" s="403"/>
      <c r="BF682" s="403"/>
      <c r="BG682" s="403"/>
      <c r="BH682" s="403"/>
      <c r="BI682" s="403"/>
      <c r="BJ682" s="403"/>
      <c r="BK682" s="403"/>
    </row>
    <row r="683" spans="1:63" x14ac:dyDescent="0.25">
      <c r="A683" s="405"/>
      <c r="B683" s="400"/>
      <c r="C683" s="403"/>
      <c r="D683" s="403"/>
      <c r="E683" s="403"/>
      <c r="I683" s="404"/>
      <c r="Q683" s="405"/>
      <c r="S683" s="405"/>
      <c r="T683" s="403"/>
      <c r="U683" s="406"/>
      <c r="V683" s="400"/>
      <c r="W683" s="405"/>
      <c r="X683" s="405"/>
      <c r="Y683" s="403"/>
      <c r="Z683" s="407"/>
      <c r="AA683" s="403"/>
      <c r="AB683" s="405"/>
      <c r="AC683" s="403"/>
      <c r="AD683" s="406"/>
      <c r="AG683" s="403"/>
      <c r="AH683" s="403"/>
      <c r="AI683" s="405"/>
      <c r="AL683" s="403"/>
      <c r="AN683" s="403"/>
      <c r="AO683" s="405"/>
      <c r="AP683" s="403"/>
      <c r="AQ683" s="403"/>
      <c r="AR683" s="403"/>
      <c r="AS683" s="403"/>
      <c r="AT683" s="403"/>
      <c r="AU683" s="403"/>
      <c r="AV683" s="405"/>
      <c r="AW683" s="404"/>
      <c r="AY683" s="403"/>
      <c r="BC683" s="403"/>
      <c r="BD683" s="403"/>
      <c r="BE683" s="403"/>
      <c r="BF683" s="403"/>
      <c r="BG683" s="403"/>
      <c r="BH683" s="403"/>
      <c r="BI683" s="403"/>
      <c r="BJ683" s="403"/>
      <c r="BK683" s="403"/>
    </row>
    <row r="684" spans="1:63" x14ac:dyDescent="0.25">
      <c r="A684" s="405"/>
      <c r="B684" s="400"/>
      <c r="C684" s="403"/>
      <c r="D684" s="403"/>
      <c r="E684" s="403"/>
      <c r="I684" s="404"/>
      <c r="Q684" s="405"/>
      <c r="S684" s="405"/>
      <c r="T684" s="403"/>
      <c r="U684" s="406"/>
      <c r="V684" s="400"/>
      <c r="W684" s="405"/>
      <c r="X684" s="405"/>
      <c r="Y684" s="403"/>
      <c r="Z684" s="407"/>
      <c r="AA684" s="403"/>
      <c r="AB684" s="405"/>
      <c r="AC684" s="403"/>
      <c r="AD684" s="406"/>
      <c r="AG684" s="403"/>
      <c r="AH684" s="403"/>
      <c r="AI684" s="405"/>
      <c r="AL684" s="403"/>
      <c r="AN684" s="403"/>
      <c r="AO684" s="405"/>
      <c r="AP684" s="403"/>
      <c r="AQ684" s="403"/>
      <c r="AR684" s="403"/>
      <c r="AS684" s="403"/>
      <c r="AT684" s="403"/>
      <c r="AU684" s="403"/>
      <c r="AV684" s="405"/>
      <c r="AW684" s="404"/>
      <c r="AY684" s="403"/>
      <c r="BC684" s="403"/>
      <c r="BD684" s="403"/>
      <c r="BE684" s="403"/>
      <c r="BF684" s="403"/>
      <c r="BG684" s="403"/>
      <c r="BH684" s="403"/>
      <c r="BI684" s="403"/>
      <c r="BJ684" s="403"/>
      <c r="BK684" s="403"/>
    </row>
    <row r="685" spans="1:63" x14ac:dyDescent="0.25">
      <c r="A685" s="405"/>
      <c r="B685" s="400"/>
      <c r="C685" s="403"/>
      <c r="D685" s="403"/>
      <c r="E685" s="403"/>
      <c r="I685" s="404"/>
      <c r="Q685" s="405"/>
      <c r="S685" s="405"/>
      <c r="T685" s="403"/>
      <c r="U685" s="406"/>
      <c r="V685" s="400"/>
      <c r="W685" s="405"/>
      <c r="X685" s="405"/>
      <c r="Y685" s="403"/>
      <c r="Z685" s="407"/>
      <c r="AA685" s="403"/>
      <c r="AB685" s="405"/>
      <c r="AC685" s="403"/>
      <c r="AD685" s="406"/>
      <c r="AG685" s="403"/>
      <c r="AH685" s="403"/>
      <c r="AI685" s="405"/>
      <c r="AL685" s="403"/>
      <c r="AN685" s="403"/>
      <c r="AO685" s="405"/>
      <c r="AP685" s="403"/>
      <c r="AQ685" s="403"/>
      <c r="AR685" s="403"/>
      <c r="AS685" s="403"/>
      <c r="AT685" s="403"/>
      <c r="AU685" s="403"/>
      <c r="AV685" s="405"/>
      <c r="AW685" s="404"/>
      <c r="AY685" s="403"/>
      <c r="BC685" s="403"/>
      <c r="BD685" s="403"/>
      <c r="BE685" s="403"/>
      <c r="BF685" s="403"/>
      <c r="BG685" s="403"/>
      <c r="BH685" s="403"/>
      <c r="BI685" s="403"/>
      <c r="BJ685" s="403"/>
      <c r="BK685" s="403"/>
    </row>
    <row r="686" spans="1:63" x14ac:dyDescent="0.25">
      <c r="A686" s="405"/>
      <c r="B686" s="400"/>
      <c r="C686" s="403"/>
      <c r="D686" s="403"/>
      <c r="E686" s="403"/>
      <c r="I686" s="404"/>
      <c r="Q686" s="405"/>
      <c r="S686" s="405"/>
      <c r="T686" s="403"/>
      <c r="U686" s="406"/>
      <c r="V686" s="400"/>
      <c r="W686" s="405"/>
      <c r="X686" s="405"/>
      <c r="Y686" s="403"/>
      <c r="Z686" s="407"/>
      <c r="AA686" s="403"/>
      <c r="AB686" s="405"/>
      <c r="AC686" s="403"/>
      <c r="AD686" s="406"/>
      <c r="AG686" s="403"/>
      <c r="AH686" s="403"/>
      <c r="AI686" s="405"/>
      <c r="AL686" s="403"/>
      <c r="AN686" s="403"/>
      <c r="AO686" s="405"/>
      <c r="AP686" s="403"/>
      <c r="AQ686" s="403"/>
      <c r="AR686" s="403"/>
      <c r="AS686" s="403"/>
      <c r="AT686" s="403"/>
      <c r="AU686" s="403"/>
      <c r="AV686" s="405"/>
      <c r="AW686" s="404"/>
      <c r="AY686" s="403"/>
      <c r="BC686" s="403"/>
      <c r="BD686" s="403"/>
      <c r="BE686" s="403"/>
      <c r="BF686" s="403"/>
      <c r="BG686" s="403"/>
      <c r="BH686" s="403"/>
      <c r="BI686" s="403"/>
      <c r="BJ686" s="403"/>
      <c r="BK686" s="403"/>
    </row>
    <row r="687" spans="1:63" x14ac:dyDescent="0.25">
      <c r="A687" s="405"/>
      <c r="B687" s="400"/>
      <c r="C687" s="403"/>
      <c r="D687" s="403"/>
      <c r="E687" s="403"/>
      <c r="I687" s="404"/>
      <c r="Q687" s="405"/>
      <c r="S687" s="405"/>
      <c r="T687" s="403"/>
      <c r="U687" s="406"/>
      <c r="V687" s="400"/>
      <c r="W687" s="405"/>
      <c r="X687" s="405"/>
      <c r="Y687" s="403"/>
      <c r="Z687" s="407"/>
      <c r="AA687" s="403"/>
      <c r="AB687" s="405"/>
      <c r="AC687" s="403"/>
      <c r="AD687" s="406"/>
      <c r="AG687" s="403"/>
      <c r="AH687" s="403"/>
      <c r="AI687" s="405"/>
      <c r="AL687" s="403"/>
      <c r="AN687" s="403"/>
      <c r="AO687" s="405"/>
      <c r="AP687" s="403"/>
      <c r="AQ687" s="403"/>
      <c r="AR687" s="403"/>
      <c r="AS687" s="403"/>
      <c r="AT687" s="403"/>
      <c r="AU687" s="403"/>
      <c r="AV687" s="405"/>
      <c r="AW687" s="404"/>
      <c r="AY687" s="403"/>
      <c r="BC687" s="403"/>
      <c r="BD687" s="403"/>
      <c r="BE687" s="403"/>
      <c r="BF687" s="403"/>
      <c r="BG687" s="403"/>
      <c r="BH687" s="403"/>
      <c r="BI687" s="403"/>
      <c r="BJ687" s="403"/>
      <c r="BK687" s="403"/>
    </row>
    <row r="688" spans="1:63" x14ac:dyDescent="0.25">
      <c r="A688" s="405"/>
      <c r="B688" s="400"/>
      <c r="C688" s="403"/>
      <c r="D688" s="403"/>
      <c r="E688" s="403"/>
      <c r="I688" s="404"/>
      <c r="Q688" s="405"/>
      <c r="S688" s="405"/>
      <c r="T688" s="403"/>
      <c r="U688" s="406"/>
      <c r="V688" s="400"/>
      <c r="W688" s="405"/>
      <c r="X688" s="405"/>
      <c r="Y688" s="403"/>
      <c r="Z688" s="407"/>
      <c r="AA688" s="403"/>
      <c r="AB688" s="405"/>
      <c r="AC688" s="403"/>
      <c r="AD688" s="406"/>
      <c r="AG688" s="403"/>
      <c r="AH688" s="403"/>
      <c r="AI688" s="405"/>
      <c r="AL688" s="403"/>
      <c r="AN688" s="403"/>
      <c r="AO688" s="405"/>
      <c r="AP688" s="403"/>
      <c r="AQ688" s="403"/>
      <c r="AR688" s="403"/>
      <c r="AS688" s="403"/>
      <c r="AT688" s="403"/>
      <c r="AU688" s="403"/>
      <c r="AV688" s="405"/>
      <c r="AW688" s="404"/>
      <c r="AY688" s="403"/>
      <c r="BC688" s="403"/>
      <c r="BD688" s="403"/>
      <c r="BE688" s="403"/>
      <c r="BF688" s="403"/>
      <c r="BG688" s="403"/>
      <c r="BH688" s="403"/>
      <c r="BI688" s="403"/>
      <c r="BJ688" s="403"/>
      <c r="BK688" s="403"/>
    </row>
    <row r="689" spans="1:63" x14ac:dyDescent="0.25">
      <c r="A689" s="405"/>
      <c r="B689" s="400"/>
      <c r="C689" s="403"/>
      <c r="D689" s="403"/>
      <c r="E689" s="403"/>
      <c r="I689" s="404"/>
      <c r="Q689" s="405"/>
      <c r="S689" s="405"/>
      <c r="T689" s="403"/>
      <c r="U689" s="406"/>
      <c r="V689" s="400"/>
      <c r="W689" s="405"/>
      <c r="X689" s="405"/>
      <c r="Y689" s="403"/>
      <c r="Z689" s="407"/>
      <c r="AA689" s="403"/>
      <c r="AB689" s="405"/>
      <c r="AC689" s="403"/>
      <c r="AD689" s="406"/>
      <c r="AG689" s="403"/>
      <c r="AH689" s="403"/>
      <c r="AI689" s="405"/>
      <c r="AL689" s="403"/>
      <c r="AN689" s="403"/>
      <c r="AO689" s="405"/>
      <c r="AP689" s="403"/>
      <c r="AQ689" s="403"/>
      <c r="AR689" s="403"/>
      <c r="AS689" s="403"/>
      <c r="AT689" s="403"/>
      <c r="AU689" s="403"/>
      <c r="AV689" s="405"/>
      <c r="AW689" s="404"/>
      <c r="AY689" s="403"/>
      <c r="BC689" s="403"/>
      <c r="BD689" s="403"/>
      <c r="BE689" s="403"/>
      <c r="BF689" s="403"/>
      <c r="BG689" s="403"/>
      <c r="BH689" s="403"/>
      <c r="BI689" s="403"/>
      <c r="BJ689" s="403"/>
      <c r="BK689" s="403"/>
    </row>
    <row r="690" spans="1:63" x14ac:dyDescent="0.25">
      <c r="A690" s="405"/>
      <c r="B690" s="400"/>
      <c r="C690" s="403"/>
      <c r="D690" s="403"/>
      <c r="E690" s="403"/>
      <c r="I690" s="404"/>
      <c r="Q690" s="405"/>
      <c r="S690" s="405"/>
      <c r="T690" s="403"/>
      <c r="U690" s="406"/>
      <c r="V690" s="400"/>
      <c r="W690" s="405"/>
      <c r="X690" s="405"/>
      <c r="Y690" s="403"/>
      <c r="Z690" s="407"/>
      <c r="AA690" s="403"/>
      <c r="AB690" s="405"/>
      <c r="AC690" s="403"/>
      <c r="AD690" s="406"/>
      <c r="AG690" s="403"/>
      <c r="AH690" s="403"/>
      <c r="AI690" s="405"/>
      <c r="AL690" s="403"/>
      <c r="AN690" s="403"/>
      <c r="AO690" s="405"/>
      <c r="AP690" s="403"/>
      <c r="AQ690" s="403"/>
      <c r="AR690" s="403"/>
      <c r="AS690" s="403"/>
      <c r="AT690" s="403"/>
      <c r="AU690" s="403"/>
      <c r="AV690" s="405"/>
      <c r="AW690" s="404"/>
      <c r="AY690" s="403"/>
      <c r="BC690" s="403"/>
      <c r="BD690" s="403"/>
      <c r="BE690" s="403"/>
      <c r="BF690" s="403"/>
      <c r="BG690" s="403"/>
      <c r="BH690" s="403"/>
      <c r="BI690" s="403"/>
      <c r="BJ690" s="403"/>
      <c r="BK690" s="403"/>
    </row>
    <row r="691" spans="1:63" x14ac:dyDescent="0.25">
      <c r="A691" s="405"/>
      <c r="B691" s="400"/>
      <c r="C691" s="403"/>
      <c r="D691" s="403"/>
      <c r="E691" s="403"/>
      <c r="I691" s="404"/>
      <c r="Q691" s="405"/>
      <c r="S691" s="405"/>
      <c r="T691" s="403"/>
      <c r="U691" s="406"/>
      <c r="V691" s="400"/>
      <c r="W691" s="405"/>
      <c r="X691" s="405"/>
      <c r="Y691" s="403"/>
      <c r="Z691" s="407"/>
      <c r="AA691" s="403"/>
      <c r="AB691" s="405"/>
      <c r="AC691" s="403"/>
      <c r="AD691" s="406"/>
      <c r="AG691" s="403"/>
      <c r="AH691" s="403"/>
      <c r="AI691" s="405"/>
      <c r="AL691" s="403"/>
      <c r="AN691" s="403"/>
      <c r="AO691" s="405"/>
      <c r="AP691" s="403"/>
      <c r="AQ691" s="403"/>
      <c r="AR691" s="403"/>
      <c r="AS691" s="403"/>
      <c r="AT691" s="403"/>
      <c r="AU691" s="403"/>
      <c r="AV691" s="405"/>
      <c r="AW691" s="404"/>
      <c r="AY691" s="403"/>
      <c r="BC691" s="403"/>
      <c r="BD691" s="403"/>
      <c r="BE691" s="403"/>
      <c r="BF691" s="403"/>
      <c r="BG691" s="403"/>
      <c r="BH691" s="403"/>
      <c r="BI691" s="403"/>
      <c r="BJ691" s="403"/>
      <c r="BK691" s="403"/>
    </row>
    <row r="692" spans="1:63" x14ac:dyDescent="0.25">
      <c r="A692" s="405"/>
      <c r="B692" s="400"/>
      <c r="C692" s="403"/>
      <c r="D692" s="403"/>
      <c r="E692" s="403"/>
      <c r="I692" s="404"/>
      <c r="Q692" s="405"/>
      <c r="S692" s="405"/>
      <c r="T692" s="403"/>
      <c r="U692" s="406"/>
      <c r="V692" s="400"/>
      <c r="W692" s="405"/>
      <c r="X692" s="405"/>
      <c r="Y692" s="403"/>
      <c r="Z692" s="407"/>
      <c r="AA692" s="403"/>
      <c r="AB692" s="405"/>
      <c r="AC692" s="403"/>
      <c r="AD692" s="406"/>
      <c r="AG692" s="403"/>
      <c r="AH692" s="403"/>
      <c r="AI692" s="405"/>
      <c r="AL692" s="403"/>
      <c r="AN692" s="403"/>
      <c r="AO692" s="405"/>
      <c r="AP692" s="403"/>
      <c r="AQ692" s="403"/>
      <c r="AR692" s="403"/>
      <c r="AS692" s="403"/>
      <c r="AT692" s="403"/>
      <c r="AU692" s="403"/>
      <c r="AV692" s="405"/>
      <c r="AW692" s="404"/>
      <c r="AY692" s="403"/>
      <c r="BC692" s="403"/>
      <c r="BD692" s="403"/>
      <c r="BE692" s="403"/>
      <c r="BF692" s="403"/>
      <c r="BG692" s="403"/>
      <c r="BH692" s="403"/>
      <c r="BI692" s="403"/>
      <c r="BJ692" s="403"/>
      <c r="BK692" s="403"/>
    </row>
    <row r="693" spans="1:63" x14ac:dyDescent="0.25">
      <c r="A693" s="405"/>
      <c r="B693" s="400"/>
      <c r="C693" s="403"/>
      <c r="D693" s="403"/>
      <c r="E693" s="403"/>
      <c r="I693" s="404"/>
      <c r="Q693" s="405"/>
      <c r="S693" s="405"/>
      <c r="T693" s="403"/>
      <c r="U693" s="406"/>
      <c r="V693" s="400"/>
      <c r="W693" s="405"/>
      <c r="X693" s="405"/>
      <c r="Y693" s="403"/>
      <c r="Z693" s="407"/>
      <c r="AA693" s="403"/>
      <c r="AB693" s="405"/>
      <c r="AC693" s="403"/>
      <c r="AD693" s="406"/>
      <c r="AG693" s="403"/>
      <c r="AH693" s="403"/>
      <c r="AI693" s="405"/>
      <c r="AL693" s="403"/>
      <c r="AN693" s="403"/>
      <c r="AO693" s="405"/>
      <c r="AP693" s="403"/>
      <c r="AQ693" s="403"/>
      <c r="AR693" s="403"/>
      <c r="AS693" s="403"/>
      <c r="AT693" s="403"/>
      <c r="AU693" s="403"/>
      <c r="AV693" s="405"/>
      <c r="AW693" s="404"/>
      <c r="AY693" s="403"/>
      <c r="BC693" s="403"/>
      <c r="BD693" s="403"/>
      <c r="BE693" s="403"/>
      <c r="BF693" s="403"/>
      <c r="BG693" s="403"/>
      <c r="BH693" s="403"/>
      <c r="BI693" s="403"/>
      <c r="BJ693" s="403"/>
      <c r="BK693" s="403"/>
    </row>
    <row r="694" spans="1:63" x14ac:dyDescent="0.25">
      <c r="A694" s="405"/>
      <c r="B694" s="400"/>
      <c r="C694" s="403"/>
      <c r="D694" s="403"/>
      <c r="E694" s="403"/>
      <c r="I694" s="404"/>
      <c r="Q694" s="405"/>
      <c r="S694" s="405"/>
      <c r="T694" s="403"/>
      <c r="U694" s="406"/>
      <c r="V694" s="400"/>
      <c r="W694" s="405"/>
      <c r="X694" s="405"/>
      <c r="Y694" s="403"/>
      <c r="Z694" s="407"/>
      <c r="AA694" s="403"/>
      <c r="AB694" s="405"/>
      <c r="AC694" s="403"/>
      <c r="AD694" s="406"/>
      <c r="AG694" s="403"/>
      <c r="AH694" s="403"/>
      <c r="AI694" s="405"/>
      <c r="AL694" s="403"/>
      <c r="AN694" s="403"/>
      <c r="AO694" s="405"/>
      <c r="AP694" s="403"/>
      <c r="AQ694" s="403"/>
      <c r="AR694" s="403"/>
      <c r="AS694" s="403"/>
      <c r="AT694" s="403"/>
      <c r="AU694" s="403"/>
      <c r="AV694" s="405"/>
      <c r="AW694" s="404"/>
      <c r="AY694" s="403"/>
      <c r="BC694" s="403"/>
      <c r="BD694" s="403"/>
      <c r="BE694" s="403"/>
      <c r="BF694" s="403"/>
      <c r="BG694" s="403"/>
      <c r="BH694" s="403"/>
      <c r="BI694" s="403"/>
      <c r="BJ694" s="403"/>
      <c r="BK694" s="403"/>
    </row>
    <row r="695" spans="1:63" x14ac:dyDescent="0.25">
      <c r="A695" s="405"/>
      <c r="B695" s="400"/>
      <c r="C695" s="403"/>
      <c r="D695" s="403"/>
      <c r="E695" s="403"/>
      <c r="I695" s="404"/>
      <c r="Q695" s="405"/>
      <c r="S695" s="405"/>
      <c r="T695" s="403"/>
      <c r="U695" s="406"/>
      <c r="V695" s="400"/>
      <c r="W695" s="405"/>
      <c r="X695" s="405"/>
      <c r="Y695" s="403"/>
      <c r="Z695" s="407"/>
      <c r="AA695" s="403"/>
      <c r="AB695" s="405"/>
      <c r="AC695" s="403"/>
      <c r="AD695" s="406"/>
      <c r="AG695" s="403"/>
      <c r="AH695" s="403"/>
      <c r="AI695" s="405"/>
      <c r="AL695" s="403"/>
      <c r="AN695" s="403"/>
      <c r="AO695" s="405"/>
      <c r="AP695" s="403"/>
      <c r="AQ695" s="403"/>
      <c r="AR695" s="403"/>
      <c r="AS695" s="403"/>
      <c r="AT695" s="403"/>
      <c r="AU695" s="403"/>
      <c r="AV695" s="405"/>
      <c r="AW695" s="404"/>
      <c r="AY695" s="403"/>
      <c r="BC695" s="403"/>
      <c r="BD695" s="403"/>
      <c r="BE695" s="403"/>
      <c r="BF695" s="403"/>
      <c r="BG695" s="403"/>
      <c r="BH695" s="403"/>
      <c r="BI695" s="403"/>
      <c r="BJ695" s="403"/>
      <c r="BK695" s="403"/>
    </row>
    <row r="696" spans="1:63" x14ac:dyDescent="0.25">
      <c r="A696" s="405"/>
      <c r="B696" s="400"/>
      <c r="C696" s="403"/>
      <c r="D696" s="403"/>
      <c r="E696" s="403"/>
      <c r="I696" s="404"/>
      <c r="Q696" s="405"/>
      <c r="S696" s="405"/>
      <c r="T696" s="403"/>
      <c r="U696" s="406"/>
      <c r="V696" s="400"/>
      <c r="W696" s="405"/>
      <c r="X696" s="405"/>
      <c r="Y696" s="403"/>
      <c r="Z696" s="407"/>
      <c r="AA696" s="403"/>
      <c r="AB696" s="405"/>
      <c r="AC696" s="403"/>
      <c r="AD696" s="406"/>
      <c r="AG696" s="403"/>
      <c r="AH696" s="403"/>
      <c r="AI696" s="405"/>
      <c r="AL696" s="403"/>
      <c r="AN696" s="403"/>
      <c r="AO696" s="405"/>
      <c r="AP696" s="403"/>
      <c r="AQ696" s="403"/>
      <c r="AR696" s="403"/>
      <c r="AS696" s="403"/>
      <c r="AT696" s="403"/>
      <c r="AU696" s="403"/>
      <c r="AV696" s="405"/>
      <c r="AW696" s="404"/>
      <c r="AY696" s="403"/>
      <c r="BC696" s="403"/>
      <c r="BD696" s="403"/>
      <c r="BE696" s="403"/>
      <c r="BF696" s="403"/>
      <c r="BG696" s="403"/>
      <c r="BH696" s="403"/>
      <c r="BI696" s="403"/>
      <c r="BJ696" s="403"/>
      <c r="BK696" s="403"/>
    </row>
    <row r="697" spans="1:63" x14ac:dyDescent="0.25">
      <c r="A697" s="405"/>
      <c r="B697" s="400"/>
      <c r="C697" s="403"/>
      <c r="D697" s="403"/>
      <c r="E697" s="403"/>
      <c r="I697" s="404"/>
      <c r="Q697" s="405"/>
      <c r="S697" s="405"/>
      <c r="T697" s="403"/>
      <c r="U697" s="406"/>
      <c r="V697" s="400"/>
      <c r="W697" s="405"/>
      <c r="X697" s="405"/>
      <c r="Y697" s="403"/>
      <c r="Z697" s="407"/>
      <c r="AA697" s="403"/>
      <c r="AB697" s="405"/>
      <c r="AC697" s="403"/>
      <c r="AD697" s="406"/>
      <c r="AG697" s="403"/>
      <c r="AH697" s="403"/>
      <c r="AI697" s="405"/>
      <c r="AL697" s="403"/>
      <c r="AN697" s="403"/>
      <c r="AO697" s="405"/>
      <c r="AP697" s="403"/>
      <c r="AQ697" s="403"/>
      <c r="AR697" s="403"/>
      <c r="AS697" s="403"/>
      <c r="AT697" s="403"/>
      <c r="AU697" s="403"/>
      <c r="AV697" s="405"/>
      <c r="AW697" s="404"/>
      <c r="AY697" s="403"/>
      <c r="BC697" s="403"/>
      <c r="BD697" s="403"/>
      <c r="BE697" s="403"/>
      <c r="BF697" s="403"/>
      <c r="BG697" s="403"/>
      <c r="BH697" s="403"/>
      <c r="BI697" s="403"/>
      <c r="BJ697" s="403"/>
      <c r="BK697" s="403"/>
    </row>
    <row r="698" spans="1:63" x14ac:dyDescent="0.25">
      <c r="A698" s="405"/>
      <c r="B698" s="400"/>
      <c r="C698" s="403"/>
      <c r="D698" s="403"/>
      <c r="E698" s="403"/>
      <c r="I698" s="404"/>
      <c r="Q698" s="405"/>
      <c r="S698" s="405"/>
      <c r="T698" s="403"/>
      <c r="U698" s="406"/>
      <c r="V698" s="400"/>
      <c r="W698" s="405"/>
      <c r="X698" s="405"/>
      <c r="Y698" s="403"/>
      <c r="Z698" s="407"/>
      <c r="AA698" s="403"/>
      <c r="AB698" s="405"/>
      <c r="AC698" s="403"/>
      <c r="AD698" s="406"/>
      <c r="AG698" s="403"/>
      <c r="AH698" s="403"/>
      <c r="AI698" s="405"/>
      <c r="AL698" s="403"/>
      <c r="AN698" s="403"/>
      <c r="AO698" s="405"/>
      <c r="AP698" s="403"/>
      <c r="AQ698" s="403"/>
      <c r="AR698" s="403"/>
      <c r="AS698" s="403"/>
      <c r="AT698" s="403"/>
      <c r="AU698" s="403"/>
      <c r="AV698" s="405"/>
      <c r="AW698" s="404"/>
      <c r="AY698" s="403"/>
      <c r="BC698" s="403"/>
      <c r="BD698" s="403"/>
      <c r="BE698" s="403"/>
      <c r="BF698" s="403"/>
      <c r="BG698" s="403"/>
      <c r="BH698" s="403"/>
      <c r="BI698" s="403"/>
      <c r="BJ698" s="403"/>
      <c r="BK698" s="403"/>
    </row>
    <row r="699" spans="1:63" x14ac:dyDescent="0.25">
      <c r="A699" s="405"/>
      <c r="B699" s="400"/>
      <c r="C699" s="403"/>
      <c r="D699" s="403"/>
      <c r="E699" s="403"/>
      <c r="I699" s="404"/>
      <c r="Q699" s="405"/>
      <c r="S699" s="405"/>
      <c r="T699" s="403"/>
      <c r="U699" s="406"/>
      <c r="V699" s="400"/>
      <c r="W699" s="405"/>
      <c r="X699" s="405"/>
      <c r="Y699" s="403"/>
      <c r="Z699" s="407"/>
      <c r="AA699" s="403"/>
      <c r="AB699" s="405"/>
      <c r="AC699" s="403"/>
      <c r="AD699" s="406"/>
      <c r="AG699" s="403"/>
      <c r="AH699" s="403"/>
      <c r="AI699" s="405"/>
      <c r="AL699" s="403"/>
      <c r="AN699" s="403"/>
      <c r="AO699" s="405"/>
      <c r="AP699" s="403"/>
      <c r="AQ699" s="403"/>
      <c r="AR699" s="403"/>
      <c r="AS699" s="403"/>
      <c r="AT699" s="403"/>
      <c r="AU699" s="403"/>
      <c r="AV699" s="405"/>
      <c r="AW699" s="404"/>
      <c r="AY699" s="403"/>
      <c r="BC699" s="403"/>
      <c r="BD699" s="403"/>
      <c r="BE699" s="403"/>
      <c r="BF699" s="403"/>
      <c r="BG699" s="403"/>
      <c r="BH699" s="403"/>
      <c r="BI699" s="403"/>
      <c r="BJ699" s="403"/>
      <c r="BK699" s="403"/>
    </row>
    <row r="700" spans="1:63" x14ac:dyDescent="0.25">
      <c r="A700" s="405"/>
      <c r="B700" s="400"/>
      <c r="C700" s="403"/>
      <c r="D700" s="403"/>
      <c r="E700" s="403"/>
      <c r="I700" s="404"/>
      <c r="Q700" s="405"/>
      <c r="S700" s="405"/>
      <c r="T700" s="403"/>
      <c r="U700" s="406"/>
      <c r="V700" s="400"/>
      <c r="W700" s="405"/>
      <c r="X700" s="405"/>
      <c r="Y700" s="403"/>
      <c r="Z700" s="407"/>
      <c r="AA700" s="403"/>
      <c r="AB700" s="405"/>
      <c r="AC700" s="403"/>
      <c r="AD700" s="406"/>
      <c r="AG700" s="403"/>
      <c r="AH700" s="403"/>
      <c r="AI700" s="405"/>
      <c r="AL700" s="403"/>
      <c r="AN700" s="403"/>
      <c r="AO700" s="405"/>
      <c r="AP700" s="403"/>
      <c r="AQ700" s="403"/>
      <c r="AR700" s="403"/>
      <c r="AS700" s="403"/>
      <c r="AT700" s="403"/>
      <c r="AU700" s="403"/>
      <c r="AV700" s="405"/>
      <c r="AW700" s="404"/>
      <c r="AY700" s="403"/>
      <c r="BC700" s="403"/>
      <c r="BD700" s="403"/>
      <c r="BE700" s="403"/>
      <c r="BF700" s="403"/>
      <c r="BG700" s="403"/>
      <c r="BH700" s="403"/>
      <c r="BI700" s="403"/>
      <c r="BJ700" s="403"/>
      <c r="BK700" s="403"/>
    </row>
    <row r="701" spans="1:63" x14ac:dyDescent="0.25">
      <c r="A701" s="405"/>
      <c r="B701" s="400"/>
      <c r="C701" s="403"/>
      <c r="D701" s="403"/>
      <c r="E701" s="403"/>
      <c r="I701" s="404"/>
      <c r="Q701" s="405"/>
      <c r="S701" s="405"/>
      <c r="T701" s="403"/>
      <c r="U701" s="406"/>
      <c r="V701" s="400"/>
      <c r="W701" s="405"/>
      <c r="X701" s="405"/>
      <c r="Y701" s="403"/>
      <c r="Z701" s="407"/>
      <c r="AA701" s="403"/>
      <c r="AB701" s="405"/>
      <c r="AC701" s="403"/>
      <c r="AD701" s="406"/>
      <c r="AG701" s="403"/>
      <c r="AH701" s="403"/>
      <c r="AI701" s="405"/>
      <c r="AL701" s="403"/>
      <c r="AN701" s="403"/>
      <c r="AO701" s="405"/>
      <c r="AP701" s="403"/>
      <c r="AQ701" s="403"/>
      <c r="AR701" s="403"/>
      <c r="AS701" s="403"/>
      <c r="AT701" s="403"/>
      <c r="AU701" s="403"/>
      <c r="AV701" s="405"/>
      <c r="AW701" s="404"/>
      <c r="AY701" s="403"/>
      <c r="BC701" s="403"/>
      <c r="BD701" s="403"/>
      <c r="BE701" s="403"/>
      <c r="BF701" s="403"/>
      <c r="BG701" s="403"/>
      <c r="BH701" s="403"/>
      <c r="BI701" s="403"/>
      <c r="BJ701" s="403"/>
      <c r="BK701" s="403"/>
    </row>
    <row r="702" spans="1:63" x14ac:dyDescent="0.25">
      <c r="A702" s="405"/>
      <c r="B702" s="400"/>
      <c r="C702" s="403"/>
      <c r="D702" s="403"/>
      <c r="E702" s="403"/>
      <c r="I702" s="404"/>
      <c r="Q702" s="405"/>
      <c r="S702" s="405"/>
      <c r="T702" s="403"/>
      <c r="U702" s="406"/>
      <c r="V702" s="400"/>
      <c r="W702" s="405"/>
      <c r="X702" s="405"/>
      <c r="Y702" s="403"/>
      <c r="Z702" s="407"/>
      <c r="AA702" s="403"/>
      <c r="AB702" s="405"/>
      <c r="AC702" s="403"/>
      <c r="AD702" s="406"/>
      <c r="AG702" s="403"/>
      <c r="AH702" s="403"/>
      <c r="AI702" s="405"/>
      <c r="AL702" s="403"/>
      <c r="AN702" s="403"/>
      <c r="AO702" s="405"/>
      <c r="AP702" s="403"/>
      <c r="AQ702" s="403"/>
      <c r="AR702" s="403"/>
      <c r="AS702" s="403"/>
      <c r="AT702" s="403"/>
      <c r="AU702" s="403"/>
      <c r="AV702" s="405"/>
      <c r="AW702" s="404"/>
      <c r="AY702" s="403"/>
      <c r="BC702" s="403"/>
      <c r="BD702" s="403"/>
      <c r="BE702" s="403"/>
      <c r="BF702" s="403"/>
      <c r="BG702" s="403"/>
      <c r="BH702" s="403"/>
      <c r="BI702" s="403"/>
      <c r="BJ702" s="403"/>
      <c r="BK702" s="403"/>
    </row>
    <row r="703" spans="1:63" x14ac:dyDescent="0.25">
      <c r="A703" s="405"/>
      <c r="B703" s="400"/>
      <c r="C703" s="403"/>
      <c r="D703" s="403"/>
      <c r="E703" s="403"/>
      <c r="I703" s="404"/>
      <c r="Q703" s="405"/>
      <c r="S703" s="405"/>
      <c r="T703" s="403"/>
      <c r="U703" s="406"/>
      <c r="V703" s="400"/>
      <c r="W703" s="405"/>
      <c r="X703" s="405"/>
      <c r="Y703" s="403"/>
      <c r="Z703" s="407"/>
      <c r="AA703" s="403"/>
      <c r="AB703" s="405"/>
      <c r="AC703" s="403"/>
      <c r="AD703" s="406"/>
      <c r="AG703" s="403"/>
      <c r="AH703" s="403"/>
      <c r="AI703" s="405"/>
      <c r="AL703" s="403"/>
      <c r="AN703" s="403"/>
      <c r="AO703" s="405"/>
      <c r="AP703" s="403"/>
      <c r="AQ703" s="403"/>
      <c r="AR703" s="403"/>
      <c r="AS703" s="403"/>
      <c r="AT703" s="403"/>
      <c r="AU703" s="403"/>
      <c r="AV703" s="405"/>
      <c r="AW703" s="404"/>
      <c r="AY703" s="403"/>
      <c r="BC703" s="403"/>
      <c r="BD703" s="403"/>
      <c r="BE703" s="403"/>
      <c r="BF703" s="403"/>
      <c r="BG703" s="403"/>
      <c r="BH703" s="403"/>
      <c r="BI703" s="403"/>
      <c r="BJ703" s="403"/>
      <c r="BK703" s="403"/>
    </row>
    <row r="704" spans="1:63" x14ac:dyDescent="0.25">
      <c r="A704" s="405"/>
      <c r="B704" s="400"/>
      <c r="C704" s="403"/>
      <c r="D704" s="403"/>
      <c r="E704" s="403"/>
      <c r="I704" s="404"/>
      <c r="Q704" s="405"/>
      <c r="S704" s="405"/>
      <c r="T704" s="403"/>
      <c r="U704" s="406"/>
      <c r="V704" s="400"/>
      <c r="W704" s="405"/>
      <c r="X704" s="405"/>
      <c r="Y704" s="403"/>
      <c r="Z704" s="407"/>
      <c r="AA704" s="403"/>
      <c r="AB704" s="405"/>
      <c r="AC704" s="403"/>
      <c r="AD704" s="406"/>
      <c r="AG704" s="403"/>
      <c r="AH704" s="403"/>
      <c r="AI704" s="405"/>
      <c r="AL704" s="403"/>
      <c r="AN704" s="403"/>
      <c r="AO704" s="405"/>
      <c r="AP704" s="403"/>
      <c r="AQ704" s="403"/>
      <c r="AR704" s="403"/>
      <c r="AS704" s="403"/>
      <c r="AT704" s="403"/>
      <c r="AU704" s="403"/>
      <c r="AV704" s="405"/>
      <c r="AW704" s="404"/>
      <c r="AY704" s="403"/>
      <c r="BC704" s="403"/>
      <c r="BD704" s="403"/>
      <c r="BE704" s="403"/>
      <c r="BF704" s="403"/>
      <c r="BG704" s="403"/>
      <c r="BH704" s="403"/>
      <c r="BI704" s="403"/>
      <c r="BJ704" s="403"/>
      <c r="BK704" s="403"/>
    </row>
    <row r="705" spans="1:63" x14ac:dyDescent="0.25">
      <c r="A705" s="405"/>
      <c r="B705" s="400"/>
      <c r="C705" s="403"/>
      <c r="D705" s="403"/>
      <c r="E705" s="403"/>
      <c r="I705" s="404"/>
      <c r="Q705" s="405"/>
      <c r="S705" s="405"/>
      <c r="T705" s="403"/>
      <c r="U705" s="406"/>
      <c r="V705" s="400"/>
      <c r="W705" s="405"/>
      <c r="X705" s="405"/>
      <c r="Y705" s="403"/>
      <c r="Z705" s="407"/>
      <c r="AA705" s="403"/>
      <c r="AB705" s="405"/>
      <c r="AC705" s="403"/>
      <c r="AD705" s="406"/>
      <c r="AG705" s="403"/>
      <c r="AH705" s="403"/>
      <c r="AI705" s="405"/>
      <c r="AL705" s="403"/>
      <c r="AN705" s="403"/>
      <c r="AO705" s="405"/>
      <c r="AP705" s="403"/>
      <c r="AQ705" s="403"/>
      <c r="AR705" s="403"/>
      <c r="AS705" s="403"/>
      <c r="AT705" s="403"/>
      <c r="AU705" s="403"/>
      <c r="AV705" s="405"/>
      <c r="AW705" s="404"/>
      <c r="AY705" s="403"/>
      <c r="BC705" s="403"/>
      <c r="BD705" s="403"/>
      <c r="BE705" s="403"/>
      <c r="BF705" s="403"/>
      <c r="BG705" s="403"/>
      <c r="BH705" s="403"/>
      <c r="BI705" s="403"/>
      <c r="BJ705" s="403"/>
      <c r="BK705" s="403"/>
    </row>
    <row r="706" spans="1:63" x14ac:dyDescent="0.25">
      <c r="A706" s="405"/>
      <c r="B706" s="400"/>
      <c r="C706" s="403"/>
      <c r="D706" s="403"/>
      <c r="E706" s="403"/>
      <c r="I706" s="404"/>
      <c r="Q706" s="405"/>
      <c r="S706" s="405"/>
      <c r="T706" s="403"/>
      <c r="U706" s="406"/>
      <c r="V706" s="400"/>
      <c r="W706" s="405"/>
      <c r="X706" s="405"/>
      <c r="Y706" s="403"/>
      <c r="Z706" s="407"/>
      <c r="AA706" s="403"/>
      <c r="AB706" s="405"/>
      <c r="AC706" s="403"/>
      <c r="AD706" s="406"/>
      <c r="AG706" s="403"/>
      <c r="AH706" s="403"/>
      <c r="AI706" s="405"/>
      <c r="AL706" s="403"/>
      <c r="AN706" s="403"/>
      <c r="AO706" s="405"/>
      <c r="AP706" s="403"/>
      <c r="AQ706" s="403"/>
      <c r="AR706" s="403"/>
      <c r="AS706" s="403"/>
      <c r="AT706" s="403"/>
      <c r="AU706" s="403"/>
      <c r="AV706" s="405"/>
      <c r="AW706" s="404"/>
      <c r="AY706" s="403"/>
      <c r="BC706" s="403"/>
      <c r="BD706" s="403"/>
      <c r="BE706" s="403"/>
      <c r="BF706" s="403"/>
      <c r="BG706" s="403"/>
      <c r="BH706" s="403"/>
      <c r="BI706" s="403"/>
      <c r="BJ706" s="403"/>
      <c r="BK706" s="403"/>
    </row>
    <row r="707" spans="1:63" x14ac:dyDescent="0.25">
      <c r="A707" s="405"/>
      <c r="B707" s="400"/>
      <c r="C707" s="403"/>
      <c r="D707" s="403"/>
      <c r="E707" s="403"/>
      <c r="I707" s="404"/>
      <c r="Q707" s="405"/>
      <c r="S707" s="405"/>
      <c r="T707" s="403"/>
      <c r="U707" s="406"/>
      <c r="V707" s="400"/>
      <c r="W707" s="405"/>
      <c r="X707" s="405"/>
      <c r="Y707" s="403"/>
      <c r="Z707" s="407"/>
      <c r="AA707" s="403"/>
      <c r="AB707" s="405"/>
      <c r="AC707" s="403"/>
      <c r="AD707" s="406"/>
      <c r="AG707" s="403"/>
      <c r="AH707" s="403"/>
      <c r="AI707" s="405"/>
      <c r="AL707" s="403"/>
      <c r="AN707" s="403"/>
      <c r="AO707" s="405"/>
      <c r="AP707" s="403"/>
      <c r="AQ707" s="403"/>
      <c r="AR707" s="403"/>
      <c r="AS707" s="403"/>
      <c r="AT707" s="403"/>
      <c r="AU707" s="403"/>
      <c r="AV707" s="405"/>
      <c r="AW707" s="404"/>
      <c r="AY707" s="403"/>
      <c r="BC707" s="403"/>
      <c r="BD707" s="403"/>
      <c r="BE707" s="403"/>
      <c r="BF707" s="403"/>
      <c r="BG707" s="403"/>
      <c r="BH707" s="403"/>
      <c r="BI707" s="403"/>
      <c r="BJ707" s="403"/>
      <c r="BK707" s="403"/>
    </row>
    <row r="708" spans="1:63" x14ac:dyDescent="0.25">
      <c r="A708" s="405"/>
      <c r="B708" s="400"/>
      <c r="C708" s="403"/>
      <c r="D708" s="403"/>
      <c r="E708" s="403"/>
      <c r="I708" s="404"/>
      <c r="Q708" s="405"/>
      <c r="S708" s="405"/>
      <c r="T708" s="403"/>
      <c r="U708" s="406"/>
      <c r="V708" s="400"/>
      <c r="W708" s="405"/>
      <c r="X708" s="405"/>
      <c r="Y708" s="403"/>
      <c r="Z708" s="407"/>
      <c r="AA708" s="403"/>
      <c r="AB708" s="405"/>
      <c r="AC708" s="403"/>
      <c r="AD708" s="406"/>
      <c r="AG708" s="403"/>
      <c r="AH708" s="403"/>
      <c r="AI708" s="405"/>
      <c r="AL708" s="403"/>
      <c r="AN708" s="403"/>
      <c r="AO708" s="405"/>
      <c r="AP708" s="403"/>
      <c r="AQ708" s="403"/>
      <c r="AR708" s="403"/>
      <c r="AS708" s="403"/>
      <c r="AT708" s="403"/>
      <c r="AU708" s="403"/>
      <c r="AV708" s="405"/>
      <c r="AW708" s="404"/>
      <c r="AY708" s="403"/>
      <c r="BC708" s="403"/>
      <c r="BD708" s="403"/>
      <c r="BE708" s="403"/>
      <c r="BF708" s="403"/>
      <c r="BG708" s="403"/>
      <c r="BH708" s="403"/>
      <c r="BI708" s="403"/>
      <c r="BJ708" s="403"/>
      <c r="BK708" s="403"/>
    </row>
    <row r="709" spans="1:63" x14ac:dyDescent="0.25">
      <c r="A709" s="405"/>
      <c r="B709" s="400"/>
      <c r="C709" s="403"/>
      <c r="D709" s="403"/>
      <c r="E709" s="403"/>
      <c r="I709" s="404"/>
      <c r="Q709" s="405"/>
      <c r="S709" s="405"/>
      <c r="T709" s="403"/>
      <c r="U709" s="406"/>
      <c r="V709" s="400"/>
      <c r="W709" s="405"/>
      <c r="X709" s="405"/>
      <c r="Y709" s="403"/>
      <c r="Z709" s="407"/>
      <c r="AA709" s="403"/>
      <c r="AB709" s="405"/>
      <c r="AC709" s="403"/>
      <c r="AD709" s="406"/>
      <c r="AG709" s="403"/>
      <c r="AH709" s="403"/>
      <c r="AI709" s="405"/>
      <c r="AL709" s="403"/>
      <c r="AN709" s="403"/>
      <c r="AO709" s="405"/>
      <c r="AP709" s="403"/>
      <c r="AQ709" s="403"/>
      <c r="AR709" s="403"/>
      <c r="AS709" s="403"/>
      <c r="AT709" s="403"/>
      <c r="AU709" s="403"/>
      <c r="AV709" s="405"/>
      <c r="AW709" s="404"/>
      <c r="AY709" s="403"/>
      <c r="BC709" s="403"/>
      <c r="BD709" s="403"/>
      <c r="BE709" s="403"/>
      <c r="BF709" s="403"/>
      <c r="BG709" s="403"/>
      <c r="BH709" s="403"/>
      <c r="BI709" s="403"/>
      <c r="BJ709" s="403"/>
      <c r="BK709" s="403"/>
    </row>
    <row r="710" spans="1:63" x14ac:dyDescent="0.25">
      <c r="A710" s="405"/>
      <c r="B710" s="400"/>
      <c r="C710" s="403"/>
      <c r="D710" s="403"/>
      <c r="E710" s="403"/>
      <c r="I710" s="404"/>
      <c r="Q710" s="405"/>
      <c r="S710" s="405"/>
      <c r="T710" s="403"/>
      <c r="U710" s="406"/>
      <c r="V710" s="400"/>
      <c r="W710" s="405"/>
      <c r="X710" s="405"/>
      <c r="Y710" s="403"/>
      <c r="Z710" s="407"/>
      <c r="AA710" s="403"/>
      <c r="AB710" s="405"/>
      <c r="AC710" s="403"/>
      <c r="AD710" s="406"/>
      <c r="AG710" s="403"/>
      <c r="AH710" s="403"/>
      <c r="AI710" s="405"/>
      <c r="AL710" s="403"/>
      <c r="AN710" s="403"/>
      <c r="AO710" s="405"/>
      <c r="AP710" s="403"/>
      <c r="AQ710" s="403"/>
      <c r="AR710" s="403"/>
      <c r="AS710" s="403"/>
      <c r="AT710" s="403"/>
      <c r="AU710" s="403"/>
      <c r="AV710" s="405"/>
      <c r="AW710" s="404"/>
      <c r="AY710" s="403"/>
      <c r="BC710" s="403"/>
      <c r="BD710" s="403"/>
      <c r="BE710" s="403"/>
      <c r="BF710" s="403"/>
      <c r="BG710" s="403"/>
      <c r="BH710" s="403"/>
      <c r="BI710" s="403"/>
      <c r="BJ710" s="403"/>
      <c r="BK710" s="403"/>
    </row>
    <row r="711" spans="1:63" x14ac:dyDescent="0.25">
      <c r="A711" s="405"/>
      <c r="B711" s="400"/>
      <c r="C711" s="403"/>
      <c r="D711" s="403"/>
      <c r="E711" s="403"/>
      <c r="I711" s="404"/>
      <c r="Q711" s="405"/>
      <c r="S711" s="405"/>
      <c r="T711" s="403"/>
      <c r="U711" s="406"/>
      <c r="V711" s="400"/>
      <c r="W711" s="405"/>
      <c r="X711" s="405"/>
      <c r="Y711" s="403"/>
      <c r="Z711" s="407"/>
      <c r="AA711" s="403"/>
      <c r="AB711" s="405"/>
      <c r="AC711" s="403"/>
      <c r="AD711" s="406"/>
      <c r="AG711" s="403"/>
      <c r="AH711" s="403"/>
      <c r="AI711" s="405"/>
      <c r="AL711" s="403"/>
      <c r="AN711" s="403"/>
      <c r="AO711" s="405"/>
      <c r="AP711" s="403"/>
      <c r="AQ711" s="403"/>
      <c r="AR711" s="403"/>
      <c r="AS711" s="403"/>
      <c r="AT711" s="403"/>
      <c r="AU711" s="403"/>
      <c r="AV711" s="405"/>
      <c r="AW711" s="404"/>
      <c r="AY711" s="403"/>
      <c r="BC711" s="403"/>
      <c r="BD711" s="403"/>
      <c r="BE711" s="403"/>
      <c r="BF711" s="403"/>
      <c r="BG711" s="403"/>
      <c r="BH711" s="403"/>
      <c r="BI711" s="403"/>
      <c r="BJ711" s="403"/>
      <c r="BK711" s="403"/>
    </row>
    <row r="712" spans="1:63" x14ac:dyDescent="0.25">
      <c r="A712" s="405"/>
      <c r="B712" s="400"/>
      <c r="C712" s="403"/>
      <c r="D712" s="403"/>
      <c r="E712" s="403"/>
      <c r="I712" s="404"/>
      <c r="Q712" s="405"/>
      <c r="S712" s="405"/>
      <c r="T712" s="403"/>
      <c r="U712" s="406"/>
      <c r="V712" s="400"/>
      <c r="W712" s="405"/>
      <c r="X712" s="405"/>
      <c r="Y712" s="403"/>
      <c r="Z712" s="407"/>
      <c r="AA712" s="403"/>
      <c r="AB712" s="405"/>
      <c r="AC712" s="403"/>
      <c r="AD712" s="406"/>
      <c r="AG712" s="403"/>
      <c r="AH712" s="403"/>
      <c r="AI712" s="405"/>
      <c r="AL712" s="403"/>
      <c r="AN712" s="403"/>
      <c r="AO712" s="405"/>
      <c r="AP712" s="403"/>
      <c r="AQ712" s="403"/>
      <c r="AR712" s="403"/>
      <c r="AS712" s="403"/>
      <c r="AT712" s="403"/>
      <c r="AU712" s="403"/>
      <c r="AV712" s="405"/>
      <c r="AW712" s="404"/>
      <c r="AY712" s="403"/>
      <c r="BC712" s="403"/>
      <c r="BD712" s="403"/>
      <c r="BE712" s="403"/>
      <c r="BF712" s="403"/>
      <c r="BG712" s="403"/>
      <c r="BH712" s="403"/>
      <c r="BI712" s="403"/>
      <c r="BJ712" s="403"/>
      <c r="BK712" s="403"/>
    </row>
    <row r="713" spans="1:63" x14ac:dyDescent="0.25">
      <c r="A713" s="405"/>
      <c r="B713" s="400"/>
      <c r="C713" s="403"/>
      <c r="D713" s="403"/>
      <c r="E713" s="403"/>
      <c r="I713" s="404"/>
      <c r="Q713" s="405"/>
      <c r="S713" s="405"/>
      <c r="T713" s="403"/>
      <c r="U713" s="406"/>
      <c r="V713" s="400"/>
      <c r="W713" s="405"/>
      <c r="X713" s="405"/>
      <c r="Y713" s="403"/>
      <c r="Z713" s="407"/>
      <c r="AA713" s="403"/>
      <c r="AB713" s="405"/>
      <c r="AC713" s="403"/>
      <c r="AD713" s="406"/>
      <c r="AG713" s="403"/>
      <c r="AH713" s="403"/>
      <c r="AI713" s="405"/>
      <c r="AL713" s="403"/>
      <c r="AN713" s="403"/>
      <c r="AO713" s="405"/>
      <c r="AP713" s="403"/>
      <c r="AQ713" s="403"/>
      <c r="AR713" s="403"/>
      <c r="AS713" s="403"/>
      <c r="AT713" s="403"/>
      <c r="AU713" s="403"/>
      <c r="AV713" s="405"/>
      <c r="AW713" s="404"/>
      <c r="AY713" s="403"/>
      <c r="BC713" s="403"/>
      <c r="BD713" s="403"/>
      <c r="BE713" s="403"/>
      <c r="BF713" s="403"/>
      <c r="BG713" s="403"/>
      <c r="BH713" s="403"/>
      <c r="BI713" s="403"/>
      <c r="BJ713" s="403"/>
      <c r="BK713" s="403"/>
    </row>
    <row r="714" spans="1:63" x14ac:dyDescent="0.25">
      <c r="A714" s="405"/>
      <c r="B714" s="400"/>
      <c r="C714" s="403"/>
      <c r="D714" s="403"/>
      <c r="E714" s="403"/>
      <c r="I714" s="404"/>
      <c r="Q714" s="405"/>
      <c r="S714" s="405"/>
      <c r="T714" s="403"/>
      <c r="U714" s="406"/>
      <c r="V714" s="400"/>
      <c r="W714" s="405"/>
      <c r="X714" s="405"/>
      <c r="Y714" s="403"/>
      <c r="Z714" s="407"/>
      <c r="AA714" s="403"/>
      <c r="AB714" s="405"/>
      <c r="AC714" s="403"/>
      <c r="AD714" s="406"/>
      <c r="AG714" s="403"/>
      <c r="AH714" s="403"/>
      <c r="AI714" s="405"/>
      <c r="AL714" s="403"/>
      <c r="AN714" s="403"/>
      <c r="AO714" s="405"/>
      <c r="AP714" s="403"/>
      <c r="AQ714" s="403"/>
      <c r="AR714" s="403"/>
      <c r="AS714" s="403"/>
      <c r="AT714" s="403"/>
      <c r="AU714" s="403"/>
      <c r="AV714" s="405"/>
      <c r="AW714" s="404"/>
      <c r="AY714" s="403"/>
      <c r="BC714" s="403"/>
      <c r="BD714" s="403"/>
      <c r="BE714" s="403"/>
      <c r="BF714" s="403"/>
      <c r="BG714" s="403"/>
      <c r="BH714" s="403"/>
      <c r="BI714" s="403"/>
      <c r="BJ714" s="403"/>
      <c r="BK714" s="403"/>
    </row>
    <row r="715" spans="1:63" x14ac:dyDescent="0.25">
      <c r="A715" s="405"/>
      <c r="B715" s="400"/>
      <c r="C715" s="403"/>
      <c r="D715" s="403"/>
      <c r="E715" s="403"/>
      <c r="I715" s="404"/>
      <c r="Q715" s="405"/>
      <c r="S715" s="405"/>
      <c r="T715" s="403"/>
      <c r="U715" s="406"/>
      <c r="V715" s="400"/>
      <c r="W715" s="405"/>
      <c r="X715" s="405"/>
      <c r="Y715" s="403"/>
      <c r="Z715" s="407"/>
      <c r="AA715" s="403"/>
      <c r="AB715" s="405"/>
      <c r="AC715" s="403"/>
      <c r="AD715" s="406"/>
      <c r="AG715" s="403"/>
      <c r="AH715" s="403"/>
      <c r="AI715" s="405"/>
      <c r="AL715" s="403"/>
      <c r="AN715" s="403"/>
      <c r="AO715" s="405"/>
      <c r="AP715" s="403"/>
      <c r="AQ715" s="403"/>
      <c r="AR715" s="403"/>
      <c r="AS715" s="403"/>
      <c r="AT715" s="403"/>
      <c r="AU715" s="403"/>
      <c r="AV715" s="405"/>
      <c r="AW715" s="404"/>
      <c r="AY715" s="403"/>
      <c r="BC715" s="403"/>
      <c r="BD715" s="403"/>
      <c r="BE715" s="403"/>
      <c r="BF715" s="403"/>
      <c r="BG715" s="403"/>
      <c r="BH715" s="403"/>
      <c r="BI715" s="403"/>
      <c r="BJ715" s="403"/>
      <c r="BK715" s="403"/>
    </row>
    <row r="716" spans="1:63" x14ac:dyDescent="0.25">
      <c r="A716" s="405"/>
      <c r="B716" s="400"/>
      <c r="C716" s="403"/>
      <c r="D716" s="403"/>
      <c r="E716" s="403"/>
      <c r="I716" s="404"/>
      <c r="Q716" s="405"/>
      <c r="S716" s="405"/>
      <c r="T716" s="403"/>
      <c r="U716" s="406"/>
      <c r="V716" s="400"/>
      <c r="W716" s="405"/>
      <c r="X716" s="405"/>
      <c r="Y716" s="403"/>
      <c r="Z716" s="407"/>
      <c r="AA716" s="403"/>
      <c r="AB716" s="405"/>
      <c r="AC716" s="403"/>
      <c r="AD716" s="406"/>
      <c r="AG716" s="403"/>
      <c r="AH716" s="403"/>
      <c r="AI716" s="405"/>
      <c r="AL716" s="403"/>
      <c r="AN716" s="403"/>
      <c r="AO716" s="405"/>
      <c r="AP716" s="403"/>
      <c r="AQ716" s="403"/>
      <c r="AR716" s="403"/>
      <c r="AS716" s="403"/>
      <c r="AT716" s="403"/>
      <c r="AU716" s="403"/>
      <c r="AV716" s="405"/>
      <c r="AW716" s="404"/>
      <c r="AY716" s="403"/>
      <c r="BC716" s="403"/>
      <c r="BD716" s="403"/>
      <c r="BE716" s="403"/>
      <c r="BF716" s="403"/>
      <c r="BG716" s="403"/>
      <c r="BH716" s="403"/>
      <c r="BI716" s="403"/>
      <c r="BJ716" s="403"/>
      <c r="BK716" s="403"/>
    </row>
    <row r="717" spans="1:63" x14ac:dyDescent="0.25">
      <c r="A717" s="405"/>
      <c r="B717" s="400"/>
      <c r="C717" s="403"/>
      <c r="D717" s="403"/>
      <c r="E717" s="403"/>
      <c r="I717" s="404"/>
      <c r="Q717" s="405"/>
      <c r="S717" s="405"/>
      <c r="T717" s="403"/>
      <c r="U717" s="406"/>
      <c r="V717" s="400"/>
      <c r="W717" s="405"/>
      <c r="X717" s="405"/>
      <c r="Y717" s="403"/>
      <c r="Z717" s="407"/>
      <c r="AA717" s="403"/>
      <c r="AB717" s="405"/>
      <c r="AC717" s="403"/>
      <c r="AD717" s="406"/>
      <c r="AG717" s="403"/>
      <c r="AH717" s="403"/>
      <c r="AI717" s="405"/>
      <c r="AL717" s="403"/>
      <c r="AN717" s="403"/>
      <c r="AO717" s="405"/>
      <c r="AP717" s="403"/>
      <c r="AQ717" s="403"/>
      <c r="AR717" s="403"/>
      <c r="AS717" s="403"/>
      <c r="AT717" s="403"/>
      <c r="AU717" s="403"/>
      <c r="AV717" s="405"/>
      <c r="AW717" s="404"/>
      <c r="AY717" s="403"/>
      <c r="BC717" s="403"/>
      <c r="BD717" s="403"/>
      <c r="BE717" s="403"/>
      <c r="BF717" s="403"/>
      <c r="BG717" s="403"/>
      <c r="BH717" s="403"/>
      <c r="BI717" s="403"/>
      <c r="BJ717" s="403"/>
      <c r="BK717" s="403"/>
    </row>
    <row r="718" spans="1:63" x14ac:dyDescent="0.25">
      <c r="A718" s="405"/>
      <c r="B718" s="400"/>
      <c r="C718" s="403"/>
      <c r="D718" s="403"/>
      <c r="E718" s="403"/>
      <c r="I718" s="404"/>
      <c r="Q718" s="405"/>
      <c r="S718" s="405"/>
      <c r="T718" s="403"/>
      <c r="U718" s="406"/>
      <c r="V718" s="400"/>
      <c r="W718" s="405"/>
      <c r="X718" s="405"/>
      <c r="Y718" s="403"/>
      <c r="Z718" s="407"/>
      <c r="AA718" s="403"/>
      <c r="AB718" s="405"/>
      <c r="AC718" s="403"/>
      <c r="AD718" s="406"/>
      <c r="AG718" s="403"/>
      <c r="AH718" s="403"/>
      <c r="AI718" s="405"/>
      <c r="AL718" s="403"/>
      <c r="AN718" s="403"/>
      <c r="AO718" s="405"/>
      <c r="AP718" s="403"/>
      <c r="AQ718" s="403"/>
      <c r="AR718" s="403"/>
      <c r="AS718" s="403"/>
      <c r="AT718" s="403"/>
      <c r="AU718" s="403"/>
      <c r="AV718" s="405"/>
      <c r="AW718" s="404"/>
      <c r="AY718" s="403"/>
      <c r="BC718" s="403"/>
      <c r="BD718" s="403"/>
      <c r="BE718" s="403"/>
      <c r="BF718" s="403"/>
      <c r="BG718" s="403"/>
      <c r="BH718" s="403"/>
      <c r="BI718" s="403"/>
      <c r="BJ718" s="403"/>
      <c r="BK718" s="403"/>
    </row>
    <row r="719" spans="1:63" x14ac:dyDescent="0.25">
      <c r="A719" s="405"/>
      <c r="B719" s="400"/>
      <c r="C719" s="403"/>
      <c r="D719" s="403"/>
      <c r="E719" s="403"/>
      <c r="I719" s="404"/>
      <c r="Q719" s="405"/>
      <c r="S719" s="405"/>
      <c r="T719" s="403"/>
      <c r="U719" s="406"/>
      <c r="V719" s="400"/>
      <c r="W719" s="405"/>
      <c r="X719" s="405"/>
      <c r="Y719" s="403"/>
      <c r="Z719" s="407"/>
      <c r="AA719" s="403"/>
      <c r="AB719" s="405"/>
      <c r="AC719" s="403"/>
      <c r="AD719" s="406"/>
      <c r="AG719" s="403"/>
      <c r="AH719" s="403"/>
      <c r="AI719" s="405"/>
      <c r="AL719" s="403"/>
      <c r="AN719" s="403"/>
      <c r="AO719" s="405"/>
      <c r="AP719" s="403"/>
      <c r="AQ719" s="403"/>
      <c r="AR719" s="403"/>
      <c r="AS719" s="403"/>
      <c r="AT719" s="403"/>
      <c r="AU719" s="403"/>
      <c r="AV719" s="405"/>
      <c r="AW719" s="404"/>
      <c r="AY719" s="403"/>
      <c r="BC719" s="403"/>
      <c r="BD719" s="403"/>
      <c r="BE719" s="403"/>
      <c r="BF719" s="403"/>
      <c r="BG719" s="403"/>
      <c r="BH719" s="403"/>
      <c r="BI719" s="403"/>
      <c r="BJ719" s="403"/>
      <c r="BK719" s="403"/>
    </row>
    <row r="720" spans="1:63" x14ac:dyDescent="0.25">
      <c r="A720" s="405"/>
      <c r="B720" s="400"/>
      <c r="C720" s="403"/>
      <c r="D720" s="403"/>
      <c r="E720" s="403"/>
      <c r="I720" s="404"/>
      <c r="Q720" s="405"/>
      <c r="S720" s="405"/>
      <c r="T720" s="403"/>
      <c r="U720" s="406"/>
      <c r="V720" s="400"/>
      <c r="W720" s="405"/>
      <c r="X720" s="405"/>
      <c r="Y720" s="403"/>
      <c r="Z720" s="407"/>
      <c r="AA720" s="403"/>
      <c r="AB720" s="405"/>
      <c r="AC720" s="403"/>
      <c r="AD720" s="406"/>
      <c r="AG720" s="403"/>
      <c r="AH720" s="403"/>
      <c r="AI720" s="405"/>
      <c r="AL720" s="403"/>
      <c r="AN720" s="403"/>
      <c r="AO720" s="405"/>
      <c r="AP720" s="403"/>
      <c r="AQ720" s="403"/>
      <c r="AR720" s="403"/>
      <c r="AS720" s="403"/>
      <c r="AT720" s="403"/>
      <c r="AU720" s="403"/>
      <c r="AV720" s="405"/>
      <c r="AW720" s="404"/>
      <c r="AY720" s="403"/>
      <c r="BC720" s="403"/>
      <c r="BD720" s="403"/>
      <c r="BE720" s="403"/>
      <c r="BF720" s="403"/>
      <c r="BG720" s="403"/>
      <c r="BH720" s="403"/>
      <c r="BI720" s="403"/>
      <c r="BJ720" s="403"/>
      <c r="BK720" s="403"/>
    </row>
    <row r="721" spans="1:63" x14ac:dyDescent="0.25">
      <c r="A721" s="405"/>
      <c r="B721" s="400"/>
      <c r="C721" s="403"/>
      <c r="D721" s="403"/>
      <c r="E721" s="403"/>
      <c r="I721" s="404"/>
      <c r="Q721" s="405"/>
      <c r="S721" s="405"/>
      <c r="T721" s="403"/>
      <c r="U721" s="406"/>
      <c r="V721" s="400"/>
      <c r="W721" s="405"/>
      <c r="X721" s="405"/>
      <c r="Y721" s="403"/>
      <c r="Z721" s="407"/>
      <c r="AA721" s="403"/>
      <c r="AB721" s="405"/>
      <c r="AC721" s="403"/>
      <c r="AD721" s="406"/>
      <c r="AG721" s="403"/>
      <c r="AH721" s="403"/>
      <c r="AI721" s="405"/>
      <c r="AL721" s="403"/>
      <c r="AN721" s="403"/>
      <c r="AO721" s="405"/>
      <c r="AP721" s="403"/>
      <c r="AQ721" s="403"/>
      <c r="AR721" s="403"/>
      <c r="AS721" s="403"/>
      <c r="AT721" s="403"/>
      <c r="AU721" s="403"/>
      <c r="AV721" s="405"/>
      <c r="AW721" s="404"/>
      <c r="AY721" s="403"/>
      <c r="BC721" s="403"/>
      <c r="BD721" s="403"/>
      <c r="BE721" s="403"/>
      <c r="BF721" s="403"/>
      <c r="BG721" s="403"/>
      <c r="BH721" s="403"/>
      <c r="BI721" s="403"/>
      <c r="BJ721" s="403"/>
      <c r="BK721" s="403"/>
    </row>
    <row r="722" spans="1:63" x14ac:dyDescent="0.25">
      <c r="A722" s="405"/>
      <c r="B722" s="400"/>
      <c r="C722" s="403"/>
      <c r="D722" s="403"/>
      <c r="E722" s="403"/>
      <c r="I722" s="404"/>
      <c r="Q722" s="405"/>
      <c r="S722" s="405"/>
      <c r="T722" s="403"/>
      <c r="U722" s="406"/>
      <c r="V722" s="400"/>
      <c r="W722" s="405"/>
      <c r="X722" s="405"/>
      <c r="Y722" s="403"/>
      <c r="Z722" s="407"/>
      <c r="AA722" s="403"/>
      <c r="AB722" s="405"/>
      <c r="AC722" s="403"/>
      <c r="AD722" s="406"/>
      <c r="AG722" s="403"/>
      <c r="AH722" s="403"/>
      <c r="AI722" s="405"/>
      <c r="AL722" s="403"/>
      <c r="AN722" s="403"/>
      <c r="AO722" s="405"/>
      <c r="AP722" s="403"/>
      <c r="AQ722" s="403"/>
      <c r="AR722" s="403"/>
      <c r="AS722" s="403"/>
      <c r="AT722" s="403"/>
      <c r="AU722" s="403"/>
      <c r="AV722" s="405"/>
      <c r="AW722" s="404"/>
      <c r="AY722" s="403"/>
      <c r="BC722" s="403"/>
      <c r="BD722" s="403"/>
      <c r="BE722" s="403"/>
      <c r="BF722" s="403"/>
      <c r="BG722" s="403"/>
      <c r="BH722" s="403"/>
      <c r="BI722" s="403"/>
      <c r="BJ722" s="403"/>
      <c r="BK722" s="403"/>
    </row>
    <row r="723" spans="1:63" x14ac:dyDescent="0.25">
      <c r="A723" s="405"/>
      <c r="B723" s="400"/>
      <c r="C723" s="403"/>
      <c r="D723" s="403"/>
      <c r="E723" s="403"/>
      <c r="I723" s="404"/>
      <c r="Q723" s="405"/>
      <c r="S723" s="405"/>
      <c r="T723" s="403"/>
      <c r="U723" s="406"/>
      <c r="V723" s="400"/>
      <c r="W723" s="405"/>
      <c r="X723" s="405"/>
      <c r="Y723" s="403"/>
      <c r="Z723" s="407"/>
      <c r="AA723" s="403"/>
      <c r="AB723" s="405"/>
      <c r="AC723" s="403"/>
      <c r="AD723" s="406"/>
      <c r="AG723" s="403"/>
      <c r="AH723" s="403"/>
      <c r="AI723" s="405"/>
      <c r="AL723" s="403"/>
      <c r="AN723" s="403"/>
      <c r="AO723" s="405"/>
      <c r="AP723" s="403"/>
      <c r="AQ723" s="403"/>
      <c r="AR723" s="403"/>
      <c r="AS723" s="403"/>
      <c r="AT723" s="403"/>
      <c r="AU723" s="403"/>
      <c r="AV723" s="405"/>
      <c r="AW723" s="404"/>
      <c r="AY723" s="403"/>
      <c r="BC723" s="403"/>
      <c r="BD723" s="403"/>
      <c r="BE723" s="403"/>
      <c r="BF723" s="403"/>
      <c r="BG723" s="403"/>
      <c r="BH723" s="403"/>
      <c r="BI723" s="403"/>
      <c r="BJ723" s="403"/>
      <c r="BK723" s="403"/>
    </row>
    <row r="724" spans="1:63" x14ac:dyDescent="0.25">
      <c r="A724" s="405"/>
      <c r="B724" s="400"/>
      <c r="C724" s="403"/>
      <c r="D724" s="403"/>
      <c r="E724" s="403"/>
      <c r="I724" s="404"/>
      <c r="Q724" s="405"/>
      <c r="S724" s="405"/>
      <c r="T724" s="403"/>
      <c r="U724" s="406"/>
      <c r="V724" s="400"/>
      <c r="W724" s="405"/>
      <c r="X724" s="405"/>
      <c r="Y724" s="403"/>
      <c r="Z724" s="407"/>
      <c r="AA724" s="403"/>
      <c r="AB724" s="405"/>
      <c r="AC724" s="403"/>
      <c r="AD724" s="406"/>
      <c r="AG724" s="403"/>
      <c r="AH724" s="403"/>
      <c r="AI724" s="405"/>
      <c r="AL724" s="403"/>
      <c r="AN724" s="403"/>
      <c r="AO724" s="405"/>
      <c r="AP724" s="403"/>
      <c r="AQ724" s="403"/>
      <c r="AR724" s="403"/>
      <c r="AS724" s="403"/>
      <c r="AT724" s="403"/>
      <c r="AU724" s="403"/>
      <c r="AV724" s="405"/>
      <c r="AW724" s="404"/>
      <c r="AY724" s="403"/>
      <c r="BC724" s="403"/>
      <c r="BD724" s="403"/>
      <c r="BE724" s="403"/>
      <c r="BF724" s="403"/>
      <c r="BG724" s="403"/>
      <c r="BH724" s="403"/>
      <c r="BI724" s="403"/>
      <c r="BJ724" s="403"/>
      <c r="BK724" s="403"/>
    </row>
    <row r="725" spans="1:63" x14ac:dyDescent="0.25">
      <c r="A725" s="405"/>
      <c r="B725" s="400"/>
      <c r="C725" s="403"/>
      <c r="D725" s="403"/>
      <c r="E725" s="403"/>
      <c r="I725" s="404"/>
      <c r="Q725" s="405"/>
      <c r="S725" s="405"/>
      <c r="T725" s="403"/>
      <c r="U725" s="406"/>
      <c r="V725" s="400"/>
      <c r="W725" s="405"/>
      <c r="X725" s="405"/>
      <c r="Y725" s="403"/>
      <c r="Z725" s="407"/>
      <c r="AA725" s="403"/>
      <c r="AB725" s="405"/>
      <c r="AC725" s="403"/>
      <c r="AD725" s="406"/>
      <c r="AG725" s="403"/>
      <c r="AH725" s="403"/>
      <c r="AI725" s="405"/>
      <c r="AL725" s="403"/>
      <c r="AN725" s="403"/>
      <c r="AO725" s="405"/>
      <c r="AP725" s="403"/>
      <c r="AQ725" s="403"/>
      <c r="AR725" s="403"/>
      <c r="AS725" s="403"/>
      <c r="AT725" s="403"/>
      <c r="AU725" s="403"/>
      <c r="AV725" s="405"/>
      <c r="AW725" s="404"/>
      <c r="AY725" s="403"/>
      <c r="BC725" s="403"/>
      <c r="BD725" s="403"/>
      <c r="BE725" s="403"/>
      <c r="BF725" s="403"/>
      <c r="BG725" s="403"/>
      <c r="BH725" s="403"/>
      <c r="BI725" s="403"/>
      <c r="BJ725" s="403"/>
      <c r="BK725" s="403"/>
    </row>
    <row r="726" spans="1:63" x14ac:dyDescent="0.25">
      <c r="A726" s="405"/>
      <c r="B726" s="400"/>
      <c r="C726" s="403"/>
      <c r="D726" s="403"/>
      <c r="E726" s="403"/>
      <c r="I726" s="404"/>
      <c r="Q726" s="405"/>
      <c r="S726" s="405"/>
      <c r="T726" s="403"/>
      <c r="U726" s="406"/>
      <c r="V726" s="400"/>
      <c r="W726" s="405"/>
      <c r="X726" s="405"/>
      <c r="Y726" s="403"/>
      <c r="Z726" s="407"/>
      <c r="AA726" s="403"/>
      <c r="AB726" s="405"/>
      <c r="AC726" s="403"/>
      <c r="AD726" s="406"/>
      <c r="AG726" s="403"/>
      <c r="AH726" s="403"/>
      <c r="AI726" s="405"/>
      <c r="AL726" s="403"/>
      <c r="AN726" s="403"/>
      <c r="AO726" s="405"/>
      <c r="AP726" s="403"/>
      <c r="AQ726" s="403"/>
      <c r="AR726" s="403"/>
      <c r="AS726" s="403"/>
      <c r="AT726" s="403"/>
      <c r="AU726" s="403"/>
      <c r="AV726" s="405"/>
      <c r="AW726" s="404"/>
      <c r="AY726" s="403"/>
      <c r="BC726" s="403"/>
      <c r="BD726" s="403"/>
      <c r="BE726" s="403"/>
      <c r="BF726" s="403"/>
      <c r="BG726" s="403"/>
      <c r="BH726" s="403"/>
      <c r="BI726" s="403"/>
      <c r="BJ726" s="403"/>
      <c r="BK726" s="403"/>
    </row>
    <row r="727" spans="1:63" x14ac:dyDescent="0.25">
      <c r="A727" s="405"/>
      <c r="B727" s="400"/>
      <c r="C727" s="403"/>
      <c r="D727" s="403"/>
      <c r="E727" s="403"/>
      <c r="I727" s="404"/>
      <c r="Q727" s="405"/>
      <c r="S727" s="405"/>
      <c r="T727" s="403"/>
      <c r="U727" s="406"/>
      <c r="V727" s="400"/>
      <c r="W727" s="405"/>
      <c r="X727" s="405"/>
      <c r="Y727" s="403"/>
      <c r="Z727" s="407"/>
      <c r="AA727" s="403"/>
      <c r="AB727" s="405"/>
      <c r="AC727" s="403"/>
      <c r="AD727" s="406"/>
      <c r="AG727" s="403"/>
      <c r="AH727" s="403"/>
      <c r="AI727" s="405"/>
      <c r="AL727" s="403"/>
      <c r="AN727" s="403"/>
      <c r="AO727" s="405"/>
      <c r="AP727" s="403"/>
      <c r="AQ727" s="403"/>
      <c r="AR727" s="403"/>
      <c r="AS727" s="403"/>
      <c r="AT727" s="403"/>
      <c r="AU727" s="403"/>
      <c r="AV727" s="405"/>
      <c r="AW727" s="404"/>
      <c r="AY727" s="403"/>
      <c r="BC727" s="403"/>
      <c r="BD727" s="403"/>
      <c r="BE727" s="403"/>
      <c r="BF727" s="403"/>
      <c r="BG727" s="403"/>
      <c r="BH727" s="403"/>
      <c r="BI727" s="403"/>
      <c r="BJ727" s="403"/>
      <c r="BK727" s="403"/>
    </row>
    <row r="728" spans="1:63" x14ac:dyDescent="0.25">
      <c r="A728" s="405"/>
      <c r="B728" s="400"/>
      <c r="C728" s="403"/>
      <c r="D728" s="403"/>
      <c r="E728" s="403"/>
      <c r="I728" s="404"/>
      <c r="Q728" s="405"/>
      <c r="S728" s="405"/>
      <c r="T728" s="403"/>
      <c r="U728" s="406"/>
      <c r="V728" s="400"/>
      <c r="W728" s="405"/>
      <c r="X728" s="405"/>
      <c r="Y728" s="403"/>
      <c r="Z728" s="407"/>
      <c r="AA728" s="403"/>
      <c r="AB728" s="405"/>
      <c r="AC728" s="403"/>
      <c r="AD728" s="406"/>
      <c r="AG728" s="403"/>
      <c r="AH728" s="403"/>
      <c r="AI728" s="405"/>
      <c r="AL728" s="403"/>
      <c r="AN728" s="403"/>
      <c r="AO728" s="405"/>
      <c r="AP728" s="403"/>
      <c r="AQ728" s="403"/>
      <c r="AR728" s="403"/>
      <c r="AS728" s="403"/>
      <c r="AT728" s="403"/>
      <c r="AU728" s="403"/>
      <c r="AV728" s="405"/>
      <c r="AW728" s="404"/>
      <c r="AY728" s="403"/>
      <c r="BC728" s="403"/>
      <c r="BD728" s="403"/>
      <c r="BE728" s="403"/>
      <c r="BF728" s="403"/>
      <c r="BG728" s="403"/>
      <c r="BH728" s="403"/>
      <c r="BI728" s="403"/>
      <c r="BJ728" s="403"/>
      <c r="BK728" s="403"/>
    </row>
    <row r="729" spans="1:63" x14ac:dyDescent="0.25">
      <c r="A729" s="405"/>
      <c r="B729" s="400"/>
      <c r="C729" s="403"/>
      <c r="D729" s="403"/>
      <c r="E729" s="403"/>
      <c r="I729" s="404"/>
      <c r="Q729" s="405"/>
      <c r="S729" s="405"/>
      <c r="T729" s="403"/>
      <c r="U729" s="406"/>
      <c r="V729" s="400"/>
      <c r="W729" s="405"/>
      <c r="X729" s="405"/>
      <c r="Y729" s="403"/>
      <c r="Z729" s="407"/>
      <c r="AA729" s="403"/>
      <c r="AB729" s="405"/>
      <c r="AC729" s="403"/>
      <c r="AD729" s="406"/>
      <c r="AG729" s="403"/>
      <c r="AH729" s="403"/>
      <c r="AI729" s="405"/>
      <c r="AL729" s="403"/>
      <c r="AN729" s="403"/>
      <c r="AO729" s="405"/>
      <c r="AP729" s="403"/>
      <c r="AQ729" s="403"/>
      <c r="AR729" s="403"/>
      <c r="AS729" s="403"/>
      <c r="AT729" s="403"/>
      <c r="AU729" s="403"/>
      <c r="AV729" s="405"/>
      <c r="AW729" s="404"/>
      <c r="AY729" s="403"/>
      <c r="BC729" s="403"/>
      <c r="BD729" s="403"/>
      <c r="BE729" s="403"/>
      <c r="BF729" s="403"/>
      <c r="BG729" s="403"/>
      <c r="BH729" s="403"/>
      <c r="BI729" s="403"/>
      <c r="BJ729" s="403"/>
      <c r="BK729" s="403"/>
    </row>
    <row r="730" spans="1:63" x14ac:dyDescent="0.25">
      <c r="A730" s="405"/>
      <c r="B730" s="400"/>
      <c r="C730" s="403"/>
      <c r="D730" s="403"/>
      <c r="E730" s="403"/>
      <c r="I730" s="404"/>
      <c r="Q730" s="405"/>
      <c r="S730" s="405"/>
      <c r="T730" s="403"/>
      <c r="U730" s="406"/>
      <c r="V730" s="400"/>
      <c r="W730" s="405"/>
      <c r="X730" s="405"/>
      <c r="Y730" s="403"/>
      <c r="Z730" s="407"/>
      <c r="AA730" s="403"/>
      <c r="AB730" s="405"/>
      <c r="AC730" s="403"/>
      <c r="AD730" s="406"/>
      <c r="AG730" s="403"/>
      <c r="AH730" s="403"/>
      <c r="AI730" s="405"/>
      <c r="AL730" s="403"/>
      <c r="AN730" s="403"/>
      <c r="AO730" s="405"/>
      <c r="AP730" s="403"/>
      <c r="AQ730" s="403"/>
      <c r="AR730" s="403"/>
      <c r="AS730" s="403"/>
      <c r="AT730" s="403"/>
      <c r="AU730" s="403"/>
      <c r="AV730" s="405"/>
      <c r="AW730" s="404"/>
      <c r="AY730" s="403"/>
      <c r="BC730" s="403"/>
      <c r="BD730" s="403"/>
      <c r="BE730" s="403"/>
      <c r="BF730" s="403"/>
      <c r="BG730" s="403"/>
      <c r="BH730" s="403"/>
      <c r="BI730" s="403"/>
      <c r="BJ730" s="403"/>
      <c r="BK730" s="403"/>
    </row>
    <row r="731" spans="1:63" x14ac:dyDescent="0.25">
      <c r="A731" s="405"/>
      <c r="B731" s="400"/>
      <c r="C731" s="403"/>
      <c r="D731" s="403"/>
      <c r="E731" s="403"/>
      <c r="I731" s="404"/>
      <c r="Q731" s="405"/>
      <c r="S731" s="405"/>
      <c r="T731" s="403"/>
      <c r="U731" s="406"/>
      <c r="V731" s="400"/>
      <c r="W731" s="405"/>
      <c r="X731" s="405"/>
      <c r="Y731" s="403"/>
      <c r="Z731" s="407"/>
      <c r="AA731" s="403"/>
      <c r="AB731" s="405"/>
      <c r="AC731" s="403"/>
      <c r="AD731" s="406"/>
      <c r="AG731" s="403"/>
      <c r="AH731" s="403"/>
      <c r="AI731" s="405"/>
      <c r="AL731" s="403"/>
      <c r="AN731" s="403"/>
      <c r="AO731" s="405"/>
      <c r="AP731" s="403"/>
      <c r="AQ731" s="403"/>
      <c r="AR731" s="403"/>
      <c r="AS731" s="403"/>
      <c r="AT731" s="403"/>
      <c r="AU731" s="403"/>
      <c r="AV731" s="405"/>
      <c r="AW731" s="404"/>
      <c r="AY731" s="403"/>
      <c r="BC731" s="403"/>
      <c r="BD731" s="403"/>
      <c r="BE731" s="403"/>
      <c r="BF731" s="403"/>
      <c r="BG731" s="403"/>
      <c r="BH731" s="403"/>
      <c r="BI731" s="403"/>
      <c r="BJ731" s="403"/>
      <c r="BK731" s="403"/>
    </row>
    <row r="732" spans="1:63" x14ac:dyDescent="0.25">
      <c r="A732" s="405"/>
      <c r="B732" s="400"/>
      <c r="C732" s="403"/>
      <c r="D732" s="403"/>
      <c r="E732" s="403"/>
      <c r="I732" s="404"/>
      <c r="Q732" s="405"/>
      <c r="S732" s="405"/>
      <c r="T732" s="403"/>
      <c r="U732" s="406"/>
      <c r="V732" s="400"/>
      <c r="W732" s="405"/>
      <c r="X732" s="405"/>
      <c r="Y732" s="403"/>
      <c r="Z732" s="407"/>
      <c r="AA732" s="403"/>
      <c r="AB732" s="405"/>
      <c r="AC732" s="403"/>
      <c r="AD732" s="406"/>
      <c r="AG732" s="403"/>
      <c r="AH732" s="403"/>
      <c r="AI732" s="405"/>
      <c r="AL732" s="403"/>
      <c r="AN732" s="403"/>
      <c r="AO732" s="405"/>
      <c r="AP732" s="403"/>
      <c r="AQ732" s="403"/>
      <c r="AR732" s="403"/>
      <c r="AS732" s="403"/>
      <c r="AT732" s="403"/>
      <c r="AU732" s="403"/>
      <c r="AV732" s="405"/>
      <c r="AW732" s="404"/>
      <c r="AY732" s="403"/>
      <c r="BC732" s="403"/>
      <c r="BD732" s="403"/>
      <c r="BE732" s="403"/>
      <c r="BF732" s="403"/>
      <c r="BG732" s="403"/>
      <c r="BH732" s="403"/>
      <c r="BI732" s="403"/>
      <c r="BJ732" s="403"/>
      <c r="BK732" s="403"/>
    </row>
    <row r="733" spans="1:63" x14ac:dyDescent="0.25">
      <c r="A733" s="405"/>
      <c r="B733" s="400"/>
      <c r="C733" s="403"/>
      <c r="D733" s="403"/>
      <c r="E733" s="403"/>
      <c r="I733" s="404"/>
      <c r="Q733" s="405"/>
      <c r="S733" s="405"/>
      <c r="T733" s="403"/>
      <c r="U733" s="406"/>
      <c r="V733" s="400"/>
      <c r="W733" s="405"/>
      <c r="X733" s="405"/>
      <c r="Y733" s="403"/>
      <c r="Z733" s="407"/>
      <c r="AA733" s="403"/>
      <c r="AB733" s="405"/>
      <c r="AC733" s="403"/>
      <c r="AD733" s="406"/>
      <c r="AG733" s="403"/>
      <c r="AH733" s="403"/>
      <c r="AI733" s="405"/>
      <c r="AL733" s="403"/>
      <c r="AN733" s="403"/>
      <c r="AO733" s="405"/>
      <c r="AP733" s="403"/>
      <c r="AQ733" s="403"/>
      <c r="AR733" s="403"/>
      <c r="AS733" s="403"/>
      <c r="AT733" s="403"/>
      <c r="AU733" s="403"/>
      <c r="AV733" s="405"/>
      <c r="AW733" s="404"/>
      <c r="AY733" s="403"/>
      <c r="BC733" s="403"/>
      <c r="BD733" s="403"/>
      <c r="BE733" s="403"/>
      <c r="BF733" s="403"/>
      <c r="BG733" s="403"/>
      <c r="BH733" s="403"/>
      <c r="BI733" s="403"/>
      <c r="BJ733" s="403"/>
      <c r="BK733" s="403"/>
    </row>
    <row r="734" spans="1:63" x14ac:dyDescent="0.25">
      <c r="A734" s="405"/>
      <c r="B734" s="400"/>
      <c r="C734" s="403"/>
      <c r="D734" s="403"/>
      <c r="E734" s="403"/>
      <c r="I734" s="404"/>
      <c r="Q734" s="405"/>
      <c r="S734" s="405"/>
      <c r="T734" s="403"/>
      <c r="U734" s="406"/>
      <c r="V734" s="400"/>
      <c r="W734" s="405"/>
      <c r="X734" s="405"/>
      <c r="Y734" s="403"/>
      <c r="Z734" s="407"/>
      <c r="AA734" s="403"/>
      <c r="AB734" s="405"/>
      <c r="AC734" s="403"/>
      <c r="AD734" s="406"/>
      <c r="AG734" s="403"/>
      <c r="AH734" s="403"/>
      <c r="AI734" s="405"/>
      <c r="AL734" s="403"/>
      <c r="AN734" s="403"/>
      <c r="AO734" s="405"/>
      <c r="AP734" s="403"/>
      <c r="AQ734" s="403"/>
      <c r="AR734" s="403"/>
      <c r="AS734" s="403"/>
      <c r="AT734" s="403"/>
      <c r="AU734" s="403"/>
      <c r="AV734" s="405"/>
      <c r="AW734" s="404"/>
      <c r="AY734" s="403"/>
      <c r="BC734" s="403"/>
      <c r="BD734" s="403"/>
      <c r="BE734" s="403"/>
      <c r="BF734" s="403"/>
      <c r="BG734" s="403"/>
      <c r="BH734" s="403"/>
      <c r="BI734" s="403"/>
      <c r="BJ734" s="403"/>
      <c r="BK734" s="403"/>
    </row>
    <row r="735" spans="1:63" x14ac:dyDescent="0.25">
      <c r="A735" s="405"/>
      <c r="B735" s="400"/>
      <c r="C735" s="403"/>
      <c r="D735" s="403"/>
      <c r="E735" s="403"/>
      <c r="I735" s="404"/>
      <c r="Q735" s="405"/>
      <c r="S735" s="405"/>
      <c r="T735" s="403"/>
      <c r="U735" s="406"/>
      <c r="V735" s="400"/>
      <c r="W735" s="405"/>
      <c r="X735" s="405"/>
      <c r="Y735" s="403"/>
      <c r="Z735" s="407"/>
      <c r="AA735" s="403"/>
      <c r="AB735" s="405"/>
      <c r="AC735" s="403"/>
      <c r="AD735" s="406"/>
      <c r="AG735" s="403"/>
      <c r="AH735" s="403"/>
      <c r="AI735" s="405"/>
      <c r="AL735" s="403"/>
      <c r="AN735" s="403"/>
      <c r="AO735" s="405"/>
      <c r="AP735" s="403"/>
      <c r="AQ735" s="403"/>
      <c r="AR735" s="403"/>
      <c r="AS735" s="403"/>
      <c r="AT735" s="403"/>
      <c r="AU735" s="403"/>
      <c r="AV735" s="405"/>
      <c r="AW735" s="404"/>
      <c r="AY735" s="403"/>
      <c r="BC735" s="403"/>
      <c r="BD735" s="403"/>
      <c r="BE735" s="403"/>
      <c r="BF735" s="403"/>
      <c r="BG735" s="403"/>
      <c r="BH735" s="403"/>
      <c r="BI735" s="403"/>
      <c r="BJ735" s="403"/>
      <c r="BK735" s="403"/>
    </row>
    <row r="736" spans="1:63" x14ac:dyDescent="0.25">
      <c r="A736" s="405"/>
      <c r="B736" s="400"/>
      <c r="C736" s="403"/>
      <c r="D736" s="403"/>
      <c r="E736" s="403"/>
      <c r="I736" s="404"/>
      <c r="Q736" s="405"/>
      <c r="S736" s="405"/>
      <c r="T736" s="403"/>
      <c r="U736" s="406"/>
      <c r="V736" s="400"/>
      <c r="W736" s="405"/>
      <c r="X736" s="405"/>
      <c r="Y736" s="403"/>
      <c r="Z736" s="407"/>
      <c r="AA736" s="403"/>
      <c r="AB736" s="405"/>
      <c r="AC736" s="403"/>
      <c r="AD736" s="406"/>
      <c r="AG736" s="403"/>
      <c r="AH736" s="403"/>
      <c r="AI736" s="405"/>
      <c r="AL736" s="403"/>
      <c r="AN736" s="403"/>
      <c r="AO736" s="405"/>
      <c r="AP736" s="403"/>
      <c r="AQ736" s="403"/>
      <c r="AR736" s="403"/>
      <c r="AS736" s="403"/>
      <c r="AT736" s="403"/>
      <c r="AU736" s="403"/>
      <c r="AV736" s="405"/>
      <c r="AW736" s="404"/>
      <c r="AY736" s="403"/>
      <c r="BC736" s="403"/>
      <c r="BD736" s="403"/>
      <c r="BE736" s="403"/>
      <c r="BF736" s="403"/>
      <c r="BG736" s="403"/>
      <c r="BH736" s="403"/>
      <c r="BI736" s="403"/>
      <c r="BJ736" s="403"/>
      <c r="BK736" s="403"/>
    </row>
    <row r="737" spans="1:63" x14ac:dyDescent="0.25">
      <c r="A737" s="405"/>
      <c r="B737" s="400"/>
      <c r="C737" s="403"/>
      <c r="D737" s="403"/>
      <c r="E737" s="403"/>
      <c r="I737" s="404"/>
      <c r="Q737" s="405"/>
      <c r="S737" s="405"/>
      <c r="T737" s="403"/>
      <c r="U737" s="406"/>
      <c r="V737" s="400"/>
      <c r="W737" s="405"/>
      <c r="X737" s="405"/>
      <c r="Y737" s="403"/>
      <c r="Z737" s="407"/>
      <c r="AA737" s="403"/>
      <c r="AB737" s="405"/>
      <c r="AC737" s="403"/>
      <c r="AD737" s="406"/>
      <c r="AG737" s="403"/>
      <c r="AH737" s="403"/>
      <c r="AI737" s="405"/>
      <c r="AL737" s="403"/>
      <c r="AN737" s="403"/>
      <c r="AO737" s="405"/>
      <c r="AP737" s="403"/>
      <c r="AQ737" s="403"/>
      <c r="AR737" s="403"/>
      <c r="AS737" s="403"/>
      <c r="AT737" s="403"/>
      <c r="AU737" s="403"/>
      <c r="AV737" s="405"/>
      <c r="AW737" s="404"/>
      <c r="AY737" s="403"/>
      <c r="BC737" s="403"/>
      <c r="BD737" s="403"/>
      <c r="BE737" s="403"/>
      <c r="BF737" s="403"/>
      <c r="BG737" s="403"/>
      <c r="BH737" s="403"/>
      <c r="BI737" s="403"/>
      <c r="BJ737" s="403"/>
      <c r="BK737" s="403"/>
    </row>
    <row r="738" spans="1:63" x14ac:dyDescent="0.25">
      <c r="A738" s="405"/>
      <c r="B738" s="400"/>
      <c r="C738" s="403"/>
      <c r="D738" s="403"/>
      <c r="E738" s="403"/>
      <c r="I738" s="404"/>
      <c r="Q738" s="405"/>
      <c r="S738" s="405"/>
      <c r="T738" s="403"/>
      <c r="U738" s="406"/>
      <c r="V738" s="400"/>
      <c r="W738" s="405"/>
      <c r="X738" s="405"/>
      <c r="Y738" s="403"/>
      <c r="Z738" s="407"/>
      <c r="AA738" s="403"/>
      <c r="AB738" s="405"/>
      <c r="AC738" s="403"/>
      <c r="AD738" s="406"/>
      <c r="AG738" s="403"/>
      <c r="AH738" s="403"/>
      <c r="AI738" s="405"/>
      <c r="AL738" s="403"/>
      <c r="AN738" s="403"/>
      <c r="AO738" s="405"/>
      <c r="AP738" s="403"/>
      <c r="AQ738" s="403"/>
      <c r="AR738" s="403"/>
      <c r="AS738" s="403"/>
      <c r="AT738" s="403"/>
      <c r="AU738" s="403"/>
      <c r="AV738" s="405"/>
      <c r="AW738" s="404"/>
      <c r="AY738" s="403"/>
      <c r="BC738" s="403"/>
      <c r="BD738" s="403"/>
      <c r="BE738" s="403"/>
      <c r="BF738" s="403"/>
      <c r="BG738" s="403"/>
      <c r="BH738" s="403"/>
      <c r="BI738" s="403"/>
      <c r="BJ738" s="403"/>
      <c r="BK738" s="403"/>
    </row>
    <row r="739" spans="1:63" x14ac:dyDescent="0.25">
      <c r="A739" s="405"/>
      <c r="B739" s="400"/>
      <c r="C739" s="403"/>
      <c r="D739" s="403"/>
      <c r="E739" s="403"/>
      <c r="I739" s="404"/>
      <c r="Q739" s="405"/>
      <c r="S739" s="405"/>
      <c r="T739" s="403"/>
      <c r="U739" s="406"/>
      <c r="V739" s="400"/>
      <c r="W739" s="405"/>
      <c r="X739" s="405"/>
      <c r="Y739" s="403"/>
      <c r="Z739" s="407"/>
      <c r="AA739" s="403"/>
      <c r="AB739" s="405"/>
      <c r="AC739" s="403"/>
      <c r="AD739" s="406"/>
      <c r="AG739" s="403"/>
      <c r="AH739" s="403"/>
      <c r="AI739" s="405"/>
      <c r="AL739" s="403"/>
      <c r="AN739" s="403"/>
      <c r="AO739" s="405"/>
      <c r="AP739" s="403"/>
      <c r="AQ739" s="403"/>
      <c r="AR739" s="403"/>
      <c r="AS739" s="403"/>
      <c r="AT739" s="403"/>
      <c r="AU739" s="403"/>
      <c r="AV739" s="405"/>
      <c r="AW739" s="404"/>
      <c r="AY739" s="403"/>
      <c r="BC739" s="403"/>
      <c r="BD739" s="403"/>
      <c r="BE739" s="403"/>
      <c r="BF739" s="403"/>
      <c r="BG739" s="403"/>
      <c r="BH739" s="403"/>
      <c r="BI739" s="403"/>
      <c r="BJ739" s="403"/>
      <c r="BK739" s="403"/>
    </row>
    <row r="740" spans="1:63" x14ac:dyDescent="0.25">
      <c r="A740" s="405"/>
      <c r="B740" s="400"/>
      <c r="C740" s="403"/>
      <c r="D740" s="403"/>
      <c r="E740" s="403"/>
      <c r="I740" s="404"/>
      <c r="Q740" s="405"/>
      <c r="S740" s="405"/>
      <c r="T740" s="403"/>
      <c r="U740" s="406"/>
      <c r="V740" s="400"/>
      <c r="W740" s="405"/>
      <c r="X740" s="405"/>
      <c r="Y740" s="403"/>
      <c r="Z740" s="407"/>
      <c r="AA740" s="403"/>
      <c r="AB740" s="405"/>
      <c r="AC740" s="403"/>
      <c r="AD740" s="406"/>
      <c r="AG740" s="403"/>
      <c r="AH740" s="403"/>
      <c r="AI740" s="405"/>
      <c r="AL740" s="403"/>
      <c r="AN740" s="403"/>
      <c r="AO740" s="405"/>
      <c r="AP740" s="403"/>
      <c r="AQ740" s="403"/>
      <c r="AR740" s="403"/>
      <c r="AS740" s="403"/>
      <c r="AT740" s="403"/>
      <c r="AU740" s="403"/>
      <c r="AV740" s="405"/>
      <c r="AW740" s="404"/>
      <c r="AY740" s="403"/>
      <c r="BC740" s="403"/>
      <c r="BD740" s="403"/>
      <c r="BE740" s="403"/>
      <c r="BF740" s="403"/>
      <c r="BG740" s="403"/>
      <c r="BH740" s="403"/>
      <c r="BI740" s="403"/>
      <c r="BJ740" s="403"/>
      <c r="BK740" s="403"/>
    </row>
    <row r="741" spans="1:63" x14ac:dyDescent="0.25">
      <c r="A741" s="405"/>
      <c r="B741" s="400"/>
      <c r="C741" s="403"/>
      <c r="D741" s="403"/>
      <c r="E741" s="403"/>
      <c r="I741" s="404"/>
      <c r="Q741" s="405"/>
      <c r="S741" s="405"/>
      <c r="T741" s="403"/>
      <c r="U741" s="406"/>
      <c r="V741" s="400"/>
      <c r="W741" s="405"/>
      <c r="X741" s="405"/>
      <c r="Y741" s="403"/>
      <c r="Z741" s="407"/>
      <c r="AA741" s="403"/>
      <c r="AB741" s="405"/>
      <c r="AC741" s="403"/>
      <c r="AD741" s="406"/>
      <c r="AG741" s="403"/>
      <c r="AH741" s="403"/>
      <c r="AI741" s="405"/>
      <c r="AL741" s="403"/>
      <c r="AN741" s="403"/>
      <c r="AO741" s="405"/>
      <c r="AP741" s="403"/>
      <c r="AQ741" s="403"/>
      <c r="AR741" s="403"/>
      <c r="AS741" s="403"/>
      <c r="AT741" s="403"/>
      <c r="AU741" s="403"/>
      <c r="AV741" s="405"/>
      <c r="AW741" s="404"/>
      <c r="AY741" s="403"/>
      <c r="BC741" s="403"/>
      <c r="BD741" s="403"/>
      <c r="BE741" s="403"/>
      <c r="BF741" s="403"/>
      <c r="BG741" s="403"/>
      <c r="BH741" s="403"/>
      <c r="BI741" s="403"/>
      <c r="BJ741" s="403"/>
      <c r="BK741" s="403"/>
    </row>
    <row r="742" spans="1:63" x14ac:dyDescent="0.25">
      <c r="A742" s="405"/>
      <c r="B742" s="400"/>
      <c r="C742" s="403"/>
      <c r="D742" s="403"/>
      <c r="E742" s="403"/>
      <c r="I742" s="404"/>
      <c r="Q742" s="405"/>
      <c r="S742" s="405"/>
      <c r="T742" s="403"/>
      <c r="U742" s="406"/>
      <c r="V742" s="400"/>
      <c r="W742" s="405"/>
      <c r="X742" s="405"/>
      <c r="Y742" s="403"/>
      <c r="Z742" s="407"/>
      <c r="AA742" s="403"/>
      <c r="AB742" s="405"/>
      <c r="AC742" s="403"/>
      <c r="AD742" s="406"/>
      <c r="AG742" s="403"/>
      <c r="AH742" s="403"/>
      <c r="AI742" s="405"/>
      <c r="AL742" s="403"/>
      <c r="AN742" s="403"/>
      <c r="AO742" s="405"/>
      <c r="AP742" s="403"/>
      <c r="AQ742" s="403"/>
      <c r="AR742" s="403"/>
      <c r="AS742" s="403"/>
      <c r="AT742" s="403"/>
      <c r="AU742" s="403"/>
      <c r="AV742" s="405"/>
      <c r="AW742" s="404"/>
      <c r="AY742" s="403"/>
      <c r="BC742" s="403"/>
      <c r="BD742" s="403"/>
      <c r="BE742" s="403"/>
      <c r="BF742" s="403"/>
      <c r="BG742" s="403"/>
      <c r="BH742" s="403"/>
      <c r="BI742" s="403"/>
      <c r="BJ742" s="403"/>
      <c r="BK742" s="403"/>
    </row>
    <row r="743" spans="1:63" x14ac:dyDescent="0.25">
      <c r="A743" s="405"/>
      <c r="B743" s="400"/>
      <c r="C743" s="403"/>
      <c r="D743" s="403"/>
      <c r="E743" s="403"/>
      <c r="I743" s="404"/>
      <c r="Q743" s="405"/>
      <c r="S743" s="405"/>
      <c r="T743" s="403"/>
      <c r="U743" s="406"/>
      <c r="V743" s="400"/>
      <c r="W743" s="405"/>
      <c r="X743" s="405"/>
      <c r="Y743" s="403"/>
      <c r="Z743" s="407"/>
      <c r="AA743" s="403"/>
      <c r="AB743" s="405"/>
      <c r="AC743" s="403"/>
      <c r="AD743" s="406"/>
      <c r="AG743" s="403"/>
      <c r="AH743" s="403"/>
      <c r="AI743" s="405"/>
      <c r="AL743" s="403"/>
      <c r="AN743" s="403"/>
      <c r="AO743" s="405"/>
      <c r="AP743" s="403"/>
      <c r="AQ743" s="403"/>
      <c r="AR743" s="403"/>
      <c r="AS743" s="403"/>
      <c r="AT743" s="403"/>
      <c r="AU743" s="403"/>
      <c r="AV743" s="405"/>
      <c r="AW743" s="404"/>
      <c r="AY743" s="403"/>
      <c r="BC743" s="403"/>
      <c r="BD743" s="403"/>
      <c r="BE743" s="403"/>
      <c r="BF743" s="403"/>
      <c r="BG743" s="403"/>
      <c r="BH743" s="403"/>
      <c r="BI743" s="403"/>
      <c r="BJ743" s="403"/>
      <c r="BK743" s="403"/>
    </row>
    <row r="744" spans="1:63" x14ac:dyDescent="0.25">
      <c r="A744" s="405"/>
      <c r="B744" s="400"/>
      <c r="C744" s="403"/>
      <c r="D744" s="403"/>
      <c r="E744" s="403"/>
      <c r="I744" s="404"/>
      <c r="Q744" s="405"/>
      <c r="S744" s="405"/>
      <c r="T744" s="403"/>
      <c r="U744" s="406"/>
      <c r="V744" s="400"/>
      <c r="W744" s="405"/>
      <c r="X744" s="405"/>
      <c r="Y744" s="403"/>
      <c r="Z744" s="407"/>
      <c r="AA744" s="403"/>
      <c r="AB744" s="405"/>
      <c r="AC744" s="403"/>
      <c r="AD744" s="406"/>
      <c r="AG744" s="403"/>
      <c r="AH744" s="403"/>
      <c r="AI744" s="405"/>
      <c r="AL744" s="403"/>
      <c r="AN744" s="403"/>
      <c r="AO744" s="405"/>
      <c r="AP744" s="403"/>
      <c r="AQ744" s="403"/>
      <c r="AR744" s="403"/>
      <c r="AS744" s="403"/>
      <c r="AT744" s="403"/>
      <c r="AU744" s="403"/>
      <c r="AV744" s="405"/>
      <c r="AW744" s="404"/>
      <c r="AY744" s="403"/>
      <c r="BC744" s="403"/>
      <c r="BD744" s="403"/>
      <c r="BE744" s="403"/>
      <c r="BF744" s="403"/>
      <c r="BG744" s="403"/>
      <c r="BH744" s="403"/>
      <c r="BI744" s="403"/>
      <c r="BJ744" s="403"/>
      <c r="BK744" s="403"/>
    </row>
    <row r="745" spans="1:63" x14ac:dyDescent="0.25">
      <c r="A745" s="405"/>
      <c r="B745" s="400"/>
      <c r="C745" s="403"/>
      <c r="D745" s="403"/>
      <c r="E745" s="403"/>
      <c r="I745" s="404"/>
      <c r="Q745" s="405"/>
      <c r="S745" s="405"/>
      <c r="T745" s="403"/>
      <c r="U745" s="406"/>
      <c r="V745" s="400"/>
      <c r="W745" s="405"/>
      <c r="X745" s="405"/>
      <c r="Y745" s="403"/>
      <c r="Z745" s="407"/>
      <c r="AA745" s="403"/>
      <c r="AB745" s="405"/>
      <c r="AC745" s="403"/>
      <c r="AD745" s="406"/>
      <c r="AG745" s="403"/>
      <c r="AH745" s="403"/>
      <c r="AI745" s="405"/>
      <c r="AL745" s="403"/>
      <c r="AN745" s="403"/>
      <c r="AO745" s="405"/>
      <c r="AP745" s="403"/>
      <c r="AQ745" s="403"/>
      <c r="AR745" s="403"/>
      <c r="AS745" s="403"/>
      <c r="AT745" s="403"/>
      <c r="AU745" s="403"/>
      <c r="AV745" s="405"/>
      <c r="AW745" s="404"/>
      <c r="AY745" s="403"/>
      <c r="BC745" s="403"/>
      <c r="BD745" s="403"/>
      <c r="BE745" s="403"/>
      <c r="BF745" s="403"/>
      <c r="BG745" s="403"/>
      <c r="BH745" s="403"/>
      <c r="BI745" s="403"/>
      <c r="BJ745" s="403"/>
      <c r="BK745" s="403"/>
    </row>
    <row r="746" spans="1:63" x14ac:dyDescent="0.25">
      <c r="A746" s="405"/>
      <c r="B746" s="400"/>
      <c r="C746" s="403"/>
      <c r="D746" s="403"/>
      <c r="E746" s="403"/>
      <c r="I746" s="404"/>
      <c r="Q746" s="405"/>
      <c r="S746" s="405"/>
      <c r="T746" s="403"/>
      <c r="U746" s="406"/>
      <c r="V746" s="400"/>
      <c r="W746" s="405"/>
      <c r="X746" s="405"/>
      <c r="Y746" s="403"/>
      <c r="Z746" s="407"/>
      <c r="AA746" s="403"/>
      <c r="AB746" s="405"/>
      <c r="AC746" s="403"/>
      <c r="AD746" s="406"/>
      <c r="AG746" s="403"/>
      <c r="AH746" s="403"/>
      <c r="AI746" s="405"/>
      <c r="AL746" s="403"/>
      <c r="AN746" s="403"/>
      <c r="AO746" s="405"/>
      <c r="AP746" s="403"/>
      <c r="AQ746" s="403"/>
      <c r="AR746" s="403"/>
      <c r="AS746" s="403"/>
      <c r="AT746" s="403"/>
      <c r="AU746" s="403"/>
      <c r="AV746" s="405"/>
      <c r="AW746" s="404"/>
      <c r="AY746" s="403"/>
      <c r="BC746" s="403"/>
      <c r="BD746" s="403"/>
      <c r="BE746" s="403"/>
      <c r="BF746" s="403"/>
      <c r="BG746" s="403"/>
      <c r="BH746" s="403"/>
      <c r="BI746" s="403"/>
      <c r="BJ746" s="403"/>
      <c r="BK746" s="403"/>
    </row>
    <row r="747" spans="1:63" x14ac:dyDescent="0.25">
      <c r="A747" s="405"/>
      <c r="B747" s="400"/>
      <c r="C747" s="403"/>
      <c r="D747" s="403"/>
      <c r="E747" s="403"/>
      <c r="I747" s="404"/>
      <c r="Q747" s="405"/>
      <c r="S747" s="405"/>
      <c r="T747" s="403"/>
      <c r="U747" s="406"/>
      <c r="V747" s="400"/>
      <c r="W747" s="405"/>
      <c r="X747" s="405"/>
      <c r="Y747" s="403"/>
      <c r="Z747" s="407"/>
      <c r="AA747" s="403"/>
      <c r="AB747" s="405"/>
      <c r="AC747" s="403"/>
      <c r="AD747" s="406"/>
      <c r="AG747" s="403"/>
      <c r="AH747" s="403"/>
      <c r="AI747" s="405"/>
      <c r="AL747" s="403"/>
      <c r="AN747" s="403"/>
      <c r="AO747" s="405"/>
      <c r="AP747" s="403"/>
      <c r="AQ747" s="403"/>
      <c r="AR747" s="403"/>
      <c r="AS747" s="403"/>
      <c r="AT747" s="403"/>
      <c r="AU747" s="403"/>
      <c r="AV747" s="405"/>
      <c r="AW747" s="404"/>
      <c r="AY747" s="403"/>
      <c r="BC747" s="403"/>
      <c r="BD747" s="403"/>
      <c r="BE747" s="403"/>
      <c r="BF747" s="403"/>
      <c r="BG747" s="403"/>
      <c r="BH747" s="403"/>
      <c r="BI747" s="403"/>
      <c r="BJ747" s="403"/>
      <c r="BK747" s="403"/>
    </row>
    <row r="748" spans="1:63" x14ac:dyDescent="0.25">
      <c r="A748" s="405"/>
      <c r="B748" s="400"/>
      <c r="C748" s="403"/>
      <c r="D748" s="403"/>
      <c r="E748" s="403"/>
      <c r="I748" s="404"/>
      <c r="Q748" s="405"/>
      <c r="S748" s="405"/>
      <c r="T748" s="403"/>
      <c r="U748" s="406"/>
      <c r="V748" s="400"/>
      <c r="W748" s="405"/>
      <c r="X748" s="405"/>
      <c r="Y748" s="403"/>
      <c r="Z748" s="407"/>
      <c r="AA748" s="403"/>
      <c r="AB748" s="405"/>
      <c r="AC748" s="403"/>
      <c r="AD748" s="406"/>
      <c r="AG748" s="403"/>
      <c r="AH748" s="403"/>
      <c r="AI748" s="405"/>
      <c r="AL748" s="403"/>
      <c r="AN748" s="403"/>
      <c r="AO748" s="405"/>
      <c r="AP748" s="403"/>
      <c r="AQ748" s="403"/>
      <c r="AR748" s="403"/>
      <c r="AS748" s="403"/>
      <c r="AT748" s="403"/>
      <c r="AU748" s="403"/>
      <c r="AV748" s="405"/>
      <c r="AW748" s="404"/>
      <c r="AY748" s="403"/>
      <c r="BC748" s="403"/>
      <c r="BD748" s="403"/>
      <c r="BE748" s="403"/>
      <c r="BF748" s="403"/>
      <c r="BG748" s="403"/>
      <c r="BH748" s="403"/>
      <c r="BI748" s="403"/>
      <c r="BJ748" s="403"/>
      <c r="BK748" s="403"/>
    </row>
    <row r="749" spans="1:63" x14ac:dyDescent="0.25">
      <c r="A749" s="405"/>
      <c r="B749" s="400"/>
      <c r="C749" s="403"/>
      <c r="D749" s="403"/>
      <c r="E749" s="403"/>
      <c r="I749" s="404"/>
      <c r="Q749" s="405"/>
      <c r="S749" s="405"/>
      <c r="T749" s="403"/>
      <c r="U749" s="406"/>
      <c r="V749" s="400"/>
      <c r="W749" s="405"/>
      <c r="X749" s="405"/>
      <c r="Y749" s="403"/>
      <c r="Z749" s="407"/>
      <c r="AA749" s="403"/>
      <c r="AB749" s="405"/>
      <c r="AC749" s="403"/>
      <c r="AD749" s="406"/>
      <c r="AG749" s="403"/>
      <c r="AH749" s="403"/>
      <c r="AI749" s="405"/>
      <c r="AL749" s="403"/>
      <c r="AN749" s="403"/>
      <c r="AO749" s="405"/>
      <c r="AP749" s="403"/>
      <c r="AQ749" s="403"/>
      <c r="AR749" s="403"/>
      <c r="AS749" s="403"/>
      <c r="AT749" s="403"/>
      <c r="AU749" s="403"/>
      <c r="AV749" s="405"/>
      <c r="AW749" s="404"/>
      <c r="AY749" s="403"/>
      <c r="BC749" s="403"/>
      <c r="BD749" s="403"/>
      <c r="BE749" s="403"/>
      <c r="BF749" s="403"/>
      <c r="BG749" s="403"/>
      <c r="BH749" s="403"/>
      <c r="BI749" s="403"/>
      <c r="BJ749" s="403"/>
      <c r="BK749" s="403"/>
    </row>
    <row r="750" spans="1:63" x14ac:dyDescent="0.25">
      <c r="A750" s="405"/>
      <c r="B750" s="400"/>
      <c r="C750" s="403"/>
      <c r="D750" s="403"/>
      <c r="E750" s="403"/>
      <c r="I750" s="404"/>
      <c r="Q750" s="405"/>
      <c r="S750" s="405"/>
      <c r="T750" s="403"/>
      <c r="U750" s="406"/>
      <c r="V750" s="400"/>
      <c r="W750" s="405"/>
      <c r="X750" s="405"/>
      <c r="Y750" s="403"/>
      <c r="Z750" s="407"/>
      <c r="AA750" s="403"/>
      <c r="AB750" s="405"/>
      <c r="AC750" s="403"/>
      <c r="AD750" s="406"/>
      <c r="AG750" s="403"/>
      <c r="AH750" s="403"/>
      <c r="AI750" s="405"/>
      <c r="AL750" s="403"/>
      <c r="AN750" s="403"/>
      <c r="AO750" s="405"/>
      <c r="AP750" s="403"/>
      <c r="AQ750" s="403"/>
      <c r="AR750" s="403"/>
      <c r="AS750" s="403"/>
      <c r="AT750" s="403"/>
      <c r="AU750" s="403"/>
      <c r="AV750" s="405"/>
      <c r="AW750" s="404"/>
      <c r="AY750" s="403"/>
      <c r="BC750" s="403"/>
      <c r="BD750" s="403"/>
      <c r="BE750" s="403"/>
      <c r="BF750" s="403"/>
      <c r="BG750" s="403"/>
      <c r="BH750" s="403"/>
      <c r="BI750" s="403"/>
      <c r="BJ750" s="403"/>
      <c r="BK750" s="403"/>
    </row>
    <row r="751" spans="1:63" x14ac:dyDescent="0.25">
      <c r="A751" s="405"/>
      <c r="B751" s="400"/>
      <c r="C751" s="403"/>
      <c r="D751" s="403"/>
      <c r="E751" s="403"/>
      <c r="I751" s="404"/>
      <c r="Q751" s="405"/>
      <c r="S751" s="405"/>
      <c r="T751" s="403"/>
      <c r="U751" s="406"/>
      <c r="V751" s="400"/>
      <c r="W751" s="405"/>
      <c r="X751" s="405"/>
      <c r="Y751" s="403"/>
      <c r="Z751" s="407"/>
      <c r="AA751" s="403"/>
      <c r="AB751" s="405"/>
      <c r="AC751" s="403"/>
      <c r="AD751" s="406"/>
      <c r="AG751" s="403"/>
      <c r="AH751" s="403"/>
      <c r="AI751" s="405"/>
      <c r="AL751" s="403"/>
      <c r="AN751" s="403"/>
      <c r="AO751" s="405"/>
      <c r="AP751" s="403"/>
      <c r="AQ751" s="403"/>
      <c r="AR751" s="403"/>
      <c r="AS751" s="403"/>
      <c r="AT751" s="403"/>
      <c r="AU751" s="403"/>
      <c r="AV751" s="405"/>
      <c r="AW751" s="404"/>
      <c r="AY751" s="403"/>
      <c r="BC751" s="403"/>
      <c r="BD751" s="403"/>
      <c r="BE751" s="403"/>
      <c r="BF751" s="403"/>
      <c r="BG751" s="403"/>
      <c r="BH751" s="403"/>
      <c r="BI751" s="403"/>
      <c r="BJ751" s="403"/>
      <c r="BK751" s="403"/>
    </row>
    <row r="752" spans="1:63" x14ac:dyDescent="0.25">
      <c r="A752" s="405"/>
      <c r="B752" s="400"/>
      <c r="C752" s="403"/>
      <c r="D752" s="403"/>
      <c r="E752" s="403"/>
      <c r="I752" s="404"/>
      <c r="Q752" s="405"/>
      <c r="S752" s="405"/>
      <c r="T752" s="403"/>
      <c r="U752" s="406"/>
      <c r="V752" s="400"/>
      <c r="W752" s="405"/>
      <c r="X752" s="405"/>
      <c r="Y752" s="403"/>
      <c r="Z752" s="407"/>
      <c r="AA752" s="403"/>
      <c r="AB752" s="405"/>
      <c r="AC752" s="403"/>
      <c r="AD752" s="406"/>
      <c r="AG752" s="403"/>
      <c r="AH752" s="403"/>
      <c r="AI752" s="405"/>
      <c r="AL752" s="403"/>
      <c r="AN752" s="403"/>
      <c r="AO752" s="405"/>
      <c r="AP752" s="403"/>
      <c r="AQ752" s="403"/>
      <c r="AR752" s="403"/>
      <c r="AS752" s="403"/>
      <c r="AT752" s="403"/>
      <c r="AU752" s="403"/>
      <c r="AV752" s="405"/>
      <c r="AW752" s="404"/>
      <c r="AY752" s="403"/>
      <c r="BC752" s="403"/>
      <c r="BD752" s="403"/>
      <c r="BE752" s="403"/>
      <c r="BF752" s="403"/>
      <c r="BG752" s="403"/>
      <c r="BH752" s="403"/>
      <c r="BI752" s="403"/>
      <c r="BJ752" s="403"/>
      <c r="BK752" s="403"/>
    </row>
    <row r="753" spans="1:63" x14ac:dyDescent="0.25">
      <c r="A753" s="405"/>
      <c r="B753" s="400"/>
      <c r="C753" s="403"/>
      <c r="D753" s="403"/>
      <c r="E753" s="403"/>
      <c r="I753" s="404"/>
      <c r="Q753" s="405"/>
      <c r="S753" s="405"/>
      <c r="T753" s="403"/>
      <c r="U753" s="406"/>
      <c r="V753" s="400"/>
      <c r="W753" s="405"/>
      <c r="X753" s="405"/>
      <c r="Y753" s="403"/>
      <c r="Z753" s="407"/>
      <c r="AA753" s="403"/>
      <c r="AB753" s="405"/>
      <c r="AC753" s="403"/>
      <c r="AD753" s="406"/>
      <c r="AG753" s="403"/>
      <c r="AH753" s="403"/>
      <c r="AI753" s="405"/>
      <c r="AL753" s="403"/>
      <c r="AN753" s="403"/>
      <c r="AO753" s="405"/>
      <c r="AP753" s="403"/>
      <c r="AQ753" s="403"/>
      <c r="AR753" s="403"/>
      <c r="AS753" s="403"/>
      <c r="AT753" s="403"/>
      <c r="AU753" s="403"/>
      <c r="AV753" s="405"/>
      <c r="AW753" s="404"/>
      <c r="AY753" s="403"/>
      <c r="BC753" s="403"/>
      <c r="BD753" s="403"/>
      <c r="BE753" s="403"/>
      <c r="BF753" s="403"/>
      <c r="BG753" s="403"/>
      <c r="BH753" s="403"/>
      <c r="BI753" s="403"/>
      <c r="BJ753" s="403"/>
      <c r="BK753" s="403"/>
    </row>
    <row r="754" spans="1:63" x14ac:dyDescent="0.25">
      <c r="A754" s="405"/>
      <c r="B754" s="400"/>
      <c r="C754" s="403"/>
      <c r="D754" s="403"/>
      <c r="E754" s="403"/>
      <c r="I754" s="404"/>
      <c r="Q754" s="405"/>
      <c r="S754" s="405"/>
      <c r="T754" s="403"/>
      <c r="U754" s="406"/>
      <c r="V754" s="400"/>
      <c r="W754" s="405"/>
      <c r="X754" s="405"/>
      <c r="Y754" s="403"/>
      <c r="Z754" s="407"/>
      <c r="AA754" s="403"/>
      <c r="AB754" s="405"/>
      <c r="AC754" s="403"/>
      <c r="AD754" s="406"/>
      <c r="AG754" s="403"/>
      <c r="AH754" s="403"/>
      <c r="AI754" s="405"/>
      <c r="AL754" s="403"/>
      <c r="AN754" s="403"/>
      <c r="AO754" s="405"/>
      <c r="AP754" s="403"/>
      <c r="AQ754" s="403"/>
      <c r="AR754" s="403"/>
      <c r="AS754" s="403"/>
      <c r="AT754" s="403"/>
      <c r="AU754" s="403"/>
      <c r="AV754" s="405"/>
      <c r="AW754" s="404"/>
      <c r="AY754" s="403"/>
      <c r="BC754" s="403"/>
      <c r="BD754" s="403"/>
      <c r="BE754" s="403"/>
      <c r="BF754" s="403"/>
      <c r="BG754" s="403"/>
      <c r="BH754" s="403"/>
      <c r="BI754" s="403"/>
      <c r="BJ754" s="403"/>
      <c r="BK754" s="403"/>
    </row>
    <row r="755" spans="1:63" x14ac:dyDescent="0.25">
      <c r="A755" s="405"/>
      <c r="B755" s="400"/>
      <c r="C755" s="403"/>
      <c r="D755" s="403"/>
      <c r="E755" s="403"/>
      <c r="I755" s="404"/>
      <c r="Q755" s="405"/>
      <c r="S755" s="405"/>
      <c r="T755" s="403"/>
      <c r="U755" s="406"/>
      <c r="V755" s="400"/>
      <c r="W755" s="405"/>
      <c r="X755" s="405"/>
      <c r="Y755" s="403"/>
      <c r="Z755" s="407"/>
      <c r="AA755" s="403"/>
      <c r="AB755" s="405"/>
      <c r="AC755" s="403"/>
      <c r="AD755" s="406"/>
      <c r="AG755" s="403"/>
      <c r="AH755" s="403"/>
      <c r="AI755" s="405"/>
      <c r="AL755" s="403"/>
      <c r="AN755" s="403"/>
      <c r="AO755" s="405"/>
      <c r="AP755" s="403"/>
      <c r="AQ755" s="403"/>
      <c r="AR755" s="403"/>
      <c r="AS755" s="403"/>
      <c r="AT755" s="403"/>
      <c r="AU755" s="403"/>
      <c r="AV755" s="405"/>
      <c r="AW755" s="404"/>
      <c r="AY755" s="403"/>
      <c r="BC755" s="403"/>
      <c r="BD755" s="403"/>
      <c r="BE755" s="403"/>
      <c r="BF755" s="403"/>
      <c r="BG755" s="403"/>
      <c r="BH755" s="403"/>
      <c r="BI755" s="403"/>
      <c r="BJ755" s="403"/>
      <c r="BK755" s="403"/>
    </row>
    <row r="756" spans="1:63" x14ac:dyDescent="0.25">
      <c r="A756" s="405"/>
      <c r="B756" s="400"/>
      <c r="C756" s="403"/>
      <c r="D756" s="403"/>
      <c r="E756" s="403"/>
      <c r="I756" s="404"/>
      <c r="Q756" s="405"/>
      <c r="S756" s="405"/>
      <c r="T756" s="403"/>
      <c r="U756" s="406"/>
      <c r="V756" s="400"/>
      <c r="W756" s="405"/>
      <c r="X756" s="405"/>
      <c r="Y756" s="403"/>
      <c r="Z756" s="407"/>
      <c r="AA756" s="403"/>
      <c r="AB756" s="405"/>
      <c r="AC756" s="403"/>
      <c r="AD756" s="406"/>
      <c r="AG756" s="403"/>
      <c r="AH756" s="403"/>
      <c r="AI756" s="405"/>
      <c r="AL756" s="403"/>
      <c r="AN756" s="403"/>
      <c r="AO756" s="405"/>
      <c r="AP756" s="403"/>
      <c r="AQ756" s="403"/>
      <c r="AR756" s="403"/>
      <c r="AS756" s="403"/>
      <c r="AT756" s="403"/>
      <c r="AU756" s="403"/>
      <c r="AV756" s="405"/>
      <c r="AW756" s="404"/>
      <c r="AY756" s="403"/>
      <c r="BC756" s="403"/>
      <c r="BD756" s="403"/>
      <c r="BE756" s="403"/>
      <c r="BF756" s="403"/>
      <c r="BG756" s="403"/>
      <c r="BH756" s="403"/>
      <c r="BI756" s="403"/>
      <c r="BJ756" s="403"/>
      <c r="BK756" s="403"/>
    </row>
    <row r="757" spans="1:63" x14ac:dyDescent="0.25">
      <c r="A757" s="405"/>
      <c r="B757" s="400"/>
      <c r="C757" s="403"/>
      <c r="D757" s="403"/>
      <c r="E757" s="403"/>
      <c r="I757" s="404"/>
      <c r="Q757" s="405"/>
      <c r="S757" s="405"/>
      <c r="T757" s="403"/>
      <c r="U757" s="406"/>
      <c r="V757" s="400"/>
      <c r="W757" s="405"/>
      <c r="X757" s="405"/>
      <c r="Y757" s="403"/>
      <c r="Z757" s="407"/>
      <c r="AA757" s="403"/>
      <c r="AB757" s="405"/>
      <c r="AC757" s="403"/>
      <c r="AD757" s="406"/>
      <c r="AG757" s="403"/>
      <c r="AH757" s="403"/>
      <c r="AI757" s="405"/>
      <c r="AL757" s="403"/>
      <c r="AN757" s="403"/>
      <c r="AO757" s="405"/>
      <c r="AP757" s="403"/>
      <c r="AQ757" s="403"/>
      <c r="AR757" s="403"/>
      <c r="AS757" s="403"/>
      <c r="AT757" s="403"/>
      <c r="AU757" s="403"/>
      <c r="AV757" s="405"/>
      <c r="AW757" s="404"/>
      <c r="AY757" s="403"/>
      <c r="BC757" s="403"/>
      <c r="BD757" s="403"/>
      <c r="BE757" s="403"/>
      <c r="BF757" s="403"/>
      <c r="BG757" s="403"/>
      <c r="BH757" s="403"/>
      <c r="BI757" s="403"/>
      <c r="BJ757" s="403"/>
      <c r="BK757" s="403"/>
    </row>
    <row r="758" spans="1:63" x14ac:dyDescent="0.25">
      <c r="A758" s="405"/>
      <c r="B758" s="400"/>
      <c r="C758" s="403"/>
      <c r="D758" s="403"/>
      <c r="E758" s="403"/>
      <c r="I758" s="404"/>
      <c r="Q758" s="405"/>
      <c r="S758" s="405"/>
      <c r="T758" s="403"/>
      <c r="U758" s="406"/>
      <c r="V758" s="400"/>
      <c r="W758" s="405"/>
      <c r="X758" s="405"/>
      <c r="Y758" s="403"/>
      <c r="Z758" s="407"/>
      <c r="AA758" s="403"/>
      <c r="AB758" s="405"/>
      <c r="AC758" s="403"/>
      <c r="AD758" s="406"/>
      <c r="AG758" s="403"/>
      <c r="AH758" s="403"/>
      <c r="AI758" s="405"/>
      <c r="AL758" s="403"/>
      <c r="AN758" s="403"/>
      <c r="AO758" s="405"/>
      <c r="AP758" s="403"/>
      <c r="AQ758" s="403"/>
      <c r="AR758" s="403"/>
      <c r="AS758" s="403"/>
      <c r="AT758" s="403"/>
      <c r="AU758" s="403"/>
      <c r="AV758" s="405"/>
      <c r="AW758" s="404"/>
      <c r="AY758" s="403"/>
      <c r="BC758" s="403"/>
      <c r="BD758" s="403"/>
      <c r="BE758" s="403"/>
      <c r="BF758" s="403"/>
      <c r="BG758" s="403"/>
      <c r="BH758" s="403"/>
      <c r="BI758" s="403"/>
      <c r="BJ758" s="403"/>
      <c r="BK758" s="403"/>
    </row>
    <row r="759" spans="1:63" x14ac:dyDescent="0.25">
      <c r="A759" s="405"/>
      <c r="B759" s="400"/>
      <c r="C759" s="403"/>
      <c r="D759" s="403"/>
      <c r="E759" s="403"/>
      <c r="I759" s="404"/>
      <c r="Q759" s="405"/>
      <c r="S759" s="405"/>
      <c r="T759" s="403"/>
      <c r="U759" s="406"/>
      <c r="V759" s="400"/>
      <c r="W759" s="405"/>
      <c r="X759" s="405"/>
      <c r="Y759" s="403"/>
      <c r="Z759" s="407"/>
      <c r="AA759" s="403"/>
      <c r="AB759" s="405"/>
      <c r="AC759" s="403"/>
      <c r="AD759" s="406"/>
      <c r="AG759" s="403"/>
      <c r="AH759" s="403"/>
      <c r="AI759" s="405"/>
      <c r="AL759" s="403"/>
      <c r="AN759" s="403"/>
      <c r="AO759" s="405"/>
      <c r="AP759" s="403"/>
      <c r="AQ759" s="403"/>
      <c r="AR759" s="403"/>
      <c r="AS759" s="403"/>
      <c r="AT759" s="403"/>
      <c r="AU759" s="403"/>
      <c r="AV759" s="405"/>
      <c r="AW759" s="404"/>
      <c r="AY759" s="403"/>
      <c r="BC759" s="403"/>
      <c r="BD759" s="403"/>
      <c r="BE759" s="403"/>
      <c r="BF759" s="403"/>
      <c r="BG759" s="403"/>
      <c r="BH759" s="403"/>
      <c r="BI759" s="403"/>
      <c r="BJ759" s="403"/>
      <c r="BK759" s="403"/>
    </row>
    <row r="760" spans="1:63" x14ac:dyDescent="0.25">
      <c r="A760" s="405"/>
      <c r="B760" s="400"/>
      <c r="C760" s="403"/>
      <c r="D760" s="403"/>
      <c r="E760" s="403"/>
      <c r="I760" s="404"/>
      <c r="Q760" s="405"/>
      <c r="S760" s="405"/>
      <c r="T760" s="403"/>
      <c r="U760" s="406"/>
      <c r="V760" s="400"/>
      <c r="W760" s="405"/>
      <c r="X760" s="405"/>
      <c r="Y760" s="403"/>
      <c r="Z760" s="407"/>
      <c r="AA760" s="403"/>
      <c r="AB760" s="405"/>
      <c r="AC760" s="403"/>
      <c r="AD760" s="406"/>
      <c r="AG760" s="403"/>
      <c r="AH760" s="403"/>
      <c r="AI760" s="405"/>
      <c r="AL760" s="403"/>
      <c r="AN760" s="403"/>
      <c r="AO760" s="405"/>
      <c r="AP760" s="403"/>
      <c r="AQ760" s="403"/>
      <c r="AR760" s="403"/>
      <c r="AS760" s="403"/>
      <c r="AT760" s="403"/>
      <c r="AU760" s="403"/>
      <c r="AV760" s="405"/>
      <c r="AW760" s="404"/>
      <c r="AY760" s="403"/>
      <c r="BC760" s="403"/>
      <c r="BD760" s="403"/>
      <c r="BE760" s="403"/>
      <c r="BF760" s="403"/>
      <c r="BG760" s="403"/>
      <c r="BH760" s="403"/>
      <c r="BI760" s="403"/>
      <c r="BJ760" s="403"/>
      <c r="BK760" s="403"/>
    </row>
    <row r="761" spans="1:63" x14ac:dyDescent="0.25">
      <c r="A761" s="405"/>
      <c r="B761" s="400"/>
      <c r="C761" s="403"/>
      <c r="D761" s="403"/>
      <c r="E761" s="403"/>
      <c r="I761" s="404"/>
      <c r="Q761" s="405"/>
      <c r="S761" s="405"/>
      <c r="T761" s="403"/>
      <c r="U761" s="406"/>
      <c r="V761" s="400"/>
      <c r="W761" s="405"/>
      <c r="X761" s="405"/>
      <c r="Y761" s="403"/>
      <c r="Z761" s="407"/>
      <c r="AA761" s="403"/>
      <c r="AB761" s="405"/>
      <c r="AC761" s="403"/>
      <c r="AD761" s="406"/>
      <c r="AG761" s="403"/>
      <c r="AH761" s="403"/>
      <c r="AI761" s="405"/>
      <c r="AL761" s="403"/>
      <c r="AN761" s="403"/>
      <c r="AO761" s="405"/>
      <c r="AP761" s="403"/>
      <c r="AQ761" s="403"/>
      <c r="AR761" s="403"/>
      <c r="AS761" s="403"/>
      <c r="AT761" s="403"/>
      <c r="AU761" s="403"/>
      <c r="AV761" s="405"/>
      <c r="AW761" s="404"/>
      <c r="AY761" s="403"/>
      <c r="BC761" s="403"/>
      <c r="BD761" s="403"/>
      <c r="BE761" s="403"/>
      <c r="BF761" s="403"/>
      <c r="BG761" s="403"/>
      <c r="BH761" s="403"/>
      <c r="BI761" s="403"/>
      <c r="BJ761" s="403"/>
      <c r="BK761" s="403"/>
    </row>
    <row r="762" spans="1:63" x14ac:dyDescent="0.25">
      <c r="A762" s="405"/>
      <c r="B762" s="400"/>
      <c r="C762" s="403"/>
      <c r="D762" s="403"/>
      <c r="E762" s="403"/>
      <c r="I762" s="404"/>
      <c r="Q762" s="405"/>
      <c r="S762" s="405"/>
      <c r="T762" s="403"/>
      <c r="U762" s="406"/>
      <c r="V762" s="400"/>
      <c r="W762" s="405"/>
      <c r="X762" s="405"/>
      <c r="Y762" s="403"/>
      <c r="Z762" s="407"/>
      <c r="AA762" s="403"/>
      <c r="AB762" s="405"/>
      <c r="AC762" s="403"/>
      <c r="AD762" s="406"/>
      <c r="AG762" s="403"/>
      <c r="AH762" s="403"/>
      <c r="AI762" s="405"/>
      <c r="AL762" s="403"/>
      <c r="AN762" s="403"/>
      <c r="AO762" s="405"/>
      <c r="AP762" s="403"/>
      <c r="AQ762" s="403"/>
      <c r="AR762" s="403"/>
      <c r="AS762" s="403"/>
      <c r="AT762" s="403"/>
      <c r="AU762" s="403"/>
      <c r="AV762" s="405"/>
      <c r="AW762" s="404"/>
      <c r="AY762" s="403"/>
      <c r="BC762" s="403"/>
      <c r="BD762" s="403"/>
      <c r="BE762" s="403"/>
      <c r="BF762" s="403"/>
      <c r="BG762" s="403"/>
      <c r="BH762" s="403"/>
      <c r="BI762" s="403"/>
      <c r="BJ762" s="403"/>
      <c r="BK762" s="403"/>
    </row>
    <row r="763" spans="1:63" x14ac:dyDescent="0.25">
      <c r="A763" s="405"/>
      <c r="B763" s="400"/>
      <c r="C763" s="403"/>
      <c r="D763" s="403"/>
      <c r="E763" s="403"/>
      <c r="I763" s="404"/>
      <c r="Q763" s="405"/>
      <c r="S763" s="405"/>
      <c r="T763" s="403"/>
      <c r="U763" s="406"/>
      <c r="V763" s="400"/>
      <c r="W763" s="405"/>
      <c r="X763" s="405"/>
      <c r="Y763" s="403"/>
      <c r="Z763" s="407"/>
      <c r="AA763" s="403"/>
      <c r="AB763" s="405"/>
      <c r="AC763" s="403"/>
      <c r="AD763" s="406"/>
      <c r="AG763" s="403"/>
      <c r="AH763" s="403"/>
      <c r="AI763" s="405"/>
      <c r="AL763" s="403"/>
      <c r="AN763" s="403"/>
      <c r="AO763" s="405"/>
      <c r="AP763" s="403"/>
      <c r="AQ763" s="403"/>
      <c r="AR763" s="403"/>
      <c r="AS763" s="403"/>
      <c r="AT763" s="403"/>
      <c r="AU763" s="403"/>
      <c r="AV763" s="405"/>
      <c r="AW763" s="404"/>
      <c r="AY763" s="403"/>
      <c r="BC763" s="403"/>
      <c r="BD763" s="403"/>
      <c r="BE763" s="403"/>
      <c r="BF763" s="403"/>
      <c r="BG763" s="403"/>
      <c r="BH763" s="403"/>
      <c r="BI763" s="403"/>
      <c r="BJ763" s="403"/>
      <c r="BK763" s="403"/>
    </row>
    <row r="764" spans="1:63" x14ac:dyDescent="0.25">
      <c r="A764" s="405"/>
      <c r="B764" s="400"/>
      <c r="C764" s="403"/>
      <c r="D764" s="403"/>
      <c r="E764" s="403"/>
      <c r="I764" s="404"/>
      <c r="Q764" s="405"/>
      <c r="S764" s="405"/>
      <c r="T764" s="403"/>
      <c r="U764" s="406"/>
      <c r="V764" s="400"/>
      <c r="W764" s="405"/>
      <c r="X764" s="405"/>
      <c r="Y764" s="403"/>
      <c r="Z764" s="407"/>
      <c r="AA764" s="403"/>
      <c r="AB764" s="405"/>
      <c r="AC764" s="403"/>
      <c r="AD764" s="406"/>
      <c r="AG764" s="403"/>
      <c r="AH764" s="403"/>
      <c r="AI764" s="405"/>
      <c r="AL764" s="403"/>
      <c r="AN764" s="403"/>
      <c r="AO764" s="405"/>
      <c r="AP764" s="403"/>
      <c r="AQ764" s="403"/>
      <c r="AR764" s="403"/>
      <c r="AS764" s="403"/>
      <c r="AT764" s="403"/>
      <c r="AU764" s="403"/>
      <c r="AV764" s="405"/>
      <c r="AW764" s="404"/>
      <c r="AY764" s="403"/>
      <c r="BC764" s="403"/>
      <c r="BD764" s="403"/>
      <c r="BE764" s="403"/>
      <c r="BF764" s="403"/>
      <c r="BG764" s="403"/>
      <c r="BH764" s="403"/>
      <c r="BI764" s="403"/>
      <c r="BJ764" s="403"/>
      <c r="BK764" s="403"/>
    </row>
    <row r="765" spans="1:63" x14ac:dyDescent="0.25">
      <c r="A765" s="405"/>
      <c r="B765" s="400"/>
      <c r="C765" s="403"/>
      <c r="D765" s="403"/>
      <c r="E765" s="403"/>
      <c r="I765" s="404"/>
      <c r="Q765" s="405"/>
      <c r="S765" s="405"/>
      <c r="T765" s="403"/>
      <c r="U765" s="406"/>
      <c r="V765" s="400"/>
      <c r="W765" s="405"/>
      <c r="X765" s="405"/>
      <c r="Y765" s="403"/>
      <c r="Z765" s="407"/>
      <c r="AA765" s="403"/>
      <c r="AB765" s="405"/>
      <c r="AC765" s="403"/>
      <c r="AD765" s="406"/>
      <c r="AG765" s="403"/>
      <c r="AH765" s="403"/>
      <c r="AI765" s="405"/>
      <c r="AL765" s="403"/>
      <c r="AN765" s="403"/>
      <c r="AO765" s="405"/>
      <c r="AP765" s="403"/>
      <c r="AQ765" s="403"/>
      <c r="AR765" s="403"/>
      <c r="AS765" s="403"/>
      <c r="AT765" s="403"/>
      <c r="AU765" s="403"/>
      <c r="AV765" s="405"/>
      <c r="AW765" s="404"/>
      <c r="AY765" s="403"/>
      <c r="BC765" s="403"/>
      <c r="BD765" s="403"/>
      <c r="BE765" s="403"/>
      <c r="BF765" s="403"/>
      <c r="BG765" s="403"/>
      <c r="BH765" s="403"/>
      <c r="BI765" s="403"/>
      <c r="BJ765" s="403"/>
      <c r="BK765" s="403"/>
    </row>
    <row r="766" spans="1:63" x14ac:dyDescent="0.25">
      <c r="A766" s="405"/>
      <c r="B766" s="400"/>
      <c r="C766" s="403"/>
      <c r="D766" s="403"/>
      <c r="E766" s="403"/>
      <c r="I766" s="404"/>
      <c r="Q766" s="405"/>
      <c r="S766" s="405"/>
      <c r="T766" s="403"/>
      <c r="U766" s="406"/>
      <c r="V766" s="400"/>
      <c r="W766" s="405"/>
      <c r="X766" s="405"/>
      <c r="Y766" s="403"/>
      <c r="Z766" s="407"/>
      <c r="AA766" s="403"/>
      <c r="AB766" s="405"/>
      <c r="AC766" s="403"/>
      <c r="AD766" s="406"/>
      <c r="AG766" s="403"/>
      <c r="AH766" s="403"/>
      <c r="AI766" s="405"/>
      <c r="AL766" s="403"/>
      <c r="AN766" s="403"/>
      <c r="AO766" s="405"/>
      <c r="AP766" s="403"/>
      <c r="AQ766" s="403"/>
      <c r="AR766" s="403"/>
      <c r="AS766" s="403"/>
      <c r="AT766" s="403"/>
      <c r="AU766" s="403"/>
      <c r="AV766" s="405"/>
      <c r="AW766" s="404"/>
      <c r="AY766" s="403"/>
      <c r="BC766" s="403"/>
      <c r="BD766" s="403"/>
      <c r="BE766" s="403"/>
      <c r="BF766" s="403"/>
      <c r="BG766" s="403"/>
      <c r="BH766" s="403"/>
      <c r="BI766" s="403"/>
      <c r="BJ766" s="403"/>
      <c r="BK766" s="403"/>
    </row>
    <row r="767" spans="1:63" x14ac:dyDescent="0.25">
      <c r="A767" s="405"/>
      <c r="B767" s="400"/>
      <c r="C767" s="403"/>
      <c r="D767" s="403"/>
      <c r="E767" s="403"/>
      <c r="I767" s="404"/>
      <c r="Q767" s="405"/>
      <c r="S767" s="405"/>
      <c r="T767" s="403"/>
      <c r="U767" s="406"/>
      <c r="V767" s="400"/>
      <c r="W767" s="405"/>
      <c r="X767" s="405"/>
      <c r="Y767" s="403"/>
      <c r="Z767" s="407"/>
      <c r="AA767" s="403"/>
      <c r="AB767" s="405"/>
      <c r="AC767" s="403"/>
      <c r="AD767" s="406"/>
      <c r="AG767" s="403"/>
      <c r="AH767" s="403"/>
      <c r="AI767" s="405"/>
      <c r="AL767" s="403"/>
      <c r="AN767" s="403"/>
      <c r="AO767" s="405"/>
      <c r="AP767" s="403"/>
      <c r="AQ767" s="403"/>
      <c r="AR767" s="403"/>
      <c r="AS767" s="403"/>
      <c r="AT767" s="403"/>
      <c r="AU767" s="403"/>
      <c r="AV767" s="405"/>
      <c r="AW767" s="404"/>
      <c r="AY767" s="403"/>
      <c r="BC767" s="403"/>
      <c r="BD767" s="403"/>
      <c r="BE767" s="403"/>
      <c r="BF767" s="403"/>
      <c r="BG767" s="403"/>
      <c r="BH767" s="403"/>
      <c r="BI767" s="403"/>
      <c r="BJ767" s="403"/>
      <c r="BK767" s="403"/>
    </row>
    <row r="768" spans="1:63" x14ac:dyDescent="0.25">
      <c r="A768" s="405"/>
      <c r="B768" s="400"/>
      <c r="C768" s="403"/>
      <c r="D768" s="403"/>
      <c r="E768" s="403"/>
      <c r="I768" s="404"/>
      <c r="Q768" s="405"/>
      <c r="S768" s="405"/>
      <c r="T768" s="403"/>
      <c r="U768" s="406"/>
      <c r="V768" s="400"/>
      <c r="W768" s="405"/>
      <c r="X768" s="405"/>
      <c r="Y768" s="403"/>
      <c r="Z768" s="407"/>
      <c r="AA768" s="403"/>
      <c r="AB768" s="405"/>
      <c r="AC768" s="403"/>
      <c r="AD768" s="406"/>
      <c r="AG768" s="403"/>
      <c r="AH768" s="403"/>
      <c r="AI768" s="405"/>
      <c r="AL768" s="403"/>
      <c r="AN768" s="403"/>
      <c r="AO768" s="405"/>
      <c r="AP768" s="403"/>
      <c r="AQ768" s="403"/>
      <c r="AR768" s="403"/>
      <c r="AS768" s="403"/>
      <c r="AT768" s="403"/>
      <c r="AU768" s="403"/>
      <c r="AV768" s="405"/>
      <c r="AW768" s="404"/>
      <c r="AY768" s="403"/>
      <c r="BC768" s="403"/>
      <c r="BD768" s="403"/>
      <c r="BE768" s="403"/>
      <c r="BF768" s="403"/>
      <c r="BG768" s="403"/>
      <c r="BH768" s="403"/>
      <c r="BI768" s="403"/>
      <c r="BJ768" s="403"/>
      <c r="BK768" s="403"/>
    </row>
    <row r="769" spans="1:63" x14ac:dyDescent="0.25">
      <c r="A769" s="405"/>
      <c r="B769" s="400"/>
      <c r="C769" s="403"/>
      <c r="D769" s="403"/>
      <c r="E769" s="403"/>
      <c r="I769" s="404"/>
      <c r="Q769" s="405"/>
      <c r="S769" s="405"/>
      <c r="T769" s="403"/>
      <c r="U769" s="406"/>
      <c r="V769" s="400"/>
      <c r="W769" s="405"/>
      <c r="X769" s="405"/>
      <c r="Y769" s="403"/>
      <c r="Z769" s="407"/>
      <c r="AA769" s="403"/>
      <c r="AB769" s="405"/>
      <c r="AC769" s="403"/>
      <c r="AD769" s="406"/>
      <c r="AG769" s="403"/>
      <c r="AH769" s="403"/>
      <c r="AI769" s="405"/>
      <c r="AL769" s="403"/>
      <c r="AN769" s="403"/>
      <c r="AO769" s="405"/>
      <c r="AP769" s="403"/>
      <c r="AQ769" s="403"/>
      <c r="AR769" s="403"/>
      <c r="AS769" s="403"/>
      <c r="AT769" s="403"/>
      <c r="AU769" s="403"/>
      <c r="AV769" s="405"/>
      <c r="AW769" s="404"/>
      <c r="AY769" s="403"/>
      <c r="BC769" s="403"/>
      <c r="BD769" s="403"/>
      <c r="BE769" s="403"/>
      <c r="BF769" s="403"/>
      <c r="BG769" s="403"/>
      <c r="BH769" s="403"/>
      <c r="BI769" s="403"/>
      <c r="BJ769" s="403"/>
      <c r="BK769" s="403"/>
    </row>
    <row r="770" spans="1:63" x14ac:dyDescent="0.25">
      <c r="A770" s="405"/>
      <c r="B770" s="400"/>
      <c r="C770" s="403"/>
      <c r="D770" s="403"/>
      <c r="E770" s="403"/>
      <c r="I770" s="404"/>
      <c r="Q770" s="405"/>
      <c r="S770" s="405"/>
      <c r="T770" s="403"/>
      <c r="U770" s="406"/>
      <c r="V770" s="400"/>
      <c r="W770" s="405"/>
      <c r="X770" s="405"/>
      <c r="Y770" s="403"/>
      <c r="Z770" s="407"/>
      <c r="AA770" s="403"/>
      <c r="AB770" s="405"/>
      <c r="AC770" s="403"/>
      <c r="AD770" s="406"/>
      <c r="AG770" s="403"/>
      <c r="AH770" s="403"/>
      <c r="AI770" s="405"/>
      <c r="AL770" s="403"/>
      <c r="AN770" s="403"/>
      <c r="AO770" s="405"/>
      <c r="AP770" s="403"/>
      <c r="AQ770" s="403"/>
      <c r="AR770" s="403"/>
      <c r="AS770" s="403"/>
      <c r="AT770" s="403"/>
      <c r="AU770" s="403"/>
      <c r="AV770" s="405"/>
      <c r="AW770" s="404"/>
      <c r="AY770" s="403"/>
      <c r="BC770" s="403"/>
      <c r="BD770" s="403"/>
      <c r="BE770" s="403"/>
      <c r="BF770" s="403"/>
      <c r="BG770" s="403"/>
      <c r="BH770" s="403"/>
      <c r="BI770" s="403"/>
      <c r="BJ770" s="403"/>
      <c r="BK770" s="403"/>
    </row>
    <row r="771" spans="1:63" x14ac:dyDescent="0.25">
      <c r="A771" s="405"/>
      <c r="B771" s="400"/>
      <c r="C771" s="403"/>
      <c r="D771" s="403"/>
      <c r="E771" s="403"/>
      <c r="I771" s="404"/>
      <c r="Q771" s="405"/>
      <c r="S771" s="405"/>
      <c r="T771" s="403"/>
      <c r="U771" s="406"/>
      <c r="V771" s="400"/>
      <c r="W771" s="405"/>
      <c r="X771" s="405"/>
      <c r="Y771" s="403"/>
      <c r="Z771" s="407"/>
      <c r="AA771" s="403"/>
      <c r="AB771" s="405"/>
      <c r="AC771" s="403"/>
      <c r="AD771" s="406"/>
      <c r="AG771" s="403"/>
      <c r="AH771" s="403"/>
      <c r="AI771" s="405"/>
      <c r="AL771" s="403"/>
      <c r="AN771" s="403"/>
      <c r="AO771" s="405"/>
      <c r="AP771" s="403"/>
      <c r="AQ771" s="403"/>
      <c r="AR771" s="403"/>
      <c r="AS771" s="403"/>
      <c r="AT771" s="403"/>
      <c r="AU771" s="403"/>
      <c r="AV771" s="405"/>
      <c r="AW771" s="404"/>
      <c r="AY771" s="403"/>
      <c r="BC771" s="403"/>
      <c r="BD771" s="403"/>
      <c r="BE771" s="403"/>
      <c r="BF771" s="403"/>
      <c r="BG771" s="403"/>
      <c r="BH771" s="403"/>
      <c r="BI771" s="403"/>
      <c r="BJ771" s="403"/>
      <c r="BK771" s="403"/>
    </row>
    <row r="772" spans="1:63" x14ac:dyDescent="0.25">
      <c r="A772" s="405"/>
      <c r="B772" s="400"/>
      <c r="C772" s="403"/>
      <c r="D772" s="403"/>
      <c r="E772" s="403"/>
      <c r="I772" s="404"/>
      <c r="Q772" s="405"/>
      <c r="S772" s="405"/>
      <c r="T772" s="403"/>
      <c r="U772" s="406"/>
      <c r="V772" s="400"/>
      <c r="W772" s="405"/>
      <c r="X772" s="405"/>
      <c r="Y772" s="403"/>
      <c r="Z772" s="407"/>
      <c r="AA772" s="403"/>
      <c r="AB772" s="405"/>
      <c r="AC772" s="403"/>
      <c r="AD772" s="406"/>
      <c r="AG772" s="403"/>
      <c r="AH772" s="403"/>
      <c r="AI772" s="405"/>
      <c r="AL772" s="403"/>
      <c r="AN772" s="403"/>
      <c r="AO772" s="405"/>
      <c r="AP772" s="403"/>
      <c r="AQ772" s="403"/>
      <c r="AR772" s="403"/>
      <c r="AS772" s="403"/>
      <c r="AT772" s="403"/>
      <c r="AU772" s="403"/>
      <c r="AV772" s="405"/>
      <c r="AW772" s="404"/>
      <c r="AY772" s="403"/>
      <c r="BC772" s="403"/>
      <c r="BD772" s="403"/>
      <c r="BE772" s="403"/>
      <c r="BF772" s="403"/>
      <c r="BG772" s="403"/>
      <c r="BH772" s="403"/>
      <c r="BI772" s="403"/>
      <c r="BJ772" s="403"/>
      <c r="BK772" s="403"/>
    </row>
    <row r="773" spans="1:63" x14ac:dyDescent="0.25">
      <c r="A773" s="405"/>
      <c r="B773" s="400"/>
      <c r="C773" s="403"/>
      <c r="D773" s="403"/>
      <c r="E773" s="403"/>
      <c r="I773" s="404"/>
      <c r="Q773" s="405"/>
      <c r="S773" s="405"/>
      <c r="T773" s="403"/>
      <c r="U773" s="406"/>
      <c r="V773" s="400"/>
      <c r="W773" s="405"/>
      <c r="X773" s="405"/>
      <c r="Y773" s="403"/>
      <c r="Z773" s="407"/>
      <c r="AA773" s="403"/>
      <c r="AB773" s="405"/>
      <c r="AC773" s="403"/>
      <c r="AD773" s="406"/>
      <c r="AG773" s="403"/>
      <c r="AH773" s="403"/>
      <c r="AI773" s="405"/>
      <c r="AL773" s="403"/>
      <c r="AN773" s="403"/>
      <c r="AO773" s="405"/>
      <c r="AP773" s="403"/>
      <c r="AQ773" s="403"/>
      <c r="AR773" s="403"/>
      <c r="AS773" s="403"/>
      <c r="AT773" s="403"/>
      <c r="AU773" s="403"/>
      <c r="AV773" s="405"/>
      <c r="AW773" s="404"/>
      <c r="AY773" s="403"/>
      <c r="BC773" s="403"/>
      <c r="BD773" s="403"/>
      <c r="BE773" s="403"/>
      <c r="BF773" s="403"/>
      <c r="BG773" s="403"/>
      <c r="BH773" s="403"/>
      <c r="BI773" s="403"/>
      <c r="BJ773" s="403"/>
      <c r="BK773" s="403"/>
    </row>
    <row r="774" spans="1:63" x14ac:dyDescent="0.25">
      <c r="A774" s="405"/>
      <c r="B774" s="400"/>
      <c r="C774" s="403"/>
      <c r="D774" s="403"/>
      <c r="E774" s="403"/>
      <c r="I774" s="404"/>
      <c r="Q774" s="405"/>
      <c r="S774" s="405"/>
      <c r="T774" s="403"/>
      <c r="U774" s="406"/>
      <c r="V774" s="400"/>
      <c r="W774" s="405"/>
      <c r="X774" s="405"/>
      <c r="Y774" s="403"/>
      <c r="Z774" s="407"/>
      <c r="AA774" s="403"/>
      <c r="AB774" s="405"/>
      <c r="AC774" s="403"/>
      <c r="AD774" s="406"/>
      <c r="AG774" s="403"/>
      <c r="AH774" s="403"/>
      <c r="AI774" s="405"/>
      <c r="AL774" s="403"/>
      <c r="AN774" s="403"/>
      <c r="AO774" s="405"/>
      <c r="AP774" s="403"/>
      <c r="AQ774" s="403"/>
      <c r="AR774" s="403"/>
      <c r="AS774" s="403"/>
      <c r="AT774" s="403"/>
      <c r="AU774" s="403"/>
      <c r="AV774" s="405"/>
      <c r="AW774" s="404"/>
      <c r="AY774" s="403"/>
      <c r="BC774" s="403"/>
      <c r="BD774" s="403"/>
      <c r="BE774" s="403"/>
      <c r="BF774" s="403"/>
      <c r="BG774" s="403"/>
      <c r="BH774" s="403"/>
      <c r="BI774" s="403"/>
      <c r="BJ774" s="403"/>
      <c r="BK774" s="403"/>
    </row>
    <row r="775" spans="1:63" x14ac:dyDescent="0.25">
      <c r="A775" s="405"/>
      <c r="B775" s="400"/>
      <c r="C775" s="403"/>
      <c r="D775" s="403"/>
      <c r="E775" s="403"/>
      <c r="I775" s="404"/>
      <c r="Q775" s="405"/>
      <c r="S775" s="405"/>
      <c r="T775" s="403"/>
      <c r="U775" s="406"/>
      <c r="V775" s="400"/>
      <c r="W775" s="405"/>
      <c r="X775" s="405"/>
      <c r="Y775" s="403"/>
      <c r="Z775" s="407"/>
      <c r="AA775" s="403"/>
      <c r="AB775" s="405"/>
      <c r="AC775" s="403"/>
      <c r="AD775" s="406"/>
      <c r="AG775" s="403"/>
      <c r="AH775" s="403"/>
      <c r="AI775" s="405"/>
      <c r="AL775" s="403"/>
      <c r="AN775" s="403"/>
      <c r="AO775" s="405"/>
      <c r="AP775" s="403"/>
      <c r="AQ775" s="403"/>
      <c r="AR775" s="403"/>
      <c r="AS775" s="403"/>
      <c r="AT775" s="403"/>
      <c r="AU775" s="403"/>
      <c r="AV775" s="405"/>
      <c r="AW775" s="404"/>
      <c r="AY775" s="403"/>
      <c r="BC775" s="403"/>
      <c r="BD775" s="403"/>
      <c r="BE775" s="403"/>
      <c r="BF775" s="403"/>
      <c r="BG775" s="403"/>
      <c r="BH775" s="403"/>
      <c r="BI775" s="403"/>
      <c r="BJ775" s="403"/>
      <c r="BK775" s="403"/>
    </row>
    <row r="776" spans="1:63" x14ac:dyDescent="0.25">
      <c r="A776" s="405"/>
      <c r="B776" s="400"/>
      <c r="C776" s="403"/>
      <c r="D776" s="403"/>
      <c r="E776" s="403"/>
      <c r="I776" s="404"/>
      <c r="Q776" s="405"/>
      <c r="S776" s="405"/>
      <c r="T776" s="403"/>
      <c r="U776" s="406"/>
      <c r="V776" s="400"/>
      <c r="W776" s="405"/>
      <c r="X776" s="405"/>
      <c r="Y776" s="403"/>
      <c r="Z776" s="407"/>
      <c r="AA776" s="403"/>
      <c r="AB776" s="405"/>
      <c r="AC776" s="403"/>
      <c r="AD776" s="406"/>
      <c r="AG776" s="403"/>
      <c r="AH776" s="403"/>
      <c r="AI776" s="405"/>
      <c r="AL776" s="403"/>
      <c r="AN776" s="403"/>
      <c r="AO776" s="405"/>
      <c r="AP776" s="403"/>
      <c r="AQ776" s="403"/>
      <c r="AR776" s="403"/>
      <c r="AS776" s="403"/>
      <c r="AT776" s="403"/>
      <c r="AU776" s="403"/>
      <c r="AV776" s="405"/>
      <c r="AW776" s="404"/>
      <c r="AY776" s="403"/>
      <c r="BC776" s="403"/>
      <c r="BD776" s="403"/>
      <c r="BE776" s="403"/>
      <c r="BF776" s="403"/>
      <c r="BG776" s="403"/>
      <c r="BH776" s="403"/>
      <c r="BI776" s="403"/>
      <c r="BJ776" s="403"/>
      <c r="BK776" s="403"/>
    </row>
    <row r="777" spans="1:63" x14ac:dyDescent="0.25">
      <c r="A777" s="405"/>
      <c r="B777" s="400"/>
      <c r="C777" s="403"/>
      <c r="D777" s="403"/>
      <c r="E777" s="403"/>
      <c r="I777" s="404"/>
      <c r="Q777" s="405"/>
      <c r="S777" s="405"/>
      <c r="T777" s="403"/>
      <c r="U777" s="406"/>
      <c r="V777" s="400"/>
      <c r="W777" s="405"/>
      <c r="X777" s="405"/>
      <c r="Y777" s="403"/>
      <c r="Z777" s="407"/>
      <c r="AA777" s="403"/>
      <c r="AB777" s="405"/>
      <c r="AC777" s="403"/>
      <c r="AD777" s="406"/>
      <c r="AG777" s="403"/>
      <c r="AH777" s="403"/>
      <c r="AI777" s="405"/>
      <c r="AL777" s="403"/>
      <c r="AN777" s="403"/>
      <c r="AO777" s="405"/>
      <c r="AP777" s="403"/>
      <c r="AQ777" s="403"/>
      <c r="AR777" s="403"/>
      <c r="AS777" s="403"/>
      <c r="AT777" s="403"/>
      <c r="AU777" s="403"/>
      <c r="AV777" s="405"/>
      <c r="AW777" s="404"/>
      <c r="AY777" s="403"/>
      <c r="BC777" s="403"/>
      <c r="BD777" s="403"/>
      <c r="BE777" s="403"/>
      <c r="BF777" s="403"/>
      <c r="BG777" s="403"/>
      <c r="BH777" s="403"/>
      <c r="BI777" s="403"/>
      <c r="BJ777" s="403"/>
      <c r="BK777" s="403"/>
    </row>
    <row r="778" spans="1:63" x14ac:dyDescent="0.25">
      <c r="A778" s="405"/>
      <c r="B778" s="400"/>
      <c r="C778" s="403"/>
      <c r="D778" s="403"/>
      <c r="E778" s="403"/>
      <c r="I778" s="404"/>
      <c r="Q778" s="405"/>
      <c r="S778" s="405"/>
      <c r="T778" s="403"/>
      <c r="U778" s="406"/>
      <c r="V778" s="400"/>
      <c r="W778" s="405"/>
      <c r="X778" s="405"/>
      <c r="Y778" s="403"/>
      <c r="Z778" s="407"/>
      <c r="AA778" s="403"/>
      <c r="AB778" s="405"/>
      <c r="AC778" s="403"/>
      <c r="AD778" s="406"/>
      <c r="AG778" s="403"/>
      <c r="AH778" s="403"/>
      <c r="AI778" s="405"/>
      <c r="AL778" s="403"/>
      <c r="AN778" s="403"/>
      <c r="AO778" s="405"/>
      <c r="AP778" s="403"/>
      <c r="AQ778" s="403"/>
      <c r="AR778" s="403"/>
      <c r="AS778" s="403"/>
      <c r="AT778" s="403"/>
      <c r="AU778" s="403"/>
      <c r="AV778" s="405"/>
      <c r="AW778" s="404"/>
      <c r="AY778" s="403"/>
      <c r="BC778" s="403"/>
      <c r="BD778" s="403"/>
      <c r="BE778" s="403"/>
      <c r="BF778" s="403"/>
      <c r="BG778" s="403"/>
      <c r="BH778" s="403"/>
      <c r="BI778" s="403"/>
      <c r="BJ778" s="403"/>
      <c r="BK778" s="403"/>
    </row>
    <row r="779" spans="1:63" x14ac:dyDescent="0.25">
      <c r="A779" s="405"/>
      <c r="B779" s="400"/>
      <c r="C779" s="403"/>
      <c r="D779" s="403"/>
      <c r="E779" s="403"/>
      <c r="I779" s="404"/>
      <c r="Q779" s="405"/>
      <c r="S779" s="405"/>
      <c r="T779" s="403"/>
      <c r="U779" s="406"/>
      <c r="V779" s="400"/>
      <c r="W779" s="405"/>
      <c r="X779" s="405"/>
      <c r="Y779" s="403"/>
      <c r="Z779" s="407"/>
      <c r="AA779" s="403"/>
      <c r="AB779" s="405"/>
      <c r="AC779" s="403"/>
      <c r="AD779" s="406"/>
      <c r="AG779" s="403"/>
      <c r="AH779" s="403"/>
      <c r="AI779" s="405"/>
      <c r="AL779" s="403"/>
      <c r="AN779" s="403"/>
      <c r="AO779" s="405"/>
      <c r="AP779" s="403"/>
      <c r="AQ779" s="403"/>
      <c r="AR779" s="403"/>
      <c r="AS779" s="403"/>
      <c r="AT779" s="403"/>
      <c r="AU779" s="403"/>
      <c r="AV779" s="405"/>
      <c r="AW779" s="404"/>
      <c r="AY779" s="403"/>
      <c r="BC779" s="403"/>
      <c r="BD779" s="403"/>
      <c r="BE779" s="403"/>
      <c r="BF779" s="403"/>
      <c r="BG779" s="403"/>
      <c r="BH779" s="403"/>
      <c r="BI779" s="403"/>
      <c r="BJ779" s="403"/>
      <c r="BK779" s="403"/>
    </row>
    <row r="780" spans="1:63" x14ac:dyDescent="0.25">
      <c r="A780" s="405"/>
      <c r="B780" s="400"/>
      <c r="C780" s="403"/>
      <c r="D780" s="403"/>
      <c r="E780" s="403"/>
      <c r="I780" s="404"/>
      <c r="Q780" s="405"/>
      <c r="S780" s="405"/>
      <c r="T780" s="403"/>
      <c r="U780" s="406"/>
      <c r="V780" s="400"/>
      <c r="W780" s="405"/>
      <c r="X780" s="405"/>
      <c r="Y780" s="403"/>
      <c r="Z780" s="407"/>
      <c r="AA780" s="403"/>
      <c r="AB780" s="405"/>
      <c r="AC780" s="403"/>
      <c r="AD780" s="406"/>
      <c r="AG780" s="403"/>
      <c r="AH780" s="403"/>
      <c r="AI780" s="405"/>
      <c r="AL780" s="403"/>
      <c r="AN780" s="403"/>
      <c r="AO780" s="405"/>
      <c r="AP780" s="403"/>
      <c r="AQ780" s="403"/>
      <c r="AR780" s="403"/>
      <c r="AS780" s="403"/>
      <c r="AT780" s="403"/>
      <c r="AU780" s="403"/>
      <c r="AV780" s="405"/>
      <c r="AW780" s="404"/>
      <c r="AY780" s="403"/>
      <c r="BC780" s="403"/>
      <c r="BD780" s="403"/>
      <c r="BE780" s="403"/>
      <c r="BF780" s="403"/>
      <c r="BG780" s="403"/>
      <c r="BH780" s="403"/>
      <c r="BI780" s="403"/>
      <c r="BJ780" s="403"/>
      <c r="BK780" s="403"/>
    </row>
    <row r="781" spans="1:63" x14ac:dyDescent="0.25">
      <c r="A781" s="405"/>
      <c r="B781" s="400"/>
      <c r="C781" s="403"/>
      <c r="D781" s="403"/>
      <c r="E781" s="403"/>
      <c r="I781" s="404"/>
      <c r="Q781" s="405"/>
      <c r="S781" s="405"/>
      <c r="T781" s="403"/>
      <c r="U781" s="406"/>
      <c r="V781" s="400"/>
      <c r="W781" s="405"/>
      <c r="X781" s="405"/>
      <c r="Y781" s="403"/>
      <c r="Z781" s="407"/>
      <c r="AA781" s="403"/>
      <c r="AB781" s="405"/>
      <c r="AC781" s="403"/>
      <c r="AD781" s="406"/>
      <c r="AG781" s="403"/>
      <c r="AH781" s="403"/>
      <c r="AI781" s="405"/>
      <c r="AL781" s="403"/>
      <c r="AN781" s="403"/>
      <c r="AO781" s="405"/>
      <c r="AP781" s="403"/>
      <c r="AQ781" s="403"/>
      <c r="AR781" s="403"/>
      <c r="AS781" s="403"/>
      <c r="AT781" s="403"/>
      <c r="AU781" s="403"/>
      <c r="AV781" s="405"/>
      <c r="AW781" s="404"/>
      <c r="AY781" s="403"/>
      <c r="BC781" s="403"/>
      <c r="BD781" s="403"/>
      <c r="BE781" s="403"/>
      <c r="BF781" s="403"/>
      <c r="BG781" s="403"/>
      <c r="BH781" s="403"/>
      <c r="BI781" s="403"/>
      <c r="BJ781" s="403"/>
      <c r="BK781" s="403"/>
    </row>
    <row r="782" spans="1:63" x14ac:dyDescent="0.25">
      <c r="A782" s="405"/>
      <c r="B782" s="400"/>
      <c r="C782" s="403"/>
      <c r="D782" s="403"/>
      <c r="E782" s="403"/>
      <c r="I782" s="404"/>
      <c r="Q782" s="405"/>
      <c r="S782" s="405"/>
      <c r="T782" s="403"/>
      <c r="U782" s="406"/>
      <c r="V782" s="400"/>
      <c r="W782" s="405"/>
      <c r="X782" s="405"/>
      <c r="Y782" s="403"/>
      <c r="Z782" s="407"/>
      <c r="AA782" s="403"/>
      <c r="AB782" s="405"/>
      <c r="AC782" s="403"/>
      <c r="AD782" s="406"/>
      <c r="AG782" s="403"/>
      <c r="AH782" s="403"/>
      <c r="AI782" s="405"/>
      <c r="AL782" s="403"/>
      <c r="AN782" s="403"/>
      <c r="AO782" s="405"/>
      <c r="AP782" s="403"/>
      <c r="AQ782" s="403"/>
      <c r="AR782" s="403"/>
      <c r="AS782" s="403"/>
      <c r="AT782" s="403"/>
      <c r="AU782" s="403"/>
      <c r="AV782" s="405"/>
      <c r="AW782" s="404"/>
      <c r="AY782" s="403"/>
      <c r="BC782" s="403"/>
      <c r="BD782" s="403"/>
      <c r="BE782" s="403"/>
      <c r="BF782" s="403"/>
      <c r="BG782" s="403"/>
      <c r="BH782" s="403"/>
      <c r="BI782" s="403"/>
      <c r="BJ782" s="403"/>
      <c r="BK782" s="403"/>
    </row>
    <row r="783" spans="1:63" x14ac:dyDescent="0.25">
      <c r="A783" s="405"/>
      <c r="B783" s="400"/>
      <c r="C783" s="403"/>
      <c r="D783" s="403"/>
      <c r="E783" s="403"/>
      <c r="I783" s="404"/>
      <c r="Q783" s="405"/>
      <c r="S783" s="405"/>
      <c r="T783" s="403"/>
      <c r="U783" s="406"/>
      <c r="V783" s="400"/>
      <c r="W783" s="405"/>
      <c r="X783" s="405"/>
      <c r="Y783" s="403"/>
      <c r="Z783" s="407"/>
      <c r="AA783" s="403"/>
      <c r="AB783" s="405"/>
      <c r="AC783" s="403"/>
      <c r="AD783" s="406"/>
      <c r="AG783" s="403"/>
      <c r="AH783" s="403"/>
      <c r="AI783" s="405"/>
      <c r="AL783" s="403"/>
      <c r="AN783" s="403"/>
      <c r="AO783" s="405"/>
      <c r="AP783" s="403"/>
      <c r="AQ783" s="403"/>
      <c r="AR783" s="403"/>
      <c r="AS783" s="403"/>
      <c r="AT783" s="403"/>
      <c r="AU783" s="403"/>
      <c r="AV783" s="405"/>
      <c r="AW783" s="404"/>
      <c r="AY783" s="403"/>
      <c r="BC783" s="403"/>
      <c r="BD783" s="403"/>
      <c r="BE783" s="403"/>
      <c r="BF783" s="403"/>
      <c r="BG783" s="403"/>
      <c r="BH783" s="403"/>
      <c r="BI783" s="403"/>
      <c r="BJ783" s="403"/>
      <c r="BK783" s="403"/>
    </row>
    <row r="784" spans="1:63" x14ac:dyDescent="0.25">
      <c r="A784" s="405"/>
      <c r="B784" s="400"/>
      <c r="C784" s="403"/>
      <c r="D784" s="403"/>
      <c r="E784" s="403"/>
      <c r="I784" s="404"/>
      <c r="Q784" s="405"/>
      <c r="S784" s="405"/>
      <c r="T784" s="403"/>
      <c r="U784" s="406"/>
      <c r="V784" s="400"/>
      <c r="W784" s="405"/>
      <c r="X784" s="405"/>
      <c r="Y784" s="403"/>
      <c r="Z784" s="407"/>
      <c r="AA784" s="403"/>
      <c r="AB784" s="405"/>
      <c r="AC784" s="403"/>
      <c r="AD784" s="406"/>
      <c r="AG784" s="403"/>
      <c r="AH784" s="403"/>
      <c r="AI784" s="405"/>
      <c r="AL784" s="403"/>
      <c r="AN784" s="403"/>
      <c r="AO784" s="405"/>
      <c r="AP784" s="403"/>
      <c r="AQ784" s="403"/>
      <c r="AR784" s="403"/>
      <c r="AS784" s="403"/>
      <c r="AT784" s="403"/>
      <c r="AU784" s="403"/>
      <c r="AV784" s="405"/>
      <c r="AW784" s="404"/>
      <c r="AY784" s="403"/>
      <c r="BC784" s="403"/>
      <c r="BD784" s="403"/>
      <c r="BE784" s="403"/>
      <c r="BF784" s="403"/>
      <c r="BG784" s="403"/>
      <c r="BH784" s="403"/>
      <c r="BI784" s="403"/>
      <c r="BJ784" s="403"/>
      <c r="BK784" s="403"/>
    </row>
    <row r="785" spans="1:63" x14ac:dyDescent="0.25">
      <c r="A785" s="405"/>
      <c r="B785" s="400"/>
      <c r="C785" s="403"/>
      <c r="D785" s="403"/>
      <c r="E785" s="403"/>
      <c r="I785" s="404"/>
      <c r="Q785" s="405"/>
      <c r="S785" s="405"/>
      <c r="T785" s="403"/>
      <c r="U785" s="406"/>
      <c r="V785" s="400"/>
      <c r="W785" s="405"/>
      <c r="X785" s="405"/>
      <c r="Y785" s="403"/>
      <c r="Z785" s="407"/>
      <c r="AA785" s="403"/>
      <c r="AB785" s="405"/>
      <c r="AC785" s="403"/>
      <c r="AD785" s="406"/>
      <c r="AG785" s="403"/>
      <c r="AH785" s="403"/>
      <c r="AI785" s="405"/>
      <c r="AL785" s="403"/>
      <c r="AN785" s="403"/>
      <c r="AO785" s="405"/>
      <c r="AP785" s="403"/>
      <c r="AQ785" s="403"/>
      <c r="AR785" s="403"/>
      <c r="AS785" s="403"/>
      <c r="AT785" s="403"/>
      <c r="AU785" s="403"/>
      <c r="AV785" s="405"/>
      <c r="AW785" s="404"/>
      <c r="AY785" s="403"/>
      <c r="BC785" s="403"/>
      <c r="BD785" s="403"/>
      <c r="BE785" s="403"/>
      <c r="BF785" s="403"/>
      <c r="BG785" s="403"/>
      <c r="BH785" s="403"/>
      <c r="BI785" s="403"/>
      <c r="BJ785" s="403"/>
      <c r="BK785" s="403"/>
    </row>
    <row r="786" spans="1:63" x14ac:dyDescent="0.25">
      <c r="A786" s="405"/>
      <c r="B786" s="400"/>
      <c r="C786" s="403"/>
      <c r="D786" s="403"/>
      <c r="E786" s="403"/>
      <c r="I786" s="404"/>
      <c r="Q786" s="405"/>
      <c r="S786" s="405"/>
      <c r="T786" s="403"/>
      <c r="U786" s="406"/>
      <c r="V786" s="400"/>
      <c r="W786" s="405"/>
      <c r="X786" s="405"/>
      <c r="Y786" s="403"/>
      <c r="Z786" s="407"/>
      <c r="AA786" s="403"/>
      <c r="AB786" s="405"/>
      <c r="AC786" s="403"/>
      <c r="AD786" s="406"/>
      <c r="AG786" s="403"/>
      <c r="AH786" s="403"/>
      <c r="AI786" s="405"/>
      <c r="AL786" s="403"/>
      <c r="AN786" s="403"/>
      <c r="AO786" s="405"/>
      <c r="AP786" s="403"/>
      <c r="AQ786" s="403"/>
      <c r="AR786" s="403"/>
      <c r="AS786" s="403"/>
      <c r="AT786" s="403"/>
      <c r="AU786" s="403"/>
      <c r="AV786" s="405"/>
      <c r="AW786" s="404"/>
      <c r="AY786" s="403"/>
      <c r="BC786" s="403"/>
      <c r="BD786" s="403"/>
      <c r="BE786" s="403"/>
      <c r="BF786" s="403"/>
      <c r="BG786" s="403"/>
      <c r="BH786" s="403"/>
      <c r="BI786" s="403"/>
      <c r="BJ786" s="403"/>
      <c r="BK786" s="403"/>
    </row>
    <row r="787" spans="1:63" x14ac:dyDescent="0.25">
      <c r="A787" s="405"/>
      <c r="B787" s="400"/>
      <c r="C787" s="403"/>
      <c r="D787" s="403"/>
      <c r="E787" s="403"/>
      <c r="I787" s="404"/>
      <c r="Q787" s="405"/>
      <c r="S787" s="405"/>
      <c r="T787" s="403"/>
      <c r="U787" s="406"/>
      <c r="V787" s="400"/>
      <c r="W787" s="405"/>
      <c r="X787" s="405"/>
      <c r="Y787" s="403"/>
      <c r="Z787" s="407"/>
      <c r="AA787" s="403"/>
      <c r="AB787" s="405"/>
      <c r="AC787" s="403"/>
      <c r="AD787" s="406"/>
      <c r="AG787" s="403"/>
      <c r="AH787" s="403"/>
      <c r="AI787" s="405"/>
      <c r="AL787" s="403"/>
      <c r="AN787" s="403"/>
      <c r="AO787" s="405"/>
      <c r="AP787" s="403"/>
      <c r="AQ787" s="403"/>
      <c r="AR787" s="403"/>
      <c r="AS787" s="403"/>
      <c r="AT787" s="403"/>
      <c r="AU787" s="403"/>
      <c r="AV787" s="405"/>
      <c r="AW787" s="404"/>
      <c r="AY787" s="403"/>
      <c r="BC787" s="403"/>
      <c r="BD787" s="403"/>
      <c r="BE787" s="403"/>
      <c r="BF787" s="403"/>
      <c r="BG787" s="403"/>
      <c r="BH787" s="403"/>
      <c r="BI787" s="403"/>
      <c r="BJ787" s="403"/>
      <c r="BK787" s="403"/>
    </row>
    <row r="788" spans="1:63" x14ac:dyDescent="0.25">
      <c r="A788" s="405"/>
      <c r="B788" s="400"/>
      <c r="C788" s="403"/>
      <c r="D788" s="403"/>
      <c r="E788" s="403"/>
      <c r="I788" s="404"/>
      <c r="Q788" s="405"/>
      <c r="S788" s="405"/>
      <c r="T788" s="403"/>
      <c r="U788" s="406"/>
      <c r="V788" s="400"/>
      <c r="W788" s="405"/>
      <c r="X788" s="405"/>
      <c r="Y788" s="403"/>
      <c r="Z788" s="407"/>
      <c r="AA788" s="403"/>
      <c r="AB788" s="405"/>
      <c r="AC788" s="403"/>
      <c r="AD788" s="406"/>
      <c r="AG788" s="403"/>
      <c r="AH788" s="403"/>
      <c r="AI788" s="405"/>
      <c r="AL788" s="403"/>
      <c r="AN788" s="403"/>
      <c r="AO788" s="405"/>
      <c r="AP788" s="403"/>
      <c r="AQ788" s="403"/>
      <c r="AR788" s="403"/>
      <c r="AS788" s="403"/>
      <c r="AT788" s="403"/>
      <c r="AU788" s="403"/>
      <c r="AV788" s="405"/>
      <c r="AW788" s="404"/>
      <c r="AY788" s="403"/>
      <c r="BC788" s="403"/>
      <c r="BD788" s="403"/>
      <c r="BE788" s="403"/>
      <c r="BF788" s="403"/>
      <c r="BG788" s="403"/>
      <c r="BH788" s="403"/>
      <c r="BI788" s="403"/>
      <c r="BJ788" s="403"/>
      <c r="BK788" s="403"/>
    </row>
    <row r="789" spans="1:63" x14ac:dyDescent="0.25">
      <c r="A789" s="405"/>
      <c r="B789" s="400"/>
      <c r="C789" s="403"/>
      <c r="D789" s="403"/>
      <c r="E789" s="403"/>
      <c r="I789" s="404"/>
      <c r="Q789" s="405"/>
      <c r="S789" s="405"/>
      <c r="T789" s="403"/>
      <c r="U789" s="406"/>
      <c r="V789" s="400"/>
      <c r="W789" s="405"/>
      <c r="X789" s="405"/>
      <c r="Y789" s="403"/>
      <c r="Z789" s="407"/>
      <c r="AA789" s="403"/>
      <c r="AB789" s="405"/>
      <c r="AC789" s="403"/>
      <c r="AD789" s="406"/>
      <c r="AG789" s="403"/>
      <c r="AH789" s="403"/>
      <c r="AI789" s="405"/>
      <c r="AL789" s="403"/>
      <c r="AN789" s="403"/>
      <c r="AO789" s="405"/>
      <c r="AP789" s="403"/>
      <c r="AQ789" s="403"/>
      <c r="AR789" s="403"/>
      <c r="AS789" s="403"/>
      <c r="AT789" s="403"/>
      <c r="AU789" s="403"/>
      <c r="AV789" s="405"/>
      <c r="AW789" s="404"/>
      <c r="AY789" s="403"/>
      <c r="BC789" s="403"/>
      <c r="BD789" s="403"/>
      <c r="BE789" s="403"/>
      <c r="BF789" s="403"/>
      <c r="BG789" s="403"/>
      <c r="BH789" s="403"/>
      <c r="BI789" s="403"/>
      <c r="BJ789" s="403"/>
      <c r="BK789" s="403"/>
    </row>
    <row r="790" spans="1:63" x14ac:dyDescent="0.25">
      <c r="A790" s="405"/>
      <c r="B790" s="400"/>
      <c r="C790" s="403"/>
      <c r="D790" s="403"/>
      <c r="E790" s="403"/>
      <c r="I790" s="404"/>
      <c r="Q790" s="405"/>
      <c r="S790" s="405"/>
      <c r="T790" s="403"/>
      <c r="U790" s="406"/>
      <c r="V790" s="400"/>
      <c r="W790" s="405"/>
      <c r="X790" s="405"/>
      <c r="Y790" s="403"/>
      <c r="Z790" s="407"/>
      <c r="AA790" s="403"/>
      <c r="AB790" s="405"/>
      <c r="AC790" s="403"/>
      <c r="AD790" s="406"/>
      <c r="AG790" s="403"/>
      <c r="AH790" s="403"/>
      <c r="AI790" s="405"/>
      <c r="AL790" s="403"/>
      <c r="AN790" s="403"/>
      <c r="AO790" s="405"/>
      <c r="AP790" s="403"/>
      <c r="AQ790" s="403"/>
      <c r="AR790" s="403"/>
      <c r="AS790" s="403"/>
      <c r="AT790" s="403"/>
      <c r="AU790" s="403"/>
      <c r="AV790" s="405"/>
      <c r="AW790" s="404"/>
      <c r="AY790" s="403"/>
      <c r="BC790" s="403"/>
      <c r="BD790" s="403"/>
      <c r="BE790" s="403"/>
      <c r="BF790" s="403"/>
      <c r="BG790" s="403"/>
      <c r="BH790" s="403"/>
      <c r="BI790" s="403"/>
      <c r="BJ790" s="403"/>
      <c r="BK790" s="403"/>
    </row>
    <row r="791" spans="1:63" x14ac:dyDescent="0.25">
      <c r="A791" s="405"/>
      <c r="B791" s="400"/>
      <c r="C791" s="403"/>
      <c r="D791" s="403"/>
      <c r="E791" s="403"/>
      <c r="I791" s="404"/>
      <c r="Q791" s="405"/>
      <c r="S791" s="405"/>
      <c r="T791" s="403"/>
      <c r="U791" s="406"/>
      <c r="V791" s="400"/>
      <c r="W791" s="405"/>
      <c r="X791" s="405"/>
      <c r="Y791" s="403"/>
      <c r="Z791" s="407"/>
      <c r="AA791" s="403"/>
      <c r="AB791" s="405"/>
      <c r="AC791" s="403"/>
      <c r="AD791" s="406"/>
      <c r="AG791" s="403"/>
      <c r="AH791" s="403"/>
      <c r="AI791" s="405"/>
      <c r="AL791" s="403"/>
      <c r="AN791" s="403"/>
      <c r="AO791" s="405"/>
      <c r="AP791" s="403"/>
      <c r="AQ791" s="403"/>
      <c r="AR791" s="403"/>
      <c r="AS791" s="403"/>
      <c r="AT791" s="403"/>
      <c r="AU791" s="403"/>
      <c r="AV791" s="405"/>
      <c r="AW791" s="404"/>
      <c r="AY791" s="403"/>
      <c r="BC791" s="403"/>
      <c r="BD791" s="403"/>
      <c r="BE791" s="403"/>
      <c r="BF791" s="403"/>
      <c r="BG791" s="403"/>
      <c r="BH791" s="403"/>
      <c r="BI791" s="403"/>
      <c r="BJ791" s="403"/>
      <c r="BK791" s="403"/>
    </row>
    <row r="792" spans="1:63" x14ac:dyDescent="0.25">
      <c r="A792" s="405"/>
      <c r="B792" s="400"/>
      <c r="C792" s="403"/>
      <c r="D792" s="403"/>
      <c r="E792" s="403"/>
      <c r="I792" s="404"/>
      <c r="Q792" s="405"/>
      <c r="S792" s="405"/>
      <c r="T792" s="403"/>
      <c r="U792" s="406"/>
      <c r="V792" s="400"/>
      <c r="W792" s="405"/>
      <c r="X792" s="405"/>
      <c r="Y792" s="403"/>
      <c r="Z792" s="407"/>
      <c r="AA792" s="403"/>
      <c r="AB792" s="405"/>
      <c r="AC792" s="403"/>
      <c r="AD792" s="406"/>
      <c r="AG792" s="403"/>
      <c r="AH792" s="403"/>
      <c r="AI792" s="405"/>
      <c r="AL792" s="403"/>
      <c r="AN792" s="403"/>
      <c r="AO792" s="405"/>
      <c r="AP792" s="403"/>
      <c r="AQ792" s="403"/>
      <c r="AR792" s="403"/>
      <c r="AS792" s="403"/>
      <c r="AT792" s="403"/>
      <c r="AU792" s="403"/>
      <c r="AV792" s="405"/>
      <c r="AW792" s="404"/>
      <c r="AY792" s="403"/>
      <c r="BC792" s="403"/>
      <c r="BD792" s="403"/>
      <c r="BE792" s="403"/>
      <c r="BF792" s="403"/>
      <c r="BG792" s="403"/>
      <c r="BH792" s="403"/>
      <c r="BI792" s="403"/>
      <c r="BJ792" s="403"/>
      <c r="BK792" s="403"/>
    </row>
    <row r="793" spans="1:63" x14ac:dyDescent="0.25">
      <c r="A793" s="405"/>
      <c r="B793" s="400"/>
      <c r="C793" s="403"/>
      <c r="D793" s="403"/>
      <c r="E793" s="403"/>
      <c r="I793" s="404"/>
      <c r="Q793" s="405"/>
      <c r="S793" s="405"/>
      <c r="T793" s="403"/>
      <c r="U793" s="406"/>
      <c r="V793" s="400"/>
      <c r="W793" s="405"/>
      <c r="X793" s="405"/>
      <c r="Y793" s="403"/>
      <c r="Z793" s="407"/>
      <c r="AA793" s="403"/>
      <c r="AB793" s="405"/>
      <c r="AC793" s="403"/>
      <c r="AD793" s="406"/>
      <c r="AG793" s="403"/>
      <c r="AH793" s="403"/>
      <c r="AI793" s="405"/>
      <c r="AL793" s="403"/>
      <c r="AN793" s="403"/>
      <c r="AO793" s="405"/>
      <c r="AP793" s="403"/>
      <c r="AQ793" s="403"/>
      <c r="AR793" s="403"/>
      <c r="AS793" s="403"/>
      <c r="AT793" s="403"/>
      <c r="AU793" s="403"/>
      <c r="AV793" s="405"/>
      <c r="AW793" s="404"/>
      <c r="AY793" s="403"/>
      <c r="BC793" s="403"/>
      <c r="BD793" s="403"/>
      <c r="BE793" s="403"/>
      <c r="BF793" s="403"/>
      <c r="BG793" s="403"/>
      <c r="BH793" s="403"/>
      <c r="BI793" s="403"/>
      <c r="BJ793" s="403"/>
      <c r="BK793" s="403"/>
    </row>
    <row r="794" spans="1:63" x14ac:dyDescent="0.25">
      <c r="A794" s="405"/>
      <c r="B794" s="400"/>
      <c r="C794" s="403"/>
      <c r="D794" s="403"/>
      <c r="E794" s="403"/>
      <c r="I794" s="404"/>
      <c r="Q794" s="405"/>
      <c r="S794" s="405"/>
      <c r="T794" s="403"/>
      <c r="U794" s="406"/>
      <c r="V794" s="400"/>
      <c r="W794" s="405"/>
      <c r="X794" s="405"/>
      <c r="Y794" s="403"/>
      <c r="Z794" s="407"/>
      <c r="AA794" s="403"/>
      <c r="AB794" s="405"/>
      <c r="AC794" s="403"/>
      <c r="AD794" s="406"/>
      <c r="AG794" s="403"/>
      <c r="AH794" s="403"/>
      <c r="AI794" s="405"/>
      <c r="AL794" s="403"/>
      <c r="AN794" s="403"/>
      <c r="AO794" s="405"/>
      <c r="AP794" s="403"/>
      <c r="AQ794" s="403"/>
      <c r="AR794" s="403"/>
      <c r="AS794" s="403"/>
      <c r="AT794" s="403"/>
      <c r="AU794" s="403"/>
      <c r="AV794" s="405"/>
      <c r="AW794" s="404"/>
      <c r="AY794" s="403"/>
      <c r="BC794" s="403"/>
      <c r="BD794" s="403"/>
      <c r="BE794" s="403"/>
      <c r="BF794" s="403"/>
      <c r="BG794" s="403"/>
      <c r="BH794" s="403"/>
      <c r="BI794" s="403"/>
      <c r="BJ794" s="403"/>
      <c r="BK794" s="403"/>
    </row>
    <row r="795" spans="1:63" x14ac:dyDescent="0.25">
      <c r="A795" s="405"/>
      <c r="B795" s="400"/>
      <c r="C795" s="403"/>
      <c r="D795" s="403"/>
      <c r="E795" s="403"/>
      <c r="I795" s="404"/>
      <c r="Q795" s="405"/>
      <c r="S795" s="405"/>
      <c r="T795" s="403"/>
      <c r="U795" s="406"/>
      <c r="V795" s="400"/>
      <c r="W795" s="405"/>
      <c r="X795" s="405"/>
      <c r="Y795" s="403"/>
      <c r="Z795" s="407"/>
      <c r="AA795" s="403"/>
      <c r="AB795" s="405"/>
      <c r="AC795" s="403"/>
      <c r="AD795" s="406"/>
      <c r="AG795" s="403"/>
      <c r="AH795" s="403"/>
      <c r="AI795" s="405"/>
      <c r="AL795" s="403"/>
      <c r="AN795" s="403"/>
      <c r="AO795" s="405"/>
      <c r="AP795" s="403"/>
      <c r="AQ795" s="403"/>
      <c r="AR795" s="403"/>
      <c r="AS795" s="403"/>
      <c r="AT795" s="403"/>
      <c r="AU795" s="403"/>
      <c r="AV795" s="405"/>
      <c r="AW795" s="404"/>
      <c r="AY795" s="403"/>
      <c r="BC795" s="403"/>
      <c r="BD795" s="403"/>
      <c r="BE795" s="403"/>
      <c r="BF795" s="403"/>
      <c r="BG795" s="403"/>
      <c r="BH795" s="403"/>
      <c r="BI795" s="403"/>
      <c r="BJ795" s="403"/>
      <c r="BK795" s="403"/>
    </row>
    <row r="796" spans="1:63" x14ac:dyDescent="0.25">
      <c r="A796" s="405"/>
      <c r="B796" s="400"/>
      <c r="C796" s="403"/>
      <c r="D796" s="403"/>
      <c r="E796" s="403"/>
      <c r="I796" s="404"/>
      <c r="Q796" s="405"/>
      <c r="S796" s="405"/>
      <c r="T796" s="403"/>
      <c r="U796" s="406"/>
      <c r="V796" s="400"/>
      <c r="W796" s="405"/>
      <c r="X796" s="405"/>
      <c r="Y796" s="403"/>
      <c r="Z796" s="407"/>
      <c r="AA796" s="403"/>
      <c r="AB796" s="405"/>
      <c r="AC796" s="403"/>
      <c r="AD796" s="406"/>
      <c r="AG796" s="403"/>
      <c r="AH796" s="403"/>
      <c r="AI796" s="405"/>
      <c r="AL796" s="403"/>
      <c r="AN796" s="403"/>
      <c r="AO796" s="405"/>
      <c r="AP796" s="403"/>
      <c r="AQ796" s="403"/>
      <c r="AR796" s="403"/>
      <c r="AS796" s="403"/>
      <c r="AT796" s="403"/>
      <c r="AU796" s="403"/>
      <c r="AV796" s="405"/>
      <c r="AW796" s="404"/>
      <c r="AY796" s="403"/>
      <c r="BC796" s="403"/>
      <c r="BD796" s="403"/>
      <c r="BE796" s="403"/>
      <c r="BF796" s="403"/>
      <c r="BG796" s="403"/>
      <c r="BH796" s="403"/>
      <c r="BI796" s="403"/>
      <c r="BJ796" s="403"/>
      <c r="BK796" s="403"/>
    </row>
    <row r="797" spans="1:63" x14ac:dyDescent="0.25">
      <c r="A797" s="405"/>
      <c r="B797" s="400"/>
      <c r="C797" s="403"/>
      <c r="D797" s="403"/>
      <c r="E797" s="403"/>
      <c r="I797" s="404"/>
      <c r="Q797" s="405"/>
      <c r="S797" s="405"/>
      <c r="T797" s="403"/>
      <c r="U797" s="406"/>
      <c r="V797" s="400"/>
      <c r="W797" s="405"/>
      <c r="X797" s="405"/>
      <c r="Y797" s="403"/>
      <c r="Z797" s="407"/>
      <c r="AA797" s="403"/>
      <c r="AB797" s="405"/>
      <c r="AC797" s="403"/>
      <c r="AD797" s="406"/>
      <c r="AG797" s="403"/>
      <c r="AH797" s="403"/>
      <c r="AI797" s="405"/>
      <c r="AL797" s="403"/>
      <c r="AN797" s="403"/>
      <c r="AO797" s="405"/>
      <c r="AP797" s="403"/>
      <c r="AQ797" s="403"/>
      <c r="AR797" s="403"/>
      <c r="AS797" s="403"/>
      <c r="AT797" s="403"/>
      <c r="AU797" s="403"/>
      <c r="AV797" s="405"/>
      <c r="AW797" s="404"/>
      <c r="AY797" s="403"/>
      <c r="BC797" s="403"/>
      <c r="BD797" s="403"/>
      <c r="BE797" s="403"/>
      <c r="BF797" s="403"/>
      <c r="BG797" s="403"/>
      <c r="BH797" s="403"/>
      <c r="BI797" s="403"/>
      <c r="BJ797" s="403"/>
      <c r="BK797" s="403"/>
    </row>
    <row r="798" spans="1:63" x14ac:dyDescent="0.25">
      <c r="A798" s="405"/>
      <c r="B798" s="400"/>
      <c r="C798" s="403"/>
      <c r="D798" s="403"/>
      <c r="E798" s="403"/>
      <c r="I798" s="404"/>
      <c r="Q798" s="405"/>
      <c r="S798" s="405"/>
      <c r="T798" s="403"/>
      <c r="U798" s="406"/>
      <c r="V798" s="400"/>
      <c r="W798" s="405"/>
      <c r="X798" s="405"/>
      <c r="Y798" s="403"/>
      <c r="Z798" s="407"/>
      <c r="AA798" s="403"/>
      <c r="AB798" s="405"/>
      <c r="AC798" s="403"/>
      <c r="AD798" s="406"/>
      <c r="AG798" s="403"/>
      <c r="AH798" s="403"/>
      <c r="AI798" s="405"/>
      <c r="AL798" s="403"/>
      <c r="AN798" s="403"/>
      <c r="AO798" s="405"/>
      <c r="AP798" s="403"/>
      <c r="AQ798" s="403"/>
      <c r="AR798" s="403"/>
      <c r="AS798" s="403"/>
      <c r="AT798" s="403"/>
      <c r="AU798" s="403"/>
      <c r="AV798" s="405"/>
      <c r="AW798" s="404"/>
      <c r="AY798" s="403"/>
      <c r="BC798" s="403"/>
      <c r="BD798" s="403"/>
      <c r="BE798" s="403"/>
      <c r="BF798" s="403"/>
      <c r="BG798" s="403"/>
      <c r="BH798" s="403"/>
      <c r="BI798" s="403"/>
      <c r="BJ798" s="403"/>
      <c r="BK798" s="403"/>
    </row>
    <row r="799" spans="1:63" x14ac:dyDescent="0.25">
      <c r="A799" s="405"/>
      <c r="B799" s="400"/>
      <c r="C799" s="403"/>
      <c r="D799" s="403"/>
      <c r="E799" s="403"/>
      <c r="I799" s="404"/>
      <c r="Q799" s="405"/>
      <c r="S799" s="405"/>
      <c r="T799" s="403"/>
      <c r="U799" s="406"/>
      <c r="V799" s="400"/>
      <c r="W799" s="405"/>
      <c r="X799" s="405"/>
      <c r="Y799" s="403"/>
      <c r="Z799" s="407"/>
      <c r="AA799" s="403"/>
      <c r="AB799" s="405"/>
      <c r="AC799" s="403"/>
      <c r="AD799" s="406"/>
      <c r="AG799" s="403"/>
      <c r="AH799" s="403"/>
      <c r="AI799" s="405"/>
      <c r="AL799" s="403"/>
      <c r="AN799" s="403"/>
      <c r="AO799" s="405"/>
      <c r="AP799" s="403"/>
      <c r="AQ799" s="403"/>
      <c r="AR799" s="403"/>
      <c r="AS799" s="403"/>
      <c r="AT799" s="403"/>
      <c r="AU799" s="403"/>
      <c r="AV799" s="405"/>
      <c r="AW799" s="404"/>
      <c r="AY799" s="403"/>
      <c r="BC799" s="403"/>
      <c r="BD799" s="403"/>
      <c r="BE799" s="403"/>
      <c r="BF799" s="403"/>
      <c r="BG799" s="403"/>
      <c r="BH799" s="403"/>
      <c r="BI799" s="403"/>
      <c r="BJ799" s="403"/>
      <c r="BK799" s="403"/>
    </row>
    <row r="800" spans="1:63" x14ac:dyDescent="0.25">
      <c r="A800" s="405"/>
      <c r="B800" s="400"/>
      <c r="C800" s="403"/>
      <c r="D800" s="403"/>
      <c r="E800" s="403"/>
      <c r="I800" s="404"/>
      <c r="Q800" s="405"/>
      <c r="S800" s="405"/>
      <c r="T800" s="403"/>
      <c r="U800" s="406"/>
      <c r="V800" s="400"/>
      <c r="W800" s="405"/>
      <c r="X800" s="405"/>
      <c r="Y800" s="403"/>
      <c r="Z800" s="407"/>
      <c r="AA800" s="403"/>
      <c r="AB800" s="405"/>
      <c r="AC800" s="403"/>
      <c r="AD800" s="406"/>
      <c r="AG800" s="403"/>
      <c r="AH800" s="403"/>
      <c r="AI800" s="405"/>
      <c r="AL800" s="403"/>
      <c r="AN800" s="403"/>
      <c r="AO800" s="405"/>
      <c r="AP800" s="403"/>
      <c r="AQ800" s="403"/>
      <c r="AR800" s="403"/>
      <c r="AS800" s="403"/>
      <c r="AT800" s="403"/>
      <c r="AU800" s="403"/>
      <c r="AV800" s="405"/>
      <c r="AW800" s="404"/>
      <c r="AY800" s="403"/>
      <c r="BC800" s="403"/>
      <c r="BD800" s="403"/>
      <c r="BE800" s="403"/>
      <c r="BF800" s="403"/>
      <c r="BG800" s="403"/>
      <c r="BH800" s="403"/>
      <c r="BI800" s="403"/>
      <c r="BJ800" s="403"/>
      <c r="BK800" s="403"/>
    </row>
    <row r="801" spans="1:63" x14ac:dyDescent="0.25">
      <c r="A801" s="405"/>
      <c r="B801" s="400"/>
      <c r="C801" s="403"/>
      <c r="D801" s="403"/>
      <c r="E801" s="403"/>
      <c r="I801" s="404"/>
      <c r="Q801" s="405"/>
      <c r="S801" s="405"/>
      <c r="T801" s="403"/>
      <c r="U801" s="406"/>
      <c r="V801" s="400"/>
      <c r="W801" s="405"/>
      <c r="X801" s="405"/>
      <c r="Y801" s="403"/>
      <c r="Z801" s="407"/>
      <c r="AA801" s="403"/>
      <c r="AB801" s="405"/>
      <c r="AC801" s="403"/>
      <c r="AD801" s="406"/>
      <c r="AG801" s="403"/>
      <c r="AH801" s="403"/>
      <c r="AI801" s="405"/>
      <c r="AL801" s="403"/>
      <c r="AN801" s="403"/>
      <c r="AO801" s="405"/>
      <c r="AP801" s="403"/>
      <c r="AQ801" s="403"/>
      <c r="AR801" s="403"/>
      <c r="AS801" s="403"/>
      <c r="AT801" s="403"/>
      <c r="AU801" s="403"/>
      <c r="AV801" s="405"/>
      <c r="AW801" s="404"/>
      <c r="AY801" s="403"/>
      <c r="BC801" s="403"/>
      <c r="BD801" s="403"/>
      <c r="BE801" s="403"/>
      <c r="BF801" s="403"/>
      <c r="BG801" s="403"/>
      <c r="BH801" s="403"/>
      <c r="BI801" s="403"/>
      <c r="BJ801" s="403"/>
      <c r="BK801" s="403"/>
    </row>
    <row r="802" spans="1:63" x14ac:dyDescent="0.25">
      <c r="A802" s="405"/>
      <c r="B802" s="400"/>
      <c r="C802" s="403"/>
      <c r="D802" s="403"/>
      <c r="E802" s="403"/>
      <c r="I802" s="404"/>
      <c r="Q802" s="405"/>
      <c r="S802" s="405"/>
      <c r="T802" s="403"/>
      <c r="U802" s="406"/>
      <c r="V802" s="400"/>
      <c r="W802" s="405"/>
      <c r="X802" s="405"/>
      <c r="Y802" s="403"/>
      <c r="Z802" s="407"/>
      <c r="AA802" s="403"/>
      <c r="AB802" s="405"/>
      <c r="AC802" s="403"/>
      <c r="AD802" s="406"/>
      <c r="AG802" s="403"/>
      <c r="AH802" s="403"/>
      <c r="AI802" s="405"/>
      <c r="AL802" s="403"/>
      <c r="AN802" s="403"/>
      <c r="AO802" s="405"/>
      <c r="AP802" s="403"/>
      <c r="AQ802" s="403"/>
      <c r="AR802" s="403"/>
      <c r="AS802" s="403"/>
      <c r="AT802" s="403"/>
      <c r="AU802" s="403"/>
      <c r="AV802" s="405"/>
      <c r="AW802" s="404"/>
      <c r="AY802" s="403"/>
      <c r="BC802" s="403"/>
      <c r="BD802" s="403"/>
      <c r="BE802" s="403"/>
      <c r="BF802" s="403"/>
      <c r="BG802" s="403"/>
      <c r="BH802" s="403"/>
      <c r="BI802" s="403"/>
      <c r="BJ802" s="403"/>
      <c r="BK802" s="403"/>
    </row>
    <row r="803" spans="1:63" x14ac:dyDescent="0.25">
      <c r="A803" s="405"/>
      <c r="B803" s="400"/>
      <c r="C803" s="403"/>
      <c r="D803" s="403"/>
      <c r="E803" s="403"/>
      <c r="I803" s="404"/>
      <c r="Q803" s="405"/>
      <c r="S803" s="405"/>
      <c r="T803" s="403"/>
      <c r="U803" s="406"/>
      <c r="V803" s="400"/>
      <c r="W803" s="405"/>
      <c r="X803" s="405"/>
      <c r="Y803" s="403"/>
      <c r="Z803" s="407"/>
      <c r="AA803" s="403"/>
      <c r="AB803" s="405"/>
      <c r="AC803" s="403"/>
      <c r="AD803" s="406"/>
      <c r="AG803" s="403"/>
      <c r="AH803" s="403"/>
      <c r="AI803" s="405"/>
      <c r="AL803" s="403"/>
      <c r="AN803" s="403"/>
      <c r="AO803" s="405"/>
      <c r="AP803" s="403"/>
      <c r="AQ803" s="403"/>
      <c r="AR803" s="403"/>
      <c r="AS803" s="403"/>
      <c r="AT803" s="403"/>
      <c r="AU803" s="403"/>
      <c r="AV803" s="405"/>
      <c r="AW803" s="404"/>
      <c r="AY803" s="403"/>
      <c r="BC803" s="403"/>
      <c r="BD803" s="403"/>
      <c r="BE803" s="403"/>
      <c r="BF803" s="403"/>
      <c r="BG803" s="403"/>
      <c r="BH803" s="403"/>
      <c r="BI803" s="403"/>
      <c r="BJ803" s="403"/>
      <c r="BK803" s="403"/>
    </row>
    <row r="804" spans="1:63" x14ac:dyDescent="0.25">
      <c r="A804" s="405"/>
      <c r="B804" s="400"/>
      <c r="C804" s="403"/>
      <c r="D804" s="403"/>
      <c r="E804" s="403"/>
      <c r="I804" s="404"/>
      <c r="Q804" s="405"/>
      <c r="S804" s="405"/>
      <c r="T804" s="403"/>
      <c r="U804" s="406"/>
      <c r="V804" s="400"/>
      <c r="W804" s="405"/>
      <c r="X804" s="405"/>
      <c r="Y804" s="403"/>
      <c r="Z804" s="407"/>
      <c r="AA804" s="403"/>
      <c r="AB804" s="405"/>
      <c r="AC804" s="403"/>
      <c r="AD804" s="406"/>
      <c r="AG804" s="403"/>
      <c r="AH804" s="403"/>
      <c r="AI804" s="405"/>
      <c r="AL804" s="403"/>
      <c r="AN804" s="403"/>
      <c r="AO804" s="405"/>
      <c r="AP804" s="403"/>
      <c r="AQ804" s="403"/>
      <c r="AR804" s="403"/>
      <c r="AS804" s="403"/>
      <c r="AT804" s="403"/>
      <c r="AU804" s="403"/>
      <c r="AV804" s="405"/>
      <c r="AW804" s="404"/>
      <c r="AY804" s="403"/>
      <c r="BC804" s="403"/>
      <c r="BD804" s="403"/>
      <c r="BE804" s="403"/>
      <c r="BF804" s="403"/>
      <c r="BG804" s="403"/>
      <c r="BH804" s="403"/>
      <c r="BI804" s="403"/>
      <c r="BJ804" s="403"/>
      <c r="BK804" s="403"/>
    </row>
    <row r="805" spans="1:63" x14ac:dyDescent="0.25">
      <c r="A805" s="405"/>
      <c r="B805" s="400"/>
      <c r="C805" s="403"/>
      <c r="D805" s="403"/>
      <c r="E805" s="403"/>
      <c r="I805" s="404"/>
      <c r="Q805" s="405"/>
      <c r="S805" s="405"/>
      <c r="T805" s="403"/>
      <c r="U805" s="406"/>
      <c r="V805" s="400"/>
      <c r="W805" s="405"/>
      <c r="X805" s="405"/>
      <c r="Y805" s="403"/>
      <c r="Z805" s="407"/>
      <c r="AA805" s="403"/>
      <c r="AB805" s="405"/>
      <c r="AC805" s="403"/>
      <c r="AD805" s="406"/>
      <c r="AG805" s="403"/>
      <c r="AH805" s="403"/>
      <c r="AI805" s="405"/>
      <c r="AL805" s="403"/>
      <c r="AN805" s="403"/>
      <c r="AO805" s="405"/>
      <c r="AP805" s="403"/>
      <c r="AQ805" s="403"/>
      <c r="AR805" s="403"/>
      <c r="AS805" s="403"/>
      <c r="AT805" s="403"/>
      <c r="AU805" s="403"/>
      <c r="AV805" s="405"/>
      <c r="AW805" s="404"/>
      <c r="AY805" s="403"/>
      <c r="BC805" s="403"/>
      <c r="BD805" s="403"/>
      <c r="BE805" s="403"/>
      <c r="BF805" s="403"/>
      <c r="BG805" s="403"/>
      <c r="BH805" s="403"/>
      <c r="BI805" s="403"/>
      <c r="BJ805" s="403"/>
      <c r="BK805" s="403"/>
    </row>
    <row r="806" spans="1:63" x14ac:dyDescent="0.25">
      <c r="A806" s="405"/>
      <c r="B806" s="400"/>
      <c r="C806" s="403"/>
      <c r="D806" s="403"/>
      <c r="E806" s="403"/>
      <c r="I806" s="404"/>
      <c r="Q806" s="405"/>
      <c r="S806" s="405"/>
      <c r="T806" s="403"/>
      <c r="U806" s="406"/>
      <c r="V806" s="400"/>
      <c r="W806" s="405"/>
      <c r="X806" s="405"/>
      <c r="Y806" s="403"/>
      <c r="Z806" s="407"/>
      <c r="AA806" s="403"/>
      <c r="AB806" s="405"/>
      <c r="AC806" s="403"/>
      <c r="AD806" s="406"/>
      <c r="AG806" s="403"/>
      <c r="AH806" s="403"/>
      <c r="AI806" s="405"/>
      <c r="AL806" s="403"/>
      <c r="AN806" s="403"/>
      <c r="AO806" s="405"/>
      <c r="AP806" s="403"/>
      <c r="AQ806" s="403"/>
      <c r="AR806" s="403"/>
      <c r="AS806" s="403"/>
      <c r="AT806" s="403"/>
      <c r="AU806" s="403"/>
      <c r="AV806" s="405"/>
      <c r="AW806" s="404"/>
      <c r="AY806" s="403"/>
      <c r="BC806" s="403"/>
      <c r="BD806" s="403"/>
      <c r="BE806" s="403"/>
      <c r="BF806" s="403"/>
      <c r="BG806" s="403"/>
      <c r="BH806" s="403"/>
      <c r="BI806" s="403"/>
      <c r="BJ806" s="403"/>
      <c r="BK806" s="403"/>
    </row>
    <row r="807" spans="1:63" x14ac:dyDescent="0.25">
      <c r="A807" s="405"/>
      <c r="B807" s="400"/>
      <c r="C807" s="403"/>
      <c r="D807" s="403"/>
      <c r="E807" s="403"/>
      <c r="I807" s="404"/>
      <c r="Q807" s="405"/>
      <c r="S807" s="405"/>
      <c r="T807" s="403"/>
      <c r="U807" s="406"/>
      <c r="V807" s="400"/>
      <c r="W807" s="405"/>
      <c r="X807" s="405"/>
      <c r="Y807" s="403"/>
      <c r="Z807" s="407"/>
      <c r="AA807" s="403"/>
      <c r="AB807" s="405"/>
      <c r="AC807" s="403"/>
      <c r="AD807" s="406"/>
      <c r="AG807" s="403"/>
      <c r="AH807" s="403"/>
      <c r="AI807" s="405"/>
      <c r="AL807" s="403"/>
      <c r="AN807" s="403"/>
      <c r="AO807" s="405"/>
      <c r="AP807" s="403"/>
      <c r="AQ807" s="403"/>
      <c r="AR807" s="403"/>
      <c r="AS807" s="403"/>
      <c r="AT807" s="403"/>
      <c r="AU807" s="403"/>
      <c r="AV807" s="405"/>
      <c r="AW807" s="404"/>
      <c r="AY807" s="403"/>
      <c r="BC807" s="403"/>
      <c r="BD807" s="403"/>
      <c r="BE807" s="403"/>
      <c r="BF807" s="403"/>
      <c r="BG807" s="403"/>
      <c r="BH807" s="403"/>
      <c r="BI807" s="403"/>
      <c r="BJ807" s="403"/>
      <c r="BK807" s="403"/>
    </row>
    <row r="808" spans="1:63" x14ac:dyDescent="0.25">
      <c r="A808" s="405"/>
      <c r="B808" s="400"/>
      <c r="C808" s="403"/>
      <c r="D808" s="403"/>
      <c r="E808" s="403"/>
      <c r="I808" s="404"/>
      <c r="Q808" s="405"/>
      <c r="S808" s="405"/>
      <c r="T808" s="403"/>
      <c r="U808" s="406"/>
      <c r="V808" s="400"/>
      <c r="W808" s="405"/>
      <c r="X808" s="405"/>
      <c r="Y808" s="403"/>
      <c r="Z808" s="407"/>
      <c r="AA808" s="403"/>
      <c r="AB808" s="405"/>
      <c r="AC808" s="403"/>
      <c r="AD808" s="406"/>
      <c r="AG808" s="403"/>
      <c r="AH808" s="403"/>
      <c r="AI808" s="405"/>
      <c r="AL808" s="403"/>
      <c r="AN808" s="403"/>
      <c r="AO808" s="405"/>
      <c r="AP808" s="403"/>
      <c r="AQ808" s="403"/>
      <c r="AR808" s="403"/>
      <c r="AS808" s="403"/>
      <c r="AT808" s="403"/>
      <c r="AU808" s="403"/>
      <c r="AV808" s="405"/>
      <c r="AW808" s="404"/>
      <c r="AY808" s="403"/>
      <c r="BC808" s="403"/>
      <c r="BD808" s="403"/>
      <c r="BE808" s="403"/>
      <c r="BF808" s="403"/>
      <c r="BG808" s="403"/>
      <c r="BH808" s="403"/>
      <c r="BI808" s="403"/>
      <c r="BJ808" s="403"/>
      <c r="BK808" s="403"/>
    </row>
    <row r="809" spans="1:63" x14ac:dyDescent="0.25">
      <c r="A809" s="405"/>
      <c r="B809" s="400"/>
      <c r="C809" s="403"/>
      <c r="D809" s="403"/>
      <c r="E809" s="403"/>
      <c r="I809" s="404"/>
      <c r="Q809" s="405"/>
      <c r="S809" s="405"/>
      <c r="T809" s="403"/>
      <c r="U809" s="406"/>
      <c r="V809" s="400"/>
      <c r="W809" s="405"/>
      <c r="X809" s="405"/>
      <c r="Y809" s="403"/>
      <c r="Z809" s="407"/>
      <c r="AA809" s="403"/>
      <c r="AB809" s="405"/>
      <c r="AC809" s="403"/>
      <c r="AD809" s="406"/>
      <c r="AG809" s="403"/>
      <c r="AH809" s="403"/>
      <c r="AI809" s="405"/>
      <c r="AL809" s="403"/>
      <c r="AN809" s="403"/>
      <c r="AO809" s="405"/>
      <c r="AP809" s="403"/>
      <c r="AQ809" s="403"/>
      <c r="AR809" s="403"/>
      <c r="AS809" s="403"/>
      <c r="AT809" s="403"/>
      <c r="AU809" s="403"/>
      <c r="AV809" s="405"/>
      <c r="AW809" s="404"/>
      <c r="AY809" s="403"/>
      <c r="BC809" s="403"/>
      <c r="BD809" s="403"/>
      <c r="BE809" s="403"/>
      <c r="BF809" s="403"/>
      <c r="BG809" s="403"/>
      <c r="BH809" s="403"/>
      <c r="BI809" s="403"/>
      <c r="BJ809" s="403"/>
      <c r="BK809" s="403"/>
    </row>
    <row r="810" spans="1:63" x14ac:dyDescent="0.25">
      <c r="A810" s="405"/>
      <c r="B810" s="400"/>
      <c r="C810" s="403"/>
      <c r="D810" s="403"/>
      <c r="E810" s="403"/>
      <c r="I810" s="404"/>
      <c r="Q810" s="405"/>
      <c r="S810" s="405"/>
      <c r="T810" s="403"/>
      <c r="U810" s="406"/>
      <c r="V810" s="400"/>
      <c r="W810" s="405"/>
      <c r="X810" s="405"/>
      <c r="Y810" s="403"/>
      <c r="Z810" s="407"/>
      <c r="AA810" s="403"/>
      <c r="AB810" s="405"/>
      <c r="AC810" s="403"/>
      <c r="AD810" s="406"/>
      <c r="AG810" s="403"/>
      <c r="AH810" s="403"/>
      <c r="AI810" s="405"/>
      <c r="AL810" s="403"/>
      <c r="AN810" s="403"/>
      <c r="AO810" s="405"/>
      <c r="AP810" s="403"/>
      <c r="AQ810" s="403"/>
      <c r="AR810" s="403"/>
      <c r="AS810" s="403"/>
      <c r="AT810" s="403"/>
      <c r="AU810" s="403"/>
      <c r="AV810" s="405"/>
      <c r="AW810" s="404"/>
      <c r="AY810" s="403"/>
      <c r="BC810" s="403"/>
      <c r="BD810" s="403"/>
      <c r="BE810" s="403"/>
      <c r="BF810" s="403"/>
      <c r="BG810" s="403"/>
      <c r="BH810" s="403"/>
      <c r="BI810" s="403"/>
      <c r="BJ810" s="403"/>
      <c r="BK810" s="403"/>
    </row>
    <row r="811" spans="1:63" x14ac:dyDescent="0.25">
      <c r="A811" s="405"/>
      <c r="B811" s="400"/>
      <c r="C811" s="403"/>
      <c r="D811" s="403"/>
      <c r="E811" s="403"/>
      <c r="I811" s="404"/>
      <c r="Q811" s="405"/>
      <c r="S811" s="405"/>
      <c r="T811" s="403"/>
      <c r="U811" s="406"/>
      <c r="V811" s="400"/>
      <c r="W811" s="405"/>
      <c r="X811" s="405"/>
      <c r="Y811" s="403"/>
      <c r="Z811" s="407"/>
      <c r="AA811" s="403"/>
      <c r="AB811" s="405"/>
      <c r="AC811" s="403"/>
      <c r="AD811" s="406"/>
      <c r="AG811" s="403"/>
      <c r="AH811" s="403"/>
      <c r="AI811" s="405"/>
      <c r="AL811" s="403"/>
      <c r="AN811" s="403"/>
      <c r="AO811" s="405"/>
      <c r="AP811" s="403"/>
      <c r="AQ811" s="403"/>
      <c r="AR811" s="403"/>
      <c r="AS811" s="403"/>
      <c r="AT811" s="403"/>
      <c r="AU811" s="403"/>
      <c r="AV811" s="405"/>
      <c r="AW811" s="404"/>
      <c r="AY811" s="403"/>
      <c r="BC811" s="403"/>
      <c r="BD811" s="403"/>
      <c r="BE811" s="403"/>
      <c r="BF811" s="403"/>
      <c r="BG811" s="403"/>
      <c r="BH811" s="403"/>
      <c r="BI811" s="403"/>
      <c r="BJ811" s="403"/>
      <c r="BK811" s="403"/>
    </row>
    <row r="812" spans="1:63" x14ac:dyDescent="0.25">
      <c r="A812" s="405"/>
      <c r="B812" s="400"/>
      <c r="C812" s="403"/>
      <c r="D812" s="403"/>
      <c r="E812" s="403"/>
      <c r="I812" s="404"/>
      <c r="Q812" s="405"/>
      <c r="S812" s="405"/>
      <c r="T812" s="403"/>
      <c r="U812" s="406"/>
      <c r="V812" s="400"/>
      <c r="W812" s="405"/>
      <c r="X812" s="405"/>
      <c r="Y812" s="403"/>
      <c r="Z812" s="407"/>
      <c r="AA812" s="403"/>
      <c r="AB812" s="405"/>
      <c r="AC812" s="403"/>
      <c r="AD812" s="406"/>
      <c r="AG812" s="403"/>
      <c r="AH812" s="403"/>
      <c r="AI812" s="405"/>
      <c r="AL812" s="403"/>
      <c r="AN812" s="403"/>
      <c r="AO812" s="405"/>
      <c r="AP812" s="403"/>
      <c r="AQ812" s="403"/>
      <c r="AR812" s="403"/>
      <c r="AS812" s="403"/>
      <c r="AT812" s="403"/>
      <c r="AU812" s="403"/>
      <c r="AV812" s="405"/>
      <c r="AW812" s="404"/>
      <c r="AY812" s="403"/>
      <c r="BC812" s="403"/>
      <c r="BD812" s="403"/>
      <c r="BE812" s="403"/>
      <c r="BF812" s="403"/>
      <c r="BG812" s="403"/>
      <c r="BH812" s="403"/>
      <c r="BI812" s="403"/>
      <c r="BJ812" s="403"/>
      <c r="BK812" s="403"/>
    </row>
    <row r="813" spans="1:63" x14ac:dyDescent="0.25">
      <c r="A813" s="405"/>
      <c r="B813" s="400"/>
      <c r="C813" s="403"/>
      <c r="D813" s="403"/>
      <c r="E813" s="403"/>
      <c r="I813" s="404"/>
      <c r="Q813" s="405"/>
      <c r="S813" s="405"/>
      <c r="T813" s="403"/>
      <c r="U813" s="406"/>
      <c r="V813" s="400"/>
      <c r="W813" s="405"/>
      <c r="X813" s="405"/>
      <c r="Y813" s="403"/>
      <c r="Z813" s="407"/>
      <c r="AA813" s="403"/>
      <c r="AB813" s="405"/>
      <c r="AC813" s="403"/>
      <c r="AD813" s="406"/>
      <c r="AG813" s="403"/>
      <c r="AH813" s="403"/>
      <c r="AI813" s="405"/>
      <c r="AL813" s="403"/>
      <c r="AN813" s="403"/>
      <c r="AO813" s="405"/>
      <c r="AP813" s="403"/>
      <c r="AQ813" s="403"/>
      <c r="AR813" s="403"/>
      <c r="AS813" s="403"/>
      <c r="AT813" s="403"/>
      <c r="AU813" s="403"/>
      <c r="AV813" s="405"/>
      <c r="AW813" s="404"/>
      <c r="AY813" s="403"/>
      <c r="BC813" s="403"/>
      <c r="BD813" s="403"/>
      <c r="BE813" s="403"/>
      <c r="BF813" s="403"/>
      <c r="BG813" s="403"/>
      <c r="BH813" s="403"/>
      <c r="BI813" s="403"/>
      <c r="BJ813" s="403"/>
      <c r="BK813" s="403"/>
    </row>
    <row r="814" spans="1:63" x14ac:dyDescent="0.25">
      <c r="A814" s="405"/>
      <c r="B814" s="400"/>
      <c r="C814" s="403"/>
      <c r="D814" s="403"/>
      <c r="E814" s="403"/>
      <c r="I814" s="404"/>
      <c r="Q814" s="405"/>
      <c r="S814" s="405"/>
      <c r="T814" s="403"/>
      <c r="U814" s="406"/>
      <c r="V814" s="400"/>
      <c r="W814" s="405"/>
      <c r="X814" s="405"/>
      <c r="Y814" s="403"/>
      <c r="Z814" s="407"/>
      <c r="AA814" s="403"/>
      <c r="AB814" s="405"/>
      <c r="AC814" s="403"/>
      <c r="AD814" s="406"/>
      <c r="AG814" s="403"/>
      <c r="AH814" s="403"/>
      <c r="AI814" s="405"/>
      <c r="AL814" s="403"/>
      <c r="AN814" s="403"/>
      <c r="AO814" s="405"/>
      <c r="AP814" s="403"/>
      <c r="AQ814" s="403"/>
      <c r="AR814" s="403"/>
      <c r="AS814" s="403"/>
      <c r="AT814" s="403"/>
      <c r="AU814" s="403"/>
      <c r="AV814" s="405"/>
      <c r="AW814" s="404"/>
      <c r="AY814" s="403"/>
      <c r="BC814" s="403"/>
      <c r="BD814" s="403"/>
      <c r="BE814" s="403"/>
      <c r="BF814" s="403"/>
      <c r="BG814" s="403"/>
      <c r="BH814" s="403"/>
      <c r="BI814" s="403"/>
      <c r="BJ814" s="403"/>
      <c r="BK814" s="403"/>
    </row>
    <row r="815" spans="1:63" x14ac:dyDescent="0.25">
      <c r="A815" s="405"/>
      <c r="B815" s="400"/>
      <c r="C815" s="403"/>
      <c r="D815" s="403"/>
      <c r="E815" s="403"/>
      <c r="I815" s="404"/>
      <c r="Q815" s="405"/>
      <c r="S815" s="405"/>
      <c r="T815" s="403"/>
      <c r="U815" s="406"/>
      <c r="V815" s="400"/>
      <c r="W815" s="405"/>
      <c r="X815" s="405"/>
      <c r="Y815" s="403"/>
      <c r="Z815" s="407"/>
      <c r="AA815" s="403"/>
      <c r="AB815" s="405"/>
      <c r="AC815" s="403"/>
      <c r="AD815" s="406"/>
      <c r="AG815" s="403"/>
      <c r="AH815" s="403"/>
      <c r="AI815" s="405"/>
      <c r="AL815" s="403"/>
      <c r="AN815" s="403"/>
      <c r="AO815" s="405"/>
      <c r="AP815" s="403"/>
      <c r="AQ815" s="403"/>
      <c r="AR815" s="403"/>
      <c r="AS815" s="403"/>
      <c r="AT815" s="403"/>
      <c r="AU815" s="403"/>
      <c r="AV815" s="405"/>
      <c r="AW815" s="404"/>
      <c r="AY815" s="403"/>
      <c r="BC815" s="403"/>
      <c r="BD815" s="403"/>
      <c r="BE815" s="403"/>
      <c r="BF815" s="403"/>
      <c r="BG815" s="403"/>
      <c r="BH815" s="403"/>
      <c r="BI815" s="403"/>
      <c r="BJ815" s="403"/>
      <c r="BK815" s="403"/>
    </row>
    <row r="816" spans="1:63" x14ac:dyDescent="0.25">
      <c r="A816" s="405"/>
      <c r="B816" s="400"/>
      <c r="C816" s="403"/>
      <c r="D816" s="403"/>
      <c r="E816" s="403"/>
      <c r="I816" s="404"/>
      <c r="Q816" s="405"/>
      <c r="S816" s="405"/>
      <c r="T816" s="403"/>
      <c r="U816" s="406"/>
      <c r="V816" s="400"/>
      <c r="W816" s="405"/>
      <c r="X816" s="405"/>
      <c r="Y816" s="403"/>
      <c r="Z816" s="407"/>
      <c r="AA816" s="403"/>
      <c r="AB816" s="405"/>
      <c r="AC816" s="403"/>
      <c r="AD816" s="406"/>
      <c r="AG816" s="403"/>
      <c r="AH816" s="403"/>
      <c r="AI816" s="405"/>
      <c r="AL816" s="403"/>
      <c r="AN816" s="403"/>
      <c r="AO816" s="405"/>
      <c r="AP816" s="403"/>
      <c r="AQ816" s="403"/>
      <c r="AR816" s="403"/>
      <c r="AS816" s="403"/>
      <c r="AT816" s="403"/>
      <c r="AU816" s="403"/>
      <c r="AV816" s="405"/>
      <c r="AW816" s="404"/>
      <c r="AY816" s="403"/>
      <c r="BC816" s="403"/>
      <c r="BD816" s="403"/>
      <c r="BE816" s="403"/>
      <c r="BF816" s="403"/>
      <c r="BG816" s="403"/>
      <c r="BH816" s="403"/>
      <c r="BI816" s="403"/>
      <c r="BJ816" s="403"/>
      <c r="BK816" s="403"/>
    </row>
    <row r="817" spans="1:63" x14ac:dyDescent="0.25">
      <c r="A817" s="405"/>
      <c r="B817" s="400"/>
      <c r="C817" s="403"/>
      <c r="D817" s="403"/>
      <c r="E817" s="403"/>
      <c r="I817" s="404"/>
      <c r="Q817" s="405"/>
      <c r="S817" s="405"/>
      <c r="T817" s="403"/>
      <c r="U817" s="406"/>
      <c r="V817" s="400"/>
      <c r="W817" s="405"/>
      <c r="X817" s="405"/>
      <c r="Y817" s="403"/>
      <c r="Z817" s="407"/>
      <c r="AA817" s="403"/>
      <c r="AB817" s="405"/>
      <c r="AC817" s="403"/>
      <c r="AD817" s="406"/>
      <c r="AG817" s="403"/>
      <c r="AH817" s="403"/>
      <c r="AI817" s="405"/>
      <c r="AL817" s="403"/>
      <c r="AN817" s="403"/>
      <c r="AO817" s="405"/>
      <c r="AP817" s="403"/>
      <c r="AQ817" s="403"/>
      <c r="AR817" s="403"/>
      <c r="AS817" s="403"/>
      <c r="AT817" s="403"/>
      <c r="AU817" s="403"/>
      <c r="AV817" s="405"/>
      <c r="AW817" s="404"/>
      <c r="AY817" s="403"/>
      <c r="BC817" s="403"/>
      <c r="BD817" s="403"/>
      <c r="BE817" s="403"/>
      <c r="BF817" s="403"/>
      <c r="BG817" s="403"/>
      <c r="BH817" s="403"/>
      <c r="BI817" s="403"/>
      <c r="BJ817" s="403"/>
      <c r="BK817" s="403"/>
    </row>
    <row r="818" spans="1:63" x14ac:dyDescent="0.25">
      <c r="A818" s="405"/>
      <c r="B818" s="400"/>
      <c r="C818" s="403"/>
      <c r="D818" s="403"/>
      <c r="E818" s="403"/>
      <c r="I818" s="404"/>
      <c r="Q818" s="405"/>
      <c r="S818" s="405"/>
      <c r="T818" s="403"/>
      <c r="U818" s="406"/>
      <c r="V818" s="400"/>
      <c r="W818" s="405"/>
      <c r="X818" s="405"/>
      <c r="Y818" s="403"/>
      <c r="Z818" s="407"/>
      <c r="AA818" s="403"/>
      <c r="AB818" s="405"/>
      <c r="AC818" s="403"/>
      <c r="AD818" s="406"/>
      <c r="AG818" s="403"/>
      <c r="AH818" s="403"/>
      <c r="AI818" s="405"/>
      <c r="AL818" s="403"/>
      <c r="AN818" s="403"/>
      <c r="AO818" s="405"/>
      <c r="AP818" s="403"/>
      <c r="AQ818" s="403"/>
      <c r="AR818" s="403"/>
      <c r="AS818" s="403"/>
      <c r="AT818" s="403"/>
      <c r="AU818" s="403"/>
      <c r="AV818" s="405"/>
      <c r="AW818" s="404"/>
      <c r="AY818" s="403"/>
      <c r="BC818" s="403"/>
      <c r="BD818" s="403"/>
      <c r="BE818" s="403"/>
      <c r="BF818" s="403"/>
      <c r="BG818" s="403"/>
      <c r="BH818" s="403"/>
      <c r="BI818" s="403"/>
      <c r="BJ818" s="403"/>
      <c r="BK818" s="403"/>
    </row>
    <row r="819" spans="1:63" x14ac:dyDescent="0.25">
      <c r="A819" s="405"/>
      <c r="B819" s="400"/>
      <c r="C819" s="403"/>
      <c r="D819" s="403"/>
      <c r="E819" s="403"/>
      <c r="I819" s="404"/>
      <c r="Q819" s="405"/>
      <c r="S819" s="405"/>
      <c r="T819" s="403"/>
      <c r="U819" s="406"/>
      <c r="V819" s="400"/>
      <c r="W819" s="405"/>
      <c r="X819" s="405"/>
      <c r="Y819" s="403"/>
      <c r="Z819" s="407"/>
      <c r="AA819" s="403"/>
      <c r="AB819" s="405"/>
      <c r="AC819" s="403"/>
      <c r="AD819" s="406"/>
      <c r="AG819" s="403"/>
      <c r="AH819" s="403"/>
      <c r="AI819" s="405"/>
      <c r="AL819" s="403"/>
      <c r="AN819" s="403"/>
      <c r="AO819" s="405"/>
      <c r="AP819" s="403"/>
      <c r="AQ819" s="403"/>
      <c r="AR819" s="403"/>
      <c r="AS819" s="403"/>
      <c r="AT819" s="403"/>
      <c r="AU819" s="403"/>
      <c r="AV819" s="405"/>
      <c r="AW819" s="404"/>
      <c r="AY819" s="403"/>
      <c r="BC819" s="403"/>
      <c r="BD819" s="403"/>
      <c r="BE819" s="403"/>
      <c r="BF819" s="403"/>
      <c r="BG819" s="403"/>
      <c r="BH819" s="403"/>
      <c r="BI819" s="403"/>
      <c r="BJ819" s="403"/>
      <c r="BK819" s="403"/>
    </row>
    <row r="820" spans="1:63" x14ac:dyDescent="0.25">
      <c r="A820" s="405"/>
      <c r="B820" s="400"/>
      <c r="C820" s="403"/>
      <c r="D820" s="403"/>
      <c r="E820" s="403"/>
      <c r="I820" s="404"/>
      <c r="Q820" s="405"/>
      <c r="S820" s="405"/>
      <c r="T820" s="403"/>
      <c r="U820" s="406"/>
      <c r="V820" s="400"/>
      <c r="W820" s="405"/>
      <c r="X820" s="405"/>
      <c r="Y820" s="403"/>
      <c r="Z820" s="407"/>
      <c r="AA820" s="403"/>
      <c r="AB820" s="405"/>
      <c r="AC820" s="403"/>
      <c r="AD820" s="406"/>
      <c r="AG820" s="403"/>
      <c r="AH820" s="403"/>
      <c r="AI820" s="405"/>
      <c r="AL820" s="403"/>
      <c r="AN820" s="403"/>
      <c r="AO820" s="405"/>
      <c r="AP820" s="403"/>
      <c r="AQ820" s="403"/>
      <c r="AR820" s="403"/>
      <c r="AS820" s="403"/>
      <c r="AT820" s="403"/>
      <c r="AU820" s="403"/>
      <c r="AV820" s="405"/>
      <c r="AW820" s="404"/>
      <c r="AY820" s="403"/>
      <c r="BC820" s="403"/>
      <c r="BD820" s="403"/>
      <c r="BE820" s="403"/>
      <c r="BF820" s="403"/>
      <c r="BG820" s="403"/>
      <c r="BH820" s="403"/>
      <c r="BI820" s="403"/>
      <c r="BJ820" s="403"/>
      <c r="BK820" s="403"/>
    </row>
    <row r="821" spans="1:63" x14ac:dyDescent="0.25">
      <c r="A821" s="405"/>
      <c r="B821" s="400"/>
      <c r="C821" s="403"/>
      <c r="D821" s="403"/>
      <c r="E821" s="403"/>
      <c r="I821" s="404"/>
      <c r="Q821" s="405"/>
      <c r="S821" s="405"/>
      <c r="T821" s="403"/>
      <c r="U821" s="406"/>
      <c r="V821" s="400"/>
      <c r="W821" s="405"/>
      <c r="X821" s="405"/>
      <c r="Y821" s="403"/>
      <c r="Z821" s="407"/>
      <c r="AA821" s="403"/>
      <c r="AB821" s="405"/>
      <c r="AC821" s="403"/>
      <c r="AD821" s="406"/>
      <c r="AG821" s="403"/>
      <c r="AH821" s="403"/>
      <c r="AI821" s="405"/>
      <c r="AL821" s="403"/>
      <c r="AN821" s="403"/>
      <c r="AO821" s="405"/>
      <c r="AP821" s="403"/>
      <c r="AQ821" s="403"/>
      <c r="AR821" s="403"/>
      <c r="AS821" s="403"/>
      <c r="AT821" s="403"/>
      <c r="AU821" s="403"/>
      <c r="AV821" s="405"/>
      <c r="AW821" s="404"/>
      <c r="AY821" s="403"/>
      <c r="BC821" s="403"/>
      <c r="BD821" s="403"/>
      <c r="BE821" s="403"/>
      <c r="BF821" s="403"/>
      <c r="BG821" s="403"/>
      <c r="BH821" s="403"/>
      <c r="BI821" s="403"/>
      <c r="BJ821" s="403"/>
      <c r="BK821" s="403"/>
    </row>
    <row r="822" spans="1:63" x14ac:dyDescent="0.25">
      <c r="A822" s="405"/>
      <c r="B822" s="400"/>
      <c r="C822" s="403"/>
      <c r="D822" s="403"/>
      <c r="E822" s="403"/>
      <c r="I822" s="404"/>
      <c r="Q822" s="405"/>
      <c r="S822" s="405"/>
      <c r="T822" s="403"/>
      <c r="U822" s="406"/>
      <c r="V822" s="400"/>
      <c r="W822" s="405"/>
      <c r="X822" s="405"/>
      <c r="Y822" s="403"/>
      <c r="Z822" s="407"/>
      <c r="AA822" s="403"/>
      <c r="AB822" s="405"/>
      <c r="AC822" s="403"/>
      <c r="AD822" s="406"/>
      <c r="AG822" s="403"/>
      <c r="AH822" s="403"/>
      <c r="AI822" s="405"/>
      <c r="AL822" s="403"/>
      <c r="AN822" s="403"/>
      <c r="AO822" s="405"/>
      <c r="AP822" s="403"/>
      <c r="AQ822" s="403"/>
      <c r="AR822" s="403"/>
      <c r="AS822" s="403"/>
      <c r="AT822" s="403"/>
      <c r="AU822" s="403"/>
      <c r="AV822" s="405"/>
      <c r="AW822" s="404"/>
      <c r="AY822" s="403"/>
      <c r="BC822" s="403"/>
      <c r="BD822" s="403"/>
      <c r="BE822" s="403"/>
      <c r="BF822" s="403"/>
      <c r="BG822" s="403"/>
      <c r="BH822" s="403"/>
      <c r="BI822" s="403"/>
      <c r="BJ822" s="403"/>
      <c r="BK822" s="403"/>
    </row>
    <row r="823" spans="1:63" x14ac:dyDescent="0.25">
      <c r="A823" s="405"/>
      <c r="B823" s="400"/>
      <c r="C823" s="403"/>
      <c r="D823" s="403"/>
      <c r="E823" s="403"/>
      <c r="I823" s="404"/>
      <c r="Q823" s="405"/>
      <c r="S823" s="405"/>
      <c r="T823" s="403"/>
      <c r="U823" s="406"/>
      <c r="V823" s="400"/>
      <c r="W823" s="405"/>
      <c r="X823" s="405"/>
      <c r="Y823" s="403"/>
      <c r="Z823" s="407"/>
      <c r="AA823" s="403"/>
      <c r="AB823" s="405"/>
      <c r="AC823" s="403"/>
      <c r="AD823" s="406"/>
      <c r="AG823" s="403"/>
      <c r="AH823" s="403"/>
      <c r="AI823" s="405"/>
      <c r="AL823" s="403"/>
      <c r="AN823" s="403"/>
      <c r="AO823" s="405"/>
      <c r="AP823" s="403"/>
      <c r="AQ823" s="403"/>
      <c r="AR823" s="403"/>
      <c r="AS823" s="403"/>
      <c r="AT823" s="403"/>
      <c r="AU823" s="403"/>
      <c r="AV823" s="405"/>
      <c r="AW823" s="404"/>
      <c r="AY823" s="403"/>
      <c r="BC823" s="403"/>
      <c r="BD823" s="403"/>
      <c r="BE823" s="403"/>
      <c r="BF823" s="403"/>
      <c r="BG823" s="403"/>
      <c r="BH823" s="403"/>
      <c r="BI823" s="403"/>
      <c r="BJ823" s="403"/>
      <c r="BK823" s="403"/>
    </row>
    <row r="824" spans="1:63" x14ac:dyDescent="0.25">
      <c r="A824" s="405"/>
      <c r="B824" s="400"/>
      <c r="C824" s="403"/>
      <c r="D824" s="403"/>
      <c r="E824" s="403"/>
      <c r="I824" s="404"/>
      <c r="Q824" s="405"/>
      <c r="S824" s="405"/>
      <c r="T824" s="403"/>
      <c r="U824" s="406"/>
      <c r="V824" s="400"/>
      <c r="W824" s="405"/>
      <c r="X824" s="405"/>
      <c r="Y824" s="403"/>
      <c r="Z824" s="407"/>
      <c r="AA824" s="403"/>
      <c r="AB824" s="405"/>
      <c r="AC824" s="403"/>
      <c r="AD824" s="406"/>
      <c r="AG824" s="403"/>
      <c r="AH824" s="403"/>
      <c r="AI824" s="405"/>
      <c r="AL824" s="403"/>
      <c r="AN824" s="403"/>
      <c r="AO824" s="405"/>
      <c r="AP824" s="403"/>
      <c r="AQ824" s="403"/>
      <c r="AR824" s="403"/>
      <c r="AS824" s="403"/>
      <c r="AT824" s="403"/>
      <c r="AU824" s="403"/>
      <c r="AV824" s="405"/>
      <c r="AW824" s="404"/>
      <c r="AY824" s="403"/>
      <c r="BC824" s="403"/>
      <c r="BD824" s="403"/>
      <c r="BE824" s="403"/>
      <c r="BF824" s="403"/>
      <c r="BG824" s="403"/>
      <c r="BH824" s="403"/>
      <c r="BI824" s="403"/>
      <c r="BJ824" s="403"/>
      <c r="BK824" s="403"/>
    </row>
    <row r="825" spans="1:63" x14ac:dyDescent="0.25">
      <c r="A825" s="405"/>
      <c r="B825" s="400"/>
      <c r="C825" s="403"/>
      <c r="D825" s="403"/>
      <c r="E825" s="403"/>
      <c r="I825" s="404"/>
      <c r="Q825" s="405"/>
      <c r="S825" s="405"/>
      <c r="T825" s="403"/>
      <c r="U825" s="406"/>
      <c r="V825" s="400"/>
      <c r="W825" s="405"/>
      <c r="X825" s="405"/>
      <c r="Y825" s="403"/>
      <c r="Z825" s="407"/>
      <c r="AA825" s="403"/>
      <c r="AB825" s="405"/>
      <c r="AC825" s="403"/>
      <c r="AD825" s="406"/>
      <c r="AG825" s="403"/>
      <c r="AH825" s="403"/>
      <c r="AI825" s="405"/>
      <c r="AL825" s="403"/>
      <c r="AN825" s="403"/>
      <c r="AO825" s="405"/>
      <c r="AP825" s="403"/>
      <c r="AQ825" s="403"/>
      <c r="AR825" s="403"/>
      <c r="AS825" s="403"/>
      <c r="AT825" s="403"/>
      <c r="AU825" s="403"/>
      <c r="AV825" s="405"/>
      <c r="AW825" s="404"/>
      <c r="AY825" s="403"/>
      <c r="BC825" s="403"/>
      <c r="BD825" s="403"/>
      <c r="BE825" s="403"/>
      <c r="BF825" s="403"/>
      <c r="BG825" s="403"/>
      <c r="BH825" s="403"/>
      <c r="BI825" s="403"/>
      <c r="BJ825" s="403"/>
      <c r="BK825" s="403"/>
    </row>
    <row r="826" spans="1:63" x14ac:dyDescent="0.25">
      <c r="A826" s="405"/>
      <c r="B826" s="400"/>
      <c r="C826" s="403"/>
      <c r="D826" s="403"/>
      <c r="E826" s="403"/>
      <c r="I826" s="404"/>
      <c r="Q826" s="405"/>
      <c r="S826" s="405"/>
      <c r="T826" s="403"/>
      <c r="U826" s="406"/>
      <c r="V826" s="400"/>
      <c r="W826" s="405"/>
      <c r="X826" s="405"/>
      <c r="Y826" s="403"/>
      <c r="Z826" s="407"/>
      <c r="AA826" s="403"/>
      <c r="AB826" s="405"/>
      <c r="AC826" s="403"/>
      <c r="AD826" s="406"/>
      <c r="AG826" s="403"/>
      <c r="AH826" s="403"/>
      <c r="AI826" s="405"/>
      <c r="AL826" s="403"/>
      <c r="AN826" s="403"/>
      <c r="AO826" s="405"/>
      <c r="AP826" s="403"/>
      <c r="AQ826" s="403"/>
      <c r="AR826" s="403"/>
      <c r="AS826" s="403"/>
      <c r="AT826" s="403"/>
      <c r="AU826" s="403"/>
      <c r="AV826" s="405"/>
      <c r="AW826" s="404"/>
      <c r="AY826" s="403"/>
      <c r="BC826" s="403"/>
      <c r="BD826" s="403"/>
      <c r="BE826" s="403"/>
      <c r="BF826" s="403"/>
      <c r="BG826" s="403"/>
      <c r="BH826" s="403"/>
      <c r="BI826" s="403"/>
      <c r="BJ826" s="403"/>
      <c r="BK826" s="403"/>
    </row>
    <row r="827" spans="1:63" x14ac:dyDescent="0.25">
      <c r="A827" s="405"/>
      <c r="B827" s="400"/>
      <c r="C827" s="403"/>
      <c r="D827" s="403"/>
      <c r="E827" s="403"/>
      <c r="I827" s="404"/>
      <c r="Q827" s="405"/>
      <c r="S827" s="405"/>
      <c r="T827" s="403"/>
      <c r="U827" s="406"/>
      <c r="V827" s="400"/>
      <c r="W827" s="405"/>
      <c r="X827" s="405"/>
      <c r="Y827" s="403"/>
      <c r="Z827" s="407"/>
      <c r="AA827" s="403"/>
      <c r="AB827" s="405"/>
      <c r="AC827" s="403"/>
      <c r="AD827" s="406"/>
      <c r="AG827" s="403"/>
      <c r="AH827" s="403"/>
      <c r="AI827" s="405"/>
      <c r="AL827" s="403"/>
      <c r="AN827" s="403"/>
      <c r="AO827" s="405"/>
      <c r="AP827" s="403"/>
      <c r="AQ827" s="403"/>
      <c r="AR827" s="403"/>
      <c r="AS827" s="403"/>
      <c r="AT827" s="403"/>
      <c r="AU827" s="403"/>
      <c r="AV827" s="405"/>
      <c r="AW827" s="404"/>
      <c r="AY827" s="403"/>
      <c r="BC827" s="403"/>
      <c r="BD827" s="403"/>
      <c r="BE827" s="403"/>
      <c r="BF827" s="403"/>
      <c r="BG827" s="403"/>
      <c r="BH827" s="403"/>
      <c r="BI827" s="403"/>
      <c r="BJ827" s="403"/>
      <c r="BK827" s="403"/>
    </row>
    <row r="828" spans="1:63" x14ac:dyDescent="0.25">
      <c r="A828" s="405"/>
      <c r="B828" s="400"/>
      <c r="C828" s="403"/>
      <c r="D828" s="403"/>
      <c r="E828" s="403"/>
      <c r="I828" s="404"/>
      <c r="Q828" s="405"/>
      <c r="S828" s="405"/>
      <c r="T828" s="403"/>
      <c r="U828" s="406"/>
      <c r="V828" s="400"/>
      <c r="W828" s="405"/>
      <c r="X828" s="405"/>
      <c r="Y828" s="403"/>
      <c r="Z828" s="407"/>
      <c r="AA828" s="403"/>
      <c r="AB828" s="405"/>
      <c r="AC828" s="403"/>
      <c r="AD828" s="406"/>
      <c r="AG828" s="403"/>
      <c r="AH828" s="403"/>
      <c r="AI828" s="405"/>
      <c r="AL828" s="403"/>
      <c r="AN828" s="403"/>
      <c r="AO828" s="405"/>
      <c r="AP828" s="403"/>
      <c r="AQ828" s="403"/>
      <c r="AR828" s="403"/>
      <c r="AS828" s="403"/>
      <c r="AT828" s="403"/>
      <c r="AU828" s="403"/>
      <c r="AV828" s="405"/>
      <c r="AW828" s="404"/>
      <c r="AY828" s="403"/>
      <c r="BC828" s="403"/>
      <c r="BD828" s="403"/>
      <c r="BE828" s="403"/>
      <c r="BF828" s="403"/>
      <c r="BG828" s="403"/>
      <c r="BH828" s="403"/>
      <c r="BI828" s="403"/>
      <c r="BJ828" s="403"/>
      <c r="BK828" s="403"/>
    </row>
    <row r="829" spans="1:63" x14ac:dyDescent="0.25">
      <c r="A829" s="405"/>
      <c r="B829" s="400"/>
      <c r="C829" s="403"/>
      <c r="D829" s="403"/>
      <c r="E829" s="403"/>
      <c r="I829" s="404"/>
      <c r="Q829" s="405"/>
      <c r="S829" s="405"/>
      <c r="T829" s="403"/>
      <c r="U829" s="406"/>
      <c r="V829" s="400"/>
      <c r="W829" s="405"/>
      <c r="X829" s="405"/>
      <c r="Y829" s="403"/>
      <c r="Z829" s="407"/>
      <c r="AA829" s="403"/>
      <c r="AB829" s="405"/>
      <c r="AC829" s="403"/>
      <c r="AD829" s="406"/>
      <c r="AG829" s="403"/>
      <c r="AH829" s="403"/>
      <c r="AI829" s="405"/>
      <c r="AL829" s="403"/>
      <c r="AN829" s="403"/>
      <c r="AO829" s="405"/>
      <c r="AP829" s="403"/>
      <c r="AQ829" s="403"/>
      <c r="AR829" s="403"/>
      <c r="AS829" s="403"/>
      <c r="AT829" s="403"/>
      <c r="AU829" s="403"/>
      <c r="AV829" s="405"/>
      <c r="AW829" s="404"/>
      <c r="AY829" s="403"/>
      <c r="BC829" s="403"/>
      <c r="BD829" s="403"/>
      <c r="BE829" s="403"/>
      <c r="BF829" s="403"/>
      <c r="BG829" s="403"/>
      <c r="BH829" s="403"/>
      <c r="BI829" s="403"/>
      <c r="BJ829" s="403"/>
      <c r="BK829" s="403"/>
    </row>
    <row r="830" spans="1:63" x14ac:dyDescent="0.25">
      <c r="A830" s="405"/>
      <c r="B830" s="400"/>
      <c r="C830" s="403"/>
      <c r="D830" s="403"/>
      <c r="E830" s="403"/>
      <c r="I830" s="404"/>
      <c r="Q830" s="405"/>
      <c r="S830" s="405"/>
      <c r="T830" s="403"/>
      <c r="U830" s="406"/>
      <c r="V830" s="400"/>
      <c r="W830" s="405"/>
      <c r="X830" s="405"/>
      <c r="Y830" s="403"/>
      <c r="Z830" s="407"/>
      <c r="AA830" s="403"/>
      <c r="AB830" s="405"/>
      <c r="AC830" s="403"/>
      <c r="AD830" s="406"/>
      <c r="AG830" s="403"/>
      <c r="AH830" s="403"/>
      <c r="AI830" s="405"/>
      <c r="AL830" s="403"/>
      <c r="AN830" s="403"/>
      <c r="AO830" s="405"/>
      <c r="AP830" s="403"/>
      <c r="AQ830" s="403"/>
      <c r="AR830" s="403"/>
      <c r="AS830" s="403"/>
      <c r="AT830" s="403"/>
      <c r="AU830" s="403"/>
      <c r="AV830" s="405"/>
      <c r="AW830" s="404"/>
      <c r="AY830" s="403"/>
      <c r="BC830" s="403"/>
      <c r="BD830" s="403"/>
      <c r="BE830" s="403"/>
      <c r="BF830" s="403"/>
      <c r="BG830" s="403"/>
      <c r="BH830" s="403"/>
      <c r="BI830" s="403"/>
      <c r="BJ830" s="403"/>
      <c r="BK830" s="403"/>
    </row>
    <row r="831" spans="1:63" x14ac:dyDescent="0.25">
      <c r="A831" s="405"/>
      <c r="B831" s="400"/>
      <c r="C831" s="403"/>
      <c r="D831" s="403"/>
      <c r="E831" s="403"/>
      <c r="I831" s="404"/>
      <c r="Q831" s="405"/>
      <c r="S831" s="405"/>
      <c r="T831" s="403"/>
      <c r="U831" s="406"/>
      <c r="V831" s="400"/>
      <c r="W831" s="405"/>
      <c r="X831" s="405"/>
      <c r="Y831" s="403"/>
      <c r="Z831" s="407"/>
      <c r="AA831" s="403"/>
      <c r="AB831" s="405"/>
      <c r="AC831" s="403"/>
      <c r="AD831" s="406"/>
      <c r="AG831" s="403"/>
      <c r="AH831" s="403"/>
      <c r="AI831" s="405"/>
      <c r="AL831" s="403"/>
      <c r="AN831" s="403"/>
      <c r="AO831" s="405"/>
      <c r="AP831" s="403"/>
      <c r="AQ831" s="403"/>
      <c r="AR831" s="403"/>
      <c r="AS831" s="403"/>
      <c r="AT831" s="403"/>
      <c r="AU831" s="403"/>
      <c r="AV831" s="405"/>
      <c r="AW831" s="404"/>
      <c r="AY831" s="403"/>
      <c r="BC831" s="403"/>
      <c r="BD831" s="403"/>
      <c r="BE831" s="403"/>
      <c r="BF831" s="403"/>
      <c r="BG831" s="403"/>
      <c r="BH831" s="403"/>
      <c r="BI831" s="403"/>
      <c r="BJ831" s="403"/>
      <c r="BK831" s="403"/>
    </row>
    <row r="832" spans="1:63" x14ac:dyDescent="0.25">
      <c r="A832" s="405"/>
      <c r="B832" s="400"/>
      <c r="C832" s="403"/>
      <c r="D832" s="403"/>
      <c r="E832" s="403"/>
      <c r="I832" s="404"/>
      <c r="Q832" s="405"/>
      <c r="S832" s="405"/>
      <c r="T832" s="403"/>
      <c r="U832" s="406"/>
      <c r="V832" s="400"/>
      <c r="W832" s="405"/>
      <c r="X832" s="405"/>
      <c r="Y832" s="403"/>
      <c r="Z832" s="407"/>
      <c r="AA832" s="403"/>
      <c r="AB832" s="405"/>
      <c r="AC832" s="403"/>
      <c r="AD832" s="406"/>
      <c r="AG832" s="403"/>
      <c r="AH832" s="403"/>
      <c r="AI832" s="405"/>
      <c r="AL832" s="403"/>
      <c r="AN832" s="403"/>
      <c r="AO832" s="405"/>
      <c r="AP832" s="403"/>
      <c r="AQ832" s="403"/>
      <c r="AR832" s="403"/>
      <c r="AS832" s="403"/>
      <c r="AT832" s="403"/>
      <c r="AU832" s="403"/>
      <c r="AV832" s="405"/>
      <c r="AW832" s="404"/>
      <c r="AY832" s="403"/>
      <c r="BC832" s="403"/>
      <c r="BD832" s="403"/>
      <c r="BE832" s="403"/>
      <c r="BF832" s="403"/>
      <c r="BG832" s="403"/>
      <c r="BH832" s="403"/>
      <c r="BI832" s="403"/>
      <c r="BJ832" s="403"/>
      <c r="BK832" s="403"/>
    </row>
    <row r="833" spans="1:63" x14ac:dyDescent="0.25">
      <c r="A833" s="405"/>
      <c r="B833" s="400"/>
      <c r="C833" s="403"/>
      <c r="D833" s="403"/>
      <c r="E833" s="403"/>
      <c r="I833" s="404"/>
      <c r="Q833" s="405"/>
      <c r="S833" s="405"/>
      <c r="T833" s="403"/>
      <c r="U833" s="406"/>
      <c r="V833" s="400"/>
      <c r="W833" s="405"/>
      <c r="X833" s="405"/>
      <c r="Y833" s="403"/>
      <c r="Z833" s="407"/>
      <c r="AA833" s="403"/>
      <c r="AB833" s="405"/>
      <c r="AC833" s="403"/>
      <c r="AD833" s="406"/>
      <c r="AG833" s="403"/>
      <c r="AH833" s="403"/>
      <c r="AI833" s="405"/>
      <c r="AL833" s="403"/>
      <c r="AN833" s="403"/>
      <c r="AO833" s="405"/>
      <c r="AP833" s="403"/>
      <c r="AQ833" s="403"/>
      <c r="AR833" s="403"/>
      <c r="AS833" s="403"/>
      <c r="AT833" s="403"/>
      <c r="AU833" s="403"/>
      <c r="AV833" s="405"/>
      <c r="AW833" s="404"/>
      <c r="AY833" s="403"/>
      <c r="BC833" s="403"/>
      <c r="BD833" s="403"/>
      <c r="BE833" s="403"/>
      <c r="BF833" s="403"/>
      <c r="BG833" s="403"/>
      <c r="BH833" s="403"/>
      <c r="BI833" s="403"/>
      <c r="BJ833" s="403"/>
      <c r="BK833" s="403"/>
    </row>
    <row r="834" spans="1:63" x14ac:dyDescent="0.25">
      <c r="A834" s="405"/>
      <c r="B834" s="400"/>
      <c r="C834" s="403"/>
      <c r="D834" s="403"/>
      <c r="E834" s="403"/>
      <c r="I834" s="404"/>
      <c r="Q834" s="405"/>
      <c r="S834" s="405"/>
      <c r="T834" s="403"/>
      <c r="U834" s="406"/>
      <c r="V834" s="400"/>
      <c r="W834" s="405"/>
      <c r="X834" s="405"/>
      <c r="Y834" s="403"/>
      <c r="Z834" s="407"/>
      <c r="AA834" s="403"/>
      <c r="AB834" s="405"/>
      <c r="AC834" s="403"/>
      <c r="AD834" s="406"/>
      <c r="AG834" s="403"/>
      <c r="AH834" s="403"/>
      <c r="AI834" s="405"/>
      <c r="AL834" s="403"/>
      <c r="AN834" s="403"/>
      <c r="AO834" s="405"/>
      <c r="AP834" s="403"/>
      <c r="AQ834" s="403"/>
      <c r="AR834" s="403"/>
      <c r="AS834" s="403"/>
      <c r="AT834" s="403"/>
      <c r="AU834" s="403"/>
      <c r="AV834" s="405"/>
      <c r="AW834" s="404"/>
      <c r="AY834" s="403"/>
      <c r="BC834" s="403"/>
      <c r="BD834" s="403"/>
      <c r="BE834" s="403"/>
      <c r="BF834" s="403"/>
      <c r="BG834" s="403"/>
      <c r="BH834" s="403"/>
      <c r="BI834" s="403"/>
      <c r="BJ834" s="403"/>
      <c r="BK834" s="403"/>
    </row>
    <row r="835" spans="1:63" x14ac:dyDescent="0.25">
      <c r="A835" s="405"/>
      <c r="B835" s="400"/>
      <c r="C835" s="403"/>
      <c r="D835" s="403"/>
      <c r="E835" s="403"/>
      <c r="I835" s="404"/>
      <c r="Q835" s="405"/>
      <c r="S835" s="405"/>
      <c r="T835" s="403"/>
      <c r="U835" s="406"/>
      <c r="V835" s="400"/>
      <c r="W835" s="405"/>
      <c r="X835" s="405"/>
      <c r="Y835" s="403"/>
      <c r="Z835" s="407"/>
      <c r="AA835" s="403"/>
      <c r="AB835" s="405"/>
      <c r="AC835" s="403"/>
      <c r="AD835" s="406"/>
      <c r="AG835" s="403"/>
      <c r="AH835" s="403"/>
      <c r="AI835" s="405"/>
      <c r="AL835" s="403"/>
      <c r="AN835" s="403"/>
      <c r="AO835" s="405"/>
      <c r="AP835" s="403"/>
      <c r="AQ835" s="403"/>
      <c r="AR835" s="403"/>
      <c r="AS835" s="403"/>
      <c r="AT835" s="403"/>
      <c r="AU835" s="403"/>
      <c r="AV835" s="405"/>
      <c r="AW835" s="404"/>
      <c r="AY835" s="403"/>
      <c r="BC835" s="403"/>
      <c r="BD835" s="403"/>
      <c r="BE835" s="403"/>
      <c r="BF835" s="403"/>
      <c r="BG835" s="403"/>
      <c r="BH835" s="403"/>
      <c r="BI835" s="403"/>
      <c r="BJ835" s="403"/>
      <c r="BK835" s="403"/>
    </row>
    <row r="836" spans="1:63" x14ac:dyDescent="0.25">
      <c r="A836" s="405"/>
      <c r="B836" s="400"/>
      <c r="C836" s="403"/>
      <c r="D836" s="403"/>
      <c r="E836" s="403"/>
      <c r="I836" s="404"/>
      <c r="Q836" s="405"/>
      <c r="S836" s="405"/>
      <c r="T836" s="403"/>
      <c r="U836" s="406"/>
      <c r="V836" s="400"/>
      <c r="W836" s="405"/>
      <c r="X836" s="405"/>
      <c r="Y836" s="403"/>
      <c r="Z836" s="407"/>
      <c r="AA836" s="403"/>
      <c r="AB836" s="405"/>
      <c r="AC836" s="403"/>
      <c r="AD836" s="406"/>
      <c r="AG836" s="403"/>
      <c r="AH836" s="403"/>
      <c r="AI836" s="405"/>
      <c r="AL836" s="403"/>
      <c r="AN836" s="403"/>
      <c r="AO836" s="405"/>
      <c r="AP836" s="403"/>
      <c r="AQ836" s="403"/>
      <c r="AR836" s="403"/>
      <c r="AS836" s="403"/>
      <c r="AT836" s="403"/>
      <c r="AU836" s="403"/>
      <c r="AV836" s="405"/>
      <c r="AW836" s="404"/>
      <c r="AY836" s="403"/>
      <c r="BC836" s="403"/>
      <c r="BD836" s="403"/>
      <c r="BE836" s="403"/>
      <c r="BF836" s="403"/>
      <c r="BG836" s="403"/>
      <c r="BH836" s="403"/>
      <c r="BI836" s="403"/>
      <c r="BJ836" s="403"/>
      <c r="BK836" s="403"/>
    </row>
    <row r="837" spans="1:63" x14ac:dyDescent="0.25">
      <c r="A837" s="405"/>
      <c r="B837" s="400"/>
      <c r="C837" s="403"/>
      <c r="D837" s="403"/>
      <c r="E837" s="403"/>
      <c r="I837" s="404"/>
      <c r="Q837" s="405"/>
      <c r="S837" s="405"/>
      <c r="T837" s="403"/>
      <c r="U837" s="406"/>
      <c r="V837" s="400"/>
      <c r="W837" s="405"/>
      <c r="X837" s="405"/>
      <c r="Y837" s="403"/>
      <c r="Z837" s="407"/>
      <c r="AA837" s="403"/>
      <c r="AB837" s="405"/>
      <c r="AC837" s="403"/>
      <c r="AD837" s="406"/>
      <c r="AG837" s="403"/>
      <c r="AH837" s="403"/>
      <c r="AI837" s="405"/>
      <c r="AL837" s="403"/>
      <c r="AN837" s="403"/>
      <c r="AO837" s="405"/>
      <c r="AP837" s="403"/>
      <c r="AQ837" s="403"/>
      <c r="AR837" s="403"/>
      <c r="AS837" s="403"/>
      <c r="AT837" s="403"/>
      <c r="AU837" s="403"/>
      <c r="AV837" s="405"/>
      <c r="AW837" s="404"/>
      <c r="AY837" s="403"/>
      <c r="BC837" s="403"/>
      <c r="BD837" s="403"/>
      <c r="BE837" s="403"/>
      <c r="BF837" s="403"/>
      <c r="BG837" s="403"/>
      <c r="BH837" s="403"/>
      <c r="BI837" s="403"/>
      <c r="BJ837" s="403"/>
      <c r="BK837" s="403"/>
    </row>
    <row r="838" spans="1:63" x14ac:dyDescent="0.25">
      <c r="A838" s="405"/>
      <c r="B838" s="400"/>
      <c r="C838" s="403"/>
      <c r="D838" s="403"/>
      <c r="E838" s="403"/>
      <c r="I838" s="404"/>
      <c r="Q838" s="405"/>
      <c r="S838" s="405"/>
      <c r="T838" s="403"/>
      <c r="U838" s="406"/>
      <c r="V838" s="400"/>
      <c r="W838" s="405"/>
      <c r="X838" s="405"/>
      <c r="Y838" s="403"/>
      <c r="Z838" s="407"/>
      <c r="AA838" s="403"/>
      <c r="AB838" s="405"/>
      <c r="AC838" s="403"/>
      <c r="AD838" s="406"/>
      <c r="AG838" s="403"/>
      <c r="AH838" s="403"/>
      <c r="AI838" s="405"/>
      <c r="AL838" s="403"/>
      <c r="AN838" s="403"/>
      <c r="AO838" s="405"/>
      <c r="AP838" s="403"/>
      <c r="AQ838" s="403"/>
      <c r="AR838" s="403"/>
      <c r="AS838" s="403"/>
      <c r="AT838" s="403"/>
      <c r="AU838" s="403"/>
      <c r="AV838" s="405"/>
      <c r="AW838" s="404"/>
      <c r="AY838" s="403"/>
      <c r="BC838" s="403"/>
      <c r="BD838" s="403"/>
      <c r="BE838" s="403"/>
      <c r="BF838" s="403"/>
      <c r="BG838" s="403"/>
      <c r="BH838" s="403"/>
      <c r="BI838" s="403"/>
      <c r="BJ838" s="403"/>
      <c r="BK838" s="403"/>
    </row>
    <row r="839" spans="1:63" x14ac:dyDescent="0.25">
      <c r="A839" s="405"/>
      <c r="B839" s="400"/>
      <c r="C839" s="403"/>
      <c r="D839" s="403"/>
      <c r="E839" s="403"/>
      <c r="I839" s="404"/>
      <c r="Q839" s="405"/>
      <c r="S839" s="405"/>
      <c r="T839" s="403"/>
      <c r="U839" s="406"/>
      <c r="V839" s="400"/>
      <c r="W839" s="405"/>
      <c r="X839" s="405"/>
      <c r="Y839" s="403"/>
      <c r="Z839" s="407"/>
      <c r="AA839" s="403"/>
      <c r="AB839" s="405"/>
      <c r="AC839" s="403"/>
      <c r="AD839" s="406"/>
      <c r="AG839" s="403"/>
      <c r="AH839" s="403"/>
      <c r="AI839" s="405"/>
      <c r="AL839" s="403"/>
      <c r="AN839" s="403"/>
      <c r="AO839" s="405"/>
      <c r="AP839" s="403"/>
      <c r="AQ839" s="403"/>
      <c r="AR839" s="403"/>
      <c r="AS839" s="403"/>
      <c r="AT839" s="403"/>
      <c r="AU839" s="403"/>
      <c r="AV839" s="405"/>
      <c r="AW839" s="404"/>
      <c r="AY839" s="403"/>
      <c r="BC839" s="403"/>
      <c r="BD839" s="403"/>
      <c r="BE839" s="403"/>
      <c r="BF839" s="403"/>
      <c r="BG839" s="403"/>
      <c r="BH839" s="403"/>
      <c r="BI839" s="403"/>
      <c r="BJ839" s="403"/>
      <c r="BK839" s="403"/>
    </row>
    <row r="840" spans="1:63" x14ac:dyDescent="0.25">
      <c r="A840" s="405"/>
      <c r="B840" s="400"/>
      <c r="C840" s="403"/>
      <c r="D840" s="403"/>
      <c r="E840" s="403"/>
      <c r="I840" s="404"/>
      <c r="Q840" s="405"/>
      <c r="S840" s="405"/>
      <c r="T840" s="403"/>
      <c r="U840" s="406"/>
      <c r="V840" s="400"/>
      <c r="W840" s="405"/>
      <c r="X840" s="405"/>
      <c r="Y840" s="403"/>
      <c r="Z840" s="407"/>
      <c r="AA840" s="403"/>
      <c r="AB840" s="405"/>
      <c r="AC840" s="403"/>
      <c r="AD840" s="406"/>
      <c r="AG840" s="403"/>
      <c r="AH840" s="403"/>
      <c r="AI840" s="405"/>
      <c r="AL840" s="403"/>
      <c r="AN840" s="403"/>
      <c r="AO840" s="405"/>
      <c r="AP840" s="403"/>
      <c r="AQ840" s="403"/>
      <c r="AR840" s="403"/>
      <c r="AS840" s="403"/>
      <c r="AT840" s="403"/>
      <c r="AU840" s="403"/>
      <c r="AV840" s="405"/>
      <c r="AW840" s="404"/>
      <c r="AY840" s="403"/>
      <c r="BC840" s="403"/>
      <c r="BD840" s="403"/>
      <c r="BE840" s="403"/>
      <c r="BF840" s="403"/>
      <c r="BG840" s="403"/>
      <c r="BH840" s="403"/>
      <c r="BI840" s="403"/>
      <c r="BJ840" s="403"/>
      <c r="BK840" s="403"/>
    </row>
    <row r="841" spans="1:63" x14ac:dyDescent="0.25">
      <c r="A841" s="405"/>
      <c r="B841" s="400"/>
      <c r="C841" s="403"/>
      <c r="D841" s="403"/>
      <c r="E841" s="403"/>
      <c r="I841" s="404"/>
      <c r="Q841" s="405"/>
      <c r="S841" s="405"/>
      <c r="T841" s="403"/>
      <c r="U841" s="406"/>
      <c r="V841" s="400"/>
      <c r="W841" s="405"/>
      <c r="X841" s="405"/>
      <c r="Y841" s="403"/>
      <c r="Z841" s="407"/>
      <c r="AA841" s="403"/>
      <c r="AB841" s="405"/>
      <c r="AC841" s="403"/>
      <c r="AD841" s="406"/>
      <c r="AG841" s="403"/>
      <c r="AH841" s="403"/>
      <c r="AI841" s="405"/>
      <c r="AL841" s="403"/>
      <c r="AN841" s="403"/>
      <c r="AO841" s="405"/>
      <c r="AP841" s="403"/>
      <c r="AQ841" s="403"/>
      <c r="AR841" s="403"/>
      <c r="AS841" s="403"/>
      <c r="AT841" s="403"/>
      <c r="AU841" s="403"/>
      <c r="AV841" s="405"/>
      <c r="AW841" s="404"/>
      <c r="AY841" s="403"/>
      <c r="BC841" s="403"/>
      <c r="BD841" s="403"/>
      <c r="BE841" s="403"/>
      <c r="BF841" s="403"/>
      <c r="BG841" s="403"/>
      <c r="BH841" s="403"/>
      <c r="BI841" s="403"/>
      <c r="BJ841" s="403"/>
      <c r="BK841" s="403"/>
    </row>
    <row r="842" spans="1:63" x14ac:dyDescent="0.25">
      <c r="A842" s="405"/>
      <c r="B842" s="400"/>
      <c r="C842" s="403"/>
      <c r="D842" s="403"/>
      <c r="E842" s="403"/>
      <c r="I842" s="404"/>
      <c r="Q842" s="405"/>
      <c r="S842" s="405"/>
      <c r="T842" s="403"/>
      <c r="U842" s="406"/>
      <c r="V842" s="400"/>
      <c r="W842" s="405"/>
      <c r="X842" s="405"/>
      <c r="Y842" s="403"/>
      <c r="Z842" s="407"/>
      <c r="AA842" s="403"/>
      <c r="AB842" s="405"/>
      <c r="AC842" s="403"/>
      <c r="AD842" s="406"/>
      <c r="AG842" s="403"/>
      <c r="AH842" s="403"/>
      <c r="AI842" s="405"/>
      <c r="AL842" s="403"/>
      <c r="AN842" s="403"/>
      <c r="AO842" s="405"/>
      <c r="AP842" s="403"/>
      <c r="AQ842" s="403"/>
      <c r="AR842" s="403"/>
      <c r="AS842" s="403"/>
      <c r="AT842" s="403"/>
      <c r="AU842" s="403"/>
      <c r="AV842" s="405"/>
      <c r="AW842" s="404"/>
      <c r="AY842" s="403"/>
      <c r="BC842" s="403"/>
      <c r="BD842" s="403"/>
      <c r="BE842" s="403"/>
      <c r="BF842" s="403"/>
      <c r="BG842" s="403"/>
      <c r="BH842" s="403"/>
      <c r="BI842" s="403"/>
      <c r="BJ842" s="403"/>
      <c r="BK842" s="403"/>
    </row>
    <row r="843" spans="1:63" x14ac:dyDescent="0.25">
      <c r="A843" s="405"/>
      <c r="B843" s="400"/>
      <c r="C843" s="403"/>
      <c r="D843" s="403"/>
      <c r="E843" s="403"/>
      <c r="I843" s="404"/>
      <c r="Q843" s="405"/>
      <c r="S843" s="405"/>
      <c r="T843" s="403"/>
      <c r="U843" s="406"/>
      <c r="V843" s="400"/>
      <c r="W843" s="405"/>
      <c r="X843" s="405"/>
      <c r="Y843" s="403"/>
      <c r="Z843" s="407"/>
      <c r="AA843" s="403"/>
      <c r="AB843" s="405"/>
      <c r="AC843" s="403"/>
      <c r="AD843" s="406"/>
      <c r="AG843" s="403"/>
      <c r="AH843" s="403"/>
      <c r="AI843" s="405"/>
      <c r="AL843" s="403"/>
      <c r="AN843" s="403"/>
      <c r="AO843" s="405"/>
      <c r="AP843" s="403"/>
      <c r="AQ843" s="403"/>
      <c r="AR843" s="403"/>
      <c r="AS843" s="403"/>
      <c r="AT843" s="403"/>
      <c r="AU843" s="403"/>
      <c r="AV843" s="405"/>
      <c r="AW843" s="404"/>
      <c r="AY843" s="403"/>
      <c r="BC843" s="403"/>
      <c r="BD843" s="403"/>
      <c r="BE843" s="403"/>
      <c r="BF843" s="403"/>
      <c r="BG843" s="403"/>
      <c r="BH843" s="403"/>
      <c r="BI843" s="403"/>
      <c r="BJ843" s="403"/>
      <c r="BK843" s="403"/>
    </row>
    <row r="844" spans="1:63" x14ac:dyDescent="0.25">
      <c r="A844" s="405"/>
      <c r="B844" s="400"/>
      <c r="C844" s="403"/>
      <c r="D844" s="403"/>
      <c r="E844" s="403"/>
      <c r="I844" s="404"/>
      <c r="Q844" s="405"/>
      <c r="S844" s="405"/>
      <c r="T844" s="403"/>
      <c r="U844" s="406"/>
      <c r="V844" s="400"/>
      <c r="W844" s="405"/>
      <c r="X844" s="405"/>
      <c r="Y844" s="403"/>
      <c r="Z844" s="407"/>
      <c r="AA844" s="403"/>
      <c r="AB844" s="405"/>
      <c r="AC844" s="403"/>
      <c r="AD844" s="406"/>
      <c r="AG844" s="403"/>
      <c r="AH844" s="403"/>
      <c r="AI844" s="405"/>
      <c r="AL844" s="403"/>
      <c r="AN844" s="403"/>
      <c r="AO844" s="405"/>
      <c r="AP844" s="403"/>
      <c r="AQ844" s="403"/>
      <c r="AR844" s="403"/>
      <c r="AS844" s="403"/>
      <c r="AT844" s="403"/>
      <c r="AU844" s="403"/>
      <c r="AV844" s="405"/>
      <c r="AW844" s="404"/>
      <c r="AY844" s="403"/>
      <c r="BC844" s="403"/>
      <c r="BD844" s="403"/>
      <c r="BE844" s="403"/>
      <c r="BF844" s="403"/>
      <c r="BG844" s="403"/>
      <c r="BH844" s="403"/>
      <c r="BI844" s="403"/>
      <c r="BJ844" s="403"/>
      <c r="BK844" s="403"/>
    </row>
    <row r="845" spans="1:63" x14ac:dyDescent="0.25">
      <c r="A845" s="405"/>
      <c r="B845" s="400"/>
      <c r="C845" s="403"/>
      <c r="D845" s="403"/>
      <c r="E845" s="403"/>
      <c r="I845" s="404"/>
      <c r="Q845" s="405"/>
      <c r="S845" s="405"/>
      <c r="T845" s="403"/>
      <c r="U845" s="406"/>
      <c r="V845" s="400"/>
      <c r="W845" s="405"/>
      <c r="X845" s="405"/>
      <c r="Y845" s="403"/>
      <c r="Z845" s="407"/>
      <c r="AA845" s="403"/>
      <c r="AB845" s="405"/>
      <c r="AC845" s="403"/>
      <c r="AD845" s="406"/>
      <c r="AG845" s="403"/>
      <c r="AH845" s="403"/>
      <c r="AI845" s="405"/>
      <c r="AL845" s="403"/>
      <c r="AN845" s="403"/>
      <c r="AO845" s="405"/>
      <c r="AP845" s="403"/>
      <c r="AQ845" s="403"/>
      <c r="AR845" s="403"/>
      <c r="AS845" s="403"/>
      <c r="AT845" s="403"/>
      <c r="AU845" s="403"/>
      <c r="AV845" s="405"/>
      <c r="AW845" s="404"/>
      <c r="AY845" s="403"/>
      <c r="BC845" s="403"/>
      <c r="BD845" s="403"/>
      <c r="BE845" s="403"/>
      <c r="BF845" s="403"/>
      <c r="BG845" s="403"/>
      <c r="BH845" s="403"/>
      <c r="BI845" s="403"/>
      <c r="BJ845" s="403"/>
      <c r="BK845" s="403"/>
    </row>
    <row r="846" spans="1:63" x14ac:dyDescent="0.25">
      <c r="A846" s="405"/>
      <c r="B846" s="400"/>
      <c r="C846" s="403"/>
      <c r="D846" s="403"/>
      <c r="E846" s="403"/>
      <c r="I846" s="404"/>
      <c r="Q846" s="405"/>
      <c r="S846" s="405"/>
      <c r="T846" s="403"/>
      <c r="U846" s="406"/>
      <c r="V846" s="400"/>
      <c r="W846" s="405"/>
      <c r="X846" s="405"/>
      <c r="Y846" s="403"/>
      <c r="Z846" s="407"/>
      <c r="AA846" s="403"/>
      <c r="AB846" s="405"/>
      <c r="AC846" s="403"/>
      <c r="AD846" s="406"/>
      <c r="AG846" s="403"/>
      <c r="AH846" s="403"/>
      <c r="AI846" s="405"/>
      <c r="AL846" s="403"/>
      <c r="AN846" s="403"/>
      <c r="AO846" s="405"/>
      <c r="AP846" s="403"/>
      <c r="AQ846" s="403"/>
      <c r="AR846" s="403"/>
      <c r="AS846" s="403"/>
      <c r="AT846" s="403"/>
      <c r="AU846" s="403"/>
      <c r="AV846" s="405"/>
      <c r="AW846" s="404"/>
      <c r="AY846" s="403"/>
      <c r="BC846" s="403"/>
      <c r="BD846" s="403"/>
      <c r="BE846" s="403"/>
      <c r="BF846" s="403"/>
      <c r="BG846" s="403"/>
      <c r="BH846" s="403"/>
      <c r="BI846" s="403"/>
      <c r="BJ846" s="403"/>
      <c r="BK846" s="403"/>
    </row>
    <row r="847" spans="1:63" x14ac:dyDescent="0.25">
      <c r="A847" s="405"/>
      <c r="B847" s="400"/>
      <c r="C847" s="403"/>
      <c r="D847" s="403"/>
      <c r="E847" s="403"/>
      <c r="I847" s="404"/>
      <c r="Q847" s="405"/>
      <c r="S847" s="405"/>
      <c r="T847" s="403"/>
      <c r="U847" s="406"/>
      <c r="V847" s="400"/>
      <c r="W847" s="405"/>
      <c r="X847" s="405"/>
      <c r="Y847" s="403"/>
      <c r="Z847" s="407"/>
      <c r="AA847" s="403"/>
      <c r="AB847" s="405"/>
      <c r="AC847" s="403"/>
      <c r="AD847" s="406"/>
      <c r="AG847" s="403"/>
      <c r="AH847" s="403"/>
      <c r="AI847" s="405"/>
      <c r="AL847" s="403"/>
      <c r="AN847" s="403"/>
      <c r="AO847" s="405"/>
      <c r="AP847" s="403"/>
      <c r="AQ847" s="403"/>
      <c r="AR847" s="403"/>
      <c r="AS847" s="403"/>
      <c r="AT847" s="403"/>
      <c r="AU847" s="403"/>
      <c r="AV847" s="405"/>
      <c r="AW847" s="404"/>
      <c r="AY847" s="403"/>
      <c r="BC847" s="403"/>
      <c r="BD847" s="403"/>
      <c r="BE847" s="403"/>
      <c r="BF847" s="403"/>
      <c r="BG847" s="403"/>
      <c r="BH847" s="403"/>
      <c r="BI847" s="403"/>
      <c r="BJ847" s="403"/>
      <c r="BK847" s="403"/>
    </row>
    <row r="848" spans="1:63" x14ac:dyDescent="0.25">
      <c r="A848" s="405"/>
      <c r="B848" s="400"/>
      <c r="C848" s="403"/>
      <c r="D848" s="403"/>
      <c r="E848" s="403"/>
      <c r="I848" s="404"/>
      <c r="Q848" s="405"/>
      <c r="S848" s="405"/>
      <c r="T848" s="403"/>
      <c r="U848" s="406"/>
      <c r="V848" s="400"/>
      <c r="W848" s="405"/>
      <c r="X848" s="405"/>
      <c r="Y848" s="403"/>
      <c r="Z848" s="407"/>
      <c r="AA848" s="403"/>
      <c r="AB848" s="405"/>
      <c r="AC848" s="403"/>
      <c r="AD848" s="406"/>
      <c r="AG848" s="403"/>
      <c r="AH848" s="403"/>
      <c r="AI848" s="405"/>
      <c r="AL848" s="403"/>
      <c r="AN848" s="403"/>
      <c r="AO848" s="405"/>
      <c r="AP848" s="403"/>
      <c r="AQ848" s="403"/>
      <c r="AR848" s="403"/>
      <c r="AS848" s="403"/>
      <c r="AT848" s="403"/>
      <c r="AU848" s="403"/>
      <c r="AV848" s="405"/>
      <c r="AW848" s="404"/>
      <c r="AY848" s="403"/>
      <c r="BC848" s="403"/>
      <c r="BD848" s="403"/>
      <c r="BE848" s="403"/>
      <c r="BF848" s="403"/>
      <c r="BG848" s="403"/>
      <c r="BH848" s="403"/>
      <c r="BI848" s="403"/>
      <c r="BJ848" s="403"/>
      <c r="BK848" s="403"/>
    </row>
    <row r="849" spans="1:63" x14ac:dyDescent="0.25">
      <c r="A849" s="405"/>
      <c r="B849" s="400"/>
      <c r="C849" s="403"/>
      <c r="D849" s="403"/>
      <c r="E849" s="403"/>
      <c r="I849" s="404"/>
      <c r="Q849" s="405"/>
      <c r="S849" s="405"/>
      <c r="T849" s="403"/>
      <c r="U849" s="406"/>
      <c r="V849" s="400"/>
      <c r="W849" s="405"/>
      <c r="X849" s="405"/>
      <c r="Y849" s="403"/>
      <c r="Z849" s="407"/>
      <c r="AA849" s="403"/>
      <c r="AB849" s="405"/>
      <c r="AC849" s="403"/>
      <c r="AD849" s="406"/>
      <c r="AG849" s="403"/>
      <c r="AH849" s="403"/>
      <c r="AI849" s="405"/>
      <c r="AL849" s="403"/>
      <c r="AN849" s="403"/>
      <c r="AO849" s="405"/>
      <c r="AP849" s="403"/>
      <c r="AQ849" s="403"/>
      <c r="AR849" s="403"/>
      <c r="AS849" s="403"/>
      <c r="AT849" s="403"/>
      <c r="AU849" s="403"/>
      <c r="AV849" s="405"/>
      <c r="AW849" s="404"/>
      <c r="AY849" s="403"/>
      <c r="BC849" s="403"/>
      <c r="BD849" s="403"/>
      <c r="BE849" s="403"/>
      <c r="BF849" s="403"/>
      <c r="BG849" s="403"/>
      <c r="BH849" s="403"/>
      <c r="BI849" s="403"/>
      <c r="BJ849" s="403"/>
      <c r="BK849" s="403"/>
    </row>
    <row r="850" spans="1:63" x14ac:dyDescent="0.25">
      <c r="A850" s="405"/>
      <c r="B850" s="400"/>
      <c r="C850" s="403"/>
      <c r="D850" s="403"/>
      <c r="E850" s="403"/>
      <c r="I850" s="404"/>
      <c r="Q850" s="405"/>
      <c r="S850" s="405"/>
      <c r="T850" s="403"/>
      <c r="U850" s="406"/>
      <c r="V850" s="400"/>
      <c r="W850" s="405"/>
      <c r="X850" s="405"/>
      <c r="Y850" s="403"/>
      <c r="Z850" s="407"/>
      <c r="AA850" s="403"/>
      <c r="AB850" s="405"/>
      <c r="AC850" s="403"/>
      <c r="AD850" s="406"/>
      <c r="AG850" s="403"/>
      <c r="AH850" s="403"/>
      <c r="AI850" s="405"/>
      <c r="AL850" s="403"/>
      <c r="AN850" s="403"/>
      <c r="AO850" s="405"/>
      <c r="AP850" s="403"/>
      <c r="AQ850" s="403"/>
      <c r="AR850" s="403"/>
      <c r="AS850" s="403"/>
      <c r="AT850" s="403"/>
      <c r="AU850" s="403"/>
      <c r="AV850" s="405"/>
      <c r="AW850" s="404"/>
      <c r="AY850" s="403"/>
      <c r="BC850" s="403"/>
      <c r="BD850" s="403"/>
      <c r="BE850" s="403"/>
      <c r="BF850" s="403"/>
      <c r="BG850" s="403"/>
      <c r="BH850" s="403"/>
      <c r="BI850" s="403"/>
      <c r="BJ850" s="403"/>
      <c r="BK850" s="403"/>
    </row>
    <row r="851" spans="1:63" x14ac:dyDescent="0.25">
      <c r="A851" s="405"/>
      <c r="B851" s="400"/>
      <c r="C851" s="403"/>
      <c r="D851" s="403"/>
      <c r="E851" s="403"/>
      <c r="I851" s="404"/>
      <c r="Q851" s="405"/>
      <c r="S851" s="405"/>
      <c r="T851" s="403"/>
      <c r="U851" s="406"/>
      <c r="V851" s="400"/>
      <c r="W851" s="405"/>
      <c r="X851" s="405"/>
      <c r="Y851" s="403"/>
      <c r="Z851" s="407"/>
      <c r="AA851" s="403"/>
      <c r="AB851" s="405"/>
      <c r="AC851" s="403"/>
      <c r="AD851" s="406"/>
      <c r="AG851" s="403"/>
      <c r="AH851" s="403"/>
      <c r="AI851" s="405"/>
      <c r="AL851" s="403"/>
      <c r="AN851" s="403"/>
      <c r="AO851" s="405"/>
      <c r="AP851" s="403"/>
      <c r="AQ851" s="403"/>
      <c r="AR851" s="403"/>
      <c r="AS851" s="403"/>
      <c r="AT851" s="403"/>
      <c r="AU851" s="403"/>
      <c r="AV851" s="405"/>
      <c r="AW851" s="404"/>
      <c r="AY851" s="403"/>
      <c r="BC851" s="403"/>
      <c r="BD851" s="403"/>
      <c r="BE851" s="403"/>
      <c r="BF851" s="403"/>
      <c r="BG851" s="403"/>
      <c r="BH851" s="403"/>
      <c r="BI851" s="403"/>
      <c r="BJ851" s="403"/>
      <c r="BK851" s="403"/>
    </row>
    <row r="852" spans="1:63" x14ac:dyDescent="0.25">
      <c r="A852" s="405"/>
      <c r="B852" s="400"/>
      <c r="C852" s="403"/>
      <c r="D852" s="403"/>
      <c r="E852" s="403"/>
      <c r="I852" s="404"/>
      <c r="Q852" s="405"/>
      <c r="S852" s="405"/>
      <c r="T852" s="403"/>
      <c r="U852" s="406"/>
      <c r="V852" s="400"/>
      <c r="W852" s="405"/>
      <c r="X852" s="405"/>
      <c r="Y852" s="403"/>
      <c r="Z852" s="407"/>
      <c r="AA852" s="403"/>
      <c r="AB852" s="405"/>
      <c r="AC852" s="403"/>
      <c r="AD852" s="406"/>
      <c r="AG852" s="403"/>
      <c r="AH852" s="403"/>
      <c r="AI852" s="405"/>
      <c r="AL852" s="403"/>
      <c r="AN852" s="403"/>
      <c r="AO852" s="405"/>
      <c r="AP852" s="403"/>
      <c r="AQ852" s="403"/>
      <c r="AR852" s="403"/>
      <c r="AS852" s="403"/>
      <c r="AT852" s="403"/>
      <c r="AU852" s="403"/>
      <c r="AV852" s="405"/>
      <c r="AW852" s="404"/>
      <c r="AY852" s="403"/>
      <c r="BC852" s="403"/>
      <c r="BD852" s="403"/>
      <c r="BE852" s="403"/>
      <c r="BF852" s="403"/>
      <c r="BG852" s="403"/>
      <c r="BH852" s="403"/>
      <c r="BI852" s="403"/>
      <c r="BJ852" s="403"/>
      <c r="BK852" s="403"/>
    </row>
    <row r="853" spans="1:63" x14ac:dyDescent="0.25">
      <c r="A853" s="405"/>
      <c r="B853" s="400"/>
      <c r="C853" s="403"/>
      <c r="D853" s="403"/>
      <c r="E853" s="403"/>
      <c r="I853" s="404"/>
      <c r="Q853" s="405"/>
      <c r="S853" s="405"/>
      <c r="T853" s="403"/>
      <c r="U853" s="406"/>
      <c r="V853" s="400"/>
      <c r="W853" s="405"/>
      <c r="X853" s="405"/>
      <c r="Y853" s="403"/>
      <c r="Z853" s="407"/>
      <c r="AA853" s="403"/>
      <c r="AB853" s="405"/>
      <c r="AC853" s="403"/>
      <c r="AD853" s="406"/>
      <c r="AG853" s="403"/>
      <c r="AH853" s="403"/>
      <c r="AI853" s="405"/>
      <c r="AL853" s="403"/>
      <c r="AN853" s="403"/>
      <c r="AO853" s="405"/>
      <c r="AP853" s="403"/>
      <c r="AQ853" s="403"/>
      <c r="AR853" s="403"/>
      <c r="AS853" s="403"/>
      <c r="AT853" s="403"/>
      <c r="AU853" s="403"/>
      <c r="AV853" s="405"/>
      <c r="AW853" s="404"/>
      <c r="AY853" s="403"/>
      <c r="BC853" s="403"/>
      <c r="BD853" s="403"/>
      <c r="BE853" s="403"/>
      <c r="BF853" s="403"/>
      <c r="BG853" s="403"/>
      <c r="BH853" s="403"/>
      <c r="BI853" s="403"/>
      <c r="BJ853" s="403"/>
      <c r="BK853" s="403"/>
    </row>
    <row r="854" spans="1:63" x14ac:dyDescent="0.25">
      <c r="A854" s="405"/>
      <c r="B854" s="400"/>
      <c r="C854" s="403"/>
      <c r="D854" s="403"/>
      <c r="E854" s="403"/>
      <c r="I854" s="404"/>
      <c r="Q854" s="405"/>
      <c r="S854" s="405"/>
      <c r="T854" s="403"/>
      <c r="U854" s="406"/>
      <c r="V854" s="400"/>
      <c r="W854" s="405"/>
      <c r="X854" s="405"/>
      <c r="Y854" s="403"/>
      <c r="Z854" s="407"/>
      <c r="AA854" s="403"/>
      <c r="AB854" s="405"/>
      <c r="AC854" s="403"/>
      <c r="AD854" s="406"/>
      <c r="AG854" s="403"/>
      <c r="AH854" s="403"/>
      <c r="AI854" s="405"/>
      <c r="AL854" s="403"/>
      <c r="AN854" s="403"/>
      <c r="AO854" s="405"/>
      <c r="AP854" s="403"/>
      <c r="AQ854" s="403"/>
      <c r="AR854" s="403"/>
      <c r="AS854" s="403"/>
      <c r="AT854" s="403"/>
      <c r="AU854" s="403"/>
      <c r="AV854" s="405"/>
      <c r="AW854" s="404"/>
      <c r="AY854" s="403"/>
      <c r="BC854" s="403"/>
      <c r="BD854" s="403"/>
      <c r="BE854" s="403"/>
      <c r="BF854" s="403"/>
      <c r="BG854" s="403"/>
      <c r="BH854" s="403"/>
      <c r="BI854" s="403"/>
      <c r="BJ854" s="403"/>
      <c r="BK854" s="403"/>
    </row>
    <row r="855" spans="1:63" x14ac:dyDescent="0.25">
      <c r="A855" s="405"/>
      <c r="B855" s="400"/>
      <c r="C855" s="403"/>
      <c r="D855" s="403"/>
      <c r="E855" s="403"/>
      <c r="I855" s="404"/>
      <c r="Q855" s="405"/>
      <c r="S855" s="405"/>
      <c r="T855" s="403"/>
      <c r="U855" s="406"/>
      <c r="V855" s="400"/>
      <c r="W855" s="405"/>
      <c r="X855" s="405"/>
      <c r="Y855" s="403"/>
      <c r="Z855" s="407"/>
      <c r="AA855" s="403"/>
      <c r="AB855" s="405"/>
      <c r="AC855" s="403"/>
      <c r="AD855" s="406"/>
      <c r="AG855" s="403"/>
      <c r="AH855" s="403"/>
      <c r="AI855" s="405"/>
      <c r="AL855" s="403"/>
      <c r="AN855" s="403"/>
      <c r="AO855" s="405"/>
      <c r="AP855" s="403"/>
      <c r="AQ855" s="403"/>
      <c r="AR855" s="403"/>
      <c r="AS855" s="403"/>
      <c r="AT855" s="403"/>
      <c r="AU855" s="403"/>
      <c r="AV855" s="405"/>
      <c r="AW855" s="404"/>
      <c r="AY855" s="403"/>
      <c r="BC855" s="403"/>
      <c r="BD855" s="403"/>
      <c r="BE855" s="403"/>
      <c r="BF855" s="403"/>
      <c r="BG855" s="403"/>
      <c r="BH855" s="403"/>
      <c r="BI855" s="403"/>
      <c r="BJ855" s="403"/>
      <c r="BK855" s="403"/>
    </row>
    <row r="856" spans="1:63" x14ac:dyDescent="0.25">
      <c r="A856" s="405"/>
      <c r="B856" s="400"/>
      <c r="C856" s="403"/>
      <c r="D856" s="403"/>
      <c r="E856" s="403"/>
      <c r="I856" s="404"/>
      <c r="Q856" s="405"/>
      <c r="S856" s="405"/>
      <c r="T856" s="403"/>
      <c r="U856" s="406"/>
      <c r="V856" s="400"/>
      <c r="W856" s="405"/>
      <c r="X856" s="405"/>
      <c r="Y856" s="403"/>
      <c r="Z856" s="407"/>
      <c r="AA856" s="403"/>
      <c r="AB856" s="405"/>
      <c r="AC856" s="403"/>
      <c r="AD856" s="406"/>
      <c r="AG856" s="403"/>
      <c r="AH856" s="403"/>
      <c r="AI856" s="405"/>
      <c r="AL856" s="403"/>
      <c r="AN856" s="403"/>
      <c r="AO856" s="405"/>
      <c r="AP856" s="403"/>
      <c r="AQ856" s="403"/>
      <c r="AR856" s="403"/>
      <c r="AS856" s="403"/>
      <c r="AT856" s="403"/>
      <c r="AU856" s="403"/>
      <c r="AV856" s="405"/>
      <c r="AW856" s="404"/>
      <c r="AY856" s="403"/>
      <c r="BC856" s="403"/>
      <c r="BD856" s="403"/>
      <c r="BE856" s="403"/>
      <c r="BF856" s="403"/>
      <c r="BG856" s="403"/>
      <c r="BH856" s="403"/>
      <c r="BI856" s="403"/>
      <c r="BJ856" s="403"/>
      <c r="BK856" s="403"/>
    </row>
    <row r="857" spans="1:63" x14ac:dyDescent="0.25">
      <c r="A857" s="405"/>
      <c r="B857" s="400"/>
      <c r="C857" s="403"/>
      <c r="D857" s="403"/>
      <c r="E857" s="403"/>
      <c r="I857" s="404"/>
      <c r="Q857" s="405"/>
      <c r="S857" s="405"/>
      <c r="T857" s="403"/>
      <c r="U857" s="406"/>
      <c r="V857" s="400"/>
      <c r="W857" s="405"/>
      <c r="X857" s="405"/>
      <c r="Y857" s="403"/>
      <c r="Z857" s="407"/>
      <c r="AA857" s="403"/>
      <c r="AB857" s="405"/>
      <c r="AC857" s="403"/>
      <c r="AD857" s="406"/>
      <c r="AG857" s="403"/>
      <c r="AH857" s="403"/>
      <c r="AI857" s="405"/>
      <c r="AL857" s="403"/>
      <c r="AN857" s="403"/>
      <c r="AO857" s="405"/>
      <c r="AP857" s="403"/>
      <c r="AQ857" s="403"/>
      <c r="AR857" s="403"/>
      <c r="AS857" s="403"/>
      <c r="AT857" s="403"/>
      <c r="AU857" s="403"/>
      <c r="AV857" s="405"/>
      <c r="AW857" s="404"/>
      <c r="AY857" s="403"/>
      <c r="BC857" s="403"/>
      <c r="BD857" s="403"/>
      <c r="BE857" s="403"/>
      <c r="BF857" s="403"/>
      <c r="BG857" s="403"/>
      <c r="BH857" s="403"/>
      <c r="BI857" s="403"/>
      <c r="BJ857" s="403"/>
      <c r="BK857" s="403"/>
    </row>
    <row r="858" spans="1:63" x14ac:dyDescent="0.25">
      <c r="A858" s="405"/>
      <c r="B858" s="400"/>
      <c r="C858" s="403"/>
      <c r="D858" s="403"/>
      <c r="E858" s="403"/>
      <c r="I858" s="404"/>
      <c r="Q858" s="405"/>
      <c r="S858" s="405"/>
      <c r="T858" s="403"/>
      <c r="U858" s="406"/>
      <c r="V858" s="400"/>
      <c r="W858" s="405"/>
      <c r="X858" s="405"/>
      <c r="Y858" s="403"/>
      <c r="Z858" s="407"/>
      <c r="AA858" s="403"/>
      <c r="AB858" s="405"/>
      <c r="AC858" s="403"/>
      <c r="AD858" s="406"/>
      <c r="AG858" s="403"/>
      <c r="AH858" s="403"/>
      <c r="AI858" s="405"/>
      <c r="AL858" s="403"/>
      <c r="AN858" s="403"/>
      <c r="AO858" s="405"/>
      <c r="AP858" s="403"/>
      <c r="AQ858" s="403"/>
      <c r="AR858" s="403"/>
      <c r="AS858" s="403"/>
      <c r="AT858" s="403"/>
      <c r="AU858" s="403"/>
      <c r="AV858" s="405"/>
      <c r="AW858" s="404"/>
      <c r="AY858" s="403"/>
      <c r="BC858" s="403"/>
      <c r="BD858" s="403"/>
      <c r="BE858" s="403"/>
      <c r="BF858" s="403"/>
      <c r="BG858" s="403"/>
      <c r="BH858" s="403"/>
      <c r="BI858" s="403"/>
      <c r="BJ858" s="403"/>
      <c r="BK858" s="403"/>
    </row>
    <row r="859" spans="1:63" x14ac:dyDescent="0.25">
      <c r="A859" s="405"/>
      <c r="B859" s="400"/>
      <c r="C859" s="403"/>
      <c r="D859" s="403"/>
      <c r="E859" s="403"/>
      <c r="I859" s="404"/>
      <c r="Q859" s="405"/>
      <c r="S859" s="405"/>
      <c r="T859" s="403"/>
      <c r="U859" s="406"/>
      <c r="V859" s="400"/>
      <c r="W859" s="405"/>
      <c r="X859" s="405"/>
      <c r="Y859" s="403"/>
      <c r="Z859" s="407"/>
      <c r="AA859" s="403"/>
      <c r="AB859" s="405"/>
      <c r="AC859" s="403"/>
      <c r="AD859" s="406"/>
      <c r="AG859" s="403"/>
      <c r="AH859" s="403"/>
      <c r="AI859" s="405"/>
      <c r="AL859" s="403"/>
      <c r="AN859" s="403"/>
      <c r="AO859" s="405"/>
      <c r="AP859" s="403"/>
      <c r="AQ859" s="403"/>
      <c r="AR859" s="403"/>
      <c r="AS859" s="403"/>
      <c r="AT859" s="403"/>
      <c r="AU859" s="403"/>
      <c r="AV859" s="405"/>
      <c r="AW859" s="404"/>
      <c r="AY859" s="403"/>
      <c r="BC859" s="403"/>
      <c r="BD859" s="403"/>
      <c r="BE859" s="403"/>
      <c r="BF859" s="403"/>
      <c r="BG859" s="403"/>
      <c r="BH859" s="403"/>
      <c r="BI859" s="403"/>
      <c r="BJ859" s="403"/>
      <c r="BK859" s="403"/>
    </row>
    <row r="860" spans="1:63" x14ac:dyDescent="0.25">
      <c r="A860" s="405"/>
      <c r="B860" s="400"/>
      <c r="C860" s="403"/>
      <c r="D860" s="403"/>
      <c r="E860" s="403"/>
      <c r="I860" s="404"/>
      <c r="Q860" s="405"/>
      <c r="S860" s="405"/>
      <c r="T860" s="403"/>
      <c r="U860" s="406"/>
      <c r="V860" s="400"/>
      <c r="W860" s="405"/>
      <c r="X860" s="405"/>
      <c r="Y860" s="403"/>
      <c r="Z860" s="407"/>
      <c r="AA860" s="403"/>
      <c r="AB860" s="405"/>
      <c r="AC860" s="403"/>
      <c r="AD860" s="406"/>
      <c r="AG860" s="403"/>
      <c r="AH860" s="403"/>
      <c r="AI860" s="405"/>
      <c r="AL860" s="403"/>
      <c r="AN860" s="403"/>
      <c r="AO860" s="405"/>
      <c r="AP860" s="403"/>
      <c r="AQ860" s="403"/>
      <c r="AR860" s="403"/>
      <c r="AS860" s="403"/>
      <c r="AT860" s="403"/>
      <c r="AU860" s="403"/>
      <c r="AV860" s="405"/>
      <c r="AW860" s="404"/>
      <c r="AY860" s="403"/>
      <c r="BC860" s="403"/>
      <c r="BD860" s="403"/>
      <c r="BE860" s="403"/>
      <c r="BF860" s="403"/>
      <c r="BG860" s="403"/>
      <c r="BH860" s="403"/>
      <c r="BI860" s="403"/>
      <c r="BJ860" s="403"/>
      <c r="BK860" s="403"/>
    </row>
    <row r="861" spans="1:63" x14ac:dyDescent="0.25">
      <c r="A861" s="405"/>
      <c r="B861" s="400"/>
      <c r="C861" s="403"/>
      <c r="D861" s="403"/>
      <c r="E861" s="403"/>
      <c r="I861" s="404"/>
      <c r="Q861" s="405"/>
      <c r="S861" s="405"/>
      <c r="T861" s="403"/>
      <c r="U861" s="406"/>
      <c r="V861" s="400"/>
      <c r="W861" s="405"/>
      <c r="X861" s="405"/>
      <c r="Y861" s="403"/>
      <c r="Z861" s="407"/>
      <c r="AA861" s="403"/>
      <c r="AB861" s="405"/>
      <c r="AC861" s="403"/>
      <c r="AD861" s="406"/>
      <c r="AG861" s="403"/>
      <c r="AH861" s="403"/>
      <c r="AI861" s="405"/>
      <c r="AL861" s="403"/>
      <c r="AN861" s="403"/>
      <c r="AO861" s="405"/>
      <c r="AP861" s="403"/>
      <c r="AQ861" s="403"/>
      <c r="AR861" s="403"/>
      <c r="AS861" s="403"/>
      <c r="AT861" s="403"/>
      <c r="AU861" s="403"/>
      <c r="AV861" s="405"/>
      <c r="AW861" s="404"/>
      <c r="AY861" s="403"/>
      <c r="BC861" s="403"/>
      <c r="BD861" s="403"/>
      <c r="BE861" s="403"/>
      <c r="BF861" s="403"/>
      <c r="BG861" s="403"/>
      <c r="BH861" s="403"/>
      <c r="BI861" s="403"/>
      <c r="BJ861" s="403"/>
      <c r="BK861" s="403"/>
    </row>
    <row r="862" spans="1:63" x14ac:dyDescent="0.25">
      <c r="A862" s="405"/>
      <c r="B862" s="400"/>
      <c r="C862" s="403"/>
      <c r="D862" s="403"/>
      <c r="E862" s="403"/>
      <c r="I862" s="404"/>
      <c r="Q862" s="405"/>
      <c r="S862" s="405"/>
      <c r="T862" s="403"/>
      <c r="U862" s="406"/>
      <c r="V862" s="400"/>
      <c r="W862" s="405"/>
      <c r="X862" s="405"/>
      <c r="Y862" s="403"/>
      <c r="Z862" s="407"/>
      <c r="AA862" s="403"/>
      <c r="AB862" s="405"/>
      <c r="AC862" s="403"/>
      <c r="AD862" s="406"/>
      <c r="AG862" s="403"/>
      <c r="AH862" s="403"/>
      <c r="AI862" s="405"/>
      <c r="AL862" s="403"/>
      <c r="AN862" s="403"/>
      <c r="AO862" s="405"/>
      <c r="AP862" s="403"/>
      <c r="AQ862" s="403"/>
      <c r="AR862" s="403"/>
      <c r="AS862" s="403"/>
      <c r="AT862" s="403"/>
      <c r="AU862" s="403"/>
      <c r="AV862" s="405"/>
      <c r="AW862" s="404"/>
      <c r="AY862" s="403"/>
      <c r="BC862" s="403"/>
      <c r="BD862" s="403"/>
      <c r="BE862" s="403"/>
      <c r="BF862" s="403"/>
      <c r="BG862" s="403"/>
      <c r="BH862" s="403"/>
      <c r="BI862" s="403"/>
      <c r="BJ862" s="403"/>
      <c r="BK862" s="403"/>
    </row>
    <row r="863" spans="1:63" x14ac:dyDescent="0.25">
      <c r="A863" s="405"/>
      <c r="B863" s="400"/>
      <c r="C863" s="403"/>
      <c r="D863" s="403"/>
      <c r="E863" s="403"/>
      <c r="I863" s="404"/>
      <c r="Q863" s="405"/>
      <c r="S863" s="405"/>
      <c r="T863" s="403"/>
      <c r="U863" s="406"/>
      <c r="V863" s="400"/>
      <c r="W863" s="405"/>
      <c r="X863" s="405"/>
      <c r="Y863" s="403"/>
      <c r="Z863" s="407"/>
      <c r="AA863" s="403"/>
      <c r="AB863" s="405"/>
      <c r="AC863" s="403"/>
      <c r="AD863" s="406"/>
      <c r="AG863" s="403"/>
      <c r="AH863" s="403"/>
      <c r="AI863" s="405"/>
      <c r="AL863" s="403"/>
      <c r="AN863" s="403"/>
      <c r="AO863" s="405"/>
      <c r="AP863" s="403"/>
      <c r="AQ863" s="403"/>
      <c r="AR863" s="403"/>
      <c r="AS863" s="403"/>
      <c r="AT863" s="403"/>
      <c r="AU863" s="403"/>
      <c r="AV863" s="405"/>
      <c r="AW863" s="404"/>
      <c r="AY863" s="403"/>
      <c r="BC863" s="403"/>
      <c r="BD863" s="403"/>
      <c r="BE863" s="403"/>
      <c r="BF863" s="403"/>
      <c r="BG863" s="403"/>
      <c r="BH863" s="403"/>
      <c r="BI863" s="403"/>
      <c r="BJ863" s="403"/>
      <c r="BK863" s="403"/>
    </row>
    <row r="864" spans="1:63" x14ac:dyDescent="0.25">
      <c r="A864" s="405"/>
      <c r="B864" s="400"/>
      <c r="C864" s="403"/>
      <c r="D864" s="403"/>
      <c r="E864" s="403"/>
      <c r="I864" s="404"/>
      <c r="Q864" s="405"/>
      <c r="S864" s="405"/>
      <c r="T864" s="403"/>
      <c r="U864" s="406"/>
      <c r="V864" s="400"/>
      <c r="W864" s="405"/>
      <c r="X864" s="405"/>
      <c r="Y864" s="403"/>
      <c r="Z864" s="407"/>
      <c r="AA864" s="403"/>
      <c r="AB864" s="405"/>
      <c r="AC864" s="403"/>
      <c r="AD864" s="406"/>
      <c r="AG864" s="403"/>
      <c r="AH864" s="403"/>
      <c r="AI864" s="405"/>
      <c r="AL864" s="403"/>
      <c r="AN864" s="403"/>
      <c r="AO864" s="405"/>
      <c r="AP864" s="403"/>
      <c r="AQ864" s="403"/>
      <c r="AR864" s="403"/>
      <c r="AS864" s="403"/>
      <c r="AT864" s="403"/>
      <c r="AU864" s="403"/>
      <c r="AV864" s="405"/>
      <c r="AW864" s="404"/>
      <c r="AY864" s="403"/>
      <c r="BC864" s="403"/>
      <c r="BD864" s="403"/>
      <c r="BE864" s="403"/>
      <c r="BF864" s="403"/>
      <c r="BG864" s="403"/>
      <c r="BH864" s="403"/>
      <c r="BI864" s="403"/>
      <c r="BJ864" s="403"/>
      <c r="BK864" s="403"/>
    </row>
    <row r="865" spans="1:63" x14ac:dyDescent="0.25">
      <c r="A865" s="405"/>
      <c r="B865" s="400"/>
      <c r="C865" s="403"/>
      <c r="D865" s="403"/>
      <c r="E865" s="403"/>
      <c r="I865" s="404"/>
      <c r="Q865" s="405"/>
      <c r="S865" s="405"/>
      <c r="T865" s="403"/>
      <c r="U865" s="406"/>
      <c r="V865" s="400"/>
      <c r="W865" s="405"/>
      <c r="X865" s="405"/>
      <c r="Y865" s="403"/>
      <c r="Z865" s="407"/>
      <c r="AA865" s="403"/>
      <c r="AB865" s="405"/>
      <c r="AC865" s="403"/>
      <c r="AD865" s="406"/>
      <c r="AG865" s="403"/>
      <c r="AH865" s="403"/>
      <c r="AI865" s="405"/>
      <c r="AL865" s="403"/>
      <c r="AN865" s="403"/>
      <c r="AO865" s="405"/>
      <c r="AP865" s="403"/>
      <c r="AQ865" s="403"/>
      <c r="AR865" s="403"/>
      <c r="AS865" s="403"/>
      <c r="AT865" s="403"/>
      <c r="AU865" s="403"/>
      <c r="AV865" s="405"/>
      <c r="AW865" s="404"/>
      <c r="AY865" s="403"/>
      <c r="BC865" s="403"/>
      <c r="BD865" s="403"/>
      <c r="BE865" s="403"/>
      <c r="BF865" s="403"/>
      <c r="BG865" s="403"/>
      <c r="BH865" s="403"/>
      <c r="BI865" s="403"/>
      <c r="BJ865" s="403"/>
      <c r="BK865" s="403"/>
    </row>
    <row r="866" spans="1:63" x14ac:dyDescent="0.25">
      <c r="A866" s="405"/>
      <c r="B866" s="400"/>
      <c r="C866" s="403"/>
      <c r="D866" s="403"/>
      <c r="E866" s="403"/>
      <c r="I866" s="404"/>
      <c r="Q866" s="405"/>
      <c r="S866" s="405"/>
      <c r="T866" s="403"/>
      <c r="U866" s="406"/>
      <c r="V866" s="400"/>
      <c r="W866" s="405"/>
      <c r="X866" s="405"/>
      <c r="Y866" s="403"/>
      <c r="Z866" s="407"/>
      <c r="AA866" s="403"/>
      <c r="AB866" s="405"/>
      <c r="AC866" s="403"/>
      <c r="AD866" s="406"/>
      <c r="AG866" s="403"/>
      <c r="AH866" s="403"/>
      <c r="AI866" s="405"/>
      <c r="AL866" s="403"/>
      <c r="AN866" s="403"/>
      <c r="AO866" s="405"/>
      <c r="AP866" s="403"/>
      <c r="AQ866" s="403"/>
      <c r="AR866" s="403"/>
      <c r="AS866" s="403"/>
      <c r="AT866" s="403"/>
      <c r="AU866" s="403"/>
      <c r="AV866" s="405"/>
      <c r="AW866" s="404"/>
      <c r="AY866" s="403"/>
      <c r="BC866" s="403"/>
      <c r="BD866" s="403"/>
      <c r="BE866" s="403"/>
      <c r="BF866" s="403"/>
      <c r="BG866" s="403"/>
      <c r="BH866" s="403"/>
      <c r="BI866" s="403"/>
      <c r="BJ866" s="403"/>
      <c r="BK866" s="403"/>
    </row>
    <row r="867" spans="1:63" x14ac:dyDescent="0.25">
      <c r="A867" s="405"/>
      <c r="B867" s="400"/>
      <c r="C867" s="403"/>
      <c r="D867" s="403"/>
      <c r="E867" s="403"/>
      <c r="I867" s="404"/>
      <c r="Q867" s="405"/>
      <c r="S867" s="405"/>
      <c r="T867" s="403"/>
      <c r="U867" s="406"/>
      <c r="V867" s="400"/>
      <c r="W867" s="405"/>
      <c r="X867" s="405"/>
      <c r="Y867" s="403"/>
      <c r="Z867" s="407"/>
      <c r="AA867" s="403"/>
      <c r="AB867" s="405"/>
      <c r="AC867" s="403"/>
      <c r="AD867" s="406"/>
      <c r="AG867" s="403"/>
      <c r="AH867" s="403"/>
      <c r="AI867" s="405"/>
      <c r="AL867" s="403"/>
      <c r="AN867" s="403"/>
      <c r="AO867" s="405"/>
      <c r="AP867" s="403"/>
      <c r="AQ867" s="403"/>
      <c r="AR867" s="403"/>
      <c r="AS867" s="403"/>
      <c r="AT867" s="403"/>
      <c r="AU867" s="403"/>
      <c r="AV867" s="405"/>
      <c r="AW867" s="404"/>
      <c r="AY867" s="403"/>
      <c r="BC867" s="403"/>
      <c r="BD867" s="403"/>
      <c r="BE867" s="403"/>
      <c r="BF867" s="403"/>
      <c r="BG867" s="403"/>
      <c r="BH867" s="403"/>
      <c r="BI867" s="403"/>
      <c r="BJ867" s="403"/>
      <c r="BK867" s="403"/>
    </row>
    <row r="868" spans="1:63" x14ac:dyDescent="0.25">
      <c r="A868" s="405"/>
      <c r="B868" s="400"/>
      <c r="C868" s="403"/>
      <c r="D868" s="403"/>
      <c r="E868" s="403"/>
      <c r="I868" s="404"/>
      <c r="Q868" s="405"/>
      <c r="S868" s="405"/>
      <c r="T868" s="403"/>
      <c r="U868" s="406"/>
      <c r="V868" s="400"/>
      <c r="W868" s="405"/>
      <c r="X868" s="405"/>
      <c r="Y868" s="403"/>
      <c r="Z868" s="407"/>
      <c r="AA868" s="403"/>
      <c r="AB868" s="405"/>
      <c r="AC868" s="403"/>
      <c r="AD868" s="406"/>
      <c r="AG868" s="403"/>
      <c r="AH868" s="403"/>
      <c r="AI868" s="405"/>
      <c r="AL868" s="403"/>
      <c r="AN868" s="403"/>
      <c r="AO868" s="405"/>
      <c r="AP868" s="403"/>
      <c r="AQ868" s="403"/>
      <c r="AR868" s="403"/>
      <c r="AS868" s="403"/>
      <c r="AT868" s="403"/>
      <c r="AU868" s="403"/>
      <c r="AV868" s="405"/>
      <c r="AW868" s="404"/>
      <c r="AY868" s="403"/>
      <c r="BC868" s="403"/>
      <c r="BD868" s="403"/>
      <c r="BE868" s="403"/>
      <c r="BF868" s="403"/>
      <c r="BG868" s="403"/>
      <c r="BH868" s="403"/>
      <c r="BI868" s="403"/>
      <c r="BJ868" s="403"/>
      <c r="BK868" s="403"/>
    </row>
    <row r="869" spans="1:63" x14ac:dyDescent="0.25">
      <c r="A869" s="405"/>
      <c r="B869" s="400"/>
      <c r="C869" s="403"/>
      <c r="D869" s="403"/>
      <c r="E869" s="403"/>
      <c r="I869" s="404"/>
      <c r="Q869" s="405"/>
      <c r="S869" s="405"/>
      <c r="T869" s="403"/>
      <c r="U869" s="406"/>
      <c r="V869" s="400"/>
      <c r="W869" s="405"/>
      <c r="X869" s="405"/>
      <c r="Y869" s="403"/>
      <c r="Z869" s="407"/>
      <c r="AA869" s="403"/>
      <c r="AB869" s="405"/>
      <c r="AC869" s="403"/>
      <c r="AD869" s="406"/>
      <c r="AG869" s="403"/>
      <c r="AH869" s="403"/>
      <c r="AI869" s="405"/>
      <c r="AL869" s="403"/>
      <c r="AN869" s="403"/>
      <c r="AO869" s="405"/>
      <c r="AP869" s="403"/>
      <c r="AQ869" s="403"/>
      <c r="AR869" s="403"/>
      <c r="AS869" s="403"/>
      <c r="AT869" s="403"/>
      <c r="AU869" s="403"/>
      <c r="AV869" s="405"/>
      <c r="AW869" s="404"/>
      <c r="AY869" s="403"/>
      <c r="BC869" s="403"/>
      <c r="BD869" s="403"/>
      <c r="BE869" s="403"/>
      <c r="BF869" s="403"/>
      <c r="BG869" s="403"/>
      <c r="BH869" s="403"/>
      <c r="BI869" s="403"/>
      <c r="BJ869" s="403"/>
      <c r="BK869" s="403"/>
    </row>
    <row r="870" spans="1:63" x14ac:dyDescent="0.25">
      <c r="A870" s="405"/>
      <c r="B870" s="400"/>
      <c r="C870" s="403"/>
      <c r="D870" s="403"/>
      <c r="E870" s="403"/>
      <c r="I870" s="404"/>
      <c r="Q870" s="405"/>
      <c r="S870" s="405"/>
      <c r="T870" s="403"/>
      <c r="U870" s="406"/>
      <c r="V870" s="400"/>
      <c r="W870" s="405"/>
      <c r="X870" s="405"/>
      <c r="Y870" s="403"/>
      <c r="Z870" s="407"/>
      <c r="AA870" s="403"/>
      <c r="AB870" s="405"/>
      <c r="AC870" s="403"/>
      <c r="AD870" s="406"/>
      <c r="AG870" s="403"/>
      <c r="AH870" s="403"/>
      <c r="AI870" s="405"/>
      <c r="AL870" s="403"/>
      <c r="AN870" s="403"/>
      <c r="AO870" s="405"/>
      <c r="AP870" s="403"/>
      <c r="AQ870" s="403"/>
      <c r="AR870" s="403"/>
      <c r="AS870" s="403"/>
      <c r="AT870" s="403"/>
      <c r="AU870" s="403"/>
      <c r="AV870" s="405"/>
      <c r="AW870" s="404"/>
      <c r="AY870" s="403"/>
      <c r="BC870" s="403"/>
      <c r="BD870" s="403"/>
      <c r="BE870" s="403"/>
      <c r="BF870" s="403"/>
      <c r="BG870" s="403"/>
      <c r="BH870" s="403"/>
      <c r="BI870" s="403"/>
      <c r="BJ870" s="403"/>
      <c r="BK870" s="403"/>
    </row>
    <row r="871" spans="1:63" x14ac:dyDescent="0.25">
      <c r="A871" s="405"/>
      <c r="B871" s="400"/>
      <c r="C871" s="403"/>
      <c r="D871" s="403"/>
      <c r="E871" s="403"/>
      <c r="I871" s="404"/>
      <c r="Q871" s="405"/>
      <c r="S871" s="405"/>
      <c r="T871" s="403"/>
      <c r="U871" s="406"/>
      <c r="V871" s="400"/>
      <c r="W871" s="405"/>
      <c r="X871" s="405"/>
      <c r="Y871" s="403"/>
      <c r="Z871" s="407"/>
      <c r="AA871" s="403"/>
      <c r="AB871" s="405"/>
      <c r="AC871" s="403"/>
      <c r="AD871" s="406"/>
      <c r="AG871" s="403"/>
      <c r="AH871" s="403"/>
      <c r="AI871" s="405"/>
      <c r="AL871" s="403"/>
      <c r="AN871" s="403"/>
      <c r="AO871" s="405"/>
      <c r="AP871" s="403"/>
      <c r="AQ871" s="403"/>
      <c r="AR871" s="403"/>
      <c r="AS871" s="403"/>
      <c r="AT871" s="403"/>
      <c r="AU871" s="403"/>
      <c r="AV871" s="405"/>
      <c r="AW871" s="404"/>
      <c r="AY871" s="403"/>
      <c r="BC871" s="403"/>
      <c r="BD871" s="403"/>
      <c r="BE871" s="403"/>
      <c r="BF871" s="403"/>
      <c r="BG871" s="403"/>
      <c r="BH871" s="403"/>
      <c r="BI871" s="403"/>
      <c r="BJ871" s="403"/>
      <c r="BK871" s="403"/>
    </row>
    <row r="872" spans="1:63" x14ac:dyDescent="0.25">
      <c r="A872" s="405"/>
      <c r="B872" s="400"/>
      <c r="C872" s="403"/>
      <c r="D872" s="403"/>
      <c r="E872" s="403"/>
      <c r="I872" s="404"/>
      <c r="Q872" s="405"/>
      <c r="S872" s="405"/>
      <c r="T872" s="403"/>
      <c r="U872" s="406"/>
      <c r="V872" s="400"/>
      <c r="W872" s="405"/>
      <c r="X872" s="405"/>
      <c r="Y872" s="403"/>
      <c r="Z872" s="407"/>
      <c r="AA872" s="403"/>
      <c r="AB872" s="405"/>
      <c r="AC872" s="403"/>
      <c r="AD872" s="406"/>
      <c r="AG872" s="403"/>
      <c r="AH872" s="403"/>
      <c r="AI872" s="405"/>
      <c r="AL872" s="403"/>
      <c r="AN872" s="403"/>
      <c r="AO872" s="405"/>
      <c r="AP872" s="403"/>
      <c r="AQ872" s="403"/>
      <c r="AR872" s="403"/>
      <c r="AS872" s="403"/>
      <c r="AT872" s="403"/>
      <c r="AU872" s="403"/>
      <c r="AV872" s="405"/>
      <c r="AW872" s="404"/>
      <c r="AY872" s="403"/>
      <c r="BC872" s="403"/>
      <c r="BD872" s="403"/>
      <c r="BE872" s="403"/>
      <c r="BF872" s="403"/>
      <c r="BG872" s="403"/>
      <c r="BH872" s="403"/>
      <c r="BI872" s="403"/>
      <c r="BJ872" s="403"/>
      <c r="BK872" s="403"/>
    </row>
    <row r="873" spans="1:63" x14ac:dyDescent="0.25">
      <c r="A873" s="405"/>
      <c r="B873" s="400"/>
      <c r="C873" s="403"/>
      <c r="D873" s="403"/>
      <c r="E873" s="403"/>
      <c r="I873" s="404"/>
      <c r="Q873" s="405"/>
      <c r="S873" s="405"/>
      <c r="T873" s="403"/>
      <c r="U873" s="406"/>
      <c r="V873" s="400"/>
      <c r="W873" s="405"/>
      <c r="X873" s="405"/>
      <c r="Y873" s="403"/>
      <c r="Z873" s="407"/>
      <c r="AA873" s="403"/>
      <c r="AB873" s="405"/>
      <c r="AC873" s="403"/>
      <c r="AD873" s="406"/>
      <c r="AG873" s="403"/>
      <c r="AH873" s="403"/>
      <c r="AI873" s="405"/>
      <c r="AL873" s="403"/>
      <c r="AN873" s="403"/>
      <c r="AO873" s="405"/>
      <c r="AP873" s="403"/>
      <c r="AQ873" s="403"/>
      <c r="AR873" s="403"/>
      <c r="AS873" s="403"/>
      <c r="AT873" s="403"/>
      <c r="AU873" s="403"/>
      <c r="AV873" s="405"/>
      <c r="AW873" s="404"/>
      <c r="AY873" s="403"/>
      <c r="BC873" s="403"/>
      <c r="BD873" s="403"/>
      <c r="BE873" s="403"/>
      <c r="BF873" s="403"/>
      <c r="BG873" s="403"/>
      <c r="BH873" s="403"/>
      <c r="BI873" s="403"/>
      <c r="BJ873" s="403"/>
      <c r="BK873" s="403"/>
    </row>
    <row r="874" spans="1:63" x14ac:dyDescent="0.25">
      <c r="A874" s="405"/>
      <c r="B874" s="400"/>
      <c r="C874" s="403"/>
      <c r="D874" s="403"/>
      <c r="E874" s="403"/>
      <c r="I874" s="404"/>
      <c r="Q874" s="405"/>
      <c r="S874" s="405"/>
      <c r="T874" s="403"/>
      <c r="U874" s="406"/>
      <c r="V874" s="400"/>
      <c r="W874" s="405"/>
      <c r="X874" s="405"/>
      <c r="Y874" s="403"/>
      <c r="Z874" s="407"/>
      <c r="AA874" s="403"/>
      <c r="AB874" s="405"/>
      <c r="AC874" s="403"/>
      <c r="AD874" s="406"/>
      <c r="AG874" s="403"/>
      <c r="AH874" s="403"/>
      <c r="AI874" s="405"/>
      <c r="AL874" s="403"/>
      <c r="AN874" s="403"/>
      <c r="AO874" s="405"/>
      <c r="AP874" s="403"/>
      <c r="AQ874" s="403"/>
      <c r="AR874" s="403"/>
      <c r="AS874" s="403"/>
      <c r="AT874" s="403"/>
      <c r="AU874" s="403"/>
      <c r="AV874" s="405"/>
      <c r="AW874" s="404"/>
      <c r="AY874" s="403"/>
      <c r="BC874" s="403"/>
      <c r="BD874" s="403"/>
      <c r="BE874" s="403"/>
      <c r="BF874" s="403"/>
      <c r="BG874" s="403"/>
      <c r="BH874" s="403"/>
      <c r="BI874" s="403"/>
      <c r="BJ874" s="403"/>
      <c r="BK874" s="403"/>
    </row>
    <row r="875" spans="1:63" x14ac:dyDescent="0.25">
      <c r="A875" s="405"/>
      <c r="B875" s="400"/>
      <c r="C875" s="403"/>
      <c r="D875" s="403"/>
      <c r="E875" s="403"/>
      <c r="I875" s="404"/>
      <c r="Q875" s="405"/>
      <c r="S875" s="405"/>
      <c r="T875" s="403"/>
      <c r="U875" s="406"/>
      <c r="V875" s="400"/>
      <c r="W875" s="405"/>
      <c r="X875" s="405"/>
      <c r="Y875" s="403"/>
      <c r="Z875" s="407"/>
      <c r="AA875" s="403"/>
      <c r="AB875" s="405"/>
      <c r="AC875" s="403"/>
      <c r="AD875" s="406"/>
      <c r="AG875" s="403"/>
      <c r="AH875" s="403"/>
      <c r="AI875" s="405"/>
      <c r="AL875" s="403"/>
      <c r="AN875" s="403"/>
      <c r="AO875" s="405"/>
      <c r="AP875" s="403"/>
      <c r="AQ875" s="403"/>
      <c r="AR875" s="403"/>
      <c r="AS875" s="403"/>
      <c r="AT875" s="403"/>
      <c r="AU875" s="403"/>
      <c r="AV875" s="405"/>
      <c r="AW875" s="404"/>
      <c r="AY875" s="403"/>
      <c r="BC875" s="403"/>
      <c r="BD875" s="403"/>
      <c r="BE875" s="403"/>
      <c r="BF875" s="403"/>
      <c r="BG875" s="403"/>
      <c r="BH875" s="403"/>
      <c r="BI875" s="403"/>
      <c r="BJ875" s="403"/>
      <c r="BK875" s="403"/>
    </row>
    <row r="876" spans="1:63" x14ac:dyDescent="0.25">
      <c r="A876" s="405"/>
      <c r="B876" s="400"/>
      <c r="C876" s="403"/>
      <c r="D876" s="403"/>
      <c r="E876" s="403"/>
      <c r="I876" s="404"/>
      <c r="Q876" s="405"/>
      <c r="S876" s="405"/>
      <c r="T876" s="403"/>
      <c r="U876" s="406"/>
      <c r="V876" s="400"/>
      <c r="W876" s="405"/>
      <c r="X876" s="405"/>
      <c r="Y876" s="403"/>
      <c r="Z876" s="407"/>
      <c r="AA876" s="403"/>
      <c r="AB876" s="405"/>
      <c r="AC876" s="403"/>
      <c r="AD876" s="406"/>
      <c r="AG876" s="403"/>
      <c r="AH876" s="403"/>
      <c r="AI876" s="405"/>
      <c r="AL876" s="403"/>
      <c r="AN876" s="403"/>
      <c r="AO876" s="405"/>
      <c r="AP876" s="403"/>
      <c r="AQ876" s="403"/>
      <c r="AR876" s="403"/>
      <c r="AS876" s="403"/>
      <c r="AT876" s="403"/>
      <c r="AU876" s="403"/>
      <c r="AV876" s="405"/>
      <c r="AW876" s="404"/>
      <c r="AY876" s="403"/>
      <c r="BC876" s="403"/>
      <c r="BD876" s="403"/>
      <c r="BE876" s="403"/>
      <c r="BF876" s="403"/>
      <c r="BG876" s="403"/>
      <c r="BH876" s="403"/>
      <c r="BI876" s="403"/>
      <c r="BJ876" s="403"/>
      <c r="BK876" s="403"/>
    </row>
    <row r="877" spans="1:63" x14ac:dyDescent="0.25">
      <c r="A877" s="405"/>
      <c r="B877" s="400"/>
      <c r="C877" s="403"/>
      <c r="D877" s="403"/>
      <c r="E877" s="403"/>
      <c r="I877" s="404"/>
      <c r="Q877" s="405"/>
      <c r="S877" s="405"/>
      <c r="T877" s="403"/>
      <c r="U877" s="406"/>
      <c r="V877" s="400"/>
      <c r="W877" s="405"/>
      <c r="X877" s="405"/>
      <c r="Y877" s="403"/>
      <c r="Z877" s="407"/>
      <c r="AA877" s="403"/>
      <c r="AB877" s="405"/>
      <c r="AC877" s="403"/>
      <c r="AD877" s="406"/>
      <c r="AG877" s="403"/>
      <c r="AH877" s="403"/>
      <c r="AI877" s="405"/>
      <c r="AL877" s="403"/>
      <c r="AN877" s="403"/>
      <c r="AO877" s="405"/>
      <c r="AP877" s="403"/>
      <c r="AQ877" s="403"/>
      <c r="AR877" s="403"/>
      <c r="AS877" s="403"/>
      <c r="AT877" s="403"/>
      <c r="AU877" s="403"/>
      <c r="AV877" s="405"/>
      <c r="AW877" s="404"/>
      <c r="AY877" s="403"/>
      <c r="BC877" s="403"/>
      <c r="BD877" s="403"/>
      <c r="BE877" s="403"/>
      <c r="BF877" s="403"/>
      <c r="BG877" s="403"/>
      <c r="BH877" s="403"/>
      <c r="BI877" s="403"/>
      <c r="BJ877" s="403"/>
      <c r="BK877" s="403"/>
    </row>
    <row r="878" spans="1:63" x14ac:dyDescent="0.25">
      <c r="A878" s="405"/>
      <c r="B878" s="400"/>
      <c r="C878" s="403"/>
      <c r="D878" s="403"/>
      <c r="E878" s="403"/>
      <c r="I878" s="404"/>
      <c r="Q878" s="405"/>
      <c r="S878" s="405"/>
      <c r="T878" s="403"/>
      <c r="U878" s="406"/>
      <c r="V878" s="400"/>
      <c r="W878" s="405"/>
      <c r="X878" s="405"/>
      <c r="Y878" s="403"/>
      <c r="Z878" s="407"/>
      <c r="AA878" s="403"/>
      <c r="AB878" s="405"/>
      <c r="AC878" s="403"/>
      <c r="AD878" s="406"/>
      <c r="AG878" s="403"/>
      <c r="AH878" s="403"/>
      <c r="AI878" s="405"/>
      <c r="AL878" s="403"/>
      <c r="AN878" s="403"/>
      <c r="AO878" s="405"/>
      <c r="AP878" s="403"/>
      <c r="AQ878" s="403"/>
      <c r="AR878" s="403"/>
      <c r="AS878" s="403"/>
      <c r="AT878" s="403"/>
      <c r="AU878" s="403"/>
      <c r="AV878" s="405"/>
      <c r="AW878" s="404"/>
      <c r="AY878" s="403"/>
      <c r="BC878" s="403"/>
      <c r="BD878" s="403"/>
      <c r="BE878" s="403"/>
      <c r="BF878" s="403"/>
      <c r="BG878" s="403"/>
      <c r="BH878" s="403"/>
      <c r="BI878" s="403"/>
      <c r="BJ878" s="403"/>
      <c r="BK878" s="403"/>
    </row>
    <row r="879" spans="1:63" x14ac:dyDescent="0.25">
      <c r="A879" s="405"/>
      <c r="B879" s="400"/>
      <c r="C879" s="403"/>
      <c r="D879" s="403"/>
      <c r="E879" s="403"/>
      <c r="I879" s="404"/>
      <c r="Q879" s="405"/>
      <c r="S879" s="405"/>
      <c r="T879" s="403"/>
      <c r="U879" s="406"/>
      <c r="V879" s="400"/>
      <c r="W879" s="405"/>
      <c r="X879" s="405"/>
      <c r="Y879" s="403"/>
      <c r="Z879" s="407"/>
      <c r="AA879" s="403"/>
      <c r="AB879" s="405"/>
      <c r="AC879" s="403"/>
      <c r="AD879" s="406"/>
      <c r="AG879" s="403"/>
      <c r="AH879" s="403"/>
      <c r="AI879" s="405"/>
      <c r="AL879" s="403"/>
      <c r="AN879" s="403"/>
      <c r="AO879" s="405"/>
      <c r="AP879" s="403"/>
      <c r="AQ879" s="403"/>
      <c r="AR879" s="403"/>
      <c r="AS879" s="403"/>
      <c r="AT879" s="403"/>
      <c r="AU879" s="403"/>
      <c r="AV879" s="405"/>
      <c r="AW879" s="404"/>
      <c r="AY879" s="403"/>
      <c r="BC879" s="403"/>
      <c r="BD879" s="403"/>
      <c r="BE879" s="403"/>
      <c r="BF879" s="403"/>
      <c r="BG879" s="403"/>
      <c r="BH879" s="403"/>
      <c r="BI879" s="403"/>
      <c r="BJ879" s="403"/>
      <c r="BK879" s="403"/>
    </row>
    <row r="880" spans="1:63" x14ac:dyDescent="0.25">
      <c r="A880" s="405"/>
      <c r="B880" s="400"/>
      <c r="C880" s="403"/>
      <c r="D880" s="403"/>
      <c r="E880" s="403"/>
      <c r="I880" s="404"/>
      <c r="Q880" s="405"/>
      <c r="S880" s="405"/>
      <c r="T880" s="403"/>
      <c r="U880" s="406"/>
      <c r="V880" s="400"/>
      <c r="W880" s="405"/>
      <c r="X880" s="405"/>
      <c r="Y880" s="403"/>
      <c r="Z880" s="407"/>
      <c r="AA880" s="403"/>
      <c r="AB880" s="405"/>
      <c r="AC880" s="403"/>
      <c r="AD880" s="406"/>
      <c r="AG880" s="403"/>
      <c r="AH880" s="403"/>
      <c r="AI880" s="405"/>
      <c r="AL880" s="403"/>
      <c r="AN880" s="403"/>
      <c r="AO880" s="405"/>
      <c r="AP880" s="403"/>
      <c r="AQ880" s="403"/>
      <c r="AR880" s="403"/>
      <c r="AS880" s="403"/>
      <c r="AT880" s="403"/>
      <c r="AU880" s="403"/>
      <c r="AV880" s="405"/>
      <c r="AW880" s="404"/>
      <c r="AY880" s="403"/>
      <c r="BC880" s="403"/>
      <c r="BD880" s="403"/>
      <c r="BE880" s="403"/>
      <c r="BF880" s="403"/>
      <c r="BG880" s="403"/>
      <c r="BH880" s="403"/>
      <c r="BI880" s="403"/>
      <c r="BJ880" s="403"/>
      <c r="BK880" s="403"/>
    </row>
    <row r="881" spans="1:63" x14ac:dyDescent="0.25">
      <c r="A881" s="405"/>
      <c r="B881" s="400"/>
      <c r="C881" s="403"/>
      <c r="D881" s="403"/>
      <c r="E881" s="403"/>
      <c r="I881" s="404"/>
      <c r="Q881" s="405"/>
      <c r="S881" s="405"/>
      <c r="T881" s="403"/>
      <c r="U881" s="406"/>
      <c r="V881" s="400"/>
      <c r="W881" s="405"/>
      <c r="X881" s="405"/>
      <c r="Y881" s="403"/>
      <c r="Z881" s="407"/>
      <c r="AA881" s="403"/>
      <c r="AB881" s="405"/>
      <c r="AC881" s="403"/>
      <c r="AD881" s="406"/>
      <c r="AG881" s="403"/>
      <c r="AH881" s="403"/>
      <c r="AI881" s="405"/>
      <c r="AL881" s="403"/>
      <c r="AN881" s="403"/>
      <c r="AO881" s="405"/>
      <c r="AP881" s="403"/>
      <c r="AQ881" s="403"/>
      <c r="AR881" s="403"/>
      <c r="AS881" s="403"/>
      <c r="AT881" s="403"/>
      <c r="AU881" s="403"/>
      <c r="AV881" s="405"/>
      <c r="AW881" s="404"/>
      <c r="AY881" s="403"/>
      <c r="BC881" s="403"/>
      <c r="BD881" s="403"/>
      <c r="BE881" s="403"/>
      <c r="BF881" s="403"/>
      <c r="BG881" s="403"/>
      <c r="BH881" s="403"/>
      <c r="BI881" s="403"/>
      <c r="BJ881" s="403"/>
      <c r="BK881" s="403"/>
    </row>
    <row r="882" spans="1:63" x14ac:dyDescent="0.25">
      <c r="A882" s="405"/>
      <c r="B882" s="400"/>
      <c r="C882" s="403"/>
      <c r="D882" s="403"/>
      <c r="E882" s="403"/>
      <c r="I882" s="404"/>
      <c r="Q882" s="405"/>
      <c r="S882" s="405"/>
      <c r="T882" s="403"/>
      <c r="U882" s="406"/>
      <c r="V882" s="400"/>
      <c r="W882" s="405"/>
      <c r="X882" s="405"/>
      <c r="Y882" s="403"/>
      <c r="Z882" s="407"/>
      <c r="AA882" s="403"/>
      <c r="AB882" s="405"/>
      <c r="AC882" s="403"/>
      <c r="AD882" s="406"/>
      <c r="AG882" s="403"/>
      <c r="AH882" s="403"/>
      <c r="AI882" s="405"/>
      <c r="AL882" s="403"/>
      <c r="AN882" s="403"/>
      <c r="AO882" s="405"/>
      <c r="AP882" s="403"/>
      <c r="AQ882" s="403"/>
      <c r="AR882" s="403"/>
      <c r="AS882" s="403"/>
      <c r="AT882" s="403"/>
      <c r="AU882" s="403"/>
      <c r="AV882" s="405"/>
      <c r="AW882" s="404"/>
      <c r="AY882" s="403"/>
      <c r="BC882" s="403"/>
      <c r="BD882" s="403"/>
      <c r="BE882" s="403"/>
      <c r="BF882" s="403"/>
      <c r="BG882" s="403"/>
      <c r="BH882" s="403"/>
      <c r="BI882" s="403"/>
      <c r="BJ882" s="403"/>
      <c r="BK882" s="403"/>
    </row>
    <row r="883" spans="1:63" x14ac:dyDescent="0.25">
      <c r="A883" s="405"/>
      <c r="B883" s="400"/>
      <c r="C883" s="403"/>
      <c r="D883" s="403"/>
      <c r="E883" s="403"/>
      <c r="I883" s="404"/>
      <c r="Q883" s="405"/>
      <c r="S883" s="405"/>
      <c r="T883" s="403"/>
      <c r="U883" s="406"/>
      <c r="V883" s="400"/>
      <c r="W883" s="405"/>
      <c r="X883" s="405"/>
      <c r="Y883" s="403"/>
      <c r="Z883" s="407"/>
      <c r="AA883" s="403"/>
      <c r="AB883" s="405"/>
      <c r="AC883" s="403"/>
      <c r="AD883" s="406"/>
      <c r="AG883" s="403"/>
      <c r="AH883" s="403"/>
      <c r="AI883" s="405"/>
      <c r="AL883" s="403"/>
      <c r="AN883" s="403"/>
      <c r="AO883" s="405"/>
      <c r="AP883" s="403"/>
      <c r="AQ883" s="403"/>
      <c r="AR883" s="403"/>
      <c r="AS883" s="403"/>
      <c r="AT883" s="403"/>
      <c r="AU883" s="403"/>
      <c r="AV883" s="405"/>
      <c r="AW883" s="404"/>
      <c r="AY883" s="403"/>
      <c r="BC883" s="403"/>
      <c r="BD883" s="403"/>
      <c r="BE883" s="403"/>
      <c r="BF883" s="403"/>
      <c r="BG883" s="403"/>
      <c r="BH883" s="403"/>
      <c r="BI883" s="403"/>
      <c r="BJ883" s="403"/>
      <c r="BK883" s="403"/>
    </row>
    <row r="884" spans="1:63" x14ac:dyDescent="0.25">
      <c r="A884" s="405"/>
      <c r="B884" s="400"/>
      <c r="C884" s="403"/>
      <c r="D884" s="403"/>
      <c r="E884" s="403"/>
      <c r="I884" s="404"/>
      <c r="Q884" s="405"/>
      <c r="S884" s="405"/>
      <c r="T884" s="403"/>
      <c r="U884" s="406"/>
      <c r="V884" s="400"/>
      <c r="W884" s="405"/>
      <c r="X884" s="405"/>
      <c r="Y884" s="403"/>
      <c r="Z884" s="407"/>
      <c r="AA884" s="403"/>
      <c r="AB884" s="405"/>
      <c r="AC884" s="403"/>
      <c r="AD884" s="406"/>
      <c r="AG884" s="403"/>
      <c r="AH884" s="403"/>
      <c r="AI884" s="405"/>
      <c r="AL884" s="403"/>
      <c r="AN884" s="403"/>
      <c r="AO884" s="405"/>
      <c r="AP884" s="403"/>
      <c r="AQ884" s="403"/>
      <c r="AR884" s="403"/>
      <c r="AS884" s="403"/>
      <c r="AT884" s="403"/>
      <c r="AU884" s="403"/>
      <c r="AV884" s="405"/>
      <c r="AW884" s="404"/>
      <c r="AY884" s="403"/>
      <c r="BC884" s="403"/>
      <c r="BD884" s="403"/>
      <c r="BE884" s="403"/>
      <c r="BF884" s="403"/>
      <c r="BG884" s="403"/>
      <c r="BH884" s="403"/>
      <c r="BI884" s="403"/>
      <c r="BJ884" s="403"/>
      <c r="BK884" s="403"/>
    </row>
    <row r="885" spans="1:63" x14ac:dyDescent="0.25">
      <c r="A885" s="405"/>
      <c r="B885" s="400"/>
      <c r="C885" s="403"/>
      <c r="D885" s="403"/>
      <c r="E885" s="403"/>
      <c r="I885" s="404"/>
      <c r="Q885" s="405"/>
      <c r="S885" s="405"/>
      <c r="T885" s="403"/>
      <c r="U885" s="406"/>
      <c r="V885" s="400"/>
      <c r="W885" s="405"/>
      <c r="X885" s="405"/>
      <c r="Y885" s="403"/>
      <c r="Z885" s="407"/>
      <c r="AA885" s="403"/>
      <c r="AB885" s="405"/>
      <c r="AC885" s="403"/>
      <c r="AD885" s="406"/>
      <c r="AG885" s="403"/>
      <c r="AH885" s="403"/>
      <c r="AI885" s="405"/>
      <c r="AL885" s="403"/>
      <c r="AN885" s="403"/>
      <c r="AO885" s="405"/>
      <c r="AP885" s="403"/>
      <c r="AQ885" s="403"/>
      <c r="AR885" s="403"/>
      <c r="AS885" s="403"/>
      <c r="AT885" s="403"/>
      <c r="AU885" s="403"/>
      <c r="AV885" s="405"/>
      <c r="AW885" s="404"/>
      <c r="AY885" s="403"/>
      <c r="BC885" s="403"/>
      <c r="BD885" s="403"/>
      <c r="BE885" s="403"/>
      <c r="BF885" s="403"/>
      <c r="BG885" s="403"/>
      <c r="BH885" s="403"/>
      <c r="BI885" s="403"/>
      <c r="BJ885" s="403"/>
      <c r="BK885" s="403"/>
    </row>
    <row r="886" spans="1:63" x14ac:dyDescent="0.25">
      <c r="A886" s="405"/>
      <c r="B886" s="400"/>
      <c r="C886" s="403"/>
      <c r="D886" s="403"/>
      <c r="E886" s="403"/>
      <c r="I886" s="404"/>
      <c r="Q886" s="405"/>
      <c r="S886" s="405"/>
      <c r="T886" s="403"/>
      <c r="U886" s="406"/>
      <c r="V886" s="400"/>
      <c r="W886" s="405"/>
      <c r="X886" s="405"/>
      <c r="Y886" s="403"/>
      <c r="Z886" s="407"/>
      <c r="AA886" s="403"/>
      <c r="AB886" s="405"/>
      <c r="AC886" s="403"/>
      <c r="AD886" s="406"/>
      <c r="AG886" s="403"/>
      <c r="AH886" s="403"/>
      <c r="AI886" s="405"/>
      <c r="AL886" s="403"/>
      <c r="AN886" s="403"/>
      <c r="AO886" s="405"/>
      <c r="AP886" s="403"/>
      <c r="AQ886" s="403"/>
      <c r="AR886" s="403"/>
      <c r="AS886" s="403"/>
      <c r="AT886" s="403"/>
      <c r="AU886" s="403"/>
      <c r="AV886" s="405"/>
      <c r="AW886" s="404"/>
      <c r="AY886" s="403"/>
      <c r="BC886" s="403"/>
      <c r="BD886" s="403"/>
      <c r="BE886" s="403"/>
      <c r="BF886" s="403"/>
      <c r="BG886" s="403"/>
      <c r="BH886" s="403"/>
      <c r="BI886" s="403"/>
      <c r="BJ886" s="403"/>
      <c r="BK886" s="403"/>
    </row>
    <row r="887" spans="1:63" x14ac:dyDescent="0.25">
      <c r="A887" s="405"/>
      <c r="B887" s="400"/>
      <c r="C887" s="403"/>
      <c r="D887" s="403"/>
      <c r="E887" s="403"/>
      <c r="I887" s="404"/>
      <c r="Q887" s="405"/>
      <c r="S887" s="405"/>
      <c r="T887" s="403"/>
      <c r="U887" s="406"/>
      <c r="V887" s="400"/>
      <c r="W887" s="405"/>
      <c r="X887" s="405"/>
      <c r="Y887" s="403"/>
      <c r="Z887" s="407"/>
      <c r="AA887" s="403"/>
      <c r="AB887" s="405"/>
      <c r="AC887" s="403"/>
      <c r="AD887" s="406"/>
      <c r="AG887" s="403"/>
      <c r="AH887" s="403"/>
      <c r="AI887" s="405"/>
      <c r="AL887" s="403"/>
      <c r="AN887" s="403"/>
      <c r="AO887" s="405"/>
      <c r="AP887" s="403"/>
      <c r="AQ887" s="403"/>
      <c r="AR887" s="403"/>
      <c r="AS887" s="403"/>
      <c r="AT887" s="403"/>
      <c r="AU887" s="403"/>
      <c r="AV887" s="405"/>
      <c r="AW887" s="404"/>
      <c r="AY887" s="403"/>
      <c r="BC887" s="403"/>
      <c r="BD887" s="403"/>
      <c r="BE887" s="403"/>
      <c r="BF887" s="403"/>
      <c r="BG887" s="403"/>
      <c r="BH887" s="403"/>
      <c r="BI887" s="403"/>
      <c r="BJ887" s="403"/>
      <c r="BK887" s="403"/>
    </row>
    <row r="888" spans="1:63" x14ac:dyDescent="0.25">
      <c r="A888" s="405"/>
      <c r="B888" s="400"/>
      <c r="C888" s="403"/>
      <c r="D888" s="403"/>
      <c r="E888" s="403"/>
      <c r="I888" s="404"/>
      <c r="Q888" s="405"/>
      <c r="S888" s="405"/>
      <c r="T888" s="403"/>
      <c r="U888" s="406"/>
      <c r="V888" s="400"/>
      <c r="W888" s="405"/>
      <c r="X888" s="405"/>
      <c r="Y888" s="403"/>
      <c r="Z888" s="407"/>
      <c r="AA888" s="403"/>
      <c r="AB888" s="405"/>
      <c r="AC888" s="403"/>
      <c r="AD888" s="406"/>
      <c r="AG888" s="403"/>
      <c r="AH888" s="403"/>
      <c r="AI888" s="405"/>
      <c r="AL888" s="403"/>
      <c r="AN888" s="403"/>
      <c r="AO888" s="405"/>
      <c r="AP888" s="403"/>
      <c r="AQ888" s="403"/>
      <c r="AR888" s="403"/>
      <c r="AS888" s="403"/>
      <c r="AT888" s="403"/>
      <c r="AU888" s="403"/>
      <c r="AV888" s="405"/>
      <c r="AW888" s="404"/>
      <c r="AY888" s="403"/>
      <c r="BC888" s="403"/>
      <c r="BD888" s="403"/>
      <c r="BE888" s="403"/>
      <c r="BF888" s="403"/>
      <c r="BG888" s="403"/>
      <c r="BH888" s="403"/>
      <c r="BI888" s="403"/>
      <c r="BJ888" s="403"/>
      <c r="BK888" s="403"/>
    </row>
    <row r="889" spans="1:63" x14ac:dyDescent="0.25">
      <c r="A889" s="405"/>
      <c r="B889" s="400"/>
      <c r="C889" s="403"/>
      <c r="D889" s="403"/>
      <c r="E889" s="403"/>
      <c r="I889" s="404"/>
      <c r="Q889" s="405"/>
      <c r="S889" s="405"/>
      <c r="T889" s="403"/>
      <c r="U889" s="406"/>
      <c r="V889" s="400"/>
      <c r="W889" s="405"/>
      <c r="X889" s="405"/>
      <c r="Y889" s="403"/>
      <c r="Z889" s="407"/>
      <c r="AA889" s="403"/>
      <c r="AB889" s="405"/>
      <c r="AC889" s="403"/>
      <c r="AD889" s="406"/>
      <c r="AG889" s="403"/>
      <c r="AH889" s="403"/>
      <c r="AI889" s="405"/>
      <c r="AL889" s="403"/>
      <c r="AN889" s="403"/>
      <c r="AO889" s="405"/>
      <c r="AP889" s="403"/>
      <c r="AQ889" s="403"/>
      <c r="AR889" s="403"/>
      <c r="AS889" s="403"/>
      <c r="AT889" s="403"/>
      <c r="AU889" s="403"/>
      <c r="AV889" s="405"/>
      <c r="AW889" s="404"/>
      <c r="AY889" s="403"/>
      <c r="BC889" s="403"/>
      <c r="BD889" s="403"/>
      <c r="BE889" s="403"/>
      <c r="BF889" s="403"/>
      <c r="BG889" s="403"/>
      <c r="BH889" s="403"/>
      <c r="BI889" s="403"/>
      <c r="BJ889" s="403"/>
      <c r="BK889" s="403"/>
    </row>
    <row r="890" spans="1:63" x14ac:dyDescent="0.25">
      <c r="A890" s="405"/>
      <c r="B890" s="400"/>
      <c r="C890" s="403"/>
      <c r="D890" s="403"/>
      <c r="E890" s="403"/>
      <c r="I890" s="404"/>
      <c r="Q890" s="405"/>
      <c r="S890" s="405"/>
      <c r="T890" s="403"/>
      <c r="U890" s="406"/>
      <c r="V890" s="400"/>
      <c r="W890" s="405"/>
      <c r="X890" s="405"/>
      <c r="Y890" s="403"/>
      <c r="Z890" s="407"/>
      <c r="AA890" s="403"/>
      <c r="AB890" s="405"/>
      <c r="AC890" s="403"/>
      <c r="AD890" s="406"/>
      <c r="AG890" s="403"/>
      <c r="AH890" s="403"/>
      <c r="AI890" s="405"/>
      <c r="AL890" s="403"/>
      <c r="AN890" s="403"/>
      <c r="AO890" s="405"/>
      <c r="AP890" s="403"/>
      <c r="AQ890" s="403"/>
      <c r="AR890" s="403"/>
      <c r="AS890" s="403"/>
      <c r="AT890" s="403"/>
      <c r="AU890" s="403"/>
      <c r="AV890" s="405"/>
      <c r="AW890" s="404"/>
      <c r="AY890" s="403"/>
      <c r="BC890" s="403"/>
      <c r="BD890" s="403"/>
      <c r="BE890" s="403"/>
      <c r="BF890" s="403"/>
      <c r="BG890" s="403"/>
      <c r="BH890" s="403"/>
      <c r="BI890" s="403"/>
      <c r="BJ890" s="403"/>
      <c r="BK890" s="403"/>
    </row>
    <row r="891" spans="1:63" x14ac:dyDescent="0.25">
      <c r="A891" s="405"/>
      <c r="B891" s="400"/>
      <c r="C891" s="403"/>
      <c r="D891" s="403"/>
      <c r="E891" s="403"/>
      <c r="I891" s="404"/>
      <c r="Q891" s="405"/>
      <c r="S891" s="405"/>
      <c r="T891" s="403"/>
      <c r="U891" s="406"/>
      <c r="V891" s="400"/>
      <c r="W891" s="405"/>
      <c r="X891" s="405"/>
      <c r="Y891" s="403"/>
      <c r="Z891" s="407"/>
      <c r="AA891" s="403"/>
      <c r="AB891" s="405"/>
      <c r="AC891" s="403"/>
      <c r="AD891" s="406"/>
      <c r="AG891" s="403"/>
      <c r="AH891" s="403"/>
      <c r="AI891" s="405"/>
      <c r="AL891" s="403"/>
      <c r="AN891" s="403"/>
      <c r="AO891" s="405"/>
      <c r="AP891" s="403"/>
      <c r="AQ891" s="403"/>
      <c r="AR891" s="403"/>
      <c r="AS891" s="403"/>
      <c r="AT891" s="403"/>
      <c r="AU891" s="403"/>
      <c r="AV891" s="405"/>
      <c r="AW891" s="404"/>
      <c r="AY891" s="403"/>
      <c r="BC891" s="403"/>
      <c r="BD891" s="403"/>
      <c r="BE891" s="403"/>
      <c r="BF891" s="403"/>
      <c r="BG891" s="403"/>
      <c r="BH891" s="403"/>
      <c r="BI891" s="403"/>
      <c r="BJ891" s="403"/>
      <c r="BK891" s="403"/>
    </row>
    <row r="892" spans="1:63" x14ac:dyDescent="0.25">
      <c r="A892" s="405"/>
      <c r="B892" s="400"/>
      <c r="C892" s="403"/>
      <c r="D892" s="403"/>
      <c r="E892" s="403"/>
      <c r="I892" s="404"/>
      <c r="Q892" s="405"/>
      <c r="S892" s="405"/>
      <c r="T892" s="403"/>
      <c r="U892" s="406"/>
      <c r="V892" s="400"/>
      <c r="W892" s="405"/>
      <c r="X892" s="405"/>
      <c r="Y892" s="403"/>
      <c r="Z892" s="407"/>
      <c r="AA892" s="403"/>
      <c r="AB892" s="405"/>
      <c r="AC892" s="403"/>
      <c r="AD892" s="406"/>
      <c r="AG892" s="403"/>
      <c r="AH892" s="403"/>
      <c r="AI892" s="405"/>
      <c r="AL892" s="403"/>
      <c r="AN892" s="403"/>
      <c r="AO892" s="405"/>
      <c r="AP892" s="403"/>
      <c r="AQ892" s="403"/>
      <c r="AR892" s="403"/>
      <c r="AS892" s="403"/>
      <c r="AT892" s="403"/>
      <c r="AU892" s="403"/>
      <c r="AV892" s="405"/>
      <c r="AW892" s="404"/>
      <c r="AY892" s="403"/>
      <c r="BC892" s="403"/>
      <c r="BD892" s="403"/>
      <c r="BE892" s="403"/>
      <c r="BF892" s="403"/>
      <c r="BG892" s="403"/>
      <c r="BH892" s="403"/>
      <c r="BI892" s="403"/>
      <c r="BJ892" s="403"/>
      <c r="BK892" s="403"/>
    </row>
    <row r="893" spans="1:63" x14ac:dyDescent="0.25">
      <c r="A893" s="405"/>
      <c r="B893" s="400"/>
      <c r="C893" s="403"/>
      <c r="D893" s="403"/>
      <c r="E893" s="403"/>
      <c r="I893" s="404"/>
      <c r="Q893" s="405"/>
      <c r="S893" s="405"/>
      <c r="T893" s="403"/>
      <c r="U893" s="406"/>
      <c r="V893" s="400"/>
      <c r="W893" s="405"/>
      <c r="X893" s="405"/>
      <c r="Y893" s="403"/>
      <c r="Z893" s="407"/>
      <c r="AA893" s="403"/>
      <c r="AB893" s="405"/>
      <c r="AC893" s="403"/>
      <c r="AD893" s="406"/>
      <c r="AG893" s="403"/>
      <c r="AH893" s="403"/>
      <c r="AI893" s="405"/>
      <c r="AL893" s="403"/>
      <c r="AN893" s="403"/>
      <c r="AO893" s="405"/>
      <c r="AP893" s="403"/>
      <c r="AQ893" s="403"/>
      <c r="AR893" s="403"/>
      <c r="AS893" s="403"/>
      <c r="AT893" s="403"/>
      <c r="AU893" s="403"/>
      <c r="AV893" s="405"/>
      <c r="AW893" s="404"/>
      <c r="AY893" s="403"/>
      <c r="BC893" s="403"/>
      <c r="BD893" s="403"/>
      <c r="BE893" s="403"/>
      <c r="BF893" s="403"/>
      <c r="BG893" s="403"/>
      <c r="BH893" s="403"/>
      <c r="BI893" s="403"/>
      <c r="BJ893" s="403"/>
      <c r="BK893" s="403"/>
    </row>
    <row r="894" spans="1:63" x14ac:dyDescent="0.25">
      <c r="A894" s="405"/>
      <c r="B894" s="400"/>
      <c r="C894" s="403"/>
      <c r="D894" s="403"/>
      <c r="E894" s="403"/>
      <c r="I894" s="404"/>
      <c r="Q894" s="405"/>
      <c r="S894" s="405"/>
      <c r="T894" s="403"/>
      <c r="U894" s="406"/>
      <c r="V894" s="400"/>
      <c r="W894" s="405"/>
      <c r="X894" s="405"/>
      <c r="Y894" s="403"/>
      <c r="Z894" s="407"/>
      <c r="AA894" s="403"/>
      <c r="AB894" s="405"/>
      <c r="AC894" s="403"/>
      <c r="AD894" s="406"/>
      <c r="AG894" s="403"/>
      <c r="AH894" s="403"/>
      <c r="AI894" s="405"/>
      <c r="AL894" s="403"/>
      <c r="AN894" s="403"/>
      <c r="AO894" s="405"/>
      <c r="AP894" s="403"/>
      <c r="AQ894" s="403"/>
      <c r="AR894" s="403"/>
      <c r="AS894" s="403"/>
      <c r="AT894" s="403"/>
      <c r="AU894" s="403"/>
      <c r="AV894" s="405"/>
      <c r="AW894" s="404"/>
      <c r="AY894" s="403"/>
      <c r="BC894" s="403"/>
      <c r="BD894" s="403"/>
      <c r="BE894" s="403"/>
      <c r="BF894" s="403"/>
      <c r="BG894" s="403"/>
      <c r="BH894" s="403"/>
      <c r="BI894" s="403"/>
      <c r="BJ894" s="403"/>
      <c r="BK894" s="403"/>
    </row>
    <row r="895" spans="1:63" x14ac:dyDescent="0.25">
      <c r="A895" s="405"/>
      <c r="B895" s="400"/>
      <c r="C895" s="403"/>
      <c r="D895" s="403"/>
      <c r="E895" s="403"/>
      <c r="I895" s="404"/>
      <c r="Q895" s="405"/>
      <c r="S895" s="405"/>
      <c r="T895" s="403"/>
      <c r="U895" s="406"/>
      <c r="V895" s="400"/>
      <c r="W895" s="405"/>
      <c r="X895" s="405"/>
      <c r="Y895" s="403"/>
      <c r="Z895" s="407"/>
      <c r="AA895" s="403"/>
      <c r="AB895" s="405"/>
      <c r="AC895" s="403"/>
      <c r="AD895" s="406"/>
      <c r="AG895" s="403"/>
      <c r="AH895" s="403"/>
      <c r="AI895" s="405"/>
      <c r="AL895" s="403"/>
      <c r="AN895" s="403"/>
      <c r="AO895" s="405"/>
      <c r="AP895" s="403"/>
      <c r="AQ895" s="403"/>
      <c r="AR895" s="403"/>
      <c r="AS895" s="403"/>
      <c r="AT895" s="403"/>
      <c r="AU895" s="403"/>
      <c r="AV895" s="405"/>
      <c r="AW895" s="404"/>
      <c r="AY895" s="403"/>
      <c r="BC895" s="403"/>
      <c r="BD895" s="403"/>
      <c r="BE895" s="403"/>
      <c r="BF895" s="403"/>
      <c r="BG895" s="403"/>
      <c r="BH895" s="403"/>
      <c r="BI895" s="403"/>
      <c r="BJ895" s="403"/>
      <c r="BK895" s="403"/>
    </row>
    <row r="896" spans="1:63" x14ac:dyDescent="0.25">
      <c r="A896" s="405"/>
      <c r="B896" s="400"/>
      <c r="C896" s="403"/>
      <c r="D896" s="403"/>
      <c r="E896" s="403"/>
      <c r="I896" s="404"/>
      <c r="Q896" s="405"/>
      <c r="S896" s="405"/>
      <c r="T896" s="403"/>
      <c r="U896" s="406"/>
      <c r="V896" s="400"/>
      <c r="W896" s="405"/>
      <c r="X896" s="405"/>
      <c r="Y896" s="403"/>
      <c r="Z896" s="407"/>
      <c r="AA896" s="403"/>
      <c r="AB896" s="405"/>
      <c r="AC896" s="403"/>
      <c r="AD896" s="406"/>
      <c r="AG896" s="403"/>
      <c r="AH896" s="403"/>
      <c r="AI896" s="405"/>
      <c r="AL896" s="403"/>
      <c r="AN896" s="403"/>
      <c r="AO896" s="405"/>
      <c r="AP896" s="403"/>
      <c r="AQ896" s="403"/>
      <c r="AR896" s="403"/>
      <c r="AS896" s="403"/>
      <c r="AT896" s="403"/>
      <c r="AU896" s="403"/>
      <c r="AV896" s="405"/>
      <c r="AW896" s="404"/>
      <c r="AY896" s="403"/>
      <c r="BC896" s="403"/>
      <c r="BD896" s="403"/>
      <c r="BE896" s="403"/>
      <c r="BF896" s="403"/>
      <c r="BG896" s="403"/>
      <c r="BH896" s="403"/>
      <c r="BI896" s="403"/>
      <c r="BJ896" s="403"/>
      <c r="BK896" s="403"/>
    </row>
    <row r="897" spans="1:63" x14ac:dyDescent="0.25">
      <c r="A897" s="405"/>
      <c r="B897" s="400"/>
      <c r="C897" s="403"/>
      <c r="D897" s="403"/>
      <c r="E897" s="403"/>
      <c r="I897" s="404"/>
      <c r="Q897" s="405"/>
      <c r="S897" s="405"/>
      <c r="T897" s="403"/>
      <c r="U897" s="406"/>
      <c r="V897" s="400"/>
      <c r="W897" s="405"/>
      <c r="X897" s="405"/>
      <c r="Y897" s="403"/>
      <c r="Z897" s="407"/>
      <c r="AA897" s="403"/>
      <c r="AB897" s="405"/>
      <c r="AC897" s="403"/>
      <c r="AD897" s="406"/>
      <c r="AG897" s="403"/>
      <c r="AH897" s="403"/>
      <c r="AI897" s="405"/>
      <c r="AL897" s="403"/>
      <c r="AN897" s="403"/>
      <c r="AO897" s="405"/>
      <c r="AP897" s="403"/>
      <c r="AQ897" s="403"/>
      <c r="AR897" s="403"/>
      <c r="AS897" s="403"/>
      <c r="AT897" s="403"/>
      <c r="AU897" s="403"/>
      <c r="AV897" s="405"/>
      <c r="AW897" s="404"/>
      <c r="AY897" s="403"/>
      <c r="BC897" s="403"/>
      <c r="BD897" s="403"/>
      <c r="BE897" s="403"/>
      <c r="BF897" s="403"/>
      <c r="BG897" s="403"/>
      <c r="BH897" s="403"/>
      <c r="BI897" s="403"/>
      <c r="BJ897" s="403"/>
      <c r="BK897" s="403"/>
    </row>
    <row r="898" spans="1:63" x14ac:dyDescent="0.25">
      <c r="A898" s="405"/>
      <c r="B898" s="400"/>
      <c r="C898" s="403"/>
      <c r="D898" s="403"/>
      <c r="E898" s="403"/>
      <c r="I898" s="404"/>
      <c r="Q898" s="405"/>
      <c r="S898" s="405"/>
      <c r="T898" s="403"/>
      <c r="U898" s="406"/>
      <c r="V898" s="400"/>
      <c r="W898" s="405"/>
      <c r="X898" s="405"/>
      <c r="Y898" s="403"/>
      <c r="Z898" s="407"/>
      <c r="AA898" s="403"/>
      <c r="AB898" s="405"/>
      <c r="AC898" s="403"/>
      <c r="AD898" s="406"/>
      <c r="AG898" s="403"/>
      <c r="AH898" s="403"/>
      <c r="AI898" s="405"/>
      <c r="AL898" s="403"/>
      <c r="AN898" s="403"/>
      <c r="AO898" s="405"/>
      <c r="AP898" s="403"/>
      <c r="AQ898" s="403"/>
      <c r="AR898" s="403"/>
      <c r="AS898" s="403"/>
      <c r="AT898" s="403"/>
      <c r="AU898" s="403"/>
      <c r="AV898" s="405"/>
      <c r="AW898" s="404"/>
      <c r="AY898" s="403"/>
      <c r="BC898" s="403"/>
      <c r="BD898" s="403"/>
      <c r="BE898" s="403"/>
      <c r="BF898" s="403"/>
      <c r="BG898" s="403"/>
      <c r="BH898" s="403"/>
      <c r="BI898" s="403"/>
      <c r="BJ898" s="403"/>
      <c r="BK898" s="403"/>
    </row>
    <row r="899" spans="1:63" x14ac:dyDescent="0.25">
      <c r="A899" s="405"/>
      <c r="B899" s="400"/>
      <c r="C899" s="403"/>
      <c r="D899" s="403"/>
      <c r="E899" s="403"/>
      <c r="I899" s="404"/>
      <c r="Q899" s="405"/>
      <c r="S899" s="405"/>
      <c r="T899" s="403"/>
      <c r="U899" s="406"/>
      <c r="V899" s="400"/>
      <c r="W899" s="405"/>
      <c r="X899" s="405"/>
      <c r="Y899" s="403"/>
      <c r="Z899" s="407"/>
      <c r="AA899" s="403"/>
      <c r="AB899" s="405"/>
      <c r="AC899" s="403"/>
      <c r="AD899" s="406"/>
      <c r="AG899" s="403"/>
      <c r="AH899" s="403"/>
      <c r="AI899" s="405"/>
      <c r="AL899" s="403"/>
      <c r="AN899" s="403"/>
      <c r="AO899" s="405"/>
      <c r="AP899" s="403"/>
      <c r="AQ899" s="403"/>
      <c r="AR899" s="403"/>
      <c r="AS899" s="403"/>
      <c r="AT899" s="403"/>
      <c r="AU899" s="403"/>
      <c r="AV899" s="405"/>
      <c r="AW899" s="404"/>
      <c r="AY899" s="403"/>
      <c r="BC899" s="403"/>
      <c r="BD899" s="403"/>
      <c r="BE899" s="403"/>
      <c r="BF899" s="403"/>
      <c r="BG899" s="403"/>
      <c r="BH899" s="403"/>
      <c r="BI899" s="403"/>
      <c r="BJ899" s="403"/>
      <c r="BK899" s="403"/>
    </row>
    <row r="900" spans="1:63" x14ac:dyDescent="0.25">
      <c r="A900" s="405"/>
      <c r="B900" s="400"/>
      <c r="C900" s="403"/>
      <c r="D900" s="403"/>
      <c r="E900" s="403"/>
      <c r="I900" s="404"/>
      <c r="Q900" s="405"/>
      <c r="S900" s="405"/>
      <c r="T900" s="403"/>
      <c r="U900" s="406"/>
      <c r="V900" s="400"/>
      <c r="W900" s="405"/>
      <c r="X900" s="405"/>
      <c r="Y900" s="403"/>
      <c r="Z900" s="407"/>
      <c r="AA900" s="403"/>
      <c r="AB900" s="405"/>
      <c r="AC900" s="403"/>
      <c r="AD900" s="406"/>
      <c r="AG900" s="403"/>
      <c r="AH900" s="403"/>
      <c r="AI900" s="405"/>
      <c r="AL900" s="403"/>
      <c r="AN900" s="403"/>
      <c r="AO900" s="405"/>
      <c r="AP900" s="403"/>
      <c r="AQ900" s="403"/>
      <c r="AR900" s="403"/>
      <c r="AS900" s="403"/>
      <c r="AT900" s="403"/>
      <c r="AU900" s="403"/>
      <c r="AV900" s="405"/>
      <c r="AW900" s="404"/>
      <c r="AY900" s="403"/>
      <c r="BC900" s="403"/>
      <c r="BD900" s="403"/>
      <c r="BE900" s="403"/>
      <c r="BF900" s="403"/>
      <c r="BG900" s="403"/>
      <c r="BH900" s="403"/>
      <c r="BI900" s="403"/>
      <c r="BJ900" s="403"/>
      <c r="BK900" s="403"/>
    </row>
    <row r="901" spans="1:63" x14ac:dyDescent="0.25">
      <c r="A901" s="405"/>
      <c r="B901" s="400"/>
      <c r="C901" s="403"/>
      <c r="D901" s="403"/>
      <c r="E901" s="403"/>
      <c r="I901" s="404"/>
      <c r="Q901" s="405"/>
      <c r="S901" s="405"/>
      <c r="T901" s="403"/>
      <c r="U901" s="406"/>
      <c r="V901" s="400"/>
      <c r="W901" s="405"/>
      <c r="X901" s="405"/>
      <c r="Y901" s="403"/>
      <c r="Z901" s="407"/>
      <c r="AA901" s="403"/>
      <c r="AB901" s="405"/>
      <c r="AC901" s="403"/>
      <c r="AD901" s="406"/>
      <c r="AG901" s="403"/>
      <c r="AH901" s="403"/>
      <c r="AI901" s="405"/>
      <c r="AL901" s="403"/>
      <c r="AN901" s="403"/>
      <c r="AO901" s="405"/>
      <c r="AP901" s="403"/>
      <c r="AQ901" s="403"/>
      <c r="AR901" s="403"/>
      <c r="AS901" s="403"/>
      <c r="AT901" s="403"/>
      <c r="AU901" s="403"/>
      <c r="AV901" s="405"/>
      <c r="AW901" s="404"/>
      <c r="AY901" s="403"/>
      <c r="BC901" s="403"/>
      <c r="BD901" s="403"/>
      <c r="BE901" s="403"/>
      <c r="BF901" s="403"/>
      <c r="BG901" s="403"/>
      <c r="BH901" s="403"/>
      <c r="BI901" s="403"/>
      <c r="BJ901" s="403"/>
      <c r="BK901" s="403"/>
    </row>
    <row r="902" spans="1:63" x14ac:dyDescent="0.25">
      <c r="A902" s="405"/>
      <c r="B902" s="400"/>
      <c r="C902" s="403"/>
      <c r="D902" s="403"/>
      <c r="E902" s="403"/>
      <c r="I902" s="404"/>
      <c r="Q902" s="405"/>
      <c r="S902" s="405"/>
      <c r="T902" s="403"/>
      <c r="U902" s="406"/>
      <c r="V902" s="400"/>
      <c r="W902" s="405"/>
      <c r="X902" s="405"/>
      <c r="Y902" s="403"/>
      <c r="Z902" s="407"/>
      <c r="AA902" s="403"/>
      <c r="AB902" s="405"/>
      <c r="AC902" s="403"/>
      <c r="AD902" s="406"/>
      <c r="AG902" s="403"/>
      <c r="AH902" s="403"/>
      <c r="AI902" s="405"/>
      <c r="AL902" s="403"/>
      <c r="AN902" s="403"/>
      <c r="AO902" s="405"/>
      <c r="AP902" s="403"/>
      <c r="AQ902" s="403"/>
      <c r="AR902" s="403"/>
      <c r="AS902" s="403"/>
      <c r="AT902" s="403"/>
      <c r="AU902" s="403"/>
      <c r="AV902" s="405"/>
      <c r="AW902" s="404"/>
      <c r="AY902" s="403"/>
      <c r="BC902" s="403"/>
      <c r="BD902" s="403"/>
      <c r="BE902" s="403"/>
      <c r="BF902" s="403"/>
      <c r="BG902" s="403"/>
      <c r="BH902" s="403"/>
      <c r="BI902" s="403"/>
      <c r="BJ902" s="403"/>
      <c r="BK902" s="403"/>
    </row>
    <row r="903" spans="1:63" x14ac:dyDescent="0.25">
      <c r="A903" s="405"/>
      <c r="B903" s="400"/>
      <c r="C903" s="403"/>
      <c r="D903" s="403"/>
      <c r="E903" s="403"/>
      <c r="I903" s="404"/>
      <c r="Q903" s="405"/>
      <c r="S903" s="405"/>
      <c r="T903" s="403"/>
      <c r="U903" s="406"/>
      <c r="V903" s="400"/>
      <c r="W903" s="405"/>
      <c r="X903" s="405"/>
      <c r="Y903" s="403"/>
      <c r="Z903" s="407"/>
      <c r="AA903" s="403"/>
      <c r="AB903" s="405"/>
      <c r="AC903" s="403"/>
      <c r="AD903" s="406"/>
      <c r="AG903" s="403"/>
      <c r="AH903" s="403"/>
      <c r="AI903" s="405"/>
      <c r="AL903" s="403"/>
      <c r="AN903" s="403"/>
      <c r="AO903" s="405"/>
      <c r="AP903" s="403"/>
      <c r="AQ903" s="403"/>
      <c r="AR903" s="403"/>
      <c r="AS903" s="403"/>
      <c r="AT903" s="403"/>
      <c r="AU903" s="403"/>
      <c r="AV903" s="405"/>
      <c r="AW903" s="404"/>
      <c r="AY903" s="403"/>
      <c r="BC903" s="403"/>
      <c r="BD903" s="403"/>
      <c r="BE903" s="403"/>
      <c r="BF903" s="403"/>
      <c r="BG903" s="403"/>
      <c r="BH903" s="403"/>
      <c r="BI903" s="403"/>
      <c r="BJ903" s="403"/>
      <c r="BK903" s="403"/>
    </row>
    <row r="904" spans="1:63" x14ac:dyDescent="0.25">
      <c r="A904" s="405"/>
      <c r="B904" s="400"/>
      <c r="C904" s="403"/>
      <c r="D904" s="403"/>
      <c r="E904" s="403"/>
      <c r="I904" s="404"/>
      <c r="Q904" s="405"/>
      <c r="S904" s="405"/>
      <c r="T904" s="403"/>
      <c r="U904" s="406"/>
      <c r="V904" s="400"/>
      <c r="W904" s="405"/>
      <c r="X904" s="405"/>
      <c r="Y904" s="403"/>
      <c r="Z904" s="407"/>
      <c r="AA904" s="403"/>
      <c r="AB904" s="405"/>
      <c r="AC904" s="403"/>
      <c r="AD904" s="406"/>
      <c r="AG904" s="403"/>
      <c r="AH904" s="403"/>
      <c r="AI904" s="405"/>
      <c r="AL904" s="403"/>
      <c r="AN904" s="403"/>
      <c r="AO904" s="405"/>
      <c r="AP904" s="403"/>
      <c r="AQ904" s="403"/>
      <c r="AR904" s="403"/>
      <c r="AS904" s="403"/>
      <c r="AT904" s="403"/>
      <c r="AU904" s="403"/>
      <c r="AV904" s="405"/>
      <c r="AW904" s="404"/>
      <c r="AY904" s="403"/>
      <c r="BC904" s="403"/>
      <c r="BD904" s="403"/>
      <c r="BE904" s="403"/>
      <c r="BF904" s="403"/>
      <c r="BG904" s="403"/>
      <c r="BH904" s="403"/>
      <c r="BI904" s="403"/>
      <c r="BJ904" s="403"/>
      <c r="BK904" s="403"/>
    </row>
    <row r="905" spans="1:63" x14ac:dyDescent="0.25">
      <c r="A905" s="405"/>
      <c r="B905" s="400"/>
      <c r="C905" s="403"/>
      <c r="D905" s="403"/>
      <c r="E905" s="403"/>
      <c r="I905" s="404"/>
      <c r="Q905" s="405"/>
      <c r="S905" s="405"/>
      <c r="T905" s="403"/>
      <c r="U905" s="406"/>
      <c r="V905" s="400"/>
      <c r="W905" s="405"/>
      <c r="X905" s="405"/>
      <c r="Y905" s="403"/>
      <c r="Z905" s="407"/>
      <c r="AA905" s="403"/>
      <c r="AB905" s="405"/>
      <c r="AC905" s="403"/>
      <c r="AD905" s="406"/>
      <c r="AG905" s="403"/>
      <c r="AH905" s="403"/>
      <c r="AI905" s="405"/>
      <c r="AL905" s="403"/>
      <c r="AN905" s="403"/>
      <c r="AO905" s="405"/>
      <c r="AP905" s="403"/>
      <c r="AQ905" s="403"/>
      <c r="AR905" s="403"/>
      <c r="AS905" s="403"/>
      <c r="AT905" s="403"/>
      <c r="AU905" s="403"/>
      <c r="AV905" s="405"/>
      <c r="AW905" s="404"/>
      <c r="AY905" s="403"/>
      <c r="BC905" s="403"/>
      <c r="BD905" s="403"/>
      <c r="BE905" s="403"/>
      <c r="BF905" s="403"/>
      <c r="BG905" s="403"/>
      <c r="BH905" s="403"/>
      <c r="BI905" s="403"/>
      <c r="BJ905" s="403"/>
      <c r="BK905" s="403"/>
    </row>
    <row r="906" spans="1:63" x14ac:dyDescent="0.25">
      <c r="A906" s="405"/>
      <c r="B906" s="400"/>
      <c r="C906" s="403"/>
      <c r="D906" s="403"/>
      <c r="E906" s="403"/>
      <c r="I906" s="404"/>
      <c r="Q906" s="405"/>
      <c r="S906" s="405"/>
      <c r="T906" s="403"/>
      <c r="U906" s="406"/>
      <c r="V906" s="400"/>
      <c r="W906" s="405"/>
      <c r="X906" s="405"/>
      <c r="Y906" s="403"/>
      <c r="Z906" s="407"/>
      <c r="AA906" s="403"/>
      <c r="AB906" s="405"/>
      <c r="AC906" s="403"/>
      <c r="AD906" s="406"/>
      <c r="AG906" s="403"/>
      <c r="AH906" s="403"/>
      <c r="AI906" s="405"/>
      <c r="AL906" s="403"/>
      <c r="AN906" s="403"/>
      <c r="AO906" s="405"/>
      <c r="AP906" s="403"/>
      <c r="AQ906" s="403"/>
      <c r="AR906" s="403"/>
      <c r="AS906" s="403"/>
      <c r="AT906" s="403"/>
      <c r="AU906" s="403"/>
      <c r="AV906" s="405"/>
      <c r="AW906" s="404"/>
      <c r="AY906" s="403"/>
      <c r="BC906" s="403"/>
      <c r="BD906" s="403"/>
      <c r="BE906" s="403"/>
      <c r="BF906" s="403"/>
      <c r="BG906" s="403"/>
      <c r="BH906" s="403"/>
      <c r="BI906" s="403"/>
      <c r="BJ906" s="403"/>
      <c r="BK906" s="403"/>
    </row>
    <row r="907" spans="1:63" x14ac:dyDescent="0.25">
      <c r="A907" s="405"/>
      <c r="B907" s="400"/>
      <c r="C907" s="403"/>
      <c r="D907" s="403"/>
      <c r="E907" s="403"/>
      <c r="I907" s="404"/>
      <c r="Q907" s="405"/>
      <c r="S907" s="405"/>
      <c r="T907" s="403"/>
      <c r="U907" s="406"/>
      <c r="V907" s="400"/>
      <c r="W907" s="405"/>
      <c r="X907" s="405"/>
      <c r="Y907" s="403"/>
      <c r="Z907" s="407"/>
      <c r="AA907" s="403"/>
      <c r="AB907" s="405"/>
      <c r="AC907" s="403"/>
      <c r="AD907" s="406"/>
      <c r="AG907" s="403"/>
      <c r="AH907" s="403"/>
      <c r="AI907" s="405"/>
      <c r="AL907" s="403"/>
      <c r="AN907" s="403"/>
      <c r="AO907" s="405"/>
      <c r="AP907" s="403"/>
      <c r="AQ907" s="403"/>
      <c r="AR907" s="403"/>
      <c r="AS907" s="403"/>
      <c r="AT907" s="403"/>
      <c r="AU907" s="403"/>
      <c r="AV907" s="405"/>
      <c r="AW907" s="404"/>
      <c r="AY907" s="403"/>
      <c r="BC907" s="403"/>
      <c r="BD907" s="403"/>
      <c r="BE907" s="403"/>
      <c r="BF907" s="403"/>
      <c r="BG907" s="403"/>
      <c r="BH907" s="403"/>
      <c r="BI907" s="403"/>
      <c r="BJ907" s="403"/>
      <c r="BK907" s="403"/>
    </row>
    <row r="908" spans="1:63" x14ac:dyDescent="0.25">
      <c r="A908" s="405"/>
      <c r="B908" s="400"/>
      <c r="C908" s="403"/>
      <c r="D908" s="403"/>
      <c r="E908" s="403"/>
      <c r="I908" s="404"/>
      <c r="Q908" s="405"/>
      <c r="S908" s="405"/>
      <c r="T908" s="403"/>
      <c r="U908" s="406"/>
      <c r="V908" s="400"/>
      <c r="W908" s="405"/>
      <c r="X908" s="405"/>
      <c r="Y908" s="403"/>
      <c r="Z908" s="407"/>
      <c r="AA908" s="403"/>
      <c r="AB908" s="405"/>
      <c r="AC908" s="403"/>
      <c r="AD908" s="406"/>
      <c r="AG908" s="403"/>
      <c r="AH908" s="403"/>
      <c r="AI908" s="405"/>
      <c r="AL908" s="403"/>
      <c r="AN908" s="403"/>
      <c r="AO908" s="405"/>
      <c r="AP908" s="403"/>
      <c r="AQ908" s="403"/>
      <c r="AR908" s="403"/>
      <c r="AS908" s="403"/>
      <c r="AT908" s="403"/>
      <c r="AU908" s="403"/>
      <c r="AV908" s="405"/>
      <c r="AW908" s="404"/>
      <c r="AY908" s="403"/>
      <c r="BC908" s="403"/>
      <c r="BD908" s="403"/>
      <c r="BE908" s="403"/>
      <c r="BF908" s="403"/>
      <c r="BG908" s="403"/>
      <c r="BH908" s="403"/>
      <c r="BI908" s="403"/>
      <c r="BJ908" s="403"/>
      <c r="BK908" s="403"/>
    </row>
    <row r="909" spans="1:63" x14ac:dyDescent="0.25">
      <c r="A909" s="405"/>
      <c r="B909" s="400"/>
      <c r="C909" s="403"/>
      <c r="D909" s="403"/>
      <c r="E909" s="403"/>
      <c r="I909" s="404"/>
      <c r="Q909" s="405"/>
      <c r="S909" s="405"/>
      <c r="T909" s="403"/>
      <c r="U909" s="406"/>
      <c r="V909" s="400"/>
      <c r="W909" s="405"/>
      <c r="X909" s="405"/>
      <c r="Y909" s="403"/>
      <c r="Z909" s="407"/>
      <c r="AA909" s="403"/>
      <c r="AB909" s="405"/>
      <c r="AC909" s="403"/>
      <c r="AD909" s="406"/>
      <c r="AG909" s="403"/>
      <c r="AH909" s="403"/>
      <c r="AI909" s="405"/>
      <c r="AL909" s="403"/>
      <c r="AN909" s="403"/>
      <c r="AO909" s="405"/>
      <c r="AP909" s="403"/>
      <c r="AQ909" s="403"/>
      <c r="AR909" s="403"/>
      <c r="AS909" s="403"/>
      <c r="AT909" s="403"/>
      <c r="AU909" s="403"/>
      <c r="AV909" s="405"/>
      <c r="AW909" s="404"/>
      <c r="AY909" s="403"/>
      <c r="BC909" s="403"/>
      <c r="BD909" s="403"/>
      <c r="BE909" s="403"/>
      <c r="BF909" s="403"/>
      <c r="BG909" s="403"/>
      <c r="BH909" s="403"/>
      <c r="BI909" s="403"/>
      <c r="BJ909" s="403"/>
      <c r="BK909" s="403"/>
    </row>
    <row r="910" spans="1:63" x14ac:dyDescent="0.25">
      <c r="A910" s="405"/>
      <c r="B910" s="400"/>
      <c r="C910" s="403"/>
      <c r="D910" s="403"/>
      <c r="E910" s="403"/>
      <c r="I910" s="404"/>
      <c r="Q910" s="405"/>
      <c r="S910" s="405"/>
      <c r="T910" s="403"/>
      <c r="U910" s="406"/>
      <c r="V910" s="400"/>
      <c r="W910" s="405"/>
      <c r="X910" s="405"/>
      <c r="Y910" s="403"/>
      <c r="Z910" s="407"/>
      <c r="AA910" s="403"/>
      <c r="AB910" s="405"/>
      <c r="AC910" s="403"/>
      <c r="AD910" s="406"/>
      <c r="AG910" s="403"/>
      <c r="AH910" s="403"/>
      <c r="AI910" s="405"/>
      <c r="AL910" s="403"/>
      <c r="AN910" s="403"/>
      <c r="AO910" s="405"/>
      <c r="AP910" s="403"/>
      <c r="AQ910" s="403"/>
      <c r="AR910" s="403"/>
      <c r="AS910" s="403"/>
      <c r="AT910" s="403"/>
      <c r="AU910" s="403"/>
      <c r="AV910" s="405"/>
      <c r="AW910" s="404"/>
      <c r="AY910" s="403"/>
      <c r="BC910" s="403"/>
      <c r="BD910" s="403"/>
      <c r="BE910" s="403"/>
      <c r="BF910" s="403"/>
      <c r="BG910" s="403"/>
      <c r="BH910" s="403"/>
      <c r="BI910" s="403"/>
      <c r="BJ910" s="403"/>
      <c r="BK910" s="403"/>
    </row>
    <row r="911" spans="1:63" x14ac:dyDescent="0.25">
      <c r="A911" s="405"/>
      <c r="B911" s="400"/>
      <c r="C911" s="403"/>
      <c r="D911" s="403"/>
      <c r="E911" s="403"/>
      <c r="I911" s="404"/>
      <c r="Q911" s="405"/>
      <c r="S911" s="405"/>
      <c r="T911" s="403"/>
      <c r="U911" s="406"/>
      <c r="V911" s="400"/>
      <c r="W911" s="405"/>
      <c r="X911" s="405"/>
      <c r="Y911" s="403"/>
      <c r="Z911" s="407"/>
      <c r="AA911" s="403"/>
      <c r="AB911" s="405"/>
      <c r="AC911" s="403"/>
      <c r="AD911" s="406"/>
      <c r="AG911" s="403"/>
      <c r="AH911" s="403"/>
      <c r="AI911" s="405"/>
      <c r="AL911" s="403"/>
      <c r="AN911" s="403"/>
      <c r="AO911" s="405"/>
      <c r="AP911" s="403"/>
      <c r="AQ911" s="403"/>
      <c r="AR911" s="403"/>
      <c r="AS911" s="403"/>
      <c r="AT911" s="403"/>
      <c r="AU911" s="403"/>
      <c r="AV911" s="405"/>
      <c r="AW911" s="404"/>
      <c r="AY911" s="403"/>
      <c r="BC911" s="403"/>
      <c r="BD911" s="403"/>
      <c r="BE911" s="403"/>
      <c r="BF911" s="403"/>
      <c r="BG911" s="403"/>
      <c r="BH911" s="403"/>
      <c r="BI911" s="403"/>
      <c r="BJ911" s="403"/>
      <c r="BK911" s="403"/>
    </row>
    <row r="912" spans="1:63" x14ac:dyDescent="0.25">
      <c r="A912" s="405"/>
      <c r="B912" s="400"/>
      <c r="C912" s="403"/>
      <c r="D912" s="403"/>
      <c r="E912" s="403"/>
      <c r="I912" s="404"/>
      <c r="Q912" s="405"/>
      <c r="S912" s="405"/>
      <c r="T912" s="403"/>
      <c r="U912" s="406"/>
      <c r="V912" s="400"/>
      <c r="W912" s="405"/>
      <c r="X912" s="405"/>
      <c r="Y912" s="403"/>
      <c r="Z912" s="407"/>
      <c r="AA912" s="403"/>
      <c r="AB912" s="405"/>
      <c r="AC912" s="403"/>
      <c r="AD912" s="406"/>
      <c r="AG912" s="403"/>
      <c r="AH912" s="403"/>
      <c r="AI912" s="405"/>
      <c r="AL912" s="403"/>
      <c r="AN912" s="403"/>
      <c r="AO912" s="405"/>
      <c r="AP912" s="403"/>
      <c r="AQ912" s="403"/>
      <c r="AR912" s="403"/>
      <c r="AS912" s="403"/>
      <c r="AT912" s="403"/>
      <c r="AU912" s="403"/>
      <c r="AV912" s="405"/>
      <c r="AW912" s="404"/>
      <c r="AY912" s="403"/>
      <c r="BC912" s="403"/>
      <c r="BD912" s="403"/>
      <c r="BE912" s="403"/>
      <c r="BF912" s="403"/>
      <c r="BG912" s="403"/>
      <c r="BH912" s="403"/>
      <c r="BI912" s="403"/>
      <c r="BJ912" s="403"/>
      <c r="BK912" s="403"/>
    </row>
    <row r="913" spans="1:63" x14ac:dyDescent="0.25">
      <c r="A913" s="405"/>
      <c r="B913" s="400"/>
      <c r="C913" s="403"/>
      <c r="D913" s="403"/>
      <c r="E913" s="403"/>
      <c r="I913" s="404"/>
      <c r="Q913" s="405"/>
      <c r="S913" s="405"/>
      <c r="T913" s="403"/>
      <c r="U913" s="406"/>
      <c r="V913" s="400"/>
      <c r="W913" s="405"/>
      <c r="X913" s="405"/>
      <c r="Y913" s="403"/>
      <c r="Z913" s="407"/>
      <c r="AA913" s="403"/>
      <c r="AB913" s="405"/>
      <c r="AC913" s="403"/>
      <c r="AD913" s="406"/>
      <c r="AG913" s="403"/>
      <c r="AH913" s="403"/>
      <c r="AI913" s="405"/>
      <c r="AL913" s="403"/>
      <c r="AN913" s="403"/>
      <c r="AO913" s="405"/>
      <c r="AP913" s="403"/>
      <c r="AQ913" s="403"/>
      <c r="AR913" s="403"/>
      <c r="AS913" s="403"/>
      <c r="AT913" s="403"/>
      <c r="AU913" s="403"/>
      <c r="AV913" s="405"/>
      <c r="AW913" s="404"/>
      <c r="AY913" s="403"/>
      <c r="BC913" s="403"/>
      <c r="BD913" s="403"/>
      <c r="BE913" s="403"/>
      <c r="BF913" s="403"/>
      <c r="BG913" s="403"/>
      <c r="BH913" s="403"/>
      <c r="BI913" s="403"/>
      <c r="BJ913" s="403"/>
      <c r="BK913" s="403"/>
    </row>
    <row r="914" spans="1:63" x14ac:dyDescent="0.25">
      <c r="A914" s="405"/>
      <c r="B914" s="400"/>
      <c r="C914" s="403"/>
      <c r="D914" s="403"/>
      <c r="E914" s="403"/>
      <c r="I914" s="404"/>
      <c r="Q914" s="405"/>
      <c r="S914" s="405"/>
      <c r="T914" s="403"/>
      <c r="U914" s="406"/>
      <c r="V914" s="400"/>
      <c r="W914" s="405"/>
      <c r="X914" s="405"/>
      <c r="Y914" s="403"/>
      <c r="Z914" s="407"/>
      <c r="AA914" s="403"/>
      <c r="AB914" s="405"/>
      <c r="AC914" s="403"/>
      <c r="AD914" s="406"/>
      <c r="AG914" s="403"/>
      <c r="AH914" s="403"/>
      <c r="AI914" s="405"/>
      <c r="AL914" s="403"/>
      <c r="AN914" s="403"/>
      <c r="AO914" s="405"/>
      <c r="AP914" s="403"/>
      <c r="AQ914" s="403"/>
      <c r="AR914" s="403"/>
      <c r="AS914" s="403"/>
      <c r="AT914" s="403"/>
      <c r="AU914" s="403"/>
      <c r="AV914" s="405"/>
      <c r="AW914" s="404"/>
      <c r="AY914" s="403"/>
      <c r="BC914" s="403"/>
      <c r="BD914" s="403"/>
      <c r="BE914" s="403"/>
      <c r="BF914" s="403"/>
      <c r="BG914" s="403"/>
      <c r="BH914" s="403"/>
      <c r="BI914" s="403"/>
      <c r="BJ914" s="403"/>
      <c r="BK914" s="403"/>
    </row>
    <row r="915" spans="1:63" x14ac:dyDescent="0.25">
      <c r="A915" s="405"/>
      <c r="B915" s="400"/>
      <c r="C915" s="403"/>
      <c r="D915" s="403"/>
      <c r="E915" s="403"/>
      <c r="I915" s="404"/>
      <c r="Q915" s="405"/>
      <c r="S915" s="405"/>
      <c r="T915" s="403"/>
      <c r="U915" s="406"/>
      <c r="V915" s="400"/>
      <c r="W915" s="405"/>
      <c r="X915" s="405"/>
      <c r="Y915" s="403"/>
      <c r="Z915" s="407"/>
      <c r="AA915" s="403"/>
      <c r="AB915" s="405"/>
      <c r="AC915" s="403"/>
      <c r="AD915" s="406"/>
      <c r="AG915" s="403"/>
      <c r="AH915" s="403"/>
      <c r="AI915" s="405"/>
      <c r="AL915" s="403"/>
      <c r="AN915" s="403"/>
      <c r="AO915" s="405"/>
      <c r="AP915" s="403"/>
      <c r="AQ915" s="403"/>
      <c r="AR915" s="403"/>
      <c r="AS915" s="403"/>
      <c r="AT915" s="403"/>
      <c r="AU915" s="403"/>
      <c r="AV915" s="405"/>
      <c r="AW915" s="404"/>
      <c r="AY915" s="403"/>
      <c r="BC915" s="403"/>
      <c r="BD915" s="403"/>
      <c r="BE915" s="403"/>
      <c r="BF915" s="403"/>
      <c r="BG915" s="403"/>
      <c r="BH915" s="403"/>
      <c r="BI915" s="403"/>
      <c r="BJ915" s="403"/>
      <c r="BK915" s="403"/>
    </row>
    <row r="916" spans="1:63" x14ac:dyDescent="0.25">
      <c r="A916" s="405"/>
      <c r="B916" s="400"/>
      <c r="C916" s="403"/>
      <c r="D916" s="403"/>
      <c r="E916" s="403"/>
      <c r="I916" s="404"/>
      <c r="Q916" s="405"/>
      <c r="S916" s="405"/>
      <c r="T916" s="403"/>
      <c r="U916" s="406"/>
      <c r="V916" s="400"/>
      <c r="W916" s="405"/>
      <c r="X916" s="405"/>
      <c r="Y916" s="403"/>
      <c r="Z916" s="407"/>
      <c r="AA916" s="403"/>
      <c r="AB916" s="405"/>
      <c r="AC916" s="403"/>
      <c r="AD916" s="406"/>
      <c r="AG916" s="403"/>
      <c r="AH916" s="403"/>
      <c r="AI916" s="405"/>
      <c r="AL916" s="403"/>
      <c r="AN916" s="403"/>
      <c r="AO916" s="405"/>
      <c r="AP916" s="403"/>
      <c r="AQ916" s="403"/>
      <c r="AR916" s="403"/>
      <c r="AS916" s="403"/>
      <c r="AT916" s="403"/>
      <c r="AU916" s="403"/>
      <c r="AV916" s="405"/>
      <c r="AW916" s="404"/>
      <c r="AY916" s="403"/>
      <c r="BC916" s="403"/>
      <c r="BD916" s="403"/>
      <c r="BE916" s="403"/>
      <c r="BF916" s="403"/>
      <c r="BG916" s="403"/>
      <c r="BH916" s="403"/>
      <c r="BI916" s="403"/>
      <c r="BJ916" s="403"/>
      <c r="BK916" s="403"/>
    </row>
    <row r="917" spans="1:63" x14ac:dyDescent="0.25">
      <c r="A917" s="405"/>
      <c r="B917" s="400"/>
      <c r="C917" s="403"/>
      <c r="D917" s="403"/>
      <c r="E917" s="403"/>
      <c r="I917" s="404"/>
      <c r="Q917" s="405"/>
      <c r="S917" s="405"/>
      <c r="T917" s="403"/>
      <c r="U917" s="406"/>
      <c r="V917" s="400"/>
      <c r="W917" s="405"/>
      <c r="X917" s="405"/>
      <c r="Y917" s="403"/>
      <c r="Z917" s="407"/>
      <c r="AA917" s="403"/>
      <c r="AB917" s="405"/>
      <c r="AC917" s="403"/>
      <c r="AD917" s="406"/>
      <c r="AG917" s="403"/>
      <c r="AH917" s="403"/>
      <c r="AI917" s="405"/>
      <c r="AL917" s="403"/>
      <c r="AN917" s="403"/>
      <c r="AO917" s="405"/>
      <c r="AP917" s="403"/>
      <c r="AQ917" s="403"/>
      <c r="AR917" s="403"/>
      <c r="AS917" s="403"/>
      <c r="AT917" s="403"/>
      <c r="AU917" s="403"/>
      <c r="AV917" s="405"/>
      <c r="AW917" s="404"/>
      <c r="AY917" s="403"/>
      <c r="BC917" s="403"/>
      <c r="BD917" s="403"/>
      <c r="BE917" s="403"/>
      <c r="BF917" s="403"/>
      <c r="BG917" s="403"/>
      <c r="BH917" s="403"/>
      <c r="BI917" s="403"/>
      <c r="BJ917" s="403"/>
      <c r="BK917" s="403"/>
    </row>
    <row r="918" spans="1:63" x14ac:dyDescent="0.25">
      <c r="A918" s="405"/>
      <c r="B918" s="400"/>
      <c r="C918" s="403"/>
      <c r="D918" s="403"/>
      <c r="E918" s="403"/>
      <c r="I918" s="404"/>
      <c r="Q918" s="405"/>
      <c r="S918" s="405"/>
      <c r="T918" s="403"/>
      <c r="U918" s="406"/>
      <c r="V918" s="400"/>
      <c r="W918" s="405"/>
      <c r="X918" s="405"/>
      <c r="Y918" s="403"/>
      <c r="Z918" s="407"/>
      <c r="AA918" s="403"/>
      <c r="AB918" s="405"/>
      <c r="AC918" s="403"/>
      <c r="AD918" s="406"/>
      <c r="AG918" s="403"/>
      <c r="AH918" s="403"/>
      <c r="AI918" s="405"/>
      <c r="AL918" s="403"/>
      <c r="AN918" s="403"/>
      <c r="AO918" s="405"/>
      <c r="AP918" s="403"/>
      <c r="AQ918" s="403"/>
      <c r="AR918" s="403"/>
      <c r="AS918" s="403"/>
      <c r="AT918" s="403"/>
      <c r="AU918" s="403"/>
      <c r="AV918" s="405"/>
      <c r="AW918" s="404"/>
      <c r="AY918" s="403"/>
      <c r="BC918" s="403"/>
      <c r="BD918" s="403"/>
      <c r="BE918" s="403"/>
      <c r="BF918" s="403"/>
      <c r="BG918" s="403"/>
      <c r="BH918" s="403"/>
      <c r="BI918" s="403"/>
      <c r="BJ918" s="403"/>
      <c r="BK918" s="403"/>
    </row>
    <row r="919" spans="1:63" x14ac:dyDescent="0.25">
      <c r="A919" s="405"/>
      <c r="B919" s="400"/>
      <c r="C919" s="403"/>
      <c r="D919" s="403"/>
      <c r="E919" s="403"/>
      <c r="I919" s="404"/>
      <c r="Q919" s="405"/>
      <c r="S919" s="405"/>
      <c r="T919" s="403"/>
      <c r="U919" s="406"/>
      <c r="V919" s="400"/>
      <c r="W919" s="405"/>
      <c r="X919" s="405"/>
      <c r="Y919" s="403"/>
      <c r="Z919" s="407"/>
      <c r="AA919" s="403"/>
      <c r="AB919" s="405"/>
      <c r="AC919" s="403"/>
      <c r="AD919" s="406"/>
      <c r="AG919" s="403"/>
      <c r="AH919" s="403"/>
      <c r="AI919" s="405"/>
      <c r="AL919" s="403"/>
      <c r="AN919" s="403"/>
      <c r="AO919" s="405"/>
      <c r="AP919" s="403"/>
      <c r="AQ919" s="403"/>
      <c r="AR919" s="403"/>
      <c r="AS919" s="403"/>
      <c r="AT919" s="403"/>
      <c r="AU919" s="403"/>
      <c r="AV919" s="405"/>
      <c r="AW919" s="404"/>
      <c r="AY919" s="403"/>
      <c r="BC919" s="403"/>
      <c r="BD919" s="403"/>
      <c r="BE919" s="403"/>
      <c r="BF919" s="403"/>
      <c r="BG919" s="403"/>
      <c r="BH919" s="403"/>
      <c r="BI919" s="403"/>
      <c r="BJ919" s="403"/>
      <c r="BK919" s="403"/>
    </row>
    <row r="920" spans="1:63" x14ac:dyDescent="0.25">
      <c r="A920" s="405"/>
      <c r="B920" s="400"/>
      <c r="C920" s="403"/>
      <c r="D920" s="403"/>
      <c r="E920" s="403"/>
      <c r="I920" s="404"/>
      <c r="Q920" s="405"/>
      <c r="S920" s="405"/>
      <c r="T920" s="403"/>
      <c r="U920" s="406"/>
      <c r="V920" s="400"/>
      <c r="W920" s="405"/>
      <c r="X920" s="405"/>
      <c r="Y920" s="403"/>
      <c r="Z920" s="407"/>
      <c r="AA920" s="403"/>
      <c r="AB920" s="405"/>
      <c r="AC920" s="403"/>
      <c r="AD920" s="406"/>
      <c r="AG920" s="403"/>
      <c r="AH920" s="403"/>
      <c r="AI920" s="405"/>
      <c r="AL920" s="403"/>
      <c r="AN920" s="403"/>
      <c r="AO920" s="405"/>
      <c r="AP920" s="403"/>
      <c r="AQ920" s="403"/>
      <c r="AR920" s="403"/>
      <c r="AS920" s="403"/>
      <c r="AT920" s="403"/>
      <c r="AU920" s="403"/>
      <c r="AV920" s="405"/>
      <c r="AW920" s="404"/>
      <c r="AY920" s="403"/>
      <c r="BC920" s="403"/>
      <c r="BD920" s="403"/>
      <c r="BE920" s="403"/>
      <c r="BF920" s="403"/>
      <c r="BG920" s="403"/>
      <c r="BH920" s="403"/>
      <c r="BI920" s="403"/>
      <c r="BJ920" s="403"/>
      <c r="BK920" s="403"/>
    </row>
    <row r="921" spans="1:63" x14ac:dyDescent="0.25">
      <c r="A921" s="405"/>
      <c r="B921" s="400"/>
      <c r="C921" s="403"/>
      <c r="D921" s="403"/>
      <c r="E921" s="403"/>
      <c r="I921" s="404"/>
      <c r="Q921" s="405"/>
      <c r="S921" s="405"/>
      <c r="T921" s="403"/>
      <c r="U921" s="406"/>
      <c r="V921" s="400"/>
      <c r="W921" s="405"/>
      <c r="X921" s="405"/>
      <c r="Y921" s="403"/>
      <c r="Z921" s="407"/>
      <c r="AA921" s="403"/>
      <c r="AB921" s="405"/>
      <c r="AC921" s="403"/>
      <c r="AD921" s="406"/>
      <c r="AG921" s="403"/>
      <c r="AH921" s="403"/>
      <c r="AI921" s="405"/>
      <c r="AL921" s="403"/>
      <c r="AN921" s="403"/>
      <c r="AO921" s="405"/>
      <c r="AP921" s="403"/>
      <c r="AQ921" s="403"/>
      <c r="AR921" s="403"/>
      <c r="AS921" s="403"/>
      <c r="AT921" s="403"/>
      <c r="AU921" s="403"/>
      <c r="AV921" s="405"/>
      <c r="AW921" s="404"/>
      <c r="AY921" s="403"/>
      <c r="BC921" s="403"/>
      <c r="BD921" s="403"/>
      <c r="BE921" s="403"/>
      <c r="BF921" s="403"/>
      <c r="BG921" s="403"/>
      <c r="BH921" s="403"/>
      <c r="BI921" s="403"/>
      <c r="BJ921" s="403"/>
      <c r="BK921" s="403"/>
    </row>
    <row r="922" spans="1:63" x14ac:dyDescent="0.25">
      <c r="A922" s="405"/>
      <c r="B922" s="400"/>
      <c r="C922" s="403"/>
      <c r="D922" s="403"/>
      <c r="E922" s="403"/>
      <c r="I922" s="404"/>
      <c r="Q922" s="405"/>
      <c r="S922" s="405"/>
      <c r="T922" s="403"/>
      <c r="U922" s="406"/>
      <c r="V922" s="400"/>
      <c r="W922" s="405"/>
      <c r="X922" s="405"/>
      <c r="Y922" s="403"/>
      <c r="Z922" s="407"/>
      <c r="AA922" s="403"/>
      <c r="AB922" s="405"/>
      <c r="AC922" s="403"/>
      <c r="AD922" s="406"/>
      <c r="AG922" s="403"/>
      <c r="AH922" s="403"/>
      <c r="AI922" s="405"/>
      <c r="AL922" s="403"/>
      <c r="AN922" s="403"/>
      <c r="AO922" s="405"/>
      <c r="AP922" s="403"/>
      <c r="AQ922" s="403"/>
      <c r="AR922" s="403"/>
      <c r="AS922" s="403"/>
      <c r="AT922" s="403"/>
      <c r="AU922" s="403"/>
      <c r="AV922" s="405"/>
      <c r="AW922" s="404"/>
      <c r="AY922" s="403"/>
      <c r="BC922" s="403"/>
      <c r="BD922" s="403"/>
      <c r="BE922" s="403"/>
      <c r="BF922" s="403"/>
      <c r="BG922" s="403"/>
      <c r="BH922" s="403"/>
      <c r="BI922" s="403"/>
      <c r="BJ922" s="403"/>
      <c r="BK922" s="403"/>
    </row>
    <row r="923" spans="1:63" x14ac:dyDescent="0.25">
      <c r="A923" s="405"/>
      <c r="B923" s="400"/>
      <c r="C923" s="403"/>
      <c r="D923" s="403"/>
      <c r="E923" s="403"/>
      <c r="I923" s="404"/>
      <c r="Q923" s="405"/>
      <c r="S923" s="405"/>
      <c r="T923" s="403"/>
      <c r="U923" s="406"/>
      <c r="V923" s="400"/>
      <c r="W923" s="405"/>
      <c r="X923" s="405"/>
      <c r="Y923" s="403"/>
      <c r="Z923" s="407"/>
      <c r="AA923" s="403"/>
      <c r="AB923" s="405"/>
      <c r="AC923" s="403"/>
      <c r="AD923" s="406"/>
      <c r="AG923" s="403"/>
      <c r="AH923" s="403"/>
      <c r="AI923" s="405"/>
      <c r="AL923" s="403"/>
      <c r="AN923" s="403"/>
      <c r="AO923" s="405"/>
      <c r="AP923" s="403"/>
      <c r="AQ923" s="403"/>
      <c r="AR923" s="403"/>
      <c r="AS923" s="403"/>
      <c r="AT923" s="403"/>
      <c r="AU923" s="403"/>
      <c r="AV923" s="405"/>
      <c r="AW923" s="404"/>
      <c r="AY923" s="403"/>
      <c r="BC923" s="403"/>
      <c r="BD923" s="403"/>
      <c r="BE923" s="403"/>
      <c r="BF923" s="403"/>
      <c r="BG923" s="403"/>
      <c r="BH923" s="403"/>
      <c r="BI923" s="403"/>
      <c r="BJ923" s="403"/>
      <c r="BK923" s="403"/>
    </row>
    <row r="924" spans="1:63" x14ac:dyDescent="0.25">
      <c r="A924" s="405"/>
      <c r="B924" s="400"/>
      <c r="C924" s="403"/>
      <c r="D924" s="403"/>
      <c r="E924" s="403"/>
      <c r="I924" s="404"/>
      <c r="Q924" s="405"/>
      <c r="S924" s="405"/>
      <c r="T924" s="403"/>
      <c r="U924" s="406"/>
      <c r="V924" s="400"/>
      <c r="W924" s="405"/>
      <c r="X924" s="405"/>
      <c r="Y924" s="403"/>
      <c r="Z924" s="407"/>
      <c r="AA924" s="403"/>
      <c r="AB924" s="405"/>
      <c r="AC924" s="403"/>
      <c r="AD924" s="406"/>
      <c r="AG924" s="403"/>
      <c r="AH924" s="403"/>
      <c r="AI924" s="405"/>
      <c r="AL924" s="403"/>
      <c r="AN924" s="403"/>
      <c r="AO924" s="405"/>
      <c r="AP924" s="403"/>
      <c r="AQ924" s="403"/>
      <c r="AR924" s="403"/>
      <c r="AS924" s="403"/>
      <c r="AT924" s="403"/>
      <c r="AU924" s="403"/>
      <c r="AV924" s="405"/>
      <c r="AW924" s="404"/>
      <c r="AY924" s="403"/>
      <c r="BC924" s="403"/>
      <c r="BD924" s="403"/>
      <c r="BE924" s="403"/>
      <c r="BF924" s="403"/>
      <c r="BG924" s="403"/>
      <c r="BH924" s="403"/>
      <c r="BI924" s="403"/>
      <c r="BJ924" s="403"/>
      <c r="BK924" s="403"/>
    </row>
    <row r="925" spans="1:63" x14ac:dyDescent="0.25">
      <c r="A925" s="405"/>
      <c r="B925" s="400"/>
      <c r="C925" s="403"/>
      <c r="D925" s="403"/>
      <c r="E925" s="403"/>
      <c r="I925" s="404"/>
      <c r="Q925" s="405"/>
      <c r="S925" s="405"/>
      <c r="T925" s="403"/>
      <c r="U925" s="406"/>
      <c r="V925" s="400"/>
      <c r="W925" s="405"/>
      <c r="X925" s="405"/>
      <c r="Y925" s="403"/>
      <c r="Z925" s="407"/>
      <c r="AA925" s="403"/>
      <c r="AB925" s="405"/>
      <c r="AC925" s="403"/>
      <c r="AD925" s="406"/>
      <c r="AG925" s="403"/>
      <c r="AH925" s="403"/>
      <c r="AI925" s="405"/>
      <c r="AL925" s="403"/>
      <c r="AN925" s="403"/>
      <c r="AO925" s="405"/>
      <c r="AP925" s="403"/>
      <c r="AQ925" s="403"/>
      <c r="AR925" s="403"/>
      <c r="AS925" s="403"/>
      <c r="AT925" s="403"/>
      <c r="AU925" s="403"/>
      <c r="AV925" s="405"/>
      <c r="AW925" s="404"/>
      <c r="AY925" s="403"/>
      <c r="BC925" s="403"/>
      <c r="BD925" s="403"/>
      <c r="BE925" s="403"/>
      <c r="BF925" s="403"/>
      <c r="BG925" s="403"/>
      <c r="BH925" s="403"/>
      <c r="BI925" s="403"/>
      <c r="BJ925" s="403"/>
      <c r="BK925" s="403"/>
    </row>
    <row r="926" spans="1:63" x14ac:dyDescent="0.25">
      <c r="A926" s="405"/>
      <c r="B926" s="400"/>
      <c r="C926" s="403"/>
      <c r="D926" s="403"/>
      <c r="E926" s="403"/>
      <c r="I926" s="404"/>
      <c r="Q926" s="405"/>
      <c r="S926" s="405"/>
      <c r="T926" s="403"/>
      <c r="U926" s="406"/>
      <c r="V926" s="400"/>
      <c r="W926" s="405"/>
      <c r="X926" s="405"/>
      <c r="Y926" s="403"/>
      <c r="Z926" s="407"/>
      <c r="AA926" s="403"/>
      <c r="AB926" s="405"/>
      <c r="AC926" s="403"/>
      <c r="AD926" s="406"/>
      <c r="AG926" s="403"/>
      <c r="AH926" s="403"/>
      <c r="AI926" s="405"/>
      <c r="AL926" s="403"/>
      <c r="AN926" s="403"/>
      <c r="AO926" s="405"/>
      <c r="AP926" s="403"/>
      <c r="AQ926" s="403"/>
      <c r="AR926" s="403"/>
      <c r="AS926" s="403"/>
      <c r="AT926" s="403"/>
      <c r="AU926" s="403"/>
      <c r="AV926" s="405"/>
      <c r="AW926" s="404"/>
      <c r="AY926" s="403"/>
      <c r="BC926" s="403"/>
      <c r="BD926" s="403"/>
      <c r="BE926" s="403"/>
      <c r="BF926" s="403"/>
      <c r="BG926" s="403"/>
      <c r="BH926" s="403"/>
      <c r="BI926" s="403"/>
      <c r="BJ926" s="403"/>
      <c r="BK926" s="403"/>
    </row>
    <row r="927" spans="1:63" x14ac:dyDescent="0.25">
      <c r="A927" s="405"/>
      <c r="B927" s="400"/>
      <c r="C927" s="403"/>
      <c r="D927" s="403"/>
      <c r="E927" s="403"/>
      <c r="I927" s="404"/>
      <c r="Q927" s="405"/>
      <c r="S927" s="405"/>
      <c r="T927" s="403"/>
      <c r="U927" s="406"/>
      <c r="V927" s="400"/>
      <c r="W927" s="405"/>
      <c r="X927" s="405"/>
      <c r="Y927" s="403"/>
      <c r="Z927" s="407"/>
      <c r="AA927" s="403"/>
      <c r="AB927" s="405"/>
      <c r="AC927" s="403"/>
      <c r="AD927" s="406"/>
      <c r="AG927" s="403"/>
      <c r="AH927" s="403"/>
      <c r="AI927" s="405"/>
      <c r="AL927" s="403"/>
      <c r="AN927" s="403"/>
      <c r="AO927" s="405"/>
      <c r="AP927" s="403"/>
      <c r="AQ927" s="403"/>
      <c r="AR927" s="403"/>
      <c r="AS927" s="403"/>
      <c r="AT927" s="403"/>
      <c r="AU927" s="403"/>
      <c r="AV927" s="405"/>
      <c r="AW927" s="404"/>
      <c r="AY927" s="403"/>
      <c r="BC927" s="403"/>
      <c r="BD927" s="403"/>
      <c r="BE927" s="403"/>
      <c r="BF927" s="403"/>
      <c r="BG927" s="403"/>
      <c r="BH927" s="403"/>
      <c r="BI927" s="403"/>
      <c r="BJ927" s="403"/>
      <c r="BK927" s="403"/>
    </row>
    <row r="928" spans="1:63" x14ac:dyDescent="0.25">
      <c r="A928" s="405"/>
      <c r="B928" s="400"/>
      <c r="C928" s="403"/>
      <c r="D928" s="403"/>
      <c r="E928" s="403"/>
      <c r="I928" s="404"/>
      <c r="Q928" s="405"/>
      <c r="S928" s="405"/>
      <c r="T928" s="403"/>
      <c r="U928" s="406"/>
      <c r="V928" s="400"/>
      <c r="W928" s="405"/>
      <c r="X928" s="405"/>
      <c r="Y928" s="403"/>
      <c r="Z928" s="407"/>
      <c r="AA928" s="403"/>
      <c r="AB928" s="405"/>
      <c r="AC928" s="403"/>
      <c r="AD928" s="406"/>
      <c r="AG928" s="403"/>
      <c r="AH928" s="403"/>
      <c r="AI928" s="405"/>
      <c r="AL928" s="403"/>
      <c r="AN928" s="403"/>
      <c r="AO928" s="405"/>
      <c r="AP928" s="403"/>
      <c r="AQ928" s="403"/>
      <c r="AR928" s="403"/>
      <c r="AS928" s="403"/>
      <c r="AT928" s="403"/>
      <c r="AU928" s="403"/>
      <c r="AV928" s="405"/>
      <c r="AW928" s="404"/>
      <c r="AY928" s="403"/>
      <c r="BC928" s="403"/>
      <c r="BD928" s="403"/>
      <c r="BE928" s="403"/>
      <c r="BF928" s="403"/>
      <c r="BG928" s="403"/>
      <c r="BH928" s="403"/>
      <c r="BI928" s="403"/>
      <c r="BJ928" s="403"/>
      <c r="BK928" s="403"/>
    </row>
    <row r="929" spans="1:63" x14ac:dyDescent="0.25">
      <c r="A929" s="405"/>
      <c r="B929" s="400"/>
      <c r="C929" s="403"/>
      <c r="D929" s="403"/>
      <c r="E929" s="403"/>
      <c r="I929" s="404"/>
      <c r="Q929" s="405"/>
      <c r="S929" s="405"/>
      <c r="T929" s="403"/>
      <c r="U929" s="406"/>
      <c r="V929" s="400"/>
      <c r="W929" s="405"/>
      <c r="X929" s="405"/>
      <c r="Y929" s="403"/>
      <c r="Z929" s="407"/>
      <c r="AA929" s="403"/>
      <c r="AB929" s="405"/>
      <c r="AC929" s="403"/>
      <c r="AD929" s="406"/>
      <c r="AG929" s="403"/>
      <c r="AH929" s="403"/>
      <c r="AI929" s="405"/>
      <c r="AL929" s="403"/>
      <c r="AN929" s="403"/>
      <c r="AO929" s="405"/>
      <c r="AP929" s="403"/>
      <c r="AQ929" s="403"/>
      <c r="AR929" s="403"/>
      <c r="AS929" s="403"/>
      <c r="AT929" s="403"/>
      <c r="AU929" s="403"/>
      <c r="AV929" s="405"/>
      <c r="AW929" s="404"/>
      <c r="AY929" s="403"/>
      <c r="BC929" s="403"/>
      <c r="BD929" s="403"/>
      <c r="BE929" s="403"/>
      <c r="BF929" s="403"/>
      <c r="BG929" s="403"/>
      <c r="BH929" s="403"/>
      <c r="BI929" s="403"/>
      <c r="BJ929" s="403"/>
      <c r="BK929" s="403"/>
    </row>
    <row r="930" spans="1:63" x14ac:dyDescent="0.25">
      <c r="A930" s="405"/>
      <c r="B930" s="400"/>
      <c r="C930" s="403"/>
      <c r="D930" s="403"/>
      <c r="E930" s="403"/>
      <c r="I930" s="404"/>
      <c r="Q930" s="405"/>
      <c r="S930" s="405"/>
      <c r="T930" s="403"/>
      <c r="U930" s="406"/>
      <c r="V930" s="400"/>
      <c r="W930" s="405"/>
      <c r="X930" s="405"/>
      <c r="Y930" s="403"/>
      <c r="Z930" s="407"/>
      <c r="AA930" s="403"/>
      <c r="AB930" s="405"/>
      <c r="AC930" s="403"/>
      <c r="AD930" s="406"/>
      <c r="AG930" s="403"/>
      <c r="AH930" s="403"/>
      <c r="AI930" s="405"/>
      <c r="AL930" s="403"/>
      <c r="AN930" s="403"/>
      <c r="AO930" s="405"/>
      <c r="AP930" s="403"/>
      <c r="AQ930" s="403"/>
      <c r="AR930" s="403"/>
      <c r="AS930" s="403"/>
      <c r="AT930" s="403"/>
      <c r="AU930" s="403"/>
      <c r="AV930" s="405"/>
      <c r="AW930" s="404"/>
      <c r="AY930" s="403"/>
      <c r="BC930" s="403"/>
      <c r="BD930" s="403"/>
      <c r="BE930" s="403"/>
      <c r="BF930" s="403"/>
      <c r="BG930" s="403"/>
      <c r="BH930" s="403"/>
      <c r="BI930" s="403"/>
      <c r="BJ930" s="403"/>
      <c r="BK930" s="403"/>
    </row>
    <row r="931" spans="1:63" x14ac:dyDescent="0.25">
      <c r="A931" s="405"/>
      <c r="B931" s="400"/>
      <c r="C931" s="403"/>
      <c r="D931" s="403"/>
      <c r="E931" s="403"/>
      <c r="I931" s="404"/>
      <c r="Q931" s="405"/>
      <c r="S931" s="405"/>
      <c r="T931" s="403"/>
      <c r="U931" s="406"/>
      <c r="V931" s="400"/>
      <c r="W931" s="405"/>
      <c r="X931" s="405"/>
      <c r="Y931" s="403"/>
      <c r="Z931" s="407"/>
      <c r="AA931" s="403"/>
      <c r="AB931" s="405"/>
      <c r="AC931" s="403"/>
      <c r="AD931" s="406"/>
      <c r="AG931" s="403"/>
      <c r="AH931" s="403"/>
      <c r="AI931" s="405"/>
      <c r="AL931" s="403"/>
      <c r="AN931" s="403"/>
      <c r="AO931" s="405"/>
      <c r="AP931" s="403"/>
      <c r="AQ931" s="403"/>
      <c r="AR931" s="403"/>
      <c r="AS931" s="403"/>
      <c r="AT931" s="403"/>
      <c r="AU931" s="403"/>
      <c r="AV931" s="405"/>
      <c r="AW931" s="404"/>
      <c r="AY931" s="403"/>
      <c r="BC931" s="403"/>
      <c r="BD931" s="403"/>
      <c r="BE931" s="403"/>
      <c r="BF931" s="403"/>
      <c r="BG931" s="403"/>
      <c r="BH931" s="403"/>
      <c r="BI931" s="403"/>
      <c r="BJ931" s="403"/>
      <c r="BK931" s="403"/>
    </row>
    <row r="932" spans="1:63" x14ac:dyDescent="0.25">
      <c r="A932" s="405"/>
      <c r="B932" s="400"/>
      <c r="C932" s="403"/>
      <c r="D932" s="403"/>
      <c r="E932" s="403"/>
      <c r="I932" s="404"/>
      <c r="Q932" s="405"/>
      <c r="S932" s="405"/>
      <c r="T932" s="403"/>
      <c r="U932" s="406"/>
      <c r="V932" s="400"/>
      <c r="W932" s="405"/>
      <c r="X932" s="405"/>
      <c r="Y932" s="403"/>
      <c r="Z932" s="407"/>
      <c r="AA932" s="403"/>
      <c r="AB932" s="405"/>
      <c r="AC932" s="403"/>
      <c r="AD932" s="406"/>
      <c r="AG932" s="403"/>
      <c r="AH932" s="403"/>
      <c r="AI932" s="405"/>
      <c r="AL932" s="403"/>
      <c r="AN932" s="403"/>
      <c r="AO932" s="405"/>
      <c r="AP932" s="403"/>
      <c r="AQ932" s="403"/>
      <c r="AR932" s="403"/>
      <c r="AS932" s="403"/>
      <c r="AT932" s="403"/>
      <c r="AU932" s="403"/>
      <c r="AV932" s="405"/>
      <c r="AW932" s="404"/>
      <c r="AY932" s="403"/>
      <c r="BC932" s="403"/>
      <c r="BD932" s="403"/>
      <c r="BE932" s="403"/>
      <c r="BF932" s="403"/>
      <c r="BG932" s="403"/>
      <c r="BH932" s="403"/>
      <c r="BI932" s="403"/>
      <c r="BJ932" s="403"/>
      <c r="BK932" s="403"/>
    </row>
    <row r="933" spans="1:63" x14ac:dyDescent="0.25">
      <c r="A933" s="405"/>
      <c r="B933" s="400"/>
      <c r="C933" s="403"/>
      <c r="D933" s="403"/>
      <c r="E933" s="403"/>
      <c r="I933" s="404"/>
      <c r="Q933" s="405"/>
      <c r="S933" s="405"/>
      <c r="T933" s="403"/>
      <c r="U933" s="406"/>
      <c r="V933" s="400"/>
      <c r="W933" s="405"/>
      <c r="X933" s="405"/>
      <c r="Y933" s="403"/>
      <c r="Z933" s="407"/>
      <c r="AA933" s="403"/>
      <c r="AB933" s="405"/>
      <c r="AC933" s="403"/>
      <c r="AD933" s="406"/>
      <c r="AG933" s="403"/>
      <c r="AH933" s="403"/>
      <c r="AI933" s="405"/>
      <c r="AL933" s="403"/>
      <c r="AN933" s="403"/>
      <c r="AO933" s="405"/>
      <c r="AP933" s="403"/>
      <c r="AQ933" s="403"/>
      <c r="AR933" s="403"/>
      <c r="AS933" s="403"/>
      <c r="AT933" s="403"/>
      <c r="AU933" s="403"/>
      <c r="AV933" s="405"/>
      <c r="AW933" s="404"/>
      <c r="AY933" s="403"/>
      <c r="BC933" s="403"/>
      <c r="BD933" s="403"/>
      <c r="BE933" s="403"/>
      <c r="BF933" s="403"/>
      <c r="BG933" s="403"/>
      <c r="BH933" s="403"/>
      <c r="BI933" s="403"/>
      <c r="BJ933" s="403"/>
      <c r="BK933" s="403"/>
    </row>
    <row r="934" spans="1:63" x14ac:dyDescent="0.25">
      <c r="A934" s="405"/>
      <c r="B934" s="400"/>
      <c r="C934" s="403"/>
      <c r="D934" s="403"/>
      <c r="E934" s="403"/>
      <c r="I934" s="404"/>
      <c r="Q934" s="405"/>
      <c r="S934" s="405"/>
      <c r="T934" s="403"/>
      <c r="U934" s="406"/>
      <c r="V934" s="400"/>
      <c r="W934" s="405"/>
      <c r="X934" s="405"/>
      <c r="Y934" s="403"/>
      <c r="Z934" s="407"/>
      <c r="AA934" s="403"/>
      <c r="AB934" s="405"/>
      <c r="AC934" s="403"/>
      <c r="AD934" s="406"/>
      <c r="AG934" s="403"/>
      <c r="AH934" s="403"/>
      <c r="AI934" s="405"/>
      <c r="AL934" s="403"/>
      <c r="AN934" s="403"/>
      <c r="AO934" s="405"/>
      <c r="AP934" s="403"/>
      <c r="AQ934" s="403"/>
      <c r="AR934" s="403"/>
      <c r="AS934" s="403"/>
      <c r="AT934" s="403"/>
      <c r="AU934" s="403"/>
      <c r="AV934" s="405"/>
      <c r="AW934" s="404"/>
      <c r="AY934" s="403"/>
      <c r="BC934" s="403"/>
      <c r="BD934" s="403"/>
      <c r="BE934" s="403"/>
      <c r="BF934" s="403"/>
      <c r="BG934" s="403"/>
      <c r="BH934" s="403"/>
      <c r="BI934" s="403"/>
      <c r="BJ934" s="403"/>
      <c r="BK934" s="403"/>
    </row>
    <row r="935" spans="1:63" x14ac:dyDescent="0.25">
      <c r="A935" s="405"/>
      <c r="B935" s="400"/>
      <c r="C935" s="403"/>
      <c r="D935" s="403"/>
      <c r="E935" s="403"/>
      <c r="I935" s="404"/>
      <c r="Q935" s="405"/>
      <c r="S935" s="405"/>
      <c r="T935" s="403"/>
      <c r="U935" s="406"/>
      <c r="V935" s="400"/>
      <c r="W935" s="405"/>
      <c r="X935" s="405"/>
      <c r="Y935" s="403"/>
      <c r="Z935" s="407"/>
      <c r="AA935" s="403"/>
      <c r="AB935" s="405"/>
      <c r="AC935" s="403"/>
      <c r="AD935" s="406"/>
      <c r="AG935" s="403"/>
      <c r="AH935" s="403"/>
      <c r="AI935" s="405"/>
      <c r="AL935" s="403"/>
      <c r="AN935" s="403"/>
      <c r="AO935" s="405"/>
      <c r="AP935" s="403"/>
      <c r="AQ935" s="403"/>
      <c r="AR935" s="403"/>
      <c r="AS935" s="403"/>
      <c r="AT935" s="403"/>
      <c r="AU935" s="403"/>
      <c r="AV935" s="405"/>
      <c r="AW935" s="404"/>
      <c r="AY935" s="403"/>
      <c r="BC935" s="403"/>
      <c r="BD935" s="403"/>
      <c r="BE935" s="403"/>
      <c r="BF935" s="403"/>
      <c r="BG935" s="403"/>
      <c r="BH935" s="403"/>
      <c r="BI935" s="403"/>
      <c r="BJ935" s="403"/>
      <c r="BK935" s="403"/>
    </row>
    <row r="936" spans="1:63" x14ac:dyDescent="0.25">
      <c r="A936" s="405"/>
      <c r="B936" s="400"/>
      <c r="C936" s="403"/>
      <c r="D936" s="403"/>
      <c r="E936" s="403"/>
      <c r="I936" s="404"/>
      <c r="Q936" s="405"/>
      <c r="S936" s="405"/>
      <c r="T936" s="403"/>
      <c r="U936" s="406"/>
      <c r="V936" s="400"/>
      <c r="W936" s="405"/>
      <c r="X936" s="405"/>
      <c r="Y936" s="403"/>
      <c r="Z936" s="407"/>
      <c r="AA936" s="403"/>
      <c r="AB936" s="405"/>
      <c r="AC936" s="403"/>
      <c r="AD936" s="406"/>
      <c r="AG936" s="403"/>
      <c r="AH936" s="403"/>
      <c r="AI936" s="405"/>
      <c r="AL936" s="403"/>
      <c r="AN936" s="403"/>
      <c r="AO936" s="405"/>
      <c r="AP936" s="403"/>
      <c r="AQ936" s="403"/>
      <c r="AR936" s="403"/>
      <c r="AS936" s="403"/>
      <c r="AT936" s="403"/>
      <c r="AU936" s="403"/>
      <c r="AV936" s="405"/>
      <c r="AW936" s="404"/>
      <c r="AY936" s="403"/>
      <c r="BC936" s="403"/>
      <c r="BD936" s="403"/>
      <c r="BE936" s="403"/>
      <c r="BF936" s="403"/>
      <c r="BG936" s="403"/>
      <c r="BH936" s="403"/>
      <c r="BI936" s="403"/>
      <c r="BJ936" s="403"/>
      <c r="BK936" s="403"/>
    </row>
    <row r="937" spans="1:63" x14ac:dyDescent="0.25">
      <c r="A937" s="405"/>
      <c r="B937" s="400"/>
      <c r="C937" s="403"/>
      <c r="D937" s="403"/>
      <c r="E937" s="403"/>
      <c r="I937" s="404"/>
      <c r="Q937" s="405"/>
      <c r="S937" s="405"/>
      <c r="T937" s="403"/>
      <c r="U937" s="406"/>
      <c r="V937" s="400"/>
      <c r="W937" s="405"/>
      <c r="X937" s="405"/>
      <c r="Y937" s="403"/>
      <c r="Z937" s="407"/>
      <c r="AA937" s="403"/>
      <c r="AB937" s="405"/>
      <c r="AC937" s="403"/>
      <c r="AD937" s="406"/>
      <c r="AG937" s="403"/>
      <c r="AH937" s="403"/>
      <c r="AI937" s="405"/>
      <c r="AL937" s="403"/>
      <c r="AN937" s="403"/>
      <c r="AO937" s="405"/>
      <c r="AP937" s="403"/>
      <c r="AQ937" s="403"/>
      <c r="AR937" s="403"/>
      <c r="AS937" s="403"/>
      <c r="AT937" s="403"/>
      <c r="AU937" s="403"/>
      <c r="AV937" s="405"/>
      <c r="AW937" s="404"/>
      <c r="AY937" s="403"/>
      <c r="BC937" s="403"/>
      <c r="BD937" s="403"/>
      <c r="BE937" s="403"/>
      <c r="BF937" s="403"/>
      <c r="BG937" s="403"/>
      <c r="BH937" s="403"/>
      <c r="BI937" s="403"/>
      <c r="BJ937" s="403"/>
      <c r="BK937" s="403"/>
    </row>
    <row r="938" spans="1:63" x14ac:dyDescent="0.25">
      <c r="A938" s="405"/>
      <c r="B938" s="400"/>
      <c r="C938" s="403"/>
      <c r="D938" s="403"/>
      <c r="E938" s="403"/>
      <c r="I938" s="404"/>
      <c r="Q938" s="405"/>
      <c r="S938" s="405"/>
      <c r="T938" s="403"/>
      <c r="U938" s="406"/>
      <c r="V938" s="400"/>
      <c r="W938" s="405"/>
      <c r="X938" s="405"/>
      <c r="Y938" s="403"/>
      <c r="Z938" s="407"/>
      <c r="AA938" s="403"/>
      <c r="AB938" s="405"/>
      <c r="AC938" s="403"/>
      <c r="AD938" s="406"/>
      <c r="AG938" s="403"/>
      <c r="AH938" s="403"/>
      <c r="AI938" s="405"/>
      <c r="AL938" s="403"/>
      <c r="AN938" s="403"/>
      <c r="AO938" s="405"/>
      <c r="AP938" s="403"/>
      <c r="AQ938" s="403"/>
      <c r="AR938" s="403"/>
      <c r="AS938" s="403"/>
      <c r="AT938" s="403"/>
      <c r="AU938" s="403"/>
      <c r="AV938" s="405"/>
      <c r="AW938" s="404"/>
      <c r="AY938" s="403"/>
      <c r="BC938" s="403"/>
      <c r="BD938" s="403"/>
      <c r="BE938" s="403"/>
      <c r="BF938" s="403"/>
      <c r="BG938" s="403"/>
      <c r="BH938" s="403"/>
      <c r="BI938" s="403"/>
      <c r="BJ938" s="403"/>
      <c r="BK938" s="403"/>
    </row>
    <row r="939" spans="1:63" x14ac:dyDescent="0.25">
      <c r="A939" s="405"/>
      <c r="B939" s="400"/>
      <c r="C939" s="403"/>
      <c r="D939" s="403"/>
      <c r="E939" s="403"/>
      <c r="I939" s="404"/>
      <c r="Q939" s="405"/>
      <c r="S939" s="405"/>
      <c r="T939" s="403"/>
      <c r="U939" s="406"/>
      <c r="V939" s="400"/>
      <c r="W939" s="405"/>
      <c r="X939" s="405"/>
      <c r="Y939" s="403"/>
      <c r="Z939" s="407"/>
      <c r="AA939" s="403"/>
      <c r="AB939" s="405"/>
      <c r="AC939" s="403"/>
      <c r="AD939" s="406"/>
      <c r="AG939" s="403"/>
      <c r="AH939" s="403"/>
      <c r="AI939" s="405"/>
      <c r="AL939" s="403"/>
      <c r="AN939" s="403"/>
      <c r="AO939" s="405"/>
      <c r="AP939" s="403"/>
      <c r="AQ939" s="403"/>
      <c r="AR939" s="403"/>
      <c r="AS939" s="403"/>
      <c r="AT939" s="403"/>
      <c r="AU939" s="403"/>
      <c r="AV939" s="405"/>
      <c r="AW939" s="404"/>
      <c r="AY939" s="403"/>
      <c r="BC939" s="403"/>
      <c r="BD939" s="403"/>
      <c r="BE939" s="403"/>
      <c r="BF939" s="403"/>
      <c r="BG939" s="403"/>
      <c r="BH939" s="403"/>
      <c r="BI939" s="403"/>
      <c r="BJ939" s="403"/>
      <c r="BK939" s="403"/>
    </row>
    <row r="940" spans="1:63" x14ac:dyDescent="0.25">
      <c r="A940" s="405"/>
      <c r="B940" s="400"/>
      <c r="C940" s="403"/>
      <c r="D940" s="403"/>
      <c r="E940" s="403"/>
      <c r="I940" s="404"/>
      <c r="Q940" s="405"/>
      <c r="S940" s="405"/>
      <c r="T940" s="403"/>
      <c r="U940" s="406"/>
      <c r="V940" s="400"/>
      <c r="W940" s="405"/>
      <c r="X940" s="405"/>
      <c r="Y940" s="403"/>
      <c r="Z940" s="407"/>
      <c r="AA940" s="403"/>
      <c r="AB940" s="405"/>
      <c r="AC940" s="403"/>
      <c r="AD940" s="406"/>
      <c r="AG940" s="403"/>
      <c r="AH940" s="403"/>
      <c r="AI940" s="405"/>
      <c r="AL940" s="403"/>
      <c r="AN940" s="403"/>
      <c r="AO940" s="405"/>
      <c r="AP940" s="403"/>
      <c r="AQ940" s="403"/>
      <c r="AR940" s="403"/>
      <c r="AS940" s="403"/>
      <c r="AT940" s="403"/>
      <c r="AU940" s="403"/>
      <c r="AV940" s="405"/>
      <c r="AW940" s="404"/>
      <c r="AY940" s="403"/>
      <c r="BC940" s="403"/>
      <c r="BD940" s="403"/>
      <c r="BE940" s="403"/>
      <c r="BF940" s="403"/>
      <c r="BG940" s="403"/>
      <c r="BH940" s="403"/>
      <c r="BI940" s="403"/>
      <c r="BJ940" s="403"/>
      <c r="BK940" s="403"/>
    </row>
    <row r="941" spans="1:63" x14ac:dyDescent="0.25">
      <c r="A941" s="405"/>
      <c r="B941" s="400"/>
      <c r="C941" s="403"/>
      <c r="D941" s="403"/>
      <c r="E941" s="403"/>
      <c r="I941" s="404"/>
      <c r="Q941" s="405"/>
      <c r="S941" s="405"/>
      <c r="T941" s="403"/>
      <c r="U941" s="406"/>
      <c r="V941" s="400"/>
      <c r="W941" s="405"/>
      <c r="X941" s="405"/>
      <c r="Y941" s="403"/>
      <c r="Z941" s="407"/>
      <c r="AA941" s="403"/>
      <c r="AB941" s="405"/>
      <c r="AC941" s="403"/>
      <c r="AD941" s="406"/>
      <c r="AG941" s="403"/>
      <c r="AH941" s="403"/>
      <c r="AI941" s="405"/>
      <c r="AL941" s="403"/>
      <c r="AN941" s="403"/>
      <c r="AO941" s="405"/>
      <c r="AP941" s="403"/>
      <c r="AQ941" s="403"/>
      <c r="AR941" s="403"/>
      <c r="AS941" s="403"/>
      <c r="AT941" s="403"/>
      <c r="AU941" s="403"/>
      <c r="AV941" s="405"/>
      <c r="AW941" s="404"/>
      <c r="AY941" s="403"/>
      <c r="BC941" s="403"/>
      <c r="BD941" s="403"/>
      <c r="BE941" s="403"/>
      <c r="BF941" s="403"/>
      <c r="BG941" s="403"/>
      <c r="BH941" s="403"/>
      <c r="BI941" s="403"/>
      <c r="BJ941" s="403"/>
      <c r="BK941" s="403"/>
    </row>
    <row r="942" spans="1:63" x14ac:dyDescent="0.25">
      <c r="A942" s="405"/>
      <c r="B942" s="400"/>
      <c r="C942" s="403"/>
      <c r="D942" s="403"/>
      <c r="E942" s="403"/>
      <c r="I942" s="404"/>
      <c r="Q942" s="405"/>
      <c r="S942" s="405"/>
      <c r="T942" s="403"/>
      <c r="U942" s="406"/>
      <c r="V942" s="400"/>
      <c r="W942" s="405"/>
      <c r="X942" s="405"/>
      <c r="Y942" s="403"/>
      <c r="Z942" s="407"/>
      <c r="AA942" s="403"/>
      <c r="AB942" s="405"/>
      <c r="AC942" s="403"/>
      <c r="AD942" s="406"/>
      <c r="AG942" s="403"/>
      <c r="AH942" s="403"/>
      <c r="AI942" s="405"/>
      <c r="AL942" s="403"/>
      <c r="AN942" s="403"/>
      <c r="AO942" s="405"/>
      <c r="AP942" s="403"/>
      <c r="AQ942" s="403"/>
      <c r="AR942" s="403"/>
      <c r="AS942" s="403"/>
      <c r="AT942" s="403"/>
      <c r="AU942" s="403"/>
      <c r="AV942" s="405"/>
      <c r="AW942" s="404"/>
      <c r="AY942" s="403"/>
      <c r="BC942" s="403"/>
      <c r="BD942" s="403"/>
      <c r="BE942" s="403"/>
      <c r="BF942" s="403"/>
      <c r="BG942" s="403"/>
      <c r="BH942" s="403"/>
      <c r="BI942" s="403"/>
      <c r="BJ942" s="403"/>
      <c r="BK942" s="403"/>
    </row>
    <row r="943" spans="1:63" x14ac:dyDescent="0.25">
      <c r="A943" s="405"/>
      <c r="B943" s="400"/>
      <c r="C943" s="403"/>
      <c r="D943" s="403"/>
      <c r="E943" s="403"/>
      <c r="I943" s="404"/>
      <c r="Q943" s="405"/>
      <c r="S943" s="405"/>
      <c r="T943" s="403"/>
      <c r="U943" s="406"/>
      <c r="V943" s="400"/>
      <c r="W943" s="405"/>
      <c r="X943" s="405"/>
      <c r="Y943" s="403"/>
      <c r="Z943" s="407"/>
      <c r="AA943" s="403"/>
      <c r="AB943" s="405"/>
      <c r="AC943" s="403"/>
      <c r="AD943" s="406"/>
      <c r="AG943" s="403"/>
      <c r="AH943" s="403"/>
      <c r="AI943" s="405"/>
      <c r="AL943" s="403"/>
      <c r="AN943" s="403"/>
      <c r="AO943" s="405"/>
      <c r="AP943" s="403"/>
      <c r="AQ943" s="403"/>
      <c r="AR943" s="403"/>
      <c r="AS943" s="403"/>
      <c r="AT943" s="403"/>
      <c r="AU943" s="403"/>
      <c r="AV943" s="405"/>
      <c r="AW943" s="404"/>
      <c r="AY943" s="403"/>
      <c r="BC943" s="403"/>
      <c r="BD943" s="403"/>
      <c r="BE943" s="403"/>
      <c r="BF943" s="403"/>
      <c r="BG943" s="403"/>
      <c r="BH943" s="403"/>
      <c r="BI943" s="403"/>
      <c r="BJ943" s="403"/>
      <c r="BK943" s="403"/>
    </row>
    <row r="944" spans="1:63" x14ac:dyDescent="0.25">
      <c r="A944" s="405"/>
      <c r="B944" s="400"/>
      <c r="C944" s="403"/>
      <c r="D944" s="403"/>
      <c r="E944" s="403"/>
      <c r="I944" s="404"/>
      <c r="Q944" s="405"/>
      <c r="S944" s="405"/>
      <c r="T944" s="403"/>
      <c r="U944" s="406"/>
      <c r="V944" s="400"/>
      <c r="W944" s="405"/>
      <c r="X944" s="405"/>
      <c r="Y944" s="403"/>
      <c r="Z944" s="407"/>
      <c r="AA944" s="403"/>
      <c r="AB944" s="405"/>
      <c r="AC944" s="403"/>
      <c r="AD944" s="406"/>
      <c r="AG944" s="403"/>
      <c r="AH944" s="403"/>
      <c r="AI944" s="405"/>
      <c r="AL944" s="403"/>
      <c r="AN944" s="403"/>
      <c r="AO944" s="405"/>
      <c r="AP944" s="403"/>
      <c r="AQ944" s="403"/>
      <c r="AR944" s="403"/>
      <c r="AS944" s="403"/>
      <c r="AT944" s="403"/>
      <c r="AU944" s="403"/>
      <c r="AV944" s="405"/>
      <c r="AW944" s="404"/>
      <c r="AY944" s="403"/>
      <c r="BC944" s="403"/>
      <c r="BD944" s="403"/>
      <c r="BE944" s="403"/>
      <c r="BF944" s="403"/>
      <c r="BG944" s="403"/>
      <c r="BH944" s="403"/>
      <c r="BI944" s="403"/>
      <c r="BJ944" s="403"/>
      <c r="BK944" s="403"/>
    </row>
    <row r="945" spans="1:63" x14ac:dyDescent="0.25">
      <c r="A945" s="405"/>
      <c r="B945" s="400"/>
      <c r="C945" s="403"/>
      <c r="D945" s="403"/>
      <c r="E945" s="403"/>
      <c r="I945" s="404"/>
      <c r="Q945" s="405"/>
      <c r="S945" s="405"/>
      <c r="T945" s="403"/>
      <c r="U945" s="406"/>
      <c r="V945" s="400"/>
      <c r="W945" s="405"/>
      <c r="X945" s="405"/>
      <c r="Y945" s="403"/>
      <c r="Z945" s="407"/>
      <c r="AA945" s="403"/>
      <c r="AB945" s="405"/>
      <c r="AC945" s="403"/>
      <c r="AD945" s="406"/>
      <c r="AG945" s="403"/>
      <c r="AH945" s="403"/>
      <c r="AI945" s="405"/>
      <c r="AL945" s="403"/>
      <c r="AN945" s="403"/>
      <c r="AO945" s="405"/>
      <c r="AP945" s="403"/>
      <c r="AQ945" s="403"/>
      <c r="AR945" s="403"/>
      <c r="AS945" s="403"/>
      <c r="AT945" s="403"/>
      <c r="AU945" s="403"/>
      <c r="AV945" s="405"/>
      <c r="AW945" s="404"/>
      <c r="AY945" s="403"/>
      <c r="BC945" s="403"/>
      <c r="BD945" s="403"/>
      <c r="BE945" s="403"/>
      <c r="BF945" s="403"/>
      <c r="BG945" s="403"/>
      <c r="BH945" s="403"/>
      <c r="BI945" s="403"/>
      <c r="BJ945" s="403"/>
      <c r="BK945" s="403"/>
    </row>
    <row r="946" spans="1:63" x14ac:dyDescent="0.25">
      <c r="A946" s="405"/>
      <c r="B946" s="400"/>
      <c r="C946" s="403"/>
      <c r="D946" s="403"/>
      <c r="E946" s="403"/>
      <c r="I946" s="404"/>
      <c r="Q946" s="405"/>
      <c r="S946" s="405"/>
      <c r="T946" s="403"/>
      <c r="U946" s="406"/>
      <c r="V946" s="400"/>
      <c r="W946" s="405"/>
      <c r="X946" s="405"/>
      <c r="Y946" s="403"/>
      <c r="Z946" s="407"/>
      <c r="AA946" s="403"/>
      <c r="AB946" s="405"/>
      <c r="AC946" s="403"/>
      <c r="AD946" s="406"/>
      <c r="AG946" s="403"/>
      <c r="AH946" s="403"/>
      <c r="AI946" s="405"/>
      <c r="AL946" s="403"/>
      <c r="AN946" s="403"/>
      <c r="AO946" s="405"/>
      <c r="AP946" s="403"/>
      <c r="AQ946" s="403"/>
      <c r="AR946" s="403"/>
      <c r="AS946" s="403"/>
      <c r="AT946" s="403"/>
      <c r="AU946" s="403"/>
      <c r="AV946" s="405"/>
      <c r="AW946" s="404"/>
      <c r="AY946" s="403"/>
      <c r="BC946" s="403"/>
      <c r="BD946" s="403"/>
      <c r="BE946" s="403"/>
      <c r="BF946" s="403"/>
      <c r="BG946" s="403"/>
      <c r="BH946" s="403"/>
      <c r="BI946" s="403"/>
      <c r="BJ946" s="403"/>
      <c r="BK946" s="403"/>
    </row>
    <row r="947" spans="1:63" x14ac:dyDescent="0.25">
      <c r="A947" s="405"/>
      <c r="B947" s="400"/>
      <c r="C947" s="403"/>
      <c r="D947" s="403"/>
      <c r="E947" s="403"/>
      <c r="I947" s="404"/>
      <c r="Q947" s="405"/>
      <c r="S947" s="405"/>
      <c r="T947" s="403"/>
      <c r="U947" s="406"/>
      <c r="V947" s="400"/>
      <c r="W947" s="405"/>
      <c r="X947" s="405"/>
      <c r="Y947" s="403"/>
      <c r="Z947" s="407"/>
      <c r="AA947" s="403"/>
      <c r="AB947" s="405"/>
      <c r="AC947" s="403"/>
      <c r="AD947" s="406"/>
      <c r="AG947" s="403"/>
      <c r="AH947" s="403"/>
      <c r="AI947" s="405"/>
      <c r="AL947" s="403"/>
      <c r="AN947" s="403"/>
      <c r="AO947" s="405"/>
      <c r="AP947" s="403"/>
      <c r="AQ947" s="403"/>
      <c r="AR947" s="403"/>
      <c r="AS947" s="403"/>
      <c r="AT947" s="403"/>
      <c r="AU947" s="403"/>
      <c r="AV947" s="405"/>
      <c r="AW947" s="404"/>
      <c r="AY947" s="403"/>
      <c r="BC947" s="403"/>
      <c r="BD947" s="403"/>
      <c r="BE947" s="403"/>
      <c r="BF947" s="403"/>
      <c r="BG947" s="403"/>
      <c r="BH947" s="403"/>
      <c r="BI947" s="403"/>
      <c r="BJ947" s="403"/>
      <c r="BK947" s="403"/>
    </row>
    <row r="948" spans="1:63" x14ac:dyDescent="0.25">
      <c r="A948" s="405"/>
      <c r="B948" s="400"/>
      <c r="C948" s="403"/>
      <c r="D948" s="403"/>
      <c r="E948" s="403"/>
      <c r="I948" s="404"/>
      <c r="Q948" s="405"/>
      <c r="S948" s="405"/>
      <c r="T948" s="403"/>
      <c r="U948" s="406"/>
      <c r="V948" s="400"/>
      <c r="W948" s="405"/>
      <c r="X948" s="405"/>
      <c r="Y948" s="403"/>
      <c r="Z948" s="407"/>
      <c r="AA948" s="403"/>
      <c r="AB948" s="405"/>
      <c r="AC948" s="403"/>
      <c r="AD948" s="406"/>
      <c r="AG948" s="403"/>
      <c r="AH948" s="403"/>
      <c r="AI948" s="405"/>
      <c r="AL948" s="403"/>
      <c r="AN948" s="403"/>
      <c r="AO948" s="405"/>
      <c r="AP948" s="403"/>
      <c r="AQ948" s="403"/>
      <c r="AR948" s="403"/>
      <c r="AS948" s="403"/>
      <c r="AT948" s="403"/>
      <c r="AU948" s="403"/>
      <c r="AV948" s="405"/>
      <c r="AW948" s="404"/>
      <c r="AY948" s="403"/>
      <c r="BC948" s="403"/>
      <c r="BD948" s="403"/>
      <c r="BE948" s="403"/>
      <c r="BF948" s="403"/>
      <c r="BG948" s="403"/>
      <c r="BH948" s="403"/>
      <c r="BI948" s="403"/>
      <c r="BJ948" s="403"/>
      <c r="BK948" s="403"/>
    </row>
    <row r="949" spans="1:63" x14ac:dyDescent="0.25">
      <c r="A949" s="405"/>
      <c r="B949" s="400"/>
      <c r="C949" s="403"/>
      <c r="D949" s="403"/>
      <c r="E949" s="403"/>
      <c r="I949" s="404"/>
      <c r="Q949" s="405"/>
      <c r="S949" s="405"/>
      <c r="T949" s="403"/>
      <c r="U949" s="406"/>
      <c r="V949" s="400"/>
      <c r="W949" s="405"/>
      <c r="X949" s="405"/>
      <c r="Y949" s="403"/>
      <c r="Z949" s="407"/>
      <c r="AA949" s="403"/>
      <c r="AB949" s="405"/>
      <c r="AC949" s="403"/>
      <c r="AD949" s="406"/>
      <c r="AG949" s="403"/>
      <c r="AH949" s="403"/>
      <c r="AI949" s="405"/>
      <c r="AL949" s="403"/>
      <c r="AN949" s="403"/>
      <c r="AO949" s="405"/>
      <c r="AP949" s="403"/>
      <c r="AQ949" s="403"/>
      <c r="AR949" s="403"/>
      <c r="AS949" s="403"/>
      <c r="AT949" s="403"/>
      <c r="AU949" s="403"/>
      <c r="AV949" s="405"/>
      <c r="AW949" s="404"/>
      <c r="AY949" s="403"/>
      <c r="BC949" s="403"/>
      <c r="BD949" s="403"/>
      <c r="BE949" s="403"/>
      <c r="BF949" s="403"/>
      <c r="BG949" s="403"/>
      <c r="BH949" s="403"/>
      <c r="BI949" s="403"/>
      <c r="BJ949" s="403"/>
      <c r="BK949" s="403"/>
    </row>
    <row r="950" spans="1:63" x14ac:dyDescent="0.25">
      <c r="A950" s="405"/>
      <c r="B950" s="400"/>
      <c r="C950" s="403"/>
      <c r="D950" s="403"/>
      <c r="E950" s="403"/>
      <c r="I950" s="404"/>
      <c r="Q950" s="405"/>
      <c r="S950" s="405"/>
      <c r="T950" s="403"/>
      <c r="U950" s="406"/>
      <c r="V950" s="400"/>
      <c r="W950" s="405"/>
      <c r="X950" s="405"/>
      <c r="Y950" s="403"/>
      <c r="Z950" s="407"/>
      <c r="AA950" s="403"/>
      <c r="AB950" s="405"/>
      <c r="AC950" s="403"/>
      <c r="AD950" s="406"/>
      <c r="AG950" s="403"/>
      <c r="AH950" s="403"/>
      <c r="AI950" s="405"/>
      <c r="AL950" s="403"/>
      <c r="AN950" s="403"/>
      <c r="AO950" s="405"/>
      <c r="AP950" s="403"/>
      <c r="AQ950" s="403"/>
      <c r="AR950" s="403"/>
      <c r="AS950" s="403"/>
      <c r="AT950" s="403"/>
      <c r="AU950" s="403"/>
      <c r="AV950" s="405"/>
      <c r="AW950" s="404"/>
      <c r="AY950" s="403"/>
      <c r="BC950" s="403"/>
      <c r="BD950" s="403"/>
      <c r="BE950" s="403"/>
      <c r="BF950" s="403"/>
      <c r="BG950" s="403"/>
      <c r="BH950" s="403"/>
      <c r="BI950" s="403"/>
      <c r="BJ950" s="403"/>
      <c r="BK950" s="403"/>
    </row>
    <row r="951" spans="1:63" x14ac:dyDescent="0.25">
      <c r="A951" s="405"/>
      <c r="B951" s="400"/>
      <c r="C951" s="403"/>
      <c r="D951" s="403"/>
      <c r="E951" s="403"/>
      <c r="I951" s="404"/>
      <c r="Q951" s="405"/>
      <c r="S951" s="405"/>
      <c r="T951" s="403"/>
      <c r="U951" s="406"/>
      <c r="V951" s="400"/>
      <c r="W951" s="405"/>
      <c r="X951" s="405"/>
      <c r="Y951" s="403"/>
      <c r="Z951" s="407"/>
      <c r="AA951" s="403"/>
      <c r="AB951" s="405"/>
      <c r="AC951" s="403"/>
      <c r="AD951" s="406"/>
      <c r="AG951" s="403"/>
      <c r="AH951" s="403"/>
      <c r="AI951" s="405"/>
      <c r="AL951" s="403"/>
      <c r="AN951" s="403"/>
      <c r="AO951" s="405"/>
      <c r="AP951" s="403"/>
      <c r="AQ951" s="403"/>
      <c r="AR951" s="403"/>
      <c r="AS951" s="403"/>
      <c r="AT951" s="403"/>
      <c r="AU951" s="403"/>
      <c r="AV951" s="405"/>
      <c r="AW951" s="404"/>
      <c r="AY951" s="403"/>
      <c r="BC951" s="403"/>
      <c r="BD951" s="403"/>
      <c r="BE951" s="403"/>
      <c r="BF951" s="403"/>
      <c r="BG951" s="403"/>
      <c r="BH951" s="403"/>
      <c r="BI951" s="403"/>
      <c r="BJ951" s="403"/>
      <c r="BK951" s="403"/>
    </row>
    <row r="952" spans="1:63" x14ac:dyDescent="0.25">
      <c r="A952" s="405"/>
      <c r="B952" s="400"/>
      <c r="C952" s="403"/>
      <c r="D952" s="403"/>
      <c r="E952" s="403"/>
      <c r="I952" s="404"/>
      <c r="Q952" s="405"/>
      <c r="S952" s="405"/>
      <c r="T952" s="403"/>
      <c r="U952" s="406"/>
      <c r="V952" s="400"/>
      <c r="W952" s="405"/>
      <c r="X952" s="405"/>
      <c r="Y952" s="403"/>
      <c r="Z952" s="407"/>
      <c r="AA952" s="403"/>
      <c r="AB952" s="405"/>
      <c r="AC952" s="403"/>
      <c r="AD952" s="406"/>
      <c r="AG952" s="403"/>
      <c r="AH952" s="403"/>
      <c r="AI952" s="405"/>
      <c r="AL952" s="403"/>
      <c r="AN952" s="403"/>
      <c r="AO952" s="405"/>
      <c r="AP952" s="403"/>
      <c r="AQ952" s="403"/>
      <c r="AR952" s="403"/>
      <c r="AS952" s="403"/>
      <c r="AT952" s="403"/>
      <c r="AU952" s="403"/>
      <c r="AV952" s="405"/>
      <c r="AW952" s="404"/>
      <c r="AY952" s="403"/>
      <c r="BC952" s="403"/>
      <c r="BD952" s="403"/>
      <c r="BE952" s="403"/>
      <c r="BF952" s="403"/>
      <c r="BG952" s="403"/>
      <c r="BH952" s="403"/>
      <c r="BI952" s="403"/>
      <c r="BJ952" s="403"/>
      <c r="BK952" s="403"/>
    </row>
    <row r="953" spans="1:63" x14ac:dyDescent="0.25">
      <c r="A953" s="405"/>
      <c r="B953" s="400"/>
      <c r="C953" s="403"/>
      <c r="D953" s="403"/>
      <c r="E953" s="403"/>
      <c r="I953" s="404"/>
      <c r="Q953" s="405"/>
      <c r="S953" s="405"/>
      <c r="T953" s="403"/>
      <c r="U953" s="406"/>
      <c r="V953" s="400"/>
      <c r="W953" s="405"/>
      <c r="X953" s="405"/>
      <c r="Y953" s="403"/>
      <c r="Z953" s="407"/>
      <c r="AA953" s="403"/>
      <c r="AB953" s="405"/>
      <c r="AC953" s="403"/>
      <c r="AD953" s="406"/>
      <c r="AG953" s="403"/>
      <c r="AH953" s="403"/>
      <c r="AI953" s="405"/>
      <c r="AL953" s="403"/>
      <c r="AN953" s="403"/>
      <c r="AO953" s="405"/>
      <c r="AP953" s="403"/>
      <c r="AQ953" s="403"/>
      <c r="AR953" s="403"/>
      <c r="AS953" s="403"/>
      <c r="AT953" s="403"/>
      <c r="AU953" s="403"/>
      <c r="AV953" s="405"/>
      <c r="AW953" s="404"/>
      <c r="AY953" s="403"/>
      <c r="BC953" s="403"/>
      <c r="BD953" s="403"/>
      <c r="BE953" s="403"/>
      <c r="BF953" s="403"/>
      <c r="BG953" s="403"/>
      <c r="BH953" s="403"/>
      <c r="BI953" s="403"/>
      <c r="BJ953" s="403"/>
      <c r="BK953" s="403"/>
    </row>
    <row r="954" spans="1:63" x14ac:dyDescent="0.25">
      <c r="A954" s="405"/>
      <c r="B954" s="400"/>
      <c r="C954" s="403"/>
      <c r="D954" s="403"/>
      <c r="E954" s="403"/>
      <c r="I954" s="404"/>
      <c r="Q954" s="405"/>
      <c r="S954" s="405"/>
      <c r="T954" s="403"/>
      <c r="U954" s="406"/>
      <c r="V954" s="400"/>
      <c r="W954" s="405"/>
      <c r="X954" s="405"/>
      <c r="Y954" s="403"/>
      <c r="Z954" s="407"/>
      <c r="AA954" s="403"/>
      <c r="AB954" s="405"/>
      <c r="AC954" s="403"/>
      <c r="AD954" s="406"/>
      <c r="AG954" s="403"/>
      <c r="AH954" s="403"/>
      <c r="AI954" s="405"/>
      <c r="AL954" s="403"/>
      <c r="AN954" s="403"/>
      <c r="AO954" s="405"/>
      <c r="AP954" s="403"/>
      <c r="AQ954" s="403"/>
      <c r="AR954" s="403"/>
      <c r="AS954" s="403"/>
      <c r="AT954" s="403"/>
      <c r="AU954" s="403"/>
      <c r="AV954" s="405"/>
      <c r="AW954" s="404"/>
      <c r="AY954" s="403"/>
      <c r="BC954" s="403"/>
      <c r="BD954" s="403"/>
      <c r="BE954" s="403"/>
      <c r="BF954" s="403"/>
      <c r="BG954" s="403"/>
      <c r="BH954" s="403"/>
      <c r="BI954" s="403"/>
      <c r="BJ954" s="403"/>
      <c r="BK954" s="403"/>
    </row>
    <row r="955" spans="1:63" x14ac:dyDescent="0.25">
      <c r="A955" s="405"/>
      <c r="B955" s="400"/>
      <c r="C955" s="403"/>
      <c r="D955" s="403"/>
      <c r="E955" s="403"/>
      <c r="I955" s="404"/>
      <c r="Q955" s="405"/>
      <c r="S955" s="405"/>
      <c r="T955" s="403"/>
      <c r="U955" s="406"/>
      <c r="V955" s="400"/>
      <c r="W955" s="405"/>
      <c r="X955" s="405"/>
      <c r="Y955" s="403"/>
      <c r="Z955" s="407"/>
      <c r="AA955" s="403"/>
      <c r="AB955" s="405"/>
      <c r="AC955" s="403"/>
      <c r="AD955" s="406"/>
      <c r="AG955" s="403"/>
      <c r="AH955" s="403"/>
      <c r="AI955" s="405"/>
      <c r="AL955" s="403"/>
      <c r="AN955" s="403"/>
      <c r="AO955" s="405"/>
      <c r="AP955" s="403"/>
      <c r="AQ955" s="403"/>
      <c r="AR955" s="403"/>
      <c r="AS955" s="403"/>
      <c r="AT955" s="403"/>
      <c r="AU955" s="403"/>
      <c r="AV955" s="405"/>
      <c r="AW955" s="404"/>
      <c r="AY955" s="403"/>
      <c r="BC955" s="403"/>
      <c r="BD955" s="403"/>
      <c r="BE955" s="403"/>
      <c r="BF955" s="403"/>
      <c r="BG955" s="403"/>
      <c r="BH955" s="403"/>
      <c r="BI955" s="403"/>
      <c r="BJ955" s="403"/>
      <c r="BK955" s="403"/>
    </row>
    <row r="956" spans="1:63" x14ac:dyDescent="0.25">
      <c r="A956" s="405"/>
      <c r="B956" s="400"/>
      <c r="C956" s="403"/>
      <c r="D956" s="403"/>
      <c r="E956" s="403"/>
      <c r="I956" s="404"/>
      <c r="Q956" s="405"/>
      <c r="S956" s="405"/>
      <c r="T956" s="403"/>
      <c r="U956" s="406"/>
      <c r="V956" s="400"/>
      <c r="W956" s="405"/>
      <c r="X956" s="405"/>
      <c r="Y956" s="403"/>
      <c r="Z956" s="407"/>
      <c r="AA956" s="403"/>
      <c r="AB956" s="405"/>
      <c r="AC956" s="403"/>
      <c r="AD956" s="406"/>
      <c r="AG956" s="403"/>
      <c r="AH956" s="403"/>
      <c r="AI956" s="405"/>
      <c r="AL956" s="403"/>
      <c r="AN956" s="403"/>
      <c r="AO956" s="405"/>
      <c r="AP956" s="403"/>
      <c r="AQ956" s="403"/>
      <c r="AR956" s="403"/>
      <c r="AS956" s="403"/>
      <c r="AT956" s="403"/>
      <c r="AU956" s="403"/>
      <c r="AV956" s="405"/>
      <c r="AW956" s="404"/>
      <c r="AY956" s="403"/>
      <c r="BC956" s="403"/>
      <c r="BD956" s="403"/>
      <c r="BE956" s="403"/>
      <c r="BF956" s="403"/>
      <c r="BG956" s="403"/>
      <c r="BH956" s="403"/>
      <c r="BI956" s="403"/>
      <c r="BJ956" s="403"/>
      <c r="BK956" s="403"/>
    </row>
    <row r="957" spans="1:63" x14ac:dyDescent="0.25">
      <c r="A957" s="405"/>
      <c r="B957" s="400"/>
      <c r="C957" s="403"/>
      <c r="D957" s="403"/>
      <c r="E957" s="403"/>
      <c r="I957" s="404"/>
      <c r="Q957" s="405"/>
      <c r="S957" s="405"/>
      <c r="T957" s="403"/>
      <c r="U957" s="406"/>
      <c r="V957" s="400"/>
      <c r="W957" s="405"/>
      <c r="X957" s="405"/>
      <c r="Y957" s="403"/>
      <c r="Z957" s="407"/>
      <c r="AA957" s="403"/>
      <c r="AB957" s="405"/>
      <c r="AC957" s="403"/>
      <c r="AD957" s="406"/>
      <c r="AG957" s="403"/>
      <c r="AH957" s="403"/>
      <c r="AI957" s="405"/>
      <c r="AL957" s="403"/>
      <c r="AN957" s="403"/>
      <c r="AO957" s="405"/>
      <c r="AP957" s="403"/>
      <c r="AQ957" s="403"/>
      <c r="AR957" s="403"/>
      <c r="AS957" s="403"/>
      <c r="AT957" s="403"/>
      <c r="AU957" s="403"/>
      <c r="AV957" s="405"/>
      <c r="AW957" s="404"/>
      <c r="AY957" s="403"/>
      <c r="BC957" s="403"/>
      <c r="BD957" s="403"/>
      <c r="BE957" s="403"/>
      <c r="BF957" s="403"/>
      <c r="BG957" s="403"/>
      <c r="BH957" s="403"/>
      <c r="BI957" s="403"/>
      <c r="BJ957" s="403"/>
      <c r="BK957" s="403"/>
    </row>
    <row r="958" spans="1:63" x14ac:dyDescent="0.25">
      <c r="A958" s="405"/>
      <c r="B958" s="400"/>
      <c r="C958" s="403"/>
      <c r="D958" s="403"/>
      <c r="E958" s="403"/>
      <c r="I958" s="404"/>
      <c r="Q958" s="405"/>
      <c r="S958" s="405"/>
      <c r="T958" s="403"/>
      <c r="U958" s="406"/>
      <c r="V958" s="400"/>
      <c r="W958" s="405"/>
      <c r="X958" s="405"/>
      <c r="Y958" s="403"/>
      <c r="Z958" s="407"/>
      <c r="AA958" s="403"/>
      <c r="AB958" s="405"/>
      <c r="AC958" s="403"/>
      <c r="AD958" s="406"/>
      <c r="AG958" s="403"/>
      <c r="AH958" s="403"/>
      <c r="AI958" s="405"/>
      <c r="AL958" s="403"/>
      <c r="AN958" s="403"/>
      <c r="AO958" s="405"/>
      <c r="AP958" s="403"/>
      <c r="AQ958" s="403"/>
      <c r="AR958" s="403"/>
      <c r="AS958" s="403"/>
      <c r="AT958" s="403"/>
      <c r="AU958" s="403"/>
      <c r="AV958" s="405"/>
      <c r="AW958" s="404"/>
      <c r="AY958" s="403"/>
      <c r="BC958" s="403"/>
      <c r="BD958" s="403"/>
      <c r="BE958" s="403"/>
      <c r="BF958" s="403"/>
      <c r="BG958" s="403"/>
      <c r="BH958" s="403"/>
      <c r="BI958" s="403"/>
      <c r="BJ958" s="403"/>
      <c r="BK958" s="403"/>
    </row>
    <row r="959" spans="1:63" x14ac:dyDescent="0.25">
      <c r="A959" s="405"/>
      <c r="B959" s="400"/>
      <c r="C959" s="403"/>
      <c r="D959" s="403"/>
      <c r="E959" s="403"/>
      <c r="I959" s="404"/>
      <c r="Q959" s="405"/>
      <c r="S959" s="405"/>
      <c r="T959" s="403"/>
      <c r="U959" s="406"/>
      <c r="V959" s="400"/>
      <c r="W959" s="405"/>
      <c r="X959" s="405"/>
      <c r="Y959" s="403"/>
      <c r="Z959" s="407"/>
      <c r="AA959" s="403"/>
      <c r="AB959" s="405"/>
      <c r="AC959" s="403"/>
      <c r="AD959" s="406"/>
      <c r="AG959" s="403"/>
      <c r="AH959" s="403"/>
      <c r="AI959" s="405"/>
      <c r="AL959" s="403"/>
      <c r="AN959" s="403"/>
      <c r="AO959" s="405"/>
      <c r="AP959" s="403"/>
      <c r="AQ959" s="403"/>
      <c r="AR959" s="403"/>
      <c r="AS959" s="403"/>
      <c r="AT959" s="403"/>
      <c r="AU959" s="403"/>
      <c r="AV959" s="405"/>
      <c r="AW959" s="404"/>
      <c r="AY959" s="403"/>
      <c r="BC959" s="403"/>
      <c r="BD959" s="403"/>
      <c r="BE959" s="403"/>
      <c r="BF959" s="403"/>
      <c r="BG959" s="403"/>
      <c r="BH959" s="403"/>
      <c r="BI959" s="403"/>
      <c r="BJ959" s="403"/>
      <c r="BK959" s="403"/>
    </row>
    <row r="960" spans="1:63" x14ac:dyDescent="0.25">
      <c r="A960" s="405"/>
      <c r="B960" s="400"/>
      <c r="C960" s="403"/>
      <c r="D960" s="403"/>
      <c r="E960" s="403"/>
      <c r="I960" s="404"/>
      <c r="Q960" s="405"/>
      <c r="S960" s="405"/>
      <c r="T960" s="403"/>
      <c r="U960" s="406"/>
      <c r="V960" s="400"/>
      <c r="W960" s="405"/>
      <c r="X960" s="405"/>
      <c r="Y960" s="403"/>
      <c r="Z960" s="407"/>
      <c r="AA960" s="403"/>
      <c r="AB960" s="405"/>
      <c r="AC960" s="403"/>
      <c r="AD960" s="406"/>
      <c r="AG960" s="403"/>
      <c r="AH960" s="403"/>
      <c r="AI960" s="405"/>
      <c r="AL960" s="403"/>
      <c r="AN960" s="403"/>
      <c r="AO960" s="405"/>
      <c r="AP960" s="403"/>
      <c r="AQ960" s="403"/>
      <c r="AR960" s="403"/>
      <c r="AS960" s="403"/>
      <c r="AT960" s="403"/>
      <c r="AU960" s="403"/>
      <c r="AV960" s="405"/>
      <c r="AW960" s="404"/>
      <c r="AY960" s="403"/>
      <c r="BC960" s="403"/>
      <c r="BD960" s="403"/>
      <c r="BE960" s="403"/>
      <c r="BF960" s="403"/>
      <c r="BG960" s="403"/>
      <c r="BH960" s="403"/>
      <c r="BI960" s="403"/>
      <c r="BJ960" s="403"/>
      <c r="BK960" s="403"/>
    </row>
    <row r="961" spans="1:63" x14ac:dyDescent="0.25">
      <c r="A961" s="405"/>
      <c r="B961" s="400"/>
      <c r="C961" s="403"/>
      <c r="D961" s="403"/>
      <c r="E961" s="403"/>
      <c r="I961" s="404"/>
      <c r="Q961" s="405"/>
      <c r="S961" s="405"/>
      <c r="T961" s="403"/>
      <c r="U961" s="406"/>
      <c r="V961" s="400"/>
      <c r="W961" s="405"/>
      <c r="X961" s="405"/>
      <c r="Y961" s="403"/>
      <c r="Z961" s="407"/>
      <c r="AA961" s="403"/>
      <c r="AB961" s="405"/>
      <c r="AC961" s="403"/>
      <c r="AD961" s="406"/>
      <c r="AG961" s="403"/>
      <c r="AH961" s="403"/>
      <c r="AI961" s="405"/>
      <c r="AL961" s="403"/>
      <c r="AN961" s="403"/>
      <c r="AO961" s="405"/>
      <c r="AP961" s="403"/>
      <c r="AQ961" s="403"/>
      <c r="AR961" s="403"/>
      <c r="AS961" s="403"/>
      <c r="AT961" s="403"/>
      <c r="AU961" s="403"/>
      <c r="AV961" s="405"/>
      <c r="AW961" s="404"/>
      <c r="AY961" s="403"/>
      <c r="BC961" s="403"/>
      <c r="BD961" s="403"/>
      <c r="BE961" s="403"/>
      <c r="BF961" s="403"/>
      <c r="BG961" s="403"/>
      <c r="BH961" s="403"/>
      <c r="BI961" s="403"/>
      <c r="BJ961" s="403"/>
      <c r="BK961" s="403"/>
    </row>
    <row r="962" spans="1:63" x14ac:dyDescent="0.25">
      <c r="A962" s="405"/>
      <c r="B962" s="400"/>
      <c r="C962" s="403"/>
      <c r="D962" s="403"/>
      <c r="E962" s="403"/>
      <c r="I962" s="404"/>
      <c r="Q962" s="405"/>
      <c r="S962" s="405"/>
      <c r="T962" s="403"/>
      <c r="U962" s="406"/>
      <c r="V962" s="400"/>
      <c r="W962" s="405"/>
      <c r="X962" s="405"/>
      <c r="Y962" s="403"/>
      <c r="Z962" s="407"/>
      <c r="AA962" s="403"/>
      <c r="AB962" s="405"/>
      <c r="AC962" s="403"/>
      <c r="AD962" s="406"/>
      <c r="AG962" s="403"/>
      <c r="AH962" s="403"/>
      <c r="AI962" s="405"/>
      <c r="AL962" s="403"/>
      <c r="AN962" s="403"/>
      <c r="AO962" s="405"/>
      <c r="AP962" s="403"/>
      <c r="AQ962" s="403"/>
      <c r="AR962" s="403"/>
      <c r="AS962" s="403"/>
      <c r="AT962" s="403"/>
      <c r="AU962" s="403"/>
      <c r="AV962" s="405"/>
      <c r="AW962" s="404"/>
      <c r="AY962" s="403"/>
      <c r="BC962" s="403"/>
      <c r="BD962" s="403"/>
      <c r="BE962" s="403"/>
      <c r="BF962" s="403"/>
      <c r="BG962" s="403"/>
      <c r="BH962" s="403"/>
      <c r="BI962" s="403"/>
      <c r="BJ962" s="403"/>
      <c r="BK962" s="403"/>
    </row>
    <row r="963" spans="1:63" x14ac:dyDescent="0.25">
      <c r="A963" s="405"/>
      <c r="B963" s="400"/>
      <c r="C963" s="403"/>
      <c r="D963" s="403"/>
      <c r="E963" s="403"/>
      <c r="I963" s="404"/>
      <c r="Q963" s="405"/>
      <c r="S963" s="405"/>
      <c r="T963" s="403"/>
      <c r="U963" s="406"/>
      <c r="V963" s="400"/>
      <c r="W963" s="405"/>
      <c r="X963" s="405"/>
      <c r="Y963" s="403"/>
      <c r="Z963" s="407"/>
      <c r="AA963" s="403"/>
      <c r="AB963" s="405"/>
      <c r="AC963" s="403"/>
      <c r="AD963" s="406"/>
      <c r="AG963" s="403"/>
      <c r="AH963" s="403"/>
      <c r="AI963" s="405"/>
      <c r="AL963" s="403"/>
      <c r="AN963" s="403"/>
      <c r="AO963" s="405"/>
      <c r="AP963" s="403"/>
      <c r="AQ963" s="403"/>
      <c r="AR963" s="403"/>
      <c r="AS963" s="403"/>
      <c r="AT963" s="403"/>
      <c r="AU963" s="403"/>
      <c r="AV963" s="405"/>
      <c r="AW963" s="404"/>
      <c r="AY963" s="403"/>
      <c r="BC963" s="403"/>
      <c r="BD963" s="403"/>
      <c r="BE963" s="403"/>
      <c r="BF963" s="403"/>
      <c r="BG963" s="403"/>
      <c r="BH963" s="403"/>
      <c r="BI963" s="403"/>
      <c r="BJ963" s="403"/>
      <c r="BK963" s="403"/>
    </row>
    <row r="964" spans="1:63" x14ac:dyDescent="0.25">
      <c r="A964" s="405"/>
      <c r="B964" s="400"/>
      <c r="C964" s="403"/>
      <c r="D964" s="403"/>
      <c r="E964" s="403"/>
      <c r="I964" s="404"/>
      <c r="Q964" s="405"/>
      <c r="S964" s="405"/>
      <c r="T964" s="403"/>
      <c r="U964" s="406"/>
      <c r="V964" s="400"/>
      <c r="W964" s="405"/>
      <c r="X964" s="405"/>
      <c r="Y964" s="403"/>
      <c r="Z964" s="407"/>
      <c r="AA964" s="403"/>
      <c r="AB964" s="405"/>
      <c r="AC964" s="403"/>
      <c r="AD964" s="406"/>
      <c r="AG964" s="403"/>
      <c r="AH964" s="403"/>
      <c r="AI964" s="405"/>
      <c r="AL964" s="403"/>
      <c r="AN964" s="403"/>
      <c r="AO964" s="405"/>
      <c r="AP964" s="403"/>
      <c r="AQ964" s="403"/>
      <c r="AR964" s="403"/>
      <c r="AS964" s="403"/>
      <c r="AT964" s="403"/>
      <c r="AU964" s="403"/>
      <c r="AV964" s="405"/>
      <c r="AW964" s="404"/>
      <c r="AY964" s="403"/>
      <c r="BC964" s="403"/>
      <c r="BD964" s="403"/>
      <c r="BE964" s="403"/>
      <c r="BF964" s="403"/>
      <c r="BG964" s="403"/>
      <c r="BH964" s="403"/>
      <c r="BI964" s="403"/>
      <c r="BJ964" s="403"/>
      <c r="BK964" s="403"/>
    </row>
    <row r="965" spans="1:63" x14ac:dyDescent="0.25">
      <c r="A965" s="405"/>
      <c r="B965" s="400"/>
      <c r="C965" s="403"/>
      <c r="D965" s="403"/>
      <c r="E965" s="403"/>
      <c r="I965" s="404"/>
      <c r="Q965" s="405"/>
      <c r="S965" s="405"/>
      <c r="T965" s="403"/>
      <c r="U965" s="406"/>
      <c r="V965" s="400"/>
      <c r="W965" s="405"/>
      <c r="X965" s="405"/>
      <c r="Y965" s="403"/>
      <c r="Z965" s="407"/>
      <c r="AA965" s="403"/>
      <c r="AB965" s="405"/>
      <c r="AC965" s="403"/>
      <c r="AD965" s="406"/>
      <c r="AG965" s="403"/>
      <c r="AH965" s="403"/>
      <c r="AI965" s="405"/>
      <c r="AL965" s="403"/>
      <c r="AN965" s="403"/>
      <c r="AO965" s="405"/>
      <c r="AP965" s="403"/>
      <c r="AQ965" s="403"/>
      <c r="AR965" s="403"/>
      <c r="AS965" s="403"/>
      <c r="AT965" s="403"/>
      <c r="AU965" s="403"/>
      <c r="AV965" s="405"/>
      <c r="AW965" s="404"/>
      <c r="AY965" s="403"/>
      <c r="BC965" s="403"/>
      <c r="BD965" s="403"/>
      <c r="BE965" s="403"/>
      <c r="BF965" s="403"/>
      <c r="BG965" s="403"/>
      <c r="BH965" s="403"/>
      <c r="BI965" s="403"/>
      <c r="BJ965" s="403"/>
      <c r="BK965" s="403"/>
    </row>
    <row r="966" spans="1:63" x14ac:dyDescent="0.25">
      <c r="A966" s="405"/>
      <c r="B966" s="400"/>
      <c r="C966" s="403"/>
      <c r="D966" s="403"/>
      <c r="E966" s="403"/>
      <c r="I966" s="404"/>
      <c r="Q966" s="405"/>
      <c r="S966" s="405"/>
      <c r="T966" s="403"/>
      <c r="U966" s="406"/>
      <c r="V966" s="400"/>
      <c r="W966" s="405"/>
      <c r="X966" s="405"/>
      <c r="Y966" s="403"/>
      <c r="Z966" s="407"/>
      <c r="AA966" s="403"/>
      <c r="AB966" s="405"/>
      <c r="AC966" s="403"/>
      <c r="AD966" s="406"/>
      <c r="AG966" s="403"/>
      <c r="AH966" s="403"/>
      <c r="AI966" s="405"/>
      <c r="AL966" s="403"/>
      <c r="AN966" s="403"/>
      <c r="AO966" s="405"/>
      <c r="AP966" s="403"/>
      <c r="AQ966" s="403"/>
      <c r="AR966" s="403"/>
      <c r="AS966" s="403"/>
      <c r="AT966" s="403"/>
      <c r="AU966" s="403"/>
      <c r="AV966" s="405"/>
      <c r="AW966" s="404"/>
      <c r="AY966" s="403"/>
      <c r="BC966" s="403"/>
      <c r="BD966" s="403"/>
      <c r="BE966" s="403"/>
      <c r="BF966" s="403"/>
      <c r="BG966" s="403"/>
      <c r="BH966" s="403"/>
      <c r="BI966" s="403"/>
      <c r="BJ966" s="403"/>
      <c r="BK966" s="403"/>
    </row>
    <row r="967" spans="1:63" x14ac:dyDescent="0.25">
      <c r="A967" s="405"/>
      <c r="B967" s="400"/>
      <c r="C967" s="403"/>
      <c r="D967" s="403"/>
      <c r="E967" s="403"/>
      <c r="I967" s="404"/>
      <c r="Q967" s="405"/>
      <c r="S967" s="405"/>
      <c r="T967" s="403"/>
      <c r="U967" s="406"/>
      <c r="V967" s="400"/>
      <c r="W967" s="405"/>
      <c r="X967" s="405"/>
      <c r="Y967" s="403"/>
      <c r="Z967" s="407"/>
      <c r="AA967" s="403"/>
      <c r="AB967" s="405"/>
      <c r="AC967" s="403"/>
      <c r="AD967" s="406"/>
      <c r="AG967" s="403"/>
      <c r="AH967" s="403"/>
      <c r="AI967" s="405"/>
      <c r="AL967" s="403"/>
      <c r="AN967" s="403"/>
      <c r="AO967" s="405"/>
      <c r="AP967" s="403"/>
      <c r="AQ967" s="403"/>
      <c r="AR967" s="403"/>
      <c r="AS967" s="403"/>
      <c r="AT967" s="403"/>
      <c r="AU967" s="403"/>
      <c r="AV967" s="405"/>
      <c r="AW967" s="404"/>
      <c r="AY967" s="403"/>
      <c r="BC967" s="403"/>
      <c r="BD967" s="403"/>
      <c r="BE967" s="403"/>
      <c r="BF967" s="403"/>
      <c r="BG967" s="403"/>
      <c r="BH967" s="403"/>
      <c r="BI967" s="403"/>
      <c r="BJ967" s="403"/>
      <c r="BK967" s="403"/>
    </row>
    <row r="968" spans="1:63" x14ac:dyDescent="0.25">
      <c r="A968" s="405"/>
      <c r="B968" s="400"/>
      <c r="C968" s="403"/>
      <c r="D968" s="403"/>
      <c r="E968" s="403"/>
      <c r="I968" s="404"/>
      <c r="Q968" s="405"/>
      <c r="S968" s="405"/>
      <c r="T968" s="403"/>
      <c r="U968" s="406"/>
      <c r="V968" s="400"/>
      <c r="W968" s="405"/>
      <c r="X968" s="405"/>
      <c r="Y968" s="403"/>
      <c r="Z968" s="407"/>
      <c r="AA968" s="403"/>
      <c r="AB968" s="405"/>
      <c r="AC968" s="403"/>
      <c r="AD968" s="406"/>
      <c r="AG968" s="403"/>
      <c r="AH968" s="403"/>
      <c r="AI968" s="405"/>
      <c r="AL968" s="403"/>
      <c r="AN968" s="403"/>
      <c r="AO968" s="405"/>
      <c r="AP968" s="403"/>
      <c r="AQ968" s="403"/>
      <c r="AR968" s="403"/>
      <c r="AS968" s="403"/>
      <c r="AT968" s="403"/>
      <c r="AU968" s="403"/>
      <c r="AV968" s="405"/>
      <c r="AW968" s="404"/>
      <c r="AY968" s="403"/>
      <c r="BC968" s="403"/>
      <c r="BD968" s="403"/>
      <c r="BE968" s="403"/>
      <c r="BF968" s="403"/>
      <c r="BG968" s="403"/>
      <c r="BH968" s="403"/>
      <c r="BI968" s="403"/>
      <c r="BJ968" s="403"/>
      <c r="BK968" s="403"/>
    </row>
    <row r="969" spans="1:63" x14ac:dyDescent="0.25">
      <c r="A969" s="405"/>
      <c r="B969" s="400"/>
      <c r="C969" s="403"/>
      <c r="D969" s="403"/>
      <c r="E969" s="403"/>
      <c r="I969" s="404"/>
      <c r="Q969" s="405"/>
      <c r="S969" s="405"/>
      <c r="T969" s="403"/>
      <c r="U969" s="406"/>
      <c r="V969" s="400"/>
      <c r="W969" s="405"/>
      <c r="X969" s="405"/>
      <c r="Y969" s="403"/>
      <c r="Z969" s="407"/>
      <c r="AA969" s="403"/>
      <c r="AB969" s="405"/>
      <c r="AC969" s="403"/>
      <c r="AD969" s="406"/>
      <c r="AG969" s="403"/>
      <c r="AH969" s="403"/>
      <c r="AI969" s="405"/>
      <c r="AL969" s="403"/>
      <c r="AN969" s="403"/>
      <c r="AO969" s="405"/>
      <c r="AP969" s="403"/>
      <c r="AQ969" s="403"/>
      <c r="AR969" s="403"/>
      <c r="AS969" s="403"/>
      <c r="AT969" s="403"/>
      <c r="AU969" s="403"/>
      <c r="AV969" s="405"/>
      <c r="AW969" s="404"/>
      <c r="AY969" s="403"/>
      <c r="BC969" s="403"/>
      <c r="BD969" s="403"/>
      <c r="BE969" s="403"/>
      <c r="BF969" s="403"/>
      <c r="BG969" s="403"/>
      <c r="BH969" s="403"/>
      <c r="BI969" s="403"/>
      <c r="BJ969" s="403"/>
      <c r="BK969" s="403"/>
    </row>
    <row r="970" spans="1:63" x14ac:dyDescent="0.25">
      <c r="A970" s="405"/>
      <c r="B970" s="400"/>
      <c r="C970" s="403"/>
      <c r="D970" s="403"/>
      <c r="E970" s="403"/>
      <c r="I970" s="404"/>
      <c r="Q970" s="405"/>
      <c r="S970" s="405"/>
      <c r="T970" s="403"/>
      <c r="U970" s="406"/>
      <c r="V970" s="400"/>
      <c r="W970" s="405"/>
      <c r="X970" s="405"/>
      <c r="Y970" s="403"/>
      <c r="Z970" s="407"/>
      <c r="AA970" s="403"/>
      <c r="AB970" s="405"/>
      <c r="AC970" s="403"/>
      <c r="AD970" s="406"/>
      <c r="AG970" s="403"/>
      <c r="AH970" s="403"/>
      <c r="AI970" s="405"/>
      <c r="AL970" s="403"/>
      <c r="AN970" s="403"/>
      <c r="AO970" s="405"/>
      <c r="AP970" s="403"/>
      <c r="AQ970" s="403"/>
      <c r="AR970" s="403"/>
      <c r="AS970" s="403"/>
      <c r="AT970" s="403"/>
      <c r="AU970" s="403"/>
      <c r="AV970" s="405"/>
      <c r="AW970" s="404"/>
      <c r="AY970" s="403"/>
      <c r="BC970" s="403"/>
      <c r="BD970" s="403"/>
      <c r="BE970" s="403"/>
      <c r="BF970" s="403"/>
      <c r="BG970" s="403"/>
      <c r="BH970" s="403"/>
      <c r="BI970" s="403"/>
      <c r="BJ970" s="403"/>
      <c r="BK970" s="403"/>
    </row>
    <row r="971" spans="1:63" x14ac:dyDescent="0.25">
      <c r="A971" s="405"/>
      <c r="B971" s="400"/>
      <c r="C971" s="403"/>
      <c r="D971" s="403"/>
      <c r="E971" s="403"/>
      <c r="I971" s="404"/>
      <c r="Q971" s="405"/>
      <c r="S971" s="405"/>
      <c r="T971" s="403"/>
      <c r="U971" s="406"/>
      <c r="V971" s="400"/>
      <c r="W971" s="405"/>
      <c r="X971" s="405"/>
      <c r="Y971" s="403"/>
      <c r="Z971" s="407"/>
      <c r="AA971" s="403"/>
      <c r="AB971" s="405"/>
      <c r="AC971" s="403"/>
      <c r="AD971" s="406"/>
      <c r="AG971" s="403"/>
      <c r="AH971" s="403"/>
      <c r="AI971" s="405"/>
      <c r="AL971" s="403"/>
      <c r="AN971" s="403"/>
      <c r="AO971" s="405"/>
      <c r="AP971" s="403"/>
      <c r="AQ971" s="403"/>
      <c r="AR971" s="403"/>
      <c r="AS971" s="403"/>
      <c r="AT971" s="403"/>
      <c r="AU971" s="403"/>
      <c r="AV971" s="405"/>
      <c r="AW971" s="404"/>
      <c r="AY971" s="403"/>
      <c r="BC971" s="403"/>
      <c r="BD971" s="403"/>
      <c r="BE971" s="403"/>
      <c r="BF971" s="403"/>
      <c r="BG971" s="403"/>
      <c r="BH971" s="403"/>
      <c r="BI971" s="403"/>
      <c r="BJ971" s="403"/>
      <c r="BK971" s="403"/>
    </row>
    <row r="972" spans="1:63" x14ac:dyDescent="0.25">
      <c r="A972" s="405"/>
      <c r="B972" s="400"/>
      <c r="C972" s="403"/>
      <c r="D972" s="403"/>
      <c r="E972" s="403"/>
      <c r="I972" s="404"/>
      <c r="Q972" s="405"/>
      <c r="S972" s="405"/>
      <c r="T972" s="403"/>
      <c r="U972" s="406"/>
      <c r="V972" s="400"/>
      <c r="W972" s="405"/>
      <c r="X972" s="405"/>
      <c r="Y972" s="403"/>
      <c r="Z972" s="407"/>
      <c r="AA972" s="403"/>
      <c r="AB972" s="405"/>
      <c r="AC972" s="403"/>
      <c r="AD972" s="406"/>
      <c r="AG972" s="403"/>
      <c r="AH972" s="403"/>
      <c r="AI972" s="405"/>
      <c r="AL972" s="403"/>
      <c r="AN972" s="403"/>
      <c r="AO972" s="405"/>
      <c r="AP972" s="403"/>
      <c r="AQ972" s="403"/>
      <c r="AR972" s="403"/>
      <c r="AS972" s="403"/>
      <c r="AT972" s="403"/>
      <c r="AU972" s="403"/>
      <c r="AV972" s="405"/>
      <c r="AW972" s="404"/>
      <c r="AY972" s="403"/>
      <c r="BC972" s="403"/>
      <c r="BD972" s="403"/>
      <c r="BE972" s="403"/>
      <c r="BF972" s="403"/>
      <c r="BG972" s="403"/>
      <c r="BH972" s="403"/>
      <c r="BI972" s="403"/>
      <c r="BJ972" s="403"/>
      <c r="BK972" s="403"/>
    </row>
    <row r="973" spans="1:63" x14ac:dyDescent="0.25">
      <c r="A973" s="405"/>
      <c r="B973" s="400"/>
      <c r="C973" s="403"/>
      <c r="D973" s="403"/>
      <c r="E973" s="403"/>
      <c r="I973" s="404"/>
      <c r="Q973" s="405"/>
      <c r="S973" s="405"/>
      <c r="T973" s="403"/>
      <c r="U973" s="406"/>
      <c r="V973" s="400"/>
      <c r="W973" s="405"/>
      <c r="X973" s="405"/>
      <c r="Y973" s="403"/>
      <c r="Z973" s="407"/>
      <c r="AA973" s="403"/>
      <c r="AB973" s="405"/>
      <c r="AC973" s="403"/>
      <c r="AD973" s="406"/>
      <c r="AG973" s="403"/>
      <c r="AH973" s="403"/>
      <c r="AI973" s="405"/>
      <c r="AL973" s="403"/>
      <c r="AN973" s="403"/>
      <c r="AO973" s="405"/>
      <c r="AP973" s="403"/>
      <c r="AQ973" s="403"/>
      <c r="AR973" s="403"/>
      <c r="AS973" s="403"/>
      <c r="AT973" s="403"/>
      <c r="AU973" s="403"/>
      <c r="AV973" s="405"/>
      <c r="AW973" s="404"/>
      <c r="AY973" s="403"/>
      <c r="BC973" s="403"/>
      <c r="BD973" s="403"/>
      <c r="BE973" s="403"/>
      <c r="BF973" s="403"/>
      <c r="BG973" s="403"/>
      <c r="BH973" s="403"/>
      <c r="BI973" s="403"/>
      <c r="BJ973" s="403"/>
      <c r="BK973" s="403"/>
    </row>
    <row r="974" spans="1:63" x14ac:dyDescent="0.25">
      <c r="A974" s="405"/>
      <c r="B974" s="400"/>
      <c r="C974" s="403"/>
      <c r="D974" s="403"/>
      <c r="E974" s="403"/>
      <c r="I974" s="404"/>
      <c r="Q974" s="405"/>
      <c r="S974" s="405"/>
      <c r="T974" s="403"/>
      <c r="U974" s="406"/>
      <c r="V974" s="400"/>
      <c r="W974" s="405"/>
      <c r="X974" s="405"/>
      <c r="Y974" s="403"/>
      <c r="Z974" s="407"/>
      <c r="AA974" s="403"/>
      <c r="AB974" s="405"/>
      <c r="AC974" s="403"/>
      <c r="AD974" s="406"/>
      <c r="AG974" s="403"/>
      <c r="AH974" s="403"/>
      <c r="AI974" s="405"/>
      <c r="AL974" s="403"/>
      <c r="AN974" s="403"/>
      <c r="AO974" s="405"/>
      <c r="AP974" s="403"/>
      <c r="AQ974" s="403"/>
      <c r="AR974" s="403"/>
      <c r="AS974" s="403"/>
      <c r="AT974" s="403"/>
      <c r="AU974" s="403"/>
      <c r="AV974" s="405"/>
      <c r="AW974" s="404"/>
      <c r="AY974" s="403"/>
      <c r="BC974" s="403"/>
      <c r="BD974" s="403"/>
      <c r="BE974" s="403"/>
      <c r="BF974" s="403"/>
      <c r="BG974" s="403"/>
      <c r="BH974" s="403"/>
      <c r="BI974" s="403"/>
      <c r="BJ974" s="403"/>
      <c r="BK974" s="403"/>
    </row>
    <row r="975" spans="1:63" x14ac:dyDescent="0.25">
      <c r="A975" s="405"/>
      <c r="B975" s="400"/>
      <c r="C975" s="403"/>
      <c r="D975" s="403"/>
      <c r="E975" s="403"/>
      <c r="I975" s="404"/>
      <c r="Q975" s="405"/>
      <c r="S975" s="405"/>
      <c r="T975" s="403"/>
      <c r="U975" s="406"/>
      <c r="V975" s="400"/>
      <c r="W975" s="405"/>
      <c r="X975" s="405"/>
      <c r="Y975" s="403"/>
      <c r="Z975" s="407"/>
      <c r="AA975" s="403"/>
      <c r="AB975" s="405"/>
      <c r="AC975" s="403"/>
      <c r="AD975" s="406"/>
      <c r="AG975" s="403"/>
      <c r="AH975" s="403"/>
      <c r="AI975" s="405"/>
      <c r="AL975" s="403"/>
      <c r="AN975" s="403"/>
      <c r="AO975" s="405"/>
      <c r="AP975" s="403"/>
      <c r="AQ975" s="403"/>
      <c r="AR975" s="403"/>
      <c r="AS975" s="403"/>
      <c r="AT975" s="403"/>
      <c r="AU975" s="403"/>
      <c r="AV975" s="405"/>
      <c r="AW975" s="404"/>
      <c r="AY975" s="403"/>
      <c r="BC975" s="403"/>
      <c r="BD975" s="403"/>
      <c r="BE975" s="403"/>
      <c r="BF975" s="403"/>
      <c r="BG975" s="403"/>
      <c r="BH975" s="403"/>
      <c r="BI975" s="403"/>
      <c r="BJ975" s="403"/>
      <c r="BK975" s="403"/>
    </row>
    <row r="976" spans="1:63" x14ac:dyDescent="0.25">
      <c r="A976" s="405"/>
      <c r="B976" s="400"/>
      <c r="C976" s="403"/>
      <c r="D976" s="403"/>
      <c r="E976" s="403"/>
      <c r="I976" s="404"/>
      <c r="Q976" s="405"/>
      <c r="S976" s="405"/>
      <c r="T976" s="403"/>
      <c r="U976" s="406"/>
      <c r="V976" s="400"/>
      <c r="W976" s="405"/>
      <c r="X976" s="405"/>
      <c r="Y976" s="403"/>
      <c r="Z976" s="407"/>
      <c r="AA976" s="403"/>
      <c r="AB976" s="405"/>
      <c r="AC976" s="403"/>
      <c r="AD976" s="406"/>
      <c r="AG976" s="403"/>
      <c r="AH976" s="403"/>
      <c r="AI976" s="405"/>
      <c r="AL976" s="403"/>
      <c r="AN976" s="403"/>
      <c r="AO976" s="405"/>
      <c r="AP976" s="403"/>
      <c r="AQ976" s="403"/>
      <c r="AR976" s="403"/>
      <c r="AS976" s="403"/>
      <c r="AT976" s="403"/>
      <c r="AU976" s="403"/>
      <c r="AV976" s="405"/>
      <c r="AW976" s="404"/>
      <c r="AY976" s="403"/>
      <c r="BC976" s="403"/>
      <c r="BD976" s="403"/>
      <c r="BE976" s="403"/>
      <c r="BF976" s="403"/>
      <c r="BG976" s="403"/>
      <c r="BH976" s="403"/>
      <c r="BI976" s="403"/>
      <c r="BJ976" s="403"/>
      <c r="BK976" s="403"/>
    </row>
    <row r="977" spans="1:63" x14ac:dyDescent="0.25">
      <c r="A977" s="405"/>
      <c r="B977" s="400"/>
      <c r="C977" s="403"/>
      <c r="D977" s="403"/>
      <c r="E977" s="403"/>
      <c r="I977" s="404"/>
      <c r="Q977" s="405"/>
      <c r="S977" s="405"/>
      <c r="T977" s="403"/>
      <c r="U977" s="406"/>
      <c r="V977" s="400"/>
      <c r="W977" s="405"/>
      <c r="X977" s="405"/>
      <c r="Y977" s="403"/>
      <c r="Z977" s="407"/>
      <c r="AA977" s="403"/>
      <c r="AB977" s="405"/>
      <c r="AC977" s="403"/>
      <c r="AD977" s="406"/>
      <c r="AG977" s="403"/>
      <c r="AH977" s="403"/>
      <c r="AI977" s="405"/>
      <c r="AL977" s="403"/>
      <c r="AN977" s="403"/>
      <c r="AO977" s="405"/>
      <c r="AP977" s="403"/>
      <c r="AQ977" s="403"/>
      <c r="AR977" s="403"/>
      <c r="AS977" s="403"/>
      <c r="AT977" s="403"/>
      <c r="AU977" s="403"/>
      <c r="AV977" s="405"/>
      <c r="AW977" s="404"/>
      <c r="AY977" s="403"/>
      <c r="BC977" s="403"/>
      <c r="BD977" s="403"/>
      <c r="BE977" s="403"/>
      <c r="BF977" s="403"/>
      <c r="BG977" s="403"/>
      <c r="BH977" s="403"/>
      <c r="BI977" s="403"/>
      <c r="BJ977" s="403"/>
      <c r="BK977" s="403"/>
    </row>
    <row r="978" spans="1:63" x14ac:dyDescent="0.25">
      <c r="A978" s="405"/>
      <c r="B978" s="400"/>
      <c r="C978" s="403"/>
      <c r="D978" s="403"/>
      <c r="E978" s="403"/>
      <c r="I978" s="404"/>
      <c r="Q978" s="405"/>
      <c r="S978" s="405"/>
      <c r="T978" s="403"/>
      <c r="U978" s="406"/>
      <c r="V978" s="400"/>
      <c r="W978" s="405"/>
      <c r="X978" s="405"/>
      <c r="Y978" s="403"/>
      <c r="Z978" s="407"/>
      <c r="AA978" s="403"/>
      <c r="AB978" s="405"/>
      <c r="AC978" s="403"/>
      <c r="AD978" s="406"/>
      <c r="AG978" s="403"/>
      <c r="AH978" s="403"/>
      <c r="AI978" s="405"/>
      <c r="AL978" s="403"/>
      <c r="AN978" s="403"/>
      <c r="AO978" s="405"/>
      <c r="AP978" s="403"/>
      <c r="AQ978" s="403"/>
      <c r="AR978" s="403"/>
      <c r="AS978" s="403"/>
      <c r="AT978" s="403"/>
      <c r="AU978" s="403"/>
      <c r="AV978" s="405"/>
      <c r="AW978" s="404"/>
      <c r="AY978" s="403"/>
      <c r="BC978" s="403"/>
      <c r="BD978" s="403"/>
      <c r="BE978" s="403"/>
      <c r="BF978" s="403"/>
      <c r="BG978" s="403"/>
      <c r="BH978" s="403"/>
      <c r="BI978" s="403"/>
      <c r="BJ978" s="403"/>
      <c r="BK978" s="403"/>
    </row>
    <row r="979" spans="1:63" x14ac:dyDescent="0.25">
      <c r="A979" s="405"/>
      <c r="B979" s="400"/>
      <c r="C979" s="403"/>
      <c r="D979" s="403"/>
      <c r="E979" s="403"/>
      <c r="I979" s="404"/>
      <c r="Q979" s="405"/>
      <c r="S979" s="405"/>
      <c r="T979" s="403"/>
      <c r="U979" s="406"/>
      <c r="V979" s="400"/>
      <c r="W979" s="405"/>
      <c r="X979" s="405"/>
      <c r="Y979" s="403"/>
      <c r="Z979" s="407"/>
      <c r="AA979" s="403"/>
      <c r="AB979" s="405"/>
      <c r="AC979" s="403"/>
      <c r="AD979" s="406"/>
      <c r="AG979" s="403"/>
      <c r="AH979" s="403"/>
      <c r="AI979" s="405"/>
      <c r="AL979" s="403"/>
      <c r="AN979" s="403"/>
      <c r="AO979" s="405"/>
      <c r="AP979" s="403"/>
      <c r="AQ979" s="403"/>
      <c r="AR979" s="403"/>
      <c r="AS979" s="403"/>
      <c r="AT979" s="403"/>
      <c r="AU979" s="403"/>
      <c r="AV979" s="405"/>
      <c r="AW979" s="404"/>
      <c r="AY979" s="403"/>
      <c r="BC979" s="403"/>
      <c r="BD979" s="403"/>
      <c r="BE979" s="403"/>
      <c r="BF979" s="403"/>
      <c r="BG979" s="403"/>
      <c r="BH979" s="403"/>
      <c r="BI979" s="403"/>
      <c r="BJ979" s="403"/>
      <c r="BK979" s="403"/>
    </row>
    <row r="980" spans="1:63" x14ac:dyDescent="0.25">
      <c r="A980" s="405"/>
      <c r="B980" s="400"/>
      <c r="C980" s="403"/>
      <c r="D980" s="403"/>
      <c r="E980" s="403"/>
      <c r="I980" s="404"/>
      <c r="Q980" s="405"/>
      <c r="S980" s="405"/>
      <c r="T980" s="403"/>
      <c r="U980" s="406"/>
      <c r="V980" s="400"/>
      <c r="W980" s="405"/>
      <c r="X980" s="405"/>
      <c r="Y980" s="403"/>
      <c r="Z980" s="407"/>
      <c r="AA980" s="403"/>
      <c r="AB980" s="405"/>
      <c r="AC980" s="403"/>
      <c r="AD980" s="406"/>
      <c r="AG980" s="403"/>
      <c r="AH980" s="403"/>
      <c r="AI980" s="405"/>
      <c r="AL980" s="403"/>
      <c r="AN980" s="403"/>
      <c r="AO980" s="405"/>
      <c r="AP980" s="403"/>
      <c r="AQ980" s="403"/>
      <c r="AR980" s="403"/>
      <c r="AS980" s="403"/>
      <c r="AT980" s="403"/>
      <c r="AU980" s="403"/>
      <c r="AV980" s="405"/>
      <c r="AW980" s="404"/>
      <c r="AY980" s="403"/>
      <c r="BC980" s="403"/>
      <c r="BD980" s="403"/>
      <c r="BE980" s="403"/>
      <c r="BF980" s="403"/>
      <c r="BG980" s="403"/>
      <c r="BH980" s="403"/>
      <c r="BI980" s="403"/>
      <c r="BJ980" s="403"/>
      <c r="BK980" s="403"/>
    </row>
    <row r="981" spans="1:63" x14ac:dyDescent="0.25">
      <c r="A981" s="405"/>
      <c r="B981" s="400"/>
      <c r="C981" s="403"/>
      <c r="D981" s="403"/>
      <c r="E981" s="403"/>
      <c r="I981" s="404"/>
      <c r="Q981" s="405"/>
      <c r="S981" s="405"/>
      <c r="T981" s="403"/>
      <c r="U981" s="406"/>
      <c r="V981" s="400"/>
      <c r="W981" s="405"/>
      <c r="X981" s="405"/>
      <c r="Y981" s="403"/>
      <c r="Z981" s="407"/>
      <c r="AA981" s="403"/>
      <c r="AB981" s="405"/>
      <c r="AC981" s="403"/>
      <c r="AD981" s="406"/>
      <c r="AG981" s="403"/>
      <c r="AH981" s="403"/>
      <c r="AI981" s="405"/>
      <c r="AL981" s="403"/>
      <c r="AN981" s="403"/>
      <c r="AO981" s="405"/>
      <c r="AP981" s="403"/>
      <c r="AQ981" s="403"/>
      <c r="AR981" s="403"/>
      <c r="AS981" s="403"/>
      <c r="AT981" s="403"/>
      <c r="AU981" s="403"/>
      <c r="AV981" s="405"/>
      <c r="AW981" s="404"/>
      <c r="AY981" s="403"/>
      <c r="BC981" s="403"/>
      <c r="BD981" s="403"/>
      <c r="BE981" s="403"/>
      <c r="BF981" s="403"/>
      <c r="BG981" s="403"/>
      <c r="BH981" s="403"/>
      <c r="BI981" s="403"/>
      <c r="BJ981" s="403"/>
      <c r="BK981" s="403"/>
    </row>
    <row r="982" spans="1:63" x14ac:dyDescent="0.25">
      <c r="A982" s="405"/>
      <c r="B982" s="400"/>
      <c r="C982" s="403"/>
      <c r="D982" s="403"/>
      <c r="E982" s="403"/>
      <c r="I982" s="404"/>
      <c r="Q982" s="405"/>
      <c r="S982" s="405"/>
      <c r="T982" s="403"/>
      <c r="U982" s="406"/>
      <c r="V982" s="400"/>
      <c r="W982" s="405"/>
      <c r="X982" s="405"/>
      <c r="Y982" s="403"/>
      <c r="Z982" s="407"/>
      <c r="AA982" s="403"/>
      <c r="AB982" s="405"/>
      <c r="AC982" s="403"/>
      <c r="AD982" s="406"/>
      <c r="AG982" s="403"/>
      <c r="AH982" s="403"/>
      <c r="AI982" s="405"/>
      <c r="AL982" s="403"/>
      <c r="AN982" s="403"/>
      <c r="AO982" s="405"/>
      <c r="AP982" s="403"/>
      <c r="AQ982" s="403"/>
      <c r="AR982" s="403"/>
      <c r="AS982" s="403"/>
      <c r="AT982" s="403"/>
      <c r="AU982" s="403"/>
      <c r="AV982" s="405"/>
      <c r="AW982" s="404"/>
      <c r="AY982" s="403"/>
      <c r="BC982" s="403"/>
      <c r="BD982" s="403"/>
      <c r="BE982" s="403"/>
      <c r="BF982" s="403"/>
      <c r="BG982" s="403"/>
      <c r="BH982" s="403"/>
      <c r="BI982" s="403"/>
      <c r="BJ982" s="403"/>
      <c r="BK982" s="403"/>
    </row>
    <row r="983" spans="1:63" x14ac:dyDescent="0.25">
      <c r="A983" s="405"/>
      <c r="B983" s="400"/>
      <c r="C983" s="403"/>
      <c r="D983" s="403"/>
      <c r="E983" s="403"/>
      <c r="I983" s="404"/>
      <c r="Q983" s="405"/>
      <c r="S983" s="405"/>
      <c r="T983" s="403"/>
      <c r="U983" s="406"/>
      <c r="V983" s="400"/>
      <c r="W983" s="405"/>
      <c r="X983" s="405"/>
      <c r="Y983" s="403"/>
      <c r="Z983" s="407"/>
      <c r="AA983" s="403"/>
      <c r="AB983" s="405"/>
      <c r="AC983" s="403"/>
      <c r="AD983" s="406"/>
      <c r="AG983" s="403"/>
      <c r="AH983" s="403"/>
      <c r="AI983" s="405"/>
      <c r="AL983" s="403"/>
      <c r="AN983" s="403"/>
      <c r="AO983" s="405"/>
      <c r="AP983" s="403"/>
      <c r="AQ983" s="403"/>
      <c r="AR983" s="403"/>
      <c r="AS983" s="403"/>
      <c r="AT983" s="403"/>
      <c r="AU983" s="403"/>
      <c r="AV983" s="405"/>
      <c r="AW983" s="404"/>
      <c r="AY983" s="403"/>
      <c r="BC983" s="403"/>
      <c r="BD983" s="403"/>
      <c r="BE983" s="403"/>
      <c r="BF983" s="403"/>
      <c r="BG983" s="403"/>
      <c r="BH983" s="403"/>
      <c r="BI983" s="403"/>
      <c r="BJ983" s="403"/>
      <c r="BK983" s="403"/>
    </row>
    <row r="984" spans="1:63" x14ac:dyDescent="0.25">
      <c r="A984" s="405"/>
      <c r="B984" s="400"/>
      <c r="C984" s="403"/>
      <c r="D984" s="403"/>
      <c r="E984" s="403"/>
      <c r="I984" s="404"/>
      <c r="Q984" s="405"/>
      <c r="S984" s="405"/>
      <c r="T984" s="403"/>
      <c r="U984" s="406"/>
      <c r="V984" s="400"/>
      <c r="W984" s="405"/>
      <c r="X984" s="405"/>
      <c r="Y984" s="403"/>
      <c r="Z984" s="407"/>
      <c r="AA984" s="403"/>
      <c r="AB984" s="405"/>
      <c r="AC984" s="403"/>
      <c r="AD984" s="406"/>
      <c r="AG984" s="403"/>
      <c r="AH984" s="403"/>
      <c r="AI984" s="405"/>
      <c r="AL984" s="403"/>
      <c r="AN984" s="403"/>
      <c r="AO984" s="405"/>
      <c r="AP984" s="403"/>
      <c r="AQ984" s="403"/>
      <c r="AR984" s="403"/>
      <c r="AS984" s="403"/>
      <c r="AT984" s="403"/>
      <c r="AU984" s="403"/>
      <c r="AV984" s="405"/>
      <c r="AW984" s="404"/>
      <c r="AY984" s="403"/>
      <c r="BC984" s="403"/>
      <c r="BD984" s="403"/>
      <c r="BE984" s="403"/>
      <c r="BF984" s="403"/>
      <c r="BG984" s="403"/>
      <c r="BH984" s="403"/>
      <c r="BI984" s="403"/>
      <c r="BJ984" s="403"/>
      <c r="BK984" s="403"/>
    </row>
    <row r="985" spans="1:63" x14ac:dyDescent="0.25">
      <c r="A985" s="405"/>
      <c r="B985" s="400"/>
      <c r="C985" s="403"/>
      <c r="D985" s="403"/>
      <c r="E985" s="403"/>
      <c r="I985" s="404"/>
      <c r="Q985" s="405"/>
      <c r="S985" s="405"/>
      <c r="T985" s="403"/>
      <c r="U985" s="406"/>
      <c r="V985" s="400"/>
      <c r="W985" s="405"/>
      <c r="X985" s="405"/>
      <c r="Y985" s="403"/>
      <c r="Z985" s="407"/>
      <c r="AA985" s="403"/>
      <c r="AB985" s="405"/>
      <c r="AC985" s="403"/>
      <c r="AD985" s="406"/>
      <c r="AG985" s="403"/>
      <c r="AH985" s="403"/>
      <c r="AI985" s="405"/>
      <c r="AL985" s="403"/>
      <c r="AN985" s="403"/>
      <c r="AO985" s="405"/>
      <c r="AP985" s="403"/>
      <c r="AQ985" s="403"/>
      <c r="AR985" s="403"/>
      <c r="AS985" s="403"/>
      <c r="AT985" s="403"/>
      <c r="AU985" s="403"/>
      <c r="AV985" s="405"/>
      <c r="AW985" s="404"/>
      <c r="AY985" s="403"/>
      <c r="BC985" s="403"/>
      <c r="BD985" s="403"/>
      <c r="BE985" s="403"/>
      <c r="BF985" s="403"/>
      <c r="BG985" s="403"/>
      <c r="BH985" s="403"/>
      <c r="BI985" s="403"/>
      <c r="BJ985" s="403"/>
      <c r="BK985" s="403"/>
    </row>
    <row r="986" spans="1:63" x14ac:dyDescent="0.25">
      <c r="A986" s="405"/>
      <c r="B986" s="400"/>
      <c r="C986" s="403"/>
      <c r="D986" s="403"/>
      <c r="E986" s="403"/>
      <c r="I986" s="404"/>
      <c r="Q986" s="405"/>
      <c r="S986" s="405"/>
      <c r="T986" s="403"/>
      <c r="U986" s="406"/>
      <c r="V986" s="400"/>
      <c r="W986" s="405"/>
      <c r="X986" s="405"/>
      <c r="Y986" s="403"/>
      <c r="Z986" s="407"/>
      <c r="AA986" s="403"/>
      <c r="AB986" s="405"/>
      <c r="AC986" s="403"/>
      <c r="AD986" s="406"/>
      <c r="AG986" s="403"/>
      <c r="AH986" s="403"/>
      <c r="AI986" s="405"/>
      <c r="AL986" s="403"/>
      <c r="AN986" s="403"/>
      <c r="AO986" s="405"/>
      <c r="AP986" s="403"/>
      <c r="AQ986" s="403"/>
      <c r="AR986" s="403"/>
      <c r="AS986" s="403"/>
      <c r="AT986" s="403"/>
      <c r="AU986" s="403"/>
      <c r="AV986" s="405"/>
      <c r="AW986" s="404"/>
      <c r="AY986" s="403"/>
      <c r="BC986" s="403"/>
      <c r="BD986" s="403"/>
      <c r="BE986" s="403"/>
      <c r="BF986" s="403"/>
      <c r="BG986" s="403"/>
      <c r="BH986" s="403"/>
      <c r="BI986" s="403"/>
      <c r="BJ986" s="403"/>
      <c r="BK986" s="403"/>
    </row>
    <row r="987" spans="1:63" x14ac:dyDescent="0.25">
      <c r="A987" s="405"/>
      <c r="B987" s="400"/>
      <c r="C987" s="403"/>
      <c r="D987" s="403"/>
      <c r="E987" s="403"/>
      <c r="I987" s="404"/>
      <c r="Q987" s="405"/>
      <c r="S987" s="405"/>
      <c r="T987" s="403"/>
      <c r="U987" s="406"/>
      <c r="V987" s="400"/>
      <c r="W987" s="405"/>
      <c r="X987" s="405"/>
      <c r="Y987" s="403"/>
      <c r="Z987" s="407"/>
      <c r="AA987" s="403"/>
      <c r="AB987" s="405"/>
      <c r="AC987" s="403"/>
      <c r="AD987" s="406"/>
      <c r="AG987" s="403"/>
      <c r="AH987" s="403"/>
      <c r="AI987" s="405"/>
      <c r="AL987" s="403"/>
      <c r="AN987" s="403"/>
      <c r="AO987" s="405"/>
      <c r="AP987" s="403"/>
      <c r="AQ987" s="403"/>
      <c r="AR987" s="403"/>
      <c r="AS987" s="403"/>
      <c r="AT987" s="403"/>
      <c r="AU987" s="403"/>
      <c r="AV987" s="405"/>
      <c r="AW987" s="404"/>
      <c r="AY987" s="403"/>
      <c r="BC987" s="403"/>
      <c r="BD987" s="403"/>
      <c r="BE987" s="403"/>
      <c r="BF987" s="403"/>
      <c r="BG987" s="403"/>
      <c r="BH987" s="403"/>
      <c r="BI987" s="403"/>
      <c r="BJ987" s="403"/>
      <c r="BK987" s="403"/>
    </row>
    <row r="988" spans="1:63" x14ac:dyDescent="0.25">
      <c r="A988" s="405"/>
      <c r="B988" s="400"/>
      <c r="C988" s="403"/>
      <c r="D988" s="403"/>
      <c r="E988" s="403"/>
      <c r="I988" s="404"/>
      <c r="Q988" s="405"/>
      <c r="S988" s="405"/>
      <c r="T988" s="403"/>
      <c r="U988" s="406"/>
      <c r="V988" s="400"/>
      <c r="W988" s="405"/>
      <c r="X988" s="405"/>
      <c r="Y988" s="403"/>
      <c r="Z988" s="407"/>
      <c r="AA988" s="403"/>
      <c r="AB988" s="405"/>
      <c r="AC988" s="403"/>
      <c r="AD988" s="406"/>
      <c r="AG988" s="403"/>
      <c r="AH988" s="403"/>
      <c r="AI988" s="405"/>
      <c r="AL988" s="403"/>
      <c r="AN988" s="403"/>
      <c r="AO988" s="405"/>
      <c r="AP988" s="403"/>
      <c r="AQ988" s="403"/>
      <c r="AR988" s="403"/>
      <c r="AS988" s="403"/>
      <c r="AT988" s="403"/>
      <c r="AU988" s="403"/>
      <c r="AV988" s="405"/>
      <c r="AW988" s="404"/>
      <c r="AY988" s="403"/>
      <c r="BC988" s="403"/>
      <c r="BD988" s="403"/>
      <c r="BE988" s="403"/>
      <c r="BF988" s="403"/>
      <c r="BG988" s="403"/>
      <c r="BH988" s="403"/>
      <c r="BI988" s="403"/>
      <c r="BJ988" s="403"/>
      <c r="BK988" s="403"/>
    </row>
    <row r="989" spans="1:63" x14ac:dyDescent="0.25">
      <c r="A989" s="405"/>
      <c r="B989" s="400"/>
      <c r="C989" s="403"/>
      <c r="D989" s="403"/>
      <c r="E989" s="403"/>
      <c r="I989" s="404"/>
      <c r="Q989" s="405"/>
      <c r="S989" s="405"/>
      <c r="T989" s="403"/>
      <c r="U989" s="406"/>
      <c r="V989" s="400"/>
      <c r="W989" s="405"/>
      <c r="X989" s="405"/>
      <c r="Y989" s="403"/>
      <c r="Z989" s="407"/>
      <c r="AA989" s="403"/>
      <c r="AB989" s="405"/>
      <c r="AC989" s="403"/>
      <c r="AD989" s="406"/>
      <c r="AG989" s="403"/>
      <c r="AH989" s="403"/>
      <c r="AI989" s="405"/>
      <c r="AL989" s="403"/>
      <c r="AN989" s="403"/>
      <c r="AO989" s="405"/>
      <c r="AP989" s="403"/>
      <c r="AQ989" s="403"/>
      <c r="AR989" s="403"/>
      <c r="AS989" s="403"/>
      <c r="AT989" s="403"/>
      <c r="AU989" s="403"/>
      <c r="AV989" s="405"/>
      <c r="AW989" s="404"/>
      <c r="AY989" s="403"/>
      <c r="BC989" s="403"/>
      <c r="BD989" s="403"/>
      <c r="BE989" s="403"/>
      <c r="BF989" s="403"/>
      <c r="BG989" s="403"/>
      <c r="BH989" s="403"/>
      <c r="BI989" s="403"/>
      <c r="BJ989" s="403"/>
      <c r="BK989" s="403"/>
    </row>
    <row r="990" spans="1:63" x14ac:dyDescent="0.25">
      <c r="A990" s="405"/>
      <c r="B990" s="400"/>
      <c r="C990" s="403"/>
      <c r="D990" s="403"/>
      <c r="E990" s="403"/>
      <c r="I990" s="404"/>
      <c r="Q990" s="405"/>
      <c r="S990" s="405"/>
      <c r="T990" s="403"/>
      <c r="U990" s="406"/>
      <c r="V990" s="400"/>
      <c r="W990" s="405"/>
      <c r="X990" s="405"/>
      <c r="Y990" s="403"/>
      <c r="Z990" s="407"/>
      <c r="AA990" s="403"/>
      <c r="AB990" s="405"/>
      <c r="AC990" s="403"/>
      <c r="AD990" s="406"/>
      <c r="AG990" s="403"/>
      <c r="AH990" s="403"/>
      <c r="AI990" s="405"/>
      <c r="AL990" s="403"/>
      <c r="AN990" s="403"/>
      <c r="AO990" s="405"/>
      <c r="AP990" s="403"/>
      <c r="AQ990" s="403"/>
      <c r="AR990" s="403"/>
      <c r="AS990" s="403"/>
      <c r="AT990" s="403"/>
      <c r="AU990" s="403"/>
      <c r="AV990" s="405"/>
      <c r="AW990" s="404"/>
      <c r="AY990" s="403"/>
      <c r="BC990" s="403"/>
      <c r="BD990" s="403"/>
      <c r="BE990" s="403"/>
      <c r="BF990" s="403"/>
      <c r="BG990" s="403"/>
      <c r="BH990" s="403"/>
      <c r="BI990" s="403"/>
      <c r="BJ990" s="403"/>
      <c r="BK990" s="403"/>
    </row>
    <row r="991" spans="1:63" x14ac:dyDescent="0.25">
      <c r="A991" s="405"/>
      <c r="B991" s="400"/>
      <c r="C991" s="403"/>
      <c r="D991" s="403"/>
      <c r="E991" s="403"/>
      <c r="I991" s="404"/>
      <c r="Q991" s="405"/>
      <c r="S991" s="405"/>
      <c r="T991" s="403"/>
      <c r="U991" s="406"/>
      <c r="V991" s="400"/>
      <c r="W991" s="405"/>
      <c r="X991" s="405"/>
      <c r="Y991" s="403"/>
      <c r="Z991" s="407"/>
      <c r="AA991" s="403"/>
      <c r="AB991" s="405"/>
      <c r="AC991" s="403"/>
      <c r="AD991" s="406"/>
      <c r="AG991" s="403"/>
      <c r="AH991" s="403"/>
      <c r="AI991" s="405"/>
      <c r="AL991" s="403"/>
      <c r="AN991" s="403"/>
      <c r="AO991" s="405"/>
      <c r="AP991" s="403"/>
      <c r="AQ991" s="403"/>
      <c r="AR991" s="403"/>
      <c r="AS991" s="403"/>
      <c r="AT991" s="403"/>
      <c r="AU991" s="403"/>
      <c r="AV991" s="405"/>
      <c r="AW991" s="404"/>
      <c r="AY991" s="403"/>
      <c r="BC991" s="403"/>
      <c r="BD991" s="403"/>
      <c r="BE991" s="403"/>
      <c r="BF991" s="403"/>
      <c r="BG991" s="403"/>
      <c r="BH991" s="403"/>
      <c r="BI991" s="403"/>
      <c r="BJ991" s="403"/>
      <c r="BK991" s="403"/>
    </row>
    <row r="992" spans="1:63" x14ac:dyDescent="0.25">
      <c r="A992" s="405"/>
      <c r="B992" s="400"/>
      <c r="C992" s="403"/>
      <c r="D992" s="403"/>
      <c r="E992" s="403"/>
      <c r="I992" s="404"/>
      <c r="Q992" s="405"/>
      <c r="S992" s="405"/>
      <c r="T992" s="403"/>
      <c r="U992" s="406"/>
      <c r="V992" s="400"/>
      <c r="W992" s="405"/>
      <c r="X992" s="405"/>
      <c r="Y992" s="403"/>
      <c r="Z992" s="407"/>
      <c r="AA992" s="403"/>
      <c r="AB992" s="405"/>
      <c r="AC992" s="403"/>
      <c r="AD992" s="406"/>
      <c r="AG992" s="403"/>
      <c r="AH992" s="403"/>
      <c r="AI992" s="405"/>
      <c r="AL992" s="403"/>
      <c r="AN992" s="403"/>
      <c r="AO992" s="405"/>
      <c r="AP992" s="403"/>
      <c r="AQ992" s="403"/>
      <c r="AR992" s="403"/>
      <c r="AS992" s="403"/>
      <c r="AT992" s="403"/>
      <c r="AU992" s="403"/>
      <c r="AV992" s="405"/>
      <c r="AW992" s="404"/>
      <c r="AY992" s="403"/>
      <c r="BC992" s="403"/>
      <c r="BD992" s="403"/>
      <c r="BE992" s="403"/>
      <c r="BF992" s="403"/>
      <c r="BG992" s="403"/>
      <c r="BH992" s="403"/>
      <c r="BI992" s="403"/>
      <c r="BJ992" s="403"/>
      <c r="BK992" s="403"/>
    </row>
    <row r="993" spans="1:63" x14ac:dyDescent="0.25">
      <c r="A993" s="405"/>
      <c r="B993" s="400"/>
      <c r="C993" s="403"/>
      <c r="D993" s="403"/>
      <c r="E993" s="403"/>
      <c r="I993" s="404"/>
      <c r="Q993" s="405"/>
      <c r="S993" s="405"/>
      <c r="T993" s="403"/>
      <c r="U993" s="406"/>
      <c r="V993" s="400"/>
      <c r="W993" s="405"/>
      <c r="X993" s="405"/>
      <c r="Y993" s="403"/>
      <c r="Z993" s="407"/>
      <c r="AA993" s="403"/>
      <c r="AB993" s="405"/>
      <c r="AC993" s="403"/>
      <c r="AD993" s="406"/>
      <c r="AG993" s="403"/>
      <c r="AH993" s="403"/>
      <c r="AI993" s="405"/>
      <c r="AL993" s="403"/>
      <c r="AN993" s="403"/>
      <c r="AO993" s="405"/>
      <c r="AP993" s="403"/>
      <c r="AQ993" s="403"/>
      <c r="AR993" s="403"/>
      <c r="AS993" s="403"/>
      <c r="AT993" s="403"/>
      <c r="AU993" s="403"/>
      <c r="AV993" s="405"/>
      <c r="AW993" s="404"/>
      <c r="AY993" s="403"/>
      <c r="BC993" s="403"/>
      <c r="BD993" s="403"/>
      <c r="BE993" s="403"/>
      <c r="BF993" s="403"/>
      <c r="BG993" s="403"/>
      <c r="BH993" s="403"/>
      <c r="BI993" s="403"/>
      <c r="BJ993" s="403"/>
      <c r="BK993" s="403"/>
    </row>
    <row r="994" spans="1:63" x14ac:dyDescent="0.25">
      <c r="A994" s="405"/>
      <c r="B994" s="400"/>
      <c r="C994" s="403"/>
      <c r="D994" s="403"/>
      <c r="E994" s="403"/>
      <c r="I994" s="404"/>
      <c r="Q994" s="405"/>
      <c r="S994" s="405"/>
      <c r="T994" s="403"/>
      <c r="U994" s="406"/>
      <c r="V994" s="400"/>
      <c r="W994" s="405"/>
      <c r="X994" s="405"/>
      <c r="Y994" s="403"/>
      <c r="Z994" s="407"/>
      <c r="AA994" s="403"/>
      <c r="AB994" s="405"/>
      <c r="AC994" s="403"/>
      <c r="AD994" s="406"/>
      <c r="AG994" s="403"/>
      <c r="AH994" s="403"/>
      <c r="AI994" s="405"/>
      <c r="AL994" s="403"/>
      <c r="AN994" s="403"/>
      <c r="AO994" s="405"/>
      <c r="AP994" s="403"/>
      <c r="AQ994" s="403"/>
      <c r="AR994" s="403"/>
      <c r="AS994" s="403"/>
      <c r="AT994" s="403"/>
      <c r="AU994" s="403"/>
      <c r="AV994" s="405"/>
      <c r="AW994" s="404"/>
      <c r="AY994" s="403"/>
      <c r="BC994" s="403"/>
      <c r="BD994" s="403"/>
      <c r="BE994" s="403"/>
      <c r="BF994" s="403"/>
      <c r="BG994" s="403"/>
      <c r="BH994" s="403"/>
      <c r="BI994" s="403"/>
      <c r="BJ994" s="403"/>
      <c r="BK994" s="403"/>
    </row>
    <row r="995" spans="1:63" x14ac:dyDescent="0.25">
      <c r="A995" s="405"/>
      <c r="B995" s="400"/>
      <c r="C995" s="403"/>
      <c r="D995" s="403"/>
      <c r="E995" s="403"/>
      <c r="I995" s="404"/>
      <c r="Q995" s="405"/>
      <c r="S995" s="405"/>
      <c r="T995" s="403"/>
      <c r="U995" s="406"/>
      <c r="V995" s="400"/>
      <c r="W995" s="405"/>
      <c r="X995" s="405"/>
      <c r="Y995" s="403"/>
      <c r="Z995" s="407"/>
      <c r="AA995" s="403"/>
      <c r="AB995" s="405"/>
      <c r="AC995" s="403"/>
      <c r="AD995" s="406"/>
      <c r="AG995" s="403"/>
      <c r="AH995" s="403"/>
      <c r="AI995" s="405"/>
      <c r="AL995" s="403"/>
      <c r="AN995" s="403"/>
      <c r="AO995" s="405"/>
      <c r="AP995" s="403"/>
      <c r="AQ995" s="403"/>
      <c r="AR995" s="403"/>
      <c r="AS995" s="403"/>
      <c r="AT995" s="403"/>
      <c r="AU995" s="403"/>
      <c r="AV995" s="405"/>
      <c r="AW995" s="404"/>
      <c r="AY995" s="403"/>
      <c r="BC995" s="403"/>
      <c r="BD995" s="403"/>
      <c r="BE995" s="403"/>
      <c r="BF995" s="403"/>
      <c r="BG995" s="403"/>
      <c r="BH995" s="403"/>
      <c r="BI995" s="403"/>
      <c r="BJ995" s="403"/>
      <c r="BK995" s="403"/>
    </row>
    <row r="996" spans="1:63" x14ac:dyDescent="0.25">
      <c r="A996" s="405"/>
      <c r="B996" s="400"/>
      <c r="C996" s="403"/>
      <c r="D996" s="403"/>
      <c r="E996" s="403"/>
      <c r="I996" s="404"/>
      <c r="Q996" s="405"/>
      <c r="S996" s="405"/>
      <c r="T996" s="403"/>
      <c r="U996" s="406"/>
      <c r="V996" s="400"/>
      <c r="W996" s="405"/>
      <c r="X996" s="405"/>
      <c r="Y996" s="403"/>
      <c r="Z996" s="407"/>
      <c r="AA996" s="403"/>
      <c r="AB996" s="405"/>
      <c r="AC996" s="403"/>
      <c r="AD996" s="406"/>
      <c r="AG996" s="403"/>
      <c r="AH996" s="403"/>
      <c r="AI996" s="405"/>
      <c r="AL996" s="403"/>
      <c r="AN996" s="403"/>
      <c r="AO996" s="405"/>
      <c r="AP996" s="403"/>
      <c r="AQ996" s="403"/>
      <c r="AR996" s="403"/>
      <c r="AS996" s="403"/>
      <c r="AT996" s="403"/>
      <c r="AU996" s="403"/>
      <c r="AV996" s="405"/>
      <c r="AW996" s="404"/>
      <c r="AY996" s="403"/>
      <c r="BC996" s="403"/>
      <c r="BD996" s="403"/>
      <c r="BE996" s="403"/>
      <c r="BF996" s="403"/>
      <c r="BG996" s="403"/>
      <c r="BH996" s="403"/>
      <c r="BI996" s="403"/>
      <c r="BJ996" s="403"/>
      <c r="BK996" s="403"/>
    </row>
    <row r="997" spans="1:63" x14ac:dyDescent="0.25">
      <c r="A997" s="405"/>
      <c r="B997" s="400"/>
      <c r="C997" s="403"/>
      <c r="D997" s="403"/>
      <c r="E997" s="403"/>
      <c r="I997" s="404"/>
      <c r="Q997" s="405"/>
      <c r="S997" s="405"/>
      <c r="T997" s="403"/>
      <c r="U997" s="406"/>
      <c r="V997" s="400"/>
      <c r="W997" s="405"/>
      <c r="X997" s="405"/>
      <c r="Y997" s="403"/>
      <c r="Z997" s="407"/>
      <c r="AA997" s="403"/>
      <c r="AB997" s="405"/>
      <c r="AC997" s="403"/>
      <c r="AD997" s="406"/>
      <c r="AG997" s="403"/>
      <c r="AH997" s="403"/>
      <c r="AI997" s="405"/>
      <c r="AL997" s="403"/>
      <c r="AN997" s="403"/>
      <c r="AO997" s="405"/>
      <c r="AP997" s="403"/>
      <c r="AQ997" s="403"/>
      <c r="AR997" s="403"/>
      <c r="AS997" s="403"/>
      <c r="AT997" s="403"/>
      <c r="AU997" s="403"/>
      <c r="AV997" s="405"/>
      <c r="AW997" s="404"/>
      <c r="AY997" s="403"/>
      <c r="BC997" s="403"/>
      <c r="BD997" s="403"/>
      <c r="BE997" s="403"/>
      <c r="BF997" s="403"/>
      <c r="BG997" s="403"/>
      <c r="BH997" s="403"/>
      <c r="BI997" s="403"/>
      <c r="BJ997" s="403"/>
      <c r="BK997" s="403"/>
    </row>
    <row r="998" spans="1:63" x14ac:dyDescent="0.25">
      <c r="A998" s="405"/>
      <c r="B998" s="400"/>
      <c r="C998" s="403"/>
      <c r="D998" s="403"/>
      <c r="E998" s="403"/>
      <c r="I998" s="404"/>
      <c r="Q998" s="405"/>
      <c r="S998" s="405"/>
      <c r="T998" s="403"/>
      <c r="U998" s="406"/>
      <c r="V998" s="400"/>
      <c r="W998" s="405"/>
      <c r="X998" s="405"/>
      <c r="Y998" s="403"/>
      <c r="Z998" s="407"/>
      <c r="AA998" s="403"/>
      <c r="AB998" s="405"/>
      <c r="AC998" s="403"/>
      <c r="AD998" s="406"/>
      <c r="AG998" s="403"/>
      <c r="AH998" s="403"/>
      <c r="AI998" s="405"/>
      <c r="AL998" s="403"/>
      <c r="AN998" s="403"/>
      <c r="AO998" s="405"/>
      <c r="AP998" s="403"/>
      <c r="AQ998" s="403"/>
      <c r="AR998" s="403"/>
      <c r="AS998" s="403"/>
      <c r="AT998" s="403"/>
      <c r="AU998" s="403"/>
      <c r="AV998" s="405"/>
      <c r="AW998" s="404"/>
      <c r="AY998" s="403"/>
      <c r="BC998" s="403"/>
      <c r="BD998" s="403"/>
      <c r="BE998" s="403"/>
      <c r="BF998" s="403"/>
      <c r="BG998" s="403"/>
      <c r="BH998" s="403"/>
      <c r="BI998" s="403"/>
      <c r="BJ998" s="403"/>
      <c r="BK998" s="403"/>
    </row>
    <row r="999" spans="1:63" x14ac:dyDescent="0.25">
      <c r="A999" s="405"/>
      <c r="B999" s="400"/>
      <c r="C999" s="403"/>
      <c r="D999" s="403"/>
      <c r="E999" s="403"/>
      <c r="I999" s="404"/>
      <c r="Q999" s="405"/>
      <c r="S999" s="405"/>
      <c r="T999" s="403"/>
      <c r="U999" s="406"/>
      <c r="V999" s="400"/>
      <c r="W999" s="405"/>
      <c r="X999" s="405"/>
      <c r="Y999" s="403"/>
      <c r="Z999" s="407"/>
      <c r="AA999" s="403"/>
      <c r="AB999" s="405"/>
      <c r="AC999" s="403"/>
      <c r="AD999" s="406"/>
      <c r="AG999" s="403"/>
      <c r="AH999" s="403"/>
      <c r="AI999" s="405"/>
      <c r="AL999" s="403"/>
      <c r="AN999" s="403"/>
      <c r="AO999" s="405"/>
      <c r="AP999" s="403"/>
      <c r="AQ999" s="403"/>
      <c r="AR999" s="403"/>
      <c r="AS999" s="403"/>
      <c r="AT999" s="403"/>
      <c r="AU999" s="403"/>
      <c r="AV999" s="405"/>
      <c r="AW999" s="404"/>
      <c r="AY999" s="403"/>
      <c r="BC999" s="403"/>
      <c r="BD999" s="403"/>
      <c r="BE999" s="403"/>
      <c r="BF999" s="403"/>
      <c r="BG999" s="403"/>
      <c r="BH999" s="403"/>
      <c r="BI999" s="403"/>
      <c r="BJ999" s="403"/>
      <c r="BK999" s="403"/>
    </row>
    <row r="1000" spans="1:63" x14ac:dyDescent="0.25">
      <c r="A1000" s="405"/>
      <c r="B1000" s="400"/>
      <c r="C1000" s="403"/>
      <c r="D1000" s="403"/>
      <c r="E1000" s="403"/>
      <c r="I1000" s="404"/>
      <c r="Q1000" s="405"/>
      <c r="S1000" s="405"/>
      <c r="T1000" s="403"/>
      <c r="U1000" s="406"/>
      <c r="V1000" s="400"/>
      <c r="W1000" s="405"/>
      <c r="X1000" s="405"/>
      <c r="Y1000" s="403"/>
      <c r="Z1000" s="407"/>
      <c r="AA1000" s="403"/>
      <c r="AB1000" s="405"/>
      <c r="AC1000" s="403"/>
      <c r="AD1000" s="406"/>
      <c r="AG1000" s="403"/>
      <c r="AH1000" s="403"/>
      <c r="AI1000" s="405"/>
      <c r="AL1000" s="403"/>
      <c r="AN1000" s="403"/>
      <c r="AO1000" s="405"/>
      <c r="AP1000" s="403"/>
      <c r="AQ1000" s="403"/>
      <c r="AR1000" s="403"/>
      <c r="AS1000" s="403"/>
      <c r="AT1000" s="403"/>
      <c r="AU1000" s="403"/>
      <c r="AV1000" s="405"/>
      <c r="AW1000" s="404"/>
      <c r="AY1000" s="403"/>
      <c r="BC1000" s="403"/>
      <c r="BD1000" s="403"/>
      <c r="BE1000" s="403"/>
      <c r="BF1000" s="403"/>
      <c r="BG1000" s="403"/>
      <c r="BH1000" s="403"/>
      <c r="BI1000" s="403"/>
      <c r="BJ1000" s="403"/>
      <c r="BK1000" s="403"/>
    </row>
    <row r="1001" spans="1:63" x14ac:dyDescent="0.25">
      <c r="A1001" s="405"/>
      <c r="B1001" s="400"/>
      <c r="C1001" s="403"/>
      <c r="D1001" s="403"/>
      <c r="E1001" s="403"/>
      <c r="I1001" s="404"/>
      <c r="Q1001" s="405"/>
      <c r="S1001" s="405"/>
      <c r="T1001" s="403"/>
      <c r="U1001" s="406"/>
      <c r="V1001" s="400"/>
      <c r="W1001" s="405"/>
      <c r="X1001" s="405"/>
      <c r="Y1001" s="403"/>
      <c r="Z1001" s="407"/>
      <c r="AA1001" s="403"/>
      <c r="AB1001" s="405"/>
      <c r="AC1001" s="403"/>
      <c r="AD1001" s="406"/>
      <c r="AG1001" s="403"/>
      <c r="AH1001" s="403"/>
      <c r="AI1001" s="405"/>
      <c r="AL1001" s="403"/>
      <c r="AN1001" s="403"/>
      <c r="AO1001" s="405"/>
      <c r="AP1001" s="403"/>
      <c r="AQ1001" s="403"/>
      <c r="AR1001" s="403"/>
      <c r="AS1001" s="403"/>
      <c r="AT1001" s="403"/>
      <c r="AU1001" s="403"/>
      <c r="AV1001" s="405"/>
      <c r="AW1001" s="404"/>
      <c r="AY1001" s="403"/>
      <c r="BC1001" s="403"/>
      <c r="BD1001" s="403"/>
      <c r="BE1001" s="403"/>
      <c r="BF1001" s="403"/>
      <c r="BG1001" s="403"/>
      <c r="BH1001" s="403"/>
      <c r="BI1001" s="403"/>
      <c r="BJ1001" s="403"/>
      <c r="BK1001" s="403"/>
    </row>
    <row r="1002" spans="1:63" x14ac:dyDescent="0.25">
      <c r="A1002" s="405"/>
      <c r="B1002" s="400"/>
      <c r="C1002" s="403"/>
      <c r="D1002" s="403"/>
      <c r="E1002" s="403"/>
      <c r="I1002" s="404"/>
      <c r="Q1002" s="405"/>
      <c r="S1002" s="405"/>
      <c r="T1002" s="403"/>
      <c r="U1002" s="406"/>
      <c r="V1002" s="400"/>
      <c r="W1002" s="405"/>
      <c r="X1002" s="405"/>
      <c r="Y1002" s="403"/>
      <c r="Z1002" s="407"/>
      <c r="AA1002" s="403"/>
      <c r="AB1002" s="405"/>
      <c r="AC1002" s="403"/>
      <c r="AD1002" s="406"/>
      <c r="AG1002" s="403"/>
      <c r="AH1002" s="403"/>
      <c r="AI1002" s="405"/>
      <c r="AL1002" s="403"/>
      <c r="AN1002" s="403"/>
      <c r="AO1002" s="405"/>
      <c r="AP1002" s="403"/>
      <c r="AQ1002" s="403"/>
      <c r="AR1002" s="403"/>
      <c r="AS1002" s="403"/>
      <c r="AT1002" s="403"/>
      <c r="AU1002" s="403"/>
      <c r="AV1002" s="405"/>
      <c r="AW1002" s="404"/>
      <c r="AY1002" s="403"/>
      <c r="BC1002" s="403"/>
      <c r="BD1002" s="403"/>
      <c r="BE1002" s="403"/>
      <c r="BF1002" s="403"/>
      <c r="BG1002" s="403"/>
      <c r="BH1002" s="403"/>
      <c r="BI1002" s="403"/>
      <c r="BJ1002" s="403"/>
      <c r="BK1002" s="403"/>
    </row>
    <row r="1003" spans="1:63" x14ac:dyDescent="0.25">
      <c r="A1003" s="405"/>
      <c r="B1003" s="400"/>
      <c r="C1003" s="403"/>
      <c r="D1003" s="403"/>
      <c r="E1003" s="403"/>
      <c r="I1003" s="404"/>
      <c r="Q1003" s="405"/>
      <c r="S1003" s="405"/>
      <c r="T1003" s="403"/>
      <c r="U1003" s="406"/>
      <c r="V1003" s="400"/>
      <c r="W1003" s="405"/>
      <c r="X1003" s="405"/>
      <c r="Y1003" s="403"/>
      <c r="Z1003" s="407"/>
      <c r="AA1003" s="403"/>
      <c r="AB1003" s="405"/>
      <c r="AC1003" s="403"/>
      <c r="AD1003" s="406"/>
      <c r="AG1003" s="403"/>
      <c r="AH1003" s="403"/>
      <c r="AI1003" s="405"/>
      <c r="AL1003" s="403"/>
      <c r="AN1003" s="403"/>
      <c r="AO1003" s="405"/>
      <c r="AP1003" s="403"/>
      <c r="AQ1003" s="403"/>
      <c r="AR1003" s="403"/>
      <c r="AS1003" s="403"/>
      <c r="AT1003" s="403"/>
      <c r="AU1003" s="403"/>
      <c r="AV1003" s="405"/>
      <c r="AW1003" s="404"/>
      <c r="AY1003" s="403"/>
      <c r="BC1003" s="403"/>
      <c r="BD1003" s="403"/>
      <c r="BE1003" s="403"/>
      <c r="BF1003" s="403"/>
      <c r="BG1003" s="403"/>
      <c r="BH1003" s="403"/>
      <c r="BI1003" s="403"/>
      <c r="BJ1003" s="403"/>
      <c r="BK1003" s="403"/>
    </row>
    <row r="1004" spans="1:63" x14ac:dyDescent="0.25">
      <c r="A1004" s="405"/>
      <c r="B1004" s="400"/>
      <c r="C1004" s="403"/>
      <c r="D1004" s="403"/>
      <c r="E1004" s="403"/>
      <c r="I1004" s="404"/>
      <c r="Q1004" s="405"/>
      <c r="S1004" s="405"/>
      <c r="T1004" s="403"/>
      <c r="U1004" s="406"/>
      <c r="V1004" s="400"/>
      <c r="W1004" s="405"/>
      <c r="X1004" s="405"/>
      <c r="Y1004" s="403"/>
      <c r="Z1004" s="407"/>
      <c r="AA1004" s="403"/>
      <c r="AB1004" s="405"/>
      <c r="AC1004" s="403"/>
      <c r="AD1004" s="406"/>
      <c r="AG1004" s="403"/>
      <c r="AH1004" s="403"/>
      <c r="AI1004" s="405"/>
      <c r="AL1004" s="403"/>
      <c r="AN1004" s="403"/>
      <c r="AO1004" s="405"/>
      <c r="AP1004" s="403"/>
      <c r="AQ1004" s="403"/>
      <c r="AR1004" s="403"/>
      <c r="AS1004" s="403"/>
      <c r="AT1004" s="403"/>
      <c r="AU1004" s="403"/>
      <c r="AV1004" s="405"/>
      <c r="AW1004" s="404"/>
      <c r="AY1004" s="403"/>
      <c r="BC1004" s="403"/>
      <c r="BD1004" s="403"/>
      <c r="BE1004" s="403"/>
      <c r="BF1004" s="403"/>
      <c r="BG1004" s="403"/>
      <c r="BH1004" s="403"/>
      <c r="BI1004" s="403"/>
      <c r="BJ1004" s="403"/>
      <c r="BK1004" s="403"/>
    </row>
    <row r="1005" spans="1:63" x14ac:dyDescent="0.25">
      <c r="A1005" s="405"/>
      <c r="B1005" s="400"/>
      <c r="C1005" s="403"/>
      <c r="D1005" s="403"/>
      <c r="E1005" s="403"/>
      <c r="I1005" s="404"/>
      <c r="Q1005" s="405"/>
      <c r="S1005" s="405"/>
      <c r="T1005" s="403"/>
      <c r="U1005" s="406"/>
      <c r="V1005" s="400"/>
      <c r="W1005" s="405"/>
      <c r="X1005" s="405"/>
      <c r="Y1005" s="403"/>
      <c r="Z1005" s="407"/>
      <c r="AA1005" s="403"/>
      <c r="AB1005" s="405"/>
      <c r="AC1005" s="403"/>
      <c r="AD1005" s="406"/>
      <c r="AG1005" s="403"/>
      <c r="AH1005" s="403"/>
      <c r="AI1005" s="405"/>
      <c r="AL1005" s="403"/>
      <c r="AN1005" s="403"/>
      <c r="AO1005" s="405"/>
      <c r="AP1005" s="403"/>
      <c r="AQ1005" s="403"/>
      <c r="AR1005" s="403"/>
      <c r="AS1005" s="403"/>
      <c r="AT1005" s="403"/>
      <c r="AU1005" s="403"/>
      <c r="AV1005" s="405"/>
      <c r="AW1005" s="404"/>
      <c r="AY1005" s="403"/>
      <c r="BC1005" s="403"/>
      <c r="BD1005" s="403"/>
      <c r="BE1005" s="403"/>
      <c r="BF1005" s="403"/>
      <c r="BG1005" s="403"/>
      <c r="BH1005" s="403"/>
      <c r="BI1005" s="403"/>
      <c r="BJ1005" s="403"/>
      <c r="BK1005" s="403"/>
    </row>
    <row r="1006" spans="1:63" x14ac:dyDescent="0.25">
      <c r="A1006" s="405"/>
      <c r="B1006" s="400"/>
      <c r="C1006" s="403"/>
      <c r="D1006" s="403"/>
      <c r="E1006" s="403"/>
      <c r="I1006" s="404"/>
      <c r="Q1006" s="405"/>
      <c r="S1006" s="405"/>
      <c r="T1006" s="403"/>
      <c r="U1006" s="406"/>
      <c r="V1006" s="400"/>
      <c r="W1006" s="405"/>
      <c r="X1006" s="405"/>
      <c r="Y1006" s="403"/>
      <c r="Z1006" s="407"/>
      <c r="AA1006" s="403"/>
      <c r="AB1006" s="405"/>
      <c r="AC1006" s="403"/>
      <c r="AD1006" s="406"/>
      <c r="AG1006" s="403"/>
      <c r="AH1006" s="403"/>
      <c r="AI1006" s="405"/>
      <c r="AL1006" s="403"/>
      <c r="AN1006" s="403"/>
      <c r="AO1006" s="405"/>
      <c r="AP1006" s="403"/>
      <c r="AQ1006" s="403"/>
      <c r="AR1006" s="403"/>
      <c r="AS1006" s="403"/>
      <c r="AT1006" s="403"/>
      <c r="AU1006" s="403"/>
      <c r="AV1006" s="405"/>
      <c r="AW1006" s="404"/>
      <c r="AY1006" s="403"/>
      <c r="BC1006" s="403"/>
      <c r="BD1006" s="403"/>
      <c r="BE1006" s="403"/>
      <c r="BF1006" s="403"/>
      <c r="BG1006" s="403"/>
      <c r="BH1006" s="403"/>
      <c r="BI1006" s="403"/>
      <c r="BJ1006" s="403"/>
      <c r="BK1006" s="403"/>
    </row>
    <row r="1007" spans="1:63" x14ac:dyDescent="0.25">
      <c r="A1007" s="405"/>
      <c r="B1007" s="400"/>
      <c r="C1007" s="403"/>
      <c r="D1007" s="403"/>
      <c r="E1007" s="403"/>
      <c r="I1007" s="404"/>
      <c r="Q1007" s="405"/>
      <c r="S1007" s="405"/>
      <c r="T1007" s="403"/>
      <c r="U1007" s="406"/>
      <c r="V1007" s="400"/>
      <c r="W1007" s="405"/>
      <c r="X1007" s="405"/>
      <c r="Y1007" s="403"/>
      <c r="Z1007" s="407"/>
      <c r="AA1007" s="403"/>
      <c r="AB1007" s="405"/>
      <c r="AC1007" s="403"/>
      <c r="AD1007" s="406"/>
      <c r="AG1007" s="403"/>
      <c r="AH1007" s="403"/>
      <c r="AI1007" s="405"/>
      <c r="AL1007" s="403"/>
      <c r="AN1007" s="403"/>
      <c r="AO1007" s="405"/>
      <c r="AP1007" s="403"/>
      <c r="AQ1007" s="403"/>
      <c r="AR1007" s="403"/>
      <c r="AS1007" s="403"/>
      <c r="AT1007" s="403"/>
      <c r="AU1007" s="403"/>
      <c r="AV1007" s="405"/>
      <c r="AW1007" s="404"/>
      <c r="AY1007" s="403"/>
      <c r="BC1007" s="403"/>
      <c r="BD1007" s="403"/>
      <c r="BE1007" s="403"/>
      <c r="BF1007" s="403"/>
      <c r="BG1007" s="403"/>
      <c r="BH1007" s="403"/>
      <c r="BI1007" s="403"/>
      <c r="BJ1007" s="403"/>
      <c r="BK1007" s="403"/>
    </row>
    <row r="1008" spans="1:63" x14ac:dyDescent="0.25">
      <c r="A1008" s="405"/>
      <c r="B1008" s="400"/>
      <c r="C1008" s="403"/>
      <c r="D1008" s="403"/>
      <c r="E1008" s="403"/>
      <c r="I1008" s="404"/>
      <c r="Q1008" s="405"/>
      <c r="S1008" s="405"/>
      <c r="T1008" s="403"/>
      <c r="U1008" s="406"/>
      <c r="V1008" s="400"/>
      <c r="W1008" s="405"/>
      <c r="X1008" s="405"/>
      <c r="Y1008" s="403"/>
      <c r="Z1008" s="407"/>
      <c r="AA1008" s="403"/>
      <c r="AB1008" s="405"/>
      <c r="AC1008" s="403"/>
      <c r="AD1008" s="406"/>
      <c r="AG1008" s="403"/>
      <c r="AH1008" s="403"/>
      <c r="AI1008" s="405"/>
      <c r="AL1008" s="403"/>
      <c r="AN1008" s="403"/>
      <c r="AO1008" s="405"/>
      <c r="AP1008" s="403"/>
      <c r="AQ1008" s="403"/>
      <c r="AR1008" s="403"/>
      <c r="AS1008" s="403"/>
      <c r="AT1008" s="403"/>
      <c r="AU1008" s="403"/>
      <c r="AV1008" s="405"/>
      <c r="AW1008" s="404"/>
      <c r="AY1008" s="403"/>
      <c r="BC1008" s="403"/>
      <c r="BD1008" s="403"/>
      <c r="BE1008" s="403"/>
      <c r="BF1008" s="403"/>
      <c r="BG1008" s="403"/>
      <c r="BH1008" s="403"/>
      <c r="BI1008" s="403"/>
      <c r="BJ1008" s="403"/>
      <c r="BK1008" s="403"/>
    </row>
    <row r="1009" spans="1:63" x14ac:dyDescent="0.25">
      <c r="A1009" s="405"/>
      <c r="B1009" s="400"/>
      <c r="C1009" s="403"/>
      <c r="D1009" s="403"/>
      <c r="E1009" s="403"/>
      <c r="I1009" s="404"/>
      <c r="Q1009" s="405"/>
      <c r="S1009" s="405"/>
      <c r="T1009" s="403"/>
      <c r="U1009" s="406"/>
      <c r="V1009" s="400"/>
      <c r="W1009" s="405"/>
      <c r="X1009" s="405"/>
      <c r="Y1009" s="403"/>
      <c r="Z1009" s="407"/>
      <c r="AA1009" s="403"/>
      <c r="AB1009" s="405"/>
      <c r="AC1009" s="403"/>
      <c r="AD1009" s="406"/>
      <c r="AG1009" s="403"/>
      <c r="AH1009" s="403"/>
      <c r="AI1009" s="405"/>
      <c r="AL1009" s="403"/>
      <c r="AN1009" s="403"/>
      <c r="AO1009" s="405"/>
      <c r="AP1009" s="403"/>
      <c r="AQ1009" s="403"/>
      <c r="AR1009" s="403"/>
      <c r="AS1009" s="403"/>
      <c r="AT1009" s="403"/>
      <c r="AU1009" s="403"/>
      <c r="AV1009" s="405"/>
      <c r="AW1009" s="404"/>
      <c r="AY1009" s="403"/>
      <c r="BC1009" s="403"/>
      <c r="BD1009" s="403"/>
      <c r="BE1009" s="403"/>
      <c r="BF1009" s="403"/>
      <c r="BG1009" s="403"/>
      <c r="BH1009" s="403"/>
      <c r="BI1009" s="403"/>
      <c r="BJ1009" s="403"/>
      <c r="BK1009" s="403"/>
    </row>
    <row r="1010" spans="1:63" x14ac:dyDescent="0.25">
      <c r="A1010" s="405"/>
      <c r="B1010" s="400"/>
      <c r="C1010" s="403"/>
      <c r="D1010" s="403"/>
      <c r="E1010" s="403"/>
      <c r="I1010" s="404"/>
      <c r="Q1010" s="405"/>
      <c r="S1010" s="405"/>
      <c r="T1010" s="403"/>
      <c r="U1010" s="406"/>
      <c r="V1010" s="400"/>
      <c r="W1010" s="405"/>
      <c r="X1010" s="405"/>
      <c r="Y1010" s="403"/>
      <c r="Z1010" s="407"/>
      <c r="AA1010" s="403"/>
      <c r="AB1010" s="405"/>
      <c r="AC1010" s="403"/>
      <c r="AD1010" s="406"/>
      <c r="AG1010" s="403"/>
      <c r="AH1010" s="403"/>
      <c r="AI1010" s="405"/>
      <c r="AL1010" s="403"/>
      <c r="AN1010" s="403"/>
      <c r="AO1010" s="405"/>
      <c r="AP1010" s="403"/>
      <c r="AQ1010" s="403"/>
      <c r="AR1010" s="403"/>
      <c r="AS1010" s="403"/>
      <c r="AT1010" s="403"/>
      <c r="AU1010" s="403"/>
      <c r="AV1010" s="405"/>
      <c r="AW1010" s="404"/>
      <c r="AY1010" s="403"/>
      <c r="BC1010" s="403"/>
      <c r="BD1010" s="403"/>
      <c r="BE1010" s="403"/>
      <c r="BF1010" s="403"/>
      <c r="BG1010" s="403"/>
      <c r="BH1010" s="403"/>
      <c r="BI1010" s="403"/>
      <c r="BJ1010" s="403"/>
      <c r="BK1010" s="403"/>
    </row>
    <row r="1011" spans="1:63" x14ac:dyDescent="0.25">
      <c r="A1011" s="405"/>
      <c r="B1011" s="400"/>
      <c r="C1011" s="403"/>
      <c r="D1011" s="403"/>
      <c r="E1011" s="403"/>
      <c r="I1011" s="404"/>
      <c r="Q1011" s="405"/>
      <c r="S1011" s="405"/>
      <c r="T1011" s="403"/>
      <c r="U1011" s="406"/>
      <c r="V1011" s="400"/>
      <c r="W1011" s="405"/>
      <c r="X1011" s="405"/>
      <c r="Y1011" s="403"/>
      <c r="Z1011" s="407"/>
      <c r="AA1011" s="403"/>
      <c r="AB1011" s="405"/>
      <c r="AC1011" s="403"/>
      <c r="AD1011" s="406"/>
      <c r="AG1011" s="403"/>
      <c r="AH1011" s="403"/>
      <c r="AI1011" s="405"/>
      <c r="AL1011" s="403"/>
      <c r="AN1011" s="403"/>
      <c r="AO1011" s="405"/>
      <c r="AP1011" s="403"/>
      <c r="AQ1011" s="403"/>
      <c r="AR1011" s="403"/>
      <c r="AS1011" s="403"/>
      <c r="AT1011" s="403"/>
      <c r="AU1011" s="403"/>
      <c r="AV1011" s="405"/>
      <c r="AW1011" s="404"/>
      <c r="AY1011" s="403"/>
      <c r="BC1011" s="403"/>
      <c r="BD1011" s="403"/>
      <c r="BE1011" s="403"/>
      <c r="BF1011" s="403"/>
      <c r="BG1011" s="403"/>
      <c r="BH1011" s="403"/>
      <c r="BI1011" s="403"/>
      <c r="BJ1011" s="403"/>
      <c r="BK1011" s="403"/>
    </row>
    <row r="1012" spans="1:63" x14ac:dyDescent="0.25">
      <c r="A1012" s="405"/>
      <c r="B1012" s="400"/>
      <c r="C1012" s="403"/>
      <c r="D1012" s="403"/>
      <c r="E1012" s="403"/>
      <c r="I1012" s="404"/>
      <c r="Q1012" s="405"/>
      <c r="S1012" s="405"/>
      <c r="T1012" s="403"/>
      <c r="U1012" s="406"/>
      <c r="V1012" s="400"/>
      <c r="W1012" s="405"/>
      <c r="X1012" s="405"/>
      <c r="Y1012" s="403"/>
      <c r="Z1012" s="407"/>
      <c r="AA1012" s="403"/>
      <c r="AB1012" s="405"/>
      <c r="AC1012" s="403"/>
      <c r="AD1012" s="406"/>
      <c r="AG1012" s="403"/>
      <c r="AH1012" s="403"/>
      <c r="AI1012" s="405"/>
      <c r="AL1012" s="403"/>
      <c r="AN1012" s="403"/>
      <c r="AO1012" s="405"/>
      <c r="AP1012" s="403"/>
      <c r="AQ1012" s="403"/>
      <c r="AR1012" s="403"/>
      <c r="AS1012" s="403"/>
      <c r="AT1012" s="403"/>
      <c r="AU1012" s="403"/>
      <c r="AV1012" s="405"/>
      <c r="AW1012" s="404"/>
      <c r="AY1012" s="403"/>
      <c r="BC1012" s="403"/>
      <c r="BD1012" s="403"/>
      <c r="BE1012" s="403"/>
      <c r="BF1012" s="403"/>
      <c r="BG1012" s="403"/>
      <c r="BH1012" s="403"/>
      <c r="BI1012" s="403"/>
      <c r="BJ1012" s="403"/>
      <c r="BK1012" s="403"/>
    </row>
    <row r="1013" spans="1:63" x14ac:dyDescent="0.25">
      <c r="A1013" s="405"/>
      <c r="B1013" s="400"/>
      <c r="C1013" s="403"/>
      <c r="D1013" s="403"/>
      <c r="E1013" s="403"/>
      <c r="I1013" s="404"/>
      <c r="Q1013" s="405"/>
      <c r="S1013" s="405"/>
      <c r="T1013" s="403"/>
      <c r="U1013" s="406"/>
      <c r="V1013" s="400"/>
      <c r="W1013" s="405"/>
      <c r="X1013" s="405"/>
      <c r="Y1013" s="403"/>
      <c r="Z1013" s="407"/>
      <c r="AA1013" s="403"/>
      <c r="AB1013" s="405"/>
      <c r="AC1013" s="403"/>
      <c r="AD1013" s="406"/>
      <c r="AG1013" s="403"/>
      <c r="AH1013" s="403"/>
      <c r="AI1013" s="405"/>
      <c r="AL1013" s="403"/>
      <c r="AN1013" s="403"/>
      <c r="AO1013" s="405"/>
      <c r="AP1013" s="403"/>
      <c r="AQ1013" s="403"/>
      <c r="AR1013" s="403"/>
      <c r="AS1013" s="403"/>
      <c r="AT1013" s="403"/>
      <c r="AU1013" s="403"/>
      <c r="AV1013" s="405"/>
      <c r="AW1013" s="404"/>
      <c r="AY1013" s="403"/>
      <c r="BC1013" s="403"/>
      <c r="BD1013" s="403"/>
      <c r="BE1013" s="403"/>
      <c r="BF1013" s="403"/>
      <c r="BG1013" s="403"/>
      <c r="BH1013" s="403"/>
      <c r="BI1013" s="403"/>
      <c r="BJ1013" s="403"/>
      <c r="BK1013" s="403"/>
    </row>
    <row r="1014" spans="1:63" x14ac:dyDescent="0.25">
      <c r="A1014" s="405"/>
      <c r="B1014" s="400"/>
      <c r="C1014" s="403"/>
      <c r="D1014" s="403"/>
      <c r="E1014" s="403"/>
      <c r="I1014" s="404"/>
      <c r="Q1014" s="405"/>
      <c r="S1014" s="405"/>
      <c r="T1014" s="403"/>
      <c r="U1014" s="406"/>
      <c r="V1014" s="400"/>
      <c r="W1014" s="405"/>
      <c r="X1014" s="405"/>
      <c r="Y1014" s="403"/>
      <c r="Z1014" s="407"/>
      <c r="AA1014" s="403"/>
      <c r="AB1014" s="405"/>
      <c r="AC1014" s="403"/>
      <c r="AD1014" s="406"/>
      <c r="AG1014" s="403"/>
      <c r="AH1014" s="403"/>
      <c r="AI1014" s="405"/>
      <c r="AL1014" s="403"/>
      <c r="AN1014" s="403"/>
      <c r="AO1014" s="405"/>
      <c r="AP1014" s="403"/>
      <c r="AQ1014" s="403"/>
      <c r="AR1014" s="403"/>
      <c r="AS1014" s="403"/>
      <c r="AT1014" s="403"/>
      <c r="AU1014" s="403"/>
      <c r="AV1014" s="405"/>
      <c r="AW1014" s="404"/>
      <c r="AY1014" s="403"/>
      <c r="BC1014" s="403"/>
      <c r="BD1014" s="403"/>
      <c r="BE1014" s="403"/>
      <c r="BF1014" s="403"/>
      <c r="BG1014" s="403"/>
      <c r="BH1014" s="403"/>
      <c r="BI1014" s="403"/>
      <c r="BJ1014" s="403"/>
      <c r="BK1014" s="403"/>
    </row>
    <row r="1015" spans="1:63" x14ac:dyDescent="0.25">
      <c r="A1015" s="405"/>
      <c r="B1015" s="400"/>
      <c r="C1015" s="403"/>
      <c r="D1015" s="403"/>
      <c r="E1015" s="403"/>
      <c r="I1015" s="404"/>
      <c r="Q1015" s="405"/>
      <c r="S1015" s="405"/>
      <c r="T1015" s="403"/>
      <c r="U1015" s="406"/>
      <c r="V1015" s="400"/>
      <c r="W1015" s="405"/>
      <c r="X1015" s="405"/>
      <c r="Y1015" s="403"/>
      <c r="Z1015" s="407"/>
      <c r="AA1015" s="403"/>
      <c r="AB1015" s="405"/>
      <c r="AC1015" s="403"/>
      <c r="AD1015" s="406"/>
      <c r="AG1015" s="403"/>
      <c r="AH1015" s="403"/>
      <c r="AI1015" s="405"/>
      <c r="AL1015" s="403"/>
      <c r="AN1015" s="403"/>
      <c r="AO1015" s="405"/>
      <c r="AP1015" s="403"/>
      <c r="AQ1015" s="403"/>
      <c r="AR1015" s="403"/>
      <c r="AS1015" s="403"/>
      <c r="AT1015" s="403"/>
      <c r="AU1015" s="403"/>
      <c r="AV1015" s="405"/>
      <c r="AW1015" s="404"/>
      <c r="AY1015" s="403"/>
      <c r="BC1015" s="403"/>
      <c r="BD1015" s="403"/>
      <c r="BE1015" s="403"/>
      <c r="BF1015" s="403"/>
      <c r="BG1015" s="403"/>
      <c r="BH1015" s="403"/>
      <c r="BI1015" s="403"/>
      <c r="BJ1015" s="403"/>
      <c r="BK1015" s="403"/>
    </row>
    <row r="1016" spans="1:63" x14ac:dyDescent="0.25">
      <c r="A1016" s="405"/>
      <c r="B1016" s="400"/>
      <c r="C1016" s="403"/>
      <c r="D1016" s="403"/>
      <c r="E1016" s="403"/>
      <c r="I1016" s="404"/>
      <c r="Q1016" s="405"/>
      <c r="S1016" s="405"/>
      <c r="T1016" s="403"/>
      <c r="U1016" s="406"/>
      <c r="V1016" s="400"/>
      <c r="W1016" s="405"/>
      <c r="X1016" s="405"/>
      <c r="Y1016" s="403"/>
      <c r="Z1016" s="407"/>
      <c r="AA1016" s="403"/>
      <c r="AB1016" s="405"/>
      <c r="AC1016" s="403"/>
      <c r="AD1016" s="406"/>
      <c r="AG1016" s="403"/>
      <c r="AH1016" s="403"/>
      <c r="AI1016" s="405"/>
      <c r="AL1016" s="403"/>
      <c r="AN1016" s="403"/>
      <c r="AO1016" s="405"/>
      <c r="AP1016" s="403"/>
      <c r="AQ1016" s="403"/>
      <c r="AR1016" s="403"/>
      <c r="AS1016" s="403"/>
      <c r="AT1016" s="403"/>
      <c r="AU1016" s="403"/>
      <c r="AV1016" s="405"/>
      <c r="AW1016" s="404"/>
      <c r="AY1016" s="403"/>
      <c r="BC1016" s="403"/>
      <c r="BD1016" s="403"/>
      <c r="BE1016" s="403"/>
      <c r="BF1016" s="403"/>
      <c r="BG1016" s="403"/>
      <c r="BH1016" s="403"/>
      <c r="BI1016" s="403"/>
      <c r="BJ1016" s="403"/>
      <c r="BK1016" s="403"/>
    </row>
    <row r="1017" spans="1:63" x14ac:dyDescent="0.25">
      <c r="A1017" s="405"/>
      <c r="B1017" s="400"/>
      <c r="C1017" s="403"/>
      <c r="D1017" s="403"/>
      <c r="E1017" s="403"/>
      <c r="I1017" s="404"/>
      <c r="Q1017" s="405"/>
      <c r="S1017" s="405"/>
      <c r="T1017" s="403"/>
      <c r="U1017" s="406"/>
      <c r="V1017" s="400"/>
      <c r="W1017" s="405"/>
      <c r="X1017" s="405"/>
      <c r="Y1017" s="403"/>
      <c r="Z1017" s="407"/>
      <c r="AA1017" s="403"/>
      <c r="AB1017" s="405"/>
      <c r="AC1017" s="403"/>
      <c r="AD1017" s="406"/>
      <c r="AG1017" s="403"/>
      <c r="AH1017" s="403"/>
      <c r="AI1017" s="405"/>
      <c r="AL1017" s="403"/>
      <c r="AN1017" s="403"/>
      <c r="AO1017" s="405"/>
      <c r="AP1017" s="403"/>
      <c r="AQ1017" s="403"/>
      <c r="AR1017" s="403"/>
      <c r="AS1017" s="403"/>
      <c r="AT1017" s="403"/>
      <c r="AU1017" s="403"/>
      <c r="AV1017" s="405"/>
      <c r="AW1017" s="404"/>
      <c r="AY1017" s="403"/>
      <c r="BC1017" s="403"/>
      <c r="BD1017" s="403"/>
      <c r="BE1017" s="403"/>
      <c r="BF1017" s="403"/>
      <c r="BG1017" s="403"/>
      <c r="BH1017" s="403"/>
      <c r="BI1017" s="403"/>
      <c r="BJ1017" s="403"/>
      <c r="BK1017" s="403"/>
    </row>
    <row r="1018" spans="1:63" x14ac:dyDescent="0.25">
      <c r="A1018" s="405"/>
      <c r="B1018" s="400"/>
      <c r="C1018" s="403"/>
      <c r="D1018" s="403"/>
      <c r="E1018" s="403"/>
      <c r="I1018" s="404"/>
      <c r="Q1018" s="405"/>
      <c r="S1018" s="405"/>
      <c r="T1018" s="403"/>
      <c r="U1018" s="406"/>
      <c r="V1018" s="400"/>
      <c r="W1018" s="405"/>
      <c r="X1018" s="405"/>
      <c r="Y1018" s="403"/>
      <c r="Z1018" s="407"/>
      <c r="AA1018" s="403"/>
      <c r="AB1018" s="405"/>
      <c r="AC1018" s="403"/>
      <c r="AD1018" s="406"/>
      <c r="AG1018" s="403"/>
      <c r="AH1018" s="403"/>
      <c r="AI1018" s="405"/>
      <c r="AL1018" s="403"/>
      <c r="AN1018" s="403"/>
      <c r="AO1018" s="405"/>
      <c r="AP1018" s="403"/>
      <c r="AQ1018" s="403"/>
      <c r="AR1018" s="403"/>
      <c r="AS1018" s="403"/>
      <c r="AT1018" s="403"/>
      <c r="AU1018" s="403"/>
      <c r="AV1018" s="405"/>
      <c r="AW1018" s="404"/>
      <c r="AY1018" s="403"/>
      <c r="BC1018" s="403"/>
      <c r="BD1018" s="403"/>
      <c r="BE1018" s="403"/>
      <c r="BF1018" s="403"/>
      <c r="BG1018" s="403"/>
      <c r="BH1018" s="403"/>
      <c r="BI1018" s="403"/>
      <c r="BJ1018" s="403"/>
      <c r="BK1018" s="403"/>
    </row>
    <row r="1019" spans="1:63" x14ac:dyDescent="0.25">
      <c r="A1019" s="405"/>
      <c r="B1019" s="400"/>
      <c r="C1019" s="403"/>
      <c r="D1019" s="403"/>
      <c r="E1019" s="403"/>
      <c r="I1019" s="404"/>
      <c r="Q1019" s="405"/>
      <c r="S1019" s="405"/>
      <c r="T1019" s="403"/>
      <c r="U1019" s="406"/>
      <c r="V1019" s="400"/>
      <c r="W1019" s="405"/>
      <c r="X1019" s="405"/>
      <c r="Y1019" s="403"/>
      <c r="Z1019" s="407"/>
      <c r="AA1019" s="403"/>
      <c r="AB1019" s="405"/>
      <c r="AC1019" s="403"/>
      <c r="AD1019" s="406"/>
      <c r="AG1019" s="403"/>
      <c r="AH1019" s="403"/>
      <c r="AI1019" s="405"/>
      <c r="AL1019" s="403"/>
      <c r="AN1019" s="403"/>
      <c r="AO1019" s="405"/>
      <c r="AP1019" s="403"/>
      <c r="AQ1019" s="403"/>
      <c r="AR1019" s="403"/>
      <c r="AS1019" s="403"/>
      <c r="AT1019" s="403"/>
      <c r="AU1019" s="403"/>
      <c r="AV1019" s="405"/>
      <c r="AW1019" s="404"/>
      <c r="AY1019" s="403"/>
      <c r="BC1019" s="403"/>
      <c r="BD1019" s="403"/>
      <c r="BE1019" s="403"/>
      <c r="BF1019" s="403"/>
      <c r="BG1019" s="403"/>
      <c r="BH1019" s="403"/>
      <c r="BI1019" s="403"/>
      <c r="BJ1019" s="403"/>
      <c r="BK1019" s="403"/>
    </row>
    <row r="1020" spans="1:63" x14ac:dyDescent="0.25">
      <c r="A1020" s="405"/>
      <c r="B1020" s="400"/>
      <c r="C1020" s="403"/>
      <c r="D1020" s="403"/>
      <c r="E1020" s="403"/>
      <c r="I1020" s="404"/>
      <c r="Q1020" s="405"/>
      <c r="S1020" s="405"/>
      <c r="T1020" s="403"/>
      <c r="U1020" s="406"/>
      <c r="V1020" s="400"/>
      <c r="W1020" s="405"/>
      <c r="X1020" s="405"/>
      <c r="Y1020" s="403"/>
      <c r="Z1020" s="407"/>
      <c r="AA1020" s="403"/>
      <c r="AB1020" s="405"/>
      <c r="AC1020" s="403"/>
      <c r="AD1020" s="406"/>
      <c r="AG1020" s="403"/>
      <c r="AH1020" s="403"/>
      <c r="AI1020" s="405"/>
      <c r="AL1020" s="403"/>
      <c r="AN1020" s="403"/>
      <c r="AO1020" s="405"/>
      <c r="AP1020" s="403"/>
      <c r="AQ1020" s="403"/>
      <c r="AR1020" s="403"/>
      <c r="AS1020" s="403"/>
      <c r="AT1020" s="403"/>
      <c r="AU1020" s="403"/>
      <c r="AV1020" s="405"/>
      <c r="AW1020" s="404"/>
      <c r="AY1020" s="403"/>
      <c r="BC1020" s="403"/>
      <c r="BD1020" s="403"/>
      <c r="BE1020" s="403"/>
      <c r="BF1020" s="403"/>
      <c r="BG1020" s="403"/>
      <c r="BH1020" s="403"/>
      <c r="BI1020" s="403"/>
      <c r="BJ1020" s="403"/>
      <c r="BK1020" s="403"/>
    </row>
    <row r="1021" spans="1:63" x14ac:dyDescent="0.25">
      <c r="A1021" s="405"/>
      <c r="B1021" s="400"/>
      <c r="C1021" s="403"/>
      <c r="D1021" s="403"/>
      <c r="E1021" s="403"/>
      <c r="I1021" s="404"/>
      <c r="Q1021" s="405"/>
      <c r="S1021" s="405"/>
      <c r="T1021" s="403"/>
      <c r="U1021" s="406"/>
      <c r="V1021" s="400"/>
      <c r="W1021" s="405"/>
      <c r="X1021" s="405"/>
      <c r="Y1021" s="403"/>
      <c r="Z1021" s="407"/>
      <c r="AA1021" s="403"/>
      <c r="AB1021" s="405"/>
      <c r="AC1021" s="403"/>
      <c r="AD1021" s="406"/>
      <c r="AG1021" s="403"/>
      <c r="AH1021" s="403"/>
      <c r="AI1021" s="405"/>
      <c r="AL1021" s="403"/>
      <c r="AN1021" s="403"/>
      <c r="AO1021" s="405"/>
      <c r="AP1021" s="403"/>
      <c r="AQ1021" s="403"/>
      <c r="AR1021" s="403"/>
      <c r="AS1021" s="403"/>
      <c r="AT1021" s="403"/>
      <c r="AU1021" s="403"/>
      <c r="AV1021" s="405"/>
      <c r="AW1021" s="404"/>
      <c r="AY1021" s="403"/>
      <c r="BC1021" s="403"/>
      <c r="BD1021" s="403"/>
      <c r="BE1021" s="403"/>
      <c r="BF1021" s="403"/>
      <c r="BG1021" s="403"/>
      <c r="BH1021" s="403"/>
      <c r="BI1021" s="403"/>
      <c r="BJ1021" s="403"/>
      <c r="BK1021" s="403"/>
    </row>
    <row r="1022" spans="1:63" x14ac:dyDescent="0.25">
      <c r="A1022" s="405"/>
      <c r="B1022" s="400"/>
      <c r="C1022" s="403"/>
      <c r="D1022" s="403"/>
      <c r="E1022" s="403"/>
      <c r="I1022" s="404"/>
      <c r="Q1022" s="405"/>
      <c r="S1022" s="405"/>
      <c r="T1022" s="403"/>
      <c r="U1022" s="406"/>
      <c r="V1022" s="400"/>
      <c r="W1022" s="405"/>
      <c r="X1022" s="405"/>
      <c r="Y1022" s="403"/>
      <c r="Z1022" s="407"/>
      <c r="AA1022" s="403"/>
      <c r="AB1022" s="405"/>
      <c r="AC1022" s="403"/>
      <c r="AD1022" s="406"/>
      <c r="AG1022" s="403"/>
      <c r="AH1022" s="403"/>
      <c r="AI1022" s="405"/>
      <c r="AL1022" s="403"/>
      <c r="AN1022" s="403"/>
      <c r="AO1022" s="405"/>
      <c r="AP1022" s="403"/>
      <c r="AQ1022" s="403"/>
      <c r="AR1022" s="403"/>
      <c r="AS1022" s="403"/>
      <c r="AT1022" s="403"/>
      <c r="AU1022" s="403"/>
      <c r="AV1022" s="405"/>
      <c r="AW1022" s="404"/>
      <c r="AY1022" s="403"/>
      <c r="BC1022" s="403"/>
      <c r="BD1022" s="403"/>
      <c r="BE1022" s="403"/>
      <c r="BF1022" s="403"/>
      <c r="BG1022" s="403"/>
      <c r="BH1022" s="403"/>
      <c r="BI1022" s="403"/>
      <c r="BJ1022" s="403"/>
      <c r="BK1022" s="403"/>
    </row>
    <row r="1023" spans="1:63" x14ac:dyDescent="0.25">
      <c r="A1023" s="405"/>
      <c r="B1023" s="400"/>
      <c r="C1023" s="403"/>
      <c r="D1023" s="403"/>
      <c r="E1023" s="403"/>
      <c r="I1023" s="404"/>
      <c r="Q1023" s="405"/>
      <c r="S1023" s="405"/>
      <c r="T1023" s="403"/>
      <c r="U1023" s="406"/>
      <c r="V1023" s="400"/>
      <c r="W1023" s="405"/>
      <c r="X1023" s="405"/>
      <c r="Y1023" s="403"/>
      <c r="Z1023" s="407"/>
      <c r="AA1023" s="403"/>
      <c r="AB1023" s="405"/>
      <c r="AC1023" s="403"/>
      <c r="AD1023" s="406"/>
      <c r="AG1023" s="403"/>
      <c r="AH1023" s="403"/>
      <c r="AI1023" s="405"/>
      <c r="AL1023" s="403"/>
      <c r="AN1023" s="403"/>
      <c r="AO1023" s="405"/>
      <c r="AP1023" s="403"/>
      <c r="AQ1023" s="403"/>
      <c r="AR1023" s="403"/>
      <c r="AS1023" s="403"/>
      <c r="AT1023" s="403"/>
      <c r="AU1023" s="403"/>
      <c r="AV1023" s="405"/>
      <c r="AW1023" s="404"/>
      <c r="AY1023" s="403"/>
      <c r="BC1023" s="403"/>
      <c r="BD1023" s="403"/>
      <c r="BE1023" s="403"/>
      <c r="BF1023" s="403"/>
      <c r="BG1023" s="403"/>
      <c r="BH1023" s="403"/>
      <c r="BI1023" s="403"/>
      <c r="BJ1023" s="403"/>
      <c r="BK1023" s="403"/>
    </row>
    <row r="1024" spans="1:63" x14ac:dyDescent="0.25">
      <c r="A1024" s="405"/>
      <c r="B1024" s="400"/>
      <c r="C1024" s="403"/>
      <c r="D1024" s="403"/>
      <c r="E1024" s="403"/>
      <c r="I1024" s="404"/>
      <c r="Q1024" s="405"/>
      <c r="S1024" s="405"/>
      <c r="T1024" s="403"/>
      <c r="U1024" s="406"/>
      <c r="V1024" s="400"/>
      <c r="W1024" s="405"/>
      <c r="X1024" s="405"/>
      <c r="Y1024" s="403"/>
      <c r="Z1024" s="407"/>
      <c r="AA1024" s="403"/>
      <c r="AB1024" s="405"/>
      <c r="AC1024" s="403"/>
      <c r="AD1024" s="406"/>
      <c r="AG1024" s="403"/>
      <c r="AH1024" s="403"/>
      <c r="AI1024" s="405"/>
      <c r="AL1024" s="403"/>
      <c r="AN1024" s="403"/>
      <c r="AO1024" s="405"/>
      <c r="AP1024" s="403"/>
      <c r="AQ1024" s="403"/>
      <c r="AR1024" s="403"/>
      <c r="AS1024" s="403"/>
      <c r="AT1024" s="403"/>
      <c r="AU1024" s="403"/>
      <c r="AV1024" s="405"/>
      <c r="AW1024" s="404"/>
      <c r="AY1024" s="403"/>
      <c r="BC1024" s="403"/>
      <c r="BD1024" s="403"/>
      <c r="BE1024" s="403"/>
      <c r="BF1024" s="403"/>
      <c r="BG1024" s="403"/>
      <c r="BH1024" s="403"/>
      <c r="BI1024" s="403"/>
      <c r="BJ1024" s="403"/>
      <c r="BK1024" s="403"/>
    </row>
    <row r="1025" spans="1:63" x14ac:dyDescent="0.25">
      <c r="A1025" s="405"/>
      <c r="B1025" s="400"/>
      <c r="C1025" s="403"/>
      <c r="D1025" s="403"/>
      <c r="E1025" s="403"/>
      <c r="I1025" s="404"/>
      <c r="Q1025" s="405"/>
      <c r="S1025" s="405"/>
      <c r="T1025" s="403"/>
      <c r="U1025" s="406"/>
      <c r="V1025" s="400"/>
      <c r="W1025" s="405"/>
      <c r="X1025" s="405"/>
      <c r="Y1025" s="403"/>
      <c r="Z1025" s="407"/>
      <c r="AA1025" s="403"/>
      <c r="AB1025" s="405"/>
      <c r="AC1025" s="403"/>
      <c r="AD1025" s="406"/>
      <c r="AG1025" s="403"/>
      <c r="AH1025" s="403"/>
      <c r="AI1025" s="405"/>
      <c r="AL1025" s="403"/>
      <c r="AN1025" s="403"/>
      <c r="AO1025" s="405"/>
      <c r="AP1025" s="403"/>
      <c r="AQ1025" s="403"/>
      <c r="AR1025" s="403"/>
      <c r="AS1025" s="403"/>
      <c r="AT1025" s="403"/>
      <c r="AU1025" s="403"/>
      <c r="AV1025" s="405"/>
      <c r="AW1025" s="404"/>
      <c r="AY1025" s="403"/>
      <c r="BC1025" s="403"/>
      <c r="BD1025" s="403"/>
      <c r="BE1025" s="403"/>
      <c r="BF1025" s="403"/>
      <c r="BG1025" s="403"/>
      <c r="BH1025" s="403"/>
      <c r="BI1025" s="403"/>
      <c r="BJ1025" s="403"/>
      <c r="BK1025" s="403"/>
    </row>
    <row r="1026" spans="1:63" x14ac:dyDescent="0.25">
      <c r="A1026" s="405"/>
      <c r="B1026" s="400"/>
      <c r="C1026" s="403"/>
      <c r="D1026" s="403"/>
      <c r="E1026" s="403"/>
      <c r="I1026" s="404"/>
      <c r="Q1026" s="405"/>
      <c r="S1026" s="405"/>
      <c r="T1026" s="403"/>
      <c r="U1026" s="406"/>
      <c r="V1026" s="400"/>
      <c r="W1026" s="405"/>
      <c r="X1026" s="405"/>
      <c r="Y1026" s="403"/>
      <c r="Z1026" s="407"/>
      <c r="AA1026" s="403"/>
      <c r="AB1026" s="405"/>
      <c r="AC1026" s="403"/>
      <c r="AD1026" s="406"/>
      <c r="AG1026" s="403"/>
      <c r="AH1026" s="403"/>
      <c r="AI1026" s="405"/>
      <c r="AL1026" s="403"/>
      <c r="AN1026" s="403"/>
      <c r="AO1026" s="405"/>
      <c r="AP1026" s="403"/>
      <c r="AQ1026" s="403"/>
      <c r="AR1026" s="403"/>
      <c r="AS1026" s="403"/>
      <c r="AT1026" s="403"/>
      <c r="AU1026" s="403"/>
      <c r="AV1026" s="405"/>
      <c r="AW1026" s="404"/>
      <c r="AY1026" s="403"/>
      <c r="BC1026" s="403"/>
      <c r="BD1026" s="403"/>
      <c r="BE1026" s="403"/>
      <c r="BF1026" s="403"/>
      <c r="BG1026" s="403"/>
      <c r="BH1026" s="403"/>
      <c r="BI1026" s="403"/>
      <c r="BJ1026" s="403"/>
      <c r="BK1026" s="403"/>
    </row>
    <row r="1027" spans="1:63" x14ac:dyDescent="0.25">
      <c r="A1027" s="405"/>
      <c r="B1027" s="400"/>
      <c r="C1027" s="403"/>
      <c r="D1027" s="403"/>
      <c r="E1027" s="403"/>
      <c r="I1027" s="404"/>
      <c r="Q1027" s="405"/>
      <c r="S1027" s="405"/>
      <c r="T1027" s="403"/>
      <c r="U1027" s="406"/>
      <c r="V1027" s="400"/>
      <c r="W1027" s="405"/>
      <c r="X1027" s="405"/>
      <c r="Y1027" s="403"/>
      <c r="Z1027" s="407"/>
      <c r="AA1027" s="403"/>
      <c r="AB1027" s="405"/>
      <c r="AC1027" s="403"/>
      <c r="AD1027" s="406"/>
      <c r="AG1027" s="403"/>
      <c r="AH1027" s="403"/>
      <c r="AI1027" s="405"/>
      <c r="AL1027" s="403"/>
      <c r="AN1027" s="403"/>
      <c r="AO1027" s="405"/>
      <c r="AP1027" s="403"/>
      <c r="AQ1027" s="403"/>
      <c r="AR1027" s="403"/>
      <c r="AS1027" s="403"/>
      <c r="AT1027" s="403"/>
      <c r="AU1027" s="403"/>
      <c r="AV1027" s="405"/>
      <c r="AW1027" s="404"/>
      <c r="AY1027" s="403"/>
      <c r="BC1027" s="403"/>
      <c r="BD1027" s="403"/>
      <c r="BE1027" s="403"/>
      <c r="BF1027" s="403"/>
      <c r="BG1027" s="403"/>
      <c r="BH1027" s="403"/>
      <c r="BI1027" s="403"/>
      <c r="BJ1027" s="403"/>
      <c r="BK1027" s="403"/>
    </row>
    <row r="1028" spans="1:63" x14ac:dyDescent="0.25">
      <c r="A1028" s="405"/>
      <c r="B1028" s="400"/>
      <c r="C1028" s="403"/>
      <c r="D1028" s="403"/>
      <c r="E1028" s="403"/>
      <c r="I1028" s="404"/>
      <c r="Q1028" s="405"/>
      <c r="S1028" s="405"/>
      <c r="T1028" s="403"/>
      <c r="U1028" s="406"/>
      <c r="V1028" s="400"/>
      <c r="W1028" s="405"/>
      <c r="X1028" s="405"/>
      <c r="Y1028" s="403"/>
      <c r="Z1028" s="407"/>
      <c r="AA1028" s="403"/>
      <c r="AB1028" s="405"/>
      <c r="AC1028" s="403"/>
      <c r="AD1028" s="406"/>
      <c r="AG1028" s="403"/>
      <c r="AH1028" s="403"/>
      <c r="AI1028" s="405"/>
      <c r="AL1028" s="403"/>
      <c r="AN1028" s="403"/>
      <c r="AO1028" s="405"/>
      <c r="AP1028" s="403"/>
      <c r="AQ1028" s="403"/>
      <c r="AR1028" s="403"/>
      <c r="AS1028" s="403"/>
      <c r="AT1028" s="403"/>
      <c r="AU1028" s="403"/>
      <c r="AV1028" s="405"/>
      <c r="AW1028" s="404"/>
      <c r="AY1028" s="403"/>
      <c r="BC1028" s="403"/>
      <c r="BD1028" s="403"/>
      <c r="BE1028" s="403"/>
      <c r="BF1028" s="403"/>
      <c r="BG1028" s="403"/>
      <c r="BH1028" s="403"/>
      <c r="BI1028" s="403"/>
      <c r="BJ1028" s="403"/>
      <c r="BK1028" s="403"/>
    </row>
    <row r="1029" spans="1:63" x14ac:dyDescent="0.25">
      <c r="A1029" s="405"/>
      <c r="B1029" s="400"/>
      <c r="C1029" s="403"/>
      <c r="D1029" s="403"/>
      <c r="E1029" s="403"/>
      <c r="I1029" s="404"/>
      <c r="Q1029" s="405"/>
      <c r="S1029" s="405"/>
      <c r="T1029" s="403"/>
      <c r="U1029" s="406"/>
      <c r="V1029" s="400"/>
      <c r="W1029" s="405"/>
      <c r="X1029" s="405"/>
      <c r="Y1029" s="403"/>
      <c r="Z1029" s="407"/>
      <c r="AA1029" s="403"/>
      <c r="AB1029" s="405"/>
      <c r="AC1029" s="403"/>
      <c r="AD1029" s="406"/>
      <c r="AG1029" s="403"/>
      <c r="AH1029" s="403"/>
      <c r="AI1029" s="405"/>
      <c r="AL1029" s="403"/>
      <c r="AN1029" s="403"/>
      <c r="AO1029" s="405"/>
      <c r="AP1029" s="403"/>
      <c r="AQ1029" s="403"/>
      <c r="AR1029" s="403"/>
      <c r="AS1029" s="403"/>
      <c r="AT1029" s="403"/>
      <c r="AU1029" s="403"/>
      <c r="AV1029" s="405"/>
      <c r="AW1029" s="404"/>
      <c r="AY1029" s="403"/>
      <c r="BC1029" s="403"/>
      <c r="BD1029" s="403"/>
      <c r="BE1029" s="403"/>
      <c r="BF1029" s="403"/>
      <c r="BG1029" s="403"/>
      <c r="BH1029" s="403"/>
      <c r="BI1029" s="403"/>
      <c r="BJ1029" s="403"/>
      <c r="BK1029" s="403"/>
    </row>
    <row r="1030" spans="1:63" x14ac:dyDescent="0.25">
      <c r="A1030" s="405"/>
      <c r="B1030" s="400"/>
      <c r="C1030" s="403"/>
      <c r="D1030" s="403"/>
      <c r="E1030" s="403"/>
      <c r="I1030" s="404"/>
      <c r="Q1030" s="405"/>
      <c r="S1030" s="405"/>
      <c r="T1030" s="403"/>
      <c r="U1030" s="406"/>
      <c r="V1030" s="400"/>
      <c r="W1030" s="405"/>
      <c r="X1030" s="405"/>
      <c r="Y1030" s="403"/>
      <c r="Z1030" s="407"/>
      <c r="AA1030" s="403"/>
      <c r="AB1030" s="405"/>
      <c r="AC1030" s="403"/>
      <c r="AD1030" s="406"/>
      <c r="AG1030" s="403"/>
      <c r="AH1030" s="403"/>
      <c r="AI1030" s="405"/>
      <c r="AL1030" s="403"/>
      <c r="AN1030" s="403"/>
      <c r="AO1030" s="405"/>
      <c r="AP1030" s="403"/>
      <c r="AQ1030" s="403"/>
      <c r="AR1030" s="403"/>
      <c r="AS1030" s="403"/>
      <c r="AT1030" s="403"/>
      <c r="AU1030" s="403"/>
      <c r="AV1030" s="405"/>
      <c r="AW1030" s="404"/>
      <c r="AY1030" s="403"/>
      <c r="BC1030" s="403"/>
      <c r="BD1030" s="403"/>
      <c r="BE1030" s="403"/>
      <c r="BF1030" s="403"/>
      <c r="BG1030" s="403"/>
      <c r="BH1030" s="403"/>
      <c r="BI1030" s="403"/>
      <c r="BJ1030" s="403"/>
      <c r="BK1030" s="403"/>
    </row>
    <row r="1031" spans="1:63" x14ac:dyDescent="0.25">
      <c r="A1031" s="405"/>
      <c r="B1031" s="400"/>
      <c r="C1031" s="403"/>
      <c r="D1031" s="403"/>
      <c r="E1031" s="403"/>
      <c r="I1031" s="404"/>
      <c r="Q1031" s="405"/>
      <c r="S1031" s="405"/>
      <c r="T1031" s="403"/>
      <c r="U1031" s="406"/>
      <c r="V1031" s="400"/>
      <c r="W1031" s="405"/>
      <c r="X1031" s="405"/>
      <c r="Y1031" s="403"/>
      <c r="Z1031" s="407"/>
      <c r="AA1031" s="403"/>
      <c r="AB1031" s="405"/>
      <c r="AC1031" s="403"/>
      <c r="AD1031" s="406"/>
      <c r="AG1031" s="403"/>
      <c r="AH1031" s="403"/>
      <c r="AI1031" s="405"/>
      <c r="AL1031" s="403"/>
      <c r="AN1031" s="403"/>
      <c r="AO1031" s="405"/>
      <c r="AP1031" s="403"/>
      <c r="AQ1031" s="403"/>
      <c r="AR1031" s="403"/>
      <c r="AS1031" s="403"/>
      <c r="AT1031" s="403"/>
      <c r="AU1031" s="403"/>
      <c r="AV1031" s="405"/>
      <c r="AW1031" s="404"/>
      <c r="AY1031" s="403"/>
      <c r="BC1031" s="403"/>
      <c r="BD1031" s="403"/>
      <c r="BE1031" s="403"/>
      <c r="BF1031" s="403"/>
      <c r="BG1031" s="403"/>
      <c r="BH1031" s="403"/>
      <c r="BI1031" s="403"/>
      <c r="BJ1031" s="403"/>
      <c r="BK1031" s="403"/>
    </row>
    <row r="1032" spans="1:63" x14ac:dyDescent="0.25">
      <c r="A1032" s="405"/>
      <c r="B1032" s="400"/>
      <c r="C1032" s="403"/>
      <c r="D1032" s="403"/>
      <c r="E1032" s="403"/>
      <c r="I1032" s="404"/>
      <c r="Q1032" s="405"/>
      <c r="S1032" s="405"/>
      <c r="T1032" s="403"/>
      <c r="U1032" s="406"/>
      <c r="V1032" s="400"/>
      <c r="W1032" s="405"/>
      <c r="X1032" s="405"/>
      <c r="Y1032" s="403"/>
      <c r="Z1032" s="407"/>
      <c r="AA1032" s="403"/>
      <c r="AB1032" s="405"/>
      <c r="AC1032" s="403"/>
      <c r="AD1032" s="406"/>
      <c r="AG1032" s="403"/>
      <c r="AH1032" s="403"/>
      <c r="AI1032" s="405"/>
      <c r="AL1032" s="403"/>
      <c r="AN1032" s="403"/>
      <c r="AO1032" s="405"/>
      <c r="AP1032" s="403"/>
      <c r="AQ1032" s="403"/>
      <c r="AR1032" s="403"/>
      <c r="AS1032" s="403"/>
      <c r="AT1032" s="403"/>
      <c r="AU1032" s="403"/>
      <c r="AV1032" s="405"/>
      <c r="AW1032" s="404"/>
      <c r="AY1032" s="403"/>
      <c r="BC1032" s="403"/>
      <c r="BD1032" s="403"/>
      <c r="BE1032" s="403"/>
      <c r="BF1032" s="403"/>
      <c r="BG1032" s="403"/>
      <c r="BH1032" s="403"/>
      <c r="BI1032" s="403"/>
      <c r="BJ1032" s="403"/>
      <c r="BK1032" s="403"/>
    </row>
    <row r="1033" spans="1:63" x14ac:dyDescent="0.25">
      <c r="A1033" s="405"/>
      <c r="B1033" s="400"/>
      <c r="C1033" s="403"/>
      <c r="D1033" s="403"/>
      <c r="E1033" s="403"/>
      <c r="I1033" s="404"/>
      <c r="Q1033" s="405"/>
      <c r="S1033" s="405"/>
      <c r="T1033" s="403"/>
      <c r="U1033" s="406"/>
      <c r="V1033" s="400"/>
      <c r="W1033" s="405"/>
      <c r="X1033" s="405"/>
      <c r="Y1033" s="403"/>
      <c r="Z1033" s="407"/>
      <c r="AA1033" s="403"/>
      <c r="AB1033" s="405"/>
      <c r="AC1033" s="403"/>
      <c r="AD1033" s="406"/>
      <c r="AG1033" s="403"/>
      <c r="AH1033" s="403"/>
      <c r="AI1033" s="405"/>
      <c r="AL1033" s="403"/>
      <c r="AN1033" s="403"/>
      <c r="AO1033" s="405"/>
      <c r="AP1033" s="403"/>
      <c r="AQ1033" s="403"/>
      <c r="AR1033" s="403"/>
      <c r="AS1033" s="403"/>
      <c r="AT1033" s="403"/>
      <c r="AU1033" s="403"/>
      <c r="AV1033" s="405"/>
      <c r="AW1033" s="404"/>
      <c r="AY1033" s="403"/>
      <c r="BC1033" s="403"/>
      <c r="BD1033" s="403"/>
      <c r="BE1033" s="403"/>
      <c r="BF1033" s="403"/>
      <c r="BG1033" s="403"/>
      <c r="BH1033" s="403"/>
      <c r="BI1033" s="403"/>
      <c r="BJ1033" s="403"/>
      <c r="BK1033" s="403"/>
    </row>
    <row r="1034" spans="1:63" x14ac:dyDescent="0.25">
      <c r="A1034" s="405"/>
      <c r="B1034" s="400"/>
      <c r="C1034" s="403"/>
      <c r="D1034" s="403"/>
      <c r="E1034" s="403"/>
      <c r="I1034" s="404"/>
      <c r="Q1034" s="405"/>
      <c r="S1034" s="405"/>
      <c r="T1034" s="403"/>
      <c r="U1034" s="406"/>
      <c r="V1034" s="400"/>
      <c r="W1034" s="405"/>
      <c r="X1034" s="405"/>
      <c r="Y1034" s="403"/>
      <c r="Z1034" s="407"/>
      <c r="AA1034" s="403"/>
      <c r="AB1034" s="405"/>
      <c r="AC1034" s="403"/>
      <c r="AD1034" s="406"/>
      <c r="AG1034" s="403"/>
      <c r="AH1034" s="403"/>
      <c r="AI1034" s="405"/>
      <c r="AL1034" s="403"/>
      <c r="AN1034" s="403"/>
      <c r="AO1034" s="405"/>
      <c r="AP1034" s="403"/>
      <c r="AQ1034" s="403"/>
      <c r="AR1034" s="403"/>
      <c r="AS1034" s="403"/>
      <c r="AT1034" s="403"/>
      <c r="AU1034" s="403"/>
      <c r="AV1034" s="405"/>
      <c r="AW1034" s="404"/>
      <c r="AY1034" s="403"/>
      <c r="BC1034" s="403"/>
      <c r="BD1034" s="403"/>
      <c r="BE1034" s="403"/>
      <c r="BF1034" s="403"/>
      <c r="BG1034" s="403"/>
      <c r="BH1034" s="403"/>
      <c r="BI1034" s="403"/>
      <c r="BJ1034" s="403"/>
      <c r="BK1034" s="403"/>
    </row>
    <row r="1035" spans="1:63" x14ac:dyDescent="0.25">
      <c r="A1035" s="405"/>
      <c r="B1035" s="400"/>
      <c r="C1035" s="403"/>
      <c r="D1035" s="403"/>
      <c r="E1035" s="403"/>
      <c r="I1035" s="404"/>
      <c r="Q1035" s="405"/>
      <c r="S1035" s="405"/>
      <c r="T1035" s="403"/>
      <c r="U1035" s="406"/>
      <c r="V1035" s="400"/>
      <c r="W1035" s="405"/>
      <c r="X1035" s="405"/>
      <c r="Y1035" s="403"/>
      <c r="Z1035" s="407"/>
      <c r="AA1035" s="403"/>
      <c r="AB1035" s="405"/>
      <c r="AC1035" s="403"/>
      <c r="AD1035" s="406"/>
      <c r="AG1035" s="403"/>
      <c r="AH1035" s="403"/>
      <c r="AI1035" s="405"/>
      <c r="AL1035" s="403"/>
      <c r="AN1035" s="403"/>
      <c r="AO1035" s="405"/>
      <c r="AP1035" s="403"/>
      <c r="AQ1035" s="403"/>
      <c r="AR1035" s="403"/>
      <c r="AS1035" s="403"/>
      <c r="AT1035" s="403"/>
      <c r="AU1035" s="403"/>
      <c r="AV1035" s="405"/>
      <c r="AW1035" s="404"/>
      <c r="AY1035" s="403"/>
      <c r="BC1035" s="403"/>
      <c r="BD1035" s="403"/>
      <c r="BE1035" s="403"/>
      <c r="BF1035" s="403"/>
      <c r="BG1035" s="403"/>
      <c r="BH1035" s="403"/>
      <c r="BI1035" s="403"/>
      <c r="BJ1035" s="403"/>
      <c r="BK1035" s="403"/>
    </row>
    <row r="1036" spans="1:63" x14ac:dyDescent="0.25">
      <c r="A1036" s="405"/>
      <c r="B1036" s="400"/>
      <c r="C1036" s="403"/>
      <c r="D1036" s="403"/>
      <c r="E1036" s="403"/>
      <c r="I1036" s="404"/>
      <c r="Q1036" s="405"/>
      <c r="S1036" s="405"/>
      <c r="T1036" s="403"/>
      <c r="U1036" s="406"/>
      <c r="V1036" s="400"/>
      <c r="W1036" s="405"/>
      <c r="X1036" s="405"/>
      <c r="Y1036" s="403"/>
      <c r="Z1036" s="407"/>
      <c r="AA1036" s="403"/>
      <c r="AB1036" s="405"/>
      <c r="AC1036" s="403"/>
      <c r="AD1036" s="406"/>
      <c r="AG1036" s="403"/>
      <c r="AH1036" s="403"/>
      <c r="AI1036" s="405"/>
      <c r="AL1036" s="403"/>
      <c r="AN1036" s="403"/>
      <c r="AO1036" s="405"/>
      <c r="AP1036" s="403"/>
      <c r="AQ1036" s="403"/>
      <c r="AR1036" s="403"/>
      <c r="AS1036" s="403"/>
      <c r="AT1036" s="403"/>
      <c r="AU1036" s="403"/>
      <c r="AV1036" s="405"/>
      <c r="AW1036" s="404"/>
      <c r="AY1036" s="403"/>
      <c r="BC1036" s="403"/>
      <c r="BD1036" s="403"/>
      <c r="BE1036" s="403"/>
      <c r="BF1036" s="403"/>
      <c r="BG1036" s="403"/>
      <c r="BH1036" s="403"/>
      <c r="BI1036" s="403"/>
      <c r="BJ1036" s="403"/>
      <c r="BK1036" s="403"/>
    </row>
    <row r="1037" spans="1:63" x14ac:dyDescent="0.25">
      <c r="A1037" s="405"/>
      <c r="B1037" s="400"/>
      <c r="C1037" s="403"/>
      <c r="D1037" s="403"/>
      <c r="E1037" s="403"/>
      <c r="I1037" s="404"/>
      <c r="Q1037" s="405"/>
      <c r="S1037" s="405"/>
      <c r="T1037" s="403"/>
      <c r="U1037" s="406"/>
      <c r="V1037" s="400"/>
      <c r="W1037" s="405"/>
      <c r="X1037" s="405"/>
      <c r="Y1037" s="403"/>
      <c r="Z1037" s="407"/>
      <c r="AA1037" s="403"/>
      <c r="AB1037" s="405"/>
      <c r="AC1037" s="403"/>
      <c r="AD1037" s="406"/>
      <c r="AG1037" s="403"/>
      <c r="AH1037" s="403"/>
      <c r="AI1037" s="405"/>
      <c r="AL1037" s="403"/>
      <c r="AN1037" s="403"/>
      <c r="AO1037" s="405"/>
      <c r="AP1037" s="403"/>
      <c r="AQ1037" s="403"/>
      <c r="AR1037" s="403"/>
      <c r="AS1037" s="403"/>
      <c r="AT1037" s="403"/>
      <c r="AU1037" s="403"/>
      <c r="AV1037" s="405"/>
      <c r="AW1037" s="404"/>
      <c r="AY1037" s="403"/>
      <c r="BC1037" s="403"/>
      <c r="BD1037" s="403"/>
      <c r="BE1037" s="403"/>
      <c r="BF1037" s="403"/>
      <c r="BG1037" s="403"/>
      <c r="BH1037" s="403"/>
      <c r="BI1037" s="403"/>
      <c r="BJ1037" s="403"/>
      <c r="BK1037" s="403"/>
    </row>
    <row r="1038" spans="1:63" x14ac:dyDescent="0.25">
      <c r="A1038" s="405"/>
      <c r="B1038" s="400"/>
      <c r="C1038" s="403"/>
      <c r="D1038" s="403"/>
      <c r="E1038" s="403"/>
      <c r="I1038" s="404"/>
      <c r="Q1038" s="405"/>
      <c r="S1038" s="405"/>
      <c r="T1038" s="403"/>
      <c r="U1038" s="406"/>
      <c r="V1038" s="400"/>
      <c r="W1038" s="405"/>
      <c r="X1038" s="405"/>
      <c r="Y1038" s="403"/>
      <c r="Z1038" s="407"/>
      <c r="AA1038" s="403"/>
      <c r="AB1038" s="405"/>
      <c r="AC1038" s="403"/>
      <c r="AD1038" s="406"/>
      <c r="AG1038" s="403"/>
      <c r="AH1038" s="403"/>
      <c r="AI1038" s="405"/>
      <c r="AL1038" s="403"/>
      <c r="AN1038" s="403"/>
      <c r="AO1038" s="405"/>
      <c r="AP1038" s="403"/>
      <c r="AQ1038" s="403"/>
      <c r="AR1038" s="403"/>
      <c r="AS1038" s="403"/>
      <c r="AT1038" s="403"/>
      <c r="AU1038" s="403"/>
      <c r="AV1038" s="405"/>
      <c r="AW1038" s="404"/>
      <c r="AY1038" s="403"/>
      <c r="BC1038" s="403"/>
      <c r="BD1038" s="403"/>
      <c r="BE1038" s="403"/>
      <c r="BF1038" s="403"/>
      <c r="BG1038" s="403"/>
      <c r="BH1038" s="403"/>
      <c r="BI1038" s="403"/>
      <c r="BJ1038" s="403"/>
      <c r="BK1038" s="403"/>
    </row>
    <row r="1039" spans="1:63" x14ac:dyDescent="0.25">
      <c r="A1039" s="405"/>
      <c r="B1039" s="400"/>
      <c r="C1039" s="403"/>
      <c r="D1039" s="403"/>
      <c r="E1039" s="403"/>
      <c r="I1039" s="404"/>
      <c r="Q1039" s="405"/>
      <c r="S1039" s="405"/>
      <c r="T1039" s="403"/>
      <c r="U1039" s="406"/>
      <c r="V1039" s="400"/>
      <c r="W1039" s="405"/>
      <c r="X1039" s="405"/>
      <c r="Y1039" s="403"/>
      <c r="Z1039" s="407"/>
      <c r="AA1039" s="403"/>
      <c r="AB1039" s="405"/>
      <c r="AC1039" s="403"/>
      <c r="AD1039" s="406"/>
      <c r="AG1039" s="403"/>
      <c r="AH1039" s="403"/>
      <c r="AI1039" s="405"/>
      <c r="AL1039" s="403"/>
      <c r="AN1039" s="403"/>
      <c r="AO1039" s="405"/>
      <c r="AP1039" s="403"/>
      <c r="AQ1039" s="403"/>
      <c r="AR1039" s="403"/>
      <c r="AS1039" s="403"/>
      <c r="AT1039" s="403"/>
      <c r="AU1039" s="403"/>
      <c r="AV1039" s="405"/>
      <c r="AW1039" s="404"/>
      <c r="AY1039" s="403"/>
      <c r="BC1039" s="403"/>
      <c r="BD1039" s="403"/>
      <c r="BE1039" s="403"/>
      <c r="BF1039" s="403"/>
      <c r="BG1039" s="403"/>
      <c r="BH1039" s="403"/>
      <c r="BI1039" s="403"/>
      <c r="BJ1039" s="403"/>
      <c r="BK1039" s="403"/>
    </row>
    <row r="1040" spans="1:63" x14ac:dyDescent="0.25">
      <c r="A1040" s="405"/>
      <c r="B1040" s="400"/>
      <c r="C1040" s="403"/>
      <c r="D1040" s="403"/>
      <c r="E1040" s="403"/>
      <c r="I1040" s="404"/>
      <c r="Q1040" s="405"/>
      <c r="S1040" s="405"/>
      <c r="T1040" s="403"/>
      <c r="U1040" s="406"/>
      <c r="V1040" s="400"/>
      <c r="W1040" s="405"/>
      <c r="X1040" s="405"/>
      <c r="Y1040" s="403"/>
      <c r="Z1040" s="407"/>
      <c r="AA1040" s="403"/>
      <c r="AB1040" s="405"/>
      <c r="AC1040" s="403"/>
      <c r="AD1040" s="406"/>
      <c r="AG1040" s="403"/>
      <c r="AH1040" s="403"/>
      <c r="AI1040" s="405"/>
      <c r="AL1040" s="403"/>
      <c r="AN1040" s="403"/>
      <c r="AO1040" s="405"/>
      <c r="AP1040" s="403"/>
      <c r="AQ1040" s="403"/>
      <c r="AR1040" s="403"/>
      <c r="AS1040" s="403"/>
      <c r="AT1040" s="403"/>
      <c r="AU1040" s="403"/>
      <c r="AV1040" s="405"/>
      <c r="AW1040" s="404"/>
      <c r="AY1040" s="403"/>
      <c r="BC1040" s="403"/>
      <c r="BD1040" s="403"/>
      <c r="BE1040" s="403"/>
      <c r="BF1040" s="403"/>
      <c r="BG1040" s="403"/>
      <c r="BH1040" s="403"/>
      <c r="BI1040" s="403"/>
      <c r="BJ1040" s="403"/>
      <c r="BK1040" s="403"/>
    </row>
    <row r="1041" spans="1:63" x14ac:dyDescent="0.25">
      <c r="A1041" s="405"/>
      <c r="B1041" s="400"/>
      <c r="C1041" s="403"/>
      <c r="D1041" s="403"/>
      <c r="E1041" s="403"/>
      <c r="I1041" s="404"/>
      <c r="Q1041" s="405"/>
      <c r="S1041" s="405"/>
      <c r="T1041" s="403"/>
      <c r="U1041" s="406"/>
      <c r="V1041" s="400"/>
      <c r="W1041" s="405"/>
      <c r="X1041" s="405"/>
      <c r="Y1041" s="403"/>
      <c r="Z1041" s="407"/>
      <c r="AA1041" s="403"/>
      <c r="AB1041" s="405"/>
      <c r="AC1041" s="403"/>
      <c r="AD1041" s="406"/>
      <c r="AG1041" s="403"/>
      <c r="AH1041" s="403"/>
      <c r="AI1041" s="405"/>
      <c r="AL1041" s="403"/>
      <c r="AN1041" s="403"/>
      <c r="AO1041" s="405"/>
      <c r="AP1041" s="403"/>
      <c r="AQ1041" s="403"/>
      <c r="AR1041" s="403"/>
      <c r="AS1041" s="403"/>
      <c r="AT1041" s="403"/>
      <c r="AU1041" s="403"/>
      <c r="AV1041" s="405"/>
      <c r="AW1041" s="404"/>
      <c r="AY1041" s="403"/>
      <c r="BC1041" s="403"/>
      <c r="BD1041" s="403"/>
      <c r="BE1041" s="403"/>
      <c r="BF1041" s="403"/>
      <c r="BG1041" s="403"/>
      <c r="BH1041" s="403"/>
      <c r="BI1041" s="403"/>
      <c r="BJ1041" s="403"/>
      <c r="BK1041" s="403"/>
    </row>
    <row r="1042" spans="1:63" x14ac:dyDescent="0.25">
      <c r="A1042" s="405"/>
      <c r="B1042" s="400"/>
      <c r="C1042" s="403"/>
      <c r="D1042" s="403"/>
      <c r="E1042" s="403"/>
      <c r="I1042" s="404"/>
      <c r="Q1042" s="405"/>
      <c r="S1042" s="405"/>
      <c r="T1042" s="403"/>
      <c r="U1042" s="406"/>
      <c r="V1042" s="400"/>
      <c r="W1042" s="405"/>
      <c r="X1042" s="405"/>
      <c r="Y1042" s="403"/>
      <c r="Z1042" s="407"/>
      <c r="AA1042" s="403"/>
      <c r="AB1042" s="405"/>
      <c r="AC1042" s="403"/>
      <c r="AD1042" s="406"/>
      <c r="AG1042" s="403"/>
      <c r="AH1042" s="403"/>
      <c r="AI1042" s="405"/>
      <c r="AL1042" s="403"/>
      <c r="AN1042" s="403"/>
      <c r="AO1042" s="405"/>
      <c r="AP1042" s="403"/>
      <c r="AQ1042" s="403"/>
      <c r="AR1042" s="403"/>
      <c r="AS1042" s="403"/>
      <c r="AT1042" s="403"/>
      <c r="AU1042" s="403"/>
      <c r="AV1042" s="405"/>
      <c r="AW1042" s="404"/>
      <c r="AY1042" s="403"/>
      <c r="BC1042" s="403"/>
      <c r="BD1042" s="403"/>
      <c r="BE1042" s="403"/>
      <c r="BF1042" s="403"/>
      <c r="BG1042" s="403"/>
      <c r="BH1042" s="403"/>
      <c r="BI1042" s="403"/>
      <c r="BJ1042" s="403"/>
      <c r="BK1042" s="403"/>
    </row>
    <row r="1043" spans="1:63" x14ac:dyDescent="0.25">
      <c r="A1043" s="405"/>
      <c r="B1043" s="400"/>
      <c r="C1043" s="403"/>
      <c r="D1043" s="403"/>
      <c r="E1043" s="403"/>
      <c r="I1043" s="404"/>
      <c r="Q1043" s="405"/>
      <c r="S1043" s="405"/>
      <c r="T1043" s="403"/>
      <c r="U1043" s="406"/>
      <c r="V1043" s="400"/>
      <c r="W1043" s="405"/>
      <c r="X1043" s="405"/>
      <c r="Y1043" s="403"/>
      <c r="Z1043" s="407"/>
      <c r="AA1043" s="403"/>
      <c r="AB1043" s="405"/>
      <c r="AC1043" s="403"/>
      <c r="AD1043" s="406"/>
      <c r="AG1043" s="403"/>
      <c r="AH1043" s="403"/>
      <c r="AI1043" s="405"/>
      <c r="AL1043" s="403"/>
      <c r="AN1043" s="403"/>
      <c r="AO1043" s="405"/>
      <c r="AP1043" s="403"/>
      <c r="AQ1043" s="403"/>
      <c r="AR1043" s="403"/>
      <c r="AS1043" s="403"/>
      <c r="AT1043" s="403"/>
      <c r="AU1043" s="403"/>
      <c r="AV1043" s="405"/>
      <c r="AW1043" s="404"/>
      <c r="AY1043" s="403"/>
      <c r="BC1043" s="403"/>
      <c r="BD1043" s="403"/>
      <c r="BE1043" s="403"/>
      <c r="BF1043" s="403"/>
      <c r="BG1043" s="403"/>
      <c r="BH1043" s="403"/>
      <c r="BI1043" s="403"/>
      <c r="BJ1043" s="403"/>
      <c r="BK1043" s="403"/>
    </row>
    <row r="1044" spans="1:63" x14ac:dyDescent="0.25">
      <c r="A1044" s="405"/>
      <c r="B1044" s="400"/>
      <c r="C1044" s="403"/>
      <c r="D1044" s="403"/>
      <c r="E1044" s="403"/>
      <c r="I1044" s="404"/>
      <c r="Q1044" s="405"/>
      <c r="S1044" s="405"/>
      <c r="T1044" s="403"/>
      <c r="U1044" s="406"/>
      <c r="V1044" s="400"/>
      <c r="W1044" s="405"/>
      <c r="X1044" s="405"/>
      <c r="Y1044" s="403"/>
      <c r="Z1044" s="407"/>
      <c r="AA1044" s="403"/>
      <c r="AB1044" s="405"/>
      <c r="AC1044" s="403"/>
      <c r="AD1044" s="406"/>
      <c r="AG1044" s="403"/>
      <c r="AH1044" s="403"/>
      <c r="AI1044" s="405"/>
      <c r="AL1044" s="403"/>
      <c r="AN1044" s="403"/>
      <c r="AO1044" s="405"/>
      <c r="AP1044" s="403"/>
      <c r="AQ1044" s="403"/>
      <c r="AR1044" s="403"/>
      <c r="AS1044" s="403"/>
      <c r="AT1044" s="403"/>
      <c r="AU1044" s="403"/>
      <c r="AV1044" s="405"/>
      <c r="AW1044" s="404"/>
      <c r="AY1044" s="403"/>
      <c r="BC1044" s="403"/>
      <c r="BD1044" s="403"/>
      <c r="BE1044" s="403"/>
      <c r="BF1044" s="403"/>
      <c r="BG1044" s="403"/>
      <c r="BH1044" s="403"/>
      <c r="BI1044" s="403"/>
      <c r="BJ1044" s="403"/>
      <c r="BK1044" s="403"/>
    </row>
    <row r="1045" spans="1:63" x14ac:dyDescent="0.25">
      <c r="A1045" s="405"/>
      <c r="B1045" s="400"/>
      <c r="C1045" s="403"/>
      <c r="D1045" s="403"/>
      <c r="E1045" s="403"/>
      <c r="I1045" s="404"/>
      <c r="Q1045" s="405"/>
      <c r="S1045" s="405"/>
      <c r="T1045" s="403"/>
      <c r="U1045" s="406"/>
      <c r="V1045" s="400"/>
      <c r="W1045" s="405"/>
      <c r="X1045" s="405"/>
      <c r="Y1045" s="403"/>
      <c r="Z1045" s="407"/>
      <c r="AA1045" s="403"/>
      <c r="AB1045" s="405"/>
      <c r="AC1045" s="403"/>
      <c r="AD1045" s="406"/>
      <c r="AG1045" s="403"/>
      <c r="AH1045" s="403"/>
      <c r="AI1045" s="405"/>
      <c r="AL1045" s="403"/>
      <c r="AN1045" s="403"/>
      <c r="AO1045" s="405"/>
      <c r="AP1045" s="403"/>
      <c r="AQ1045" s="403"/>
      <c r="AR1045" s="403"/>
      <c r="AS1045" s="403"/>
      <c r="AT1045" s="403"/>
      <c r="AU1045" s="403"/>
      <c r="AV1045" s="405"/>
      <c r="AW1045" s="404"/>
      <c r="AY1045" s="403"/>
      <c r="BC1045" s="403"/>
      <c r="BD1045" s="403"/>
      <c r="BE1045" s="403"/>
      <c r="BF1045" s="403"/>
      <c r="BG1045" s="403"/>
      <c r="BH1045" s="403"/>
      <c r="BI1045" s="403"/>
      <c r="BJ1045" s="403"/>
      <c r="BK1045" s="403"/>
    </row>
    <row r="1046" spans="1:63" x14ac:dyDescent="0.25">
      <c r="A1046" s="405"/>
      <c r="B1046" s="400"/>
      <c r="C1046" s="403"/>
      <c r="D1046" s="403"/>
      <c r="E1046" s="403"/>
      <c r="I1046" s="404"/>
      <c r="Q1046" s="405"/>
      <c r="S1046" s="405"/>
      <c r="T1046" s="403"/>
      <c r="U1046" s="406"/>
      <c r="V1046" s="400"/>
      <c r="W1046" s="405"/>
      <c r="X1046" s="405"/>
      <c r="Y1046" s="403"/>
      <c r="Z1046" s="407"/>
      <c r="AA1046" s="403"/>
      <c r="AB1046" s="405"/>
      <c r="AC1046" s="403"/>
      <c r="AD1046" s="406"/>
      <c r="AG1046" s="403"/>
      <c r="AH1046" s="403"/>
      <c r="AI1046" s="405"/>
      <c r="AL1046" s="403"/>
      <c r="AN1046" s="403"/>
      <c r="AO1046" s="405"/>
      <c r="AP1046" s="403"/>
      <c r="AQ1046" s="403"/>
      <c r="AR1046" s="403"/>
      <c r="AS1046" s="403"/>
      <c r="AT1046" s="403"/>
      <c r="AU1046" s="403"/>
      <c r="AV1046" s="405"/>
      <c r="AW1046" s="404"/>
      <c r="AY1046" s="403"/>
      <c r="BC1046" s="403"/>
      <c r="BD1046" s="403"/>
      <c r="BE1046" s="403"/>
      <c r="BF1046" s="403"/>
      <c r="BG1046" s="403"/>
      <c r="BH1046" s="403"/>
      <c r="BI1046" s="403"/>
      <c r="BJ1046" s="403"/>
      <c r="BK1046" s="403"/>
    </row>
    <row r="1047" spans="1:63" x14ac:dyDescent="0.25">
      <c r="A1047" s="405"/>
      <c r="B1047" s="400"/>
      <c r="C1047" s="403"/>
      <c r="D1047" s="403"/>
      <c r="E1047" s="403"/>
      <c r="I1047" s="404"/>
      <c r="Q1047" s="405"/>
      <c r="S1047" s="405"/>
      <c r="T1047" s="403"/>
      <c r="U1047" s="406"/>
      <c r="V1047" s="400"/>
      <c r="W1047" s="405"/>
      <c r="X1047" s="405"/>
      <c r="Y1047" s="403"/>
      <c r="Z1047" s="407"/>
      <c r="AA1047" s="403"/>
      <c r="AB1047" s="405"/>
      <c r="AC1047" s="403"/>
      <c r="AD1047" s="406"/>
      <c r="AG1047" s="403"/>
      <c r="AH1047" s="403"/>
      <c r="AI1047" s="405"/>
      <c r="AL1047" s="403"/>
      <c r="AN1047" s="403"/>
      <c r="AO1047" s="405"/>
      <c r="AP1047" s="403"/>
      <c r="AQ1047" s="403"/>
      <c r="AR1047" s="403"/>
      <c r="AS1047" s="403"/>
      <c r="AT1047" s="403"/>
      <c r="AU1047" s="403"/>
      <c r="AV1047" s="405"/>
      <c r="AW1047" s="404"/>
      <c r="AY1047" s="403"/>
      <c r="BC1047" s="403"/>
      <c r="BD1047" s="403"/>
      <c r="BE1047" s="403"/>
      <c r="BF1047" s="403"/>
      <c r="BG1047" s="403"/>
      <c r="BH1047" s="403"/>
      <c r="BI1047" s="403"/>
      <c r="BJ1047" s="403"/>
      <c r="BK1047" s="403"/>
    </row>
    <row r="1048" spans="1:63" x14ac:dyDescent="0.25">
      <c r="A1048" s="405"/>
      <c r="B1048" s="400"/>
      <c r="C1048" s="403"/>
      <c r="D1048" s="403"/>
      <c r="E1048" s="403"/>
      <c r="I1048" s="404"/>
      <c r="Q1048" s="405"/>
      <c r="S1048" s="405"/>
      <c r="T1048" s="403"/>
      <c r="U1048" s="406"/>
      <c r="V1048" s="400"/>
      <c r="W1048" s="405"/>
      <c r="X1048" s="405"/>
      <c r="Y1048" s="403"/>
      <c r="Z1048" s="407"/>
      <c r="AA1048" s="403"/>
      <c r="AB1048" s="405"/>
      <c r="AC1048" s="403"/>
      <c r="AD1048" s="406"/>
      <c r="AG1048" s="403"/>
      <c r="AH1048" s="403"/>
      <c r="AI1048" s="405"/>
      <c r="AL1048" s="403"/>
      <c r="AN1048" s="403"/>
      <c r="AO1048" s="405"/>
      <c r="AP1048" s="403"/>
      <c r="AQ1048" s="403"/>
      <c r="AR1048" s="403"/>
      <c r="AS1048" s="403"/>
      <c r="AT1048" s="403"/>
      <c r="AU1048" s="403"/>
      <c r="AV1048" s="405"/>
      <c r="AW1048" s="404"/>
      <c r="AY1048" s="403"/>
      <c r="BC1048" s="403"/>
      <c r="BD1048" s="403"/>
      <c r="BE1048" s="403"/>
      <c r="BF1048" s="403"/>
      <c r="BG1048" s="403"/>
      <c r="BH1048" s="403"/>
      <c r="BI1048" s="403"/>
      <c r="BJ1048" s="403"/>
      <c r="BK1048" s="403"/>
    </row>
    <row r="1049" spans="1:63" x14ac:dyDescent="0.25">
      <c r="A1049" s="405"/>
      <c r="B1049" s="400"/>
      <c r="C1049" s="403"/>
      <c r="D1049" s="403"/>
      <c r="E1049" s="403"/>
      <c r="I1049" s="404"/>
      <c r="Q1049" s="405"/>
      <c r="S1049" s="405"/>
      <c r="T1049" s="403"/>
      <c r="U1049" s="406"/>
      <c r="V1049" s="400"/>
      <c r="W1049" s="405"/>
      <c r="X1049" s="405"/>
      <c r="Y1049" s="403"/>
      <c r="Z1049" s="407"/>
      <c r="AA1049" s="403"/>
      <c r="AB1049" s="405"/>
      <c r="AC1049" s="403"/>
      <c r="AD1049" s="406"/>
      <c r="AG1049" s="403"/>
      <c r="AH1049" s="403"/>
      <c r="AI1049" s="405"/>
      <c r="AL1049" s="403"/>
      <c r="AN1049" s="403"/>
      <c r="AO1049" s="405"/>
      <c r="AP1049" s="403"/>
      <c r="AQ1049" s="403"/>
      <c r="AR1049" s="403"/>
      <c r="AS1049" s="403"/>
      <c r="AT1049" s="403"/>
      <c r="AU1049" s="403"/>
      <c r="AV1049" s="405"/>
      <c r="AW1049" s="404"/>
      <c r="AY1049" s="403"/>
      <c r="BC1049" s="403"/>
      <c r="BD1049" s="403"/>
      <c r="BE1049" s="403"/>
      <c r="BF1049" s="403"/>
      <c r="BG1049" s="403"/>
      <c r="BH1049" s="403"/>
      <c r="BI1049" s="403"/>
      <c r="BJ1049" s="403"/>
      <c r="BK1049" s="403"/>
    </row>
    <row r="1050" spans="1:63" x14ac:dyDescent="0.25">
      <c r="A1050" s="405"/>
      <c r="B1050" s="400"/>
      <c r="C1050" s="403"/>
      <c r="D1050" s="403"/>
      <c r="E1050" s="403"/>
      <c r="I1050" s="404"/>
      <c r="Q1050" s="405"/>
      <c r="S1050" s="405"/>
      <c r="T1050" s="403"/>
      <c r="U1050" s="406"/>
      <c r="V1050" s="400"/>
      <c r="W1050" s="405"/>
      <c r="X1050" s="405"/>
      <c r="Y1050" s="403"/>
      <c r="Z1050" s="407"/>
      <c r="AA1050" s="403"/>
      <c r="AB1050" s="405"/>
      <c r="AC1050" s="403"/>
      <c r="AD1050" s="406"/>
      <c r="AG1050" s="403"/>
      <c r="AH1050" s="403"/>
      <c r="AI1050" s="405"/>
      <c r="AL1050" s="403"/>
      <c r="AN1050" s="403"/>
      <c r="AO1050" s="405"/>
      <c r="AP1050" s="403"/>
      <c r="AQ1050" s="403"/>
      <c r="AR1050" s="403"/>
      <c r="AS1050" s="403"/>
      <c r="AT1050" s="403"/>
      <c r="AU1050" s="403"/>
      <c r="AV1050" s="405"/>
      <c r="AW1050" s="404"/>
      <c r="AY1050" s="403"/>
      <c r="BC1050" s="403"/>
      <c r="BD1050" s="403"/>
      <c r="BE1050" s="403"/>
      <c r="BF1050" s="403"/>
      <c r="BG1050" s="403"/>
      <c r="BH1050" s="403"/>
      <c r="BI1050" s="403"/>
      <c r="BJ1050" s="403"/>
      <c r="BK1050" s="403"/>
    </row>
    <row r="1051" spans="1:63" x14ac:dyDescent="0.25">
      <c r="A1051" s="405"/>
      <c r="B1051" s="400"/>
      <c r="C1051" s="403"/>
      <c r="D1051" s="403"/>
      <c r="E1051" s="403"/>
      <c r="I1051" s="404"/>
      <c r="Q1051" s="405"/>
      <c r="S1051" s="405"/>
      <c r="T1051" s="403"/>
      <c r="U1051" s="406"/>
      <c r="V1051" s="400"/>
      <c r="W1051" s="405"/>
      <c r="X1051" s="405"/>
      <c r="Y1051" s="403"/>
      <c r="Z1051" s="407"/>
      <c r="AA1051" s="403"/>
      <c r="AB1051" s="405"/>
      <c r="AC1051" s="403"/>
      <c r="AD1051" s="406"/>
      <c r="AG1051" s="403"/>
      <c r="AH1051" s="403"/>
      <c r="AI1051" s="405"/>
      <c r="AL1051" s="403"/>
      <c r="AN1051" s="403"/>
      <c r="AO1051" s="405"/>
      <c r="AP1051" s="403"/>
      <c r="AQ1051" s="403"/>
      <c r="AR1051" s="403"/>
      <c r="AS1051" s="403"/>
      <c r="AT1051" s="403"/>
      <c r="AU1051" s="403"/>
      <c r="AV1051" s="405"/>
      <c r="AW1051" s="404"/>
      <c r="AY1051" s="403"/>
      <c r="BC1051" s="403"/>
      <c r="BD1051" s="403"/>
      <c r="BE1051" s="403"/>
      <c r="BF1051" s="403"/>
      <c r="BG1051" s="403"/>
      <c r="BH1051" s="403"/>
      <c r="BI1051" s="403"/>
      <c r="BJ1051" s="403"/>
      <c r="BK1051" s="403"/>
    </row>
    <row r="1052" spans="1:63" x14ac:dyDescent="0.25">
      <c r="A1052" s="405"/>
      <c r="B1052" s="400"/>
      <c r="C1052" s="403"/>
      <c r="D1052" s="403"/>
      <c r="E1052" s="403"/>
      <c r="I1052" s="404"/>
      <c r="Q1052" s="405"/>
      <c r="S1052" s="405"/>
      <c r="T1052" s="403"/>
      <c r="U1052" s="406"/>
      <c r="V1052" s="400"/>
      <c r="W1052" s="405"/>
      <c r="X1052" s="405"/>
      <c r="Y1052" s="403"/>
      <c r="Z1052" s="407"/>
      <c r="AA1052" s="403"/>
      <c r="AB1052" s="405"/>
      <c r="AC1052" s="403"/>
      <c r="AD1052" s="406"/>
      <c r="AG1052" s="403"/>
      <c r="AH1052" s="403"/>
      <c r="AI1052" s="405"/>
      <c r="AL1052" s="403"/>
      <c r="AN1052" s="403"/>
      <c r="AO1052" s="405"/>
      <c r="AP1052" s="403"/>
      <c r="AQ1052" s="403"/>
      <c r="AR1052" s="403"/>
      <c r="AS1052" s="403"/>
      <c r="AT1052" s="403"/>
      <c r="AU1052" s="403"/>
      <c r="AV1052" s="405"/>
      <c r="AW1052" s="404"/>
      <c r="AY1052" s="403"/>
      <c r="BC1052" s="403"/>
      <c r="BD1052" s="403"/>
      <c r="BE1052" s="403"/>
      <c r="BF1052" s="403"/>
      <c r="BG1052" s="403"/>
      <c r="BH1052" s="403"/>
      <c r="BI1052" s="403"/>
      <c r="BJ1052" s="403"/>
      <c r="BK1052" s="403"/>
    </row>
    <row r="1053" spans="1:63" x14ac:dyDescent="0.25">
      <c r="A1053" s="405"/>
      <c r="B1053" s="400"/>
      <c r="C1053" s="403"/>
      <c r="D1053" s="403"/>
      <c r="E1053" s="403"/>
      <c r="I1053" s="404"/>
      <c r="Q1053" s="405"/>
      <c r="S1053" s="405"/>
      <c r="T1053" s="403"/>
      <c r="U1053" s="406"/>
      <c r="V1053" s="400"/>
      <c r="W1053" s="405"/>
      <c r="X1053" s="405"/>
      <c r="Y1053" s="403"/>
      <c r="Z1053" s="407"/>
      <c r="AA1053" s="403"/>
      <c r="AB1053" s="405"/>
      <c r="AC1053" s="403"/>
      <c r="AD1053" s="406"/>
      <c r="AG1053" s="403"/>
      <c r="AH1053" s="403"/>
      <c r="AI1053" s="405"/>
      <c r="AL1053" s="403"/>
      <c r="AN1053" s="403"/>
      <c r="AO1053" s="405"/>
      <c r="AP1053" s="403"/>
      <c r="AQ1053" s="403"/>
      <c r="AR1053" s="403"/>
      <c r="AS1053" s="403"/>
      <c r="AT1053" s="403"/>
      <c r="AU1053" s="403"/>
      <c r="AV1053" s="405"/>
      <c r="AW1053" s="404"/>
      <c r="AY1053" s="403"/>
      <c r="BC1053" s="403"/>
      <c r="BD1053" s="403"/>
      <c r="BE1053" s="403"/>
      <c r="BF1053" s="403"/>
      <c r="BG1053" s="403"/>
      <c r="BH1053" s="403"/>
      <c r="BI1053" s="403"/>
      <c r="BJ1053" s="403"/>
      <c r="BK1053" s="403"/>
    </row>
    <row r="1054" spans="1:63" x14ac:dyDescent="0.25">
      <c r="A1054" s="405"/>
      <c r="B1054" s="400"/>
      <c r="C1054" s="403"/>
      <c r="D1054" s="403"/>
      <c r="E1054" s="403"/>
      <c r="I1054" s="404"/>
      <c r="Q1054" s="405"/>
      <c r="S1054" s="405"/>
      <c r="T1054" s="403"/>
      <c r="U1054" s="406"/>
      <c r="V1054" s="400"/>
      <c r="W1054" s="405"/>
      <c r="X1054" s="405"/>
      <c r="Y1054" s="403"/>
      <c r="Z1054" s="407"/>
      <c r="AA1054" s="403"/>
      <c r="AB1054" s="405"/>
      <c r="AC1054" s="403"/>
      <c r="AD1054" s="406"/>
      <c r="AG1054" s="403"/>
      <c r="AH1054" s="403"/>
      <c r="AI1054" s="405"/>
      <c r="AL1054" s="403"/>
      <c r="AN1054" s="403"/>
      <c r="AO1054" s="405"/>
      <c r="AP1054" s="403"/>
      <c r="AQ1054" s="403"/>
      <c r="AR1054" s="403"/>
      <c r="AS1054" s="403"/>
      <c r="AT1054" s="403"/>
      <c r="AU1054" s="403"/>
      <c r="AV1054" s="405"/>
      <c r="AW1054" s="404"/>
      <c r="AY1054" s="403"/>
      <c r="BC1054" s="403"/>
      <c r="BD1054" s="403"/>
      <c r="BE1054" s="403"/>
      <c r="BF1054" s="403"/>
      <c r="BG1054" s="403"/>
      <c r="BH1054" s="403"/>
      <c r="BI1054" s="403"/>
      <c r="BJ1054" s="403"/>
      <c r="BK1054" s="403"/>
    </row>
    <row r="1055" spans="1:63" x14ac:dyDescent="0.25">
      <c r="A1055" s="405"/>
      <c r="B1055" s="400"/>
      <c r="C1055" s="403"/>
      <c r="D1055" s="403"/>
      <c r="E1055" s="403"/>
      <c r="I1055" s="404"/>
      <c r="Q1055" s="405"/>
      <c r="S1055" s="405"/>
      <c r="T1055" s="403"/>
      <c r="U1055" s="406"/>
      <c r="V1055" s="400"/>
      <c r="W1055" s="405"/>
      <c r="X1055" s="405"/>
      <c r="Y1055" s="403"/>
      <c r="Z1055" s="407"/>
      <c r="AA1055" s="403"/>
      <c r="AB1055" s="405"/>
      <c r="AC1055" s="403"/>
      <c r="AD1055" s="406"/>
      <c r="AG1055" s="403"/>
      <c r="AH1055" s="403"/>
      <c r="AI1055" s="405"/>
      <c r="AL1055" s="403"/>
      <c r="AN1055" s="403"/>
      <c r="AO1055" s="405"/>
      <c r="AP1055" s="403"/>
      <c r="AQ1055" s="403"/>
      <c r="AR1055" s="403"/>
      <c r="AS1055" s="403"/>
      <c r="AT1055" s="403"/>
      <c r="AU1055" s="403"/>
      <c r="AV1055" s="405"/>
      <c r="AW1055" s="404"/>
      <c r="AY1055" s="403"/>
      <c r="BC1055" s="403"/>
      <c r="BD1055" s="403"/>
      <c r="BE1055" s="403"/>
      <c r="BF1055" s="403"/>
      <c r="BG1055" s="403"/>
      <c r="BH1055" s="403"/>
      <c r="BI1055" s="403"/>
      <c r="BJ1055" s="403"/>
      <c r="BK1055" s="403"/>
    </row>
    <row r="1056" spans="1:63" x14ac:dyDescent="0.25">
      <c r="A1056" s="405"/>
      <c r="B1056" s="400"/>
      <c r="C1056" s="403"/>
      <c r="D1056" s="403"/>
      <c r="E1056" s="403"/>
      <c r="I1056" s="404"/>
      <c r="Q1056" s="405"/>
      <c r="S1056" s="405"/>
      <c r="T1056" s="403"/>
      <c r="U1056" s="406"/>
      <c r="V1056" s="400"/>
      <c r="W1056" s="405"/>
      <c r="X1056" s="405"/>
      <c r="Y1056" s="403"/>
      <c r="Z1056" s="407"/>
      <c r="AA1056" s="403"/>
      <c r="AB1056" s="405"/>
      <c r="AC1056" s="403"/>
      <c r="AD1056" s="406"/>
      <c r="AG1056" s="403"/>
      <c r="AH1056" s="403"/>
      <c r="AI1056" s="405"/>
      <c r="AL1056" s="403"/>
      <c r="AN1056" s="403"/>
      <c r="AO1056" s="405"/>
      <c r="AP1056" s="403"/>
      <c r="AQ1056" s="403"/>
      <c r="AR1056" s="403"/>
      <c r="AS1056" s="403"/>
      <c r="AT1056" s="403"/>
      <c r="AU1056" s="403"/>
      <c r="AV1056" s="405"/>
      <c r="AW1056" s="404"/>
      <c r="AY1056" s="403"/>
      <c r="BC1056" s="403"/>
      <c r="BD1056" s="403"/>
      <c r="BE1056" s="403"/>
      <c r="BF1056" s="403"/>
      <c r="BG1056" s="403"/>
      <c r="BH1056" s="403"/>
      <c r="BI1056" s="403"/>
      <c r="BJ1056" s="403"/>
      <c r="BK1056" s="403"/>
    </row>
    <row r="1057" spans="1:63" x14ac:dyDescent="0.25">
      <c r="A1057" s="405"/>
      <c r="B1057" s="400"/>
      <c r="C1057" s="403"/>
      <c r="D1057" s="403"/>
      <c r="E1057" s="403"/>
      <c r="I1057" s="404"/>
      <c r="Q1057" s="405"/>
      <c r="S1057" s="405"/>
      <c r="T1057" s="403"/>
      <c r="U1057" s="406"/>
      <c r="V1057" s="400"/>
      <c r="W1057" s="405"/>
      <c r="X1057" s="405"/>
      <c r="Y1057" s="403"/>
      <c r="Z1057" s="407"/>
      <c r="AA1057" s="403"/>
      <c r="AB1057" s="405"/>
      <c r="AC1057" s="403"/>
      <c r="AD1057" s="406"/>
      <c r="AG1057" s="403"/>
      <c r="AH1057" s="403"/>
      <c r="AI1057" s="405"/>
      <c r="AL1057" s="403"/>
      <c r="AN1057" s="403"/>
      <c r="AO1057" s="405"/>
      <c r="AP1057" s="403"/>
      <c r="AQ1057" s="403"/>
      <c r="AR1057" s="403"/>
      <c r="AS1057" s="403"/>
      <c r="AT1057" s="403"/>
      <c r="AU1057" s="403"/>
      <c r="AV1057" s="405"/>
      <c r="AW1057" s="404"/>
      <c r="AY1057" s="403"/>
      <c r="BC1057" s="403"/>
      <c r="BD1057" s="403"/>
      <c r="BE1057" s="403"/>
      <c r="BF1057" s="403"/>
      <c r="BG1057" s="403"/>
      <c r="BH1057" s="403"/>
      <c r="BI1057" s="403"/>
      <c r="BJ1057" s="403"/>
      <c r="BK1057" s="403"/>
    </row>
    <row r="1058" spans="1:63" x14ac:dyDescent="0.25">
      <c r="A1058" s="405"/>
      <c r="B1058" s="400"/>
      <c r="C1058" s="403"/>
      <c r="D1058" s="403"/>
      <c r="E1058" s="403"/>
      <c r="I1058" s="404"/>
      <c r="Q1058" s="405"/>
      <c r="S1058" s="405"/>
      <c r="T1058" s="403"/>
      <c r="U1058" s="406"/>
      <c r="V1058" s="400"/>
      <c r="W1058" s="405"/>
      <c r="X1058" s="405"/>
      <c r="Y1058" s="403"/>
      <c r="Z1058" s="407"/>
      <c r="AA1058" s="403"/>
      <c r="AB1058" s="405"/>
      <c r="AC1058" s="403"/>
      <c r="AD1058" s="406"/>
      <c r="AG1058" s="403"/>
      <c r="AH1058" s="403"/>
      <c r="AI1058" s="405"/>
      <c r="AL1058" s="403"/>
      <c r="AN1058" s="403"/>
      <c r="AO1058" s="405"/>
      <c r="AP1058" s="403"/>
      <c r="AQ1058" s="403"/>
      <c r="AR1058" s="403"/>
      <c r="AS1058" s="403"/>
      <c r="AT1058" s="403"/>
      <c r="AU1058" s="403"/>
      <c r="AV1058" s="405"/>
      <c r="AW1058" s="404"/>
      <c r="AY1058" s="403"/>
      <c r="BC1058" s="403"/>
      <c r="BD1058" s="403"/>
      <c r="BE1058" s="403"/>
      <c r="BF1058" s="403"/>
      <c r="BG1058" s="403"/>
      <c r="BH1058" s="403"/>
      <c r="BI1058" s="403"/>
      <c r="BJ1058" s="403"/>
      <c r="BK1058" s="403"/>
    </row>
    <row r="1059" spans="1:63" x14ac:dyDescent="0.25">
      <c r="A1059" s="405"/>
      <c r="B1059" s="400"/>
      <c r="C1059" s="403"/>
      <c r="D1059" s="403"/>
      <c r="E1059" s="403"/>
      <c r="I1059" s="404"/>
      <c r="Q1059" s="405"/>
      <c r="S1059" s="405"/>
      <c r="T1059" s="403"/>
      <c r="U1059" s="406"/>
      <c r="V1059" s="400"/>
      <c r="W1059" s="405"/>
      <c r="X1059" s="405"/>
      <c r="Y1059" s="403"/>
      <c r="Z1059" s="407"/>
      <c r="AA1059" s="403"/>
      <c r="AB1059" s="405"/>
      <c r="AC1059" s="403"/>
      <c r="AD1059" s="406"/>
      <c r="AG1059" s="403"/>
      <c r="AH1059" s="403"/>
      <c r="AI1059" s="405"/>
      <c r="AL1059" s="403"/>
      <c r="AN1059" s="403"/>
      <c r="AO1059" s="405"/>
      <c r="AP1059" s="403"/>
      <c r="AQ1059" s="403"/>
      <c r="AR1059" s="403"/>
      <c r="AS1059" s="403"/>
      <c r="AT1059" s="403"/>
      <c r="AU1059" s="403"/>
      <c r="AV1059" s="405"/>
      <c r="AW1059" s="404"/>
      <c r="AY1059" s="403"/>
      <c r="BC1059" s="403"/>
      <c r="BD1059" s="403"/>
      <c r="BE1059" s="403"/>
      <c r="BF1059" s="403"/>
      <c r="BG1059" s="403"/>
      <c r="BH1059" s="403"/>
      <c r="BI1059" s="403"/>
      <c r="BJ1059" s="403"/>
      <c r="BK1059" s="403"/>
    </row>
    <row r="1060" spans="1:63" x14ac:dyDescent="0.25">
      <c r="A1060" s="405"/>
      <c r="B1060" s="400"/>
      <c r="C1060" s="403"/>
      <c r="D1060" s="403"/>
      <c r="E1060" s="403"/>
      <c r="I1060" s="404"/>
      <c r="Q1060" s="405"/>
      <c r="S1060" s="405"/>
      <c r="T1060" s="403"/>
      <c r="U1060" s="406"/>
      <c r="V1060" s="400"/>
      <c r="W1060" s="405"/>
      <c r="X1060" s="405"/>
      <c r="Y1060" s="403"/>
      <c r="Z1060" s="407"/>
      <c r="AA1060" s="403"/>
      <c r="AB1060" s="405"/>
      <c r="AC1060" s="403"/>
      <c r="AD1060" s="406"/>
      <c r="AG1060" s="403"/>
      <c r="AH1060" s="403"/>
      <c r="AI1060" s="405"/>
      <c r="AL1060" s="403"/>
      <c r="AN1060" s="403"/>
      <c r="AO1060" s="405"/>
      <c r="AP1060" s="403"/>
      <c r="AQ1060" s="403"/>
      <c r="AR1060" s="403"/>
      <c r="AS1060" s="403"/>
      <c r="AT1060" s="403"/>
      <c r="AU1060" s="403"/>
      <c r="AV1060" s="405"/>
      <c r="AW1060" s="404"/>
      <c r="AY1060" s="403"/>
      <c r="BC1060" s="403"/>
      <c r="BD1060" s="403"/>
      <c r="BE1060" s="403"/>
      <c r="BF1060" s="403"/>
      <c r="BG1060" s="403"/>
      <c r="BH1060" s="403"/>
      <c r="BI1060" s="403"/>
      <c r="BJ1060" s="403"/>
      <c r="BK1060" s="403"/>
    </row>
    <row r="1061" spans="1:63" x14ac:dyDescent="0.25">
      <c r="A1061" s="405"/>
      <c r="B1061" s="400"/>
      <c r="C1061" s="403"/>
      <c r="D1061" s="403"/>
      <c r="E1061" s="403"/>
      <c r="I1061" s="404"/>
      <c r="Q1061" s="405"/>
      <c r="S1061" s="405"/>
      <c r="T1061" s="403"/>
      <c r="U1061" s="406"/>
      <c r="V1061" s="400"/>
      <c r="W1061" s="405"/>
      <c r="X1061" s="405"/>
      <c r="Y1061" s="403"/>
      <c r="Z1061" s="407"/>
      <c r="AA1061" s="403"/>
      <c r="AB1061" s="405"/>
      <c r="AC1061" s="403"/>
      <c r="AD1061" s="406"/>
      <c r="AG1061" s="403"/>
      <c r="AH1061" s="403"/>
      <c r="AI1061" s="405"/>
      <c r="AL1061" s="403"/>
      <c r="AN1061" s="403"/>
      <c r="AO1061" s="405"/>
      <c r="AP1061" s="403"/>
      <c r="AQ1061" s="403"/>
      <c r="AR1061" s="403"/>
      <c r="AS1061" s="403"/>
      <c r="AT1061" s="403"/>
      <c r="AU1061" s="403"/>
      <c r="AV1061" s="405"/>
      <c r="AW1061" s="404"/>
      <c r="AY1061" s="403"/>
      <c r="BC1061" s="403"/>
      <c r="BD1061" s="403"/>
      <c r="BE1061" s="403"/>
      <c r="BF1061" s="403"/>
      <c r="BG1061" s="403"/>
      <c r="BH1061" s="403"/>
      <c r="BI1061" s="403"/>
      <c r="BJ1061" s="403"/>
      <c r="BK1061" s="403"/>
    </row>
    <row r="1062" spans="1:63" x14ac:dyDescent="0.25">
      <c r="A1062" s="405"/>
      <c r="B1062" s="400"/>
      <c r="C1062" s="403"/>
      <c r="D1062" s="403"/>
      <c r="E1062" s="403"/>
      <c r="I1062" s="404"/>
      <c r="Q1062" s="405"/>
      <c r="S1062" s="405"/>
      <c r="T1062" s="403"/>
      <c r="U1062" s="406"/>
      <c r="V1062" s="400"/>
      <c r="W1062" s="405"/>
      <c r="X1062" s="405"/>
      <c r="Y1062" s="403"/>
      <c r="Z1062" s="407"/>
      <c r="AA1062" s="403"/>
      <c r="AB1062" s="405"/>
      <c r="AC1062" s="403"/>
      <c r="AD1062" s="406"/>
      <c r="AG1062" s="403"/>
      <c r="AH1062" s="403"/>
      <c r="AI1062" s="405"/>
      <c r="AL1062" s="403"/>
      <c r="AN1062" s="403"/>
      <c r="AO1062" s="405"/>
      <c r="AP1062" s="403"/>
      <c r="AQ1062" s="403"/>
      <c r="AR1062" s="403"/>
      <c r="AS1062" s="403"/>
      <c r="AT1062" s="403"/>
      <c r="AU1062" s="403"/>
      <c r="AV1062" s="405"/>
      <c r="AW1062" s="404"/>
      <c r="AY1062" s="403"/>
      <c r="BC1062" s="403"/>
      <c r="BD1062" s="403"/>
      <c r="BE1062" s="403"/>
      <c r="BF1062" s="403"/>
      <c r="BG1062" s="403"/>
      <c r="BH1062" s="403"/>
      <c r="BI1062" s="403"/>
      <c r="BJ1062" s="403"/>
      <c r="BK1062" s="403"/>
    </row>
    <row r="1063" spans="1:63" x14ac:dyDescent="0.25">
      <c r="A1063" s="405"/>
      <c r="B1063" s="400"/>
      <c r="C1063" s="403"/>
      <c r="D1063" s="403"/>
      <c r="E1063" s="403"/>
      <c r="I1063" s="404"/>
      <c r="Q1063" s="405"/>
      <c r="S1063" s="405"/>
      <c r="T1063" s="403"/>
      <c r="U1063" s="406"/>
      <c r="V1063" s="400"/>
      <c r="W1063" s="405"/>
      <c r="X1063" s="405"/>
      <c r="Y1063" s="403"/>
      <c r="Z1063" s="407"/>
      <c r="AA1063" s="403"/>
      <c r="AB1063" s="405"/>
      <c r="AC1063" s="403"/>
      <c r="AD1063" s="406"/>
      <c r="AG1063" s="403"/>
      <c r="AH1063" s="403"/>
      <c r="AI1063" s="405"/>
      <c r="AL1063" s="403"/>
      <c r="AN1063" s="403"/>
      <c r="AO1063" s="405"/>
      <c r="AP1063" s="403"/>
      <c r="AQ1063" s="403"/>
      <c r="AR1063" s="403"/>
      <c r="AS1063" s="403"/>
      <c r="AT1063" s="403"/>
      <c r="AU1063" s="403"/>
      <c r="AV1063" s="405"/>
      <c r="AW1063" s="404"/>
      <c r="AY1063" s="403"/>
      <c r="BC1063" s="403"/>
      <c r="BD1063" s="403"/>
      <c r="BE1063" s="403"/>
      <c r="BF1063" s="403"/>
      <c r="BG1063" s="403"/>
      <c r="BH1063" s="403"/>
      <c r="BI1063" s="403"/>
      <c r="BJ1063" s="403"/>
      <c r="BK1063" s="403"/>
    </row>
    <row r="1064" spans="1:63" x14ac:dyDescent="0.25">
      <c r="A1064" s="405"/>
      <c r="B1064" s="400"/>
      <c r="C1064" s="403"/>
      <c r="D1064" s="403"/>
      <c r="E1064" s="403"/>
      <c r="I1064" s="404"/>
      <c r="Q1064" s="405"/>
      <c r="S1064" s="405"/>
      <c r="T1064" s="403"/>
      <c r="U1064" s="406"/>
      <c r="V1064" s="400"/>
      <c r="W1064" s="405"/>
      <c r="X1064" s="405"/>
      <c r="Y1064" s="403"/>
      <c r="Z1064" s="407"/>
      <c r="AA1064" s="403"/>
      <c r="AB1064" s="405"/>
      <c r="AC1064" s="403"/>
      <c r="AD1064" s="406"/>
      <c r="AG1064" s="403"/>
      <c r="AH1064" s="403"/>
      <c r="AI1064" s="405"/>
      <c r="AL1064" s="403"/>
      <c r="AN1064" s="403"/>
      <c r="AO1064" s="405"/>
      <c r="AP1064" s="403"/>
      <c r="AQ1064" s="403"/>
      <c r="AR1064" s="403"/>
      <c r="AS1064" s="403"/>
      <c r="AT1064" s="403"/>
      <c r="AU1064" s="403"/>
      <c r="AV1064" s="405"/>
      <c r="AW1064" s="404"/>
      <c r="AY1064" s="403"/>
      <c r="BC1064" s="403"/>
      <c r="BD1064" s="403"/>
      <c r="BE1064" s="403"/>
      <c r="BF1064" s="403"/>
      <c r="BG1064" s="403"/>
      <c r="BH1064" s="403"/>
      <c r="BI1064" s="403"/>
      <c r="BJ1064" s="403"/>
      <c r="BK1064" s="403"/>
    </row>
    <row r="1065" spans="1:63" x14ac:dyDescent="0.25">
      <c r="A1065" s="405"/>
      <c r="B1065" s="400"/>
      <c r="C1065" s="403"/>
      <c r="D1065" s="403"/>
      <c r="E1065" s="403"/>
      <c r="I1065" s="404"/>
      <c r="Q1065" s="405"/>
      <c r="S1065" s="405"/>
      <c r="T1065" s="403"/>
      <c r="U1065" s="406"/>
      <c r="V1065" s="400"/>
      <c r="W1065" s="405"/>
      <c r="X1065" s="405"/>
      <c r="Y1065" s="403"/>
      <c r="Z1065" s="407"/>
      <c r="AA1065" s="403"/>
      <c r="AB1065" s="405"/>
      <c r="AC1065" s="403"/>
      <c r="AD1065" s="406"/>
      <c r="AG1065" s="403"/>
      <c r="AH1065" s="403"/>
      <c r="AI1065" s="405"/>
      <c r="AL1065" s="403"/>
      <c r="AN1065" s="403"/>
      <c r="AO1065" s="405"/>
      <c r="AP1065" s="403"/>
      <c r="AQ1065" s="403"/>
      <c r="AR1065" s="403"/>
      <c r="AS1065" s="403"/>
      <c r="AT1065" s="403"/>
      <c r="AU1065" s="403"/>
      <c r="AV1065" s="405"/>
      <c r="AW1065" s="404"/>
      <c r="AY1065" s="403"/>
      <c r="BC1065" s="403"/>
      <c r="BD1065" s="403"/>
      <c r="BE1065" s="403"/>
      <c r="BF1065" s="403"/>
      <c r="BG1065" s="403"/>
      <c r="BH1065" s="403"/>
      <c r="BI1065" s="403"/>
      <c r="BJ1065" s="403"/>
      <c r="BK1065" s="403"/>
    </row>
    <row r="1066" spans="1:63" x14ac:dyDescent="0.25">
      <c r="A1066" s="405"/>
      <c r="B1066" s="400"/>
      <c r="C1066" s="403"/>
      <c r="D1066" s="403"/>
      <c r="E1066" s="403"/>
      <c r="I1066" s="404"/>
      <c r="Q1066" s="405"/>
      <c r="S1066" s="405"/>
      <c r="T1066" s="403"/>
      <c r="U1066" s="406"/>
      <c r="V1066" s="400"/>
      <c r="W1066" s="405"/>
      <c r="X1066" s="405"/>
      <c r="Y1066" s="403"/>
      <c r="Z1066" s="407"/>
      <c r="AA1066" s="403"/>
      <c r="AB1066" s="405"/>
      <c r="AC1066" s="403"/>
      <c r="AD1066" s="406"/>
      <c r="AG1066" s="403"/>
      <c r="AH1066" s="403"/>
      <c r="AI1066" s="405"/>
      <c r="AL1066" s="403"/>
      <c r="AN1066" s="403"/>
      <c r="AO1066" s="405"/>
      <c r="AP1066" s="403"/>
      <c r="AQ1066" s="403"/>
      <c r="AR1066" s="403"/>
      <c r="AS1066" s="403"/>
      <c r="AT1066" s="403"/>
      <c r="AU1066" s="403"/>
      <c r="AV1066" s="405"/>
      <c r="AW1066" s="404"/>
      <c r="AY1066" s="403"/>
      <c r="BC1066" s="403"/>
      <c r="BD1066" s="403"/>
      <c r="BE1066" s="403"/>
      <c r="BF1066" s="403"/>
      <c r="BG1066" s="403"/>
      <c r="BH1066" s="403"/>
      <c r="BI1066" s="403"/>
      <c r="BJ1066" s="403"/>
      <c r="BK1066" s="403"/>
    </row>
    <row r="1067" spans="1:63" x14ac:dyDescent="0.25">
      <c r="A1067" s="405"/>
      <c r="B1067" s="400"/>
      <c r="C1067" s="403"/>
      <c r="D1067" s="403"/>
      <c r="E1067" s="403"/>
      <c r="I1067" s="404"/>
      <c r="Q1067" s="405"/>
      <c r="S1067" s="405"/>
      <c r="T1067" s="403"/>
      <c r="U1067" s="406"/>
      <c r="V1067" s="400"/>
      <c r="W1067" s="405"/>
      <c r="X1067" s="405"/>
      <c r="Y1067" s="403"/>
      <c r="Z1067" s="407"/>
      <c r="AA1067" s="403"/>
      <c r="AB1067" s="405"/>
      <c r="AC1067" s="403"/>
      <c r="AD1067" s="406"/>
      <c r="AG1067" s="403"/>
      <c r="AH1067" s="403"/>
      <c r="AI1067" s="405"/>
      <c r="AL1067" s="403"/>
      <c r="AN1067" s="403"/>
      <c r="AO1067" s="405"/>
      <c r="AP1067" s="403"/>
      <c r="AQ1067" s="403"/>
      <c r="AR1067" s="403"/>
      <c r="AS1067" s="403"/>
      <c r="AT1067" s="403"/>
      <c r="AU1067" s="403"/>
      <c r="AV1067" s="405"/>
      <c r="AW1067" s="404"/>
      <c r="AY1067" s="403"/>
      <c r="BC1067" s="403"/>
      <c r="BD1067" s="403"/>
      <c r="BE1067" s="403"/>
      <c r="BF1067" s="403"/>
      <c r="BG1067" s="403"/>
      <c r="BH1067" s="403"/>
      <c r="BI1067" s="403"/>
      <c r="BJ1067" s="403"/>
      <c r="BK1067" s="403"/>
    </row>
    <row r="1068" spans="1:63" x14ac:dyDescent="0.25">
      <c r="A1068" s="405"/>
      <c r="B1068" s="400"/>
      <c r="C1068" s="403"/>
      <c r="D1068" s="403"/>
      <c r="E1068" s="403"/>
      <c r="I1068" s="404"/>
      <c r="Q1068" s="405"/>
      <c r="S1068" s="405"/>
      <c r="T1068" s="403"/>
      <c r="U1068" s="406"/>
      <c r="V1068" s="400"/>
      <c r="W1068" s="405"/>
      <c r="X1068" s="405"/>
      <c r="Y1068" s="403"/>
      <c r="Z1068" s="407"/>
      <c r="AA1068" s="403"/>
      <c r="AB1068" s="405"/>
      <c r="AC1068" s="403"/>
      <c r="AD1068" s="406"/>
      <c r="AG1068" s="403"/>
      <c r="AH1068" s="403"/>
      <c r="AI1068" s="405"/>
      <c r="AL1068" s="403"/>
      <c r="AN1068" s="403"/>
      <c r="AO1068" s="405"/>
      <c r="AP1068" s="403"/>
      <c r="AQ1068" s="403"/>
      <c r="AR1068" s="403"/>
      <c r="AS1068" s="403"/>
      <c r="AT1068" s="403"/>
      <c r="AU1068" s="403"/>
      <c r="AV1068" s="405"/>
      <c r="AW1068" s="404"/>
      <c r="AY1068" s="403"/>
      <c r="BC1068" s="403"/>
      <c r="BD1068" s="403"/>
      <c r="BE1068" s="403"/>
      <c r="BF1068" s="403"/>
      <c r="BG1068" s="403"/>
      <c r="BH1068" s="403"/>
      <c r="BI1068" s="403"/>
      <c r="BJ1068" s="403"/>
      <c r="BK1068" s="403"/>
    </row>
    <row r="1069" spans="1:63" x14ac:dyDescent="0.25">
      <c r="A1069" s="405"/>
      <c r="B1069" s="400"/>
      <c r="C1069" s="403"/>
      <c r="D1069" s="403"/>
      <c r="E1069" s="403"/>
      <c r="I1069" s="404"/>
      <c r="Q1069" s="405"/>
      <c r="S1069" s="405"/>
      <c r="T1069" s="403"/>
      <c r="U1069" s="406"/>
      <c r="V1069" s="400"/>
      <c r="W1069" s="405"/>
      <c r="X1069" s="405"/>
      <c r="Y1069" s="403"/>
      <c r="Z1069" s="407"/>
      <c r="AA1069" s="403"/>
      <c r="AB1069" s="405"/>
      <c r="AC1069" s="403"/>
      <c r="AD1069" s="406"/>
      <c r="AG1069" s="403"/>
      <c r="AH1069" s="403"/>
      <c r="AI1069" s="405"/>
      <c r="AL1069" s="403"/>
      <c r="AN1069" s="403"/>
      <c r="AO1069" s="405"/>
      <c r="AP1069" s="403"/>
      <c r="AQ1069" s="403"/>
      <c r="AR1069" s="403"/>
      <c r="AS1069" s="403"/>
      <c r="AT1069" s="403"/>
      <c r="AU1069" s="403"/>
      <c r="AV1069" s="405"/>
      <c r="AW1069" s="404"/>
      <c r="AY1069" s="403"/>
      <c r="BC1069" s="403"/>
      <c r="BD1069" s="403"/>
      <c r="BE1069" s="403"/>
      <c r="BF1069" s="403"/>
      <c r="BG1069" s="403"/>
      <c r="BH1069" s="403"/>
      <c r="BI1069" s="403"/>
      <c r="BJ1069" s="403"/>
      <c r="BK1069" s="403"/>
    </row>
    <row r="1070" spans="1:63" x14ac:dyDescent="0.25">
      <c r="A1070" s="405"/>
      <c r="B1070" s="400"/>
      <c r="C1070" s="403"/>
      <c r="D1070" s="403"/>
      <c r="E1070" s="403"/>
      <c r="I1070" s="404"/>
      <c r="Q1070" s="405"/>
      <c r="S1070" s="405"/>
      <c r="T1070" s="403"/>
      <c r="U1070" s="406"/>
      <c r="V1070" s="400"/>
      <c r="W1070" s="405"/>
      <c r="X1070" s="405"/>
      <c r="Y1070" s="403"/>
      <c r="Z1070" s="407"/>
      <c r="AA1070" s="403"/>
      <c r="AB1070" s="405"/>
      <c r="AC1070" s="403"/>
      <c r="AD1070" s="406"/>
      <c r="AG1070" s="403"/>
      <c r="AH1070" s="403"/>
      <c r="AI1070" s="405"/>
      <c r="AL1070" s="403"/>
      <c r="AN1070" s="403"/>
      <c r="AO1070" s="405"/>
      <c r="AP1070" s="403"/>
      <c r="AQ1070" s="403"/>
      <c r="AR1070" s="403"/>
      <c r="AS1070" s="403"/>
      <c r="AT1070" s="403"/>
      <c r="AU1070" s="403"/>
      <c r="AV1070" s="405"/>
      <c r="AW1070" s="404"/>
      <c r="AY1070" s="403"/>
      <c r="BC1070" s="403"/>
      <c r="BD1070" s="403"/>
      <c r="BE1070" s="403"/>
      <c r="BF1070" s="403"/>
      <c r="BG1070" s="403"/>
      <c r="BH1070" s="403"/>
      <c r="BI1070" s="403"/>
      <c r="BJ1070" s="403"/>
      <c r="BK1070" s="403"/>
    </row>
    <row r="1071" spans="1:63" x14ac:dyDescent="0.25">
      <c r="A1071" s="405"/>
      <c r="B1071" s="400"/>
      <c r="C1071" s="403"/>
      <c r="D1071" s="403"/>
      <c r="E1071" s="403"/>
      <c r="I1071" s="404"/>
      <c r="Q1071" s="405"/>
      <c r="S1071" s="405"/>
      <c r="T1071" s="403"/>
      <c r="U1071" s="406"/>
      <c r="V1071" s="400"/>
      <c r="W1071" s="405"/>
      <c r="X1071" s="405"/>
      <c r="Y1071" s="403"/>
      <c r="Z1071" s="407"/>
      <c r="AA1071" s="403"/>
      <c r="AB1071" s="405"/>
      <c r="AC1071" s="403"/>
      <c r="AD1071" s="406"/>
      <c r="AG1071" s="403"/>
      <c r="AH1071" s="403"/>
      <c r="AI1071" s="405"/>
      <c r="AL1071" s="403"/>
      <c r="AN1071" s="403"/>
      <c r="AO1071" s="405"/>
      <c r="AP1071" s="403"/>
      <c r="AQ1071" s="403"/>
      <c r="AR1071" s="403"/>
      <c r="AS1071" s="403"/>
      <c r="AT1071" s="403"/>
      <c r="AU1071" s="403"/>
      <c r="AV1071" s="405"/>
      <c r="AW1071" s="404"/>
      <c r="AY1071" s="403"/>
      <c r="BC1071" s="403"/>
      <c r="BD1071" s="403"/>
      <c r="BE1071" s="403"/>
      <c r="BF1071" s="403"/>
      <c r="BG1071" s="403"/>
      <c r="BH1071" s="403"/>
      <c r="BI1071" s="403"/>
      <c r="BJ1071" s="403"/>
      <c r="BK1071" s="403"/>
    </row>
    <row r="1072" spans="1:63" x14ac:dyDescent="0.25">
      <c r="A1072" s="405"/>
      <c r="B1072" s="400"/>
      <c r="C1072" s="403"/>
      <c r="D1072" s="403"/>
      <c r="E1072" s="403"/>
      <c r="I1072" s="404"/>
      <c r="Q1072" s="405"/>
      <c r="S1072" s="405"/>
      <c r="T1072" s="403"/>
      <c r="U1072" s="406"/>
      <c r="V1072" s="400"/>
      <c r="W1072" s="405"/>
      <c r="X1072" s="405"/>
      <c r="Y1072" s="403"/>
      <c r="Z1072" s="407"/>
      <c r="AA1072" s="403"/>
      <c r="AB1072" s="405"/>
      <c r="AC1072" s="403"/>
      <c r="AD1072" s="406"/>
      <c r="AG1072" s="403"/>
      <c r="AH1072" s="403"/>
      <c r="AI1072" s="405"/>
      <c r="AL1072" s="403"/>
      <c r="AN1072" s="403"/>
      <c r="AO1072" s="405"/>
      <c r="AP1072" s="403"/>
      <c r="AQ1072" s="403"/>
      <c r="AR1072" s="403"/>
      <c r="AS1072" s="403"/>
      <c r="AT1072" s="403"/>
      <c r="AU1072" s="403"/>
      <c r="AV1072" s="405"/>
      <c r="AW1072" s="404"/>
      <c r="AY1072" s="403"/>
      <c r="BC1072" s="403"/>
      <c r="BD1072" s="403"/>
      <c r="BE1072" s="403"/>
      <c r="BF1072" s="403"/>
      <c r="BG1072" s="403"/>
      <c r="BH1072" s="403"/>
      <c r="BI1072" s="403"/>
      <c r="BJ1072" s="403"/>
      <c r="BK1072" s="403"/>
    </row>
    <row r="1073" spans="1:63" x14ac:dyDescent="0.25">
      <c r="A1073" s="405"/>
      <c r="B1073" s="400"/>
      <c r="C1073" s="403"/>
      <c r="D1073" s="403"/>
      <c r="E1073" s="403"/>
      <c r="I1073" s="404"/>
      <c r="Q1073" s="405"/>
      <c r="S1073" s="405"/>
      <c r="T1073" s="403"/>
      <c r="U1073" s="406"/>
      <c r="V1073" s="400"/>
      <c r="W1073" s="405"/>
      <c r="X1073" s="405"/>
      <c r="Y1073" s="403"/>
      <c r="Z1073" s="407"/>
      <c r="AA1073" s="403"/>
      <c r="AB1073" s="405"/>
      <c r="AC1073" s="403"/>
      <c r="AD1073" s="406"/>
      <c r="AG1073" s="403"/>
      <c r="AH1073" s="403"/>
      <c r="AI1073" s="405"/>
      <c r="AL1073" s="403"/>
      <c r="AN1073" s="403"/>
      <c r="AO1073" s="405"/>
      <c r="AP1073" s="403"/>
      <c r="AQ1073" s="403"/>
      <c r="AR1073" s="403"/>
      <c r="AS1073" s="403"/>
      <c r="AT1073" s="403"/>
      <c r="AU1073" s="403"/>
      <c r="AV1073" s="405"/>
      <c r="AW1073" s="404"/>
      <c r="AY1073" s="403"/>
      <c r="BC1073" s="403"/>
      <c r="BD1073" s="403"/>
      <c r="BE1073" s="403"/>
      <c r="BF1073" s="403"/>
      <c r="BG1073" s="403"/>
      <c r="BH1073" s="403"/>
      <c r="BI1073" s="403"/>
      <c r="BJ1073" s="403"/>
      <c r="BK1073" s="403"/>
    </row>
    <row r="1074" spans="1:63" x14ac:dyDescent="0.25">
      <c r="A1074" s="405"/>
      <c r="B1074" s="400"/>
      <c r="C1074" s="403"/>
      <c r="D1074" s="403"/>
      <c r="E1074" s="403"/>
      <c r="I1074" s="404"/>
      <c r="Q1074" s="405"/>
      <c r="S1074" s="405"/>
      <c r="T1074" s="403"/>
      <c r="U1074" s="406"/>
      <c r="V1074" s="400"/>
      <c r="W1074" s="405"/>
      <c r="X1074" s="405"/>
      <c r="Y1074" s="403"/>
      <c r="Z1074" s="407"/>
      <c r="AA1074" s="403"/>
      <c r="AB1074" s="405"/>
      <c r="AC1074" s="403"/>
      <c r="AD1074" s="406"/>
      <c r="AG1074" s="403"/>
      <c r="AH1074" s="403"/>
      <c r="AI1074" s="405"/>
      <c r="AL1074" s="403"/>
      <c r="AN1074" s="403"/>
      <c r="AO1074" s="405"/>
      <c r="AP1074" s="403"/>
      <c r="AQ1074" s="403"/>
      <c r="AR1074" s="403"/>
      <c r="AS1074" s="403"/>
      <c r="AT1074" s="403"/>
      <c r="AU1074" s="403"/>
      <c r="AV1074" s="405"/>
      <c r="AW1074" s="404"/>
      <c r="AY1074" s="403"/>
      <c r="BC1074" s="403"/>
      <c r="BD1074" s="403"/>
      <c r="BE1074" s="403"/>
      <c r="BF1074" s="403"/>
      <c r="BG1074" s="403"/>
      <c r="BH1074" s="403"/>
      <c r="BI1074" s="403"/>
      <c r="BJ1074" s="403"/>
      <c r="BK1074" s="403"/>
    </row>
    <row r="1075" spans="1:63" x14ac:dyDescent="0.25">
      <c r="A1075" s="405"/>
      <c r="B1075" s="400"/>
      <c r="C1075" s="403"/>
      <c r="D1075" s="403"/>
      <c r="E1075" s="403"/>
      <c r="I1075" s="404"/>
      <c r="Q1075" s="405"/>
      <c r="S1075" s="405"/>
      <c r="T1075" s="403"/>
      <c r="U1075" s="406"/>
      <c r="V1075" s="400"/>
      <c r="W1075" s="405"/>
      <c r="X1075" s="405"/>
      <c r="Y1075" s="403"/>
      <c r="Z1075" s="407"/>
      <c r="AA1075" s="403"/>
      <c r="AB1075" s="405"/>
      <c r="AC1075" s="403"/>
      <c r="AD1075" s="406"/>
      <c r="AG1075" s="403"/>
      <c r="AH1075" s="403"/>
      <c r="AI1075" s="405"/>
      <c r="AL1075" s="403"/>
      <c r="AN1075" s="403"/>
      <c r="AO1075" s="405"/>
      <c r="AP1075" s="403"/>
      <c r="AQ1075" s="403"/>
      <c r="AR1075" s="403"/>
      <c r="AS1075" s="403"/>
      <c r="AT1075" s="403"/>
      <c r="AU1075" s="403"/>
      <c r="AV1075" s="405"/>
      <c r="AW1075" s="404"/>
      <c r="AY1075" s="403"/>
      <c r="BC1075" s="403"/>
      <c r="BD1075" s="403"/>
      <c r="BE1075" s="403"/>
      <c r="BF1075" s="403"/>
      <c r="BG1075" s="403"/>
      <c r="BH1075" s="403"/>
      <c r="BI1075" s="403"/>
      <c r="BJ1075" s="403"/>
      <c r="BK1075" s="403"/>
    </row>
    <row r="1076" spans="1:63" x14ac:dyDescent="0.25">
      <c r="A1076" s="405"/>
      <c r="B1076" s="400"/>
      <c r="C1076" s="403"/>
      <c r="D1076" s="403"/>
      <c r="E1076" s="403"/>
      <c r="I1076" s="404"/>
      <c r="Q1076" s="405"/>
      <c r="S1076" s="405"/>
      <c r="T1076" s="403"/>
      <c r="U1076" s="406"/>
      <c r="V1076" s="400"/>
      <c r="W1076" s="405"/>
      <c r="X1076" s="405"/>
      <c r="Y1076" s="403"/>
      <c r="Z1076" s="407"/>
      <c r="AA1076" s="403"/>
      <c r="AB1076" s="405"/>
      <c r="AC1076" s="403"/>
      <c r="AD1076" s="406"/>
      <c r="AG1076" s="403"/>
      <c r="AH1076" s="403"/>
      <c r="AI1076" s="405"/>
      <c r="AL1076" s="403"/>
      <c r="AN1076" s="403"/>
      <c r="AO1076" s="405"/>
      <c r="AP1076" s="403"/>
      <c r="AQ1076" s="403"/>
      <c r="AR1076" s="403"/>
      <c r="AS1076" s="403"/>
      <c r="AT1076" s="403"/>
      <c r="AU1076" s="403"/>
      <c r="AV1076" s="405"/>
      <c r="AW1076" s="404"/>
      <c r="AY1076" s="403"/>
      <c r="BC1076" s="403"/>
      <c r="BD1076" s="403"/>
      <c r="BE1076" s="403"/>
      <c r="BF1076" s="403"/>
      <c r="BG1076" s="403"/>
      <c r="BH1076" s="403"/>
      <c r="BI1076" s="403"/>
      <c r="BJ1076" s="403"/>
      <c r="BK1076" s="403"/>
    </row>
    <row r="1077" spans="1:63" x14ac:dyDescent="0.25">
      <c r="A1077" s="405"/>
      <c r="B1077" s="400"/>
      <c r="C1077" s="403"/>
      <c r="D1077" s="403"/>
      <c r="E1077" s="403"/>
      <c r="I1077" s="404"/>
      <c r="Q1077" s="405"/>
      <c r="S1077" s="405"/>
      <c r="T1077" s="403"/>
      <c r="U1077" s="406"/>
      <c r="V1077" s="400"/>
      <c r="W1077" s="405"/>
      <c r="X1077" s="405"/>
      <c r="Y1077" s="403"/>
      <c r="Z1077" s="407"/>
      <c r="AA1077" s="403"/>
      <c r="AB1077" s="405"/>
      <c r="AC1077" s="403"/>
      <c r="AD1077" s="406"/>
      <c r="AG1077" s="403"/>
      <c r="AH1077" s="403"/>
      <c r="AI1077" s="405"/>
      <c r="AL1077" s="403"/>
      <c r="AN1077" s="403"/>
      <c r="AO1077" s="405"/>
      <c r="AP1077" s="403"/>
      <c r="AQ1077" s="403"/>
      <c r="AR1077" s="403"/>
      <c r="AS1077" s="403"/>
      <c r="AT1077" s="403"/>
      <c r="AU1077" s="403"/>
      <c r="AV1077" s="405"/>
      <c r="AW1077" s="404"/>
      <c r="AY1077" s="403"/>
      <c r="BC1077" s="403"/>
      <c r="BD1077" s="403"/>
      <c r="BE1077" s="403"/>
      <c r="BF1077" s="403"/>
      <c r="BG1077" s="403"/>
      <c r="BH1077" s="403"/>
      <c r="BI1077" s="403"/>
      <c r="BJ1077" s="403"/>
      <c r="BK1077" s="403"/>
    </row>
    <row r="1078" spans="1:63" x14ac:dyDescent="0.25">
      <c r="A1078" s="405"/>
      <c r="B1078" s="400"/>
      <c r="C1078" s="403"/>
      <c r="D1078" s="403"/>
      <c r="E1078" s="403"/>
      <c r="I1078" s="404"/>
      <c r="Q1078" s="405"/>
      <c r="S1078" s="405"/>
      <c r="T1078" s="403"/>
      <c r="U1078" s="406"/>
      <c r="V1078" s="400"/>
      <c r="W1078" s="405"/>
      <c r="X1078" s="405"/>
      <c r="Y1078" s="403"/>
      <c r="Z1078" s="407"/>
      <c r="AA1078" s="403"/>
      <c r="AB1078" s="405"/>
      <c r="AC1078" s="403"/>
      <c r="AD1078" s="406"/>
      <c r="AG1078" s="403"/>
      <c r="AH1078" s="403"/>
      <c r="AI1078" s="405"/>
      <c r="AL1078" s="403"/>
      <c r="AN1078" s="403"/>
      <c r="AO1078" s="405"/>
      <c r="AP1078" s="403"/>
      <c r="AQ1078" s="403"/>
      <c r="AR1078" s="403"/>
      <c r="AS1078" s="403"/>
      <c r="AT1078" s="403"/>
      <c r="AU1078" s="403"/>
      <c r="AV1078" s="405"/>
      <c r="AW1078" s="404"/>
      <c r="AY1078" s="403"/>
      <c r="BC1078" s="403"/>
      <c r="BD1078" s="403"/>
      <c r="BE1078" s="403"/>
      <c r="BF1078" s="403"/>
      <c r="BG1078" s="403"/>
      <c r="BH1078" s="403"/>
      <c r="BI1078" s="403"/>
      <c r="BJ1078" s="403"/>
      <c r="BK1078" s="403"/>
    </row>
    <row r="1079" spans="1:63" x14ac:dyDescent="0.25">
      <c r="A1079" s="405"/>
      <c r="B1079" s="400"/>
      <c r="C1079" s="403"/>
      <c r="D1079" s="403"/>
      <c r="E1079" s="403"/>
      <c r="I1079" s="404"/>
      <c r="Q1079" s="405"/>
      <c r="S1079" s="405"/>
      <c r="T1079" s="403"/>
      <c r="U1079" s="406"/>
      <c r="V1079" s="400"/>
      <c r="W1079" s="405"/>
      <c r="X1079" s="405"/>
      <c r="Y1079" s="403"/>
      <c r="Z1079" s="407"/>
      <c r="AA1079" s="403"/>
      <c r="AB1079" s="405"/>
      <c r="AC1079" s="403"/>
      <c r="AD1079" s="406"/>
      <c r="AG1079" s="403"/>
      <c r="AH1079" s="403"/>
      <c r="AI1079" s="405"/>
      <c r="AL1079" s="403"/>
      <c r="AN1079" s="403"/>
      <c r="AO1079" s="405"/>
      <c r="AP1079" s="403"/>
      <c r="AQ1079" s="403"/>
      <c r="AR1079" s="403"/>
      <c r="AS1079" s="403"/>
      <c r="AT1079" s="403"/>
      <c r="AU1079" s="403"/>
      <c r="AV1079" s="405"/>
      <c r="AW1079" s="404"/>
      <c r="AY1079" s="403"/>
      <c r="BC1079" s="403"/>
      <c r="BD1079" s="403"/>
      <c r="BE1079" s="403"/>
      <c r="BF1079" s="403"/>
      <c r="BG1079" s="403"/>
      <c r="BH1079" s="403"/>
      <c r="BI1079" s="403"/>
      <c r="BJ1079" s="403"/>
      <c r="BK1079" s="403"/>
    </row>
    <row r="1080" spans="1:63" x14ac:dyDescent="0.25">
      <c r="A1080" s="405"/>
      <c r="B1080" s="400"/>
      <c r="C1080" s="403"/>
      <c r="D1080" s="403"/>
      <c r="E1080" s="403"/>
      <c r="I1080" s="404"/>
      <c r="Q1080" s="405"/>
      <c r="S1080" s="405"/>
      <c r="T1080" s="403"/>
      <c r="U1080" s="406"/>
      <c r="V1080" s="400"/>
      <c r="W1080" s="405"/>
      <c r="X1080" s="405"/>
      <c r="Y1080" s="403"/>
      <c r="Z1080" s="407"/>
      <c r="AA1080" s="403"/>
      <c r="AB1080" s="405"/>
      <c r="AC1080" s="403"/>
      <c r="AD1080" s="406"/>
      <c r="AG1080" s="403"/>
      <c r="AH1080" s="403"/>
      <c r="AI1080" s="405"/>
      <c r="AL1080" s="403"/>
      <c r="AN1080" s="403"/>
      <c r="AO1080" s="405"/>
      <c r="AP1080" s="403"/>
      <c r="AQ1080" s="403"/>
      <c r="AR1080" s="403"/>
      <c r="AS1080" s="403"/>
      <c r="AT1080" s="403"/>
      <c r="AU1080" s="403"/>
      <c r="AV1080" s="405"/>
      <c r="AW1080" s="404"/>
      <c r="AY1080" s="403"/>
      <c r="BC1080" s="403"/>
      <c r="BD1080" s="403"/>
      <c r="BE1080" s="403"/>
      <c r="BF1080" s="403"/>
      <c r="BG1080" s="403"/>
      <c r="BH1080" s="403"/>
      <c r="BI1080" s="403"/>
      <c r="BJ1080" s="403"/>
      <c r="BK1080" s="403"/>
    </row>
    <row r="1081" spans="1:63" x14ac:dyDescent="0.25">
      <c r="A1081" s="405"/>
      <c r="B1081" s="400"/>
      <c r="C1081" s="403"/>
      <c r="D1081" s="403"/>
      <c r="E1081" s="403"/>
      <c r="I1081" s="404"/>
      <c r="Q1081" s="405"/>
      <c r="S1081" s="405"/>
      <c r="T1081" s="403"/>
      <c r="U1081" s="406"/>
      <c r="V1081" s="400"/>
      <c r="W1081" s="405"/>
      <c r="X1081" s="405"/>
      <c r="Y1081" s="403"/>
      <c r="Z1081" s="407"/>
      <c r="AA1081" s="403"/>
      <c r="AB1081" s="405"/>
      <c r="AC1081" s="403"/>
      <c r="AD1081" s="406"/>
      <c r="AG1081" s="403"/>
      <c r="AH1081" s="403"/>
      <c r="AI1081" s="405"/>
      <c r="AL1081" s="403"/>
      <c r="AN1081" s="403"/>
      <c r="AO1081" s="405"/>
      <c r="AP1081" s="403"/>
      <c r="AQ1081" s="403"/>
      <c r="AR1081" s="403"/>
      <c r="AS1081" s="403"/>
      <c r="AT1081" s="403"/>
      <c r="AU1081" s="403"/>
      <c r="AV1081" s="405"/>
      <c r="AW1081" s="404"/>
      <c r="AY1081" s="403"/>
      <c r="BC1081" s="403"/>
      <c r="BD1081" s="403"/>
      <c r="BE1081" s="403"/>
      <c r="BF1081" s="403"/>
      <c r="BG1081" s="403"/>
      <c r="BH1081" s="403"/>
      <c r="BI1081" s="403"/>
      <c r="BJ1081" s="403"/>
      <c r="BK1081" s="403"/>
    </row>
    <row r="1082" spans="1:63" x14ac:dyDescent="0.25">
      <c r="A1082" s="405"/>
      <c r="B1082" s="400"/>
      <c r="C1082" s="403"/>
      <c r="D1082" s="403"/>
      <c r="E1082" s="403"/>
      <c r="I1082" s="404"/>
      <c r="Q1082" s="405"/>
      <c r="S1082" s="405"/>
      <c r="T1082" s="403"/>
      <c r="U1082" s="406"/>
      <c r="V1082" s="400"/>
      <c r="W1082" s="405"/>
      <c r="X1082" s="405"/>
      <c r="Y1082" s="403"/>
      <c r="Z1082" s="407"/>
      <c r="AA1082" s="403"/>
      <c r="AB1082" s="405"/>
      <c r="AC1082" s="403"/>
      <c r="AD1082" s="406"/>
      <c r="AG1082" s="403"/>
      <c r="AH1082" s="403"/>
      <c r="AI1082" s="405"/>
      <c r="AL1082" s="403"/>
      <c r="AN1082" s="403"/>
      <c r="AO1082" s="405"/>
      <c r="AP1082" s="403"/>
      <c r="AQ1082" s="403"/>
      <c r="AR1082" s="403"/>
      <c r="AS1082" s="403"/>
      <c r="AT1082" s="403"/>
      <c r="AU1082" s="403"/>
      <c r="AV1082" s="405"/>
      <c r="AW1082" s="404"/>
      <c r="AY1082" s="403"/>
      <c r="BC1082" s="403"/>
      <c r="BD1082" s="403"/>
      <c r="BE1082" s="403"/>
      <c r="BF1082" s="403"/>
      <c r="BG1082" s="403"/>
      <c r="BH1082" s="403"/>
      <c r="BI1082" s="403"/>
      <c r="BJ1082" s="403"/>
      <c r="BK1082" s="403"/>
    </row>
    <row r="1083" spans="1:63" x14ac:dyDescent="0.25">
      <c r="A1083" s="405"/>
      <c r="B1083" s="400"/>
      <c r="C1083" s="403"/>
      <c r="D1083" s="403"/>
      <c r="E1083" s="403"/>
      <c r="I1083" s="404"/>
      <c r="Q1083" s="405"/>
      <c r="S1083" s="405"/>
      <c r="T1083" s="403"/>
      <c r="U1083" s="406"/>
      <c r="V1083" s="400"/>
      <c r="W1083" s="405"/>
      <c r="X1083" s="405"/>
      <c r="Y1083" s="403"/>
      <c r="Z1083" s="407"/>
      <c r="AA1083" s="403"/>
      <c r="AB1083" s="405"/>
      <c r="AC1083" s="403"/>
      <c r="AD1083" s="406"/>
      <c r="AG1083" s="403"/>
      <c r="AH1083" s="403"/>
      <c r="AI1083" s="405"/>
      <c r="AL1083" s="403"/>
      <c r="AN1083" s="403"/>
      <c r="AO1083" s="405"/>
      <c r="AP1083" s="403"/>
      <c r="AQ1083" s="403"/>
      <c r="AR1083" s="403"/>
      <c r="AS1083" s="403"/>
      <c r="AT1083" s="403"/>
      <c r="AU1083" s="403"/>
      <c r="AV1083" s="405"/>
      <c r="AW1083" s="404"/>
      <c r="AY1083" s="403"/>
      <c r="BC1083" s="403"/>
      <c r="BD1083" s="403"/>
      <c r="BE1083" s="403"/>
      <c r="BF1083" s="403"/>
      <c r="BG1083" s="403"/>
      <c r="BH1083" s="403"/>
      <c r="BI1083" s="403"/>
      <c r="BJ1083" s="403"/>
      <c r="BK1083" s="403"/>
    </row>
    <row r="1084" spans="1:63" x14ac:dyDescent="0.25">
      <c r="A1084" s="405"/>
      <c r="B1084" s="400"/>
      <c r="C1084" s="403"/>
      <c r="D1084" s="403"/>
      <c r="E1084" s="403"/>
      <c r="I1084" s="404"/>
      <c r="Q1084" s="405"/>
      <c r="S1084" s="405"/>
      <c r="T1084" s="403"/>
      <c r="U1084" s="406"/>
      <c r="V1084" s="400"/>
      <c r="W1084" s="405"/>
      <c r="X1084" s="405"/>
      <c r="Y1084" s="403"/>
      <c r="Z1084" s="407"/>
      <c r="AA1084" s="403"/>
      <c r="AB1084" s="405"/>
      <c r="AC1084" s="403"/>
      <c r="AD1084" s="406"/>
      <c r="AG1084" s="403"/>
      <c r="AH1084" s="403"/>
      <c r="AI1084" s="405"/>
      <c r="AL1084" s="403"/>
      <c r="AN1084" s="403"/>
      <c r="AO1084" s="405"/>
      <c r="AP1084" s="403"/>
      <c r="AQ1084" s="403"/>
      <c r="AR1084" s="403"/>
      <c r="AS1084" s="403"/>
      <c r="AT1084" s="403"/>
      <c r="AU1084" s="403"/>
      <c r="AV1084" s="405"/>
      <c r="AW1084" s="404"/>
      <c r="AY1084" s="403"/>
      <c r="BC1084" s="403"/>
      <c r="BD1084" s="403"/>
      <c r="BE1084" s="403"/>
      <c r="BF1084" s="403"/>
      <c r="BG1084" s="403"/>
      <c r="BH1084" s="403"/>
      <c r="BI1084" s="403"/>
      <c r="BJ1084" s="403"/>
      <c r="BK1084" s="403"/>
    </row>
    <row r="1085" spans="1:63" x14ac:dyDescent="0.25">
      <c r="A1085" s="405"/>
      <c r="B1085" s="400"/>
      <c r="C1085" s="403"/>
      <c r="D1085" s="403"/>
      <c r="E1085" s="403"/>
      <c r="I1085" s="404"/>
      <c r="Q1085" s="405"/>
      <c r="S1085" s="405"/>
      <c r="T1085" s="403"/>
      <c r="U1085" s="406"/>
      <c r="V1085" s="400"/>
      <c r="W1085" s="405"/>
      <c r="X1085" s="405"/>
      <c r="Y1085" s="403"/>
      <c r="Z1085" s="407"/>
      <c r="AA1085" s="403"/>
      <c r="AB1085" s="405"/>
      <c r="AC1085" s="403"/>
      <c r="AD1085" s="406"/>
      <c r="AG1085" s="403"/>
      <c r="AH1085" s="403"/>
      <c r="AI1085" s="405"/>
      <c r="AL1085" s="403"/>
      <c r="AN1085" s="403"/>
      <c r="AO1085" s="405"/>
      <c r="AP1085" s="403"/>
      <c r="AQ1085" s="403"/>
      <c r="AR1085" s="403"/>
      <c r="AS1085" s="403"/>
      <c r="AT1085" s="403"/>
      <c r="AU1085" s="403"/>
      <c r="AV1085" s="405"/>
      <c r="AW1085" s="404"/>
      <c r="AY1085" s="403"/>
      <c r="BC1085" s="403"/>
      <c r="BD1085" s="403"/>
      <c r="BE1085" s="403"/>
      <c r="BF1085" s="403"/>
      <c r="BG1085" s="403"/>
      <c r="BH1085" s="403"/>
      <c r="BI1085" s="403"/>
      <c r="BJ1085" s="403"/>
      <c r="BK1085" s="403"/>
    </row>
    <row r="1086" spans="1:63" x14ac:dyDescent="0.25">
      <c r="A1086" s="405"/>
      <c r="B1086" s="400"/>
      <c r="C1086" s="403"/>
      <c r="D1086" s="403"/>
      <c r="E1086" s="403"/>
      <c r="I1086" s="404"/>
      <c r="Q1086" s="405"/>
      <c r="S1086" s="405"/>
      <c r="T1086" s="403"/>
      <c r="U1086" s="406"/>
      <c r="V1086" s="400"/>
      <c r="W1086" s="405"/>
      <c r="X1086" s="405"/>
      <c r="Y1086" s="403"/>
      <c r="Z1086" s="407"/>
      <c r="AA1086" s="403"/>
      <c r="AB1086" s="405"/>
      <c r="AC1086" s="403"/>
      <c r="AD1086" s="406"/>
      <c r="AG1086" s="403"/>
      <c r="AH1086" s="403"/>
      <c r="AI1086" s="405"/>
      <c r="AL1086" s="403"/>
      <c r="AN1086" s="403"/>
      <c r="AO1086" s="405"/>
      <c r="AP1086" s="403"/>
      <c r="AQ1086" s="403"/>
      <c r="AR1086" s="403"/>
      <c r="AS1086" s="403"/>
      <c r="AT1086" s="403"/>
      <c r="AU1086" s="403"/>
      <c r="AV1086" s="405"/>
      <c r="AW1086" s="404"/>
      <c r="AY1086" s="403"/>
      <c r="BC1086" s="403"/>
      <c r="BD1086" s="403"/>
      <c r="BE1086" s="403"/>
      <c r="BF1086" s="403"/>
      <c r="BG1086" s="403"/>
      <c r="BH1086" s="403"/>
      <c r="BI1086" s="403"/>
      <c r="BJ1086" s="403"/>
      <c r="BK1086" s="403"/>
    </row>
    <row r="1087" spans="1:63" x14ac:dyDescent="0.25">
      <c r="A1087" s="405"/>
      <c r="B1087" s="400"/>
      <c r="C1087" s="403"/>
      <c r="D1087" s="403"/>
      <c r="E1087" s="403"/>
      <c r="I1087" s="404"/>
      <c r="Q1087" s="405"/>
      <c r="S1087" s="405"/>
      <c r="T1087" s="403"/>
      <c r="U1087" s="406"/>
      <c r="V1087" s="400"/>
      <c r="W1087" s="405"/>
      <c r="X1087" s="405"/>
      <c r="Y1087" s="403"/>
      <c r="Z1087" s="407"/>
      <c r="AA1087" s="403"/>
      <c r="AB1087" s="405"/>
      <c r="AC1087" s="403"/>
      <c r="AD1087" s="406"/>
      <c r="AG1087" s="403"/>
      <c r="AH1087" s="403"/>
      <c r="AI1087" s="405"/>
      <c r="AL1087" s="403"/>
      <c r="AN1087" s="403"/>
      <c r="AO1087" s="405"/>
      <c r="AP1087" s="403"/>
      <c r="AQ1087" s="403"/>
      <c r="AR1087" s="403"/>
      <c r="AS1087" s="403"/>
      <c r="AT1087" s="403"/>
      <c r="AU1087" s="403"/>
      <c r="AV1087" s="405"/>
      <c r="AW1087" s="404"/>
      <c r="AY1087" s="403"/>
      <c r="BC1087" s="403"/>
      <c r="BD1087" s="403"/>
      <c r="BE1087" s="403"/>
      <c r="BF1087" s="403"/>
      <c r="BG1087" s="403"/>
      <c r="BH1087" s="403"/>
      <c r="BI1087" s="403"/>
      <c r="BJ1087" s="403"/>
      <c r="BK1087" s="403"/>
    </row>
    <row r="1088" spans="1:63" x14ac:dyDescent="0.25">
      <c r="A1088" s="405"/>
      <c r="B1088" s="400"/>
      <c r="C1088" s="403"/>
      <c r="D1088" s="403"/>
      <c r="E1088" s="403"/>
      <c r="I1088" s="404"/>
      <c r="Q1088" s="405"/>
      <c r="S1088" s="405"/>
      <c r="T1088" s="403"/>
      <c r="U1088" s="406"/>
      <c r="V1088" s="400"/>
      <c r="W1088" s="405"/>
      <c r="X1088" s="405"/>
      <c r="Y1088" s="403"/>
      <c r="Z1088" s="407"/>
      <c r="AA1088" s="403"/>
      <c r="AB1088" s="405"/>
      <c r="AC1088" s="403"/>
      <c r="AD1088" s="406"/>
      <c r="AG1088" s="403"/>
      <c r="AH1088" s="403"/>
      <c r="AI1088" s="405"/>
      <c r="AL1088" s="403"/>
      <c r="AN1088" s="403"/>
      <c r="AO1088" s="405"/>
      <c r="AP1088" s="403"/>
      <c r="AQ1088" s="403"/>
      <c r="AR1088" s="403"/>
      <c r="AS1088" s="403"/>
      <c r="AT1088" s="403"/>
      <c r="AU1088" s="403"/>
      <c r="AV1088" s="405"/>
      <c r="AW1088" s="404"/>
      <c r="AY1088" s="403"/>
      <c r="BC1088" s="403"/>
      <c r="BD1088" s="403"/>
      <c r="BE1088" s="403"/>
      <c r="BF1088" s="403"/>
      <c r="BG1088" s="403"/>
      <c r="BH1088" s="403"/>
      <c r="BI1088" s="403"/>
      <c r="BJ1088" s="403"/>
      <c r="BK1088" s="403"/>
    </row>
    <row r="1089" spans="1:63" x14ac:dyDescent="0.25">
      <c r="A1089" s="405"/>
      <c r="B1089" s="400"/>
      <c r="C1089" s="403"/>
      <c r="D1089" s="403"/>
      <c r="E1089" s="403"/>
      <c r="I1089" s="404"/>
      <c r="Q1089" s="405"/>
      <c r="S1089" s="405"/>
      <c r="T1089" s="403"/>
      <c r="U1089" s="406"/>
      <c r="V1089" s="400"/>
      <c r="W1089" s="405"/>
      <c r="X1089" s="405"/>
      <c r="Y1089" s="403"/>
      <c r="Z1089" s="407"/>
      <c r="AA1089" s="403"/>
      <c r="AB1089" s="405"/>
      <c r="AC1089" s="403"/>
      <c r="AD1089" s="406"/>
      <c r="AG1089" s="403"/>
      <c r="AH1089" s="403"/>
      <c r="AI1089" s="405"/>
      <c r="AL1089" s="403"/>
      <c r="AN1089" s="403"/>
      <c r="AO1089" s="405"/>
      <c r="AP1089" s="403"/>
      <c r="AQ1089" s="403"/>
      <c r="AR1089" s="403"/>
      <c r="AS1089" s="403"/>
      <c r="AT1089" s="403"/>
      <c r="AU1089" s="403"/>
      <c r="AV1089" s="405"/>
      <c r="AW1089" s="404"/>
      <c r="AY1089" s="403"/>
      <c r="BC1089" s="403"/>
      <c r="BD1089" s="403"/>
      <c r="BE1089" s="403"/>
      <c r="BF1089" s="403"/>
      <c r="BG1089" s="403"/>
      <c r="BH1089" s="403"/>
      <c r="BI1089" s="403"/>
      <c r="BJ1089" s="403"/>
      <c r="BK1089" s="403"/>
    </row>
    <row r="1090" spans="1:63" x14ac:dyDescent="0.25">
      <c r="A1090" s="405"/>
      <c r="B1090" s="400"/>
      <c r="C1090" s="403"/>
      <c r="D1090" s="403"/>
      <c r="E1090" s="403"/>
      <c r="I1090" s="404"/>
      <c r="Q1090" s="405"/>
      <c r="S1090" s="405"/>
      <c r="T1090" s="403"/>
      <c r="U1090" s="406"/>
      <c r="V1090" s="400"/>
      <c r="W1090" s="405"/>
      <c r="X1090" s="405"/>
      <c r="Y1090" s="403"/>
      <c r="Z1090" s="407"/>
      <c r="AA1090" s="403"/>
      <c r="AB1090" s="405"/>
      <c r="AC1090" s="403"/>
      <c r="AD1090" s="406"/>
      <c r="AG1090" s="403"/>
      <c r="AH1090" s="403"/>
      <c r="AI1090" s="405"/>
      <c r="AL1090" s="403"/>
      <c r="AN1090" s="403"/>
      <c r="AO1090" s="405"/>
      <c r="AP1090" s="403"/>
      <c r="AQ1090" s="403"/>
      <c r="AR1090" s="403"/>
      <c r="AS1090" s="403"/>
      <c r="AT1090" s="403"/>
      <c r="AU1090" s="403"/>
      <c r="AV1090" s="405"/>
      <c r="AW1090" s="404"/>
      <c r="AY1090" s="403"/>
      <c r="BC1090" s="403"/>
      <c r="BD1090" s="403"/>
      <c r="BE1090" s="403"/>
      <c r="BF1090" s="403"/>
      <c r="BG1090" s="403"/>
      <c r="BH1090" s="403"/>
      <c r="BI1090" s="403"/>
      <c r="BJ1090" s="403"/>
      <c r="BK1090" s="403"/>
    </row>
    <row r="1091" spans="1:63" x14ac:dyDescent="0.25">
      <c r="A1091" s="405"/>
      <c r="B1091" s="400"/>
      <c r="C1091" s="403"/>
      <c r="D1091" s="403"/>
      <c r="E1091" s="403"/>
      <c r="I1091" s="404"/>
      <c r="Q1091" s="405"/>
      <c r="S1091" s="405"/>
      <c r="T1091" s="403"/>
      <c r="U1091" s="406"/>
      <c r="V1091" s="400"/>
      <c r="W1091" s="405"/>
      <c r="X1091" s="405"/>
      <c r="Y1091" s="403"/>
      <c r="Z1091" s="407"/>
      <c r="AA1091" s="403"/>
      <c r="AB1091" s="405"/>
      <c r="AC1091" s="403"/>
      <c r="AD1091" s="406"/>
      <c r="AG1091" s="403"/>
      <c r="AH1091" s="403"/>
      <c r="AI1091" s="405"/>
      <c r="AL1091" s="403"/>
      <c r="AN1091" s="403"/>
      <c r="AO1091" s="405"/>
      <c r="AP1091" s="403"/>
      <c r="AQ1091" s="403"/>
      <c r="AR1091" s="403"/>
      <c r="AS1091" s="403"/>
      <c r="AT1091" s="403"/>
      <c r="AU1091" s="403"/>
      <c r="AV1091" s="405"/>
      <c r="AW1091" s="404"/>
      <c r="AY1091" s="403"/>
      <c r="BC1091" s="403"/>
      <c r="BD1091" s="403"/>
      <c r="BE1091" s="403"/>
      <c r="BF1091" s="403"/>
      <c r="BG1091" s="403"/>
      <c r="BH1091" s="403"/>
      <c r="BI1091" s="403"/>
      <c r="BJ1091" s="403"/>
      <c r="BK1091" s="403"/>
    </row>
    <row r="1092" spans="1:63" x14ac:dyDescent="0.25">
      <c r="A1092" s="405"/>
      <c r="B1092" s="400"/>
      <c r="C1092" s="403"/>
      <c r="D1092" s="403"/>
      <c r="E1092" s="403"/>
      <c r="I1092" s="404"/>
      <c r="Q1092" s="405"/>
      <c r="S1092" s="405"/>
      <c r="T1092" s="403"/>
      <c r="U1092" s="406"/>
      <c r="V1092" s="400"/>
      <c r="W1092" s="405"/>
      <c r="X1092" s="405"/>
      <c r="Y1092" s="403"/>
      <c r="Z1092" s="407"/>
      <c r="AA1092" s="403"/>
      <c r="AB1092" s="405"/>
      <c r="AC1092" s="403"/>
      <c r="AD1092" s="406"/>
      <c r="AG1092" s="403"/>
      <c r="AH1092" s="403"/>
      <c r="AI1092" s="405"/>
      <c r="AL1092" s="403"/>
      <c r="AN1092" s="403"/>
      <c r="AO1092" s="405"/>
      <c r="AP1092" s="403"/>
      <c r="AQ1092" s="403"/>
      <c r="AR1092" s="403"/>
      <c r="AS1092" s="403"/>
      <c r="AT1092" s="403"/>
      <c r="AU1092" s="403"/>
      <c r="AV1092" s="405"/>
      <c r="AW1092" s="404"/>
      <c r="AY1092" s="403"/>
      <c r="BC1092" s="403"/>
      <c r="BD1092" s="403"/>
      <c r="BE1092" s="403"/>
      <c r="BF1092" s="403"/>
      <c r="BG1092" s="403"/>
      <c r="BH1092" s="403"/>
      <c r="BI1092" s="403"/>
      <c r="BJ1092" s="403"/>
      <c r="BK1092" s="403"/>
    </row>
    <row r="1093" spans="1:63" x14ac:dyDescent="0.25">
      <c r="A1093" s="405"/>
      <c r="B1093" s="400"/>
      <c r="C1093" s="403"/>
      <c r="D1093" s="403"/>
      <c r="E1093" s="403"/>
      <c r="I1093" s="404"/>
      <c r="Q1093" s="405"/>
      <c r="S1093" s="405"/>
      <c r="T1093" s="403"/>
      <c r="U1093" s="406"/>
      <c r="V1093" s="400"/>
      <c r="W1093" s="405"/>
      <c r="X1093" s="405"/>
      <c r="Y1093" s="403"/>
      <c r="Z1093" s="407"/>
      <c r="AA1093" s="403"/>
      <c r="AB1093" s="405"/>
      <c r="AC1093" s="403"/>
      <c r="AD1093" s="406"/>
      <c r="AG1093" s="403"/>
      <c r="AH1093" s="403"/>
      <c r="AI1093" s="405"/>
      <c r="AL1093" s="403"/>
      <c r="AN1093" s="403"/>
      <c r="AO1093" s="405"/>
      <c r="AP1093" s="403"/>
      <c r="AQ1093" s="403"/>
      <c r="AR1093" s="403"/>
      <c r="AS1093" s="403"/>
      <c r="AT1093" s="403"/>
      <c r="AU1093" s="403"/>
      <c r="AV1093" s="405"/>
      <c r="AW1093" s="404"/>
      <c r="AY1093" s="403"/>
      <c r="BC1093" s="403"/>
      <c r="BD1093" s="403"/>
      <c r="BE1093" s="403"/>
      <c r="BF1093" s="403"/>
      <c r="BG1093" s="403"/>
      <c r="BH1093" s="403"/>
      <c r="BI1093" s="403"/>
      <c r="BJ1093" s="403"/>
      <c r="BK1093" s="403"/>
    </row>
    <row r="1094" spans="1:63" x14ac:dyDescent="0.25">
      <c r="A1094" s="405"/>
      <c r="B1094" s="400"/>
      <c r="C1094" s="403"/>
      <c r="D1094" s="403"/>
      <c r="E1094" s="403"/>
      <c r="I1094" s="404"/>
      <c r="Q1094" s="405"/>
      <c r="S1094" s="405"/>
      <c r="T1094" s="403"/>
      <c r="U1094" s="406"/>
      <c r="V1094" s="400"/>
      <c r="W1094" s="405"/>
      <c r="X1094" s="405"/>
      <c r="Y1094" s="403"/>
      <c r="Z1094" s="407"/>
      <c r="AA1094" s="403"/>
      <c r="AB1094" s="405"/>
      <c r="AC1094" s="403"/>
      <c r="AD1094" s="406"/>
      <c r="AG1094" s="403"/>
      <c r="AH1094" s="403"/>
      <c r="AI1094" s="405"/>
      <c r="AL1094" s="403"/>
      <c r="AN1094" s="403"/>
      <c r="AO1094" s="405"/>
      <c r="AP1094" s="403"/>
      <c r="AQ1094" s="403"/>
      <c r="AR1094" s="403"/>
      <c r="AS1094" s="403"/>
      <c r="AT1094" s="403"/>
      <c r="AU1094" s="403"/>
      <c r="AV1094" s="405"/>
      <c r="AW1094" s="404"/>
      <c r="AY1094" s="403"/>
      <c r="BC1094" s="403"/>
      <c r="BD1094" s="403"/>
      <c r="BE1094" s="403"/>
      <c r="BF1094" s="403"/>
      <c r="BG1094" s="403"/>
      <c r="BH1094" s="403"/>
      <c r="BI1094" s="403"/>
      <c r="BJ1094" s="403"/>
      <c r="BK1094" s="403"/>
    </row>
    <row r="1095" spans="1:63" x14ac:dyDescent="0.25">
      <c r="A1095" s="405"/>
      <c r="B1095" s="400"/>
      <c r="C1095" s="403"/>
      <c r="D1095" s="403"/>
      <c r="E1095" s="403"/>
      <c r="I1095" s="404"/>
      <c r="Q1095" s="405"/>
      <c r="S1095" s="405"/>
      <c r="T1095" s="403"/>
      <c r="U1095" s="406"/>
      <c r="V1095" s="400"/>
      <c r="W1095" s="405"/>
      <c r="X1095" s="405"/>
      <c r="Y1095" s="403"/>
      <c r="Z1095" s="407"/>
      <c r="AA1095" s="403"/>
      <c r="AB1095" s="405"/>
      <c r="AC1095" s="403"/>
      <c r="AD1095" s="406"/>
      <c r="AG1095" s="403"/>
      <c r="AH1095" s="403"/>
      <c r="AI1095" s="405"/>
      <c r="AL1095" s="403"/>
      <c r="AN1095" s="403"/>
      <c r="AO1095" s="405"/>
      <c r="AP1095" s="403"/>
      <c r="AQ1095" s="403"/>
      <c r="AR1095" s="403"/>
      <c r="AS1095" s="403"/>
      <c r="AT1095" s="403"/>
      <c r="AU1095" s="403"/>
      <c r="AV1095" s="405"/>
      <c r="AW1095" s="404"/>
      <c r="AY1095" s="403"/>
      <c r="BC1095" s="403"/>
      <c r="BD1095" s="403"/>
      <c r="BE1095" s="403"/>
      <c r="BF1095" s="403"/>
      <c r="BG1095" s="403"/>
      <c r="BH1095" s="403"/>
      <c r="BI1095" s="403"/>
      <c r="BJ1095" s="403"/>
      <c r="BK1095" s="403"/>
    </row>
    <row r="1096" spans="1:63" x14ac:dyDescent="0.25">
      <c r="A1096" s="405"/>
      <c r="B1096" s="400"/>
      <c r="C1096" s="403"/>
      <c r="D1096" s="403"/>
      <c r="E1096" s="403"/>
      <c r="I1096" s="404"/>
      <c r="Q1096" s="405"/>
      <c r="S1096" s="405"/>
      <c r="T1096" s="403"/>
      <c r="U1096" s="406"/>
      <c r="V1096" s="400"/>
      <c r="W1096" s="405"/>
      <c r="X1096" s="405"/>
      <c r="Y1096" s="403"/>
      <c r="Z1096" s="407"/>
      <c r="AA1096" s="403"/>
      <c r="AB1096" s="405"/>
      <c r="AC1096" s="403"/>
      <c r="AD1096" s="406"/>
      <c r="AG1096" s="403"/>
      <c r="AH1096" s="403"/>
      <c r="AI1096" s="405"/>
      <c r="AL1096" s="403"/>
      <c r="AN1096" s="403"/>
      <c r="AO1096" s="405"/>
      <c r="AP1096" s="403"/>
      <c r="AQ1096" s="403"/>
      <c r="AR1096" s="403"/>
      <c r="AS1096" s="403"/>
      <c r="AT1096" s="403"/>
      <c r="AU1096" s="403"/>
      <c r="AV1096" s="405"/>
      <c r="AW1096" s="404"/>
      <c r="AY1096" s="403"/>
      <c r="BC1096" s="403"/>
      <c r="BD1096" s="403"/>
      <c r="BE1096" s="403"/>
      <c r="BF1096" s="403"/>
      <c r="BG1096" s="403"/>
      <c r="BH1096" s="403"/>
      <c r="BI1096" s="403"/>
      <c r="BJ1096" s="403"/>
      <c r="BK1096" s="403"/>
    </row>
    <row r="1097" spans="1:63" x14ac:dyDescent="0.25">
      <c r="A1097" s="405"/>
      <c r="B1097" s="400"/>
      <c r="C1097" s="403"/>
      <c r="D1097" s="403"/>
      <c r="E1097" s="403"/>
      <c r="I1097" s="404"/>
      <c r="Q1097" s="405"/>
      <c r="S1097" s="405"/>
      <c r="T1097" s="403"/>
      <c r="U1097" s="406"/>
      <c r="V1097" s="400"/>
      <c r="W1097" s="405"/>
      <c r="X1097" s="405"/>
      <c r="Y1097" s="403"/>
      <c r="Z1097" s="407"/>
      <c r="AA1097" s="403"/>
      <c r="AB1097" s="405"/>
      <c r="AC1097" s="403"/>
      <c r="AD1097" s="406"/>
      <c r="AG1097" s="403"/>
      <c r="AH1097" s="403"/>
      <c r="AI1097" s="405"/>
      <c r="AL1097" s="403"/>
      <c r="AN1097" s="403"/>
      <c r="AO1097" s="405"/>
      <c r="AP1097" s="403"/>
      <c r="AQ1097" s="403"/>
      <c r="AR1097" s="403"/>
      <c r="AS1097" s="403"/>
      <c r="AT1097" s="403"/>
      <c r="AU1097" s="403"/>
      <c r="AV1097" s="405"/>
      <c r="AW1097" s="404"/>
      <c r="AY1097" s="403"/>
      <c r="BC1097" s="403"/>
      <c r="BD1097" s="403"/>
      <c r="BE1097" s="403"/>
      <c r="BF1097" s="403"/>
      <c r="BG1097" s="403"/>
      <c r="BH1097" s="403"/>
      <c r="BI1097" s="403"/>
      <c r="BJ1097" s="403"/>
      <c r="BK1097" s="403"/>
    </row>
    <row r="1098" spans="1:63" x14ac:dyDescent="0.25">
      <c r="A1098" s="405"/>
      <c r="B1098" s="400"/>
      <c r="C1098" s="403"/>
      <c r="D1098" s="403"/>
      <c r="E1098" s="403"/>
      <c r="I1098" s="404"/>
      <c r="Q1098" s="405"/>
      <c r="S1098" s="405"/>
      <c r="T1098" s="403"/>
      <c r="U1098" s="406"/>
      <c r="V1098" s="400"/>
      <c r="W1098" s="405"/>
      <c r="X1098" s="405"/>
      <c r="Y1098" s="403"/>
      <c r="Z1098" s="407"/>
      <c r="AA1098" s="403"/>
      <c r="AB1098" s="405"/>
      <c r="AC1098" s="403"/>
      <c r="AD1098" s="406"/>
      <c r="AG1098" s="403"/>
      <c r="AH1098" s="403"/>
      <c r="AI1098" s="405"/>
      <c r="AL1098" s="403"/>
      <c r="AN1098" s="403"/>
      <c r="AO1098" s="405"/>
      <c r="AP1098" s="403"/>
      <c r="AQ1098" s="403"/>
      <c r="AR1098" s="403"/>
      <c r="AS1098" s="403"/>
      <c r="AT1098" s="403"/>
      <c r="AU1098" s="403"/>
      <c r="AV1098" s="405"/>
      <c r="AW1098" s="404"/>
      <c r="AY1098" s="403"/>
      <c r="BC1098" s="403"/>
      <c r="BD1098" s="403"/>
      <c r="BE1098" s="403"/>
      <c r="BF1098" s="403"/>
      <c r="BG1098" s="403"/>
      <c r="BH1098" s="403"/>
      <c r="BI1098" s="403"/>
      <c r="BJ1098" s="403"/>
      <c r="BK1098" s="403"/>
    </row>
    <row r="1099" spans="1:63" x14ac:dyDescent="0.25">
      <c r="A1099" s="405"/>
      <c r="B1099" s="400"/>
      <c r="C1099" s="403"/>
      <c r="D1099" s="403"/>
      <c r="E1099" s="403"/>
      <c r="I1099" s="404"/>
      <c r="Q1099" s="405"/>
      <c r="S1099" s="405"/>
      <c r="T1099" s="403"/>
      <c r="U1099" s="406"/>
      <c r="V1099" s="400"/>
      <c r="W1099" s="405"/>
      <c r="X1099" s="405"/>
      <c r="Y1099" s="403"/>
      <c r="Z1099" s="407"/>
      <c r="AA1099" s="403"/>
      <c r="AB1099" s="405"/>
      <c r="AC1099" s="403"/>
      <c r="AD1099" s="406"/>
      <c r="AG1099" s="403"/>
      <c r="AH1099" s="403"/>
      <c r="AI1099" s="405"/>
      <c r="AL1099" s="403"/>
      <c r="AN1099" s="403"/>
      <c r="AO1099" s="405"/>
      <c r="AP1099" s="403"/>
      <c r="AQ1099" s="403"/>
      <c r="AR1099" s="403"/>
      <c r="AS1099" s="403"/>
      <c r="AT1099" s="403"/>
      <c r="AU1099" s="403"/>
      <c r="AV1099" s="405"/>
      <c r="AW1099" s="404"/>
      <c r="AY1099" s="403"/>
      <c r="BC1099" s="403"/>
      <c r="BD1099" s="403"/>
      <c r="BE1099" s="403"/>
      <c r="BF1099" s="403"/>
      <c r="BG1099" s="403"/>
      <c r="BH1099" s="403"/>
      <c r="BI1099" s="403"/>
      <c r="BJ1099" s="403"/>
      <c r="BK1099" s="403"/>
    </row>
    <row r="1100" spans="1:63" x14ac:dyDescent="0.25">
      <c r="A1100" s="405"/>
      <c r="B1100" s="400"/>
      <c r="C1100" s="403"/>
      <c r="D1100" s="403"/>
      <c r="E1100" s="403"/>
      <c r="I1100" s="404"/>
      <c r="Q1100" s="405"/>
      <c r="S1100" s="405"/>
      <c r="T1100" s="403"/>
      <c r="U1100" s="406"/>
      <c r="V1100" s="400"/>
      <c r="W1100" s="405"/>
      <c r="X1100" s="405"/>
      <c r="Y1100" s="403"/>
      <c r="Z1100" s="407"/>
      <c r="AA1100" s="403"/>
      <c r="AB1100" s="405"/>
      <c r="AC1100" s="403"/>
      <c r="AD1100" s="406"/>
      <c r="AG1100" s="403"/>
      <c r="AH1100" s="403"/>
      <c r="AI1100" s="405"/>
      <c r="AL1100" s="403"/>
      <c r="AN1100" s="403"/>
      <c r="AO1100" s="405"/>
      <c r="AP1100" s="403"/>
      <c r="AQ1100" s="403"/>
      <c r="AR1100" s="403"/>
      <c r="AS1100" s="403"/>
      <c r="AT1100" s="403"/>
      <c r="AU1100" s="403"/>
      <c r="AV1100" s="405"/>
      <c r="AW1100" s="404"/>
      <c r="AY1100" s="403"/>
      <c r="BC1100" s="403"/>
      <c r="BD1100" s="403"/>
      <c r="BE1100" s="403"/>
      <c r="BF1100" s="403"/>
      <c r="BG1100" s="403"/>
      <c r="BH1100" s="403"/>
      <c r="BI1100" s="403"/>
      <c r="BJ1100" s="403"/>
      <c r="BK1100" s="403"/>
    </row>
    <row r="1101" spans="1:63" x14ac:dyDescent="0.25">
      <c r="A1101" s="405"/>
      <c r="B1101" s="400"/>
      <c r="C1101" s="403"/>
      <c r="D1101" s="403"/>
      <c r="E1101" s="403"/>
      <c r="I1101" s="404"/>
      <c r="Q1101" s="405"/>
      <c r="S1101" s="405"/>
      <c r="T1101" s="403"/>
      <c r="U1101" s="406"/>
      <c r="V1101" s="400"/>
      <c r="W1101" s="405"/>
      <c r="X1101" s="405"/>
      <c r="Y1101" s="403"/>
      <c r="Z1101" s="407"/>
      <c r="AA1101" s="403"/>
      <c r="AB1101" s="405"/>
      <c r="AC1101" s="403"/>
      <c r="AD1101" s="406"/>
      <c r="AG1101" s="403"/>
      <c r="AH1101" s="403"/>
      <c r="AI1101" s="405"/>
      <c r="AL1101" s="403"/>
      <c r="AN1101" s="403"/>
      <c r="AO1101" s="405"/>
      <c r="AP1101" s="403"/>
      <c r="AQ1101" s="403"/>
      <c r="AR1101" s="403"/>
      <c r="AS1101" s="403"/>
      <c r="AT1101" s="403"/>
      <c r="AU1101" s="403"/>
      <c r="AV1101" s="405"/>
      <c r="AW1101" s="404"/>
      <c r="AY1101" s="403"/>
      <c r="BC1101" s="403"/>
      <c r="BD1101" s="403"/>
      <c r="BE1101" s="403"/>
      <c r="BF1101" s="403"/>
      <c r="BG1101" s="403"/>
      <c r="BH1101" s="403"/>
      <c r="BI1101" s="403"/>
      <c r="BJ1101" s="403"/>
      <c r="BK1101" s="403"/>
    </row>
    <row r="1102" spans="1:63" x14ac:dyDescent="0.25">
      <c r="A1102" s="405"/>
      <c r="B1102" s="400"/>
      <c r="C1102" s="403"/>
      <c r="D1102" s="403"/>
      <c r="E1102" s="403"/>
      <c r="I1102" s="404"/>
      <c r="Q1102" s="405"/>
      <c r="S1102" s="405"/>
      <c r="T1102" s="403"/>
      <c r="U1102" s="406"/>
      <c r="V1102" s="400"/>
      <c r="W1102" s="405"/>
      <c r="X1102" s="405"/>
      <c r="Y1102" s="403"/>
      <c r="Z1102" s="407"/>
      <c r="AA1102" s="403"/>
      <c r="AB1102" s="405"/>
      <c r="AC1102" s="403"/>
      <c r="AD1102" s="406"/>
      <c r="AG1102" s="403"/>
      <c r="AH1102" s="403"/>
      <c r="AI1102" s="405"/>
      <c r="AL1102" s="403"/>
      <c r="AN1102" s="403"/>
      <c r="AO1102" s="405"/>
      <c r="AP1102" s="403"/>
      <c r="AQ1102" s="403"/>
      <c r="AR1102" s="403"/>
      <c r="AS1102" s="403"/>
      <c r="AT1102" s="403"/>
      <c r="AU1102" s="403"/>
      <c r="AV1102" s="405"/>
      <c r="AW1102" s="404"/>
      <c r="AY1102" s="403"/>
      <c r="BC1102" s="403"/>
      <c r="BD1102" s="403"/>
      <c r="BE1102" s="403"/>
      <c r="BF1102" s="403"/>
      <c r="BG1102" s="403"/>
      <c r="BH1102" s="403"/>
      <c r="BI1102" s="403"/>
      <c r="BJ1102" s="403"/>
      <c r="BK1102" s="403"/>
    </row>
    <row r="1103" spans="1:63" x14ac:dyDescent="0.25">
      <c r="A1103" s="405"/>
      <c r="B1103" s="400"/>
      <c r="C1103" s="403"/>
      <c r="D1103" s="403"/>
      <c r="E1103" s="403"/>
      <c r="I1103" s="404"/>
      <c r="Q1103" s="405"/>
      <c r="S1103" s="405"/>
      <c r="T1103" s="403"/>
      <c r="U1103" s="406"/>
      <c r="V1103" s="400"/>
      <c r="W1103" s="405"/>
      <c r="X1103" s="405"/>
      <c r="Y1103" s="403"/>
      <c r="Z1103" s="407"/>
      <c r="AA1103" s="403"/>
      <c r="AB1103" s="405"/>
      <c r="AC1103" s="403"/>
      <c r="AD1103" s="406"/>
      <c r="AG1103" s="403"/>
      <c r="AH1103" s="403"/>
      <c r="AI1103" s="405"/>
      <c r="AL1103" s="403"/>
      <c r="AN1103" s="403"/>
      <c r="AO1103" s="405"/>
      <c r="AP1103" s="403"/>
      <c r="AQ1103" s="403"/>
      <c r="AR1103" s="403"/>
      <c r="AS1103" s="403"/>
      <c r="AT1103" s="403"/>
      <c r="AU1103" s="403"/>
      <c r="AV1103" s="405"/>
      <c r="AW1103" s="404"/>
      <c r="AY1103" s="403"/>
      <c r="BC1103" s="403"/>
      <c r="BD1103" s="403"/>
      <c r="BE1103" s="403"/>
      <c r="BF1103" s="403"/>
      <c r="BG1103" s="403"/>
      <c r="BH1103" s="403"/>
      <c r="BI1103" s="403"/>
      <c r="BJ1103" s="403"/>
      <c r="BK1103" s="403"/>
    </row>
    <row r="1104" spans="1:63" x14ac:dyDescent="0.25">
      <c r="A1104" s="405"/>
      <c r="B1104" s="400"/>
      <c r="C1104" s="403"/>
      <c r="D1104" s="403"/>
      <c r="E1104" s="403"/>
      <c r="I1104" s="404"/>
      <c r="Q1104" s="405"/>
      <c r="S1104" s="405"/>
      <c r="T1104" s="403"/>
      <c r="U1104" s="406"/>
      <c r="V1104" s="400"/>
      <c r="W1104" s="405"/>
      <c r="X1104" s="405"/>
      <c r="Y1104" s="403"/>
      <c r="Z1104" s="407"/>
      <c r="AA1104" s="403"/>
      <c r="AB1104" s="405"/>
      <c r="AC1104" s="403"/>
      <c r="AD1104" s="406"/>
      <c r="AG1104" s="403"/>
      <c r="AH1104" s="403"/>
      <c r="AI1104" s="405"/>
      <c r="AL1104" s="403"/>
      <c r="AN1104" s="403"/>
      <c r="AO1104" s="405"/>
      <c r="AP1104" s="403"/>
      <c r="AQ1104" s="403"/>
      <c r="AR1104" s="403"/>
      <c r="AS1104" s="403"/>
      <c r="AT1104" s="403"/>
      <c r="AU1104" s="403"/>
      <c r="AV1104" s="405"/>
      <c r="AW1104" s="404"/>
      <c r="AY1104" s="403"/>
      <c r="BC1104" s="403"/>
      <c r="BD1104" s="403"/>
      <c r="BE1104" s="403"/>
      <c r="BF1104" s="403"/>
      <c r="BG1104" s="403"/>
      <c r="BH1104" s="403"/>
      <c r="BI1104" s="403"/>
      <c r="BJ1104" s="403"/>
      <c r="BK1104" s="403"/>
    </row>
    <row r="1105" spans="1:63" x14ac:dyDescent="0.25">
      <c r="A1105" s="405"/>
      <c r="B1105" s="400"/>
      <c r="C1105" s="403"/>
      <c r="D1105" s="403"/>
      <c r="E1105" s="403"/>
      <c r="I1105" s="404"/>
      <c r="Q1105" s="405"/>
      <c r="S1105" s="405"/>
      <c r="T1105" s="403"/>
      <c r="U1105" s="406"/>
      <c r="V1105" s="400"/>
      <c r="W1105" s="405"/>
      <c r="X1105" s="405"/>
      <c r="Y1105" s="403"/>
      <c r="Z1105" s="407"/>
      <c r="AA1105" s="403"/>
      <c r="AB1105" s="405"/>
      <c r="AC1105" s="403"/>
      <c r="AD1105" s="406"/>
      <c r="AG1105" s="403"/>
      <c r="AH1105" s="403"/>
      <c r="AI1105" s="405"/>
      <c r="AL1105" s="403"/>
      <c r="AN1105" s="403"/>
      <c r="AO1105" s="405"/>
      <c r="AP1105" s="403"/>
      <c r="AQ1105" s="403"/>
      <c r="AR1105" s="403"/>
      <c r="AS1105" s="403"/>
      <c r="AT1105" s="403"/>
      <c r="AU1105" s="403"/>
      <c r="AV1105" s="405"/>
      <c r="AW1105" s="404"/>
      <c r="AY1105" s="403"/>
      <c r="BC1105" s="403"/>
      <c r="BD1105" s="403"/>
      <c r="BE1105" s="403"/>
      <c r="BF1105" s="403"/>
      <c r="BG1105" s="403"/>
      <c r="BH1105" s="403"/>
      <c r="BI1105" s="403"/>
      <c r="BJ1105" s="403"/>
      <c r="BK1105" s="403"/>
    </row>
    <row r="1106" spans="1:63" x14ac:dyDescent="0.25">
      <c r="A1106" s="405"/>
      <c r="B1106" s="400"/>
      <c r="C1106" s="403"/>
      <c r="D1106" s="403"/>
      <c r="E1106" s="403"/>
      <c r="I1106" s="404"/>
      <c r="Q1106" s="405"/>
      <c r="S1106" s="405"/>
      <c r="T1106" s="403"/>
      <c r="U1106" s="406"/>
      <c r="V1106" s="400"/>
      <c r="W1106" s="405"/>
      <c r="X1106" s="405"/>
      <c r="Y1106" s="403"/>
      <c r="Z1106" s="407"/>
      <c r="AA1106" s="403"/>
      <c r="AB1106" s="405"/>
      <c r="AC1106" s="403"/>
      <c r="AD1106" s="406"/>
      <c r="AG1106" s="403"/>
      <c r="AH1106" s="403"/>
      <c r="AI1106" s="405"/>
      <c r="AL1106" s="403"/>
      <c r="AN1106" s="403"/>
      <c r="AO1106" s="405"/>
      <c r="AP1106" s="403"/>
      <c r="AQ1106" s="403"/>
      <c r="AR1106" s="403"/>
      <c r="AS1106" s="403"/>
      <c r="AT1106" s="403"/>
      <c r="AU1106" s="403"/>
      <c r="AV1106" s="405"/>
      <c r="AW1106" s="404"/>
      <c r="AY1106" s="403"/>
      <c r="BC1106" s="403"/>
      <c r="BD1106" s="403"/>
      <c r="BE1106" s="403"/>
      <c r="BF1106" s="403"/>
      <c r="BG1106" s="403"/>
      <c r="BH1106" s="403"/>
      <c r="BI1106" s="403"/>
      <c r="BJ1106" s="403"/>
      <c r="BK1106" s="403"/>
    </row>
    <row r="1107" spans="1:63" x14ac:dyDescent="0.25">
      <c r="A1107" s="405"/>
      <c r="B1107" s="400"/>
      <c r="C1107" s="403"/>
      <c r="D1107" s="403"/>
      <c r="E1107" s="403"/>
      <c r="I1107" s="404"/>
      <c r="Q1107" s="405"/>
      <c r="S1107" s="405"/>
      <c r="T1107" s="403"/>
      <c r="U1107" s="406"/>
      <c r="V1107" s="400"/>
      <c r="W1107" s="405"/>
      <c r="X1107" s="405"/>
      <c r="Y1107" s="403"/>
      <c r="Z1107" s="407"/>
      <c r="AA1107" s="403"/>
      <c r="AB1107" s="405"/>
      <c r="AC1107" s="403"/>
      <c r="AD1107" s="406"/>
      <c r="AG1107" s="403"/>
      <c r="AH1107" s="403"/>
      <c r="AI1107" s="405"/>
      <c r="AL1107" s="403"/>
      <c r="AN1107" s="403"/>
      <c r="AO1107" s="405"/>
      <c r="AP1107" s="403"/>
      <c r="AQ1107" s="403"/>
      <c r="AR1107" s="403"/>
      <c r="AS1107" s="403"/>
      <c r="AT1107" s="403"/>
      <c r="AU1107" s="403"/>
      <c r="AV1107" s="405"/>
      <c r="AW1107" s="404"/>
      <c r="AY1107" s="403"/>
      <c r="BC1107" s="403"/>
      <c r="BD1107" s="403"/>
      <c r="BE1107" s="403"/>
      <c r="BF1107" s="403"/>
      <c r="BG1107" s="403"/>
      <c r="BH1107" s="403"/>
      <c r="BI1107" s="403"/>
      <c r="BJ1107" s="403"/>
      <c r="BK1107" s="403"/>
    </row>
    <row r="1108" spans="1:63" x14ac:dyDescent="0.25">
      <c r="A1108" s="405"/>
      <c r="B1108" s="400"/>
      <c r="C1108" s="403"/>
      <c r="D1108" s="403"/>
      <c r="E1108" s="403"/>
      <c r="I1108" s="404"/>
      <c r="Q1108" s="405"/>
      <c r="S1108" s="405"/>
      <c r="T1108" s="403"/>
      <c r="U1108" s="406"/>
      <c r="V1108" s="400"/>
      <c r="W1108" s="405"/>
      <c r="X1108" s="405"/>
      <c r="Y1108" s="403"/>
      <c r="Z1108" s="407"/>
      <c r="AA1108" s="403"/>
      <c r="AB1108" s="405"/>
      <c r="AC1108" s="403"/>
      <c r="AD1108" s="406"/>
      <c r="AG1108" s="403"/>
      <c r="AH1108" s="403"/>
      <c r="AI1108" s="405"/>
      <c r="AL1108" s="403"/>
      <c r="AN1108" s="403"/>
      <c r="AO1108" s="405"/>
      <c r="AP1108" s="403"/>
      <c r="AQ1108" s="403"/>
      <c r="AR1108" s="403"/>
      <c r="AS1108" s="403"/>
      <c r="AT1108" s="403"/>
      <c r="AU1108" s="403"/>
      <c r="AV1108" s="405"/>
      <c r="AW1108" s="404"/>
      <c r="AY1108" s="403"/>
      <c r="BC1108" s="403"/>
      <c r="BD1108" s="403"/>
      <c r="BE1108" s="403"/>
      <c r="BF1108" s="403"/>
      <c r="BG1108" s="403"/>
      <c r="BH1108" s="403"/>
      <c r="BI1108" s="403"/>
      <c r="BJ1108" s="403"/>
      <c r="BK1108" s="403"/>
    </row>
    <row r="1109" spans="1:63" x14ac:dyDescent="0.25">
      <c r="A1109" s="405"/>
      <c r="B1109" s="400"/>
      <c r="C1109" s="403"/>
      <c r="D1109" s="403"/>
      <c r="E1109" s="403"/>
      <c r="I1109" s="404"/>
      <c r="Q1109" s="405"/>
      <c r="S1109" s="405"/>
      <c r="T1109" s="403"/>
      <c r="U1109" s="406"/>
      <c r="V1109" s="400"/>
      <c r="W1109" s="405"/>
      <c r="X1109" s="405"/>
      <c r="Y1109" s="403"/>
      <c r="Z1109" s="407"/>
      <c r="AA1109" s="403"/>
      <c r="AB1109" s="405"/>
      <c r="AC1109" s="403"/>
      <c r="AD1109" s="406"/>
      <c r="AG1109" s="403"/>
      <c r="AH1109" s="403"/>
      <c r="AI1109" s="405"/>
      <c r="AL1109" s="403"/>
      <c r="AN1109" s="403"/>
      <c r="AO1109" s="405"/>
      <c r="AP1109" s="403"/>
      <c r="AQ1109" s="403"/>
      <c r="AR1109" s="403"/>
      <c r="AS1109" s="403"/>
      <c r="AT1109" s="403"/>
      <c r="AU1109" s="403"/>
      <c r="AV1109" s="405"/>
      <c r="AW1109" s="404"/>
      <c r="AY1109" s="403"/>
      <c r="BC1109" s="403"/>
      <c r="BD1109" s="403"/>
      <c r="BE1109" s="403"/>
      <c r="BF1109" s="403"/>
      <c r="BG1109" s="403"/>
      <c r="BH1109" s="403"/>
      <c r="BI1109" s="403"/>
      <c r="BJ1109" s="403"/>
      <c r="BK1109" s="403"/>
    </row>
    <row r="1110" spans="1:63" x14ac:dyDescent="0.25">
      <c r="A1110" s="405"/>
      <c r="B1110" s="400"/>
      <c r="C1110" s="403"/>
      <c r="D1110" s="403"/>
      <c r="E1110" s="403"/>
      <c r="I1110" s="404"/>
      <c r="Q1110" s="405"/>
      <c r="S1110" s="405"/>
      <c r="T1110" s="403"/>
      <c r="U1110" s="406"/>
      <c r="V1110" s="400"/>
      <c r="W1110" s="405"/>
      <c r="X1110" s="405"/>
      <c r="Y1110" s="403"/>
      <c r="Z1110" s="407"/>
      <c r="AA1110" s="403"/>
      <c r="AB1110" s="405"/>
      <c r="AC1110" s="403"/>
      <c r="AD1110" s="406"/>
      <c r="AG1110" s="403"/>
      <c r="AH1110" s="403"/>
      <c r="AI1110" s="405"/>
      <c r="AL1110" s="403"/>
      <c r="AN1110" s="403"/>
      <c r="AO1110" s="405"/>
      <c r="AP1110" s="403"/>
      <c r="AQ1110" s="403"/>
      <c r="AR1110" s="403"/>
      <c r="AS1110" s="403"/>
      <c r="AT1110" s="403"/>
      <c r="AU1110" s="403"/>
      <c r="AV1110" s="405"/>
      <c r="AW1110" s="404"/>
      <c r="AY1110" s="403"/>
      <c r="BC1110" s="403"/>
      <c r="BD1110" s="403"/>
      <c r="BE1110" s="403"/>
      <c r="BF1110" s="403"/>
      <c r="BG1110" s="403"/>
      <c r="BH1110" s="403"/>
      <c r="BI1110" s="403"/>
      <c r="BJ1110" s="403"/>
      <c r="BK1110" s="403"/>
    </row>
    <row r="1111" spans="1:63" x14ac:dyDescent="0.25">
      <c r="A1111" s="405"/>
      <c r="B1111" s="400"/>
      <c r="C1111" s="403"/>
      <c r="D1111" s="403"/>
      <c r="E1111" s="403"/>
      <c r="I1111" s="404"/>
      <c r="Q1111" s="405"/>
      <c r="S1111" s="405"/>
      <c r="T1111" s="403"/>
      <c r="U1111" s="406"/>
      <c r="V1111" s="400"/>
      <c r="W1111" s="405"/>
      <c r="X1111" s="405"/>
      <c r="Y1111" s="403"/>
      <c r="Z1111" s="407"/>
      <c r="AA1111" s="403"/>
      <c r="AB1111" s="405"/>
      <c r="AC1111" s="403"/>
      <c r="AD1111" s="406"/>
      <c r="AG1111" s="403"/>
      <c r="AH1111" s="403"/>
      <c r="AI1111" s="405"/>
      <c r="AL1111" s="403"/>
      <c r="AN1111" s="403"/>
      <c r="AO1111" s="405"/>
      <c r="AP1111" s="403"/>
      <c r="AQ1111" s="403"/>
      <c r="AR1111" s="403"/>
      <c r="AS1111" s="403"/>
      <c r="AT1111" s="403"/>
      <c r="AU1111" s="403"/>
      <c r="AV1111" s="405"/>
      <c r="AW1111" s="404"/>
      <c r="AY1111" s="403"/>
      <c r="BC1111" s="403"/>
      <c r="BD1111" s="403"/>
      <c r="BE1111" s="403"/>
      <c r="BF1111" s="403"/>
      <c r="BG1111" s="403"/>
      <c r="BH1111" s="403"/>
      <c r="BI1111" s="403"/>
      <c r="BJ1111" s="403"/>
      <c r="BK1111" s="403"/>
    </row>
    <row r="1112" spans="1:63" x14ac:dyDescent="0.25">
      <c r="A1112" s="405"/>
      <c r="B1112" s="400"/>
      <c r="C1112" s="403"/>
      <c r="D1112" s="403"/>
      <c r="E1112" s="403"/>
      <c r="I1112" s="404"/>
      <c r="Q1112" s="405"/>
      <c r="S1112" s="405"/>
      <c r="T1112" s="403"/>
      <c r="U1112" s="406"/>
      <c r="V1112" s="400"/>
      <c r="W1112" s="405"/>
      <c r="X1112" s="405"/>
      <c r="Y1112" s="403"/>
      <c r="Z1112" s="407"/>
      <c r="AA1112" s="403"/>
      <c r="AB1112" s="405"/>
      <c r="AC1112" s="403"/>
      <c r="AD1112" s="406"/>
      <c r="AG1112" s="403"/>
      <c r="AH1112" s="403"/>
      <c r="AI1112" s="405"/>
      <c r="AL1112" s="403"/>
      <c r="AN1112" s="403"/>
      <c r="AO1112" s="405"/>
      <c r="AP1112" s="403"/>
      <c r="AQ1112" s="403"/>
      <c r="AR1112" s="403"/>
      <c r="AS1112" s="403"/>
      <c r="AT1112" s="403"/>
      <c r="AU1112" s="403"/>
      <c r="AV1112" s="405"/>
      <c r="AW1112" s="404"/>
      <c r="AY1112" s="403"/>
      <c r="BC1112" s="403"/>
      <c r="BD1112" s="403"/>
      <c r="BE1112" s="403"/>
      <c r="BF1112" s="403"/>
      <c r="BG1112" s="403"/>
      <c r="BH1112" s="403"/>
      <c r="BI1112" s="403"/>
      <c r="BJ1112" s="403"/>
      <c r="BK1112" s="403"/>
    </row>
    <row r="1113" spans="1:63" x14ac:dyDescent="0.25">
      <c r="A1113" s="405"/>
      <c r="B1113" s="400"/>
      <c r="C1113" s="403"/>
      <c r="D1113" s="403"/>
      <c r="E1113" s="403"/>
      <c r="I1113" s="404"/>
      <c r="Q1113" s="405"/>
      <c r="S1113" s="405"/>
      <c r="T1113" s="403"/>
      <c r="U1113" s="406"/>
      <c r="V1113" s="400"/>
      <c r="W1113" s="405"/>
      <c r="X1113" s="405"/>
      <c r="Y1113" s="403"/>
      <c r="Z1113" s="407"/>
      <c r="AA1113" s="403"/>
      <c r="AB1113" s="405"/>
      <c r="AC1113" s="403"/>
      <c r="AD1113" s="406"/>
      <c r="AG1113" s="403"/>
      <c r="AH1113" s="403"/>
      <c r="AI1113" s="405"/>
      <c r="AL1113" s="403"/>
      <c r="AN1113" s="403"/>
      <c r="AO1113" s="405"/>
      <c r="AP1113" s="403"/>
      <c r="AQ1113" s="403"/>
      <c r="AR1113" s="403"/>
      <c r="AS1113" s="403"/>
      <c r="AT1113" s="403"/>
      <c r="AU1113" s="403"/>
      <c r="AV1113" s="405"/>
      <c r="AW1113" s="404"/>
      <c r="AY1113" s="403"/>
      <c r="BC1113" s="403"/>
      <c r="BD1113" s="403"/>
      <c r="BE1113" s="403"/>
      <c r="BF1113" s="403"/>
      <c r="BG1113" s="403"/>
      <c r="BH1113" s="403"/>
      <c r="BI1113" s="403"/>
      <c r="BJ1113" s="403"/>
      <c r="BK1113" s="403"/>
    </row>
    <row r="1114" spans="1:63" x14ac:dyDescent="0.25">
      <c r="A1114" s="405"/>
      <c r="B1114" s="400"/>
      <c r="C1114" s="403"/>
      <c r="D1114" s="403"/>
      <c r="E1114" s="403"/>
      <c r="I1114" s="404"/>
      <c r="Q1114" s="405"/>
      <c r="S1114" s="405"/>
      <c r="T1114" s="403"/>
      <c r="U1114" s="406"/>
      <c r="V1114" s="400"/>
      <c r="W1114" s="405"/>
      <c r="X1114" s="405"/>
      <c r="Y1114" s="403"/>
      <c r="Z1114" s="407"/>
      <c r="AA1114" s="403"/>
      <c r="AB1114" s="405"/>
      <c r="AC1114" s="403"/>
      <c r="AD1114" s="406"/>
      <c r="AG1114" s="403"/>
      <c r="AH1114" s="403"/>
      <c r="AI1114" s="405"/>
      <c r="AL1114" s="403"/>
      <c r="AN1114" s="403"/>
      <c r="AO1114" s="405"/>
      <c r="AP1114" s="403"/>
      <c r="AQ1114" s="403"/>
      <c r="AR1114" s="403"/>
      <c r="AS1114" s="403"/>
      <c r="AT1114" s="403"/>
      <c r="AU1114" s="403"/>
      <c r="AV1114" s="405"/>
      <c r="AW1114" s="404"/>
      <c r="AY1114" s="403"/>
      <c r="BC1114" s="403"/>
      <c r="BD1114" s="403"/>
      <c r="BE1114" s="403"/>
      <c r="BF1114" s="403"/>
      <c r="BG1114" s="403"/>
      <c r="BH1114" s="403"/>
      <c r="BI1114" s="403"/>
      <c r="BJ1114" s="403"/>
      <c r="BK1114" s="403"/>
    </row>
    <row r="1115" spans="1:63" x14ac:dyDescent="0.25">
      <c r="A1115" s="405"/>
      <c r="B1115" s="400"/>
      <c r="C1115" s="403"/>
      <c r="D1115" s="403"/>
      <c r="E1115" s="403"/>
      <c r="I1115" s="404"/>
      <c r="Q1115" s="405"/>
      <c r="S1115" s="405"/>
      <c r="T1115" s="403"/>
      <c r="U1115" s="406"/>
      <c r="V1115" s="400"/>
      <c r="W1115" s="405"/>
      <c r="X1115" s="405"/>
      <c r="Y1115" s="403"/>
      <c r="Z1115" s="407"/>
      <c r="AA1115" s="403"/>
      <c r="AB1115" s="405"/>
      <c r="AC1115" s="403"/>
      <c r="AD1115" s="406"/>
      <c r="AG1115" s="403"/>
      <c r="AH1115" s="403"/>
      <c r="AI1115" s="405"/>
      <c r="AL1115" s="403"/>
      <c r="AN1115" s="403"/>
      <c r="AO1115" s="405"/>
      <c r="AP1115" s="403"/>
      <c r="AQ1115" s="403"/>
      <c r="AR1115" s="403"/>
      <c r="AS1115" s="403"/>
      <c r="AT1115" s="403"/>
      <c r="AU1115" s="403"/>
      <c r="AV1115" s="405"/>
      <c r="AW1115" s="404"/>
      <c r="AY1115" s="403"/>
      <c r="BC1115" s="403"/>
      <c r="BD1115" s="403"/>
      <c r="BE1115" s="403"/>
      <c r="BF1115" s="403"/>
      <c r="BG1115" s="403"/>
      <c r="BH1115" s="403"/>
      <c r="BI1115" s="403"/>
      <c r="BJ1115" s="403"/>
      <c r="BK1115" s="403"/>
    </row>
    <row r="1116" spans="1:63" x14ac:dyDescent="0.25">
      <c r="A1116" s="405"/>
      <c r="B1116" s="400"/>
      <c r="C1116" s="403"/>
      <c r="D1116" s="403"/>
      <c r="E1116" s="403"/>
      <c r="I1116" s="404"/>
      <c r="Q1116" s="405"/>
      <c r="S1116" s="405"/>
      <c r="T1116" s="403"/>
      <c r="U1116" s="406"/>
      <c r="V1116" s="400"/>
      <c r="W1116" s="405"/>
      <c r="X1116" s="405"/>
      <c r="Y1116" s="403"/>
      <c r="Z1116" s="407"/>
      <c r="AA1116" s="403"/>
      <c r="AB1116" s="405"/>
      <c r="AC1116" s="403"/>
      <c r="AD1116" s="406"/>
      <c r="AG1116" s="403"/>
      <c r="AH1116" s="403"/>
      <c r="AI1116" s="405"/>
      <c r="AL1116" s="403"/>
      <c r="AN1116" s="403"/>
      <c r="AO1116" s="405"/>
      <c r="AP1116" s="403"/>
      <c r="AQ1116" s="403"/>
      <c r="AR1116" s="403"/>
      <c r="AS1116" s="403"/>
      <c r="AT1116" s="403"/>
      <c r="AU1116" s="403"/>
      <c r="AV1116" s="405"/>
      <c r="AW1116" s="404"/>
      <c r="AY1116" s="403"/>
      <c r="BC1116" s="403"/>
      <c r="BD1116" s="403"/>
      <c r="BE1116" s="403"/>
      <c r="BF1116" s="403"/>
      <c r="BG1116" s="403"/>
      <c r="BH1116" s="403"/>
      <c r="BI1116" s="403"/>
      <c r="BJ1116" s="403"/>
      <c r="BK1116" s="403"/>
    </row>
    <row r="1117" spans="1:63" x14ac:dyDescent="0.25">
      <c r="A1117" s="405"/>
      <c r="B1117" s="400"/>
      <c r="C1117" s="403"/>
      <c r="D1117" s="403"/>
      <c r="E1117" s="403"/>
      <c r="I1117" s="404"/>
      <c r="Q1117" s="405"/>
      <c r="S1117" s="405"/>
      <c r="T1117" s="403"/>
      <c r="U1117" s="406"/>
      <c r="V1117" s="400"/>
      <c r="W1117" s="405"/>
      <c r="X1117" s="405"/>
      <c r="Y1117" s="403"/>
      <c r="Z1117" s="407"/>
      <c r="AA1117" s="403"/>
      <c r="AB1117" s="405"/>
      <c r="AC1117" s="403"/>
      <c r="AD1117" s="406"/>
      <c r="AG1117" s="403"/>
      <c r="AH1117" s="403"/>
      <c r="AI1117" s="405"/>
      <c r="AL1117" s="403"/>
      <c r="AN1117" s="403"/>
      <c r="AO1117" s="405"/>
      <c r="AP1117" s="403"/>
      <c r="AQ1117" s="403"/>
      <c r="AR1117" s="403"/>
      <c r="AS1117" s="403"/>
      <c r="AT1117" s="403"/>
      <c r="AU1117" s="403"/>
      <c r="AV1117" s="405"/>
      <c r="AW1117" s="404"/>
      <c r="AY1117" s="403"/>
      <c r="BC1117" s="403"/>
      <c r="BD1117" s="403"/>
      <c r="BE1117" s="403"/>
      <c r="BF1117" s="403"/>
      <c r="BG1117" s="403"/>
      <c r="BH1117" s="403"/>
      <c r="BI1117" s="403"/>
      <c r="BJ1117" s="403"/>
      <c r="BK1117" s="403"/>
    </row>
    <row r="1118" spans="1:63" x14ac:dyDescent="0.25">
      <c r="A1118" s="405"/>
      <c r="B1118" s="400"/>
      <c r="C1118" s="403"/>
      <c r="D1118" s="403"/>
      <c r="E1118" s="403"/>
      <c r="I1118" s="404"/>
      <c r="Q1118" s="405"/>
      <c r="S1118" s="405"/>
      <c r="T1118" s="403"/>
      <c r="U1118" s="406"/>
      <c r="V1118" s="400"/>
      <c r="W1118" s="405"/>
      <c r="X1118" s="405"/>
      <c r="Y1118" s="403"/>
      <c r="Z1118" s="407"/>
      <c r="AA1118" s="403"/>
      <c r="AB1118" s="405"/>
      <c r="AC1118" s="403"/>
      <c r="AD1118" s="406"/>
      <c r="AG1118" s="403"/>
      <c r="AH1118" s="403"/>
      <c r="AI1118" s="405"/>
      <c r="AL1118" s="403"/>
      <c r="AN1118" s="403"/>
      <c r="AO1118" s="405"/>
      <c r="AP1118" s="403"/>
      <c r="AQ1118" s="403"/>
      <c r="AR1118" s="403"/>
      <c r="AS1118" s="403"/>
      <c r="AT1118" s="403"/>
      <c r="AU1118" s="403"/>
      <c r="AV1118" s="405"/>
      <c r="AW1118" s="404"/>
      <c r="AY1118" s="403"/>
      <c r="BC1118" s="403"/>
      <c r="BD1118" s="403"/>
      <c r="BE1118" s="403"/>
      <c r="BF1118" s="403"/>
      <c r="BG1118" s="403"/>
      <c r="BH1118" s="403"/>
      <c r="BI1118" s="403"/>
      <c r="BJ1118" s="403"/>
      <c r="BK1118" s="403"/>
    </row>
    <row r="1119" spans="1:63" x14ac:dyDescent="0.25">
      <c r="A1119" s="405"/>
      <c r="B1119" s="400"/>
      <c r="C1119" s="403"/>
      <c r="D1119" s="403"/>
      <c r="E1119" s="403"/>
      <c r="I1119" s="404"/>
      <c r="Q1119" s="405"/>
      <c r="S1119" s="405"/>
      <c r="T1119" s="403"/>
      <c r="U1119" s="406"/>
      <c r="V1119" s="400"/>
      <c r="W1119" s="405"/>
      <c r="X1119" s="405"/>
      <c r="Y1119" s="403"/>
      <c r="Z1119" s="407"/>
      <c r="AA1119" s="403"/>
      <c r="AB1119" s="405"/>
      <c r="AC1119" s="403"/>
      <c r="AD1119" s="406"/>
      <c r="AG1119" s="403"/>
      <c r="AH1119" s="403"/>
      <c r="AI1119" s="405"/>
      <c r="AL1119" s="403"/>
      <c r="AN1119" s="403"/>
      <c r="AO1119" s="405"/>
      <c r="AP1119" s="403"/>
      <c r="AQ1119" s="403"/>
      <c r="AR1119" s="403"/>
      <c r="AS1119" s="403"/>
      <c r="AT1119" s="403"/>
      <c r="AU1119" s="403"/>
      <c r="AV1119" s="405"/>
      <c r="AW1119" s="404"/>
      <c r="AY1119" s="403"/>
      <c r="BC1119" s="403"/>
      <c r="BD1119" s="403"/>
      <c r="BE1119" s="403"/>
      <c r="BF1119" s="403"/>
      <c r="BG1119" s="403"/>
      <c r="BH1119" s="403"/>
      <c r="BI1119" s="403"/>
      <c r="BJ1119" s="403"/>
      <c r="BK1119" s="403"/>
    </row>
    <row r="1120" spans="1:63" x14ac:dyDescent="0.25">
      <c r="A1120" s="405"/>
      <c r="B1120" s="400"/>
      <c r="C1120" s="403"/>
      <c r="D1120" s="403"/>
      <c r="E1120" s="403"/>
      <c r="I1120" s="404"/>
      <c r="Q1120" s="405"/>
      <c r="S1120" s="405"/>
      <c r="T1120" s="403"/>
      <c r="U1120" s="406"/>
      <c r="V1120" s="400"/>
      <c r="W1120" s="405"/>
      <c r="X1120" s="405"/>
      <c r="Y1120" s="403"/>
      <c r="Z1120" s="407"/>
      <c r="AA1120" s="403"/>
      <c r="AB1120" s="405"/>
      <c r="AC1120" s="403"/>
      <c r="AD1120" s="406"/>
      <c r="AG1120" s="403"/>
      <c r="AH1120" s="403"/>
      <c r="AI1120" s="405"/>
      <c r="AL1120" s="403"/>
      <c r="AN1120" s="403"/>
      <c r="AO1120" s="405"/>
      <c r="AP1120" s="403"/>
      <c r="AQ1120" s="403"/>
      <c r="AR1120" s="403"/>
      <c r="AS1120" s="403"/>
      <c r="AT1120" s="403"/>
      <c r="AU1120" s="403"/>
      <c r="AV1120" s="405"/>
      <c r="AW1120" s="404"/>
      <c r="AY1120" s="403"/>
      <c r="BC1120" s="403"/>
      <c r="BD1120" s="403"/>
      <c r="BE1120" s="403"/>
      <c r="BF1120" s="403"/>
      <c r="BG1120" s="403"/>
      <c r="BH1120" s="403"/>
      <c r="BI1120" s="403"/>
      <c r="BJ1120" s="403"/>
      <c r="BK1120" s="403"/>
    </row>
    <row r="1121" spans="1:63" x14ac:dyDescent="0.25">
      <c r="A1121" s="405"/>
      <c r="B1121" s="400"/>
      <c r="C1121" s="403"/>
      <c r="D1121" s="403"/>
      <c r="E1121" s="403"/>
      <c r="I1121" s="404"/>
      <c r="Q1121" s="405"/>
      <c r="S1121" s="405"/>
      <c r="T1121" s="403"/>
      <c r="U1121" s="406"/>
      <c r="V1121" s="400"/>
      <c r="W1121" s="405"/>
      <c r="X1121" s="405"/>
      <c r="Y1121" s="403"/>
      <c r="Z1121" s="407"/>
      <c r="AA1121" s="403"/>
      <c r="AB1121" s="405"/>
      <c r="AC1121" s="403"/>
      <c r="AD1121" s="406"/>
      <c r="AG1121" s="403"/>
      <c r="AH1121" s="403"/>
      <c r="AI1121" s="405"/>
      <c r="AL1121" s="403"/>
      <c r="AN1121" s="403"/>
      <c r="AO1121" s="405"/>
      <c r="AP1121" s="403"/>
      <c r="AQ1121" s="403"/>
      <c r="AR1121" s="403"/>
      <c r="AS1121" s="403"/>
      <c r="AT1121" s="403"/>
      <c r="AU1121" s="403"/>
      <c r="AV1121" s="405"/>
      <c r="AW1121" s="404"/>
      <c r="AY1121" s="403"/>
      <c r="BC1121" s="403"/>
      <c r="BD1121" s="403"/>
      <c r="BE1121" s="403"/>
      <c r="BF1121" s="403"/>
      <c r="BG1121" s="403"/>
      <c r="BH1121" s="403"/>
      <c r="BI1121" s="403"/>
      <c r="BJ1121" s="403"/>
      <c r="BK1121" s="403"/>
    </row>
    <row r="1122" spans="1:63" x14ac:dyDescent="0.25">
      <c r="A1122" s="405"/>
      <c r="B1122" s="400"/>
      <c r="C1122" s="403"/>
      <c r="D1122" s="403"/>
      <c r="E1122" s="403"/>
      <c r="I1122" s="404"/>
      <c r="Q1122" s="405"/>
      <c r="S1122" s="405"/>
      <c r="T1122" s="403"/>
      <c r="U1122" s="406"/>
      <c r="V1122" s="400"/>
      <c r="W1122" s="405"/>
      <c r="X1122" s="405"/>
      <c r="Y1122" s="403"/>
      <c r="Z1122" s="407"/>
      <c r="AA1122" s="403"/>
      <c r="AB1122" s="405"/>
      <c r="AC1122" s="403"/>
      <c r="AD1122" s="406"/>
      <c r="AG1122" s="403"/>
      <c r="AH1122" s="403"/>
      <c r="AI1122" s="405"/>
      <c r="AL1122" s="403"/>
      <c r="AN1122" s="403"/>
      <c r="AO1122" s="405"/>
      <c r="AP1122" s="403"/>
      <c r="AQ1122" s="403"/>
      <c r="AR1122" s="403"/>
      <c r="AS1122" s="403"/>
      <c r="AT1122" s="403"/>
      <c r="AU1122" s="403"/>
      <c r="AV1122" s="405"/>
      <c r="AW1122" s="404"/>
      <c r="AY1122" s="403"/>
      <c r="BC1122" s="403"/>
      <c r="BD1122" s="403"/>
      <c r="BE1122" s="403"/>
      <c r="BF1122" s="403"/>
      <c r="BG1122" s="403"/>
      <c r="BH1122" s="403"/>
      <c r="BI1122" s="403"/>
      <c r="BJ1122" s="403"/>
      <c r="BK1122" s="403"/>
    </row>
    <row r="1123" spans="1:63" x14ac:dyDescent="0.25">
      <c r="A1123" s="405"/>
      <c r="B1123" s="400"/>
      <c r="C1123" s="403"/>
      <c r="D1123" s="403"/>
      <c r="E1123" s="403"/>
      <c r="I1123" s="404"/>
      <c r="Q1123" s="405"/>
      <c r="S1123" s="405"/>
      <c r="T1123" s="403"/>
      <c r="U1123" s="406"/>
      <c r="V1123" s="400"/>
      <c r="W1123" s="405"/>
      <c r="X1123" s="405"/>
      <c r="Y1123" s="403"/>
      <c r="Z1123" s="407"/>
      <c r="AA1123" s="403"/>
      <c r="AB1123" s="405"/>
      <c r="AC1123" s="403"/>
      <c r="AD1123" s="406"/>
      <c r="AG1123" s="403"/>
      <c r="AH1123" s="403"/>
      <c r="AI1123" s="405"/>
      <c r="AL1123" s="403"/>
      <c r="AN1123" s="403"/>
      <c r="AO1123" s="405"/>
      <c r="AP1123" s="403"/>
      <c r="AQ1123" s="403"/>
      <c r="AR1123" s="403"/>
      <c r="AS1123" s="403"/>
      <c r="AT1123" s="403"/>
      <c r="AU1123" s="403"/>
      <c r="AV1123" s="405"/>
      <c r="AW1123" s="404"/>
      <c r="AY1123" s="403"/>
      <c r="BC1123" s="403"/>
      <c r="BD1123" s="403"/>
      <c r="BE1123" s="403"/>
      <c r="BF1123" s="403"/>
      <c r="BG1123" s="403"/>
      <c r="BH1123" s="403"/>
      <c r="BI1123" s="403"/>
      <c r="BJ1123" s="403"/>
      <c r="BK1123" s="403"/>
    </row>
    <row r="1124" spans="1:63" x14ac:dyDescent="0.25">
      <c r="A1124" s="405"/>
      <c r="B1124" s="400"/>
      <c r="C1124" s="403"/>
      <c r="D1124" s="403"/>
      <c r="E1124" s="403"/>
      <c r="I1124" s="404"/>
      <c r="Q1124" s="405"/>
      <c r="S1124" s="405"/>
      <c r="T1124" s="403"/>
      <c r="U1124" s="406"/>
      <c r="V1124" s="400"/>
      <c r="W1124" s="405"/>
      <c r="X1124" s="405"/>
      <c r="Y1124" s="403"/>
      <c r="Z1124" s="407"/>
      <c r="AA1124" s="403"/>
      <c r="AB1124" s="405"/>
      <c r="AC1124" s="403"/>
      <c r="AD1124" s="406"/>
      <c r="AG1124" s="403"/>
      <c r="AH1124" s="403"/>
      <c r="AI1124" s="405"/>
      <c r="AL1124" s="403"/>
      <c r="AN1124" s="403"/>
      <c r="AO1124" s="405"/>
      <c r="AP1124" s="403"/>
      <c r="AQ1124" s="403"/>
      <c r="AR1124" s="403"/>
      <c r="AS1124" s="403"/>
      <c r="AT1124" s="403"/>
      <c r="AU1124" s="403"/>
      <c r="AV1124" s="405"/>
      <c r="AW1124" s="404"/>
      <c r="AY1124" s="403"/>
      <c r="BC1124" s="403"/>
      <c r="BD1124" s="403"/>
      <c r="BE1124" s="403"/>
      <c r="BF1124" s="403"/>
      <c r="BG1124" s="403"/>
      <c r="BH1124" s="403"/>
      <c r="BI1124" s="403"/>
      <c r="BJ1124" s="403"/>
      <c r="BK1124" s="403"/>
    </row>
    <row r="1125" spans="1:63" x14ac:dyDescent="0.25">
      <c r="A1125" s="405"/>
      <c r="B1125" s="400"/>
      <c r="C1125" s="403"/>
      <c r="D1125" s="403"/>
      <c r="E1125" s="403"/>
      <c r="I1125" s="404"/>
      <c r="Q1125" s="405"/>
      <c r="S1125" s="405"/>
      <c r="T1125" s="403"/>
      <c r="U1125" s="406"/>
      <c r="V1125" s="400"/>
      <c r="W1125" s="405"/>
      <c r="X1125" s="405"/>
      <c r="Y1125" s="403"/>
      <c r="Z1125" s="407"/>
      <c r="AA1125" s="403"/>
      <c r="AB1125" s="405"/>
      <c r="AC1125" s="403"/>
      <c r="AD1125" s="406"/>
      <c r="AG1125" s="403"/>
      <c r="AH1125" s="403"/>
      <c r="AI1125" s="405"/>
      <c r="AL1125" s="403"/>
      <c r="AN1125" s="403"/>
      <c r="AO1125" s="405"/>
      <c r="AP1125" s="403"/>
      <c r="AQ1125" s="403"/>
      <c r="AR1125" s="403"/>
      <c r="AS1125" s="403"/>
      <c r="AT1125" s="403"/>
      <c r="AU1125" s="403"/>
      <c r="AV1125" s="405"/>
      <c r="AW1125" s="404"/>
      <c r="AY1125" s="403"/>
      <c r="BC1125" s="403"/>
      <c r="BD1125" s="403"/>
      <c r="BE1125" s="403"/>
      <c r="BF1125" s="403"/>
      <c r="BG1125" s="403"/>
      <c r="BH1125" s="403"/>
      <c r="BI1125" s="403"/>
      <c r="BJ1125" s="403"/>
      <c r="BK1125" s="403"/>
    </row>
    <row r="1126" spans="1:63" x14ac:dyDescent="0.25">
      <c r="A1126" s="405"/>
      <c r="B1126" s="400"/>
      <c r="C1126" s="403"/>
      <c r="D1126" s="403"/>
      <c r="E1126" s="403"/>
      <c r="I1126" s="404"/>
      <c r="Q1126" s="405"/>
      <c r="S1126" s="405"/>
      <c r="T1126" s="403"/>
      <c r="U1126" s="406"/>
      <c r="V1126" s="400"/>
      <c r="W1126" s="405"/>
      <c r="X1126" s="405"/>
      <c r="Y1126" s="403"/>
      <c r="Z1126" s="407"/>
      <c r="AA1126" s="403"/>
      <c r="AB1126" s="405"/>
      <c r="AC1126" s="403"/>
      <c r="AD1126" s="406"/>
      <c r="AG1126" s="403"/>
      <c r="AH1126" s="403"/>
      <c r="AI1126" s="405"/>
      <c r="AL1126" s="403"/>
      <c r="AN1126" s="403"/>
      <c r="AO1126" s="405"/>
      <c r="AP1126" s="403"/>
      <c r="AQ1126" s="403"/>
      <c r="AR1126" s="403"/>
      <c r="AS1126" s="403"/>
      <c r="AT1126" s="403"/>
      <c r="AU1126" s="403"/>
      <c r="AV1126" s="405"/>
      <c r="AW1126" s="404"/>
      <c r="AY1126" s="403"/>
      <c r="BC1126" s="403"/>
      <c r="BD1126" s="403"/>
      <c r="BE1126" s="403"/>
      <c r="BF1126" s="403"/>
      <c r="BG1126" s="403"/>
      <c r="BH1126" s="403"/>
      <c r="BI1126" s="403"/>
      <c r="BJ1126" s="403"/>
      <c r="BK1126" s="403"/>
    </row>
    <row r="1127" spans="1:63" x14ac:dyDescent="0.25">
      <c r="A1127" s="405"/>
      <c r="B1127" s="400"/>
      <c r="C1127" s="403"/>
      <c r="D1127" s="403"/>
      <c r="E1127" s="403"/>
      <c r="I1127" s="404"/>
      <c r="Q1127" s="405"/>
      <c r="S1127" s="405"/>
      <c r="T1127" s="403"/>
      <c r="U1127" s="406"/>
      <c r="V1127" s="400"/>
      <c r="W1127" s="405"/>
      <c r="X1127" s="405"/>
      <c r="Y1127" s="403"/>
      <c r="Z1127" s="407"/>
      <c r="AA1127" s="403"/>
      <c r="AB1127" s="405"/>
      <c r="AC1127" s="403"/>
      <c r="AD1127" s="406"/>
      <c r="AG1127" s="403"/>
      <c r="AH1127" s="403"/>
      <c r="AI1127" s="405"/>
      <c r="AL1127" s="403"/>
      <c r="AN1127" s="403"/>
      <c r="AO1127" s="405"/>
      <c r="AP1127" s="403"/>
      <c r="AQ1127" s="403"/>
      <c r="AR1127" s="403"/>
      <c r="AS1127" s="403"/>
      <c r="AT1127" s="403"/>
      <c r="AU1127" s="403"/>
      <c r="AV1127" s="405"/>
      <c r="AW1127" s="404"/>
      <c r="AY1127" s="403"/>
      <c r="BC1127" s="403"/>
      <c r="BD1127" s="403"/>
      <c r="BE1127" s="403"/>
      <c r="BF1127" s="403"/>
      <c r="BG1127" s="403"/>
      <c r="BH1127" s="403"/>
      <c r="BI1127" s="403"/>
      <c r="BJ1127" s="403"/>
      <c r="BK1127" s="403"/>
    </row>
    <row r="1128" spans="1:63" x14ac:dyDescent="0.25">
      <c r="A1128" s="405"/>
      <c r="B1128" s="400"/>
      <c r="C1128" s="403"/>
      <c r="D1128" s="403"/>
      <c r="E1128" s="403"/>
      <c r="I1128" s="404"/>
      <c r="Q1128" s="405"/>
      <c r="S1128" s="405"/>
      <c r="T1128" s="403"/>
      <c r="U1128" s="406"/>
      <c r="V1128" s="400"/>
      <c r="W1128" s="405"/>
      <c r="X1128" s="405"/>
      <c r="Y1128" s="403"/>
      <c r="Z1128" s="407"/>
      <c r="AA1128" s="403"/>
      <c r="AB1128" s="405"/>
      <c r="AC1128" s="403"/>
      <c r="AD1128" s="406"/>
      <c r="AG1128" s="403"/>
      <c r="AH1128" s="403"/>
      <c r="AI1128" s="405"/>
      <c r="AL1128" s="403"/>
      <c r="AN1128" s="403"/>
      <c r="AO1128" s="405"/>
      <c r="AP1128" s="403"/>
      <c r="AQ1128" s="403"/>
      <c r="AR1128" s="403"/>
      <c r="AS1128" s="403"/>
      <c r="AT1128" s="403"/>
      <c r="AU1128" s="403"/>
      <c r="AV1128" s="405"/>
      <c r="AW1128" s="404"/>
      <c r="AY1128" s="403"/>
      <c r="BC1128" s="403"/>
      <c r="BD1128" s="403"/>
      <c r="BE1128" s="403"/>
      <c r="BF1128" s="403"/>
      <c r="BG1128" s="403"/>
      <c r="BH1128" s="403"/>
      <c r="BI1128" s="403"/>
      <c r="BJ1128" s="403"/>
      <c r="BK1128" s="403"/>
    </row>
    <row r="1129" spans="1:63" x14ac:dyDescent="0.25">
      <c r="A1129" s="405"/>
      <c r="B1129" s="400"/>
      <c r="C1129" s="403"/>
      <c r="D1129" s="403"/>
      <c r="E1129" s="403"/>
      <c r="I1129" s="404"/>
      <c r="Q1129" s="405"/>
      <c r="S1129" s="405"/>
      <c r="T1129" s="403"/>
      <c r="U1129" s="406"/>
      <c r="V1129" s="400"/>
      <c r="W1129" s="405"/>
      <c r="X1129" s="405"/>
      <c r="Y1129" s="403"/>
      <c r="Z1129" s="407"/>
      <c r="AA1129" s="403"/>
      <c r="AB1129" s="405"/>
      <c r="AC1129" s="403"/>
      <c r="AD1129" s="406"/>
      <c r="AG1129" s="403"/>
      <c r="AH1129" s="403"/>
      <c r="AI1129" s="405"/>
      <c r="AL1129" s="403"/>
      <c r="AN1129" s="403"/>
      <c r="AO1129" s="405"/>
      <c r="AP1129" s="403"/>
      <c r="AQ1129" s="403"/>
      <c r="AR1129" s="403"/>
      <c r="AS1129" s="403"/>
      <c r="AT1129" s="403"/>
      <c r="AU1129" s="403"/>
      <c r="AV1129" s="405"/>
      <c r="AW1129" s="404"/>
      <c r="AY1129" s="403"/>
      <c r="BC1129" s="403"/>
      <c r="BD1129" s="403"/>
      <c r="BE1129" s="403"/>
      <c r="BF1129" s="403"/>
      <c r="BG1129" s="403"/>
      <c r="BH1129" s="403"/>
      <c r="BI1129" s="403"/>
      <c r="BJ1129" s="403"/>
      <c r="BK1129" s="403"/>
    </row>
    <row r="1130" spans="1:63" x14ac:dyDescent="0.25">
      <c r="A1130" s="405"/>
      <c r="B1130" s="400"/>
      <c r="C1130" s="403"/>
      <c r="D1130" s="403"/>
      <c r="E1130" s="403"/>
      <c r="I1130" s="404"/>
      <c r="Q1130" s="405"/>
      <c r="S1130" s="405"/>
      <c r="T1130" s="403"/>
      <c r="U1130" s="406"/>
      <c r="V1130" s="400"/>
      <c r="W1130" s="405"/>
      <c r="X1130" s="405"/>
      <c r="Y1130" s="403"/>
      <c r="Z1130" s="407"/>
      <c r="AA1130" s="403"/>
      <c r="AB1130" s="405"/>
      <c r="AC1130" s="403"/>
      <c r="AD1130" s="406"/>
      <c r="AG1130" s="403"/>
      <c r="AH1130" s="403"/>
      <c r="AI1130" s="405"/>
      <c r="AL1130" s="403"/>
      <c r="AN1130" s="403"/>
      <c r="AO1130" s="405"/>
      <c r="AP1130" s="403"/>
      <c r="AQ1130" s="403"/>
      <c r="AR1130" s="403"/>
      <c r="AS1130" s="403"/>
      <c r="AT1130" s="403"/>
      <c r="AU1130" s="403"/>
      <c r="AV1130" s="405"/>
      <c r="AW1130" s="404"/>
      <c r="AY1130" s="403"/>
      <c r="BC1130" s="403"/>
      <c r="BD1130" s="403"/>
      <c r="BE1130" s="403"/>
      <c r="BF1130" s="403"/>
      <c r="BG1130" s="403"/>
      <c r="BH1130" s="403"/>
      <c r="BI1130" s="403"/>
      <c r="BJ1130" s="403"/>
      <c r="BK1130" s="403"/>
    </row>
    <row r="1131" spans="1:63" x14ac:dyDescent="0.25">
      <c r="A1131" s="405"/>
      <c r="B1131" s="400"/>
      <c r="C1131" s="403"/>
      <c r="D1131" s="403"/>
      <c r="E1131" s="403"/>
      <c r="I1131" s="404"/>
      <c r="Q1131" s="405"/>
      <c r="S1131" s="405"/>
      <c r="T1131" s="403"/>
      <c r="U1131" s="406"/>
      <c r="V1131" s="400"/>
      <c r="W1131" s="405"/>
      <c r="X1131" s="405"/>
      <c r="Y1131" s="403"/>
      <c r="Z1131" s="407"/>
      <c r="AA1131" s="403"/>
      <c r="AB1131" s="405"/>
      <c r="AC1131" s="403"/>
      <c r="AD1131" s="406"/>
      <c r="AG1131" s="403"/>
      <c r="AH1131" s="403"/>
      <c r="AI1131" s="405"/>
      <c r="AL1131" s="403"/>
      <c r="AN1131" s="403"/>
      <c r="AO1131" s="405"/>
      <c r="AP1131" s="403"/>
      <c r="AQ1131" s="403"/>
      <c r="AR1131" s="403"/>
      <c r="AS1131" s="403"/>
      <c r="AT1131" s="403"/>
      <c r="AU1131" s="403"/>
      <c r="AV1131" s="405"/>
      <c r="AW1131" s="404"/>
      <c r="AY1131" s="403"/>
      <c r="BC1131" s="403"/>
      <c r="BD1131" s="403"/>
      <c r="BE1131" s="403"/>
      <c r="BF1131" s="403"/>
      <c r="BG1131" s="403"/>
      <c r="BH1131" s="403"/>
      <c r="BI1131" s="403"/>
      <c r="BJ1131" s="403"/>
      <c r="BK1131" s="403"/>
    </row>
    <row r="1132" spans="1:63" x14ac:dyDescent="0.25">
      <c r="A1132" s="405"/>
      <c r="B1132" s="400"/>
      <c r="C1132" s="403"/>
      <c r="D1132" s="403"/>
      <c r="E1132" s="403"/>
      <c r="I1132" s="404"/>
      <c r="Q1132" s="405"/>
      <c r="S1132" s="405"/>
      <c r="T1132" s="403"/>
      <c r="U1132" s="406"/>
      <c r="V1132" s="400"/>
      <c r="W1132" s="405"/>
      <c r="X1132" s="405"/>
      <c r="Y1132" s="403"/>
      <c r="Z1132" s="407"/>
      <c r="AA1132" s="403"/>
      <c r="AB1132" s="405"/>
      <c r="AC1132" s="403"/>
      <c r="AD1132" s="406"/>
      <c r="AG1132" s="403"/>
      <c r="AH1132" s="403"/>
      <c r="AI1132" s="405"/>
      <c r="AL1132" s="403"/>
      <c r="AN1132" s="403"/>
      <c r="AO1132" s="405"/>
      <c r="AP1132" s="403"/>
      <c r="AQ1132" s="403"/>
      <c r="AR1132" s="403"/>
      <c r="AS1132" s="403"/>
      <c r="AT1132" s="403"/>
      <c r="AU1132" s="403"/>
      <c r="AV1132" s="405"/>
      <c r="AW1132" s="404"/>
      <c r="AY1132" s="403"/>
      <c r="BC1132" s="403"/>
      <c r="BD1132" s="403"/>
      <c r="BE1132" s="403"/>
      <c r="BF1132" s="403"/>
      <c r="BG1132" s="403"/>
      <c r="BH1132" s="403"/>
      <c r="BI1132" s="403"/>
      <c r="BJ1132" s="403"/>
      <c r="BK1132" s="403"/>
    </row>
    <row r="1133" spans="1:63" x14ac:dyDescent="0.25">
      <c r="A1133" s="405"/>
      <c r="B1133" s="400"/>
      <c r="C1133" s="403"/>
      <c r="D1133" s="403"/>
      <c r="E1133" s="403"/>
      <c r="I1133" s="404"/>
      <c r="Q1133" s="405"/>
      <c r="S1133" s="405"/>
      <c r="T1133" s="403"/>
      <c r="U1133" s="406"/>
      <c r="V1133" s="400"/>
      <c r="W1133" s="405"/>
      <c r="X1133" s="405"/>
      <c r="Y1133" s="403"/>
      <c r="Z1133" s="407"/>
      <c r="AA1133" s="403"/>
      <c r="AB1133" s="405"/>
      <c r="AC1133" s="403"/>
      <c r="AD1133" s="406"/>
      <c r="AG1133" s="403"/>
      <c r="AH1133" s="403"/>
      <c r="AI1133" s="405"/>
      <c r="AL1133" s="403"/>
      <c r="AN1133" s="403"/>
      <c r="AO1133" s="405"/>
      <c r="AP1133" s="403"/>
      <c r="AQ1133" s="403"/>
      <c r="AR1133" s="403"/>
      <c r="AS1133" s="403"/>
      <c r="AT1133" s="403"/>
      <c r="AU1133" s="403"/>
      <c r="AV1133" s="405"/>
      <c r="AW1133" s="404"/>
      <c r="AY1133" s="403"/>
      <c r="BC1133" s="403"/>
      <c r="BD1133" s="403"/>
      <c r="BE1133" s="403"/>
      <c r="BF1133" s="403"/>
      <c r="BG1133" s="403"/>
      <c r="BH1133" s="403"/>
      <c r="BI1133" s="403"/>
      <c r="BJ1133" s="403"/>
      <c r="BK1133" s="403"/>
    </row>
    <row r="1134" spans="1:63" x14ac:dyDescent="0.25">
      <c r="A1134" s="405"/>
      <c r="B1134" s="400"/>
      <c r="C1134" s="403"/>
      <c r="D1134" s="403"/>
      <c r="E1134" s="403"/>
      <c r="I1134" s="404"/>
      <c r="Q1134" s="405"/>
      <c r="S1134" s="405"/>
      <c r="T1134" s="403"/>
      <c r="U1134" s="406"/>
      <c r="V1134" s="400"/>
      <c r="W1134" s="405"/>
      <c r="X1134" s="405"/>
      <c r="Y1134" s="403"/>
      <c r="Z1134" s="407"/>
      <c r="AA1134" s="403"/>
      <c r="AB1134" s="405"/>
      <c r="AC1134" s="403"/>
      <c r="AD1134" s="406"/>
      <c r="AG1134" s="403"/>
      <c r="AH1134" s="403"/>
      <c r="AI1134" s="405"/>
      <c r="AL1134" s="403"/>
      <c r="AN1134" s="403"/>
      <c r="AO1134" s="405"/>
      <c r="AP1134" s="403"/>
      <c r="AQ1134" s="403"/>
      <c r="AR1134" s="403"/>
      <c r="AS1134" s="403"/>
      <c r="AT1134" s="403"/>
      <c r="AU1134" s="403"/>
      <c r="AV1134" s="405"/>
      <c r="AW1134" s="404"/>
      <c r="AY1134" s="403"/>
      <c r="BC1134" s="403"/>
      <c r="BD1134" s="403"/>
      <c r="BE1134" s="403"/>
      <c r="BF1134" s="403"/>
      <c r="BG1134" s="403"/>
      <c r="BH1134" s="403"/>
      <c r="BI1134" s="403"/>
      <c r="BJ1134" s="403"/>
      <c r="BK1134" s="403"/>
    </row>
    <row r="1135" spans="1:63" x14ac:dyDescent="0.25">
      <c r="A1135" s="405"/>
      <c r="B1135" s="400"/>
      <c r="C1135" s="403"/>
      <c r="D1135" s="403"/>
      <c r="E1135" s="403"/>
      <c r="I1135" s="404"/>
      <c r="Q1135" s="405"/>
      <c r="S1135" s="405"/>
      <c r="T1135" s="403"/>
      <c r="U1135" s="406"/>
      <c r="V1135" s="400"/>
      <c r="W1135" s="405"/>
      <c r="X1135" s="405"/>
      <c r="Y1135" s="403"/>
      <c r="Z1135" s="407"/>
      <c r="AA1135" s="403"/>
      <c r="AB1135" s="405"/>
      <c r="AC1135" s="403"/>
      <c r="AD1135" s="406"/>
      <c r="AG1135" s="403"/>
      <c r="AH1135" s="403"/>
      <c r="AI1135" s="405"/>
      <c r="AL1135" s="403"/>
      <c r="AN1135" s="403"/>
      <c r="AO1135" s="405"/>
      <c r="AP1135" s="403"/>
      <c r="AQ1135" s="403"/>
      <c r="AR1135" s="403"/>
      <c r="AS1135" s="403"/>
      <c r="AT1135" s="403"/>
      <c r="AU1135" s="403"/>
      <c r="AV1135" s="405"/>
      <c r="AW1135" s="404"/>
      <c r="AY1135" s="403"/>
      <c r="BC1135" s="403"/>
      <c r="BD1135" s="403"/>
      <c r="BE1135" s="403"/>
      <c r="BF1135" s="403"/>
      <c r="BG1135" s="403"/>
      <c r="BH1135" s="403"/>
      <c r="BI1135" s="403"/>
      <c r="BJ1135" s="403"/>
      <c r="BK1135" s="403"/>
    </row>
    <row r="1136" spans="1:63" x14ac:dyDescent="0.25">
      <c r="A1136" s="405"/>
      <c r="B1136" s="400"/>
      <c r="C1136" s="403"/>
      <c r="D1136" s="403"/>
      <c r="E1136" s="403"/>
      <c r="I1136" s="404"/>
      <c r="Q1136" s="405"/>
      <c r="S1136" s="405"/>
      <c r="T1136" s="403"/>
      <c r="U1136" s="406"/>
      <c r="V1136" s="400"/>
      <c r="W1136" s="405"/>
      <c r="X1136" s="405"/>
      <c r="Y1136" s="403"/>
      <c r="Z1136" s="407"/>
      <c r="AA1136" s="403"/>
      <c r="AB1136" s="405"/>
      <c r="AC1136" s="403"/>
      <c r="AD1136" s="406"/>
      <c r="AG1136" s="403"/>
      <c r="AH1136" s="403"/>
      <c r="AI1136" s="405"/>
      <c r="AL1136" s="403"/>
      <c r="AN1136" s="403"/>
      <c r="AO1136" s="405"/>
      <c r="AP1136" s="403"/>
      <c r="AQ1136" s="403"/>
      <c r="AR1136" s="403"/>
      <c r="AS1136" s="403"/>
      <c r="AT1136" s="403"/>
      <c r="AU1136" s="403"/>
      <c r="AV1136" s="405"/>
      <c r="AW1136" s="404"/>
      <c r="AY1136" s="403"/>
      <c r="BC1136" s="403"/>
      <c r="BD1136" s="403"/>
      <c r="BE1136" s="403"/>
      <c r="BF1136" s="403"/>
      <c r="BG1136" s="403"/>
      <c r="BH1136" s="403"/>
      <c r="BI1136" s="403"/>
      <c r="BJ1136" s="403"/>
      <c r="BK1136" s="403"/>
    </row>
    <row r="1137" spans="1:63" x14ac:dyDescent="0.25">
      <c r="A1137" s="405"/>
      <c r="B1137" s="400"/>
      <c r="C1137" s="403"/>
      <c r="D1137" s="403"/>
      <c r="E1137" s="403"/>
      <c r="I1137" s="404"/>
      <c r="Q1137" s="405"/>
      <c r="S1137" s="405"/>
      <c r="T1137" s="403"/>
      <c r="U1137" s="406"/>
      <c r="V1137" s="400"/>
      <c r="W1137" s="405"/>
      <c r="X1137" s="405"/>
      <c r="Y1137" s="403"/>
      <c r="Z1137" s="407"/>
      <c r="AA1137" s="403"/>
      <c r="AB1137" s="405"/>
      <c r="AC1137" s="403"/>
      <c r="AD1137" s="406"/>
      <c r="AG1137" s="403"/>
      <c r="AH1137" s="403"/>
      <c r="AI1137" s="405"/>
      <c r="AL1137" s="403"/>
      <c r="AN1137" s="403"/>
      <c r="AO1137" s="405"/>
      <c r="AP1137" s="403"/>
      <c r="AQ1137" s="403"/>
      <c r="AR1137" s="403"/>
      <c r="AS1137" s="403"/>
      <c r="AT1137" s="403"/>
      <c r="AU1137" s="403"/>
      <c r="AV1137" s="405"/>
      <c r="AW1137" s="404"/>
      <c r="AY1137" s="403"/>
      <c r="BC1137" s="403"/>
      <c r="BD1137" s="403"/>
      <c r="BE1137" s="403"/>
      <c r="BF1137" s="403"/>
      <c r="BG1137" s="403"/>
      <c r="BH1137" s="403"/>
      <c r="BI1137" s="403"/>
      <c r="BJ1137" s="403"/>
      <c r="BK1137" s="403"/>
    </row>
    <row r="1138" spans="1:63" x14ac:dyDescent="0.25">
      <c r="A1138" s="405"/>
      <c r="B1138" s="400"/>
      <c r="C1138" s="403"/>
      <c r="D1138" s="403"/>
      <c r="E1138" s="403"/>
      <c r="I1138" s="404"/>
      <c r="Q1138" s="405"/>
      <c r="S1138" s="405"/>
      <c r="T1138" s="403"/>
      <c r="U1138" s="406"/>
      <c r="V1138" s="400"/>
      <c r="W1138" s="405"/>
      <c r="X1138" s="405"/>
      <c r="Y1138" s="403"/>
      <c r="Z1138" s="407"/>
      <c r="AA1138" s="403"/>
      <c r="AB1138" s="405"/>
      <c r="AC1138" s="403"/>
      <c r="AD1138" s="406"/>
      <c r="AG1138" s="403"/>
      <c r="AH1138" s="403"/>
      <c r="AI1138" s="405"/>
      <c r="AL1138" s="403"/>
      <c r="AN1138" s="403"/>
      <c r="AO1138" s="405"/>
      <c r="AP1138" s="403"/>
      <c r="AQ1138" s="403"/>
      <c r="AR1138" s="403"/>
      <c r="AS1138" s="403"/>
      <c r="AT1138" s="403"/>
      <c r="AU1138" s="403"/>
      <c r="AV1138" s="405"/>
      <c r="AW1138" s="404"/>
      <c r="AY1138" s="403"/>
      <c r="BC1138" s="403"/>
      <c r="BD1138" s="403"/>
      <c r="BE1138" s="403"/>
      <c r="BF1138" s="403"/>
      <c r="BG1138" s="403"/>
      <c r="BH1138" s="403"/>
      <c r="BI1138" s="403"/>
      <c r="BJ1138" s="403"/>
      <c r="BK1138" s="403"/>
    </row>
    <row r="1139" spans="1:63" x14ac:dyDescent="0.25">
      <c r="A1139" s="405"/>
      <c r="B1139" s="400"/>
      <c r="C1139" s="403"/>
      <c r="D1139" s="403"/>
      <c r="E1139" s="403"/>
      <c r="I1139" s="404"/>
      <c r="Q1139" s="405"/>
      <c r="S1139" s="405"/>
      <c r="T1139" s="403"/>
      <c r="U1139" s="406"/>
      <c r="V1139" s="400"/>
      <c r="W1139" s="405"/>
      <c r="X1139" s="405"/>
      <c r="Y1139" s="403"/>
      <c r="Z1139" s="407"/>
      <c r="AA1139" s="403"/>
      <c r="AB1139" s="405"/>
      <c r="AC1139" s="403"/>
      <c r="AD1139" s="406"/>
      <c r="AG1139" s="403"/>
      <c r="AH1139" s="403"/>
      <c r="AI1139" s="405"/>
      <c r="AL1139" s="403"/>
      <c r="AN1139" s="403"/>
      <c r="AO1139" s="405"/>
      <c r="AP1139" s="403"/>
      <c r="AQ1139" s="403"/>
      <c r="AR1139" s="403"/>
      <c r="AS1139" s="403"/>
      <c r="AT1139" s="403"/>
      <c r="AU1139" s="403"/>
      <c r="AV1139" s="405"/>
      <c r="AW1139" s="404"/>
      <c r="AY1139" s="403"/>
      <c r="BC1139" s="403"/>
      <c r="BD1139" s="403"/>
      <c r="BE1139" s="403"/>
      <c r="BF1139" s="403"/>
      <c r="BG1139" s="403"/>
      <c r="BH1139" s="403"/>
      <c r="BI1139" s="403"/>
      <c r="BJ1139" s="403"/>
      <c r="BK1139" s="403"/>
    </row>
    <row r="1140" spans="1:63" x14ac:dyDescent="0.25">
      <c r="A1140" s="405"/>
      <c r="B1140" s="400"/>
      <c r="C1140" s="403"/>
      <c r="D1140" s="403"/>
      <c r="E1140" s="403"/>
      <c r="I1140" s="404"/>
      <c r="Q1140" s="405"/>
      <c r="S1140" s="405"/>
      <c r="T1140" s="403"/>
      <c r="U1140" s="406"/>
      <c r="V1140" s="400"/>
      <c r="W1140" s="405"/>
      <c r="X1140" s="405"/>
      <c r="Y1140" s="403"/>
      <c r="Z1140" s="407"/>
      <c r="AA1140" s="403"/>
      <c r="AB1140" s="405"/>
      <c r="AC1140" s="403"/>
      <c r="AD1140" s="406"/>
      <c r="AG1140" s="403"/>
      <c r="AH1140" s="403"/>
      <c r="AI1140" s="405"/>
      <c r="AL1140" s="403"/>
      <c r="AN1140" s="403"/>
      <c r="AO1140" s="405"/>
      <c r="AP1140" s="403"/>
      <c r="AQ1140" s="403"/>
      <c r="AR1140" s="403"/>
      <c r="AS1140" s="403"/>
      <c r="AT1140" s="403"/>
      <c r="AU1140" s="403"/>
      <c r="AV1140" s="405"/>
      <c r="AW1140" s="404"/>
      <c r="AY1140" s="403"/>
      <c r="BC1140" s="403"/>
      <c r="BD1140" s="403"/>
      <c r="BE1140" s="403"/>
      <c r="BF1140" s="403"/>
      <c r="BG1140" s="403"/>
      <c r="BH1140" s="403"/>
      <c r="BI1140" s="403"/>
      <c r="BJ1140" s="403"/>
      <c r="BK1140" s="403"/>
    </row>
    <row r="1141" spans="1:63" x14ac:dyDescent="0.25">
      <c r="A1141" s="405"/>
      <c r="B1141" s="400"/>
      <c r="C1141" s="403"/>
      <c r="D1141" s="403"/>
      <c r="E1141" s="403"/>
      <c r="I1141" s="404"/>
      <c r="Q1141" s="405"/>
      <c r="S1141" s="405"/>
      <c r="T1141" s="403"/>
      <c r="U1141" s="406"/>
      <c r="V1141" s="400"/>
      <c r="W1141" s="405"/>
      <c r="X1141" s="405"/>
      <c r="Y1141" s="403"/>
      <c r="Z1141" s="407"/>
      <c r="AA1141" s="403"/>
      <c r="AB1141" s="405"/>
      <c r="AC1141" s="403"/>
      <c r="AD1141" s="406"/>
      <c r="AG1141" s="403"/>
      <c r="AH1141" s="403"/>
      <c r="AI1141" s="405"/>
      <c r="AL1141" s="403"/>
      <c r="AN1141" s="403"/>
      <c r="AO1141" s="405"/>
      <c r="AP1141" s="403"/>
      <c r="AQ1141" s="403"/>
      <c r="AR1141" s="403"/>
      <c r="AS1141" s="403"/>
      <c r="AT1141" s="403"/>
      <c r="AU1141" s="403"/>
      <c r="AV1141" s="405"/>
      <c r="AW1141" s="404"/>
      <c r="AY1141" s="403"/>
      <c r="BC1141" s="403"/>
      <c r="BD1141" s="403"/>
      <c r="BE1141" s="403"/>
      <c r="BF1141" s="403"/>
      <c r="BG1141" s="403"/>
      <c r="BH1141" s="403"/>
      <c r="BI1141" s="403"/>
      <c r="BJ1141" s="403"/>
      <c r="BK1141" s="403"/>
    </row>
    <row r="1142" spans="1:63" x14ac:dyDescent="0.25">
      <c r="A1142" s="405"/>
      <c r="B1142" s="400"/>
      <c r="C1142" s="403"/>
      <c r="D1142" s="403"/>
      <c r="E1142" s="403"/>
      <c r="I1142" s="404"/>
      <c r="Q1142" s="405"/>
      <c r="S1142" s="405"/>
      <c r="T1142" s="403"/>
      <c r="U1142" s="406"/>
      <c r="V1142" s="400"/>
      <c r="W1142" s="405"/>
      <c r="X1142" s="405"/>
      <c r="Y1142" s="403"/>
      <c r="Z1142" s="407"/>
      <c r="AA1142" s="403"/>
      <c r="AB1142" s="405"/>
      <c r="AC1142" s="403"/>
      <c r="AD1142" s="406"/>
      <c r="AG1142" s="403"/>
      <c r="AH1142" s="403"/>
      <c r="AI1142" s="405"/>
      <c r="AL1142" s="403"/>
      <c r="AN1142" s="403"/>
      <c r="AO1142" s="405"/>
      <c r="AP1142" s="403"/>
      <c r="AQ1142" s="403"/>
      <c r="AR1142" s="403"/>
      <c r="AS1142" s="403"/>
      <c r="AT1142" s="403"/>
      <c r="AU1142" s="403"/>
      <c r="AV1142" s="405"/>
      <c r="AW1142" s="404"/>
      <c r="AY1142" s="403"/>
      <c r="BC1142" s="403"/>
      <c r="BD1142" s="403"/>
      <c r="BE1142" s="403"/>
      <c r="BF1142" s="403"/>
      <c r="BG1142" s="403"/>
      <c r="BH1142" s="403"/>
      <c r="BI1142" s="403"/>
      <c r="BJ1142" s="403"/>
      <c r="BK1142" s="403"/>
    </row>
    <row r="1143" spans="1:63" x14ac:dyDescent="0.25">
      <c r="A1143" s="405"/>
      <c r="B1143" s="400"/>
      <c r="C1143" s="403"/>
      <c r="D1143" s="403"/>
      <c r="E1143" s="403"/>
      <c r="I1143" s="404"/>
      <c r="Q1143" s="405"/>
      <c r="S1143" s="405"/>
      <c r="T1143" s="403"/>
      <c r="U1143" s="406"/>
      <c r="V1143" s="400"/>
      <c r="W1143" s="405"/>
      <c r="X1143" s="405"/>
      <c r="Y1143" s="403"/>
      <c r="Z1143" s="407"/>
      <c r="AA1143" s="403"/>
      <c r="AB1143" s="405"/>
      <c r="AC1143" s="403"/>
      <c r="AD1143" s="406"/>
      <c r="AG1143" s="403"/>
      <c r="AH1143" s="403"/>
      <c r="AI1143" s="405"/>
      <c r="AL1143" s="403"/>
      <c r="AN1143" s="403"/>
      <c r="AO1143" s="405"/>
      <c r="AP1143" s="403"/>
      <c r="AQ1143" s="403"/>
      <c r="AR1143" s="403"/>
      <c r="AS1143" s="403"/>
      <c r="AT1143" s="403"/>
      <c r="AU1143" s="403"/>
      <c r="AV1143" s="405"/>
      <c r="AW1143" s="404"/>
      <c r="AY1143" s="403"/>
      <c r="BC1143" s="403"/>
      <c r="BD1143" s="403"/>
      <c r="BE1143" s="403"/>
      <c r="BF1143" s="403"/>
      <c r="BG1143" s="403"/>
      <c r="BH1143" s="403"/>
      <c r="BI1143" s="403"/>
      <c r="BJ1143" s="403"/>
      <c r="BK1143" s="403"/>
    </row>
    <row r="1144" spans="1:63" x14ac:dyDescent="0.25">
      <c r="A1144" s="405"/>
      <c r="B1144" s="400"/>
      <c r="C1144" s="403"/>
      <c r="D1144" s="403"/>
      <c r="E1144" s="403"/>
      <c r="I1144" s="404"/>
      <c r="Q1144" s="405"/>
      <c r="S1144" s="405"/>
      <c r="T1144" s="403"/>
      <c r="U1144" s="406"/>
      <c r="V1144" s="400"/>
      <c r="W1144" s="405"/>
      <c r="X1144" s="405"/>
      <c r="Y1144" s="403"/>
      <c r="Z1144" s="407"/>
      <c r="AA1144" s="403"/>
      <c r="AB1144" s="405"/>
      <c r="AC1144" s="403"/>
      <c r="AD1144" s="406"/>
      <c r="AG1144" s="403"/>
      <c r="AH1144" s="403"/>
      <c r="AI1144" s="405"/>
      <c r="AL1144" s="403"/>
      <c r="AN1144" s="403"/>
      <c r="AO1144" s="405"/>
      <c r="AP1144" s="403"/>
      <c r="AQ1144" s="403"/>
      <c r="AR1144" s="403"/>
      <c r="AS1144" s="403"/>
      <c r="AT1144" s="403"/>
      <c r="AU1144" s="403"/>
      <c r="AV1144" s="405"/>
      <c r="AW1144" s="404"/>
      <c r="AY1144" s="403"/>
      <c r="BC1144" s="403"/>
      <c r="BD1144" s="403"/>
      <c r="BE1144" s="403"/>
      <c r="BF1144" s="403"/>
      <c r="BG1144" s="403"/>
      <c r="BH1144" s="403"/>
      <c r="BI1144" s="403"/>
      <c r="BJ1144" s="403"/>
      <c r="BK1144" s="403"/>
    </row>
    <row r="1145" spans="1:63" x14ac:dyDescent="0.25">
      <c r="A1145" s="405"/>
      <c r="B1145" s="400"/>
      <c r="C1145" s="403"/>
      <c r="D1145" s="403"/>
      <c r="E1145" s="403"/>
      <c r="I1145" s="404"/>
      <c r="Q1145" s="405"/>
      <c r="S1145" s="405"/>
      <c r="T1145" s="403"/>
      <c r="U1145" s="406"/>
      <c r="V1145" s="400"/>
      <c r="W1145" s="405"/>
      <c r="X1145" s="405"/>
      <c r="Y1145" s="403"/>
      <c r="Z1145" s="407"/>
      <c r="AA1145" s="403"/>
      <c r="AB1145" s="405"/>
      <c r="AC1145" s="403"/>
      <c r="AD1145" s="406"/>
      <c r="AG1145" s="403"/>
      <c r="AH1145" s="403"/>
      <c r="AI1145" s="405"/>
      <c r="AL1145" s="403"/>
      <c r="AN1145" s="403"/>
      <c r="AO1145" s="405"/>
      <c r="AP1145" s="403"/>
      <c r="AQ1145" s="403"/>
      <c r="AR1145" s="403"/>
      <c r="AS1145" s="403"/>
      <c r="AT1145" s="403"/>
      <c r="AU1145" s="403"/>
      <c r="AV1145" s="405"/>
      <c r="AW1145" s="404"/>
      <c r="AY1145" s="403"/>
      <c r="BC1145" s="403"/>
      <c r="BD1145" s="403"/>
      <c r="BE1145" s="403"/>
      <c r="BF1145" s="403"/>
      <c r="BG1145" s="403"/>
      <c r="BH1145" s="403"/>
      <c r="BI1145" s="403"/>
      <c r="BJ1145" s="403"/>
      <c r="BK1145" s="403"/>
    </row>
    <row r="1146" spans="1:63" x14ac:dyDescent="0.25">
      <c r="A1146" s="405"/>
      <c r="B1146" s="400"/>
      <c r="C1146" s="403"/>
      <c r="D1146" s="403"/>
      <c r="E1146" s="403"/>
      <c r="I1146" s="404"/>
      <c r="Q1146" s="405"/>
      <c r="S1146" s="405"/>
      <c r="T1146" s="403"/>
      <c r="U1146" s="406"/>
      <c r="V1146" s="400"/>
      <c r="W1146" s="405"/>
      <c r="X1146" s="405"/>
      <c r="Y1146" s="403"/>
      <c r="Z1146" s="407"/>
      <c r="AA1146" s="403"/>
      <c r="AB1146" s="405"/>
      <c r="AC1146" s="403"/>
      <c r="AD1146" s="406"/>
      <c r="AG1146" s="403"/>
      <c r="AH1146" s="403"/>
      <c r="AI1146" s="405"/>
      <c r="AL1146" s="403"/>
      <c r="AN1146" s="403"/>
      <c r="AO1146" s="405"/>
      <c r="AP1146" s="403"/>
      <c r="AQ1146" s="403"/>
      <c r="AR1146" s="403"/>
      <c r="AS1146" s="403"/>
      <c r="AT1146" s="403"/>
      <c r="AU1146" s="403"/>
      <c r="AV1146" s="405"/>
      <c r="AW1146" s="404"/>
      <c r="AY1146" s="403"/>
      <c r="BC1146" s="403"/>
      <c r="BD1146" s="403"/>
      <c r="BE1146" s="403"/>
      <c r="BF1146" s="403"/>
      <c r="BG1146" s="403"/>
      <c r="BH1146" s="403"/>
      <c r="BI1146" s="403"/>
      <c r="BJ1146" s="403"/>
      <c r="BK1146" s="403"/>
    </row>
    <row r="1147" spans="1:63" x14ac:dyDescent="0.25">
      <c r="A1147" s="405"/>
      <c r="B1147" s="400"/>
      <c r="C1147" s="403"/>
      <c r="D1147" s="403"/>
      <c r="E1147" s="403"/>
      <c r="I1147" s="404"/>
      <c r="Q1147" s="405"/>
      <c r="S1147" s="405"/>
      <c r="T1147" s="403"/>
      <c r="U1147" s="406"/>
      <c r="V1147" s="400"/>
      <c r="W1147" s="405"/>
      <c r="X1147" s="405"/>
      <c r="Y1147" s="403"/>
      <c r="Z1147" s="407"/>
      <c r="AA1147" s="403"/>
      <c r="AB1147" s="405"/>
      <c r="AC1147" s="403"/>
      <c r="AD1147" s="406"/>
      <c r="AG1147" s="403"/>
      <c r="AH1147" s="403"/>
      <c r="AI1147" s="405"/>
      <c r="AL1147" s="403"/>
      <c r="AN1147" s="403"/>
      <c r="AO1147" s="405"/>
      <c r="AP1147" s="403"/>
      <c r="AQ1147" s="403"/>
      <c r="AR1147" s="403"/>
      <c r="AS1147" s="403"/>
      <c r="AT1147" s="403"/>
      <c r="AU1147" s="403"/>
      <c r="AV1147" s="405"/>
      <c r="AW1147" s="404"/>
      <c r="AY1147" s="403"/>
      <c r="BC1147" s="403"/>
      <c r="BD1147" s="403"/>
      <c r="BE1147" s="403"/>
      <c r="BF1147" s="403"/>
      <c r="BG1147" s="403"/>
      <c r="BH1147" s="403"/>
      <c r="BI1147" s="403"/>
      <c r="BJ1147" s="403"/>
      <c r="BK1147" s="403"/>
    </row>
    <row r="1148" spans="1:63" x14ac:dyDescent="0.25">
      <c r="A1148" s="405"/>
      <c r="B1148" s="400"/>
      <c r="C1148" s="403"/>
      <c r="D1148" s="403"/>
      <c r="E1148" s="403"/>
      <c r="I1148" s="404"/>
      <c r="Q1148" s="405"/>
      <c r="S1148" s="405"/>
      <c r="T1148" s="403"/>
      <c r="U1148" s="406"/>
      <c r="V1148" s="400"/>
      <c r="W1148" s="405"/>
      <c r="X1148" s="405"/>
      <c r="Y1148" s="403"/>
      <c r="Z1148" s="407"/>
      <c r="AA1148" s="403"/>
      <c r="AB1148" s="405"/>
      <c r="AC1148" s="403"/>
      <c r="AD1148" s="406"/>
      <c r="AG1148" s="403"/>
      <c r="AH1148" s="403"/>
      <c r="AI1148" s="405"/>
      <c r="AL1148" s="403"/>
      <c r="AN1148" s="403"/>
      <c r="AO1148" s="405"/>
      <c r="AP1148" s="403"/>
      <c r="AQ1148" s="403"/>
      <c r="AR1148" s="403"/>
      <c r="AS1148" s="403"/>
      <c r="AT1148" s="403"/>
      <c r="AU1148" s="403"/>
      <c r="AV1148" s="405"/>
      <c r="AW1148" s="404"/>
      <c r="AY1148" s="403"/>
      <c r="BC1148" s="403"/>
      <c r="BD1148" s="403"/>
      <c r="BE1148" s="403"/>
      <c r="BF1148" s="403"/>
      <c r="BG1148" s="403"/>
      <c r="BH1148" s="403"/>
      <c r="BI1148" s="403"/>
      <c r="BJ1148" s="403"/>
      <c r="BK1148" s="403"/>
    </row>
    <row r="1149" spans="1:63" x14ac:dyDescent="0.25">
      <c r="A1149" s="405"/>
      <c r="B1149" s="400"/>
      <c r="C1149" s="403"/>
      <c r="D1149" s="403"/>
      <c r="E1149" s="403"/>
      <c r="I1149" s="404"/>
      <c r="Q1149" s="405"/>
      <c r="S1149" s="405"/>
      <c r="T1149" s="403"/>
      <c r="U1149" s="406"/>
      <c r="V1149" s="400"/>
      <c r="W1149" s="405"/>
      <c r="X1149" s="405"/>
      <c r="Y1149" s="403"/>
      <c r="Z1149" s="407"/>
      <c r="AA1149" s="403"/>
      <c r="AB1149" s="405"/>
      <c r="AC1149" s="403"/>
      <c r="AD1149" s="406"/>
      <c r="AG1149" s="403"/>
      <c r="AH1149" s="403"/>
      <c r="AI1149" s="405"/>
      <c r="AL1149" s="403"/>
      <c r="AN1149" s="403"/>
      <c r="AO1149" s="405"/>
      <c r="AP1149" s="403"/>
      <c r="AQ1149" s="403"/>
      <c r="AR1149" s="403"/>
      <c r="AS1149" s="403"/>
      <c r="AT1149" s="403"/>
      <c r="AU1149" s="403"/>
      <c r="AV1149" s="405"/>
      <c r="AW1149" s="404"/>
      <c r="AY1149" s="403"/>
      <c r="BC1149" s="403"/>
      <c r="BD1149" s="403"/>
      <c r="BE1149" s="403"/>
      <c r="BF1149" s="403"/>
      <c r="BG1149" s="403"/>
      <c r="BH1149" s="403"/>
      <c r="BI1149" s="403"/>
      <c r="BJ1149" s="403"/>
      <c r="BK1149" s="403"/>
    </row>
    <row r="1150" spans="1:63" x14ac:dyDescent="0.25">
      <c r="A1150" s="405"/>
      <c r="B1150" s="400"/>
      <c r="C1150" s="403"/>
      <c r="D1150" s="403"/>
      <c r="E1150" s="403"/>
      <c r="I1150" s="404"/>
      <c r="Q1150" s="405"/>
      <c r="S1150" s="405"/>
      <c r="T1150" s="403"/>
      <c r="U1150" s="406"/>
      <c r="V1150" s="400"/>
      <c r="W1150" s="405"/>
      <c r="X1150" s="405"/>
      <c r="Y1150" s="403"/>
      <c r="Z1150" s="407"/>
      <c r="AA1150" s="403"/>
      <c r="AB1150" s="405"/>
      <c r="AC1150" s="403"/>
      <c r="AD1150" s="406"/>
      <c r="AG1150" s="403"/>
      <c r="AH1150" s="403"/>
      <c r="AI1150" s="405"/>
      <c r="AL1150" s="403"/>
      <c r="AN1150" s="403"/>
      <c r="AO1150" s="405"/>
      <c r="AP1150" s="403"/>
      <c r="AQ1150" s="403"/>
      <c r="AR1150" s="403"/>
      <c r="AS1150" s="403"/>
      <c r="AT1150" s="403"/>
      <c r="AU1150" s="403"/>
      <c r="AV1150" s="405"/>
      <c r="AW1150" s="404"/>
      <c r="AY1150" s="403"/>
      <c r="BC1150" s="403"/>
      <c r="BD1150" s="403"/>
      <c r="BE1150" s="403"/>
      <c r="BF1150" s="403"/>
      <c r="BG1150" s="403"/>
      <c r="BH1150" s="403"/>
      <c r="BI1150" s="403"/>
      <c r="BJ1150" s="403"/>
      <c r="BK1150" s="403"/>
    </row>
    <row r="1151" spans="1:63" x14ac:dyDescent="0.25">
      <c r="A1151" s="405"/>
      <c r="B1151" s="400"/>
      <c r="C1151" s="403"/>
      <c r="D1151" s="403"/>
      <c r="E1151" s="403"/>
      <c r="I1151" s="404"/>
      <c r="Q1151" s="405"/>
      <c r="S1151" s="405"/>
      <c r="T1151" s="403"/>
      <c r="U1151" s="406"/>
      <c r="V1151" s="400"/>
      <c r="W1151" s="405"/>
      <c r="X1151" s="405"/>
      <c r="Y1151" s="403"/>
      <c r="Z1151" s="407"/>
      <c r="AA1151" s="403"/>
      <c r="AB1151" s="405"/>
      <c r="AC1151" s="403"/>
      <c r="AD1151" s="406"/>
      <c r="AG1151" s="403"/>
      <c r="AH1151" s="403"/>
      <c r="AI1151" s="405"/>
      <c r="AL1151" s="403"/>
      <c r="AN1151" s="403"/>
      <c r="AO1151" s="405"/>
      <c r="AP1151" s="403"/>
      <c r="AQ1151" s="403"/>
      <c r="AR1151" s="403"/>
      <c r="AS1151" s="403"/>
      <c r="AT1151" s="403"/>
      <c r="AU1151" s="403"/>
      <c r="AV1151" s="405"/>
      <c r="AW1151" s="404"/>
      <c r="AY1151" s="403"/>
      <c r="BC1151" s="403"/>
      <c r="BD1151" s="403"/>
      <c r="BE1151" s="403"/>
      <c r="BF1151" s="403"/>
      <c r="BG1151" s="403"/>
      <c r="BH1151" s="403"/>
      <c r="BI1151" s="403"/>
      <c r="BJ1151" s="403"/>
      <c r="BK1151" s="403"/>
    </row>
    <row r="1152" spans="1:63" x14ac:dyDescent="0.25">
      <c r="A1152" s="405"/>
      <c r="B1152" s="400"/>
      <c r="C1152" s="403"/>
      <c r="D1152" s="403"/>
      <c r="E1152" s="403"/>
      <c r="I1152" s="404"/>
      <c r="Q1152" s="405"/>
      <c r="S1152" s="405"/>
      <c r="T1152" s="403"/>
      <c r="U1152" s="406"/>
      <c r="V1152" s="400"/>
      <c r="W1152" s="405"/>
      <c r="X1152" s="405"/>
      <c r="Y1152" s="403"/>
      <c r="Z1152" s="407"/>
      <c r="AA1152" s="403"/>
      <c r="AB1152" s="405"/>
      <c r="AC1152" s="403"/>
      <c r="AD1152" s="406"/>
      <c r="AG1152" s="403"/>
      <c r="AH1152" s="403"/>
      <c r="AI1152" s="405"/>
      <c r="AL1152" s="403"/>
      <c r="AN1152" s="403"/>
      <c r="AO1152" s="405"/>
      <c r="AP1152" s="403"/>
      <c r="AQ1152" s="403"/>
      <c r="AR1152" s="403"/>
      <c r="AS1152" s="403"/>
      <c r="AT1152" s="403"/>
      <c r="AU1152" s="403"/>
      <c r="AV1152" s="405"/>
      <c r="AW1152" s="404"/>
      <c r="AY1152" s="403"/>
      <c r="BC1152" s="403"/>
      <c r="BD1152" s="403"/>
      <c r="BE1152" s="403"/>
      <c r="BF1152" s="403"/>
      <c r="BG1152" s="403"/>
      <c r="BH1152" s="403"/>
      <c r="BI1152" s="403"/>
      <c r="BJ1152" s="403"/>
      <c r="BK1152" s="403"/>
    </row>
    <row r="1153" spans="1:63" x14ac:dyDescent="0.25">
      <c r="A1153" s="405"/>
      <c r="B1153" s="400"/>
      <c r="C1153" s="403"/>
      <c r="D1153" s="403"/>
      <c r="E1153" s="403"/>
      <c r="I1153" s="404"/>
      <c r="Q1153" s="405"/>
      <c r="S1153" s="405"/>
      <c r="T1153" s="403"/>
      <c r="U1153" s="406"/>
      <c r="V1153" s="400"/>
      <c r="W1153" s="405"/>
      <c r="X1153" s="405"/>
      <c r="Y1153" s="403"/>
      <c r="Z1153" s="407"/>
      <c r="AA1153" s="403"/>
      <c r="AB1153" s="405"/>
      <c r="AC1153" s="403"/>
      <c r="AD1153" s="406"/>
      <c r="AG1153" s="403"/>
      <c r="AH1153" s="403"/>
      <c r="AI1153" s="405"/>
      <c r="AL1153" s="403"/>
      <c r="AN1153" s="403"/>
      <c r="AO1153" s="405"/>
      <c r="AP1153" s="403"/>
      <c r="AQ1153" s="403"/>
      <c r="AR1153" s="403"/>
      <c r="AS1153" s="403"/>
      <c r="AT1153" s="403"/>
      <c r="AU1153" s="403"/>
      <c r="AV1153" s="405"/>
      <c r="AW1153" s="404"/>
      <c r="AY1153" s="403"/>
      <c r="BC1153" s="403"/>
      <c r="BD1153" s="403"/>
      <c r="BE1153" s="403"/>
      <c r="BF1153" s="403"/>
      <c r="BG1153" s="403"/>
      <c r="BH1153" s="403"/>
      <c r="BI1153" s="403"/>
      <c r="BJ1153" s="403"/>
      <c r="BK1153" s="403"/>
    </row>
    <row r="1154" spans="1:63" x14ac:dyDescent="0.25">
      <c r="A1154" s="405"/>
      <c r="B1154" s="400"/>
      <c r="C1154" s="403"/>
      <c r="D1154" s="403"/>
      <c r="E1154" s="403"/>
      <c r="I1154" s="404"/>
      <c r="Q1154" s="405"/>
      <c r="S1154" s="405"/>
      <c r="T1154" s="403"/>
      <c r="U1154" s="406"/>
      <c r="V1154" s="400"/>
      <c r="W1154" s="405"/>
      <c r="X1154" s="405"/>
      <c r="Y1154" s="403"/>
      <c r="Z1154" s="407"/>
      <c r="AA1154" s="403"/>
      <c r="AB1154" s="405"/>
      <c r="AC1154" s="403"/>
      <c r="AD1154" s="406"/>
      <c r="AG1154" s="403"/>
      <c r="AH1154" s="403"/>
      <c r="AI1154" s="405"/>
      <c r="AL1154" s="403"/>
      <c r="AN1154" s="403"/>
      <c r="AO1154" s="405"/>
      <c r="AP1154" s="403"/>
      <c r="AQ1154" s="403"/>
      <c r="AR1154" s="403"/>
      <c r="AS1154" s="403"/>
      <c r="AT1154" s="403"/>
      <c r="AU1154" s="403"/>
      <c r="AV1154" s="405"/>
      <c r="AW1154" s="404"/>
      <c r="AY1154" s="403"/>
      <c r="BC1154" s="403"/>
      <c r="BD1154" s="403"/>
      <c r="BE1154" s="403"/>
      <c r="BF1154" s="403"/>
      <c r="BG1154" s="403"/>
      <c r="BH1154" s="403"/>
      <c r="BI1154" s="403"/>
      <c r="BJ1154" s="403"/>
      <c r="BK1154" s="403"/>
    </row>
    <row r="1155" spans="1:63" x14ac:dyDescent="0.25">
      <c r="A1155" s="405"/>
      <c r="B1155" s="400"/>
      <c r="C1155" s="403"/>
      <c r="D1155" s="403"/>
      <c r="E1155" s="403"/>
      <c r="I1155" s="404"/>
      <c r="Q1155" s="405"/>
      <c r="S1155" s="405"/>
      <c r="T1155" s="403"/>
      <c r="U1155" s="406"/>
      <c r="V1155" s="400"/>
      <c r="W1155" s="405"/>
      <c r="X1155" s="405"/>
      <c r="Y1155" s="403"/>
      <c r="Z1155" s="407"/>
      <c r="AA1155" s="403"/>
      <c r="AB1155" s="405"/>
      <c r="AC1155" s="403"/>
      <c r="AD1155" s="406"/>
      <c r="AG1155" s="403"/>
      <c r="AH1155" s="403"/>
      <c r="AI1155" s="405"/>
      <c r="AL1155" s="403"/>
      <c r="AN1155" s="403"/>
      <c r="AO1155" s="405"/>
      <c r="AP1155" s="403"/>
      <c r="AQ1155" s="403"/>
      <c r="AR1155" s="403"/>
      <c r="AS1155" s="403"/>
      <c r="AT1155" s="403"/>
      <c r="AU1155" s="403"/>
      <c r="AV1155" s="405"/>
      <c r="AW1155" s="404"/>
      <c r="AY1155" s="403"/>
      <c r="BC1155" s="403"/>
      <c r="BD1155" s="403"/>
      <c r="BE1155" s="403"/>
      <c r="BF1155" s="403"/>
      <c r="BG1155" s="403"/>
      <c r="BH1155" s="403"/>
      <c r="BI1155" s="403"/>
      <c r="BJ1155" s="403"/>
      <c r="BK1155" s="403"/>
    </row>
    <row r="1156" spans="1:63" x14ac:dyDescent="0.25">
      <c r="A1156" s="405"/>
      <c r="B1156" s="400"/>
      <c r="C1156" s="403"/>
      <c r="D1156" s="403"/>
      <c r="E1156" s="403"/>
      <c r="I1156" s="404"/>
      <c r="Q1156" s="405"/>
      <c r="S1156" s="405"/>
      <c r="T1156" s="403"/>
      <c r="U1156" s="406"/>
      <c r="V1156" s="400"/>
      <c r="W1156" s="405"/>
      <c r="X1156" s="405"/>
      <c r="Y1156" s="403"/>
      <c r="Z1156" s="407"/>
      <c r="AA1156" s="403"/>
      <c r="AB1156" s="405"/>
      <c r="AC1156" s="403"/>
      <c r="AD1156" s="406"/>
      <c r="AG1156" s="403"/>
      <c r="AH1156" s="403"/>
      <c r="AI1156" s="405"/>
      <c r="AL1156" s="403"/>
      <c r="AN1156" s="403"/>
      <c r="AO1156" s="405"/>
      <c r="AP1156" s="403"/>
      <c r="AQ1156" s="403"/>
      <c r="AR1156" s="403"/>
      <c r="AS1156" s="403"/>
      <c r="AT1156" s="403"/>
      <c r="AU1156" s="403"/>
      <c r="AV1156" s="405"/>
      <c r="AW1156" s="404"/>
      <c r="AY1156" s="403"/>
      <c r="BC1156" s="403"/>
      <c r="BD1156" s="403"/>
      <c r="BE1156" s="403"/>
      <c r="BF1156" s="403"/>
      <c r="BG1156" s="403"/>
      <c r="BH1156" s="403"/>
      <c r="BI1156" s="403"/>
      <c r="BJ1156" s="403"/>
      <c r="BK1156" s="403"/>
    </row>
    <row r="1157" spans="1:63" x14ac:dyDescent="0.25">
      <c r="A1157" s="405"/>
      <c r="B1157" s="400"/>
      <c r="C1157" s="403"/>
      <c r="D1157" s="403"/>
      <c r="E1157" s="403"/>
      <c r="I1157" s="404"/>
      <c r="Q1157" s="405"/>
      <c r="S1157" s="405"/>
      <c r="T1157" s="403"/>
      <c r="U1157" s="406"/>
      <c r="V1157" s="400"/>
      <c r="W1157" s="405"/>
      <c r="X1157" s="405"/>
      <c r="Y1157" s="403"/>
      <c r="Z1157" s="407"/>
      <c r="AA1157" s="403"/>
      <c r="AB1157" s="405"/>
      <c r="AC1157" s="403"/>
      <c r="AD1157" s="406"/>
      <c r="AG1157" s="403"/>
      <c r="AH1157" s="403"/>
      <c r="AI1157" s="405"/>
      <c r="AL1157" s="403"/>
      <c r="AN1157" s="403"/>
      <c r="AO1157" s="405"/>
      <c r="AP1157" s="403"/>
      <c r="AQ1157" s="403"/>
      <c r="AR1157" s="403"/>
      <c r="AS1157" s="403"/>
      <c r="AT1157" s="403"/>
      <c r="AU1157" s="403"/>
      <c r="AV1157" s="405"/>
      <c r="AW1157" s="404"/>
      <c r="AY1157" s="403"/>
      <c r="BC1157" s="403"/>
      <c r="BD1157" s="403"/>
      <c r="BE1157" s="403"/>
      <c r="BF1157" s="403"/>
      <c r="BG1157" s="403"/>
      <c r="BH1157" s="403"/>
      <c r="BI1157" s="403"/>
      <c r="BJ1157" s="403"/>
      <c r="BK1157" s="403"/>
    </row>
    <row r="1158" spans="1:63" x14ac:dyDescent="0.25">
      <c r="A1158" s="405"/>
      <c r="B1158" s="400"/>
      <c r="C1158" s="403"/>
      <c r="D1158" s="403"/>
      <c r="E1158" s="403"/>
      <c r="I1158" s="404"/>
      <c r="Q1158" s="405"/>
      <c r="S1158" s="405"/>
      <c r="T1158" s="403"/>
      <c r="U1158" s="406"/>
      <c r="V1158" s="400"/>
      <c r="W1158" s="405"/>
      <c r="X1158" s="405"/>
      <c r="Y1158" s="403"/>
      <c r="Z1158" s="407"/>
      <c r="AA1158" s="403"/>
      <c r="AB1158" s="405"/>
      <c r="AC1158" s="403"/>
      <c r="AD1158" s="406"/>
      <c r="AG1158" s="403"/>
      <c r="AH1158" s="403"/>
      <c r="AI1158" s="405"/>
      <c r="AL1158" s="403"/>
      <c r="AN1158" s="403"/>
      <c r="AO1158" s="405"/>
      <c r="AP1158" s="403"/>
      <c r="AQ1158" s="403"/>
      <c r="AR1158" s="403"/>
      <c r="AS1158" s="403"/>
      <c r="AT1158" s="403"/>
      <c r="AU1158" s="403"/>
      <c r="AV1158" s="405"/>
      <c r="AW1158" s="404"/>
      <c r="AY1158" s="403"/>
      <c r="BC1158" s="403"/>
      <c r="BD1158" s="403"/>
      <c r="BE1158" s="403"/>
      <c r="BF1158" s="403"/>
      <c r="BG1158" s="403"/>
      <c r="BH1158" s="403"/>
      <c r="BI1158" s="403"/>
      <c r="BJ1158" s="403"/>
      <c r="BK1158" s="403"/>
    </row>
    <row r="1159" spans="1:63" x14ac:dyDescent="0.25">
      <c r="A1159" s="405"/>
      <c r="B1159" s="400"/>
      <c r="C1159" s="403"/>
      <c r="D1159" s="403"/>
      <c r="E1159" s="403"/>
      <c r="I1159" s="404"/>
      <c r="Q1159" s="405"/>
      <c r="S1159" s="405"/>
      <c r="T1159" s="403"/>
      <c r="U1159" s="406"/>
      <c r="V1159" s="400"/>
      <c r="W1159" s="405"/>
      <c r="X1159" s="405"/>
      <c r="Y1159" s="403"/>
      <c r="Z1159" s="407"/>
      <c r="AA1159" s="403"/>
      <c r="AB1159" s="405"/>
      <c r="AC1159" s="403"/>
      <c r="AD1159" s="406"/>
      <c r="AG1159" s="403"/>
      <c r="AH1159" s="403"/>
      <c r="AI1159" s="405"/>
      <c r="AL1159" s="403"/>
      <c r="AN1159" s="403"/>
      <c r="AO1159" s="405"/>
      <c r="AP1159" s="403"/>
      <c r="AQ1159" s="403"/>
      <c r="AR1159" s="403"/>
      <c r="AS1159" s="403"/>
      <c r="AT1159" s="403"/>
      <c r="AU1159" s="403"/>
      <c r="AV1159" s="405"/>
      <c r="AW1159" s="404"/>
      <c r="AY1159" s="403"/>
      <c r="BC1159" s="403"/>
      <c r="BD1159" s="403"/>
      <c r="BE1159" s="403"/>
      <c r="BF1159" s="403"/>
      <c r="BG1159" s="403"/>
      <c r="BH1159" s="403"/>
      <c r="BI1159" s="403"/>
      <c r="BJ1159" s="403"/>
      <c r="BK1159" s="403"/>
    </row>
    <row r="1160" spans="1:63" x14ac:dyDescent="0.25">
      <c r="A1160" s="405"/>
      <c r="B1160" s="400"/>
      <c r="C1160" s="403"/>
      <c r="D1160" s="403"/>
      <c r="E1160" s="403"/>
      <c r="I1160" s="404"/>
      <c r="Q1160" s="405"/>
      <c r="S1160" s="405"/>
      <c r="T1160" s="403"/>
      <c r="U1160" s="406"/>
      <c r="V1160" s="400"/>
      <c r="W1160" s="405"/>
      <c r="X1160" s="405"/>
      <c r="Y1160" s="403"/>
      <c r="Z1160" s="407"/>
      <c r="AA1160" s="403"/>
      <c r="AB1160" s="405"/>
      <c r="AC1160" s="403"/>
      <c r="AD1160" s="406"/>
      <c r="AG1160" s="403"/>
      <c r="AH1160" s="403"/>
      <c r="AI1160" s="405"/>
      <c r="AL1160" s="403"/>
      <c r="AN1160" s="403"/>
      <c r="AO1160" s="405"/>
      <c r="AP1160" s="403"/>
      <c r="AQ1160" s="403"/>
      <c r="AR1160" s="403"/>
      <c r="AS1160" s="403"/>
      <c r="AT1160" s="403"/>
      <c r="AU1160" s="403"/>
      <c r="AV1160" s="405"/>
      <c r="AW1160" s="404"/>
      <c r="AY1160" s="403"/>
      <c r="BC1160" s="403"/>
      <c r="BD1160" s="403"/>
      <c r="BE1160" s="403"/>
      <c r="BF1160" s="403"/>
      <c r="BG1160" s="403"/>
      <c r="BH1160" s="403"/>
      <c r="BI1160" s="403"/>
      <c r="BJ1160" s="403"/>
      <c r="BK1160" s="403"/>
    </row>
    <row r="1161" spans="1:63" x14ac:dyDescent="0.25">
      <c r="A1161" s="405"/>
      <c r="B1161" s="400"/>
      <c r="C1161" s="403"/>
      <c r="D1161" s="403"/>
      <c r="E1161" s="403"/>
      <c r="I1161" s="404"/>
      <c r="Q1161" s="405"/>
      <c r="S1161" s="405"/>
      <c r="T1161" s="403"/>
      <c r="U1161" s="406"/>
      <c r="V1161" s="400"/>
      <c r="W1161" s="405"/>
      <c r="X1161" s="405"/>
      <c r="Y1161" s="403"/>
      <c r="Z1161" s="407"/>
      <c r="AA1161" s="403"/>
      <c r="AB1161" s="405"/>
      <c r="AC1161" s="403"/>
      <c r="AD1161" s="406"/>
      <c r="AG1161" s="403"/>
      <c r="AH1161" s="403"/>
      <c r="AI1161" s="405"/>
      <c r="AL1161" s="403"/>
      <c r="AN1161" s="403"/>
      <c r="AO1161" s="405"/>
      <c r="AP1161" s="403"/>
      <c r="AQ1161" s="403"/>
      <c r="AR1161" s="403"/>
      <c r="AS1161" s="403"/>
      <c r="AT1161" s="403"/>
      <c r="AU1161" s="403"/>
      <c r="AV1161" s="405"/>
      <c r="AW1161" s="404"/>
      <c r="AY1161" s="403"/>
      <c r="BC1161" s="403"/>
      <c r="BD1161" s="403"/>
      <c r="BE1161" s="403"/>
      <c r="BF1161" s="403"/>
      <c r="BG1161" s="403"/>
      <c r="BH1161" s="403"/>
      <c r="BI1161" s="403"/>
      <c r="BJ1161" s="403"/>
      <c r="BK1161" s="403"/>
    </row>
    <row r="1162" spans="1:63" x14ac:dyDescent="0.25">
      <c r="A1162" s="405"/>
      <c r="B1162" s="400"/>
      <c r="C1162" s="403"/>
      <c r="D1162" s="403"/>
      <c r="E1162" s="403"/>
      <c r="I1162" s="404"/>
      <c r="Q1162" s="405"/>
      <c r="S1162" s="405"/>
      <c r="T1162" s="403"/>
      <c r="U1162" s="406"/>
      <c r="V1162" s="400"/>
      <c r="W1162" s="405"/>
      <c r="X1162" s="405"/>
      <c r="Y1162" s="403"/>
      <c r="Z1162" s="407"/>
      <c r="AA1162" s="403"/>
      <c r="AB1162" s="405"/>
      <c r="AC1162" s="403"/>
      <c r="AD1162" s="406"/>
      <c r="AG1162" s="403"/>
      <c r="AH1162" s="403"/>
      <c r="AI1162" s="405"/>
      <c r="AL1162" s="403"/>
      <c r="AN1162" s="403"/>
      <c r="AO1162" s="405"/>
      <c r="AP1162" s="403"/>
      <c r="AQ1162" s="403"/>
      <c r="AR1162" s="403"/>
      <c r="AS1162" s="403"/>
      <c r="AT1162" s="403"/>
      <c r="AU1162" s="403"/>
      <c r="AV1162" s="405"/>
      <c r="AW1162" s="404"/>
      <c r="AY1162" s="403"/>
      <c r="BC1162" s="403"/>
      <c r="BD1162" s="403"/>
      <c r="BE1162" s="403"/>
      <c r="BF1162" s="403"/>
      <c r="BG1162" s="403"/>
      <c r="BH1162" s="403"/>
      <c r="BI1162" s="403"/>
      <c r="BJ1162" s="403"/>
      <c r="BK1162" s="403"/>
    </row>
    <row r="1163" spans="1:63" x14ac:dyDescent="0.25">
      <c r="A1163" s="405"/>
      <c r="B1163" s="400"/>
      <c r="C1163" s="403"/>
      <c r="D1163" s="403"/>
      <c r="E1163" s="403"/>
      <c r="I1163" s="404"/>
      <c r="Q1163" s="405"/>
      <c r="S1163" s="405"/>
      <c r="T1163" s="403"/>
      <c r="U1163" s="406"/>
      <c r="V1163" s="400"/>
      <c r="W1163" s="405"/>
      <c r="X1163" s="405"/>
      <c r="Y1163" s="403"/>
      <c r="Z1163" s="407"/>
      <c r="AA1163" s="403"/>
      <c r="AB1163" s="405"/>
      <c r="AC1163" s="403"/>
      <c r="AD1163" s="406"/>
      <c r="AG1163" s="403"/>
      <c r="AH1163" s="403"/>
      <c r="AI1163" s="405"/>
      <c r="AL1163" s="403"/>
      <c r="AN1163" s="403"/>
      <c r="AO1163" s="405"/>
      <c r="AP1163" s="403"/>
      <c r="AQ1163" s="403"/>
      <c r="AR1163" s="403"/>
      <c r="AS1163" s="403"/>
      <c r="AT1163" s="403"/>
      <c r="AU1163" s="403"/>
      <c r="AV1163" s="405"/>
      <c r="AW1163" s="404"/>
      <c r="AY1163" s="403"/>
      <c r="BC1163" s="403"/>
      <c r="BD1163" s="403"/>
      <c r="BE1163" s="403"/>
      <c r="BF1163" s="403"/>
      <c r="BG1163" s="403"/>
      <c r="BH1163" s="403"/>
      <c r="BI1163" s="403"/>
      <c r="BJ1163" s="403"/>
      <c r="BK1163" s="403"/>
    </row>
    <row r="1164" spans="1:63" x14ac:dyDescent="0.25">
      <c r="A1164" s="405"/>
      <c r="B1164" s="400"/>
      <c r="C1164" s="403"/>
      <c r="D1164" s="403"/>
      <c r="E1164" s="403"/>
      <c r="I1164" s="404"/>
      <c r="Q1164" s="405"/>
      <c r="S1164" s="405"/>
      <c r="T1164" s="403"/>
      <c r="U1164" s="406"/>
      <c r="V1164" s="400"/>
      <c r="W1164" s="405"/>
      <c r="X1164" s="405"/>
      <c r="Y1164" s="403"/>
      <c r="Z1164" s="407"/>
      <c r="AA1164" s="403"/>
      <c r="AB1164" s="405"/>
      <c r="AC1164" s="403"/>
      <c r="AD1164" s="406"/>
      <c r="AG1164" s="403"/>
      <c r="AH1164" s="403"/>
      <c r="AI1164" s="405"/>
      <c r="AL1164" s="403"/>
      <c r="AN1164" s="403"/>
      <c r="AO1164" s="405"/>
      <c r="AP1164" s="403"/>
      <c r="AQ1164" s="403"/>
      <c r="AR1164" s="403"/>
      <c r="AS1164" s="403"/>
      <c r="AT1164" s="403"/>
      <c r="AU1164" s="403"/>
      <c r="AV1164" s="405"/>
      <c r="AW1164" s="404"/>
      <c r="AY1164" s="403"/>
      <c r="BC1164" s="403"/>
      <c r="BD1164" s="403"/>
      <c r="BE1164" s="403"/>
      <c r="BF1164" s="403"/>
      <c r="BG1164" s="403"/>
      <c r="BH1164" s="403"/>
      <c r="BI1164" s="403"/>
      <c r="BJ1164" s="403"/>
      <c r="BK1164" s="403"/>
    </row>
    <row r="1165" spans="1:63" x14ac:dyDescent="0.25">
      <c r="A1165" s="405"/>
      <c r="B1165" s="400"/>
      <c r="C1165" s="403"/>
      <c r="D1165" s="403"/>
      <c r="E1165" s="403"/>
      <c r="I1165" s="404"/>
      <c r="Q1165" s="405"/>
      <c r="S1165" s="405"/>
      <c r="T1165" s="403"/>
      <c r="U1165" s="406"/>
      <c r="V1165" s="400"/>
      <c r="W1165" s="405"/>
      <c r="X1165" s="405"/>
      <c r="Y1165" s="403"/>
      <c r="Z1165" s="407"/>
      <c r="AA1165" s="403"/>
      <c r="AB1165" s="405"/>
      <c r="AC1165" s="403"/>
      <c r="AD1165" s="406"/>
      <c r="AG1165" s="403"/>
      <c r="AH1165" s="403"/>
      <c r="AI1165" s="405"/>
      <c r="AL1165" s="403"/>
      <c r="AN1165" s="403"/>
      <c r="AO1165" s="405"/>
      <c r="AP1165" s="403"/>
      <c r="AQ1165" s="403"/>
      <c r="AR1165" s="403"/>
      <c r="AS1165" s="403"/>
      <c r="AT1165" s="403"/>
      <c r="AU1165" s="403"/>
      <c r="AV1165" s="405"/>
      <c r="AW1165" s="404"/>
      <c r="AY1165" s="403"/>
      <c r="BC1165" s="403"/>
      <c r="BD1165" s="403"/>
      <c r="BE1165" s="403"/>
      <c r="BF1165" s="403"/>
      <c r="BG1165" s="403"/>
      <c r="BH1165" s="403"/>
      <c r="BI1165" s="403"/>
      <c r="BJ1165" s="403"/>
      <c r="BK1165" s="403"/>
    </row>
    <row r="1166" spans="1:63" x14ac:dyDescent="0.25">
      <c r="A1166" s="405"/>
      <c r="B1166" s="400"/>
      <c r="C1166" s="403"/>
      <c r="D1166" s="403"/>
      <c r="E1166" s="403"/>
      <c r="I1166" s="404"/>
      <c r="Q1166" s="405"/>
      <c r="S1166" s="405"/>
      <c r="T1166" s="403"/>
      <c r="U1166" s="406"/>
      <c r="V1166" s="400"/>
      <c r="W1166" s="405"/>
      <c r="X1166" s="405"/>
      <c r="Y1166" s="403"/>
      <c r="Z1166" s="407"/>
      <c r="AA1166" s="403"/>
      <c r="AB1166" s="405"/>
      <c r="AC1166" s="403"/>
      <c r="AD1166" s="406"/>
      <c r="AG1166" s="403"/>
      <c r="AH1166" s="403"/>
      <c r="AI1166" s="405"/>
      <c r="AL1166" s="403"/>
      <c r="AN1166" s="403"/>
      <c r="AO1166" s="405"/>
      <c r="AP1166" s="403"/>
      <c r="AQ1166" s="403"/>
      <c r="AR1166" s="403"/>
      <c r="AS1166" s="403"/>
      <c r="AT1166" s="403"/>
      <c r="AU1166" s="403"/>
      <c r="AV1166" s="405"/>
      <c r="AW1166" s="404"/>
      <c r="AY1166" s="403"/>
      <c r="BC1166" s="403"/>
      <c r="BD1166" s="403"/>
      <c r="BE1166" s="403"/>
      <c r="BF1166" s="403"/>
      <c r="BG1166" s="403"/>
      <c r="BH1166" s="403"/>
      <c r="BI1166" s="403"/>
      <c r="BJ1166" s="403"/>
      <c r="BK1166" s="403"/>
    </row>
    <row r="1167" spans="1:63" x14ac:dyDescent="0.25">
      <c r="A1167" s="405"/>
      <c r="B1167" s="400"/>
      <c r="C1167" s="403"/>
      <c r="D1167" s="403"/>
      <c r="E1167" s="403"/>
      <c r="I1167" s="404"/>
      <c r="Q1167" s="405"/>
      <c r="S1167" s="405"/>
      <c r="T1167" s="403"/>
      <c r="U1167" s="406"/>
      <c r="V1167" s="400"/>
      <c r="W1167" s="405"/>
      <c r="X1167" s="405"/>
      <c r="Y1167" s="403"/>
      <c r="Z1167" s="407"/>
      <c r="AA1167" s="403"/>
      <c r="AB1167" s="405"/>
      <c r="AC1167" s="403"/>
      <c r="AD1167" s="406"/>
      <c r="AG1167" s="403"/>
      <c r="AH1167" s="403"/>
      <c r="AI1167" s="405"/>
      <c r="AL1167" s="403"/>
      <c r="AN1167" s="403"/>
      <c r="AO1167" s="405"/>
      <c r="AP1167" s="403"/>
      <c r="AQ1167" s="403"/>
      <c r="AR1167" s="403"/>
      <c r="AS1167" s="403"/>
      <c r="AT1167" s="403"/>
      <c r="AU1167" s="403"/>
      <c r="AV1167" s="405"/>
      <c r="AW1167" s="404"/>
      <c r="AY1167" s="403"/>
      <c r="BC1167" s="403"/>
      <c r="BD1167" s="403"/>
      <c r="BE1167" s="403"/>
      <c r="BF1167" s="403"/>
      <c r="BG1167" s="403"/>
      <c r="BH1167" s="403"/>
      <c r="BI1167" s="403"/>
      <c r="BJ1167" s="403"/>
      <c r="BK1167" s="403"/>
    </row>
    <row r="1168" spans="1:63" x14ac:dyDescent="0.25">
      <c r="A1168" s="405"/>
      <c r="B1168" s="400"/>
      <c r="C1168" s="403"/>
      <c r="D1168" s="403"/>
      <c r="E1168" s="403"/>
      <c r="I1168" s="404"/>
      <c r="Q1168" s="405"/>
      <c r="S1168" s="405"/>
      <c r="T1168" s="403"/>
      <c r="U1168" s="406"/>
      <c r="V1168" s="400"/>
      <c r="W1168" s="405"/>
      <c r="X1168" s="405"/>
      <c r="Y1168" s="403"/>
      <c r="Z1168" s="407"/>
      <c r="AA1168" s="403"/>
      <c r="AB1168" s="405"/>
      <c r="AC1168" s="403"/>
      <c r="AD1168" s="406"/>
      <c r="AG1168" s="403"/>
      <c r="AH1168" s="403"/>
      <c r="AI1168" s="405"/>
      <c r="AL1168" s="403"/>
      <c r="AN1168" s="403"/>
      <c r="AO1168" s="405"/>
      <c r="AP1168" s="403"/>
      <c r="AQ1168" s="403"/>
      <c r="AR1168" s="403"/>
      <c r="AS1168" s="403"/>
      <c r="AT1168" s="403"/>
      <c r="AU1168" s="403"/>
      <c r="AV1168" s="405"/>
      <c r="AW1168" s="404"/>
      <c r="AY1168" s="403"/>
      <c r="BC1168" s="403"/>
      <c r="BD1168" s="403"/>
      <c r="BE1168" s="403"/>
      <c r="BF1168" s="403"/>
      <c r="BG1168" s="403"/>
      <c r="BH1168" s="403"/>
      <c r="BI1168" s="403"/>
      <c r="BJ1168" s="403"/>
      <c r="BK1168" s="403"/>
    </row>
    <row r="1169" spans="1:63" x14ac:dyDescent="0.25">
      <c r="A1169" s="405"/>
      <c r="B1169" s="400"/>
      <c r="C1169" s="403"/>
      <c r="D1169" s="403"/>
      <c r="E1169" s="403"/>
      <c r="I1169" s="404"/>
      <c r="Q1169" s="405"/>
      <c r="S1169" s="405"/>
      <c r="T1169" s="403"/>
      <c r="U1169" s="406"/>
      <c r="V1169" s="400"/>
      <c r="W1169" s="405"/>
      <c r="X1169" s="405"/>
      <c r="Y1169" s="403"/>
      <c r="Z1169" s="407"/>
      <c r="AA1169" s="403"/>
      <c r="AB1169" s="405"/>
      <c r="AC1169" s="403"/>
      <c r="AD1169" s="406"/>
      <c r="AG1169" s="403"/>
      <c r="AH1169" s="403"/>
      <c r="AI1169" s="405"/>
      <c r="AL1169" s="403"/>
      <c r="AN1169" s="403"/>
      <c r="AO1169" s="405"/>
      <c r="AP1169" s="403"/>
      <c r="AQ1169" s="403"/>
      <c r="AR1169" s="403"/>
      <c r="AS1169" s="403"/>
      <c r="AT1169" s="403"/>
      <c r="AU1169" s="403"/>
      <c r="AV1169" s="405"/>
      <c r="AW1169" s="404"/>
      <c r="AY1169" s="403"/>
      <c r="BC1169" s="403"/>
      <c r="BD1169" s="403"/>
      <c r="BE1169" s="403"/>
      <c r="BF1169" s="403"/>
      <c r="BG1169" s="403"/>
      <c r="BH1169" s="403"/>
      <c r="BI1169" s="403"/>
      <c r="BJ1169" s="403"/>
      <c r="BK1169" s="403"/>
    </row>
    <row r="1170" spans="1:63" x14ac:dyDescent="0.25">
      <c r="A1170" s="405"/>
      <c r="B1170" s="400"/>
      <c r="C1170" s="403"/>
      <c r="D1170" s="403"/>
      <c r="E1170" s="403"/>
      <c r="I1170" s="404"/>
      <c r="Q1170" s="405"/>
      <c r="S1170" s="405"/>
      <c r="T1170" s="403"/>
      <c r="U1170" s="406"/>
      <c r="V1170" s="400"/>
      <c r="W1170" s="405"/>
      <c r="X1170" s="405"/>
      <c r="Y1170" s="403"/>
      <c r="Z1170" s="407"/>
      <c r="AA1170" s="403"/>
      <c r="AB1170" s="405"/>
      <c r="AC1170" s="403"/>
      <c r="AD1170" s="406"/>
      <c r="AG1170" s="403"/>
      <c r="AH1170" s="403"/>
      <c r="AI1170" s="405"/>
      <c r="AL1170" s="403"/>
      <c r="AN1170" s="403"/>
      <c r="AO1170" s="405"/>
      <c r="AP1170" s="403"/>
      <c r="AQ1170" s="403"/>
      <c r="AR1170" s="403"/>
      <c r="AS1170" s="403"/>
      <c r="AT1170" s="403"/>
      <c r="AU1170" s="403"/>
      <c r="AV1170" s="405"/>
      <c r="AW1170" s="404"/>
      <c r="AY1170" s="403"/>
      <c r="BC1170" s="403"/>
      <c r="BD1170" s="403"/>
      <c r="BE1170" s="403"/>
      <c r="BF1170" s="403"/>
      <c r="BG1170" s="403"/>
      <c r="BH1170" s="403"/>
      <c r="BI1170" s="403"/>
      <c r="BJ1170" s="403"/>
      <c r="BK1170" s="403"/>
    </row>
    <row r="1171" spans="1:63" x14ac:dyDescent="0.25">
      <c r="A1171" s="405"/>
      <c r="B1171" s="400"/>
      <c r="C1171" s="403"/>
      <c r="D1171" s="403"/>
      <c r="E1171" s="403"/>
      <c r="I1171" s="404"/>
      <c r="Q1171" s="405"/>
      <c r="S1171" s="405"/>
      <c r="T1171" s="403"/>
      <c r="U1171" s="406"/>
      <c r="V1171" s="400"/>
      <c r="W1171" s="405"/>
      <c r="X1171" s="405"/>
      <c r="Y1171" s="403"/>
      <c r="Z1171" s="407"/>
      <c r="AA1171" s="403"/>
      <c r="AB1171" s="405"/>
      <c r="AC1171" s="403"/>
      <c r="AD1171" s="406"/>
      <c r="AG1171" s="403"/>
      <c r="AH1171" s="403"/>
      <c r="AI1171" s="405"/>
      <c r="AL1171" s="403"/>
      <c r="AN1171" s="403"/>
      <c r="AO1171" s="405"/>
      <c r="AP1171" s="403"/>
      <c r="AQ1171" s="403"/>
      <c r="AR1171" s="403"/>
      <c r="AS1171" s="403"/>
      <c r="AT1171" s="403"/>
      <c r="AU1171" s="403"/>
      <c r="AV1171" s="405"/>
      <c r="AW1171" s="404"/>
      <c r="AY1171" s="403"/>
      <c r="BC1171" s="403"/>
      <c r="BD1171" s="403"/>
      <c r="BE1171" s="403"/>
      <c r="BF1171" s="403"/>
      <c r="BG1171" s="403"/>
      <c r="BH1171" s="403"/>
      <c r="BI1171" s="403"/>
      <c r="BJ1171" s="403"/>
      <c r="BK1171" s="403"/>
    </row>
    <row r="1172" spans="1:63" x14ac:dyDescent="0.25">
      <c r="A1172" s="405"/>
      <c r="B1172" s="400"/>
      <c r="C1172" s="403"/>
      <c r="D1172" s="403"/>
      <c r="E1172" s="403"/>
      <c r="I1172" s="404"/>
      <c r="Q1172" s="405"/>
      <c r="S1172" s="405"/>
      <c r="T1172" s="403"/>
      <c r="U1172" s="406"/>
      <c r="V1172" s="400"/>
      <c r="W1172" s="405"/>
      <c r="X1172" s="405"/>
      <c r="Y1172" s="403"/>
      <c r="Z1172" s="407"/>
      <c r="AA1172" s="403"/>
      <c r="AB1172" s="405"/>
      <c r="AC1172" s="403"/>
      <c r="AD1172" s="406"/>
      <c r="AG1172" s="403"/>
      <c r="AH1172" s="403"/>
      <c r="AI1172" s="405"/>
      <c r="AL1172" s="403"/>
      <c r="AN1172" s="403"/>
      <c r="AO1172" s="405"/>
      <c r="AP1172" s="403"/>
      <c r="AQ1172" s="403"/>
      <c r="AR1172" s="403"/>
      <c r="AS1172" s="403"/>
      <c r="AT1172" s="403"/>
      <c r="AU1172" s="403"/>
      <c r="AV1172" s="405"/>
      <c r="AW1172" s="404"/>
      <c r="AY1172" s="403"/>
      <c r="BC1172" s="403"/>
      <c r="BD1172" s="403"/>
      <c r="BE1172" s="403"/>
      <c r="BF1172" s="403"/>
      <c r="BG1172" s="403"/>
      <c r="BH1172" s="403"/>
      <c r="BI1172" s="403"/>
      <c r="BJ1172" s="403"/>
      <c r="BK1172" s="403"/>
    </row>
    <row r="1173" spans="1:63" x14ac:dyDescent="0.25">
      <c r="A1173" s="405"/>
      <c r="B1173" s="400"/>
      <c r="C1173" s="403"/>
      <c r="D1173" s="403"/>
      <c r="E1173" s="403"/>
      <c r="I1173" s="404"/>
      <c r="Q1173" s="405"/>
      <c r="S1173" s="405"/>
      <c r="T1173" s="403"/>
      <c r="U1173" s="406"/>
      <c r="V1173" s="400"/>
      <c r="W1173" s="405"/>
      <c r="X1173" s="405"/>
      <c r="Y1173" s="403"/>
      <c r="Z1173" s="407"/>
      <c r="AA1173" s="403"/>
      <c r="AB1173" s="405"/>
      <c r="AC1173" s="403"/>
      <c r="AD1173" s="406"/>
      <c r="AG1173" s="403"/>
      <c r="AH1173" s="403"/>
      <c r="AI1173" s="405"/>
      <c r="AL1173" s="403"/>
      <c r="AN1173" s="403"/>
      <c r="AO1173" s="405"/>
      <c r="AP1173" s="403"/>
      <c r="AQ1173" s="403"/>
      <c r="AR1173" s="403"/>
      <c r="AS1173" s="403"/>
      <c r="AT1173" s="403"/>
      <c r="AU1173" s="403"/>
      <c r="AV1173" s="405"/>
      <c r="AW1173" s="404"/>
      <c r="AY1173" s="403"/>
      <c r="BC1173" s="403"/>
      <c r="BD1173" s="403"/>
      <c r="BE1173" s="403"/>
      <c r="BF1173" s="403"/>
      <c r="BG1173" s="403"/>
      <c r="BH1173" s="403"/>
      <c r="BI1173" s="403"/>
      <c r="BJ1173" s="403"/>
      <c r="BK1173" s="403"/>
    </row>
    <row r="1174" spans="1:63" x14ac:dyDescent="0.25">
      <c r="A1174" s="405"/>
      <c r="B1174" s="400"/>
      <c r="C1174" s="403"/>
      <c r="D1174" s="403"/>
      <c r="E1174" s="403"/>
      <c r="I1174" s="404"/>
      <c r="Q1174" s="405"/>
      <c r="S1174" s="405"/>
      <c r="T1174" s="403"/>
      <c r="U1174" s="406"/>
      <c r="V1174" s="400"/>
      <c r="W1174" s="405"/>
      <c r="X1174" s="405"/>
      <c r="Y1174" s="403"/>
      <c r="Z1174" s="407"/>
      <c r="AA1174" s="403"/>
      <c r="AB1174" s="405"/>
      <c r="AC1174" s="403"/>
      <c r="AD1174" s="406"/>
      <c r="AG1174" s="403"/>
      <c r="AH1174" s="403"/>
      <c r="AI1174" s="405"/>
      <c r="AL1174" s="403"/>
      <c r="AN1174" s="403"/>
      <c r="AO1174" s="405"/>
      <c r="AP1174" s="403"/>
      <c r="AQ1174" s="403"/>
      <c r="AR1174" s="403"/>
      <c r="AS1174" s="403"/>
      <c r="AT1174" s="403"/>
      <c r="AU1174" s="403"/>
      <c r="AV1174" s="405"/>
      <c r="AW1174" s="404"/>
      <c r="AY1174" s="403"/>
      <c r="BC1174" s="403"/>
      <c r="BD1174" s="403"/>
      <c r="BE1174" s="403"/>
      <c r="BF1174" s="403"/>
      <c r="BG1174" s="403"/>
      <c r="BH1174" s="403"/>
      <c r="BI1174" s="403"/>
      <c r="BJ1174" s="403"/>
      <c r="BK1174" s="403"/>
    </row>
    <row r="1175" spans="1:63" x14ac:dyDescent="0.25">
      <c r="A1175" s="405"/>
      <c r="B1175" s="400"/>
      <c r="C1175" s="403"/>
      <c r="D1175" s="403"/>
      <c r="E1175" s="403"/>
      <c r="I1175" s="404"/>
      <c r="Q1175" s="405"/>
      <c r="S1175" s="405"/>
      <c r="T1175" s="403"/>
      <c r="U1175" s="406"/>
      <c r="V1175" s="400"/>
      <c r="W1175" s="405"/>
      <c r="X1175" s="405"/>
      <c r="Y1175" s="403"/>
      <c r="Z1175" s="407"/>
      <c r="AA1175" s="403"/>
      <c r="AB1175" s="405"/>
      <c r="AC1175" s="403"/>
      <c r="AD1175" s="406"/>
      <c r="AG1175" s="403"/>
      <c r="AH1175" s="403"/>
      <c r="AI1175" s="405"/>
      <c r="AL1175" s="403"/>
      <c r="AN1175" s="403"/>
      <c r="AO1175" s="405"/>
      <c r="AP1175" s="403"/>
      <c r="AQ1175" s="403"/>
      <c r="AR1175" s="403"/>
      <c r="AS1175" s="403"/>
      <c r="AT1175" s="403"/>
      <c r="AU1175" s="403"/>
      <c r="AV1175" s="405"/>
      <c r="AW1175" s="404"/>
      <c r="AY1175" s="403"/>
      <c r="BC1175" s="403"/>
      <c r="BD1175" s="403"/>
      <c r="BE1175" s="403"/>
      <c r="BF1175" s="403"/>
      <c r="BG1175" s="403"/>
      <c r="BH1175" s="403"/>
      <c r="BI1175" s="403"/>
      <c r="BJ1175" s="403"/>
      <c r="BK1175" s="403"/>
    </row>
    <row r="1176" spans="1:63" x14ac:dyDescent="0.25">
      <c r="A1176" s="405"/>
      <c r="B1176" s="400"/>
      <c r="C1176" s="403"/>
      <c r="D1176" s="403"/>
      <c r="E1176" s="403"/>
      <c r="I1176" s="404"/>
      <c r="Q1176" s="405"/>
      <c r="S1176" s="405"/>
      <c r="T1176" s="403"/>
      <c r="U1176" s="406"/>
      <c r="V1176" s="400"/>
      <c r="W1176" s="405"/>
      <c r="X1176" s="405"/>
      <c r="Y1176" s="403"/>
      <c r="Z1176" s="407"/>
      <c r="AA1176" s="403"/>
      <c r="AB1176" s="405"/>
      <c r="AC1176" s="403"/>
      <c r="AD1176" s="406"/>
      <c r="AG1176" s="403"/>
      <c r="AH1176" s="403"/>
      <c r="AI1176" s="405"/>
      <c r="AL1176" s="403"/>
      <c r="AN1176" s="403"/>
      <c r="AO1176" s="405"/>
      <c r="AP1176" s="403"/>
      <c r="AQ1176" s="403"/>
      <c r="AR1176" s="403"/>
      <c r="AS1176" s="403"/>
      <c r="AT1176" s="403"/>
      <c r="AU1176" s="403"/>
      <c r="AV1176" s="405"/>
      <c r="AW1176" s="404"/>
      <c r="AY1176" s="403"/>
      <c r="BC1176" s="403"/>
      <c r="BD1176" s="403"/>
      <c r="BE1176" s="403"/>
      <c r="BF1176" s="403"/>
      <c r="BG1176" s="403"/>
      <c r="BH1176" s="403"/>
      <c r="BI1176" s="403"/>
      <c r="BJ1176" s="403"/>
      <c r="BK1176" s="403"/>
    </row>
    <row r="1177" spans="1:63" x14ac:dyDescent="0.25">
      <c r="A1177" s="405"/>
      <c r="B1177" s="400"/>
      <c r="C1177" s="403"/>
      <c r="D1177" s="403"/>
      <c r="E1177" s="403"/>
      <c r="I1177" s="404"/>
      <c r="Q1177" s="405"/>
      <c r="S1177" s="405"/>
      <c r="T1177" s="403"/>
      <c r="U1177" s="406"/>
      <c r="V1177" s="400"/>
      <c r="W1177" s="405"/>
      <c r="X1177" s="405"/>
      <c r="Y1177" s="403"/>
      <c r="Z1177" s="407"/>
      <c r="AA1177" s="403"/>
      <c r="AB1177" s="405"/>
      <c r="AC1177" s="403"/>
      <c r="AD1177" s="406"/>
      <c r="AG1177" s="403"/>
      <c r="AH1177" s="403"/>
      <c r="AI1177" s="405"/>
      <c r="AL1177" s="403"/>
      <c r="AN1177" s="403"/>
      <c r="AO1177" s="405"/>
      <c r="AP1177" s="403"/>
      <c r="AQ1177" s="403"/>
      <c r="AR1177" s="403"/>
      <c r="AS1177" s="403"/>
      <c r="AT1177" s="403"/>
      <c r="AU1177" s="403"/>
      <c r="AV1177" s="405"/>
      <c r="AW1177" s="404"/>
      <c r="AY1177" s="403"/>
      <c r="BC1177" s="403"/>
      <c r="BD1177" s="403"/>
      <c r="BE1177" s="403"/>
      <c r="BF1177" s="403"/>
      <c r="BG1177" s="403"/>
      <c r="BH1177" s="403"/>
      <c r="BI1177" s="403"/>
      <c r="BJ1177" s="403"/>
      <c r="BK1177" s="403"/>
    </row>
    <row r="1178" spans="1:63" x14ac:dyDescent="0.25">
      <c r="A1178" s="405"/>
      <c r="B1178" s="400"/>
      <c r="C1178" s="403"/>
      <c r="D1178" s="403"/>
      <c r="E1178" s="403"/>
      <c r="I1178" s="404"/>
      <c r="Q1178" s="405"/>
      <c r="S1178" s="405"/>
      <c r="T1178" s="403"/>
      <c r="U1178" s="406"/>
      <c r="V1178" s="400"/>
      <c r="W1178" s="405"/>
      <c r="X1178" s="405"/>
      <c r="Y1178" s="403"/>
      <c r="Z1178" s="407"/>
      <c r="AA1178" s="403"/>
      <c r="AB1178" s="405"/>
      <c r="AC1178" s="403"/>
      <c r="AD1178" s="406"/>
      <c r="AG1178" s="403"/>
      <c r="AH1178" s="403"/>
      <c r="AI1178" s="405"/>
      <c r="AL1178" s="403"/>
      <c r="AN1178" s="403"/>
      <c r="AO1178" s="405"/>
      <c r="AP1178" s="403"/>
      <c r="AQ1178" s="403"/>
      <c r="AR1178" s="403"/>
      <c r="AS1178" s="403"/>
      <c r="AT1178" s="403"/>
      <c r="AU1178" s="403"/>
      <c r="AV1178" s="405"/>
      <c r="AW1178" s="404"/>
      <c r="AY1178" s="403"/>
      <c r="BC1178" s="403"/>
      <c r="BD1178" s="403"/>
      <c r="BE1178" s="403"/>
      <c r="BF1178" s="403"/>
      <c r="BG1178" s="403"/>
      <c r="BH1178" s="403"/>
      <c r="BI1178" s="403"/>
      <c r="BJ1178" s="403"/>
      <c r="BK1178" s="403"/>
    </row>
    <row r="1179" spans="1:63" x14ac:dyDescent="0.25">
      <c r="A1179" s="405"/>
      <c r="B1179" s="400"/>
      <c r="C1179" s="403"/>
      <c r="D1179" s="403"/>
      <c r="E1179" s="403"/>
      <c r="I1179" s="404"/>
      <c r="Q1179" s="405"/>
      <c r="S1179" s="405"/>
      <c r="T1179" s="403"/>
      <c r="U1179" s="406"/>
      <c r="V1179" s="400"/>
      <c r="W1179" s="405"/>
      <c r="X1179" s="405"/>
      <c r="Y1179" s="403"/>
      <c r="Z1179" s="407"/>
      <c r="AA1179" s="403"/>
      <c r="AB1179" s="405"/>
      <c r="AC1179" s="403"/>
      <c r="AD1179" s="406"/>
      <c r="AG1179" s="403"/>
      <c r="AH1179" s="403"/>
      <c r="AI1179" s="405"/>
      <c r="AL1179" s="403"/>
      <c r="AN1179" s="403"/>
      <c r="AO1179" s="405"/>
      <c r="AP1179" s="403"/>
      <c r="AQ1179" s="403"/>
      <c r="AR1179" s="403"/>
      <c r="AS1179" s="403"/>
      <c r="AT1179" s="403"/>
      <c r="AU1179" s="403"/>
      <c r="AV1179" s="405"/>
      <c r="AW1179" s="404"/>
      <c r="AY1179" s="403"/>
      <c r="BC1179" s="403"/>
      <c r="BD1179" s="403"/>
      <c r="BE1179" s="403"/>
      <c r="BF1179" s="403"/>
      <c r="BG1179" s="403"/>
      <c r="BH1179" s="403"/>
      <c r="BI1179" s="403"/>
      <c r="BJ1179" s="403"/>
      <c r="BK1179" s="403"/>
    </row>
    <row r="1180" spans="1:63" x14ac:dyDescent="0.25">
      <c r="A1180" s="405"/>
      <c r="B1180" s="400"/>
      <c r="C1180" s="403"/>
      <c r="D1180" s="403"/>
      <c r="E1180" s="403"/>
      <c r="I1180" s="404"/>
      <c r="Q1180" s="405"/>
      <c r="S1180" s="405"/>
      <c r="T1180" s="403"/>
      <c r="U1180" s="406"/>
      <c r="V1180" s="400"/>
      <c r="W1180" s="405"/>
      <c r="X1180" s="405"/>
      <c r="Y1180" s="403"/>
      <c r="Z1180" s="407"/>
      <c r="AA1180" s="403"/>
      <c r="AB1180" s="405"/>
      <c r="AC1180" s="403"/>
      <c r="AD1180" s="406"/>
      <c r="AG1180" s="403"/>
      <c r="AH1180" s="403"/>
      <c r="AI1180" s="405"/>
      <c r="AL1180" s="403"/>
      <c r="AN1180" s="403"/>
      <c r="AO1180" s="405"/>
      <c r="AP1180" s="403"/>
      <c r="AQ1180" s="403"/>
      <c r="AR1180" s="403"/>
      <c r="AS1180" s="403"/>
      <c r="AT1180" s="403"/>
      <c r="AU1180" s="403"/>
      <c r="AV1180" s="405"/>
      <c r="AW1180" s="404"/>
      <c r="AY1180" s="403"/>
      <c r="BC1180" s="403"/>
      <c r="BD1180" s="403"/>
      <c r="BE1180" s="403"/>
      <c r="BF1180" s="403"/>
      <c r="BG1180" s="403"/>
      <c r="BH1180" s="403"/>
      <c r="BI1180" s="403"/>
      <c r="BJ1180" s="403"/>
      <c r="BK1180" s="403"/>
    </row>
    <row r="1181" spans="1:63" x14ac:dyDescent="0.25">
      <c r="A1181" s="405"/>
      <c r="B1181" s="400"/>
      <c r="C1181" s="403"/>
      <c r="D1181" s="403"/>
      <c r="E1181" s="403"/>
      <c r="I1181" s="404"/>
      <c r="Q1181" s="405"/>
      <c r="S1181" s="405"/>
      <c r="T1181" s="403"/>
      <c r="U1181" s="406"/>
      <c r="V1181" s="400"/>
      <c r="W1181" s="405"/>
      <c r="X1181" s="405"/>
      <c r="Y1181" s="403"/>
      <c r="Z1181" s="407"/>
      <c r="AA1181" s="403"/>
      <c r="AB1181" s="405"/>
      <c r="AC1181" s="403"/>
      <c r="AD1181" s="406"/>
      <c r="AG1181" s="403"/>
      <c r="AH1181" s="403"/>
      <c r="AI1181" s="405"/>
      <c r="AL1181" s="403"/>
      <c r="AN1181" s="403"/>
      <c r="AO1181" s="405"/>
      <c r="AP1181" s="403"/>
      <c r="AQ1181" s="403"/>
      <c r="AR1181" s="403"/>
      <c r="AS1181" s="403"/>
      <c r="AT1181" s="403"/>
      <c r="AU1181" s="403"/>
      <c r="AV1181" s="405"/>
      <c r="AW1181" s="404"/>
      <c r="AY1181" s="403"/>
      <c r="BC1181" s="403"/>
      <c r="BD1181" s="403"/>
      <c r="BE1181" s="403"/>
      <c r="BF1181" s="403"/>
      <c r="BG1181" s="403"/>
      <c r="BH1181" s="403"/>
      <c r="BI1181" s="403"/>
      <c r="BJ1181" s="403"/>
      <c r="BK1181" s="403"/>
    </row>
    <row r="1182" spans="1:63" x14ac:dyDescent="0.25">
      <c r="A1182" s="405"/>
      <c r="B1182" s="400"/>
      <c r="C1182" s="403"/>
      <c r="D1182" s="403"/>
      <c r="E1182" s="403"/>
      <c r="I1182" s="404"/>
      <c r="Q1182" s="405"/>
      <c r="S1182" s="405"/>
      <c r="T1182" s="403"/>
      <c r="U1182" s="406"/>
      <c r="V1182" s="400"/>
      <c r="W1182" s="405"/>
      <c r="X1182" s="405"/>
      <c r="Y1182" s="403"/>
      <c r="Z1182" s="407"/>
      <c r="AA1182" s="403"/>
      <c r="AB1182" s="405"/>
      <c r="AC1182" s="403"/>
      <c r="AD1182" s="406"/>
      <c r="AG1182" s="403"/>
      <c r="AH1182" s="403"/>
      <c r="AI1182" s="405"/>
      <c r="AL1182" s="403"/>
      <c r="AN1182" s="403"/>
      <c r="AO1182" s="405"/>
      <c r="AP1182" s="403"/>
      <c r="AQ1182" s="403"/>
      <c r="AR1182" s="403"/>
      <c r="AS1182" s="403"/>
      <c r="AT1182" s="403"/>
      <c r="AU1182" s="403"/>
      <c r="AV1182" s="405"/>
      <c r="AW1182" s="404"/>
      <c r="AY1182" s="403"/>
      <c r="BC1182" s="403"/>
      <c r="BD1182" s="403"/>
      <c r="BE1182" s="403"/>
      <c r="BF1182" s="403"/>
      <c r="BG1182" s="403"/>
      <c r="BH1182" s="403"/>
      <c r="BI1182" s="403"/>
      <c r="BJ1182" s="403"/>
      <c r="BK1182" s="403"/>
    </row>
    <row r="1183" spans="1:63" x14ac:dyDescent="0.25">
      <c r="A1183" s="405"/>
      <c r="B1183" s="400"/>
      <c r="C1183" s="403"/>
      <c r="D1183" s="403"/>
      <c r="E1183" s="403"/>
      <c r="I1183" s="404"/>
      <c r="Q1183" s="405"/>
      <c r="S1183" s="405"/>
      <c r="T1183" s="403"/>
      <c r="U1183" s="406"/>
      <c r="V1183" s="400"/>
      <c r="W1183" s="405"/>
      <c r="X1183" s="405"/>
      <c r="Y1183" s="403"/>
      <c r="Z1183" s="407"/>
      <c r="AA1183" s="403"/>
      <c r="AB1183" s="405"/>
      <c r="AC1183" s="403"/>
      <c r="AD1183" s="406"/>
      <c r="AG1183" s="403"/>
      <c r="AH1183" s="403"/>
      <c r="AI1183" s="405"/>
      <c r="AL1183" s="403"/>
      <c r="AN1183" s="403"/>
      <c r="AO1183" s="405"/>
      <c r="AP1183" s="403"/>
      <c r="AQ1183" s="403"/>
      <c r="AR1183" s="403"/>
      <c r="AS1183" s="403"/>
      <c r="AT1183" s="403"/>
      <c r="AU1183" s="403"/>
      <c r="AV1183" s="405"/>
      <c r="AW1183" s="404"/>
      <c r="AY1183" s="403"/>
      <c r="BC1183" s="403"/>
      <c r="BD1183" s="403"/>
      <c r="BE1183" s="403"/>
      <c r="BF1183" s="403"/>
      <c r="BG1183" s="403"/>
      <c r="BH1183" s="403"/>
      <c r="BI1183" s="403"/>
      <c r="BJ1183" s="403"/>
      <c r="BK1183" s="403"/>
    </row>
    <row r="1184" spans="1:63" x14ac:dyDescent="0.25">
      <c r="A1184" s="405"/>
      <c r="B1184" s="400"/>
      <c r="C1184" s="403"/>
      <c r="D1184" s="403"/>
      <c r="E1184" s="403"/>
      <c r="I1184" s="404"/>
      <c r="Q1184" s="405"/>
      <c r="S1184" s="405"/>
      <c r="T1184" s="403"/>
      <c r="U1184" s="406"/>
      <c r="V1184" s="400"/>
      <c r="W1184" s="405"/>
      <c r="X1184" s="405"/>
      <c r="Y1184" s="403"/>
      <c r="Z1184" s="407"/>
      <c r="AA1184" s="403"/>
      <c r="AB1184" s="405"/>
      <c r="AC1184" s="403"/>
      <c r="AD1184" s="406"/>
      <c r="AG1184" s="403"/>
      <c r="AH1184" s="403"/>
      <c r="AI1184" s="405"/>
      <c r="AL1184" s="403"/>
      <c r="AN1184" s="403"/>
      <c r="AO1184" s="405"/>
      <c r="AP1184" s="403"/>
      <c r="AQ1184" s="403"/>
      <c r="AR1184" s="403"/>
      <c r="AS1184" s="403"/>
      <c r="AT1184" s="403"/>
      <c r="AU1184" s="403"/>
      <c r="AV1184" s="405"/>
      <c r="AW1184" s="404"/>
      <c r="AY1184" s="403"/>
      <c r="BC1184" s="403"/>
      <c r="BD1184" s="403"/>
      <c r="BE1184" s="403"/>
      <c r="BF1184" s="403"/>
      <c r="BG1184" s="403"/>
      <c r="BH1184" s="403"/>
      <c r="BI1184" s="403"/>
      <c r="BJ1184" s="403"/>
      <c r="BK1184" s="403"/>
    </row>
    <row r="1185" spans="1:63" x14ac:dyDescent="0.25">
      <c r="A1185" s="405"/>
      <c r="B1185" s="400"/>
      <c r="C1185" s="403"/>
      <c r="D1185" s="403"/>
      <c r="E1185" s="403"/>
      <c r="I1185" s="404"/>
      <c r="Q1185" s="405"/>
      <c r="S1185" s="405"/>
      <c r="T1185" s="403"/>
      <c r="U1185" s="406"/>
      <c r="V1185" s="400"/>
      <c r="W1185" s="405"/>
      <c r="X1185" s="405"/>
      <c r="Y1185" s="403"/>
      <c r="Z1185" s="407"/>
      <c r="AA1185" s="403"/>
      <c r="AB1185" s="405"/>
      <c r="AC1185" s="403"/>
      <c r="AD1185" s="406"/>
      <c r="AG1185" s="403"/>
      <c r="AH1185" s="403"/>
      <c r="AI1185" s="405"/>
      <c r="AL1185" s="403"/>
      <c r="AN1185" s="403"/>
      <c r="AO1185" s="405"/>
      <c r="AP1185" s="403"/>
      <c r="AQ1185" s="403"/>
      <c r="AR1185" s="403"/>
      <c r="AS1185" s="403"/>
      <c r="AT1185" s="403"/>
      <c r="AU1185" s="403"/>
      <c r="AV1185" s="405"/>
      <c r="AW1185" s="404"/>
      <c r="AY1185" s="403"/>
      <c r="BC1185" s="403"/>
      <c r="BD1185" s="403"/>
      <c r="BE1185" s="403"/>
      <c r="BF1185" s="403"/>
      <c r="BG1185" s="403"/>
      <c r="BH1185" s="403"/>
      <c r="BI1185" s="403"/>
      <c r="BJ1185" s="403"/>
      <c r="BK1185" s="403"/>
    </row>
    <row r="1186" spans="1:63" x14ac:dyDescent="0.25">
      <c r="A1186" s="405"/>
      <c r="B1186" s="400"/>
      <c r="C1186" s="403"/>
      <c r="D1186" s="403"/>
      <c r="E1186" s="403"/>
      <c r="I1186" s="404"/>
      <c r="Q1186" s="405"/>
      <c r="S1186" s="405"/>
      <c r="T1186" s="403"/>
      <c r="U1186" s="406"/>
      <c r="V1186" s="400"/>
      <c r="W1186" s="405"/>
      <c r="X1186" s="405"/>
      <c r="Y1186" s="403"/>
      <c r="Z1186" s="407"/>
      <c r="AA1186" s="403"/>
      <c r="AB1186" s="405"/>
      <c r="AC1186" s="403"/>
      <c r="AD1186" s="406"/>
      <c r="AG1186" s="403"/>
      <c r="AH1186" s="403"/>
      <c r="AI1186" s="405"/>
      <c r="AL1186" s="403"/>
      <c r="AN1186" s="403"/>
      <c r="AO1186" s="405"/>
      <c r="AP1186" s="403"/>
      <c r="AQ1186" s="403"/>
      <c r="AR1186" s="403"/>
      <c r="AS1186" s="403"/>
      <c r="AT1186" s="403"/>
      <c r="AU1186" s="403"/>
      <c r="AV1186" s="405"/>
      <c r="AW1186" s="404"/>
      <c r="AY1186" s="403"/>
      <c r="BC1186" s="403"/>
      <c r="BD1186" s="403"/>
      <c r="BE1186" s="403"/>
      <c r="BF1186" s="403"/>
      <c r="BG1186" s="403"/>
      <c r="BH1186" s="403"/>
      <c r="BI1186" s="403"/>
      <c r="BJ1186" s="403"/>
      <c r="BK1186" s="403"/>
    </row>
    <row r="1187" spans="1:63" x14ac:dyDescent="0.25">
      <c r="A1187" s="405"/>
      <c r="B1187" s="400"/>
      <c r="C1187" s="403"/>
      <c r="D1187" s="403"/>
      <c r="E1187" s="403"/>
      <c r="I1187" s="404"/>
      <c r="Q1187" s="405"/>
      <c r="S1187" s="405"/>
      <c r="T1187" s="403"/>
      <c r="U1187" s="406"/>
      <c r="V1187" s="400"/>
      <c r="W1187" s="405"/>
      <c r="X1187" s="405"/>
      <c r="Y1187" s="403"/>
      <c r="Z1187" s="407"/>
      <c r="AA1187" s="403"/>
      <c r="AB1187" s="405"/>
      <c r="AC1187" s="403"/>
      <c r="AD1187" s="406"/>
      <c r="AG1187" s="403"/>
      <c r="AH1187" s="403"/>
      <c r="AI1187" s="405"/>
      <c r="AL1187" s="403"/>
      <c r="AN1187" s="403"/>
      <c r="AO1187" s="405"/>
      <c r="AP1187" s="403"/>
      <c r="AQ1187" s="403"/>
      <c r="AR1187" s="403"/>
      <c r="AS1187" s="403"/>
      <c r="AT1187" s="403"/>
      <c r="AU1187" s="403"/>
      <c r="AV1187" s="405"/>
      <c r="AW1187" s="404"/>
      <c r="AY1187" s="403"/>
      <c r="BC1187" s="403"/>
      <c r="BD1187" s="403"/>
      <c r="BE1187" s="403"/>
      <c r="BF1187" s="403"/>
      <c r="BG1187" s="403"/>
      <c r="BH1187" s="403"/>
      <c r="BI1187" s="403"/>
      <c r="BJ1187" s="403"/>
      <c r="BK1187" s="403"/>
    </row>
    <row r="1188" spans="1:63" x14ac:dyDescent="0.25">
      <c r="A1188" s="405"/>
      <c r="B1188" s="400"/>
      <c r="C1188" s="403"/>
      <c r="D1188" s="403"/>
      <c r="E1188" s="403"/>
      <c r="I1188" s="404"/>
      <c r="Q1188" s="405"/>
      <c r="S1188" s="405"/>
      <c r="T1188" s="403"/>
      <c r="U1188" s="406"/>
      <c r="V1188" s="400"/>
      <c r="W1188" s="405"/>
      <c r="X1188" s="405"/>
      <c r="Y1188" s="403"/>
      <c r="Z1188" s="407"/>
      <c r="AA1188" s="403"/>
      <c r="AB1188" s="405"/>
      <c r="AC1188" s="403"/>
      <c r="AD1188" s="406"/>
      <c r="AG1188" s="403"/>
      <c r="AH1188" s="403"/>
      <c r="AI1188" s="405"/>
      <c r="AL1188" s="403"/>
      <c r="AN1188" s="403"/>
      <c r="AO1188" s="405"/>
      <c r="AP1188" s="403"/>
      <c r="AQ1188" s="403"/>
      <c r="AR1188" s="403"/>
      <c r="AS1188" s="403"/>
      <c r="AT1188" s="403"/>
      <c r="AU1188" s="403"/>
      <c r="AV1188" s="405"/>
      <c r="AW1188" s="404"/>
      <c r="AY1188" s="403"/>
      <c r="BC1188" s="403"/>
      <c r="BD1188" s="403"/>
      <c r="BE1188" s="403"/>
      <c r="BF1188" s="403"/>
      <c r="BG1188" s="403"/>
      <c r="BH1188" s="403"/>
      <c r="BI1188" s="403"/>
      <c r="BJ1188" s="403"/>
      <c r="BK1188" s="403"/>
    </row>
    <row r="1189" spans="1:63" x14ac:dyDescent="0.25">
      <c r="A1189" s="405"/>
      <c r="B1189" s="400"/>
      <c r="C1189" s="403"/>
      <c r="D1189" s="403"/>
      <c r="E1189" s="403"/>
      <c r="I1189" s="404"/>
      <c r="Q1189" s="405"/>
      <c r="S1189" s="405"/>
      <c r="T1189" s="403"/>
      <c r="U1189" s="406"/>
      <c r="V1189" s="400"/>
      <c r="W1189" s="405"/>
      <c r="X1189" s="405"/>
      <c r="Y1189" s="403"/>
      <c r="Z1189" s="407"/>
      <c r="AA1189" s="403"/>
      <c r="AB1189" s="405"/>
      <c r="AC1189" s="403"/>
      <c r="AD1189" s="406"/>
      <c r="AG1189" s="403"/>
      <c r="AH1189" s="403"/>
      <c r="AI1189" s="405"/>
      <c r="AL1189" s="403"/>
      <c r="AN1189" s="403"/>
      <c r="AO1189" s="405"/>
      <c r="AP1189" s="403"/>
      <c r="AQ1189" s="403"/>
      <c r="AR1189" s="403"/>
      <c r="AS1189" s="403"/>
      <c r="AT1189" s="403"/>
      <c r="AU1189" s="403"/>
      <c r="AV1189" s="405"/>
      <c r="AW1189" s="404"/>
      <c r="AY1189" s="403"/>
      <c r="BC1189" s="403"/>
      <c r="BD1189" s="403"/>
      <c r="BE1189" s="403"/>
      <c r="BF1189" s="403"/>
      <c r="BG1189" s="403"/>
      <c r="BH1189" s="403"/>
      <c r="BI1189" s="403"/>
      <c r="BJ1189" s="403"/>
      <c r="BK1189" s="403"/>
    </row>
    <row r="1190" spans="1:63" x14ac:dyDescent="0.25">
      <c r="A1190" s="405"/>
      <c r="B1190" s="400"/>
      <c r="C1190" s="403"/>
      <c r="D1190" s="403"/>
      <c r="E1190" s="403"/>
      <c r="I1190" s="404"/>
      <c r="Q1190" s="405"/>
      <c r="S1190" s="405"/>
      <c r="T1190" s="403"/>
      <c r="U1190" s="406"/>
      <c r="V1190" s="400"/>
      <c r="W1190" s="405"/>
      <c r="X1190" s="405"/>
      <c r="Y1190" s="403"/>
      <c r="Z1190" s="407"/>
      <c r="AA1190" s="403"/>
      <c r="AB1190" s="405"/>
      <c r="AC1190" s="403"/>
      <c r="AD1190" s="406"/>
      <c r="AG1190" s="403"/>
      <c r="AH1190" s="403"/>
      <c r="AI1190" s="405"/>
      <c r="AL1190" s="403"/>
      <c r="AN1190" s="403"/>
      <c r="AO1190" s="405"/>
      <c r="AP1190" s="403"/>
      <c r="AQ1190" s="403"/>
      <c r="AR1190" s="403"/>
      <c r="AS1190" s="403"/>
      <c r="AT1190" s="403"/>
      <c r="AU1190" s="403"/>
      <c r="AV1190" s="405"/>
      <c r="AW1190" s="404"/>
      <c r="AY1190" s="403"/>
      <c r="BC1190" s="403"/>
      <c r="BD1190" s="403"/>
      <c r="BE1190" s="403"/>
      <c r="BF1190" s="403"/>
      <c r="BG1190" s="403"/>
      <c r="BH1190" s="403"/>
      <c r="BI1190" s="403"/>
      <c r="BJ1190" s="403"/>
      <c r="BK1190" s="403"/>
    </row>
    <row r="1191" spans="1:63" x14ac:dyDescent="0.25">
      <c r="A1191" s="405"/>
      <c r="B1191" s="400"/>
      <c r="C1191" s="403"/>
      <c r="D1191" s="403"/>
      <c r="E1191" s="403"/>
      <c r="I1191" s="404"/>
      <c r="Q1191" s="405"/>
      <c r="S1191" s="405"/>
      <c r="T1191" s="403"/>
      <c r="U1191" s="406"/>
      <c r="V1191" s="400"/>
      <c r="W1191" s="405"/>
      <c r="X1191" s="405"/>
      <c r="Y1191" s="403"/>
      <c r="Z1191" s="407"/>
      <c r="AA1191" s="403"/>
      <c r="AB1191" s="405"/>
      <c r="AC1191" s="403"/>
      <c r="AD1191" s="406"/>
      <c r="AG1191" s="403"/>
      <c r="AH1191" s="403"/>
      <c r="AI1191" s="405"/>
      <c r="AL1191" s="403"/>
      <c r="AN1191" s="403"/>
      <c r="AO1191" s="405"/>
      <c r="AP1191" s="403"/>
      <c r="AQ1191" s="403"/>
      <c r="AR1191" s="403"/>
      <c r="AS1191" s="403"/>
      <c r="AT1191" s="403"/>
      <c r="AU1191" s="403"/>
      <c r="AV1191" s="405"/>
      <c r="AW1191" s="404"/>
      <c r="AY1191" s="403"/>
      <c r="BC1191" s="403"/>
      <c r="BD1191" s="403"/>
      <c r="BE1191" s="403"/>
      <c r="BF1191" s="403"/>
      <c r="BG1191" s="403"/>
      <c r="BH1191" s="403"/>
      <c r="BI1191" s="403"/>
      <c r="BJ1191" s="403"/>
      <c r="BK1191" s="403"/>
    </row>
    <row r="1192" spans="1:63" x14ac:dyDescent="0.25">
      <c r="A1192" s="405"/>
      <c r="B1192" s="400"/>
      <c r="C1192" s="403"/>
      <c r="D1192" s="403"/>
      <c r="E1192" s="403"/>
      <c r="I1192" s="404"/>
      <c r="Q1192" s="405"/>
      <c r="S1192" s="405"/>
      <c r="T1192" s="403"/>
      <c r="U1192" s="406"/>
      <c r="V1192" s="400"/>
      <c r="W1192" s="405"/>
      <c r="X1192" s="405"/>
      <c r="Y1192" s="403"/>
      <c r="Z1192" s="407"/>
      <c r="AA1192" s="403"/>
      <c r="AB1192" s="405"/>
      <c r="AC1192" s="403"/>
      <c r="AD1192" s="406"/>
      <c r="AG1192" s="403"/>
      <c r="AH1192" s="403"/>
      <c r="AI1192" s="405"/>
      <c r="AL1192" s="403"/>
      <c r="AN1192" s="403"/>
      <c r="AO1192" s="405"/>
      <c r="AP1192" s="403"/>
      <c r="AQ1192" s="403"/>
      <c r="AR1192" s="403"/>
      <c r="AS1192" s="403"/>
      <c r="AT1192" s="403"/>
      <c r="AU1192" s="403"/>
      <c r="AV1192" s="405"/>
      <c r="AW1192" s="404"/>
      <c r="AY1192" s="403"/>
      <c r="BC1192" s="403"/>
      <c r="BD1192" s="403"/>
      <c r="BE1192" s="403"/>
      <c r="BF1192" s="403"/>
      <c r="BG1192" s="403"/>
      <c r="BH1192" s="403"/>
      <c r="BI1192" s="403"/>
      <c r="BJ1192" s="403"/>
      <c r="BK1192" s="403"/>
    </row>
    <row r="1193" spans="1:63" x14ac:dyDescent="0.25">
      <c r="A1193" s="405"/>
      <c r="B1193" s="400"/>
      <c r="C1193" s="403"/>
      <c r="D1193" s="403"/>
      <c r="E1193" s="403"/>
      <c r="I1193" s="404"/>
      <c r="Q1193" s="405"/>
      <c r="S1193" s="405"/>
      <c r="T1193" s="403"/>
      <c r="U1193" s="406"/>
      <c r="V1193" s="400"/>
      <c r="W1193" s="405"/>
      <c r="X1193" s="405"/>
      <c r="Y1193" s="403"/>
      <c r="Z1193" s="407"/>
      <c r="AA1193" s="403"/>
      <c r="AB1193" s="405"/>
      <c r="AC1193" s="403"/>
      <c r="AD1193" s="406"/>
      <c r="AG1193" s="403"/>
      <c r="AH1193" s="403"/>
      <c r="AI1193" s="405"/>
      <c r="AL1193" s="403"/>
      <c r="AN1193" s="403"/>
      <c r="AO1193" s="405"/>
      <c r="AP1193" s="403"/>
      <c r="AQ1193" s="403"/>
      <c r="AR1193" s="403"/>
      <c r="AS1193" s="403"/>
      <c r="AT1193" s="403"/>
      <c r="AU1193" s="403"/>
      <c r="AV1193" s="405"/>
      <c r="AW1193" s="404"/>
      <c r="AY1193" s="403"/>
      <c r="BC1193" s="403"/>
      <c r="BD1193" s="403"/>
      <c r="BE1193" s="403"/>
      <c r="BF1193" s="403"/>
      <c r="BG1193" s="403"/>
      <c r="BH1193" s="403"/>
      <c r="BI1193" s="403"/>
      <c r="BJ1193" s="403"/>
      <c r="BK1193" s="403"/>
    </row>
    <row r="1194" spans="1:63" x14ac:dyDescent="0.25">
      <c r="A1194" s="405"/>
      <c r="B1194" s="400"/>
      <c r="C1194" s="403"/>
      <c r="D1194" s="403"/>
      <c r="E1194" s="403"/>
      <c r="I1194" s="404"/>
      <c r="Q1194" s="405"/>
      <c r="S1194" s="405"/>
      <c r="T1194" s="403"/>
      <c r="U1194" s="406"/>
      <c r="V1194" s="400"/>
      <c r="W1194" s="405"/>
      <c r="X1194" s="405"/>
      <c r="Y1194" s="403"/>
      <c r="Z1194" s="407"/>
      <c r="AA1194" s="403"/>
      <c r="AB1194" s="405"/>
      <c r="AC1194" s="403"/>
      <c r="AD1194" s="406"/>
      <c r="AG1194" s="403"/>
      <c r="AH1194" s="403"/>
      <c r="AI1194" s="405"/>
      <c r="AL1194" s="403"/>
      <c r="AN1194" s="403"/>
      <c r="AO1194" s="405"/>
      <c r="AP1194" s="403"/>
      <c r="AQ1194" s="403"/>
      <c r="AR1194" s="403"/>
      <c r="AS1194" s="403"/>
      <c r="AT1194" s="403"/>
      <c r="AU1194" s="403"/>
      <c r="AV1194" s="405"/>
      <c r="AW1194" s="404"/>
      <c r="AY1194" s="403"/>
      <c r="BC1194" s="403"/>
      <c r="BD1194" s="403"/>
      <c r="BE1194" s="403"/>
      <c r="BF1194" s="403"/>
      <c r="BG1194" s="403"/>
      <c r="BH1194" s="403"/>
      <c r="BI1194" s="403"/>
      <c r="BJ1194" s="403"/>
      <c r="BK1194" s="403"/>
    </row>
    <row r="1195" spans="1:63" x14ac:dyDescent="0.25">
      <c r="A1195" s="405"/>
      <c r="B1195" s="400"/>
      <c r="C1195" s="403"/>
      <c r="D1195" s="403"/>
      <c r="E1195" s="403"/>
      <c r="I1195" s="404"/>
      <c r="Q1195" s="405"/>
      <c r="S1195" s="405"/>
      <c r="T1195" s="403"/>
      <c r="U1195" s="406"/>
      <c r="V1195" s="400"/>
      <c r="W1195" s="405"/>
      <c r="X1195" s="405"/>
      <c r="Y1195" s="403"/>
      <c r="Z1195" s="407"/>
      <c r="AA1195" s="403"/>
      <c r="AB1195" s="405"/>
      <c r="AC1195" s="403"/>
      <c r="AD1195" s="406"/>
      <c r="AG1195" s="403"/>
      <c r="AH1195" s="403"/>
      <c r="AI1195" s="405"/>
      <c r="AL1195" s="403"/>
      <c r="AN1195" s="403"/>
      <c r="AO1195" s="405"/>
      <c r="AP1195" s="403"/>
      <c r="AQ1195" s="403"/>
      <c r="AR1195" s="403"/>
      <c r="AS1195" s="403"/>
      <c r="AT1195" s="403"/>
      <c r="AU1195" s="403"/>
      <c r="AV1195" s="405"/>
      <c r="AW1195" s="404"/>
      <c r="AY1195" s="403"/>
      <c r="BC1195" s="403"/>
      <c r="BD1195" s="403"/>
      <c r="BE1195" s="403"/>
      <c r="BF1195" s="403"/>
      <c r="BG1195" s="403"/>
      <c r="BH1195" s="403"/>
      <c r="BI1195" s="403"/>
      <c r="BJ1195" s="403"/>
      <c r="BK1195" s="403"/>
    </row>
    <row r="1196" spans="1:63" x14ac:dyDescent="0.25">
      <c r="A1196" s="405"/>
      <c r="B1196" s="400"/>
      <c r="C1196" s="403"/>
      <c r="D1196" s="403"/>
      <c r="E1196" s="403"/>
      <c r="I1196" s="404"/>
      <c r="Q1196" s="405"/>
      <c r="S1196" s="405"/>
      <c r="T1196" s="403"/>
      <c r="U1196" s="406"/>
      <c r="V1196" s="400"/>
      <c r="W1196" s="405"/>
      <c r="X1196" s="405"/>
      <c r="Y1196" s="403"/>
      <c r="Z1196" s="407"/>
      <c r="AA1196" s="403"/>
      <c r="AB1196" s="405"/>
      <c r="AC1196" s="403"/>
      <c r="AD1196" s="406"/>
      <c r="AG1196" s="403"/>
      <c r="AH1196" s="403"/>
      <c r="AI1196" s="405"/>
      <c r="AL1196" s="403"/>
      <c r="AN1196" s="403"/>
      <c r="AO1196" s="405"/>
      <c r="AP1196" s="403"/>
      <c r="AQ1196" s="403"/>
      <c r="AR1196" s="403"/>
      <c r="AS1196" s="403"/>
      <c r="AT1196" s="403"/>
      <c r="AU1196" s="403"/>
      <c r="AV1196" s="405"/>
      <c r="AW1196" s="404"/>
      <c r="AY1196" s="403"/>
      <c r="BC1196" s="403"/>
      <c r="BD1196" s="403"/>
      <c r="BE1196" s="403"/>
      <c r="BF1196" s="403"/>
      <c r="BG1196" s="403"/>
      <c r="BH1196" s="403"/>
      <c r="BI1196" s="403"/>
      <c r="BJ1196" s="403"/>
      <c r="BK1196" s="403"/>
    </row>
    <row r="1197" spans="1:63" x14ac:dyDescent="0.25">
      <c r="A1197" s="405"/>
      <c r="B1197" s="400"/>
      <c r="C1197" s="403"/>
      <c r="D1197" s="403"/>
      <c r="E1197" s="403"/>
      <c r="I1197" s="404"/>
      <c r="Q1197" s="405"/>
      <c r="S1197" s="405"/>
      <c r="T1197" s="403"/>
      <c r="U1197" s="406"/>
      <c r="V1197" s="400"/>
      <c r="W1197" s="405"/>
      <c r="X1197" s="405"/>
      <c r="Y1197" s="403"/>
      <c r="Z1197" s="407"/>
      <c r="AA1197" s="403"/>
      <c r="AB1197" s="405"/>
      <c r="AC1197" s="403"/>
      <c r="AD1197" s="406"/>
      <c r="AG1197" s="403"/>
      <c r="AH1197" s="403"/>
      <c r="AI1197" s="405"/>
      <c r="AL1197" s="403"/>
      <c r="AN1197" s="403"/>
      <c r="AO1197" s="405"/>
      <c r="AP1197" s="403"/>
      <c r="AQ1197" s="403"/>
      <c r="AR1197" s="403"/>
      <c r="AS1197" s="403"/>
      <c r="AT1197" s="403"/>
      <c r="AU1197" s="403"/>
      <c r="AV1197" s="405"/>
      <c r="AW1197" s="404"/>
      <c r="AY1197" s="403"/>
      <c r="BC1197" s="403"/>
      <c r="BD1197" s="403"/>
      <c r="BE1197" s="403"/>
      <c r="BF1197" s="403"/>
      <c r="BG1197" s="403"/>
      <c r="BH1197" s="403"/>
      <c r="BI1197" s="403"/>
      <c r="BJ1197" s="403"/>
      <c r="BK1197" s="403"/>
    </row>
    <row r="1198" spans="1:63" x14ac:dyDescent="0.25">
      <c r="A1198" s="405"/>
      <c r="B1198" s="400"/>
      <c r="C1198" s="403"/>
      <c r="D1198" s="403"/>
      <c r="E1198" s="403"/>
      <c r="I1198" s="404"/>
      <c r="Q1198" s="405"/>
      <c r="S1198" s="405"/>
      <c r="T1198" s="403"/>
      <c r="U1198" s="406"/>
      <c r="V1198" s="400"/>
      <c r="W1198" s="405"/>
      <c r="X1198" s="405"/>
      <c r="Y1198" s="403"/>
      <c r="Z1198" s="407"/>
      <c r="AA1198" s="403"/>
      <c r="AB1198" s="405"/>
      <c r="AC1198" s="403"/>
      <c r="AD1198" s="406"/>
      <c r="AG1198" s="403"/>
      <c r="AH1198" s="403"/>
      <c r="AI1198" s="405"/>
      <c r="AL1198" s="403"/>
      <c r="AN1198" s="403"/>
      <c r="AO1198" s="405"/>
      <c r="AP1198" s="403"/>
      <c r="AQ1198" s="403"/>
      <c r="AR1198" s="403"/>
      <c r="AS1198" s="403"/>
      <c r="AT1198" s="403"/>
      <c r="AU1198" s="403"/>
      <c r="AV1198" s="405"/>
      <c r="AW1198" s="404"/>
      <c r="AY1198" s="403"/>
      <c r="BC1198" s="403"/>
      <c r="BD1198" s="403"/>
      <c r="BE1198" s="403"/>
      <c r="BF1198" s="403"/>
      <c r="BG1198" s="403"/>
      <c r="BH1198" s="403"/>
      <c r="BI1198" s="403"/>
      <c r="BJ1198" s="403"/>
      <c r="BK1198" s="403"/>
    </row>
    <row r="1199" spans="1:63" x14ac:dyDescent="0.25">
      <c r="A1199" s="405"/>
      <c r="B1199" s="400"/>
      <c r="C1199" s="403"/>
      <c r="D1199" s="403"/>
      <c r="E1199" s="403"/>
      <c r="I1199" s="404"/>
      <c r="Q1199" s="405"/>
      <c r="S1199" s="405"/>
      <c r="T1199" s="403"/>
      <c r="U1199" s="406"/>
      <c r="V1199" s="400"/>
      <c r="W1199" s="405"/>
      <c r="X1199" s="405"/>
      <c r="Y1199" s="403"/>
      <c r="Z1199" s="407"/>
      <c r="AA1199" s="403"/>
      <c r="AB1199" s="405"/>
      <c r="AC1199" s="403"/>
      <c r="AD1199" s="406"/>
      <c r="AG1199" s="403"/>
      <c r="AH1199" s="403"/>
      <c r="AI1199" s="405"/>
      <c r="AL1199" s="403"/>
      <c r="AN1199" s="403"/>
      <c r="AO1199" s="405"/>
      <c r="AP1199" s="403"/>
      <c r="AQ1199" s="403"/>
      <c r="AR1199" s="403"/>
      <c r="AS1199" s="403"/>
      <c r="AT1199" s="403"/>
      <c r="AU1199" s="403"/>
      <c r="AV1199" s="405"/>
      <c r="AW1199" s="404"/>
      <c r="AY1199" s="403"/>
      <c r="BC1199" s="403"/>
      <c r="BD1199" s="403"/>
      <c r="BE1199" s="403"/>
      <c r="BF1199" s="403"/>
      <c r="BG1199" s="403"/>
      <c r="BH1199" s="403"/>
      <c r="BI1199" s="403"/>
      <c r="BJ1199" s="403"/>
      <c r="BK1199" s="403"/>
    </row>
    <row r="1200" spans="1:63" x14ac:dyDescent="0.25">
      <c r="A1200" s="405"/>
      <c r="B1200" s="400"/>
      <c r="C1200" s="403"/>
      <c r="D1200" s="403"/>
      <c r="E1200" s="403"/>
      <c r="I1200" s="404"/>
      <c r="Q1200" s="405"/>
      <c r="S1200" s="405"/>
      <c r="T1200" s="403"/>
      <c r="U1200" s="406"/>
      <c r="V1200" s="400"/>
      <c r="W1200" s="405"/>
      <c r="X1200" s="405"/>
      <c r="Y1200" s="403"/>
      <c r="Z1200" s="407"/>
      <c r="AA1200" s="403"/>
      <c r="AB1200" s="405"/>
      <c r="AC1200" s="403"/>
      <c r="AD1200" s="406"/>
      <c r="AG1200" s="403"/>
      <c r="AH1200" s="403"/>
      <c r="AI1200" s="405"/>
      <c r="AL1200" s="403"/>
      <c r="AN1200" s="403"/>
      <c r="AO1200" s="405"/>
      <c r="AP1200" s="403"/>
      <c r="AQ1200" s="403"/>
      <c r="AR1200" s="403"/>
      <c r="AS1200" s="403"/>
      <c r="AT1200" s="403"/>
      <c r="AU1200" s="403"/>
      <c r="AV1200" s="405"/>
      <c r="AW1200" s="404"/>
      <c r="AY1200" s="403"/>
      <c r="BC1200" s="403"/>
      <c r="BD1200" s="403"/>
      <c r="BE1200" s="403"/>
      <c r="BF1200" s="403"/>
      <c r="BG1200" s="403"/>
      <c r="BH1200" s="403"/>
      <c r="BI1200" s="403"/>
      <c r="BJ1200" s="403"/>
      <c r="BK1200" s="403"/>
    </row>
    <row r="1201" spans="1:63" x14ac:dyDescent="0.25">
      <c r="A1201" s="405"/>
      <c r="B1201" s="400"/>
      <c r="C1201" s="403"/>
      <c r="D1201" s="403"/>
      <c r="E1201" s="403"/>
      <c r="I1201" s="404"/>
      <c r="Q1201" s="405"/>
      <c r="S1201" s="405"/>
      <c r="T1201" s="403"/>
      <c r="U1201" s="406"/>
      <c r="V1201" s="400"/>
      <c r="W1201" s="405"/>
      <c r="X1201" s="405"/>
      <c r="Y1201" s="403"/>
      <c r="Z1201" s="407"/>
      <c r="AA1201" s="403"/>
      <c r="AB1201" s="405"/>
      <c r="AC1201" s="403"/>
      <c r="AD1201" s="406"/>
      <c r="AG1201" s="403"/>
      <c r="AH1201" s="403"/>
      <c r="AI1201" s="405"/>
      <c r="AL1201" s="403"/>
      <c r="AN1201" s="403"/>
      <c r="AO1201" s="405"/>
      <c r="AP1201" s="403"/>
      <c r="AQ1201" s="403"/>
      <c r="AR1201" s="403"/>
      <c r="AS1201" s="403"/>
      <c r="AT1201" s="403"/>
      <c r="AU1201" s="403"/>
      <c r="AV1201" s="405"/>
      <c r="AW1201" s="404"/>
      <c r="AY1201" s="403"/>
      <c r="BC1201" s="403"/>
      <c r="BD1201" s="403"/>
      <c r="BE1201" s="403"/>
      <c r="BF1201" s="403"/>
      <c r="BG1201" s="403"/>
      <c r="BH1201" s="403"/>
      <c r="BI1201" s="403"/>
      <c r="BJ1201" s="403"/>
      <c r="BK1201" s="403"/>
    </row>
    <row r="1202" spans="1:63" x14ac:dyDescent="0.25">
      <c r="A1202" s="405"/>
      <c r="B1202" s="400"/>
      <c r="C1202" s="403"/>
      <c r="D1202" s="403"/>
      <c r="E1202" s="403"/>
      <c r="I1202" s="404"/>
      <c r="Q1202" s="405"/>
      <c r="S1202" s="405"/>
      <c r="T1202" s="403"/>
      <c r="U1202" s="406"/>
      <c r="V1202" s="400"/>
      <c r="W1202" s="405"/>
      <c r="X1202" s="405"/>
      <c r="Y1202" s="403"/>
      <c r="Z1202" s="407"/>
      <c r="AA1202" s="403"/>
      <c r="AB1202" s="405"/>
      <c r="AC1202" s="403"/>
      <c r="AD1202" s="406"/>
      <c r="AG1202" s="403"/>
      <c r="AH1202" s="403"/>
      <c r="AI1202" s="405"/>
      <c r="AL1202" s="403"/>
      <c r="AN1202" s="403"/>
      <c r="AO1202" s="405"/>
      <c r="AP1202" s="403"/>
      <c r="AQ1202" s="403"/>
      <c r="AR1202" s="403"/>
      <c r="AS1202" s="403"/>
      <c r="AT1202" s="403"/>
      <c r="AU1202" s="403"/>
      <c r="AV1202" s="405"/>
      <c r="AW1202" s="404"/>
      <c r="AY1202" s="403"/>
      <c r="BC1202" s="403"/>
      <c r="BD1202" s="403"/>
      <c r="BE1202" s="403"/>
      <c r="BF1202" s="403"/>
      <c r="BG1202" s="403"/>
      <c r="BH1202" s="403"/>
      <c r="BI1202" s="403"/>
      <c r="BJ1202" s="403"/>
      <c r="BK1202" s="403"/>
    </row>
    <row r="1203" spans="1:63" x14ac:dyDescent="0.25">
      <c r="A1203" s="405"/>
      <c r="B1203" s="400"/>
      <c r="C1203" s="403"/>
      <c r="D1203" s="403"/>
      <c r="E1203" s="403"/>
      <c r="I1203" s="404"/>
      <c r="Q1203" s="405"/>
      <c r="S1203" s="405"/>
      <c r="T1203" s="403"/>
      <c r="U1203" s="406"/>
      <c r="V1203" s="400"/>
      <c r="W1203" s="405"/>
      <c r="X1203" s="405"/>
      <c r="Y1203" s="403"/>
      <c r="Z1203" s="407"/>
      <c r="AA1203" s="403"/>
      <c r="AB1203" s="405"/>
      <c r="AC1203" s="403"/>
      <c r="AD1203" s="406"/>
      <c r="AG1203" s="403"/>
      <c r="AH1203" s="403"/>
      <c r="AI1203" s="405"/>
      <c r="AL1203" s="403"/>
      <c r="AN1203" s="403"/>
      <c r="AO1203" s="405"/>
      <c r="AP1203" s="403"/>
      <c r="AQ1203" s="403"/>
      <c r="AR1203" s="403"/>
      <c r="AS1203" s="403"/>
      <c r="AT1203" s="403"/>
      <c r="AU1203" s="403"/>
      <c r="AV1203" s="405"/>
      <c r="AW1203" s="404"/>
      <c r="AY1203" s="403"/>
      <c r="BC1203" s="403"/>
      <c r="BD1203" s="403"/>
      <c r="BE1203" s="403"/>
      <c r="BF1203" s="403"/>
      <c r="BG1203" s="403"/>
      <c r="BH1203" s="403"/>
      <c r="BI1203" s="403"/>
      <c r="BJ1203" s="403"/>
      <c r="BK1203" s="403"/>
    </row>
    <row r="1204" spans="1:63" x14ac:dyDescent="0.25">
      <c r="A1204" s="405"/>
      <c r="B1204" s="400"/>
      <c r="C1204" s="403"/>
      <c r="D1204" s="403"/>
      <c r="E1204" s="403"/>
      <c r="I1204" s="404"/>
      <c r="Q1204" s="405"/>
      <c r="S1204" s="405"/>
      <c r="T1204" s="403"/>
      <c r="U1204" s="406"/>
      <c r="V1204" s="400"/>
      <c r="W1204" s="405"/>
      <c r="X1204" s="405"/>
      <c r="Y1204" s="403"/>
      <c r="Z1204" s="407"/>
      <c r="AA1204" s="403"/>
      <c r="AB1204" s="405"/>
      <c r="AC1204" s="403"/>
      <c r="AD1204" s="406"/>
      <c r="AG1204" s="403"/>
      <c r="AH1204" s="403"/>
      <c r="AI1204" s="405"/>
      <c r="AL1204" s="403"/>
      <c r="AN1204" s="403"/>
      <c r="AO1204" s="405"/>
      <c r="AP1204" s="403"/>
      <c r="AQ1204" s="403"/>
      <c r="AR1204" s="403"/>
      <c r="AS1204" s="403"/>
      <c r="AT1204" s="403"/>
      <c r="AU1204" s="403"/>
      <c r="AV1204" s="405"/>
      <c r="AW1204" s="404"/>
      <c r="AY1204" s="403"/>
      <c r="BC1204" s="403"/>
      <c r="BD1204" s="403"/>
      <c r="BE1204" s="403"/>
      <c r="BF1204" s="403"/>
      <c r="BG1204" s="403"/>
      <c r="BH1204" s="403"/>
      <c r="BI1204" s="403"/>
      <c r="BJ1204" s="403"/>
      <c r="BK1204" s="403"/>
    </row>
    <row r="1205" spans="1:63" x14ac:dyDescent="0.25">
      <c r="A1205" s="405"/>
      <c r="B1205" s="400"/>
      <c r="C1205" s="403"/>
      <c r="D1205" s="403"/>
      <c r="E1205" s="403"/>
      <c r="I1205" s="404"/>
      <c r="Q1205" s="405"/>
      <c r="S1205" s="405"/>
      <c r="T1205" s="403"/>
      <c r="U1205" s="406"/>
      <c r="V1205" s="400"/>
      <c r="W1205" s="405"/>
      <c r="X1205" s="405"/>
      <c r="Y1205" s="403"/>
      <c r="Z1205" s="407"/>
      <c r="AA1205" s="403"/>
      <c r="AB1205" s="405"/>
      <c r="AC1205" s="403"/>
      <c r="AD1205" s="406"/>
      <c r="AG1205" s="403"/>
      <c r="AH1205" s="403"/>
      <c r="AI1205" s="405"/>
      <c r="AL1205" s="403"/>
      <c r="AN1205" s="403"/>
      <c r="AO1205" s="405"/>
      <c r="AP1205" s="403"/>
      <c r="AQ1205" s="403"/>
      <c r="AR1205" s="403"/>
      <c r="AS1205" s="403"/>
      <c r="AT1205" s="403"/>
      <c r="AU1205" s="403"/>
      <c r="AV1205" s="405"/>
      <c r="AW1205" s="404"/>
      <c r="AY1205" s="403"/>
      <c r="BC1205" s="403"/>
      <c r="BD1205" s="403"/>
      <c r="BE1205" s="403"/>
      <c r="BF1205" s="403"/>
      <c r="BG1205" s="403"/>
      <c r="BH1205" s="403"/>
      <c r="BI1205" s="403"/>
      <c r="BJ1205" s="403"/>
      <c r="BK1205" s="403"/>
    </row>
    <row r="1206" spans="1:63" x14ac:dyDescent="0.25">
      <c r="A1206" s="405"/>
      <c r="B1206" s="400"/>
      <c r="C1206" s="403"/>
      <c r="D1206" s="403"/>
      <c r="E1206" s="403"/>
      <c r="I1206" s="404"/>
      <c r="Q1206" s="405"/>
      <c r="S1206" s="405"/>
      <c r="T1206" s="403"/>
      <c r="U1206" s="406"/>
      <c r="V1206" s="400"/>
      <c r="W1206" s="405"/>
      <c r="X1206" s="405"/>
      <c r="Y1206" s="403"/>
      <c r="Z1206" s="407"/>
      <c r="AA1206" s="403"/>
      <c r="AB1206" s="405"/>
      <c r="AC1206" s="403"/>
      <c r="AD1206" s="406"/>
      <c r="AG1206" s="403"/>
      <c r="AH1206" s="403"/>
      <c r="AI1206" s="405"/>
      <c r="AL1206" s="403"/>
      <c r="AN1206" s="403"/>
      <c r="AO1206" s="405"/>
      <c r="AP1206" s="403"/>
      <c r="AQ1206" s="403"/>
      <c r="AR1206" s="403"/>
      <c r="AS1206" s="403"/>
      <c r="AT1206" s="403"/>
      <c r="AU1206" s="403"/>
      <c r="AV1206" s="405"/>
      <c r="AW1206" s="404"/>
      <c r="AY1206" s="403"/>
      <c r="BC1206" s="403"/>
      <c r="BD1206" s="403"/>
      <c r="BE1206" s="403"/>
      <c r="BF1206" s="403"/>
      <c r="BG1206" s="403"/>
      <c r="BH1206" s="403"/>
      <c r="BI1206" s="403"/>
      <c r="BJ1206" s="403"/>
      <c r="BK1206" s="403"/>
    </row>
    <row r="1207" spans="1:63" x14ac:dyDescent="0.25">
      <c r="A1207" s="405"/>
      <c r="B1207" s="400"/>
      <c r="C1207" s="403"/>
      <c r="D1207" s="403"/>
      <c r="E1207" s="403"/>
      <c r="I1207" s="404"/>
      <c r="Q1207" s="405"/>
      <c r="S1207" s="405"/>
      <c r="T1207" s="403"/>
      <c r="U1207" s="406"/>
      <c r="V1207" s="400"/>
      <c r="W1207" s="405"/>
      <c r="X1207" s="405"/>
      <c r="Y1207" s="403"/>
      <c r="Z1207" s="407"/>
      <c r="AA1207" s="403"/>
      <c r="AB1207" s="405"/>
      <c r="AC1207" s="403"/>
      <c r="AD1207" s="406"/>
      <c r="AG1207" s="403"/>
      <c r="AH1207" s="403"/>
      <c r="AI1207" s="405"/>
      <c r="AL1207" s="403"/>
      <c r="AN1207" s="403"/>
      <c r="AO1207" s="405"/>
      <c r="AP1207" s="403"/>
      <c r="AQ1207" s="403"/>
      <c r="AR1207" s="403"/>
      <c r="AS1207" s="403"/>
      <c r="AT1207" s="403"/>
      <c r="AU1207" s="403"/>
      <c r="AV1207" s="405"/>
      <c r="AW1207" s="404"/>
      <c r="AY1207" s="403"/>
      <c r="BC1207" s="403"/>
      <c r="BD1207" s="403"/>
      <c r="BE1207" s="403"/>
      <c r="BF1207" s="403"/>
      <c r="BG1207" s="403"/>
      <c r="BH1207" s="403"/>
      <c r="BI1207" s="403"/>
      <c r="BJ1207" s="403"/>
      <c r="BK1207" s="403"/>
    </row>
    <row r="1208" spans="1:63" x14ac:dyDescent="0.25">
      <c r="A1208" s="405"/>
      <c r="B1208" s="400"/>
      <c r="C1208" s="403"/>
      <c r="D1208" s="403"/>
      <c r="E1208" s="403"/>
      <c r="I1208" s="404"/>
      <c r="Q1208" s="405"/>
      <c r="S1208" s="405"/>
      <c r="T1208" s="403"/>
      <c r="U1208" s="406"/>
      <c r="V1208" s="400"/>
      <c r="W1208" s="405"/>
      <c r="X1208" s="405"/>
      <c r="Y1208" s="403"/>
      <c r="Z1208" s="407"/>
      <c r="AA1208" s="403"/>
      <c r="AB1208" s="405"/>
      <c r="AC1208" s="403"/>
      <c r="AD1208" s="406"/>
      <c r="AG1208" s="403"/>
      <c r="AH1208" s="403"/>
      <c r="AI1208" s="405"/>
      <c r="AL1208" s="403"/>
      <c r="AN1208" s="403"/>
      <c r="AO1208" s="405"/>
      <c r="AP1208" s="403"/>
      <c r="AQ1208" s="403"/>
      <c r="AR1208" s="403"/>
      <c r="AS1208" s="403"/>
      <c r="AT1208" s="403"/>
      <c r="AU1208" s="403"/>
      <c r="AV1208" s="405"/>
      <c r="AW1208" s="404"/>
      <c r="AY1208" s="403"/>
      <c r="BC1208" s="403"/>
      <c r="BD1208" s="403"/>
      <c r="BE1208" s="403"/>
      <c r="BF1208" s="403"/>
      <c r="BG1208" s="403"/>
      <c r="BH1208" s="403"/>
      <c r="BI1208" s="403"/>
      <c r="BJ1208" s="403"/>
      <c r="BK1208" s="403"/>
    </row>
    <row r="1209" spans="1:63" x14ac:dyDescent="0.25">
      <c r="A1209" s="405"/>
      <c r="B1209" s="400"/>
      <c r="C1209" s="403"/>
      <c r="D1209" s="403"/>
      <c r="E1209" s="403"/>
      <c r="I1209" s="404"/>
      <c r="Q1209" s="405"/>
      <c r="S1209" s="405"/>
      <c r="T1209" s="403"/>
      <c r="U1209" s="406"/>
      <c r="V1209" s="400"/>
      <c r="W1209" s="405"/>
      <c r="X1209" s="405"/>
      <c r="Y1209" s="403"/>
      <c r="Z1209" s="407"/>
      <c r="AA1209" s="403"/>
      <c r="AB1209" s="405"/>
      <c r="AC1209" s="403"/>
      <c r="AD1209" s="406"/>
      <c r="AG1209" s="403"/>
      <c r="AH1209" s="403"/>
      <c r="AI1209" s="405"/>
      <c r="AL1209" s="403"/>
      <c r="AN1209" s="403"/>
      <c r="AO1209" s="405"/>
      <c r="AP1209" s="403"/>
      <c r="AQ1209" s="403"/>
      <c r="AR1209" s="403"/>
      <c r="AS1209" s="403"/>
      <c r="AT1209" s="403"/>
      <c r="AU1209" s="403"/>
      <c r="AV1209" s="405"/>
      <c r="AW1209" s="404"/>
      <c r="AY1209" s="403"/>
      <c r="BC1209" s="403"/>
      <c r="BD1209" s="403"/>
      <c r="BE1209" s="403"/>
      <c r="BF1209" s="403"/>
      <c r="BG1209" s="403"/>
      <c r="BH1209" s="403"/>
      <c r="BI1209" s="403"/>
      <c r="BJ1209" s="403"/>
      <c r="BK1209" s="403"/>
    </row>
    <row r="1210" spans="1:63" x14ac:dyDescent="0.25">
      <c r="A1210" s="405"/>
      <c r="B1210" s="400"/>
      <c r="C1210" s="403"/>
      <c r="D1210" s="403"/>
      <c r="E1210" s="403"/>
      <c r="I1210" s="404"/>
      <c r="Q1210" s="405"/>
      <c r="S1210" s="405"/>
      <c r="T1210" s="403"/>
      <c r="U1210" s="406"/>
      <c r="V1210" s="400"/>
      <c r="W1210" s="405"/>
      <c r="X1210" s="405"/>
      <c r="Y1210" s="403"/>
      <c r="Z1210" s="407"/>
      <c r="AA1210" s="403"/>
      <c r="AB1210" s="405"/>
      <c r="AC1210" s="403"/>
      <c r="AD1210" s="406"/>
      <c r="AG1210" s="403"/>
      <c r="AH1210" s="403"/>
      <c r="AI1210" s="405"/>
      <c r="AL1210" s="403"/>
      <c r="AN1210" s="403"/>
      <c r="AO1210" s="405"/>
      <c r="AP1210" s="403"/>
      <c r="AQ1210" s="403"/>
      <c r="AR1210" s="403"/>
      <c r="AS1210" s="403"/>
      <c r="AT1210" s="403"/>
      <c r="AU1210" s="403"/>
      <c r="AV1210" s="405"/>
      <c r="AW1210" s="404"/>
      <c r="AY1210" s="403"/>
      <c r="BC1210" s="403"/>
      <c r="BD1210" s="403"/>
      <c r="BE1210" s="403"/>
      <c r="BF1210" s="403"/>
      <c r="BG1210" s="403"/>
      <c r="BH1210" s="403"/>
      <c r="BI1210" s="403"/>
      <c r="BJ1210" s="403"/>
      <c r="BK1210" s="403"/>
    </row>
    <row r="1211" spans="1:63" x14ac:dyDescent="0.25">
      <c r="A1211" s="405"/>
      <c r="B1211" s="400"/>
      <c r="C1211" s="403"/>
      <c r="D1211" s="403"/>
      <c r="E1211" s="403"/>
      <c r="I1211" s="404"/>
      <c r="Q1211" s="405"/>
      <c r="S1211" s="405"/>
      <c r="T1211" s="403"/>
      <c r="U1211" s="406"/>
      <c r="V1211" s="400"/>
      <c r="W1211" s="405"/>
      <c r="X1211" s="405"/>
      <c r="Y1211" s="403"/>
      <c r="Z1211" s="407"/>
      <c r="AA1211" s="403"/>
      <c r="AB1211" s="405"/>
      <c r="AC1211" s="403"/>
      <c r="AD1211" s="406"/>
      <c r="AG1211" s="403"/>
      <c r="AH1211" s="403"/>
      <c r="AI1211" s="405"/>
      <c r="AL1211" s="403"/>
      <c r="AN1211" s="403"/>
      <c r="AO1211" s="405"/>
      <c r="AP1211" s="403"/>
      <c r="AQ1211" s="403"/>
      <c r="AR1211" s="403"/>
      <c r="AS1211" s="403"/>
      <c r="AT1211" s="403"/>
      <c r="AU1211" s="403"/>
      <c r="AV1211" s="405"/>
      <c r="AW1211" s="404"/>
      <c r="AY1211" s="403"/>
      <c r="BC1211" s="403"/>
      <c r="BD1211" s="403"/>
      <c r="BE1211" s="403"/>
      <c r="BF1211" s="403"/>
      <c r="BG1211" s="403"/>
      <c r="BH1211" s="403"/>
      <c r="BI1211" s="403"/>
      <c r="BJ1211" s="403"/>
      <c r="BK1211" s="403"/>
    </row>
    <row r="1212" spans="1:63" x14ac:dyDescent="0.25">
      <c r="A1212" s="405"/>
      <c r="B1212" s="400"/>
      <c r="C1212" s="403"/>
      <c r="D1212" s="403"/>
      <c r="E1212" s="403"/>
      <c r="I1212" s="404"/>
      <c r="Q1212" s="405"/>
      <c r="S1212" s="405"/>
      <c r="T1212" s="403"/>
      <c r="U1212" s="406"/>
      <c r="V1212" s="400"/>
      <c r="W1212" s="405"/>
      <c r="X1212" s="405"/>
      <c r="Y1212" s="403"/>
      <c r="Z1212" s="407"/>
      <c r="AA1212" s="403"/>
      <c r="AB1212" s="405"/>
      <c r="AC1212" s="403"/>
      <c r="AD1212" s="406"/>
      <c r="AG1212" s="403"/>
      <c r="AH1212" s="403"/>
      <c r="AI1212" s="405"/>
      <c r="AL1212" s="403"/>
      <c r="AN1212" s="403"/>
      <c r="AO1212" s="405"/>
      <c r="AP1212" s="403"/>
      <c r="AQ1212" s="403"/>
      <c r="AR1212" s="403"/>
      <c r="AS1212" s="403"/>
      <c r="AT1212" s="403"/>
      <c r="AU1212" s="403"/>
      <c r="AV1212" s="405"/>
      <c r="AW1212" s="404"/>
      <c r="AY1212" s="403"/>
      <c r="BC1212" s="403"/>
      <c r="BD1212" s="403"/>
      <c r="BE1212" s="403"/>
      <c r="BF1212" s="403"/>
      <c r="BG1212" s="403"/>
      <c r="BH1212" s="403"/>
      <c r="BI1212" s="403"/>
      <c r="BJ1212" s="403"/>
      <c r="BK1212" s="403"/>
    </row>
    <row r="1213" spans="1:63" x14ac:dyDescent="0.25">
      <c r="A1213" s="405"/>
      <c r="B1213" s="400"/>
      <c r="C1213" s="403"/>
      <c r="D1213" s="403"/>
      <c r="E1213" s="403"/>
      <c r="I1213" s="404"/>
      <c r="Q1213" s="405"/>
      <c r="S1213" s="405"/>
      <c r="T1213" s="403"/>
      <c r="U1213" s="406"/>
      <c r="V1213" s="400"/>
      <c r="W1213" s="405"/>
      <c r="X1213" s="405"/>
      <c r="Y1213" s="403"/>
      <c r="Z1213" s="407"/>
      <c r="AA1213" s="403"/>
      <c r="AB1213" s="405"/>
      <c r="AC1213" s="403"/>
      <c r="AD1213" s="406"/>
      <c r="AG1213" s="403"/>
      <c r="AH1213" s="403"/>
      <c r="AI1213" s="405"/>
      <c r="AL1213" s="403"/>
      <c r="AN1213" s="403"/>
      <c r="AO1213" s="405"/>
      <c r="AP1213" s="403"/>
      <c r="AQ1213" s="403"/>
      <c r="AR1213" s="403"/>
      <c r="AS1213" s="403"/>
      <c r="AT1213" s="403"/>
      <c r="AU1213" s="403"/>
      <c r="AV1213" s="405"/>
      <c r="AW1213" s="404"/>
      <c r="AY1213" s="403"/>
      <c r="BC1213" s="403"/>
      <c r="BD1213" s="403"/>
      <c r="BE1213" s="403"/>
      <c r="BF1213" s="403"/>
      <c r="BG1213" s="403"/>
      <c r="BH1213" s="403"/>
      <c r="BI1213" s="403"/>
      <c r="BJ1213" s="403"/>
      <c r="BK1213" s="403"/>
    </row>
    <row r="1214" spans="1:63" x14ac:dyDescent="0.25">
      <c r="A1214" s="405"/>
      <c r="B1214" s="400"/>
      <c r="C1214" s="403"/>
      <c r="D1214" s="403"/>
      <c r="E1214" s="403"/>
      <c r="I1214" s="404"/>
      <c r="Q1214" s="405"/>
      <c r="S1214" s="405"/>
      <c r="T1214" s="403"/>
      <c r="U1214" s="406"/>
      <c r="V1214" s="400"/>
      <c r="W1214" s="405"/>
      <c r="X1214" s="405"/>
      <c r="Y1214" s="403"/>
      <c r="Z1214" s="407"/>
      <c r="AA1214" s="403"/>
      <c r="AB1214" s="405"/>
      <c r="AC1214" s="403"/>
      <c r="AD1214" s="406"/>
      <c r="AG1214" s="403"/>
      <c r="AH1214" s="403"/>
      <c r="AI1214" s="405"/>
      <c r="AL1214" s="403"/>
      <c r="AN1214" s="403"/>
      <c r="AO1214" s="405"/>
      <c r="AP1214" s="403"/>
      <c r="AQ1214" s="403"/>
      <c r="AR1214" s="403"/>
      <c r="AS1214" s="403"/>
      <c r="AT1214" s="403"/>
      <c r="AU1214" s="403"/>
      <c r="AV1214" s="405"/>
      <c r="AW1214" s="404"/>
      <c r="AY1214" s="403"/>
      <c r="BC1214" s="403"/>
      <c r="BD1214" s="403"/>
      <c r="BE1214" s="403"/>
      <c r="BF1214" s="403"/>
      <c r="BG1214" s="403"/>
      <c r="BH1214" s="403"/>
      <c r="BI1214" s="403"/>
      <c r="BJ1214" s="403"/>
      <c r="BK1214" s="403"/>
    </row>
    <row r="1215" spans="1:63" x14ac:dyDescent="0.25">
      <c r="A1215" s="405"/>
      <c r="B1215" s="400"/>
      <c r="C1215" s="403"/>
      <c r="D1215" s="403"/>
      <c r="E1215" s="403"/>
      <c r="I1215" s="404"/>
      <c r="Q1215" s="405"/>
      <c r="S1215" s="405"/>
      <c r="T1215" s="403"/>
      <c r="U1215" s="406"/>
      <c r="V1215" s="400"/>
      <c r="W1215" s="405"/>
      <c r="X1215" s="405"/>
      <c r="Y1215" s="403"/>
      <c r="Z1215" s="407"/>
      <c r="AA1215" s="403"/>
      <c r="AB1215" s="405"/>
      <c r="AC1215" s="403"/>
      <c r="AD1215" s="406"/>
      <c r="AG1215" s="403"/>
      <c r="AH1215" s="403"/>
      <c r="AI1215" s="405"/>
      <c r="AL1215" s="403"/>
      <c r="AN1215" s="403"/>
      <c r="AO1215" s="405"/>
      <c r="AP1215" s="403"/>
      <c r="AQ1215" s="403"/>
      <c r="AR1215" s="403"/>
      <c r="AS1215" s="403"/>
      <c r="AT1215" s="403"/>
      <c r="AU1215" s="403"/>
      <c r="AV1215" s="405"/>
      <c r="AW1215" s="404"/>
      <c r="AY1215" s="403"/>
      <c r="BC1215" s="403"/>
      <c r="BD1215" s="403"/>
      <c r="BE1215" s="403"/>
      <c r="BF1215" s="403"/>
      <c r="BG1215" s="403"/>
      <c r="BH1215" s="403"/>
      <c r="BI1215" s="403"/>
      <c r="BJ1215" s="403"/>
      <c r="BK1215" s="403"/>
    </row>
    <row r="1216" spans="1:63" x14ac:dyDescent="0.25">
      <c r="A1216" s="405"/>
      <c r="B1216" s="400"/>
      <c r="C1216" s="403"/>
      <c r="D1216" s="403"/>
      <c r="E1216" s="403"/>
      <c r="I1216" s="404"/>
      <c r="Q1216" s="405"/>
      <c r="S1216" s="405"/>
      <c r="T1216" s="403"/>
      <c r="U1216" s="406"/>
      <c r="V1216" s="400"/>
      <c r="W1216" s="405"/>
      <c r="X1216" s="405"/>
      <c r="Y1216" s="403"/>
      <c r="Z1216" s="407"/>
      <c r="AA1216" s="403"/>
      <c r="AB1216" s="405"/>
      <c r="AC1216" s="403"/>
      <c r="AD1216" s="406"/>
      <c r="AG1216" s="403"/>
      <c r="AH1216" s="403"/>
      <c r="AI1216" s="405"/>
      <c r="AL1216" s="403"/>
      <c r="AN1216" s="403"/>
      <c r="AO1216" s="405"/>
      <c r="AP1216" s="403"/>
      <c r="AQ1216" s="403"/>
      <c r="AR1216" s="403"/>
      <c r="AS1216" s="403"/>
      <c r="AT1216" s="403"/>
      <c r="AU1216" s="403"/>
      <c r="AV1216" s="405"/>
      <c r="AW1216" s="404"/>
      <c r="AY1216" s="403"/>
      <c r="BC1216" s="403"/>
      <c r="BD1216" s="403"/>
      <c r="BE1216" s="403"/>
      <c r="BF1216" s="403"/>
      <c r="BG1216" s="403"/>
      <c r="BH1216" s="403"/>
      <c r="BI1216" s="403"/>
      <c r="BJ1216" s="403"/>
      <c r="BK1216" s="403"/>
    </row>
    <row r="1217" spans="1:63" x14ac:dyDescent="0.25">
      <c r="A1217" s="405"/>
      <c r="B1217" s="400"/>
      <c r="C1217" s="403"/>
      <c r="D1217" s="403"/>
      <c r="E1217" s="403"/>
      <c r="I1217" s="404"/>
      <c r="Q1217" s="405"/>
      <c r="S1217" s="405"/>
      <c r="T1217" s="403"/>
      <c r="U1217" s="406"/>
      <c r="V1217" s="400"/>
      <c r="W1217" s="405"/>
      <c r="X1217" s="405"/>
      <c r="Y1217" s="403"/>
      <c r="Z1217" s="407"/>
      <c r="AA1217" s="403"/>
      <c r="AB1217" s="405"/>
      <c r="AC1217" s="403"/>
      <c r="AD1217" s="406"/>
      <c r="AG1217" s="403"/>
      <c r="AH1217" s="403"/>
      <c r="AI1217" s="405"/>
      <c r="AL1217" s="403"/>
      <c r="AN1217" s="403"/>
      <c r="AO1217" s="405"/>
      <c r="AP1217" s="403"/>
      <c r="AQ1217" s="403"/>
      <c r="AR1217" s="403"/>
      <c r="AS1217" s="403"/>
      <c r="AT1217" s="403"/>
      <c r="AU1217" s="403"/>
      <c r="AV1217" s="405"/>
      <c r="AW1217" s="404"/>
      <c r="AY1217" s="403"/>
      <c r="BC1217" s="403"/>
      <c r="BD1217" s="403"/>
      <c r="BE1217" s="403"/>
      <c r="BF1217" s="403"/>
      <c r="BG1217" s="403"/>
      <c r="BH1217" s="403"/>
      <c r="BI1217" s="403"/>
      <c r="BJ1217" s="403"/>
      <c r="BK1217" s="403"/>
    </row>
    <row r="1218" spans="1:63" x14ac:dyDescent="0.25">
      <c r="A1218" s="405"/>
      <c r="B1218" s="400"/>
      <c r="C1218" s="403"/>
      <c r="D1218" s="403"/>
      <c r="E1218" s="403"/>
      <c r="I1218" s="404"/>
      <c r="Q1218" s="405"/>
      <c r="S1218" s="405"/>
      <c r="T1218" s="403"/>
      <c r="U1218" s="406"/>
      <c r="V1218" s="400"/>
      <c r="W1218" s="405"/>
      <c r="X1218" s="405"/>
      <c r="Y1218" s="403"/>
      <c r="Z1218" s="407"/>
      <c r="AA1218" s="403"/>
      <c r="AB1218" s="405"/>
      <c r="AC1218" s="403"/>
      <c r="AD1218" s="406"/>
      <c r="AG1218" s="403"/>
      <c r="AH1218" s="403"/>
      <c r="AI1218" s="405"/>
      <c r="AL1218" s="403"/>
      <c r="AN1218" s="403"/>
      <c r="AO1218" s="405"/>
      <c r="AP1218" s="403"/>
      <c r="AQ1218" s="403"/>
      <c r="AR1218" s="403"/>
      <c r="AS1218" s="403"/>
      <c r="AT1218" s="403"/>
      <c r="AU1218" s="403"/>
      <c r="AV1218" s="405"/>
      <c r="AW1218" s="404"/>
      <c r="AY1218" s="403"/>
      <c r="BC1218" s="403"/>
      <c r="BD1218" s="403"/>
      <c r="BE1218" s="403"/>
      <c r="BF1218" s="403"/>
      <c r="BG1218" s="403"/>
      <c r="BH1218" s="403"/>
      <c r="BI1218" s="403"/>
      <c r="BJ1218" s="403"/>
      <c r="BK1218" s="403"/>
    </row>
    <row r="1219" spans="1:63" x14ac:dyDescent="0.25">
      <c r="A1219" s="405"/>
      <c r="B1219" s="400"/>
      <c r="C1219" s="403"/>
      <c r="D1219" s="403"/>
      <c r="E1219" s="403"/>
      <c r="I1219" s="404"/>
      <c r="Q1219" s="405"/>
      <c r="S1219" s="405"/>
      <c r="T1219" s="403"/>
      <c r="U1219" s="406"/>
      <c r="V1219" s="400"/>
      <c r="W1219" s="405"/>
      <c r="X1219" s="405"/>
      <c r="Y1219" s="403"/>
      <c r="Z1219" s="407"/>
      <c r="AA1219" s="403"/>
      <c r="AB1219" s="405"/>
      <c r="AC1219" s="403"/>
      <c r="AD1219" s="406"/>
      <c r="AG1219" s="403"/>
      <c r="AH1219" s="403"/>
      <c r="AI1219" s="405"/>
      <c r="AL1219" s="403"/>
      <c r="AN1219" s="403"/>
      <c r="AO1219" s="405"/>
      <c r="AP1219" s="403"/>
      <c r="AQ1219" s="403"/>
      <c r="AR1219" s="403"/>
      <c r="AS1219" s="403"/>
      <c r="AT1219" s="403"/>
      <c r="AU1219" s="403"/>
      <c r="AV1219" s="405"/>
      <c r="AW1219" s="404"/>
      <c r="AY1219" s="403"/>
      <c r="BC1219" s="403"/>
      <c r="BD1219" s="403"/>
      <c r="BE1219" s="403"/>
      <c r="BF1219" s="403"/>
      <c r="BG1219" s="403"/>
      <c r="BH1219" s="403"/>
      <c r="BI1219" s="403"/>
      <c r="BJ1219" s="403"/>
      <c r="BK1219" s="403"/>
    </row>
    <row r="1220" spans="1:63" x14ac:dyDescent="0.25">
      <c r="A1220" s="405"/>
      <c r="B1220" s="400"/>
      <c r="C1220" s="403"/>
      <c r="D1220" s="403"/>
      <c r="E1220" s="403"/>
      <c r="I1220" s="404"/>
      <c r="Q1220" s="405"/>
      <c r="S1220" s="405"/>
      <c r="T1220" s="403"/>
      <c r="U1220" s="406"/>
      <c r="V1220" s="400"/>
      <c r="W1220" s="405"/>
      <c r="X1220" s="405"/>
      <c r="Y1220" s="403"/>
      <c r="Z1220" s="407"/>
      <c r="AA1220" s="403"/>
      <c r="AB1220" s="405"/>
      <c r="AC1220" s="403"/>
      <c r="AD1220" s="406"/>
      <c r="AG1220" s="403"/>
      <c r="AH1220" s="403"/>
      <c r="AI1220" s="405"/>
      <c r="AL1220" s="403"/>
      <c r="AN1220" s="403"/>
      <c r="AO1220" s="405"/>
      <c r="AP1220" s="403"/>
      <c r="AQ1220" s="403"/>
      <c r="AR1220" s="403"/>
      <c r="AS1220" s="403"/>
      <c r="AT1220" s="403"/>
      <c r="AU1220" s="403"/>
      <c r="AV1220" s="405"/>
      <c r="AW1220" s="404"/>
      <c r="AY1220" s="403"/>
      <c r="BC1220" s="403"/>
      <c r="BD1220" s="403"/>
      <c r="BE1220" s="403"/>
      <c r="BF1220" s="403"/>
      <c r="BG1220" s="403"/>
      <c r="BH1220" s="403"/>
      <c r="BI1220" s="403"/>
      <c r="BJ1220" s="403"/>
      <c r="BK1220" s="403"/>
    </row>
    <row r="1221" spans="1:63" x14ac:dyDescent="0.25">
      <c r="A1221" s="405"/>
      <c r="B1221" s="400"/>
      <c r="C1221" s="403"/>
      <c r="D1221" s="403"/>
      <c r="E1221" s="403"/>
      <c r="I1221" s="404"/>
      <c r="Q1221" s="405"/>
      <c r="S1221" s="405"/>
      <c r="T1221" s="403"/>
      <c r="U1221" s="406"/>
      <c r="V1221" s="400"/>
      <c r="W1221" s="405"/>
      <c r="X1221" s="405"/>
      <c r="Y1221" s="403"/>
      <c r="Z1221" s="407"/>
      <c r="AA1221" s="403"/>
      <c r="AB1221" s="405"/>
      <c r="AC1221" s="403"/>
      <c r="AD1221" s="406"/>
      <c r="AG1221" s="403"/>
      <c r="AH1221" s="403"/>
      <c r="AI1221" s="405"/>
      <c r="AL1221" s="403"/>
      <c r="AN1221" s="403"/>
      <c r="AO1221" s="405"/>
      <c r="AP1221" s="403"/>
      <c r="AQ1221" s="403"/>
      <c r="AR1221" s="403"/>
      <c r="AS1221" s="403"/>
      <c r="AT1221" s="403"/>
      <c r="AU1221" s="403"/>
      <c r="AV1221" s="405"/>
      <c r="AW1221" s="404"/>
      <c r="AY1221" s="403"/>
      <c r="BC1221" s="403"/>
      <c r="BD1221" s="403"/>
      <c r="BE1221" s="403"/>
      <c r="BF1221" s="403"/>
      <c r="BG1221" s="403"/>
      <c r="BH1221" s="403"/>
      <c r="BI1221" s="403"/>
      <c r="BJ1221" s="403"/>
      <c r="BK1221" s="403"/>
    </row>
    <row r="1222" spans="1:63" x14ac:dyDescent="0.25">
      <c r="A1222" s="405"/>
      <c r="B1222" s="400"/>
      <c r="C1222" s="403"/>
      <c r="D1222" s="403"/>
      <c r="E1222" s="403"/>
      <c r="I1222" s="404"/>
      <c r="Q1222" s="405"/>
      <c r="S1222" s="405"/>
      <c r="T1222" s="403"/>
      <c r="U1222" s="406"/>
      <c r="V1222" s="400"/>
      <c r="W1222" s="405"/>
      <c r="X1222" s="405"/>
      <c r="Y1222" s="403"/>
      <c r="Z1222" s="407"/>
      <c r="AA1222" s="403"/>
      <c r="AB1222" s="405"/>
      <c r="AC1222" s="403"/>
      <c r="AD1222" s="406"/>
      <c r="AG1222" s="403"/>
      <c r="AH1222" s="403"/>
      <c r="AI1222" s="405"/>
      <c r="AL1222" s="403"/>
      <c r="AN1222" s="403"/>
      <c r="AO1222" s="405"/>
      <c r="AP1222" s="403"/>
      <c r="AQ1222" s="403"/>
      <c r="AR1222" s="403"/>
      <c r="AS1222" s="403"/>
      <c r="AT1222" s="403"/>
      <c r="AU1222" s="403"/>
      <c r="AV1222" s="405"/>
      <c r="AW1222" s="404"/>
      <c r="AY1222" s="403"/>
      <c r="BC1222" s="403"/>
      <c r="BD1222" s="403"/>
      <c r="BE1222" s="403"/>
      <c r="BF1222" s="403"/>
      <c r="BG1222" s="403"/>
      <c r="BH1222" s="403"/>
      <c r="BI1222" s="403"/>
      <c r="BJ1222" s="403"/>
      <c r="BK1222" s="403"/>
    </row>
    <row r="1223" spans="1:63" x14ac:dyDescent="0.25">
      <c r="A1223" s="405"/>
      <c r="B1223" s="400"/>
      <c r="C1223" s="403"/>
      <c r="D1223" s="403"/>
      <c r="E1223" s="403"/>
      <c r="I1223" s="404"/>
      <c r="Q1223" s="405"/>
      <c r="S1223" s="405"/>
      <c r="T1223" s="403"/>
      <c r="U1223" s="406"/>
      <c r="V1223" s="400"/>
      <c r="W1223" s="405"/>
      <c r="X1223" s="405"/>
      <c r="Y1223" s="403"/>
      <c r="Z1223" s="407"/>
      <c r="AA1223" s="403"/>
      <c r="AB1223" s="405"/>
      <c r="AC1223" s="403"/>
      <c r="AD1223" s="406"/>
      <c r="AG1223" s="403"/>
      <c r="AH1223" s="403"/>
      <c r="AI1223" s="405"/>
      <c r="AL1223" s="403"/>
      <c r="AN1223" s="403"/>
      <c r="AO1223" s="405"/>
      <c r="AP1223" s="403"/>
      <c r="AQ1223" s="403"/>
      <c r="AR1223" s="403"/>
      <c r="AS1223" s="403"/>
      <c r="AT1223" s="403"/>
      <c r="AU1223" s="403"/>
      <c r="AV1223" s="405"/>
      <c r="AW1223" s="404"/>
      <c r="AY1223" s="403"/>
      <c r="BC1223" s="403"/>
      <c r="BD1223" s="403"/>
      <c r="BE1223" s="403"/>
      <c r="BF1223" s="403"/>
      <c r="BG1223" s="403"/>
      <c r="BH1223" s="403"/>
      <c r="BI1223" s="403"/>
      <c r="BJ1223" s="403"/>
      <c r="BK1223" s="403"/>
    </row>
    <row r="1224" spans="1:63" x14ac:dyDescent="0.25">
      <c r="A1224" s="405"/>
      <c r="B1224" s="400"/>
      <c r="C1224" s="403"/>
      <c r="D1224" s="403"/>
      <c r="E1224" s="403"/>
      <c r="I1224" s="404"/>
      <c r="Q1224" s="405"/>
      <c r="S1224" s="405"/>
      <c r="T1224" s="403"/>
      <c r="U1224" s="406"/>
      <c r="V1224" s="400"/>
      <c r="W1224" s="405"/>
      <c r="X1224" s="405"/>
      <c r="Y1224" s="403"/>
      <c r="Z1224" s="407"/>
      <c r="AA1224" s="403"/>
      <c r="AB1224" s="405"/>
      <c r="AC1224" s="403"/>
      <c r="AD1224" s="406"/>
      <c r="AG1224" s="403"/>
      <c r="AH1224" s="403"/>
      <c r="AI1224" s="405"/>
      <c r="AL1224" s="403"/>
      <c r="AN1224" s="403"/>
      <c r="AO1224" s="405"/>
      <c r="AP1224" s="403"/>
      <c r="AQ1224" s="403"/>
      <c r="AR1224" s="403"/>
      <c r="AS1224" s="403"/>
      <c r="AT1224" s="403"/>
      <c r="AU1224" s="403"/>
      <c r="AV1224" s="405"/>
      <c r="AW1224" s="404"/>
      <c r="AY1224" s="403"/>
      <c r="BC1224" s="403"/>
      <c r="BD1224" s="403"/>
      <c r="BE1224" s="403"/>
      <c r="BF1224" s="403"/>
      <c r="BG1224" s="403"/>
      <c r="BH1224" s="403"/>
      <c r="BI1224" s="403"/>
      <c r="BJ1224" s="403"/>
      <c r="BK1224" s="403"/>
    </row>
    <row r="1225" spans="1:63" x14ac:dyDescent="0.25">
      <c r="A1225" s="405"/>
      <c r="B1225" s="400"/>
      <c r="C1225" s="403"/>
      <c r="D1225" s="403"/>
      <c r="E1225" s="403"/>
      <c r="I1225" s="404"/>
      <c r="Q1225" s="405"/>
      <c r="S1225" s="405"/>
      <c r="T1225" s="403"/>
      <c r="U1225" s="406"/>
      <c r="V1225" s="400"/>
      <c r="W1225" s="405"/>
      <c r="X1225" s="405"/>
      <c r="Y1225" s="403"/>
      <c r="Z1225" s="407"/>
      <c r="AA1225" s="403"/>
      <c r="AB1225" s="405"/>
      <c r="AC1225" s="403"/>
      <c r="AD1225" s="406"/>
      <c r="AG1225" s="403"/>
      <c r="AH1225" s="403"/>
      <c r="AI1225" s="405"/>
      <c r="AL1225" s="403"/>
      <c r="AN1225" s="403"/>
      <c r="AO1225" s="405"/>
      <c r="AP1225" s="403"/>
      <c r="AQ1225" s="403"/>
      <c r="AR1225" s="403"/>
      <c r="AS1225" s="403"/>
      <c r="AT1225" s="403"/>
      <c r="AU1225" s="403"/>
      <c r="AV1225" s="405"/>
      <c r="AW1225" s="404"/>
      <c r="AY1225" s="403"/>
      <c r="BC1225" s="403"/>
      <c r="BD1225" s="403"/>
      <c r="BE1225" s="403"/>
      <c r="BF1225" s="403"/>
      <c r="BG1225" s="403"/>
      <c r="BH1225" s="403"/>
      <c r="BI1225" s="403"/>
      <c r="BJ1225" s="403"/>
      <c r="BK1225" s="403"/>
    </row>
    <row r="1226" spans="1:63" x14ac:dyDescent="0.25">
      <c r="A1226" s="405"/>
      <c r="B1226" s="400"/>
      <c r="C1226" s="403"/>
      <c r="D1226" s="403"/>
      <c r="E1226" s="403"/>
      <c r="I1226" s="404"/>
      <c r="Q1226" s="405"/>
      <c r="S1226" s="405"/>
      <c r="T1226" s="403"/>
      <c r="U1226" s="406"/>
      <c r="V1226" s="400"/>
      <c r="W1226" s="405"/>
      <c r="X1226" s="405"/>
      <c r="Y1226" s="403"/>
      <c r="Z1226" s="407"/>
      <c r="AA1226" s="403"/>
      <c r="AB1226" s="405"/>
      <c r="AC1226" s="403"/>
      <c r="AD1226" s="406"/>
      <c r="AG1226" s="403"/>
      <c r="AH1226" s="403"/>
      <c r="AI1226" s="405"/>
      <c r="AL1226" s="403"/>
      <c r="AN1226" s="403"/>
      <c r="AO1226" s="405"/>
      <c r="AP1226" s="403"/>
      <c r="AQ1226" s="403"/>
      <c r="AR1226" s="403"/>
      <c r="AS1226" s="403"/>
      <c r="AT1226" s="403"/>
      <c r="AU1226" s="403"/>
      <c r="AV1226" s="405"/>
      <c r="AW1226" s="404"/>
      <c r="AY1226" s="403"/>
      <c r="BC1226" s="403"/>
      <c r="BD1226" s="403"/>
      <c r="BE1226" s="403"/>
      <c r="BF1226" s="403"/>
      <c r="BG1226" s="403"/>
      <c r="BH1226" s="403"/>
      <c r="BI1226" s="403"/>
      <c r="BJ1226" s="403"/>
      <c r="BK1226" s="403"/>
    </row>
    <row r="1227" spans="1:63" x14ac:dyDescent="0.25">
      <c r="A1227" s="405"/>
      <c r="B1227" s="400"/>
      <c r="C1227" s="403"/>
      <c r="D1227" s="403"/>
      <c r="E1227" s="403"/>
      <c r="I1227" s="404"/>
      <c r="Q1227" s="405"/>
      <c r="S1227" s="405"/>
      <c r="T1227" s="403"/>
      <c r="U1227" s="406"/>
      <c r="V1227" s="400"/>
      <c r="W1227" s="405"/>
      <c r="X1227" s="405"/>
      <c r="Y1227" s="403"/>
      <c r="Z1227" s="407"/>
      <c r="AA1227" s="403"/>
      <c r="AB1227" s="405"/>
      <c r="AC1227" s="403"/>
      <c r="AD1227" s="406"/>
      <c r="AG1227" s="403"/>
      <c r="AH1227" s="403"/>
      <c r="AI1227" s="405"/>
      <c r="AL1227" s="403"/>
      <c r="AN1227" s="403"/>
      <c r="AO1227" s="405"/>
      <c r="AP1227" s="403"/>
      <c r="AQ1227" s="403"/>
      <c r="AR1227" s="403"/>
      <c r="AS1227" s="403"/>
      <c r="AT1227" s="403"/>
      <c r="AU1227" s="403"/>
      <c r="AV1227" s="405"/>
      <c r="AW1227" s="404"/>
      <c r="AY1227" s="403"/>
      <c r="BC1227" s="403"/>
      <c r="BD1227" s="403"/>
      <c r="BE1227" s="403"/>
      <c r="BF1227" s="403"/>
      <c r="BG1227" s="403"/>
      <c r="BH1227" s="403"/>
      <c r="BI1227" s="403"/>
      <c r="BJ1227" s="403"/>
      <c r="BK1227" s="403"/>
    </row>
    <row r="1228" spans="1:63" x14ac:dyDescent="0.25">
      <c r="A1228" s="405"/>
      <c r="B1228" s="400"/>
      <c r="C1228" s="403"/>
      <c r="D1228" s="403"/>
      <c r="E1228" s="403"/>
      <c r="I1228" s="404"/>
      <c r="Q1228" s="405"/>
      <c r="S1228" s="405"/>
      <c r="T1228" s="403"/>
      <c r="U1228" s="406"/>
      <c r="V1228" s="400"/>
      <c r="W1228" s="405"/>
      <c r="X1228" s="405"/>
      <c r="Y1228" s="403"/>
      <c r="Z1228" s="407"/>
      <c r="AA1228" s="403"/>
      <c r="AB1228" s="405"/>
      <c r="AC1228" s="403"/>
      <c r="AD1228" s="406"/>
      <c r="AG1228" s="403"/>
      <c r="AH1228" s="403"/>
      <c r="AI1228" s="405"/>
      <c r="AL1228" s="403"/>
      <c r="AN1228" s="403"/>
      <c r="AO1228" s="405"/>
      <c r="AP1228" s="403"/>
      <c r="AQ1228" s="403"/>
      <c r="AR1228" s="403"/>
      <c r="AS1228" s="403"/>
      <c r="AT1228" s="403"/>
      <c r="AU1228" s="403"/>
      <c r="AV1228" s="405"/>
      <c r="AW1228" s="404"/>
      <c r="AY1228" s="403"/>
      <c r="BC1228" s="403"/>
      <c r="BD1228" s="403"/>
      <c r="BE1228" s="403"/>
      <c r="BF1228" s="403"/>
      <c r="BG1228" s="403"/>
      <c r="BH1228" s="403"/>
      <c r="BI1228" s="403"/>
      <c r="BJ1228" s="403"/>
      <c r="BK1228" s="403"/>
    </row>
    <row r="1229" spans="1:63" x14ac:dyDescent="0.25">
      <c r="A1229" s="405"/>
      <c r="B1229" s="400"/>
      <c r="C1229" s="403"/>
      <c r="D1229" s="403"/>
      <c r="E1229" s="403"/>
      <c r="I1229" s="404"/>
      <c r="Q1229" s="405"/>
      <c r="S1229" s="405"/>
      <c r="T1229" s="403"/>
      <c r="U1229" s="406"/>
      <c r="V1229" s="400"/>
      <c r="W1229" s="405"/>
      <c r="X1229" s="405"/>
      <c r="Y1229" s="403"/>
      <c r="Z1229" s="407"/>
      <c r="AA1229" s="403"/>
      <c r="AB1229" s="405"/>
      <c r="AC1229" s="403"/>
      <c r="AD1229" s="406"/>
      <c r="AG1229" s="403"/>
      <c r="AH1229" s="403"/>
      <c r="AI1229" s="405"/>
      <c r="AL1229" s="403"/>
      <c r="AN1229" s="403"/>
      <c r="AO1229" s="405"/>
      <c r="AP1229" s="403"/>
      <c r="AQ1229" s="403"/>
      <c r="AR1229" s="403"/>
      <c r="AS1229" s="403"/>
      <c r="AT1229" s="403"/>
      <c r="AU1229" s="403"/>
      <c r="AV1229" s="405"/>
      <c r="AW1229" s="404"/>
      <c r="AY1229" s="403"/>
      <c r="BC1229" s="403"/>
      <c r="BD1229" s="403"/>
      <c r="BE1229" s="403"/>
      <c r="BF1229" s="403"/>
      <c r="BG1229" s="403"/>
      <c r="BH1229" s="403"/>
      <c r="BI1229" s="403"/>
      <c r="BJ1229" s="403"/>
      <c r="BK1229" s="403"/>
    </row>
    <row r="1230" spans="1:63" x14ac:dyDescent="0.25">
      <c r="A1230" s="405"/>
      <c r="B1230" s="400"/>
      <c r="C1230" s="403"/>
      <c r="D1230" s="403"/>
      <c r="E1230" s="403"/>
      <c r="I1230" s="404"/>
      <c r="Q1230" s="405"/>
      <c r="S1230" s="405"/>
      <c r="T1230" s="403"/>
      <c r="U1230" s="406"/>
      <c r="V1230" s="400"/>
      <c r="W1230" s="405"/>
      <c r="X1230" s="405"/>
      <c r="Y1230" s="403"/>
      <c r="Z1230" s="407"/>
      <c r="AA1230" s="403"/>
      <c r="AB1230" s="405"/>
      <c r="AC1230" s="403"/>
      <c r="AD1230" s="406"/>
      <c r="AG1230" s="403"/>
      <c r="AH1230" s="403"/>
      <c r="AI1230" s="405"/>
      <c r="AL1230" s="403"/>
      <c r="AN1230" s="403"/>
      <c r="AO1230" s="405"/>
      <c r="AP1230" s="403"/>
      <c r="AQ1230" s="403"/>
      <c r="AR1230" s="403"/>
      <c r="AS1230" s="403"/>
      <c r="AT1230" s="403"/>
      <c r="AU1230" s="403"/>
      <c r="AV1230" s="405"/>
      <c r="AW1230" s="404"/>
      <c r="AY1230" s="403"/>
      <c r="BC1230" s="403"/>
      <c r="BD1230" s="403"/>
      <c r="BE1230" s="403"/>
      <c r="BF1230" s="403"/>
      <c r="BG1230" s="403"/>
      <c r="BH1230" s="403"/>
      <c r="BI1230" s="403"/>
      <c r="BJ1230" s="403"/>
      <c r="BK1230" s="403"/>
    </row>
    <row r="1231" spans="1:63" x14ac:dyDescent="0.25">
      <c r="A1231" s="405"/>
      <c r="B1231" s="400"/>
      <c r="C1231" s="403"/>
      <c r="D1231" s="403"/>
      <c r="E1231" s="403"/>
      <c r="I1231" s="404"/>
      <c r="Q1231" s="405"/>
      <c r="S1231" s="405"/>
      <c r="T1231" s="403"/>
      <c r="U1231" s="406"/>
      <c r="V1231" s="400"/>
      <c r="W1231" s="405"/>
      <c r="X1231" s="405"/>
      <c r="Y1231" s="403"/>
      <c r="Z1231" s="407"/>
      <c r="AA1231" s="403"/>
      <c r="AB1231" s="405"/>
      <c r="AC1231" s="403"/>
      <c r="AD1231" s="406"/>
      <c r="AG1231" s="403"/>
      <c r="AH1231" s="403"/>
      <c r="AI1231" s="405"/>
      <c r="AL1231" s="403"/>
      <c r="AN1231" s="403"/>
      <c r="AO1231" s="405"/>
      <c r="AP1231" s="403"/>
      <c r="AQ1231" s="403"/>
      <c r="AR1231" s="403"/>
      <c r="AS1231" s="403"/>
      <c r="AT1231" s="403"/>
      <c r="AU1231" s="403"/>
      <c r="AV1231" s="405"/>
      <c r="AW1231" s="404"/>
      <c r="AY1231" s="403"/>
      <c r="BC1231" s="403"/>
      <c r="BD1231" s="403"/>
      <c r="BE1231" s="403"/>
      <c r="BF1231" s="403"/>
      <c r="BG1231" s="403"/>
      <c r="BH1231" s="403"/>
      <c r="BI1231" s="403"/>
      <c r="BJ1231" s="403"/>
      <c r="BK1231" s="403"/>
    </row>
    <row r="1232" spans="1:63" x14ac:dyDescent="0.25">
      <c r="A1232" s="405"/>
      <c r="B1232" s="400"/>
      <c r="C1232" s="403"/>
      <c r="D1232" s="403"/>
      <c r="E1232" s="403"/>
      <c r="I1232" s="404"/>
      <c r="Q1232" s="405"/>
      <c r="S1232" s="405"/>
      <c r="T1232" s="403"/>
      <c r="U1232" s="406"/>
      <c r="V1232" s="400"/>
      <c r="W1232" s="405"/>
      <c r="X1232" s="405"/>
      <c r="Y1232" s="403"/>
      <c r="Z1232" s="407"/>
      <c r="AA1232" s="403"/>
      <c r="AB1232" s="405"/>
      <c r="AC1232" s="403"/>
      <c r="AD1232" s="406"/>
      <c r="AG1232" s="403"/>
      <c r="AH1232" s="403"/>
      <c r="AI1232" s="405"/>
      <c r="AL1232" s="403"/>
      <c r="AN1232" s="403"/>
      <c r="AO1232" s="405"/>
      <c r="AP1232" s="403"/>
      <c r="AQ1232" s="403"/>
      <c r="AR1232" s="403"/>
      <c r="AS1232" s="403"/>
      <c r="AT1232" s="403"/>
      <c r="AU1232" s="403"/>
      <c r="AV1232" s="405"/>
      <c r="AW1232" s="404"/>
      <c r="AY1232" s="403"/>
      <c r="BC1232" s="403"/>
      <c r="BD1232" s="403"/>
      <c r="BE1232" s="403"/>
      <c r="BF1232" s="403"/>
      <c r="BG1232" s="403"/>
      <c r="BH1232" s="403"/>
      <c r="BI1232" s="403"/>
      <c r="BJ1232" s="403"/>
      <c r="BK1232" s="403"/>
    </row>
    <row r="1233" spans="1:63" x14ac:dyDescent="0.25">
      <c r="A1233" s="405"/>
      <c r="B1233" s="400"/>
      <c r="C1233" s="403"/>
      <c r="D1233" s="403"/>
      <c r="E1233" s="403"/>
      <c r="I1233" s="404"/>
      <c r="Q1233" s="405"/>
      <c r="S1233" s="405"/>
      <c r="T1233" s="403"/>
      <c r="U1233" s="406"/>
      <c r="V1233" s="400"/>
      <c r="W1233" s="405"/>
      <c r="X1233" s="405"/>
      <c r="Y1233" s="403"/>
      <c r="Z1233" s="407"/>
      <c r="AA1233" s="403"/>
      <c r="AB1233" s="405"/>
      <c r="AC1233" s="403"/>
      <c r="AD1233" s="406"/>
      <c r="AG1233" s="403"/>
      <c r="AH1233" s="403"/>
      <c r="AI1233" s="405"/>
      <c r="AL1233" s="403"/>
      <c r="AN1233" s="403"/>
      <c r="AO1233" s="405"/>
      <c r="AP1233" s="403"/>
      <c r="AQ1233" s="403"/>
      <c r="AR1233" s="403"/>
      <c r="AS1233" s="403"/>
      <c r="AT1233" s="403"/>
      <c r="AU1233" s="403"/>
      <c r="AV1233" s="405"/>
      <c r="AW1233" s="404"/>
      <c r="AY1233" s="403"/>
      <c r="BC1233" s="403"/>
      <c r="BD1233" s="403"/>
      <c r="BE1233" s="403"/>
      <c r="BF1233" s="403"/>
      <c r="BG1233" s="403"/>
      <c r="BH1233" s="403"/>
      <c r="BI1233" s="403"/>
      <c r="BJ1233" s="403"/>
      <c r="BK1233" s="403"/>
    </row>
    <row r="1234" spans="1:63" x14ac:dyDescent="0.25">
      <c r="A1234" s="405"/>
      <c r="B1234" s="400"/>
      <c r="C1234" s="403"/>
      <c r="D1234" s="403"/>
      <c r="E1234" s="403"/>
      <c r="I1234" s="404"/>
      <c r="Q1234" s="405"/>
      <c r="S1234" s="405"/>
      <c r="T1234" s="403"/>
      <c r="U1234" s="406"/>
      <c r="V1234" s="400"/>
      <c r="W1234" s="405"/>
      <c r="X1234" s="405"/>
      <c r="Y1234" s="403"/>
      <c r="Z1234" s="407"/>
      <c r="AA1234" s="403"/>
      <c r="AB1234" s="405"/>
      <c r="AC1234" s="403"/>
      <c r="AD1234" s="406"/>
      <c r="AG1234" s="403"/>
      <c r="AH1234" s="403"/>
      <c r="AI1234" s="405"/>
      <c r="AL1234" s="403"/>
      <c r="AN1234" s="403"/>
      <c r="AO1234" s="405"/>
      <c r="AP1234" s="403"/>
      <c r="AQ1234" s="403"/>
      <c r="AR1234" s="403"/>
      <c r="AS1234" s="403"/>
      <c r="AT1234" s="403"/>
      <c r="AU1234" s="403"/>
      <c r="AV1234" s="405"/>
      <c r="AW1234" s="404"/>
      <c r="AY1234" s="403"/>
      <c r="BC1234" s="403"/>
      <c r="BD1234" s="403"/>
      <c r="BE1234" s="403"/>
      <c r="BF1234" s="403"/>
      <c r="BG1234" s="403"/>
      <c r="BH1234" s="403"/>
      <c r="BI1234" s="403"/>
      <c r="BJ1234" s="403"/>
      <c r="BK1234" s="403"/>
    </row>
    <row r="1235" spans="1:63" x14ac:dyDescent="0.25">
      <c r="A1235" s="405"/>
      <c r="B1235" s="400"/>
      <c r="C1235" s="403"/>
      <c r="D1235" s="403"/>
      <c r="E1235" s="403"/>
      <c r="I1235" s="404"/>
      <c r="Q1235" s="405"/>
      <c r="S1235" s="405"/>
      <c r="T1235" s="403"/>
      <c r="U1235" s="406"/>
      <c r="V1235" s="400"/>
      <c r="W1235" s="405"/>
      <c r="X1235" s="405"/>
      <c r="Y1235" s="403"/>
      <c r="Z1235" s="407"/>
      <c r="AA1235" s="403"/>
      <c r="AB1235" s="405"/>
      <c r="AC1235" s="403"/>
      <c r="AD1235" s="406"/>
      <c r="AG1235" s="403"/>
      <c r="AH1235" s="403"/>
      <c r="AI1235" s="405"/>
      <c r="AL1235" s="403"/>
      <c r="AN1235" s="403"/>
      <c r="AO1235" s="405"/>
      <c r="AP1235" s="403"/>
      <c r="AQ1235" s="403"/>
      <c r="AR1235" s="403"/>
      <c r="AS1235" s="403"/>
      <c r="AT1235" s="403"/>
      <c r="AU1235" s="403"/>
      <c r="AV1235" s="405"/>
      <c r="AW1235" s="404"/>
      <c r="AY1235" s="403"/>
      <c r="BC1235" s="403"/>
      <c r="BD1235" s="403"/>
      <c r="BE1235" s="403"/>
      <c r="BF1235" s="403"/>
      <c r="BG1235" s="403"/>
      <c r="BH1235" s="403"/>
      <c r="BI1235" s="403"/>
      <c r="BJ1235" s="403"/>
      <c r="BK1235" s="403"/>
    </row>
    <row r="1236" spans="1:63" x14ac:dyDescent="0.25">
      <c r="A1236" s="405"/>
      <c r="B1236" s="400"/>
      <c r="C1236" s="403"/>
      <c r="D1236" s="403"/>
      <c r="E1236" s="403"/>
      <c r="I1236" s="404"/>
      <c r="Q1236" s="405"/>
      <c r="S1236" s="405"/>
      <c r="T1236" s="403"/>
      <c r="U1236" s="406"/>
      <c r="V1236" s="400"/>
      <c r="W1236" s="405"/>
      <c r="X1236" s="405"/>
      <c r="Y1236" s="403"/>
      <c r="Z1236" s="407"/>
      <c r="AA1236" s="403"/>
      <c r="AB1236" s="405"/>
      <c r="AC1236" s="403"/>
      <c r="AD1236" s="406"/>
      <c r="AG1236" s="403"/>
      <c r="AH1236" s="403"/>
      <c r="AI1236" s="405"/>
      <c r="AL1236" s="403"/>
      <c r="AN1236" s="403"/>
      <c r="AO1236" s="405"/>
      <c r="AP1236" s="403"/>
      <c r="AQ1236" s="403"/>
      <c r="AR1236" s="403"/>
      <c r="AS1236" s="403"/>
      <c r="AT1236" s="403"/>
      <c r="AU1236" s="403"/>
      <c r="AV1236" s="405"/>
      <c r="AW1236" s="404"/>
      <c r="AY1236" s="403"/>
      <c r="BC1236" s="403"/>
      <c r="BD1236" s="403"/>
      <c r="BE1236" s="403"/>
      <c r="BF1236" s="403"/>
      <c r="BG1236" s="403"/>
      <c r="BH1236" s="403"/>
      <c r="BI1236" s="403"/>
      <c r="BJ1236" s="403"/>
      <c r="BK1236" s="403"/>
    </row>
    <row r="1237" spans="1:63" x14ac:dyDescent="0.25">
      <c r="A1237" s="405"/>
      <c r="B1237" s="400"/>
      <c r="C1237" s="403"/>
      <c r="D1237" s="403"/>
      <c r="E1237" s="403"/>
      <c r="I1237" s="404"/>
      <c r="Q1237" s="405"/>
      <c r="S1237" s="405"/>
      <c r="T1237" s="403"/>
      <c r="U1237" s="406"/>
      <c r="V1237" s="400"/>
      <c r="W1237" s="405"/>
      <c r="X1237" s="405"/>
      <c r="Y1237" s="403"/>
      <c r="Z1237" s="407"/>
      <c r="AA1237" s="403"/>
      <c r="AB1237" s="405"/>
      <c r="AC1237" s="403"/>
      <c r="AD1237" s="406"/>
      <c r="AG1237" s="403"/>
      <c r="AH1237" s="403"/>
      <c r="AI1237" s="405"/>
      <c r="AL1237" s="403"/>
      <c r="AN1237" s="403"/>
      <c r="AO1237" s="405"/>
      <c r="AP1237" s="403"/>
      <c r="AQ1237" s="403"/>
      <c r="AR1237" s="403"/>
      <c r="AS1237" s="403"/>
      <c r="AT1237" s="403"/>
      <c r="AU1237" s="403"/>
      <c r="AV1237" s="405"/>
      <c r="AW1237" s="404"/>
      <c r="AY1237" s="403"/>
      <c r="BC1237" s="403"/>
      <c r="BD1237" s="403"/>
      <c r="BE1237" s="403"/>
      <c r="BF1237" s="403"/>
      <c r="BG1237" s="403"/>
      <c r="BH1237" s="403"/>
      <c r="BI1237" s="403"/>
      <c r="BJ1237" s="403"/>
      <c r="BK1237" s="403"/>
    </row>
    <row r="1238" spans="1:63" x14ac:dyDescent="0.25">
      <c r="A1238" s="405"/>
      <c r="B1238" s="400"/>
      <c r="C1238" s="403"/>
      <c r="D1238" s="403"/>
      <c r="E1238" s="403"/>
      <c r="I1238" s="404"/>
      <c r="Q1238" s="405"/>
      <c r="S1238" s="405"/>
      <c r="T1238" s="403"/>
      <c r="U1238" s="406"/>
      <c r="V1238" s="400"/>
      <c r="W1238" s="405"/>
      <c r="X1238" s="405"/>
      <c r="Y1238" s="403"/>
      <c r="Z1238" s="407"/>
      <c r="AA1238" s="403"/>
      <c r="AB1238" s="405"/>
      <c r="AC1238" s="403"/>
      <c r="AD1238" s="406"/>
      <c r="AG1238" s="403"/>
      <c r="AH1238" s="403"/>
      <c r="AI1238" s="405"/>
      <c r="AL1238" s="403"/>
      <c r="AN1238" s="403"/>
      <c r="AO1238" s="405"/>
      <c r="AP1238" s="403"/>
      <c r="AQ1238" s="403"/>
      <c r="AR1238" s="403"/>
      <c r="AS1238" s="403"/>
      <c r="AT1238" s="403"/>
      <c r="AU1238" s="403"/>
      <c r="AV1238" s="405"/>
      <c r="AW1238" s="404"/>
      <c r="AY1238" s="403"/>
      <c r="BC1238" s="403"/>
      <c r="BD1238" s="403"/>
      <c r="BE1238" s="403"/>
      <c r="BF1238" s="403"/>
      <c r="BG1238" s="403"/>
      <c r="BH1238" s="403"/>
      <c r="BI1238" s="403"/>
      <c r="BJ1238" s="403"/>
      <c r="BK1238" s="403"/>
    </row>
    <row r="1239" spans="1:63" x14ac:dyDescent="0.25">
      <c r="A1239" s="405"/>
      <c r="B1239" s="400"/>
      <c r="C1239" s="403"/>
      <c r="D1239" s="403"/>
      <c r="E1239" s="403"/>
      <c r="I1239" s="404"/>
      <c r="Q1239" s="405"/>
      <c r="S1239" s="405"/>
      <c r="T1239" s="403"/>
      <c r="U1239" s="406"/>
      <c r="V1239" s="400"/>
      <c r="W1239" s="405"/>
      <c r="X1239" s="405"/>
      <c r="Y1239" s="403"/>
      <c r="Z1239" s="407"/>
      <c r="AA1239" s="403"/>
      <c r="AB1239" s="405"/>
      <c r="AC1239" s="403"/>
      <c r="AD1239" s="406"/>
      <c r="AG1239" s="403"/>
      <c r="AH1239" s="403"/>
      <c r="AI1239" s="405"/>
      <c r="AL1239" s="403"/>
      <c r="AN1239" s="403"/>
      <c r="AO1239" s="405"/>
      <c r="AP1239" s="403"/>
      <c r="AQ1239" s="403"/>
      <c r="AR1239" s="403"/>
      <c r="AS1239" s="403"/>
      <c r="AT1239" s="403"/>
      <c r="AU1239" s="403"/>
      <c r="AV1239" s="405"/>
      <c r="AW1239" s="404"/>
      <c r="AY1239" s="403"/>
      <c r="BC1239" s="403"/>
      <c r="BD1239" s="403"/>
      <c r="BE1239" s="403"/>
      <c r="BF1239" s="403"/>
      <c r="BG1239" s="403"/>
      <c r="BH1239" s="403"/>
      <c r="BI1239" s="403"/>
      <c r="BJ1239" s="403"/>
      <c r="BK1239" s="403"/>
    </row>
    <row r="1240" spans="1:63" x14ac:dyDescent="0.25">
      <c r="A1240" s="405"/>
      <c r="B1240" s="400"/>
      <c r="C1240" s="403"/>
      <c r="D1240" s="403"/>
      <c r="E1240" s="403"/>
      <c r="I1240" s="404"/>
      <c r="Q1240" s="405"/>
      <c r="S1240" s="405"/>
      <c r="T1240" s="403"/>
      <c r="U1240" s="406"/>
      <c r="V1240" s="400"/>
      <c r="W1240" s="405"/>
      <c r="X1240" s="405"/>
      <c r="Y1240" s="403"/>
      <c r="Z1240" s="407"/>
      <c r="AA1240" s="403"/>
      <c r="AB1240" s="405"/>
      <c r="AC1240" s="403"/>
      <c r="AD1240" s="406"/>
      <c r="AG1240" s="403"/>
      <c r="AH1240" s="403"/>
      <c r="AI1240" s="405"/>
      <c r="AL1240" s="403"/>
      <c r="AN1240" s="403"/>
      <c r="AO1240" s="405"/>
      <c r="AP1240" s="403"/>
      <c r="AQ1240" s="403"/>
      <c r="AR1240" s="403"/>
      <c r="AS1240" s="403"/>
      <c r="AT1240" s="403"/>
      <c r="AU1240" s="403"/>
      <c r="AV1240" s="405"/>
      <c r="AW1240" s="404"/>
      <c r="AY1240" s="403"/>
      <c r="BC1240" s="403"/>
      <c r="BD1240" s="403"/>
      <c r="BE1240" s="403"/>
      <c r="BF1240" s="403"/>
      <c r="BG1240" s="403"/>
      <c r="BH1240" s="403"/>
      <c r="BI1240" s="403"/>
      <c r="BJ1240" s="403"/>
      <c r="BK1240" s="403"/>
    </row>
    <row r="1241" spans="1:63" x14ac:dyDescent="0.25">
      <c r="A1241" s="405"/>
      <c r="B1241" s="400"/>
      <c r="C1241" s="403"/>
      <c r="D1241" s="403"/>
      <c r="E1241" s="403"/>
      <c r="I1241" s="404"/>
      <c r="Q1241" s="405"/>
      <c r="S1241" s="405"/>
      <c r="T1241" s="403"/>
      <c r="U1241" s="406"/>
      <c r="V1241" s="400"/>
      <c r="W1241" s="405"/>
      <c r="X1241" s="405"/>
      <c r="Y1241" s="403"/>
      <c r="Z1241" s="407"/>
      <c r="AA1241" s="403"/>
      <c r="AB1241" s="405"/>
      <c r="AC1241" s="403"/>
      <c r="AD1241" s="406"/>
      <c r="AG1241" s="403"/>
      <c r="AH1241" s="403"/>
      <c r="AI1241" s="405"/>
      <c r="AL1241" s="403"/>
      <c r="AN1241" s="403"/>
      <c r="AO1241" s="405"/>
      <c r="AP1241" s="403"/>
      <c r="AQ1241" s="403"/>
      <c r="AR1241" s="403"/>
      <c r="AS1241" s="403"/>
      <c r="AT1241" s="403"/>
      <c r="AU1241" s="403"/>
      <c r="AV1241" s="405"/>
      <c r="AW1241" s="404"/>
      <c r="AY1241" s="403"/>
      <c r="BC1241" s="403"/>
      <c r="BD1241" s="403"/>
      <c r="BE1241" s="403"/>
      <c r="BF1241" s="403"/>
      <c r="BG1241" s="403"/>
      <c r="BH1241" s="403"/>
      <c r="BI1241" s="403"/>
      <c r="BJ1241" s="403"/>
      <c r="BK1241" s="403"/>
    </row>
    <row r="1242" spans="1:63" x14ac:dyDescent="0.25">
      <c r="A1242" s="405"/>
      <c r="B1242" s="400"/>
      <c r="C1242" s="403"/>
      <c r="D1242" s="403"/>
      <c r="E1242" s="403"/>
      <c r="I1242" s="404"/>
      <c r="Q1242" s="405"/>
      <c r="S1242" s="405"/>
      <c r="T1242" s="403"/>
      <c r="U1242" s="406"/>
      <c r="V1242" s="400"/>
      <c r="W1242" s="405"/>
      <c r="X1242" s="405"/>
      <c r="Y1242" s="403"/>
      <c r="Z1242" s="407"/>
      <c r="AA1242" s="403"/>
      <c r="AB1242" s="405"/>
      <c r="AC1242" s="403"/>
      <c r="AD1242" s="406"/>
      <c r="AG1242" s="403"/>
      <c r="AH1242" s="403"/>
      <c r="AI1242" s="405"/>
      <c r="AL1242" s="403"/>
      <c r="AN1242" s="403"/>
      <c r="AO1242" s="405"/>
      <c r="AP1242" s="403"/>
      <c r="AQ1242" s="403"/>
      <c r="AR1242" s="403"/>
      <c r="AS1242" s="403"/>
      <c r="AT1242" s="403"/>
      <c r="AU1242" s="403"/>
      <c r="AV1242" s="405"/>
      <c r="AW1242" s="404"/>
      <c r="AY1242" s="403"/>
      <c r="BC1242" s="403"/>
      <c r="BD1242" s="403"/>
      <c r="BE1242" s="403"/>
      <c r="BF1242" s="403"/>
      <c r="BG1242" s="403"/>
      <c r="BH1242" s="403"/>
      <c r="BI1242" s="403"/>
      <c r="BJ1242" s="403"/>
      <c r="BK1242" s="403"/>
    </row>
    <row r="1243" spans="1:63" x14ac:dyDescent="0.25">
      <c r="A1243" s="405"/>
      <c r="B1243" s="400"/>
      <c r="C1243" s="403"/>
      <c r="D1243" s="403"/>
      <c r="E1243" s="403"/>
      <c r="I1243" s="404"/>
      <c r="Q1243" s="405"/>
      <c r="S1243" s="405"/>
      <c r="T1243" s="403"/>
      <c r="U1243" s="406"/>
      <c r="V1243" s="400"/>
      <c r="W1243" s="405"/>
      <c r="X1243" s="405"/>
      <c r="Y1243" s="403"/>
      <c r="Z1243" s="407"/>
      <c r="AA1243" s="403"/>
      <c r="AB1243" s="405"/>
      <c r="AC1243" s="403"/>
      <c r="AD1243" s="406"/>
      <c r="AG1243" s="403"/>
      <c r="AH1243" s="403"/>
      <c r="AI1243" s="405"/>
      <c r="AL1243" s="403"/>
      <c r="AN1243" s="403"/>
      <c r="AO1243" s="405"/>
      <c r="AP1243" s="403"/>
      <c r="AQ1243" s="403"/>
      <c r="AR1243" s="403"/>
      <c r="AS1243" s="403"/>
      <c r="AT1243" s="403"/>
      <c r="AU1243" s="403"/>
      <c r="AV1243" s="405"/>
      <c r="AW1243" s="404"/>
      <c r="AY1243" s="403"/>
      <c r="BC1243" s="403"/>
      <c r="BD1243" s="403"/>
      <c r="BE1243" s="403"/>
      <c r="BF1243" s="403"/>
      <c r="BG1243" s="403"/>
      <c r="BH1243" s="403"/>
      <c r="BI1243" s="403"/>
      <c r="BJ1243" s="403"/>
      <c r="BK1243" s="403"/>
    </row>
    <row r="1244" spans="1:63" x14ac:dyDescent="0.25">
      <c r="A1244" s="405"/>
      <c r="B1244" s="400"/>
      <c r="C1244" s="403"/>
      <c r="D1244" s="403"/>
      <c r="E1244" s="403"/>
      <c r="I1244" s="404"/>
      <c r="Q1244" s="405"/>
      <c r="S1244" s="405"/>
      <c r="T1244" s="403"/>
      <c r="U1244" s="406"/>
      <c r="V1244" s="400"/>
      <c r="W1244" s="405"/>
      <c r="X1244" s="405"/>
      <c r="Y1244" s="403"/>
      <c r="Z1244" s="407"/>
      <c r="AA1244" s="403"/>
      <c r="AB1244" s="405"/>
      <c r="AC1244" s="403"/>
      <c r="AD1244" s="406"/>
      <c r="AG1244" s="403"/>
      <c r="AH1244" s="403"/>
      <c r="AI1244" s="405"/>
      <c r="AL1244" s="403"/>
      <c r="AN1244" s="403"/>
      <c r="AO1244" s="405"/>
      <c r="AP1244" s="403"/>
      <c r="AQ1244" s="403"/>
      <c r="AR1244" s="403"/>
      <c r="AS1244" s="403"/>
      <c r="AT1244" s="403"/>
      <c r="AU1244" s="403"/>
      <c r="AV1244" s="405"/>
      <c r="AW1244" s="404"/>
      <c r="AY1244" s="403"/>
      <c r="BC1244" s="403"/>
      <c r="BD1244" s="403"/>
      <c r="BE1244" s="403"/>
      <c r="BF1244" s="403"/>
      <c r="BG1244" s="403"/>
      <c r="BH1244" s="403"/>
      <c r="BI1244" s="403"/>
      <c r="BJ1244" s="403"/>
      <c r="BK1244" s="403"/>
    </row>
    <row r="1245" spans="1:63" x14ac:dyDescent="0.25">
      <c r="A1245" s="405"/>
      <c r="B1245" s="400"/>
      <c r="C1245" s="403"/>
      <c r="D1245" s="403"/>
      <c r="E1245" s="403"/>
      <c r="I1245" s="404"/>
      <c r="Q1245" s="405"/>
      <c r="S1245" s="405"/>
      <c r="T1245" s="403"/>
      <c r="U1245" s="406"/>
      <c r="V1245" s="400"/>
      <c r="W1245" s="405"/>
      <c r="X1245" s="405"/>
      <c r="Y1245" s="403"/>
      <c r="Z1245" s="407"/>
      <c r="AA1245" s="403"/>
      <c r="AB1245" s="405"/>
      <c r="AC1245" s="403"/>
      <c r="AD1245" s="406"/>
      <c r="AG1245" s="403"/>
      <c r="AH1245" s="403"/>
      <c r="AI1245" s="405"/>
      <c r="AL1245" s="403"/>
      <c r="AN1245" s="403"/>
      <c r="AO1245" s="405"/>
      <c r="AP1245" s="403"/>
      <c r="AQ1245" s="403"/>
      <c r="AR1245" s="403"/>
      <c r="AS1245" s="403"/>
      <c r="AT1245" s="403"/>
      <c r="AU1245" s="403"/>
      <c r="AV1245" s="405"/>
      <c r="AW1245" s="404"/>
      <c r="AY1245" s="403"/>
      <c r="BC1245" s="403"/>
      <c r="BD1245" s="403"/>
      <c r="BE1245" s="403"/>
      <c r="BF1245" s="403"/>
      <c r="BG1245" s="403"/>
      <c r="BH1245" s="403"/>
      <c r="BI1245" s="403"/>
      <c r="BJ1245" s="403"/>
      <c r="BK1245" s="403"/>
    </row>
    <row r="1246" spans="1:63" x14ac:dyDescent="0.25">
      <c r="A1246" s="405"/>
      <c r="B1246" s="400"/>
      <c r="C1246" s="403"/>
      <c r="D1246" s="403"/>
      <c r="E1246" s="403"/>
      <c r="I1246" s="404"/>
      <c r="Q1246" s="405"/>
      <c r="S1246" s="405"/>
      <c r="T1246" s="403"/>
      <c r="U1246" s="406"/>
      <c r="V1246" s="400"/>
      <c r="W1246" s="405"/>
      <c r="X1246" s="405"/>
      <c r="Y1246" s="403"/>
      <c r="Z1246" s="407"/>
      <c r="AA1246" s="403"/>
      <c r="AB1246" s="405"/>
      <c r="AC1246" s="403"/>
      <c r="AD1246" s="406"/>
      <c r="AG1246" s="403"/>
      <c r="AH1246" s="403"/>
      <c r="AI1246" s="405"/>
      <c r="AL1246" s="403"/>
      <c r="AN1246" s="403"/>
      <c r="AO1246" s="405"/>
      <c r="AP1246" s="403"/>
      <c r="AQ1246" s="403"/>
      <c r="AR1246" s="403"/>
      <c r="AS1246" s="403"/>
      <c r="AT1246" s="403"/>
      <c r="AU1246" s="403"/>
      <c r="AV1246" s="405"/>
      <c r="AW1246" s="404"/>
      <c r="AY1246" s="403"/>
      <c r="BC1246" s="403"/>
      <c r="BD1246" s="403"/>
      <c r="BE1246" s="403"/>
      <c r="BF1246" s="403"/>
      <c r="BG1246" s="403"/>
      <c r="BH1246" s="403"/>
      <c r="BI1246" s="403"/>
      <c r="BJ1246" s="403"/>
      <c r="BK1246" s="403"/>
    </row>
    <row r="1247" spans="1:63" x14ac:dyDescent="0.25">
      <c r="A1247" s="405"/>
      <c r="B1247" s="400"/>
      <c r="C1247" s="403"/>
      <c r="D1247" s="403"/>
      <c r="E1247" s="403"/>
      <c r="I1247" s="404"/>
      <c r="Q1247" s="405"/>
      <c r="S1247" s="405"/>
      <c r="T1247" s="403"/>
      <c r="U1247" s="406"/>
      <c r="V1247" s="400"/>
      <c r="W1247" s="405"/>
      <c r="X1247" s="405"/>
      <c r="Y1247" s="403"/>
      <c r="Z1247" s="407"/>
      <c r="AA1247" s="403"/>
      <c r="AB1247" s="405"/>
      <c r="AC1247" s="403"/>
      <c r="AD1247" s="406"/>
      <c r="AG1247" s="403"/>
      <c r="AH1247" s="403"/>
      <c r="AI1247" s="405"/>
      <c r="AL1247" s="403"/>
      <c r="AN1247" s="403"/>
      <c r="AO1247" s="405"/>
      <c r="AP1247" s="403"/>
      <c r="AQ1247" s="403"/>
      <c r="AR1247" s="403"/>
      <c r="AS1247" s="403"/>
      <c r="AT1247" s="403"/>
      <c r="AU1247" s="403"/>
      <c r="AV1247" s="405"/>
      <c r="AW1247" s="404"/>
      <c r="AY1247" s="403"/>
      <c r="BC1247" s="403"/>
      <c r="BD1247" s="403"/>
      <c r="BE1247" s="403"/>
      <c r="BF1247" s="403"/>
      <c r="BG1247" s="403"/>
      <c r="BH1247" s="403"/>
      <c r="BI1247" s="403"/>
      <c r="BJ1247" s="403"/>
      <c r="BK1247" s="403"/>
    </row>
    <row r="1248" spans="1:63" x14ac:dyDescent="0.25">
      <c r="A1248" s="405"/>
      <c r="B1248" s="400"/>
      <c r="C1248" s="403"/>
      <c r="D1248" s="403"/>
      <c r="E1248" s="403"/>
      <c r="I1248" s="404"/>
      <c r="Q1248" s="405"/>
      <c r="S1248" s="405"/>
      <c r="T1248" s="403"/>
      <c r="U1248" s="406"/>
      <c r="V1248" s="400"/>
      <c r="W1248" s="405"/>
      <c r="X1248" s="405"/>
      <c r="Y1248" s="403"/>
      <c r="Z1248" s="407"/>
      <c r="AA1248" s="403"/>
      <c r="AB1248" s="405"/>
      <c r="AC1248" s="403"/>
      <c r="AD1248" s="406"/>
      <c r="AG1248" s="403"/>
      <c r="AH1248" s="403"/>
      <c r="AI1248" s="405"/>
      <c r="AL1248" s="403"/>
      <c r="AN1248" s="403"/>
      <c r="AO1248" s="405"/>
      <c r="AP1248" s="403"/>
      <c r="AQ1248" s="403"/>
      <c r="AR1248" s="403"/>
      <c r="AS1248" s="403"/>
      <c r="AT1248" s="403"/>
      <c r="AU1248" s="403"/>
      <c r="AV1248" s="405"/>
      <c r="AW1248" s="404"/>
      <c r="AY1248" s="403"/>
      <c r="BC1248" s="403"/>
      <c r="BD1248" s="403"/>
      <c r="BE1248" s="403"/>
      <c r="BF1248" s="403"/>
      <c r="BG1248" s="403"/>
      <c r="BH1248" s="403"/>
      <c r="BI1248" s="403"/>
      <c r="BJ1248" s="403"/>
      <c r="BK1248" s="403"/>
    </row>
    <row r="1249" spans="1:63" x14ac:dyDescent="0.25">
      <c r="A1249" s="405"/>
      <c r="B1249" s="400"/>
      <c r="C1249" s="403"/>
      <c r="D1249" s="403"/>
      <c r="E1249" s="403"/>
      <c r="I1249" s="404"/>
      <c r="Q1249" s="405"/>
      <c r="S1249" s="405"/>
      <c r="T1249" s="403"/>
      <c r="U1249" s="406"/>
      <c r="V1249" s="400"/>
      <c r="W1249" s="405"/>
      <c r="X1249" s="405"/>
      <c r="Y1249" s="403"/>
      <c r="Z1249" s="407"/>
      <c r="AA1249" s="403"/>
      <c r="AB1249" s="405"/>
      <c r="AC1249" s="403"/>
      <c r="AD1249" s="406"/>
      <c r="AG1249" s="403"/>
      <c r="AH1249" s="403"/>
      <c r="AI1249" s="405"/>
      <c r="AL1249" s="403"/>
      <c r="AN1249" s="403"/>
      <c r="AO1249" s="405"/>
      <c r="AP1249" s="403"/>
      <c r="AQ1249" s="403"/>
      <c r="AR1249" s="403"/>
      <c r="AS1249" s="403"/>
      <c r="AT1249" s="403"/>
      <c r="AU1249" s="403"/>
      <c r="AV1249" s="405"/>
      <c r="AW1249" s="404"/>
      <c r="AY1249" s="403"/>
      <c r="BC1249" s="403"/>
      <c r="BD1249" s="403"/>
      <c r="BE1249" s="403"/>
      <c r="BF1249" s="403"/>
      <c r="BG1249" s="403"/>
      <c r="BH1249" s="403"/>
      <c r="BI1249" s="403"/>
      <c r="BJ1249" s="403"/>
      <c r="BK1249" s="403"/>
    </row>
    <row r="1250" spans="1:63" x14ac:dyDescent="0.25">
      <c r="A1250" s="405"/>
      <c r="B1250" s="400"/>
      <c r="C1250" s="403"/>
      <c r="D1250" s="403"/>
      <c r="E1250" s="403"/>
      <c r="I1250" s="404"/>
      <c r="Q1250" s="405"/>
      <c r="S1250" s="405"/>
      <c r="T1250" s="403"/>
      <c r="U1250" s="406"/>
      <c r="V1250" s="400"/>
      <c r="W1250" s="405"/>
      <c r="X1250" s="405"/>
      <c r="Y1250" s="403"/>
      <c r="Z1250" s="407"/>
      <c r="AA1250" s="403"/>
      <c r="AB1250" s="405"/>
      <c r="AC1250" s="403"/>
      <c r="AD1250" s="406"/>
      <c r="AG1250" s="403"/>
      <c r="AH1250" s="403"/>
      <c r="AI1250" s="405"/>
      <c r="AL1250" s="403"/>
      <c r="AN1250" s="403"/>
      <c r="AO1250" s="405"/>
      <c r="AP1250" s="403"/>
      <c r="AQ1250" s="403"/>
      <c r="AR1250" s="403"/>
      <c r="AS1250" s="403"/>
      <c r="AT1250" s="403"/>
      <c r="AU1250" s="403"/>
      <c r="AV1250" s="405"/>
      <c r="AW1250" s="404"/>
      <c r="AY1250" s="403"/>
      <c r="BC1250" s="403"/>
      <c r="BD1250" s="403"/>
      <c r="BE1250" s="403"/>
      <c r="BF1250" s="403"/>
      <c r="BG1250" s="403"/>
      <c r="BH1250" s="403"/>
      <c r="BI1250" s="403"/>
      <c r="BJ1250" s="403"/>
      <c r="BK1250" s="403"/>
    </row>
    <row r="1251" spans="1:63" x14ac:dyDescent="0.25">
      <c r="A1251" s="405"/>
      <c r="B1251" s="400"/>
      <c r="C1251" s="403"/>
      <c r="D1251" s="403"/>
      <c r="E1251" s="403"/>
      <c r="I1251" s="404"/>
      <c r="Q1251" s="405"/>
      <c r="S1251" s="405"/>
      <c r="T1251" s="403"/>
      <c r="U1251" s="406"/>
      <c r="V1251" s="400"/>
      <c r="W1251" s="405"/>
      <c r="X1251" s="405"/>
      <c r="Y1251" s="403"/>
      <c r="Z1251" s="407"/>
      <c r="AA1251" s="403"/>
      <c r="AB1251" s="405"/>
      <c r="AC1251" s="403"/>
      <c r="AD1251" s="406"/>
      <c r="AG1251" s="403"/>
      <c r="AH1251" s="403"/>
      <c r="AI1251" s="405"/>
      <c r="AL1251" s="403"/>
      <c r="AN1251" s="403"/>
      <c r="AO1251" s="405"/>
      <c r="AP1251" s="403"/>
      <c r="AQ1251" s="403"/>
      <c r="AR1251" s="403"/>
      <c r="AS1251" s="403"/>
      <c r="AT1251" s="403"/>
      <c r="AU1251" s="403"/>
      <c r="AV1251" s="405"/>
      <c r="AW1251" s="404"/>
      <c r="AY1251" s="403"/>
      <c r="BC1251" s="403"/>
      <c r="BD1251" s="403"/>
      <c r="BE1251" s="403"/>
      <c r="BF1251" s="403"/>
      <c r="BG1251" s="403"/>
      <c r="BH1251" s="403"/>
      <c r="BI1251" s="403"/>
      <c r="BJ1251" s="403"/>
      <c r="BK1251" s="403"/>
    </row>
    <row r="1252" spans="1:63" x14ac:dyDescent="0.25">
      <c r="A1252" s="405"/>
      <c r="B1252" s="400"/>
      <c r="C1252" s="403"/>
      <c r="D1252" s="403"/>
      <c r="E1252" s="403"/>
      <c r="I1252" s="404"/>
      <c r="Q1252" s="405"/>
      <c r="S1252" s="405"/>
      <c r="T1252" s="403"/>
      <c r="U1252" s="406"/>
      <c r="V1252" s="400"/>
      <c r="W1252" s="405"/>
      <c r="X1252" s="405"/>
      <c r="Y1252" s="403"/>
      <c r="Z1252" s="407"/>
      <c r="AA1252" s="403"/>
      <c r="AB1252" s="405"/>
      <c r="AC1252" s="403"/>
      <c r="AD1252" s="406"/>
      <c r="AG1252" s="403"/>
      <c r="AH1252" s="403"/>
      <c r="AI1252" s="405"/>
      <c r="AL1252" s="403"/>
      <c r="AN1252" s="403"/>
      <c r="AO1252" s="405"/>
      <c r="AP1252" s="403"/>
      <c r="AQ1252" s="403"/>
      <c r="AR1252" s="403"/>
      <c r="AS1252" s="403"/>
      <c r="AT1252" s="403"/>
      <c r="AU1252" s="403"/>
      <c r="AV1252" s="405"/>
      <c r="AW1252" s="404"/>
      <c r="AY1252" s="403"/>
      <c r="BC1252" s="403"/>
      <c r="BD1252" s="403"/>
      <c r="BE1252" s="403"/>
      <c r="BF1252" s="403"/>
      <c r="BG1252" s="403"/>
      <c r="BH1252" s="403"/>
      <c r="BI1252" s="403"/>
      <c r="BJ1252" s="403"/>
      <c r="BK1252" s="403"/>
    </row>
    <row r="1253" spans="1:63" x14ac:dyDescent="0.25">
      <c r="A1253" s="405"/>
      <c r="B1253" s="400"/>
      <c r="C1253" s="403"/>
      <c r="D1253" s="403"/>
      <c r="E1253" s="403"/>
      <c r="I1253" s="404"/>
      <c r="Q1253" s="405"/>
      <c r="S1253" s="405"/>
      <c r="T1253" s="403"/>
      <c r="U1253" s="406"/>
      <c r="V1253" s="400"/>
      <c r="W1253" s="405"/>
      <c r="X1253" s="405"/>
      <c r="Y1253" s="403"/>
      <c r="Z1253" s="407"/>
      <c r="AA1253" s="403"/>
      <c r="AB1253" s="405"/>
      <c r="AC1253" s="403"/>
      <c r="AD1253" s="406"/>
      <c r="AG1253" s="403"/>
      <c r="AH1253" s="403"/>
      <c r="AI1253" s="405"/>
      <c r="AL1253" s="403"/>
      <c r="AN1253" s="403"/>
      <c r="AO1253" s="405"/>
      <c r="AP1253" s="403"/>
      <c r="AQ1253" s="403"/>
      <c r="AR1253" s="403"/>
      <c r="AS1253" s="403"/>
      <c r="AT1253" s="403"/>
      <c r="AU1253" s="403"/>
      <c r="AV1253" s="405"/>
      <c r="AW1253" s="404"/>
      <c r="AY1253" s="403"/>
      <c r="BC1253" s="403"/>
      <c r="BD1253" s="403"/>
      <c r="BE1253" s="403"/>
      <c r="BF1253" s="403"/>
      <c r="BG1253" s="403"/>
      <c r="BH1253" s="403"/>
      <c r="BI1253" s="403"/>
      <c r="BJ1253" s="403"/>
      <c r="BK1253" s="403"/>
    </row>
    <row r="1254" spans="1:63" x14ac:dyDescent="0.25">
      <c r="A1254" s="405"/>
      <c r="B1254" s="400"/>
      <c r="C1254" s="403"/>
      <c r="D1254" s="403"/>
      <c r="E1254" s="403"/>
      <c r="I1254" s="404"/>
      <c r="Q1254" s="405"/>
      <c r="S1254" s="405"/>
      <c r="T1254" s="403"/>
      <c r="U1254" s="406"/>
      <c r="V1254" s="400"/>
      <c r="W1254" s="405"/>
      <c r="X1254" s="405"/>
      <c r="Y1254" s="403"/>
      <c r="Z1254" s="407"/>
      <c r="AA1254" s="403"/>
      <c r="AB1254" s="405"/>
      <c r="AC1254" s="403"/>
      <c r="AD1254" s="406"/>
      <c r="AG1254" s="403"/>
      <c r="AH1254" s="403"/>
      <c r="AI1254" s="405"/>
      <c r="AL1254" s="403"/>
      <c r="AN1254" s="403"/>
      <c r="AO1254" s="405"/>
      <c r="AP1254" s="403"/>
      <c r="AQ1254" s="403"/>
      <c r="AR1254" s="403"/>
      <c r="AS1254" s="403"/>
      <c r="AT1254" s="403"/>
      <c r="AU1254" s="403"/>
      <c r="AV1254" s="405"/>
      <c r="AW1254" s="404"/>
      <c r="AY1254" s="403"/>
      <c r="BC1254" s="403"/>
      <c r="BD1254" s="403"/>
      <c r="BE1254" s="403"/>
      <c r="BF1254" s="403"/>
      <c r="BG1254" s="403"/>
      <c r="BH1254" s="403"/>
      <c r="BI1254" s="403"/>
      <c r="BJ1254" s="403"/>
      <c r="BK1254" s="403"/>
    </row>
    <row r="1255" spans="1:63" x14ac:dyDescent="0.25">
      <c r="A1255" s="405"/>
      <c r="B1255" s="400"/>
      <c r="C1255" s="403"/>
      <c r="D1255" s="403"/>
      <c r="E1255" s="403"/>
      <c r="I1255" s="404"/>
      <c r="Q1255" s="405"/>
      <c r="S1255" s="405"/>
      <c r="T1255" s="403"/>
      <c r="U1255" s="406"/>
      <c r="V1255" s="400"/>
      <c r="W1255" s="405"/>
      <c r="X1255" s="405"/>
      <c r="Y1255" s="403"/>
      <c r="Z1255" s="407"/>
      <c r="AA1255" s="403"/>
      <c r="AB1255" s="405"/>
      <c r="AC1255" s="403"/>
      <c r="AD1255" s="406"/>
      <c r="AG1255" s="403"/>
      <c r="AH1255" s="403"/>
      <c r="AI1255" s="405"/>
      <c r="AL1255" s="403"/>
      <c r="AN1255" s="403"/>
      <c r="AO1255" s="405"/>
      <c r="AP1255" s="403"/>
      <c r="AQ1255" s="403"/>
      <c r="AR1255" s="403"/>
      <c r="AS1255" s="403"/>
      <c r="AT1255" s="403"/>
      <c r="AU1255" s="403"/>
      <c r="AV1255" s="405"/>
      <c r="AW1255" s="404"/>
      <c r="AY1255" s="403"/>
      <c r="BC1255" s="403"/>
      <c r="BD1255" s="403"/>
      <c r="BE1255" s="403"/>
      <c r="BF1255" s="403"/>
      <c r="BG1255" s="403"/>
      <c r="BH1255" s="403"/>
      <c r="BI1255" s="403"/>
      <c r="BJ1255" s="403"/>
      <c r="BK1255" s="403"/>
    </row>
    <row r="1256" spans="1:63" x14ac:dyDescent="0.25">
      <c r="A1256" s="405"/>
      <c r="B1256" s="400"/>
      <c r="C1256" s="403"/>
      <c r="D1256" s="403"/>
      <c r="E1256" s="403"/>
      <c r="I1256" s="404"/>
      <c r="Q1256" s="405"/>
      <c r="S1256" s="405"/>
      <c r="T1256" s="403"/>
      <c r="U1256" s="406"/>
      <c r="V1256" s="400"/>
      <c r="W1256" s="405"/>
      <c r="X1256" s="405"/>
      <c r="Y1256" s="403"/>
      <c r="Z1256" s="407"/>
      <c r="AA1256" s="403"/>
      <c r="AB1256" s="405"/>
      <c r="AC1256" s="403"/>
      <c r="AD1256" s="406"/>
      <c r="AG1256" s="403"/>
      <c r="AH1256" s="403"/>
      <c r="AI1256" s="405"/>
      <c r="AL1256" s="403"/>
      <c r="AN1256" s="403"/>
      <c r="AO1256" s="405"/>
      <c r="AP1256" s="403"/>
      <c r="AQ1256" s="403"/>
      <c r="AR1256" s="403"/>
      <c r="AS1256" s="403"/>
      <c r="AT1256" s="403"/>
      <c r="AU1256" s="403"/>
      <c r="AV1256" s="405"/>
      <c r="AW1256" s="404"/>
      <c r="AY1256" s="403"/>
      <c r="BC1256" s="403"/>
      <c r="BD1256" s="403"/>
      <c r="BE1256" s="403"/>
      <c r="BF1256" s="403"/>
      <c r="BG1256" s="403"/>
      <c r="BH1256" s="403"/>
      <c r="BI1256" s="403"/>
      <c r="BJ1256" s="403"/>
      <c r="BK1256" s="403"/>
    </row>
    <row r="1257" spans="1:63" x14ac:dyDescent="0.25">
      <c r="A1257" s="405"/>
      <c r="B1257" s="400"/>
      <c r="C1257" s="403"/>
      <c r="D1257" s="403"/>
      <c r="E1257" s="403"/>
      <c r="I1257" s="404"/>
      <c r="Q1257" s="405"/>
      <c r="S1257" s="405"/>
      <c r="T1257" s="403"/>
      <c r="U1257" s="406"/>
      <c r="V1257" s="400"/>
      <c r="W1257" s="405"/>
      <c r="X1257" s="405"/>
      <c r="Y1257" s="403"/>
      <c r="Z1257" s="407"/>
      <c r="AA1257" s="403"/>
      <c r="AB1257" s="405"/>
      <c r="AC1257" s="403"/>
      <c r="AD1257" s="406"/>
      <c r="AG1257" s="403"/>
      <c r="AH1257" s="403"/>
      <c r="AI1257" s="405"/>
      <c r="AL1257" s="403"/>
      <c r="AN1257" s="403"/>
      <c r="AO1257" s="405"/>
      <c r="AP1257" s="403"/>
      <c r="AQ1257" s="403"/>
      <c r="AR1257" s="403"/>
      <c r="AS1257" s="403"/>
      <c r="AT1257" s="403"/>
      <c r="AU1257" s="403"/>
      <c r="AV1257" s="405"/>
      <c r="AW1257" s="404"/>
      <c r="AY1257" s="403"/>
      <c r="BC1257" s="403"/>
      <c r="BD1257" s="403"/>
      <c r="BE1257" s="403"/>
      <c r="BF1257" s="403"/>
      <c r="BG1257" s="403"/>
      <c r="BH1257" s="403"/>
      <c r="BI1257" s="403"/>
      <c r="BJ1257" s="403"/>
      <c r="BK1257" s="403"/>
    </row>
    <row r="1258" spans="1:63" x14ac:dyDescent="0.25">
      <c r="A1258" s="405"/>
      <c r="B1258" s="400"/>
      <c r="C1258" s="403"/>
      <c r="D1258" s="403"/>
      <c r="E1258" s="403"/>
      <c r="I1258" s="404"/>
      <c r="Q1258" s="405"/>
      <c r="S1258" s="405"/>
      <c r="T1258" s="403"/>
      <c r="U1258" s="406"/>
      <c r="V1258" s="400"/>
      <c r="W1258" s="405"/>
      <c r="X1258" s="405"/>
      <c r="Y1258" s="403"/>
      <c r="Z1258" s="407"/>
      <c r="AA1258" s="403"/>
      <c r="AB1258" s="405"/>
      <c r="AC1258" s="403"/>
      <c r="AD1258" s="406"/>
      <c r="AG1258" s="403"/>
      <c r="AH1258" s="403"/>
      <c r="AI1258" s="405"/>
      <c r="AL1258" s="403"/>
      <c r="AN1258" s="403"/>
      <c r="AO1258" s="405"/>
      <c r="AP1258" s="403"/>
      <c r="AQ1258" s="403"/>
      <c r="AR1258" s="403"/>
      <c r="AS1258" s="403"/>
      <c r="AT1258" s="403"/>
      <c r="AU1258" s="403"/>
      <c r="AV1258" s="405"/>
      <c r="AW1258" s="404"/>
      <c r="AY1258" s="403"/>
      <c r="BC1258" s="403"/>
      <c r="BD1258" s="403"/>
      <c r="BE1258" s="403"/>
      <c r="BF1258" s="403"/>
      <c r="BG1258" s="403"/>
      <c r="BH1258" s="403"/>
      <c r="BI1258" s="403"/>
      <c r="BJ1258" s="403"/>
      <c r="BK1258" s="403"/>
    </row>
    <row r="1259" spans="1:63" x14ac:dyDescent="0.25">
      <c r="A1259" s="405"/>
      <c r="B1259" s="400"/>
      <c r="C1259" s="403"/>
      <c r="D1259" s="403"/>
      <c r="E1259" s="403"/>
      <c r="I1259" s="404"/>
      <c r="Q1259" s="405"/>
      <c r="S1259" s="405"/>
      <c r="T1259" s="403"/>
      <c r="U1259" s="406"/>
      <c r="V1259" s="400"/>
      <c r="W1259" s="405"/>
      <c r="X1259" s="405"/>
      <c r="Y1259" s="403"/>
      <c r="Z1259" s="407"/>
      <c r="AA1259" s="403"/>
      <c r="AB1259" s="405"/>
      <c r="AC1259" s="403"/>
      <c r="AD1259" s="406"/>
      <c r="AG1259" s="403"/>
      <c r="AH1259" s="403"/>
      <c r="AI1259" s="405"/>
      <c r="AL1259" s="403"/>
      <c r="AN1259" s="403"/>
      <c r="AO1259" s="405"/>
      <c r="AP1259" s="403"/>
      <c r="AQ1259" s="403"/>
      <c r="AR1259" s="403"/>
      <c r="AS1259" s="403"/>
      <c r="AT1259" s="403"/>
      <c r="AU1259" s="403"/>
      <c r="AV1259" s="405"/>
      <c r="AW1259" s="404"/>
      <c r="AY1259" s="403"/>
      <c r="BC1259" s="403"/>
      <c r="BD1259" s="403"/>
      <c r="BE1259" s="403"/>
      <c r="BF1259" s="403"/>
      <c r="BG1259" s="403"/>
      <c r="BH1259" s="403"/>
      <c r="BI1259" s="403"/>
      <c r="BJ1259" s="403"/>
      <c r="BK1259" s="403"/>
    </row>
    <row r="1260" spans="1:63" x14ac:dyDescent="0.25">
      <c r="A1260" s="405"/>
      <c r="B1260" s="400"/>
      <c r="C1260" s="403"/>
      <c r="D1260" s="403"/>
      <c r="E1260" s="403"/>
      <c r="I1260" s="404"/>
      <c r="Q1260" s="405"/>
      <c r="S1260" s="405"/>
      <c r="T1260" s="403"/>
      <c r="U1260" s="406"/>
      <c r="V1260" s="400"/>
      <c r="W1260" s="405"/>
      <c r="X1260" s="405"/>
      <c r="Y1260" s="403"/>
      <c r="Z1260" s="407"/>
      <c r="AA1260" s="403"/>
      <c r="AB1260" s="405"/>
      <c r="AC1260" s="403"/>
      <c r="AD1260" s="406"/>
      <c r="AG1260" s="403"/>
      <c r="AH1260" s="403"/>
      <c r="AI1260" s="405"/>
      <c r="AL1260" s="403"/>
      <c r="AN1260" s="403"/>
      <c r="AO1260" s="405"/>
      <c r="AP1260" s="403"/>
      <c r="AQ1260" s="403"/>
      <c r="AR1260" s="403"/>
      <c r="AS1260" s="403"/>
      <c r="AT1260" s="403"/>
      <c r="AU1260" s="403"/>
      <c r="AV1260" s="405"/>
      <c r="AW1260" s="404"/>
      <c r="AY1260" s="403"/>
      <c r="BC1260" s="403"/>
      <c r="BD1260" s="403"/>
      <c r="BE1260" s="403"/>
      <c r="BF1260" s="403"/>
      <c r="BG1260" s="403"/>
      <c r="BH1260" s="403"/>
      <c r="BI1260" s="403"/>
      <c r="BJ1260" s="403"/>
      <c r="BK1260" s="403"/>
    </row>
    <row r="1261" spans="1:63" x14ac:dyDescent="0.25">
      <c r="A1261" s="405"/>
      <c r="B1261" s="400"/>
      <c r="C1261" s="403"/>
      <c r="D1261" s="403"/>
      <c r="E1261" s="403"/>
      <c r="I1261" s="404"/>
      <c r="Q1261" s="405"/>
      <c r="S1261" s="405"/>
      <c r="T1261" s="403"/>
      <c r="U1261" s="406"/>
      <c r="V1261" s="400"/>
      <c r="W1261" s="405"/>
      <c r="X1261" s="405"/>
      <c r="Y1261" s="403"/>
      <c r="Z1261" s="407"/>
      <c r="AA1261" s="403"/>
      <c r="AB1261" s="405"/>
      <c r="AC1261" s="403"/>
      <c r="AD1261" s="406"/>
      <c r="AG1261" s="403"/>
      <c r="AH1261" s="403"/>
      <c r="AI1261" s="405"/>
      <c r="AL1261" s="403"/>
      <c r="AN1261" s="403"/>
      <c r="AO1261" s="405"/>
      <c r="AP1261" s="403"/>
      <c r="AQ1261" s="403"/>
      <c r="AR1261" s="403"/>
      <c r="AS1261" s="403"/>
      <c r="AT1261" s="403"/>
      <c r="AU1261" s="403"/>
      <c r="AV1261" s="405"/>
      <c r="AW1261" s="404"/>
      <c r="AY1261" s="403"/>
      <c r="BC1261" s="403"/>
      <c r="BD1261" s="403"/>
      <c r="BE1261" s="403"/>
      <c r="BF1261" s="403"/>
      <c r="BG1261" s="403"/>
      <c r="BH1261" s="403"/>
      <c r="BI1261" s="403"/>
      <c r="BJ1261" s="403"/>
      <c r="BK1261" s="403"/>
    </row>
    <row r="1262" spans="1:63" x14ac:dyDescent="0.25">
      <c r="A1262" s="405"/>
      <c r="B1262" s="400"/>
      <c r="C1262" s="403"/>
      <c r="D1262" s="403"/>
      <c r="E1262" s="403"/>
      <c r="I1262" s="404"/>
      <c r="Q1262" s="405"/>
      <c r="S1262" s="405"/>
      <c r="T1262" s="403"/>
      <c r="U1262" s="406"/>
      <c r="V1262" s="400"/>
      <c r="W1262" s="405"/>
      <c r="X1262" s="405"/>
      <c r="Y1262" s="403"/>
      <c r="Z1262" s="407"/>
      <c r="AA1262" s="403"/>
      <c r="AB1262" s="405"/>
      <c r="AC1262" s="403"/>
      <c r="AD1262" s="406"/>
      <c r="AG1262" s="403"/>
      <c r="AH1262" s="403"/>
      <c r="AI1262" s="405"/>
      <c r="AL1262" s="403"/>
      <c r="AN1262" s="403"/>
      <c r="AO1262" s="405"/>
      <c r="AP1262" s="403"/>
      <c r="AQ1262" s="403"/>
      <c r="AR1262" s="403"/>
      <c r="AS1262" s="403"/>
      <c r="AT1262" s="403"/>
      <c r="AU1262" s="403"/>
      <c r="AV1262" s="405"/>
      <c r="AW1262" s="404"/>
      <c r="AY1262" s="403"/>
      <c r="BC1262" s="403"/>
      <c r="BD1262" s="403"/>
      <c r="BE1262" s="403"/>
      <c r="BF1262" s="403"/>
      <c r="BG1262" s="403"/>
      <c r="BH1262" s="403"/>
      <c r="BI1262" s="403"/>
      <c r="BJ1262" s="403"/>
      <c r="BK1262" s="403"/>
    </row>
    <row r="1263" spans="1:63" x14ac:dyDescent="0.25">
      <c r="A1263" s="405"/>
      <c r="B1263" s="400"/>
      <c r="C1263" s="403"/>
      <c r="D1263" s="403"/>
      <c r="E1263" s="403"/>
      <c r="I1263" s="404"/>
      <c r="Q1263" s="405"/>
      <c r="S1263" s="405"/>
      <c r="T1263" s="403"/>
      <c r="U1263" s="406"/>
      <c r="V1263" s="400"/>
      <c r="W1263" s="405"/>
      <c r="X1263" s="405"/>
      <c r="Y1263" s="403"/>
      <c r="Z1263" s="407"/>
      <c r="AA1263" s="403"/>
      <c r="AB1263" s="405"/>
      <c r="AC1263" s="403"/>
      <c r="AD1263" s="406"/>
      <c r="AG1263" s="403"/>
      <c r="AH1263" s="403"/>
      <c r="AI1263" s="405"/>
      <c r="AL1263" s="403"/>
      <c r="AN1263" s="403"/>
      <c r="AO1263" s="405"/>
      <c r="AP1263" s="403"/>
      <c r="AQ1263" s="403"/>
      <c r="AR1263" s="403"/>
      <c r="AS1263" s="403"/>
      <c r="AT1263" s="403"/>
      <c r="AU1263" s="403"/>
      <c r="AV1263" s="405"/>
      <c r="AW1263" s="404"/>
      <c r="AY1263" s="403"/>
      <c r="BC1263" s="403"/>
      <c r="BD1263" s="403"/>
      <c r="BE1263" s="403"/>
      <c r="BF1263" s="403"/>
      <c r="BG1263" s="403"/>
      <c r="BH1263" s="403"/>
      <c r="BI1263" s="403"/>
      <c r="BJ1263" s="403"/>
      <c r="BK1263" s="403"/>
    </row>
    <row r="1264" spans="1:63" x14ac:dyDescent="0.25">
      <c r="A1264" s="405"/>
      <c r="B1264" s="400"/>
      <c r="C1264" s="403"/>
      <c r="D1264" s="403"/>
      <c r="E1264" s="403"/>
      <c r="I1264" s="404"/>
      <c r="Q1264" s="405"/>
      <c r="S1264" s="405"/>
      <c r="T1264" s="403"/>
      <c r="U1264" s="406"/>
      <c r="V1264" s="400"/>
      <c r="W1264" s="405"/>
      <c r="X1264" s="405"/>
      <c r="Y1264" s="403"/>
      <c r="Z1264" s="407"/>
      <c r="AA1264" s="403"/>
      <c r="AB1264" s="405"/>
      <c r="AC1264" s="403"/>
      <c r="AD1264" s="406"/>
      <c r="AG1264" s="403"/>
      <c r="AH1264" s="403"/>
      <c r="AI1264" s="405"/>
      <c r="AL1264" s="403"/>
      <c r="AN1264" s="403"/>
      <c r="AO1264" s="405"/>
      <c r="AP1264" s="403"/>
      <c r="AQ1264" s="403"/>
      <c r="AR1264" s="403"/>
      <c r="AS1264" s="403"/>
      <c r="AT1264" s="403"/>
      <c r="AU1264" s="403"/>
      <c r="AV1264" s="405"/>
      <c r="AW1264" s="404"/>
      <c r="AY1264" s="403"/>
      <c r="BC1264" s="403"/>
      <c r="BD1264" s="403"/>
      <c r="BE1264" s="403"/>
      <c r="BF1264" s="403"/>
      <c r="BG1264" s="403"/>
      <c r="BH1264" s="403"/>
      <c r="BI1264" s="403"/>
      <c r="BJ1264" s="403"/>
      <c r="BK1264" s="403"/>
    </row>
    <row r="1265" spans="1:63" x14ac:dyDescent="0.25">
      <c r="A1265" s="405"/>
      <c r="B1265" s="400"/>
      <c r="C1265" s="403"/>
      <c r="D1265" s="403"/>
      <c r="E1265" s="403"/>
      <c r="I1265" s="404"/>
      <c r="Q1265" s="405"/>
      <c r="S1265" s="405"/>
      <c r="T1265" s="403"/>
      <c r="U1265" s="406"/>
      <c r="V1265" s="400"/>
      <c r="W1265" s="405"/>
      <c r="X1265" s="405"/>
      <c r="Y1265" s="403"/>
      <c r="Z1265" s="407"/>
      <c r="AA1265" s="403"/>
      <c r="AB1265" s="405"/>
      <c r="AC1265" s="403"/>
      <c r="AD1265" s="406"/>
      <c r="AG1265" s="403"/>
      <c r="AH1265" s="403"/>
      <c r="AI1265" s="405"/>
      <c r="AL1265" s="403"/>
      <c r="AN1265" s="403"/>
      <c r="AO1265" s="405"/>
      <c r="AP1265" s="403"/>
      <c r="AQ1265" s="403"/>
      <c r="AR1265" s="403"/>
      <c r="AS1265" s="403"/>
      <c r="AT1265" s="403"/>
      <c r="AU1265" s="403"/>
      <c r="AV1265" s="405"/>
      <c r="AW1265" s="404"/>
      <c r="AY1265" s="403"/>
      <c r="BC1265" s="403"/>
      <c r="BD1265" s="403"/>
      <c r="BE1265" s="403"/>
      <c r="BF1265" s="403"/>
      <c r="BG1265" s="403"/>
      <c r="BH1265" s="403"/>
      <c r="BI1265" s="403"/>
      <c r="BJ1265" s="403"/>
      <c r="BK1265" s="403"/>
    </row>
    <row r="1266" spans="1:63" x14ac:dyDescent="0.25">
      <c r="A1266" s="405"/>
      <c r="B1266" s="400"/>
      <c r="C1266" s="403"/>
      <c r="D1266" s="403"/>
      <c r="E1266" s="403"/>
      <c r="I1266" s="404"/>
      <c r="Q1266" s="405"/>
      <c r="S1266" s="405"/>
      <c r="T1266" s="403"/>
      <c r="U1266" s="406"/>
      <c r="V1266" s="400"/>
      <c r="W1266" s="405"/>
      <c r="X1266" s="405"/>
      <c r="Y1266" s="403"/>
      <c r="Z1266" s="407"/>
      <c r="AA1266" s="403"/>
      <c r="AB1266" s="405"/>
      <c r="AC1266" s="403"/>
      <c r="AD1266" s="406"/>
      <c r="AG1266" s="403"/>
      <c r="AH1266" s="403"/>
      <c r="AI1266" s="405"/>
      <c r="AL1266" s="403"/>
      <c r="AN1266" s="403"/>
      <c r="AO1266" s="405"/>
      <c r="AP1266" s="403"/>
      <c r="AQ1266" s="403"/>
      <c r="AR1266" s="403"/>
      <c r="AS1266" s="403"/>
      <c r="AT1266" s="403"/>
      <c r="AU1266" s="403"/>
      <c r="AV1266" s="405"/>
      <c r="AW1266" s="404"/>
      <c r="AY1266" s="403"/>
      <c r="BC1266" s="403"/>
      <c r="BD1266" s="403"/>
      <c r="BE1266" s="403"/>
      <c r="BF1266" s="403"/>
      <c r="BG1266" s="403"/>
      <c r="BH1266" s="403"/>
      <c r="BI1266" s="403"/>
      <c r="BJ1266" s="403"/>
      <c r="BK1266" s="403"/>
    </row>
    <row r="1267" spans="1:63" x14ac:dyDescent="0.25">
      <c r="A1267" s="405"/>
      <c r="B1267" s="400"/>
      <c r="C1267" s="403"/>
      <c r="D1267" s="403"/>
      <c r="E1267" s="403"/>
      <c r="I1267" s="404"/>
      <c r="Q1267" s="405"/>
      <c r="S1267" s="405"/>
      <c r="T1267" s="403"/>
      <c r="U1267" s="406"/>
      <c r="V1267" s="400"/>
      <c r="W1267" s="405"/>
      <c r="X1267" s="405"/>
      <c r="Y1267" s="403"/>
      <c r="Z1267" s="407"/>
      <c r="AA1267" s="403"/>
      <c r="AB1267" s="405"/>
      <c r="AC1267" s="403"/>
      <c r="AD1267" s="406"/>
      <c r="AG1267" s="403"/>
      <c r="AH1267" s="403"/>
      <c r="AI1267" s="405"/>
      <c r="AL1267" s="403"/>
      <c r="AN1267" s="403"/>
      <c r="AO1267" s="405"/>
      <c r="AP1267" s="403"/>
      <c r="AQ1267" s="403"/>
      <c r="AR1267" s="403"/>
      <c r="AS1267" s="403"/>
      <c r="AT1267" s="403"/>
      <c r="AU1267" s="403"/>
      <c r="AV1267" s="405"/>
      <c r="AW1267" s="404"/>
      <c r="AY1267" s="403"/>
      <c r="BC1267" s="403"/>
      <c r="BD1267" s="403"/>
      <c r="BE1267" s="403"/>
      <c r="BF1267" s="403"/>
      <c r="BG1267" s="403"/>
      <c r="BH1267" s="403"/>
      <c r="BI1267" s="403"/>
      <c r="BJ1267" s="403"/>
      <c r="BK1267" s="403"/>
    </row>
    <row r="1268" spans="1:63" x14ac:dyDescent="0.25">
      <c r="A1268" s="405"/>
      <c r="B1268" s="400"/>
      <c r="C1268" s="403"/>
      <c r="D1268" s="403"/>
      <c r="E1268" s="403"/>
      <c r="I1268" s="404"/>
      <c r="Q1268" s="405"/>
      <c r="S1268" s="405"/>
      <c r="T1268" s="403"/>
      <c r="U1268" s="406"/>
      <c r="V1268" s="400"/>
      <c r="W1268" s="405"/>
      <c r="X1268" s="405"/>
      <c r="Y1268" s="403"/>
      <c r="Z1268" s="407"/>
      <c r="AA1268" s="403"/>
      <c r="AB1268" s="405"/>
      <c r="AC1268" s="403"/>
      <c r="AD1268" s="406"/>
      <c r="AG1268" s="403"/>
      <c r="AH1268" s="403"/>
      <c r="AI1268" s="405"/>
      <c r="AL1268" s="403"/>
      <c r="AN1268" s="403"/>
      <c r="AO1268" s="405"/>
      <c r="AP1268" s="403"/>
      <c r="AQ1268" s="403"/>
      <c r="AR1268" s="403"/>
      <c r="AS1268" s="403"/>
      <c r="AT1268" s="403"/>
      <c r="AU1268" s="403"/>
      <c r="AV1268" s="405"/>
      <c r="AW1268" s="404"/>
      <c r="AY1268" s="403"/>
      <c r="BC1268" s="403"/>
      <c r="BD1268" s="403"/>
      <c r="BE1268" s="403"/>
      <c r="BF1268" s="403"/>
      <c r="BG1268" s="403"/>
      <c r="BH1268" s="403"/>
      <c r="BI1268" s="403"/>
      <c r="BJ1268" s="403"/>
      <c r="BK1268" s="403"/>
    </row>
    <row r="1269" spans="1:63" x14ac:dyDescent="0.25">
      <c r="A1269" s="405"/>
      <c r="B1269" s="400"/>
      <c r="C1269" s="403"/>
      <c r="D1269" s="403"/>
      <c r="E1269" s="403"/>
      <c r="I1269" s="404"/>
      <c r="Q1269" s="405"/>
      <c r="S1269" s="405"/>
      <c r="T1269" s="403"/>
      <c r="U1269" s="406"/>
      <c r="V1269" s="400"/>
      <c r="W1269" s="405"/>
      <c r="X1269" s="405"/>
      <c r="Y1269" s="403"/>
      <c r="Z1269" s="407"/>
      <c r="AA1269" s="403"/>
      <c r="AB1269" s="405"/>
      <c r="AC1269" s="403"/>
      <c r="AD1269" s="406"/>
      <c r="AG1269" s="403"/>
      <c r="AH1269" s="403"/>
      <c r="AI1269" s="405"/>
      <c r="AL1269" s="403"/>
      <c r="AN1269" s="403"/>
      <c r="AO1269" s="405"/>
      <c r="AP1269" s="403"/>
      <c r="AQ1269" s="403"/>
      <c r="AR1269" s="403"/>
      <c r="AS1269" s="403"/>
      <c r="AT1269" s="403"/>
      <c r="AU1269" s="403"/>
      <c r="AV1269" s="405"/>
      <c r="AW1269" s="404"/>
      <c r="AY1269" s="403"/>
      <c r="BC1269" s="403"/>
      <c r="BD1269" s="403"/>
      <c r="BE1269" s="403"/>
      <c r="BF1269" s="403"/>
      <c r="BG1269" s="403"/>
      <c r="BH1269" s="403"/>
      <c r="BI1269" s="403"/>
      <c r="BJ1269" s="403"/>
      <c r="BK1269" s="403"/>
    </row>
    <row r="1270" spans="1:63" x14ac:dyDescent="0.25">
      <c r="A1270" s="405"/>
      <c r="B1270" s="400"/>
      <c r="C1270" s="403"/>
      <c r="D1270" s="403"/>
      <c r="E1270" s="403"/>
      <c r="I1270" s="404"/>
      <c r="Q1270" s="405"/>
      <c r="S1270" s="405"/>
      <c r="T1270" s="403"/>
      <c r="U1270" s="406"/>
      <c r="V1270" s="400"/>
      <c r="W1270" s="405"/>
      <c r="X1270" s="405"/>
      <c r="Y1270" s="403"/>
      <c r="Z1270" s="407"/>
      <c r="AA1270" s="403"/>
      <c r="AB1270" s="405"/>
      <c r="AC1270" s="403"/>
      <c r="AD1270" s="406"/>
      <c r="AG1270" s="403"/>
      <c r="AH1270" s="403"/>
      <c r="AI1270" s="405"/>
      <c r="AL1270" s="403"/>
      <c r="AN1270" s="403"/>
      <c r="AO1270" s="405"/>
      <c r="AP1270" s="403"/>
      <c r="AQ1270" s="403"/>
      <c r="AR1270" s="403"/>
      <c r="AS1270" s="403"/>
      <c r="AT1270" s="403"/>
      <c r="AU1270" s="403"/>
      <c r="AV1270" s="405"/>
      <c r="AW1270" s="404"/>
      <c r="AY1270" s="403"/>
      <c r="BC1270" s="403"/>
      <c r="BD1270" s="403"/>
      <c r="BE1270" s="403"/>
      <c r="BF1270" s="403"/>
      <c r="BG1270" s="403"/>
      <c r="BH1270" s="403"/>
      <c r="BI1270" s="403"/>
      <c r="BJ1270" s="403"/>
      <c r="BK1270" s="403"/>
    </row>
    <row r="1271" spans="1:63" x14ac:dyDescent="0.25">
      <c r="A1271" s="405"/>
      <c r="B1271" s="400"/>
      <c r="C1271" s="403"/>
      <c r="D1271" s="403"/>
      <c r="E1271" s="403"/>
      <c r="I1271" s="404"/>
      <c r="Q1271" s="405"/>
      <c r="S1271" s="405"/>
      <c r="T1271" s="403"/>
      <c r="U1271" s="406"/>
      <c r="V1271" s="400"/>
      <c r="W1271" s="405"/>
      <c r="X1271" s="405"/>
      <c r="Y1271" s="403"/>
      <c r="Z1271" s="407"/>
      <c r="AA1271" s="403"/>
      <c r="AB1271" s="405"/>
      <c r="AC1271" s="403"/>
      <c r="AD1271" s="406"/>
      <c r="AG1271" s="403"/>
      <c r="AH1271" s="403"/>
      <c r="AI1271" s="405"/>
      <c r="AL1271" s="403"/>
      <c r="AN1271" s="403"/>
      <c r="AO1271" s="405"/>
      <c r="AP1271" s="403"/>
      <c r="AQ1271" s="403"/>
      <c r="AR1271" s="403"/>
      <c r="AS1271" s="403"/>
      <c r="AT1271" s="403"/>
      <c r="AU1271" s="403"/>
      <c r="AV1271" s="405"/>
      <c r="AW1271" s="404"/>
      <c r="AY1271" s="403"/>
      <c r="BC1271" s="403"/>
      <c r="BD1271" s="403"/>
      <c r="BE1271" s="403"/>
      <c r="BF1271" s="403"/>
      <c r="BG1271" s="403"/>
      <c r="BH1271" s="403"/>
      <c r="BI1271" s="403"/>
      <c r="BJ1271" s="403"/>
      <c r="BK1271" s="403"/>
    </row>
    <row r="1272" spans="1:63" x14ac:dyDescent="0.25">
      <c r="A1272" s="405"/>
      <c r="B1272" s="400"/>
      <c r="C1272" s="403"/>
      <c r="D1272" s="403"/>
      <c r="E1272" s="403"/>
      <c r="I1272" s="404"/>
      <c r="Q1272" s="405"/>
      <c r="S1272" s="405"/>
      <c r="T1272" s="403"/>
      <c r="U1272" s="406"/>
      <c r="V1272" s="400"/>
      <c r="W1272" s="405"/>
      <c r="X1272" s="405"/>
      <c r="Y1272" s="403"/>
      <c r="Z1272" s="407"/>
      <c r="AA1272" s="403"/>
      <c r="AB1272" s="405"/>
      <c r="AC1272" s="403"/>
      <c r="AD1272" s="406"/>
      <c r="AG1272" s="403"/>
      <c r="AH1272" s="403"/>
      <c r="AI1272" s="405"/>
      <c r="AL1272" s="403"/>
      <c r="AN1272" s="403"/>
      <c r="AO1272" s="405"/>
      <c r="AP1272" s="403"/>
      <c r="AQ1272" s="403"/>
      <c r="AR1272" s="403"/>
      <c r="AS1272" s="403"/>
      <c r="AT1272" s="403"/>
      <c r="AU1272" s="403"/>
      <c r="AV1272" s="405"/>
      <c r="AW1272" s="404"/>
      <c r="AY1272" s="403"/>
      <c r="BC1272" s="403"/>
      <c r="BD1272" s="403"/>
      <c r="BE1272" s="403"/>
      <c r="BF1272" s="403"/>
      <c r="BG1272" s="403"/>
      <c r="BH1272" s="403"/>
      <c r="BI1272" s="403"/>
      <c r="BJ1272" s="403"/>
      <c r="BK1272" s="403"/>
    </row>
    <row r="1273" spans="1:63" x14ac:dyDescent="0.25">
      <c r="A1273" s="405"/>
      <c r="B1273" s="400"/>
      <c r="C1273" s="403"/>
      <c r="D1273" s="403"/>
      <c r="E1273" s="403"/>
      <c r="I1273" s="404"/>
      <c r="Q1273" s="405"/>
      <c r="S1273" s="405"/>
      <c r="T1273" s="403"/>
      <c r="U1273" s="406"/>
      <c r="V1273" s="400"/>
      <c r="W1273" s="405"/>
      <c r="X1273" s="405"/>
      <c r="Y1273" s="403"/>
      <c r="Z1273" s="407"/>
      <c r="AA1273" s="403"/>
      <c r="AB1273" s="405"/>
      <c r="AC1273" s="403"/>
      <c r="AD1273" s="406"/>
      <c r="AG1273" s="403"/>
      <c r="AH1273" s="403"/>
      <c r="AI1273" s="405"/>
      <c r="AL1273" s="403"/>
      <c r="AN1273" s="403"/>
      <c r="AO1273" s="405"/>
      <c r="AP1273" s="403"/>
      <c r="AQ1273" s="403"/>
      <c r="AR1273" s="403"/>
      <c r="AS1273" s="403"/>
      <c r="AT1273" s="403"/>
      <c r="AU1273" s="403"/>
      <c r="AV1273" s="405"/>
      <c r="AW1273" s="404"/>
      <c r="AY1273" s="403"/>
      <c r="BC1273" s="403"/>
      <c r="BD1273" s="403"/>
      <c r="BE1273" s="403"/>
      <c r="BF1273" s="403"/>
      <c r="BG1273" s="403"/>
      <c r="BH1273" s="403"/>
      <c r="BI1273" s="403"/>
      <c r="BJ1273" s="403"/>
      <c r="BK1273" s="403"/>
    </row>
    <row r="1274" spans="1:63" x14ac:dyDescent="0.25">
      <c r="A1274" s="405"/>
      <c r="B1274" s="400"/>
      <c r="C1274" s="403"/>
      <c r="D1274" s="403"/>
      <c r="E1274" s="403"/>
      <c r="I1274" s="404"/>
      <c r="Q1274" s="405"/>
      <c r="S1274" s="405"/>
      <c r="T1274" s="403"/>
      <c r="U1274" s="406"/>
      <c r="V1274" s="400"/>
      <c r="W1274" s="405"/>
      <c r="X1274" s="405"/>
      <c r="Y1274" s="403"/>
      <c r="Z1274" s="407"/>
      <c r="AA1274" s="403"/>
      <c r="AB1274" s="405"/>
      <c r="AC1274" s="403"/>
      <c r="AD1274" s="406"/>
      <c r="AG1274" s="403"/>
      <c r="AH1274" s="403"/>
      <c r="AI1274" s="405"/>
      <c r="AL1274" s="403"/>
      <c r="AN1274" s="403"/>
      <c r="AO1274" s="405"/>
      <c r="AP1274" s="403"/>
      <c r="AQ1274" s="403"/>
      <c r="AR1274" s="403"/>
      <c r="AS1274" s="403"/>
      <c r="AT1274" s="403"/>
      <c r="AU1274" s="403"/>
      <c r="AV1274" s="405"/>
      <c r="AW1274" s="404"/>
      <c r="AY1274" s="403"/>
      <c r="BC1274" s="403"/>
      <c r="BD1274" s="403"/>
      <c r="BE1274" s="403"/>
      <c r="BF1274" s="403"/>
      <c r="BG1274" s="403"/>
      <c r="BH1274" s="403"/>
      <c r="BI1274" s="403"/>
      <c r="BJ1274" s="403"/>
      <c r="BK1274" s="403"/>
    </row>
    <row r="1275" spans="1:63" x14ac:dyDescent="0.25">
      <c r="A1275" s="405"/>
      <c r="B1275" s="400"/>
      <c r="C1275" s="403"/>
      <c r="D1275" s="403"/>
      <c r="E1275" s="403"/>
      <c r="I1275" s="404"/>
      <c r="Q1275" s="405"/>
      <c r="S1275" s="405"/>
      <c r="T1275" s="403"/>
      <c r="U1275" s="406"/>
      <c r="V1275" s="400"/>
      <c r="W1275" s="405"/>
      <c r="X1275" s="405"/>
      <c r="Y1275" s="403"/>
      <c r="Z1275" s="407"/>
      <c r="AA1275" s="403"/>
      <c r="AB1275" s="405"/>
      <c r="AC1275" s="403"/>
      <c r="AD1275" s="406"/>
      <c r="AG1275" s="403"/>
      <c r="AH1275" s="403"/>
      <c r="AI1275" s="405"/>
      <c r="AL1275" s="403"/>
      <c r="AN1275" s="403"/>
      <c r="AO1275" s="405"/>
      <c r="AP1275" s="403"/>
      <c r="AQ1275" s="403"/>
      <c r="AR1275" s="403"/>
      <c r="AS1275" s="403"/>
      <c r="AT1275" s="403"/>
      <c r="AU1275" s="403"/>
      <c r="AV1275" s="405"/>
      <c r="AW1275" s="404"/>
      <c r="AY1275" s="403"/>
      <c r="BC1275" s="403"/>
      <c r="BD1275" s="403"/>
      <c r="BE1275" s="403"/>
      <c r="BF1275" s="403"/>
      <c r="BG1275" s="403"/>
      <c r="BH1275" s="403"/>
      <c r="BI1275" s="403"/>
      <c r="BJ1275" s="403"/>
      <c r="BK1275" s="403"/>
    </row>
    <row r="1276" spans="1:63" x14ac:dyDescent="0.25">
      <c r="A1276" s="405"/>
      <c r="B1276" s="400"/>
      <c r="C1276" s="403"/>
      <c r="D1276" s="403"/>
      <c r="E1276" s="403"/>
      <c r="I1276" s="404"/>
      <c r="Q1276" s="405"/>
      <c r="S1276" s="405"/>
      <c r="T1276" s="403"/>
      <c r="U1276" s="406"/>
      <c r="V1276" s="400"/>
      <c r="W1276" s="405"/>
      <c r="X1276" s="405"/>
      <c r="Y1276" s="403"/>
      <c r="Z1276" s="407"/>
      <c r="AA1276" s="403"/>
      <c r="AB1276" s="405"/>
      <c r="AC1276" s="403"/>
      <c r="AD1276" s="406"/>
      <c r="AG1276" s="403"/>
      <c r="AH1276" s="403"/>
      <c r="AI1276" s="405"/>
      <c r="AL1276" s="403"/>
      <c r="AN1276" s="403"/>
      <c r="AO1276" s="405"/>
      <c r="AP1276" s="403"/>
      <c r="AQ1276" s="403"/>
      <c r="AR1276" s="403"/>
      <c r="AS1276" s="403"/>
      <c r="AT1276" s="403"/>
      <c r="AU1276" s="403"/>
      <c r="AV1276" s="405"/>
      <c r="AW1276" s="404"/>
      <c r="AY1276" s="403"/>
      <c r="BC1276" s="403"/>
      <c r="BD1276" s="403"/>
      <c r="BE1276" s="403"/>
      <c r="BF1276" s="403"/>
      <c r="BG1276" s="403"/>
      <c r="BH1276" s="403"/>
      <c r="BI1276" s="403"/>
      <c r="BJ1276" s="403"/>
      <c r="BK1276" s="403"/>
    </row>
    <row r="1277" spans="1:63" x14ac:dyDescent="0.25">
      <c r="A1277" s="405"/>
      <c r="B1277" s="400"/>
      <c r="C1277" s="403"/>
      <c r="D1277" s="403"/>
      <c r="E1277" s="403"/>
      <c r="I1277" s="404"/>
      <c r="Q1277" s="405"/>
      <c r="S1277" s="405"/>
      <c r="T1277" s="403"/>
      <c r="U1277" s="406"/>
      <c r="V1277" s="400"/>
      <c r="W1277" s="405"/>
      <c r="X1277" s="405"/>
      <c r="Y1277" s="403"/>
      <c r="Z1277" s="407"/>
      <c r="AA1277" s="403"/>
      <c r="AB1277" s="405"/>
      <c r="AC1277" s="403"/>
      <c r="AD1277" s="406"/>
      <c r="AG1277" s="403"/>
      <c r="AH1277" s="403"/>
      <c r="AI1277" s="405"/>
      <c r="AL1277" s="403"/>
      <c r="AN1277" s="403"/>
      <c r="AO1277" s="405"/>
      <c r="AP1277" s="403"/>
      <c r="AQ1277" s="403"/>
      <c r="AR1277" s="403"/>
      <c r="AS1277" s="403"/>
      <c r="AT1277" s="403"/>
      <c r="AU1277" s="403"/>
      <c r="AV1277" s="405"/>
      <c r="AW1277" s="404"/>
      <c r="AY1277" s="403"/>
      <c r="BC1277" s="403"/>
      <c r="BD1277" s="403"/>
      <c r="BE1277" s="403"/>
      <c r="BF1277" s="403"/>
      <c r="BG1277" s="403"/>
      <c r="BH1277" s="403"/>
      <c r="BI1277" s="403"/>
      <c r="BJ1277" s="403"/>
      <c r="BK1277" s="403"/>
    </row>
    <row r="1278" spans="1:63" x14ac:dyDescent="0.25">
      <c r="A1278" s="405"/>
      <c r="B1278" s="400"/>
      <c r="C1278" s="403"/>
      <c r="D1278" s="403"/>
      <c r="E1278" s="403"/>
      <c r="I1278" s="404"/>
      <c r="Q1278" s="405"/>
      <c r="S1278" s="405"/>
      <c r="T1278" s="403"/>
      <c r="U1278" s="406"/>
      <c r="V1278" s="400"/>
      <c r="W1278" s="405"/>
      <c r="X1278" s="405"/>
      <c r="Y1278" s="403"/>
      <c r="Z1278" s="407"/>
      <c r="AA1278" s="403"/>
      <c r="AB1278" s="405"/>
      <c r="AC1278" s="403"/>
      <c r="AD1278" s="406"/>
      <c r="AG1278" s="403"/>
      <c r="AH1278" s="403"/>
      <c r="AI1278" s="405"/>
      <c r="AL1278" s="403"/>
      <c r="AN1278" s="403"/>
      <c r="AO1278" s="405"/>
      <c r="AP1278" s="403"/>
      <c r="AQ1278" s="403"/>
      <c r="AR1278" s="403"/>
      <c r="AS1278" s="403"/>
      <c r="AT1278" s="403"/>
      <c r="AU1278" s="403"/>
      <c r="AV1278" s="405"/>
      <c r="AW1278" s="404"/>
      <c r="AY1278" s="403"/>
      <c r="BC1278" s="403"/>
      <c r="BD1278" s="403"/>
      <c r="BE1278" s="403"/>
      <c r="BF1278" s="403"/>
      <c r="BG1278" s="403"/>
      <c r="BH1278" s="403"/>
      <c r="BI1278" s="403"/>
      <c r="BJ1278" s="403"/>
      <c r="BK1278" s="403"/>
    </row>
    <row r="1279" spans="1:63" x14ac:dyDescent="0.25">
      <c r="A1279" s="405"/>
      <c r="B1279" s="400"/>
      <c r="C1279" s="403"/>
      <c r="D1279" s="403"/>
      <c r="E1279" s="403"/>
      <c r="I1279" s="404"/>
      <c r="Q1279" s="405"/>
      <c r="S1279" s="405"/>
      <c r="T1279" s="403"/>
      <c r="U1279" s="406"/>
      <c r="V1279" s="400"/>
      <c r="W1279" s="405"/>
      <c r="X1279" s="405"/>
      <c r="Y1279" s="403"/>
      <c r="Z1279" s="407"/>
      <c r="AA1279" s="403"/>
      <c r="AB1279" s="405"/>
      <c r="AC1279" s="403"/>
      <c r="AD1279" s="406"/>
      <c r="AG1279" s="403"/>
      <c r="AH1279" s="403"/>
      <c r="AI1279" s="405"/>
      <c r="AL1279" s="403"/>
      <c r="AN1279" s="403"/>
      <c r="AO1279" s="405"/>
      <c r="AP1279" s="403"/>
      <c r="AQ1279" s="403"/>
      <c r="AR1279" s="403"/>
      <c r="AS1279" s="403"/>
      <c r="AT1279" s="403"/>
      <c r="AU1279" s="403"/>
      <c r="AV1279" s="405"/>
      <c r="AW1279" s="404"/>
      <c r="AY1279" s="403"/>
      <c r="BC1279" s="403"/>
      <c r="BD1279" s="403"/>
      <c r="BE1279" s="403"/>
      <c r="BF1279" s="403"/>
      <c r="BG1279" s="403"/>
      <c r="BH1279" s="403"/>
      <c r="BI1279" s="403"/>
      <c r="BJ1279" s="403"/>
      <c r="BK1279" s="403"/>
    </row>
    <row r="1280" spans="1:63" x14ac:dyDescent="0.25">
      <c r="A1280" s="405"/>
      <c r="B1280" s="400"/>
      <c r="C1280" s="403"/>
      <c r="D1280" s="403"/>
      <c r="E1280" s="403"/>
      <c r="I1280" s="404"/>
      <c r="Q1280" s="405"/>
      <c r="S1280" s="405"/>
      <c r="T1280" s="403"/>
      <c r="U1280" s="406"/>
      <c r="V1280" s="400"/>
      <c r="W1280" s="405"/>
      <c r="X1280" s="405"/>
      <c r="Y1280" s="403"/>
      <c r="Z1280" s="407"/>
      <c r="AA1280" s="403"/>
      <c r="AB1280" s="405"/>
      <c r="AC1280" s="403"/>
      <c r="AD1280" s="406"/>
      <c r="AG1280" s="403"/>
      <c r="AH1280" s="403"/>
      <c r="AI1280" s="405"/>
      <c r="AL1280" s="403"/>
      <c r="AN1280" s="403"/>
      <c r="AO1280" s="405"/>
      <c r="AP1280" s="403"/>
      <c r="AQ1280" s="403"/>
      <c r="AR1280" s="403"/>
      <c r="AS1280" s="403"/>
      <c r="AT1280" s="403"/>
      <c r="AU1280" s="403"/>
      <c r="AV1280" s="405"/>
      <c r="AW1280" s="404"/>
      <c r="AY1280" s="403"/>
      <c r="BC1280" s="403"/>
      <c r="BD1280" s="403"/>
      <c r="BE1280" s="403"/>
      <c r="BF1280" s="403"/>
      <c r="BG1280" s="403"/>
      <c r="BH1280" s="403"/>
      <c r="BI1280" s="403"/>
      <c r="BJ1280" s="403"/>
      <c r="BK1280" s="403"/>
    </row>
    <row r="1281" spans="1:63" x14ac:dyDescent="0.25">
      <c r="A1281" s="405"/>
      <c r="B1281" s="400"/>
      <c r="C1281" s="403"/>
      <c r="D1281" s="403"/>
      <c r="E1281" s="403"/>
      <c r="I1281" s="404"/>
      <c r="Q1281" s="405"/>
      <c r="S1281" s="405"/>
      <c r="T1281" s="403"/>
      <c r="U1281" s="406"/>
      <c r="V1281" s="400"/>
      <c r="W1281" s="405"/>
      <c r="X1281" s="405"/>
      <c r="Y1281" s="403"/>
      <c r="Z1281" s="407"/>
      <c r="AA1281" s="403"/>
      <c r="AB1281" s="405"/>
      <c r="AC1281" s="403"/>
      <c r="AD1281" s="406"/>
      <c r="AG1281" s="403"/>
      <c r="AH1281" s="403"/>
      <c r="AI1281" s="405"/>
      <c r="AL1281" s="403"/>
      <c r="AN1281" s="403"/>
      <c r="AO1281" s="405"/>
      <c r="AP1281" s="403"/>
      <c r="AQ1281" s="403"/>
      <c r="AR1281" s="403"/>
      <c r="AS1281" s="403"/>
      <c r="AT1281" s="403"/>
      <c r="AU1281" s="403"/>
      <c r="AV1281" s="405"/>
      <c r="AW1281" s="404"/>
      <c r="AY1281" s="403"/>
      <c r="BC1281" s="403"/>
      <c r="BD1281" s="403"/>
      <c r="BE1281" s="403"/>
      <c r="BF1281" s="403"/>
      <c r="BG1281" s="403"/>
      <c r="BH1281" s="403"/>
      <c r="BI1281" s="403"/>
      <c r="BJ1281" s="403"/>
      <c r="BK1281" s="403"/>
    </row>
    <row r="1282" spans="1:63" x14ac:dyDescent="0.25">
      <c r="A1282" s="405"/>
      <c r="B1282" s="400"/>
      <c r="C1282" s="403"/>
      <c r="D1282" s="403"/>
      <c r="E1282" s="403"/>
      <c r="I1282" s="404"/>
      <c r="Q1282" s="405"/>
      <c r="S1282" s="405"/>
      <c r="T1282" s="403"/>
      <c r="U1282" s="406"/>
      <c r="V1282" s="400"/>
      <c r="W1282" s="405"/>
      <c r="X1282" s="405"/>
      <c r="Y1282" s="403"/>
      <c r="Z1282" s="407"/>
      <c r="AA1282" s="403"/>
      <c r="AB1282" s="405"/>
      <c r="AC1282" s="403"/>
      <c r="AD1282" s="406"/>
      <c r="AG1282" s="403"/>
      <c r="AH1282" s="403"/>
      <c r="AI1282" s="405"/>
      <c r="AL1282" s="403"/>
      <c r="AN1282" s="403"/>
      <c r="AO1282" s="405"/>
      <c r="AP1282" s="403"/>
      <c r="AQ1282" s="403"/>
      <c r="AR1282" s="403"/>
      <c r="AS1282" s="403"/>
      <c r="AT1282" s="403"/>
      <c r="AU1282" s="403"/>
      <c r="AV1282" s="405"/>
      <c r="AW1282" s="404"/>
      <c r="AY1282" s="403"/>
      <c r="BC1282" s="403"/>
      <c r="BD1282" s="403"/>
      <c r="BE1282" s="403"/>
      <c r="BF1282" s="403"/>
      <c r="BG1282" s="403"/>
      <c r="BH1282" s="403"/>
      <c r="BI1282" s="403"/>
      <c r="BJ1282" s="403"/>
      <c r="BK1282" s="403"/>
    </row>
    <row r="1283" spans="1:63" x14ac:dyDescent="0.25">
      <c r="A1283" s="405"/>
      <c r="B1283" s="400"/>
      <c r="C1283" s="403"/>
      <c r="D1283" s="403"/>
      <c r="E1283" s="403"/>
      <c r="I1283" s="404"/>
      <c r="Q1283" s="405"/>
      <c r="S1283" s="405"/>
      <c r="T1283" s="403"/>
      <c r="U1283" s="406"/>
      <c r="V1283" s="400"/>
      <c r="W1283" s="405"/>
      <c r="X1283" s="405"/>
      <c r="Y1283" s="403"/>
      <c r="Z1283" s="407"/>
      <c r="AA1283" s="403"/>
      <c r="AB1283" s="405"/>
      <c r="AC1283" s="403"/>
      <c r="AD1283" s="406"/>
      <c r="AG1283" s="403"/>
      <c r="AH1283" s="403"/>
      <c r="AI1283" s="405"/>
      <c r="AL1283" s="403"/>
      <c r="AN1283" s="403"/>
      <c r="AO1283" s="405"/>
      <c r="AP1283" s="403"/>
      <c r="AQ1283" s="403"/>
      <c r="AR1283" s="403"/>
      <c r="AS1283" s="403"/>
      <c r="AT1283" s="403"/>
      <c r="AU1283" s="403"/>
      <c r="AV1283" s="405"/>
      <c r="AW1283" s="404"/>
      <c r="AY1283" s="403"/>
      <c r="BC1283" s="403"/>
      <c r="BD1283" s="403"/>
      <c r="BE1283" s="403"/>
      <c r="BF1283" s="403"/>
      <c r="BG1283" s="403"/>
      <c r="BH1283" s="403"/>
      <c r="BI1283" s="403"/>
      <c r="BJ1283" s="403"/>
      <c r="BK1283" s="403"/>
    </row>
    <row r="1284" spans="1:63" x14ac:dyDescent="0.25">
      <c r="A1284" s="405"/>
      <c r="B1284" s="400"/>
      <c r="C1284" s="403"/>
      <c r="D1284" s="403"/>
      <c r="E1284" s="403"/>
      <c r="I1284" s="404"/>
      <c r="Q1284" s="405"/>
      <c r="S1284" s="405"/>
      <c r="T1284" s="403"/>
      <c r="U1284" s="406"/>
      <c r="V1284" s="400"/>
      <c r="W1284" s="405"/>
      <c r="X1284" s="405"/>
      <c r="Y1284" s="403"/>
      <c r="Z1284" s="407"/>
      <c r="AA1284" s="403"/>
      <c r="AB1284" s="405"/>
      <c r="AC1284" s="403"/>
      <c r="AD1284" s="406"/>
      <c r="AG1284" s="403"/>
      <c r="AH1284" s="403"/>
      <c r="AI1284" s="405"/>
      <c r="AL1284" s="403"/>
      <c r="AN1284" s="403"/>
      <c r="AO1284" s="405"/>
      <c r="AP1284" s="403"/>
      <c r="AQ1284" s="403"/>
      <c r="AR1284" s="403"/>
      <c r="AS1284" s="403"/>
      <c r="AT1284" s="403"/>
      <c r="AU1284" s="403"/>
      <c r="AV1284" s="405"/>
      <c r="AW1284" s="404"/>
      <c r="AY1284" s="403"/>
      <c r="BC1284" s="403"/>
      <c r="BD1284" s="403"/>
      <c r="BE1284" s="403"/>
      <c r="BF1284" s="403"/>
      <c r="BG1284" s="403"/>
      <c r="BH1284" s="403"/>
      <c r="BI1284" s="403"/>
      <c r="BJ1284" s="403"/>
      <c r="BK1284" s="403"/>
    </row>
    <row r="1285" spans="1:63" x14ac:dyDescent="0.25">
      <c r="A1285" s="405"/>
      <c r="B1285" s="400"/>
      <c r="C1285" s="403"/>
      <c r="D1285" s="403"/>
      <c r="E1285" s="403"/>
      <c r="I1285" s="404"/>
      <c r="Q1285" s="405"/>
      <c r="S1285" s="405"/>
      <c r="T1285" s="403"/>
      <c r="U1285" s="406"/>
      <c r="V1285" s="400"/>
      <c r="W1285" s="405"/>
      <c r="X1285" s="405"/>
      <c r="Y1285" s="403"/>
      <c r="Z1285" s="407"/>
      <c r="AA1285" s="403"/>
      <c r="AB1285" s="405"/>
      <c r="AC1285" s="403"/>
      <c r="AD1285" s="406"/>
      <c r="AG1285" s="403"/>
      <c r="AH1285" s="403"/>
      <c r="AI1285" s="405"/>
      <c r="AL1285" s="403"/>
      <c r="AN1285" s="403"/>
      <c r="AO1285" s="405"/>
      <c r="AP1285" s="403"/>
      <c r="AQ1285" s="403"/>
      <c r="AR1285" s="403"/>
      <c r="AS1285" s="403"/>
      <c r="AT1285" s="403"/>
      <c r="AU1285" s="403"/>
      <c r="AV1285" s="405"/>
      <c r="AW1285" s="404"/>
      <c r="AY1285" s="403"/>
      <c r="BC1285" s="403"/>
      <c r="BD1285" s="403"/>
      <c r="BE1285" s="403"/>
      <c r="BF1285" s="403"/>
      <c r="BG1285" s="403"/>
      <c r="BH1285" s="403"/>
      <c r="BI1285" s="403"/>
      <c r="BJ1285" s="403"/>
      <c r="BK1285" s="403"/>
    </row>
    <row r="1286" spans="1:63" x14ac:dyDescent="0.25">
      <c r="A1286" s="405"/>
      <c r="B1286" s="400"/>
      <c r="C1286" s="403"/>
      <c r="D1286" s="403"/>
      <c r="E1286" s="403"/>
      <c r="I1286" s="404"/>
      <c r="Q1286" s="405"/>
      <c r="S1286" s="405"/>
      <c r="T1286" s="403"/>
      <c r="U1286" s="406"/>
      <c r="V1286" s="400"/>
      <c r="W1286" s="405"/>
      <c r="X1286" s="405"/>
      <c r="Y1286" s="403"/>
      <c r="Z1286" s="407"/>
      <c r="AA1286" s="403"/>
      <c r="AB1286" s="405"/>
      <c r="AC1286" s="403"/>
      <c r="AD1286" s="406"/>
      <c r="AG1286" s="403"/>
      <c r="AH1286" s="403"/>
      <c r="AI1286" s="405"/>
      <c r="AL1286" s="403"/>
      <c r="AN1286" s="403"/>
      <c r="AO1286" s="405"/>
      <c r="AP1286" s="403"/>
      <c r="AQ1286" s="403"/>
      <c r="AR1286" s="403"/>
      <c r="AS1286" s="403"/>
      <c r="AT1286" s="403"/>
      <c r="AU1286" s="403"/>
      <c r="AV1286" s="405"/>
      <c r="AW1286" s="404"/>
      <c r="AY1286" s="403"/>
      <c r="BC1286" s="403"/>
      <c r="BD1286" s="403"/>
      <c r="BE1286" s="403"/>
      <c r="BF1286" s="403"/>
      <c r="BG1286" s="403"/>
      <c r="BH1286" s="403"/>
      <c r="BI1286" s="403"/>
      <c r="BJ1286" s="403"/>
      <c r="BK1286" s="403"/>
    </row>
    <row r="1287" spans="1:63" x14ac:dyDescent="0.25">
      <c r="A1287" s="405"/>
      <c r="B1287" s="400"/>
      <c r="C1287" s="403"/>
      <c r="D1287" s="403"/>
      <c r="E1287" s="403"/>
      <c r="I1287" s="404"/>
      <c r="Q1287" s="405"/>
      <c r="S1287" s="405"/>
      <c r="T1287" s="403"/>
      <c r="U1287" s="406"/>
      <c r="V1287" s="400"/>
      <c r="W1287" s="405"/>
      <c r="X1287" s="405"/>
      <c r="Y1287" s="403"/>
      <c r="Z1287" s="407"/>
      <c r="AA1287" s="403"/>
      <c r="AB1287" s="405"/>
      <c r="AC1287" s="403"/>
      <c r="AD1287" s="406"/>
      <c r="AG1287" s="403"/>
      <c r="AH1287" s="403"/>
      <c r="AI1287" s="405"/>
      <c r="AL1287" s="403"/>
      <c r="AN1287" s="403"/>
      <c r="AO1287" s="405"/>
      <c r="AP1287" s="403"/>
      <c r="AQ1287" s="403"/>
      <c r="AR1287" s="403"/>
      <c r="AS1287" s="403"/>
      <c r="AT1287" s="403"/>
      <c r="AU1287" s="403"/>
      <c r="AV1287" s="405"/>
      <c r="AW1287" s="404"/>
      <c r="AY1287" s="403"/>
      <c r="BC1287" s="403"/>
      <c r="BD1287" s="403"/>
      <c r="BE1287" s="403"/>
      <c r="BF1287" s="403"/>
      <c r="BG1287" s="403"/>
      <c r="BH1287" s="403"/>
      <c r="BI1287" s="403"/>
      <c r="BJ1287" s="403"/>
      <c r="BK1287" s="403"/>
    </row>
    <row r="1288" spans="1:63" x14ac:dyDescent="0.25">
      <c r="A1288" s="405"/>
      <c r="B1288" s="400"/>
      <c r="C1288" s="403"/>
      <c r="D1288" s="403"/>
      <c r="E1288" s="403"/>
      <c r="I1288" s="404"/>
      <c r="Q1288" s="405"/>
      <c r="S1288" s="405"/>
      <c r="T1288" s="403"/>
      <c r="U1288" s="406"/>
      <c r="V1288" s="400"/>
      <c r="W1288" s="405"/>
      <c r="X1288" s="405"/>
      <c r="Y1288" s="403"/>
      <c r="Z1288" s="407"/>
      <c r="AA1288" s="403"/>
      <c r="AB1288" s="405"/>
      <c r="AC1288" s="403"/>
      <c r="AD1288" s="406"/>
      <c r="AG1288" s="403"/>
      <c r="AH1288" s="403"/>
      <c r="AI1288" s="405"/>
      <c r="AL1288" s="403"/>
      <c r="AN1288" s="403"/>
      <c r="AO1288" s="405"/>
      <c r="AP1288" s="403"/>
      <c r="AQ1288" s="403"/>
      <c r="AR1288" s="403"/>
      <c r="AS1288" s="403"/>
      <c r="AT1288" s="403"/>
      <c r="AU1288" s="403"/>
      <c r="AV1288" s="405"/>
      <c r="AW1288" s="404"/>
      <c r="AY1288" s="403"/>
      <c r="BC1288" s="403"/>
      <c r="BD1288" s="403"/>
      <c r="BE1288" s="403"/>
      <c r="BF1288" s="403"/>
      <c r="BG1288" s="403"/>
      <c r="BH1288" s="403"/>
      <c r="BI1288" s="403"/>
      <c r="BJ1288" s="403"/>
      <c r="BK1288" s="403"/>
    </row>
    <row r="1289" spans="1:63" x14ac:dyDescent="0.25">
      <c r="A1289" s="405"/>
      <c r="B1289" s="400"/>
      <c r="C1289" s="403"/>
      <c r="D1289" s="403"/>
      <c r="E1289" s="403"/>
      <c r="I1289" s="404"/>
      <c r="Q1289" s="405"/>
      <c r="S1289" s="405"/>
      <c r="T1289" s="403"/>
      <c r="U1289" s="406"/>
      <c r="V1289" s="400"/>
      <c r="W1289" s="405"/>
      <c r="X1289" s="405"/>
      <c r="Y1289" s="403"/>
      <c r="Z1289" s="407"/>
      <c r="AA1289" s="403"/>
      <c r="AB1289" s="405"/>
      <c r="AC1289" s="403"/>
      <c r="AD1289" s="406"/>
      <c r="AG1289" s="403"/>
      <c r="AH1289" s="403"/>
      <c r="AI1289" s="405"/>
      <c r="AL1289" s="403"/>
      <c r="AN1289" s="403"/>
      <c r="AO1289" s="405"/>
      <c r="AP1289" s="403"/>
      <c r="AQ1289" s="403"/>
      <c r="AR1289" s="403"/>
      <c r="AS1289" s="403"/>
      <c r="AT1289" s="403"/>
      <c r="AU1289" s="403"/>
      <c r="AV1289" s="405"/>
      <c r="AW1289" s="404"/>
      <c r="AY1289" s="403"/>
      <c r="BC1289" s="403"/>
      <c r="BD1289" s="403"/>
      <c r="BE1289" s="403"/>
      <c r="BF1289" s="403"/>
      <c r="BG1289" s="403"/>
      <c r="BH1289" s="403"/>
      <c r="BI1289" s="403"/>
      <c r="BJ1289" s="403"/>
      <c r="BK1289" s="403"/>
    </row>
    <row r="1290" spans="1:63" x14ac:dyDescent="0.25">
      <c r="A1290" s="405"/>
      <c r="B1290" s="400"/>
      <c r="C1290" s="403"/>
      <c r="D1290" s="403"/>
      <c r="E1290" s="403"/>
      <c r="I1290" s="404"/>
      <c r="Q1290" s="405"/>
      <c r="S1290" s="405"/>
      <c r="T1290" s="403"/>
      <c r="U1290" s="406"/>
      <c r="V1290" s="400"/>
      <c r="W1290" s="405"/>
      <c r="X1290" s="405"/>
      <c r="Y1290" s="403"/>
      <c r="Z1290" s="407"/>
      <c r="AA1290" s="403"/>
      <c r="AB1290" s="405"/>
      <c r="AC1290" s="403"/>
      <c r="AD1290" s="406"/>
      <c r="AG1290" s="403"/>
      <c r="AH1290" s="403"/>
      <c r="AI1290" s="405"/>
      <c r="AL1290" s="403"/>
      <c r="AN1290" s="403"/>
      <c r="AO1290" s="405"/>
      <c r="AP1290" s="403"/>
      <c r="AQ1290" s="403"/>
      <c r="AR1290" s="403"/>
      <c r="AS1290" s="403"/>
      <c r="AT1290" s="403"/>
      <c r="AU1290" s="403"/>
      <c r="AV1290" s="405"/>
      <c r="AW1290" s="404"/>
      <c r="AY1290" s="403"/>
      <c r="BC1290" s="403"/>
      <c r="BD1290" s="403"/>
      <c r="BE1290" s="403"/>
      <c r="BF1290" s="403"/>
      <c r="BG1290" s="403"/>
      <c r="BH1290" s="403"/>
      <c r="BI1290" s="403"/>
      <c r="BJ1290" s="403"/>
      <c r="BK1290" s="403"/>
    </row>
    <row r="1291" spans="1:63" x14ac:dyDescent="0.25">
      <c r="A1291" s="405"/>
      <c r="B1291" s="400"/>
      <c r="C1291" s="403"/>
      <c r="D1291" s="403"/>
      <c r="E1291" s="403"/>
      <c r="I1291" s="404"/>
      <c r="Q1291" s="405"/>
      <c r="S1291" s="405"/>
      <c r="T1291" s="403"/>
      <c r="U1291" s="406"/>
      <c r="V1291" s="400"/>
      <c r="W1291" s="405"/>
      <c r="X1291" s="405"/>
      <c r="Y1291" s="403"/>
      <c r="Z1291" s="407"/>
      <c r="AA1291" s="403"/>
      <c r="AB1291" s="405"/>
      <c r="AC1291" s="403"/>
      <c r="AD1291" s="406"/>
      <c r="AG1291" s="403"/>
      <c r="AH1291" s="403"/>
      <c r="AI1291" s="405"/>
      <c r="AL1291" s="403"/>
      <c r="AN1291" s="403"/>
      <c r="AO1291" s="405"/>
      <c r="AP1291" s="403"/>
      <c r="AQ1291" s="403"/>
      <c r="AR1291" s="403"/>
      <c r="AS1291" s="403"/>
      <c r="AT1291" s="403"/>
      <c r="AU1291" s="403"/>
      <c r="AV1291" s="405"/>
      <c r="AW1291" s="404"/>
      <c r="AY1291" s="403"/>
      <c r="BC1291" s="403"/>
      <c r="BD1291" s="403"/>
      <c r="BE1291" s="403"/>
      <c r="BF1291" s="403"/>
      <c r="BG1291" s="403"/>
      <c r="BH1291" s="403"/>
      <c r="BI1291" s="403"/>
      <c r="BJ1291" s="403"/>
      <c r="BK1291" s="403"/>
    </row>
    <row r="1292" spans="1:63" x14ac:dyDescent="0.25">
      <c r="A1292" s="405"/>
      <c r="B1292" s="400"/>
      <c r="C1292" s="403"/>
      <c r="D1292" s="403"/>
      <c r="E1292" s="403"/>
      <c r="I1292" s="404"/>
      <c r="Q1292" s="405"/>
      <c r="S1292" s="405"/>
      <c r="T1292" s="403"/>
      <c r="U1292" s="406"/>
      <c r="V1292" s="400"/>
      <c r="W1292" s="405"/>
      <c r="X1292" s="405"/>
      <c r="Y1292" s="403"/>
      <c r="Z1292" s="407"/>
      <c r="AA1292" s="403"/>
      <c r="AB1292" s="405"/>
      <c r="AC1292" s="403"/>
      <c r="AD1292" s="406"/>
      <c r="AG1292" s="403"/>
      <c r="AH1292" s="403"/>
      <c r="AI1292" s="405"/>
      <c r="AL1292" s="403"/>
      <c r="AN1292" s="403"/>
      <c r="AO1292" s="405"/>
      <c r="AP1292" s="403"/>
      <c r="AQ1292" s="403"/>
      <c r="AR1292" s="403"/>
      <c r="AS1292" s="403"/>
      <c r="AT1292" s="403"/>
      <c r="AU1292" s="403"/>
      <c r="AV1292" s="405"/>
      <c r="AW1292" s="404"/>
      <c r="AY1292" s="403"/>
      <c r="BC1292" s="403"/>
      <c r="BD1292" s="403"/>
      <c r="BE1292" s="403"/>
      <c r="BF1292" s="403"/>
      <c r="BG1292" s="403"/>
      <c r="BH1292" s="403"/>
      <c r="BI1292" s="403"/>
      <c r="BJ1292" s="403"/>
      <c r="BK1292" s="403"/>
    </row>
    <row r="1293" spans="1:63" x14ac:dyDescent="0.25">
      <c r="A1293" s="405"/>
      <c r="B1293" s="400"/>
      <c r="C1293" s="403"/>
      <c r="D1293" s="403"/>
      <c r="E1293" s="403"/>
      <c r="I1293" s="404"/>
      <c r="Q1293" s="405"/>
      <c r="S1293" s="405"/>
      <c r="T1293" s="403"/>
      <c r="U1293" s="406"/>
      <c r="V1293" s="400"/>
      <c r="W1293" s="405"/>
      <c r="X1293" s="405"/>
      <c r="Y1293" s="403"/>
      <c r="Z1293" s="407"/>
      <c r="AA1293" s="403"/>
      <c r="AB1293" s="405"/>
      <c r="AC1293" s="403"/>
      <c r="AD1293" s="406"/>
      <c r="AG1293" s="403"/>
      <c r="AH1293" s="403"/>
      <c r="AI1293" s="405"/>
      <c r="AL1293" s="403"/>
      <c r="AN1293" s="403"/>
      <c r="AO1293" s="405"/>
      <c r="AP1293" s="403"/>
      <c r="AQ1293" s="403"/>
      <c r="AR1293" s="403"/>
      <c r="AS1293" s="403"/>
      <c r="AT1293" s="403"/>
      <c r="AU1293" s="403"/>
      <c r="AV1293" s="405"/>
      <c r="AW1293" s="404"/>
      <c r="AY1293" s="403"/>
      <c r="BC1293" s="403"/>
      <c r="BD1293" s="403"/>
      <c r="BE1293" s="403"/>
      <c r="BF1293" s="403"/>
      <c r="BG1293" s="403"/>
      <c r="BH1293" s="403"/>
      <c r="BI1293" s="403"/>
      <c r="BJ1293" s="403"/>
      <c r="BK1293" s="403"/>
    </row>
    <row r="1294" spans="1:63" x14ac:dyDescent="0.25">
      <c r="A1294" s="405"/>
      <c r="B1294" s="400"/>
      <c r="C1294" s="403"/>
      <c r="D1294" s="403"/>
      <c r="E1294" s="403"/>
      <c r="I1294" s="404"/>
      <c r="Q1294" s="405"/>
      <c r="S1294" s="405"/>
      <c r="T1294" s="403"/>
      <c r="U1294" s="406"/>
      <c r="V1294" s="400"/>
      <c r="W1294" s="405"/>
      <c r="X1294" s="405"/>
      <c r="Y1294" s="403"/>
      <c r="Z1294" s="407"/>
      <c r="AA1294" s="403"/>
      <c r="AB1294" s="405"/>
      <c r="AC1294" s="403"/>
      <c r="AD1294" s="406"/>
      <c r="AG1294" s="403"/>
      <c r="AH1294" s="403"/>
      <c r="AI1294" s="405"/>
      <c r="AL1294" s="403"/>
      <c r="AN1294" s="403"/>
      <c r="AO1294" s="405"/>
      <c r="AP1294" s="403"/>
      <c r="AQ1294" s="403"/>
      <c r="AR1294" s="403"/>
      <c r="AS1294" s="403"/>
      <c r="AT1294" s="403"/>
      <c r="AU1294" s="403"/>
      <c r="AV1294" s="405"/>
      <c r="AW1294" s="404"/>
      <c r="AY1294" s="403"/>
      <c r="BC1294" s="403"/>
      <c r="BD1294" s="403"/>
      <c r="BE1294" s="403"/>
      <c r="BF1294" s="403"/>
      <c r="BG1294" s="403"/>
      <c r="BH1294" s="403"/>
      <c r="BI1294" s="403"/>
      <c r="BJ1294" s="403"/>
      <c r="BK1294" s="403"/>
    </row>
    <row r="1295" spans="1:63" x14ac:dyDescent="0.25">
      <c r="A1295" s="405"/>
      <c r="B1295" s="400"/>
      <c r="C1295" s="403"/>
      <c r="D1295" s="403"/>
      <c r="E1295" s="403"/>
      <c r="I1295" s="404"/>
      <c r="Q1295" s="405"/>
      <c r="S1295" s="405"/>
      <c r="T1295" s="403"/>
      <c r="U1295" s="406"/>
      <c r="V1295" s="400"/>
      <c r="W1295" s="405"/>
      <c r="X1295" s="405"/>
      <c r="Y1295" s="403"/>
      <c r="Z1295" s="407"/>
      <c r="AA1295" s="403"/>
      <c r="AB1295" s="405"/>
      <c r="AC1295" s="403"/>
      <c r="AD1295" s="406"/>
      <c r="AG1295" s="403"/>
      <c r="AH1295" s="403"/>
      <c r="AI1295" s="405"/>
      <c r="AL1295" s="403"/>
      <c r="AN1295" s="403"/>
      <c r="AO1295" s="405"/>
      <c r="AP1295" s="403"/>
      <c r="AQ1295" s="403"/>
      <c r="AR1295" s="403"/>
      <c r="AS1295" s="403"/>
      <c r="AT1295" s="403"/>
      <c r="AU1295" s="403"/>
      <c r="AV1295" s="405"/>
      <c r="AW1295" s="404"/>
      <c r="AY1295" s="403"/>
      <c r="BC1295" s="403"/>
      <c r="BD1295" s="403"/>
      <c r="BE1295" s="403"/>
      <c r="BF1295" s="403"/>
      <c r="BG1295" s="403"/>
      <c r="BH1295" s="403"/>
      <c r="BI1295" s="403"/>
      <c r="BJ1295" s="403"/>
      <c r="BK1295" s="403"/>
    </row>
    <row r="1296" spans="1:63" x14ac:dyDescent="0.25">
      <c r="A1296" s="405"/>
      <c r="B1296" s="400"/>
      <c r="C1296" s="403"/>
      <c r="D1296" s="403"/>
      <c r="E1296" s="403"/>
      <c r="I1296" s="404"/>
      <c r="Q1296" s="405"/>
      <c r="S1296" s="405"/>
      <c r="T1296" s="403"/>
      <c r="U1296" s="406"/>
      <c r="V1296" s="400"/>
      <c r="W1296" s="405"/>
      <c r="X1296" s="405"/>
      <c r="Y1296" s="403"/>
      <c r="Z1296" s="407"/>
      <c r="AA1296" s="403"/>
      <c r="AB1296" s="405"/>
      <c r="AC1296" s="403"/>
      <c r="AD1296" s="406"/>
      <c r="AG1296" s="403"/>
      <c r="AH1296" s="403"/>
      <c r="AI1296" s="405"/>
      <c r="AL1296" s="403"/>
      <c r="AN1296" s="403"/>
      <c r="AO1296" s="405"/>
      <c r="AP1296" s="403"/>
      <c r="AQ1296" s="403"/>
      <c r="AR1296" s="403"/>
      <c r="AS1296" s="403"/>
      <c r="AT1296" s="403"/>
      <c r="AU1296" s="403"/>
      <c r="AV1296" s="405"/>
      <c r="AW1296" s="404"/>
      <c r="AY1296" s="403"/>
      <c r="BC1296" s="403"/>
      <c r="BD1296" s="403"/>
      <c r="BE1296" s="403"/>
      <c r="BF1296" s="403"/>
      <c r="BG1296" s="403"/>
      <c r="BH1296" s="403"/>
      <c r="BI1296" s="403"/>
      <c r="BJ1296" s="403"/>
      <c r="BK1296" s="403"/>
    </row>
    <row r="1297" spans="1:63" x14ac:dyDescent="0.25">
      <c r="A1297" s="405"/>
      <c r="B1297" s="400"/>
      <c r="C1297" s="403"/>
      <c r="D1297" s="403"/>
      <c r="E1297" s="403"/>
      <c r="I1297" s="404"/>
      <c r="Q1297" s="405"/>
      <c r="S1297" s="405"/>
      <c r="T1297" s="403"/>
      <c r="U1297" s="406"/>
      <c r="V1297" s="400"/>
      <c r="W1297" s="405"/>
      <c r="X1297" s="405"/>
      <c r="Y1297" s="403"/>
      <c r="Z1297" s="407"/>
      <c r="AA1297" s="403"/>
      <c r="AB1297" s="405"/>
      <c r="AC1297" s="403"/>
      <c r="AD1297" s="406"/>
      <c r="AG1297" s="403"/>
      <c r="AH1297" s="403"/>
      <c r="AI1297" s="405"/>
      <c r="AL1297" s="403"/>
      <c r="AN1297" s="403"/>
      <c r="AO1297" s="405"/>
      <c r="AP1297" s="403"/>
      <c r="AQ1297" s="403"/>
      <c r="AR1297" s="403"/>
      <c r="AS1297" s="403"/>
      <c r="AT1297" s="403"/>
      <c r="AU1297" s="403"/>
      <c r="AV1297" s="405"/>
      <c r="AW1297" s="404"/>
      <c r="AY1297" s="403"/>
      <c r="BC1297" s="403"/>
      <c r="BD1297" s="403"/>
      <c r="BE1297" s="403"/>
      <c r="BF1297" s="403"/>
      <c r="BG1297" s="403"/>
      <c r="BH1297" s="403"/>
      <c r="BI1297" s="403"/>
      <c r="BJ1297" s="403"/>
      <c r="BK1297" s="403"/>
    </row>
    <row r="1298" spans="1:63" x14ac:dyDescent="0.25">
      <c r="A1298" s="405"/>
      <c r="B1298" s="400"/>
      <c r="C1298" s="403"/>
      <c r="D1298" s="403"/>
      <c r="E1298" s="403"/>
      <c r="I1298" s="404"/>
      <c r="Q1298" s="405"/>
      <c r="S1298" s="405"/>
      <c r="T1298" s="403"/>
      <c r="U1298" s="406"/>
      <c r="V1298" s="400"/>
      <c r="W1298" s="405"/>
      <c r="X1298" s="405"/>
      <c r="Y1298" s="403"/>
      <c r="Z1298" s="407"/>
      <c r="AA1298" s="403"/>
      <c r="AB1298" s="405"/>
      <c r="AC1298" s="403"/>
      <c r="AD1298" s="406"/>
      <c r="AG1298" s="403"/>
      <c r="AH1298" s="403"/>
      <c r="AI1298" s="405"/>
      <c r="AL1298" s="403"/>
      <c r="AN1298" s="403"/>
      <c r="AO1298" s="405"/>
      <c r="AP1298" s="403"/>
      <c r="AQ1298" s="403"/>
      <c r="AR1298" s="403"/>
      <c r="AS1298" s="403"/>
      <c r="AT1298" s="403"/>
      <c r="AU1298" s="403"/>
      <c r="AV1298" s="405"/>
      <c r="AW1298" s="404"/>
      <c r="AY1298" s="403"/>
      <c r="BC1298" s="403"/>
      <c r="BD1298" s="403"/>
      <c r="BE1298" s="403"/>
      <c r="BF1298" s="403"/>
      <c r="BG1298" s="403"/>
      <c r="BH1298" s="403"/>
      <c r="BI1298" s="403"/>
      <c r="BJ1298" s="403"/>
      <c r="BK1298" s="403"/>
    </row>
    <row r="1299" spans="1:63" x14ac:dyDescent="0.25">
      <c r="A1299" s="405"/>
      <c r="B1299" s="400"/>
      <c r="C1299" s="403"/>
      <c r="D1299" s="403"/>
      <c r="E1299" s="403"/>
      <c r="I1299" s="404"/>
      <c r="Q1299" s="405"/>
      <c r="S1299" s="405"/>
      <c r="T1299" s="403"/>
      <c r="U1299" s="406"/>
      <c r="V1299" s="400"/>
      <c r="W1299" s="405"/>
      <c r="X1299" s="405"/>
      <c r="Y1299" s="403"/>
      <c r="Z1299" s="407"/>
      <c r="AA1299" s="403"/>
      <c r="AB1299" s="405"/>
      <c r="AC1299" s="403"/>
      <c r="AD1299" s="406"/>
      <c r="AG1299" s="403"/>
      <c r="AH1299" s="403"/>
      <c r="AI1299" s="405"/>
      <c r="AL1299" s="403"/>
      <c r="AN1299" s="403"/>
      <c r="AO1299" s="405"/>
      <c r="AP1299" s="403"/>
      <c r="AQ1299" s="403"/>
      <c r="AR1299" s="403"/>
      <c r="AS1299" s="403"/>
      <c r="AT1299" s="403"/>
      <c r="AU1299" s="403"/>
      <c r="AV1299" s="405"/>
      <c r="AW1299" s="404"/>
      <c r="AY1299" s="403"/>
      <c r="BC1299" s="403"/>
      <c r="BD1299" s="403"/>
      <c r="BE1299" s="403"/>
      <c r="BF1299" s="403"/>
      <c r="BG1299" s="403"/>
      <c r="BH1299" s="403"/>
      <c r="BI1299" s="403"/>
      <c r="BJ1299" s="403"/>
      <c r="BK1299" s="403"/>
    </row>
    <row r="1300" spans="1:63" x14ac:dyDescent="0.25">
      <c r="A1300" s="405"/>
      <c r="B1300" s="400"/>
      <c r="C1300" s="403"/>
      <c r="D1300" s="403"/>
      <c r="E1300" s="403"/>
      <c r="I1300" s="404"/>
      <c r="Q1300" s="405"/>
      <c r="S1300" s="405"/>
      <c r="T1300" s="403"/>
      <c r="U1300" s="406"/>
      <c r="V1300" s="400"/>
      <c r="W1300" s="405"/>
      <c r="X1300" s="405"/>
      <c r="Y1300" s="403"/>
      <c r="Z1300" s="407"/>
      <c r="AA1300" s="403"/>
      <c r="AB1300" s="405"/>
      <c r="AC1300" s="403"/>
      <c r="AD1300" s="406"/>
      <c r="AG1300" s="403"/>
      <c r="AH1300" s="403"/>
      <c r="AI1300" s="405"/>
      <c r="AL1300" s="403"/>
      <c r="AN1300" s="403"/>
      <c r="AO1300" s="405"/>
      <c r="AP1300" s="403"/>
      <c r="AQ1300" s="403"/>
      <c r="AR1300" s="403"/>
      <c r="AS1300" s="403"/>
      <c r="AT1300" s="403"/>
      <c r="AU1300" s="403"/>
      <c r="AV1300" s="405"/>
      <c r="AW1300" s="404"/>
      <c r="AY1300" s="403"/>
      <c r="BC1300" s="403"/>
      <c r="BD1300" s="403"/>
      <c r="BE1300" s="403"/>
      <c r="BF1300" s="403"/>
      <c r="BG1300" s="403"/>
      <c r="BH1300" s="403"/>
      <c r="BI1300" s="403"/>
      <c r="BJ1300" s="403"/>
      <c r="BK1300" s="403"/>
    </row>
    <row r="1301" spans="1:63" x14ac:dyDescent="0.25">
      <c r="A1301" s="405"/>
      <c r="B1301" s="400"/>
      <c r="C1301" s="403"/>
      <c r="D1301" s="403"/>
      <c r="E1301" s="403"/>
      <c r="I1301" s="404"/>
      <c r="Q1301" s="405"/>
      <c r="S1301" s="405"/>
      <c r="T1301" s="403"/>
      <c r="U1301" s="406"/>
      <c r="V1301" s="400"/>
      <c r="W1301" s="405"/>
      <c r="X1301" s="405"/>
      <c r="Y1301" s="403"/>
      <c r="Z1301" s="407"/>
      <c r="AA1301" s="403"/>
      <c r="AB1301" s="405"/>
      <c r="AC1301" s="403"/>
      <c r="AD1301" s="406"/>
      <c r="AG1301" s="403"/>
      <c r="AH1301" s="403"/>
      <c r="AI1301" s="405"/>
      <c r="AL1301" s="403"/>
      <c r="AN1301" s="403"/>
      <c r="AO1301" s="405"/>
      <c r="AP1301" s="403"/>
      <c r="AQ1301" s="403"/>
      <c r="AR1301" s="403"/>
      <c r="AS1301" s="403"/>
      <c r="AT1301" s="403"/>
      <c r="AU1301" s="403"/>
      <c r="AV1301" s="405"/>
      <c r="AW1301" s="404"/>
      <c r="AY1301" s="403"/>
      <c r="BC1301" s="403"/>
      <c r="BD1301" s="403"/>
      <c r="BE1301" s="403"/>
      <c r="BF1301" s="403"/>
      <c r="BG1301" s="403"/>
      <c r="BH1301" s="403"/>
      <c r="BI1301" s="403"/>
      <c r="BJ1301" s="403"/>
      <c r="BK1301" s="403"/>
    </row>
    <row r="1302" spans="1:63" x14ac:dyDescent="0.25">
      <c r="A1302" s="405"/>
      <c r="B1302" s="400"/>
      <c r="C1302" s="403"/>
      <c r="D1302" s="403"/>
      <c r="E1302" s="403"/>
      <c r="I1302" s="404"/>
      <c r="Q1302" s="405"/>
      <c r="S1302" s="405"/>
      <c r="T1302" s="403"/>
      <c r="U1302" s="406"/>
      <c r="V1302" s="400"/>
      <c r="W1302" s="405"/>
      <c r="X1302" s="405"/>
      <c r="Y1302" s="403"/>
      <c r="Z1302" s="407"/>
      <c r="AA1302" s="403"/>
      <c r="AB1302" s="405"/>
      <c r="AC1302" s="403"/>
      <c r="AD1302" s="406"/>
      <c r="AG1302" s="403"/>
      <c r="AH1302" s="403"/>
      <c r="AI1302" s="405"/>
      <c r="AL1302" s="403"/>
      <c r="AN1302" s="403"/>
      <c r="AO1302" s="405"/>
      <c r="AP1302" s="403"/>
      <c r="AQ1302" s="403"/>
      <c r="AR1302" s="403"/>
      <c r="AS1302" s="403"/>
      <c r="AT1302" s="403"/>
      <c r="AU1302" s="403"/>
      <c r="AV1302" s="405"/>
      <c r="AW1302" s="404"/>
      <c r="AY1302" s="403"/>
      <c r="BC1302" s="403"/>
      <c r="BD1302" s="403"/>
      <c r="BE1302" s="403"/>
      <c r="BF1302" s="403"/>
      <c r="BG1302" s="403"/>
      <c r="BH1302" s="403"/>
      <c r="BI1302" s="403"/>
      <c r="BJ1302" s="403"/>
      <c r="BK1302" s="403"/>
    </row>
    <row r="1303" spans="1:63" x14ac:dyDescent="0.25">
      <c r="A1303" s="405"/>
      <c r="B1303" s="400"/>
      <c r="C1303" s="403"/>
      <c r="D1303" s="403"/>
      <c r="E1303" s="403"/>
      <c r="I1303" s="404"/>
      <c r="Q1303" s="405"/>
      <c r="S1303" s="405"/>
      <c r="T1303" s="403"/>
      <c r="U1303" s="406"/>
      <c r="V1303" s="400"/>
      <c r="W1303" s="405"/>
      <c r="X1303" s="405"/>
      <c r="Y1303" s="403"/>
      <c r="Z1303" s="407"/>
      <c r="AA1303" s="403"/>
      <c r="AB1303" s="405"/>
      <c r="AC1303" s="403"/>
      <c r="AD1303" s="406"/>
      <c r="AG1303" s="403"/>
      <c r="AH1303" s="403"/>
      <c r="AI1303" s="405"/>
      <c r="AL1303" s="403"/>
      <c r="AN1303" s="403"/>
      <c r="AO1303" s="405"/>
      <c r="AP1303" s="403"/>
      <c r="AQ1303" s="403"/>
      <c r="AR1303" s="403"/>
      <c r="AS1303" s="403"/>
      <c r="AT1303" s="403"/>
      <c r="AU1303" s="403"/>
      <c r="AV1303" s="405"/>
      <c r="AW1303" s="404"/>
      <c r="AY1303" s="403"/>
      <c r="BC1303" s="403"/>
      <c r="BD1303" s="403"/>
      <c r="BE1303" s="403"/>
      <c r="BF1303" s="403"/>
      <c r="BG1303" s="403"/>
      <c r="BH1303" s="403"/>
      <c r="BI1303" s="403"/>
      <c r="BJ1303" s="403"/>
      <c r="BK1303" s="403"/>
    </row>
    <row r="1304" spans="1:63" x14ac:dyDescent="0.25">
      <c r="A1304" s="405"/>
      <c r="B1304" s="400"/>
      <c r="C1304" s="403"/>
      <c r="D1304" s="403"/>
      <c r="E1304" s="403"/>
      <c r="I1304" s="404"/>
      <c r="Q1304" s="405"/>
      <c r="S1304" s="405"/>
      <c r="T1304" s="403"/>
      <c r="U1304" s="406"/>
      <c r="V1304" s="400"/>
      <c r="W1304" s="405"/>
      <c r="X1304" s="405"/>
      <c r="Y1304" s="403"/>
      <c r="Z1304" s="407"/>
      <c r="AA1304" s="403"/>
      <c r="AB1304" s="405"/>
      <c r="AC1304" s="403"/>
      <c r="AD1304" s="406"/>
      <c r="AG1304" s="403"/>
      <c r="AH1304" s="403"/>
      <c r="AI1304" s="405"/>
      <c r="AL1304" s="403"/>
      <c r="AN1304" s="403"/>
      <c r="AO1304" s="405"/>
      <c r="AP1304" s="403"/>
      <c r="AQ1304" s="403"/>
      <c r="AR1304" s="403"/>
      <c r="AS1304" s="403"/>
      <c r="AT1304" s="403"/>
      <c r="AU1304" s="403"/>
      <c r="AV1304" s="405"/>
      <c r="AW1304" s="404"/>
      <c r="AY1304" s="403"/>
      <c r="BC1304" s="403"/>
      <c r="BD1304" s="403"/>
      <c r="BE1304" s="403"/>
      <c r="BF1304" s="403"/>
      <c r="BG1304" s="403"/>
      <c r="BH1304" s="403"/>
      <c r="BI1304" s="403"/>
      <c r="BJ1304" s="403"/>
      <c r="BK1304" s="403"/>
    </row>
    <row r="1305" spans="1:63" x14ac:dyDescent="0.25">
      <c r="A1305" s="405"/>
      <c r="B1305" s="400"/>
      <c r="C1305" s="403"/>
      <c r="D1305" s="403"/>
      <c r="E1305" s="403"/>
      <c r="I1305" s="404"/>
      <c r="Q1305" s="405"/>
      <c r="S1305" s="405"/>
      <c r="T1305" s="403"/>
      <c r="U1305" s="406"/>
      <c r="V1305" s="400"/>
      <c r="W1305" s="405"/>
      <c r="X1305" s="405"/>
      <c r="Y1305" s="403"/>
      <c r="Z1305" s="407"/>
      <c r="AA1305" s="403"/>
      <c r="AB1305" s="405"/>
      <c r="AC1305" s="403"/>
      <c r="AD1305" s="406"/>
      <c r="AG1305" s="403"/>
      <c r="AH1305" s="403"/>
      <c r="AI1305" s="405"/>
      <c r="AL1305" s="403"/>
      <c r="AN1305" s="403"/>
      <c r="AO1305" s="405"/>
      <c r="AP1305" s="403"/>
      <c r="AQ1305" s="403"/>
      <c r="AR1305" s="403"/>
      <c r="AS1305" s="403"/>
      <c r="AT1305" s="403"/>
      <c r="AU1305" s="403"/>
      <c r="AV1305" s="405"/>
      <c r="AW1305" s="404"/>
      <c r="AY1305" s="403"/>
      <c r="BC1305" s="403"/>
      <c r="BD1305" s="403"/>
      <c r="BE1305" s="403"/>
      <c r="BF1305" s="403"/>
      <c r="BG1305" s="403"/>
      <c r="BH1305" s="403"/>
      <c r="BI1305" s="403"/>
      <c r="BJ1305" s="403"/>
      <c r="BK1305" s="403"/>
    </row>
    <row r="1306" spans="1:63" x14ac:dyDescent="0.25">
      <c r="A1306" s="405"/>
      <c r="B1306" s="400"/>
      <c r="C1306" s="403"/>
      <c r="D1306" s="403"/>
      <c r="E1306" s="403"/>
      <c r="I1306" s="404"/>
      <c r="Q1306" s="405"/>
      <c r="S1306" s="405"/>
      <c r="T1306" s="403"/>
      <c r="U1306" s="406"/>
      <c r="V1306" s="400"/>
      <c r="W1306" s="405"/>
      <c r="X1306" s="405"/>
      <c r="Y1306" s="403"/>
      <c r="Z1306" s="407"/>
      <c r="AA1306" s="403"/>
      <c r="AB1306" s="405"/>
      <c r="AC1306" s="403"/>
      <c r="AD1306" s="406"/>
      <c r="AG1306" s="403"/>
      <c r="AH1306" s="403"/>
      <c r="AI1306" s="405"/>
      <c r="AL1306" s="403"/>
      <c r="AN1306" s="403"/>
      <c r="AO1306" s="405"/>
      <c r="AP1306" s="403"/>
      <c r="AQ1306" s="403"/>
      <c r="AR1306" s="403"/>
      <c r="AS1306" s="403"/>
      <c r="AT1306" s="403"/>
      <c r="AU1306" s="403"/>
      <c r="AV1306" s="405"/>
      <c r="AW1306" s="404"/>
      <c r="AY1306" s="403"/>
      <c r="BC1306" s="403"/>
      <c r="BD1306" s="403"/>
      <c r="BE1306" s="403"/>
      <c r="BF1306" s="403"/>
      <c r="BG1306" s="403"/>
      <c r="BH1306" s="403"/>
      <c r="BI1306" s="403"/>
      <c r="BJ1306" s="403"/>
      <c r="BK1306" s="403"/>
    </row>
    <row r="1307" spans="1:63" x14ac:dyDescent="0.25">
      <c r="A1307" s="405"/>
      <c r="B1307" s="400"/>
      <c r="C1307" s="403"/>
      <c r="D1307" s="403"/>
      <c r="E1307" s="403"/>
      <c r="I1307" s="404"/>
      <c r="Q1307" s="405"/>
      <c r="S1307" s="405"/>
      <c r="T1307" s="403"/>
      <c r="U1307" s="406"/>
      <c r="V1307" s="400"/>
      <c r="W1307" s="405"/>
      <c r="X1307" s="405"/>
      <c r="Y1307" s="403"/>
      <c r="Z1307" s="407"/>
      <c r="AA1307" s="403"/>
      <c r="AB1307" s="405"/>
      <c r="AC1307" s="403"/>
      <c r="AD1307" s="406"/>
      <c r="AG1307" s="403"/>
      <c r="AH1307" s="403"/>
      <c r="AI1307" s="405"/>
      <c r="AL1307" s="403"/>
      <c r="AN1307" s="403"/>
      <c r="AO1307" s="405"/>
      <c r="AP1307" s="403"/>
      <c r="AQ1307" s="403"/>
      <c r="AR1307" s="403"/>
      <c r="AS1307" s="403"/>
      <c r="AT1307" s="403"/>
      <c r="AU1307" s="403"/>
      <c r="AV1307" s="405"/>
      <c r="AW1307" s="404"/>
      <c r="AY1307" s="403"/>
      <c r="BC1307" s="403"/>
      <c r="BD1307" s="403"/>
      <c r="BE1307" s="403"/>
      <c r="BF1307" s="403"/>
      <c r="BG1307" s="403"/>
      <c r="BH1307" s="403"/>
      <c r="BI1307" s="403"/>
      <c r="BJ1307" s="403"/>
      <c r="BK1307" s="403"/>
    </row>
    <row r="1308" spans="1:63" x14ac:dyDescent="0.25">
      <c r="A1308" s="405"/>
      <c r="B1308" s="400"/>
      <c r="C1308" s="403"/>
      <c r="D1308" s="403"/>
      <c r="E1308" s="403"/>
      <c r="I1308" s="404"/>
      <c r="Q1308" s="405"/>
      <c r="S1308" s="405"/>
      <c r="T1308" s="403"/>
      <c r="U1308" s="406"/>
      <c r="V1308" s="400"/>
      <c r="W1308" s="405"/>
      <c r="X1308" s="405"/>
      <c r="Y1308" s="403"/>
      <c r="Z1308" s="407"/>
      <c r="AA1308" s="403"/>
      <c r="AB1308" s="405"/>
      <c r="AC1308" s="403"/>
      <c r="AD1308" s="406"/>
      <c r="AG1308" s="403"/>
      <c r="AH1308" s="403"/>
      <c r="AI1308" s="405"/>
      <c r="AL1308" s="403"/>
      <c r="AN1308" s="403"/>
      <c r="AO1308" s="405"/>
      <c r="AP1308" s="403"/>
      <c r="AQ1308" s="403"/>
      <c r="AR1308" s="403"/>
      <c r="AS1308" s="403"/>
      <c r="AT1308" s="403"/>
      <c r="AU1308" s="403"/>
      <c r="AV1308" s="405"/>
      <c r="AW1308" s="404"/>
      <c r="AY1308" s="403"/>
      <c r="BC1308" s="403"/>
      <c r="BD1308" s="403"/>
      <c r="BE1308" s="403"/>
      <c r="BF1308" s="403"/>
      <c r="BG1308" s="403"/>
      <c r="BH1308" s="403"/>
      <c r="BI1308" s="403"/>
      <c r="BJ1308" s="403"/>
      <c r="BK1308" s="403"/>
    </row>
    <row r="1309" spans="1:63" x14ac:dyDescent="0.25">
      <c r="A1309" s="405"/>
      <c r="B1309" s="400"/>
      <c r="C1309" s="403"/>
      <c r="D1309" s="403"/>
      <c r="E1309" s="403"/>
      <c r="I1309" s="404"/>
      <c r="Q1309" s="405"/>
      <c r="S1309" s="405"/>
      <c r="T1309" s="403"/>
      <c r="U1309" s="406"/>
      <c r="V1309" s="400"/>
      <c r="W1309" s="405"/>
      <c r="X1309" s="405"/>
      <c r="Y1309" s="403"/>
      <c r="Z1309" s="407"/>
      <c r="AA1309" s="403"/>
      <c r="AB1309" s="405"/>
      <c r="AC1309" s="403"/>
      <c r="AD1309" s="406"/>
      <c r="AG1309" s="403"/>
      <c r="AH1309" s="403"/>
      <c r="AI1309" s="405"/>
      <c r="AL1309" s="403"/>
      <c r="AN1309" s="403"/>
      <c r="AO1309" s="405"/>
      <c r="AP1309" s="403"/>
      <c r="AQ1309" s="403"/>
      <c r="AR1309" s="403"/>
      <c r="AS1309" s="403"/>
      <c r="AT1309" s="403"/>
      <c r="AU1309" s="403"/>
      <c r="AV1309" s="405"/>
      <c r="AW1309" s="404"/>
      <c r="AY1309" s="403"/>
      <c r="BC1309" s="403"/>
      <c r="BD1309" s="403"/>
      <c r="BE1309" s="403"/>
      <c r="BF1309" s="403"/>
      <c r="BG1309" s="403"/>
      <c r="BH1309" s="403"/>
      <c r="BI1309" s="403"/>
      <c r="BJ1309" s="403"/>
      <c r="BK1309" s="403"/>
    </row>
    <row r="1310" spans="1:63" x14ac:dyDescent="0.25">
      <c r="A1310" s="405"/>
      <c r="B1310" s="400"/>
      <c r="C1310" s="403"/>
      <c r="D1310" s="403"/>
      <c r="E1310" s="403"/>
      <c r="I1310" s="404"/>
      <c r="Q1310" s="405"/>
      <c r="S1310" s="405"/>
      <c r="T1310" s="403"/>
      <c r="U1310" s="406"/>
      <c r="V1310" s="400"/>
      <c r="W1310" s="405"/>
      <c r="X1310" s="405"/>
      <c r="Y1310" s="403"/>
      <c r="Z1310" s="407"/>
      <c r="AA1310" s="403"/>
      <c r="AB1310" s="405"/>
      <c r="AC1310" s="403"/>
      <c r="AD1310" s="406"/>
      <c r="AG1310" s="403"/>
      <c r="AH1310" s="403"/>
      <c r="AI1310" s="405"/>
      <c r="AL1310" s="403"/>
      <c r="AN1310" s="403"/>
      <c r="AO1310" s="405"/>
      <c r="AP1310" s="403"/>
      <c r="AQ1310" s="403"/>
      <c r="AR1310" s="403"/>
      <c r="AS1310" s="403"/>
      <c r="AT1310" s="403"/>
      <c r="AU1310" s="403"/>
      <c r="AV1310" s="405"/>
      <c r="AW1310" s="404"/>
      <c r="AY1310" s="403"/>
      <c r="BC1310" s="403"/>
      <c r="BD1310" s="403"/>
      <c r="BE1310" s="403"/>
      <c r="BF1310" s="403"/>
      <c r="BG1310" s="403"/>
      <c r="BH1310" s="403"/>
      <c r="BI1310" s="403"/>
      <c r="BJ1310" s="403"/>
      <c r="BK1310" s="403"/>
    </row>
    <row r="1311" spans="1:63" x14ac:dyDescent="0.25">
      <c r="A1311" s="405"/>
      <c r="B1311" s="400"/>
      <c r="C1311" s="403"/>
      <c r="D1311" s="403"/>
      <c r="E1311" s="403"/>
      <c r="I1311" s="404"/>
      <c r="Q1311" s="405"/>
      <c r="S1311" s="405"/>
      <c r="T1311" s="403"/>
      <c r="U1311" s="406"/>
      <c r="V1311" s="400"/>
      <c r="W1311" s="405"/>
      <c r="X1311" s="405"/>
      <c r="Y1311" s="403"/>
      <c r="Z1311" s="407"/>
      <c r="AA1311" s="403"/>
      <c r="AB1311" s="405"/>
      <c r="AC1311" s="403"/>
      <c r="AD1311" s="406"/>
      <c r="AG1311" s="403"/>
      <c r="AH1311" s="403"/>
      <c r="AI1311" s="405"/>
      <c r="AL1311" s="403"/>
      <c r="AN1311" s="403"/>
      <c r="AO1311" s="405"/>
      <c r="AP1311" s="403"/>
      <c r="AQ1311" s="403"/>
      <c r="AR1311" s="403"/>
      <c r="AS1311" s="403"/>
      <c r="AT1311" s="403"/>
      <c r="AU1311" s="403"/>
      <c r="AV1311" s="405"/>
      <c r="AW1311" s="404"/>
      <c r="AY1311" s="403"/>
      <c r="BC1311" s="403"/>
      <c r="BD1311" s="403"/>
      <c r="BE1311" s="403"/>
      <c r="BF1311" s="403"/>
      <c r="BG1311" s="403"/>
      <c r="BH1311" s="403"/>
      <c r="BI1311" s="403"/>
      <c r="BJ1311" s="403"/>
      <c r="BK1311" s="403"/>
    </row>
    <row r="1312" spans="1:63" x14ac:dyDescent="0.25">
      <c r="A1312" s="405"/>
      <c r="B1312" s="400"/>
      <c r="C1312" s="403"/>
      <c r="D1312" s="403"/>
      <c r="E1312" s="403"/>
      <c r="I1312" s="404"/>
      <c r="Q1312" s="405"/>
      <c r="S1312" s="405"/>
      <c r="T1312" s="403"/>
      <c r="U1312" s="406"/>
      <c r="V1312" s="400"/>
      <c r="W1312" s="405"/>
      <c r="X1312" s="405"/>
      <c r="Y1312" s="403"/>
      <c r="Z1312" s="407"/>
      <c r="AA1312" s="403"/>
      <c r="AB1312" s="405"/>
      <c r="AC1312" s="403"/>
      <c r="AD1312" s="406"/>
      <c r="AG1312" s="403"/>
      <c r="AH1312" s="403"/>
      <c r="AI1312" s="405"/>
      <c r="AL1312" s="403"/>
      <c r="AN1312" s="403"/>
      <c r="AO1312" s="405"/>
      <c r="AP1312" s="403"/>
      <c r="AQ1312" s="403"/>
      <c r="AR1312" s="403"/>
      <c r="AS1312" s="403"/>
      <c r="AT1312" s="403"/>
      <c r="AU1312" s="403"/>
      <c r="AV1312" s="405"/>
      <c r="AW1312" s="404"/>
      <c r="AY1312" s="403"/>
      <c r="BC1312" s="403"/>
      <c r="BD1312" s="403"/>
      <c r="BE1312" s="403"/>
      <c r="BF1312" s="403"/>
      <c r="BG1312" s="403"/>
      <c r="BH1312" s="403"/>
      <c r="BI1312" s="403"/>
      <c r="BJ1312" s="403"/>
      <c r="BK1312" s="403"/>
    </row>
    <row r="1313" spans="1:63" x14ac:dyDescent="0.25">
      <c r="A1313" s="405"/>
      <c r="B1313" s="400"/>
      <c r="C1313" s="403"/>
      <c r="D1313" s="403"/>
      <c r="E1313" s="403"/>
      <c r="I1313" s="404"/>
      <c r="Q1313" s="405"/>
      <c r="S1313" s="405"/>
      <c r="T1313" s="403"/>
      <c r="U1313" s="406"/>
      <c r="V1313" s="400"/>
      <c r="W1313" s="405"/>
      <c r="X1313" s="405"/>
      <c r="Y1313" s="403"/>
      <c r="Z1313" s="407"/>
      <c r="AA1313" s="403"/>
      <c r="AB1313" s="405"/>
      <c r="AC1313" s="403"/>
      <c r="AD1313" s="406"/>
      <c r="AG1313" s="403"/>
      <c r="AH1313" s="403"/>
      <c r="AI1313" s="405"/>
      <c r="AL1313" s="403"/>
      <c r="AN1313" s="403"/>
      <c r="AO1313" s="405"/>
      <c r="AP1313" s="403"/>
      <c r="AQ1313" s="403"/>
      <c r="AR1313" s="403"/>
      <c r="AS1313" s="403"/>
      <c r="AT1313" s="403"/>
      <c r="AU1313" s="403"/>
      <c r="AV1313" s="405"/>
      <c r="AW1313" s="404"/>
      <c r="AY1313" s="403"/>
      <c r="BC1313" s="403"/>
      <c r="BD1313" s="403"/>
      <c r="BE1313" s="403"/>
      <c r="BF1313" s="403"/>
      <c r="BG1313" s="403"/>
      <c r="BH1313" s="403"/>
      <c r="BI1313" s="403"/>
      <c r="BJ1313" s="403"/>
      <c r="BK1313" s="403"/>
    </row>
    <row r="1314" spans="1:63" x14ac:dyDescent="0.25">
      <c r="A1314" s="405"/>
      <c r="B1314" s="400"/>
      <c r="C1314" s="403"/>
      <c r="D1314" s="403"/>
      <c r="E1314" s="403"/>
      <c r="I1314" s="404"/>
      <c r="Q1314" s="405"/>
      <c r="S1314" s="405"/>
      <c r="T1314" s="403"/>
      <c r="U1314" s="406"/>
      <c r="V1314" s="400"/>
      <c r="W1314" s="405"/>
      <c r="X1314" s="405"/>
      <c r="Y1314" s="403"/>
      <c r="Z1314" s="407"/>
      <c r="AA1314" s="403"/>
      <c r="AB1314" s="405"/>
      <c r="AC1314" s="403"/>
      <c r="AD1314" s="406"/>
      <c r="AG1314" s="403"/>
      <c r="AH1314" s="403"/>
      <c r="AI1314" s="405"/>
      <c r="AL1314" s="403"/>
      <c r="AN1314" s="403"/>
      <c r="AO1314" s="405"/>
      <c r="AP1314" s="403"/>
      <c r="AQ1314" s="403"/>
      <c r="AR1314" s="403"/>
      <c r="AS1314" s="403"/>
      <c r="AT1314" s="403"/>
      <c r="AU1314" s="403"/>
      <c r="AV1314" s="405"/>
      <c r="AW1314" s="404"/>
      <c r="AY1314" s="403"/>
      <c r="BC1314" s="403"/>
      <c r="BD1314" s="403"/>
      <c r="BE1314" s="403"/>
      <c r="BF1314" s="403"/>
      <c r="BG1314" s="403"/>
      <c r="BH1314" s="403"/>
      <c r="BI1314" s="403"/>
      <c r="BJ1314" s="403"/>
      <c r="BK1314" s="403"/>
    </row>
    <row r="1315" spans="1:63" x14ac:dyDescent="0.25">
      <c r="A1315" s="405"/>
      <c r="B1315" s="400"/>
      <c r="C1315" s="403"/>
      <c r="D1315" s="403"/>
      <c r="E1315" s="403"/>
      <c r="I1315" s="404"/>
      <c r="Q1315" s="405"/>
      <c r="S1315" s="405"/>
      <c r="T1315" s="403"/>
      <c r="U1315" s="406"/>
      <c r="V1315" s="400"/>
      <c r="W1315" s="405"/>
      <c r="X1315" s="405"/>
      <c r="Y1315" s="403"/>
      <c r="Z1315" s="407"/>
      <c r="AA1315" s="403"/>
      <c r="AB1315" s="405"/>
      <c r="AC1315" s="403"/>
      <c r="AD1315" s="406"/>
      <c r="AG1315" s="403"/>
      <c r="AH1315" s="403"/>
      <c r="AI1315" s="405"/>
      <c r="AL1315" s="403"/>
      <c r="AN1315" s="403"/>
      <c r="AO1315" s="405"/>
      <c r="AP1315" s="403"/>
      <c r="AQ1315" s="403"/>
      <c r="AR1315" s="403"/>
      <c r="AS1315" s="403"/>
      <c r="AT1315" s="403"/>
      <c r="AU1315" s="403"/>
      <c r="AV1315" s="405"/>
      <c r="AW1315" s="404"/>
      <c r="AY1315" s="403"/>
      <c r="BC1315" s="403"/>
      <c r="BD1315" s="403"/>
      <c r="BE1315" s="403"/>
      <c r="BF1315" s="403"/>
      <c r="BG1315" s="403"/>
      <c r="BH1315" s="403"/>
      <c r="BI1315" s="403"/>
      <c r="BJ1315" s="403"/>
      <c r="BK1315" s="403"/>
    </row>
    <row r="1316" spans="1:63" x14ac:dyDescent="0.25">
      <c r="A1316" s="405"/>
      <c r="B1316" s="400"/>
      <c r="C1316" s="403"/>
      <c r="D1316" s="403"/>
      <c r="E1316" s="403"/>
      <c r="I1316" s="404"/>
      <c r="Q1316" s="405"/>
      <c r="S1316" s="405"/>
      <c r="T1316" s="403"/>
      <c r="U1316" s="406"/>
      <c r="V1316" s="400"/>
      <c r="W1316" s="405"/>
      <c r="X1316" s="405"/>
      <c r="Y1316" s="403"/>
      <c r="Z1316" s="407"/>
      <c r="AA1316" s="403"/>
      <c r="AB1316" s="405"/>
      <c r="AC1316" s="403"/>
      <c r="AD1316" s="406"/>
      <c r="AG1316" s="403"/>
      <c r="AH1316" s="403"/>
      <c r="AI1316" s="405"/>
      <c r="AL1316" s="403"/>
      <c r="AN1316" s="403"/>
      <c r="AO1316" s="405"/>
      <c r="AP1316" s="403"/>
      <c r="AQ1316" s="403"/>
      <c r="AR1316" s="403"/>
      <c r="AS1316" s="403"/>
      <c r="AT1316" s="403"/>
      <c r="AU1316" s="403"/>
      <c r="AV1316" s="405"/>
      <c r="AW1316" s="404"/>
      <c r="AY1316" s="403"/>
      <c r="BC1316" s="403"/>
      <c r="BD1316" s="403"/>
      <c r="BE1316" s="403"/>
      <c r="BF1316" s="403"/>
      <c r="BG1316" s="403"/>
      <c r="BH1316" s="403"/>
      <c r="BI1316" s="403"/>
      <c r="BJ1316" s="403"/>
      <c r="BK1316" s="403"/>
    </row>
    <row r="1317" spans="1:63" x14ac:dyDescent="0.25">
      <c r="A1317" s="405"/>
      <c r="B1317" s="400"/>
      <c r="C1317" s="403"/>
      <c r="D1317" s="403"/>
      <c r="E1317" s="403"/>
      <c r="I1317" s="404"/>
      <c r="Q1317" s="405"/>
      <c r="S1317" s="405"/>
      <c r="T1317" s="403"/>
      <c r="U1317" s="406"/>
      <c r="V1317" s="400"/>
      <c r="W1317" s="405"/>
      <c r="X1317" s="405"/>
      <c r="Y1317" s="403"/>
      <c r="Z1317" s="407"/>
      <c r="AA1317" s="403"/>
      <c r="AB1317" s="405"/>
      <c r="AC1317" s="403"/>
      <c r="AD1317" s="406"/>
      <c r="AG1317" s="403"/>
      <c r="AH1317" s="403"/>
      <c r="AI1317" s="405"/>
      <c r="AL1317" s="403"/>
      <c r="AN1317" s="403"/>
      <c r="AO1317" s="405"/>
      <c r="AP1317" s="403"/>
      <c r="AQ1317" s="403"/>
      <c r="AR1317" s="403"/>
      <c r="AS1317" s="403"/>
      <c r="AT1317" s="403"/>
      <c r="AU1317" s="403"/>
      <c r="AV1317" s="405"/>
      <c r="AW1317" s="404"/>
      <c r="AY1317" s="403"/>
      <c r="BC1317" s="403"/>
      <c r="BD1317" s="403"/>
      <c r="BE1317" s="403"/>
      <c r="BF1317" s="403"/>
      <c r="BG1317" s="403"/>
      <c r="BH1317" s="403"/>
      <c r="BI1317" s="403"/>
      <c r="BJ1317" s="403"/>
      <c r="BK1317" s="403"/>
    </row>
    <row r="1318" spans="1:63" x14ac:dyDescent="0.25">
      <c r="A1318" s="405"/>
      <c r="B1318" s="400"/>
      <c r="C1318" s="403"/>
      <c r="D1318" s="403"/>
      <c r="E1318" s="403"/>
      <c r="I1318" s="404"/>
      <c r="Q1318" s="405"/>
      <c r="S1318" s="405"/>
      <c r="T1318" s="403"/>
      <c r="U1318" s="406"/>
      <c r="V1318" s="400"/>
      <c r="W1318" s="405"/>
      <c r="X1318" s="405"/>
      <c r="Y1318" s="403"/>
      <c r="Z1318" s="407"/>
      <c r="AA1318" s="403"/>
      <c r="AB1318" s="405"/>
      <c r="AC1318" s="403"/>
      <c r="AD1318" s="406"/>
      <c r="AG1318" s="403"/>
      <c r="AH1318" s="403"/>
      <c r="AI1318" s="405"/>
      <c r="AL1318" s="403"/>
      <c r="AN1318" s="403"/>
      <c r="AO1318" s="405"/>
      <c r="AP1318" s="403"/>
      <c r="AQ1318" s="403"/>
      <c r="AR1318" s="403"/>
      <c r="AS1318" s="403"/>
      <c r="AT1318" s="403"/>
      <c r="AU1318" s="403"/>
      <c r="AV1318" s="405"/>
      <c r="AW1318" s="404"/>
      <c r="AY1318" s="403"/>
      <c r="BC1318" s="403"/>
      <c r="BD1318" s="403"/>
      <c r="BE1318" s="403"/>
      <c r="BF1318" s="403"/>
      <c r="BG1318" s="403"/>
      <c r="BH1318" s="403"/>
      <c r="BI1318" s="403"/>
      <c r="BJ1318" s="403"/>
      <c r="BK1318" s="403"/>
    </row>
    <row r="1319" spans="1:63" x14ac:dyDescent="0.25">
      <c r="A1319" s="405"/>
      <c r="B1319" s="400"/>
      <c r="C1319" s="403"/>
      <c r="D1319" s="403"/>
      <c r="E1319" s="403"/>
      <c r="I1319" s="404"/>
      <c r="Q1319" s="405"/>
      <c r="S1319" s="405"/>
      <c r="T1319" s="403"/>
      <c r="U1319" s="406"/>
      <c r="V1319" s="400"/>
      <c r="W1319" s="405"/>
      <c r="X1319" s="405"/>
      <c r="Y1319" s="403"/>
      <c r="Z1319" s="407"/>
      <c r="AA1319" s="403"/>
      <c r="AB1319" s="405"/>
      <c r="AC1319" s="403"/>
      <c r="AD1319" s="406"/>
      <c r="AG1319" s="403"/>
      <c r="AH1319" s="403"/>
      <c r="AI1319" s="405"/>
      <c r="AL1319" s="403"/>
      <c r="AN1319" s="403"/>
      <c r="AO1319" s="405"/>
      <c r="AP1319" s="403"/>
      <c r="AQ1319" s="403"/>
      <c r="AR1319" s="403"/>
      <c r="AS1319" s="403"/>
      <c r="AT1319" s="403"/>
      <c r="AU1319" s="403"/>
      <c r="AV1319" s="405"/>
      <c r="AW1319" s="404"/>
      <c r="AY1319" s="403"/>
      <c r="BC1319" s="403"/>
      <c r="BD1319" s="403"/>
      <c r="BE1319" s="403"/>
      <c r="BF1319" s="403"/>
      <c r="BG1319" s="403"/>
      <c r="BH1319" s="403"/>
      <c r="BI1319" s="403"/>
      <c r="BJ1319" s="403"/>
      <c r="BK1319" s="403"/>
    </row>
    <row r="1320" spans="1:63" x14ac:dyDescent="0.25">
      <c r="A1320" s="405"/>
      <c r="B1320" s="400"/>
      <c r="C1320" s="403"/>
      <c r="D1320" s="403"/>
      <c r="E1320" s="403"/>
      <c r="I1320" s="404"/>
      <c r="Q1320" s="405"/>
      <c r="S1320" s="405"/>
      <c r="T1320" s="403"/>
      <c r="U1320" s="406"/>
      <c r="V1320" s="400"/>
      <c r="W1320" s="405"/>
      <c r="X1320" s="405"/>
      <c r="Y1320" s="403"/>
      <c r="Z1320" s="407"/>
      <c r="AA1320" s="403"/>
      <c r="AB1320" s="405"/>
      <c r="AC1320" s="403"/>
      <c r="AD1320" s="406"/>
      <c r="AG1320" s="403"/>
      <c r="AH1320" s="403"/>
      <c r="AI1320" s="405"/>
      <c r="AL1320" s="403"/>
      <c r="AN1320" s="403"/>
      <c r="AO1320" s="405"/>
      <c r="AP1320" s="403"/>
      <c r="AQ1320" s="403"/>
      <c r="AR1320" s="403"/>
      <c r="AS1320" s="403"/>
      <c r="AT1320" s="403"/>
      <c r="AU1320" s="403"/>
      <c r="AV1320" s="405"/>
      <c r="AW1320" s="404"/>
      <c r="AY1320" s="403"/>
      <c r="BC1320" s="403"/>
      <c r="BD1320" s="403"/>
      <c r="BE1320" s="403"/>
      <c r="BF1320" s="403"/>
      <c r="BG1320" s="403"/>
      <c r="BH1320" s="403"/>
      <c r="BI1320" s="403"/>
      <c r="BJ1320" s="403"/>
      <c r="BK1320" s="403"/>
    </row>
    <row r="1321" spans="1:63" x14ac:dyDescent="0.25">
      <c r="A1321" s="405"/>
      <c r="B1321" s="400"/>
      <c r="C1321" s="403"/>
      <c r="D1321" s="403"/>
      <c r="E1321" s="403"/>
      <c r="I1321" s="404"/>
      <c r="Q1321" s="405"/>
      <c r="S1321" s="405"/>
      <c r="T1321" s="403"/>
      <c r="U1321" s="406"/>
      <c r="V1321" s="400"/>
      <c r="W1321" s="405"/>
      <c r="X1321" s="405"/>
      <c r="Y1321" s="403"/>
      <c r="Z1321" s="407"/>
      <c r="AA1321" s="403"/>
      <c r="AB1321" s="405"/>
      <c r="AC1321" s="403"/>
      <c r="AD1321" s="406"/>
      <c r="AG1321" s="403"/>
      <c r="AH1321" s="403"/>
      <c r="AI1321" s="405"/>
      <c r="AL1321" s="403"/>
      <c r="AN1321" s="403"/>
      <c r="AO1321" s="405"/>
      <c r="AP1321" s="403"/>
      <c r="AQ1321" s="403"/>
      <c r="AR1321" s="403"/>
      <c r="AS1321" s="403"/>
      <c r="AT1321" s="403"/>
      <c r="AU1321" s="403"/>
      <c r="AV1321" s="405"/>
      <c r="AW1321" s="404"/>
      <c r="AY1321" s="403"/>
      <c r="BC1321" s="403"/>
      <c r="BD1321" s="403"/>
      <c r="BE1321" s="403"/>
      <c r="BF1321" s="403"/>
      <c r="BG1321" s="403"/>
      <c r="BH1321" s="403"/>
      <c r="BI1321" s="403"/>
      <c r="BJ1321" s="403"/>
      <c r="BK1321" s="403"/>
    </row>
    <row r="1322" spans="1:63" x14ac:dyDescent="0.25">
      <c r="A1322" s="405"/>
      <c r="B1322" s="400"/>
      <c r="C1322" s="403"/>
      <c r="D1322" s="403"/>
      <c r="E1322" s="403"/>
      <c r="I1322" s="404"/>
      <c r="Q1322" s="405"/>
      <c r="S1322" s="405"/>
      <c r="T1322" s="403"/>
      <c r="U1322" s="406"/>
      <c r="V1322" s="400"/>
      <c r="W1322" s="405"/>
      <c r="X1322" s="405"/>
      <c r="Y1322" s="403"/>
      <c r="Z1322" s="407"/>
      <c r="AA1322" s="403"/>
      <c r="AB1322" s="405"/>
      <c r="AC1322" s="403"/>
      <c r="AD1322" s="406"/>
      <c r="AG1322" s="403"/>
      <c r="AH1322" s="403"/>
      <c r="AI1322" s="405"/>
      <c r="AL1322" s="403"/>
      <c r="AN1322" s="403"/>
      <c r="AO1322" s="405"/>
      <c r="AP1322" s="403"/>
      <c r="AQ1322" s="403"/>
      <c r="AR1322" s="403"/>
      <c r="AS1322" s="403"/>
      <c r="AT1322" s="403"/>
      <c r="AU1322" s="403"/>
      <c r="AV1322" s="405"/>
      <c r="AW1322" s="404"/>
      <c r="AY1322" s="403"/>
      <c r="BC1322" s="403"/>
      <c r="BD1322" s="403"/>
      <c r="BE1322" s="403"/>
      <c r="BF1322" s="403"/>
      <c r="BG1322" s="403"/>
      <c r="BH1322" s="403"/>
      <c r="BI1322" s="403"/>
      <c r="BJ1322" s="403"/>
      <c r="BK1322" s="403"/>
    </row>
    <row r="1323" spans="1:63" x14ac:dyDescent="0.25">
      <c r="A1323" s="405"/>
      <c r="B1323" s="400"/>
      <c r="C1323" s="403"/>
      <c r="D1323" s="403"/>
      <c r="E1323" s="403"/>
      <c r="I1323" s="404"/>
      <c r="Q1323" s="405"/>
      <c r="S1323" s="405"/>
      <c r="T1323" s="403"/>
      <c r="U1323" s="406"/>
      <c r="V1323" s="400"/>
      <c r="W1323" s="405"/>
      <c r="X1323" s="405"/>
      <c r="Y1323" s="403"/>
      <c r="Z1323" s="407"/>
      <c r="AA1323" s="403"/>
      <c r="AB1323" s="405"/>
      <c r="AC1323" s="403"/>
      <c r="AD1323" s="406"/>
      <c r="AG1323" s="403"/>
      <c r="AH1323" s="403"/>
      <c r="AI1323" s="405"/>
      <c r="AL1323" s="403"/>
      <c r="AN1323" s="403"/>
      <c r="AO1323" s="405"/>
      <c r="AP1323" s="403"/>
      <c r="AQ1323" s="403"/>
      <c r="AR1323" s="403"/>
      <c r="AS1323" s="403"/>
      <c r="AT1323" s="403"/>
      <c r="AU1323" s="403"/>
      <c r="AV1323" s="405"/>
      <c r="AW1323" s="404"/>
      <c r="AY1323" s="403"/>
      <c r="BC1323" s="403"/>
      <c r="BD1323" s="403"/>
      <c r="BE1323" s="403"/>
      <c r="BF1323" s="403"/>
      <c r="BG1323" s="403"/>
      <c r="BH1323" s="403"/>
      <c r="BI1323" s="403"/>
      <c r="BJ1323" s="403"/>
      <c r="BK1323" s="403"/>
    </row>
    <row r="1324" spans="1:63" x14ac:dyDescent="0.25">
      <c r="A1324" s="405"/>
      <c r="B1324" s="400"/>
      <c r="C1324" s="403"/>
      <c r="D1324" s="403"/>
      <c r="E1324" s="403"/>
      <c r="I1324" s="404"/>
      <c r="Q1324" s="405"/>
      <c r="S1324" s="405"/>
      <c r="T1324" s="403"/>
      <c r="U1324" s="406"/>
      <c r="V1324" s="400"/>
      <c r="W1324" s="405"/>
      <c r="X1324" s="405"/>
      <c r="Y1324" s="403"/>
      <c r="Z1324" s="407"/>
      <c r="AA1324" s="403"/>
      <c r="AB1324" s="405"/>
      <c r="AC1324" s="403"/>
      <c r="AD1324" s="406"/>
      <c r="AG1324" s="403"/>
      <c r="AH1324" s="403"/>
      <c r="AI1324" s="405"/>
      <c r="AL1324" s="403"/>
      <c r="AN1324" s="403"/>
      <c r="AO1324" s="405"/>
      <c r="AP1324" s="403"/>
      <c r="AQ1324" s="403"/>
      <c r="AR1324" s="403"/>
      <c r="AS1324" s="403"/>
      <c r="AT1324" s="403"/>
      <c r="AU1324" s="403"/>
      <c r="AV1324" s="405"/>
      <c r="AW1324" s="404"/>
      <c r="AY1324" s="403"/>
      <c r="BC1324" s="403"/>
      <c r="BD1324" s="403"/>
      <c r="BE1324" s="403"/>
      <c r="BF1324" s="403"/>
      <c r="BG1324" s="403"/>
      <c r="BH1324" s="403"/>
      <c r="BI1324" s="403"/>
      <c r="BJ1324" s="403"/>
      <c r="BK1324" s="403"/>
    </row>
    <row r="1325" spans="1:63" x14ac:dyDescent="0.25">
      <c r="A1325" s="405"/>
      <c r="B1325" s="400"/>
      <c r="C1325" s="403"/>
      <c r="D1325" s="403"/>
      <c r="E1325" s="403"/>
      <c r="I1325" s="404"/>
      <c r="Q1325" s="405"/>
      <c r="S1325" s="405"/>
      <c r="T1325" s="403"/>
      <c r="U1325" s="406"/>
      <c r="V1325" s="400"/>
      <c r="W1325" s="405"/>
      <c r="X1325" s="405"/>
      <c r="Y1325" s="403"/>
      <c r="Z1325" s="407"/>
      <c r="AA1325" s="403"/>
      <c r="AB1325" s="405"/>
      <c r="AC1325" s="403"/>
      <c r="AD1325" s="406"/>
      <c r="AG1325" s="403"/>
      <c r="AH1325" s="403"/>
      <c r="AI1325" s="405"/>
      <c r="AL1325" s="403"/>
      <c r="AN1325" s="403"/>
      <c r="AO1325" s="405"/>
      <c r="AP1325" s="403"/>
      <c r="AQ1325" s="403"/>
      <c r="AR1325" s="403"/>
      <c r="AS1325" s="403"/>
      <c r="AT1325" s="403"/>
      <c r="AU1325" s="403"/>
      <c r="AV1325" s="405"/>
      <c r="AW1325" s="404"/>
      <c r="AY1325" s="403"/>
      <c r="BC1325" s="403"/>
      <c r="BD1325" s="403"/>
      <c r="BE1325" s="403"/>
      <c r="BF1325" s="403"/>
      <c r="BG1325" s="403"/>
      <c r="BH1325" s="403"/>
      <c r="BI1325" s="403"/>
      <c r="BJ1325" s="403"/>
      <c r="BK1325" s="403"/>
    </row>
    <row r="1326" spans="1:63" x14ac:dyDescent="0.25">
      <c r="A1326" s="405"/>
      <c r="B1326" s="400"/>
      <c r="C1326" s="403"/>
      <c r="D1326" s="403"/>
      <c r="E1326" s="403"/>
      <c r="I1326" s="404"/>
      <c r="Q1326" s="405"/>
      <c r="S1326" s="405"/>
      <c r="T1326" s="403"/>
      <c r="U1326" s="406"/>
      <c r="V1326" s="400"/>
      <c r="W1326" s="405"/>
      <c r="X1326" s="405"/>
      <c r="Y1326" s="403"/>
      <c r="Z1326" s="407"/>
      <c r="AA1326" s="403"/>
      <c r="AB1326" s="405"/>
      <c r="AC1326" s="403"/>
      <c r="AD1326" s="406"/>
      <c r="AG1326" s="403"/>
      <c r="AH1326" s="403"/>
      <c r="AI1326" s="405"/>
      <c r="AL1326" s="403"/>
      <c r="AN1326" s="403"/>
      <c r="AO1326" s="405"/>
      <c r="AP1326" s="403"/>
      <c r="AQ1326" s="403"/>
      <c r="AR1326" s="403"/>
      <c r="AS1326" s="403"/>
      <c r="AT1326" s="403"/>
      <c r="AU1326" s="403"/>
      <c r="AV1326" s="405"/>
      <c r="AW1326" s="404"/>
      <c r="AY1326" s="403"/>
      <c r="BC1326" s="403"/>
      <c r="BD1326" s="403"/>
      <c r="BE1326" s="403"/>
      <c r="BF1326" s="403"/>
      <c r="BG1326" s="403"/>
      <c r="BH1326" s="403"/>
      <c r="BI1326" s="403"/>
      <c r="BJ1326" s="403"/>
      <c r="BK1326" s="403"/>
    </row>
    <row r="1327" spans="1:63" x14ac:dyDescent="0.25">
      <c r="A1327" s="405"/>
      <c r="B1327" s="400"/>
      <c r="C1327" s="403"/>
      <c r="D1327" s="403"/>
      <c r="E1327" s="403"/>
      <c r="I1327" s="404"/>
      <c r="Q1327" s="405"/>
      <c r="S1327" s="405"/>
      <c r="T1327" s="403"/>
      <c r="U1327" s="406"/>
      <c r="V1327" s="400"/>
      <c r="W1327" s="405"/>
      <c r="X1327" s="405"/>
      <c r="Y1327" s="403"/>
      <c r="Z1327" s="407"/>
      <c r="AA1327" s="403"/>
      <c r="AB1327" s="405"/>
      <c r="AC1327" s="403"/>
      <c r="AD1327" s="406"/>
      <c r="AG1327" s="403"/>
      <c r="AH1327" s="403"/>
      <c r="AI1327" s="405"/>
      <c r="AL1327" s="403"/>
      <c r="AN1327" s="403"/>
      <c r="AO1327" s="405"/>
      <c r="AP1327" s="403"/>
      <c r="AQ1327" s="403"/>
      <c r="AR1327" s="403"/>
      <c r="AS1327" s="403"/>
      <c r="AT1327" s="403"/>
      <c r="AU1327" s="403"/>
      <c r="AV1327" s="405"/>
      <c r="AW1327" s="404"/>
      <c r="AY1327" s="403"/>
      <c r="BC1327" s="403"/>
      <c r="BD1327" s="403"/>
      <c r="BE1327" s="403"/>
      <c r="BF1327" s="403"/>
      <c r="BG1327" s="403"/>
      <c r="BH1327" s="403"/>
      <c r="BI1327" s="403"/>
      <c r="BJ1327" s="403"/>
      <c r="BK1327" s="403"/>
    </row>
    <row r="1328" spans="1:63" x14ac:dyDescent="0.25">
      <c r="A1328" s="405"/>
      <c r="B1328" s="400"/>
      <c r="C1328" s="403"/>
      <c r="D1328" s="403"/>
      <c r="E1328" s="403"/>
      <c r="I1328" s="404"/>
      <c r="Q1328" s="405"/>
      <c r="S1328" s="405"/>
      <c r="T1328" s="403"/>
      <c r="U1328" s="406"/>
      <c r="V1328" s="400"/>
      <c r="W1328" s="405"/>
      <c r="X1328" s="405"/>
      <c r="Y1328" s="403"/>
      <c r="Z1328" s="407"/>
      <c r="AA1328" s="403"/>
      <c r="AB1328" s="405"/>
      <c r="AC1328" s="403"/>
      <c r="AD1328" s="406"/>
      <c r="AG1328" s="403"/>
      <c r="AH1328" s="403"/>
      <c r="AI1328" s="405"/>
      <c r="AL1328" s="403"/>
      <c r="AN1328" s="403"/>
      <c r="AO1328" s="405"/>
      <c r="AP1328" s="403"/>
      <c r="AQ1328" s="403"/>
      <c r="AR1328" s="403"/>
      <c r="AS1328" s="403"/>
      <c r="AT1328" s="403"/>
      <c r="AU1328" s="403"/>
      <c r="AV1328" s="405"/>
      <c r="AW1328" s="404"/>
      <c r="AY1328" s="403"/>
      <c r="BC1328" s="403"/>
      <c r="BD1328" s="403"/>
      <c r="BE1328" s="403"/>
      <c r="BF1328" s="403"/>
      <c r="BG1328" s="403"/>
      <c r="BH1328" s="403"/>
      <c r="BI1328" s="403"/>
      <c r="BJ1328" s="403"/>
      <c r="BK1328" s="403"/>
    </row>
    <row r="1329" spans="1:63" x14ac:dyDescent="0.25">
      <c r="A1329" s="405"/>
      <c r="B1329" s="400"/>
      <c r="C1329" s="403"/>
      <c r="D1329" s="403"/>
      <c r="E1329" s="403"/>
      <c r="I1329" s="404"/>
      <c r="Q1329" s="405"/>
      <c r="S1329" s="405"/>
      <c r="T1329" s="403"/>
      <c r="U1329" s="406"/>
      <c r="V1329" s="400"/>
      <c r="W1329" s="405"/>
      <c r="X1329" s="405"/>
      <c r="Y1329" s="403"/>
      <c r="Z1329" s="407"/>
      <c r="AA1329" s="403"/>
      <c r="AB1329" s="405"/>
      <c r="AC1329" s="403"/>
      <c r="AD1329" s="406"/>
      <c r="AG1329" s="403"/>
      <c r="AH1329" s="403"/>
      <c r="AI1329" s="405"/>
      <c r="AL1329" s="403"/>
      <c r="AN1329" s="403"/>
      <c r="AO1329" s="405"/>
      <c r="AP1329" s="403"/>
      <c r="AQ1329" s="403"/>
      <c r="AR1329" s="403"/>
      <c r="AS1329" s="403"/>
      <c r="AT1329" s="403"/>
      <c r="AU1329" s="403"/>
      <c r="AV1329" s="405"/>
      <c r="AW1329" s="404"/>
      <c r="AY1329" s="403"/>
      <c r="BC1329" s="403"/>
      <c r="BD1329" s="403"/>
      <c r="BE1329" s="403"/>
      <c r="BF1329" s="403"/>
      <c r="BG1329" s="403"/>
      <c r="BH1329" s="403"/>
      <c r="BI1329" s="403"/>
      <c r="BJ1329" s="403"/>
      <c r="BK1329" s="403"/>
    </row>
    <row r="1330" spans="1:63" x14ac:dyDescent="0.25">
      <c r="A1330" s="405"/>
      <c r="B1330" s="400"/>
      <c r="C1330" s="403"/>
      <c r="D1330" s="403"/>
      <c r="E1330" s="403"/>
      <c r="I1330" s="404"/>
      <c r="Q1330" s="405"/>
      <c r="S1330" s="405"/>
      <c r="T1330" s="403"/>
      <c r="U1330" s="406"/>
      <c r="V1330" s="400"/>
      <c r="W1330" s="405"/>
      <c r="X1330" s="405"/>
      <c r="Y1330" s="403"/>
      <c r="Z1330" s="407"/>
      <c r="AA1330" s="403"/>
      <c r="AB1330" s="405"/>
      <c r="AC1330" s="403"/>
      <c r="AD1330" s="406"/>
      <c r="AG1330" s="403"/>
      <c r="AH1330" s="403"/>
      <c r="AI1330" s="405"/>
      <c r="AL1330" s="403"/>
      <c r="AN1330" s="403"/>
      <c r="AO1330" s="405"/>
      <c r="AP1330" s="403"/>
      <c r="AQ1330" s="403"/>
      <c r="AR1330" s="403"/>
      <c r="AS1330" s="403"/>
      <c r="AT1330" s="403"/>
      <c r="AU1330" s="403"/>
      <c r="AV1330" s="405"/>
      <c r="AW1330" s="404"/>
      <c r="AY1330" s="403"/>
      <c r="BC1330" s="403"/>
      <c r="BD1330" s="403"/>
      <c r="BE1330" s="403"/>
      <c r="BF1330" s="403"/>
      <c r="BG1330" s="403"/>
      <c r="BH1330" s="403"/>
      <c r="BI1330" s="403"/>
      <c r="BJ1330" s="403"/>
      <c r="BK1330" s="403"/>
    </row>
    <row r="1331" spans="1:63" x14ac:dyDescent="0.25">
      <c r="A1331" s="405"/>
      <c r="B1331" s="400"/>
      <c r="C1331" s="403"/>
      <c r="D1331" s="403"/>
      <c r="E1331" s="403"/>
      <c r="I1331" s="404"/>
      <c r="Q1331" s="405"/>
      <c r="S1331" s="405"/>
      <c r="T1331" s="403"/>
      <c r="U1331" s="406"/>
      <c r="V1331" s="400"/>
      <c r="W1331" s="405"/>
      <c r="X1331" s="405"/>
      <c r="Y1331" s="403"/>
      <c r="Z1331" s="407"/>
      <c r="AA1331" s="403"/>
      <c r="AB1331" s="405"/>
      <c r="AC1331" s="403"/>
      <c r="AD1331" s="406"/>
      <c r="AG1331" s="403"/>
      <c r="AH1331" s="403"/>
      <c r="AI1331" s="405"/>
      <c r="AL1331" s="403"/>
      <c r="AN1331" s="403"/>
      <c r="AO1331" s="405"/>
      <c r="AP1331" s="403"/>
      <c r="AQ1331" s="403"/>
      <c r="AR1331" s="403"/>
      <c r="AS1331" s="403"/>
      <c r="AT1331" s="403"/>
      <c r="AU1331" s="403"/>
      <c r="AV1331" s="405"/>
      <c r="AW1331" s="404"/>
      <c r="AY1331" s="403"/>
      <c r="BC1331" s="403"/>
      <c r="BD1331" s="403"/>
      <c r="BE1331" s="403"/>
      <c r="BF1331" s="403"/>
      <c r="BG1331" s="403"/>
      <c r="BH1331" s="403"/>
      <c r="BI1331" s="403"/>
      <c r="BJ1331" s="403"/>
      <c r="BK1331" s="403"/>
    </row>
    <row r="1332" spans="1:63" x14ac:dyDescent="0.25">
      <c r="A1332" s="405"/>
      <c r="B1332" s="400"/>
      <c r="C1332" s="403"/>
      <c r="D1332" s="403"/>
      <c r="E1332" s="403"/>
      <c r="I1332" s="404"/>
      <c r="Q1332" s="405"/>
      <c r="S1332" s="405"/>
      <c r="T1332" s="403"/>
      <c r="U1332" s="406"/>
      <c r="V1332" s="400"/>
      <c r="W1332" s="405"/>
      <c r="X1332" s="405"/>
      <c r="Y1332" s="403"/>
      <c r="Z1332" s="407"/>
      <c r="AA1332" s="403"/>
      <c r="AB1332" s="405"/>
      <c r="AC1332" s="403"/>
      <c r="AD1332" s="406"/>
      <c r="AG1332" s="403"/>
      <c r="AH1332" s="403"/>
      <c r="AI1332" s="405"/>
      <c r="AL1332" s="403"/>
      <c r="AN1332" s="403"/>
      <c r="AO1332" s="405"/>
      <c r="AP1332" s="403"/>
      <c r="AQ1332" s="403"/>
      <c r="AR1332" s="403"/>
      <c r="AS1332" s="403"/>
      <c r="AT1332" s="403"/>
      <c r="AU1332" s="403"/>
      <c r="AV1332" s="405"/>
      <c r="AW1332" s="404"/>
      <c r="AY1332" s="403"/>
      <c r="BC1332" s="403"/>
      <c r="BD1332" s="403"/>
      <c r="BE1332" s="403"/>
      <c r="BF1332" s="403"/>
      <c r="BG1332" s="403"/>
      <c r="BH1332" s="403"/>
      <c r="BI1332" s="403"/>
      <c r="BJ1332" s="403"/>
      <c r="BK1332" s="403"/>
    </row>
    <row r="1333" spans="1:63" x14ac:dyDescent="0.25">
      <c r="A1333" s="405"/>
      <c r="B1333" s="400"/>
      <c r="C1333" s="403"/>
      <c r="D1333" s="403"/>
      <c r="E1333" s="403"/>
      <c r="I1333" s="404"/>
      <c r="Q1333" s="405"/>
      <c r="S1333" s="405"/>
      <c r="T1333" s="403"/>
      <c r="U1333" s="406"/>
      <c r="V1333" s="400"/>
      <c r="W1333" s="405"/>
      <c r="X1333" s="405"/>
      <c r="Y1333" s="403"/>
      <c r="Z1333" s="407"/>
      <c r="AA1333" s="403"/>
      <c r="AB1333" s="405"/>
      <c r="AC1333" s="403"/>
      <c r="AD1333" s="406"/>
      <c r="AG1333" s="403"/>
      <c r="AH1333" s="403"/>
      <c r="AI1333" s="405"/>
      <c r="AL1333" s="403"/>
      <c r="AN1333" s="403"/>
      <c r="AO1333" s="405"/>
      <c r="AP1333" s="403"/>
      <c r="AQ1333" s="403"/>
      <c r="AR1333" s="403"/>
      <c r="AS1333" s="403"/>
      <c r="AT1333" s="403"/>
      <c r="AU1333" s="403"/>
      <c r="AV1333" s="405"/>
      <c r="AW1333" s="404"/>
      <c r="AY1333" s="403"/>
      <c r="BC1333" s="403"/>
      <c r="BD1333" s="403"/>
      <c r="BE1333" s="403"/>
      <c r="BF1333" s="403"/>
      <c r="BG1333" s="403"/>
      <c r="BH1333" s="403"/>
      <c r="BI1333" s="403"/>
      <c r="BJ1333" s="403"/>
      <c r="BK1333" s="403"/>
    </row>
    <row r="1334" spans="1:63" x14ac:dyDescent="0.25">
      <c r="A1334" s="405"/>
      <c r="B1334" s="400"/>
      <c r="C1334" s="403"/>
      <c r="D1334" s="403"/>
      <c r="E1334" s="403"/>
      <c r="I1334" s="404"/>
      <c r="Q1334" s="405"/>
      <c r="S1334" s="405"/>
      <c r="T1334" s="403"/>
      <c r="U1334" s="406"/>
      <c r="V1334" s="400"/>
      <c r="W1334" s="405"/>
      <c r="X1334" s="405"/>
      <c r="Y1334" s="403"/>
      <c r="Z1334" s="407"/>
      <c r="AA1334" s="403"/>
      <c r="AB1334" s="405"/>
      <c r="AC1334" s="403"/>
      <c r="AD1334" s="406"/>
      <c r="AG1334" s="403"/>
      <c r="AH1334" s="403"/>
      <c r="AI1334" s="405"/>
      <c r="AL1334" s="403"/>
      <c r="AN1334" s="403"/>
      <c r="AO1334" s="405"/>
      <c r="AP1334" s="403"/>
      <c r="AQ1334" s="403"/>
      <c r="AR1334" s="403"/>
      <c r="AS1334" s="403"/>
      <c r="AT1334" s="403"/>
      <c r="AU1334" s="403"/>
      <c r="AV1334" s="405"/>
      <c r="AW1334" s="404"/>
      <c r="AY1334" s="403"/>
      <c r="BC1334" s="403"/>
      <c r="BD1334" s="403"/>
      <c r="BE1334" s="403"/>
      <c r="BF1334" s="403"/>
      <c r="BG1334" s="403"/>
      <c r="BH1334" s="403"/>
      <c r="BI1334" s="403"/>
      <c r="BJ1334" s="403"/>
      <c r="BK1334" s="403"/>
    </row>
    <row r="1335" spans="1:63" x14ac:dyDescent="0.25">
      <c r="A1335" s="405"/>
      <c r="B1335" s="400"/>
      <c r="C1335" s="403"/>
      <c r="D1335" s="403"/>
      <c r="E1335" s="403"/>
      <c r="I1335" s="404"/>
      <c r="Q1335" s="405"/>
      <c r="S1335" s="405"/>
      <c r="T1335" s="403"/>
      <c r="U1335" s="406"/>
      <c r="V1335" s="400"/>
      <c r="W1335" s="405"/>
      <c r="X1335" s="405"/>
      <c r="Y1335" s="403"/>
      <c r="Z1335" s="407"/>
      <c r="AA1335" s="403"/>
      <c r="AB1335" s="405"/>
      <c r="AC1335" s="403"/>
      <c r="AD1335" s="406"/>
      <c r="AG1335" s="403"/>
      <c r="AH1335" s="403"/>
      <c r="AI1335" s="405"/>
      <c r="AL1335" s="403"/>
      <c r="AN1335" s="403"/>
      <c r="AO1335" s="405"/>
      <c r="AP1335" s="403"/>
      <c r="AQ1335" s="403"/>
      <c r="AR1335" s="403"/>
      <c r="AS1335" s="403"/>
      <c r="AT1335" s="403"/>
      <c r="AU1335" s="403"/>
      <c r="AV1335" s="405"/>
      <c r="AW1335" s="404"/>
      <c r="AY1335" s="403"/>
      <c r="BC1335" s="403"/>
      <c r="BD1335" s="403"/>
      <c r="BE1335" s="403"/>
      <c r="BF1335" s="403"/>
      <c r="BG1335" s="403"/>
      <c r="BH1335" s="403"/>
      <c r="BI1335" s="403"/>
      <c r="BJ1335" s="403"/>
      <c r="BK1335" s="403"/>
    </row>
    <row r="1336" spans="1:63" x14ac:dyDescent="0.25">
      <c r="A1336" s="405"/>
      <c r="B1336" s="400"/>
      <c r="C1336" s="403"/>
      <c r="D1336" s="403"/>
      <c r="E1336" s="403"/>
      <c r="I1336" s="404"/>
      <c r="Q1336" s="405"/>
      <c r="S1336" s="405"/>
      <c r="T1336" s="403"/>
      <c r="U1336" s="406"/>
      <c r="V1336" s="400"/>
      <c r="W1336" s="405"/>
      <c r="X1336" s="405"/>
      <c r="Y1336" s="403"/>
      <c r="Z1336" s="407"/>
      <c r="AA1336" s="403"/>
      <c r="AB1336" s="405"/>
      <c r="AC1336" s="403"/>
      <c r="AD1336" s="406"/>
      <c r="AG1336" s="403"/>
      <c r="AH1336" s="403"/>
      <c r="AI1336" s="405"/>
      <c r="AL1336" s="403"/>
      <c r="AN1336" s="403"/>
      <c r="AO1336" s="405"/>
      <c r="AP1336" s="403"/>
      <c r="AQ1336" s="403"/>
      <c r="AR1336" s="403"/>
      <c r="AS1336" s="403"/>
      <c r="AT1336" s="403"/>
      <c r="AU1336" s="403"/>
      <c r="AV1336" s="405"/>
      <c r="AW1336" s="404"/>
      <c r="AY1336" s="403"/>
      <c r="BC1336" s="403"/>
      <c r="BD1336" s="403"/>
      <c r="BE1336" s="403"/>
      <c r="BF1336" s="403"/>
      <c r="BG1336" s="403"/>
      <c r="BH1336" s="403"/>
      <c r="BI1336" s="403"/>
      <c r="BJ1336" s="403"/>
      <c r="BK1336" s="403"/>
    </row>
    <row r="1337" spans="1:63" x14ac:dyDescent="0.25">
      <c r="A1337" s="405"/>
      <c r="B1337" s="400"/>
      <c r="C1337" s="403"/>
      <c r="D1337" s="403"/>
      <c r="E1337" s="403"/>
      <c r="I1337" s="404"/>
      <c r="Q1337" s="405"/>
      <c r="S1337" s="405"/>
      <c r="T1337" s="403"/>
      <c r="U1337" s="406"/>
      <c r="V1337" s="400"/>
      <c r="W1337" s="405"/>
      <c r="X1337" s="405"/>
      <c r="Y1337" s="403"/>
      <c r="Z1337" s="407"/>
      <c r="AA1337" s="403"/>
      <c r="AB1337" s="405"/>
      <c r="AC1337" s="403"/>
      <c r="AD1337" s="406"/>
      <c r="AG1337" s="403"/>
      <c r="AH1337" s="403"/>
      <c r="AI1337" s="405"/>
      <c r="AL1337" s="403"/>
      <c r="AN1337" s="403"/>
      <c r="AO1337" s="405"/>
      <c r="AP1337" s="403"/>
      <c r="AQ1337" s="403"/>
      <c r="AR1337" s="403"/>
      <c r="AS1337" s="403"/>
      <c r="AT1337" s="403"/>
      <c r="AU1337" s="403"/>
      <c r="AV1337" s="405"/>
      <c r="AW1337" s="404"/>
      <c r="AY1337" s="403"/>
      <c r="BC1337" s="403"/>
      <c r="BD1337" s="403"/>
      <c r="BE1337" s="403"/>
      <c r="BF1337" s="403"/>
      <c r="BG1337" s="403"/>
      <c r="BH1337" s="403"/>
      <c r="BI1337" s="403"/>
      <c r="BJ1337" s="403"/>
      <c r="BK1337" s="403"/>
    </row>
    <row r="1338" spans="1:63" x14ac:dyDescent="0.25">
      <c r="A1338" s="405"/>
      <c r="B1338" s="400"/>
      <c r="C1338" s="403"/>
      <c r="D1338" s="403"/>
      <c r="E1338" s="403"/>
      <c r="I1338" s="404"/>
      <c r="Q1338" s="405"/>
      <c r="S1338" s="405"/>
      <c r="T1338" s="403"/>
      <c r="U1338" s="406"/>
      <c r="V1338" s="400"/>
      <c r="W1338" s="405"/>
      <c r="X1338" s="405"/>
      <c r="Y1338" s="403"/>
      <c r="Z1338" s="407"/>
      <c r="AA1338" s="403"/>
      <c r="AB1338" s="405"/>
      <c r="AC1338" s="403"/>
      <c r="AD1338" s="406"/>
      <c r="AG1338" s="403"/>
      <c r="AH1338" s="403"/>
      <c r="AI1338" s="405"/>
      <c r="AL1338" s="403"/>
      <c r="AN1338" s="403"/>
      <c r="AO1338" s="405"/>
      <c r="AP1338" s="403"/>
      <c r="AQ1338" s="403"/>
      <c r="AR1338" s="403"/>
      <c r="AS1338" s="403"/>
      <c r="AT1338" s="403"/>
      <c r="AU1338" s="403"/>
      <c r="AV1338" s="405"/>
      <c r="AW1338" s="404"/>
      <c r="AY1338" s="403"/>
      <c r="BC1338" s="403"/>
      <c r="BD1338" s="403"/>
      <c r="BE1338" s="403"/>
      <c r="BF1338" s="403"/>
      <c r="BG1338" s="403"/>
      <c r="BH1338" s="403"/>
      <c r="BI1338" s="403"/>
      <c r="BJ1338" s="403"/>
      <c r="BK1338" s="403"/>
    </row>
    <row r="1339" spans="1:63" x14ac:dyDescent="0.25">
      <c r="A1339" s="405"/>
      <c r="B1339" s="400"/>
      <c r="C1339" s="403"/>
      <c r="D1339" s="403"/>
      <c r="E1339" s="403"/>
      <c r="I1339" s="404"/>
      <c r="Q1339" s="405"/>
      <c r="S1339" s="405"/>
      <c r="T1339" s="403"/>
      <c r="U1339" s="406"/>
      <c r="V1339" s="400"/>
      <c r="W1339" s="405"/>
      <c r="X1339" s="405"/>
      <c r="Y1339" s="403"/>
      <c r="Z1339" s="407"/>
      <c r="AA1339" s="403"/>
      <c r="AB1339" s="405"/>
      <c r="AC1339" s="403"/>
      <c r="AD1339" s="406"/>
      <c r="AG1339" s="403"/>
      <c r="AH1339" s="403"/>
      <c r="AI1339" s="405"/>
      <c r="AL1339" s="403"/>
      <c r="AN1339" s="403"/>
      <c r="AO1339" s="405"/>
      <c r="AP1339" s="403"/>
      <c r="AQ1339" s="403"/>
      <c r="AR1339" s="403"/>
      <c r="AS1339" s="403"/>
      <c r="AT1339" s="403"/>
      <c r="AU1339" s="403"/>
      <c r="AV1339" s="405"/>
      <c r="AW1339" s="404"/>
      <c r="AY1339" s="403"/>
      <c r="BC1339" s="403"/>
      <c r="BD1339" s="403"/>
      <c r="BE1339" s="403"/>
      <c r="BF1339" s="403"/>
      <c r="BG1339" s="403"/>
      <c r="BH1339" s="403"/>
      <c r="BI1339" s="403"/>
      <c r="BJ1339" s="403"/>
      <c r="BK1339" s="403"/>
    </row>
    <row r="1340" spans="1:63" x14ac:dyDescent="0.25">
      <c r="A1340" s="405"/>
      <c r="B1340" s="400"/>
      <c r="C1340" s="403"/>
      <c r="D1340" s="403"/>
      <c r="E1340" s="403"/>
      <c r="I1340" s="404"/>
      <c r="Q1340" s="405"/>
      <c r="S1340" s="405"/>
      <c r="T1340" s="403"/>
      <c r="U1340" s="406"/>
      <c r="V1340" s="400"/>
      <c r="W1340" s="405"/>
      <c r="X1340" s="405"/>
      <c r="Y1340" s="403"/>
      <c r="Z1340" s="407"/>
      <c r="AA1340" s="403"/>
      <c r="AB1340" s="405"/>
      <c r="AC1340" s="403"/>
      <c r="AD1340" s="406"/>
      <c r="AG1340" s="403"/>
      <c r="AH1340" s="403"/>
      <c r="AI1340" s="405"/>
      <c r="AL1340" s="403"/>
      <c r="AN1340" s="403"/>
      <c r="AO1340" s="405"/>
      <c r="AP1340" s="403"/>
      <c r="AQ1340" s="403"/>
      <c r="AR1340" s="403"/>
      <c r="AS1340" s="403"/>
      <c r="AT1340" s="403"/>
      <c r="AU1340" s="403"/>
      <c r="AV1340" s="405"/>
      <c r="AW1340" s="404"/>
      <c r="AY1340" s="403"/>
      <c r="BC1340" s="403"/>
      <c r="BD1340" s="403"/>
      <c r="BE1340" s="403"/>
      <c r="BF1340" s="403"/>
      <c r="BG1340" s="403"/>
      <c r="BH1340" s="403"/>
      <c r="BI1340" s="403"/>
      <c r="BJ1340" s="403"/>
      <c r="BK1340" s="403"/>
    </row>
    <row r="1341" spans="1:63" x14ac:dyDescent="0.25">
      <c r="A1341" s="405"/>
      <c r="B1341" s="400"/>
      <c r="C1341" s="403"/>
      <c r="D1341" s="403"/>
      <c r="E1341" s="403"/>
      <c r="I1341" s="404"/>
      <c r="Q1341" s="405"/>
      <c r="S1341" s="405"/>
      <c r="T1341" s="403"/>
      <c r="U1341" s="406"/>
      <c r="V1341" s="400"/>
      <c r="W1341" s="405"/>
      <c r="X1341" s="405"/>
      <c r="Y1341" s="403"/>
      <c r="Z1341" s="407"/>
      <c r="AA1341" s="403"/>
      <c r="AB1341" s="405"/>
      <c r="AC1341" s="403"/>
      <c r="AD1341" s="406"/>
      <c r="AG1341" s="403"/>
      <c r="AH1341" s="403"/>
      <c r="AI1341" s="405"/>
      <c r="AL1341" s="403"/>
      <c r="AN1341" s="403"/>
      <c r="AO1341" s="405"/>
      <c r="AP1341" s="403"/>
      <c r="AQ1341" s="403"/>
      <c r="AR1341" s="403"/>
      <c r="AS1341" s="403"/>
      <c r="AT1341" s="403"/>
      <c r="AU1341" s="403"/>
      <c r="AV1341" s="405"/>
      <c r="AW1341" s="404"/>
      <c r="AY1341" s="403"/>
      <c r="BC1341" s="403"/>
      <c r="BD1341" s="403"/>
      <c r="BE1341" s="403"/>
      <c r="BF1341" s="403"/>
      <c r="BG1341" s="403"/>
      <c r="BH1341" s="403"/>
      <c r="BI1341" s="403"/>
      <c r="BJ1341" s="403"/>
      <c r="BK1341" s="403"/>
    </row>
    <row r="1342" spans="1:63" x14ac:dyDescent="0.25">
      <c r="A1342" s="405"/>
      <c r="B1342" s="400"/>
      <c r="C1342" s="403"/>
      <c r="D1342" s="403"/>
      <c r="E1342" s="403"/>
      <c r="I1342" s="404"/>
      <c r="Q1342" s="405"/>
      <c r="S1342" s="405"/>
      <c r="T1342" s="403"/>
      <c r="U1342" s="406"/>
      <c r="V1342" s="400"/>
      <c r="W1342" s="405"/>
      <c r="X1342" s="405"/>
      <c r="Y1342" s="403"/>
      <c r="Z1342" s="407"/>
      <c r="AA1342" s="403"/>
      <c r="AB1342" s="405"/>
      <c r="AC1342" s="403"/>
      <c r="AD1342" s="406"/>
      <c r="AG1342" s="403"/>
      <c r="AH1342" s="403"/>
      <c r="AI1342" s="405"/>
      <c r="AL1342" s="403"/>
      <c r="AN1342" s="403"/>
      <c r="AO1342" s="405"/>
      <c r="AP1342" s="403"/>
      <c r="AQ1342" s="403"/>
      <c r="AR1342" s="403"/>
      <c r="AS1342" s="403"/>
      <c r="AT1342" s="403"/>
      <c r="AU1342" s="403"/>
      <c r="AV1342" s="405"/>
      <c r="AW1342" s="404"/>
      <c r="AY1342" s="403"/>
      <c r="BC1342" s="403"/>
      <c r="BD1342" s="403"/>
      <c r="BE1342" s="403"/>
      <c r="BF1342" s="403"/>
      <c r="BG1342" s="403"/>
      <c r="BH1342" s="403"/>
      <c r="BI1342" s="403"/>
      <c r="BJ1342" s="403"/>
      <c r="BK1342" s="403"/>
    </row>
    <row r="1343" spans="1:63" x14ac:dyDescent="0.25">
      <c r="A1343" s="405"/>
      <c r="B1343" s="400"/>
      <c r="C1343" s="403"/>
      <c r="D1343" s="403"/>
      <c r="E1343" s="403"/>
      <c r="I1343" s="404"/>
      <c r="Q1343" s="405"/>
      <c r="S1343" s="405"/>
      <c r="T1343" s="403"/>
      <c r="U1343" s="406"/>
      <c r="V1343" s="400"/>
      <c r="W1343" s="405"/>
      <c r="X1343" s="405"/>
      <c r="Y1343" s="403"/>
      <c r="Z1343" s="407"/>
      <c r="AA1343" s="403"/>
      <c r="AB1343" s="405"/>
      <c r="AC1343" s="403"/>
      <c r="AD1343" s="406"/>
      <c r="AG1343" s="403"/>
      <c r="AH1343" s="403"/>
      <c r="AI1343" s="405"/>
      <c r="AL1343" s="403"/>
      <c r="AN1343" s="403"/>
      <c r="AO1343" s="405"/>
      <c r="AP1343" s="403"/>
      <c r="AQ1343" s="403"/>
      <c r="AR1343" s="403"/>
      <c r="AS1343" s="403"/>
      <c r="AT1343" s="403"/>
      <c r="AU1343" s="403"/>
      <c r="AV1343" s="405"/>
      <c r="AW1343" s="404"/>
      <c r="AY1343" s="403"/>
      <c r="BC1343" s="403"/>
      <c r="BD1343" s="403"/>
      <c r="BE1343" s="403"/>
      <c r="BF1343" s="403"/>
      <c r="BG1343" s="403"/>
      <c r="BH1343" s="403"/>
      <c r="BI1343" s="403"/>
      <c r="BJ1343" s="403"/>
      <c r="BK1343" s="403"/>
    </row>
    <row r="1344" spans="1:63" x14ac:dyDescent="0.25">
      <c r="A1344" s="405"/>
      <c r="B1344" s="400"/>
      <c r="C1344" s="403"/>
      <c r="D1344" s="403"/>
      <c r="E1344" s="403"/>
      <c r="I1344" s="404"/>
      <c r="Q1344" s="405"/>
      <c r="S1344" s="405"/>
      <c r="T1344" s="403"/>
      <c r="U1344" s="406"/>
      <c r="V1344" s="400"/>
      <c r="W1344" s="405"/>
      <c r="X1344" s="405"/>
      <c r="Y1344" s="403"/>
      <c r="Z1344" s="407"/>
      <c r="AA1344" s="403"/>
      <c r="AB1344" s="405"/>
      <c r="AC1344" s="403"/>
      <c r="AD1344" s="406"/>
      <c r="AG1344" s="403"/>
      <c r="AH1344" s="403"/>
      <c r="AI1344" s="405"/>
      <c r="AL1344" s="403"/>
      <c r="AN1344" s="403"/>
      <c r="AO1344" s="405"/>
      <c r="AP1344" s="403"/>
      <c r="AQ1344" s="403"/>
      <c r="AR1344" s="403"/>
      <c r="AS1344" s="403"/>
      <c r="AT1344" s="403"/>
      <c r="AU1344" s="403"/>
      <c r="AV1344" s="405"/>
      <c r="AW1344" s="404"/>
      <c r="AY1344" s="403"/>
      <c r="BC1344" s="403"/>
      <c r="BD1344" s="403"/>
      <c r="BE1344" s="403"/>
      <c r="BF1344" s="403"/>
      <c r="BG1344" s="403"/>
      <c r="BH1344" s="403"/>
      <c r="BI1344" s="403"/>
      <c r="BJ1344" s="403"/>
      <c r="BK1344" s="403"/>
    </row>
    <row r="1345" spans="1:63" x14ac:dyDescent="0.25">
      <c r="A1345" s="405"/>
      <c r="B1345" s="400"/>
      <c r="C1345" s="403"/>
      <c r="D1345" s="403"/>
      <c r="E1345" s="403"/>
      <c r="I1345" s="404"/>
      <c r="Q1345" s="405"/>
      <c r="S1345" s="405"/>
      <c r="T1345" s="403"/>
      <c r="U1345" s="406"/>
      <c r="V1345" s="400"/>
      <c r="W1345" s="405"/>
      <c r="X1345" s="405"/>
      <c r="Y1345" s="403"/>
      <c r="Z1345" s="407"/>
      <c r="AA1345" s="403"/>
      <c r="AB1345" s="405"/>
      <c r="AC1345" s="403"/>
      <c r="AD1345" s="406"/>
      <c r="AG1345" s="403"/>
      <c r="AH1345" s="403"/>
      <c r="AI1345" s="405"/>
      <c r="AL1345" s="403"/>
      <c r="AN1345" s="403"/>
      <c r="AO1345" s="405"/>
      <c r="AP1345" s="403"/>
      <c r="AQ1345" s="403"/>
      <c r="AR1345" s="403"/>
      <c r="AS1345" s="403"/>
      <c r="AT1345" s="403"/>
      <c r="AU1345" s="403"/>
      <c r="AV1345" s="405"/>
      <c r="AW1345" s="404"/>
      <c r="AY1345" s="403"/>
      <c r="BC1345" s="403"/>
      <c r="BD1345" s="403"/>
      <c r="BE1345" s="403"/>
      <c r="BF1345" s="403"/>
      <c r="BG1345" s="403"/>
      <c r="BH1345" s="403"/>
      <c r="BI1345" s="403"/>
      <c r="BJ1345" s="403"/>
      <c r="BK1345" s="403"/>
    </row>
    <row r="1346" spans="1:63" x14ac:dyDescent="0.25">
      <c r="A1346" s="405"/>
      <c r="B1346" s="400"/>
      <c r="C1346" s="403"/>
      <c r="D1346" s="403"/>
      <c r="E1346" s="403"/>
      <c r="I1346" s="404"/>
      <c r="Q1346" s="405"/>
      <c r="S1346" s="405"/>
      <c r="T1346" s="403"/>
      <c r="U1346" s="406"/>
      <c r="V1346" s="400"/>
      <c r="W1346" s="405"/>
      <c r="X1346" s="405"/>
      <c r="Y1346" s="403"/>
      <c r="Z1346" s="407"/>
      <c r="AA1346" s="403"/>
      <c r="AB1346" s="405"/>
      <c r="AC1346" s="403"/>
      <c r="AD1346" s="406"/>
      <c r="AG1346" s="403"/>
      <c r="AH1346" s="403"/>
      <c r="AI1346" s="405"/>
      <c r="AL1346" s="403"/>
      <c r="AN1346" s="403"/>
      <c r="AO1346" s="405"/>
      <c r="AP1346" s="403"/>
      <c r="AQ1346" s="403"/>
      <c r="AR1346" s="403"/>
      <c r="AS1346" s="403"/>
      <c r="AT1346" s="403"/>
      <c r="AU1346" s="403"/>
      <c r="AV1346" s="405"/>
      <c r="AW1346" s="404"/>
      <c r="AY1346" s="403"/>
      <c r="BC1346" s="403"/>
      <c r="BD1346" s="403"/>
      <c r="BE1346" s="403"/>
      <c r="BF1346" s="403"/>
      <c r="BG1346" s="403"/>
      <c r="BH1346" s="403"/>
      <c r="BI1346" s="403"/>
      <c r="BJ1346" s="403"/>
      <c r="BK1346" s="403"/>
    </row>
    <row r="1347" spans="1:63" x14ac:dyDescent="0.25">
      <c r="A1347" s="405"/>
      <c r="B1347" s="400"/>
      <c r="C1347" s="403"/>
      <c r="D1347" s="403"/>
      <c r="E1347" s="403"/>
      <c r="I1347" s="404"/>
      <c r="Q1347" s="405"/>
      <c r="S1347" s="405"/>
      <c r="T1347" s="403"/>
      <c r="U1347" s="406"/>
      <c r="V1347" s="400"/>
      <c r="W1347" s="405"/>
      <c r="X1347" s="405"/>
      <c r="Y1347" s="403"/>
      <c r="Z1347" s="407"/>
      <c r="AA1347" s="403"/>
      <c r="AB1347" s="405"/>
      <c r="AC1347" s="403"/>
      <c r="AD1347" s="406"/>
      <c r="AG1347" s="403"/>
      <c r="AH1347" s="403"/>
      <c r="AI1347" s="405"/>
      <c r="AL1347" s="403"/>
      <c r="AN1347" s="403"/>
      <c r="AO1347" s="405"/>
      <c r="AP1347" s="403"/>
      <c r="AQ1347" s="403"/>
      <c r="AR1347" s="403"/>
      <c r="AS1347" s="403"/>
      <c r="AT1347" s="403"/>
      <c r="AU1347" s="403"/>
      <c r="AV1347" s="405"/>
      <c r="AW1347" s="404"/>
      <c r="AY1347" s="403"/>
      <c r="BC1347" s="403"/>
      <c r="BD1347" s="403"/>
      <c r="BE1347" s="403"/>
      <c r="BF1347" s="403"/>
      <c r="BG1347" s="403"/>
      <c r="BH1347" s="403"/>
      <c r="BI1347" s="403"/>
      <c r="BJ1347" s="403"/>
      <c r="BK1347" s="403"/>
    </row>
    <row r="1348" spans="1:63" x14ac:dyDescent="0.25">
      <c r="A1348" s="405"/>
      <c r="B1348" s="400"/>
      <c r="C1348" s="403"/>
      <c r="D1348" s="403"/>
      <c r="E1348" s="403"/>
      <c r="I1348" s="404"/>
      <c r="Q1348" s="405"/>
      <c r="S1348" s="405"/>
      <c r="T1348" s="403"/>
      <c r="U1348" s="406"/>
      <c r="V1348" s="400"/>
      <c r="W1348" s="405"/>
      <c r="X1348" s="405"/>
      <c r="Y1348" s="403"/>
      <c r="Z1348" s="407"/>
      <c r="AA1348" s="403"/>
      <c r="AB1348" s="405"/>
      <c r="AC1348" s="403"/>
      <c r="AD1348" s="406"/>
      <c r="AG1348" s="403"/>
      <c r="AH1348" s="403"/>
      <c r="AI1348" s="405"/>
      <c r="AL1348" s="403"/>
      <c r="AN1348" s="403"/>
      <c r="AO1348" s="405"/>
      <c r="AP1348" s="403"/>
      <c r="AQ1348" s="403"/>
      <c r="AR1348" s="403"/>
      <c r="AS1348" s="403"/>
      <c r="AT1348" s="403"/>
      <c r="AU1348" s="403"/>
      <c r="AV1348" s="405"/>
      <c r="AW1348" s="404"/>
      <c r="AY1348" s="403"/>
      <c r="BC1348" s="403"/>
      <c r="BD1348" s="403"/>
      <c r="BE1348" s="403"/>
      <c r="BF1348" s="403"/>
      <c r="BG1348" s="403"/>
      <c r="BH1348" s="403"/>
      <c r="BI1348" s="403"/>
      <c r="BJ1348" s="403"/>
      <c r="BK1348" s="403"/>
    </row>
    <row r="1349" spans="1:63" x14ac:dyDescent="0.25">
      <c r="A1349" s="405"/>
      <c r="B1349" s="400"/>
      <c r="C1349" s="403"/>
      <c r="D1349" s="403"/>
      <c r="E1349" s="403"/>
      <c r="I1349" s="404"/>
      <c r="Q1349" s="405"/>
      <c r="S1349" s="405"/>
      <c r="T1349" s="403"/>
      <c r="U1349" s="406"/>
      <c r="V1349" s="400"/>
      <c r="W1349" s="405"/>
      <c r="X1349" s="405"/>
      <c r="Y1349" s="403"/>
      <c r="Z1349" s="407"/>
      <c r="AA1349" s="403"/>
      <c r="AB1349" s="405"/>
      <c r="AC1349" s="403"/>
      <c r="AD1349" s="406"/>
      <c r="AG1349" s="403"/>
      <c r="AH1349" s="403"/>
      <c r="AI1349" s="405"/>
      <c r="AL1349" s="403"/>
      <c r="AN1349" s="403"/>
      <c r="AO1349" s="405"/>
      <c r="AP1349" s="403"/>
      <c r="AQ1349" s="403"/>
      <c r="AR1349" s="403"/>
      <c r="AS1349" s="403"/>
      <c r="AT1349" s="403"/>
      <c r="AU1349" s="403"/>
      <c r="AV1349" s="405"/>
      <c r="AW1349" s="404"/>
      <c r="AY1349" s="403"/>
      <c r="BC1349" s="403"/>
      <c r="BD1349" s="403"/>
      <c r="BE1349" s="403"/>
      <c r="BF1349" s="403"/>
      <c r="BG1349" s="403"/>
      <c r="BH1349" s="403"/>
      <c r="BI1349" s="403"/>
      <c r="BJ1349" s="403"/>
      <c r="BK1349" s="403"/>
    </row>
    <row r="1350" spans="1:63" x14ac:dyDescent="0.25">
      <c r="A1350" s="405"/>
      <c r="B1350" s="400"/>
      <c r="C1350" s="403"/>
      <c r="D1350" s="403"/>
      <c r="E1350" s="403"/>
      <c r="I1350" s="404"/>
      <c r="Q1350" s="405"/>
      <c r="S1350" s="405"/>
      <c r="T1350" s="403"/>
      <c r="U1350" s="406"/>
      <c r="V1350" s="400"/>
      <c r="W1350" s="405"/>
      <c r="X1350" s="405"/>
      <c r="Y1350" s="403"/>
      <c r="Z1350" s="407"/>
      <c r="AA1350" s="403"/>
      <c r="AB1350" s="405"/>
      <c r="AC1350" s="403"/>
      <c r="AD1350" s="406"/>
      <c r="AG1350" s="403"/>
      <c r="AH1350" s="403"/>
      <c r="AI1350" s="405"/>
      <c r="AL1350" s="403"/>
      <c r="AN1350" s="403"/>
      <c r="AO1350" s="405"/>
      <c r="AP1350" s="403"/>
      <c r="AQ1350" s="403"/>
      <c r="AR1350" s="403"/>
      <c r="AS1350" s="403"/>
      <c r="AT1350" s="403"/>
      <c r="AU1350" s="403"/>
      <c r="AV1350" s="405"/>
      <c r="AW1350" s="404"/>
      <c r="AY1350" s="403"/>
      <c r="BC1350" s="403"/>
      <c r="BD1350" s="403"/>
      <c r="BE1350" s="403"/>
      <c r="BF1350" s="403"/>
      <c r="BG1350" s="403"/>
      <c r="BH1350" s="403"/>
      <c r="BI1350" s="403"/>
      <c r="BJ1350" s="403"/>
      <c r="BK1350" s="403"/>
    </row>
    <row r="1351" spans="1:63" x14ac:dyDescent="0.25">
      <c r="A1351" s="405"/>
      <c r="B1351" s="400"/>
      <c r="C1351" s="403"/>
      <c r="D1351" s="403"/>
      <c r="E1351" s="403"/>
      <c r="I1351" s="404"/>
      <c r="Q1351" s="405"/>
      <c r="S1351" s="405"/>
      <c r="T1351" s="403"/>
      <c r="U1351" s="406"/>
      <c r="V1351" s="400"/>
      <c r="W1351" s="405"/>
      <c r="X1351" s="405"/>
      <c r="Y1351" s="403"/>
      <c r="Z1351" s="407"/>
      <c r="AA1351" s="403"/>
      <c r="AB1351" s="405"/>
      <c r="AC1351" s="403"/>
      <c r="AD1351" s="406"/>
      <c r="AG1351" s="403"/>
      <c r="AH1351" s="403"/>
      <c r="AI1351" s="405"/>
      <c r="AL1351" s="403"/>
      <c r="AN1351" s="403"/>
      <c r="AO1351" s="405"/>
      <c r="AP1351" s="403"/>
      <c r="AQ1351" s="403"/>
      <c r="AR1351" s="403"/>
      <c r="AS1351" s="403"/>
      <c r="AT1351" s="403"/>
      <c r="AU1351" s="403"/>
      <c r="AV1351" s="405"/>
      <c r="AW1351" s="404"/>
      <c r="AY1351" s="403"/>
      <c r="BC1351" s="403"/>
      <c r="BD1351" s="403"/>
      <c r="BE1351" s="403"/>
      <c r="BF1351" s="403"/>
      <c r="BG1351" s="403"/>
      <c r="BH1351" s="403"/>
      <c r="BI1351" s="403"/>
      <c r="BJ1351" s="403"/>
      <c r="BK1351" s="403"/>
    </row>
    <row r="1352" spans="1:63" x14ac:dyDescent="0.25">
      <c r="A1352" s="405"/>
      <c r="B1352" s="400"/>
      <c r="C1352" s="403"/>
      <c r="D1352" s="403"/>
      <c r="E1352" s="403"/>
      <c r="I1352" s="404"/>
      <c r="Q1352" s="405"/>
      <c r="S1352" s="405"/>
      <c r="T1352" s="403"/>
      <c r="U1352" s="406"/>
      <c r="V1352" s="400"/>
      <c r="W1352" s="405"/>
      <c r="X1352" s="405"/>
      <c r="Y1352" s="403"/>
      <c r="Z1352" s="407"/>
      <c r="AA1352" s="403"/>
      <c r="AB1352" s="405"/>
      <c r="AC1352" s="403"/>
      <c r="AD1352" s="406"/>
      <c r="AG1352" s="403"/>
      <c r="AH1352" s="403"/>
      <c r="AI1352" s="405"/>
      <c r="AL1352" s="403"/>
      <c r="AN1352" s="403"/>
      <c r="AO1352" s="405"/>
      <c r="AP1352" s="403"/>
      <c r="AQ1352" s="403"/>
      <c r="AR1352" s="403"/>
      <c r="AS1352" s="403"/>
      <c r="AT1352" s="403"/>
      <c r="AU1352" s="403"/>
      <c r="AV1352" s="405"/>
      <c r="AW1352" s="404"/>
      <c r="AY1352" s="403"/>
      <c r="BC1352" s="403"/>
      <c r="BD1352" s="403"/>
      <c r="BE1352" s="403"/>
      <c r="BF1352" s="403"/>
      <c r="BG1352" s="403"/>
      <c r="BH1352" s="403"/>
      <c r="BI1352" s="403"/>
      <c r="BJ1352" s="403"/>
      <c r="BK1352" s="403"/>
    </row>
    <row r="1353" spans="1:63" x14ac:dyDescent="0.25">
      <c r="A1353" s="405"/>
      <c r="B1353" s="400"/>
      <c r="C1353" s="403"/>
      <c r="D1353" s="403"/>
      <c r="E1353" s="403"/>
      <c r="I1353" s="404"/>
      <c r="Q1353" s="405"/>
      <c r="S1353" s="405"/>
      <c r="T1353" s="403"/>
      <c r="U1353" s="406"/>
      <c r="V1353" s="400"/>
      <c r="W1353" s="405"/>
      <c r="X1353" s="405"/>
      <c r="Y1353" s="403"/>
      <c r="Z1353" s="407"/>
      <c r="AA1353" s="403"/>
      <c r="AB1353" s="405"/>
      <c r="AC1353" s="403"/>
      <c r="AD1353" s="406"/>
      <c r="AG1353" s="403"/>
      <c r="AH1353" s="403"/>
      <c r="AI1353" s="405"/>
      <c r="AL1353" s="403"/>
      <c r="AN1353" s="403"/>
      <c r="AO1353" s="405"/>
      <c r="AP1353" s="403"/>
      <c r="AQ1353" s="403"/>
      <c r="AR1353" s="403"/>
      <c r="AS1353" s="403"/>
      <c r="AT1353" s="403"/>
      <c r="AU1353" s="403"/>
      <c r="AV1353" s="405"/>
      <c r="AW1353" s="404"/>
      <c r="AY1353" s="403"/>
      <c r="BC1353" s="403"/>
      <c r="BD1353" s="403"/>
      <c r="BE1353" s="403"/>
      <c r="BF1353" s="403"/>
      <c r="BG1353" s="403"/>
      <c r="BH1353" s="403"/>
      <c r="BI1353" s="403"/>
      <c r="BJ1353" s="403"/>
      <c r="BK1353" s="403"/>
    </row>
    <row r="1354" spans="1:63" x14ac:dyDescent="0.25">
      <c r="A1354" s="405"/>
      <c r="B1354" s="400"/>
      <c r="C1354" s="403"/>
      <c r="D1354" s="403"/>
      <c r="E1354" s="403"/>
      <c r="I1354" s="404"/>
      <c r="Q1354" s="405"/>
      <c r="S1354" s="405"/>
      <c r="T1354" s="403"/>
      <c r="U1354" s="406"/>
      <c r="V1354" s="400"/>
      <c r="W1354" s="405"/>
      <c r="X1354" s="405"/>
      <c r="Y1354" s="403"/>
      <c r="Z1354" s="407"/>
      <c r="AA1354" s="403"/>
      <c r="AB1354" s="405"/>
      <c r="AC1354" s="403"/>
      <c r="AD1354" s="406"/>
      <c r="AG1354" s="403"/>
      <c r="AH1354" s="403"/>
      <c r="AI1354" s="405"/>
      <c r="AL1354" s="403"/>
      <c r="AN1354" s="403"/>
      <c r="AO1354" s="405"/>
      <c r="AP1354" s="403"/>
      <c r="AQ1354" s="403"/>
      <c r="AR1354" s="403"/>
      <c r="AS1354" s="403"/>
      <c r="AT1354" s="403"/>
      <c r="AU1354" s="403"/>
      <c r="AV1354" s="405"/>
      <c r="AW1354" s="404"/>
      <c r="AY1354" s="403"/>
      <c r="BC1354" s="403"/>
      <c r="BD1354" s="403"/>
      <c r="BE1354" s="403"/>
      <c r="BF1354" s="403"/>
      <c r="BG1354" s="403"/>
      <c r="BH1354" s="403"/>
      <c r="BI1354" s="403"/>
      <c r="BJ1354" s="403"/>
      <c r="BK1354" s="403"/>
    </row>
    <row r="1355" spans="1:63" x14ac:dyDescent="0.25">
      <c r="A1355" s="405"/>
      <c r="B1355" s="400"/>
      <c r="C1355" s="403"/>
      <c r="D1355" s="403"/>
      <c r="E1355" s="403"/>
      <c r="I1355" s="404"/>
      <c r="Q1355" s="405"/>
      <c r="S1355" s="405"/>
      <c r="T1355" s="403"/>
      <c r="U1355" s="406"/>
      <c r="V1355" s="400"/>
      <c r="W1355" s="405"/>
      <c r="X1355" s="405"/>
      <c r="Y1355" s="403"/>
      <c r="Z1355" s="407"/>
      <c r="AA1355" s="403"/>
      <c r="AB1355" s="405"/>
      <c r="AC1355" s="403"/>
      <c r="AD1355" s="406"/>
      <c r="AG1355" s="403"/>
      <c r="AH1355" s="403"/>
      <c r="AI1355" s="405"/>
      <c r="AL1355" s="403"/>
      <c r="AN1355" s="403"/>
      <c r="AO1355" s="405"/>
      <c r="AP1355" s="403"/>
      <c r="AQ1355" s="403"/>
      <c r="AR1355" s="403"/>
      <c r="AS1355" s="403"/>
      <c r="AT1355" s="403"/>
      <c r="AU1355" s="403"/>
      <c r="AV1355" s="405"/>
      <c r="AW1355" s="404"/>
      <c r="AY1355" s="403"/>
      <c r="BC1355" s="403"/>
      <c r="BD1355" s="403"/>
      <c r="BE1355" s="403"/>
      <c r="BF1355" s="403"/>
      <c r="BG1355" s="403"/>
      <c r="BH1355" s="403"/>
      <c r="BI1355" s="403"/>
      <c r="BJ1355" s="403"/>
      <c r="BK1355" s="403"/>
    </row>
    <row r="1356" spans="1:63" x14ac:dyDescent="0.25">
      <c r="A1356" s="405"/>
      <c r="B1356" s="400"/>
      <c r="C1356" s="403"/>
      <c r="D1356" s="403"/>
      <c r="E1356" s="403"/>
      <c r="I1356" s="404"/>
      <c r="Q1356" s="405"/>
      <c r="S1356" s="405"/>
      <c r="T1356" s="403"/>
      <c r="U1356" s="406"/>
      <c r="V1356" s="400"/>
      <c r="W1356" s="405"/>
      <c r="X1356" s="405"/>
      <c r="Y1356" s="403"/>
      <c r="Z1356" s="407"/>
      <c r="AA1356" s="403"/>
      <c r="AB1356" s="405"/>
      <c r="AC1356" s="403"/>
      <c r="AD1356" s="406"/>
      <c r="AG1356" s="403"/>
      <c r="AH1356" s="403"/>
      <c r="AI1356" s="405"/>
      <c r="AL1356" s="403"/>
      <c r="AN1356" s="403"/>
      <c r="AO1356" s="405"/>
      <c r="AP1356" s="403"/>
      <c r="AQ1356" s="403"/>
      <c r="AR1356" s="403"/>
      <c r="AS1356" s="403"/>
      <c r="AT1356" s="403"/>
      <c r="AU1356" s="403"/>
      <c r="AV1356" s="405"/>
      <c r="AW1356" s="404"/>
      <c r="AY1356" s="403"/>
      <c r="BC1356" s="403"/>
      <c r="BD1356" s="403"/>
      <c r="BE1356" s="403"/>
      <c r="BF1356" s="403"/>
      <c r="BG1356" s="403"/>
      <c r="BH1356" s="403"/>
      <c r="BI1356" s="403"/>
      <c r="BJ1356" s="403"/>
      <c r="BK1356" s="403"/>
    </row>
    <row r="1357" spans="1:63" x14ac:dyDescent="0.25">
      <c r="A1357" s="405"/>
      <c r="B1357" s="400"/>
      <c r="C1357" s="403"/>
      <c r="D1357" s="403"/>
      <c r="E1357" s="403"/>
      <c r="I1357" s="404"/>
      <c r="Q1357" s="405"/>
      <c r="S1357" s="405"/>
      <c r="T1357" s="403"/>
      <c r="U1357" s="406"/>
      <c r="V1357" s="400"/>
      <c r="W1357" s="405"/>
      <c r="X1357" s="405"/>
      <c r="Y1357" s="403"/>
      <c r="Z1357" s="407"/>
      <c r="AA1357" s="403"/>
      <c r="AB1357" s="405"/>
      <c r="AC1357" s="403"/>
      <c r="AD1357" s="406"/>
      <c r="AG1357" s="403"/>
      <c r="AH1357" s="403"/>
      <c r="AI1357" s="405"/>
      <c r="AL1357" s="403"/>
      <c r="AN1357" s="403"/>
      <c r="AO1357" s="405"/>
      <c r="AP1357" s="403"/>
      <c r="AQ1357" s="403"/>
      <c r="AR1357" s="403"/>
      <c r="AS1357" s="403"/>
      <c r="AT1357" s="403"/>
      <c r="AU1357" s="403"/>
      <c r="AV1357" s="405"/>
      <c r="AW1357" s="404"/>
      <c r="AY1357" s="403"/>
      <c r="BC1357" s="403"/>
      <c r="BD1357" s="403"/>
      <c r="BE1357" s="403"/>
      <c r="BF1357" s="403"/>
      <c r="BG1357" s="403"/>
      <c r="BH1357" s="403"/>
      <c r="BI1357" s="403"/>
      <c r="BJ1357" s="403"/>
      <c r="BK1357" s="403"/>
    </row>
    <row r="1358" spans="1:63" x14ac:dyDescent="0.25">
      <c r="A1358" s="405"/>
      <c r="B1358" s="400"/>
      <c r="C1358" s="403"/>
      <c r="D1358" s="403"/>
      <c r="E1358" s="403"/>
      <c r="I1358" s="404"/>
      <c r="Q1358" s="405"/>
      <c r="S1358" s="405"/>
      <c r="T1358" s="403"/>
      <c r="U1358" s="406"/>
      <c r="V1358" s="400"/>
      <c r="W1358" s="405"/>
      <c r="X1358" s="405"/>
      <c r="Y1358" s="403"/>
      <c r="Z1358" s="407"/>
      <c r="AA1358" s="403"/>
      <c r="AB1358" s="405"/>
      <c r="AC1358" s="403"/>
      <c r="AD1358" s="406"/>
      <c r="AG1358" s="403"/>
      <c r="AH1358" s="403"/>
      <c r="AI1358" s="405"/>
      <c r="AL1358" s="403"/>
      <c r="AN1358" s="403"/>
      <c r="AO1358" s="405"/>
      <c r="AP1358" s="403"/>
      <c r="AQ1358" s="403"/>
      <c r="AR1358" s="403"/>
      <c r="AS1358" s="403"/>
      <c r="AT1358" s="403"/>
      <c r="AU1358" s="403"/>
      <c r="AV1358" s="405"/>
      <c r="AW1358" s="404"/>
      <c r="AY1358" s="403"/>
      <c r="BC1358" s="403"/>
      <c r="BD1358" s="403"/>
      <c r="BE1358" s="403"/>
      <c r="BF1358" s="403"/>
      <c r="BG1358" s="403"/>
      <c r="BH1358" s="403"/>
      <c r="BI1358" s="403"/>
      <c r="BJ1358" s="403"/>
      <c r="BK1358" s="403"/>
    </row>
    <row r="1359" spans="1:63" x14ac:dyDescent="0.25">
      <c r="A1359" s="405"/>
      <c r="B1359" s="400"/>
      <c r="C1359" s="403"/>
      <c r="D1359" s="403"/>
      <c r="E1359" s="403"/>
      <c r="I1359" s="404"/>
      <c r="Q1359" s="405"/>
      <c r="S1359" s="405"/>
      <c r="T1359" s="403"/>
      <c r="U1359" s="406"/>
      <c r="V1359" s="400"/>
      <c r="W1359" s="405"/>
      <c r="X1359" s="405"/>
      <c r="Y1359" s="403"/>
      <c r="Z1359" s="407"/>
      <c r="AA1359" s="403"/>
      <c r="AB1359" s="405"/>
      <c r="AC1359" s="403"/>
      <c r="AD1359" s="406"/>
      <c r="AG1359" s="403"/>
      <c r="AH1359" s="403"/>
      <c r="AI1359" s="405"/>
      <c r="AL1359" s="403"/>
      <c r="AN1359" s="403"/>
      <c r="AO1359" s="405"/>
      <c r="AP1359" s="403"/>
      <c r="AQ1359" s="403"/>
      <c r="AR1359" s="403"/>
      <c r="AS1359" s="403"/>
      <c r="AT1359" s="403"/>
      <c r="AU1359" s="403"/>
      <c r="AV1359" s="405"/>
      <c r="AW1359" s="404"/>
      <c r="AY1359" s="403"/>
      <c r="BC1359" s="403"/>
      <c r="BD1359" s="403"/>
      <c r="BE1359" s="403"/>
      <c r="BF1359" s="403"/>
      <c r="BG1359" s="403"/>
      <c r="BH1359" s="403"/>
      <c r="BI1359" s="403"/>
      <c r="BJ1359" s="403"/>
      <c r="BK1359" s="403"/>
    </row>
    <row r="1360" spans="1:63" x14ac:dyDescent="0.25">
      <c r="A1360" s="405"/>
      <c r="B1360" s="400"/>
      <c r="C1360" s="403"/>
      <c r="D1360" s="403"/>
      <c r="E1360" s="403"/>
      <c r="I1360" s="404"/>
      <c r="Q1360" s="405"/>
      <c r="S1360" s="405"/>
      <c r="T1360" s="403"/>
      <c r="U1360" s="406"/>
      <c r="V1360" s="400"/>
      <c r="W1360" s="405"/>
      <c r="X1360" s="405"/>
      <c r="Y1360" s="403"/>
      <c r="Z1360" s="407"/>
      <c r="AA1360" s="403"/>
      <c r="AB1360" s="405"/>
      <c r="AC1360" s="403"/>
      <c r="AD1360" s="406"/>
      <c r="AG1360" s="403"/>
      <c r="AH1360" s="403"/>
      <c r="AI1360" s="405"/>
      <c r="AL1360" s="403"/>
      <c r="AN1360" s="403"/>
      <c r="AO1360" s="405"/>
      <c r="AP1360" s="403"/>
      <c r="AQ1360" s="403"/>
      <c r="AR1360" s="403"/>
      <c r="AS1360" s="403"/>
      <c r="AT1360" s="403"/>
      <c r="AU1360" s="403"/>
      <c r="AV1360" s="405"/>
      <c r="AW1360" s="404"/>
      <c r="AY1360" s="403"/>
      <c r="BC1360" s="403"/>
      <c r="BD1360" s="403"/>
      <c r="BE1360" s="403"/>
      <c r="BF1360" s="403"/>
      <c r="BG1360" s="403"/>
      <c r="BH1360" s="403"/>
      <c r="BI1360" s="403"/>
      <c r="BJ1360" s="403"/>
      <c r="BK1360" s="403"/>
    </row>
    <row r="1361" spans="1:63" x14ac:dyDescent="0.25">
      <c r="A1361" s="405"/>
      <c r="B1361" s="400"/>
      <c r="C1361" s="403"/>
      <c r="D1361" s="403"/>
      <c r="E1361" s="403"/>
      <c r="I1361" s="404"/>
      <c r="Q1361" s="405"/>
      <c r="S1361" s="405"/>
      <c r="T1361" s="403"/>
      <c r="U1361" s="406"/>
      <c r="V1361" s="400"/>
      <c r="W1361" s="405"/>
      <c r="X1361" s="405"/>
      <c r="Y1361" s="403"/>
      <c r="Z1361" s="407"/>
      <c r="AA1361" s="403"/>
      <c r="AB1361" s="405"/>
      <c r="AC1361" s="403"/>
      <c r="AD1361" s="406"/>
      <c r="AG1361" s="403"/>
      <c r="AH1361" s="403"/>
      <c r="AI1361" s="405"/>
      <c r="AL1361" s="403"/>
      <c r="AN1361" s="403"/>
      <c r="AO1361" s="405"/>
      <c r="AP1361" s="403"/>
      <c r="AQ1361" s="403"/>
      <c r="AR1361" s="403"/>
      <c r="AS1361" s="403"/>
      <c r="AT1361" s="403"/>
      <c r="AU1361" s="403"/>
      <c r="AV1361" s="405"/>
      <c r="AW1361" s="404"/>
      <c r="AY1361" s="403"/>
      <c r="BC1361" s="403"/>
      <c r="BD1361" s="403"/>
      <c r="BE1361" s="403"/>
      <c r="BF1361" s="403"/>
      <c r="BG1361" s="403"/>
      <c r="BH1361" s="403"/>
      <c r="BI1361" s="403"/>
      <c r="BJ1361" s="403"/>
      <c r="BK1361" s="403"/>
    </row>
    <row r="1362" spans="1:63" x14ac:dyDescent="0.25">
      <c r="A1362" s="405"/>
      <c r="B1362" s="400"/>
      <c r="C1362" s="403"/>
      <c r="D1362" s="403"/>
      <c r="E1362" s="403"/>
      <c r="I1362" s="404"/>
      <c r="Q1362" s="405"/>
      <c r="S1362" s="405"/>
      <c r="T1362" s="403"/>
      <c r="U1362" s="406"/>
      <c r="V1362" s="400"/>
      <c r="W1362" s="405"/>
      <c r="X1362" s="405"/>
      <c r="Y1362" s="403"/>
      <c r="Z1362" s="407"/>
      <c r="AA1362" s="403"/>
      <c r="AB1362" s="405"/>
      <c r="AC1362" s="403"/>
      <c r="AD1362" s="406"/>
      <c r="AG1362" s="403"/>
      <c r="AH1362" s="403"/>
      <c r="AI1362" s="405"/>
      <c r="AL1362" s="403"/>
      <c r="AN1362" s="403"/>
      <c r="AO1362" s="405"/>
      <c r="AP1362" s="403"/>
      <c r="AQ1362" s="403"/>
      <c r="AR1362" s="403"/>
      <c r="AS1362" s="403"/>
      <c r="AT1362" s="403"/>
      <c r="AU1362" s="403"/>
      <c r="AV1362" s="405"/>
      <c r="AW1362" s="404"/>
      <c r="AY1362" s="403"/>
      <c r="BC1362" s="403"/>
      <c r="BD1362" s="403"/>
      <c r="BE1362" s="403"/>
      <c r="BF1362" s="403"/>
      <c r="BG1362" s="403"/>
      <c r="BH1362" s="403"/>
      <c r="BI1362" s="403"/>
      <c r="BJ1362" s="403"/>
      <c r="BK1362" s="403"/>
    </row>
    <row r="1363" spans="1:63" x14ac:dyDescent="0.25">
      <c r="A1363" s="405"/>
      <c r="B1363" s="400"/>
      <c r="C1363" s="403"/>
      <c r="D1363" s="403"/>
      <c r="E1363" s="403"/>
      <c r="I1363" s="404"/>
      <c r="Q1363" s="405"/>
      <c r="S1363" s="405"/>
      <c r="T1363" s="403"/>
      <c r="U1363" s="406"/>
      <c r="V1363" s="400"/>
      <c r="W1363" s="405"/>
      <c r="X1363" s="405"/>
      <c r="Y1363" s="403"/>
      <c r="Z1363" s="407"/>
      <c r="AA1363" s="403"/>
      <c r="AB1363" s="405"/>
      <c r="AC1363" s="403"/>
      <c r="AD1363" s="406"/>
      <c r="AG1363" s="403"/>
      <c r="AH1363" s="403"/>
      <c r="AI1363" s="405"/>
      <c r="AL1363" s="403"/>
      <c r="AN1363" s="403"/>
      <c r="AO1363" s="405"/>
      <c r="AP1363" s="403"/>
      <c r="AQ1363" s="403"/>
      <c r="AR1363" s="403"/>
      <c r="AS1363" s="403"/>
      <c r="AT1363" s="403"/>
      <c r="AU1363" s="403"/>
      <c r="AV1363" s="405"/>
      <c r="AW1363" s="404"/>
      <c r="AY1363" s="403"/>
      <c r="BC1363" s="403"/>
      <c r="BD1363" s="403"/>
      <c r="BE1363" s="403"/>
      <c r="BF1363" s="403"/>
      <c r="BG1363" s="403"/>
      <c r="BH1363" s="403"/>
      <c r="BI1363" s="403"/>
      <c r="BJ1363" s="403"/>
      <c r="BK1363" s="403"/>
    </row>
    <row r="1364" spans="1:63" x14ac:dyDescent="0.25">
      <c r="A1364" s="405"/>
      <c r="B1364" s="400"/>
      <c r="C1364" s="403"/>
      <c r="D1364" s="403"/>
      <c r="E1364" s="403"/>
      <c r="I1364" s="404"/>
      <c r="Q1364" s="405"/>
      <c r="S1364" s="405"/>
      <c r="T1364" s="403"/>
      <c r="U1364" s="406"/>
      <c r="V1364" s="400"/>
      <c r="W1364" s="405"/>
      <c r="X1364" s="405"/>
      <c r="Y1364" s="403"/>
      <c r="Z1364" s="407"/>
      <c r="AA1364" s="403"/>
      <c r="AB1364" s="405"/>
      <c r="AC1364" s="403"/>
      <c r="AD1364" s="406"/>
      <c r="AG1364" s="403"/>
      <c r="AH1364" s="403"/>
      <c r="AI1364" s="405"/>
      <c r="AL1364" s="403"/>
      <c r="AN1364" s="403"/>
      <c r="AO1364" s="405"/>
      <c r="AP1364" s="403"/>
      <c r="AQ1364" s="403"/>
      <c r="AR1364" s="403"/>
      <c r="AS1364" s="403"/>
      <c r="AT1364" s="403"/>
      <c r="AU1364" s="403"/>
      <c r="AV1364" s="405"/>
      <c r="AW1364" s="404"/>
      <c r="AY1364" s="403"/>
      <c r="BC1364" s="403"/>
      <c r="BD1364" s="403"/>
      <c r="BE1364" s="403"/>
      <c r="BF1364" s="403"/>
      <c r="BG1364" s="403"/>
      <c r="BH1364" s="403"/>
      <c r="BI1364" s="403"/>
      <c r="BJ1364" s="403"/>
      <c r="BK1364" s="403"/>
    </row>
    <row r="1365" spans="1:63" x14ac:dyDescent="0.25">
      <c r="A1365" s="405"/>
      <c r="B1365" s="400"/>
      <c r="C1365" s="403"/>
      <c r="D1365" s="403"/>
      <c r="E1365" s="403"/>
      <c r="I1365" s="404"/>
      <c r="Q1365" s="405"/>
      <c r="S1365" s="405"/>
      <c r="T1365" s="403"/>
      <c r="U1365" s="406"/>
      <c r="V1365" s="400"/>
      <c r="W1365" s="405"/>
      <c r="X1365" s="405"/>
      <c r="Y1365" s="403"/>
      <c r="Z1365" s="407"/>
      <c r="AA1365" s="403"/>
      <c r="AB1365" s="405"/>
      <c r="AC1365" s="403"/>
      <c r="AD1365" s="406"/>
      <c r="AG1365" s="403"/>
      <c r="AH1365" s="403"/>
      <c r="AI1365" s="405"/>
      <c r="AL1365" s="403"/>
      <c r="AN1365" s="403"/>
      <c r="AO1365" s="405"/>
      <c r="AP1365" s="403"/>
      <c r="AQ1365" s="403"/>
      <c r="AR1365" s="403"/>
      <c r="AS1365" s="403"/>
      <c r="AT1365" s="403"/>
      <c r="AU1365" s="403"/>
      <c r="AV1365" s="405"/>
      <c r="AW1365" s="404"/>
      <c r="AY1365" s="403"/>
      <c r="BC1365" s="403"/>
      <c r="BD1365" s="403"/>
      <c r="BE1365" s="403"/>
      <c r="BF1365" s="403"/>
      <c r="BG1365" s="403"/>
      <c r="BH1365" s="403"/>
      <c r="BI1365" s="403"/>
      <c r="BJ1365" s="403"/>
      <c r="BK1365" s="403"/>
    </row>
    <row r="1366" spans="1:63" x14ac:dyDescent="0.25">
      <c r="A1366" s="405"/>
      <c r="B1366" s="400"/>
      <c r="C1366" s="403"/>
      <c r="D1366" s="403"/>
      <c r="E1366" s="403"/>
      <c r="I1366" s="404"/>
      <c r="Q1366" s="405"/>
      <c r="S1366" s="405"/>
      <c r="T1366" s="403"/>
      <c r="U1366" s="406"/>
      <c r="V1366" s="400"/>
      <c r="W1366" s="405"/>
      <c r="X1366" s="405"/>
      <c r="Y1366" s="403"/>
      <c r="Z1366" s="407"/>
      <c r="AA1366" s="403"/>
      <c r="AB1366" s="405"/>
      <c r="AC1366" s="403"/>
      <c r="AD1366" s="406"/>
      <c r="AG1366" s="403"/>
      <c r="AH1366" s="403"/>
      <c r="AI1366" s="405"/>
      <c r="AL1366" s="403"/>
      <c r="AN1366" s="403"/>
      <c r="AO1366" s="405"/>
      <c r="AP1366" s="403"/>
      <c r="AQ1366" s="403"/>
      <c r="AR1366" s="403"/>
      <c r="AS1366" s="403"/>
      <c r="AT1366" s="403"/>
      <c r="AU1366" s="403"/>
      <c r="AV1366" s="405"/>
      <c r="AW1366" s="404"/>
      <c r="AY1366" s="403"/>
      <c r="BC1366" s="403"/>
      <c r="BD1366" s="403"/>
      <c r="BE1366" s="403"/>
      <c r="BF1366" s="403"/>
      <c r="BG1366" s="403"/>
      <c r="BH1366" s="403"/>
      <c r="BI1366" s="403"/>
      <c r="BJ1366" s="403"/>
      <c r="BK1366" s="403"/>
    </row>
    <row r="1367" spans="1:63" x14ac:dyDescent="0.25">
      <c r="A1367" s="405"/>
      <c r="B1367" s="400"/>
      <c r="C1367" s="403"/>
      <c r="D1367" s="403"/>
      <c r="E1367" s="403"/>
      <c r="I1367" s="404"/>
      <c r="Q1367" s="405"/>
      <c r="S1367" s="405"/>
      <c r="T1367" s="403"/>
      <c r="U1367" s="406"/>
      <c r="V1367" s="400"/>
      <c r="W1367" s="405"/>
      <c r="X1367" s="405"/>
      <c r="Y1367" s="403"/>
      <c r="Z1367" s="407"/>
      <c r="AA1367" s="403"/>
      <c r="AB1367" s="405"/>
      <c r="AC1367" s="403"/>
      <c r="AD1367" s="406"/>
      <c r="AG1367" s="403"/>
      <c r="AH1367" s="403"/>
      <c r="AI1367" s="405"/>
      <c r="AL1367" s="403"/>
      <c r="AN1367" s="403"/>
      <c r="AO1367" s="405"/>
      <c r="AP1367" s="403"/>
      <c r="AQ1367" s="403"/>
      <c r="AR1367" s="403"/>
      <c r="AS1367" s="403"/>
      <c r="AT1367" s="403"/>
      <c r="AU1367" s="403"/>
      <c r="AV1367" s="405"/>
      <c r="AW1367" s="404"/>
      <c r="AY1367" s="403"/>
      <c r="BC1367" s="403"/>
      <c r="BD1367" s="403"/>
      <c r="BE1367" s="403"/>
      <c r="BF1367" s="403"/>
      <c r="BG1367" s="403"/>
      <c r="BH1367" s="403"/>
      <c r="BI1367" s="403"/>
      <c r="BJ1367" s="403"/>
      <c r="BK1367" s="403"/>
    </row>
    <row r="1368" spans="1:63" x14ac:dyDescent="0.25">
      <c r="A1368" s="405"/>
      <c r="B1368" s="400"/>
      <c r="C1368" s="403"/>
      <c r="D1368" s="403"/>
      <c r="E1368" s="403"/>
      <c r="I1368" s="404"/>
      <c r="Q1368" s="405"/>
      <c r="S1368" s="405"/>
      <c r="T1368" s="403"/>
      <c r="U1368" s="406"/>
      <c r="V1368" s="400"/>
      <c r="W1368" s="405"/>
      <c r="X1368" s="405"/>
      <c r="Y1368" s="403"/>
      <c r="Z1368" s="407"/>
      <c r="AA1368" s="403"/>
      <c r="AB1368" s="405"/>
      <c r="AC1368" s="403"/>
      <c r="AD1368" s="406"/>
      <c r="AG1368" s="403"/>
      <c r="AH1368" s="403"/>
      <c r="AI1368" s="405"/>
      <c r="AL1368" s="403"/>
      <c r="AN1368" s="403"/>
      <c r="AO1368" s="405"/>
      <c r="AP1368" s="403"/>
      <c r="AQ1368" s="403"/>
      <c r="AR1368" s="403"/>
      <c r="AS1368" s="403"/>
      <c r="AT1368" s="403"/>
      <c r="AU1368" s="403"/>
      <c r="AV1368" s="405"/>
      <c r="AW1368" s="404"/>
      <c r="AY1368" s="403"/>
      <c r="BC1368" s="403"/>
      <c r="BD1368" s="403"/>
      <c r="BE1368" s="403"/>
      <c r="BF1368" s="403"/>
      <c r="BG1368" s="403"/>
      <c r="BH1368" s="403"/>
      <c r="BI1368" s="403"/>
      <c r="BJ1368" s="403"/>
      <c r="BK1368" s="403"/>
    </row>
    <row r="1369" spans="1:63" x14ac:dyDescent="0.25">
      <c r="A1369" s="405"/>
      <c r="B1369" s="400"/>
      <c r="C1369" s="403"/>
      <c r="D1369" s="403"/>
      <c r="E1369" s="403"/>
      <c r="I1369" s="404"/>
      <c r="Q1369" s="405"/>
      <c r="S1369" s="405"/>
      <c r="T1369" s="403"/>
      <c r="U1369" s="406"/>
      <c r="V1369" s="400"/>
      <c r="W1369" s="405"/>
      <c r="X1369" s="405"/>
      <c r="Y1369" s="403"/>
      <c r="Z1369" s="407"/>
      <c r="AA1369" s="403"/>
      <c r="AB1369" s="405"/>
      <c r="AC1369" s="403"/>
      <c r="AD1369" s="406"/>
      <c r="AG1369" s="403"/>
      <c r="AH1369" s="403"/>
      <c r="AI1369" s="405"/>
      <c r="AL1369" s="403"/>
      <c r="AN1369" s="403"/>
      <c r="AO1369" s="405"/>
      <c r="AP1369" s="403"/>
      <c r="AQ1369" s="403"/>
      <c r="AR1369" s="403"/>
      <c r="AS1369" s="403"/>
      <c r="AT1369" s="403"/>
      <c r="AU1369" s="403"/>
      <c r="AV1369" s="405"/>
      <c r="AW1369" s="404"/>
      <c r="AY1369" s="403"/>
      <c r="BC1369" s="403"/>
      <c r="BD1369" s="403"/>
      <c r="BE1369" s="403"/>
      <c r="BF1369" s="403"/>
      <c r="BG1369" s="403"/>
      <c r="BH1369" s="403"/>
      <c r="BI1369" s="403"/>
      <c r="BJ1369" s="403"/>
      <c r="BK1369" s="403"/>
    </row>
    <row r="1370" spans="1:63" x14ac:dyDescent="0.25">
      <c r="A1370" s="405"/>
      <c r="B1370" s="400"/>
      <c r="C1370" s="403"/>
      <c r="D1370" s="403"/>
      <c r="E1370" s="403"/>
      <c r="I1370" s="404"/>
      <c r="Q1370" s="405"/>
      <c r="S1370" s="405"/>
      <c r="T1370" s="403"/>
      <c r="U1370" s="406"/>
      <c r="V1370" s="400"/>
      <c r="W1370" s="405"/>
      <c r="X1370" s="405"/>
      <c r="Y1370" s="403"/>
      <c r="Z1370" s="407"/>
      <c r="AA1370" s="403"/>
      <c r="AB1370" s="405"/>
      <c r="AC1370" s="403"/>
      <c r="AD1370" s="406"/>
      <c r="AG1370" s="403"/>
      <c r="AH1370" s="403"/>
      <c r="AI1370" s="405"/>
      <c r="AL1370" s="403"/>
      <c r="AN1370" s="403"/>
      <c r="AO1370" s="405"/>
      <c r="AP1370" s="403"/>
      <c r="AQ1370" s="403"/>
      <c r="AR1370" s="403"/>
      <c r="AS1370" s="403"/>
      <c r="AT1370" s="403"/>
      <c r="AU1370" s="403"/>
      <c r="AV1370" s="405"/>
      <c r="AW1370" s="404"/>
      <c r="AY1370" s="403"/>
      <c r="BC1370" s="403"/>
      <c r="BD1370" s="403"/>
      <c r="BE1370" s="403"/>
      <c r="BF1370" s="403"/>
      <c r="BG1370" s="403"/>
      <c r="BH1370" s="403"/>
      <c r="BI1370" s="403"/>
      <c r="BJ1370" s="403"/>
      <c r="BK1370" s="403"/>
    </row>
    <row r="1371" spans="1:63" x14ac:dyDescent="0.25">
      <c r="A1371" s="405"/>
      <c r="B1371" s="400"/>
      <c r="C1371" s="403"/>
      <c r="D1371" s="403"/>
      <c r="E1371" s="403"/>
      <c r="I1371" s="404"/>
      <c r="Q1371" s="405"/>
      <c r="S1371" s="405"/>
      <c r="T1371" s="403"/>
      <c r="U1371" s="406"/>
      <c r="V1371" s="400"/>
      <c r="W1371" s="405"/>
      <c r="X1371" s="405"/>
      <c r="Y1371" s="403"/>
      <c r="Z1371" s="407"/>
      <c r="AA1371" s="403"/>
      <c r="AB1371" s="405"/>
      <c r="AC1371" s="403"/>
      <c r="AD1371" s="406"/>
      <c r="AG1371" s="403"/>
      <c r="AH1371" s="403"/>
      <c r="AI1371" s="405"/>
      <c r="AL1371" s="403"/>
      <c r="AN1371" s="403"/>
      <c r="AO1371" s="405"/>
      <c r="AP1371" s="403"/>
      <c r="AQ1371" s="403"/>
      <c r="AR1371" s="403"/>
      <c r="AS1371" s="403"/>
      <c r="AT1371" s="403"/>
      <c r="AU1371" s="403"/>
      <c r="AV1371" s="405"/>
      <c r="AW1371" s="404"/>
      <c r="AY1371" s="403"/>
      <c r="BC1371" s="403"/>
      <c r="BD1371" s="403"/>
      <c r="BE1371" s="403"/>
      <c r="BF1371" s="403"/>
      <c r="BG1371" s="403"/>
      <c r="BH1371" s="403"/>
      <c r="BI1371" s="403"/>
      <c r="BJ1371" s="403"/>
      <c r="BK1371" s="403"/>
    </row>
    <row r="1372" spans="1:63" x14ac:dyDescent="0.25">
      <c r="A1372" s="405"/>
      <c r="B1372" s="400"/>
      <c r="C1372" s="403"/>
      <c r="D1372" s="403"/>
      <c r="E1372" s="403"/>
      <c r="I1372" s="404"/>
      <c r="Q1372" s="405"/>
      <c r="S1372" s="405"/>
      <c r="T1372" s="403"/>
      <c r="U1372" s="406"/>
      <c r="V1372" s="400"/>
      <c r="W1372" s="405"/>
      <c r="X1372" s="405"/>
      <c r="Y1372" s="403"/>
      <c r="Z1372" s="407"/>
      <c r="AA1372" s="403"/>
      <c r="AB1372" s="405"/>
      <c r="AC1372" s="403"/>
      <c r="AD1372" s="406"/>
      <c r="AG1372" s="403"/>
      <c r="AH1372" s="403"/>
      <c r="AI1372" s="405"/>
      <c r="AL1372" s="403"/>
      <c r="AN1372" s="403"/>
      <c r="AO1372" s="405"/>
      <c r="AP1372" s="403"/>
      <c r="AQ1372" s="403"/>
      <c r="AR1372" s="403"/>
      <c r="AS1372" s="403"/>
      <c r="AT1372" s="403"/>
      <c r="AU1372" s="403"/>
      <c r="AV1372" s="405"/>
      <c r="AW1372" s="404"/>
      <c r="AY1372" s="403"/>
      <c r="BC1372" s="403"/>
      <c r="BD1372" s="403"/>
      <c r="BE1372" s="403"/>
      <c r="BF1372" s="403"/>
      <c r="BG1372" s="403"/>
      <c r="BH1372" s="403"/>
      <c r="BI1372" s="403"/>
      <c r="BJ1372" s="403"/>
      <c r="BK1372" s="403"/>
    </row>
    <row r="1373" spans="1:63" x14ac:dyDescent="0.25">
      <c r="A1373" s="405"/>
      <c r="B1373" s="400"/>
      <c r="C1373" s="403"/>
      <c r="D1373" s="403"/>
      <c r="E1373" s="403"/>
      <c r="I1373" s="404"/>
      <c r="Q1373" s="405"/>
      <c r="S1373" s="405"/>
      <c r="T1373" s="403"/>
      <c r="U1373" s="406"/>
      <c r="V1373" s="400"/>
      <c r="W1373" s="405"/>
      <c r="X1373" s="405"/>
      <c r="Y1373" s="403"/>
      <c r="Z1373" s="407"/>
      <c r="AA1373" s="403"/>
      <c r="AB1373" s="405"/>
      <c r="AC1373" s="403"/>
      <c r="AD1373" s="406"/>
      <c r="AG1373" s="403"/>
      <c r="AH1373" s="403"/>
      <c r="AI1373" s="405"/>
      <c r="AL1373" s="403"/>
      <c r="AN1373" s="403"/>
      <c r="AO1373" s="405"/>
      <c r="AP1373" s="403"/>
      <c r="AQ1373" s="403"/>
      <c r="AR1373" s="403"/>
      <c r="AS1373" s="403"/>
      <c r="AT1373" s="403"/>
      <c r="AU1373" s="403"/>
      <c r="AV1373" s="405"/>
      <c r="AW1373" s="404"/>
      <c r="AY1373" s="403"/>
      <c r="BC1373" s="403"/>
      <c r="BD1373" s="403"/>
      <c r="BE1373" s="403"/>
      <c r="BF1373" s="403"/>
      <c r="BG1373" s="403"/>
      <c r="BH1373" s="403"/>
      <c r="BI1373" s="403"/>
      <c r="BJ1373" s="403"/>
      <c r="BK1373" s="403"/>
    </row>
    <row r="1374" spans="1:63" x14ac:dyDescent="0.25">
      <c r="A1374" s="405"/>
      <c r="B1374" s="400"/>
      <c r="C1374" s="403"/>
      <c r="D1374" s="403"/>
      <c r="E1374" s="403"/>
      <c r="I1374" s="404"/>
      <c r="Q1374" s="405"/>
      <c r="S1374" s="405"/>
      <c r="T1374" s="403"/>
      <c r="U1374" s="406"/>
      <c r="V1374" s="400"/>
      <c r="W1374" s="405"/>
      <c r="X1374" s="405"/>
      <c r="Y1374" s="403"/>
      <c r="Z1374" s="407"/>
      <c r="AA1374" s="403"/>
      <c r="AB1374" s="405"/>
      <c r="AC1374" s="403"/>
      <c r="AD1374" s="406"/>
      <c r="AG1374" s="403"/>
      <c r="AH1374" s="403"/>
      <c r="AI1374" s="405"/>
      <c r="AL1374" s="403"/>
      <c r="AN1374" s="403"/>
      <c r="AO1374" s="405"/>
      <c r="AP1374" s="403"/>
      <c r="AQ1374" s="403"/>
      <c r="AR1374" s="403"/>
      <c r="AS1374" s="403"/>
      <c r="AT1374" s="403"/>
      <c r="AU1374" s="403"/>
      <c r="AV1374" s="405"/>
      <c r="AW1374" s="404"/>
      <c r="AY1374" s="403"/>
      <c r="BC1374" s="403"/>
      <c r="BD1374" s="403"/>
      <c r="BE1374" s="403"/>
      <c r="BF1374" s="403"/>
      <c r="BG1374" s="403"/>
      <c r="BH1374" s="403"/>
      <c r="BI1374" s="403"/>
      <c r="BJ1374" s="403"/>
      <c r="BK1374" s="403"/>
    </row>
    <row r="1375" spans="1:63" x14ac:dyDescent="0.25">
      <c r="A1375" s="405"/>
      <c r="B1375" s="400"/>
      <c r="C1375" s="403"/>
      <c r="D1375" s="403"/>
      <c r="E1375" s="403"/>
      <c r="I1375" s="404"/>
      <c r="Q1375" s="405"/>
      <c r="S1375" s="405"/>
      <c r="T1375" s="403"/>
      <c r="U1375" s="406"/>
      <c r="V1375" s="400"/>
      <c r="W1375" s="405"/>
      <c r="X1375" s="405"/>
      <c r="Y1375" s="403"/>
      <c r="Z1375" s="407"/>
      <c r="AA1375" s="403"/>
      <c r="AB1375" s="405"/>
      <c r="AC1375" s="403"/>
      <c r="AD1375" s="406"/>
      <c r="AG1375" s="403"/>
      <c r="AH1375" s="403"/>
      <c r="AI1375" s="405"/>
      <c r="AL1375" s="403"/>
      <c r="AN1375" s="403"/>
      <c r="AO1375" s="405"/>
      <c r="AP1375" s="403"/>
      <c r="AQ1375" s="403"/>
      <c r="AR1375" s="403"/>
      <c r="AS1375" s="403"/>
      <c r="AT1375" s="403"/>
      <c r="AU1375" s="403"/>
      <c r="AV1375" s="405"/>
      <c r="AW1375" s="404"/>
      <c r="AY1375" s="403"/>
      <c r="BC1375" s="403"/>
      <c r="BD1375" s="403"/>
      <c r="BE1375" s="403"/>
      <c r="BF1375" s="403"/>
      <c r="BG1375" s="403"/>
      <c r="BH1375" s="403"/>
      <c r="BI1375" s="403"/>
      <c r="BJ1375" s="403"/>
      <c r="BK1375" s="403"/>
    </row>
    <row r="1376" spans="1:63" x14ac:dyDescent="0.25">
      <c r="A1376" s="405"/>
      <c r="B1376" s="400"/>
      <c r="C1376" s="403"/>
      <c r="D1376" s="403"/>
      <c r="E1376" s="403"/>
      <c r="I1376" s="404"/>
      <c r="Q1376" s="405"/>
      <c r="S1376" s="405"/>
      <c r="T1376" s="403"/>
      <c r="U1376" s="406"/>
      <c r="V1376" s="400"/>
      <c r="W1376" s="405"/>
      <c r="X1376" s="405"/>
      <c r="Y1376" s="403"/>
      <c r="Z1376" s="407"/>
      <c r="AA1376" s="403"/>
      <c r="AB1376" s="405"/>
      <c r="AC1376" s="403"/>
      <c r="AD1376" s="406"/>
      <c r="AG1376" s="403"/>
      <c r="AH1376" s="403"/>
      <c r="AI1376" s="405"/>
      <c r="AL1376" s="403"/>
      <c r="AN1376" s="403"/>
      <c r="AO1376" s="405"/>
      <c r="AP1376" s="403"/>
      <c r="AQ1376" s="403"/>
      <c r="AR1376" s="403"/>
      <c r="AS1376" s="403"/>
      <c r="AT1376" s="403"/>
      <c r="AU1376" s="403"/>
      <c r="AV1376" s="405"/>
      <c r="AW1376" s="404"/>
      <c r="AY1376" s="403"/>
      <c r="BC1376" s="403"/>
      <c r="BD1376" s="403"/>
      <c r="BE1376" s="403"/>
      <c r="BF1376" s="403"/>
      <c r="BG1376" s="403"/>
      <c r="BH1376" s="403"/>
      <c r="BI1376" s="403"/>
      <c r="BJ1376" s="403"/>
      <c r="BK1376" s="403"/>
    </row>
    <row r="1377" spans="1:63" x14ac:dyDescent="0.25">
      <c r="A1377" s="405"/>
      <c r="B1377" s="400"/>
      <c r="C1377" s="403"/>
      <c r="D1377" s="403"/>
      <c r="E1377" s="403"/>
      <c r="I1377" s="404"/>
      <c r="Q1377" s="405"/>
      <c r="S1377" s="405"/>
      <c r="T1377" s="403"/>
      <c r="U1377" s="406"/>
      <c r="V1377" s="400"/>
      <c r="W1377" s="405"/>
      <c r="X1377" s="405"/>
      <c r="Y1377" s="403"/>
      <c r="Z1377" s="407"/>
      <c r="AA1377" s="403"/>
      <c r="AB1377" s="405"/>
      <c r="AC1377" s="403"/>
      <c r="AD1377" s="406"/>
      <c r="AG1377" s="403"/>
      <c r="AH1377" s="403"/>
      <c r="AI1377" s="405"/>
      <c r="AL1377" s="403"/>
      <c r="AN1377" s="403"/>
      <c r="AO1377" s="405"/>
      <c r="AP1377" s="403"/>
      <c r="AQ1377" s="403"/>
      <c r="AR1377" s="403"/>
      <c r="AS1377" s="403"/>
      <c r="AT1377" s="403"/>
      <c r="AU1377" s="403"/>
      <c r="AV1377" s="405"/>
      <c r="AW1377" s="404"/>
      <c r="AY1377" s="403"/>
      <c r="BC1377" s="403"/>
      <c r="BD1377" s="403"/>
      <c r="BE1377" s="403"/>
      <c r="BF1377" s="403"/>
      <c r="BG1377" s="403"/>
      <c r="BH1377" s="403"/>
      <c r="BI1377" s="403"/>
      <c r="BJ1377" s="403"/>
      <c r="BK1377" s="403"/>
    </row>
    <row r="1378" spans="1:63" x14ac:dyDescent="0.25">
      <c r="A1378" s="405"/>
      <c r="B1378" s="400"/>
      <c r="C1378" s="403"/>
      <c r="D1378" s="403"/>
      <c r="E1378" s="403"/>
      <c r="I1378" s="404"/>
      <c r="Q1378" s="405"/>
      <c r="S1378" s="405"/>
      <c r="T1378" s="403"/>
      <c r="U1378" s="406"/>
      <c r="V1378" s="400"/>
      <c r="W1378" s="405"/>
      <c r="X1378" s="405"/>
      <c r="Y1378" s="403"/>
      <c r="Z1378" s="407"/>
      <c r="AA1378" s="403"/>
      <c r="AB1378" s="405"/>
      <c r="AC1378" s="403"/>
      <c r="AD1378" s="406"/>
      <c r="AG1378" s="403"/>
      <c r="AH1378" s="403"/>
      <c r="AI1378" s="405"/>
      <c r="AL1378" s="403"/>
      <c r="AN1378" s="403"/>
      <c r="AO1378" s="405"/>
      <c r="AP1378" s="403"/>
      <c r="AQ1378" s="403"/>
      <c r="AR1378" s="403"/>
      <c r="AS1378" s="403"/>
      <c r="AT1378" s="403"/>
      <c r="AU1378" s="403"/>
      <c r="AV1378" s="405"/>
      <c r="AW1378" s="404"/>
      <c r="AY1378" s="403"/>
      <c r="BC1378" s="403"/>
      <c r="BD1378" s="403"/>
      <c r="BE1378" s="403"/>
      <c r="BF1378" s="403"/>
      <c r="BG1378" s="403"/>
      <c r="BH1378" s="403"/>
      <c r="BI1378" s="403"/>
      <c r="BJ1378" s="403"/>
      <c r="BK1378" s="403"/>
    </row>
    <row r="1379" spans="1:63" x14ac:dyDescent="0.25">
      <c r="A1379" s="405"/>
      <c r="B1379" s="400"/>
      <c r="C1379" s="403"/>
      <c r="D1379" s="403"/>
      <c r="E1379" s="403"/>
      <c r="I1379" s="404"/>
      <c r="Q1379" s="405"/>
      <c r="S1379" s="405"/>
      <c r="T1379" s="403"/>
      <c r="U1379" s="406"/>
      <c r="V1379" s="400"/>
      <c r="W1379" s="405"/>
      <c r="X1379" s="405"/>
      <c r="Y1379" s="403"/>
      <c r="Z1379" s="407"/>
      <c r="AA1379" s="403"/>
      <c r="AB1379" s="405"/>
      <c r="AC1379" s="403"/>
      <c r="AD1379" s="406"/>
      <c r="AG1379" s="403"/>
      <c r="AH1379" s="403"/>
      <c r="AI1379" s="405"/>
      <c r="AL1379" s="403"/>
      <c r="AN1379" s="403"/>
      <c r="AO1379" s="405"/>
      <c r="AP1379" s="403"/>
      <c r="AQ1379" s="403"/>
      <c r="AR1379" s="403"/>
      <c r="AS1379" s="403"/>
      <c r="AT1379" s="403"/>
      <c r="AU1379" s="403"/>
      <c r="AV1379" s="405"/>
      <c r="AW1379" s="404"/>
      <c r="AY1379" s="403"/>
      <c r="BC1379" s="403"/>
      <c r="BD1379" s="403"/>
      <c r="BE1379" s="403"/>
      <c r="BF1379" s="403"/>
      <c r="BG1379" s="403"/>
      <c r="BH1379" s="403"/>
      <c r="BI1379" s="403"/>
      <c r="BJ1379" s="403"/>
      <c r="BK1379" s="403"/>
    </row>
    <row r="1380" spans="1:63" x14ac:dyDescent="0.25">
      <c r="A1380" s="405"/>
      <c r="B1380" s="400"/>
      <c r="C1380" s="403"/>
      <c r="D1380" s="403"/>
      <c r="E1380" s="403"/>
      <c r="I1380" s="404"/>
      <c r="Q1380" s="405"/>
      <c r="S1380" s="405"/>
      <c r="T1380" s="403"/>
      <c r="U1380" s="406"/>
      <c r="V1380" s="400"/>
      <c r="W1380" s="405"/>
      <c r="X1380" s="405"/>
      <c r="Y1380" s="403"/>
      <c r="Z1380" s="407"/>
      <c r="AA1380" s="403"/>
      <c r="AB1380" s="405"/>
      <c r="AC1380" s="403"/>
      <c r="AD1380" s="406"/>
      <c r="AG1380" s="403"/>
      <c r="AH1380" s="403"/>
      <c r="AI1380" s="405"/>
      <c r="AL1380" s="403"/>
      <c r="AN1380" s="403"/>
      <c r="AO1380" s="405"/>
      <c r="AP1380" s="403"/>
      <c r="AQ1380" s="403"/>
      <c r="AR1380" s="403"/>
      <c r="AS1380" s="403"/>
      <c r="AT1380" s="403"/>
      <c r="AU1380" s="403"/>
      <c r="AV1380" s="405"/>
      <c r="AW1380" s="404"/>
      <c r="AY1380" s="403"/>
      <c r="BC1380" s="403"/>
      <c r="BD1380" s="403"/>
      <c r="BE1380" s="403"/>
      <c r="BF1380" s="403"/>
      <c r="BG1380" s="403"/>
      <c r="BH1380" s="403"/>
      <c r="BI1380" s="403"/>
      <c r="BJ1380" s="403"/>
      <c r="BK1380" s="403"/>
    </row>
    <row r="1381" spans="1:63" x14ac:dyDescent="0.25">
      <c r="A1381" s="405"/>
      <c r="B1381" s="400"/>
      <c r="C1381" s="403"/>
      <c r="D1381" s="403"/>
      <c r="E1381" s="403"/>
      <c r="I1381" s="404"/>
      <c r="Q1381" s="405"/>
      <c r="S1381" s="405"/>
      <c r="T1381" s="403"/>
      <c r="U1381" s="406"/>
      <c r="V1381" s="400"/>
      <c r="W1381" s="405"/>
      <c r="X1381" s="405"/>
      <c r="Y1381" s="403"/>
      <c r="Z1381" s="407"/>
      <c r="AA1381" s="403"/>
      <c r="AB1381" s="405"/>
      <c r="AC1381" s="403"/>
      <c r="AD1381" s="406"/>
      <c r="AG1381" s="403"/>
      <c r="AH1381" s="403"/>
      <c r="AI1381" s="405"/>
      <c r="AL1381" s="403"/>
      <c r="AN1381" s="403"/>
      <c r="AO1381" s="405"/>
      <c r="AP1381" s="403"/>
      <c r="AQ1381" s="403"/>
      <c r="AR1381" s="403"/>
      <c r="AS1381" s="403"/>
      <c r="AT1381" s="403"/>
      <c r="AU1381" s="403"/>
      <c r="AV1381" s="405"/>
      <c r="AW1381" s="404"/>
      <c r="AY1381" s="403"/>
      <c r="BC1381" s="403"/>
      <c r="BD1381" s="403"/>
      <c r="BE1381" s="403"/>
      <c r="BF1381" s="403"/>
      <c r="BG1381" s="403"/>
      <c r="BH1381" s="403"/>
      <c r="BI1381" s="403"/>
      <c r="BJ1381" s="403"/>
      <c r="BK1381" s="403"/>
    </row>
    <row r="1382" spans="1:63" x14ac:dyDescent="0.25">
      <c r="A1382" s="405"/>
      <c r="B1382" s="400"/>
      <c r="C1382" s="403"/>
      <c r="D1382" s="403"/>
      <c r="E1382" s="403"/>
      <c r="I1382" s="404"/>
      <c r="Q1382" s="405"/>
      <c r="S1382" s="405"/>
      <c r="T1382" s="403"/>
      <c r="U1382" s="406"/>
      <c r="V1382" s="400"/>
      <c r="W1382" s="405"/>
      <c r="X1382" s="405"/>
      <c r="Y1382" s="403"/>
      <c r="Z1382" s="407"/>
      <c r="AA1382" s="403"/>
      <c r="AB1382" s="405"/>
      <c r="AC1382" s="403"/>
      <c r="AD1382" s="406"/>
      <c r="AG1382" s="403"/>
      <c r="AH1382" s="403"/>
      <c r="AI1382" s="405"/>
      <c r="AL1382" s="403"/>
      <c r="AN1382" s="403"/>
      <c r="AO1382" s="405"/>
      <c r="AP1382" s="403"/>
      <c r="AQ1382" s="403"/>
      <c r="AR1382" s="403"/>
      <c r="AS1382" s="403"/>
      <c r="AT1382" s="403"/>
      <c r="AU1382" s="403"/>
      <c r="AV1382" s="405"/>
      <c r="AW1382" s="404"/>
      <c r="AY1382" s="403"/>
      <c r="BC1382" s="403"/>
      <c r="BD1382" s="403"/>
      <c r="BE1382" s="403"/>
      <c r="BF1382" s="403"/>
      <c r="BG1382" s="403"/>
      <c r="BH1382" s="403"/>
      <c r="BI1382" s="403"/>
      <c r="BJ1382" s="403"/>
      <c r="BK1382" s="403"/>
    </row>
    <row r="1383" spans="1:63" x14ac:dyDescent="0.25">
      <c r="A1383" s="405"/>
      <c r="B1383" s="400"/>
      <c r="C1383" s="403"/>
      <c r="D1383" s="403"/>
      <c r="E1383" s="403"/>
      <c r="I1383" s="404"/>
      <c r="Q1383" s="405"/>
      <c r="S1383" s="405"/>
      <c r="T1383" s="403"/>
      <c r="U1383" s="406"/>
      <c r="V1383" s="400"/>
      <c r="W1383" s="405"/>
      <c r="X1383" s="405"/>
      <c r="Y1383" s="403"/>
      <c r="Z1383" s="407"/>
      <c r="AA1383" s="403"/>
      <c r="AB1383" s="405"/>
      <c r="AC1383" s="403"/>
      <c r="AD1383" s="406"/>
      <c r="AG1383" s="403"/>
      <c r="AH1383" s="403"/>
      <c r="AI1383" s="405"/>
      <c r="AL1383" s="403"/>
      <c r="AN1383" s="403"/>
      <c r="AO1383" s="405"/>
      <c r="AP1383" s="403"/>
      <c r="AQ1383" s="403"/>
      <c r="AR1383" s="403"/>
      <c r="AS1383" s="403"/>
      <c r="AT1383" s="403"/>
      <c r="AU1383" s="403"/>
      <c r="AV1383" s="405"/>
      <c r="AW1383" s="404"/>
      <c r="AY1383" s="403"/>
      <c r="BC1383" s="403"/>
      <c r="BD1383" s="403"/>
      <c r="BE1383" s="403"/>
      <c r="BF1383" s="403"/>
      <c r="BG1383" s="403"/>
      <c r="BH1383" s="403"/>
      <c r="BI1383" s="403"/>
      <c r="BJ1383" s="403"/>
      <c r="BK1383" s="403"/>
    </row>
    <row r="1384" spans="1:63" x14ac:dyDescent="0.25">
      <c r="A1384" s="405"/>
      <c r="B1384" s="400"/>
      <c r="C1384" s="403"/>
      <c r="D1384" s="403"/>
      <c r="E1384" s="403"/>
      <c r="I1384" s="404"/>
      <c r="Q1384" s="405"/>
      <c r="S1384" s="405"/>
      <c r="T1384" s="403"/>
      <c r="U1384" s="406"/>
      <c r="V1384" s="400"/>
      <c r="W1384" s="405"/>
      <c r="X1384" s="405"/>
      <c r="Y1384" s="403"/>
      <c r="Z1384" s="407"/>
      <c r="AA1384" s="403"/>
      <c r="AB1384" s="405"/>
      <c r="AC1384" s="403"/>
      <c r="AD1384" s="406"/>
      <c r="AG1384" s="403"/>
      <c r="AH1384" s="403"/>
      <c r="AI1384" s="405"/>
      <c r="AL1384" s="403"/>
      <c r="AN1384" s="403"/>
      <c r="AO1384" s="405"/>
      <c r="AP1384" s="403"/>
      <c r="AQ1384" s="403"/>
      <c r="AR1384" s="403"/>
      <c r="AS1384" s="403"/>
      <c r="AT1384" s="403"/>
      <c r="AU1384" s="403"/>
      <c r="AV1384" s="405"/>
      <c r="AW1384" s="404"/>
      <c r="AY1384" s="403"/>
      <c r="BC1384" s="403"/>
      <c r="BD1384" s="403"/>
      <c r="BE1384" s="403"/>
      <c r="BF1384" s="403"/>
      <c r="BG1384" s="403"/>
      <c r="BH1384" s="403"/>
      <c r="BI1384" s="403"/>
      <c r="BJ1384" s="403"/>
      <c r="BK1384" s="403"/>
    </row>
    <row r="1385" spans="1:63" x14ac:dyDescent="0.25">
      <c r="A1385" s="405"/>
      <c r="B1385" s="400"/>
      <c r="C1385" s="403"/>
      <c r="D1385" s="403"/>
      <c r="E1385" s="403"/>
      <c r="I1385" s="404"/>
      <c r="Q1385" s="405"/>
      <c r="S1385" s="405"/>
      <c r="T1385" s="403"/>
      <c r="U1385" s="406"/>
      <c r="V1385" s="400"/>
      <c r="W1385" s="405"/>
      <c r="X1385" s="405"/>
      <c r="Y1385" s="403"/>
      <c r="Z1385" s="407"/>
      <c r="AA1385" s="403"/>
      <c r="AB1385" s="405"/>
      <c r="AC1385" s="403"/>
      <c r="AD1385" s="406"/>
      <c r="AG1385" s="403"/>
      <c r="AH1385" s="403"/>
      <c r="AI1385" s="405"/>
      <c r="AL1385" s="403"/>
      <c r="AN1385" s="403"/>
      <c r="AO1385" s="405"/>
      <c r="AP1385" s="403"/>
      <c r="AQ1385" s="403"/>
      <c r="AR1385" s="403"/>
      <c r="AS1385" s="403"/>
      <c r="AT1385" s="403"/>
      <c r="AU1385" s="403"/>
      <c r="AV1385" s="405"/>
      <c r="AW1385" s="404"/>
      <c r="AY1385" s="403"/>
      <c r="BC1385" s="403"/>
      <c r="BD1385" s="403"/>
      <c r="BE1385" s="403"/>
      <c r="BF1385" s="403"/>
      <c r="BG1385" s="403"/>
      <c r="BH1385" s="403"/>
      <c r="BI1385" s="403"/>
      <c r="BJ1385" s="403"/>
      <c r="BK1385" s="403"/>
    </row>
    <row r="1386" spans="1:63" x14ac:dyDescent="0.25">
      <c r="A1386" s="405"/>
      <c r="B1386" s="400"/>
      <c r="C1386" s="403"/>
      <c r="D1386" s="403"/>
      <c r="E1386" s="403"/>
      <c r="I1386" s="404"/>
      <c r="Q1386" s="405"/>
      <c r="S1386" s="405"/>
      <c r="T1386" s="403"/>
      <c r="U1386" s="406"/>
      <c r="V1386" s="400"/>
      <c r="W1386" s="405"/>
      <c r="X1386" s="405"/>
      <c r="Y1386" s="403"/>
      <c r="Z1386" s="407"/>
      <c r="AA1386" s="403"/>
      <c r="AB1386" s="405"/>
      <c r="AC1386" s="403"/>
      <c r="AD1386" s="406"/>
      <c r="AG1386" s="403"/>
      <c r="AH1386" s="403"/>
      <c r="AI1386" s="405"/>
      <c r="AL1386" s="403"/>
      <c r="AN1386" s="403"/>
      <c r="AO1386" s="405"/>
      <c r="AP1386" s="403"/>
      <c r="AQ1386" s="403"/>
      <c r="AR1386" s="403"/>
      <c r="AS1386" s="403"/>
      <c r="AT1386" s="403"/>
      <c r="AU1386" s="403"/>
      <c r="AV1386" s="405"/>
      <c r="AW1386" s="404"/>
      <c r="AY1386" s="403"/>
      <c r="BC1386" s="403"/>
      <c r="BD1386" s="403"/>
      <c r="BE1386" s="403"/>
      <c r="BF1386" s="403"/>
      <c r="BG1386" s="403"/>
      <c r="BH1386" s="403"/>
      <c r="BI1386" s="403"/>
      <c r="BJ1386" s="403"/>
      <c r="BK1386" s="403"/>
    </row>
    <row r="1387" spans="1:63" x14ac:dyDescent="0.25">
      <c r="A1387" s="405"/>
      <c r="B1387" s="400"/>
      <c r="C1387" s="403"/>
      <c r="D1387" s="403"/>
      <c r="E1387" s="403"/>
      <c r="I1387" s="404"/>
      <c r="Q1387" s="405"/>
      <c r="S1387" s="405"/>
      <c r="T1387" s="403"/>
      <c r="U1387" s="406"/>
      <c r="V1387" s="400"/>
      <c r="W1387" s="405"/>
      <c r="X1387" s="405"/>
      <c r="Y1387" s="403"/>
      <c r="Z1387" s="407"/>
      <c r="AA1387" s="403"/>
      <c r="AB1387" s="405"/>
      <c r="AC1387" s="403"/>
      <c r="AD1387" s="406"/>
      <c r="AG1387" s="403"/>
      <c r="AH1387" s="403"/>
      <c r="AI1387" s="405"/>
      <c r="AL1387" s="403"/>
      <c r="AN1387" s="403"/>
      <c r="AO1387" s="405"/>
      <c r="AP1387" s="403"/>
      <c r="AQ1387" s="403"/>
      <c r="AR1387" s="403"/>
      <c r="AS1387" s="403"/>
      <c r="AT1387" s="403"/>
      <c r="AU1387" s="403"/>
      <c r="AV1387" s="405"/>
      <c r="AW1387" s="404"/>
      <c r="AY1387" s="403"/>
      <c r="BC1387" s="403"/>
      <c r="BD1387" s="403"/>
      <c r="BE1387" s="403"/>
      <c r="BF1387" s="403"/>
      <c r="BG1387" s="403"/>
      <c r="BH1387" s="403"/>
      <c r="BI1387" s="403"/>
      <c r="BJ1387" s="403"/>
      <c r="BK1387" s="403"/>
    </row>
    <row r="1388" spans="1:63" x14ac:dyDescent="0.25">
      <c r="A1388" s="405"/>
      <c r="B1388" s="400"/>
      <c r="C1388" s="403"/>
      <c r="D1388" s="403"/>
      <c r="E1388" s="403"/>
      <c r="I1388" s="404"/>
      <c r="Q1388" s="405"/>
      <c r="S1388" s="405"/>
      <c r="T1388" s="403"/>
      <c r="U1388" s="406"/>
      <c r="V1388" s="400"/>
      <c r="W1388" s="405"/>
      <c r="X1388" s="405"/>
      <c r="Y1388" s="403"/>
      <c r="Z1388" s="407"/>
      <c r="AA1388" s="403"/>
      <c r="AB1388" s="405"/>
      <c r="AC1388" s="403"/>
      <c r="AD1388" s="406"/>
      <c r="AG1388" s="403"/>
      <c r="AH1388" s="403"/>
      <c r="AI1388" s="405"/>
      <c r="AL1388" s="403"/>
      <c r="AN1388" s="403"/>
      <c r="AO1388" s="405"/>
      <c r="AP1388" s="403"/>
      <c r="AQ1388" s="403"/>
      <c r="AR1388" s="403"/>
      <c r="AS1388" s="403"/>
      <c r="AT1388" s="403"/>
      <c r="AU1388" s="403"/>
      <c r="AV1388" s="405"/>
      <c r="AW1388" s="404"/>
      <c r="AY1388" s="403"/>
      <c r="BC1388" s="403"/>
      <c r="BD1388" s="403"/>
      <c r="BE1388" s="403"/>
      <c r="BF1388" s="403"/>
      <c r="BG1388" s="403"/>
      <c r="BH1388" s="403"/>
      <c r="BI1388" s="403"/>
      <c r="BJ1388" s="403"/>
      <c r="BK1388" s="403"/>
    </row>
    <row r="1389" spans="1:63" x14ac:dyDescent="0.25">
      <c r="A1389" s="405"/>
      <c r="B1389" s="400"/>
      <c r="C1389" s="403"/>
      <c r="D1389" s="403"/>
      <c r="E1389" s="403"/>
      <c r="I1389" s="404"/>
      <c r="Q1389" s="405"/>
      <c r="S1389" s="405"/>
      <c r="T1389" s="403"/>
      <c r="U1389" s="406"/>
      <c r="V1389" s="400"/>
      <c r="W1389" s="405"/>
      <c r="X1389" s="405"/>
      <c r="Y1389" s="403"/>
      <c r="Z1389" s="407"/>
      <c r="AA1389" s="403"/>
      <c r="AB1389" s="405"/>
      <c r="AC1389" s="403"/>
      <c r="AD1389" s="406"/>
      <c r="AG1389" s="403"/>
      <c r="AH1389" s="403"/>
      <c r="AI1389" s="405"/>
      <c r="AL1389" s="403"/>
      <c r="AN1389" s="403"/>
      <c r="AO1389" s="405"/>
      <c r="AP1389" s="403"/>
      <c r="AQ1389" s="403"/>
      <c r="AR1389" s="403"/>
      <c r="AS1389" s="403"/>
      <c r="AT1389" s="403"/>
      <c r="AU1389" s="403"/>
      <c r="AV1389" s="405"/>
      <c r="AW1389" s="404"/>
      <c r="AY1389" s="403"/>
      <c r="BC1389" s="403"/>
      <c r="BD1389" s="403"/>
      <c r="BE1389" s="403"/>
      <c r="BF1389" s="403"/>
      <c r="BG1389" s="403"/>
      <c r="BH1389" s="403"/>
      <c r="BI1389" s="403"/>
      <c r="BJ1389" s="403"/>
      <c r="BK1389" s="403"/>
    </row>
    <row r="1390" spans="1:63" x14ac:dyDescent="0.25">
      <c r="A1390" s="405"/>
      <c r="B1390" s="400"/>
      <c r="C1390" s="403"/>
      <c r="D1390" s="403"/>
      <c r="E1390" s="403"/>
      <c r="I1390" s="404"/>
      <c r="Q1390" s="405"/>
      <c r="S1390" s="405"/>
      <c r="T1390" s="403"/>
      <c r="U1390" s="406"/>
      <c r="V1390" s="400"/>
      <c r="W1390" s="405"/>
      <c r="X1390" s="405"/>
      <c r="Y1390" s="403"/>
      <c r="Z1390" s="407"/>
      <c r="AA1390" s="403"/>
      <c r="AB1390" s="405"/>
      <c r="AC1390" s="403"/>
      <c r="AD1390" s="406"/>
      <c r="AG1390" s="403"/>
      <c r="AH1390" s="403"/>
      <c r="AI1390" s="405"/>
      <c r="AL1390" s="403"/>
      <c r="AN1390" s="403"/>
      <c r="AO1390" s="405"/>
      <c r="AP1390" s="403"/>
      <c r="AQ1390" s="403"/>
      <c r="AR1390" s="403"/>
      <c r="AS1390" s="403"/>
      <c r="AT1390" s="403"/>
      <c r="AU1390" s="403"/>
      <c r="AV1390" s="405"/>
      <c r="AW1390" s="404"/>
      <c r="AY1390" s="403"/>
      <c r="BC1390" s="403"/>
      <c r="BD1390" s="403"/>
      <c r="BE1390" s="403"/>
      <c r="BF1390" s="403"/>
      <c r="BG1390" s="403"/>
      <c r="BH1390" s="403"/>
      <c r="BI1390" s="403"/>
      <c r="BJ1390" s="403"/>
      <c r="BK1390" s="403"/>
    </row>
    <row r="1391" spans="1:63" x14ac:dyDescent="0.25">
      <c r="A1391" s="405"/>
      <c r="B1391" s="400"/>
      <c r="C1391" s="403"/>
      <c r="D1391" s="403"/>
      <c r="E1391" s="403"/>
      <c r="I1391" s="404"/>
      <c r="Q1391" s="405"/>
      <c r="S1391" s="405"/>
      <c r="T1391" s="403"/>
      <c r="U1391" s="406"/>
      <c r="V1391" s="400"/>
      <c r="W1391" s="405"/>
      <c r="X1391" s="405"/>
      <c r="Y1391" s="403"/>
      <c r="Z1391" s="407"/>
      <c r="AA1391" s="403"/>
      <c r="AB1391" s="405"/>
      <c r="AC1391" s="403"/>
      <c r="AD1391" s="406"/>
      <c r="AG1391" s="403"/>
      <c r="AH1391" s="403"/>
      <c r="AI1391" s="405"/>
      <c r="AL1391" s="403"/>
      <c r="AN1391" s="403"/>
      <c r="AO1391" s="405"/>
      <c r="AP1391" s="403"/>
      <c r="AQ1391" s="403"/>
      <c r="AR1391" s="403"/>
      <c r="AS1391" s="403"/>
      <c r="AT1391" s="403"/>
      <c r="AU1391" s="403"/>
      <c r="AV1391" s="405"/>
      <c r="AW1391" s="404"/>
      <c r="AY1391" s="403"/>
      <c r="BC1391" s="403"/>
      <c r="BD1391" s="403"/>
      <c r="BE1391" s="403"/>
      <c r="BF1391" s="403"/>
      <c r="BG1391" s="403"/>
      <c r="BH1391" s="403"/>
      <c r="BI1391" s="403"/>
      <c r="BJ1391" s="403"/>
      <c r="BK1391" s="403"/>
    </row>
    <row r="1392" spans="1:63" x14ac:dyDescent="0.25">
      <c r="A1392" s="405"/>
      <c r="B1392" s="400"/>
      <c r="C1392" s="403"/>
      <c r="D1392" s="403"/>
      <c r="E1392" s="403"/>
      <c r="I1392" s="404"/>
      <c r="Q1392" s="405"/>
      <c r="S1392" s="405"/>
      <c r="T1392" s="403"/>
      <c r="U1392" s="406"/>
      <c r="V1392" s="400"/>
      <c r="W1392" s="405"/>
      <c r="X1392" s="405"/>
      <c r="Y1392" s="403"/>
      <c r="Z1392" s="407"/>
      <c r="AA1392" s="403"/>
      <c r="AB1392" s="405"/>
      <c r="AC1392" s="403"/>
      <c r="AD1392" s="406"/>
      <c r="AG1392" s="403"/>
      <c r="AH1392" s="403"/>
      <c r="AI1392" s="405"/>
      <c r="AL1392" s="403"/>
      <c r="AN1392" s="403"/>
      <c r="AO1392" s="405"/>
      <c r="AP1392" s="403"/>
      <c r="AQ1392" s="403"/>
      <c r="AR1392" s="403"/>
      <c r="AS1392" s="403"/>
      <c r="AT1392" s="403"/>
      <c r="AU1392" s="403"/>
      <c r="AV1392" s="405"/>
      <c r="AW1392" s="404"/>
      <c r="AY1392" s="403"/>
      <c r="BC1392" s="403"/>
      <c r="BD1392" s="403"/>
      <c r="BE1392" s="403"/>
      <c r="BF1392" s="403"/>
      <c r="BG1392" s="403"/>
      <c r="BH1392" s="403"/>
      <c r="BI1392" s="403"/>
      <c r="BJ1392" s="403"/>
      <c r="BK1392" s="403"/>
    </row>
    <row r="1393" spans="1:63" x14ac:dyDescent="0.25">
      <c r="A1393" s="405"/>
      <c r="B1393" s="400"/>
      <c r="C1393" s="403"/>
      <c r="D1393" s="403"/>
      <c r="E1393" s="403"/>
      <c r="I1393" s="404"/>
      <c r="Q1393" s="405"/>
      <c r="S1393" s="405"/>
      <c r="T1393" s="403"/>
      <c r="U1393" s="406"/>
      <c r="V1393" s="400"/>
      <c r="W1393" s="405"/>
      <c r="X1393" s="405"/>
      <c r="Y1393" s="403"/>
      <c r="Z1393" s="407"/>
      <c r="AA1393" s="403"/>
      <c r="AB1393" s="405"/>
      <c r="AC1393" s="403"/>
      <c r="AD1393" s="406"/>
      <c r="AG1393" s="403"/>
      <c r="AH1393" s="403"/>
      <c r="AI1393" s="405"/>
      <c r="AL1393" s="403"/>
      <c r="AN1393" s="403"/>
      <c r="AO1393" s="405"/>
      <c r="AP1393" s="403"/>
      <c r="AQ1393" s="403"/>
      <c r="AR1393" s="403"/>
      <c r="AS1393" s="403"/>
      <c r="AT1393" s="403"/>
      <c r="AU1393" s="403"/>
      <c r="AV1393" s="405"/>
      <c r="AW1393" s="404"/>
      <c r="AY1393" s="403"/>
      <c r="BC1393" s="403"/>
      <c r="BD1393" s="403"/>
      <c r="BE1393" s="403"/>
      <c r="BF1393" s="403"/>
      <c r="BG1393" s="403"/>
      <c r="BH1393" s="403"/>
      <c r="BI1393" s="403"/>
      <c r="BJ1393" s="403"/>
      <c r="BK1393" s="403"/>
    </row>
    <row r="1394" spans="1:63" x14ac:dyDescent="0.25">
      <c r="A1394" s="405"/>
      <c r="B1394" s="400"/>
      <c r="C1394" s="403"/>
      <c r="D1394" s="403"/>
      <c r="E1394" s="403"/>
      <c r="I1394" s="404"/>
      <c r="Q1394" s="405"/>
      <c r="S1394" s="405"/>
      <c r="T1394" s="403"/>
      <c r="U1394" s="406"/>
      <c r="V1394" s="400"/>
      <c r="W1394" s="405"/>
      <c r="X1394" s="405"/>
      <c r="Y1394" s="403"/>
      <c r="Z1394" s="407"/>
      <c r="AA1394" s="403"/>
      <c r="AB1394" s="405"/>
      <c r="AC1394" s="403"/>
      <c r="AD1394" s="406"/>
      <c r="AG1394" s="403"/>
      <c r="AH1394" s="403"/>
      <c r="AI1394" s="405"/>
      <c r="AL1394" s="403"/>
      <c r="AN1394" s="403"/>
      <c r="AO1394" s="405"/>
      <c r="AP1394" s="403"/>
      <c r="AQ1394" s="403"/>
      <c r="AR1394" s="403"/>
      <c r="AS1394" s="403"/>
      <c r="AT1394" s="403"/>
      <c r="AU1394" s="403"/>
      <c r="AV1394" s="405"/>
      <c r="AW1394" s="404"/>
      <c r="AY1394" s="403"/>
      <c r="BC1394" s="403"/>
      <c r="BD1394" s="403"/>
      <c r="BE1394" s="403"/>
      <c r="BF1394" s="403"/>
      <c r="BG1394" s="403"/>
      <c r="BH1394" s="403"/>
      <c r="BI1394" s="403"/>
      <c r="BJ1394" s="403"/>
      <c r="BK1394" s="403"/>
    </row>
    <row r="1395" spans="1:63" x14ac:dyDescent="0.25">
      <c r="A1395" s="405"/>
      <c r="B1395" s="400"/>
      <c r="C1395" s="403"/>
      <c r="D1395" s="403"/>
      <c r="E1395" s="403"/>
      <c r="I1395" s="404"/>
      <c r="Q1395" s="405"/>
      <c r="S1395" s="405"/>
      <c r="T1395" s="403"/>
      <c r="U1395" s="406"/>
      <c r="V1395" s="400"/>
      <c r="W1395" s="405"/>
      <c r="X1395" s="405"/>
      <c r="Y1395" s="403"/>
      <c r="Z1395" s="407"/>
      <c r="AA1395" s="403"/>
      <c r="AB1395" s="405"/>
      <c r="AC1395" s="403"/>
      <c r="AD1395" s="406"/>
      <c r="AG1395" s="403"/>
      <c r="AH1395" s="403"/>
      <c r="AI1395" s="405"/>
      <c r="AL1395" s="403"/>
      <c r="AN1395" s="403"/>
      <c r="AO1395" s="405"/>
      <c r="AP1395" s="403"/>
      <c r="AQ1395" s="403"/>
      <c r="AR1395" s="403"/>
      <c r="AS1395" s="403"/>
      <c r="AT1395" s="403"/>
      <c r="AU1395" s="403"/>
      <c r="AV1395" s="405"/>
      <c r="AW1395" s="404"/>
      <c r="AY1395" s="403"/>
      <c r="BC1395" s="403"/>
      <c r="BD1395" s="403"/>
      <c r="BE1395" s="403"/>
      <c r="BF1395" s="403"/>
      <c r="BG1395" s="403"/>
      <c r="BH1395" s="403"/>
      <c r="BI1395" s="403"/>
      <c r="BJ1395" s="403"/>
      <c r="BK1395" s="403"/>
    </row>
    <row r="1396" spans="1:63" x14ac:dyDescent="0.25">
      <c r="A1396" s="405"/>
      <c r="B1396" s="400"/>
      <c r="C1396" s="403"/>
      <c r="D1396" s="403"/>
      <c r="E1396" s="403"/>
      <c r="I1396" s="404"/>
      <c r="Q1396" s="405"/>
      <c r="S1396" s="405"/>
      <c r="T1396" s="403"/>
      <c r="U1396" s="406"/>
      <c r="V1396" s="400"/>
      <c r="W1396" s="405"/>
      <c r="X1396" s="405"/>
      <c r="Y1396" s="403"/>
      <c r="Z1396" s="407"/>
      <c r="AA1396" s="403"/>
      <c r="AB1396" s="405"/>
      <c r="AC1396" s="403"/>
      <c r="AD1396" s="406"/>
      <c r="AG1396" s="403"/>
      <c r="AH1396" s="403"/>
      <c r="AI1396" s="405"/>
      <c r="AL1396" s="403"/>
      <c r="AN1396" s="403"/>
      <c r="AO1396" s="405"/>
      <c r="AP1396" s="403"/>
      <c r="AQ1396" s="403"/>
      <c r="AR1396" s="403"/>
      <c r="AS1396" s="403"/>
      <c r="AT1396" s="403"/>
      <c r="AU1396" s="403"/>
      <c r="AV1396" s="405"/>
      <c r="AW1396" s="404"/>
      <c r="AY1396" s="403"/>
      <c r="BC1396" s="403"/>
      <c r="BD1396" s="403"/>
      <c r="BE1396" s="403"/>
      <c r="BF1396" s="403"/>
      <c r="BG1396" s="403"/>
      <c r="BH1396" s="403"/>
      <c r="BI1396" s="403"/>
      <c r="BJ1396" s="403"/>
      <c r="BK1396" s="403"/>
    </row>
    <row r="1397" spans="1:63" x14ac:dyDescent="0.25">
      <c r="A1397" s="405"/>
      <c r="B1397" s="400"/>
      <c r="C1397" s="403"/>
      <c r="D1397" s="403"/>
      <c r="E1397" s="403"/>
      <c r="I1397" s="404"/>
      <c r="Q1397" s="405"/>
      <c r="S1397" s="405"/>
      <c r="T1397" s="403"/>
      <c r="U1397" s="406"/>
      <c r="V1397" s="400"/>
      <c r="W1397" s="405"/>
      <c r="X1397" s="405"/>
      <c r="Y1397" s="403"/>
      <c r="Z1397" s="407"/>
      <c r="AA1397" s="403"/>
      <c r="AB1397" s="405"/>
      <c r="AC1397" s="403"/>
      <c r="AD1397" s="406"/>
      <c r="AG1397" s="403"/>
      <c r="AH1397" s="403"/>
      <c r="AI1397" s="405"/>
      <c r="AL1397" s="403"/>
      <c r="AN1397" s="403"/>
      <c r="AO1397" s="405"/>
      <c r="AP1397" s="403"/>
      <c r="AQ1397" s="403"/>
      <c r="AR1397" s="403"/>
      <c r="AS1397" s="403"/>
      <c r="AT1397" s="403"/>
      <c r="AU1397" s="403"/>
      <c r="AV1397" s="405"/>
      <c r="AW1397" s="404"/>
      <c r="AY1397" s="403"/>
      <c r="BC1397" s="403"/>
      <c r="BD1397" s="403"/>
      <c r="BE1397" s="403"/>
      <c r="BF1397" s="403"/>
      <c r="BG1397" s="403"/>
      <c r="BH1397" s="403"/>
      <c r="BI1397" s="403"/>
      <c r="BJ1397" s="403"/>
      <c r="BK1397" s="403"/>
    </row>
    <row r="1398" spans="1:63" x14ac:dyDescent="0.25">
      <c r="A1398" s="405"/>
      <c r="B1398" s="400"/>
      <c r="C1398" s="403"/>
      <c r="D1398" s="403"/>
      <c r="E1398" s="403"/>
      <c r="I1398" s="404"/>
      <c r="Q1398" s="405"/>
      <c r="S1398" s="405"/>
      <c r="T1398" s="403"/>
      <c r="U1398" s="406"/>
      <c r="V1398" s="400"/>
      <c r="W1398" s="405"/>
      <c r="X1398" s="405"/>
      <c r="Y1398" s="403"/>
      <c r="Z1398" s="407"/>
      <c r="AA1398" s="403"/>
      <c r="AB1398" s="405"/>
      <c r="AC1398" s="403"/>
      <c r="AD1398" s="406"/>
      <c r="AG1398" s="403"/>
      <c r="AH1398" s="403"/>
      <c r="AI1398" s="405"/>
      <c r="AL1398" s="403"/>
      <c r="AN1398" s="403"/>
      <c r="AO1398" s="405"/>
      <c r="AP1398" s="403"/>
      <c r="AQ1398" s="403"/>
      <c r="AR1398" s="403"/>
      <c r="AS1398" s="403"/>
      <c r="AT1398" s="403"/>
      <c r="AU1398" s="403"/>
      <c r="AV1398" s="405"/>
      <c r="AW1398" s="404"/>
      <c r="AY1398" s="403"/>
      <c r="BC1398" s="403"/>
      <c r="BD1398" s="403"/>
      <c r="BE1398" s="403"/>
      <c r="BF1398" s="403"/>
      <c r="BG1398" s="403"/>
      <c r="BH1398" s="403"/>
      <c r="BI1398" s="403"/>
      <c r="BJ1398" s="403"/>
      <c r="BK1398" s="403"/>
    </row>
    <row r="1399" spans="1:63" x14ac:dyDescent="0.25">
      <c r="A1399" s="405"/>
      <c r="B1399" s="400"/>
      <c r="C1399" s="403"/>
      <c r="D1399" s="403"/>
      <c r="E1399" s="403"/>
      <c r="I1399" s="404"/>
      <c r="Q1399" s="405"/>
      <c r="S1399" s="405"/>
      <c r="T1399" s="403"/>
      <c r="U1399" s="406"/>
      <c r="V1399" s="400"/>
      <c r="W1399" s="405"/>
      <c r="X1399" s="405"/>
      <c r="Y1399" s="403"/>
      <c r="Z1399" s="407"/>
      <c r="AA1399" s="403"/>
      <c r="AB1399" s="405"/>
      <c r="AC1399" s="403"/>
      <c r="AD1399" s="406"/>
      <c r="AG1399" s="403"/>
      <c r="AH1399" s="403"/>
      <c r="AI1399" s="405"/>
      <c r="AL1399" s="403"/>
      <c r="AN1399" s="403"/>
      <c r="AO1399" s="405"/>
      <c r="AP1399" s="403"/>
      <c r="AQ1399" s="403"/>
      <c r="AR1399" s="403"/>
      <c r="AS1399" s="403"/>
      <c r="AT1399" s="403"/>
      <c r="AU1399" s="403"/>
      <c r="AV1399" s="405"/>
      <c r="AW1399" s="404"/>
      <c r="AY1399" s="403"/>
      <c r="BC1399" s="403"/>
      <c r="BD1399" s="403"/>
      <c r="BE1399" s="403"/>
      <c r="BF1399" s="403"/>
      <c r="BG1399" s="403"/>
      <c r="BH1399" s="403"/>
      <c r="BI1399" s="403"/>
      <c r="BJ1399" s="403"/>
      <c r="BK1399" s="403"/>
    </row>
    <row r="1400" spans="1:63" x14ac:dyDescent="0.25">
      <c r="A1400" s="405"/>
      <c r="B1400" s="400"/>
      <c r="C1400" s="403"/>
      <c r="D1400" s="403"/>
      <c r="E1400" s="403"/>
      <c r="I1400" s="404"/>
      <c r="Q1400" s="405"/>
      <c r="S1400" s="405"/>
      <c r="T1400" s="403"/>
      <c r="U1400" s="406"/>
      <c r="V1400" s="400"/>
      <c r="W1400" s="405"/>
      <c r="X1400" s="405"/>
      <c r="Y1400" s="403"/>
      <c r="Z1400" s="407"/>
      <c r="AA1400" s="403"/>
      <c r="AB1400" s="405"/>
      <c r="AC1400" s="403"/>
      <c r="AD1400" s="406"/>
      <c r="AG1400" s="403"/>
      <c r="AH1400" s="403"/>
      <c r="AI1400" s="405"/>
      <c r="AL1400" s="403"/>
      <c r="AN1400" s="403"/>
      <c r="AO1400" s="405"/>
      <c r="AP1400" s="403"/>
      <c r="AQ1400" s="403"/>
      <c r="AR1400" s="403"/>
      <c r="AS1400" s="403"/>
      <c r="AT1400" s="403"/>
      <c r="AU1400" s="403"/>
      <c r="AV1400" s="405"/>
      <c r="AW1400" s="404"/>
      <c r="AY1400" s="403"/>
      <c r="BC1400" s="403"/>
      <c r="BD1400" s="403"/>
      <c r="BE1400" s="403"/>
      <c r="BF1400" s="403"/>
      <c r="BG1400" s="403"/>
      <c r="BH1400" s="403"/>
      <c r="BI1400" s="403"/>
      <c r="BJ1400" s="403"/>
      <c r="BK1400" s="403"/>
    </row>
    <row r="1401" spans="1:63" x14ac:dyDescent="0.25">
      <c r="A1401" s="405"/>
      <c r="B1401" s="400"/>
      <c r="C1401" s="403"/>
      <c r="D1401" s="403"/>
      <c r="E1401" s="403"/>
      <c r="I1401" s="404"/>
      <c r="Q1401" s="405"/>
      <c r="S1401" s="405"/>
      <c r="T1401" s="403"/>
      <c r="U1401" s="406"/>
      <c r="V1401" s="400"/>
      <c r="W1401" s="405"/>
      <c r="X1401" s="405"/>
      <c r="Y1401" s="403"/>
      <c r="Z1401" s="407"/>
      <c r="AA1401" s="403"/>
      <c r="AB1401" s="405"/>
      <c r="AC1401" s="403"/>
      <c r="AD1401" s="406"/>
      <c r="AG1401" s="403"/>
      <c r="AH1401" s="403"/>
      <c r="AI1401" s="405"/>
      <c r="AL1401" s="403"/>
      <c r="AN1401" s="403"/>
      <c r="AO1401" s="405"/>
      <c r="AP1401" s="403"/>
      <c r="AQ1401" s="403"/>
      <c r="AR1401" s="403"/>
      <c r="AS1401" s="403"/>
      <c r="AT1401" s="403"/>
      <c r="AU1401" s="403"/>
      <c r="AV1401" s="405"/>
      <c r="AW1401" s="404"/>
      <c r="AY1401" s="403"/>
      <c r="BC1401" s="403"/>
      <c r="BD1401" s="403"/>
      <c r="BE1401" s="403"/>
      <c r="BF1401" s="403"/>
      <c r="BG1401" s="403"/>
      <c r="BH1401" s="403"/>
      <c r="BI1401" s="403"/>
      <c r="BJ1401" s="403"/>
      <c r="BK1401" s="403"/>
    </row>
    <row r="1402" spans="1:63" x14ac:dyDescent="0.25">
      <c r="A1402" s="405"/>
      <c r="B1402" s="400"/>
      <c r="C1402" s="403"/>
      <c r="D1402" s="403"/>
      <c r="E1402" s="403"/>
      <c r="I1402" s="404"/>
      <c r="Q1402" s="405"/>
      <c r="S1402" s="405"/>
      <c r="T1402" s="403"/>
      <c r="U1402" s="406"/>
      <c r="V1402" s="400"/>
      <c r="W1402" s="405"/>
      <c r="X1402" s="405"/>
      <c r="Y1402" s="403"/>
      <c r="Z1402" s="407"/>
      <c r="AA1402" s="403"/>
      <c r="AB1402" s="405"/>
      <c r="AC1402" s="403"/>
      <c r="AD1402" s="406"/>
      <c r="AG1402" s="403"/>
      <c r="AH1402" s="403"/>
      <c r="AI1402" s="405"/>
      <c r="AL1402" s="403"/>
      <c r="AN1402" s="403"/>
      <c r="AO1402" s="405"/>
      <c r="AP1402" s="403"/>
      <c r="AQ1402" s="403"/>
      <c r="AR1402" s="403"/>
      <c r="AS1402" s="403"/>
      <c r="AT1402" s="403"/>
      <c r="AU1402" s="403"/>
      <c r="AV1402" s="405"/>
      <c r="AW1402" s="404"/>
      <c r="AY1402" s="403"/>
      <c r="BC1402" s="403"/>
      <c r="BD1402" s="403"/>
      <c r="BE1402" s="403"/>
      <c r="BF1402" s="403"/>
      <c r="BG1402" s="403"/>
      <c r="BH1402" s="403"/>
      <c r="BI1402" s="403"/>
      <c r="BJ1402" s="403"/>
      <c r="BK1402" s="403"/>
    </row>
    <row r="1403" spans="1:63" x14ac:dyDescent="0.25">
      <c r="A1403" s="405"/>
      <c r="B1403" s="400"/>
      <c r="C1403" s="403"/>
      <c r="D1403" s="403"/>
      <c r="E1403" s="403"/>
      <c r="I1403" s="404"/>
      <c r="Q1403" s="405"/>
      <c r="S1403" s="405"/>
      <c r="T1403" s="403"/>
      <c r="U1403" s="406"/>
      <c r="V1403" s="400"/>
      <c r="W1403" s="405"/>
      <c r="X1403" s="405"/>
      <c r="Y1403" s="403"/>
      <c r="Z1403" s="407"/>
      <c r="AA1403" s="403"/>
      <c r="AB1403" s="405"/>
      <c r="AC1403" s="403"/>
      <c r="AD1403" s="406"/>
      <c r="AG1403" s="403"/>
      <c r="AH1403" s="403"/>
      <c r="AI1403" s="405"/>
      <c r="AL1403" s="403"/>
      <c r="AN1403" s="403"/>
      <c r="AO1403" s="405"/>
      <c r="AP1403" s="403"/>
      <c r="AQ1403" s="403"/>
      <c r="AR1403" s="403"/>
      <c r="AS1403" s="403"/>
      <c r="AT1403" s="403"/>
      <c r="AU1403" s="403"/>
      <c r="AV1403" s="405"/>
      <c r="AW1403" s="404"/>
      <c r="AY1403" s="403"/>
      <c r="BC1403" s="403"/>
      <c r="BD1403" s="403"/>
      <c r="BE1403" s="403"/>
      <c r="BF1403" s="403"/>
      <c r="BG1403" s="403"/>
      <c r="BH1403" s="403"/>
      <c r="BI1403" s="403"/>
      <c r="BJ1403" s="403"/>
      <c r="BK1403" s="403"/>
    </row>
    <row r="1404" spans="1:63" x14ac:dyDescent="0.25">
      <c r="A1404" s="405"/>
      <c r="B1404" s="400"/>
      <c r="C1404" s="403"/>
      <c r="D1404" s="403"/>
      <c r="E1404" s="403"/>
      <c r="I1404" s="404"/>
      <c r="Q1404" s="405"/>
      <c r="S1404" s="405"/>
      <c r="T1404" s="403"/>
      <c r="U1404" s="406"/>
      <c r="V1404" s="400"/>
      <c r="W1404" s="405"/>
      <c r="X1404" s="405"/>
      <c r="Y1404" s="403"/>
      <c r="Z1404" s="407"/>
      <c r="AA1404" s="403"/>
      <c r="AB1404" s="405"/>
      <c r="AC1404" s="403"/>
      <c r="AD1404" s="406"/>
      <c r="AG1404" s="403"/>
      <c r="AH1404" s="403"/>
      <c r="AI1404" s="405"/>
      <c r="AL1404" s="403"/>
      <c r="AN1404" s="403"/>
      <c r="AO1404" s="405"/>
      <c r="AP1404" s="403"/>
      <c r="AQ1404" s="403"/>
      <c r="AR1404" s="403"/>
      <c r="AS1404" s="403"/>
      <c r="AT1404" s="403"/>
      <c r="AU1404" s="403"/>
      <c r="AV1404" s="405"/>
      <c r="AW1404" s="404"/>
      <c r="AY1404" s="403"/>
      <c r="BC1404" s="403"/>
      <c r="BD1404" s="403"/>
      <c r="BE1404" s="403"/>
      <c r="BF1404" s="403"/>
      <c r="BG1404" s="403"/>
      <c r="BH1404" s="403"/>
      <c r="BI1404" s="403"/>
      <c r="BJ1404" s="403"/>
      <c r="BK1404" s="403"/>
    </row>
    <row r="1405" spans="1:63" x14ac:dyDescent="0.25">
      <c r="A1405" s="405"/>
      <c r="B1405" s="400"/>
      <c r="C1405" s="403"/>
      <c r="D1405" s="403"/>
      <c r="E1405" s="403"/>
      <c r="I1405" s="404"/>
      <c r="Q1405" s="405"/>
      <c r="S1405" s="405"/>
      <c r="T1405" s="403"/>
      <c r="U1405" s="406"/>
      <c r="V1405" s="400"/>
      <c r="W1405" s="405"/>
      <c r="X1405" s="405"/>
      <c r="Y1405" s="403"/>
      <c r="Z1405" s="407"/>
      <c r="AA1405" s="403"/>
      <c r="AB1405" s="405"/>
      <c r="AC1405" s="403"/>
      <c r="AD1405" s="406"/>
      <c r="AG1405" s="403"/>
      <c r="AH1405" s="403"/>
      <c r="AI1405" s="405"/>
      <c r="AL1405" s="403"/>
      <c r="AN1405" s="403"/>
      <c r="AO1405" s="405"/>
      <c r="AP1405" s="403"/>
      <c r="AQ1405" s="403"/>
      <c r="AR1405" s="403"/>
      <c r="AS1405" s="403"/>
      <c r="AT1405" s="403"/>
      <c r="AU1405" s="403"/>
      <c r="AV1405" s="405"/>
      <c r="AW1405" s="404"/>
      <c r="AY1405" s="403"/>
      <c r="BC1405" s="403"/>
      <c r="BD1405" s="403"/>
      <c r="BE1405" s="403"/>
      <c r="BF1405" s="403"/>
      <c r="BG1405" s="403"/>
      <c r="BH1405" s="403"/>
      <c r="BI1405" s="403"/>
      <c r="BJ1405" s="403"/>
      <c r="BK1405" s="403"/>
    </row>
    <row r="1406" spans="1:63" x14ac:dyDescent="0.25">
      <c r="A1406" s="405"/>
      <c r="B1406" s="400"/>
      <c r="C1406" s="403"/>
      <c r="D1406" s="403"/>
      <c r="E1406" s="403"/>
      <c r="I1406" s="404"/>
      <c r="Q1406" s="405"/>
      <c r="S1406" s="405"/>
      <c r="T1406" s="403"/>
      <c r="U1406" s="406"/>
      <c r="V1406" s="400"/>
      <c r="W1406" s="405"/>
      <c r="X1406" s="405"/>
      <c r="Y1406" s="403"/>
      <c r="Z1406" s="407"/>
      <c r="AA1406" s="403"/>
      <c r="AB1406" s="405"/>
      <c r="AC1406" s="403"/>
      <c r="AD1406" s="406"/>
      <c r="AG1406" s="403"/>
      <c r="AH1406" s="403"/>
      <c r="AI1406" s="405"/>
      <c r="AL1406" s="403"/>
      <c r="AN1406" s="403"/>
      <c r="AO1406" s="405"/>
      <c r="AP1406" s="403"/>
      <c r="AQ1406" s="403"/>
      <c r="AR1406" s="403"/>
      <c r="AS1406" s="403"/>
      <c r="AT1406" s="403"/>
      <c r="AU1406" s="403"/>
      <c r="AV1406" s="405"/>
      <c r="AW1406" s="404"/>
      <c r="AY1406" s="403"/>
      <c r="BC1406" s="403"/>
      <c r="BD1406" s="403"/>
      <c r="BE1406" s="403"/>
      <c r="BF1406" s="403"/>
      <c r="BG1406" s="403"/>
      <c r="BH1406" s="403"/>
      <c r="BI1406" s="403"/>
      <c r="BJ1406" s="403"/>
      <c r="BK1406" s="403"/>
    </row>
    <row r="1407" spans="1:63" x14ac:dyDescent="0.25">
      <c r="A1407" s="405"/>
      <c r="B1407" s="400"/>
      <c r="C1407" s="403"/>
      <c r="D1407" s="403"/>
      <c r="E1407" s="403"/>
      <c r="I1407" s="404"/>
      <c r="Q1407" s="405"/>
      <c r="S1407" s="405"/>
      <c r="T1407" s="403"/>
      <c r="U1407" s="406"/>
      <c r="V1407" s="400"/>
      <c r="W1407" s="405"/>
      <c r="X1407" s="405"/>
      <c r="Y1407" s="403"/>
      <c r="Z1407" s="407"/>
      <c r="AA1407" s="403"/>
      <c r="AB1407" s="405"/>
      <c r="AC1407" s="403"/>
      <c r="AD1407" s="406"/>
      <c r="AG1407" s="403"/>
      <c r="AH1407" s="403"/>
      <c r="AI1407" s="405"/>
      <c r="AL1407" s="403"/>
      <c r="AN1407" s="403"/>
      <c r="AO1407" s="405"/>
      <c r="AP1407" s="403"/>
      <c r="AQ1407" s="403"/>
      <c r="AR1407" s="403"/>
      <c r="AS1407" s="403"/>
      <c r="AT1407" s="403"/>
      <c r="AU1407" s="403"/>
      <c r="AV1407" s="405"/>
      <c r="AW1407" s="404"/>
      <c r="AY1407" s="403"/>
      <c r="BC1407" s="403"/>
      <c r="BD1407" s="403"/>
      <c r="BE1407" s="403"/>
      <c r="BF1407" s="403"/>
      <c r="BG1407" s="403"/>
      <c r="BH1407" s="403"/>
      <c r="BI1407" s="403"/>
      <c r="BJ1407" s="403"/>
      <c r="BK1407" s="403"/>
    </row>
    <row r="1408" spans="1:63" x14ac:dyDescent="0.25">
      <c r="A1408" s="405"/>
      <c r="B1408" s="400"/>
      <c r="C1408" s="403"/>
      <c r="D1408" s="403"/>
      <c r="E1408" s="403"/>
      <c r="I1408" s="404"/>
      <c r="Q1408" s="405"/>
      <c r="S1408" s="405"/>
      <c r="T1408" s="403"/>
      <c r="U1408" s="406"/>
      <c r="V1408" s="400"/>
      <c r="W1408" s="405"/>
      <c r="X1408" s="405"/>
      <c r="Y1408" s="403"/>
      <c r="Z1408" s="407"/>
      <c r="AA1408" s="403"/>
      <c r="AB1408" s="405"/>
      <c r="AC1408" s="403"/>
      <c r="AD1408" s="406"/>
      <c r="AG1408" s="403"/>
      <c r="AH1408" s="403"/>
      <c r="AI1408" s="405"/>
      <c r="AL1408" s="403"/>
      <c r="AN1408" s="403"/>
      <c r="AO1408" s="405"/>
      <c r="AP1408" s="403"/>
      <c r="AQ1408" s="403"/>
      <c r="AR1408" s="403"/>
      <c r="AS1408" s="403"/>
      <c r="AT1408" s="403"/>
      <c r="AU1408" s="403"/>
      <c r="AV1408" s="405"/>
      <c r="AW1408" s="404"/>
      <c r="AY1408" s="403"/>
      <c r="BC1408" s="403"/>
      <c r="BD1408" s="403"/>
      <c r="BE1408" s="403"/>
      <c r="BF1408" s="403"/>
      <c r="BG1408" s="403"/>
      <c r="BH1408" s="403"/>
      <c r="BI1408" s="403"/>
      <c r="BJ1408" s="403"/>
      <c r="BK1408" s="403"/>
    </row>
    <row r="1409" spans="1:63" x14ac:dyDescent="0.25">
      <c r="A1409" s="405"/>
      <c r="B1409" s="400"/>
      <c r="C1409" s="403"/>
      <c r="D1409" s="403"/>
      <c r="E1409" s="403"/>
      <c r="I1409" s="404"/>
      <c r="Q1409" s="405"/>
      <c r="S1409" s="405"/>
      <c r="T1409" s="403"/>
      <c r="U1409" s="406"/>
      <c r="V1409" s="400"/>
      <c r="W1409" s="405"/>
      <c r="X1409" s="405"/>
      <c r="Y1409" s="403"/>
      <c r="Z1409" s="407"/>
      <c r="AA1409" s="403"/>
      <c r="AB1409" s="405"/>
      <c r="AC1409" s="403"/>
      <c r="AD1409" s="406"/>
      <c r="AG1409" s="403"/>
      <c r="AH1409" s="403"/>
      <c r="AI1409" s="405"/>
      <c r="AL1409" s="403"/>
      <c r="AN1409" s="403"/>
      <c r="AO1409" s="405"/>
      <c r="AP1409" s="403"/>
      <c r="AQ1409" s="403"/>
      <c r="AR1409" s="403"/>
      <c r="AS1409" s="403"/>
      <c r="AT1409" s="403"/>
      <c r="AU1409" s="403"/>
      <c r="AV1409" s="405"/>
      <c r="AW1409" s="404"/>
      <c r="AY1409" s="403"/>
      <c r="BC1409" s="403"/>
      <c r="BD1409" s="403"/>
      <c r="BE1409" s="403"/>
      <c r="BF1409" s="403"/>
      <c r="BG1409" s="403"/>
      <c r="BH1409" s="403"/>
      <c r="BI1409" s="403"/>
      <c r="BJ1409" s="403"/>
      <c r="BK1409" s="403"/>
    </row>
    <row r="1410" spans="1:63" x14ac:dyDescent="0.25">
      <c r="A1410" s="405"/>
      <c r="B1410" s="400"/>
      <c r="C1410" s="403"/>
      <c r="D1410" s="403"/>
      <c r="E1410" s="403"/>
      <c r="I1410" s="404"/>
      <c r="Q1410" s="405"/>
      <c r="S1410" s="405"/>
      <c r="T1410" s="403"/>
      <c r="U1410" s="406"/>
      <c r="V1410" s="400"/>
      <c r="W1410" s="405"/>
      <c r="X1410" s="405"/>
      <c r="Y1410" s="403"/>
      <c r="Z1410" s="407"/>
      <c r="AA1410" s="403"/>
      <c r="AB1410" s="405"/>
      <c r="AC1410" s="403"/>
      <c r="AD1410" s="406"/>
      <c r="AG1410" s="403"/>
      <c r="AH1410" s="403"/>
      <c r="AI1410" s="405"/>
      <c r="AL1410" s="403"/>
      <c r="AN1410" s="403"/>
      <c r="AO1410" s="405"/>
      <c r="AP1410" s="403"/>
      <c r="AQ1410" s="403"/>
      <c r="AR1410" s="403"/>
      <c r="AS1410" s="403"/>
      <c r="AT1410" s="403"/>
      <c r="AU1410" s="403"/>
      <c r="AV1410" s="405"/>
      <c r="AW1410" s="404"/>
      <c r="AY1410" s="403"/>
      <c r="BC1410" s="403"/>
      <c r="BD1410" s="403"/>
      <c r="BE1410" s="403"/>
      <c r="BF1410" s="403"/>
      <c r="BG1410" s="403"/>
      <c r="BH1410" s="403"/>
      <c r="BI1410" s="403"/>
      <c r="BJ1410" s="403"/>
      <c r="BK1410" s="403"/>
    </row>
    <row r="1411" spans="1:63" x14ac:dyDescent="0.25">
      <c r="A1411" s="405"/>
      <c r="B1411" s="400"/>
      <c r="C1411" s="403"/>
      <c r="D1411" s="403"/>
      <c r="E1411" s="403"/>
      <c r="I1411" s="404"/>
      <c r="Q1411" s="405"/>
      <c r="S1411" s="405"/>
      <c r="T1411" s="403"/>
      <c r="U1411" s="406"/>
      <c r="V1411" s="400"/>
      <c r="W1411" s="405"/>
      <c r="X1411" s="405"/>
      <c r="Y1411" s="403"/>
      <c r="Z1411" s="407"/>
      <c r="AA1411" s="403"/>
      <c r="AB1411" s="405"/>
      <c r="AC1411" s="403"/>
      <c r="AD1411" s="406"/>
      <c r="AG1411" s="403"/>
      <c r="AH1411" s="403"/>
      <c r="AI1411" s="405"/>
      <c r="AL1411" s="403"/>
      <c r="AN1411" s="403"/>
      <c r="AO1411" s="405"/>
      <c r="AP1411" s="403"/>
      <c r="AQ1411" s="403"/>
      <c r="AR1411" s="403"/>
      <c r="AS1411" s="403"/>
      <c r="AT1411" s="403"/>
      <c r="AU1411" s="403"/>
      <c r="AV1411" s="405"/>
      <c r="AW1411" s="404"/>
      <c r="AY1411" s="403"/>
      <c r="BC1411" s="403"/>
      <c r="BD1411" s="403"/>
      <c r="BE1411" s="403"/>
      <c r="BF1411" s="403"/>
      <c r="BG1411" s="403"/>
      <c r="BH1411" s="403"/>
      <c r="BI1411" s="403"/>
      <c r="BJ1411" s="403"/>
      <c r="BK1411" s="403"/>
    </row>
    <row r="1412" spans="1:63" x14ac:dyDescent="0.25">
      <c r="A1412" s="405"/>
      <c r="B1412" s="400"/>
      <c r="C1412" s="403"/>
      <c r="D1412" s="403"/>
      <c r="E1412" s="403"/>
      <c r="I1412" s="404"/>
      <c r="Q1412" s="405"/>
      <c r="S1412" s="405"/>
      <c r="T1412" s="403"/>
      <c r="U1412" s="406"/>
      <c r="V1412" s="400"/>
      <c r="W1412" s="405"/>
      <c r="X1412" s="405"/>
      <c r="Y1412" s="403"/>
      <c r="Z1412" s="407"/>
      <c r="AA1412" s="403"/>
      <c r="AB1412" s="405"/>
      <c r="AC1412" s="403"/>
      <c r="AD1412" s="406"/>
      <c r="AG1412" s="403"/>
      <c r="AH1412" s="403"/>
      <c r="AI1412" s="405"/>
      <c r="AL1412" s="403"/>
      <c r="AN1412" s="403"/>
      <c r="AO1412" s="405"/>
      <c r="AP1412" s="403"/>
      <c r="AQ1412" s="403"/>
      <c r="AR1412" s="403"/>
      <c r="AS1412" s="403"/>
      <c r="AT1412" s="403"/>
      <c r="AU1412" s="403"/>
      <c r="AV1412" s="405"/>
      <c r="AW1412" s="404"/>
      <c r="AY1412" s="403"/>
      <c r="BC1412" s="403"/>
      <c r="BD1412" s="403"/>
      <c r="BE1412" s="403"/>
      <c r="BF1412" s="403"/>
      <c r="BG1412" s="403"/>
      <c r="BH1412" s="403"/>
      <c r="BI1412" s="403"/>
      <c r="BJ1412" s="403"/>
      <c r="BK1412" s="403"/>
    </row>
    <row r="1413" spans="1:63" x14ac:dyDescent="0.25">
      <c r="A1413" s="405"/>
      <c r="B1413" s="400"/>
      <c r="C1413" s="403"/>
      <c r="D1413" s="403"/>
      <c r="E1413" s="403"/>
      <c r="I1413" s="404"/>
      <c r="Q1413" s="405"/>
      <c r="S1413" s="405"/>
      <c r="T1413" s="403"/>
      <c r="U1413" s="406"/>
      <c r="V1413" s="400"/>
      <c r="W1413" s="405"/>
      <c r="X1413" s="405"/>
      <c r="Y1413" s="403"/>
      <c r="Z1413" s="407"/>
      <c r="AA1413" s="403"/>
      <c r="AB1413" s="405"/>
      <c r="AC1413" s="403"/>
      <c r="AD1413" s="406"/>
      <c r="AG1413" s="403"/>
      <c r="AH1413" s="403"/>
      <c r="AI1413" s="405"/>
      <c r="AL1413" s="403"/>
      <c r="AN1413" s="403"/>
      <c r="AO1413" s="405"/>
      <c r="AP1413" s="403"/>
      <c r="AQ1413" s="403"/>
      <c r="AR1413" s="403"/>
      <c r="AS1413" s="403"/>
      <c r="AT1413" s="403"/>
      <c r="AU1413" s="403"/>
      <c r="AV1413" s="405"/>
      <c r="AW1413" s="404"/>
      <c r="AY1413" s="403"/>
      <c r="BC1413" s="403"/>
      <c r="BD1413" s="403"/>
      <c r="BE1413" s="403"/>
      <c r="BF1413" s="403"/>
      <c r="BG1413" s="403"/>
      <c r="BH1413" s="403"/>
      <c r="BI1413" s="403"/>
      <c r="BJ1413" s="403"/>
      <c r="BK1413" s="403"/>
    </row>
    <row r="1414" spans="1:63" x14ac:dyDescent="0.25">
      <c r="A1414" s="405"/>
      <c r="B1414" s="400"/>
      <c r="C1414" s="403"/>
      <c r="D1414" s="403"/>
      <c r="E1414" s="403"/>
      <c r="I1414" s="404"/>
      <c r="Q1414" s="405"/>
      <c r="S1414" s="405"/>
      <c r="T1414" s="403"/>
      <c r="U1414" s="406"/>
      <c r="V1414" s="400"/>
      <c r="W1414" s="405"/>
      <c r="X1414" s="405"/>
      <c r="Y1414" s="403"/>
      <c r="Z1414" s="407"/>
      <c r="AA1414" s="403"/>
      <c r="AB1414" s="405"/>
      <c r="AC1414" s="403"/>
      <c r="AD1414" s="406"/>
      <c r="AG1414" s="403"/>
      <c r="AH1414" s="403"/>
      <c r="AI1414" s="405"/>
      <c r="AL1414" s="403"/>
      <c r="AN1414" s="403"/>
      <c r="AO1414" s="405"/>
      <c r="AP1414" s="403"/>
      <c r="AQ1414" s="403"/>
      <c r="AR1414" s="403"/>
      <c r="AS1414" s="403"/>
      <c r="AT1414" s="403"/>
      <c r="AU1414" s="403"/>
      <c r="AV1414" s="405"/>
      <c r="AW1414" s="404"/>
      <c r="AY1414" s="403"/>
      <c r="BC1414" s="403"/>
      <c r="BD1414" s="403"/>
      <c r="BE1414" s="403"/>
      <c r="BF1414" s="403"/>
      <c r="BG1414" s="403"/>
      <c r="BH1414" s="403"/>
      <c r="BI1414" s="403"/>
      <c r="BJ1414" s="403"/>
      <c r="BK1414" s="403"/>
    </row>
    <row r="1415" spans="1:63" x14ac:dyDescent="0.25">
      <c r="A1415" s="405"/>
      <c r="B1415" s="400"/>
      <c r="C1415" s="403"/>
      <c r="D1415" s="403"/>
      <c r="E1415" s="403"/>
      <c r="I1415" s="404"/>
      <c r="Q1415" s="405"/>
      <c r="S1415" s="405"/>
      <c r="T1415" s="403"/>
      <c r="U1415" s="406"/>
      <c r="V1415" s="400"/>
      <c r="W1415" s="405"/>
      <c r="X1415" s="405"/>
      <c r="Y1415" s="403"/>
      <c r="Z1415" s="407"/>
      <c r="AA1415" s="403"/>
      <c r="AB1415" s="405"/>
      <c r="AC1415" s="403"/>
      <c r="AD1415" s="406"/>
      <c r="AG1415" s="403"/>
      <c r="AH1415" s="403"/>
      <c r="AI1415" s="405"/>
      <c r="AL1415" s="403"/>
      <c r="AN1415" s="403"/>
      <c r="AO1415" s="405"/>
      <c r="AP1415" s="403"/>
      <c r="AQ1415" s="403"/>
      <c r="AR1415" s="403"/>
      <c r="AS1415" s="403"/>
      <c r="AT1415" s="403"/>
      <c r="AU1415" s="403"/>
      <c r="AV1415" s="405"/>
      <c r="AW1415" s="404"/>
      <c r="AY1415" s="403"/>
      <c r="BC1415" s="403"/>
      <c r="BD1415" s="403"/>
      <c r="BE1415" s="403"/>
      <c r="BF1415" s="403"/>
      <c r="BG1415" s="403"/>
      <c r="BH1415" s="403"/>
      <c r="BI1415" s="403"/>
      <c r="BJ1415" s="403"/>
      <c r="BK1415" s="403"/>
    </row>
    <row r="1416" spans="1:63" x14ac:dyDescent="0.25">
      <c r="A1416" s="405"/>
      <c r="B1416" s="400"/>
      <c r="C1416" s="403"/>
      <c r="D1416" s="403"/>
      <c r="E1416" s="403"/>
      <c r="I1416" s="404"/>
      <c r="Q1416" s="405"/>
      <c r="S1416" s="405"/>
      <c r="T1416" s="403"/>
      <c r="U1416" s="406"/>
      <c r="V1416" s="400"/>
      <c r="W1416" s="405"/>
      <c r="X1416" s="405"/>
      <c r="Y1416" s="403"/>
      <c r="Z1416" s="407"/>
      <c r="AA1416" s="403"/>
      <c r="AB1416" s="405"/>
      <c r="AC1416" s="403"/>
      <c r="AD1416" s="406"/>
      <c r="AG1416" s="403"/>
      <c r="AH1416" s="403"/>
      <c r="AI1416" s="405"/>
      <c r="AL1416" s="403"/>
      <c r="AN1416" s="403"/>
      <c r="AO1416" s="405"/>
      <c r="AP1416" s="403"/>
      <c r="AQ1416" s="403"/>
      <c r="AR1416" s="403"/>
      <c r="AS1416" s="403"/>
      <c r="AT1416" s="403"/>
      <c r="AU1416" s="403"/>
      <c r="AV1416" s="405"/>
      <c r="AW1416" s="404"/>
      <c r="AY1416" s="403"/>
      <c r="BC1416" s="403"/>
      <c r="BD1416" s="403"/>
      <c r="BE1416" s="403"/>
      <c r="BF1416" s="403"/>
      <c r="BG1416" s="403"/>
      <c r="BH1416" s="403"/>
      <c r="BI1416" s="403"/>
      <c r="BJ1416" s="403"/>
      <c r="BK1416" s="403"/>
    </row>
    <row r="1417" spans="1:63" x14ac:dyDescent="0.25">
      <c r="A1417" s="405"/>
      <c r="B1417" s="400"/>
      <c r="C1417" s="403"/>
      <c r="D1417" s="403"/>
      <c r="E1417" s="403"/>
      <c r="I1417" s="404"/>
      <c r="Q1417" s="405"/>
      <c r="S1417" s="405"/>
      <c r="T1417" s="403"/>
      <c r="U1417" s="406"/>
      <c r="V1417" s="400"/>
      <c r="W1417" s="405"/>
      <c r="X1417" s="405"/>
      <c r="Y1417" s="403"/>
      <c r="Z1417" s="407"/>
      <c r="AA1417" s="403"/>
      <c r="AB1417" s="405"/>
      <c r="AC1417" s="403"/>
      <c r="AD1417" s="406"/>
      <c r="AG1417" s="403"/>
      <c r="AH1417" s="403"/>
      <c r="AI1417" s="405"/>
      <c r="AL1417" s="403"/>
      <c r="AN1417" s="403"/>
      <c r="AO1417" s="405"/>
      <c r="AP1417" s="403"/>
      <c r="AQ1417" s="403"/>
      <c r="AR1417" s="403"/>
      <c r="AS1417" s="403"/>
      <c r="AT1417" s="403"/>
      <c r="AU1417" s="403"/>
      <c r="AV1417" s="405"/>
      <c r="AW1417" s="404"/>
      <c r="AY1417" s="403"/>
      <c r="BC1417" s="403"/>
      <c r="BD1417" s="403"/>
      <c r="BE1417" s="403"/>
      <c r="BF1417" s="403"/>
      <c r="BG1417" s="403"/>
      <c r="BH1417" s="403"/>
      <c r="BI1417" s="403"/>
      <c r="BJ1417" s="403"/>
      <c r="BK1417" s="403"/>
    </row>
    <row r="1418" spans="1:63" x14ac:dyDescent="0.25">
      <c r="A1418" s="405"/>
      <c r="B1418" s="400"/>
      <c r="C1418" s="403"/>
      <c r="D1418" s="403"/>
      <c r="E1418" s="403"/>
      <c r="I1418" s="404"/>
      <c r="Q1418" s="405"/>
      <c r="S1418" s="405"/>
      <c r="T1418" s="403"/>
      <c r="U1418" s="406"/>
      <c r="V1418" s="400"/>
      <c r="W1418" s="405"/>
      <c r="X1418" s="405"/>
      <c r="Y1418" s="403"/>
      <c r="Z1418" s="407"/>
      <c r="AA1418" s="403"/>
      <c r="AB1418" s="405"/>
      <c r="AC1418" s="403"/>
      <c r="AD1418" s="406"/>
      <c r="AG1418" s="403"/>
      <c r="AH1418" s="403"/>
      <c r="AI1418" s="405"/>
      <c r="AL1418" s="403"/>
      <c r="AN1418" s="403"/>
      <c r="AO1418" s="405"/>
      <c r="AP1418" s="403"/>
      <c r="AQ1418" s="403"/>
      <c r="AR1418" s="403"/>
      <c r="AS1418" s="403"/>
      <c r="AT1418" s="403"/>
      <c r="AU1418" s="403"/>
      <c r="AV1418" s="405"/>
      <c r="AW1418" s="404"/>
      <c r="AY1418" s="403"/>
      <c r="BC1418" s="403"/>
      <c r="BD1418" s="403"/>
      <c r="BE1418" s="403"/>
      <c r="BF1418" s="403"/>
      <c r="BG1418" s="403"/>
      <c r="BH1418" s="403"/>
      <c r="BI1418" s="403"/>
      <c r="BJ1418" s="403"/>
      <c r="BK1418" s="403"/>
    </row>
    <row r="1419" spans="1:63" x14ac:dyDescent="0.25">
      <c r="A1419" s="405"/>
      <c r="B1419" s="400"/>
      <c r="C1419" s="403"/>
      <c r="D1419" s="403"/>
      <c r="E1419" s="403"/>
      <c r="I1419" s="404"/>
      <c r="Q1419" s="405"/>
      <c r="S1419" s="405"/>
      <c r="T1419" s="403"/>
      <c r="U1419" s="406"/>
      <c r="V1419" s="400"/>
      <c r="W1419" s="405"/>
      <c r="X1419" s="405"/>
      <c r="Y1419" s="403"/>
      <c r="Z1419" s="407"/>
      <c r="AA1419" s="403"/>
      <c r="AB1419" s="405"/>
      <c r="AC1419" s="403"/>
      <c r="AD1419" s="406"/>
      <c r="AG1419" s="403"/>
      <c r="AH1419" s="403"/>
      <c r="AI1419" s="405"/>
      <c r="AL1419" s="403"/>
      <c r="AN1419" s="403"/>
      <c r="AO1419" s="405"/>
      <c r="AP1419" s="403"/>
      <c r="AQ1419" s="403"/>
      <c r="AR1419" s="403"/>
      <c r="AS1419" s="403"/>
      <c r="AT1419" s="403"/>
      <c r="AU1419" s="403"/>
      <c r="AV1419" s="405"/>
      <c r="AW1419" s="404"/>
      <c r="AY1419" s="403"/>
      <c r="BC1419" s="403"/>
      <c r="BD1419" s="403"/>
      <c r="BE1419" s="403"/>
      <c r="BF1419" s="403"/>
      <c r="BG1419" s="403"/>
      <c r="BH1419" s="403"/>
      <c r="BI1419" s="403"/>
      <c r="BJ1419" s="403"/>
      <c r="BK1419" s="403"/>
    </row>
    <row r="1420" spans="1:63" x14ac:dyDescent="0.25">
      <c r="A1420" s="405"/>
      <c r="B1420" s="400"/>
      <c r="C1420" s="403"/>
      <c r="D1420" s="403"/>
      <c r="E1420" s="403"/>
      <c r="I1420" s="404"/>
      <c r="Q1420" s="405"/>
      <c r="S1420" s="405"/>
      <c r="T1420" s="403"/>
      <c r="U1420" s="406"/>
      <c r="V1420" s="400"/>
      <c r="W1420" s="405"/>
      <c r="X1420" s="405"/>
      <c r="Y1420" s="403"/>
      <c r="Z1420" s="407"/>
      <c r="AA1420" s="403"/>
      <c r="AB1420" s="405"/>
      <c r="AC1420" s="403"/>
      <c r="AD1420" s="406"/>
      <c r="AG1420" s="403"/>
      <c r="AH1420" s="403"/>
      <c r="AI1420" s="405"/>
      <c r="AL1420" s="403"/>
      <c r="AN1420" s="403"/>
      <c r="AO1420" s="405"/>
      <c r="AP1420" s="403"/>
      <c r="AQ1420" s="403"/>
      <c r="AR1420" s="403"/>
      <c r="AS1420" s="403"/>
      <c r="AT1420" s="403"/>
      <c r="AU1420" s="403"/>
      <c r="AV1420" s="405"/>
      <c r="AW1420" s="404"/>
      <c r="AY1420" s="403"/>
      <c r="BC1420" s="403"/>
      <c r="BD1420" s="403"/>
      <c r="BE1420" s="403"/>
      <c r="BF1420" s="403"/>
      <c r="BG1420" s="403"/>
      <c r="BH1420" s="403"/>
      <c r="BI1420" s="403"/>
      <c r="BJ1420" s="403"/>
      <c r="BK1420" s="403"/>
    </row>
    <row r="1421" spans="1:63" x14ac:dyDescent="0.25">
      <c r="A1421" s="405"/>
      <c r="B1421" s="400"/>
      <c r="C1421" s="403"/>
      <c r="D1421" s="403"/>
      <c r="E1421" s="403"/>
      <c r="I1421" s="404"/>
      <c r="Q1421" s="405"/>
      <c r="S1421" s="405"/>
      <c r="T1421" s="403"/>
      <c r="U1421" s="406"/>
      <c r="V1421" s="400"/>
      <c r="W1421" s="405"/>
      <c r="X1421" s="405"/>
      <c r="Y1421" s="403"/>
      <c r="Z1421" s="407"/>
      <c r="AA1421" s="403"/>
      <c r="AB1421" s="405"/>
      <c r="AC1421" s="403"/>
      <c r="AD1421" s="406"/>
      <c r="AG1421" s="403"/>
      <c r="AH1421" s="403"/>
      <c r="AI1421" s="405"/>
      <c r="AL1421" s="403"/>
      <c r="AN1421" s="403"/>
      <c r="AO1421" s="405"/>
      <c r="AP1421" s="403"/>
      <c r="AQ1421" s="403"/>
      <c r="AR1421" s="403"/>
      <c r="AS1421" s="403"/>
      <c r="AT1421" s="403"/>
      <c r="AU1421" s="403"/>
      <c r="AV1421" s="405"/>
      <c r="AW1421" s="404"/>
      <c r="AY1421" s="403"/>
      <c r="BC1421" s="403"/>
      <c r="BD1421" s="403"/>
      <c r="BE1421" s="403"/>
      <c r="BF1421" s="403"/>
      <c r="BG1421" s="403"/>
      <c r="BH1421" s="403"/>
      <c r="BI1421" s="403"/>
      <c r="BJ1421" s="403"/>
      <c r="BK1421" s="403"/>
    </row>
    <row r="1422" spans="1:63" x14ac:dyDescent="0.25">
      <c r="A1422" s="405"/>
      <c r="B1422" s="400"/>
      <c r="C1422" s="403"/>
      <c r="D1422" s="403"/>
      <c r="E1422" s="403"/>
      <c r="I1422" s="404"/>
      <c r="Q1422" s="405"/>
      <c r="S1422" s="405"/>
      <c r="T1422" s="403"/>
      <c r="U1422" s="406"/>
      <c r="V1422" s="400"/>
      <c r="W1422" s="405"/>
      <c r="X1422" s="405"/>
      <c r="Y1422" s="403"/>
      <c r="Z1422" s="407"/>
      <c r="AA1422" s="403"/>
      <c r="AB1422" s="405"/>
      <c r="AC1422" s="403"/>
      <c r="AD1422" s="406"/>
      <c r="AG1422" s="403"/>
      <c r="AH1422" s="403"/>
      <c r="AI1422" s="405"/>
      <c r="AL1422" s="403"/>
      <c r="AN1422" s="403"/>
      <c r="AO1422" s="405"/>
      <c r="AP1422" s="403"/>
      <c r="AQ1422" s="403"/>
      <c r="AR1422" s="403"/>
      <c r="AS1422" s="403"/>
      <c r="AT1422" s="403"/>
      <c r="AU1422" s="403"/>
      <c r="AV1422" s="405"/>
      <c r="AW1422" s="404"/>
      <c r="AY1422" s="403"/>
      <c r="BC1422" s="403"/>
      <c r="BD1422" s="403"/>
      <c r="BE1422" s="403"/>
      <c r="BF1422" s="403"/>
      <c r="BG1422" s="403"/>
      <c r="BH1422" s="403"/>
      <c r="BI1422" s="403"/>
      <c r="BJ1422" s="403"/>
      <c r="BK1422" s="403"/>
    </row>
    <row r="1423" spans="1:63" x14ac:dyDescent="0.25">
      <c r="A1423" s="405"/>
      <c r="B1423" s="400"/>
      <c r="C1423" s="403"/>
      <c r="D1423" s="403"/>
      <c r="E1423" s="403"/>
      <c r="I1423" s="404"/>
      <c r="Q1423" s="405"/>
      <c r="S1423" s="405"/>
      <c r="T1423" s="403"/>
      <c r="U1423" s="406"/>
      <c r="V1423" s="400"/>
      <c r="W1423" s="405"/>
      <c r="X1423" s="405"/>
      <c r="Y1423" s="403"/>
      <c r="Z1423" s="407"/>
      <c r="AA1423" s="403"/>
      <c r="AB1423" s="405"/>
      <c r="AC1423" s="403"/>
      <c r="AD1423" s="406"/>
      <c r="AG1423" s="403"/>
      <c r="AH1423" s="403"/>
      <c r="AI1423" s="405"/>
      <c r="AL1423" s="403"/>
      <c r="AN1423" s="403"/>
      <c r="AO1423" s="405"/>
      <c r="AP1423" s="403"/>
      <c r="AQ1423" s="403"/>
      <c r="AR1423" s="403"/>
      <c r="AS1423" s="403"/>
      <c r="AT1423" s="403"/>
      <c r="AU1423" s="403"/>
      <c r="AV1423" s="405"/>
      <c r="AW1423" s="404"/>
      <c r="AY1423" s="403"/>
      <c r="BC1423" s="403"/>
      <c r="BD1423" s="403"/>
      <c r="BE1423" s="403"/>
      <c r="BF1423" s="403"/>
      <c r="BG1423" s="403"/>
      <c r="BH1423" s="403"/>
      <c r="BI1423" s="403"/>
      <c r="BJ1423" s="403"/>
      <c r="BK1423" s="403"/>
    </row>
    <row r="1424" spans="1:63" x14ac:dyDescent="0.25">
      <c r="A1424" s="405"/>
      <c r="B1424" s="400"/>
      <c r="C1424" s="403"/>
      <c r="D1424" s="403"/>
      <c r="E1424" s="403"/>
      <c r="I1424" s="404"/>
      <c r="Q1424" s="405"/>
      <c r="S1424" s="405"/>
      <c r="T1424" s="403"/>
      <c r="U1424" s="406"/>
      <c r="V1424" s="400"/>
      <c r="W1424" s="405"/>
      <c r="X1424" s="405"/>
      <c r="Y1424" s="403"/>
      <c r="Z1424" s="407"/>
      <c r="AA1424" s="403"/>
      <c r="AB1424" s="405"/>
      <c r="AC1424" s="403"/>
      <c r="AD1424" s="406"/>
      <c r="AG1424" s="403"/>
      <c r="AH1424" s="403"/>
      <c r="AI1424" s="405"/>
      <c r="AL1424" s="403"/>
      <c r="AN1424" s="403"/>
      <c r="AO1424" s="405"/>
      <c r="AP1424" s="403"/>
      <c r="AQ1424" s="403"/>
      <c r="AR1424" s="403"/>
      <c r="AS1424" s="403"/>
      <c r="AT1424" s="403"/>
      <c r="AU1424" s="403"/>
      <c r="AV1424" s="405"/>
      <c r="AW1424" s="404"/>
      <c r="AY1424" s="403"/>
      <c r="BC1424" s="403"/>
      <c r="BD1424" s="403"/>
      <c r="BE1424" s="403"/>
      <c r="BF1424" s="403"/>
      <c r="BG1424" s="403"/>
      <c r="BH1424" s="403"/>
      <c r="BI1424" s="403"/>
      <c r="BJ1424" s="403"/>
      <c r="BK1424" s="403"/>
    </row>
    <row r="1425" spans="1:63" x14ac:dyDescent="0.25">
      <c r="A1425" s="405"/>
      <c r="B1425" s="400"/>
      <c r="C1425" s="403"/>
      <c r="D1425" s="403"/>
      <c r="E1425" s="403"/>
      <c r="I1425" s="404"/>
      <c r="Q1425" s="405"/>
      <c r="S1425" s="405"/>
      <c r="T1425" s="403"/>
      <c r="U1425" s="406"/>
      <c r="V1425" s="400"/>
      <c r="W1425" s="405"/>
      <c r="X1425" s="405"/>
      <c r="Y1425" s="403"/>
      <c r="Z1425" s="407"/>
      <c r="AA1425" s="403"/>
      <c r="AB1425" s="405"/>
      <c r="AC1425" s="403"/>
      <c r="AD1425" s="406"/>
      <c r="AG1425" s="403"/>
      <c r="AH1425" s="403"/>
      <c r="AI1425" s="405"/>
      <c r="AL1425" s="403"/>
      <c r="AN1425" s="403"/>
      <c r="AO1425" s="405"/>
      <c r="AP1425" s="403"/>
      <c r="AQ1425" s="403"/>
      <c r="AR1425" s="403"/>
      <c r="AS1425" s="403"/>
      <c r="AT1425" s="403"/>
      <c r="AU1425" s="403"/>
      <c r="AV1425" s="405"/>
      <c r="AW1425" s="404"/>
      <c r="AY1425" s="403"/>
      <c r="BC1425" s="403"/>
      <c r="BD1425" s="403"/>
      <c r="BE1425" s="403"/>
      <c r="BF1425" s="403"/>
      <c r="BG1425" s="403"/>
      <c r="BH1425" s="403"/>
      <c r="BI1425" s="403"/>
      <c r="BJ1425" s="403"/>
      <c r="BK1425" s="403"/>
    </row>
    <row r="1426" spans="1:63" x14ac:dyDescent="0.25">
      <c r="A1426" s="405"/>
      <c r="B1426" s="400"/>
      <c r="C1426" s="403"/>
      <c r="D1426" s="403"/>
      <c r="E1426" s="403"/>
      <c r="I1426" s="404"/>
      <c r="Q1426" s="405"/>
      <c r="S1426" s="405"/>
      <c r="T1426" s="403"/>
      <c r="U1426" s="406"/>
      <c r="V1426" s="400"/>
      <c r="W1426" s="405"/>
      <c r="X1426" s="405"/>
      <c r="Y1426" s="403"/>
      <c r="Z1426" s="407"/>
      <c r="AA1426" s="403"/>
      <c r="AB1426" s="405"/>
      <c r="AC1426" s="403"/>
      <c r="AD1426" s="406"/>
      <c r="AG1426" s="403"/>
      <c r="AH1426" s="403"/>
      <c r="AI1426" s="405"/>
      <c r="AL1426" s="403"/>
      <c r="AN1426" s="403"/>
      <c r="AO1426" s="405"/>
      <c r="AP1426" s="403"/>
      <c r="AQ1426" s="403"/>
      <c r="AR1426" s="403"/>
      <c r="AS1426" s="403"/>
      <c r="AT1426" s="403"/>
      <c r="AU1426" s="403"/>
      <c r="AV1426" s="405"/>
      <c r="AW1426" s="404"/>
      <c r="AY1426" s="403"/>
      <c r="BC1426" s="403"/>
      <c r="BD1426" s="403"/>
      <c r="BE1426" s="403"/>
      <c r="BF1426" s="403"/>
      <c r="BG1426" s="403"/>
      <c r="BH1426" s="403"/>
      <c r="BI1426" s="403"/>
      <c r="BJ1426" s="403"/>
      <c r="BK1426" s="403"/>
    </row>
    <row r="1427" spans="1:63" x14ac:dyDescent="0.25">
      <c r="A1427" s="405"/>
      <c r="B1427" s="400"/>
      <c r="C1427" s="403"/>
      <c r="D1427" s="403"/>
      <c r="E1427" s="403"/>
      <c r="I1427" s="404"/>
      <c r="Q1427" s="405"/>
      <c r="S1427" s="405"/>
      <c r="T1427" s="403"/>
      <c r="U1427" s="406"/>
      <c r="V1427" s="400"/>
      <c r="W1427" s="405"/>
      <c r="X1427" s="405"/>
      <c r="Y1427" s="403"/>
      <c r="Z1427" s="407"/>
      <c r="AA1427" s="403"/>
      <c r="AB1427" s="405"/>
      <c r="AC1427" s="403"/>
      <c r="AD1427" s="406"/>
      <c r="AG1427" s="403"/>
      <c r="AH1427" s="403"/>
      <c r="AI1427" s="405"/>
      <c r="AL1427" s="403"/>
      <c r="AN1427" s="403"/>
      <c r="AO1427" s="405"/>
      <c r="AP1427" s="403"/>
      <c r="AQ1427" s="403"/>
      <c r="AR1427" s="403"/>
      <c r="AS1427" s="403"/>
      <c r="AT1427" s="403"/>
      <c r="AU1427" s="403"/>
      <c r="AV1427" s="405"/>
      <c r="AW1427" s="404"/>
      <c r="AY1427" s="403"/>
      <c r="BC1427" s="403"/>
      <c r="BD1427" s="403"/>
      <c r="BE1427" s="403"/>
      <c r="BF1427" s="403"/>
      <c r="BG1427" s="403"/>
      <c r="BH1427" s="403"/>
      <c r="BI1427" s="403"/>
      <c r="BJ1427" s="403"/>
      <c r="BK1427" s="403"/>
    </row>
    <row r="1428" spans="1:63" x14ac:dyDescent="0.25">
      <c r="A1428" s="405"/>
      <c r="B1428" s="400"/>
      <c r="C1428" s="403"/>
      <c r="D1428" s="403"/>
      <c r="E1428" s="403"/>
      <c r="I1428" s="404"/>
      <c r="Q1428" s="405"/>
      <c r="S1428" s="405"/>
      <c r="T1428" s="403"/>
      <c r="U1428" s="406"/>
      <c r="V1428" s="400"/>
      <c r="W1428" s="405"/>
      <c r="X1428" s="405"/>
      <c r="Y1428" s="403"/>
      <c r="Z1428" s="407"/>
      <c r="AA1428" s="403"/>
      <c r="AB1428" s="405"/>
      <c r="AC1428" s="403"/>
      <c r="AD1428" s="406"/>
      <c r="AG1428" s="403"/>
      <c r="AH1428" s="403"/>
      <c r="AI1428" s="405"/>
      <c r="AL1428" s="403"/>
      <c r="AN1428" s="403"/>
      <c r="AO1428" s="405"/>
      <c r="AP1428" s="403"/>
      <c r="AQ1428" s="403"/>
      <c r="AR1428" s="403"/>
      <c r="AS1428" s="403"/>
      <c r="AT1428" s="403"/>
      <c r="AU1428" s="403"/>
      <c r="AV1428" s="405"/>
      <c r="AW1428" s="404"/>
      <c r="AY1428" s="403"/>
      <c r="BC1428" s="403"/>
      <c r="BD1428" s="403"/>
      <c r="BE1428" s="403"/>
      <c r="BF1428" s="403"/>
      <c r="BG1428" s="403"/>
      <c r="BH1428" s="403"/>
      <c r="BI1428" s="403"/>
      <c r="BJ1428" s="403"/>
      <c r="BK1428" s="403"/>
    </row>
    <row r="1429" spans="1:63" x14ac:dyDescent="0.25">
      <c r="A1429" s="405"/>
      <c r="B1429" s="400"/>
      <c r="C1429" s="403"/>
      <c r="D1429" s="403"/>
      <c r="E1429" s="403"/>
      <c r="I1429" s="404"/>
      <c r="Q1429" s="405"/>
      <c r="S1429" s="405"/>
      <c r="T1429" s="403"/>
      <c r="U1429" s="406"/>
      <c r="V1429" s="400"/>
      <c r="W1429" s="405"/>
      <c r="X1429" s="405"/>
      <c r="Y1429" s="403"/>
      <c r="Z1429" s="407"/>
      <c r="AA1429" s="403"/>
      <c r="AB1429" s="405"/>
      <c r="AC1429" s="403"/>
      <c r="AD1429" s="406"/>
      <c r="AG1429" s="403"/>
      <c r="AH1429" s="403"/>
      <c r="AI1429" s="405"/>
      <c r="AL1429" s="403"/>
      <c r="AN1429" s="403"/>
      <c r="AO1429" s="405"/>
      <c r="AP1429" s="403"/>
      <c r="AQ1429" s="403"/>
      <c r="AR1429" s="403"/>
      <c r="AS1429" s="403"/>
      <c r="AT1429" s="403"/>
      <c r="AU1429" s="403"/>
      <c r="AV1429" s="405"/>
      <c r="AW1429" s="404"/>
      <c r="AY1429" s="403"/>
      <c r="BC1429" s="403"/>
      <c r="BD1429" s="403"/>
      <c r="BE1429" s="403"/>
      <c r="BF1429" s="403"/>
      <c r="BG1429" s="403"/>
      <c r="BH1429" s="403"/>
      <c r="BI1429" s="403"/>
      <c r="BJ1429" s="403"/>
      <c r="BK1429" s="403"/>
    </row>
    <row r="1430" spans="1:63" x14ac:dyDescent="0.25">
      <c r="A1430" s="405"/>
      <c r="B1430" s="400"/>
      <c r="C1430" s="403"/>
      <c r="D1430" s="403"/>
      <c r="E1430" s="403"/>
      <c r="I1430" s="404"/>
      <c r="Q1430" s="405"/>
      <c r="S1430" s="405"/>
      <c r="T1430" s="403"/>
      <c r="U1430" s="406"/>
      <c r="V1430" s="400"/>
      <c r="W1430" s="405"/>
      <c r="X1430" s="405"/>
      <c r="Y1430" s="403"/>
      <c r="Z1430" s="407"/>
      <c r="AA1430" s="403"/>
      <c r="AB1430" s="405"/>
      <c r="AC1430" s="403"/>
      <c r="AD1430" s="406"/>
      <c r="AG1430" s="403"/>
      <c r="AH1430" s="403"/>
      <c r="AI1430" s="405"/>
      <c r="AL1430" s="403"/>
      <c r="AN1430" s="403"/>
      <c r="AO1430" s="405"/>
      <c r="AP1430" s="403"/>
      <c r="AQ1430" s="403"/>
      <c r="AR1430" s="403"/>
      <c r="AS1430" s="403"/>
      <c r="AT1430" s="403"/>
      <c r="AU1430" s="403"/>
      <c r="AV1430" s="405"/>
      <c r="AW1430" s="404"/>
      <c r="AY1430" s="403"/>
      <c r="BC1430" s="403"/>
      <c r="BD1430" s="403"/>
      <c r="BE1430" s="403"/>
      <c r="BF1430" s="403"/>
      <c r="BG1430" s="403"/>
      <c r="BH1430" s="403"/>
      <c r="BI1430" s="403"/>
      <c r="BJ1430" s="403"/>
      <c r="BK1430" s="403"/>
    </row>
    <row r="1431" spans="1:63" x14ac:dyDescent="0.25">
      <c r="A1431" s="405"/>
      <c r="B1431" s="400"/>
      <c r="C1431" s="403"/>
      <c r="D1431" s="403"/>
      <c r="E1431" s="403"/>
      <c r="I1431" s="404"/>
      <c r="Q1431" s="405"/>
      <c r="S1431" s="405"/>
      <c r="T1431" s="403"/>
      <c r="U1431" s="406"/>
      <c r="V1431" s="400"/>
      <c r="W1431" s="405"/>
      <c r="X1431" s="405"/>
      <c r="Y1431" s="403"/>
      <c r="Z1431" s="407"/>
      <c r="AA1431" s="403"/>
      <c r="AB1431" s="405"/>
      <c r="AC1431" s="403"/>
      <c r="AD1431" s="406"/>
      <c r="AG1431" s="403"/>
      <c r="AH1431" s="403"/>
      <c r="AI1431" s="405"/>
      <c r="AL1431" s="403"/>
      <c r="AN1431" s="403"/>
      <c r="AO1431" s="405"/>
      <c r="AP1431" s="403"/>
      <c r="AQ1431" s="403"/>
      <c r="AR1431" s="403"/>
      <c r="AS1431" s="403"/>
      <c r="AT1431" s="403"/>
      <c r="AU1431" s="403"/>
      <c r="AV1431" s="405"/>
      <c r="AW1431" s="404"/>
      <c r="AY1431" s="403"/>
      <c r="BC1431" s="403"/>
      <c r="BD1431" s="403"/>
      <c r="BE1431" s="403"/>
      <c r="BF1431" s="403"/>
      <c r="BG1431" s="403"/>
      <c r="BH1431" s="403"/>
      <c r="BI1431" s="403"/>
      <c r="BJ1431" s="403"/>
      <c r="BK1431" s="403"/>
    </row>
    <row r="1432" spans="1:63" x14ac:dyDescent="0.25">
      <c r="A1432" s="405"/>
      <c r="B1432" s="400"/>
      <c r="C1432" s="403"/>
      <c r="D1432" s="403"/>
      <c r="E1432" s="403"/>
      <c r="I1432" s="404"/>
      <c r="Q1432" s="405"/>
      <c r="S1432" s="405"/>
      <c r="T1432" s="403"/>
      <c r="U1432" s="406"/>
      <c r="V1432" s="400"/>
      <c r="W1432" s="405"/>
      <c r="X1432" s="405"/>
      <c r="Y1432" s="403"/>
      <c r="Z1432" s="407"/>
      <c r="AA1432" s="403"/>
      <c r="AB1432" s="405"/>
      <c r="AC1432" s="403"/>
      <c r="AD1432" s="406"/>
      <c r="AG1432" s="403"/>
      <c r="AH1432" s="403"/>
      <c r="AI1432" s="405"/>
      <c r="AL1432" s="403"/>
      <c r="AN1432" s="403"/>
      <c r="AO1432" s="405"/>
      <c r="AP1432" s="403"/>
      <c r="AQ1432" s="403"/>
      <c r="AR1432" s="403"/>
      <c r="AS1432" s="403"/>
      <c r="AT1432" s="403"/>
      <c r="AU1432" s="403"/>
      <c r="AV1432" s="405"/>
      <c r="AW1432" s="404"/>
      <c r="AY1432" s="403"/>
      <c r="BC1432" s="403"/>
      <c r="BD1432" s="403"/>
      <c r="BE1432" s="403"/>
      <c r="BF1432" s="403"/>
      <c r="BG1432" s="403"/>
      <c r="BH1432" s="403"/>
      <c r="BI1432" s="403"/>
      <c r="BJ1432" s="403"/>
      <c r="BK1432" s="403"/>
    </row>
    <row r="1433" spans="1:63" x14ac:dyDescent="0.25">
      <c r="A1433" s="405"/>
      <c r="B1433" s="400"/>
      <c r="C1433" s="403"/>
      <c r="D1433" s="403"/>
      <c r="E1433" s="403"/>
      <c r="I1433" s="404"/>
      <c r="Q1433" s="405"/>
      <c r="S1433" s="405"/>
      <c r="T1433" s="403"/>
      <c r="U1433" s="406"/>
      <c r="V1433" s="400"/>
      <c r="W1433" s="405"/>
      <c r="X1433" s="405"/>
      <c r="Y1433" s="403"/>
      <c r="Z1433" s="407"/>
      <c r="AA1433" s="403"/>
      <c r="AB1433" s="405"/>
      <c r="AC1433" s="403"/>
      <c r="AD1433" s="406"/>
      <c r="AG1433" s="403"/>
      <c r="AH1433" s="403"/>
      <c r="AI1433" s="405"/>
      <c r="AL1433" s="403"/>
      <c r="AN1433" s="403"/>
      <c r="AO1433" s="405"/>
      <c r="AP1433" s="403"/>
      <c r="AQ1433" s="403"/>
      <c r="AR1433" s="403"/>
      <c r="AS1433" s="403"/>
      <c r="AT1433" s="403"/>
      <c r="AU1433" s="403"/>
      <c r="AV1433" s="405"/>
      <c r="AW1433" s="404"/>
      <c r="AY1433" s="403"/>
      <c r="BC1433" s="403"/>
      <c r="BD1433" s="403"/>
      <c r="BE1433" s="403"/>
      <c r="BF1433" s="403"/>
      <c r="BG1433" s="403"/>
      <c r="BH1433" s="403"/>
      <c r="BI1433" s="403"/>
      <c r="BJ1433" s="403"/>
      <c r="BK1433" s="403"/>
    </row>
    <row r="1434" spans="1:63" x14ac:dyDescent="0.25">
      <c r="A1434" s="405"/>
      <c r="B1434" s="400"/>
      <c r="C1434" s="403"/>
      <c r="D1434" s="403"/>
      <c r="E1434" s="403"/>
      <c r="I1434" s="404"/>
      <c r="Q1434" s="405"/>
      <c r="S1434" s="405"/>
      <c r="T1434" s="403"/>
      <c r="U1434" s="406"/>
      <c r="V1434" s="400"/>
      <c r="W1434" s="405"/>
      <c r="X1434" s="405"/>
      <c r="Y1434" s="403"/>
      <c r="Z1434" s="407"/>
      <c r="AA1434" s="403"/>
      <c r="AB1434" s="405"/>
      <c r="AC1434" s="403"/>
      <c r="AD1434" s="406"/>
      <c r="AG1434" s="403"/>
      <c r="AH1434" s="403"/>
      <c r="AI1434" s="405"/>
      <c r="AL1434" s="403"/>
      <c r="AN1434" s="403"/>
      <c r="AO1434" s="405"/>
      <c r="AP1434" s="403"/>
      <c r="AQ1434" s="403"/>
      <c r="AR1434" s="403"/>
      <c r="AS1434" s="403"/>
      <c r="AT1434" s="403"/>
      <c r="AU1434" s="403"/>
      <c r="AV1434" s="405"/>
      <c r="AW1434" s="404"/>
      <c r="AY1434" s="403"/>
      <c r="BC1434" s="403"/>
      <c r="BD1434" s="403"/>
      <c r="BE1434" s="403"/>
      <c r="BF1434" s="403"/>
      <c r="BG1434" s="403"/>
      <c r="BH1434" s="403"/>
      <c r="BI1434" s="403"/>
      <c r="BJ1434" s="403"/>
      <c r="BK1434" s="403"/>
    </row>
    <row r="1435" spans="1:63" x14ac:dyDescent="0.25">
      <c r="A1435" s="405"/>
      <c r="B1435" s="400"/>
      <c r="C1435" s="403"/>
      <c r="D1435" s="403"/>
      <c r="E1435" s="403"/>
      <c r="I1435" s="404"/>
      <c r="Q1435" s="405"/>
      <c r="S1435" s="405"/>
      <c r="T1435" s="403"/>
      <c r="U1435" s="406"/>
      <c r="V1435" s="400"/>
      <c r="W1435" s="405"/>
      <c r="X1435" s="405"/>
      <c r="Y1435" s="403"/>
      <c r="Z1435" s="407"/>
      <c r="AA1435" s="403"/>
      <c r="AB1435" s="405"/>
      <c r="AC1435" s="403"/>
      <c r="AD1435" s="406"/>
      <c r="AG1435" s="403"/>
      <c r="AH1435" s="403"/>
      <c r="AI1435" s="405"/>
      <c r="AL1435" s="403"/>
      <c r="AN1435" s="403"/>
      <c r="AO1435" s="405"/>
      <c r="AP1435" s="403"/>
      <c r="AQ1435" s="403"/>
      <c r="AR1435" s="403"/>
      <c r="AS1435" s="403"/>
      <c r="AT1435" s="403"/>
      <c r="AU1435" s="403"/>
      <c r="AV1435" s="405"/>
      <c r="AW1435" s="404"/>
      <c r="AY1435" s="403"/>
      <c r="BC1435" s="403"/>
      <c r="BD1435" s="403"/>
      <c r="BE1435" s="403"/>
      <c r="BF1435" s="403"/>
      <c r="BG1435" s="403"/>
      <c r="BH1435" s="403"/>
      <c r="BI1435" s="403"/>
      <c r="BJ1435" s="403"/>
      <c r="BK1435" s="403"/>
    </row>
    <row r="1436" spans="1:63" x14ac:dyDescent="0.25">
      <c r="A1436" s="405"/>
      <c r="B1436" s="400"/>
      <c r="C1436" s="403"/>
      <c r="D1436" s="403"/>
      <c r="E1436" s="403"/>
      <c r="I1436" s="404"/>
      <c r="Q1436" s="405"/>
      <c r="S1436" s="405"/>
      <c r="T1436" s="403"/>
      <c r="U1436" s="406"/>
      <c r="V1436" s="400"/>
      <c r="W1436" s="405"/>
      <c r="X1436" s="405"/>
      <c r="Y1436" s="403"/>
      <c r="Z1436" s="407"/>
      <c r="AA1436" s="403"/>
      <c r="AB1436" s="405"/>
      <c r="AC1436" s="403"/>
      <c r="AD1436" s="406"/>
      <c r="AG1436" s="403"/>
      <c r="AH1436" s="403"/>
      <c r="AI1436" s="405"/>
      <c r="AL1436" s="403"/>
      <c r="AN1436" s="403"/>
      <c r="AO1436" s="405"/>
      <c r="AP1436" s="403"/>
      <c r="AQ1436" s="403"/>
      <c r="AR1436" s="403"/>
      <c r="AS1436" s="403"/>
      <c r="AT1436" s="403"/>
      <c r="AU1436" s="403"/>
      <c r="AV1436" s="405"/>
      <c r="AW1436" s="404"/>
      <c r="AY1436" s="403"/>
      <c r="BC1436" s="403"/>
      <c r="BD1436" s="403"/>
      <c r="BE1436" s="403"/>
      <c r="BF1436" s="403"/>
      <c r="BG1436" s="403"/>
      <c r="BH1436" s="403"/>
      <c r="BI1436" s="403"/>
      <c r="BJ1436" s="403"/>
      <c r="BK1436" s="403"/>
    </row>
    <row r="1437" spans="1:63" x14ac:dyDescent="0.25">
      <c r="A1437" s="405"/>
      <c r="B1437" s="400"/>
      <c r="C1437" s="403"/>
      <c r="D1437" s="403"/>
      <c r="E1437" s="403"/>
      <c r="I1437" s="404"/>
      <c r="Q1437" s="405"/>
      <c r="S1437" s="405"/>
      <c r="T1437" s="403"/>
      <c r="U1437" s="406"/>
      <c r="V1437" s="400"/>
      <c r="W1437" s="405"/>
      <c r="X1437" s="405"/>
      <c r="Y1437" s="403"/>
      <c r="Z1437" s="407"/>
      <c r="AA1437" s="403"/>
      <c r="AB1437" s="405"/>
      <c r="AC1437" s="403"/>
      <c r="AD1437" s="406"/>
      <c r="AG1437" s="403"/>
      <c r="AH1437" s="403"/>
      <c r="AI1437" s="405"/>
      <c r="AL1437" s="403"/>
      <c r="AN1437" s="403"/>
      <c r="AO1437" s="405"/>
      <c r="AP1437" s="403"/>
      <c r="AQ1437" s="403"/>
      <c r="AR1437" s="403"/>
      <c r="AS1437" s="403"/>
      <c r="AT1437" s="403"/>
      <c r="AU1437" s="403"/>
      <c r="AV1437" s="405"/>
      <c r="AW1437" s="404"/>
      <c r="AY1437" s="403"/>
      <c r="BC1437" s="403"/>
      <c r="BD1437" s="403"/>
      <c r="BE1437" s="403"/>
      <c r="BF1437" s="403"/>
      <c r="BG1437" s="403"/>
      <c r="BH1437" s="403"/>
      <c r="BI1437" s="403"/>
      <c r="BJ1437" s="403"/>
      <c r="BK1437" s="403"/>
    </row>
    <row r="1438" spans="1:63" x14ac:dyDescent="0.25">
      <c r="A1438" s="405"/>
      <c r="B1438" s="400"/>
      <c r="C1438" s="403"/>
      <c r="D1438" s="403"/>
      <c r="E1438" s="403"/>
      <c r="I1438" s="404"/>
      <c r="Q1438" s="405"/>
      <c r="S1438" s="405"/>
      <c r="T1438" s="403"/>
      <c r="U1438" s="406"/>
      <c r="V1438" s="400"/>
      <c r="W1438" s="405"/>
      <c r="X1438" s="405"/>
      <c r="Y1438" s="403"/>
      <c r="Z1438" s="407"/>
      <c r="AA1438" s="403"/>
      <c r="AB1438" s="405"/>
      <c r="AC1438" s="403"/>
      <c r="AD1438" s="406"/>
      <c r="AG1438" s="403"/>
      <c r="AH1438" s="403"/>
      <c r="AI1438" s="405"/>
      <c r="AL1438" s="403"/>
      <c r="AN1438" s="403"/>
      <c r="AO1438" s="405"/>
      <c r="AP1438" s="403"/>
      <c r="AQ1438" s="403"/>
      <c r="AR1438" s="403"/>
      <c r="AS1438" s="403"/>
      <c r="AT1438" s="403"/>
      <c r="AU1438" s="403"/>
      <c r="AV1438" s="405"/>
      <c r="AW1438" s="404"/>
      <c r="AY1438" s="403"/>
      <c r="BC1438" s="403"/>
      <c r="BD1438" s="403"/>
      <c r="BE1438" s="403"/>
      <c r="BF1438" s="403"/>
      <c r="BG1438" s="403"/>
      <c r="BH1438" s="403"/>
      <c r="BI1438" s="403"/>
      <c r="BJ1438" s="403"/>
      <c r="BK1438" s="403"/>
    </row>
    <row r="1439" spans="1:63" x14ac:dyDescent="0.25">
      <c r="A1439" s="405"/>
      <c r="B1439" s="400"/>
      <c r="C1439" s="403"/>
      <c r="D1439" s="403"/>
      <c r="E1439" s="403"/>
      <c r="I1439" s="404"/>
      <c r="Q1439" s="405"/>
      <c r="S1439" s="405"/>
      <c r="T1439" s="403"/>
      <c r="U1439" s="406"/>
      <c r="V1439" s="400"/>
      <c r="W1439" s="405"/>
      <c r="X1439" s="405"/>
      <c r="Y1439" s="403"/>
      <c r="Z1439" s="407"/>
      <c r="AA1439" s="403"/>
      <c r="AB1439" s="405"/>
      <c r="AC1439" s="403"/>
      <c r="AD1439" s="406"/>
      <c r="AG1439" s="403"/>
      <c r="AH1439" s="403"/>
      <c r="AI1439" s="405"/>
      <c r="AL1439" s="403"/>
      <c r="AN1439" s="403"/>
      <c r="AO1439" s="405"/>
      <c r="AP1439" s="403"/>
      <c r="AQ1439" s="403"/>
      <c r="AR1439" s="403"/>
      <c r="AS1439" s="403"/>
      <c r="AT1439" s="403"/>
      <c r="AU1439" s="403"/>
      <c r="AV1439" s="405"/>
      <c r="AW1439" s="404"/>
      <c r="AY1439" s="403"/>
      <c r="BC1439" s="403"/>
      <c r="BD1439" s="403"/>
      <c r="BE1439" s="403"/>
      <c r="BF1439" s="403"/>
      <c r="BG1439" s="403"/>
      <c r="BH1439" s="403"/>
      <c r="BI1439" s="403"/>
      <c r="BJ1439" s="403"/>
      <c r="BK1439" s="403"/>
    </row>
    <row r="1440" spans="1:63" x14ac:dyDescent="0.25">
      <c r="A1440" s="405"/>
      <c r="B1440" s="400"/>
      <c r="C1440" s="403"/>
      <c r="D1440" s="403"/>
      <c r="E1440" s="403"/>
      <c r="I1440" s="404"/>
      <c r="Q1440" s="405"/>
      <c r="S1440" s="405"/>
      <c r="T1440" s="403"/>
      <c r="U1440" s="406"/>
      <c r="V1440" s="400"/>
      <c r="W1440" s="405"/>
      <c r="X1440" s="405"/>
      <c r="Y1440" s="403"/>
      <c r="Z1440" s="407"/>
      <c r="AA1440" s="403"/>
      <c r="AB1440" s="405"/>
      <c r="AC1440" s="403"/>
      <c r="AD1440" s="406"/>
      <c r="AG1440" s="403"/>
      <c r="AH1440" s="403"/>
      <c r="AI1440" s="405"/>
      <c r="AL1440" s="403"/>
      <c r="AN1440" s="403"/>
      <c r="AO1440" s="405"/>
      <c r="AP1440" s="403"/>
      <c r="AQ1440" s="403"/>
      <c r="AR1440" s="403"/>
      <c r="AS1440" s="403"/>
      <c r="AT1440" s="403"/>
      <c r="AU1440" s="403"/>
      <c r="AV1440" s="405"/>
      <c r="AW1440" s="404"/>
      <c r="AY1440" s="403"/>
      <c r="BC1440" s="403"/>
      <c r="BD1440" s="403"/>
      <c r="BE1440" s="403"/>
      <c r="BF1440" s="403"/>
      <c r="BG1440" s="403"/>
      <c r="BH1440" s="403"/>
      <c r="BI1440" s="403"/>
      <c r="BJ1440" s="403"/>
      <c r="BK1440" s="403"/>
    </row>
    <row r="1441" spans="1:63" x14ac:dyDescent="0.25">
      <c r="A1441" s="405"/>
      <c r="B1441" s="400"/>
      <c r="C1441" s="403"/>
      <c r="D1441" s="403"/>
      <c r="E1441" s="403"/>
      <c r="I1441" s="404"/>
      <c r="Q1441" s="405"/>
      <c r="S1441" s="405"/>
      <c r="T1441" s="403"/>
      <c r="U1441" s="406"/>
      <c r="V1441" s="400"/>
      <c r="W1441" s="405"/>
      <c r="X1441" s="405"/>
      <c r="Y1441" s="403"/>
      <c r="Z1441" s="407"/>
      <c r="AA1441" s="403"/>
      <c r="AB1441" s="405"/>
      <c r="AC1441" s="403"/>
      <c r="AD1441" s="406"/>
      <c r="AG1441" s="403"/>
      <c r="AH1441" s="403"/>
      <c r="AI1441" s="405"/>
      <c r="AL1441" s="403"/>
      <c r="AN1441" s="403"/>
      <c r="AO1441" s="405"/>
      <c r="AP1441" s="403"/>
      <c r="AQ1441" s="403"/>
      <c r="AR1441" s="403"/>
      <c r="AS1441" s="403"/>
      <c r="AT1441" s="403"/>
      <c r="AU1441" s="403"/>
      <c r="AV1441" s="405"/>
      <c r="AW1441" s="404"/>
      <c r="AY1441" s="403"/>
      <c r="BC1441" s="403"/>
      <c r="BD1441" s="403"/>
      <c r="BE1441" s="403"/>
      <c r="BF1441" s="403"/>
      <c r="BG1441" s="403"/>
      <c r="BH1441" s="403"/>
      <c r="BI1441" s="403"/>
      <c r="BJ1441" s="403"/>
      <c r="BK1441" s="403"/>
    </row>
    <row r="1442" spans="1:63" x14ac:dyDescent="0.25">
      <c r="A1442" s="405"/>
      <c r="B1442" s="400"/>
      <c r="C1442" s="403"/>
      <c r="D1442" s="403"/>
      <c r="E1442" s="403"/>
      <c r="I1442" s="404"/>
      <c r="Q1442" s="405"/>
      <c r="S1442" s="405"/>
      <c r="T1442" s="403"/>
      <c r="U1442" s="406"/>
      <c r="V1442" s="400"/>
      <c r="W1442" s="405"/>
      <c r="X1442" s="405"/>
      <c r="Y1442" s="403"/>
      <c r="Z1442" s="407"/>
      <c r="AA1442" s="403"/>
      <c r="AB1442" s="405"/>
      <c r="AC1442" s="403"/>
      <c r="AD1442" s="406"/>
      <c r="AG1442" s="403"/>
      <c r="AH1442" s="403"/>
      <c r="AI1442" s="405"/>
      <c r="AL1442" s="403"/>
      <c r="AN1442" s="403"/>
      <c r="AO1442" s="405"/>
      <c r="AP1442" s="403"/>
      <c r="AQ1442" s="403"/>
      <c r="AR1442" s="403"/>
      <c r="AS1442" s="403"/>
      <c r="AT1442" s="403"/>
      <c r="AU1442" s="403"/>
      <c r="AV1442" s="405"/>
      <c r="AW1442" s="404"/>
      <c r="AY1442" s="403"/>
      <c r="BC1442" s="403"/>
      <c r="BD1442" s="403"/>
      <c r="BE1442" s="403"/>
      <c r="BF1442" s="403"/>
      <c r="BG1442" s="403"/>
      <c r="BH1442" s="403"/>
      <c r="BI1442" s="403"/>
      <c r="BJ1442" s="403"/>
      <c r="BK1442" s="403"/>
    </row>
    <row r="1443" spans="1:63" x14ac:dyDescent="0.25">
      <c r="A1443" s="405"/>
      <c r="B1443" s="400"/>
      <c r="C1443" s="403"/>
      <c r="D1443" s="403"/>
      <c r="E1443" s="403"/>
      <c r="I1443" s="404"/>
      <c r="Q1443" s="405"/>
      <c r="S1443" s="405"/>
      <c r="T1443" s="403"/>
      <c r="U1443" s="406"/>
      <c r="V1443" s="400"/>
      <c r="W1443" s="405"/>
      <c r="X1443" s="405"/>
      <c r="Y1443" s="403"/>
      <c r="Z1443" s="407"/>
      <c r="AA1443" s="403"/>
      <c r="AB1443" s="405"/>
      <c r="AC1443" s="403"/>
      <c r="AD1443" s="406"/>
      <c r="AG1443" s="403"/>
      <c r="AH1443" s="403"/>
      <c r="AI1443" s="405"/>
      <c r="AL1443" s="403"/>
      <c r="AN1443" s="403"/>
      <c r="AO1443" s="405"/>
      <c r="AP1443" s="403"/>
      <c r="AQ1443" s="403"/>
      <c r="AR1443" s="403"/>
      <c r="AS1443" s="403"/>
      <c r="AT1443" s="403"/>
      <c r="AU1443" s="403"/>
      <c r="AV1443" s="405"/>
      <c r="AW1443" s="404"/>
      <c r="AY1443" s="403"/>
      <c r="BC1443" s="403"/>
      <c r="BD1443" s="403"/>
      <c r="BE1443" s="403"/>
      <c r="BF1443" s="403"/>
      <c r="BG1443" s="403"/>
      <c r="BH1443" s="403"/>
      <c r="BI1443" s="403"/>
      <c r="BJ1443" s="403"/>
      <c r="BK1443" s="403"/>
    </row>
    <row r="1444" spans="1:63" x14ac:dyDescent="0.25">
      <c r="A1444" s="405"/>
      <c r="B1444" s="400"/>
      <c r="C1444" s="403"/>
      <c r="D1444" s="403"/>
      <c r="E1444" s="403"/>
      <c r="I1444" s="404"/>
      <c r="Q1444" s="405"/>
      <c r="S1444" s="405"/>
      <c r="T1444" s="403"/>
      <c r="U1444" s="406"/>
      <c r="V1444" s="400"/>
      <c r="W1444" s="405"/>
      <c r="X1444" s="405"/>
      <c r="Y1444" s="403"/>
      <c r="Z1444" s="407"/>
      <c r="AA1444" s="403"/>
      <c r="AB1444" s="405"/>
      <c r="AC1444" s="403"/>
      <c r="AD1444" s="406"/>
      <c r="AG1444" s="403"/>
      <c r="AH1444" s="403"/>
      <c r="AI1444" s="405"/>
      <c r="AL1444" s="403"/>
      <c r="AN1444" s="403"/>
      <c r="AO1444" s="405"/>
      <c r="AP1444" s="403"/>
      <c r="AQ1444" s="403"/>
      <c r="AR1444" s="403"/>
      <c r="AS1444" s="403"/>
      <c r="AT1444" s="403"/>
      <c r="AU1444" s="403"/>
      <c r="AV1444" s="405"/>
      <c r="AW1444" s="404"/>
      <c r="AY1444" s="403"/>
      <c r="BC1444" s="403"/>
      <c r="BD1444" s="403"/>
      <c r="BE1444" s="403"/>
      <c r="BF1444" s="403"/>
      <c r="BG1444" s="403"/>
      <c r="BH1444" s="403"/>
      <c r="BI1444" s="403"/>
      <c r="BJ1444" s="403"/>
      <c r="BK1444" s="403"/>
    </row>
    <row r="1445" spans="1:63" x14ac:dyDescent="0.25">
      <c r="A1445" s="405"/>
      <c r="B1445" s="400"/>
      <c r="C1445" s="403"/>
      <c r="D1445" s="403"/>
      <c r="E1445" s="403"/>
      <c r="I1445" s="404"/>
      <c r="Q1445" s="405"/>
      <c r="S1445" s="405"/>
      <c r="T1445" s="403"/>
      <c r="U1445" s="406"/>
      <c r="V1445" s="400"/>
      <c r="W1445" s="405"/>
      <c r="X1445" s="405"/>
      <c r="Y1445" s="403"/>
      <c r="Z1445" s="407"/>
      <c r="AA1445" s="403"/>
      <c r="AB1445" s="405"/>
      <c r="AC1445" s="403"/>
      <c r="AD1445" s="406"/>
      <c r="AG1445" s="403"/>
      <c r="AH1445" s="403"/>
      <c r="AI1445" s="405"/>
      <c r="AL1445" s="403"/>
      <c r="AN1445" s="403"/>
      <c r="AO1445" s="405"/>
      <c r="AP1445" s="403"/>
      <c r="AQ1445" s="403"/>
      <c r="AR1445" s="403"/>
      <c r="AS1445" s="403"/>
      <c r="AT1445" s="403"/>
      <c r="AU1445" s="403"/>
      <c r="AV1445" s="405"/>
      <c r="AW1445" s="404"/>
      <c r="AY1445" s="403"/>
      <c r="BC1445" s="403"/>
      <c r="BD1445" s="403"/>
      <c r="BE1445" s="403"/>
      <c r="BF1445" s="403"/>
      <c r="BG1445" s="403"/>
      <c r="BH1445" s="403"/>
      <c r="BI1445" s="403"/>
      <c r="BJ1445" s="403"/>
      <c r="BK1445" s="403"/>
    </row>
    <row r="1446" spans="1:63" x14ac:dyDescent="0.25">
      <c r="A1446" s="405"/>
      <c r="B1446" s="400"/>
      <c r="C1446" s="403"/>
      <c r="D1446" s="403"/>
      <c r="E1446" s="403"/>
      <c r="I1446" s="404"/>
      <c r="Q1446" s="405"/>
      <c r="S1446" s="405"/>
      <c r="T1446" s="403"/>
      <c r="U1446" s="406"/>
      <c r="V1446" s="400"/>
      <c r="W1446" s="405"/>
      <c r="X1446" s="405"/>
      <c r="Y1446" s="403"/>
      <c r="Z1446" s="407"/>
      <c r="AA1446" s="403"/>
      <c r="AB1446" s="405"/>
      <c r="AC1446" s="403"/>
      <c r="AD1446" s="406"/>
      <c r="AG1446" s="403"/>
      <c r="AH1446" s="403"/>
      <c r="AI1446" s="405"/>
      <c r="AL1446" s="403"/>
      <c r="AN1446" s="403"/>
      <c r="AO1446" s="405"/>
      <c r="AP1446" s="403"/>
      <c r="AQ1446" s="403"/>
      <c r="AR1446" s="403"/>
      <c r="AS1446" s="403"/>
      <c r="AT1446" s="403"/>
      <c r="AU1446" s="403"/>
      <c r="AV1446" s="405"/>
      <c r="AW1446" s="404"/>
      <c r="AY1446" s="403"/>
      <c r="BC1446" s="403"/>
      <c r="BD1446" s="403"/>
      <c r="BE1446" s="403"/>
      <c r="BF1446" s="403"/>
      <c r="BG1446" s="403"/>
      <c r="BH1446" s="403"/>
      <c r="BI1446" s="403"/>
      <c r="BJ1446" s="403"/>
      <c r="BK1446" s="403"/>
    </row>
    <row r="1447" spans="1:63" x14ac:dyDescent="0.25">
      <c r="A1447" s="405"/>
      <c r="B1447" s="400"/>
      <c r="C1447" s="403"/>
      <c r="D1447" s="403"/>
      <c r="E1447" s="403"/>
      <c r="I1447" s="404"/>
      <c r="Q1447" s="405"/>
      <c r="S1447" s="405"/>
      <c r="T1447" s="403"/>
      <c r="U1447" s="406"/>
      <c r="V1447" s="400"/>
      <c r="W1447" s="405"/>
      <c r="X1447" s="405"/>
      <c r="Y1447" s="403"/>
      <c r="Z1447" s="407"/>
      <c r="AA1447" s="403"/>
      <c r="AB1447" s="405"/>
      <c r="AC1447" s="403"/>
      <c r="AD1447" s="406"/>
      <c r="AG1447" s="403"/>
      <c r="AH1447" s="403"/>
      <c r="AI1447" s="405"/>
      <c r="AL1447" s="403"/>
      <c r="AN1447" s="403"/>
      <c r="AO1447" s="405"/>
      <c r="AP1447" s="403"/>
      <c r="AQ1447" s="403"/>
      <c r="AR1447" s="403"/>
      <c r="AS1447" s="403"/>
      <c r="AT1447" s="403"/>
      <c r="AU1447" s="403"/>
      <c r="AV1447" s="405"/>
      <c r="AW1447" s="404"/>
      <c r="AY1447" s="403"/>
      <c r="BC1447" s="403"/>
      <c r="BD1447" s="403"/>
      <c r="BE1447" s="403"/>
      <c r="BF1447" s="403"/>
      <c r="BG1447" s="403"/>
      <c r="BH1447" s="403"/>
      <c r="BI1447" s="403"/>
      <c r="BJ1447" s="403"/>
      <c r="BK1447" s="403"/>
    </row>
    <row r="1448" spans="1:63" x14ac:dyDescent="0.25">
      <c r="A1448" s="405"/>
      <c r="B1448" s="400"/>
      <c r="C1448" s="403"/>
      <c r="D1448" s="403"/>
      <c r="E1448" s="403"/>
      <c r="I1448" s="404"/>
      <c r="Q1448" s="405"/>
      <c r="S1448" s="405"/>
      <c r="T1448" s="403"/>
      <c r="U1448" s="406"/>
      <c r="V1448" s="400"/>
      <c r="W1448" s="405"/>
      <c r="X1448" s="405"/>
      <c r="Y1448" s="403"/>
      <c r="Z1448" s="407"/>
      <c r="AA1448" s="403"/>
      <c r="AB1448" s="405"/>
      <c r="AC1448" s="403"/>
      <c r="AD1448" s="406"/>
      <c r="AG1448" s="403"/>
      <c r="AH1448" s="403"/>
      <c r="AI1448" s="405"/>
      <c r="AL1448" s="403"/>
      <c r="AN1448" s="403"/>
      <c r="AO1448" s="405"/>
      <c r="AP1448" s="403"/>
      <c r="AQ1448" s="403"/>
      <c r="AR1448" s="403"/>
      <c r="AS1448" s="403"/>
      <c r="AT1448" s="403"/>
      <c r="AU1448" s="403"/>
      <c r="AV1448" s="405"/>
      <c r="AW1448" s="404"/>
      <c r="AY1448" s="403"/>
      <c r="BC1448" s="403"/>
      <c r="BD1448" s="403"/>
      <c r="BE1448" s="403"/>
      <c r="BF1448" s="403"/>
      <c r="BG1448" s="403"/>
      <c r="BH1448" s="403"/>
      <c r="BI1448" s="403"/>
      <c r="BJ1448" s="403"/>
      <c r="BK1448" s="403"/>
    </row>
    <row r="1449" spans="1:63" x14ac:dyDescent="0.25">
      <c r="A1449" s="405"/>
      <c r="B1449" s="400"/>
      <c r="C1449" s="403"/>
      <c r="D1449" s="403"/>
      <c r="E1449" s="403"/>
      <c r="I1449" s="404"/>
      <c r="Q1449" s="405"/>
      <c r="S1449" s="405"/>
      <c r="T1449" s="403"/>
      <c r="U1449" s="406"/>
      <c r="V1449" s="400"/>
      <c r="W1449" s="405"/>
      <c r="X1449" s="405"/>
      <c r="Y1449" s="403"/>
      <c r="Z1449" s="407"/>
      <c r="AA1449" s="403"/>
      <c r="AB1449" s="405"/>
      <c r="AC1449" s="403"/>
      <c r="AD1449" s="406"/>
      <c r="AG1449" s="403"/>
      <c r="AH1449" s="403"/>
      <c r="AI1449" s="405"/>
      <c r="AL1449" s="403"/>
      <c r="AN1449" s="403"/>
      <c r="AO1449" s="405"/>
      <c r="AP1449" s="403"/>
      <c r="AQ1449" s="403"/>
      <c r="AR1449" s="403"/>
      <c r="AS1449" s="403"/>
      <c r="AT1449" s="403"/>
      <c r="AU1449" s="403"/>
      <c r="AV1449" s="405"/>
      <c r="AW1449" s="404"/>
      <c r="AY1449" s="403"/>
      <c r="BC1449" s="403"/>
      <c r="BD1449" s="403"/>
      <c r="BE1449" s="403"/>
      <c r="BF1449" s="403"/>
      <c r="BG1449" s="403"/>
      <c r="BH1449" s="403"/>
      <c r="BI1449" s="403"/>
      <c r="BJ1449" s="403"/>
      <c r="BK1449" s="403"/>
    </row>
    <row r="1450" spans="1:63" x14ac:dyDescent="0.25">
      <c r="A1450" s="405"/>
      <c r="B1450" s="400"/>
      <c r="C1450" s="403"/>
      <c r="D1450" s="403"/>
      <c r="E1450" s="403"/>
      <c r="I1450" s="404"/>
      <c r="Q1450" s="405"/>
      <c r="S1450" s="405"/>
      <c r="T1450" s="403"/>
      <c r="U1450" s="406"/>
      <c r="V1450" s="400"/>
      <c r="W1450" s="405"/>
      <c r="X1450" s="405"/>
      <c r="Y1450" s="403"/>
      <c r="Z1450" s="407"/>
      <c r="AA1450" s="403"/>
      <c r="AB1450" s="405"/>
      <c r="AC1450" s="403"/>
      <c r="AD1450" s="406"/>
      <c r="AG1450" s="403"/>
      <c r="AH1450" s="403"/>
      <c r="AI1450" s="405"/>
      <c r="AL1450" s="403"/>
      <c r="AN1450" s="403"/>
      <c r="AO1450" s="405"/>
      <c r="AP1450" s="403"/>
      <c r="AQ1450" s="403"/>
      <c r="AR1450" s="403"/>
      <c r="AS1450" s="403"/>
      <c r="AT1450" s="403"/>
      <c r="AU1450" s="403"/>
      <c r="AV1450" s="405"/>
      <c r="AW1450" s="404"/>
      <c r="AY1450" s="403"/>
      <c r="BC1450" s="403"/>
      <c r="BD1450" s="403"/>
      <c r="BE1450" s="403"/>
      <c r="BF1450" s="403"/>
      <c r="BG1450" s="403"/>
      <c r="BH1450" s="403"/>
      <c r="BI1450" s="403"/>
      <c r="BJ1450" s="403"/>
      <c r="BK1450" s="403"/>
    </row>
    <row r="1451" spans="1:63" x14ac:dyDescent="0.25">
      <c r="A1451" s="405"/>
      <c r="B1451" s="400"/>
      <c r="C1451" s="403"/>
      <c r="D1451" s="403"/>
      <c r="E1451" s="403"/>
      <c r="I1451" s="404"/>
      <c r="Q1451" s="405"/>
      <c r="S1451" s="405"/>
      <c r="T1451" s="403"/>
      <c r="U1451" s="406"/>
      <c r="V1451" s="400"/>
      <c r="W1451" s="405"/>
      <c r="X1451" s="405"/>
      <c r="Y1451" s="403"/>
      <c r="Z1451" s="407"/>
      <c r="AA1451" s="403"/>
      <c r="AB1451" s="405"/>
      <c r="AC1451" s="403"/>
      <c r="AD1451" s="406"/>
      <c r="AG1451" s="403"/>
      <c r="AH1451" s="403"/>
      <c r="AI1451" s="405"/>
      <c r="AL1451" s="403"/>
      <c r="AN1451" s="403"/>
      <c r="AO1451" s="405"/>
      <c r="AP1451" s="403"/>
      <c r="AQ1451" s="403"/>
      <c r="AR1451" s="403"/>
      <c r="AS1451" s="403"/>
      <c r="AT1451" s="403"/>
      <c r="AU1451" s="403"/>
      <c r="AV1451" s="405"/>
      <c r="AW1451" s="404"/>
      <c r="AY1451" s="403"/>
      <c r="BC1451" s="403"/>
      <c r="BD1451" s="403"/>
      <c r="BE1451" s="403"/>
      <c r="BF1451" s="403"/>
      <c r="BG1451" s="403"/>
      <c r="BH1451" s="403"/>
      <c r="BI1451" s="403"/>
      <c r="BJ1451" s="403"/>
      <c r="BK1451" s="403"/>
    </row>
    <row r="1452" spans="1:63" x14ac:dyDescent="0.25">
      <c r="A1452" s="405"/>
      <c r="B1452" s="400"/>
      <c r="C1452" s="403"/>
      <c r="D1452" s="403"/>
      <c r="E1452" s="403"/>
      <c r="I1452" s="404"/>
      <c r="Q1452" s="405"/>
      <c r="S1452" s="405"/>
      <c r="T1452" s="403"/>
      <c r="U1452" s="406"/>
      <c r="V1452" s="400"/>
      <c r="W1452" s="405"/>
      <c r="X1452" s="405"/>
      <c r="Y1452" s="403"/>
      <c r="Z1452" s="407"/>
      <c r="AA1452" s="403"/>
      <c r="AB1452" s="405"/>
      <c r="AC1452" s="403"/>
      <c r="AD1452" s="406"/>
      <c r="AG1452" s="403"/>
      <c r="AH1452" s="403"/>
      <c r="AI1452" s="405"/>
      <c r="AL1452" s="403"/>
      <c r="AN1452" s="403"/>
      <c r="AO1452" s="405"/>
      <c r="AP1452" s="403"/>
      <c r="AQ1452" s="403"/>
      <c r="AR1452" s="403"/>
      <c r="AS1452" s="403"/>
      <c r="AT1452" s="403"/>
      <c r="AU1452" s="403"/>
      <c r="AV1452" s="405"/>
      <c r="AW1452" s="404"/>
      <c r="AY1452" s="403"/>
      <c r="BC1452" s="403"/>
      <c r="BD1452" s="403"/>
      <c r="BE1452" s="403"/>
      <c r="BF1452" s="403"/>
      <c r="BG1452" s="403"/>
      <c r="BH1452" s="403"/>
      <c r="BI1452" s="403"/>
      <c r="BJ1452" s="403"/>
      <c r="BK1452" s="403"/>
    </row>
    <row r="1453" spans="1:63" x14ac:dyDescent="0.25">
      <c r="A1453" s="405"/>
      <c r="B1453" s="400"/>
      <c r="C1453" s="403"/>
      <c r="D1453" s="403"/>
      <c r="E1453" s="403"/>
      <c r="I1453" s="404"/>
      <c r="Q1453" s="405"/>
      <c r="S1453" s="405"/>
      <c r="T1453" s="403"/>
      <c r="U1453" s="406"/>
      <c r="V1453" s="400"/>
      <c r="W1453" s="405"/>
      <c r="X1453" s="405"/>
      <c r="Y1453" s="403"/>
      <c r="Z1453" s="407"/>
      <c r="AA1453" s="403"/>
      <c r="AB1453" s="405"/>
      <c r="AC1453" s="403"/>
      <c r="AD1453" s="406"/>
      <c r="AG1453" s="403"/>
      <c r="AH1453" s="403"/>
      <c r="AI1453" s="405"/>
      <c r="AL1453" s="403"/>
      <c r="AN1453" s="403"/>
      <c r="AO1453" s="405"/>
      <c r="AP1453" s="403"/>
      <c r="AQ1453" s="403"/>
      <c r="AR1453" s="403"/>
      <c r="AS1453" s="403"/>
      <c r="AT1453" s="403"/>
      <c r="AU1453" s="403"/>
      <c r="AV1453" s="405"/>
      <c r="AW1453" s="404"/>
      <c r="AY1453" s="403"/>
      <c r="BC1453" s="403"/>
      <c r="BD1453" s="403"/>
      <c r="BE1453" s="403"/>
      <c r="BF1453" s="403"/>
      <c r="BG1453" s="403"/>
      <c r="BH1453" s="403"/>
      <c r="BI1453" s="403"/>
      <c r="BJ1453" s="403"/>
      <c r="BK1453" s="403"/>
    </row>
    <row r="1454" spans="1:63" x14ac:dyDescent="0.25">
      <c r="A1454" s="405"/>
      <c r="B1454" s="400"/>
      <c r="C1454" s="403"/>
      <c r="D1454" s="403"/>
      <c r="E1454" s="403"/>
      <c r="I1454" s="404"/>
      <c r="Q1454" s="405"/>
      <c r="S1454" s="405"/>
      <c r="T1454" s="403"/>
      <c r="U1454" s="406"/>
      <c r="V1454" s="400"/>
      <c r="W1454" s="405"/>
      <c r="X1454" s="405"/>
      <c r="Y1454" s="403"/>
      <c r="Z1454" s="407"/>
      <c r="AA1454" s="403"/>
      <c r="AB1454" s="405"/>
      <c r="AC1454" s="403"/>
      <c r="AD1454" s="406"/>
      <c r="AG1454" s="403"/>
      <c r="AH1454" s="403"/>
      <c r="AI1454" s="405"/>
      <c r="AL1454" s="403"/>
      <c r="AN1454" s="403"/>
      <c r="AO1454" s="405"/>
      <c r="AP1454" s="403"/>
      <c r="AQ1454" s="403"/>
      <c r="AR1454" s="403"/>
      <c r="AS1454" s="403"/>
      <c r="AT1454" s="403"/>
      <c r="AU1454" s="403"/>
      <c r="AV1454" s="405"/>
      <c r="AW1454" s="404"/>
      <c r="AY1454" s="403"/>
      <c r="BC1454" s="403"/>
      <c r="BD1454" s="403"/>
      <c r="BE1454" s="403"/>
      <c r="BF1454" s="403"/>
      <c r="BG1454" s="403"/>
      <c r="BH1454" s="403"/>
      <c r="BI1454" s="403"/>
      <c r="BJ1454" s="403"/>
      <c r="BK1454" s="403"/>
    </row>
    <row r="1455" spans="1:63" x14ac:dyDescent="0.25">
      <c r="A1455" s="405"/>
      <c r="B1455" s="400"/>
      <c r="C1455" s="403"/>
      <c r="D1455" s="403"/>
      <c r="E1455" s="403"/>
      <c r="I1455" s="404"/>
      <c r="Q1455" s="405"/>
      <c r="S1455" s="405"/>
      <c r="T1455" s="403"/>
      <c r="U1455" s="406"/>
      <c r="V1455" s="400"/>
      <c r="W1455" s="405"/>
      <c r="X1455" s="405"/>
      <c r="Y1455" s="403"/>
      <c r="Z1455" s="407"/>
      <c r="AA1455" s="403"/>
      <c r="AB1455" s="405"/>
      <c r="AC1455" s="403"/>
      <c r="AD1455" s="406"/>
      <c r="AG1455" s="403"/>
      <c r="AH1455" s="403"/>
      <c r="AI1455" s="405"/>
      <c r="AL1455" s="403"/>
      <c r="AN1455" s="403"/>
      <c r="AO1455" s="405"/>
      <c r="AP1455" s="403"/>
      <c r="AQ1455" s="403"/>
      <c r="AR1455" s="403"/>
      <c r="AS1455" s="403"/>
      <c r="AT1455" s="403"/>
      <c r="AU1455" s="403"/>
      <c r="AV1455" s="405"/>
      <c r="AW1455" s="404"/>
      <c r="AY1455" s="403"/>
      <c r="BC1455" s="403"/>
      <c r="BD1455" s="403"/>
      <c r="BE1455" s="403"/>
      <c r="BF1455" s="403"/>
      <c r="BG1455" s="403"/>
      <c r="BH1455" s="403"/>
      <c r="BI1455" s="403"/>
      <c r="BJ1455" s="403"/>
      <c r="BK1455" s="403"/>
    </row>
    <row r="1456" spans="1:63" x14ac:dyDescent="0.25">
      <c r="A1456" s="405"/>
      <c r="B1456" s="400"/>
      <c r="C1456" s="403"/>
      <c r="D1456" s="403"/>
      <c r="E1456" s="403"/>
      <c r="I1456" s="404"/>
      <c r="Q1456" s="405"/>
      <c r="S1456" s="405"/>
      <c r="T1456" s="403"/>
      <c r="U1456" s="406"/>
      <c r="V1456" s="400"/>
      <c r="W1456" s="405"/>
      <c r="X1456" s="405"/>
      <c r="Y1456" s="403"/>
      <c r="Z1456" s="407"/>
      <c r="AA1456" s="403"/>
      <c r="AB1456" s="405"/>
      <c r="AC1456" s="403"/>
      <c r="AD1456" s="406"/>
      <c r="AG1456" s="403"/>
      <c r="AH1456" s="403"/>
      <c r="AI1456" s="405"/>
      <c r="AL1456" s="403"/>
      <c r="AN1456" s="403"/>
      <c r="AO1456" s="405"/>
      <c r="AP1456" s="403"/>
      <c r="AQ1456" s="403"/>
      <c r="AR1456" s="403"/>
      <c r="AS1456" s="403"/>
      <c r="AT1456" s="403"/>
      <c r="AU1456" s="403"/>
      <c r="AV1456" s="405"/>
      <c r="AW1456" s="404"/>
      <c r="AY1456" s="403"/>
      <c r="BC1456" s="403"/>
      <c r="BD1456" s="403"/>
      <c r="BE1456" s="403"/>
      <c r="BF1456" s="403"/>
      <c r="BG1456" s="403"/>
      <c r="BH1456" s="403"/>
      <c r="BI1456" s="403"/>
      <c r="BJ1456" s="403"/>
      <c r="BK1456" s="403"/>
    </row>
    <row r="1457" spans="1:63" x14ac:dyDescent="0.25">
      <c r="A1457" s="405"/>
      <c r="B1457" s="400"/>
      <c r="C1457" s="403"/>
      <c r="D1457" s="403"/>
      <c r="E1457" s="403"/>
      <c r="I1457" s="404"/>
      <c r="Q1457" s="405"/>
      <c r="S1457" s="405"/>
      <c r="T1457" s="403"/>
      <c r="U1457" s="406"/>
      <c r="V1457" s="400"/>
      <c r="W1457" s="405"/>
      <c r="X1457" s="405"/>
      <c r="Y1457" s="403"/>
      <c r="Z1457" s="407"/>
      <c r="AA1457" s="403"/>
      <c r="AB1457" s="405"/>
      <c r="AC1457" s="403"/>
      <c r="AD1457" s="406"/>
      <c r="AG1457" s="403"/>
      <c r="AH1457" s="403"/>
      <c r="AI1457" s="405"/>
      <c r="AL1457" s="403"/>
      <c r="AN1457" s="403"/>
      <c r="AO1457" s="405"/>
      <c r="AP1457" s="403"/>
      <c r="AQ1457" s="403"/>
      <c r="AR1457" s="403"/>
      <c r="AS1457" s="403"/>
      <c r="AT1457" s="403"/>
      <c r="AU1457" s="403"/>
      <c r="AV1457" s="405"/>
      <c r="AW1457" s="404"/>
      <c r="AY1457" s="403"/>
      <c r="BC1457" s="403"/>
      <c r="BD1457" s="403"/>
      <c r="BE1457" s="403"/>
      <c r="BF1457" s="403"/>
      <c r="BG1457" s="403"/>
      <c r="BH1457" s="403"/>
      <c r="BI1457" s="403"/>
      <c r="BJ1457" s="403"/>
      <c r="BK1457" s="403"/>
    </row>
    <row r="1458" spans="1:63" x14ac:dyDescent="0.25">
      <c r="A1458" s="405"/>
      <c r="B1458" s="400"/>
      <c r="C1458" s="403"/>
      <c r="D1458" s="403"/>
      <c r="E1458" s="403"/>
      <c r="I1458" s="404"/>
      <c r="Q1458" s="405"/>
      <c r="S1458" s="405"/>
      <c r="T1458" s="403"/>
      <c r="U1458" s="406"/>
      <c r="V1458" s="400"/>
      <c r="W1458" s="405"/>
      <c r="X1458" s="405"/>
      <c r="Y1458" s="403"/>
      <c r="Z1458" s="407"/>
      <c r="AA1458" s="403"/>
      <c r="AB1458" s="405"/>
      <c r="AC1458" s="403"/>
      <c r="AD1458" s="406"/>
      <c r="AG1458" s="403"/>
      <c r="AH1458" s="403"/>
      <c r="AI1458" s="405"/>
      <c r="AL1458" s="403"/>
      <c r="AN1458" s="403"/>
      <c r="AO1458" s="405"/>
      <c r="AP1458" s="403"/>
      <c r="AQ1458" s="403"/>
      <c r="AR1458" s="403"/>
      <c r="AS1458" s="403"/>
      <c r="AT1458" s="403"/>
      <c r="AU1458" s="403"/>
      <c r="AV1458" s="405"/>
      <c r="AW1458" s="404"/>
      <c r="AY1458" s="403"/>
      <c r="BC1458" s="403"/>
      <c r="BD1458" s="403"/>
      <c r="BE1458" s="403"/>
      <c r="BF1458" s="403"/>
      <c r="BG1458" s="403"/>
      <c r="BH1458" s="403"/>
      <c r="BI1458" s="403"/>
      <c r="BJ1458" s="403"/>
      <c r="BK1458" s="403"/>
    </row>
    <row r="1459" spans="1:63" x14ac:dyDescent="0.25">
      <c r="A1459" s="405"/>
      <c r="B1459" s="400"/>
      <c r="C1459" s="403"/>
      <c r="D1459" s="403"/>
      <c r="E1459" s="403"/>
      <c r="I1459" s="404"/>
      <c r="Q1459" s="405"/>
      <c r="S1459" s="405"/>
      <c r="T1459" s="403"/>
      <c r="U1459" s="406"/>
      <c r="V1459" s="400"/>
      <c r="W1459" s="405"/>
      <c r="X1459" s="405"/>
      <c r="Y1459" s="403"/>
      <c r="Z1459" s="407"/>
      <c r="AA1459" s="403"/>
      <c r="AB1459" s="405"/>
      <c r="AC1459" s="403"/>
      <c r="AD1459" s="406"/>
      <c r="AG1459" s="403"/>
      <c r="AH1459" s="403"/>
      <c r="AI1459" s="405"/>
      <c r="AL1459" s="403"/>
      <c r="AN1459" s="403"/>
      <c r="AO1459" s="405"/>
      <c r="AP1459" s="403"/>
      <c r="AQ1459" s="403"/>
      <c r="AR1459" s="403"/>
      <c r="AS1459" s="403"/>
      <c r="AT1459" s="403"/>
      <c r="AU1459" s="403"/>
      <c r="AV1459" s="405"/>
      <c r="AW1459" s="404"/>
      <c r="AY1459" s="403"/>
      <c r="BC1459" s="403"/>
      <c r="BD1459" s="403"/>
      <c r="BE1459" s="403"/>
      <c r="BF1459" s="403"/>
      <c r="BG1459" s="403"/>
      <c r="BH1459" s="403"/>
      <c r="BI1459" s="403"/>
      <c r="BJ1459" s="403"/>
      <c r="BK1459" s="403"/>
    </row>
    <row r="1460" spans="1:63" x14ac:dyDescent="0.25">
      <c r="A1460" s="405"/>
      <c r="B1460" s="400"/>
      <c r="C1460" s="403"/>
      <c r="D1460" s="403"/>
      <c r="E1460" s="403"/>
      <c r="I1460" s="404"/>
      <c r="Q1460" s="405"/>
      <c r="S1460" s="405"/>
      <c r="T1460" s="403"/>
      <c r="U1460" s="406"/>
      <c r="V1460" s="400"/>
      <c r="W1460" s="405"/>
      <c r="X1460" s="405"/>
      <c r="Y1460" s="403"/>
      <c r="Z1460" s="407"/>
      <c r="AA1460" s="403"/>
      <c r="AB1460" s="405"/>
      <c r="AC1460" s="403"/>
      <c r="AD1460" s="406"/>
      <c r="AG1460" s="403"/>
      <c r="AH1460" s="403"/>
      <c r="AI1460" s="405"/>
      <c r="AL1460" s="403"/>
      <c r="AN1460" s="403"/>
      <c r="AO1460" s="405"/>
      <c r="AP1460" s="403"/>
      <c r="AQ1460" s="403"/>
      <c r="AR1460" s="403"/>
      <c r="AS1460" s="403"/>
      <c r="AT1460" s="403"/>
      <c r="AU1460" s="403"/>
      <c r="AV1460" s="405"/>
      <c r="AW1460" s="404"/>
      <c r="AY1460" s="403"/>
      <c r="BC1460" s="403"/>
      <c r="BD1460" s="403"/>
      <c r="BE1460" s="403"/>
      <c r="BF1460" s="403"/>
      <c r="BG1460" s="403"/>
      <c r="BH1460" s="403"/>
      <c r="BI1460" s="403"/>
      <c r="BJ1460" s="403"/>
      <c r="BK1460" s="403"/>
    </row>
    <row r="1461" spans="1:63" x14ac:dyDescent="0.25">
      <c r="A1461" s="405"/>
      <c r="B1461" s="400"/>
      <c r="C1461" s="403"/>
      <c r="D1461" s="403"/>
      <c r="E1461" s="403"/>
      <c r="I1461" s="404"/>
      <c r="Q1461" s="405"/>
      <c r="S1461" s="405"/>
      <c r="T1461" s="403"/>
      <c r="U1461" s="406"/>
      <c r="V1461" s="400"/>
      <c r="W1461" s="405"/>
      <c r="X1461" s="405"/>
      <c r="Y1461" s="403"/>
      <c r="Z1461" s="407"/>
      <c r="AA1461" s="403"/>
      <c r="AB1461" s="405"/>
      <c r="AC1461" s="403"/>
      <c r="AD1461" s="406"/>
      <c r="AG1461" s="403"/>
      <c r="AH1461" s="403"/>
      <c r="AI1461" s="405"/>
      <c r="AL1461" s="403"/>
      <c r="AN1461" s="403"/>
      <c r="AO1461" s="405"/>
      <c r="AP1461" s="403"/>
      <c r="AQ1461" s="403"/>
      <c r="AR1461" s="403"/>
      <c r="AS1461" s="403"/>
      <c r="AT1461" s="403"/>
      <c r="AU1461" s="403"/>
      <c r="AV1461" s="405"/>
      <c r="AW1461" s="404"/>
      <c r="AY1461" s="403"/>
      <c r="BC1461" s="403"/>
      <c r="BD1461" s="403"/>
      <c r="BE1461" s="403"/>
      <c r="BF1461" s="403"/>
      <c r="BG1461" s="403"/>
      <c r="BH1461" s="403"/>
      <c r="BI1461" s="403"/>
      <c r="BJ1461" s="403"/>
      <c r="BK1461" s="403"/>
    </row>
    <row r="1462" spans="1:63" x14ac:dyDescent="0.25">
      <c r="A1462" s="405"/>
      <c r="B1462" s="400"/>
      <c r="C1462" s="403"/>
      <c r="D1462" s="403"/>
      <c r="E1462" s="403"/>
      <c r="I1462" s="404"/>
      <c r="Q1462" s="405"/>
      <c r="S1462" s="405"/>
      <c r="T1462" s="403"/>
      <c r="U1462" s="406"/>
      <c r="V1462" s="400"/>
      <c r="W1462" s="405"/>
      <c r="X1462" s="405"/>
      <c r="Y1462" s="403"/>
      <c r="Z1462" s="407"/>
      <c r="AA1462" s="403"/>
      <c r="AB1462" s="405"/>
      <c r="AC1462" s="403"/>
      <c r="AD1462" s="406"/>
      <c r="AG1462" s="403"/>
      <c r="AH1462" s="403"/>
      <c r="AI1462" s="405"/>
      <c r="AL1462" s="403"/>
      <c r="AN1462" s="403"/>
      <c r="AO1462" s="405"/>
      <c r="AP1462" s="403"/>
      <c r="AQ1462" s="403"/>
      <c r="AR1462" s="403"/>
      <c r="AS1462" s="403"/>
      <c r="AT1462" s="403"/>
      <c r="AU1462" s="403"/>
      <c r="AV1462" s="405"/>
      <c r="AW1462" s="404"/>
      <c r="AY1462" s="403"/>
      <c r="BC1462" s="403"/>
      <c r="BD1462" s="403"/>
      <c r="BE1462" s="403"/>
      <c r="BF1462" s="403"/>
      <c r="BG1462" s="403"/>
      <c r="BH1462" s="403"/>
      <c r="BI1462" s="403"/>
      <c r="BJ1462" s="403"/>
      <c r="BK1462" s="403"/>
    </row>
    <row r="1463" spans="1:63" x14ac:dyDescent="0.25">
      <c r="A1463" s="405"/>
      <c r="B1463" s="400"/>
      <c r="C1463" s="403"/>
      <c r="D1463" s="403"/>
      <c r="E1463" s="403"/>
      <c r="I1463" s="404"/>
      <c r="Q1463" s="405"/>
      <c r="S1463" s="405"/>
      <c r="T1463" s="403"/>
      <c r="U1463" s="406"/>
      <c r="V1463" s="400"/>
      <c r="W1463" s="405"/>
      <c r="X1463" s="405"/>
      <c r="Y1463" s="403"/>
      <c r="Z1463" s="407"/>
      <c r="AA1463" s="403"/>
      <c r="AB1463" s="405"/>
      <c r="AC1463" s="403"/>
      <c r="AD1463" s="406"/>
      <c r="AG1463" s="403"/>
      <c r="AH1463" s="403"/>
      <c r="AI1463" s="405"/>
      <c r="AL1463" s="403"/>
      <c r="AN1463" s="403"/>
      <c r="AO1463" s="405"/>
      <c r="AP1463" s="403"/>
      <c r="AQ1463" s="403"/>
      <c r="AR1463" s="403"/>
      <c r="AS1463" s="403"/>
      <c r="AT1463" s="403"/>
      <c r="AU1463" s="403"/>
      <c r="AV1463" s="405"/>
      <c r="AW1463" s="404"/>
      <c r="AY1463" s="403"/>
      <c r="BC1463" s="403"/>
      <c r="BD1463" s="403"/>
      <c r="BE1463" s="403"/>
      <c r="BF1463" s="403"/>
      <c r="BG1463" s="403"/>
      <c r="BH1463" s="403"/>
      <c r="BI1463" s="403"/>
      <c r="BJ1463" s="403"/>
      <c r="BK1463" s="403"/>
    </row>
    <row r="1464" spans="1:63" x14ac:dyDescent="0.25">
      <c r="A1464" s="405"/>
      <c r="B1464" s="400"/>
      <c r="C1464" s="403"/>
      <c r="D1464" s="403"/>
      <c r="E1464" s="403"/>
      <c r="I1464" s="404"/>
      <c r="Q1464" s="405"/>
      <c r="S1464" s="405"/>
      <c r="T1464" s="403"/>
      <c r="U1464" s="406"/>
      <c r="V1464" s="400"/>
      <c r="W1464" s="405"/>
      <c r="X1464" s="405"/>
      <c r="Y1464" s="403"/>
      <c r="Z1464" s="407"/>
      <c r="AA1464" s="403"/>
      <c r="AB1464" s="405"/>
      <c r="AC1464" s="403"/>
      <c r="AD1464" s="406"/>
      <c r="AG1464" s="403"/>
      <c r="AH1464" s="403"/>
      <c r="AI1464" s="405"/>
      <c r="AL1464" s="403"/>
      <c r="AN1464" s="403"/>
      <c r="AO1464" s="405"/>
      <c r="AP1464" s="403"/>
      <c r="AQ1464" s="403"/>
      <c r="AR1464" s="403"/>
      <c r="AS1464" s="403"/>
      <c r="AT1464" s="403"/>
      <c r="AU1464" s="403"/>
      <c r="AV1464" s="405"/>
      <c r="AW1464" s="404"/>
      <c r="AY1464" s="403"/>
      <c r="BC1464" s="403"/>
      <c r="BD1464" s="403"/>
      <c r="BE1464" s="403"/>
      <c r="BF1464" s="403"/>
      <c r="BG1464" s="403"/>
      <c r="BH1464" s="403"/>
      <c r="BI1464" s="403"/>
      <c r="BJ1464" s="403"/>
      <c r="BK1464" s="403"/>
    </row>
    <row r="1465" spans="1:63" x14ac:dyDescent="0.25">
      <c r="A1465" s="405"/>
      <c r="B1465" s="400"/>
      <c r="C1465" s="403"/>
      <c r="D1465" s="403"/>
      <c r="E1465" s="403"/>
      <c r="I1465" s="404"/>
      <c r="Q1465" s="405"/>
      <c r="S1465" s="405"/>
      <c r="T1465" s="403"/>
      <c r="U1465" s="406"/>
      <c r="V1465" s="400"/>
      <c r="W1465" s="405"/>
      <c r="X1465" s="405"/>
      <c r="Y1465" s="403"/>
      <c r="Z1465" s="407"/>
      <c r="AA1465" s="403"/>
      <c r="AB1465" s="405"/>
      <c r="AC1465" s="403"/>
      <c r="AD1465" s="406"/>
      <c r="AG1465" s="403"/>
      <c r="AH1465" s="403"/>
      <c r="AI1465" s="405"/>
      <c r="AL1465" s="403"/>
      <c r="AN1465" s="403"/>
      <c r="AO1465" s="405"/>
      <c r="AP1465" s="403"/>
      <c r="AQ1465" s="403"/>
      <c r="AR1465" s="403"/>
      <c r="AS1465" s="403"/>
      <c r="AT1465" s="403"/>
      <c r="AU1465" s="403"/>
      <c r="AV1465" s="405"/>
      <c r="AW1465" s="404"/>
      <c r="AY1465" s="403"/>
      <c r="BC1465" s="403"/>
      <c r="BD1465" s="403"/>
      <c r="BE1465" s="403"/>
      <c r="BF1465" s="403"/>
      <c r="BG1465" s="403"/>
      <c r="BH1465" s="403"/>
      <c r="BI1465" s="403"/>
      <c r="BJ1465" s="403"/>
      <c r="BK1465" s="403"/>
    </row>
    <row r="1466" spans="1:63" x14ac:dyDescent="0.25">
      <c r="A1466" s="405"/>
      <c r="B1466" s="400"/>
      <c r="C1466" s="403"/>
      <c r="D1466" s="403"/>
      <c r="E1466" s="403"/>
      <c r="I1466" s="404"/>
      <c r="Q1466" s="405"/>
      <c r="S1466" s="405"/>
      <c r="T1466" s="403"/>
      <c r="U1466" s="406"/>
      <c r="V1466" s="400"/>
      <c r="W1466" s="405"/>
      <c r="X1466" s="405"/>
      <c r="Y1466" s="403"/>
      <c r="Z1466" s="407"/>
      <c r="AA1466" s="403"/>
      <c r="AB1466" s="405"/>
      <c r="AC1466" s="403"/>
      <c r="AD1466" s="406"/>
      <c r="AG1466" s="403"/>
      <c r="AH1466" s="403"/>
      <c r="AI1466" s="405"/>
      <c r="AL1466" s="403"/>
      <c r="AN1466" s="403"/>
      <c r="AO1466" s="405"/>
      <c r="AP1466" s="403"/>
      <c r="AQ1466" s="403"/>
      <c r="AR1466" s="403"/>
      <c r="AS1466" s="403"/>
      <c r="AT1466" s="403"/>
      <c r="AU1466" s="403"/>
      <c r="AV1466" s="405"/>
      <c r="AW1466" s="404"/>
      <c r="AY1466" s="403"/>
      <c r="BC1466" s="403"/>
      <c r="BD1466" s="403"/>
      <c r="BE1466" s="403"/>
      <c r="BF1466" s="403"/>
      <c r="BG1466" s="403"/>
      <c r="BH1466" s="403"/>
      <c r="BI1466" s="403"/>
      <c r="BJ1466" s="403"/>
      <c r="BK1466" s="403"/>
    </row>
    <row r="1467" spans="1:63" x14ac:dyDescent="0.25">
      <c r="A1467" s="405"/>
      <c r="B1467" s="400"/>
      <c r="C1467" s="403"/>
      <c r="D1467" s="403"/>
      <c r="E1467" s="403"/>
      <c r="I1467" s="404"/>
      <c r="Q1467" s="405"/>
      <c r="S1467" s="405"/>
      <c r="T1467" s="403"/>
      <c r="U1467" s="406"/>
      <c r="V1467" s="400"/>
      <c r="W1467" s="405"/>
      <c r="X1467" s="405"/>
      <c r="Y1467" s="403"/>
      <c r="Z1467" s="407"/>
      <c r="AA1467" s="403"/>
      <c r="AB1467" s="405"/>
      <c r="AC1467" s="403"/>
      <c r="AD1467" s="406"/>
      <c r="AG1467" s="403"/>
      <c r="AH1467" s="403"/>
      <c r="AI1467" s="405"/>
      <c r="AL1467" s="403"/>
      <c r="AN1467" s="403"/>
      <c r="AO1467" s="405"/>
      <c r="AP1467" s="403"/>
      <c r="AQ1467" s="403"/>
      <c r="AR1467" s="403"/>
      <c r="AS1467" s="403"/>
      <c r="AT1467" s="403"/>
      <c r="AU1467" s="403"/>
      <c r="AV1467" s="405"/>
      <c r="AW1467" s="404"/>
      <c r="AY1467" s="403"/>
      <c r="BC1467" s="403"/>
      <c r="BD1467" s="403"/>
      <c r="BE1467" s="403"/>
      <c r="BF1467" s="403"/>
      <c r="BG1467" s="403"/>
      <c r="BH1467" s="403"/>
      <c r="BI1467" s="403"/>
      <c r="BJ1467" s="403"/>
      <c r="BK1467" s="403"/>
    </row>
    <row r="1468" spans="1:63" x14ac:dyDescent="0.25">
      <c r="A1468" s="405"/>
      <c r="B1468" s="400"/>
      <c r="C1468" s="403"/>
      <c r="D1468" s="403"/>
      <c r="E1468" s="403"/>
      <c r="I1468" s="404"/>
      <c r="Q1468" s="405"/>
      <c r="S1468" s="405"/>
      <c r="T1468" s="403"/>
      <c r="U1468" s="406"/>
      <c r="V1468" s="400"/>
      <c r="W1468" s="405"/>
      <c r="X1468" s="405"/>
      <c r="Y1468" s="403"/>
      <c r="Z1468" s="407"/>
      <c r="AA1468" s="403"/>
      <c r="AB1468" s="405"/>
      <c r="AC1468" s="403"/>
      <c r="AD1468" s="406"/>
      <c r="AG1468" s="403"/>
      <c r="AH1468" s="403"/>
      <c r="AI1468" s="405"/>
      <c r="AL1468" s="403"/>
      <c r="AN1468" s="403"/>
      <c r="AO1468" s="405"/>
      <c r="AP1468" s="403"/>
      <c r="AQ1468" s="403"/>
      <c r="AR1468" s="403"/>
      <c r="AS1468" s="403"/>
      <c r="AT1468" s="403"/>
      <c r="AU1468" s="403"/>
      <c r="AV1468" s="405"/>
      <c r="AW1468" s="404"/>
      <c r="AY1468" s="403"/>
      <c r="BC1468" s="403"/>
      <c r="BD1468" s="403"/>
      <c r="BE1468" s="403"/>
      <c r="BF1468" s="403"/>
      <c r="BG1468" s="403"/>
      <c r="BH1468" s="403"/>
      <c r="BI1468" s="403"/>
      <c r="BJ1468" s="403"/>
      <c r="BK1468" s="403"/>
    </row>
    <row r="1469" spans="1:63" x14ac:dyDescent="0.25">
      <c r="A1469" s="405"/>
      <c r="B1469" s="400"/>
      <c r="C1469" s="403"/>
      <c r="D1469" s="403"/>
      <c r="E1469" s="403"/>
      <c r="I1469" s="404"/>
      <c r="Q1469" s="405"/>
      <c r="S1469" s="405"/>
      <c r="T1469" s="403"/>
      <c r="U1469" s="406"/>
      <c r="V1469" s="400"/>
      <c r="W1469" s="405"/>
      <c r="X1469" s="405"/>
      <c r="Y1469" s="403"/>
      <c r="Z1469" s="407"/>
      <c r="AA1469" s="403"/>
      <c r="AB1469" s="405"/>
      <c r="AC1469" s="403"/>
      <c r="AD1469" s="406"/>
      <c r="AG1469" s="403"/>
      <c r="AH1469" s="403"/>
      <c r="AI1469" s="405"/>
      <c r="AL1469" s="403"/>
      <c r="AN1469" s="403"/>
      <c r="AO1469" s="405"/>
      <c r="AP1469" s="403"/>
      <c r="AQ1469" s="403"/>
      <c r="AR1469" s="403"/>
      <c r="AS1469" s="403"/>
      <c r="AT1469" s="403"/>
      <c r="AU1469" s="403"/>
      <c r="AV1469" s="405"/>
      <c r="AW1469" s="404"/>
      <c r="AY1469" s="403"/>
      <c r="BC1469" s="403"/>
      <c r="BD1469" s="403"/>
      <c r="BE1469" s="403"/>
      <c r="BF1469" s="403"/>
      <c r="BG1469" s="403"/>
      <c r="BH1469" s="403"/>
      <c r="BI1469" s="403"/>
      <c r="BJ1469" s="403"/>
      <c r="BK1469" s="403"/>
    </row>
    <row r="1470" spans="1:63" x14ac:dyDescent="0.25">
      <c r="A1470" s="405"/>
      <c r="B1470" s="400"/>
      <c r="C1470" s="403"/>
      <c r="D1470" s="403"/>
      <c r="E1470" s="403"/>
      <c r="I1470" s="404"/>
      <c r="Q1470" s="405"/>
      <c r="S1470" s="405"/>
      <c r="T1470" s="403"/>
      <c r="U1470" s="406"/>
      <c r="V1470" s="400"/>
      <c r="W1470" s="405"/>
      <c r="X1470" s="405"/>
      <c r="Y1470" s="403"/>
      <c r="Z1470" s="407"/>
      <c r="AA1470" s="403"/>
      <c r="AB1470" s="405"/>
      <c r="AC1470" s="403"/>
      <c r="AD1470" s="406"/>
      <c r="AG1470" s="403"/>
      <c r="AH1470" s="403"/>
      <c r="AI1470" s="405"/>
      <c r="AL1470" s="403"/>
      <c r="AN1470" s="403"/>
      <c r="AO1470" s="405"/>
      <c r="AP1470" s="403"/>
      <c r="AQ1470" s="403"/>
      <c r="AR1470" s="403"/>
      <c r="AS1470" s="403"/>
      <c r="AT1470" s="403"/>
      <c r="AU1470" s="403"/>
      <c r="AV1470" s="405"/>
      <c r="AW1470" s="404"/>
      <c r="AY1470" s="403"/>
      <c r="BC1470" s="403"/>
      <c r="BD1470" s="403"/>
      <c r="BE1470" s="403"/>
      <c r="BF1470" s="403"/>
      <c r="BG1470" s="403"/>
      <c r="BH1470" s="403"/>
      <c r="BI1470" s="403"/>
      <c r="BJ1470" s="403"/>
      <c r="BK1470" s="403"/>
    </row>
    <row r="1471" spans="1:63" x14ac:dyDescent="0.25">
      <c r="A1471" s="405"/>
      <c r="B1471" s="400"/>
      <c r="C1471" s="403"/>
      <c r="D1471" s="403"/>
      <c r="E1471" s="403"/>
      <c r="I1471" s="404"/>
      <c r="Q1471" s="405"/>
      <c r="S1471" s="405"/>
      <c r="T1471" s="403"/>
      <c r="U1471" s="406"/>
      <c r="V1471" s="400"/>
      <c r="W1471" s="405"/>
      <c r="X1471" s="405"/>
      <c r="Y1471" s="403"/>
      <c r="Z1471" s="407"/>
      <c r="AA1471" s="403"/>
      <c r="AB1471" s="405"/>
      <c r="AC1471" s="403"/>
      <c r="AD1471" s="406"/>
      <c r="AG1471" s="403"/>
      <c r="AH1471" s="403"/>
      <c r="AI1471" s="405"/>
      <c r="AL1471" s="403"/>
      <c r="AN1471" s="403"/>
      <c r="AO1471" s="405"/>
      <c r="AP1471" s="403"/>
      <c r="AQ1471" s="403"/>
      <c r="AR1471" s="403"/>
      <c r="AS1471" s="403"/>
      <c r="AT1471" s="403"/>
      <c r="AU1471" s="403"/>
      <c r="AV1471" s="405"/>
      <c r="AW1471" s="404"/>
      <c r="AY1471" s="403"/>
      <c r="BC1471" s="403"/>
      <c r="BD1471" s="403"/>
      <c r="BE1471" s="403"/>
      <c r="BF1471" s="403"/>
      <c r="BG1471" s="403"/>
      <c r="BH1471" s="403"/>
      <c r="BI1471" s="403"/>
      <c r="BJ1471" s="403"/>
      <c r="BK1471" s="403"/>
    </row>
    <row r="1472" spans="1:63" x14ac:dyDescent="0.25">
      <c r="A1472" s="405"/>
      <c r="B1472" s="400"/>
      <c r="C1472" s="403"/>
      <c r="D1472" s="403"/>
      <c r="E1472" s="403"/>
      <c r="I1472" s="404"/>
      <c r="Q1472" s="405"/>
      <c r="S1472" s="405"/>
      <c r="T1472" s="403"/>
      <c r="U1472" s="406"/>
      <c r="V1472" s="400"/>
      <c r="W1472" s="405"/>
      <c r="X1472" s="405"/>
      <c r="Y1472" s="403"/>
      <c r="Z1472" s="407"/>
      <c r="AA1472" s="403"/>
      <c r="AB1472" s="405"/>
      <c r="AC1472" s="403"/>
      <c r="AD1472" s="406"/>
      <c r="AG1472" s="403"/>
      <c r="AH1472" s="403"/>
      <c r="AI1472" s="405"/>
      <c r="AL1472" s="403"/>
      <c r="AN1472" s="403"/>
      <c r="AO1472" s="405"/>
      <c r="AP1472" s="403"/>
      <c r="AQ1472" s="403"/>
      <c r="AR1472" s="403"/>
      <c r="AS1472" s="403"/>
      <c r="AT1472" s="403"/>
      <c r="AU1472" s="403"/>
      <c r="AV1472" s="405"/>
      <c r="AW1472" s="404"/>
      <c r="AY1472" s="403"/>
      <c r="BC1472" s="403"/>
      <c r="BD1472" s="403"/>
      <c r="BE1472" s="403"/>
      <c r="BF1472" s="403"/>
      <c r="BG1472" s="403"/>
      <c r="BH1472" s="403"/>
      <c r="BI1472" s="403"/>
      <c r="BJ1472" s="403"/>
      <c r="BK1472" s="403"/>
    </row>
    <row r="1473" spans="1:63" x14ac:dyDescent="0.25">
      <c r="A1473" s="405"/>
      <c r="B1473" s="400"/>
      <c r="C1473" s="403"/>
      <c r="D1473" s="403"/>
      <c r="E1473" s="403"/>
      <c r="I1473" s="404"/>
      <c r="Q1473" s="405"/>
      <c r="S1473" s="405"/>
      <c r="T1473" s="403"/>
      <c r="U1473" s="406"/>
      <c r="V1473" s="400"/>
      <c r="W1473" s="405"/>
      <c r="X1473" s="405"/>
      <c r="Y1473" s="403"/>
      <c r="Z1473" s="407"/>
      <c r="AA1473" s="403"/>
      <c r="AB1473" s="405"/>
      <c r="AC1473" s="403"/>
      <c r="AD1473" s="406"/>
      <c r="AG1473" s="403"/>
      <c r="AH1473" s="403"/>
      <c r="AI1473" s="405"/>
      <c r="AL1473" s="403"/>
      <c r="AN1473" s="403"/>
      <c r="AO1473" s="405"/>
      <c r="AP1473" s="403"/>
      <c r="AQ1473" s="403"/>
      <c r="AR1473" s="403"/>
      <c r="AS1473" s="403"/>
      <c r="AT1473" s="403"/>
      <c r="AU1473" s="403"/>
      <c r="AV1473" s="405"/>
      <c r="AW1473" s="404"/>
      <c r="AY1473" s="403"/>
      <c r="BC1473" s="403"/>
      <c r="BD1473" s="403"/>
      <c r="BE1473" s="403"/>
      <c r="BF1473" s="403"/>
      <c r="BG1473" s="403"/>
      <c r="BH1473" s="403"/>
      <c r="BI1473" s="403"/>
      <c r="BJ1473" s="403"/>
      <c r="BK1473" s="403"/>
    </row>
    <row r="1474" spans="1:63" x14ac:dyDescent="0.25">
      <c r="A1474" s="405"/>
      <c r="B1474" s="400"/>
      <c r="C1474" s="403"/>
      <c r="D1474" s="403"/>
      <c r="E1474" s="403"/>
      <c r="I1474" s="404"/>
      <c r="Q1474" s="405"/>
      <c r="S1474" s="405"/>
      <c r="T1474" s="403"/>
      <c r="U1474" s="406"/>
      <c r="V1474" s="400"/>
      <c r="W1474" s="405"/>
      <c r="X1474" s="405"/>
      <c r="Y1474" s="403"/>
      <c r="Z1474" s="407"/>
      <c r="AA1474" s="403"/>
      <c r="AB1474" s="405"/>
      <c r="AC1474" s="403"/>
      <c r="AD1474" s="406"/>
      <c r="AG1474" s="403"/>
      <c r="AH1474" s="403"/>
      <c r="AI1474" s="405"/>
      <c r="AL1474" s="403"/>
      <c r="AN1474" s="403"/>
      <c r="AO1474" s="405"/>
      <c r="AP1474" s="403"/>
      <c r="AQ1474" s="403"/>
      <c r="AR1474" s="403"/>
      <c r="AS1474" s="403"/>
      <c r="AT1474" s="403"/>
      <c r="AU1474" s="403"/>
      <c r="AV1474" s="405"/>
      <c r="AW1474" s="404"/>
      <c r="AY1474" s="403"/>
      <c r="BC1474" s="403"/>
      <c r="BD1474" s="403"/>
      <c r="BE1474" s="403"/>
      <c r="BF1474" s="403"/>
      <c r="BG1474" s="403"/>
      <c r="BH1474" s="403"/>
      <c r="BI1474" s="403"/>
      <c r="BJ1474" s="403"/>
      <c r="BK1474" s="403"/>
    </row>
    <row r="1475" spans="1:63" x14ac:dyDescent="0.25">
      <c r="A1475" s="405"/>
      <c r="B1475" s="400"/>
      <c r="C1475" s="403"/>
      <c r="D1475" s="403"/>
      <c r="E1475" s="403"/>
      <c r="I1475" s="404"/>
      <c r="Q1475" s="405"/>
      <c r="S1475" s="405"/>
      <c r="T1475" s="403"/>
      <c r="U1475" s="406"/>
      <c r="V1475" s="400"/>
      <c r="W1475" s="405"/>
      <c r="X1475" s="405"/>
      <c r="Y1475" s="403"/>
      <c r="Z1475" s="407"/>
      <c r="AA1475" s="403"/>
      <c r="AB1475" s="405"/>
      <c r="AC1475" s="403"/>
      <c r="AD1475" s="406"/>
      <c r="AG1475" s="403"/>
      <c r="AH1475" s="403"/>
      <c r="AI1475" s="405"/>
      <c r="AL1475" s="403"/>
      <c r="AN1475" s="403"/>
      <c r="AO1475" s="405"/>
      <c r="AP1475" s="403"/>
      <c r="AQ1475" s="403"/>
      <c r="AR1475" s="403"/>
      <c r="AS1475" s="403"/>
      <c r="AT1475" s="403"/>
      <c r="AU1475" s="403"/>
      <c r="AV1475" s="405"/>
      <c r="AW1475" s="404"/>
      <c r="AY1475" s="403"/>
      <c r="BC1475" s="403"/>
      <c r="BD1475" s="403"/>
      <c r="BE1475" s="403"/>
      <c r="BF1475" s="403"/>
      <c r="BG1475" s="403"/>
      <c r="BH1475" s="403"/>
      <c r="BI1475" s="403"/>
      <c r="BJ1475" s="403"/>
      <c r="BK1475" s="403"/>
    </row>
    <row r="1476" spans="1:63" x14ac:dyDescent="0.25">
      <c r="A1476" s="405"/>
      <c r="B1476" s="400"/>
      <c r="C1476" s="403"/>
      <c r="D1476" s="403"/>
      <c r="E1476" s="403"/>
      <c r="I1476" s="404"/>
      <c r="Q1476" s="405"/>
      <c r="S1476" s="405"/>
      <c r="T1476" s="403"/>
      <c r="U1476" s="406"/>
      <c r="V1476" s="400"/>
      <c r="W1476" s="405"/>
      <c r="X1476" s="405"/>
      <c r="Y1476" s="403"/>
      <c r="Z1476" s="407"/>
      <c r="AA1476" s="403"/>
      <c r="AB1476" s="405"/>
      <c r="AC1476" s="403"/>
      <c r="AD1476" s="406"/>
      <c r="AG1476" s="403"/>
      <c r="AH1476" s="403"/>
      <c r="AI1476" s="405"/>
      <c r="AL1476" s="403"/>
      <c r="AN1476" s="403"/>
      <c r="AO1476" s="405"/>
      <c r="AP1476" s="403"/>
      <c r="AQ1476" s="403"/>
      <c r="AR1476" s="403"/>
      <c r="AS1476" s="403"/>
      <c r="AT1476" s="403"/>
      <c r="AU1476" s="403"/>
      <c r="AV1476" s="405"/>
      <c r="AW1476" s="404"/>
      <c r="AY1476" s="403"/>
      <c r="BC1476" s="403"/>
      <c r="BD1476" s="403"/>
      <c r="BE1476" s="403"/>
      <c r="BF1476" s="403"/>
      <c r="BG1476" s="403"/>
      <c r="BH1476" s="403"/>
      <c r="BI1476" s="403"/>
      <c r="BJ1476" s="403"/>
      <c r="BK1476" s="403"/>
    </row>
    <row r="1477" spans="1:63" x14ac:dyDescent="0.25">
      <c r="A1477" s="405"/>
      <c r="B1477" s="400"/>
      <c r="C1477" s="403"/>
      <c r="D1477" s="403"/>
      <c r="E1477" s="403"/>
      <c r="I1477" s="404"/>
      <c r="Q1477" s="405"/>
      <c r="S1477" s="405"/>
      <c r="T1477" s="403"/>
      <c r="U1477" s="406"/>
      <c r="V1477" s="400"/>
      <c r="W1477" s="405"/>
      <c r="X1477" s="405"/>
      <c r="Y1477" s="403"/>
      <c r="Z1477" s="407"/>
      <c r="AA1477" s="403"/>
      <c r="AB1477" s="405"/>
      <c r="AC1477" s="403"/>
      <c r="AD1477" s="406"/>
      <c r="AG1477" s="403"/>
      <c r="AH1477" s="403"/>
      <c r="AI1477" s="405"/>
      <c r="AL1477" s="403"/>
      <c r="AN1477" s="403"/>
      <c r="AO1477" s="405"/>
      <c r="AP1477" s="403"/>
      <c r="AQ1477" s="403"/>
      <c r="AR1477" s="403"/>
      <c r="AS1477" s="403"/>
      <c r="AT1477" s="403"/>
      <c r="AU1477" s="403"/>
      <c r="AV1477" s="405"/>
      <c r="AW1477" s="404"/>
      <c r="AY1477" s="403"/>
      <c r="BC1477" s="403"/>
      <c r="BD1477" s="403"/>
      <c r="BE1477" s="403"/>
      <c r="BF1477" s="403"/>
      <c r="BG1477" s="403"/>
      <c r="BH1477" s="403"/>
      <c r="BI1477" s="403"/>
      <c r="BJ1477" s="403"/>
      <c r="BK1477" s="403"/>
    </row>
    <row r="1478" spans="1:63" x14ac:dyDescent="0.25">
      <c r="A1478" s="405"/>
      <c r="B1478" s="400"/>
      <c r="C1478" s="403"/>
      <c r="D1478" s="403"/>
      <c r="E1478" s="403"/>
      <c r="I1478" s="404"/>
      <c r="Q1478" s="405"/>
      <c r="S1478" s="405"/>
      <c r="T1478" s="403"/>
      <c r="U1478" s="406"/>
      <c r="V1478" s="400"/>
      <c r="W1478" s="405"/>
      <c r="X1478" s="405"/>
      <c r="Y1478" s="403"/>
      <c r="Z1478" s="407"/>
      <c r="AA1478" s="403"/>
      <c r="AB1478" s="405"/>
      <c r="AC1478" s="403"/>
      <c r="AD1478" s="406"/>
      <c r="AG1478" s="403"/>
      <c r="AH1478" s="403"/>
      <c r="AI1478" s="405"/>
      <c r="AL1478" s="403"/>
      <c r="AN1478" s="403"/>
      <c r="AO1478" s="405"/>
      <c r="AP1478" s="403"/>
      <c r="AQ1478" s="403"/>
      <c r="AR1478" s="403"/>
      <c r="AS1478" s="403"/>
      <c r="AT1478" s="403"/>
      <c r="AU1478" s="403"/>
      <c r="AV1478" s="405"/>
      <c r="AW1478" s="404"/>
      <c r="AY1478" s="403"/>
      <c r="BC1478" s="403"/>
      <c r="BD1478" s="403"/>
      <c r="BE1478" s="403"/>
      <c r="BF1478" s="403"/>
      <c r="BG1478" s="403"/>
      <c r="BH1478" s="403"/>
      <c r="BI1478" s="403"/>
      <c r="BJ1478" s="403"/>
      <c r="BK1478" s="403"/>
    </row>
    <row r="1479" spans="1:63" x14ac:dyDescent="0.25">
      <c r="A1479" s="405"/>
      <c r="B1479" s="400"/>
      <c r="C1479" s="403"/>
      <c r="D1479" s="403"/>
      <c r="E1479" s="403"/>
      <c r="I1479" s="404"/>
      <c r="Q1479" s="405"/>
      <c r="S1479" s="405"/>
      <c r="T1479" s="403"/>
      <c r="U1479" s="406"/>
      <c r="V1479" s="400"/>
      <c r="W1479" s="405"/>
      <c r="X1479" s="405"/>
      <c r="Y1479" s="403"/>
      <c r="Z1479" s="407"/>
      <c r="AA1479" s="403"/>
      <c r="AB1479" s="405"/>
      <c r="AC1479" s="403"/>
      <c r="AD1479" s="406"/>
      <c r="AG1479" s="403"/>
      <c r="AH1479" s="403"/>
      <c r="AI1479" s="405"/>
      <c r="AL1479" s="403"/>
      <c r="AN1479" s="403"/>
      <c r="AO1479" s="405"/>
      <c r="AP1479" s="403"/>
      <c r="AQ1479" s="403"/>
      <c r="AR1479" s="403"/>
      <c r="AS1479" s="403"/>
      <c r="AT1479" s="403"/>
      <c r="AU1479" s="403"/>
      <c r="AV1479" s="405"/>
      <c r="AW1479" s="404"/>
      <c r="AY1479" s="403"/>
      <c r="BC1479" s="403"/>
      <c r="BD1479" s="403"/>
      <c r="BE1479" s="403"/>
      <c r="BF1479" s="403"/>
      <c r="BG1479" s="403"/>
      <c r="BH1479" s="403"/>
      <c r="BI1479" s="403"/>
      <c r="BJ1479" s="403"/>
      <c r="BK1479" s="403"/>
    </row>
    <row r="1480" spans="1:63" x14ac:dyDescent="0.25">
      <c r="A1480" s="405"/>
      <c r="B1480" s="400"/>
      <c r="C1480" s="403"/>
      <c r="D1480" s="403"/>
      <c r="E1480" s="403"/>
      <c r="I1480" s="404"/>
      <c r="Q1480" s="405"/>
      <c r="S1480" s="405"/>
      <c r="T1480" s="403"/>
      <c r="U1480" s="406"/>
      <c r="V1480" s="400"/>
      <c r="W1480" s="405"/>
      <c r="X1480" s="405"/>
      <c r="Y1480" s="403"/>
      <c r="Z1480" s="407"/>
      <c r="AA1480" s="403"/>
      <c r="AB1480" s="405"/>
      <c r="AC1480" s="403"/>
      <c r="AD1480" s="406"/>
      <c r="AG1480" s="403"/>
      <c r="AH1480" s="403"/>
      <c r="AI1480" s="405"/>
      <c r="AL1480" s="403"/>
      <c r="AN1480" s="403"/>
      <c r="AO1480" s="405"/>
      <c r="AP1480" s="403"/>
      <c r="AQ1480" s="403"/>
      <c r="AR1480" s="403"/>
      <c r="AS1480" s="403"/>
      <c r="AT1480" s="403"/>
      <c r="AU1480" s="403"/>
      <c r="AV1480" s="405"/>
      <c r="AW1480" s="404"/>
      <c r="AY1480" s="403"/>
      <c r="BC1480" s="403"/>
      <c r="BD1480" s="403"/>
      <c r="BE1480" s="403"/>
      <c r="BF1480" s="403"/>
      <c r="BG1480" s="403"/>
      <c r="BH1480" s="403"/>
      <c r="BI1480" s="403"/>
      <c r="BJ1480" s="403"/>
      <c r="BK1480" s="403"/>
    </row>
    <row r="1481" spans="1:63" x14ac:dyDescent="0.25">
      <c r="A1481" s="405"/>
      <c r="B1481" s="400"/>
      <c r="C1481" s="403"/>
      <c r="D1481" s="403"/>
      <c r="E1481" s="403"/>
      <c r="I1481" s="404"/>
      <c r="Q1481" s="405"/>
      <c r="S1481" s="405"/>
      <c r="T1481" s="403"/>
      <c r="U1481" s="406"/>
      <c r="V1481" s="400"/>
      <c r="W1481" s="405"/>
      <c r="X1481" s="405"/>
      <c r="Y1481" s="403"/>
      <c r="Z1481" s="407"/>
      <c r="AA1481" s="403"/>
      <c r="AB1481" s="405"/>
      <c r="AC1481" s="403"/>
      <c r="AD1481" s="406"/>
      <c r="AG1481" s="403"/>
      <c r="AH1481" s="403"/>
      <c r="AI1481" s="405"/>
      <c r="AL1481" s="403"/>
      <c r="AN1481" s="403"/>
      <c r="AO1481" s="405"/>
      <c r="AP1481" s="403"/>
      <c r="AQ1481" s="403"/>
      <c r="AR1481" s="403"/>
      <c r="AS1481" s="403"/>
      <c r="AT1481" s="403"/>
      <c r="AU1481" s="403"/>
      <c r="AV1481" s="405"/>
      <c r="AW1481" s="404"/>
      <c r="AY1481" s="403"/>
      <c r="BC1481" s="403"/>
      <c r="BD1481" s="403"/>
      <c r="BE1481" s="403"/>
      <c r="BF1481" s="403"/>
      <c r="BG1481" s="403"/>
      <c r="BH1481" s="403"/>
      <c r="BI1481" s="403"/>
      <c r="BJ1481" s="403"/>
      <c r="BK1481" s="403"/>
    </row>
    <row r="1482" spans="1:63" x14ac:dyDescent="0.25">
      <c r="A1482" s="405"/>
      <c r="B1482" s="400"/>
      <c r="C1482" s="403"/>
      <c r="D1482" s="403"/>
      <c r="E1482" s="403"/>
      <c r="I1482" s="404"/>
      <c r="Q1482" s="405"/>
      <c r="S1482" s="405"/>
      <c r="T1482" s="403"/>
      <c r="U1482" s="406"/>
      <c r="V1482" s="400"/>
      <c r="W1482" s="405"/>
      <c r="X1482" s="405"/>
      <c r="Y1482" s="403"/>
      <c r="Z1482" s="407"/>
      <c r="AA1482" s="403"/>
      <c r="AB1482" s="405"/>
      <c r="AC1482" s="403"/>
      <c r="AD1482" s="406"/>
      <c r="AG1482" s="403"/>
      <c r="AH1482" s="403"/>
      <c r="AI1482" s="405"/>
      <c r="AL1482" s="403"/>
      <c r="AN1482" s="403"/>
      <c r="AO1482" s="405"/>
      <c r="AP1482" s="403"/>
      <c r="AQ1482" s="403"/>
      <c r="AR1482" s="403"/>
      <c r="AS1482" s="403"/>
      <c r="AT1482" s="403"/>
      <c r="AU1482" s="403"/>
      <c r="AV1482" s="405"/>
      <c r="AW1482" s="404"/>
      <c r="AY1482" s="403"/>
      <c r="BC1482" s="403"/>
      <c r="BD1482" s="403"/>
      <c r="BE1482" s="403"/>
      <c r="BF1482" s="403"/>
      <c r="BG1482" s="403"/>
      <c r="BH1482" s="403"/>
      <c r="BI1482" s="403"/>
      <c r="BJ1482" s="403"/>
      <c r="BK1482" s="403"/>
    </row>
    <row r="1483" spans="1:63" x14ac:dyDescent="0.25">
      <c r="A1483" s="405"/>
      <c r="B1483" s="400"/>
      <c r="C1483" s="403"/>
      <c r="D1483" s="403"/>
      <c r="E1483" s="403"/>
      <c r="I1483" s="404"/>
      <c r="Q1483" s="405"/>
      <c r="S1483" s="405"/>
      <c r="T1483" s="403"/>
      <c r="U1483" s="406"/>
      <c r="V1483" s="400"/>
      <c r="W1483" s="405"/>
      <c r="X1483" s="405"/>
      <c r="Y1483" s="403"/>
      <c r="Z1483" s="407"/>
      <c r="AA1483" s="403"/>
      <c r="AB1483" s="405"/>
      <c r="AC1483" s="403"/>
      <c r="AD1483" s="406"/>
      <c r="AG1483" s="403"/>
      <c r="AH1483" s="403"/>
      <c r="AI1483" s="405"/>
      <c r="AL1483" s="403"/>
      <c r="AN1483" s="403"/>
      <c r="AO1483" s="405"/>
      <c r="AP1483" s="403"/>
      <c r="AQ1483" s="403"/>
      <c r="AR1483" s="403"/>
      <c r="AS1483" s="403"/>
      <c r="AT1483" s="403"/>
      <c r="AU1483" s="403"/>
      <c r="AV1483" s="405"/>
      <c r="AW1483" s="404"/>
      <c r="AY1483" s="403"/>
      <c r="BC1483" s="403"/>
      <c r="BD1483" s="403"/>
      <c r="BE1483" s="403"/>
      <c r="BF1483" s="403"/>
      <c r="BG1483" s="403"/>
      <c r="BH1483" s="403"/>
      <c r="BI1483" s="403"/>
      <c r="BJ1483" s="403"/>
      <c r="BK1483" s="403"/>
    </row>
    <row r="1484" spans="1:63" x14ac:dyDescent="0.25">
      <c r="A1484" s="405"/>
      <c r="B1484" s="400"/>
      <c r="C1484" s="403"/>
      <c r="D1484" s="403"/>
      <c r="E1484" s="403"/>
      <c r="I1484" s="404"/>
      <c r="Q1484" s="405"/>
      <c r="S1484" s="405"/>
      <c r="T1484" s="403"/>
      <c r="U1484" s="406"/>
      <c r="V1484" s="400"/>
      <c r="W1484" s="405"/>
      <c r="X1484" s="405"/>
      <c r="Y1484" s="403"/>
      <c r="Z1484" s="407"/>
      <c r="AA1484" s="403"/>
      <c r="AB1484" s="405"/>
      <c r="AC1484" s="403"/>
      <c r="AD1484" s="406"/>
      <c r="AG1484" s="403"/>
      <c r="AH1484" s="403"/>
      <c r="AI1484" s="405"/>
      <c r="AL1484" s="403"/>
      <c r="AN1484" s="403"/>
      <c r="AO1484" s="405"/>
      <c r="AP1484" s="403"/>
      <c r="AQ1484" s="403"/>
      <c r="AR1484" s="403"/>
      <c r="AS1484" s="403"/>
      <c r="AT1484" s="403"/>
      <c r="AU1484" s="403"/>
      <c r="AV1484" s="405"/>
      <c r="AW1484" s="404"/>
      <c r="AY1484" s="403"/>
      <c r="BC1484" s="403"/>
      <c r="BD1484" s="403"/>
      <c r="BE1484" s="403"/>
      <c r="BF1484" s="403"/>
      <c r="BG1484" s="403"/>
      <c r="BH1484" s="403"/>
      <c r="BI1484" s="403"/>
      <c r="BJ1484" s="403"/>
      <c r="BK1484" s="403"/>
    </row>
    <row r="1485" spans="1:63" x14ac:dyDescent="0.25">
      <c r="A1485" s="405"/>
      <c r="B1485" s="400"/>
      <c r="C1485" s="403"/>
      <c r="D1485" s="403"/>
      <c r="E1485" s="403"/>
      <c r="I1485" s="404"/>
      <c r="Q1485" s="405"/>
      <c r="S1485" s="405"/>
      <c r="T1485" s="403"/>
      <c r="U1485" s="406"/>
      <c r="V1485" s="400"/>
      <c r="W1485" s="405"/>
      <c r="X1485" s="405"/>
      <c r="Y1485" s="403"/>
      <c r="Z1485" s="407"/>
      <c r="AA1485" s="403"/>
      <c r="AB1485" s="405"/>
      <c r="AC1485" s="403"/>
      <c r="AD1485" s="406"/>
      <c r="AG1485" s="403"/>
      <c r="AH1485" s="403"/>
      <c r="AI1485" s="405"/>
      <c r="AL1485" s="403"/>
      <c r="AN1485" s="403"/>
      <c r="AO1485" s="405"/>
      <c r="AP1485" s="403"/>
      <c r="AQ1485" s="403"/>
      <c r="AR1485" s="403"/>
      <c r="AS1485" s="403"/>
      <c r="AT1485" s="403"/>
      <c r="AU1485" s="403"/>
      <c r="AV1485" s="405"/>
      <c r="AW1485" s="404"/>
      <c r="AY1485" s="403"/>
      <c r="BC1485" s="403"/>
      <c r="BD1485" s="403"/>
      <c r="BE1485" s="403"/>
      <c r="BF1485" s="403"/>
      <c r="BG1485" s="403"/>
      <c r="BH1485" s="403"/>
      <c r="BI1485" s="403"/>
      <c r="BJ1485" s="403"/>
      <c r="BK1485" s="403"/>
    </row>
    <row r="1486" spans="1:63" x14ac:dyDescent="0.25">
      <c r="A1486" s="405"/>
      <c r="B1486" s="400"/>
      <c r="C1486" s="403"/>
      <c r="D1486" s="403"/>
      <c r="E1486" s="403"/>
      <c r="I1486" s="404"/>
      <c r="Q1486" s="405"/>
      <c r="S1486" s="405"/>
      <c r="T1486" s="403"/>
      <c r="U1486" s="406"/>
      <c r="V1486" s="400"/>
      <c r="W1486" s="405"/>
      <c r="X1486" s="405"/>
      <c r="Y1486" s="403"/>
      <c r="Z1486" s="407"/>
      <c r="AA1486" s="403"/>
      <c r="AB1486" s="405"/>
      <c r="AC1486" s="403"/>
      <c r="AD1486" s="406"/>
      <c r="AG1486" s="403"/>
      <c r="AH1486" s="403"/>
      <c r="AI1486" s="405"/>
      <c r="AL1486" s="403"/>
      <c r="AN1486" s="403"/>
      <c r="AO1486" s="405"/>
      <c r="AP1486" s="403"/>
      <c r="AQ1486" s="403"/>
      <c r="AR1486" s="403"/>
      <c r="AS1486" s="403"/>
      <c r="AT1486" s="403"/>
      <c r="AU1486" s="403"/>
      <c r="AV1486" s="405"/>
      <c r="AW1486" s="404"/>
      <c r="AY1486" s="403"/>
      <c r="BC1486" s="403"/>
      <c r="BD1486" s="403"/>
      <c r="BE1486" s="403"/>
      <c r="BF1486" s="403"/>
      <c r="BG1486" s="403"/>
      <c r="BH1486" s="403"/>
      <c r="BI1486" s="403"/>
      <c r="BJ1486" s="403"/>
      <c r="BK1486" s="403"/>
    </row>
    <row r="1487" spans="1:63" x14ac:dyDescent="0.25">
      <c r="A1487" s="405"/>
      <c r="B1487" s="400"/>
      <c r="C1487" s="403"/>
      <c r="D1487" s="403"/>
      <c r="E1487" s="403"/>
      <c r="I1487" s="404"/>
      <c r="Q1487" s="405"/>
      <c r="S1487" s="405"/>
      <c r="T1487" s="403"/>
      <c r="U1487" s="406"/>
      <c r="V1487" s="400"/>
      <c r="W1487" s="405"/>
      <c r="X1487" s="405"/>
      <c r="Y1487" s="403"/>
      <c r="Z1487" s="407"/>
      <c r="AA1487" s="403"/>
      <c r="AB1487" s="405"/>
      <c r="AC1487" s="403"/>
      <c r="AD1487" s="406"/>
      <c r="AG1487" s="403"/>
      <c r="AH1487" s="403"/>
      <c r="AI1487" s="405"/>
      <c r="AL1487" s="403"/>
      <c r="AN1487" s="403"/>
      <c r="AO1487" s="405"/>
      <c r="AP1487" s="403"/>
      <c r="AQ1487" s="403"/>
      <c r="AR1487" s="403"/>
      <c r="AS1487" s="403"/>
      <c r="AT1487" s="403"/>
      <c r="AU1487" s="403"/>
      <c r="AV1487" s="405"/>
      <c r="AW1487" s="404"/>
      <c r="AY1487" s="403"/>
      <c r="BC1487" s="403"/>
      <c r="BD1487" s="403"/>
      <c r="BE1487" s="403"/>
      <c r="BF1487" s="403"/>
      <c r="BG1487" s="403"/>
      <c r="BH1487" s="403"/>
      <c r="BI1487" s="403"/>
      <c r="BJ1487" s="403"/>
      <c r="BK1487" s="403"/>
    </row>
    <row r="1488" spans="1:63" x14ac:dyDescent="0.25">
      <c r="A1488" s="405"/>
      <c r="B1488" s="400"/>
      <c r="C1488" s="403"/>
      <c r="D1488" s="403"/>
      <c r="E1488" s="403"/>
      <c r="I1488" s="404"/>
      <c r="Q1488" s="405"/>
      <c r="S1488" s="405"/>
      <c r="T1488" s="403"/>
      <c r="U1488" s="406"/>
      <c r="V1488" s="400"/>
      <c r="W1488" s="405"/>
      <c r="X1488" s="405"/>
      <c r="Y1488" s="403"/>
      <c r="Z1488" s="407"/>
      <c r="AA1488" s="403"/>
      <c r="AB1488" s="405"/>
      <c r="AC1488" s="403"/>
      <c r="AD1488" s="406"/>
      <c r="AG1488" s="403"/>
      <c r="AH1488" s="403"/>
      <c r="AI1488" s="405"/>
      <c r="AL1488" s="403"/>
      <c r="AN1488" s="403"/>
      <c r="AO1488" s="405"/>
      <c r="AP1488" s="403"/>
      <c r="AQ1488" s="403"/>
      <c r="AR1488" s="403"/>
      <c r="AS1488" s="403"/>
      <c r="AT1488" s="403"/>
      <c r="AU1488" s="403"/>
      <c r="AV1488" s="405"/>
      <c r="AW1488" s="404"/>
      <c r="AY1488" s="403"/>
      <c r="BC1488" s="403"/>
      <c r="BD1488" s="403"/>
      <c r="BE1488" s="403"/>
      <c r="BF1488" s="403"/>
      <c r="BG1488" s="403"/>
      <c r="BH1488" s="403"/>
      <c r="BI1488" s="403"/>
      <c r="BJ1488" s="403"/>
      <c r="BK1488" s="403"/>
    </row>
    <row r="1489" spans="1:63" x14ac:dyDescent="0.25">
      <c r="A1489" s="405"/>
      <c r="B1489" s="400"/>
      <c r="C1489" s="403"/>
      <c r="D1489" s="403"/>
      <c r="E1489" s="403"/>
      <c r="I1489" s="404"/>
      <c r="Q1489" s="405"/>
      <c r="S1489" s="405"/>
      <c r="T1489" s="403"/>
      <c r="U1489" s="406"/>
      <c r="V1489" s="400"/>
      <c r="W1489" s="405"/>
      <c r="X1489" s="405"/>
      <c r="Y1489" s="403"/>
      <c r="Z1489" s="407"/>
      <c r="AA1489" s="403"/>
      <c r="AB1489" s="405"/>
      <c r="AC1489" s="403"/>
      <c r="AD1489" s="406"/>
      <c r="AG1489" s="403"/>
      <c r="AH1489" s="403"/>
      <c r="AI1489" s="405"/>
      <c r="AL1489" s="403"/>
      <c r="AN1489" s="403"/>
      <c r="AO1489" s="405"/>
      <c r="AP1489" s="403"/>
      <c r="AQ1489" s="403"/>
      <c r="AR1489" s="403"/>
      <c r="AS1489" s="403"/>
      <c r="AT1489" s="403"/>
      <c r="AU1489" s="403"/>
      <c r="AV1489" s="405"/>
      <c r="AW1489" s="404"/>
      <c r="AY1489" s="403"/>
      <c r="BC1489" s="403"/>
      <c r="BD1489" s="403"/>
      <c r="BE1489" s="403"/>
      <c r="BF1489" s="403"/>
      <c r="BG1489" s="403"/>
      <c r="BH1489" s="403"/>
      <c r="BI1489" s="403"/>
      <c r="BJ1489" s="403"/>
      <c r="BK1489" s="403"/>
    </row>
    <row r="1490" spans="1:63" x14ac:dyDescent="0.25">
      <c r="A1490" s="405"/>
      <c r="B1490" s="400"/>
      <c r="C1490" s="403"/>
      <c r="D1490" s="403"/>
      <c r="E1490" s="403"/>
      <c r="I1490" s="404"/>
      <c r="Q1490" s="405"/>
      <c r="S1490" s="405"/>
      <c r="T1490" s="403"/>
      <c r="U1490" s="406"/>
      <c r="V1490" s="400"/>
      <c r="W1490" s="405"/>
      <c r="X1490" s="405"/>
      <c r="Y1490" s="403"/>
      <c r="Z1490" s="407"/>
      <c r="AA1490" s="403"/>
      <c r="AB1490" s="405"/>
      <c r="AC1490" s="403"/>
      <c r="AD1490" s="406"/>
      <c r="AG1490" s="403"/>
      <c r="AH1490" s="403"/>
      <c r="AI1490" s="405"/>
      <c r="AL1490" s="403"/>
      <c r="AN1490" s="403"/>
      <c r="AO1490" s="405"/>
      <c r="AP1490" s="403"/>
      <c r="AQ1490" s="403"/>
      <c r="AR1490" s="403"/>
      <c r="AS1490" s="403"/>
      <c r="AT1490" s="403"/>
      <c r="AU1490" s="403"/>
      <c r="AV1490" s="405"/>
      <c r="AW1490" s="404"/>
      <c r="AY1490" s="403"/>
      <c r="BC1490" s="403"/>
      <c r="BD1490" s="403"/>
      <c r="BE1490" s="403"/>
      <c r="BF1490" s="403"/>
      <c r="BG1490" s="403"/>
      <c r="BH1490" s="403"/>
      <c r="BI1490" s="403"/>
      <c r="BJ1490" s="403"/>
      <c r="BK1490" s="403"/>
    </row>
    <row r="1491" spans="1:63" x14ac:dyDescent="0.25">
      <c r="A1491" s="405"/>
      <c r="B1491" s="400"/>
      <c r="C1491" s="403"/>
      <c r="D1491" s="403"/>
      <c r="E1491" s="403"/>
      <c r="I1491" s="404"/>
      <c r="Q1491" s="405"/>
      <c r="S1491" s="405"/>
      <c r="T1491" s="403"/>
      <c r="U1491" s="406"/>
      <c r="V1491" s="400"/>
      <c r="W1491" s="405"/>
      <c r="X1491" s="405"/>
      <c r="Y1491" s="403"/>
      <c r="Z1491" s="407"/>
      <c r="AA1491" s="403"/>
      <c r="AB1491" s="405"/>
      <c r="AC1491" s="403"/>
      <c r="AD1491" s="406"/>
      <c r="AG1491" s="403"/>
      <c r="AH1491" s="403"/>
      <c r="AI1491" s="405"/>
      <c r="AL1491" s="403"/>
      <c r="AN1491" s="403"/>
      <c r="AO1491" s="405"/>
      <c r="AP1491" s="403"/>
      <c r="AQ1491" s="403"/>
      <c r="AR1491" s="403"/>
      <c r="AS1491" s="403"/>
      <c r="AT1491" s="403"/>
      <c r="AU1491" s="403"/>
      <c r="AV1491" s="405"/>
      <c r="AW1491" s="404"/>
      <c r="AY1491" s="403"/>
      <c r="BC1491" s="403"/>
      <c r="BD1491" s="403"/>
      <c r="BE1491" s="403"/>
      <c r="BF1491" s="403"/>
      <c r="BG1491" s="403"/>
      <c r="BH1491" s="403"/>
      <c r="BI1491" s="403"/>
      <c r="BJ1491" s="403"/>
      <c r="BK1491" s="403"/>
    </row>
    <row r="1492" spans="1:63" x14ac:dyDescent="0.25">
      <c r="A1492" s="405"/>
      <c r="B1492" s="400"/>
      <c r="C1492" s="403"/>
      <c r="D1492" s="403"/>
      <c r="E1492" s="403"/>
      <c r="I1492" s="404"/>
      <c r="Q1492" s="405"/>
      <c r="S1492" s="405"/>
      <c r="T1492" s="403"/>
      <c r="U1492" s="406"/>
      <c r="V1492" s="400"/>
      <c r="W1492" s="405"/>
      <c r="X1492" s="405"/>
      <c r="Y1492" s="403"/>
      <c r="Z1492" s="407"/>
      <c r="AA1492" s="403"/>
      <c r="AB1492" s="405"/>
      <c r="AC1492" s="403"/>
      <c r="AD1492" s="406"/>
      <c r="AG1492" s="403"/>
      <c r="AH1492" s="403"/>
      <c r="AI1492" s="405"/>
      <c r="AL1492" s="403"/>
      <c r="AN1492" s="403"/>
      <c r="AO1492" s="405"/>
      <c r="AP1492" s="403"/>
      <c r="AQ1492" s="403"/>
      <c r="AR1492" s="403"/>
      <c r="AS1492" s="403"/>
      <c r="AT1492" s="403"/>
      <c r="AU1492" s="403"/>
      <c r="AV1492" s="405"/>
      <c r="AW1492" s="404"/>
      <c r="AY1492" s="403"/>
      <c r="BC1492" s="403"/>
      <c r="BD1492" s="403"/>
      <c r="BE1492" s="403"/>
      <c r="BF1492" s="403"/>
      <c r="BG1492" s="403"/>
      <c r="BH1492" s="403"/>
      <c r="BI1492" s="403"/>
      <c r="BJ1492" s="403"/>
      <c r="BK1492" s="403"/>
    </row>
    <row r="1493" spans="1:63" x14ac:dyDescent="0.25">
      <c r="A1493" s="405"/>
      <c r="B1493" s="400"/>
      <c r="C1493" s="403"/>
      <c r="D1493" s="403"/>
      <c r="E1493" s="403"/>
      <c r="I1493" s="404"/>
      <c r="Q1493" s="405"/>
      <c r="S1493" s="405"/>
      <c r="T1493" s="403"/>
      <c r="U1493" s="406"/>
      <c r="V1493" s="400"/>
      <c r="W1493" s="405"/>
      <c r="X1493" s="405"/>
      <c r="Y1493" s="403"/>
      <c r="Z1493" s="407"/>
      <c r="AA1493" s="403"/>
      <c r="AB1493" s="405"/>
      <c r="AC1493" s="403"/>
      <c r="AD1493" s="406"/>
      <c r="AG1493" s="403"/>
      <c r="AH1493" s="403"/>
      <c r="AI1493" s="405"/>
      <c r="AL1493" s="403"/>
      <c r="AN1493" s="403"/>
      <c r="AO1493" s="405"/>
      <c r="AP1493" s="403"/>
      <c r="AQ1493" s="403"/>
      <c r="AR1493" s="403"/>
      <c r="AS1493" s="403"/>
      <c r="AT1493" s="403"/>
      <c r="AU1493" s="403"/>
      <c r="AV1493" s="405"/>
      <c r="AW1493" s="404"/>
      <c r="AY1493" s="403"/>
      <c r="BC1493" s="403"/>
      <c r="BD1493" s="403"/>
      <c r="BE1493" s="403"/>
      <c r="BF1493" s="403"/>
      <c r="BG1493" s="403"/>
      <c r="BH1493" s="403"/>
      <c r="BI1493" s="403"/>
      <c r="BJ1493" s="403"/>
      <c r="BK1493" s="403"/>
    </row>
    <row r="1494" spans="1:63" x14ac:dyDescent="0.25">
      <c r="A1494" s="405"/>
      <c r="B1494" s="400"/>
      <c r="C1494" s="403"/>
      <c r="D1494" s="403"/>
      <c r="E1494" s="403"/>
      <c r="I1494" s="404"/>
      <c r="Q1494" s="405"/>
      <c r="S1494" s="405"/>
      <c r="T1494" s="403"/>
      <c r="U1494" s="406"/>
      <c r="V1494" s="400"/>
      <c r="W1494" s="405"/>
      <c r="X1494" s="405"/>
      <c r="Y1494" s="403"/>
      <c r="Z1494" s="407"/>
      <c r="AA1494" s="403"/>
      <c r="AB1494" s="405"/>
      <c r="AC1494" s="403"/>
      <c r="AD1494" s="406"/>
      <c r="AG1494" s="403"/>
      <c r="AH1494" s="403"/>
      <c r="AI1494" s="405"/>
      <c r="AL1494" s="403"/>
      <c r="AN1494" s="403"/>
      <c r="AO1494" s="405"/>
      <c r="AP1494" s="403"/>
      <c r="AQ1494" s="403"/>
      <c r="AR1494" s="403"/>
      <c r="AS1494" s="403"/>
      <c r="AT1494" s="403"/>
      <c r="AU1494" s="403"/>
      <c r="AV1494" s="405"/>
      <c r="AW1494" s="404"/>
      <c r="AY1494" s="403"/>
      <c r="BC1494" s="403"/>
      <c r="BD1494" s="403"/>
      <c r="BE1494" s="403"/>
      <c r="BF1494" s="403"/>
      <c r="BG1494" s="403"/>
      <c r="BH1494" s="403"/>
      <c r="BI1494" s="403"/>
      <c r="BJ1494" s="403"/>
      <c r="BK1494" s="403"/>
    </row>
    <row r="1495" spans="1:63" x14ac:dyDescent="0.25">
      <c r="A1495" s="405"/>
      <c r="B1495" s="400"/>
      <c r="C1495" s="403"/>
      <c r="D1495" s="403"/>
      <c r="E1495" s="403"/>
      <c r="I1495" s="404"/>
      <c r="Q1495" s="405"/>
      <c r="S1495" s="405"/>
      <c r="T1495" s="403"/>
      <c r="U1495" s="406"/>
      <c r="V1495" s="400"/>
      <c r="W1495" s="405"/>
      <c r="X1495" s="405"/>
      <c r="Y1495" s="403"/>
      <c r="Z1495" s="407"/>
      <c r="AA1495" s="403"/>
      <c r="AB1495" s="405"/>
      <c r="AC1495" s="403"/>
      <c r="AD1495" s="406"/>
      <c r="AG1495" s="403"/>
      <c r="AH1495" s="403"/>
      <c r="AI1495" s="405"/>
      <c r="AL1495" s="403"/>
      <c r="AN1495" s="403"/>
      <c r="AO1495" s="405"/>
      <c r="AP1495" s="403"/>
      <c r="AQ1495" s="403"/>
      <c r="AR1495" s="403"/>
      <c r="AS1495" s="403"/>
      <c r="AT1495" s="403"/>
      <c r="AU1495" s="403"/>
      <c r="AV1495" s="405"/>
      <c r="AW1495" s="404"/>
      <c r="AY1495" s="403"/>
      <c r="BC1495" s="403"/>
      <c r="BD1495" s="403"/>
      <c r="BE1495" s="403"/>
      <c r="BF1495" s="403"/>
      <c r="BG1495" s="403"/>
      <c r="BH1495" s="403"/>
      <c r="BI1495" s="403"/>
      <c r="BJ1495" s="403"/>
      <c r="BK1495" s="403"/>
    </row>
    <row r="1496" spans="1:63" x14ac:dyDescent="0.25">
      <c r="A1496" s="405"/>
      <c r="B1496" s="400"/>
      <c r="C1496" s="403"/>
      <c r="D1496" s="403"/>
      <c r="E1496" s="403"/>
      <c r="I1496" s="404"/>
      <c r="Q1496" s="405"/>
      <c r="S1496" s="405"/>
      <c r="T1496" s="403"/>
      <c r="U1496" s="406"/>
      <c r="V1496" s="400"/>
      <c r="W1496" s="405"/>
      <c r="X1496" s="405"/>
      <c r="Y1496" s="403"/>
      <c r="Z1496" s="407"/>
      <c r="AA1496" s="403"/>
      <c r="AB1496" s="405"/>
      <c r="AC1496" s="403"/>
      <c r="AD1496" s="406"/>
      <c r="AG1496" s="403"/>
      <c r="AH1496" s="403"/>
      <c r="AI1496" s="405"/>
      <c r="AL1496" s="403"/>
      <c r="AN1496" s="403"/>
      <c r="AO1496" s="405"/>
      <c r="AP1496" s="403"/>
      <c r="AQ1496" s="403"/>
      <c r="AR1496" s="403"/>
      <c r="AS1496" s="403"/>
      <c r="AT1496" s="403"/>
      <c r="AU1496" s="403"/>
      <c r="AV1496" s="405"/>
      <c r="AW1496" s="404"/>
      <c r="AY1496" s="403"/>
      <c r="BC1496" s="403"/>
      <c r="BD1496" s="403"/>
      <c r="BE1496" s="403"/>
      <c r="BF1496" s="403"/>
      <c r="BG1496" s="403"/>
      <c r="BH1496" s="403"/>
      <c r="BI1496" s="403"/>
      <c r="BJ1496" s="403"/>
      <c r="BK1496" s="403"/>
    </row>
    <row r="1497" spans="1:63" x14ac:dyDescent="0.25">
      <c r="A1497" s="405"/>
      <c r="B1497" s="400"/>
      <c r="C1497" s="403"/>
      <c r="D1497" s="403"/>
      <c r="E1497" s="403"/>
      <c r="I1497" s="404"/>
      <c r="Q1497" s="405"/>
      <c r="S1497" s="405"/>
      <c r="T1497" s="403"/>
      <c r="U1497" s="406"/>
      <c r="V1497" s="400"/>
      <c r="W1497" s="405"/>
      <c r="X1497" s="405"/>
      <c r="Y1497" s="403"/>
      <c r="Z1497" s="407"/>
      <c r="AA1497" s="403"/>
      <c r="AB1497" s="405"/>
      <c r="AC1497" s="403"/>
      <c r="AD1497" s="406"/>
      <c r="AG1497" s="403"/>
      <c r="AH1497" s="403"/>
      <c r="AI1497" s="405"/>
      <c r="AL1497" s="403"/>
      <c r="AN1497" s="403"/>
      <c r="AO1497" s="405"/>
      <c r="AP1497" s="403"/>
      <c r="AQ1497" s="403"/>
      <c r="AR1497" s="403"/>
      <c r="AS1497" s="403"/>
      <c r="AT1497" s="403"/>
      <c r="AU1497" s="403"/>
      <c r="AV1497" s="405"/>
      <c r="AW1497" s="404"/>
      <c r="AY1497" s="403"/>
      <c r="BC1497" s="403"/>
      <c r="BD1497" s="403"/>
      <c r="BE1497" s="403"/>
      <c r="BF1497" s="403"/>
      <c r="BG1497" s="403"/>
      <c r="BH1497" s="403"/>
      <c r="BI1497" s="403"/>
      <c r="BJ1497" s="403"/>
      <c r="BK1497" s="403"/>
    </row>
    <row r="1498" spans="1:63" x14ac:dyDescent="0.25">
      <c r="A1498" s="405"/>
      <c r="B1498" s="400"/>
      <c r="C1498" s="403"/>
      <c r="D1498" s="403"/>
      <c r="E1498" s="403"/>
      <c r="I1498" s="404"/>
      <c r="Q1498" s="405"/>
      <c r="S1498" s="405"/>
      <c r="T1498" s="403"/>
      <c r="U1498" s="406"/>
      <c r="V1498" s="400"/>
      <c r="W1498" s="405"/>
      <c r="X1498" s="405"/>
      <c r="Y1498" s="403"/>
      <c r="Z1498" s="407"/>
      <c r="AA1498" s="403"/>
      <c r="AB1498" s="405"/>
      <c r="AC1498" s="403"/>
      <c r="AD1498" s="406"/>
      <c r="AG1498" s="403"/>
      <c r="AH1498" s="403"/>
      <c r="AI1498" s="405"/>
      <c r="AL1498" s="403"/>
      <c r="AN1498" s="403"/>
      <c r="AO1498" s="405"/>
      <c r="AP1498" s="403"/>
      <c r="AQ1498" s="403"/>
      <c r="AR1498" s="403"/>
      <c r="AS1498" s="403"/>
      <c r="AT1498" s="403"/>
      <c r="AU1498" s="403"/>
      <c r="AV1498" s="405"/>
      <c r="AW1498" s="404"/>
      <c r="AY1498" s="403"/>
      <c r="BC1498" s="403"/>
      <c r="BD1498" s="403"/>
      <c r="BE1498" s="403"/>
      <c r="BF1498" s="403"/>
      <c r="BG1498" s="403"/>
      <c r="BH1498" s="403"/>
      <c r="BI1498" s="403"/>
      <c r="BJ1498" s="403"/>
      <c r="BK1498" s="403"/>
    </row>
    <row r="1499" spans="1:63" x14ac:dyDescent="0.25">
      <c r="A1499" s="405"/>
      <c r="B1499" s="400"/>
      <c r="C1499" s="403"/>
      <c r="D1499" s="403"/>
      <c r="E1499" s="403"/>
      <c r="I1499" s="404"/>
      <c r="Q1499" s="405"/>
      <c r="S1499" s="405"/>
      <c r="T1499" s="403"/>
      <c r="U1499" s="406"/>
      <c r="V1499" s="400"/>
      <c r="W1499" s="405"/>
      <c r="X1499" s="405"/>
      <c r="Y1499" s="403"/>
      <c r="Z1499" s="407"/>
      <c r="AA1499" s="403"/>
      <c r="AB1499" s="405"/>
      <c r="AC1499" s="403"/>
      <c r="AD1499" s="406"/>
      <c r="AG1499" s="403"/>
      <c r="AH1499" s="403"/>
      <c r="AI1499" s="405"/>
      <c r="AL1499" s="403"/>
      <c r="AN1499" s="403"/>
      <c r="AO1499" s="405"/>
      <c r="AP1499" s="403"/>
      <c r="AQ1499" s="403"/>
      <c r="AR1499" s="403"/>
      <c r="AS1499" s="403"/>
      <c r="AT1499" s="403"/>
      <c r="AU1499" s="403"/>
      <c r="AV1499" s="405"/>
      <c r="AW1499" s="404"/>
      <c r="AY1499" s="403"/>
      <c r="BC1499" s="403"/>
      <c r="BD1499" s="403"/>
      <c r="BE1499" s="403"/>
      <c r="BF1499" s="403"/>
      <c r="BG1499" s="403"/>
      <c r="BH1499" s="403"/>
      <c r="BI1499" s="403"/>
      <c r="BJ1499" s="403"/>
      <c r="BK1499" s="403"/>
    </row>
    <row r="1500" spans="1:63" x14ac:dyDescent="0.25">
      <c r="A1500" s="405"/>
      <c r="B1500" s="400"/>
      <c r="C1500" s="403"/>
      <c r="D1500" s="403"/>
      <c r="E1500" s="403"/>
      <c r="I1500" s="404"/>
      <c r="Q1500" s="405"/>
      <c r="S1500" s="405"/>
      <c r="T1500" s="403"/>
      <c r="U1500" s="406"/>
      <c r="V1500" s="400"/>
      <c r="W1500" s="405"/>
      <c r="X1500" s="405"/>
      <c r="Y1500" s="403"/>
      <c r="Z1500" s="407"/>
      <c r="AA1500" s="403"/>
      <c r="AB1500" s="405"/>
      <c r="AC1500" s="403"/>
      <c r="AD1500" s="406"/>
      <c r="AG1500" s="403"/>
      <c r="AH1500" s="403"/>
      <c r="AI1500" s="405"/>
      <c r="AL1500" s="403"/>
      <c r="AN1500" s="403"/>
      <c r="AO1500" s="405"/>
      <c r="AP1500" s="403"/>
      <c r="AQ1500" s="403"/>
      <c r="AR1500" s="403"/>
      <c r="AS1500" s="403"/>
      <c r="AT1500" s="403"/>
      <c r="AU1500" s="403"/>
      <c r="AV1500" s="405"/>
      <c r="AW1500" s="404"/>
      <c r="AY1500" s="403"/>
      <c r="BC1500" s="403"/>
      <c r="BD1500" s="403"/>
      <c r="BE1500" s="403"/>
      <c r="BF1500" s="403"/>
      <c r="BG1500" s="403"/>
      <c r="BH1500" s="403"/>
      <c r="BI1500" s="403"/>
      <c r="BJ1500" s="403"/>
      <c r="BK1500" s="403"/>
    </row>
    <row r="1501" spans="1:63" x14ac:dyDescent="0.25">
      <c r="A1501" s="405"/>
      <c r="B1501" s="400"/>
      <c r="C1501" s="403"/>
      <c r="D1501" s="403"/>
      <c r="E1501" s="403"/>
      <c r="I1501" s="404"/>
      <c r="Q1501" s="405"/>
      <c r="S1501" s="405"/>
      <c r="T1501" s="403"/>
      <c r="U1501" s="406"/>
      <c r="V1501" s="400"/>
      <c r="W1501" s="405"/>
      <c r="X1501" s="405"/>
      <c r="Y1501" s="403"/>
      <c r="Z1501" s="407"/>
      <c r="AA1501" s="403"/>
      <c r="AB1501" s="405"/>
      <c r="AC1501" s="403"/>
      <c r="AD1501" s="406"/>
      <c r="AG1501" s="403"/>
      <c r="AH1501" s="403"/>
      <c r="AI1501" s="405"/>
      <c r="AL1501" s="403"/>
      <c r="AN1501" s="403"/>
      <c r="AO1501" s="405"/>
      <c r="AP1501" s="403"/>
      <c r="AQ1501" s="403"/>
      <c r="AR1501" s="403"/>
      <c r="AS1501" s="403"/>
      <c r="AT1501" s="403"/>
      <c r="AU1501" s="403"/>
      <c r="AV1501" s="405"/>
      <c r="AW1501" s="404"/>
      <c r="AY1501" s="403"/>
      <c r="BC1501" s="403"/>
      <c r="BD1501" s="403"/>
      <c r="BE1501" s="403"/>
      <c r="BF1501" s="403"/>
      <c r="BG1501" s="403"/>
      <c r="BH1501" s="403"/>
      <c r="BI1501" s="403"/>
      <c r="BJ1501" s="403"/>
      <c r="BK1501" s="403"/>
    </row>
    <row r="1502" spans="1:63" x14ac:dyDescent="0.25">
      <c r="A1502" s="405"/>
      <c r="B1502" s="400"/>
      <c r="C1502" s="403"/>
      <c r="D1502" s="403"/>
      <c r="E1502" s="403"/>
      <c r="I1502" s="404"/>
      <c r="Q1502" s="405"/>
      <c r="S1502" s="405"/>
      <c r="T1502" s="403"/>
      <c r="U1502" s="406"/>
      <c r="V1502" s="400"/>
      <c r="W1502" s="405"/>
      <c r="X1502" s="405"/>
      <c r="Y1502" s="403"/>
      <c r="Z1502" s="407"/>
      <c r="AA1502" s="403"/>
      <c r="AB1502" s="405"/>
      <c r="AC1502" s="403"/>
      <c r="AD1502" s="406"/>
      <c r="AG1502" s="403"/>
      <c r="AH1502" s="403"/>
      <c r="AI1502" s="405"/>
      <c r="AL1502" s="403"/>
      <c r="AN1502" s="403"/>
      <c r="AO1502" s="405"/>
      <c r="AP1502" s="403"/>
      <c r="AQ1502" s="403"/>
      <c r="AR1502" s="403"/>
      <c r="AS1502" s="403"/>
      <c r="AT1502" s="403"/>
      <c r="AU1502" s="403"/>
      <c r="AV1502" s="405"/>
      <c r="AW1502" s="404"/>
      <c r="AY1502" s="403"/>
      <c r="BC1502" s="403"/>
      <c r="BD1502" s="403"/>
      <c r="BE1502" s="403"/>
      <c r="BF1502" s="403"/>
      <c r="BG1502" s="403"/>
      <c r="BH1502" s="403"/>
      <c r="BI1502" s="403"/>
      <c r="BJ1502" s="403"/>
      <c r="BK1502" s="403"/>
    </row>
    <row r="1503" spans="1:63" x14ac:dyDescent="0.25">
      <c r="A1503" s="405"/>
      <c r="B1503" s="400"/>
      <c r="C1503" s="403"/>
      <c r="D1503" s="403"/>
      <c r="E1503" s="403"/>
      <c r="I1503" s="404"/>
      <c r="Q1503" s="405"/>
      <c r="S1503" s="405"/>
      <c r="T1503" s="403"/>
      <c r="U1503" s="406"/>
      <c r="V1503" s="400"/>
      <c r="W1503" s="405"/>
      <c r="X1503" s="405"/>
      <c r="Y1503" s="403"/>
      <c r="Z1503" s="407"/>
      <c r="AA1503" s="403"/>
      <c r="AB1503" s="405"/>
      <c r="AC1503" s="403"/>
      <c r="AD1503" s="406"/>
      <c r="AG1503" s="403"/>
      <c r="AH1503" s="403"/>
      <c r="AI1503" s="405"/>
      <c r="AL1503" s="403"/>
      <c r="AN1503" s="403"/>
      <c r="AO1503" s="405"/>
      <c r="AP1503" s="403"/>
      <c r="AQ1503" s="403"/>
      <c r="AR1503" s="403"/>
      <c r="AS1503" s="403"/>
      <c r="AT1503" s="403"/>
      <c r="AU1503" s="403"/>
      <c r="AV1503" s="405"/>
      <c r="AW1503" s="404"/>
      <c r="AY1503" s="403"/>
      <c r="BC1503" s="403"/>
      <c r="BD1503" s="403"/>
      <c r="BE1503" s="403"/>
      <c r="BF1503" s="403"/>
      <c r="BG1503" s="403"/>
      <c r="BH1503" s="403"/>
      <c r="BI1503" s="403"/>
      <c r="BJ1503" s="403"/>
      <c r="BK1503" s="403"/>
    </row>
    <row r="1504" spans="1:63" x14ac:dyDescent="0.25">
      <c r="A1504" s="405"/>
      <c r="B1504" s="400"/>
      <c r="C1504" s="403"/>
      <c r="D1504" s="403"/>
      <c r="E1504" s="403"/>
      <c r="I1504" s="404"/>
      <c r="Q1504" s="405"/>
      <c r="S1504" s="405"/>
      <c r="T1504" s="403"/>
      <c r="U1504" s="406"/>
      <c r="V1504" s="400"/>
      <c r="W1504" s="405"/>
      <c r="X1504" s="405"/>
      <c r="Y1504" s="403"/>
      <c r="Z1504" s="407"/>
      <c r="AA1504" s="403"/>
      <c r="AB1504" s="405"/>
      <c r="AC1504" s="403"/>
      <c r="AD1504" s="406"/>
      <c r="AG1504" s="403"/>
      <c r="AH1504" s="403"/>
      <c r="AI1504" s="405"/>
      <c r="AL1504" s="403"/>
      <c r="AN1504" s="403"/>
      <c r="AO1504" s="405"/>
      <c r="AP1504" s="403"/>
      <c r="AQ1504" s="403"/>
      <c r="AR1504" s="403"/>
      <c r="AS1504" s="403"/>
      <c r="AT1504" s="403"/>
      <c r="AU1504" s="403"/>
      <c r="AV1504" s="405"/>
      <c r="AW1504" s="404"/>
      <c r="AY1504" s="403"/>
      <c r="BC1504" s="403"/>
      <c r="BD1504" s="403"/>
      <c r="BE1504" s="403"/>
      <c r="BF1504" s="403"/>
      <c r="BG1504" s="403"/>
      <c r="BH1504" s="403"/>
      <c r="BI1504" s="403"/>
      <c r="BJ1504" s="403"/>
      <c r="BK1504" s="403"/>
    </row>
    <row r="1505" spans="1:63" x14ac:dyDescent="0.25">
      <c r="A1505" s="405"/>
      <c r="B1505" s="400"/>
      <c r="C1505" s="403"/>
      <c r="D1505" s="403"/>
      <c r="E1505" s="403"/>
      <c r="I1505" s="404"/>
      <c r="Q1505" s="405"/>
      <c r="S1505" s="405"/>
      <c r="T1505" s="403"/>
      <c r="U1505" s="406"/>
      <c r="V1505" s="400"/>
      <c r="W1505" s="405"/>
      <c r="X1505" s="405"/>
      <c r="Y1505" s="403"/>
      <c r="Z1505" s="407"/>
      <c r="AA1505" s="403"/>
      <c r="AB1505" s="405"/>
      <c r="AC1505" s="403"/>
      <c r="AD1505" s="406"/>
      <c r="AG1505" s="403"/>
      <c r="AH1505" s="403"/>
      <c r="AI1505" s="405"/>
      <c r="AL1505" s="403"/>
      <c r="AN1505" s="403"/>
      <c r="AO1505" s="405"/>
      <c r="AP1505" s="403"/>
      <c r="AQ1505" s="403"/>
      <c r="AR1505" s="403"/>
      <c r="AS1505" s="403"/>
      <c r="AT1505" s="403"/>
      <c r="AU1505" s="403"/>
      <c r="AV1505" s="405"/>
      <c r="AW1505" s="404"/>
      <c r="AY1505" s="403"/>
      <c r="BC1505" s="403"/>
      <c r="BD1505" s="403"/>
      <c r="BE1505" s="403"/>
      <c r="BF1505" s="403"/>
      <c r="BG1505" s="403"/>
      <c r="BH1505" s="403"/>
      <c r="BI1505" s="403"/>
      <c r="BJ1505" s="403"/>
      <c r="BK1505" s="403"/>
    </row>
    <row r="1506" spans="1:63" x14ac:dyDescent="0.25">
      <c r="A1506" s="405"/>
      <c r="B1506" s="400"/>
      <c r="C1506" s="403"/>
      <c r="D1506" s="403"/>
      <c r="E1506" s="403"/>
      <c r="I1506" s="404"/>
      <c r="Q1506" s="405"/>
      <c r="S1506" s="405"/>
      <c r="T1506" s="403"/>
      <c r="U1506" s="406"/>
      <c r="V1506" s="400"/>
      <c r="W1506" s="405"/>
      <c r="X1506" s="405"/>
      <c r="Y1506" s="403"/>
      <c r="Z1506" s="407"/>
      <c r="AA1506" s="403"/>
      <c r="AB1506" s="405"/>
      <c r="AC1506" s="403"/>
      <c r="AD1506" s="406"/>
      <c r="AG1506" s="403"/>
      <c r="AH1506" s="403"/>
      <c r="AI1506" s="405"/>
      <c r="AL1506" s="403"/>
      <c r="AN1506" s="403"/>
      <c r="AO1506" s="405"/>
      <c r="AP1506" s="403"/>
      <c r="AQ1506" s="403"/>
      <c r="AR1506" s="403"/>
      <c r="AS1506" s="403"/>
      <c r="AT1506" s="403"/>
      <c r="AU1506" s="403"/>
      <c r="AV1506" s="405"/>
      <c r="AW1506" s="404"/>
      <c r="AY1506" s="403"/>
      <c r="BC1506" s="403"/>
      <c r="BD1506" s="403"/>
      <c r="BE1506" s="403"/>
      <c r="BF1506" s="403"/>
      <c r="BG1506" s="403"/>
      <c r="BH1506" s="403"/>
      <c r="BI1506" s="403"/>
      <c r="BJ1506" s="403"/>
      <c r="BK1506" s="403"/>
    </row>
    <row r="1507" spans="1:63" x14ac:dyDescent="0.25">
      <c r="A1507" s="405"/>
      <c r="B1507" s="400"/>
      <c r="C1507" s="403"/>
      <c r="D1507" s="403"/>
      <c r="E1507" s="403"/>
      <c r="I1507" s="404"/>
      <c r="Q1507" s="405"/>
      <c r="S1507" s="405"/>
      <c r="T1507" s="403"/>
      <c r="U1507" s="406"/>
      <c r="V1507" s="400"/>
      <c r="W1507" s="405"/>
      <c r="X1507" s="405"/>
      <c r="Y1507" s="403"/>
      <c r="Z1507" s="407"/>
      <c r="AA1507" s="403"/>
      <c r="AB1507" s="405"/>
      <c r="AC1507" s="403"/>
      <c r="AD1507" s="406"/>
      <c r="AG1507" s="403"/>
      <c r="AH1507" s="403"/>
      <c r="AI1507" s="405"/>
      <c r="AL1507" s="403"/>
      <c r="AN1507" s="403"/>
      <c r="AO1507" s="405"/>
      <c r="AP1507" s="403"/>
      <c r="AQ1507" s="403"/>
      <c r="AR1507" s="403"/>
      <c r="AS1507" s="403"/>
      <c r="AT1507" s="403"/>
      <c r="AU1507" s="403"/>
      <c r="AV1507" s="405"/>
      <c r="AW1507" s="404"/>
      <c r="AY1507" s="403"/>
      <c r="BC1507" s="403"/>
      <c r="BD1507" s="403"/>
      <c r="BE1507" s="403"/>
      <c r="BF1507" s="403"/>
      <c r="BG1507" s="403"/>
      <c r="BH1507" s="403"/>
      <c r="BI1507" s="403"/>
      <c r="BJ1507" s="403"/>
      <c r="BK1507" s="403"/>
    </row>
    <row r="1508" spans="1:63" x14ac:dyDescent="0.25">
      <c r="A1508" s="405"/>
      <c r="B1508" s="400"/>
      <c r="C1508" s="403"/>
      <c r="D1508" s="403"/>
      <c r="E1508" s="403"/>
      <c r="I1508" s="404"/>
      <c r="Q1508" s="405"/>
      <c r="S1508" s="405"/>
      <c r="T1508" s="403"/>
      <c r="U1508" s="406"/>
      <c r="V1508" s="400"/>
      <c r="W1508" s="405"/>
      <c r="X1508" s="405"/>
      <c r="Y1508" s="403"/>
      <c r="Z1508" s="407"/>
      <c r="AA1508" s="403"/>
      <c r="AB1508" s="405"/>
      <c r="AC1508" s="403"/>
      <c r="AD1508" s="406"/>
      <c r="AG1508" s="403"/>
      <c r="AH1508" s="403"/>
      <c r="AI1508" s="405"/>
      <c r="AL1508" s="403"/>
      <c r="AN1508" s="403"/>
      <c r="AO1508" s="405"/>
      <c r="AP1508" s="403"/>
      <c r="AQ1508" s="403"/>
      <c r="AR1508" s="403"/>
      <c r="AS1508" s="403"/>
      <c r="AT1508" s="403"/>
      <c r="AU1508" s="403"/>
      <c r="AV1508" s="405"/>
      <c r="AW1508" s="404"/>
      <c r="AY1508" s="403"/>
      <c r="BC1508" s="403"/>
      <c r="BD1508" s="403"/>
      <c r="BE1508" s="403"/>
      <c r="BF1508" s="403"/>
      <c r="BG1508" s="403"/>
      <c r="BH1508" s="403"/>
      <c r="BI1508" s="403"/>
      <c r="BJ1508" s="403"/>
      <c r="BK1508" s="403"/>
    </row>
    <row r="1509" spans="1:63" x14ac:dyDescent="0.25">
      <c r="A1509" s="405"/>
      <c r="B1509" s="400"/>
      <c r="C1509" s="403"/>
      <c r="D1509" s="403"/>
      <c r="E1509" s="403"/>
      <c r="I1509" s="404"/>
      <c r="Q1509" s="405"/>
      <c r="S1509" s="405"/>
      <c r="T1509" s="403"/>
      <c r="U1509" s="406"/>
      <c r="V1509" s="400"/>
      <c r="W1509" s="405"/>
      <c r="X1509" s="405"/>
      <c r="Y1509" s="403"/>
      <c r="Z1509" s="407"/>
      <c r="AA1509" s="403"/>
      <c r="AB1509" s="405"/>
      <c r="AC1509" s="403"/>
      <c r="AD1509" s="406"/>
      <c r="AG1509" s="403"/>
      <c r="AH1509" s="403"/>
      <c r="AI1509" s="405"/>
      <c r="AL1509" s="403"/>
      <c r="AN1509" s="403"/>
      <c r="AO1509" s="405"/>
      <c r="AP1509" s="403"/>
      <c r="AQ1509" s="403"/>
      <c r="AR1509" s="403"/>
      <c r="AS1509" s="403"/>
      <c r="AT1509" s="403"/>
      <c r="AU1509" s="403"/>
      <c r="AV1509" s="405"/>
      <c r="AW1509" s="404"/>
      <c r="AY1509" s="403"/>
      <c r="BC1509" s="403"/>
      <c r="BD1509" s="403"/>
      <c r="BE1509" s="403"/>
      <c r="BF1509" s="403"/>
      <c r="BG1509" s="403"/>
      <c r="BH1509" s="403"/>
      <c r="BI1509" s="403"/>
      <c r="BJ1509" s="403"/>
      <c r="BK1509" s="403"/>
    </row>
    <row r="1510" spans="1:63" x14ac:dyDescent="0.25">
      <c r="A1510" s="405"/>
      <c r="B1510" s="400"/>
      <c r="C1510" s="403"/>
      <c r="D1510" s="403"/>
      <c r="E1510" s="403"/>
      <c r="I1510" s="404"/>
      <c r="Q1510" s="405"/>
      <c r="S1510" s="405"/>
      <c r="T1510" s="403"/>
      <c r="U1510" s="406"/>
      <c r="V1510" s="400"/>
      <c r="W1510" s="405"/>
      <c r="X1510" s="405"/>
      <c r="Y1510" s="403"/>
      <c r="Z1510" s="407"/>
      <c r="AA1510" s="403"/>
      <c r="AB1510" s="405"/>
      <c r="AC1510" s="403"/>
      <c r="AD1510" s="406"/>
      <c r="AG1510" s="403"/>
      <c r="AH1510" s="403"/>
      <c r="AI1510" s="405"/>
      <c r="AL1510" s="403"/>
      <c r="AN1510" s="403"/>
      <c r="AO1510" s="405"/>
      <c r="AP1510" s="403"/>
      <c r="AQ1510" s="403"/>
      <c r="AR1510" s="403"/>
      <c r="AS1510" s="403"/>
      <c r="AT1510" s="403"/>
      <c r="AU1510" s="403"/>
      <c r="AV1510" s="405"/>
      <c r="AW1510" s="404"/>
      <c r="AY1510" s="403"/>
      <c r="BC1510" s="403"/>
      <c r="BD1510" s="403"/>
      <c r="BE1510" s="403"/>
      <c r="BF1510" s="403"/>
      <c r="BG1510" s="403"/>
      <c r="BH1510" s="403"/>
      <c r="BI1510" s="403"/>
      <c r="BJ1510" s="403"/>
      <c r="BK1510" s="403"/>
    </row>
    <row r="1511" spans="1:63" x14ac:dyDescent="0.25">
      <c r="A1511" s="405"/>
      <c r="B1511" s="400"/>
      <c r="C1511" s="403"/>
      <c r="D1511" s="403"/>
      <c r="E1511" s="403"/>
      <c r="I1511" s="404"/>
      <c r="Q1511" s="405"/>
      <c r="S1511" s="405"/>
      <c r="T1511" s="403"/>
      <c r="U1511" s="406"/>
      <c r="V1511" s="400"/>
      <c r="W1511" s="405"/>
      <c r="X1511" s="405"/>
      <c r="Y1511" s="403"/>
      <c r="Z1511" s="407"/>
      <c r="AA1511" s="403"/>
      <c r="AB1511" s="405"/>
      <c r="AC1511" s="403"/>
      <c r="AD1511" s="406"/>
      <c r="AG1511" s="403"/>
      <c r="AH1511" s="403"/>
      <c r="AI1511" s="405"/>
      <c r="AL1511" s="403"/>
      <c r="AN1511" s="403"/>
      <c r="AO1511" s="405"/>
      <c r="AP1511" s="403"/>
      <c r="AQ1511" s="403"/>
      <c r="AR1511" s="403"/>
      <c r="AS1511" s="403"/>
      <c r="AT1511" s="403"/>
      <c r="AU1511" s="403"/>
      <c r="AV1511" s="405"/>
      <c r="AW1511" s="404"/>
      <c r="AY1511" s="403"/>
      <c r="BC1511" s="403"/>
      <c r="BD1511" s="403"/>
      <c r="BE1511" s="403"/>
      <c r="BF1511" s="403"/>
      <c r="BG1511" s="403"/>
      <c r="BH1511" s="403"/>
      <c r="BI1511" s="403"/>
      <c r="BJ1511" s="403"/>
      <c r="BK1511" s="403"/>
    </row>
    <row r="1512" spans="1:63" x14ac:dyDescent="0.25">
      <c r="A1512" s="405"/>
      <c r="B1512" s="400"/>
      <c r="C1512" s="403"/>
      <c r="D1512" s="403"/>
      <c r="E1512" s="403"/>
      <c r="I1512" s="404"/>
      <c r="Q1512" s="405"/>
      <c r="S1512" s="405"/>
      <c r="T1512" s="403"/>
      <c r="U1512" s="406"/>
      <c r="V1512" s="400"/>
      <c r="W1512" s="405"/>
      <c r="X1512" s="405"/>
      <c r="Y1512" s="403"/>
      <c r="Z1512" s="407"/>
      <c r="AA1512" s="403"/>
      <c r="AB1512" s="405"/>
      <c r="AC1512" s="403"/>
      <c r="AD1512" s="406"/>
      <c r="AG1512" s="403"/>
      <c r="AH1512" s="403"/>
      <c r="AI1512" s="405"/>
      <c r="AL1512" s="403"/>
      <c r="AN1512" s="403"/>
      <c r="AO1512" s="405"/>
      <c r="AP1512" s="403"/>
      <c r="AQ1512" s="403"/>
      <c r="AR1512" s="403"/>
      <c r="AS1512" s="403"/>
      <c r="AT1512" s="403"/>
      <c r="AU1512" s="403"/>
      <c r="AV1512" s="405"/>
      <c r="AW1512" s="404"/>
      <c r="AY1512" s="403"/>
      <c r="BC1512" s="403"/>
      <c r="BD1512" s="403"/>
      <c r="BE1512" s="403"/>
      <c r="BF1512" s="403"/>
      <c r="BG1512" s="403"/>
      <c r="BH1512" s="403"/>
      <c r="BI1512" s="403"/>
      <c r="BJ1512" s="403"/>
      <c r="BK1512" s="403"/>
    </row>
    <row r="1513" spans="1:63" x14ac:dyDescent="0.25">
      <c r="A1513" s="405"/>
      <c r="B1513" s="400"/>
      <c r="C1513" s="403"/>
      <c r="D1513" s="403"/>
      <c r="E1513" s="403"/>
      <c r="I1513" s="404"/>
      <c r="Q1513" s="405"/>
      <c r="S1513" s="405"/>
      <c r="T1513" s="403"/>
      <c r="U1513" s="406"/>
      <c r="V1513" s="400"/>
      <c r="W1513" s="405"/>
      <c r="X1513" s="405"/>
      <c r="Y1513" s="403"/>
      <c r="Z1513" s="407"/>
      <c r="AA1513" s="403"/>
      <c r="AB1513" s="405"/>
      <c r="AC1513" s="403"/>
      <c r="AD1513" s="406"/>
      <c r="AG1513" s="403"/>
      <c r="AH1513" s="403"/>
      <c r="AI1513" s="405"/>
      <c r="AL1513" s="403"/>
      <c r="AN1513" s="403"/>
      <c r="AO1513" s="405"/>
      <c r="AP1513" s="403"/>
      <c r="AQ1513" s="403"/>
      <c r="AR1513" s="403"/>
      <c r="AS1513" s="403"/>
      <c r="AT1513" s="403"/>
      <c r="AU1513" s="403"/>
      <c r="AV1513" s="405"/>
      <c r="AW1513" s="404"/>
      <c r="AY1513" s="403"/>
      <c r="BC1513" s="403"/>
      <c r="BD1513" s="403"/>
      <c r="BE1513" s="403"/>
      <c r="BF1513" s="403"/>
      <c r="BG1513" s="403"/>
      <c r="BH1513" s="403"/>
      <c r="BI1513" s="403"/>
      <c r="BJ1513" s="403"/>
      <c r="BK1513" s="403"/>
    </row>
    <row r="1514" spans="1:63" x14ac:dyDescent="0.25">
      <c r="A1514" s="405"/>
      <c r="B1514" s="400"/>
      <c r="C1514" s="403"/>
      <c r="D1514" s="403"/>
      <c r="E1514" s="403"/>
      <c r="I1514" s="404"/>
      <c r="Q1514" s="405"/>
      <c r="S1514" s="405"/>
      <c r="T1514" s="403"/>
      <c r="U1514" s="406"/>
      <c r="V1514" s="400"/>
      <c r="W1514" s="405"/>
      <c r="X1514" s="405"/>
      <c r="Y1514" s="403"/>
      <c r="Z1514" s="407"/>
      <c r="AA1514" s="403"/>
      <c r="AB1514" s="405"/>
      <c r="AC1514" s="403"/>
      <c r="AD1514" s="406"/>
      <c r="AG1514" s="403"/>
      <c r="AH1514" s="403"/>
      <c r="AI1514" s="405"/>
      <c r="AL1514" s="403"/>
      <c r="AN1514" s="403"/>
      <c r="AO1514" s="405"/>
      <c r="AP1514" s="403"/>
      <c r="AQ1514" s="403"/>
      <c r="AR1514" s="403"/>
      <c r="AS1514" s="403"/>
      <c r="AT1514" s="403"/>
      <c r="AU1514" s="403"/>
      <c r="AV1514" s="405"/>
      <c r="AW1514" s="404"/>
      <c r="AY1514" s="403"/>
      <c r="BC1514" s="403"/>
      <c r="BD1514" s="403"/>
      <c r="BE1514" s="403"/>
      <c r="BF1514" s="403"/>
      <c r="BG1514" s="403"/>
      <c r="BH1514" s="403"/>
      <c r="BI1514" s="403"/>
      <c r="BJ1514" s="403"/>
      <c r="BK1514" s="403"/>
    </row>
    <row r="1515" spans="1:63" x14ac:dyDescent="0.25">
      <c r="A1515" s="405"/>
      <c r="B1515" s="400"/>
      <c r="C1515" s="403"/>
      <c r="D1515" s="403"/>
      <c r="E1515" s="403"/>
      <c r="I1515" s="404"/>
      <c r="Q1515" s="405"/>
      <c r="S1515" s="405"/>
      <c r="T1515" s="403"/>
      <c r="U1515" s="406"/>
      <c r="V1515" s="400"/>
      <c r="W1515" s="405"/>
      <c r="X1515" s="405"/>
      <c r="Y1515" s="403"/>
      <c r="Z1515" s="407"/>
      <c r="AA1515" s="403"/>
      <c r="AB1515" s="405"/>
      <c r="AC1515" s="403"/>
      <c r="AD1515" s="406"/>
      <c r="AG1515" s="403"/>
      <c r="AH1515" s="403"/>
      <c r="AI1515" s="405"/>
      <c r="AL1515" s="403"/>
      <c r="AN1515" s="403"/>
      <c r="AO1515" s="405"/>
      <c r="AP1515" s="403"/>
      <c r="AQ1515" s="403"/>
      <c r="AR1515" s="403"/>
      <c r="AS1515" s="403"/>
      <c r="AT1515" s="403"/>
      <c r="AU1515" s="403"/>
      <c r="AV1515" s="405"/>
      <c r="AW1515" s="404"/>
      <c r="AY1515" s="403"/>
      <c r="BC1515" s="403"/>
      <c r="BD1515" s="403"/>
      <c r="BE1515" s="403"/>
      <c r="BF1515" s="403"/>
      <c r="BG1515" s="403"/>
      <c r="BH1515" s="403"/>
      <c r="BI1515" s="403"/>
      <c r="BJ1515" s="403"/>
      <c r="BK1515" s="403"/>
    </row>
    <row r="1516" spans="1:63" x14ac:dyDescent="0.25">
      <c r="A1516" s="405"/>
      <c r="B1516" s="400"/>
      <c r="C1516" s="403"/>
      <c r="D1516" s="403"/>
      <c r="E1516" s="403"/>
      <c r="I1516" s="404"/>
      <c r="Q1516" s="405"/>
      <c r="S1516" s="405"/>
      <c r="T1516" s="403"/>
      <c r="U1516" s="406"/>
      <c r="V1516" s="400"/>
      <c r="W1516" s="405"/>
      <c r="X1516" s="405"/>
      <c r="Y1516" s="403"/>
      <c r="Z1516" s="407"/>
      <c r="AA1516" s="403"/>
      <c r="AB1516" s="405"/>
      <c r="AC1516" s="403"/>
      <c r="AD1516" s="406"/>
      <c r="AG1516" s="403"/>
      <c r="AH1516" s="403"/>
      <c r="AI1516" s="405"/>
      <c r="AL1516" s="403"/>
      <c r="AN1516" s="403"/>
      <c r="AO1516" s="405"/>
      <c r="AP1516" s="403"/>
      <c r="AQ1516" s="403"/>
      <c r="AR1516" s="403"/>
      <c r="AS1516" s="403"/>
      <c r="AT1516" s="403"/>
      <c r="AU1516" s="403"/>
      <c r="AV1516" s="405"/>
      <c r="AW1516" s="404"/>
      <c r="AY1516" s="403"/>
      <c r="BC1516" s="403"/>
      <c r="BD1516" s="403"/>
      <c r="BE1516" s="403"/>
      <c r="BF1516" s="403"/>
      <c r="BG1516" s="403"/>
      <c r="BH1516" s="403"/>
      <c r="BI1516" s="403"/>
      <c r="BJ1516" s="403"/>
      <c r="BK1516" s="403"/>
    </row>
    <row r="1517" spans="1:63" x14ac:dyDescent="0.25">
      <c r="A1517" s="405"/>
      <c r="B1517" s="400"/>
      <c r="C1517" s="403"/>
      <c r="D1517" s="403"/>
      <c r="E1517" s="403"/>
      <c r="I1517" s="404"/>
      <c r="Q1517" s="405"/>
      <c r="S1517" s="405"/>
      <c r="T1517" s="403"/>
      <c r="U1517" s="406"/>
      <c r="V1517" s="400"/>
      <c r="W1517" s="405"/>
      <c r="X1517" s="405"/>
      <c r="Y1517" s="403"/>
      <c r="Z1517" s="407"/>
      <c r="AA1517" s="403"/>
      <c r="AB1517" s="405"/>
      <c r="AC1517" s="403"/>
      <c r="AD1517" s="406"/>
      <c r="AG1517" s="403"/>
      <c r="AH1517" s="403"/>
      <c r="AI1517" s="405"/>
      <c r="AL1517" s="403"/>
      <c r="AN1517" s="403"/>
      <c r="AO1517" s="405"/>
      <c r="AP1517" s="403"/>
      <c r="AQ1517" s="403"/>
      <c r="AR1517" s="403"/>
      <c r="AS1517" s="403"/>
      <c r="AT1517" s="403"/>
      <c r="AU1517" s="403"/>
      <c r="AV1517" s="405"/>
      <c r="AW1517" s="404"/>
      <c r="AY1517" s="403"/>
      <c r="BC1517" s="403"/>
      <c r="BD1517" s="403"/>
      <c r="BE1517" s="403"/>
      <c r="BF1517" s="403"/>
      <c r="BG1517" s="403"/>
      <c r="BH1517" s="403"/>
      <c r="BI1517" s="403"/>
      <c r="BJ1517" s="403"/>
      <c r="BK1517" s="403"/>
    </row>
    <row r="1518" spans="1:63" x14ac:dyDescent="0.25">
      <c r="A1518" s="405"/>
      <c r="B1518" s="400"/>
      <c r="C1518" s="403"/>
      <c r="D1518" s="403"/>
      <c r="E1518" s="403"/>
      <c r="I1518" s="404"/>
      <c r="Q1518" s="405"/>
      <c r="S1518" s="405"/>
      <c r="T1518" s="403"/>
      <c r="U1518" s="406"/>
      <c r="V1518" s="400"/>
      <c r="W1518" s="405"/>
      <c r="X1518" s="405"/>
      <c r="Y1518" s="403"/>
      <c r="Z1518" s="407"/>
      <c r="AA1518" s="403"/>
      <c r="AB1518" s="405"/>
      <c r="AC1518" s="403"/>
      <c r="AD1518" s="406"/>
      <c r="AG1518" s="403"/>
      <c r="AH1518" s="403"/>
      <c r="AI1518" s="405"/>
      <c r="AL1518" s="403"/>
      <c r="AN1518" s="403"/>
      <c r="AO1518" s="405"/>
      <c r="AP1518" s="403"/>
      <c r="AQ1518" s="403"/>
      <c r="AR1518" s="403"/>
      <c r="AS1518" s="403"/>
      <c r="AT1518" s="403"/>
      <c r="AU1518" s="403"/>
      <c r="AV1518" s="405"/>
      <c r="AW1518" s="404"/>
      <c r="AY1518" s="403"/>
      <c r="BC1518" s="403"/>
      <c r="BD1518" s="403"/>
      <c r="BE1518" s="403"/>
      <c r="BF1518" s="403"/>
      <c r="BG1518" s="403"/>
      <c r="BH1518" s="403"/>
      <c r="BI1518" s="403"/>
      <c r="BJ1518" s="403"/>
      <c r="BK1518" s="403"/>
    </row>
    <row r="1519" spans="1:63" x14ac:dyDescent="0.25">
      <c r="A1519" s="405"/>
      <c r="B1519" s="400"/>
      <c r="C1519" s="403"/>
      <c r="D1519" s="403"/>
      <c r="E1519" s="403"/>
      <c r="I1519" s="404"/>
      <c r="Q1519" s="405"/>
      <c r="S1519" s="405"/>
      <c r="T1519" s="403"/>
      <c r="U1519" s="406"/>
      <c r="V1519" s="400"/>
      <c r="W1519" s="405"/>
      <c r="X1519" s="405"/>
      <c r="Y1519" s="403"/>
      <c r="Z1519" s="407"/>
      <c r="AA1519" s="403"/>
      <c r="AB1519" s="405"/>
      <c r="AC1519" s="403"/>
      <c r="AD1519" s="406"/>
      <c r="AG1519" s="403"/>
      <c r="AH1519" s="403"/>
      <c r="AI1519" s="405"/>
      <c r="AL1519" s="403"/>
      <c r="AN1519" s="403"/>
      <c r="AO1519" s="405"/>
      <c r="AP1519" s="403"/>
      <c r="AQ1519" s="403"/>
      <c r="AR1519" s="403"/>
      <c r="AS1519" s="403"/>
      <c r="AT1519" s="403"/>
      <c r="AU1519" s="403"/>
      <c r="AV1519" s="405"/>
      <c r="AW1519" s="404"/>
      <c r="AY1519" s="403"/>
      <c r="BC1519" s="403"/>
      <c r="BD1519" s="403"/>
      <c r="BE1519" s="403"/>
      <c r="BF1519" s="403"/>
      <c r="BG1519" s="403"/>
      <c r="BH1519" s="403"/>
      <c r="BI1519" s="403"/>
      <c r="BJ1519" s="403"/>
      <c r="BK1519" s="403"/>
    </row>
    <row r="1520" spans="1:63" x14ac:dyDescent="0.25">
      <c r="A1520" s="405"/>
      <c r="B1520" s="400"/>
      <c r="C1520" s="403"/>
      <c r="D1520" s="403"/>
      <c r="E1520" s="403"/>
      <c r="I1520" s="404"/>
      <c r="Q1520" s="405"/>
      <c r="S1520" s="405"/>
      <c r="T1520" s="403"/>
      <c r="U1520" s="406"/>
      <c r="V1520" s="400"/>
      <c r="W1520" s="405"/>
      <c r="X1520" s="405"/>
      <c r="Y1520" s="403"/>
      <c r="Z1520" s="407"/>
      <c r="AA1520" s="403"/>
      <c r="AB1520" s="405"/>
      <c r="AC1520" s="403"/>
      <c r="AD1520" s="406"/>
      <c r="AG1520" s="403"/>
      <c r="AH1520" s="403"/>
      <c r="AI1520" s="405"/>
      <c r="AL1520" s="403"/>
      <c r="AN1520" s="403"/>
      <c r="AO1520" s="405"/>
      <c r="AP1520" s="403"/>
      <c r="AQ1520" s="403"/>
      <c r="AR1520" s="403"/>
      <c r="AS1520" s="403"/>
      <c r="AT1520" s="403"/>
      <c r="AU1520" s="403"/>
      <c r="AV1520" s="405"/>
      <c r="AW1520" s="404"/>
      <c r="AY1520" s="403"/>
      <c r="BC1520" s="403"/>
      <c r="BD1520" s="403"/>
      <c r="BE1520" s="403"/>
      <c r="BF1520" s="403"/>
      <c r="BG1520" s="403"/>
      <c r="BH1520" s="403"/>
      <c r="BI1520" s="403"/>
      <c r="BJ1520" s="403"/>
      <c r="BK1520" s="403"/>
    </row>
    <row r="1521" spans="1:63" x14ac:dyDescent="0.25">
      <c r="A1521" s="405"/>
      <c r="B1521" s="400"/>
      <c r="C1521" s="403"/>
      <c r="D1521" s="403"/>
      <c r="E1521" s="403"/>
      <c r="I1521" s="404"/>
      <c r="Q1521" s="405"/>
      <c r="S1521" s="405"/>
      <c r="T1521" s="403"/>
      <c r="U1521" s="406"/>
      <c r="V1521" s="400"/>
      <c r="W1521" s="405"/>
      <c r="X1521" s="405"/>
      <c r="Y1521" s="403"/>
      <c r="Z1521" s="407"/>
      <c r="AA1521" s="403"/>
      <c r="AB1521" s="405"/>
      <c r="AC1521" s="403"/>
      <c r="AD1521" s="406"/>
      <c r="AG1521" s="403"/>
      <c r="AH1521" s="403"/>
      <c r="AI1521" s="405"/>
      <c r="AL1521" s="403"/>
      <c r="AN1521" s="403"/>
      <c r="AO1521" s="405"/>
      <c r="AP1521" s="403"/>
      <c r="AQ1521" s="403"/>
      <c r="AR1521" s="403"/>
      <c r="AS1521" s="403"/>
      <c r="AT1521" s="403"/>
      <c r="AU1521" s="403"/>
      <c r="AV1521" s="405"/>
      <c r="AW1521" s="404"/>
      <c r="AY1521" s="403"/>
      <c r="BC1521" s="403"/>
      <c r="BD1521" s="403"/>
      <c r="BE1521" s="403"/>
      <c r="BF1521" s="403"/>
      <c r="BG1521" s="403"/>
      <c r="BH1521" s="403"/>
      <c r="BI1521" s="403"/>
      <c r="BJ1521" s="403"/>
      <c r="BK1521" s="403"/>
    </row>
    <row r="1522" spans="1:63" x14ac:dyDescent="0.25">
      <c r="A1522" s="405"/>
      <c r="B1522" s="400"/>
      <c r="C1522" s="403"/>
      <c r="D1522" s="403"/>
      <c r="E1522" s="403"/>
      <c r="I1522" s="404"/>
      <c r="Q1522" s="405"/>
      <c r="S1522" s="405"/>
      <c r="T1522" s="403"/>
      <c r="U1522" s="406"/>
      <c r="V1522" s="400"/>
      <c r="W1522" s="405"/>
      <c r="X1522" s="405"/>
      <c r="Y1522" s="403"/>
      <c r="Z1522" s="407"/>
      <c r="AA1522" s="403"/>
      <c r="AB1522" s="405"/>
      <c r="AC1522" s="403"/>
      <c r="AD1522" s="406"/>
      <c r="AG1522" s="403"/>
      <c r="AH1522" s="403"/>
      <c r="AI1522" s="405"/>
      <c r="AL1522" s="403"/>
      <c r="AN1522" s="403"/>
      <c r="AO1522" s="405"/>
      <c r="AP1522" s="403"/>
      <c r="AQ1522" s="403"/>
      <c r="AR1522" s="403"/>
      <c r="AS1522" s="403"/>
      <c r="AT1522" s="403"/>
      <c r="AU1522" s="403"/>
      <c r="AV1522" s="405"/>
      <c r="AW1522" s="404"/>
      <c r="AY1522" s="403"/>
      <c r="BC1522" s="403"/>
      <c r="BD1522" s="403"/>
      <c r="BE1522" s="403"/>
      <c r="BF1522" s="403"/>
      <c r="BG1522" s="403"/>
      <c r="BH1522" s="403"/>
      <c r="BI1522" s="403"/>
      <c r="BJ1522" s="403"/>
      <c r="BK1522" s="403"/>
    </row>
    <row r="1523" spans="1:63" x14ac:dyDescent="0.25">
      <c r="A1523" s="405"/>
      <c r="B1523" s="400"/>
      <c r="C1523" s="403"/>
      <c r="D1523" s="403"/>
      <c r="E1523" s="403"/>
      <c r="I1523" s="404"/>
      <c r="Q1523" s="405"/>
      <c r="S1523" s="405"/>
      <c r="T1523" s="403"/>
      <c r="U1523" s="406"/>
      <c r="V1523" s="400"/>
      <c r="W1523" s="405"/>
      <c r="X1523" s="405"/>
      <c r="Y1523" s="403"/>
      <c r="Z1523" s="407"/>
      <c r="AA1523" s="403"/>
      <c r="AB1523" s="405"/>
      <c r="AC1523" s="403"/>
      <c r="AD1523" s="406"/>
      <c r="AG1523" s="403"/>
      <c r="AH1523" s="403"/>
      <c r="AI1523" s="405"/>
      <c r="AL1523" s="403"/>
      <c r="AN1523" s="403"/>
      <c r="AO1523" s="405"/>
      <c r="AP1523" s="403"/>
      <c r="AQ1523" s="403"/>
      <c r="AR1523" s="403"/>
      <c r="AS1523" s="403"/>
      <c r="AT1523" s="403"/>
      <c r="AU1523" s="403"/>
      <c r="AV1523" s="405"/>
      <c r="AW1523" s="404"/>
      <c r="AY1523" s="403"/>
      <c r="BC1523" s="403"/>
      <c r="BD1523" s="403"/>
      <c r="BE1523" s="403"/>
      <c r="BF1523" s="403"/>
      <c r="BG1523" s="403"/>
      <c r="BH1523" s="403"/>
      <c r="BI1523" s="403"/>
      <c r="BJ1523" s="403"/>
      <c r="BK1523" s="403"/>
    </row>
    <row r="1524" spans="1:63" x14ac:dyDescent="0.25">
      <c r="A1524" s="405"/>
      <c r="B1524" s="400"/>
      <c r="C1524" s="403"/>
      <c r="D1524" s="403"/>
      <c r="E1524" s="403"/>
      <c r="I1524" s="404"/>
      <c r="Q1524" s="405"/>
      <c r="S1524" s="405"/>
      <c r="T1524" s="403"/>
      <c r="U1524" s="406"/>
      <c r="V1524" s="400"/>
      <c r="W1524" s="405"/>
      <c r="X1524" s="405"/>
      <c r="Y1524" s="403"/>
      <c r="Z1524" s="407"/>
      <c r="AA1524" s="403"/>
      <c r="AB1524" s="405"/>
      <c r="AC1524" s="403"/>
      <c r="AD1524" s="406"/>
      <c r="AG1524" s="403"/>
      <c r="AH1524" s="403"/>
      <c r="AI1524" s="405"/>
      <c r="AL1524" s="403"/>
      <c r="AN1524" s="403"/>
      <c r="AO1524" s="405"/>
      <c r="AP1524" s="403"/>
      <c r="AQ1524" s="403"/>
      <c r="AR1524" s="403"/>
      <c r="AS1524" s="403"/>
      <c r="AT1524" s="403"/>
      <c r="AU1524" s="403"/>
      <c r="AV1524" s="405"/>
      <c r="AW1524" s="404"/>
      <c r="AY1524" s="403"/>
      <c r="BC1524" s="403"/>
      <c r="BD1524" s="403"/>
      <c r="BE1524" s="403"/>
      <c r="BF1524" s="403"/>
      <c r="BG1524" s="403"/>
      <c r="BH1524" s="403"/>
      <c r="BI1524" s="403"/>
      <c r="BJ1524" s="403"/>
      <c r="BK1524" s="403"/>
    </row>
    <row r="1525" spans="1:63" x14ac:dyDescent="0.25">
      <c r="A1525" s="405"/>
      <c r="B1525" s="400"/>
      <c r="C1525" s="403"/>
      <c r="D1525" s="403"/>
      <c r="E1525" s="403"/>
      <c r="I1525" s="404"/>
      <c r="Q1525" s="405"/>
      <c r="S1525" s="405"/>
      <c r="T1525" s="403"/>
      <c r="U1525" s="406"/>
      <c r="V1525" s="400"/>
      <c r="W1525" s="405"/>
      <c r="X1525" s="405"/>
      <c r="Y1525" s="403"/>
      <c r="Z1525" s="407"/>
      <c r="AA1525" s="403"/>
      <c r="AB1525" s="405"/>
      <c r="AC1525" s="403"/>
      <c r="AD1525" s="406"/>
      <c r="AG1525" s="403"/>
      <c r="AH1525" s="403"/>
      <c r="AI1525" s="405"/>
      <c r="AL1525" s="403"/>
      <c r="AN1525" s="403"/>
      <c r="AO1525" s="405"/>
      <c r="AP1525" s="403"/>
      <c r="AQ1525" s="403"/>
      <c r="AR1525" s="403"/>
      <c r="AS1525" s="403"/>
      <c r="AT1525" s="403"/>
      <c r="AU1525" s="403"/>
      <c r="AV1525" s="405"/>
      <c r="AW1525" s="404"/>
      <c r="AY1525" s="403"/>
      <c r="BC1525" s="403"/>
      <c r="BD1525" s="403"/>
      <c r="BE1525" s="403"/>
      <c r="BF1525" s="403"/>
      <c r="BG1525" s="403"/>
      <c r="BH1525" s="403"/>
      <c r="BI1525" s="403"/>
      <c r="BJ1525" s="403"/>
      <c r="BK1525" s="403"/>
    </row>
    <row r="1526" spans="1:63" x14ac:dyDescent="0.25">
      <c r="A1526" s="405"/>
      <c r="B1526" s="400"/>
      <c r="C1526" s="403"/>
      <c r="D1526" s="403"/>
      <c r="E1526" s="403"/>
      <c r="I1526" s="404"/>
      <c r="Q1526" s="405"/>
      <c r="S1526" s="405"/>
      <c r="T1526" s="403"/>
      <c r="U1526" s="406"/>
      <c r="V1526" s="400"/>
      <c r="W1526" s="405"/>
      <c r="X1526" s="405"/>
      <c r="Y1526" s="403"/>
      <c r="Z1526" s="407"/>
      <c r="AA1526" s="403"/>
      <c r="AB1526" s="405"/>
      <c r="AC1526" s="403"/>
      <c r="AD1526" s="406"/>
      <c r="AG1526" s="403"/>
      <c r="AH1526" s="403"/>
      <c r="AI1526" s="405"/>
      <c r="AL1526" s="403"/>
      <c r="AN1526" s="403"/>
      <c r="AO1526" s="405"/>
      <c r="AP1526" s="403"/>
      <c r="AQ1526" s="403"/>
      <c r="AR1526" s="403"/>
      <c r="AS1526" s="403"/>
      <c r="AT1526" s="403"/>
      <c r="AU1526" s="403"/>
      <c r="AV1526" s="405"/>
      <c r="AW1526" s="404"/>
      <c r="AY1526" s="403"/>
      <c r="BC1526" s="403"/>
      <c r="BD1526" s="403"/>
      <c r="BE1526" s="403"/>
      <c r="BF1526" s="403"/>
      <c r="BG1526" s="403"/>
      <c r="BH1526" s="403"/>
      <c r="BI1526" s="403"/>
      <c r="BJ1526" s="403"/>
      <c r="BK1526" s="403"/>
    </row>
    <row r="1527" spans="1:63" x14ac:dyDescent="0.25">
      <c r="A1527" s="405"/>
      <c r="B1527" s="400"/>
      <c r="C1527" s="403"/>
      <c r="D1527" s="403"/>
      <c r="E1527" s="403"/>
      <c r="I1527" s="404"/>
      <c r="Q1527" s="405"/>
      <c r="S1527" s="405"/>
      <c r="T1527" s="403"/>
      <c r="U1527" s="406"/>
      <c r="V1527" s="400"/>
      <c r="W1527" s="405"/>
      <c r="X1527" s="405"/>
      <c r="Y1527" s="403"/>
      <c r="Z1527" s="407"/>
      <c r="AA1527" s="403"/>
      <c r="AB1527" s="405"/>
      <c r="AC1527" s="403"/>
      <c r="AD1527" s="406"/>
      <c r="AG1527" s="403"/>
      <c r="AH1527" s="403"/>
      <c r="AI1527" s="405"/>
      <c r="AL1527" s="403"/>
      <c r="AN1527" s="403"/>
      <c r="AO1527" s="405"/>
      <c r="AP1527" s="403"/>
      <c r="AQ1527" s="403"/>
      <c r="AR1527" s="403"/>
      <c r="AS1527" s="403"/>
      <c r="AT1527" s="403"/>
      <c r="AU1527" s="403"/>
      <c r="AV1527" s="405"/>
      <c r="AW1527" s="404"/>
      <c r="AY1527" s="403"/>
      <c r="BC1527" s="403"/>
      <c r="BD1527" s="403"/>
      <c r="BE1527" s="403"/>
      <c r="BF1527" s="403"/>
      <c r="BG1527" s="403"/>
      <c r="BH1527" s="403"/>
      <c r="BI1527" s="403"/>
      <c r="BJ1527" s="403"/>
      <c r="BK1527" s="403"/>
    </row>
    <row r="1528" spans="1:63" x14ac:dyDescent="0.25">
      <c r="A1528" s="405"/>
      <c r="B1528" s="400"/>
      <c r="C1528" s="403"/>
      <c r="D1528" s="403"/>
      <c r="E1528" s="403"/>
      <c r="I1528" s="404"/>
      <c r="Q1528" s="405"/>
      <c r="S1528" s="405"/>
      <c r="T1528" s="403"/>
      <c r="U1528" s="406"/>
      <c r="V1528" s="400"/>
      <c r="W1528" s="405"/>
      <c r="X1528" s="405"/>
      <c r="Y1528" s="403"/>
      <c r="Z1528" s="407"/>
      <c r="AA1528" s="403"/>
      <c r="AB1528" s="405"/>
      <c r="AC1528" s="403"/>
      <c r="AD1528" s="406"/>
      <c r="AG1528" s="403"/>
      <c r="AH1528" s="403"/>
      <c r="AI1528" s="405"/>
      <c r="AL1528" s="403"/>
      <c r="AN1528" s="403"/>
      <c r="AO1528" s="405"/>
      <c r="AP1528" s="403"/>
      <c r="AQ1528" s="403"/>
      <c r="AR1528" s="403"/>
      <c r="AS1528" s="403"/>
      <c r="AT1528" s="403"/>
      <c r="AU1528" s="403"/>
      <c r="AV1528" s="405"/>
      <c r="AW1528" s="404"/>
      <c r="AY1528" s="403"/>
      <c r="BC1528" s="403"/>
      <c r="BD1528" s="403"/>
      <c r="BE1528" s="403"/>
      <c r="BF1528" s="403"/>
      <c r="BG1528" s="403"/>
      <c r="BH1528" s="403"/>
      <c r="BI1528" s="403"/>
      <c r="BJ1528" s="403"/>
      <c r="BK1528" s="403"/>
    </row>
    <row r="1529" spans="1:63" x14ac:dyDescent="0.25">
      <c r="A1529" s="405"/>
      <c r="B1529" s="400"/>
      <c r="C1529" s="403"/>
      <c r="D1529" s="403"/>
      <c r="E1529" s="403"/>
      <c r="I1529" s="404"/>
      <c r="Q1529" s="405"/>
      <c r="S1529" s="405"/>
      <c r="T1529" s="403"/>
      <c r="U1529" s="406"/>
      <c r="V1529" s="400"/>
      <c r="W1529" s="405"/>
      <c r="X1529" s="405"/>
      <c r="Y1529" s="403"/>
      <c r="Z1529" s="407"/>
      <c r="AA1529" s="403"/>
      <c r="AB1529" s="405"/>
      <c r="AC1529" s="403"/>
      <c r="AD1529" s="406"/>
      <c r="AG1529" s="403"/>
      <c r="AH1529" s="403"/>
      <c r="AI1529" s="405"/>
      <c r="AL1529" s="403"/>
      <c r="AN1529" s="403"/>
      <c r="AO1529" s="405"/>
      <c r="AP1529" s="403"/>
      <c r="AQ1529" s="403"/>
      <c r="AR1529" s="403"/>
      <c r="AS1529" s="403"/>
      <c r="AT1529" s="403"/>
      <c r="AU1529" s="403"/>
      <c r="AV1529" s="405"/>
      <c r="AW1529" s="404"/>
      <c r="AY1529" s="403"/>
      <c r="BC1529" s="403"/>
      <c r="BD1529" s="403"/>
      <c r="BE1529" s="403"/>
      <c r="BF1529" s="403"/>
      <c r="BG1529" s="403"/>
      <c r="BH1529" s="403"/>
      <c r="BI1529" s="403"/>
      <c r="BJ1529" s="403"/>
      <c r="BK1529" s="403"/>
    </row>
    <row r="1530" spans="1:63" x14ac:dyDescent="0.25">
      <c r="A1530" s="405"/>
      <c r="B1530" s="400"/>
      <c r="C1530" s="403"/>
      <c r="D1530" s="403"/>
      <c r="E1530" s="403"/>
      <c r="I1530" s="404"/>
      <c r="Q1530" s="405"/>
      <c r="S1530" s="405"/>
      <c r="T1530" s="403"/>
      <c r="U1530" s="406"/>
      <c r="V1530" s="400"/>
      <c r="W1530" s="405"/>
      <c r="X1530" s="405"/>
      <c r="Y1530" s="403"/>
      <c r="Z1530" s="407"/>
      <c r="AA1530" s="403"/>
      <c r="AB1530" s="405"/>
      <c r="AC1530" s="403"/>
      <c r="AD1530" s="406"/>
      <c r="AG1530" s="403"/>
      <c r="AH1530" s="403"/>
      <c r="AI1530" s="405"/>
      <c r="AL1530" s="403"/>
      <c r="AN1530" s="403"/>
      <c r="AO1530" s="405"/>
      <c r="AP1530" s="403"/>
      <c r="AQ1530" s="403"/>
      <c r="AR1530" s="403"/>
      <c r="AS1530" s="403"/>
      <c r="AT1530" s="403"/>
      <c r="AU1530" s="403"/>
      <c r="AV1530" s="405"/>
      <c r="AW1530" s="404"/>
      <c r="AY1530" s="403"/>
      <c r="BC1530" s="403"/>
      <c r="BD1530" s="403"/>
      <c r="BE1530" s="403"/>
      <c r="BF1530" s="403"/>
      <c r="BG1530" s="403"/>
      <c r="BH1530" s="403"/>
      <c r="BI1530" s="403"/>
      <c r="BJ1530" s="403"/>
      <c r="BK1530" s="403"/>
    </row>
    <row r="1531" spans="1:63" x14ac:dyDescent="0.25">
      <c r="A1531" s="405"/>
      <c r="B1531" s="400"/>
      <c r="C1531" s="403"/>
      <c r="D1531" s="403"/>
      <c r="E1531" s="403"/>
      <c r="I1531" s="404"/>
      <c r="Q1531" s="405"/>
      <c r="S1531" s="405"/>
      <c r="T1531" s="403"/>
      <c r="U1531" s="406"/>
      <c r="V1531" s="400"/>
      <c r="W1531" s="405"/>
      <c r="X1531" s="405"/>
      <c r="Y1531" s="403"/>
      <c r="Z1531" s="407"/>
      <c r="AA1531" s="403"/>
      <c r="AB1531" s="405"/>
      <c r="AC1531" s="403"/>
      <c r="AD1531" s="406"/>
      <c r="AG1531" s="403"/>
      <c r="AH1531" s="403"/>
      <c r="AI1531" s="405"/>
      <c r="AL1531" s="403"/>
      <c r="AN1531" s="403"/>
      <c r="AO1531" s="405"/>
      <c r="AP1531" s="403"/>
      <c r="AQ1531" s="403"/>
      <c r="AR1531" s="403"/>
      <c r="AS1531" s="403"/>
      <c r="AT1531" s="403"/>
      <c r="AU1531" s="403"/>
      <c r="AV1531" s="405"/>
      <c r="AW1531" s="404"/>
      <c r="AY1531" s="403"/>
      <c r="BC1531" s="403"/>
      <c r="BD1531" s="403"/>
      <c r="BE1531" s="403"/>
      <c r="BF1531" s="403"/>
      <c r="BG1531" s="403"/>
      <c r="BH1531" s="403"/>
      <c r="BI1531" s="403"/>
      <c r="BJ1531" s="403"/>
      <c r="BK1531" s="403"/>
    </row>
    <row r="1532" spans="1:63" x14ac:dyDescent="0.25">
      <c r="A1532" s="405"/>
      <c r="B1532" s="400"/>
      <c r="C1532" s="403"/>
      <c r="D1532" s="403"/>
      <c r="E1532" s="403"/>
      <c r="I1532" s="404"/>
      <c r="Q1532" s="405"/>
      <c r="S1532" s="405"/>
      <c r="T1532" s="403"/>
      <c r="U1532" s="406"/>
      <c r="V1532" s="400"/>
      <c r="W1532" s="405"/>
      <c r="X1532" s="405"/>
      <c r="Y1532" s="403"/>
      <c r="Z1532" s="407"/>
      <c r="AA1532" s="403"/>
      <c r="AB1532" s="405"/>
      <c r="AC1532" s="403"/>
      <c r="AD1532" s="406"/>
      <c r="AG1532" s="403"/>
      <c r="AH1532" s="403"/>
      <c r="AI1532" s="405"/>
      <c r="AL1532" s="403"/>
      <c r="AN1532" s="403"/>
      <c r="AO1532" s="405"/>
      <c r="AP1532" s="403"/>
      <c r="AQ1532" s="403"/>
      <c r="AR1532" s="403"/>
      <c r="AS1532" s="403"/>
      <c r="AT1532" s="403"/>
      <c r="AU1532" s="403"/>
      <c r="AV1532" s="405"/>
      <c r="AW1532" s="404"/>
      <c r="AY1532" s="403"/>
      <c r="BC1532" s="403"/>
      <c r="BD1532" s="403"/>
      <c r="BE1532" s="403"/>
      <c r="BF1532" s="403"/>
      <c r="BG1532" s="403"/>
      <c r="BH1532" s="403"/>
      <c r="BI1532" s="403"/>
      <c r="BJ1532" s="403"/>
      <c r="BK1532" s="403"/>
    </row>
    <row r="1533" spans="1:63" x14ac:dyDescent="0.25">
      <c r="A1533" s="405"/>
      <c r="B1533" s="400"/>
      <c r="C1533" s="403"/>
      <c r="D1533" s="403"/>
      <c r="E1533" s="403"/>
      <c r="I1533" s="404"/>
      <c r="Q1533" s="405"/>
      <c r="S1533" s="405"/>
      <c r="T1533" s="403"/>
      <c r="U1533" s="406"/>
      <c r="V1533" s="400"/>
      <c r="W1533" s="405"/>
      <c r="X1533" s="405"/>
      <c r="Y1533" s="403"/>
      <c r="Z1533" s="407"/>
      <c r="AA1533" s="403"/>
      <c r="AB1533" s="405"/>
      <c r="AC1533" s="403"/>
      <c r="AD1533" s="406"/>
      <c r="AG1533" s="403"/>
      <c r="AH1533" s="403"/>
      <c r="AI1533" s="405"/>
      <c r="AL1533" s="403"/>
      <c r="AN1533" s="403"/>
      <c r="AO1533" s="405"/>
      <c r="AP1533" s="403"/>
      <c r="AQ1533" s="403"/>
      <c r="AR1533" s="403"/>
      <c r="AS1533" s="403"/>
      <c r="AT1533" s="403"/>
      <c r="AU1533" s="403"/>
      <c r="AV1533" s="405"/>
      <c r="AW1533" s="404"/>
      <c r="AY1533" s="403"/>
      <c r="BC1533" s="403"/>
      <c r="BD1533" s="403"/>
      <c r="BE1533" s="403"/>
      <c r="BF1533" s="403"/>
      <c r="BG1533" s="403"/>
      <c r="BH1533" s="403"/>
      <c r="BI1533" s="403"/>
      <c r="BJ1533" s="403"/>
      <c r="BK1533" s="403"/>
    </row>
    <row r="1534" spans="1:63" x14ac:dyDescent="0.25">
      <c r="A1534" s="405"/>
      <c r="B1534" s="400"/>
      <c r="C1534" s="403"/>
      <c r="D1534" s="403"/>
      <c r="E1534" s="403"/>
      <c r="I1534" s="404"/>
      <c r="Q1534" s="405"/>
      <c r="S1534" s="405"/>
      <c r="T1534" s="403"/>
      <c r="U1534" s="406"/>
      <c r="V1534" s="400"/>
      <c r="W1534" s="405"/>
      <c r="X1534" s="405"/>
      <c r="Y1534" s="403"/>
      <c r="Z1534" s="407"/>
      <c r="AA1534" s="403"/>
      <c r="AB1534" s="405"/>
      <c r="AC1534" s="403"/>
      <c r="AD1534" s="406"/>
      <c r="AG1534" s="403"/>
      <c r="AH1534" s="403"/>
      <c r="AI1534" s="405"/>
      <c r="AL1534" s="403"/>
      <c r="AN1534" s="403"/>
      <c r="AO1534" s="405"/>
      <c r="AP1534" s="403"/>
      <c r="AQ1534" s="403"/>
      <c r="AR1534" s="403"/>
      <c r="AS1534" s="403"/>
      <c r="AT1534" s="403"/>
      <c r="AU1534" s="403"/>
      <c r="AV1534" s="405"/>
      <c r="AW1534" s="404"/>
      <c r="AY1534" s="403"/>
      <c r="BC1534" s="403"/>
      <c r="BD1534" s="403"/>
      <c r="BE1534" s="403"/>
      <c r="BF1534" s="403"/>
      <c r="BG1534" s="403"/>
      <c r="BH1534" s="403"/>
      <c r="BI1534" s="403"/>
      <c r="BJ1534" s="403"/>
      <c r="BK1534" s="403"/>
    </row>
    <row r="1535" spans="1:63" x14ac:dyDescent="0.25">
      <c r="A1535" s="405"/>
      <c r="B1535" s="400"/>
      <c r="C1535" s="403"/>
      <c r="D1535" s="403"/>
      <c r="E1535" s="403"/>
      <c r="I1535" s="404"/>
      <c r="Q1535" s="405"/>
      <c r="S1535" s="405"/>
      <c r="T1535" s="403"/>
      <c r="U1535" s="406"/>
      <c r="V1535" s="400"/>
      <c r="W1535" s="405"/>
      <c r="X1535" s="405"/>
      <c r="Y1535" s="403"/>
      <c r="Z1535" s="407"/>
      <c r="AA1535" s="403"/>
      <c r="AB1535" s="405"/>
      <c r="AC1535" s="403"/>
      <c r="AD1535" s="406"/>
      <c r="AG1535" s="403"/>
      <c r="AH1535" s="403"/>
      <c r="AI1535" s="405"/>
      <c r="AL1535" s="403"/>
      <c r="AN1535" s="403"/>
      <c r="AO1535" s="405"/>
      <c r="AP1535" s="403"/>
      <c r="AQ1535" s="403"/>
      <c r="AR1535" s="403"/>
      <c r="AS1535" s="403"/>
      <c r="AT1535" s="403"/>
      <c r="AU1535" s="403"/>
      <c r="AV1535" s="405"/>
      <c r="AW1535" s="404"/>
      <c r="AY1535" s="403"/>
      <c r="BC1535" s="403"/>
      <c r="BD1535" s="403"/>
      <c r="BE1535" s="403"/>
      <c r="BF1535" s="403"/>
      <c r="BG1535" s="403"/>
      <c r="BH1535" s="403"/>
      <c r="BI1535" s="403"/>
      <c r="BJ1535" s="403"/>
      <c r="BK1535" s="403"/>
    </row>
    <row r="1536" spans="1:63" x14ac:dyDescent="0.25">
      <c r="A1536" s="405"/>
      <c r="B1536" s="400"/>
      <c r="C1536" s="403"/>
      <c r="D1536" s="403"/>
      <c r="E1536" s="403"/>
      <c r="I1536" s="404"/>
      <c r="Q1536" s="405"/>
      <c r="S1536" s="405"/>
      <c r="T1536" s="403"/>
      <c r="U1536" s="406"/>
      <c r="V1536" s="400"/>
      <c r="W1536" s="405"/>
      <c r="X1536" s="405"/>
      <c r="Y1536" s="403"/>
      <c r="Z1536" s="407"/>
      <c r="AA1536" s="403"/>
      <c r="AB1536" s="405"/>
      <c r="AC1536" s="403"/>
      <c r="AD1536" s="406"/>
      <c r="AG1536" s="403"/>
      <c r="AH1536" s="403"/>
      <c r="AI1536" s="405"/>
      <c r="AL1536" s="403"/>
      <c r="AN1536" s="403"/>
      <c r="AO1536" s="405"/>
      <c r="AP1536" s="403"/>
      <c r="AQ1536" s="403"/>
      <c r="AR1536" s="403"/>
      <c r="AS1536" s="403"/>
      <c r="AT1536" s="403"/>
      <c r="AU1536" s="403"/>
      <c r="AV1536" s="405"/>
      <c r="AW1536" s="404"/>
      <c r="AY1536" s="403"/>
      <c r="BC1536" s="403"/>
      <c r="BD1536" s="403"/>
      <c r="BE1536" s="403"/>
      <c r="BF1536" s="403"/>
      <c r="BG1536" s="403"/>
      <c r="BH1536" s="403"/>
      <c r="BI1536" s="403"/>
      <c r="BJ1536" s="403"/>
      <c r="BK1536" s="403"/>
    </row>
    <row r="1537" spans="1:63" x14ac:dyDescent="0.25">
      <c r="A1537" s="405"/>
      <c r="B1537" s="400"/>
      <c r="C1537" s="403"/>
      <c r="D1537" s="403"/>
      <c r="E1537" s="403"/>
      <c r="I1537" s="404"/>
      <c r="Q1537" s="405"/>
      <c r="S1537" s="405"/>
      <c r="T1537" s="403"/>
      <c r="U1537" s="406"/>
      <c r="V1537" s="400"/>
      <c r="W1537" s="405"/>
      <c r="X1537" s="405"/>
      <c r="Y1537" s="403"/>
      <c r="Z1537" s="407"/>
      <c r="AA1537" s="403"/>
      <c r="AB1537" s="405"/>
      <c r="AC1537" s="403"/>
      <c r="AD1537" s="406"/>
      <c r="AG1537" s="403"/>
      <c r="AH1537" s="403"/>
      <c r="AI1537" s="405"/>
      <c r="AL1537" s="403"/>
      <c r="AN1537" s="403"/>
      <c r="AO1537" s="405"/>
      <c r="AP1537" s="403"/>
      <c r="AQ1537" s="403"/>
      <c r="AR1537" s="403"/>
      <c r="AS1537" s="403"/>
      <c r="AT1537" s="403"/>
      <c r="AU1537" s="403"/>
      <c r="AV1537" s="405"/>
      <c r="AW1537" s="404"/>
      <c r="AY1537" s="403"/>
      <c r="BC1537" s="403"/>
      <c r="BD1537" s="403"/>
      <c r="BE1537" s="403"/>
      <c r="BF1537" s="403"/>
      <c r="BG1537" s="403"/>
      <c r="BH1537" s="403"/>
      <c r="BI1537" s="403"/>
      <c r="BJ1537" s="403"/>
      <c r="BK1537" s="403"/>
    </row>
    <row r="1538" spans="1:63" x14ac:dyDescent="0.25">
      <c r="A1538" s="405"/>
      <c r="B1538" s="400"/>
      <c r="C1538" s="403"/>
      <c r="D1538" s="403"/>
      <c r="E1538" s="403"/>
      <c r="I1538" s="404"/>
      <c r="Q1538" s="405"/>
      <c r="S1538" s="405"/>
      <c r="T1538" s="403"/>
      <c r="U1538" s="406"/>
      <c r="V1538" s="400"/>
      <c r="W1538" s="405"/>
      <c r="X1538" s="405"/>
      <c r="Y1538" s="403"/>
      <c r="Z1538" s="407"/>
      <c r="AA1538" s="403"/>
      <c r="AB1538" s="405"/>
      <c r="AC1538" s="403"/>
      <c r="AD1538" s="406"/>
      <c r="AG1538" s="403"/>
      <c r="AH1538" s="403"/>
      <c r="AI1538" s="405"/>
      <c r="AL1538" s="403"/>
      <c r="AN1538" s="403"/>
      <c r="AO1538" s="405"/>
      <c r="AP1538" s="403"/>
      <c r="AQ1538" s="403"/>
      <c r="AR1538" s="403"/>
      <c r="AS1538" s="403"/>
      <c r="AT1538" s="403"/>
      <c r="AU1538" s="403"/>
      <c r="AV1538" s="405"/>
      <c r="AW1538" s="404"/>
      <c r="AY1538" s="403"/>
      <c r="BC1538" s="403"/>
      <c r="BD1538" s="403"/>
      <c r="BE1538" s="403"/>
      <c r="BF1538" s="403"/>
      <c r="BG1538" s="403"/>
      <c r="BH1538" s="403"/>
      <c r="BI1538" s="403"/>
      <c r="BJ1538" s="403"/>
      <c r="BK1538" s="403"/>
    </row>
    <row r="1539" spans="1:63" x14ac:dyDescent="0.25">
      <c r="A1539" s="405"/>
      <c r="B1539" s="400"/>
      <c r="C1539" s="403"/>
      <c r="D1539" s="403"/>
      <c r="E1539" s="403"/>
      <c r="I1539" s="404"/>
      <c r="Q1539" s="405"/>
      <c r="S1539" s="405"/>
      <c r="T1539" s="403"/>
      <c r="U1539" s="406"/>
      <c r="V1539" s="400"/>
      <c r="W1539" s="405"/>
      <c r="X1539" s="405"/>
      <c r="Y1539" s="403"/>
      <c r="Z1539" s="407"/>
      <c r="AA1539" s="403"/>
      <c r="AB1539" s="405"/>
      <c r="AC1539" s="403"/>
      <c r="AD1539" s="406"/>
      <c r="AG1539" s="403"/>
      <c r="AH1539" s="403"/>
      <c r="AI1539" s="405"/>
      <c r="AL1539" s="403"/>
      <c r="AN1539" s="403"/>
      <c r="AO1539" s="405"/>
      <c r="AP1539" s="403"/>
      <c r="AQ1539" s="403"/>
      <c r="AR1539" s="403"/>
      <c r="AS1539" s="403"/>
      <c r="AT1539" s="403"/>
      <c r="AU1539" s="403"/>
      <c r="AV1539" s="405"/>
      <c r="AW1539" s="404"/>
      <c r="AY1539" s="403"/>
      <c r="BC1539" s="403"/>
      <c r="BD1539" s="403"/>
      <c r="BE1539" s="403"/>
      <c r="BF1539" s="403"/>
      <c r="BG1539" s="403"/>
      <c r="BH1539" s="403"/>
      <c r="BI1539" s="403"/>
      <c r="BJ1539" s="403"/>
      <c r="BK1539" s="403"/>
    </row>
    <row r="1540" spans="1:63" x14ac:dyDescent="0.25">
      <c r="A1540" s="405"/>
      <c r="B1540" s="400"/>
      <c r="C1540" s="403"/>
      <c r="D1540" s="403"/>
      <c r="E1540" s="403"/>
      <c r="I1540" s="404"/>
      <c r="Q1540" s="405"/>
      <c r="S1540" s="405"/>
      <c r="T1540" s="403"/>
      <c r="U1540" s="406"/>
      <c r="V1540" s="400"/>
      <c r="W1540" s="405"/>
      <c r="X1540" s="405"/>
      <c r="Y1540" s="403"/>
      <c r="Z1540" s="407"/>
      <c r="AA1540" s="403"/>
      <c r="AB1540" s="405"/>
      <c r="AC1540" s="403"/>
      <c r="AD1540" s="406"/>
      <c r="AG1540" s="403"/>
      <c r="AH1540" s="403"/>
      <c r="AI1540" s="405"/>
      <c r="AL1540" s="403"/>
      <c r="AN1540" s="403"/>
      <c r="AO1540" s="405"/>
      <c r="AP1540" s="403"/>
      <c r="AQ1540" s="403"/>
      <c r="AR1540" s="403"/>
      <c r="AS1540" s="403"/>
      <c r="AT1540" s="403"/>
      <c r="AU1540" s="403"/>
      <c r="AV1540" s="405"/>
      <c r="AW1540" s="404"/>
      <c r="AY1540" s="403"/>
      <c r="BC1540" s="403"/>
      <c r="BD1540" s="403"/>
      <c r="BE1540" s="403"/>
      <c r="BF1540" s="403"/>
      <c r="BG1540" s="403"/>
      <c r="BH1540" s="403"/>
      <c r="BI1540" s="403"/>
      <c r="BJ1540" s="403"/>
      <c r="BK1540" s="403"/>
    </row>
    <row r="1541" spans="1:63" x14ac:dyDescent="0.25">
      <c r="A1541" s="405"/>
      <c r="B1541" s="400"/>
      <c r="C1541" s="403"/>
      <c r="D1541" s="403"/>
      <c r="E1541" s="403"/>
      <c r="I1541" s="404"/>
      <c r="Q1541" s="405"/>
      <c r="S1541" s="405"/>
      <c r="T1541" s="403"/>
      <c r="U1541" s="406"/>
      <c r="V1541" s="400"/>
      <c r="W1541" s="405"/>
      <c r="X1541" s="405"/>
      <c r="Y1541" s="403"/>
      <c r="Z1541" s="407"/>
      <c r="AA1541" s="403"/>
      <c r="AB1541" s="405"/>
      <c r="AC1541" s="403"/>
      <c r="AD1541" s="406"/>
      <c r="AG1541" s="403"/>
      <c r="AH1541" s="403"/>
      <c r="AI1541" s="405"/>
      <c r="AL1541" s="403"/>
      <c r="AN1541" s="403"/>
      <c r="AO1541" s="405"/>
      <c r="AP1541" s="403"/>
      <c r="AQ1541" s="403"/>
      <c r="AR1541" s="403"/>
      <c r="AS1541" s="403"/>
      <c r="AT1541" s="403"/>
      <c r="AU1541" s="403"/>
      <c r="AV1541" s="405"/>
      <c r="AW1541" s="404"/>
      <c r="AY1541" s="403"/>
      <c r="BC1541" s="403"/>
      <c r="BD1541" s="403"/>
      <c r="BE1541" s="403"/>
      <c r="BF1541" s="403"/>
      <c r="BG1541" s="403"/>
      <c r="BH1541" s="403"/>
      <c r="BI1541" s="403"/>
      <c r="BJ1541" s="403"/>
      <c r="BK1541" s="403"/>
    </row>
    <row r="1542" spans="1:63" x14ac:dyDescent="0.25">
      <c r="A1542" s="405"/>
      <c r="B1542" s="400"/>
      <c r="C1542" s="403"/>
      <c r="D1542" s="403"/>
      <c r="E1542" s="403"/>
      <c r="I1542" s="404"/>
      <c r="Q1542" s="405"/>
      <c r="S1542" s="405"/>
      <c r="T1542" s="403"/>
      <c r="U1542" s="406"/>
      <c r="V1542" s="400"/>
      <c r="W1542" s="405"/>
      <c r="X1542" s="405"/>
      <c r="Y1542" s="403"/>
      <c r="Z1542" s="407"/>
      <c r="AA1542" s="403"/>
      <c r="AB1542" s="405"/>
      <c r="AC1542" s="403"/>
      <c r="AD1542" s="406"/>
      <c r="AG1542" s="403"/>
      <c r="AH1542" s="403"/>
      <c r="AI1542" s="405"/>
      <c r="AL1542" s="403"/>
      <c r="AN1542" s="403"/>
      <c r="AO1542" s="405"/>
      <c r="AP1542" s="403"/>
      <c r="AQ1542" s="403"/>
      <c r="AR1542" s="403"/>
      <c r="AS1542" s="403"/>
      <c r="AT1542" s="403"/>
      <c r="AU1542" s="403"/>
      <c r="AV1542" s="405"/>
      <c r="AW1542" s="404"/>
      <c r="AY1542" s="403"/>
      <c r="BC1542" s="403"/>
      <c r="BD1542" s="403"/>
      <c r="BE1542" s="403"/>
      <c r="BF1542" s="403"/>
      <c r="BG1542" s="403"/>
      <c r="BH1542" s="403"/>
      <c r="BI1542" s="403"/>
      <c r="BJ1542" s="403"/>
      <c r="BK1542" s="403"/>
    </row>
    <row r="1543" spans="1:63" x14ac:dyDescent="0.25">
      <c r="A1543" s="405"/>
      <c r="B1543" s="400"/>
      <c r="C1543" s="403"/>
      <c r="D1543" s="403"/>
      <c r="E1543" s="403"/>
      <c r="I1543" s="404"/>
      <c r="Q1543" s="405"/>
      <c r="S1543" s="405"/>
      <c r="T1543" s="403"/>
      <c r="U1543" s="406"/>
      <c r="V1543" s="400"/>
      <c r="W1543" s="405"/>
      <c r="X1543" s="405"/>
      <c r="Y1543" s="403"/>
      <c r="Z1543" s="407"/>
      <c r="AA1543" s="403"/>
      <c r="AB1543" s="405"/>
      <c r="AC1543" s="403"/>
      <c r="AD1543" s="406"/>
      <c r="AG1543" s="403"/>
      <c r="AH1543" s="403"/>
      <c r="AI1543" s="405"/>
      <c r="AL1543" s="403"/>
      <c r="AN1543" s="403"/>
      <c r="AO1543" s="405"/>
      <c r="AP1543" s="403"/>
      <c r="AQ1543" s="403"/>
      <c r="AR1543" s="403"/>
      <c r="AS1543" s="403"/>
      <c r="AT1543" s="403"/>
      <c r="AU1543" s="403"/>
      <c r="AV1543" s="405"/>
      <c r="AW1543" s="404"/>
      <c r="AY1543" s="403"/>
      <c r="BC1543" s="403"/>
      <c r="BD1543" s="403"/>
      <c r="BE1543" s="403"/>
      <c r="BF1543" s="403"/>
      <c r="BG1543" s="403"/>
      <c r="BH1543" s="403"/>
      <c r="BI1543" s="403"/>
      <c r="BJ1543" s="403"/>
      <c r="BK1543" s="403"/>
    </row>
    <row r="1544" spans="1:63" x14ac:dyDescent="0.25">
      <c r="A1544" s="405"/>
      <c r="B1544" s="400"/>
      <c r="C1544" s="403"/>
      <c r="D1544" s="403"/>
      <c r="E1544" s="403"/>
      <c r="I1544" s="404"/>
      <c r="Q1544" s="405"/>
      <c r="S1544" s="405"/>
      <c r="T1544" s="403"/>
      <c r="U1544" s="406"/>
      <c r="V1544" s="400"/>
      <c r="W1544" s="405"/>
      <c r="X1544" s="405"/>
      <c r="Y1544" s="403"/>
      <c r="Z1544" s="407"/>
      <c r="AA1544" s="403"/>
      <c r="AB1544" s="405"/>
      <c r="AC1544" s="403"/>
      <c r="AD1544" s="406"/>
      <c r="AG1544" s="403"/>
      <c r="AH1544" s="403"/>
      <c r="AI1544" s="405"/>
      <c r="AL1544" s="403"/>
      <c r="AN1544" s="403"/>
      <c r="AO1544" s="405"/>
      <c r="AP1544" s="403"/>
      <c r="AQ1544" s="403"/>
      <c r="AR1544" s="403"/>
      <c r="AS1544" s="403"/>
      <c r="AT1544" s="403"/>
      <c r="AU1544" s="403"/>
      <c r="AV1544" s="405"/>
      <c r="AW1544" s="404"/>
      <c r="AY1544" s="403"/>
      <c r="BC1544" s="403"/>
      <c r="BD1544" s="403"/>
      <c r="BE1544" s="403"/>
      <c r="BF1544" s="403"/>
      <c r="BG1544" s="403"/>
      <c r="BH1544" s="403"/>
      <c r="BI1544" s="403"/>
      <c r="BJ1544" s="403"/>
      <c r="BK1544" s="403"/>
    </row>
    <row r="1545" spans="1:63" x14ac:dyDescent="0.25">
      <c r="A1545" s="405"/>
      <c r="B1545" s="400"/>
      <c r="C1545" s="403"/>
      <c r="D1545" s="403"/>
      <c r="E1545" s="403"/>
      <c r="I1545" s="404"/>
      <c r="Q1545" s="405"/>
      <c r="S1545" s="405"/>
      <c r="T1545" s="403"/>
      <c r="U1545" s="406"/>
      <c r="V1545" s="400"/>
      <c r="W1545" s="405"/>
      <c r="X1545" s="405"/>
      <c r="Y1545" s="403"/>
      <c r="Z1545" s="407"/>
      <c r="AA1545" s="403"/>
      <c r="AB1545" s="405"/>
      <c r="AC1545" s="403"/>
      <c r="AD1545" s="406"/>
      <c r="AG1545" s="403"/>
      <c r="AH1545" s="403"/>
      <c r="AI1545" s="405"/>
      <c r="AL1545" s="403"/>
      <c r="AN1545" s="403"/>
      <c r="AO1545" s="405"/>
      <c r="AP1545" s="403"/>
      <c r="AQ1545" s="403"/>
      <c r="AR1545" s="403"/>
      <c r="AS1545" s="403"/>
      <c r="AT1545" s="403"/>
      <c r="AU1545" s="403"/>
      <c r="AV1545" s="405"/>
      <c r="AW1545" s="404"/>
      <c r="AY1545" s="403"/>
      <c r="BC1545" s="403"/>
      <c r="BD1545" s="403"/>
      <c r="BE1545" s="403"/>
      <c r="BF1545" s="403"/>
      <c r="BG1545" s="403"/>
      <c r="BH1545" s="403"/>
      <c r="BI1545" s="403"/>
      <c r="BJ1545" s="403"/>
      <c r="BK1545" s="403"/>
    </row>
    <row r="1546" spans="1:63" x14ac:dyDescent="0.25">
      <c r="A1546" s="405"/>
      <c r="B1546" s="400"/>
      <c r="C1546" s="403"/>
      <c r="D1546" s="403"/>
      <c r="E1546" s="403"/>
      <c r="I1546" s="404"/>
      <c r="Q1546" s="405"/>
      <c r="S1546" s="405"/>
      <c r="T1546" s="403"/>
      <c r="U1546" s="406"/>
      <c r="V1546" s="400"/>
      <c r="W1546" s="405"/>
      <c r="X1546" s="405"/>
      <c r="Y1546" s="403"/>
      <c r="Z1546" s="407"/>
      <c r="AA1546" s="403"/>
      <c r="AB1546" s="405"/>
      <c r="AC1546" s="403"/>
      <c r="AD1546" s="406"/>
      <c r="AG1546" s="403"/>
      <c r="AH1546" s="403"/>
      <c r="AI1546" s="405"/>
      <c r="AL1546" s="403"/>
      <c r="AN1546" s="403"/>
      <c r="AO1546" s="405"/>
      <c r="AP1546" s="403"/>
      <c r="AQ1546" s="403"/>
      <c r="AR1546" s="403"/>
      <c r="AS1546" s="403"/>
      <c r="AT1546" s="403"/>
      <c r="AU1546" s="403"/>
      <c r="AV1546" s="405"/>
      <c r="AW1546" s="404"/>
      <c r="AY1546" s="403"/>
      <c r="BC1546" s="403"/>
      <c r="BD1546" s="403"/>
      <c r="BE1546" s="403"/>
      <c r="BF1546" s="403"/>
      <c r="BG1546" s="403"/>
      <c r="BH1546" s="403"/>
      <c r="BI1546" s="403"/>
      <c r="BJ1546" s="403"/>
      <c r="BK1546" s="403"/>
    </row>
    <row r="1547" spans="1:63" x14ac:dyDescent="0.25">
      <c r="A1547" s="405"/>
      <c r="B1547" s="400"/>
      <c r="C1547" s="403"/>
      <c r="D1547" s="403"/>
      <c r="E1547" s="403"/>
      <c r="I1547" s="404"/>
      <c r="Q1547" s="405"/>
      <c r="S1547" s="405"/>
      <c r="T1547" s="403"/>
      <c r="U1547" s="406"/>
      <c r="V1547" s="400"/>
      <c r="W1547" s="405"/>
      <c r="X1547" s="405"/>
      <c r="Y1547" s="403"/>
      <c r="Z1547" s="407"/>
      <c r="AA1547" s="403"/>
      <c r="AB1547" s="405"/>
      <c r="AC1547" s="403"/>
      <c r="AD1547" s="406"/>
      <c r="AG1547" s="403"/>
      <c r="AH1547" s="403"/>
      <c r="AI1547" s="405"/>
      <c r="AL1547" s="403"/>
      <c r="AN1547" s="403"/>
      <c r="AO1547" s="405"/>
      <c r="AP1547" s="403"/>
      <c r="AQ1547" s="403"/>
      <c r="AR1547" s="403"/>
      <c r="AS1547" s="403"/>
      <c r="AT1547" s="403"/>
      <c r="AU1547" s="403"/>
      <c r="AV1547" s="405"/>
      <c r="AW1547" s="404"/>
      <c r="AY1547" s="403"/>
      <c r="BC1547" s="403"/>
      <c r="BD1547" s="403"/>
      <c r="BE1547" s="403"/>
      <c r="BF1547" s="403"/>
      <c r="BG1547" s="403"/>
      <c r="BH1547" s="403"/>
      <c r="BI1547" s="403"/>
      <c r="BJ1547" s="403"/>
      <c r="BK1547" s="403"/>
    </row>
    <row r="1548" spans="1:63" x14ac:dyDescent="0.25">
      <c r="A1548" s="405"/>
      <c r="B1548" s="400"/>
      <c r="C1548" s="403"/>
      <c r="D1548" s="403"/>
      <c r="E1548" s="403"/>
      <c r="I1548" s="404"/>
      <c r="Q1548" s="405"/>
      <c r="S1548" s="405"/>
      <c r="T1548" s="403"/>
      <c r="U1548" s="406"/>
      <c r="V1548" s="400"/>
      <c r="W1548" s="405"/>
      <c r="X1548" s="405"/>
      <c r="Y1548" s="403"/>
      <c r="Z1548" s="407"/>
      <c r="AA1548" s="403"/>
      <c r="AB1548" s="405"/>
      <c r="AC1548" s="403"/>
      <c r="AD1548" s="406"/>
      <c r="AG1548" s="403"/>
      <c r="AH1548" s="403"/>
      <c r="AI1548" s="405"/>
      <c r="AL1548" s="403"/>
      <c r="AN1548" s="403"/>
      <c r="AO1548" s="405"/>
      <c r="AP1548" s="403"/>
      <c r="AQ1548" s="403"/>
      <c r="AR1548" s="403"/>
      <c r="AS1548" s="403"/>
      <c r="AT1548" s="403"/>
      <c r="AU1548" s="403"/>
      <c r="AV1548" s="405"/>
      <c r="AW1548" s="404"/>
      <c r="AY1548" s="403"/>
      <c r="BC1548" s="403"/>
      <c r="BD1548" s="403"/>
      <c r="BE1548" s="403"/>
      <c r="BF1548" s="403"/>
      <c r="BG1548" s="403"/>
      <c r="BH1548" s="403"/>
      <c r="BI1548" s="403"/>
      <c r="BJ1548" s="403"/>
      <c r="BK1548" s="403"/>
    </row>
    <row r="1549" spans="1:63" x14ac:dyDescent="0.25">
      <c r="A1549" s="405"/>
      <c r="B1549" s="400"/>
      <c r="C1549" s="403"/>
      <c r="D1549" s="403"/>
      <c r="E1549" s="403"/>
      <c r="I1549" s="404"/>
      <c r="Q1549" s="405"/>
      <c r="S1549" s="405"/>
      <c r="T1549" s="403"/>
      <c r="U1549" s="406"/>
      <c r="V1549" s="400"/>
      <c r="W1549" s="405"/>
      <c r="X1549" s="405"/>
      <c r="Y1549" s="403"/>
      <c r="Z1549" s="407"/>
      <c r="AA1549" s="403"/>
      <c r="AB1549" s="405"/>
      <c r="AC1549" s="403"/>
      <c r="AD1549" s="406"/>
      <c r="AG1549" s="403"/>
      <c r="AH1549" s="403"/>
      <c r="AI1549" s="405"/>
      <c r="AL1549" s="403"/>
      <c r="AN1549" s="403"/>
      <c r="AO1549" s="405"/>
      <c r="AP1549" s="403"/>
      <c r="AQ1549" s="403"/>
      <c r="AR1549" s="403"/>
      <c r="AS1549" s="403"/>
      <c r="AT1549" s="403"/>
      <c r="AU1549" s="403"/>
      <c r="AV1549" s="405"/>
      <c r="AW1549" s="404"/>
      <c r="AY1549" s="403"/>
      <c r="BC1549" s="403"/>
      <c r="BD1549" s="403"/>
      <c r="BE1549" s="403"/>
      <c r="BF1549" s="403"/>
      <c r="BG1549" s="403"/>
      <c r="BH1549" s="403"/>
      <c r="BI1549" s="403"/>
      <c r="BJ1549" s="403"/>
      <c r="BK1549" s="403"/>
    </row>
    <row r="1550" spans="1:63" x14ac:dyDescent="0.25">
      <c r="A1550" s="405"/>
      <c r="B1550" s="400"/>
      <c r="C1550" s="403"/>
      <c r="D1550" s="403"/>
      <c r="E1550" s="403"/>
      <c r="I1550" s="404"/>
      <c r="Q1550" s="405"/>
      <c r="S1550" s="405"/>
      <c r="T1550" s="403"/>
      <c r="U1550" s="406"/>
      <c r="V1550" s="400"/>
      <c r="W1550" s="405"/>
      <c r="X1550" s="405"/>
      <c r="Y1550" s="403"/>
      <c r="Z1550" s="407"/>
      <c r="AA1550" s="403"/>
      <c r="AB1550" s="405"/>
      <c r="AC1550" s="403"/>
      <c r="AD1550" s="406"/>
      <c r="AG1550" s="403"/>
      <c r="AH1550" s="403"/>
      <c r="AI1550" s="405"/>
      <c r="AL1550" s="403"/>
      <c r="AN1550" s="403"/>
      <c r="AO1550" s="405"/>
      <c r="AP1550" s="403"/>
      <c r="AQ1550" s="403"/>
      <c r="AR1550" s="403"/>
      <c r="AS1550" s="403"/>
      <c r="AT1550" s="403"/>
      <c r="AU1550" s="403"/>
      <c r="AV1550" s="405"/>
      <c r="AW1550" s="404"/>
      <c r="AY1550" s="403"/>
      <c r="BC1550" s="403"/>
      <c r="BD1550" s="403"/>
      <c r="BE1550" s="403"/>
      <c r="BF1550" s="403"/>
      <c r="BG1550" s="403"/>
      <c r="BH1550" s="403"/>
      <c r="BI1550" s="403"/>
      <c r="BJ1550" s="403"/>
      <c r="BK1550" s="403"/>
    </row>
    <row r="1551" spans="1:63" x14ac:dyDescent="0.25">
      <c r="A1551" s="405"/>
      <c r="B1551" s="400"/>
      <c r="C1551" s="403"/>
      <c r="D1551" s="403"/>
      <c r="E1551" s="403"/>
      <c r="I1551" s="404"/>
      <c r="Q1551" s="405"/>
      <c r="S1551" s="405"/>
      <c r="T1551" s="403"/>
      <c r="U1551" s="406"/>
      <c r="V1551" s="400"/>
      <c r="W1551" s="405"/>
      <c r="X1551" s="405"/>
      <c r="Y1551" s="403"/>
      <c r="Z1551" s="407"/>
      <c r="AA1551" s="403"/>
      <c r="AB1551" s="405"/>
      <c r="AC1551" s="403"/>
      <c r="AD1551" s="406"/>
      <c r="AG1551" s="403"/>
      <c r="AH1551" s="403"/>
      <c r="AI1551" s="405"/>
      <c r="AL1551" s="403"/>
      <c r="AN1551" s="403"/>
      <c r="AO1551" s="405"/>
      <c r="AP1551" s="403"/>
      <c r="AQ1551" s="403"/>
      <c r="AR1551" s="403"/>
      <c r="AS1551" s="403"/>
      <c r="AT1551" s="403"/>
      <c r="AU1551" s="403"/>
      <c r="AV1551" s="405"/>
      <c r="AW1551" s="404"/>
      <c r="AY1551" s="403"/>
      <c r="BC1551" s="403"/>
      <c r="BD1551" s="403"/>
      <c r="BE1551" s="403"/>
      <c r="BF1551" s="403"/>
      <c r="BG1551" s="403"/>
      <c r="BH1551" s="403"/>
      <c r="BI1551" s="403"/>
      <c r="BJ1551" s="403"/>
      <c r="BK1551" s="403"/>
    </row>
    <row r="1552" spans="1:63" x14ac:dyDescent="0.25">
      <c r="A1552" s="405"/>
      <c r="B1552" s="400"/>
      <c r="C1552" s="403"/>
      <c r="D1552" s="403"/>
      <c r="E1552" s="403"/>
      <c r="I1552" s="404"/>
      <c r="Q1552" s="405"/>
      <c r="S1552" s="405"/>
      <c r="T1552" s="403"/>
      <c r="U1552" s="406"/>
      <c r="V1552" s="400"/>
      <c r="W1552" s="405"/>
      <c r="X1552" s="405"/>
      <c r="Y1552" s="403"/>
      <c r="Z1552" s="407"/>
      <c r="AA1552" s="403"/>
      <c r="AB1552" s="405"/>
      <c r="AC1552" s="403"/>
      <c r="AD1552" s="406"/>
      <c r="AG1552" s="403"/>
      <c r="AH1552" s="403"/>
      <c r="AI1552" s="405"/>
      <c r="AL1552" s="403"/>
      <c r="AN1552" s="403"/>
      <c r="AO1552" s="405"/>
      <c r="AP1552" s="403"/>
      <c r="AQ1552" s="403"/>
      <c r="AR1552" s="403"/>
      <c r="AS1552" s="403"/>
      <c r="AT1552" s="403"/>
      <c r="AU1552" s="403"/>
      <c r="AV1552" s="405"/>
      <c r="AW1552" s="404"/>
      <c r="AY1552" s="403"/>
      <c r="BC1552" s="403"/>
      <c r="BD1552" s="403"/>
      <c r="BE1552" s="403"/>
      <c r="BF1552" s="403"/>
      <c r="BG1552" s="403"/>
      <c r="BH1552" s="403"/>
      <c r="BI1552" s="403"/>
      <c r="BJ1552" s="403"/>
      <c r="BK1552" s="403"/>
    </row>
    <row r="1553" spans="1:63" x14ac:dyDescent="0.25">
      <c r="A1553" s="405"/>
      <c r="B1553" s="400"/>
      <c r="C1553" s="403"/>
      <c r="D1553" s="403"/>
      <c r="E1553" s="403"/>
      <c r="I1553" s="404"/>
      <c r="Q1553" s="405"/>
      <c r="S1553" s="405"/>
      <c r="T1553" s="403"/>
      <c r="U1553" s="406"/>
      <c r="V1553" s="400"/>
      <c r="W1553" s="405"/>
      <c r="X1553" s="405"/>
      <c r="Y1553" s="403"/>
      <c r="Z1553" s="407"/>
      <c r="AA1553" s="403"/>
      <c r="AB1553" s="405"/>
      <c r="AC1553" s="403"/>
      <c r="AD1553" s="406"/>
      <c r="AG1553" s="403"/>
      <c r="AH1553" s="403"/>
      <c r="AI1553" s="405"/>
      <c r="AL1553" s="403"/>
      <c r="AN1553" s="403"/>
      <c r="AO1553" s="405"/>
      <c r="AP1553" s="403"/>
      <c r="AQ1553" s="403"/>
      <c r="AR1553" s="403"/>
      <c r="AS1553" s="403"/>
      <c r="AT1553" s="403"/>
      <c r="AU1553" s="403"/>
      <c r="AV1553" s="405"/>
      <c r="AW1553" s="404"/>
      <c r="AY1553" s="403"/>
      <c r="BC1553" s="403"/>
      <c r="BD1553" s="403"/>
      <c r="BE1553" s="403"/>
      <c r="BF1553" s="403"/>
      <c r="BG1553" s="403"/>
      <c r="BH1553" s="403"/>
      <c r="BI1553" s="403"/>
      <c r="BJ1553" s="403"/>
      <c r="BK1553" s="403"/>
    </row>
    <row r="1554" spans="1:63" x14ac:dyDescent="0.25">
      <c r="A1554" s="405"/>
      <c r="B1554" s="400"/>
      <c r="C1554" s="403"/>
      <c r="D1554" s="403"/>
      <c r="E1554" s="403"/>
      <c r="I1554" s="404"/>
      <c r="Q1554" s="405"/>
      <c r="S1554" s="405"/>
      <c r="T1554" s="403"/>
      <c r="U1554" s="406"/>
      <c r="V1554" s="400"/>
      <c r="W1554" s="405"/>
      <c r="X1554" s="405"/>
      <c r="Y1554" s="403"/>
      <c r="Z1554" s="407"/>
      <c r="AA1554" s="403"/>
      <c r="AB1554" s="405"/>
      <c r="AC1554" s="403"/>
      <c r="AD1554" s="406"/>
      <c r="AG1554" s="403"/>
      <c r="AH1554" s="403"/>
      <c r="AI1554" s="405"/>
      <c r="AL1554" s="403"/>
      <c r="AN1554" s="403"/>
      <c r="AO1554" s="405"/>
      <c r="AP1554" s="403"/>
      <c r="AQ1554" s="403"/>
      <c r="AR1554" s="403"/>
      <c r="AS1554" s="403"/>
      <c r="AT1554" s="403"/>
      <c r="AU1554" s="403"/>
      <c r="AV1554" s="405"/>
      <c r="AW1554" s="404"/>
      <c r="AY1554" s="403"/>
      <c r="BC1554" s="403"/>
      <c r="BD1554" s="403"/>
      <c r="BE1554" s="403"/>
      <c r="BF1554" s="403"/>
      <c r="BG1554" s="403"/>
      <c r="BH1554" s="403"/>
      <c r="BI1554" s="403"/>
      <c r="BJ1554" s="403"/>
      <c r="BK1554" s="403"/>
    </row>
    <row r="1555" spans="1:63" x14ac:dyDescent="0.25">
      <c r="A1555" s="405"/>
      <c r="B1555" s="400"/>
      <c r="C1555" s="403"/>
      <c r="D1555" s="403"/>
      <c r="E1555" s="403"/>
      <c r="I1555" s="404"/>
      <c r="Q1555" s="405"/>
      <c r="S1555" s="405"/>
      <c r="T1555" s="403"/>
      <c r="U1555" s="406"/>
      <c r="V1555" s="400"/>
      <c r="W1555" s="405"/>
      <c r="X1555" s="405"/>
      <c r="Y1555" s="403"/>
      <c r="Z1555" s="407"/>
      <c r="AA1555" s="403"/>
      <c r="AB1555" s="405"/>
      <c r="AC1555" s="403"/>
      <c r="AD1555" s="406"/>
      <c r="AG1555" s="403"/>
      <c r="AH1555" s="403"/>
      <c r="AI1555" s="405"/>
      <c r="AL1555" s="403"/>
      <c r="AN1555" s="403"/>
      <c r="AO1555" s="405"/>
      <c r="AP1555" s="403"/>
      <c r="AQ1555" s="403"/>
      <c r="AR1555" s="403"/>
      <c r="AS1555" s="403"/>
      <c r="AT1555" s="403"/>
      <c r="AU1555" s="403"/>
      <c r="AV1555" s="405"/>
      <c r="AW1555" s="404"/>
      <c r="AY1555" s="403"/>
      <c r="BC1555" s="403"/>
      <c r="BD1555" s="403"/>
      <c r="BE1555" s="403"/>
      <c r="BF1555" s="403"/>
      <c r="BG1555" s="403"/>
      <c r="BH1555" s="403"/>
      <c r="BI1555" s="403"/>
      <c r="BJ1555" s="403"/>
      <c r="BK1555" s="403"/>
    </row>
    <row r="1556" spans="1:63" x14ac:dyDescent="0.25">
      <c r="A1556" s="405"/>
      <c r="B1556" s="400"/>
      <c r="C1556" s="403"/>
      <c r="D1556" s="403"/>
      <c r="E1556" s="403"/>
      <c r="I1556" s="404"/>
      <c r="Q1556" s="405"/>
      <c r="S1556" s="405"/>
      <c r="T1556" s="403"/>
      <c r="U1556" s="406"/>
      <c r="V1556" s="400"/>
      <c r="W1556" s="405"/>
      <c r="X1556" s="405"/>
      <c r="Y1556" s="403"/>
      <c r="Z1556" s="407"/>
      <c r="AA1556" s="403"/>
      <c r="AB1556" s="405"/>
      <c r="AC1556" s="403"/>
      <c r="AD1556" s="406"/>
      <c r="AG1556" s="403"/>
      <c r="AH1556" s="403"/>
      <c r="AI1556" s="405"/>
      <c r="AL1556" s="403"/>
      <c r="AN1556" s="403"/>
      <c r="AO1556" s="405"/>
      <c r="AP1556" s="403"/>
      <c r="AQ1556" s="403"/>
      <c r="AR1556" s="403"/>
      <c r="AS1556" s="403"/>
      <c r="AT1556" s="403"/>
      <c r="AU1556" s="403"/>
      <c r="AV1556" s="405"/>
      <c r="AW1556" s="404"/>
      <c r="AY1556" s="403"/>
      <c r="BC1556" s="403"/>
      <c r="BD1556" s="403"/>
      <c r="BE1556" s="403"/>
      <c r="BF1556" s="403"/>
      <c r="BG1556" s="403"/>
      <c r="BH1556" s="403"/>
      <c r="BI1556" s="403"/>
      <c r="BJ1556" s="403"/>
      <c r="BK1556" s="403"/>
    </row>
    <row r="1557" spans="1:63" x14ac:dyDescent="0.25">
      <c r="A1557" s="405"/>
      <c r="B1557" s="400"/>
      <c r="C1557" s="403"/>
      <c r="D1557" s="403"/>
      <c r="E1557" s="403"/>
      <c r="I1557" s="404"/>
      <c r="Q1557" s="405"/>
      <c r="S1557" s="405"/>
      <c r="T1557" s="403"/>
      <c r="U1557" s="406"/>
      <c r="V1557" s="400"/>
      <c r="W1557" s="405"/>
      <c r="X1557" s="405"/>
      <c r="Y1557" s="403"/>
      <c r="Z1557" s="407"/>
      <c r="AA1557" s="403"/>
      <c r="AB1557" s="405"/>
      <c r="AC1557" s="403"/>
      <c r="AD1557" s="406"/>
      <c r="AG1557" s="403"/>
      <c r="AH1557" s="403"/>
      <c r="AI1557" s="405"/>
      <c r="AL1557" s="403"/>
      <c r="AN1557" s="403"/>
      <c r="AO1557" s="405"/>
      <c r="AP1557" s="403"/>
      <c r="AQ1557" s="403"/>
      <c r="AR1557" s="403"/>
      <c r="AS1557" s="403"/>
      <c r="AT1557" s="403"/>
      <c r="AU1557" s="403"/>
      <c r="AV1557" s="405"/>
      <c r="AW1557" s="404"/>
      <c r="AY1557" s="403"/>
      <c r="BC1557" s="403"/>
      <c r="BD1557" s="403"/>
      <c r="BE1557" s="403"/>
      <c r="BF1557" s="403"/>
      <c r="BG1557" s="403"/>
      <c r="BH1557" s="403"/>
      <c r="BI1557" s="403"/>
      <c r="BJ1557" s="403"/>
      <c r="BK1557" s="403"/>
    </row>
    <row r="1558" spans="1:63" x14ac:dyDescent="0.25">
      <c r="A1558" s="405"/>
      <c r="B1558" s="400"/>
      <c r="C1558" s="403"/>
      <c r="D1558" s="403"/>
      <c r="E1558" s="403"/>
      <c r="I1558" s="404"/>
      <c r="Q1558" s="405"/>
      <c r="S1558" s="405"/>
      <c r="T1558" s="403"/>
      <c r="U1558" s="406"/>
      <c r="V1558" s="400"/>
      <c r="W1558" s="405"/>
      <c r="X1558" s="405"/>
      <c r="Y1558" s="403"/>
      <c r="Z1558" s="407"/>
      <c r="AA1558" s="403"/>
      <c r="AB1558" s="405"/>
      <c r="AC1558" s="403"/>
      <c r="AD1558" s="406"/>
      <c r="AG1558" s="403"/>
      <c r="AH1558" s="403"/>
      <c r="AI1558" s="405"/>
      <c r="AL1558" s="403"/>
      <c r="AN1558" s="403"/>
      <c r="AO1558" s="405"/>
      <c r="AP1558" s="403"/>
      <c r="AQ1558" s="403"/>
      <c r="AR1558" s="403"/>
      <c r="AS1558" s="403"/>
      <c r="AT1558" s="403"/>
      <c r="AU1558" s="403"/>
      <c r="AV1558" s="405"/>
      <c r="AW1558" s="404"/>
      <c r="AY1558" s="403"/>
      <c r="BC1558" s="403"/>
      <c r="BD1558" s="403"/>
      <c r="BE1558" s="403"/>
      <c r="BF1558" s="403"/>
      <c r="BG1558" s="403"/>
      <c r="BH1558" s="403"/>
      <c r="BI1558" s="403"/>
      <c r="BJ1558" s="403"/>
      <c r="BK1558" s="403"/>
    </row>
    <row r="1559" spans="1:63" x14ac:dyDescent="0.25">
      <c r="A1559" s="405"/>
      <c r="B1559" s="400"/>
      <c r="C1559" s="403"/>
      <c r="D1559" s="403"/>
      <c r="E1559" s="403"/>
      <c r="I1559" s="404"/>
      <c r="Q1559" s="405"/>
      <c r="S1559" s="405"/>
      <c r="T1559" s="403"/>
      <c r="U1559" s="406"/>
      <c r="V1559" s="400"/>
      <c r="W1559" s="405"/>
      <c r="X1559" s="405"/>
      <c r="Y1559" s="403"/>
      <c r="Z1559" s="407"/>
      <c r="AA1559" s="403"/>
      <c r="AB1559" s="405"/>
      <c r="AC1559" s="403"/>
      <c r="AD1559" s="406"/>
      <c r="AG1559" s="403"/>
      <c r="AH1559" s="403"/>
      <c r="AI1559" s="405"/>
      <c r="AL1559" s="403"/>
      <c r="AN1559" s="403"/>
      <c r="AO1559" s="405"/>
      <c r="AP1559" s="403"/>
      <c r="AQ1559" s="403"/>
      <c r="AR1559" s="403"/>
      <c r="AS1559" s="403"/>
      <c r="AT1559" s="403"/>
      <c r="AU1559" s="403"/>
      <c r="AV1559" s="405"/>
      <c r="AW1559" s="404"/>
      <c r="AY1559" s="403"/>
      <c r="BC1559" s="403"/>
      <c r="BD1559" s="403"/>
      <c r="BE1559" s="403"/>
      <c r="BF1559" s="403"/>
      <c r="BG1559" s="403"/>
      <c r="BH1559" s="403"/>
      <c r="BI1559" s="403"/>
      <c r="BJ1559" s="403"/>
      <c r="BK1559" s="403"/>
    </row>
    <row r="1560" spans="1:63" x14ac:dyDescent="0.25">
      <c r="A1560" s="405"/>
      <c r="B1560" s="400"/>
      <c r="C1560" s="403"/>
      <c r="D1560" s="403"/>
      <c r="E1560" s="403"/>
      <c r="I1560" s="404"/>
      <c r="Q1560" s="405"/>
      <c r="S1560" s="405"/>
      <c r="T1560" s="403"/>
      <c r="U1560" s="406"/>
      <c r="V1560" s="400"/>
      <c r="W1560" s="405"/>
      <c r="X1560" s="405"/>
      <c r="Y1560" s="403"/>
      <c r="Z1560" s="407"/>
      <c r="AA1560" s="403"/>
      <c r="AB1560" s="405"/>
      <c r="AC1560" s="403"/>
      <c r="AD1560" s="406"/>
      <c r="AG1560" s="403"/>
      <c r="AH1560" s="403"/>
      <c r="AI1560" s="405"/>
      <c r="AL1560" s="403"/>
      <c r="AN1560" s="403"/>
      <c r="AO1560" s="405"/>
      <c r="AP1560" s="403"/>
      <c r="AQ1560" s="403"/>
      <c r="AR1560" s="403"/>
      <c r="AS1560" s="403"/>
      <c r="AT1560" s="403"/>
      <c r="AU1560" s="403"/>
      <c r="AV1560" s="405"/>
      <c r="AW1560" s="404"/>
      <c r="AY1560" s="403"/>
      <c r="BC1560" s="403"/>
      <c r="BD1560" s="403"/>
      <c r="BE1560" s="403"/>
      <c r="BF1560" s="403"/>
      <c r="BG1560" s="403"/>
      <c r="BH1560" s="403"/>
      <c r="BI1560" s="403"/>
      <c r="BJ1560" s="403"/>
      <c r="BK1560" s="403"/>
    </row>
    <row r="1561" spans="1:63" x14ac:dyDescent="0.25">
      <c r="A1561" s="405"/>
      <c r="B1561" s="400"/>
      <c r="C1561" s="403"/>
      <c r="D1561" s="403"/>
      <c r="E1561" s="403"/>
      <c r="I1561" s="404"/>
      <c r="Q1561" s="405"/>
      <c r="S1561" s="405"/>
      <c r="T1561" s="403"/>
      <c r="U1561" s="406"/>
      <c r="V1561" s="400"/>
      <c r="W1561" s="405"/>
      <c r="X1561" s="405"/>
      <c r="Y1561" s="403"/>
      <c r="Z1561" s="407"/>
      <c r="AA1561" s="403"/>
      <c r="AB1561" s="405"/>
      <c r="AC1561" s="403"/>
      <c r="AD1561" s="406"/>
      <c r="AG1561" s="403"/>
      <c r="AH1561" s="403"/>
      <c r="AI1561" s="405"/>
      <c r="AL1561" s="403"/>
      <c r="AN1561" s="403"/>
      <c r="AO1561" s="405"/>
      <c r="AP1561" s="403"/>
      <c r="AQ1561" s="403"/>
      <c r="AR1561" s="403"/>
      <c r="AS1561" s="403"/>
      <c r="AT1561" s="403"/>
      <c r="AU1561" s="403"/>
      <c r="AV1561" s="405"/>
      <c r="AW1561" s="404"/>
      <c r="AY1561" s="403"/>
      <c r="BC1561" s="403"/>
      <c r="BD1561" s="403"/>
      <c r="BE1561" s="403"/>
      <c r="BF1561" s="403"/>
      <c r="BG1561" s="403"/>
      <c r="BH1561" s="403"/>
      <c r="BI1561" s="403"/>
      <c r="BJ1561" s="403"/>
      <c r="BK1561" s="403"/>
    </row>
    <row r="1562" spans="1:63" x14ac:dyDescent="0.25">
      <c r="A1562" s="405"/>
      <c r="B1562" s="400"/>
      <c r="C1562" s="403"/>
      <c r="D1562" s="403"/>
      <c r="E1562" s="403"/>
      <c r="I1562" s="404"/>
      <c r="Q1562" s="405"/>
      <c r="S1562" s="405"/>
      <c r="T1562" s="403"/>
      <c r="U1562" s="406"/>
      <c r="V1562" s="400"/>
      <c r="W1562" s="405"/>
      <c r="X1562" s="405"/>
      <c r="Y1562" s="403"/>
      <c r="Z1562" s="407"/>
      <c r="AA1562" s="403"/>
      <c r="AB1562" s="405"/>
      <c r="AC1562" s="403"/>
      <c r="AD1562" s="406"/>
      <c r="AG1562" s="403"/>
      <c r="AH1562" s="403"/>
      <c r="AI1562" s="405"/>
      <c r="AL1562" s="403"/>
      <c r="AN1562" s="403"/>
      <c r="AO1562" s="405"/>
      <c r="AP1562" s="403"/>
      <c r="AQ1562" s="403"/>
      <c r="AR1562" s="403"/>
      <c r="AS1562" s="403"/>
      <c r="AT1562" s="403"/>
      <c r="AU1562" s="403"/>
      <c r="AV1562" s="405"/>
      <c r="AW1562" s="404"/>
      <c r="AY1562" s="403"/>
      <c r="BC1562" s="403"/>
      <c r="BD1562" s="403"/>
      <c r="BE1562" s="403"/>
      <c r="BF1562" s="403"/>
      <c r="BG1562" s="403"/>
      <c r="BH1562" s="403"/>
      <c r="BI1562" s="403"/>
      <c r="BJ1562" s="403"/>
      <c r="BK1562" s="403"/>
    </row>
    <row r="1563" spans="1:63" x14ac:dyDescent="0.25">
      <c r="A1563" s="405"/>
      <c r="B1563" s="400"/>
      <c r="C1563" s="403"/>
      <c r="D1563" s="403"/>
      <c r="E1563" s="403"/>
      <c r="I1563" s="404"/>
      <c r="Q1563" s="405"/>
      <c r="S1563" s="405"/>
      <c r="T1563" s="403"/>
      <c r="U1563" s="406"/>
      <c r="V1563" s="400"/>
      <c r="W1563" s="405"/>
      <c r="X1563" s="405"/>
      <c r="Y1563" s="403"/>
      <c r="Z1563" s="407"/>
      <c r="AA1563" s="403"/>
      <c r="AB1563" s="405"/>
      <c r="AC1563" s="403"/>
      <c r="AD1563" s="406"/>
      <c r="AG1563" s="403"/>
      <c r="AH1563" s="403"/>
      <c r="AI1563" s="405"/>
      <c r="AL1563" s="403"/>
      <c r="AN1563" s="403"/>
      <c r="AO1563" s="405"/>
      <c r="AP1563" s="403"/>
      <c r="AQ1563" s="403"/>
      <c r="AR1563" s="403"/>
      <c r="AS1563" s="403"/>
      <c r="AT1563" s="403"/>
      <c r="AU1563" s="403"/>
      <c r="AV1563" s="405"/>
      <c r="AW1563" s="404"/>
      <c r="AY1563" s="403"/>
      <c r="BC1563" s="403"/>
      <c r="BD1563" s="403"/>
      <c r="BE1563" s="403"/>
      <c r="BF1563" s="403"/>
      <c r="BG1563" s="403"/>
      <c r="BH1563" s="403"/>
      <c r="BI1563" s="403"/>
      <c r="BJ1563" s="403"/>
      <c r="BK1563" s="403"/>
    </row>
    <row r="1564" spans="1:63" x14ac:dyDescent="0.25">
      <c r="A1564" s="405"/>
      <c r="B1564" s="400"/>
      <c r="C1564" s="403"/>
      <c r="D1564" s="403"/>
      <c r="E1564" s="403"/>
      <c r="I1564" s="404"/>
      <c r="Q1564" s="405"/>
      <c r="S1564" s="405"/>
      <c r="T1564" s="403"/>
      <c r="U1564" s="406"/>
      <c r="V1564" s="400"/>
      <c r="W1564" s="405"/>
      <c r="X1564" s="405"/>
      <c r="Y1564" s="403"/>
      <c r="Z1564" s="407"/>
      <c r="AA1564" s="403"/>
      <c r="AB1564" s="405"/>
      <c r="AC1564" s="403"/>
      <c r="AD1564" s="406"/>
      <c r="AG1564" s="403"/>
      <c r="AH1564" s="403"/>
      <c r="AI1564" s="405"/>
      <c r="AL1564" s="403"/>
      <c r="AN1564" s="403"/>
      <c r="AO1564" s="405"/>
      <c r="AP1564" s="403"/>
      <c r="AQ1564" s="403"/>
      <c r="AR1564" s="403"/>
      <c r="AS1564" s="403"/>
      <c r="AT1564" s="403"/>
      <c r="AU1564" s="403"/>
      <c r="AV1564" s="405"/>
      <c r="AW1564" s="404"/>
      <c r="AY1564" s="403"/>
      <c r="BC1564" s="403"/>
      <c r="BD1564" s="403"/>
      <c r="BE1564" s="403"/>
      <c r="BF1564" s="403"/>
      <c r="BG1564" s="403"/>
      <c r="BH1564" s="403"/>
      <c r="BI1564" s="403"/>
      <c r="BJ1564" s="403"/>
      <c r="BK1564" s="403"/>
    </row>
    <row r="1565" spans="1:63" x14ac:dyDescent="0.25">
      <c r="A1565" s="405"/>
      <c r="B1565" s="400"/>
      <c r="C1565" s="403"/>
      <c r="D1565" s="403"/>
      <c r="E1565" s="403"/>
      <c r="I1565" s="404"/>
      <c r="Q1565" s="405"/>
      <c r="S1565" s="405"/>
      <c r="T1565" s="403"/>
      <c r="U1565" s="406"/>
      <c r="V1565" s="400"/>
      <c r="W1565" s="405"/>
      <c r="X1565" s="405"/>
      <c r="Y1565" s="403"/>
      <c r="Z1565" s="407"/>
      <c r="AA1565" s="403"/>
      <c r="AB1565" s="405"/>
      <c r="AC1565" s="403"/>
      <c r="AD1565" s="406"/>
      <c r="AG1565" s="403"/>
      <c r="AH1565" s="403"/>
      <c r="AI1565" s="405"/>
      <c r="AL1565" s="403"/>
      <c r="AN1565" s="403"/>
      <c r="AO1565" s="405"/>
      <c r="AP1565" s="403"/>
      <c r="AQ1565" s="403"/>
      <c r="AR1565" s="403"/>
      <c r="AS1565" s="403"/>
      <c r="AT1565" s="403"/>
      <c r="AU1565" s="403"/>
      <c r="AV1565" s="405"/>
      <c r="AW1565" s="404"/>
      <c r="AY1565" s="403"/>
      <c r="BC1565" s="403"/>
      <c r="BD1565" s="403"/>
      <c r="BE1565" s="403"/>
      <c r="BF1565" s="403"/>
      <c r="BG1565" s="403"/>
      <c r="BH1565" s="403"/>
      <c r="BI1565" s="403"/>
      <c r="BJ1565" s="403"/>
      <c r="BK1565" s="403"/>
    </row>
    <row r="1566" spans="1:63" x14ac:dyDescent="0.25">
      <c r="A1566" s="405"/>
      <c r="B1566" s="400"/>
      <c r="C1566" s="403"/>
      <c r="D1566" s="403"/>
      <c r="E1566" s="403"/>
      <c r="I1566" s="404"/>
      <c r="Q1566" s="405"/>
      <c r="S1566" s="405"/>
      <c r="T1566" s="403"/>
      <c r="U1566" s="406"/>
      <c r="V1566" s="400"/>
      <c r="W1566" s="405"/>
      <c r="X1566" s="405"/>
      <c r="Y1566" s="403"/>
      <c r="Z1566" s="407"/>
      <c r="AA1566" s="403"/>
      <c r="AB1566" s="405"/>
      <c r="AC1566" s="403"/>
      <c r="AD1566" s="406"/>
      <c r="AG1566" s="403"/>
      <c r="AH1566" s="403"/>
      <c r="AI1566" s="405"/>
      <c r="AL1566" s="403"/>
      <c r="AN1566" s="403"/>
      <c r="AO1566" s="405"/>
      <c r="AP1566" s="403"/>
      <c r="AQ1566" s="403"/>
      <c r="AR1566" s="403"/>
      <c r="AS1566" s="403"/>
      <c r="AT1566" s="403"/>
      <c r="AU1566" s="403"/>
      <c r="AV1566" s="405"/>
      <c r="AW1566" s="404"/>
      <c r="AY1566" s="403"/>
      <c r="BC1566" s="403"/>
      <c r="BD1566" s="403"/>
      <c r="BE1566" s="403"/>
      <c r="BF1566" s="403"/>
      <c r="BG1566" s="403"/>
      <c r="BH1566" s="403"/>
      <c r="BI1566" s="403"/>
      <c r="BJ1566" s="403"/>
      <c r="BK1566" s="403"/>
    </row>
    <row r="1567" spans="1:63" x14ac:dyDescent="0.25">
      <c r="A1567" s="405"/>
      <c r="B1567" s="400"/>
      <c r="C1567" s="403"/>
      <c r="D1567" s="403"/>
      <c r="E1567" s="403"/>
      <c r="I1567" s="404"/>
      <c r="Q1567" s="405"/>
      <c r="S1567" s="405"/>
      <c r="T1567" s="403"/>
      <c r="U1567" s="406"/>
      <c r="V1567" s="400"/>
      <c r="W1567" s="405"/>
      <c r="X1567" s="405"/>
      <c r="Y1567" s="403"/>
      <c r="Z1567" s="407"/>
      <c r="AA1567" s="403"/>
      <c r="AB1567" s="405"/>
      <c r="AC1567" s="403"/>
      <c r="AD1567" s="406"/>
      <c r="AG1567" s="403"/>
      <c r="AH1567" s="403"/>
      <c r="AI1567" s="405"/>
      <c r="AL1567" s="403"/>
      <c r="AN1567" s="403"/>
      <c r="AO1567" s="405"/>
      <c r="AP1567" s="403"/>
      <c r="AQ1567" s="403"/>
      <c r="AR1567" s="403"/>
      <c r="AS1567" s="403"/>
      <c r="AT1567" s="403"/>
      <c r="AU1567" s="403"/>
      <c r="AV1567" s="405"/>
      <c r="AW1567" s="404"/>
      <c r="AY1567" s="403"/>
      <c r="BC1567" s="403"/>
      <c r="BD1567" s="403"/>
      <c r="BE1567" s="403"/>
      <c r="BF1567" s="403"/>
      <c r="BG1567" s="403"/>
      <c r="BH1567" s="403"/>
      <c r="BI1567" s="403"/>
      <c r="BJ1567" s="403"/>
      <c r="BK1567" s="403"/>
    </row>
    <row r="1568" spans="1:63" x14ac:dyDescent="0.25">
      <c r="A1568" s="405"/>
      <c r="B1568" s="400"/>
      <c r="C1568" s="403"/>
      <c r="D1568" s="403"/>
      <c r="E1568" s="403"/>
      <c r="I1568" s="404"/>
      <c r="Q1568" s="405"/>
      <c r="S1568" s="405"/>
      <c r="T1568" s="403"/>
      <c r="U1568" s="406"/>
      <c r="V1568" s="400"/>
      <c r="W1568" s="405"/>
      <c r="X1568" s="405"/>
      <c r="Y1568" s="403"/>
      <c r="Z1568" s="407"/>
      <c r="AA1568" s="403"/>
      <c r="AB1568" s="405"/>
      <c r="AC1568" s="403"/>
      <c r="AD1568" s="406"/>
      <c r="AG1568" s="403"/>
      <c r="AH1568" s="403"/>
      <c r="AI1568" s="405"/>
      <c r="AL1568" s="403"/>
      <c r="AN1568" s="403"/>
      <c r="AO1568" s="405"/>
      <c r="AP1568" s="403"/>
      <c r="AQ1568" s="403"/>
      <c r="AR1568" s="403"/>
      <c r="AS1568" s="403"/>
      <c r="AT1568" s="403"/>
      <c r="AU1568" s="403"/>
      <c r="AV1568" s="405"/>
      <c r="AW1568" s="404"/>
      <c r="AY1568" s="403"/>
      <c r="BC1568" s="403"/>
      <c r="BD1568" s="403"/>
      <c r="BE1568" s="403"/>
      <c r="BF1568" s="403"/>
      <c r="BG1568" s="403"/>
      <c r="BH1568" s="403"/>
      <c r="BI1568" s="403"/>
      <c r="BJ1568" s="403"/>
      <c r="BK1568" s="403"/>
    </row>
    <row r="1569" spans="1:63" x14ac:dyDescent="0.25">
      <c r="A1569" s="405"/>
      <c r="B1569" s="400"/>
      <c r="C1569" s="403"/>
      <c r="D1569" s="403"/>
      <c r="E1569" s="403"/>
      <c r="I1569" s="404"/>
      <c r="Q1569" s="405"/>
      <c r="S1569" s="405"/>
      <c r="T1569" s="403"/>
      <c r="U1569" s="406"/>
      <c r="V1569" s="400"/>
      <c r="W1569" s="405"/>
      <c r="X1569" s="405"/>
      <c r="Y1569" s="403"/>
      <c r="Z1569" s="407"/>
      <c r="AA1569" s="403"/>
      <c r="AB1569" s="405"/>
      <c r="AC1569" s="403"/>
      <c r="AD1569" s="406"/>
      <c r="AG1569" s="403"/>
      <c r="AH1569" s="403"/>
      <c r="AI1569" s="405"/>
      <c r="AL1569" s="403"/>
      <c r="AN1569" s="403"/>
      <c r="AO1569" s="405"/>
      <c r="AP1569" s="403"/>
      <c r="AQ1569" s="403"/>
      <c r="AR1569" s="403"/>
      <c r="AS1569" s="403"/>
      <c r="AT1569" s="403"/>
      <c r="AU1569" s="403"/>
      <c r="AV1569" s="405"/>
      <c r="AW1569" s="404"/>
      <c r="AY1569" s="403"/>
      <c r="BC1569" s="403"/>
      <c r="BD1569" s="403"/>
      <c r="BE1569" s="403"/>
      <c r="BF1569" s="403"/>
      <c r="BG1569" s="403"/>
      <c r="BH1569" s="403"/>
      <c r="BI1569" s="403"/>
      <c r="BJ1569" s="403"/>
      <c r="BK1569" s="403"/>
    </row>
    <row r="1570" spans="1:63" x14ac:dyDescent="0.25">
      <c r="A1570" s="405"/>
      <c r="B1570" s="400"/>
      <c r="C1570" s="403"/>
      <c r="D1570" s="403"/>
      <c r="E1570" s="403"/>
      <c r="I1570" s="404"/>
      <c r="Q1570" s="405"/>
      <c r="S1570" s="405"/>
      <c r="T1570" s="403"/>
      <c r="U1570" s="406"/>
      <c r="V1570" s="400"/>
      <c r="W1570" s="405"/>
      <c r="X1570" s="405"/>
      <c r="Y1570" s="403"/>
      <c r="Z1570" s="407"/>
      <c r="AA1570" s="403"/>
      <c r="AB1570" s="405"/>
      <c r="AC1570" s="403"/>
      <c r="AD1570" s="406"/>
      <c r="AG1570" s="403"/>
      <c r="AH1570" s="403"/>
      <c r="AI1570" s="405"/>
      <c r="AL1570" s="403"/>
      <c r="AN1570" s="403"/>
      <c r="AO1570" s="405"/>
      <c r="AP1570" s="403"/>
      <c r="AQ1570" s="403"/>
      <c r="AR1570" s="403"/>
      <c r="AS1570" s="403"/>
      <c r="AT1570" s="403"/>
      <c r="AU1570" s="403"/>
      <c r="AV1570" s="405"/>
      <c r="AW1570" s="404"/>
      <c r="AY1570" s="403"/>
      <c r="BC1570" s="403"/>
      <c r="BD1570" s="403"/>
      <c r="BE1570" s="403"/>
      <c r="BF1570" s="403"/>
      <c r="BG1570" s="403"/>
      <c r="BH1570" s="403"/>
      <c r="BI1570" s="403"/>
      <c r="BJ1570" s="403"/>
      <c r="BK1570" s="403"/>
    </row>
    <row r="1571" spans="1:63" x14ac:dyDescent="0.25">
      <c r="A1571" s="405"/>
      <c r="B1571" s="400"/>
      <c r="C1571" s="403"/>
      <c r="D1571" s="403"/>
      <c r="E1571" s="403"/>
      <c r="I1571" s="404"/>
      <c r="Q1571" s="405"/>
      <c r="S1571" s="405"/>
      <c r="T1571" s="403"/>
      <c r="U1571" s="406"/>
      <c r="V1571" s="400"/>
      <c r="W1571" s="405"/>
      <c r="X1571" s="405"/>
      <c r="Y1571" s="403"/>
      <c r="Z1571" s="407"/>
      <c r="AA1571" s="403"/>
      <c r="AB1571" s="405"/>
      <c r="AC1571" s="403"/>
      <c r="AD1571" s="406"/>
      <c r="AG1571" s="403"/>
      <c r="AH1571" s="403"/>
      <c r="AI1571" s="405"/>
      <c r="AL1571" s="403"/>
      <c r="AN1571" s="403"/>
      <c r="AO1571" s="405"/>
      <c r="AP1571" s="403"/>
      <c r="AQ1571" s="403"/>
      <c r="AR1571" s="403"/>
      <c r="AS1571" s="403"/>
      <c r="AT1571" s="403"/>
      <c r="AU1571" s="403"/>
      <c r="AV1571" s="405"/>
      <c r="AW1571" s="404"/>
      <c r="AY1571" s="403"/>
      <c r="BC1571" s="403"/>
      <c r="BD1571" s="403"/>
      <c r="BE1571" s="403"/>
      <c r="BF1571" s="403"/>
      <c r="BG1571" s="403"/>
      <c r="BH1571" s="403"/>
      <c r="BI1571" s="403"/>
      <c r="BJ1571" s="403"/>
      <c r="BK1571" s="403"/>
    </row>
    <row r="1572" spans="1:63" x14ac:dyDescent="0.25">
      <c r="A1572" s="405"/>
      <c r="B1572" s="400"/>
      <c r="C1572" s="403"/>
      <c r="D1572" s="403"/>
      <c r="E1572" s="403"/>
      <c r="I1572" s="404"/>
      <c r="Q1572" s="405"/>
      <c r="S1572" s="405"/>
      <c r="T1572" s="403"/>
      <c r="U1572" s="406"/>
      <c r="V1572" s="400"/>
      <c r="W1572" s="405"/>
      <c r="X1572" s="405"/>
      <c r="Y1572" s="403"/>
      <c r="Z1572" s="407"/>
      <c r="AA1572" s="403"/>
      <c r="AB1572" s="405"/>
      <c r="AC1572" s="403"/>
      <c r="AD1572" s="406"/>
      <c r="AG1572" s="403"/>
      <c r="AH1572" s="403"/>
      <c r="AI1572" s="405"/>
      <c r="AL1572" s="403"/>
      <c r="AN1572" s="403"/>
      <c r="AO1572" s="405"/>
      <c r="AP1572" s="403"/>
      <c r="AQ1572" s="403"/>
      <c r="AR1572" s="403"/>
      <c r="AS1572" s="403"/>
      <c r="AT1572" s="403"/>
      <c r="AU1572" s="403"/>
      <c r="AV1572" s="405"/>
      <c r="AW1572" s="404"/>
      <c r="AY1572" s="403"/>
      <c r="BC1572" s="403"/>
      <c r="BD1572" s="403"/>
      <c r="BE1572" s="403"/>
      <c r="BF1572" s="403"/>
      <c r="BG1572" s="403"/>
      <c r="BH1572" s="403"/>
      <c r="BI1572" s="403"/>
      <c r="BJ1572" s="403"/>
      <c r="BK1572" s="403"/>
    </row>
    <row r="1573" spans="1:63" x14ac:dyDescent="0.25">
      <c r="A1573" s="405"/>
      <c r="B1573" s="400"/>
      <c r="C1573" s="403"/>
      <c r="D1573" s="403"/>
      <c r="E1573" s="403"/>
      <c r="I1573" s="404"/>
      <c r="Q1573" s="405"/>
      <c r="S1573" s="405"/>
      <c r="T1573" s="403"/>
      <c r="U1573" s="406"/>
      <c r="V1573" s="400"/>
      <c r="W1573" s="405"/>
      <c r="X1573" s="405"/>
      <c r="Y1573" s="403"/>
      <c r="Z1573" s="407"/>
      <c r="AA1573" s="403"/>
      <c r="AB1573" s="405"/>
      <c r="AC1573" s="403"/>
      <c r="AD1573" s="406"/>
      <c r="AG1573" s="403"/>
      <c r="AH1573" s="403"/>
      <c r="AI1573" s="405"/>
      <c r="AL1573" s="403"/>
      <c r="AN1573" s="403"/>
      <c r="AO1573" s="405"/>
      <c r="AP1573" s="403"/>
      <c r="AQ1573" s="403"/>
      <c r="AR1573" s="403"/>
      <c r="AS1573" s="403"/>
      <c r="AT1573" s="403"/>
      <c r="AU1573" s="403"/>
      <c r="AV1573" s="405"/>
      <c r="AW1573" s="404"/>
      <c r="AY1573" s="403"/>
      <c r="BC1573" s="403"/>
      <c r="BD1573" s="403"/>
      <c r="BE1573" s="403"/>
      <c r="BF1573" s="403"/>
      <c r="BG1573" s="403"/>
      <c r="BH1573" s="403"/>
      <c r="BI1573" s="403"/>
      <c r="BJ1573" s="403"/>
      <c r="BK1573" s="403"/>
    </row>
    <row r="1574" spans="1:63" x14ac:dyDescent="0.25">
      <c r="A1574" s="405"/>
      <c r="B1574" s="400"/>
      <c r="C1574" s="403"/>
      <c r="D1574" s="403"/>
      <c r="E1574" s="403"/>
      <c r="I1574" s="404"/>
      <c r="Q1574" s="405"/>
      <c r="S1574" s="405"/>
      <c r="T1574" s="403"/>
      <c r="U1574" s="406"/>
      <c r="V1574" s="400"/>
      <c r="W1574" s="405"/>
      <c r="X1574" s="405"/>
      <c r="Y1574" s="403"/>
      <c r="Z1574" s="407"/>
      <c r="AA1574" s="403"/>
      <c r="AB1574" s="405"/>
      <c r="AC1574" s="403"/>
      <c r="AD1574" s="406"/>
      <c r="AG1574" s="403"/>
      <c r="AH1574" s="403"/>
      <c r="AI1574" s="405"/>
      <c r="AL1574" s="403"/>
      <c r="AN1574" s="403"/>
      <c r="AO1574" s="405"/>
      <c r="AP1574" s="403"/>
      <c r="AQ1574" s="403"/>
      <c r="AR1574" s="403"/>
      <c r="AS1574" s="403"/>
      <c r="AT1574" s="403"/>
      <c r="AU1574" s="403"/>
      <c r="AV1574" s="405"/>
      <c r="AW1574" s="404"/>
      <c r="AY1574" s="403"/>
      <c r="BC1574" s="403"/>
      <c r="BD1574" s="403"/>
      <c r="BE1574" s="403"/>
      <c r="BF1574" s="403"/>
      <c r="BG1574" s="403"/>
      <c r="BH1574" s="403"/>
      <c r="BI1574" s="403"/>
      <c r="BJ1574" s="403"/>
      <c r="BK1574" s="403"/>
    </row>
    <row r="1575" spans="1:63" x14ac:dyDescent="0.25">
      <c r="A1575" s="405"/>
      <c r="B1575" s="400"/>
      <c r="C1575" s="403"/>
      <c r="D1575" s="403"/>
      <c r="E1575" s="403"/>
      <c r="I1575" s="404"/>
      <c r="Q1575" s="405"/>
      <c r="S1575" s="405"/>
      <c r="T1575" s="403"/>
      <c r="U1575" s="406"/>
      <c r="V1575" s="400"/>
      <c r="W1575" s="405"/>
      <c r="X1575" s="405"/>
      <c r="Y1575" s="403"/>
      <c r="Z1575" s="407"/>
      <c r="AA1575" s="403"/>
      <c r="AB1575" s="405"/>
      <c r="AC1575" s="403"/>
      <c r="AD1575" s="406"/>
      <c r="AG1575" s="403"/>
      <c r="AH1575" s="403"/>
      <c r="AI1575" s="405"/>
      <c r="AL1575" s="403"/>
      <c r="AN1575" s="403"/>
      <c r="AO1575" s="405"/>
      <c r="AP1575" s="403"/>
      <c r="AQ1575" s="403"/>
      <c r="AR1575" s="403"/>
      <c r="AS1575" s="403"/>
      <c r="AT1575" s="403"/>
      <c r="AU1575" s="403"/>
      <c r="AV1575" s="405"/>
      <c r="AW1575" s="404"/>
      <c r="AY1575" s="403"/>
      <c r="BC1575" s="403"/>
      <c r="BD1575" s="403"/>
      <c r="BE1575" s="403"/>
      <c r="BF1575" s="403"/>
      <c r="BG1575" s="403"/>
      <c r="BH1575" s="403"/>
      <c r="BI1575" s="403"/>
      <c r="BJ1575" s="403"/>
      <c r="BK1575" s="403"/>
    </row>
    <row r="1576" spans="1:63" x14ac:dyDescent="0.25">
      <c r="A1576" s="405"/>
      <c r="B1576" s="400"/>
      <c r="C1576" s="403"/>
      <c r="D1576" s="403"/>
      <c r="E1576" s="403"/>
      <c r="I1576" s="404"/>
      <c r="Q1576" s="405"/>
      <c r="S1576" s="405"/>
      <c r="T1576" s="403"/>
      <c r="U1576" s="406"/>
      <c r="V1576" s="400"/>
      <c r="W1576" s="405"/>
      <c r="X1576" s="405"/>
      <c r="Y1576" s="403"/>
      <c r="Z1576" s="407"/>
      <c r="AA1576" s="403"/>
      <c r="AB1576" s="405"/>
      <c r="AC1576" s="403"/>
      <c r="AD1576" s="406"/>
      <c r="AG1576" s="403"/>
      <c r="AH1576" s="403"/>
      <c r="AI1576" s="405"/>
      <c r="AL1576" s="403"/>
      <c r="AN1576" s="403"/>
      <c r="AO1576" s="405"/>
      <c r="AP1576" s="403"/>
      <c r="AQ1576" s="403"/>
      <c r="AR1576" s="403"/>
      <c r="AS1576" s="403"/>
      <c r="AT1576" s="403"/>
      <c r="AU1576" s="403"/>
      <c r="AV1576" s="405"/>
      <c r="AW1576" s="404"/>
      <c r="AY1576" s="403"/>
      <c r="BC1576" s="403"/>
      <c r="BD1576" s="403"/>
      <c r="BE1576" s="403"/>
      <c r="BF1576" s="403"/>
      <c r="BG1576" s="403"/>
      <c r="BH1576" s="403"/>
      <c r="BI1576" s="403"/>
      <c r="BJ1576" s="403"/>
      <c r="BK1576" s="403"/>
    </row>
    <row r="1577" spans="1:63" x14ac:dyDescent="0.25">
      <c r="A1577" s="405"/>
      <c r="B1577" s="400"/>
      <c r="C1577" s="403"/>
      <c r="D1577" s="403"/>
      <c r="E1577" s="403"/>
      <c r="I1577" s="404"/>
      <c r="Q1577" s="405"/>
      <c r="S1577" s="405"/>
      <c r="T1577" s="403"/>
      <c r="U1577" s="406"/>
      <c r="V1577" s="400"/>
      <c r="W1577" s="405"/>
      <c r="X1577" s="405"/>
      <c r="Y1577" s="403"/>
      <c r="Z1577" s="407"/>
      <c r="AA1577" s="403"/>
      <c r="AB1577" s="405"/>
      <c r="AC1577" s="403"/>
      <c r="AD1577" s="406"/>
      <c r="AG1577" s="403"/>
      <c r="AH1577" s="403"/>
      <c r="AI1577" s="405"/>
      <c r="AL1577" s="403"/>
      <c r="AN1577" s="403"/>
      <c r="AO1577" s="405"/>
      <c r="AP1577" s="403"/>
      <c r="AQ1577" s="403"/>
      <c r="AR1577" s="403"/>
      <c r="AS1577" s="403"/>
      <c r="AT1577" s="403"/>
      <c r="AU1577" s="403"/>
      <c r="AV1577" s="405"/>
      <c r="AW1577" s="404"/>
      <c r="AY1577" s="403"/>
      <c r="BC1577" s="403"/>
      <c r="BD1577" s="403"/>
      <c r="BE1577" s="403"/>
      <c r="BF1577" s="403"/>
      <c r="BG1577" s="403"/>
      <c r="BH1577" s="403"/>
      <c r="BI1577" s="403"/>
      <c r="BJ1577" s="403"/>
      <c r="BK1577" s="403"/>
    </row>
    <row r="1578" spans="1:63" x14ac:dyDescent="0.25">
      <c r="A1578" s="405"/>
      <c r="B1578" s="400"/>
      <c r="C1578" s="403"/>
      <c r="D1578" s="403"/>
      <c r="E1578" s="403"/>
      <c r="I1578" s="404"/>
      <c r="Q1578" s="405"/>
      <c r="S1578" s="405"/>
      <c r="T1578" s="403"/>
      <c r="U1578" s="406"/>
      <c r="V1578" s="400"/>
      <c r="W1578" s="405"/>
      <c r="X1578" s="405"/>
      <c r="Y1578" s="403"/>
      <c r="Z1578" s="407"/>
      <c r="AA1578" s="403"/>
      <c r="AB1578" s="405"/>
      <c r="AC1578" s="403"/>
      <c r="AD1578" s="406"/>
      <c r="AG1578" s="403"/>
      <c r="AH1578" s="403"/>
      <c r="AI1578" s="405"/>
      <c r="AL1578" s="403"/>
      <c r="AN1578" s="403"/>
      <c r="AO1578" s="405"/>
      <c r="AP1578" s="403"/>
      <c r="AQ1578" s="403"/>
      <c r="AR1578" s="403"/>
      <c r="AS1578" s="403"/>
      <c r="AT1578" s="403"/>
      <c r="AU1578" s="403"/>
      <c r="AV1578" s="405"/>
      <c r="AW1578" s="404"/>
      <c r="AY1578" s="403"/>
      <c r="BC1578" s="403"/>
      <c r="BD1578" s="403"/>
      <c r="BE1578" s="403"/>
      <c r="BF1578" s="403"/>
      <c r="BG1578" s="403"/>
      <c r="BH1578" s="403"/>
      <c r="BI1578" s="403"/>
      <c r="BJ1578" s="403"/>
      <c r="BK1578" s="403"/>
    </row>
    <row r="1579" spans="1:63" x14ac:dyDescent="0.25">
      <c r="A1579" s="405"/>
      <c r="B1579" s="400"/>
      <c r="C1579" s="403"/>
      <c r="D1579" s="403"/>
      <c r="E1579" s="403"/>
      <c r="I1579" s="404"/>
      <c r="Q1579" s="405"/>
      <c r="S1579" s="405"/>
      <c r="T1579" s="403"/>
      <c r="U1579" s="406"/>
      <c r="V1579" s="400"/>
      <c r="W1579" s="405"/>
      <c r="X1579" s="405"/>
      <c r="Y1579" s="403"/>
      <c r="Z1579" s="407"/>
      <c r="AA1579" s="403"/>
      <c r="AB1579" s="405"/>
      <c r="AC1579" s="403"/>
      <c r="AD1579" s="406"/>
      <c r="AG1579" s="403"/>
      <c r="AH1579" s="403"/>
      <c r="AI1579" s="405"/>
      <c r="AL1579" s="403"/>
      <c r="AN1579" s="403"/>
      <c r="AO1579" s="405"/>
      <c r="AP1579" s="403"/>
      <c r="AQ1579" s="403"/>
      <c r="AR1579" s="403"/>
      <c r="AS1579" s="403"/>
      <c r="AT1579" s="403"/>
      <c r="AU1579" s="403"/>
      <c r="AV1579" s="405"/>
      <c r="AW1579" s="404"/>
      <c r="AY1579" s="403"/>
      <c r="BC1579" s="403"/>
      <c r="BD1579" s="403"/>
      <c r="BE1579" s="403"/>
      <c r="BF1579" s="403"/>
      <c r="BG1579" s="403"/>
      <c r="BH1579" s="403"/>
      <c r="BI1579" s="403"/>
      <c r="BJ1579" s="403"/>
      <c r="BK1579" s="403"/>
    </row>
    <row r="1580" spans="1:63" x14ac:dyDescent="0.25">
      <c r="A1580" s="405"/>
      <c r="B1580" s="400"/>
      <c r="C1580" s="403"/>
      <c r="D1580" s="403"/>
      <c r="E1580" s="403"/>
      <c r="I1580" s="404"/>
      <c r="Q1580" s="405"/>
      <c r="S1580" s="405"/>
      <c r="T1580" s="403"/>
      <c r="U1580" s="406"/>
      <c r="V1580" s="400"/>
      <c r="W1580" s="405"/>
      <c r="X1580" s="405"/>
      <c r="Y1580" s="403"/>
      <c r="Z1580" s="407"/>
      <c r="AA1580" s="403"/>
      <c r="AB1580" s="405"/>
      <c r="AC1580" s="403"/>
      <c r="AD1580" s="406"/>
      <c r="AG1580" s="403"/>
      <c r="AH1580" s="403"/>
      <c r="AI1580" s="405"/>
      <c r="AL1580" s="403"/>
      <c r="AN1580" s="403"/>
      <c r="AO1580" s="405"/>
      <c r="AP1580" s="403"/>
      <c r="AQ1580" s="403"/>
      <c r="AR1580" s="403"/>
      <c r="AS1580" s="403"/>
      <c r="AT1580" s="403"/>
      <c r="AU1580" s="403"/>
      <c r="AV1580" s="405"/>
      <c r="AW1580" s="404"/>
      <c r="AY1580" s="403"/>
      <c r="BC1580" s="403"/>
      <c r="BD1580" s="403"/>
      <c r="BE1580" s="403"/>
      <c r="BF1580" s="403"/>
      <c r="BG1580" s="403"/>
      <c r="BH1580" s="403"/>
      <c r="BI1580" s="403"/>
      <c r="BJ1580" s="403"/>
      <c r="BK1580" s="403"/>
    </row>
    <row r="1581" spans="1:63" x14ac:dyDescent="0.25">
      <c r="A1581" s="405"/>
      <c r="B1581" s="400"/>
      <c r="C1581" s="403"/>
      <c r="D1581" s="403"/>
      <c r="E1581" s="403"/>
      <c r="I1581" s="404"/>
      <c r="Q1581" s="405"/>
      <c r="S1581" s="405"/>
      <c r="T1581" s="403"/>
      <c r="U1581" s="406"/>
      <c r="V1581" s="400"/>
      <c r="W1581" s="405"/>
      <c r="X1581" s="405"/>
      <c r="Y1581" s="403"/>
      <c r="Z1581" s="407"/>
      <c r="AA1581" s="403"/>
      <c r="AB1581" s="405"/>
      <c r="AC1581" s="403"/>
      <c r="AD1581" s="406"/>
      <c r="AG1581" s="403"/>
      <c r="AH1581" s="403"/>
      <c r="AI1581" s="405"/>
      <c r="AL1581" s="403"/>
      <c r="AN1581" s="403"/>
      <c r="AO1581" s="405"/>
      <c r="AP1581" s="403"/>
      <c r="AQ1581" s="403"/>
      <c r="AR1581" s="403"/>
      <c r="AS1581" s="403"/>
      <c r="AT1581" s="403"/>
      <c r="AU1581" s="403"/>
      <c r="AV1581" s="405"/>
      <c r="AW1581" s="404"/>
      <c r="AY1581" s="403"/>
      <c r="BC1581" s="403"/>
      <c r="BD1581" s="403"/>
      <c r="BE1581" s="403"/>
      <c r="BF1581" s="403"/>
      <c r="BG1581" s="403"/>
      <c r="BH1581" s="403"/>
      <c r="BI1581" s="403"/>
      <c r="BJ1581" s="403"/>
      <c r="BK1581" s="403"/>
    </row>
    <row r="1582" spans="1:63" x14ac:dyDescent="0.25">
      <c r="A1582" s="405"/>
      <c r="B1582" s="400"/>
      <c r="C1582" s="403"/>
      <c r="D1582" s="403"/>
      <c r="E1582" s="403"/>
      <c r="I1582" s="404"/>
      <c r="Q1582" s="405"/>
      <c r="S1582" s="405"/>
      <c r="T1582" s="403"/>
      <c r="U1582" s="406"/>
      <c r="V1582" s="400"/>
      <c r="W1582" s="405"/>
      <c r="X1582" s="405"/>
      <c r="Y1582" s="403"/>
      <c r="Z1582" s="407"/>
      <c r="AA1582" s="403"/>
      <c r="AB1582" s="405"/>
      <c r="AC1582" s="403"/>
      <c r="AD1582" s="406"/>
      <c r="AG1582" s="403"/>
      <c r="AH1582" s="403"/>
      <c r="AI1582" s="405"/>
      <c r="AL1582" s="403"/>
      <c r="AN1582" s="403"/>
      <c r="AO1582" s="405"/>
      <c r="AP1582" s="403"/>
      <c r="AQ1582" s="403"/>
      <c r="AR1582" s="403"/>
      <c r="AS1582" s="403"/>
      <c r="AT1582" s="403"/>
      <c r="AU1582" s="403"/>
      <c r="AV1582" s="405"/>
      <c r="AW1582" s="404"/>
      <c r="AY1582" s="403"/>
      <c r="BC1582" s="403"/>
      <c r="BD1582" s="403"/>
      <c r="BE1582" s="403"/>
      <c r="BF1582" s="403"/>
      <c r="BG1582" s="403"/>
      <c r="BH1582" s="403"/>
      <c r="BI1582" s="403"/>
      <c r="BJ1582" s="403"/>
      <c r="BK1582" s="403"/>
    </row>
    <row r="1583" spans="1:63" x14ac:dyDescent="0.25">
      <c r="A1583" s="405"/>
      <c r="B1583" s="400"/>
      <c r="C1583" s="403"/>
      <c r="D1583" s="403"/>
      <c r="E1583" s="403"/>
      <c r="I1583" s="404"/>
      <c r="Q1583" s="405"/>
      <c r="S1583" s="405"/>
      <c r="T1583" s="403"/>
      <c r="U1583" s="406"/>
      <c r="V1583" s="400"/>
      <c r="W1583" s="405"/>
      <c r="X1583" s="405"/>
      <c r="Y1583" s="403"/>
      <c r="Z1583" s="407"/>
      <c r="AA1583" s="403"/>
      <c r="AB1583" s="405"/>
      <c r="AC1583" s="403"/>
      <c r="AD1583" s="406"/>
      <c r="AG1583" s="403"/>
      <c r="AH1583" s="403"/>
      <c r="AI1583" s="405"/>
      <c r="AL1583" s="403"/>
      <c r="AN1583" s="403"/>
      <c r="AO1583" s="405"/>
      <c r="AP1583" s="403"/>
      <c r="AQ1583" s="403"/>
      <c r="AR1583" s="403"/>
      <c r="AS1583" s="403"/>
      <c r="AT1583" s="403"/>
      <c r="AU1583" s="403"/>
      <c r="AV1583" s="405"/>
      <c r="AW1583" s="404"/>
      <c r="AY1583" s="403"/>
      <c r="BC1583" s="403"/>
      <c r="BD1583" s="403"/>
      <c r="BE1583" s="403"/>
      <c r="BF1583" s="403"/>
      <c r="BG1583" s="403"/>
      <c r="BH1583" s="403"/>
      <c r="BI1583" s="403"/>
      <c r="BJ1583" s="403"/>
      <c r="BK1583" s="403"/>
    </row>
    <row r="1584" spans="1:63" x14ac:dyDescent="0.25">
      <c r="A1584" s="405"/>
      <c r="B1584" s="400"/>
      <c r="C1584" s="403"/>
      <c r="D1584" s="403"/>
      <c r="E1584" s="403"/>
      <c r="I1584" s="404"/>
      <c r="Q1584" s="405"/>
      <c r="S1584" s="405"/>
      <c r="T1584" s="403"/>
      <c r="U1584" s="406"/>
      <c r="V1584" s="400"/>
      <c r="W1584" s="405"/>
      <c r="X1584" s="405"/>
      <c r="Y1584" s="403"/>
      <c r="Z1584" s="407"/>
      <c r="AA1584" s="403"/>
      <c r="AB1584" s="405"/>
      <c r="AC1584" s="403"/>
      <c r="AD1584" s="406"/>
      <c r="AG1584" s="403"/>
      <c r="AH1584" s="403"/>
      <c r="AI1584" s="405"/>
      <c r="AL1584" s="403"/>
      <c r="AN1584" s="403"/>
      <c r="AO1584" s="405"/>
      <c r="AP1584" s="403"/>
      <c r="AQ1584" s="403"/>
      <c r="AR1584" s="403"/>
      <c r="AS1584" s="403"/>
      <c r="AT1584" s="403"/>
      <c r="AU1584" s="403"/>
      <c r="AV1584" s="405"/>
      <c r="AW1584" s="404"/>
      <c r="AY1584" s="403"/>
      <c r="BC1584" s="403"/>
      <c r="BD1584" s="403"/>
      <c r="BE1584" s="403"/>
      <c r="BF1584" s="403"/>
      <c r="BG1584" s="403"/>
      <c r="BH1584" s="403"/>
      <c r="BI1584" s="403"/>
      <c r="BJ1584" s="403"/>
      <c r="BK1584" s="403"/>
    </row>
    <row r="1585" spans="1:63" x14ac:dyDescent="0.25">
      <c r="A1585" s="405"/>
      <c r="B1585" s="400"/>
      <c r="C1585" s="403"/>
      <c r="D1585" s="403"/>
      <c r="E1585" s="403"/>
      <c r="I1585" s="404"/>
      <c r="Q1585" s="405"/>
      <c r="S1585" s="405"/>
      <c r="T1585" s="403"/>
      <c r="U1585" s="406"/>
      <c r="V1585" s="400"/>
      <c r="W1585" s="405"/>
      <c r="X1585" s="405"/>
      <c r="Y1585" s="403"/>
      <c r="Z1585" s="407"/>
      <c r="AA1585" s="403"/>
      <c r="AB1585" s="405"/>
      <c r="AC1585" s="403"/>
      <c r="AD1585" s="406"/>
      <c r="AG1585" s="403"/>
      <c r="AH1585" s="403"/>
      <c r="AI1585" s="405"/>
      <c r="AL1585" s="403"/>
      <c r="AN1585" s="403"/>
      <c r="AO1585" s="405"/>
      <c r="AP1585" s="403"/>
      <c r="AQ1585" s="403"/>
      <c r="AR1585" s="403"/>
      <c r="AS1585" s="403"/>
      <c r="AT1585" s="403"/>
      <c r="AU1585" s="403"/>
      <c r="AV1585" s="405"/>
      <c r="AW1585" s="404"/>
      <c r="AY1585" s="403"/>
      <c r="BC1585" s="403"/>
      <c r="BD1585" s="403"/>
      <c r="BE1585" s="403"/>
      <c r="BF1585" s="403"/>
      <c r="BG1585" s="403"/>
      <c r="BH1585" s="403"/>
      <c r="BI1585" s="403"/>
      <c r="BJ1585" s="403"/>
      <c r="BK1585" s="403"/>
    </row>
    <row r="1586" spans="1:63" x14ac:dyDescent="0.25">
      <c r="A1586" s="405"/>
      <c r="B1586" s="400"/>
      <c r="C1586" s="403"/>
      <c r="D1586" s="403"/>
      <c r="E1586" s="403"/>
      <c r="I1586" s="404"/>
      <c r="Q1586" s="405"/>
      <c r="S1586" s="405"/>
      <c r="T1586" s="403"/>
      <c r="U1586" s="406"/>
      <c r="V1586" s="400"/>
      <c r="W1586" s="405"/>
      <c r="X1586" s="405"/>
      <c r="Y1586" s="403"/>
      <c r="Z1586" s="407"/>
      <c r="AA1586" s="403"/>
      <c r="AB1586" s="405"/>
      <c r="AC1586" s="403"/>
      <c r="AD1586" s="406"/>
      <c r="AG1586" s="403"/>
      <c r="AH1586" s="403"/>
      <c r="AI1586" s="405"/>
      <c r="AL1586" s="403"/>
      <c r="AN1586" s="403"/>
      <c r="AO1586" s="405"/>
      <c r="AP1586" s="403"/>
      <c r="AQ1586" s="403"/>
      <c r="AR1586" s="403"/>
      <c r="AS1586" s="403"/>
      <c r="AT1586" s="403"/>
      <c r="AU1586" s="403"/>
      <c r="AV1586" s="405"/>
      <c r="AW1586" s="404"/>
      <c r="AY1586" s="403"/>
      <c r="BC1586" s="403"/>
      <c r="BD1586" s="403"/>
      <c r="BE1586" s="403"/>
      <c r="BF1586" s="403"/>
      <c r="BG1586" s="403"/>
      <c r="BH1586" s="403"/>
      <c r="BI1586" s="403"/>
      <c r="BJ1586" s="403"/>
      <c r="BK1586" s="403"/>
    </row>
    <row r="1587" spans="1:63" x14ac:dyDescent="0.25">
      <c r="A1587" s="405"/>
      <c r="B1587" s="400"/>
      <c r="C1587" s="403"/>
      <c r="D1587" s="403"/>
      <c r="E1587" s="403"/>
      <c r="I1587" s="404"/>
      <c r="Q1587" s="405"/>
      <c r="S1587" s="405"/>
      <c r="T1587" s="403"/>
      <c r="U1587" s="406"/>
      <c r="V1587" s="400"/>
      <c r="W1587" s="405"/>
      <c r="X1587" s="405"/>
      <c r="Y1587" s="403"/>
      <c r="Z1587" s="407"/>
      <c r="AA1587" s="403"/>
      <c r="AB1587" s="405"/>
      <c r="AC1587" s="403"/>
      <c r="AD1587" s="406"/>
      <c r="AG1587" s="403"/>
      <c r="AH1587" s="403"/>
      <c r="AI1587" s="405"/>
      <c r="AL1587" s="403"/>
      <c r="AN1587" s="403"/>
      <c r="AO1587" s="405"/>
      <c r="AP1587" s="403"/>
      <c r="AQ1587" s="403"/>
      <c r="AR1587" s="403"/>
      <c r="AS1587" s="403"/>
      <c r="AT1587" s="403"/>
      <c r="AU1587" s="403"/>
      <c r="AV1587" s="405"/>
      <c r="AW1587" s="404"/>
      <c r="AY1587" s="403"/>
      <c r="BC1587" s="403"/>
      <c r="BD1587" s="403"/>
      <c r="BE1587" s="403"/>
      <c r="BF1587" s="403"/>
      <c r="BG1587" s="403"/>
      <c r="BH1587" s="403"/>
      <c r="BI1587" s="403"/>
      <c r="BJ1587" s="403"/>
      <c r="BK1587" s="403"/>
    </row>
    <row r="1588" spans="1:63" x14ac:dyDescent="0.25">
      <c r="A1588" s="405"/>
      <c r="B1588" s="400"/>
      <c r="C1588" s="403"/>
      <c r="D1588" s="403"/>
      <c r="E1588" s="403"/>
      <c r="I1588" s="404"/>
      <c r="Q1588" s="405"/>
      <c r="S1588" s="405"/>
      <c r="T1588" s="403"/>
      <c r="U1588" s="406"/>
      <c r="V1588" s="400"/>
      <c r="W1588" s="405"/>
      <c r="X1588" s="405"/>
      <c r="Y1588" s="403"/>
      <c r="Z1588" s="407"/>
      <c r="AA1588" s="403"/>
      <c r="AB1588" s="405"/>
      <c r="AC1588" s="403"/>
      <c r="AD1588" s="406"/>
      <c r="AG1588" s="403"/>
      <c r="AH1588" s="403"/>
      <c r="AI1588" s="405"/>
      <c r="AL1588" s="403"/>
      <c r="AN1588" s="403"/>
      <c r="AO1588" s="405"/>
      <c r="AP1588" s="403"/>
      <c r="AQ1588" s="403"/>
      <c r="AR1588" s="403"/>
      <c r="AS1588" s="403"/>
      <c r="AT1588" s="403"/>
      <c r="AU1588" s="403"/>
      <c r="AV1588" s="405"/>
      <c r="AW1588" s="404"/>
      <c r="AY1588" s="403"/>
      <c r="BC1588" s="403"/>
      <c r="BD1588" s="403"/>
      <c r="BE1588" s="403"/>
      <c r="BF1588" s="403"/>
      <c r="BG1588" s="403"/>
      <c r="BH1588" s="403"/>
      <c r="BI1588" s="403"/>
      <c r="BJ1588" s="403"/>
      <c r="BK1588" s="403"/>
    </row>
    <row r="1589" spans="1:63" x14ac:dyDescent="0.25">
      <c r="A1589" s="405"/>
      <c r="B1589" s="400"/>
      <c r="C1589" s="403"/>
      <c r="D1589" s="403"/>
      <c r="E1589" s="403"/>
      <c r="I1589" s="404"/>
      <c r="Q1589" s="405"/>
      <c r="S1589" s="405"/>
      <c r="T1589" s="403"/>
      <c r="U1589" s="406"/>
      <c r="V1589" s="400"/>
      <c r="W1589" s="405"/>
      <c r="X1589" s="405"/>
      <c r="Y1589" s="403"/>
      <c r="Z1589" s="407"/>
      <c r="AA1589" s="403"/>
      <c r="AB1589" s="405"/>
      <c r="AC1589" s="403"/>
      <c r="AD1589" s="406"/>
      <c r="AG1589" s="403"/>
      <c r="AH1589" s="403"/>
      <c r="AI1589" s="405"/>
      <c r="AL1589" s="403"/>
      <c r="AN1589" s="403"/>
      <c r="AO1589" s="405"/>
      <c r="AP1589" s="403"/>
      <c r="AQ1589" s="403"/>
      <c r="AR1589" s="403"/>
      <c r="AS1589" s="403"/>
      <c r="AT1589" s="403"/>
      <c r="AU1589" s="403"/>
      <c r="AV1589" s="405"/>
      <c r="AW1589" s="404"/>
      <c r="AY1589" s="403"/>
      <c r="BC1589" s="403"/>
      <c r="BD1589" s="403"/>
      <c r="BE1589" s="403"/>
      <c r="BF1589" s="403"/>
      <c r="BG1589" s="403"/>
      <c r="BH1589" s="403"/>
      <c r="BI1589" s="403"/>
      <c r="BJ1589" s="403"/>
      <c r="BK1589" s="403"/>
    </row>
    <row r="1590" spans="1:63" x14ac:dyDescent="0.25">
      <c r="A1590" s="405"/>
      <c r="B1590" s="400"/>
      <c r="C1590" s="403"/>
      <c r="D1590" s="403"/>
      <c r="E1590" s="403"/>
      <c r="I1590" s="404"/>
      <c r="Q1590" s="405"/>
      <c r="S1590" s="405"/>
      <c r="T1590" s="403"/>
      <c r="U1590" s="406"/>
      <c r="V1590" s="400"/>
      <c r="W1590" s="405"/>
      <c r="X1590" s="405"/>
      <c r="Y1590" s="403"/>
      <c r="Z1590" s="407"/>
      <c r="AA1590" s="403"/>
      <c r="AB1590" s="405"/>
      <c r="AC1590" s="403"/>
      <c r="AD1590" s="406"/>
      <c r="AG1590" s="403"/>
      <c r="AH1590" s="403"/>
      <c r="AI1590" s="405"/>
      <c r="AL1590" s="403"/>
      <c r="AN1590" s="403"/>
      <c r="AO1590" s="405"/>
      <c r="AP1590" s="403"/>
      <c r="AQ1590" s="403"/>
      <c r="AR1590" s="403"/>
      <c r="AS1590" s="403"/>
      <c r="AT1590" s="403"/>
      <c r="AU1590" s="403"/>
      <c r="AV1590" s="405"/>
      <c r="AW1590" s="404"/>
      <c r="AY1590" s="403"/>
      <c r="BC1590" s="403"/>
      <c r="BD1590" s="403"/>
      <c r="BE1590" s="403"/>
      <c r="BF1590" s="403"/>
      <c r="BG1590" s="403"/>
      <c r="BH1590" s="403"/>
      <c r="BI1590" s="403"/>
      <c r="BJ1590" s="403"/>
      <c r="BK1590" s="403"/>
    </row>
    <row r="1591" spans="1:63" x14ac:dyDescent="0.25">
      <c r="A1591" s="405"/>
      <c r="B1591" s="400"/>
      <c r="C1591" s="403"/>
      <c r="D1591" s="403"/>
      <c r="E1591" s="403"/>
      <c r="I1591" s="404"/>
      <c r="Q1591" s="405"/>
      <c r="S1591" s="405"/>
      <c r="T1591" s="403"/>
      <c r="U1591" s="406"/>
      <c r="V1591" s="400"/>
      <c r="W1591" s="405"/>
      <c r="X1591" s="405"/>
      <c r="Y1591" s="403"/>
      <c r="Z1591" s="407"/>
      <c r="AA1591" s="403"/>
      <c r="AB1591" s="405"/>
      <c r="AC1591" s="403"/>
      <c r="AD1591" s="406"/>
      <c r="AG1591" s="403"/>
      <c r="AH1591" s="403"/>
      <c r="AI1591" s="405"/>
      <c r="AL1591" s="403"/>
      <c r="AN1591" s="403"/>
      <c r="AO1591" s="405"/>
      <c r="AP1591" s="403"/>
      <c r="AQ1591" s="403"/>
      <c r="AR1591" s="403"/>
      <c r="AS1591" s="403"/>
      <c r="AT1591" s="403"/>
      <c r="AU1591" s="403"/>
      <c r="AV1591" s="405"/>
      <c r="AW1591" s="404"/>
      <c r="AY1591" s="403"/>
      <c r="BC1591" s="403"/>
      <c r="BD1591" s="403"/>
      <c r="BE1591" s="403"/>
      <c r="BF1591" s="403"/>
      <c r="BG1591" s="403"/>
      <c r="BH1591" s="403"/>
      <c r="BI1591" s="403"/>
      <c r="BJ1591" s="403"/>
      <c r="BK1591" s="403"/>
    </row>
    <row r="1592" spans="1:63" x14ac:dyDescent="0.25">
      <c r="A1592" s="405"/>
      <c r="B1592" s="400"/>
      <c r="C1592" s="403"/>
      <c r="D1592" s="403"/>
      <c r="E1592" s="403"/>
      <c r="I1592" s="404"/>
      <c r="Q1592" s="405"/>
      <c r="S1592" s="405"/>
      <c r="T1592" s="403"/>
      <c r="U1592" s="406"/>
      <c r="V1592" s="400"/>
      <c r="W1592" s="405"/>
      <c r="X1592" s="405"/>
      <c r="Y1592" s="403"/>
      <c r="Z1592" s="407"/>
      <c r="AA1592" s="403"/>
      <c r="AB1592" s="405"/>
      <c r="AC1592" s="403"/>
      <c r="AD1592" s="406"/>
      <c r="AG1592" s="403"/>
      <c r="AH1592" s="403"/>
      <c r="AI1592" s="405"/>
      <c r="AL1592" s="403"/>
      <c r="AN1592" s="403"/>
      <c r="AO1592" s="405"/>
      <c r="AP1592" s="403"/>
      <c r="AQ1592" s="403"/>
      <c r="AR1592" s="403"/>
      <c r="AS1592" s="403"/>
      <c r="AT1592" s="403"/>
      <c r="AU1592" s="403"/>
      <c r="AV1592" s="405"/>
      <c r="AW1592" s="404"/>
      <c r="AY1592" s="403"/>
      <c r="BC1592" s="403"/>
      <c r="BD1592" s="403"/>
      <c r="BE1592" s="403"/>
      <c r="BF1592" s="403"/>
      <c r="BG1592" s="403"/>
      <c r="BH1592" s="403"/>
      <c r="BI1592" s="403"/>
      <c r="BJ1592" s="403"/>
      <c r="BK1592" s="403"/>
    </row>
    <row r="1593" spans="1:63" x14ac:dyDescent="0.25">
      <c r="A1593" s="405"/>
      <c r="B1593" s="400"/>
      <c r="C1593" s="403"/>
      <c r="D1593" s="403"/>
      <c r="E1593" s="403"/>
      <c r="I1593" s="404"/>
      <c r="Q1593" s="405"/>
      <c r="S1593" s="405"/>
      <c r="T1593" s="403"/>
      <c r="U1593" s="406"/>
      <c r="V1593" s="400"/>
      <c r="W1593" s="405"/>
      <c r="X1593" s="405"/>
      <c r="Y1593" s="403"/>
      <c r="Z1593" s="407"/>
      <c r="AA1593" s="403"/>
      <c r="AB1593" s="405"/>
      <c r="AC1593" s="403"/>
      <c r="AD1593" s="406"/>
      <c r="AG1593" s="403"/>
      <c r="AH1593" s="403"/>
      <c r="AI1593" s="405"/>
      <c r="AL1593" s="403"/>
      <c r="AN1593" s="403"/>
      <c r="AO1593" s="405"/>
      <c r="AP1593" s="403"/>
      <c r="AQ1593" s="403"/>
      <c r="AR1593" s="403"/>
      <c r="AS1593" s="403"/>
      <c r="AT1593" s="403"/>
      <c r="AU1593" s="403"/>
      <c r="AV1593" s="405"/>
      <c r="AW1593" s="404"/>
      <c r="AY1593" s="403"/>
      <c r="BC1593" s="403"/>
      <c r="BD1593" s="403"/>
      <c r="BE1593" s="403"/>
      <c r="BF1593" s="403"/>
      <c r="BG1593" s="403"/>
      <c r="BH1593" s="403"/>
      <c r="BI1593" s="403"/>
      <c r="BJ1593" s="403"/>
      <c r="BK1593" s="403"/>
    </row>
    <row r="1594" spans="1:63" x14ac:dyDescent="0.25">
      <c r="A1594" s="405"/>
      <c r="B1594" s="400"/>
      <c r="C1594" s="403"/>
      <c r="D1594" s="403"/>
      <c r="E1594" s="403"/>
      <c r="I1594" s="404"/>
      <c r="Q1594" s="405"/>
      <c r="S1594" s="405"/>
      <c r="T1594" s="403"/>
      <c r="U1594" s="406"/>
      <c r="V1594" s="400"/>
      <c r="W1594" s="405"/>
      <c r="X1594" s="405"/>
      <c r="Y1594" s="403"/>
      <c r="Z1594" s="407"/>
      <c r="AA1594" s="403"/>
      <c r="AB1594" s="405"/>
      <c r="AC1594" s="403"/>
      <c r="AD1594" s="406"/>
      <c r="AG1594" s="403"/>
      <c r="AH1594" s="403"/>
      <c r="AI1594" s="405"/>
      <c r="AL1594" s="403"/>
      <c r="AN1594" s="403"/>
      <c r="AO1594" s="405"/>
      <c r="AP1594" s="403"/>
      <c r="AQ1594" s="403"/>
      <c r="AR1594" s="403"/>
      <c r="AS1594" s="403"/>
      <c r="AT1594" s="403"/>
      <c r="AU1594" s="403"/>
      <c r="AV1594" s="405"/>
      <c r="AW1594" s="404"/>
      <c r="AY1594" s="403"/>
      <c r="BC1594" s="403"/>
      <c r="BD1594" s="403"/>
      <c r="BE1594" s="403"/>
      <c r="BF1594" s="403"/>
      <c r="BG1594" s="403"/>
      <c r="BH1594" s="403"/>
      <c r="BI1594" s="403"/>
      <c r="BJ1594" s="403"/>
      <c r="BK1594" s="403"/>
    </row>
    <row r="1595" spans="1:63" x14ac:dyDescent="0.25">
      <c r="A1595" s="405"/>
      <c r="B1595" s="400"/>
      <c r="C1595" s="403"/>
      <c r="D1595" s="403"/>
      <c r="E1595" s="403"/>
      <c r="I1595" s="404"/>
      <c r="Q1595" s="405"/>
      <c r="S1595" s="405"/>
      <c r="T1595" s="403"/>
      <c r="U1595" s="406"/>
      <c r="V1595" s="400"/>
      <c r="W1595" s="405"/>
      <c r="X1595" s="405"/>
      <c r="Y1595" s="403"/>
      <c r="Z1595" s="407"/>
      <c r="AA1595" s="403"/>
      <c r="AB1595" s="405"/>
      <c r="AC1595" s="403"/>
      <c r="AD1595" s="406"/>
      <c r="AG1595" s="403"/>
      <c r="AH1595" s="403"/>
      <c r="AI1595" s="405"/>
      <c r="AL1595" s="403"/>
      <c r="AN1595" s="403"/>
      <c r="AO1595" s="405"/>
      <c r="AP1595" s="403"/>
      <c r="AQ1595" s="403"/>
      <c r="AR1595" s="403"/>
      <c r="AS1595" s="403"/>
      <c r="AT1595" s="403"/>
      <c r="AU1595" s="403"/>
      <c r="AV1595" s="405"/>
      <c r="AW1595" s="404"/>
      <c r="AY1595" s="403"/>
      <c r="BC1595" s="403"/>
      <c r="BD1595" s="403"/>
      <c r="BE1595" s="403"/>
      <c r="BF1595" s="403"/>
      <c r="BG1595" s="403"/>
      <c r="BH1595" s="403"/>
      <c r="BI1595" s="403"/>
      <c r="BJ1595" s="403"/>
      <c r="BK1595" s="403"/>
    </row>
    <row r="1596" spans="1:63" x14ac:dyDescent="0.25">
      <c r="A1596" s="405"/>
      <c r="B1596" s="400"/>
      <c r="C1596" s="403"/>
      <c r="D1596" s="403"/>
      <c r="E1596" s="403"/>
      <c r="I1596" s="404"/>
      <c r="Q1596" s="405"/>
      <c r="S1596" s="405"/>
      <c r="T1596" s="403"/>
      <c r="U1596" s="406"/>
      <c r="V1596" s="400"/>
      <c r="W1596" s="405"/>
      <c r="X1596" s="405"/>
      <c r="Y1596" s="403"/>
      <c r="Z1596" s="407"/>
      <c r="AA1596" s="403"/>
      <c r="AB1596" s="405"/>
      <c r="AC1596" s="403"/>
      <c r="AD1596" s="406"/>
      <c r="AG1596" s="403"/>
      <c r="AH1596" s="403"/>
      <c r="AI1596" s="405"/>
      <c r="AL1596" s="403"/>
      <c r="AN1596" s="403"/>
      <c r="AO1596" s="405"/>
      <c r="AP1596" s="403"/>
      <c r="AQ1596" s="403"/>
      <c r="AR1596" s="403"/>
      <c r="AS1596" s="403"/>
      <c r="AT1596" s="403"/>
      <c r="AU1596" s="403"/>
      <c r="AV1596" s="405"/>
      <c r="AW1596" s="404"/>
      <c r="AY1596" s="403"/>
      <c r="BC1596" s="403"/>
      <c r="BD1596" s="403"/>
      <c r="BE1596" s="403"/>
      <c r="BF1596" s="403"/>
      <c r="BG1596" s="403"/>
      <c r="BH1596" s="403"/>
      <c r="BI1596" s="403"/>
      <c r="BJ1596" s="403"/>
      <c r="BK1596" s="403"/>
    </row>
    <row r="1597" spans="1:63" x14ac:dyDescent="0.25">
      <c r="A1597" s="405"/>
      <c r="B1597" s="400"/>
      <c r="C1597" s="403"/>
      <c r="D1597" s="403"/>
      <c r="E1597" s="403"/>
      <c r="I1597" s="404"/>
      <c r="Q1597" s="405"/>
      <c r="S1597" s="405"/>
      <c r="T1597" s="403"/>
      <c r="U1597" s="406"/>
      <c r="V1597" s="400"/>
      <c r="W1597" s="405"/>
      <c r="X1597" s="405"/>
      <c r="Y1597" s="403"/>
      <c r="Z1597" s="407"/>
      <c r="AA1597" s="403"/>
      <c r="AB1597" s="405"/>
      <c r="AC1597" s="403"/>
      <c r="AD1597" s="406"/>
      <c r="AG1597" s="403"/>
      <c r="AH1597" s="403"/>
      <c r="AI1597" s="405"/>
      <c r="AL1597" s="403"/>
      <c r="AN1597" s="403"/>
      <c r="AO1597" s="405"/>
      <c r="AP1597" s="403"/>
      <c r="AQ1597" s="403"/>
      <c r="AR1597" s="403"/>
      <c r="AS1597" s="403"/>
      <c r="AT1597" s="403"/>
      <c r="AU1597" s="403"/>
      <c r="AV1597" s="405"/>
      <c r="AW1597" s="404"/>
      <c r="AY1597" s="403"/>
      <c r="BC1597" s="403"/>
      <c r="BD1597" s="403"/>
      <c r="BE1597" s="403"/>
      <c r="BF1597" s="403"/>
      <c r="BG1597" s="403"/>
      <c r="BH1597" s="403"/>
      <c r="BI1597" s="403"/>
      <c r="BJ1597" s="403"/>
      <c r="BK1597" s="403"/>
    </row>
    <row r="1598" spans="1:63" x14ac:dyDescent="0.25">
      <c r="A1598" s="405"/>
      <c r="B1598" s="400"/>
      <c r="C1598" s="403"/>
      <c r="D1598" s="403"/>
      <c r="E1598" s="403"/>
      <c r="I1598" s="404"/>
      <c r="Q1598" s="405"/>
      <c r="S1598" s="405"/>
      <c r="T1598" s="403"/>
      <c r="U1598" s="406"/>
      <c r="V1598" s="400"/>
      <c r="W1598" s="405"/>
      <c r="X1598" s="405"/>
      <c r="Y1598" s="403"/>
      <c r="Z1598" s="407"/>
      <c r="AA1598" s="403"/>
      <c r="AB1598" s="405"/>
      <c r="AC1598" s="403"/>
      <c r="AD1598" s="406"/>
      <c r="AG1598" s="403"/>
      <c r="AH1598" s="403"/>
      <c r="AI1598" s="405"/>
      <c r="AL1598" s="403"/>
      <c r="AN1598" s="403"/>
      <c r="AO1598" s="405"/>
      <c r="AP1598" s="403"/>
      <c r="AQ1598" s="403"/>
      <c r="AR1598" s="403"/>
      <c r="AS1598" s="403"/>
      <c r="AT1598" s="403"/>
      <c r="AU1598" s="403"/>
      <c r="AV1598" s="405"/>
      <c r="AW1598" s="404"/>
      <c r="AY1598" s="403"/>
      <c r="BC1598" s="403"/>
      <c r="BD1598" s="403"/>
      <c r="BE1598" s="403"/>
      <c r="BF1598" s="403"/>
      <c r="BG1598" s="403"/>
      <c r="BH1598" s="403"/>
      <c r="BI1598" s="403"/>
      <c r="BJ1598" s="403"/>
      <c r="BK1598" s="403"/>
    </row>
    <row r="1599" spans="1:63" x14ac:dyDescent="0.25">
      <c r="A1599" s="405"/>
      <c r="B1599" s="400"/>
      <c r="C1599" s="403"/>
      <c r="D1599" s="403"/>
      <c r="E1599" s="403"/>
      <c r="I1599" s="404"/>
      <c r="Q1599" s="405"/>
      <c r="S1599" s="405"/>
      <c r="T1599" s="403"/>
      <c r="U1599" s="406"/>
      <c r="V1599" s="400"/>
      <c r="W1599" s="405"/>
      <c r="X1599" s="405"/>
      <c r="Y1599" s="403"/>
      <c r="Z1599" s="407"/>
      <c r="AA1599" s="403"/>
      <c r="AB1599" s="405"/>
      <c r="AC1599" s="403"/>
      <c r="AD1599" s="406"/>
      <c r="AG1599" s="403"/>
      <c r="AH1599" s="403"/>
      <c r="AI1599" s="405"/>
      <c r="AL1599" s="403"/>
      <c r="AN1599" s="403"/>
      <c r="AO1599" s="405"/>
      <c r="AP1599" s="403"/>
      <c r="AQ1599" s="403"/>
      <c r="AR1599" s="403"/>
      <c r="AS1599" s="403"/>
      <c r="AT1599" s="403"/>
      <c r="AU1599" s="403"/>
      <c r="AV1599" s="405"/>
      <c r="AW1599" s="404"/>
      <c r="AY1599" s="403"/>
      <c r="BC1599" s="403"/>
      <c r="BD1599" s="403"/>
      <c r="BE1599" s="403"/>
      <c r="BF1599" s="403"/>
      <c r="BG1599" s="403"/>
      <c r="BH1599" s="403"/>
      <c r="BI1599" s="403"/>
      <c r="BJ1599" s="403"/>
      <c r="BK1599" s="403"/>
    </row>
    <row r="1600" spans="1:63" x14ac:dyDescent="0.25">
      <c r="A1600" s="405"/>
      <c r="B1600" s="400"/>
      <c r="C1600" s="403"/>
      <c r="D1600" s="403"/>
      <c r="E1600" s="403"/>
      <c r="I1600" s="404"/>
      <c r="Q1600" s="405"/>
      <c r="S1600" s="405"/>
      <c r="T1600" s="403"/>
      <c r="U1600" s="406"/>
      <c r="V1600" s="400"/>
      <c r="W1600" s="405"/>
      <c r="X1600" s="405"/>
      <c r="Y1600" s="403"/>
      <c r="Z1600" s="407"/>
      <c r="AA1600" s="403"/>
      <c r="AB1600" s="405"/>
      <c r="AC1600" s="403"/>
      <c r="AD1600" s="406"/>
      <c r="AG1600" s="403"/>
      <c r="AH1600" s="403"/>
      <c r="AI1600" s="405"/>
      <c r="AL1600" s="403"/>
      <c r="AN1600" s="403"/>
      <c r="AO1600" s="405"/>
      <c r="AP1600" s="403"/>
      <c r="AQ1600" s="403"/>
      <c r="AR1600" s="403"/>
      <c r="AS1600" s="403"/>
      <c r="AT1600" s="403"/>
      <c r="AU1600" s="403"/>
      <c r="AV1600" s="405"/>
      <c r="AW1600" s="404"/>
      <c r="AY1600" s="403"/>
      <c r="BC1600" s="403"/>
      <c r="BD1600" s="403"/>
      <c r="BE1600" s="403"/>
      <c r="BF1600" s="403"/>
      <c r="BG1600" s="403"/>
      <c r="BH1600" s="403"/>
      <c r="BI1600" s="403"/>
      <c r="BJ1600" s="403"/>
      <c r="BK1600" s="403"/>
    </row>
    <row r="1601" spans="1:63" x14ac:dyDescent="0.25">
      <c r="A1601" s="405"/>
      <c r="B1601" s="400"/>
      <c r="C1601" s="403"/>
      <c r="D1601" s="403"/>
      <c r="E1601" s="403"/>
      <c r="I1601" s="404"/>
      <c r="Q1601" s="405"/>
      <c r="S1601" s="405"/>
      <c r="T1601" s="403"/>
      <c r="U1601" s="406"/>
      <c r="V1601" s="400"/>
      <c r="W1601" s="405"/>
      <c r="X1601" s="405"/>
      <c r="Y1601" s="403"/>
      <c r="Z1601" s="407"/>
      <c r="AA1601" s="403"/>
      <c r="AB1601" s="405"/>
      <c r="AC1601" s="403"/>
      <c r="AD1601" s="406"/>
      <c r="AG1601" s="403"/>
      <c r="AH1601" s="403"/>
      <c r="AI1601" s="405"/>
      <c r="AL1601" s="403"/>
      <c r="AN1601" s="403"/>
      <c r="AO1601" s="405"/>
      <c r="AP1601" s="403"/>
      <c r="AQ1601" s="403"/>
      <c r="AR1601" s="403"/>
      <c r="AS1601" s="403"/>
      <c r="AT1601" s="403"/>
      <c r="AU1601" s="403"/>
      <c r="AV1601" s="405"/>
      <c r="AW1601" s="404"/>
      <c r="AY1601" s="403"/>
      <c r="BC1601" s="403"/>
      <c r="BD1601" s="403"/>
      <c r="BE1601" s="403"/>
      <c r="BF1601" s="403"/>
      <c r="BG1601" s="403"/>
      <c r="BH1601" s="403"/>
      <c r="BI1601" s="403"/>
      <c r="BJ1601" s="403"/>
      <c r="BK1601" s="403"/>
    </row>
    <row r="1602" spans="1:63" x14ac:dyDescent="0.25">
      <c r="A1602" s="405"/>
      <c r="B1602" s="400"/>
      <c r="C1602" s="403"/>
      <c r="D1602" s="403"/>
      <c r="E1602" s="403"/>
      <c r="I1602" s="404"/>
      <c r="Q1602" s="405"/>
      <c r="S1602" s="405"/>
      <c r="T1602" s="403"/>
      <c r="U1602" s="406"/>
      <c r="V1602" s="400"/>
      <c r="W1602" s="405"/>
      <c r="X1602" s="405"/>
      <c r="Y1602" s="403"/>
      <c r="Z1602" s="407"/>
      <c r="AA1602" s="403"/>
      <c r="AB1602" s="405"/>
      <c r="AC1602" s="403"/>
      <c r="AD1602" s="406"/>
      <c r="AG1602" s="403"/>
      <c r="AH1602" s="403"/>
      <c r="AI1602" s="405"/>
      <c r="AL1602" s="403"/>
      <c r="AN1602" s="403"/>
      <c r="AO1602" s="405"/>
      <c r="AP1602" s="403"/>
      <c r="AQ1602" s="403"/>
      <c r="AR1602" s="403"/>
      <c r="AS1602" s="403"/>
      <c r="AT1602" s="403"/>
      <c r="AU1602" s="403"/>
      <c r="AV1602" s="405"/>
      <c r="AW1602" s="404"/>
      <c r="AY1602" s="403"/>
      <c r="BC1602" s="403"/>
      <c r="BD1602" s="403"/>
      <c r="BE1602" s="403"/>
      <c r="BF1602" s="403"/>
      <c r="BG1602" s="403"/>
      <c r="BH1602" s="403"/>
      <c r="BI1602" s="403"/>
      <c r="BJ1602" s="403"/>
      <c r="BK1602" s="403"/>
    </row>
    <row r="1603" spans="1:63" x14ac:dyDescent="0.25">
      <c r="A1603" s="405"/>
      <c r="B1603" s="400"/>
      <c r="C1603" s="403"/>
      <c r="D1603" s="403"/>
      <c r="E1603" s="403"/>
      <c r="I1603" s="404"/>
      <c r="Q1603" s="405"/>
      <c r="S1603" s="405"/>
      <c r="T1603" s="403"/>
      <c r="U1603" s="406"/>
      <c r="V1603" s="400"/>
      <c r="W1603" s="405"/>
      <c r="X1603" s="405"/>
      <c r="Y1603" s="403"/>
      <c r="Z1603" s="407"/>
      <c r="AA1603" s="403"/>
      <c r="AB1603" s="405"/>
      <c r="AC1603" s="403"/>
      <c r="AD1603" s="406"/>
      <c r="AG1603" s="403"/>
      <c r="AH1603" s="403"/>
      <c r="AI1603" s="405"/>
      <c r="AL1603" s="403"/>
      <c r="AN1603" s="403"/>
      <c r="AO1603" s="405"/>
      <c r="AP1603" s="403"/>
      <c r="AQ1603" s="403"/>
      <c r="AR1603" s="403"/>
      <c r="AS1603" s="403"/>
      <c r="AT1603" s="403"/>
      <c r="AU1603" s="403"/>
      <c r="AV1603" s="405"/>
      <c r="AW1603" s="404"/>
      <c r="AY1603" s="403"/>
      <c r="BC1603" s="403"/>
      <c r="BD1603" s="403"/>
      <c r="BE1603" s="403"/>
      <c r="BF1603" s="403"/>
      <c r="BG1603" s="403"/>
      <c r="BH1603" s="403"/>
      <c r="BI1603" s="403"/>
      <c r="BJ1603" s="403"/>
      <c r="BK1603" s="403"/>
    </row>
    <row r="1604" spans="1:63" x14ac:dyDescent="0.25">
      <c r="A1604" s="405"/>
      <c r="B1604" s="400"/>
      <c r="C1604" s="403"/>
      <c r="D1604" s="403"/>
      <c r="E1604" s="403"/>
      <c r="I1604" s="404"/>
      <c r="Q1604" s="405"/>
      <c r="S1604" s="405"/>
      <c r="T1604" s="403"/>
      <c r="U1604" s="406"/>
      <c r="V1604" s="400"/>
      <c r="W1604" s="405"/>
      <c r="X1604" s="405"/>
      <c r="Y1604" s="403"/>
      <c r="Z1604" s="407"/>
      <c r="AA1604" s="403"/>
      <c r="AB1604" s="405"/>
      <c r="AC1604" s="403"/>
      <c r="AD1604" s="406"/>
      <c r="AG1604" s="403"/>
      <c r="AH1604" s="403"/>
      <c r="AI1604" s="405"/>
      <c r="AL1604" s="403"/>
      <c r="AN1604" s="403"/>
      <c r="AO1604" s="405"/>
      <c r="AP1604" s="403"/>
      <c r="AQ1604" s="403"/>
      <c r="AR1604" s="403"/>
      <c r="AS1604" s="403"/>
      <c r="AT1604" s="403"/>
      <c r="AU1604" s="403"/>
      <c r="AV1604" s="405"/>
      <c r="AW1604" s="404"/>
      <c r="AY1604" s="403"/>
      <c r="BC1604" s="403"/>
      <c r="BD1604" s="403"/>
      <c r="BE1604" s="403"/>
      <c r="BF1604" s="403"/>
      <c r="BG1604" s="403"/>
      <c r="BH1604" s="403"/>
      <c r="BI1604" s="403"/>
      <c r="BJ1604" s="403"/>
      <c r="BK1604" s="403"/>
    </row>
    <row r="1605" spans="1:63" x14ac:dyDescent="0.25">
      <c r="A1605" s="405"/>
      <c r="B1605" s="400"/>
      <c r="C1605" s="403"/>
      <c r="D1605" s="403"/>
      <c r="E1605" s="403"/>
      <c r="I1605" s="404"/>
      <c r="Q1605" s="405"/>
      <c r="S1605" s="405"/>
      <c r="T1605" s="403"/>
      <c r="U1605" s="406"/>
      <c r="V1605" s="400"/>
      <c r="W1605" s="405"/>
      <c r="X1605" s="405"/>
      <c r="Y1605" s="403"/>
      <c r="Z1605" s="407"/>
      <c r="AA1605" s="403"/>
      <c r="AB1605" s="405"/>
      <c r="AC1605" s="403"/>
      <c r="AD1605" s="406"/>
      <c r="AG1605" s="403"/>
      <c r="AH1605" s="403"/>
      <c r="AI1605" s="405"/>
      <c r="AL1605" s="403"/>
      <c r="AN1605" s="403"/>
      <c r="AO1605" s="405"/>
      <c r="AP1605" s="403"/>
      <c r="AQ1605" s="403"/>
      <c r="AR1605" s="403"/>
      <c r="AS1605" s="403"/>
      <c r="AT1605" s="403"/>
      <c r="AU1605" s="403"/>
      <c r="AV1605" s="405"/>
      <c r="AW1605" s="404"/>
      <c r="AY1605" s="403"/>
      <c r="BC1605" s="403"/>
      <c r="BD1605" s="403"/>
      <c r="BE1605" s="403"/>
      <c r="BF1605" s="403"/>
      <c r="BG1605" s="403"/>
      <c r="BH1605" s="403"/>
      <c r="BI1605" s="403"/>
      <c r="BJ1605" s="403"/>
      <c r="BK1605" s="403"/>
    </row>
    <row r="1606" spans="1:63" x14ac:dyDescent="0.25">
      <c r="A1606" s="405"/>
      <c r="B1606" s="400"/>
      <c r="C1606" s="403"/>
      <c r="D1606" s="403"/>
      <c r="E1606" s="403"/>
      <c r="I1606" s="404"/>
      <c r="Q1606" s="405"/>
      <c r="S1606" s="405"/>
      <c r="T1606" s="403"/>
      <c r="U1606" s="406"/>
      <c r="V1606" s="400"/>
      <c r="W1606" s="405"/>
      <c r="X1606" s="405"/>
      <c r="Y1606" s="403"/>
      <c r="Z1606" s="407"/>
      <c r="AA1606" s="403"/>
      <c r="AB1606" s="405"/>
      <c r="AC1606" s="403"/>
      <c r="AD1606" s="406"/>
      <c r="AG1606" s="403"/>
      <c r="AH1606" s="403"/>
      <c r="AI1606" s="405"/>
      <c r="AL1606" s="403"/>
      <c r="AN1606" s="403"/>
      <c r="AO1606" s="405"/>
      <c r="AP1606" s="403"/>
      <c r="AQ1606" s="403"/>
      <c r="AR1606" s="403"/>
      <c r="AS1606" s="403"/>
      <c r="AT1606" s="403"/>
      <c r="AU1606" s="403"/>
      <c r="AV1606" s="405"/>
      <c r="AW1606" s="404"/>
      <c r="AY1606" s="403"/>
      <c r="BC1606" s="403"/>
      <c r="BD1606" s="403"/>
      <c r="BE1606" s="403"/>
      <c r="BF1606" s="403"/>
      <c r="BG1606" s="403"/>
      <c r="BH1606" s="403"/>
      <c r="BI1606" s="403"/>
      <c r="BJ1606" s="403"/>
      <c r="BK1606" s="403"/>
    </row>
    <row r="1607" spans="1:63" x14ac:dyDescent="0.25">
      <c r="A1607" s="405"/>
      <c r="B1607" s="400"/>
      <c r="C1607" s="403"/>
      <c r="D1607" s="403"/>
      <c r="E1607" s="403"/>
      <c r="I1607" s="404"/>
      <c r="Q1607" s="405"/>
      <c r="S1607" s="405"/>
      <c r="T1607" s="403"/>
      <c r="U1607" s="406"/>
      <c r="V1607" s="400"/>
      <c r="W1607" s="405"/>
      <c r="X1607" s="405"/>
      <c r="Y1607" s="403"/>
      <c r="Z1607" s="407"/>
      <c r="AA1607" s="403"/>
      <c r="AB1607" s="405"/>
      <c r="AC1607" s="403"/>
      <c r="AD1607" s="406"/>
      <c r="AG1607" s="403"/>
      <c r="AH1607" s="403"/>
      <c r="AI1607" s="405"/>
      <c r="AL1607" s="403"/>
      <c r="AN1607" s="403"/>
      <c r="AO1607" s="405"/>
      <c r="AP1607" s="403"/>
      <c r="AQ1607" s="403"/>
      <c r="AR1607" s="403"/>
      <c r="AS1607" s="403"/>
      <c r="AT1607" s="403"/>
      <c r="AU1607" s="403"/>
      <c r="AV1607" s="405"/>
      <c r="AW1607" s="404"/>
      <c r="AY1607" s="403"/>
      <c r="BC1607" s="403"/>
      <c r="BD1607" s="403"/>
      <c r="BE1607" s="403"/>
      <c r="BF1607" s="403"/>
      <c r="BG1607" s="403"/>
      <c r="BH1607" s="403"/>
      <c r="BI1607" s="403"/>
      <c r="BJ1607" s="403"/>
      <c r="BK1607" s="403"/>
    </row>
    <row r="1608" spans="1:63" x14ac:dyDescent="0.25">
      <c r="A1608" s="405"/>
      <c r="B1608" s="400"/>
      <c r="C1608" s="403"/>
      <c r="D1608" s="403"/>
      <c r="E1608" s="403"/>
      <c r="I1608" s="404"/>
      <c r="Q1608" s="405"/>
      <c r="S1608" s="405"/>
      <c r="T1608" s="403"/>
      <c r="U1608" s="406"/>
      <c r="V1608" s="400"/>
      <c r="W1608" s="405"/>
      <c r="X1608" s="405"/>
      <c r="Y1608" s="403"/>
      <c r="Z1608" s="407"/>
      <c r="AA1608" s="403"/>
      <c r="AB1608" s="405"/>
      <c r="AC1608" s="403"/>
      <c r="AD1608" s="406"/>
      <c r="AG1608" s="403"/>
      <c r="AH1608" s="403"/>
      <c r="AI1608" s="405"/>
      <c r="AL1608" s="403"/>
      <c r="AN1608" s="403"/>
      <c r="AO1608" s="405"/>
      <c r="AP1608" s="403"/>
      <c r="AQ1608" s="403"/>
      <c r="AR1608" s="403"/>
      <c r="AS1608" s="403"/>
      <c r="AT1608" s="403"/>
      <c r="AU1608" s="403"/>
      <c r="AV1608" s="405"/>
      <c r="AW1608" s="404"/>
      <c r="AY1608" s="403"/>
      <c r="BC1608" s="403"/>
      <c r="BD1608" s="403"/>
      <c r="BE1608" s="403"/>
      <c r="BF1608" s="403"/>
      <c r="BG1608" s="403"/>
      <c r="BH1608" s="403"/>
      <c r="BI1608" s="403"/>
      <c r="BJ1608" s="403"/>
      <c r="BK1608" s="403"/>
    </row>
    <row r="1609" spans="1:63" x14ac:dyDescent="0.25">
      <c r="A1609" s="405"/>
      <c r="B1609" s="400"/>
      <c r="C1609" s="403"/>
      <c r="D1609" s="403"/>
      <c r="E1609" s="403"/>
      <c r="I1609" s="404"/>
      <c r="Q1609" s="405"/>
      <c r="S1609" s="405"/>
      <c r="T1609" s="403"/>
      <c r="U1609" s="406"/>
      <c r="V1609" s="400"/>
      <c r="W1609" s="405"/>
      <c r="X1609" s="405"/>
      <c r="Y1609" s="403"/>
      <c r="Z1609" s="407"/>
      <c r="AA1609" s="403"/>
      <c r="AB1609" s="405"/>
      <c r="AC1609" s="403"/>
      <c r="AD1609" s="406"/>
      <c r="AG1609" s="403"/>
      <c r="AH1609" s="403"/>
      <c r="AI1609" s="405"/>
      <c r="AL1609" s="403"/>
      <c r="AN1609" s="403"/>
      <c r="AO1609" s="405"/>
      <c r="AP1609" s="403"/>
      <c r="AQ1609" s="403"/>
      <c r="AR1609" s="403"/>
      <c r="AS1609" s="403"/>
      <c r="AT1609" s="403"/>
      <c r="AU1609" s="403"/>
      <c r="AV1609" s="405"/>
      <c r="AW1609" s="404"/>
      <c r="AY1609" s="403"/>
      <c r="BC1609" s="403"/>
      <c r="BD1609" s="403"/>
      <c r="BE1609" s="403"/>
      <c r="BF1609" s="403"/>
      <c r="BG1609" s="403"/>
      <c r="BH1609" s="403"/>
      <c r="BI1609" s="403"/>
      <c r="BJ1609" s="403"/>
      <c r="BK1609" s="403"/>
    </row>
    <row r="1610" spans="1:63" x14ac:dyDescent="0.25">
      <c r="A1610" s="405"/>
      <c r="B1610" s="400"/>
      <c r="C1610" s="403"/>
      <c r="D1610" s="403"/>
      <c r="E1610" s="403"/>
      <c r="I1610" s="404"/>
      <c r="Q1610" s="405"/>
      <c r="S1610" s="405"/>
      <c r="T1610" s="403"/>
      <c r="U1610" s="406"/>
      <c r="V1610" s="400"/>
      <c r="W1610" s="405"/>
      <c r="X1610" s="405"/>
      <c r="Y1610" s="403"/>
      <c r="Z1610" s="407"/>
      <c r="AA1610" s="403"/>
      <c r="AB1610" s="405"/>
      <c r="AC1610" s="403"/>
      <c r="AD1610" s="406"/>
      <c r="AG1610" s="403"/>
      <c r="AH1610" s="403"/>
      <c r="AI1610" s="405"/>
      <c r="AL1610" s="403"/>
      <c r="AN1610" s="403"/>
      <c r="AO1610" s="405"/>
      <c r="AP1610" s="403"/>
      <c r="AQ1610" s="403"/>
      <c r="AR1610" s="403"/>
      <c r="AS1610" s="403"/>
      <c r="AT1610" s="403"/>
      <c r="AU1610" s="403"/>
      <c r="AV1610" s="405"/>
      <c r="AW1610" s="404"/>
      <c r="AY1610" s="403"/>
      <c r="BC1610" s="403"/>
      <c r="BD1610" s="403"/>
      <c r="BE1610" s="403"/>
      <c r="BF1610" s="403"/>
      <c r="BG1610" s="403"/>
      <c r="BH1610" s="403"/>
      <c r="BI1610" s="403"/>
      <c r="BJ1610" s="403"/>
      <c r="BK1610" s="403"/>
    </row>
    <row r="1611" spans="1:63" x14ac:dyDescent="0.25">
      <c r="A1611" s="405"/>
      <c r="B1611" s="400"/>
      <c r="C1611" s="403"/>
      <c r="D1611" s="403"/>
      <c r="E1611" s="403"/>
      <c r="I1611" s="404"/>
      <c r="Q1611" s="405"/>
      <c r="S1611" s="405"/>
      <c r="T1611" s="403"/>
      <c r="U1611" s="406"/>
      <c r="V1611" s="400"/>
      <c r="W1611" s="405"/>
      <c r="X1611" s="405"/>
      <c r="Y1611" s="403"/>
      <c r="Z1611" s="407"/>
      <c r="AA1611" s="403"/>
      <c r="AB1611" s="405"/>
      <c r="AC1611" s="403"/>
      <c r="AD1611" s="406"/>
      <c r="AG1611" s="403"/>
      <c r="AH1611" s="403"/>
      <c r="AI1611" s="405"/>
      <c r="AL1611" s="403"/>
      <c r="AN1611" s="403"/>
      <c r="AO1611" s="405"/>
      <c r="AP1611" s="403"/>
      <c r="AQ1611" s="403"/>
      <c r="AR1611" s="403"/>
      <c r="AS1611" s="403"/>
      <c r="AT1611" s="403"/>
      <c r="AU1611" s="403"/>
      <c r="AV1611" s="405"/>
      <c r="AW1611" s="404"/>
      <c r="AY1611" s="403"/>
      <c r="BC1611" s="403"/>
      <c r="BD1611" s="403"/>
      <c r="BE1611" s="403"/>
      <c r="BF1611" s="403"/>
      <c r="BG1611" s="403"/>
      <c r="BH1611" s="403"/>
      <c r="BI1611" s="403"/>
      <c r="BJ1611" s="403"/>
      <c r="BK1611" s="403"/>
    </row>
    <row r="1612" spans="1:63" x14ac:dyDescent="0.25">
      <c r="A1612" s="405"/>
      <c r="B1612" s="400"/>
      <c r="C1612" s="403"/>
      <c r="D1612" s="403"/>
      <c r="E1612" s="403"/>
      <c r="I1612" s="404"/>
      <c r="Q1612" s="405"/>
      <c r="S1612" s="405"/>
      <c r="T1612" s="403"/>
      <c r="U1612" s="406"/>
      <c r="V1612" s="400"/>
      <c r="W1612" s="405"/>
      <c r="X1612" s="405"/>
      <c r="Y1612" s="403"/>
      <c r="Z1612" s="407"/>
      <c r="AA1612" s="403"/>
      <c r="AB1612" s="405"/>
      <c r="AC1612" s="403"/>
      <c r="AD1612" s="406"/>
      <c r="AG1612" s="403"/>
      <c r="AH1612" s="403"/>
      <c r="AI1612" s="405"/>
      <c r="AL1612" s="403"/>
      <c r="AN1612" s="403"/>
      <c r="AO1612" s="405"/>
      <c r="AP1612" s="403"/>
      <c r="AQ1612" s="403"/>
      <c r="AR1612" s="403"/>
      <c r="AS1612" s="403"/>
      <c r="AT1612" s="403"/>
      <c r="AU1612" s="403"/>
      <c r="AV1612" s="405"/>
      <c r="AW1612" s="404"/>
      <c r="AY1612" s="403"/>
      <c r="BC1612" s="403"/>
      <c r="BD1612" s="403"/>
      <c r="BE1612" s="403"/>
      <c r="BF1612" s="403"/>
      <c r="BG1612" s="403"/>
      <c r="BH1612" s="403"/>
      <c r="BI1612" s="403"/>
      <c r="BJ1612" s="403"/>
      <c r="BK1612" s="403"/>
    </row>
    <row r="1613" spans="1:63" x14ac:dyDescent="0.25">
      <c r="A1613" s="405"/>
      <c r="B1613" s="400"/>
      <c r="C1613" s="403"/>
      <c r="D1613" s="403"/>
      <c r="E1613" s="403"/>
      <c r="I1613" s="404"/>
      <c r="Q1613" s="405"/>
      <c r="S1613" s="405"/>
      <c r="T1613" s="403"/>
      <c r="U1613" s="406"/>
      <c r="V1613" s="400"/>
      <c r="W1613" s="405"/>
      <c r="X1613" s="405"/>
      <c r="Y1613" s="403"/>
      <c r="Z1613" s="407"/>
      <c r="AA1613" s="403"/>
      <c r="AB1613" s="405"/>
      <c r="AC1613" s="403"/>
      <c r="AD1613" s="406"/>
      <c r="AG1613" s="403"/>
      <c r="AH1613" s="403"/>
      <c r="AI1613" s="405"/>
      <c r="AL1613" s="403"/>
      <c r="AN1613" s="403"/>
      <c r="AO1613" s="405"/>
      <c r="AP1613" s="403"/>
      <c r="AQ1613" s="403"/>
      <c r="AR1613" s="403"/>
      <c r="AS1613" s="403"/>
      <c r="AT1613" s="403"/>
      <c r="AU1613" s="403"/>
      <c r="AV1613" s="405"/>
      <c r="AW1613" s="404"/>
      <c r="AY1613" s="403"/>
      <c r="BC1613" s="403"/>
      <c r="BD1613" s="403"/>
      <c r="BE1613" s="403"/>
      <c r="BF1613" s="403"/>
      <c r="BG1613" s="403"/>
      <c r="BH1613" s="403"/>
      <c r="BI1613" s="403"/>
      <c r="BJ1613" s="403"/>
      <c r="BK1613" s="403"/>
    </row>
    <row r="1614" spans="1:63" x14ac:dyDescent="0.25">
      <c r="A1614" s="405"/>
      <c r="B1614" s="400"/>
      <c r="C1614" s="403"/>
      <c r="D1614" s="403"/>
      <c r="E1614" s="403"/>
      <c r="I1614" s="404"/>
      <c r="Q1614" s="405"/>
      <c r="S1614" s="405"/>
      <c r="T1614" s="403"/>
      <c r="U1614" s="406"/>
      <c r="V1614" s="400"/>
      <c r="W1614" s="405"/>
      <c r="X1614" s="405"/>
      <c r="Y1614" s="403"/>
      <c r="Z1614" s="407"/>
      <c r="AA1614" s="403"/>
      <c r="AB1614" s="405"/>
      <c r="AC1614" s="403"/>
      <c r="AD1614" s="406"/>
      <c r="AG1614" s="403"/>
      <c r="AH1614" s="403"/>
      <c r="AI1614" s="405"/>
      <c r="AL1614" s="403"/>
      <c r="AN1614" s="403"/>
      <c r="AO1614" s="405"/>
      <c r="AP1614" s="403"/>
      <c r="AQ1614" s="403"/>
      <c r="AR1614" s="403"/>
      <c r="AS1614" s="403"/>
      <c r="AT1614" s="403"/>
      <c r="AU1614" s="403"/>
      <c r="AV1614" s="405"/>
      <c r="AW1614" s="404"/>
      <c r="AY1614" s="403"/>
      <c r="BC1614" s="403"/>
      <c r="BD1614" s="403"/>
      <c r="BE1614" s="403"/>
      <c r="BF1614" s="403"/>
      <c r="BG1614" s="403"/>
      <c r="BH1614" s="403"/>
      <c r="BI1614" s="403"/>
      <c r="BJ1614" s="403"/>
      <c r="BK1614" s="403"/>
    </row>
    <row r="1615" spans="1:63" x14ac:dyDescent="0.25">
      <c r="A1615" s="405"/>
      <c r="B1615" s="400"/>
      <c r="C1615" s="403"/>
      <c r="D1615" s="403"/>
      <c r="E1615" s="403"/>
      <c r="I1615" s="404"/>
      <c r="Q1615" s="405"/>
      <c r="S1615" s="405"/>
      <c r="T1615" s="403"/>
      <c r="U1615" s="406"/>
      <c r="V1615" s="400"/>
      <c r="W1615" s="405"/>
      <c r="X1615" s="405"/>
      <c r="Y1615" s="403"/>
      <c r="Z1615" s="407"/>
      <c r="AA1615" s="403"/>
      <c r="AB1615" s="405"/>
      <c r="AC1615" s="403"/>
      <c r="AD1615" s="406"/>
      <c r="AG1615" s="403"/>
      <c r="AH1615" s="403"/>
      <c r="AI1615" s="405"/>
      <c r="AL1615" s="403"/>
      <c r="AN1615" s="403"/>
      <c r="AO1615" s="405"/>
      <c r="AP1615" s="403"/>
      <c r="AQ1615" s="403"/>
      <c r="AR1615" s="403"/>
      <c r="AS1615" s="403"/>
      <c r="AT1615" s="403"/>
      <c r="AU1615" s="403"/>
      <c r="AV1615" s="405"/>
      <c r="AW1615" s="404"/>
      <c r="AY1615" s="403"/>
      <c r="BC1615" s="403"/>
      <c r="BD1615" s="403"/>
      <c r="BE1615" s="403"/>
      <c r="BF1615" s="403"/>
      <c r="BG1615" s="403"/>
      <c r="BH1615" s="403"/>
      <c r="BI1615" s="403"/>
      <c r="BJ1615" s="403"/>
      <c r="BK1615" s="403"/>
    </row>
    <row r="1616" spans="1:63" x14ac:dyDescent="0.25">
      <c r="A1616" s="405"/>
      <c r="B1616" s="400"/>
      <c r="C1616" s="403"/>
      <c r="D1616" s="403"/>
      <c r="E1616" s="403"/>
      <c r="I1616" s="404"/>
      <c r="Q1616" s="405"/>
      <c r="S1616" s="405"/>
      <c r="T1616" s="403"/>
      <c r="U1616" s="406"/>
      <c r="V1616" s="400"/>
      <c r="W1616" s="405"/>
      <c r="X1616" s="405"/>
      <c r="Y1616" s="403"/>
      <c r="Z1616" s="407"/>
      <c r="AA1616" s="403"/>
      <c r="AB1616" s="405"/>
      <c r="AC1616" s="403"/>
      <c r="AD1616" s="406"/>
      <c r="AG1616" s="403"/>
      <c r="AH1616" s="403"/>
      <c r="AI1616" s="405"/>
      <c r="AL1616" s="403"/>
      <c r="AN1616" s="403"/>
      <c r="AO1616" s="405"/>
      <c r="AP1616" s="403"/>
      <c r="AQ1616" s="403"/>
      <c r="AR1616" s="403"/>
      <c r="AS1616" s="403"/>
      <c r="AT1616" s="403"/>
      <c r="AU1616" s="403"/>
      <c r="AV1616" s="405"/>
      <c r="AW1616" s="404"/>
      <c r="AY1616" s="403"/>
      <c r="BC1616" s="403"/>
      <c r="BD1616" s="403"/>
      <c r="BE1616" s="403"/>
      <c r="BF1616" s="403"/>
      <c r="BG1616" s="403"/>
      <c r="BH1616" s="403"/>
      <c r="BI1616" s="403"/>
      <c r="BJ1616" s="403"/>
      <c r="BK1616" s="403"/>
    </row>
    <row r="1617" spans="1:63" x14ac:dyDescent="0.25">
      <c r="A1617" s="405"/>
      <c r="B1617" s="400"/>
      <c r="C1617" s="403"/>
      <c r="D1617" s="403"/>
      <c r="E1617" s="403"/>
      <c r="I1617" s="404"/>
      <c r="Q1617" s="405"/>
      <c r="S1617" s="405"/>
      <c r="T1617" s="403"/>
      <c r="U1617" s="406"/>
      <c r="V1617" s="400"/>
      <c r="W1617" s="405"/>
      <c r="X1617" s="405"/>
      <c r="Y1617" s="403"/>
      <c r="Z1617" s="407"/>
      <c r="AA1617" s="403"/>
      <c r="AB1617" s="405"/>
      <c r="AC1617" s="403"/>
      <c r="AD1617" s="406"/>
      <c r="AG1617" s="403"/>
      <c r="AH1617" s="403"/>
      <c r="AI1617" s="405"/>
      <c r="AL1617" s="403"/>
      <c r="AN1617" s="403"/>
      <c r="AO1617" s="405"/>
      <c r="AP1617" s="403"/>
      <c r="AQ1617" s="403"/>
      <c r="AR1617" s="403"/>
      <c r="AS1617" s="403"/>
      <c r="AT1617" s="403"/>
      <c r="AU1617" s="403"/>
      <c r="AV1617" s="405"/>
      <c r="AW1617" s="404"/>
      <c r="AY1617" s="403"/>
      <c r="BC1617" s="403"/>
      <c r="BD1617" s="403"/>
      <c r="BE1617" s="403"/>
      <c r="BF1617" s="403"/>
      <c r="BG1617" s="403"/>
      <c r="BH1617" s="403"/>
      <c r="BI1617" s="403"/>
      <c r="BJ1617" s="403"/>
      <c r="BK1617" s="403"/>
    </row>
    <row r="1618" spans="1:63" x14ac:dyDescent="0.25">
      <c r="A1618" s="405"/>
      <c r="B1618" s="400"/>
      <c r="C1618" s="403"/>
      <c r="D1618" s="403"/>
      <c r="E1618" s="403"/>
      <c r="I1618" s="404"/>
      <c r="Q1618" s="405"/>
      <c r="S1618" s="405"/>
      <c r="T1618" s="403"/>
      <c r="U1618" s="406"/>
      <c r="V1618" s="400"/>
      <c r="W1618" s="405"/>
      <c r="X1618" s="405"/>
      <c r="Y1618" s="403"/>
      <c r="Z1618" s="407"/>
      <c r="AA1618" s="403"/>
      <c r="AB1618" s="405"/>
      <c r="AC1618" s="403"/>
      <c r="AD1618" s="406"/>
      <c r="AG1618" s="403"/>
      <c r="AH1618" s="403"/>
      <c r="AI1618" s="405"/>
      <c r="AL1618" s="403"/>
      <c r="AN1618" s="403"/>
      <c r="AO1618" s="405"/>
      <c r="AP1618" s="403"/>
      <c r="AQ1618" s="403"/>
      <c r="AR1618" s="403"/>
      <c r="AS1618" s="403"/>
      <c r="AT1618" s="403"/>
      <c r="AU1618" s="403"/>
      <c r="AV1618" s="405"/>
      <c r="AW1618" s="404"/>
      <c r="AY1618" s="403"/>
      <c r="BC1618" s="403"/>
      <c r="BD1618" s="403"/>
      <c r="BE1618" s="403"/>
      <c r="BF1618" s="403"/>
      <c r="BG1618" s="403"/>
      <c r="BH1618" s="403"/>
      <c r="BI1618" s="403"/>
      <c r="BJ1618" s="403"/>
      <c r="BK1618" s="403"/>
    </row>
    <row r="1619" spans="1:63" x14ac:dyDescent="0.25">
      <c r="A1619" s="405"/>
      <c r="B1619" s="400"/>
      <c r="C1619" s="403"/>
      <c r="D1619" s="403"/>
      <c r="E1619" s="403"/>
      <c r="I1619" s="404"/>
      <c r="Q1619" s="405"/>
      <c r="S1619" s="405"/>
      <c r="T1619" s="403"/>
      <c r="U1619" s="406"/>
      <c r="V1619" s="400"/>
      <c r="W1619" s="405"/>
      <c r="X1619" s="405"/>
      <c r="Y1619" s="403"/>
      <c r="Z1619" s="407"/>
      <c r="AA1619" s="403"/>
      <c r="AB1619" s="405"/>
      <c r="AC1619" s="403"/>
      <c r="AD1619" s="406"/>
      <c r="AG1619" s="403"/>
      <c r="AH1619" s="403"/>
      <c r="AI1619" s="405"/>
      <c r="AL1619" s="403"/>
      <c r="AN1619" s="403"/>
      <c r="AO1619" s="405"/>
      <c r="AP1619" s="403"/>
      <c r="AQ1619" s="403"/>
      <c r="AR1619" s="403"/>
      <c r="AS1619" s="403"/>
      <c r="AT1619" s="403"/>
      <c r="AU1619" s="403"/>
      <c r="AV1619" s="405"/>
      <c r="AW1619" s="404"/>
      <c r="AY1619" s="403"/>
      <c r="BC1619" s="403"/>
      <c r="BD1619" s="403"/>
      <c r="BE1619" s="403"/>
      <c r="BF1619" s="403"/>
      <c r="BG1619" s="403"/>
      <c r="BH1619" s="403"/>
      <c r="BI1619" s="403"/>
      <c r="BJ1619" s="403"/>
      <c r="BK1619" s="403"/>
    </row>
    <row r="1620" spans="1:63" x14ac:dyDescent="0.25">
      <c r="A1620" s="405"/>
      <c r="B1620" s="400"/>
      <c r="C1620" s="403"/>
      <c r="D1620" s="403"/>
      <c r="E1620" s="403"/>
      <c r="I1620" s="404"/>
      <c r="Q1620" s="405"/>
      <c r="S1620" s="405"/>
      <c r="T1620" s="403"/>
      <c r="U1620" s="406"/>
      <c r="V1620" s="400"/>
      <c r="W1620" s="405"/>
      <c r="X1620" s="405"/>
      <c r="Y1620" s="403"/>
      <c r="Z1620" s="407"/>
      <c r="AA1620" s="403"/>
      <c r="AB1620" s="405"/>
      <c r="AC1620" s="403"/>
      <c r="AD1620" s="406"/>
      <c r="AG1620" s="403"/>
      <c r="AH1620" s="403"/>
      <c r="AI1620" s="405"/>
      <c r="AL1620" s="403"/>
      <c r="AN1620" s="403"/>
      <c r="AO1620" s="405"/>
      <c r="AP1620" s="403"/>
      <c r="AQ1620" s="403"/>
      <c r="AR1620" s="403"/>
      <c r="AS1620" s="403"/>
      <c r="AT1620" s="403"/>
      <c r="AU1620" s="403"/>
      <c r="AV1620" s="405"/>
      <c r="AW1620" s="404"/>
      <c r="AY1620" s="403"/>
      <c r="BC1620" s="403"/>
      <c r="BD1620" s="403"/>
      <c r="BE1620" s="403"/>
      <c r="BF1620" s="403"/>
      <c r="BG1620" s="403"/>
      <c r="BH1620" s="403"/>
      <c r="BI1620" s="403"/>
      <c r="BJ1620" s="403"/>
      <c r="BK1620" s="403"/>
    </row>
    <row r="1621" spans="1:63" x14ac:dyDescent="0.25">
      <c r="A1621" s="405"/>
      <c r="B1621" s="400"/>
      <c r="C1621" s="403"/>
      <c r="D1621" s="403"/>
      <c r="E1621" s="403"/>
      <c r="I1621" s="404"/>
      <c r="Q1621" s="405"/>
      <c r="S1621" s="405"/>
      <c r="T1621" s="403"/>
      <c r="U1621" s="406"/>
      <c r="V1621" s="400"/>
      <c r="W1621" s="405"/>
      <c r="X1621" s="405"/>
      <c r="Y1621" s="403"/>
      <c r="Z1621" s="407"/>
      <c r="AA1621" s="403"/>
      <c r="AB1621" s="405"/>
      <c r="AC1621" s="403"/>
      <c r="AD1621" s="406"/>
      <c r="AG1621" s="403"/>
      <c r="AH1621" s="403"/>
      <c r="AI1621" s="405"/>
      <c r="AL1621" s="403"/>
      <c r="AN1621" s="403"/>
      <c r="AO1621" s="405"/>
      <c r="AP1621" s="403"/>
      <c r="AQ1621" s="403"/>
      <c r="AR1621" s="403"/>
      <c r="AS1621" s="403"/>
      <c r="AT1621" s="403"/>
      <c r="AU1621" s="403"/>
      <c r="AV1621" s="405"/>
      <c r="AW1621" s="404"/>
      <c r="AY1621" s="403"/>
      <c r="BC1621" s="403"/>
      <c r="BD1621" s="403"/>
      <c r="BE1621" s="403"/>
      <c r="BF1621" s="403"/>
      <c r="BG1621" s="403"/>
      <c r="BH1621" s="403"/>
      <c r="BI1621" s="403"/>
      <c r="BJ1621" s="403"/>
      <c r="BK1621" s="403"/>
    </row>
    <row r="1622" spans="1:63" x14ac:dyDescent="0.25">
      <c r="A1622" s="405"/>
      <c r="B1622" s="400"/>
      <c r="C1622" s="403"/>
      <c r="D1622" s="403"/>
      <c r="E1622" s="403"/>
      <c r="I1622" s="404"/>
      <c r="Q1622" s="405"/>
      <c r="S1622" s="405"/>
      <c r="T1622" s="403"/>
      <c r="U1622" s="406"/>
      <c r="V1622" s="400"/>
      <c r="W1622" s="405"/>
      <c r="X1622" s="405"/>
      <c r="Y1622" s="403"/>
      <c r="Z1622" s="407"/>
      <c r="AA1622" s="403"/>
      <c r="AB1622" s="405"/>
      <c r="AC1622" s="403"/>
      <c r="AD1622" s="406"/>
      <c r="AG1622" s="403"/>
      <c r="AH1622" s="403"/>
      <c r="AI1622" s="405"/>
      <c r="AL1622" s="403"/>
      <c r="AN1622" s="403"/>
      <c r="AO1622" s="405"/>
      <c r="AP1622" s="403"/>
      <c r="AQ1622" s="403"/>
      <c r="AR1622" s="403"/>
      <c r="AS1622" s="403"/>
      <c r="AT1622" s="403"/>
      <c r="AU1622" s="403"/>
      <c r="AV1622" s="405"/>
      <c r="AW1622" s="404"/>
      <c r="AY1622" s="403"/>
      <c r="BC1622" s="403"/>
      <c r="BD1622" s="403"/>
      <c r="BE1622" s="403"/>
      <c r="BF1622" s="403"/>
      <c r="BG1622" s="403"/>
      <c r="BH1622" s="403"/>
      <c r="BI1622" s="403"/>
      <c r="BJ1622" s="403"/>
      <c r="BK1622" s="403"/>
    </row>
    <row r="1623" spans="1:63" x14ac:dyDescent="0.25">
      <c r="A1623" s="405"/>
      <c r="B1623" s="400"/>
      <c r="C1623" s="403"/>
      <c r="D1623" s="403"/>
      <c r="E1623" s="403"/>
      <c r="I1623" s="404"/>
      <c r="Q1623" s="405"/>
      <c r="S1623" s="405"/>
      <c r="T1623" s="403"/>
      <c r="U1623" s="406"/>
      <c r="V1623" s="400"/>
      <c r="W1623" s="405"/>
      <c r="X1623" s="405"/>
      <c r="Y1623" s="403"/>
      <c r="Z1623" s="407"/>
      <c r="AA1623" s="403"/>
      <c r="AB1623" s="405"/>
      <c r="AC1623" s="403"/>
      <c r="AD1623" s="406"/>
      <c r="AG1623" s="403"/>
      <c r="AH1623" s="403"/>
      <c r="AI1623" s="405"/>
      <c r="AL1623" s="403"/>
      <c r="AN1623" s="403"/>
      <c r="AO1623" s="405"/>
      <c r="AP1623" s="403"/>
      <c r="AQ1623" s="403"/>
      <c r="AR1623" s="403"/>
      <c r="AS1623" s="403"/>
      <c r="AT1623" s="403"/>
      <c r="AU1623" s="403"/>
      <c r="AV1623" s="405"/>
      <c r="AW1623" s="404"/>
      <c r="AY1623" s="403"/>
      <c r="BC1623" s="403"/>
      <c r="BD1623" s="403"/>
      <c r="BE1623" s="403"/>
      <c r="BF1623" s="403"/>
      <c r="BG1623" s="403"/>
      <c r="BH1623" s="403"/>
      <c r="BI1623" s="403"/>
      <c r="BJ1623" s="403"/>
      <c r="BK1623" s="403"/>
    </row>
    <row r="1624" spans="1:63" x14ac:dyDescent="0.25">
      <c r="A1624" s="405"/>
      <c r="B1624" s="400"/>
      <c r="C1624" s="403"/>
      <c r="D1624" s="403"/>
      <c r="E1624" s="403"/>
      <c r="I1624" s="404"/>
      <c r="Q1624" s="405"/>
      <c r="S1624" s="405"/>
      <c r="T1624" s="403"/>
      <c r="U1624" s="406"/>
      <c r="V1624" s="400"/>
      <c r="W1624" s="405"/>
      <c r="X1624" s="405"/>
      <c r="Y1624" s="403"/>
      <c r="Z1624" s="407"/>
      <c r="AA1624" s="403"/>
      <c r="AB1624" s="405"/>
      <c r="AC1624" s="403"/>
      <c r="AD1624" s="406"/>
      <c r="AG1624" s="403"/>
      <c r="AH1624" s="403"/>
      <c r="AI1624" s="405"/>
      <c r="AL1624" s="403"/>
      <c r="AN1624" s="403"/>
      <c r="AO1624" s="405"/>
      <c r="AP1624" s="403"/>
      <c r="AQ1624" s="403"/>
      <c r="AR1624" s="403"/>
      <c r="AS1624" s="403"/>
      <c r="AT1624" s="403"/>
      <c r="AU1624" s="403"/>
      <c r="AV1624" s="405"/>
      <c r="AW1624" s="404"/>
      <c r="AY1624" s="403"/>
      <c r="BC1624" s="403"/>
      <c r="BD1624" s="403"/>
      <c r="BE1624" s="403"/>
      <c r="BF1624" s="403"/>
      <c r="BG1624" s="403"/>
      <c r="BH1624" s="403"/>
      <c r="BI1624" s="403"/>
      <c r="BJ1624" s="403"/>
      <c r="BK1624" s="403"/>
    </row>
    <row r="1625" spans="1:63" x14ac:dyDescent="0.25">
      <c r="A1625" s="405"/>
      <c r="B1625" s="400"/>
      <c r="C1625" s="403"/>
      <c r="D1625" s="403"/>
      <c r="E1625" s="403"/>
      <c r="I1625" s="404"/>
      <c r="Q1625" s="405"/>
      <c r="S1625" s="405"/>
      <c r="T1625" s="403"/>
      <c r="U1625" s="406"/>
      <c r="V1625" s="400"/>
      <c r="W1625" s="405"/>
      <c r="X1625" s="405"/>
      <c r="Y1625" s="403"/>
      <c r="Z1625" s="407"/>
      <c r="AA1625" s="403"/>
      <c r="AB1625" s="405"/>
      <c r="AC1625" s="403"/>
      <c r="AD1625" s="406"/>
      <c r="AG1625" s="403"/>
      <c r="AH1625" s="403"/>
      <c r="AI1625" s="405"/>
      <c r="AL1625" s="403"/>
      <c r="AN1625" s="403"/>
      <c r="AO1625" s="405"/>
      <c r="AP1625" s="403"/>
      <c r="AQ1625" s="403"/>
      <c r="AR1625" s="403"/>
      <c r="AS1625" s="403"/>
      <c r="AT1625" s="403"/>
      <c r="AU1625" s="403"/>
      <c r="AV1625" s="405"/>
      <c r="AW1625" s="404"/>
      <c r="AY1625" s="403"/>
      <c r="BC1625" s="403"/>
      <c r="BD1625" s="403"/>
      <c r="BE1625" s="403"/>
      <c r="BF1625" s="403"/>
      <c r="BG1625" s="403"/>
      <c r="BH1625" s="403"/>
      <c r="BI1625" s="403"/>
      <c r="BJ1625" s="403"/>
      <c r="BK1625" s="403"/>
    </row>
    <row r="1626" spans="1:63" x14ac:dyDescent="0.25">
      <c r="A1626" s="405"/>
      <c r="B1626" s="400"/>
      <c r="C1626" s="403"/>
      <c r="D1626" s="403"/>
      <c r="E1626" s="403"/>
      <c r="I1626" s="404"/>
      <c r="Q1626" s="405"/>
      <c r="S1626" s="405"/>
      <c r="T1626" s="403"/>
      <c r="U1626" s="406"/>
      <c r="V1626" s="400"/>
      <c r="W1626" s="405"/>
      <c r="X1626" s="405"/>
      <c r="Y1626" s="403"/>
      <c r="Z1626" s="407"/>
      <c r="AA1626" s="403"/>
      <c r="AB1626" s="405"/>
      <c r="AC1626" s="403"/>
      <c r="AD1626" s="406"/>
      <c r="AG1626" s="403"/>
      <c r="AH1626" s="403"/>
      <c r="AI1626" s="405"/>
      <c r="AL1626" s="403"/>
      <c r="AN1626" s="403"/>
      <c r="AO1626" s="405"/>
      <c r="AP1626" s="403"/>
      <c r="AQ1626" s="403"/>
      <c r="AR1626" s="403"/>
      <c r="AS1626" s="403"/>
      <c r="AT1626" s="403"/>
      <c r="AU1626" s="403"/>
      <c r="AV1626" s="405"/>
      <c r="AW1626" s="404"/>
      <c r="AY1626" s="403"/>
      <c r="BC1626" s="403"/>
      <c r="BD1626" s="403"/>
      <c r="BE1626" s="403"/>
      <c r="BF1626" s="403"/>
      <c r="BG1626" s="403"/>
      <c r="BH1626" s="403"/>
      <c r="BI1626" s="403"/>
      <c r="BJ1626" s="403"/>
      <c r="BK1626" s="403"/>
    </row>
    <row r="1627" spans="1:63" x14ac:dyDescent="0.25">
      <c r="A1627" s="405"/>
      <c r="B1627" s="400"/>
      <c r="C1627" s="403"/>
      <c r="D1627" s="403"/>
      <c r="E1627" s="403"/>
      <c r="I1627" s="404"/>
      <c r="Q1627" s="405"/>
      <c r="S1627" s="405"/>
      <c r="T1627" s="403"/>
      <c r="U1627" s="406"/>
      <c r="V1627" s="400"/>
      <c r="W1627" s="405"/>
      <c r="X1627" s="405"/>
      <c r="Y1627" s="403"/>
      <c r="Z1627" s="407"/>
      <c r="AA1627" s="403"/>
      <c r="AB1627" s="405"/>
      <c r="AC1627" s="403"/>
      <c r="AD1627" s="406"/>
      <c r="AG1627" s="403"/>
      <c r="AH1627" s="403"/>
      <c r="AI1627" s="405"/>
      <c r="AL1627" s="403"/>
      <c r="AN1627" s="403"/>
      <c r="AO1627" s="405"/>
      <c r="AP1627" s="403"/>
      <c r="AQ1627" s="403"/>
      <c r="AR1627" s="403"/>
      <c r="AS1627" s="403"/>
      <c r="AT1627" s="403"/>
      <c r="AU1627" s="403"/>
      <c r="AV1627" s="405"/>
      <c r="AW1627" s="404"/>
      <c r="AY1627" s="403"/>
      <c r="BC1627" s="403"/>
      <c r="BD1627" s="403"/>
      <c r="BE1627" s="403"/>
      <c r="BF1627" s="403"/>
      <c r="BG1627" s="403"/>
      <c r="BH1627" s="403"/>
      <c r="BI1627" s="403"/>
      <c r="BJ1627" s="403"/>
      <c r="BK1627" s="403"/>
    </row>
    <row r="1628" spans="1:63" x14ac:dyDescent="0.25">
      <c r="A1628" s="405"/>
      <c r="B1628" s="400"/>
      <c r="C1628" s="403"/>
      <c r="D1628" s="403"/>
      <c r="E1628" s="403"/>
      <c r="I1628" s="404"/>
      <c r="Q1628" s="405"/>
      <c r="S1628" s="405"/>
      <c r="T1628" s="403"/>
      <c r="U1628" s="406"/>
      <c r="V1628" s="400"/>
      <c r="W1628" s="405"/>
      <c r="X1628" s="405"/>
      <c r="Y1628" s="403"/>
      <c r="Z1628" s="407"/>
      <c r="AA1628" s="403"/>
      <c r="AB1628" s="405"/>
      <c r="AC1628" s="403"/>
      <c r="AD1628" s="406"/>
      <c r="AG1628" s="403"/>
      <c r="AH1628" s="403"/>
      <c r="AI1628" s="405"/>
      <c r="AL1628" s="403"/>
      <c r="AN1628" s="403"/>
      <c r="AO1628" s="405"/>
      <c r="AP1628" s="403"/>
      <c r="AQ1628" s="403"/>
      <c r="AR1628" s="403"/>
      <c r="AS1628" s="403"/>
      <c r="AT1628" s="403"/>
      <c r="AU1628" s="403"/>
      <c r="AV1628" s="405"/>
      <c r="AW1628" s="404"/>
      <c r="AY1628" s="403"/>
      <c r="BC1628" s="403"/>
      <c r="BD1628" s="403"/>
      <c r="BE1628" s="403"/>
      <c r="BF1628" s="403"/>
      <c r="BG1628" s="403"/>
      <c r="BH1628" s="403"/>
      <c r="BI1628" s="403"/>
      <c r="BJ1628" s="403"/>
      <c r="BK1628" s="403"/>
    </row>
    <row r="1629" spans="1:63" x14ac:dyDescent="0.25">
      <c r="A1629" s="405"/>
      <c r="B1629" s="400"/>
      <c r="C1629" s="403"/>
      <c r="D1629" s="403"/>
      <c r="E1629" s="403"/>
      <c r="I1629" s="404"/>
      <c r="Q1629" s="405"/>
      <c r="S1629" s="405"/>
      <c r="T1629" s="403"/>
      <c r="U1629" s="406"/>
      <c r="V1629" s="400"/>
      <c r="W1629" s="405"/>
      <c r="X1629" s="405"/>
      <c r="Y1629" s="403"/>
      <c r="Z1629" s="407"/>
      <c r="AA1629" s="403"/>
      <c r="AB1629" s="405"/>
      <c r="AC1629" s="403"/>
      <c r="AD1629" s="406"/>
      <c r="AG1629" s="403"/>
      <c r="AH1629" s="403"/>
      <c r="AI1629" s="405"/>
      <c r="AL1629" s="403"/>
      <c r="AN1629" s="403"/>
      <c r="AO1629" s="405"/>
      <c r="AP1629" s="403"/>
      <c r="AQ1629" s="403"/>
      <c r="AR1629" s="403"/>
      <c r="AS1629" s="403"/>
      <c r="AT1629" s="403"/>
      <c r="AU1629" s="403"/>
      <c r="AV1629" s="405"/>
      <c r="AW1629" s="404"/>
      <c r="AY1629" s="403"/>
      <c r="BC1629" s="403"/>
      <c r="BD1629" s="403"/>
      <c r="BE1629" s="403"/>
      <c r="BF1629" s="403"/>
      <c r="BG1629" s="403"/>
      <c r="BH1629" s="403"/>
      <c r="BI1629" s="403"/>
      <c r="BJ1629" s="403"/>
      <c r="BK1629" s="403"/>
    </row>
    <row r="1630" spans="1:63" x14ac:dyDescent="0.25">
      <c r="A1630" s="405"/>
      <c r="B1630" s="400"/>
      <c r="C1630" s="403"/>
      <c r="D1630" s="403"/>
      <c r="E1630" s="403"/>
      <c r="I1630" s="404"/>
      <c r="Q1630" s="405"/>
      <c r="S1630" s="405"/>
      <c r="T1630" s="403"/>
      <c r="U1630" s="406"/>
      <c r="V1630" s="400"/>
      <c r="W1630" s="405"/>
      <c r="X1630" s="405"/>
      <c r="Y1630" s="403"/>
      <c r="Z1630" s="407"/>
      <c r="AA1630" s="403"/>
      <c r="AB1630" s="405"/>
      <c r="AC1630" s="403"/>
      <c r="AD1630" s="406"/>
      <c r="AG1630" s="403"/>
      <c r="AH1630" s="403"/>
      <c r="AI1630" s="405"/>
      <c r="AL1630" s="403"/>
      <c r="AN1630" s="403"/>
      <c r="AO1630" s="405"/>
      <c r="AP1630" s="403"/>
      <c r="AQ1630" s="403"/>
      <c r="AR1630" s="403"/>
      <c r="AS1630" s="403"/>
      <c r="AT1630" s="403"/>
      <c r="AU1630" s="403"/>
      <c r="AV1630" s="405"/>
      <c r="AW1630" s="404"/>
      <c r="AY1630" s="403"/>
      <c r="BC1630" s="403"/>
      <c r="BD1630" s="403"/>
      <c r="BE1630" s="403"/>
      <c r="BF1630" s="403"/>
      <c r="BG1630" s="403"/>
      <c r="BH1630" s="403"/>
      <c r="BI1630" s="403"/>
      <c r="BJ1630" s="403"/>
      <c r="BK1630" s="403"/>
    </row>
    <row r="1631" spans="1:63" x14ac:dyDescent="0.25">
      <c r="A1631" s="405"/>
      <c r="B1631" s="400"/>
      <c r="C1631" s="403"/>
      <c r="D1631" s="403"/>
      <c r="E1631" s="403"/>
      <c r="I1631" s="404"/>
      <c r="Q1631" s="405"/>
      <c r="S1631" s="405"/>
      <c r="T1631" s="403"/>
      <c r="U1631" s="406"/>
      <c r="V1631" s="400"/>
      <c r="W1631" s="405"/>
      <c r="X1631" s="405"/>
      <c r="Y1631" s="403"/>
      <c r="Z1631" s="407"/>
      <c r="AA1631" s="403"/>
      <c r="AB1631" s="405"/>
      <c r="AC1631" s="403"/>
      <c r="AD1631" s="406"/>
      <c r="AG1631" s="403"/>
      <c r="AH1631" s="403"/>
      <c r="AI1631" s="405"/>
      <c r="AL1631" s="403"/>
      <c r="AN1631" s="403"/>
      <c r="AO1631" s="405"/>
      <c r="AP1631" s="403"/>
      <c r="AQ1631" s="403"/>
      <c r="AR1631" s="403"/>
      <c r="AS1631" s="403"/>
      <c r="AT1631" s="403"/>
      <c r="AU1631" s="403"/>
      <c r="AV1631" s="405"/>
      <c r="AW1631" s="404"/>
      <c r="AY1631" s="403"/>
      <c r="BC1631" s="403"/>
      <c r="BD1631" s="403"/>
      <c r="BE1631" s="403"/>
      <c r="BF1631" s="403"/>
      <c r="BG1631" s="403"/>
      <c r="BH1631" s="403"/>
      <c r="BI1631" s="403"/>
      <c r="BJ1631" s="403"/>
      <c r="BK1631" s="403"/>
    </row>
    <row r="1632" spans="1:63" x14ac:dyDescent="0.25">
      <c r="A1632" s="405"/>
      <c r="B1632" s="400"/>
      <c r="C1632" s="403"/>
      <c r="D1632" s="403"/>
      <c r="E1632" s="403"/>
      <c r="I1632" s="404"/>
      <c r="Q1632" s="405"/>
      <c r="S1632" s="405"/>
      <c r="T1632" s="403"/>
      <c r="U1632" s="406"/>
      <c r="V1632" s="400"/>
      <c r="W1632" s="405"/>
      <c r="X1632" s="405"/>
      <c r="Y1632" s="403"/>
      <c r="Z1632" s="407"/>
      <c r="AA1632" s="403"/>
      <c r="AB1632" s="405"/>
      <c r="AC1632" s="403"/>
      <c r="AD1632" s="406"/>
      <c r="AG1632" s="403"/>
      <c r="AH1632" s="403"/>
      <c r="AI1632" s="405"/>
      <c r="AL1632" s="403"/>
      <c r="AN1632" s="403"/>
      <c r="AO1632" s="405"/>
      <c r="AP1632" s="403"/>
      <c r="AQ1632" s="403"/>
      <c r="AR1632" s="403"/>
      <c r="AS1632" s="403"/>
      <c r="AT1632" s="403"/>
      <c r="AU1632" s="403"/>
      <c r="AV1632" s="405"/>
      <c r="AW1632" s="404"/>
      <c r="AY1632" s="403"/>
      <c r="BC1632" s="403"/>
      <c r="BD1632" s="403"/>
      <c r="BE1632" s="403"/>
      <c r="BF1632" s="403"/>
      <c r="BG1632" s="403"/>
      <c r="BH1632" s="403"/>
      <c r="BI1632" s="403"/>
      <c r="BJ1632" s="403"/>
      <c r="BK1632" s="403"/>
    </row>
    <row r="1633" spans="1:63" x14ac:dyDescent="0.25">
      <c r="A1633" s="405"/>
      <c r="B1633" s="400"/>
      <c r="C1633" s="403"/>
      <c r="D1633" s="403"/>
      <c r="E1633" s="403"/>
      <c r="I1633" s="404"/>
      <c r="Q1633" s="405"/>
      <c r="S1633" s="405"/>
      <c r="T1633" s="403"/>
      <c r="U1633" s="406"/>
      <c r="V1633" s="400"/>
      <c r="W1633" s="405"/>
      <c r="X1633" s="405"/>
      <c r="Y1633" s="403"/>
      <c r="Z1633" s="407"/>
      <c r="AA1633" s="403"/>
      <c r="AB1633" s="405"/>
      <c r="AC1633" s="403"/>
      <c r="AD1633" s="406"/>
      <c r="AG1633" s="403"/>
      <c r="AH1633" s="403"/>
      <c r="AI1633" s="405"/>
      <c r="AL1633" s="403"/>
      <c r="AN1633" s="403"/>
      <c r="AO1633" s="405"/>
      <c r="AP1633" s="403"/>
      <c r="AQ1633" s="403"/>
      <c r="AR1633" s="403"/>
      <c r="AS1633" s="403"/>
      <c r="AT1633" s="403"/>
      <c r="AU1633" s="403"/>
      <c r="AV1633" s="405"/>
      <c r="AW1633" s="404"/>
      <c r="AY1633" s="403"/>
      <c r="BC1633" s="403"/>
      <c r="BD1633" s="403"/>
      <c r="BE1633" s="403"/>
      <c r="BF1633" s="403"/>
      <c r="BG1633" s="403"/>
      <c r="BH1633" s="403"/>
      <c r="BI1633" s="403"/>
      <c r="BJ1633" s="403"/>
      <c r="BK1633" s="403"/>
    </row>
    <row r="1634" spans="1:63" x14ac:dyDescent="0.25">
      <c r="A1634" s="405"/>
      <c r="B1634" s="400"/>
      <c r="C1634" s="403"/>
      <c r="D1634" s="403"/>
      <c r="E1634" s="403"/>
      <c r="I1634" s="404"/>
      <c r="Q1634" s="405"/>
      <c r="S1634" s="405"/>
      <c r="T1634" s="403"/>
      <c r="U1634" s="406"/>
      <c r="V1634" s="400"/>
      <c r="W1634" s="405"/>
      <c r="X1634" s="405"/>
      <c r="Y1634" s="403"/>
      <c r="Z1634" s="407"/>
      <c r="AA1634" s="403"/>
      <c r="AB1634" s="405"/>
      <c r="AC1634" s="403"/>
      <c r="AD1634" s="406"/>
      <c r="AG1634" s="403"/>
      <c r="AH1634" s="403"/>
      <c r="AI1634" s="405"/>
      <c r="AL1634" s="403"/>
      <c r="AN1634" s="403"/>
      <c r="AO1634" s="405"/>
      <c r="AP1634" s="403"/>
      <c r="AQ1634" s="403"/>
      <c r="AR1634" s="403"/>
      <c r="AS1634" s="403"/>
      <c r="AT1634" s="403"/>
      <c r="AU1634" s="403"/>
      <c r="AV1634" s="405"/>
      <c r="AW1634" s="404"/>
      <c r="AY1634" s="403"/>
      <c r="BC1634" s="403"/>
      <c r="BD1634" s="403"/>
      <c r="BE1634" s="403"/>
      <c r="BF1634" s="403"/>
      <c r="BG1634" s="403"/>
      <c r="BH1634" s="403"/>
      <c r="BI1634" s="403"/>
      <c r="BJ1634" s="403"/>
      <c r="BK1634" s="403"/>
    </row>
    <row r="1635" spans="1:63" x14ac:dyDescent="0.25">
      <c r="A1635" s="405"/>
      <c r="B1635" s="400"/>
      <c r="C1635" s="403"/>
      <c r="D1635" s="403"/>
      <c r="E1635" s="403"/>
      <c r="I1635" s="404"/>
      <c r="Q1635" s="405"/>
      <c r="S1635" s="405"/>
      <c r="T1635" s="403"/>
      <c r="U1635" s="406"/>
      <c r="V1635" s="400"/>
      <c r="W1635" s="405"/>
      <c r="X1635" s="405"/>
      <c r="Y1635" s="403"/>
      <c r="Z1635" s="407"/>
      <c r="AA1635" s="403"/>
      <c r="AB1635" s="405"/>
      <c r="AC1635" s="403"/>
      <c r="AD1635" s="406"/>
      <c r="AG1635" s="403"/>
      <c r="AH1635" s="403"/>
      <c r="AI1635" s="405"/>
      <c r="AL1635" s="403"/>
      <c r="AN1635" s="403"/>
      <c r="AO1635" s="405"/>
      <c r="AP1635" s="403"/>
      <c r="AQ1635" s="403"/>
      <c r="AR1635" s="403"/>
      <c r="AS1635" s="403"/>
      <c r="AT1635" s="403"/>
      <c r="AU1635" s="403"/>
      <c r="AV1635" s="405"/>
      <c r="AW1635" s="404"/>
      <c r="AY1635" s="403"/>
      <c r="BC1635" s="403"/>
      <c r="BD1635" s="403"/>
      <c r="BE1635" s="403"/>
      <c r="BF1635" s="403"/>
      <c r="BG1635" s="403"/>
      <c r="BH1635" s="403"/>
      <c r="BI1635" s="403"/>
      <c r="BJ1635" s="403"/>
      <c r="BK1635" s="403"/>
    </row>
    <row r="1636" spans="1:63" x14ac:dyDescent="0.25">
      <c r="A1636" s="405"/>
      <c r="B1636" s="400"/>
      <c r="C1636" s="403"/>
      <c r="D1636" s="403"/>
      <c r="E1636" s="403"/>
      <c r="I1636" s="404"/>
      <c r="Q1636" s="405"/>
      <c r="S1636" s="405"/>
      <c r="T1636" s="403"/>
      <c r="U1636" s="406"/>
      <c r="V1636" s="400"/>
      <c r="W1636" s="405"/>
      <c r="X1636" s="405"/>
      <c r="Y1636" s="403"/>
      <c r="Z1636" s="407"/>
      <c r="AA1636" s="403"/>
      <c r="AB1636" s="405"/>
      <c r="AC1636" s="403"/>
      <c r="AD1636" s="406"/>
      <c r="AG1636" s="403"/>
      <c r="AH1636" s="403"/>
      <c r="AI1636" s="405"/>
      <c r="AL1636" s="403"/>
      <c r="AN1636" s="403"/>
      <c r="AO1636" s="405"/>
      <c r="AP1636" s="403"/>
      <c r="AQ1636" s="403"/>
      <c r="AR1636" s="403"/>
      <c r="AS1636" s="403"/>
      <c r="AT1636" s="403"/>
      <c r="AU1636" s="403"/>
      <c r="AV1636" s="405"/>
      <c r="AW1636" s="404"/>
      <c r="AY1636" s="403"/>
      <c r="BC1636" s="403"/>
      <c r="BD1636" s="403"/>
      <c r="BE1636" s="403"/>
      <c r="BF1636" s="403"/>
      <c r="BG1636" s="403"/>
      <c r="BH1636" s="403"/>
      <c r="BI1636" s="403"/>
      <c r="BJ1636" s="403"/>
      <c r="BK1636" s="403"/>
    </row>
    <row r="1637" spans="1:63" x14ac:dyDescent="0.25">
      <c r="A1637" s="405"/>
      <c r="B1637" s="400"/>
      <c r="C1637" s="403"/>
      <c r="D1637" s="403"/>
      <c r="E1637" s="403"/>
      <c r="I1637" s="404"/>
      <c r="Q1637" s="405"/>
      <c r="S1637" s="405"/>
      <c r="T1637" s="403"/>
      <c r="U1637" s="406"/>
      <c r="V1637" s="400"/>
      <c r="W1637" s="405"/>
      <c r="X1637" s="405"/>
      <c r="Y1637" s="403"/>
      <c r="Z1637" s="407"/>
      <c r="AA1637" s="403"/>
      <c r="AB1637" s="405"/>
      <c r="AC1637" s="403"/>
      <c r="AD1637" s="406"/>
      <c r="AG1637" s="403"/>
      <c r="AH1637" s="403"/>
      <c r="AI1637" s="405"/>
      <c r="AL1637" s="403"/>
      <c r="AN1637" s="403"/>
      <c r="AO1637" s="405"/>
      <c r="AP1637" s="403"/>
      <c r="AQ1637" s="403"/>
      <c r="AR1637" s="403"/>
      <c r="AS1637" s="403"/>
      <c r="AT1637" s="403"/>
      <c r="AU1637" s="403"/>
      <c r="AV1637" s="405"/>
      <c r="AW1637" s="404"/>
      <c r="AY1637" s="403"/>
      <c r="BC1637" s="403"/>
      <c r="BD1637" s="403"/>
      <c r="BE1637" s="403"/>
      <c r="BF1637" s="403"/>
      <c r="BG1637" s="403"/>
      <c r="BH1637" s="403"/>
      <c r="BI1637" s="403"/>
      <c r="BJ1637" s="403"/>
      <c r="BK1637" s="403"/>
    </row>
    <row r="1638" spans="1:63" x14ac:dyDescent="0.25">
      <c r="A1638" s="405"/>
      <c r="B1638" s="400"/>
      <c r="C1638" s="403"/>
      <c r="D1638" s="403"/>
      <c r="E1638" s="403"/>
      <c r="I1638" s="404"/>
      <c r="Q1638" s="405"/>
      <c r="S1638" s="405"/>
      <c r="T1638" s="403"/>
      <c r="U1638" s="406"/>
      <c r="V1638" s="400"/>
      <c r="W1638" s="405"/>
      <c r="X1638" s="405"/>
      <c r="Y1638" s="403"/>
      <c r="Z1638" s="407"/>
      <c r="AA1638" s="403"/>
      <c r="AB1638" s="405"/>
      <c r="AC1638" s="403"/>
      <c r="AD1638" s="406"/>
      <c r="AG1638" s="403"/>
      <c r="AH1638" s="403"/>
      <c r="AI1638" s="405"/>
      <c r="AL1638" s="403"/>
      <c r="AN1638" s="403"/>
      <c r="AO1638" s="405"/>
      <c r="AP1638" s="403"/>
      <c r="AQ1638" s="403"/>
      <c r="AR1638" s="403"/>
      <c r="AS1638" s="403"/>
      <c r="AT1638" s="403"/>
      <c r="AU1638" s="403"/>
      <c r="AV1638" s="405"/>
      <c r="AW1638" s="404"/>
      <c r="AY1638" s="403"/>
      <c r="BC1638" s="403"/>
      <c r="BD1638" s="403"/>
      <c r="BE1638" s="403"/>
      <c r="BF1638" s="403"/>
      <c r="BG1638" s="403"/>
      <c r="BH1638" s="403"/>
      <c r="BI1638" s="403"/>
      <c r="BJ1638" s="403"/>
      <c r="BK1638" s="403"/>
    </row>
    <row r="1639" spans="1:63" x14ac:dyDescent="0.25">
      <c r="A1639" s="405"/>
      <c r="B1639" s="400"/>
      <c r="C1639" s="403"/>
      <c r="D1639" s="403"/>
      <c r="E1639" s="403"/>
      <c r="I1639" s="404"/>
      <c r="Q1639" s="405"/>
      <c r="S1639" s="405"/>
      <c r="T1639" s="403"/>
      <c r="U1639" s="406"/>
      <c r="V1639" s="400"/>
      <c r="W1639" s="405"/>
      <c r="X1639" s="405"/>
      <c r="Y1639" s="403"/>
      <c r="Z1639" s="407"/>
      <c r="AA1639" s="403"/>
      <c r="AB1639" s="405"/>
      <c r="AC1639" s="403"/>
      <c r="AD1639" s="406"/>
      <c r="AG1639" s="403"/>
      <c r="AH1639" s="403"/>
      <c r="AI1639" s="405"/>
      <c r="AL1639" s="403"/>
      <c r="AN1639" s="403"/>
      <c r="AO1639" s="405"/>
      <c r="AP1639" s="403"/>
      <c r="AQ1639" s="403"/>
      <c r="AR1639" s="403"/>
      <c r="AS1639" s="403"/>
      <c r="AT1639" s="403"/>
      <c r="AU1639" s="403"/>
      <c r="AV1639" s="405"/>
      <c r="AW1639" s="404"/>
      <c r="AY1639" s="403"/>
      <c r="BC1639" s="403"/>
      <c r="BD1639" s="403"/>
      <c r="BE1639" s="403"/>
      <c r="BF1639" s="403"/>
      <c r="BG1639" s="403"/>
      <c r="BH1639" s="403"/>
      <c r="BI1639" s="403"/>
      <c r="BJ1639" s="403"/>
      <c r="BK1639" s="403"/>
    </row>
    <row r="1640" spans="1:63" x14ac:dyDescent="0.25">
      <c r="A1640" s="405"/>
      <c r="B1640" s="400"/>
      <c r="C1640" s="403"/>
      <c r="D1640" s="403"/>
      <c r="E1640" s="403"/>
      <c r="I1640" s="404"/>
      <c r="Q1640" s="405"/>
      <c r="S1640" s="405"/>
      <c r="T1640" s="403"/>
      <c r="U1640" s="406"/>
      <c r="V1640" s="400"/>
      <c r="W1640" s="405"/>
      <c r="X1640" s="405"/>
      <c r="Y1640" s="403"/>
      <c r="Z1640" s="407"/>
      <c r="AA1640" s="403"/>
      <c r="AB1640" s="405"/>
      <c r="AC1640" s="403"/>
      <c r="AD1640" s="406"/>
      <c r="AG1640" s="403"/>
      <c r="AH1640" s="403"/>
      <c r="AI1640" s="405"/>
      <c r="AL1640" s="403"/>
      <c r="AN1640" s="403"/>
      <c r="AO1640" s="405"/>
      <c r="AP1640" s="403"/>
      <c r="AQ1640" s="403"/>
      <c r="AR1640" s="403"/>
      <c r="AS1640" s="403"/>
      <c r="AT1640" s="403"/>
      <c r="AU1640" s="403"/>
      <c r="AV1640" s="405"/>
      <c r="AW1640" s="404"/>
      <c r="AY1640" s="403"/>
      <c r="BC1640" s="403"/>
      <c r="BD1640" s="403"/>
      <c r="BE1640" s="403"/>
      <c r="BF1640" s="403"/>
      <c r="BG1640" s="403"/>
      <c r="BH1640" s="403"/>
      <c r="BI1640" s="403"/>
      <c r="BJ1640" s="403"/>
      <c r="BK1640" s="403"/>
    </row>
    <row r="1641" spans="1:63" x14ac:dyDescent="0.25">
      <c r="A1641" s="405"/>
      <c r="B1641" s="400"/>
      <c r="C1641" s="403"/>
      <c r="D1641" s="403"/>
      <c r="E1641" s="403"/>
      <c r="I1641" s="404"/>
      <c r="Q1641" s="405"/>
      <c r="S1641" s="405"/>
      <c r="T1641" s="403"/>
      <c r="U1641" s="406"/>
      <c r="V1641" s="400"/>
      <c r="W1641" s="405"/>
      <c r="X1641" s="405"/>
      <c r="Y1641" s="403"/>
      <c r="Z1641" s="407"/>
      <c r="AA1641" s="403"/>
      <c r="AB1641" s="405"/>
      <c r="AC1641" s="403"/>
      <c r="AD1641" s="406"/>
      <c r="AG1641" s="403"/>
      <c r="AH1641" s="403"/>
      <c r="AI1641" s="405"/>
      <c r="AL1641" s="403"/>
      <c r="AN1641" s="403"/>
      <c r="AO1641" s="405"/>
      <c r="AP1641" s="403"/>
      <c r="AQ1641" s="403"/>
      <c r="AR1641" s="403"/>
      <c r="AS1641" s="403"/>
      <c r="AT1641" s="403"/>
      <c r="AU1641" s="403"/>
      <c r="AV1641" s="405"/>
      <c r="AW1641" s="404"/>
      <c r="AY1641" s="403"/>
      <c r="BC1641" s="403"/>
      <c r="BD1641" s="403"/>
      <c r="BE1641" s="403"/>
      <c r="BF1641" s="403"/>
      <c r="BG1641" s="403"/>
      <c r="BH1641" s="403"/>
      <c r="BI1641" s="403"/>
      <c r="BJ1641" s="403"/>
      <c r="BK1641" s="403"/>
    </row>
    <row r="1642" spans="1:63" x14ac:dyDescent="0.25">
      <c r="A1642" s="405"/>
      <c r="B1642" s="400"/>
      <c r="C1642" s="403"/>
      <c r="D1642" s="403"/>
      <c r="E1642" s="403"/>
      <c r="I1642" s="404"/>
      <c r="Q1642" s="405"/>
      <c r="S1642" s="405"/>
      <c r="T1642" s="403"/>
      <c r="U1642" s="406"/>
      <c r="V1642" s="400"/>
      <c r="W1642" s="405"/>
      <c r="X1642" s="405"/>
      <c r="Y1642" s="403"/>
      <c r="Z1642" s="407"/>
      <c r="AA1642" s="403"/>
      <c r="AB1642" s="405"/>
      <c r="AC1642" s="403"/>
      <c r="AD1642" s="406"/>
      <c r="AG1642" s="403"/>
      <c r="AH1642" s="403"/>
      <c r="AI1642" s="405"/>
      <c r="AL1642" s="403"/>
      <c r="AN1642" s="403"/>
      <c r="AO1642" s="405"/>
      <c r="AP1642" s="403"/>
      <c r="AQ1642" s="403"/>
      <c r="AR1642" s="403"/>
      <c r="AS1642" s="403"/>
      <c r="AT1642" s="403"/>
      <c r="AU1642" s="403"/>
      <c r="AV1642" s="405"/>
      <c r="AW1642" s="404"/>
      <c r="AY1642" s="403"/>
      <c r="BC1642" s="403"/>
      <c r="BD1642" s="403"/>
      <c r="BE1642" s="403"/>
      <c r="BF1642" s="403"/>
      <c r="BG1642" s="403"/>
      <c r="BH1642" s="403"/>
      <c r="BI1642" s="403"/>
      <c r="BJ1642" s="403"/>
      <c r="BK1642" s="403"/>
    </row>
    <row r="1643" spans="1:63" x14ac:dyDescent="0.25">
      <c r="A1643" s="405"/>
      <c r="B1643" s="400"/>
      <c r="C1643" s="403"/>
      <c r="D1643" s="403"/>
      <c r="E1643" s="403"/>
      <c r="I1643" s="404"/>
      <c r="Q1643" s="405"/>
      <c r="S1643" s="405"/>
      <c r="T1643" s="403"/>
      <c r="U1643" s="406"/>
      <c r="V1643" s="400"/>
      <c r="W1643" s="405"/>
      <c r="X1643" s="405"/>
      <c r="Y1643" s="403"/>
      <c r="Z1643" s="407"/>
      <c r="AA1643" s="403"/>
      <c r="AB1643" s="405"/>
      <c r="AC1643" s="403"/>
      <c r="AD1643" s="406"/>
      <c r="AG1643" s="403"/>
      <c r="AH1643" s="403"/>
      <c r="AI1643" s="405"/>
      <c r="AL1643" s="403"/>
      <c r="AN1643" s="403"/>
      <c r="AO1643" s="405"/>
      <c r="AP1643" s="403"/>
      <c r="AQ1643" s="403"/>
      <c r="AR1643" s="403"/>
      <c r="AS1643" s="403"/>
      <c r="AT1643" s="403"/>
      <c r="AU1643" s="403"/>
      <c r="AV1643" s="405"/>
      <c r="AW1643" s="404"/>
      <c r="AY1643" s="403"/>
      <c r="BC1643" s="403"/>
      <c r="BD1643" s="403"/>
      <c r="BE1643" s="403"/>
      <c r="BF1643" s="403"/>
      <c r="BG1643" s="403"/>
      <c r="BH1643" s="403"/>
      <c r="BI1643" s="403"/>
      <c r="BJ1643" s="403"/>
      <c r="BK1643" s="403"/>
    </row>
    <row r="1644" spans="1:63" x14ac:dyDescent="0.25">
      <c r="A1644" s="405"/>
      <c r="B1644" s="400"/>
      <c r="C1644" s="403"/>
      <c r="D1644" s="403"/>
      <c r="E1644" s="403"/>
      <c r="I1644" s="404"/>
      <c r="Q1644" s="405"/>
      <c r="S1644" s="405"/>
      <c r="T1644" s="403"/>
      <c r="U1644" s="406"/>
      <c r="V1644" s="400"/>
      <c r="W1644" s="405"/>
      <c r="X1644" s="405"/>
      <c r="Y1644" s="403"/>
      <c r="Z1644" s="407"/>
      <c r="AA1644" s="403"/>
      <c r="AB1644" s="405"/>
      <c r="AC1644" s="403"/>
      <c r="AD1644" s="406"/>
      <c r="AG1644" s="403"/>
      <c r="AH1644" s="403"/>
      <c r="AI1644" s="405"/>
      <c r="AL1644" s="403"/>
      <c r="AN1644" s="403"/>
      <c r="AO1644" s="405"/>
      <c r="AP1644" s="403"/>
      <c r="AQ1644" s="403"/>
      <c r="AR1644" s="403"/>
      <c r="AS1644" s="403"/>
      <c r="AT1644" s="403"/>
      <c r="AU1644" s="403"/>
      <c r="AV1644" s="405"/>
      <c r="AW1644" s="404"/>
      <c r="AY1644" s="403"/>
      <c r="BC1644" s="403"/>
      <c r="BD1644" s="403"/>
      <c r="BE1644" s="403"/>
      <c r="BF1644" s="403"/>
      <c r="BG1644" s="403"/>
      <c r="BH1644" s="403"/>
      <c r="BI1644" s="403"/>
      <c r="BJ1644" s="403"/>
      <c r="BK1644" s="403"/>
    </row>
    <row r="1645" spans="1:63" x14ac:dyDescent="0.25">
      <c r="A1645" s="405"/>
      <c r="B1645" s="400"/>
      <c r="C1645" s="403"/>
      <c r="D1645" s="403"/>
      <c r="E1645" s="403"/>
      <c r="I1645" s="404"/>
      <c r="Q1645" s="405"/>
      <c r="S1645" s="405"/>
      <c r="T1645" s="403"/>
      <c r="U1645" s="406"/>
      <c r="V1645" s="400"/>
      <c r="W1645" s="405"/>
      <c r="X1645" s="405"/>
      <c r="Y1645" s="403"/>
      <c r="Z1645" s="407"/>
      <c r="AA1645" s="403"/>
      <c r="AB1645" s="405"/>
      <c r="AC1645" s="403"/>
      <c r="AD1645" s="406"/>
      <c r="AG1645" s="403"/>
      <c r="AH1645" s="403"/>
      <c r="AI1645" s="405"/>
      <c r="AL1645" s="403"/>
      <c r="AN1645" s="403"/>
      <c r="AO1645" s="405"/>
      <c r="AP1645" s="403"/>
      <c r="AQ1645" s="403"/>
      <c r="AR1645" s="403"/>
      <c r="AS1645" s="403"/>
      <c r="AT1645" s="403"/>
      <c r="AU1645" s="403"/>
      <c r="AV1645" s="405"/>
      <c r="AW1645" s="404"/>
      <c r="AY1645" s="403"/>
      <c r="BC1645" s="403"/>
      <c r="BD1645" s="403"/>
      <c r="BE1645" s="403"/>
      <c r="BF1645" s="403"/>
      <c r="BG1645" s="403"/>
      <c r="BH1645" s="403"/>
      <c r="BI1645" s="403"/>
      <c r="BJ1645" s="403"/>
      <c r="BK1645" s="403"/>
    </row>
    <row r="1646" spans="1:63" x14ac:dyDescent="0.25">
      <c r="A1646" s="405"/>
      <c r="B1646" s="400"/>
      <c r="C1646" s="403"/>
      <c r="D1646" s="403"/>
      <c r="E1646" s="403"/>
      <c r="I1646" s="404"/>
      <c r="Q1646" s="405"/>
      <c r="S1646" s="405"/>
      <c r="T1646" s="403"/>
      <c r="U1646" s="406"/>
      <c r="V1646" s="400"/>
      <c r="W1646" s="405"/>
      <c r="X1646" s="405"/>
      <c r="Y1646" s="403"/>
      <c r="Z1646" s="407"/>
      <c r="AA1646" s="403"/>
      <c r="AB1646" s="405"/>
      <c r="AC1646" s="403"/>
      <c r="AD1646" s="406"/>
      <c r="AG1646" s="403"/>
      <c r="AH1646" s="403"/>
      <c r="AI1646" s="405"/>
      <c r="AL1646" s="403"/>
      <c r="AN1646" s="403"/>
      <c r="AO1646" s="405"/>
      <c r="AP1646" s="403"/>
      <c r="AQ1646" s="403"/>
      <c r="AR1646" s="403"/>
      <c r="AS1646" s="403"/>
      <c r="AT1646" s="403"/>
      <c r="AU1646" s="403"/>
      <c r="AV1646" s="405"/>
      <c r="AW1646" s="404"/>
      <c r="AY1646" s="403"/>
      <c r="BC1646" s="403"/>
      <c r="BD1646" s="403"/>
      <c r="BE1646" s="403"/>
      <c r="BF1646" s="403"/>
      <c r="BG1646" s="403"/>
      <c r="BH1646" s="403"/>
      <c r="BI1646" s="403"/>
      <c r="BJ1646" s="403"/>
      <c r="BK1646" s="403"/>
    </row>
    <row r="1647" spans="1:63" x14ac:dyDescent="0.25">
      <c r="A1647" s="405"/>
      <c r="B1647" s="400"/>
      <c r="C1647" s="403"/>
      <c r="D1647" s="403"/>
      <c r="E1647" s="403"/>
      <c r="I1647" s="404"/>
      <c r="Q1647" s="405"/>
      <c r="S1647" s="405"/>
      <c r="T1647" s="403"/>
      <c r="U1647" s="406"/>
      <c r="V1647" s="400"/>
      <c r="W1647" s="405"/>
      <c r="X1647" s="405"/>
      <c r="Y1647" s="403"/>
      <c r="Z1647" s="407"/>
      <c r="AA1647" s="403"/>
      <c r="AB1647" s="405"/>
      <c r="AC1647" s="403"/>
      <c r="AD1647" s="406"/>
      <c r="AG1647" s="403"/>
      <c r="AH1647" s="403"/>
      <c r="AI1647" s="405"/>
      <c r="AL1647" s="403"/>
      <c r="AN1647" s="403"/>
      <c r="AO1647" s="405"/>
      <c r="AP1647" s="403"/>
      <c r="AQ1647" s="403"/>
      <c r="AR1647" s="403"/>
      <c r="AS1647" s="403"/>
      <c r="AT1647" s="403"/>
      <c r="AU1647" s="403"/>
      <c r="AV1647" s="405"/>
      <c r="AW1647" s="404"/>
      <c r="AY1647" s="403"/>
      <c r="BC1647" s="403"/>
      <c r="BD1647" s="403"/>
      <c r="BE1647" s="403"/>
      <c r="BF1647" s="403"/>
      <c r="BG1647" s="403"/>
      <c r="BH1647" s="403"/>
      <c r="BI1647" s="403"/>
      <c r="BJ1647" s="403"/>
      <c r="BK1647" s="403"/>
    </row>
    <row r="1648" spans="1:63" x14ac:dyDescent="0.25">
      <c r="A1648" s="405"/>
      <c r="B1648" s="400"/>
      <c r="C1648" s="403"/>
      <c r="D1648" s="403"/>
      <c r="E1648" s="403"/>
      <c r="I1648" s="404"/>
      <c r="Q1648" s="405"/>
      <c r="S1648" s="405"/>
      <c r="T1648" s="403"/>
      <c r="U1648" s="406"/>
      <c r="V1648" s="400"/>
      <c r="W1648" s="405"/>
      <c r="X1648" s="405"/>
      <c r="Y1648" s="403"/>
      <c r="Z1648" s="407"/>
      <c r="AA1648" s="403"/>
      <c r="AB1648" s="405"/>
      <c r="AC1648" s="403"/>
      <c r="AD1648" s="406"/>
      <c r="AG1648" s="403"/>
      <c r="AH1648" s="403"/>
      <c r="AI1648" s="405"/>
      <c r="AL1648" s="403"/>
      <c r="AN1648" s="403"/>
      <c r="AO1648" s="405"/>
      <c r="AP1648" s="403"/>
      <c r="AQ1648" s="403"/>
      <c r="AR1648" s="403"/>
      <c r="AS1648" s="403"/>
      <c r="AT1648" s="403"/>
      <c r="AU1648" s="403"/>
      <c r="AV1648" s="405"/>
      <c r="AW1648" s="404"/>
      <c r="AY1648" s="403"/>
      <c r="BC1648" s="403"/>
      <c r="BD1648" s="403"/>
      <c r="BE1648" s="403"/>
      <c r="BF1648" s="403"/>
      <c r="BG1648" s="403"/>
      <c r="BH1648" s="403"/>
      <c r="BI1648" s="403"/>
      <c r="BJ1648" s="403"/>
      <c r="BK1648" s="403"/>
    </row>
    <row r="1649" spans="1:63" x14ac:dyDescent="0.25">
      <c r="A1649" s="405"/>
      <c r="B1649" s="400"/>
      <c r="C1649" s="403"/>
      <c r="D1649" s="403"/>
      <c r="E1649" s="403"/>
      <c r="I1649" s="404"/>
      <c r="Q1649" s="405"/>
      <c r="S1649" s="405"/>
      <c r="T1649" s="403"/>
      <c r="U1649" s="406"/>
      <c r="V1649" s="400"/>
      <c r="W1649" s="405"/>
      <c r="X1649" s="405"/>
      <c r="Y1649" s="403"/>
      <c r="Z1649" s="407"/>
      <c r="AA1649" s="403"/>
      <c r="AB1649" s="405"/>
      <c r="AC1649" s="403"/>
      <c r="AD1649" s="406"/>
      <c r="AG1649" s="403"/>
      <c r="AH1649" s="403"/>
      <c r="AI1649" s="405"/>
      <c r="AL1649" s="403"/>
      <c r="AN1649" s="403"/>
      <c r="AO1649" s="405"/>
      <c r="AP1649" s="403"/>
      <c r="AQ1649" s="403"/>
      <c r="AR1649" s="403"/>
      <c r="AS1649" s="403"/>
      <c r="AT1649" s="403"/>
      <c r="AU1649" s="403"/>
      <c r="AV1649" s="405"/>
      <c r="AW1649" s="404"/>
      <c r="AY1649" s="403"/>
      <c r="BC1649" s="403"/>
      <c r="BD1649" s="403"/>
      <c r="BE1649" s="403"/>
      <c r="BF1649" s="403"/>
      <c r="BG1649" s="403"/>
      <c r="BH1649" s="403"/>
      <c r="BI1649" s="403"/>
      <c r="BJ1649" s="403"/>
      <c r="BK1649" s="403"/>
    </row>
    <row r="1650" spans="1:63" x14ac:dyDescent="0.25">
      <c r="A1650" s="405"/>
      <c r="B1650" s="400"/>
      <c r="C1650" s="403"/>
      <c r="D1650" s="403"/>
      <c r="E1650" s="403"/>
      <c r="I1650" s="404"/>
      <c r="Q1650" s="405"/>
      <c r="S1650" s="405"/>
      <c r="T1650" s="403"/>
      <c r="U1650" s="406"/>
      <c r="V1650" s="400"/>
      <c r="W1650" s="405"/>
      <c r="X1650" s="405"/>
      <c r="Y1650" s="403"/>
      <c r="Z1650" s="407"/>
      <c r="AA1650" s="403"/>
      <c r="AB1650" s="405"/>
      <c r="AC1650" s="403"/>
      <c r="AD1650" s="406"/>
      <c r="AG1650" s="403"/>
      <c r="AH1650" s="403"/>
      <c r="AI1650" s="405"/>
      <c r="AL1650" s="403"/>
      <c r="AN1650" s="403"/>
      <c r="AO1650" s="405"/>
      <c r="AP1650" s="403"/>
      <c r="AQ1650" s="403"/>
      <c r="AR1650" s="403"/>
      <c r="AS1650" s="403"/>
      <c r="AT1650" s="403"/>
      <c r="AU1650" s="403"/>
      <c r="AV1650" s="405"/>
      <c r="AW1650" s="404"/>
      <c r="AY1650" s="403"/>
      <c r="BC1650" s="403"/>
      <c r="BD1650" s="403"/>
      <c r="BE1650" s="403"/>
      <c r="BF1650" s="403"/>
      <c r="BG1650" s="403"/>
      <c r="BH1650" s="403"/>
      <c r="BI1650" s="403"/>
      <c r="BJ1650" s="403"/>
      <c r="BK1650" s="403"/>
    </row>
    <row r="1651" spans="1:63" x14ac:dyDescent="0.25">
      <c r="A1651" s="405"/>
      <c r="B1651" s="400"/>
      <c r="C1651" s="403"/>
      <c r="D1651" s="403"/>
      <c r="E1651" s="403"/>
      <c r="I1651" s="404"/>
      <c r="Q1651" s="405"/>
      <c r="S1651" s="405"/>
      <c r="T1651" s="403"/>
      <c r="U1651" s="406"/>
      <c r="V1651" s="400"/>
      <c r="W1651" s="405"/>
      <c r="X1651" s="405"/>
      <c r="Y1651" s="403"/>
      <c r="Z1651" s="407"/>
      <c r="AA1651" s="403"/>
      <c r="AB1651" s="405"/>
      <c r="AC1651" s="403"/>
      <c r="AD1651" s="406"/>
      <c r="AG1651" s="403"/>
      <c r="AH1651" s="403"/>
      <c r="AI1651" s="405"/>
      <c r="AL1651" s="403"/>
      <c r="AN1651" s="403"/>
      <c r="AO1651" s="405"/>
      <c r="AP1651" s="403"/>
      <c r="AQ1651" s="403"/>
      <c r="AR1651" s="403"/>
      <c r="AS1651" s="403"/>
      <c r="AT1651" s="403"/>
      <c r="AU1651" s="403"/>
      <c r="AV1651" s="405"/>
      <c r="AW1651" s="404"/>
      <c r="AY1651" s="403"/>
      <c r="BC1651" s="403"/>
      <c r="BD1651" s="403"/>
      <c r="BE1651" s="403"/>
      <c r="BF1651" s="403"/>
      <c r="BG1651" s="403"/>
      <c r="BH1651" s="403"/>
      <c r="BI1651" s="403"/>
      <c r="BJ1651" s="403"/>
      <c r="BK1651" s="403"/>
    </row>
    <row r="1652" spans="1:63" x14ac:dyDescent="0.25">
      <c r="A1652" s="405"/>
      <c r="B1652" s="400"/>
      <c r="C1652" s="403"/>
      <c r="D1652" s="403"/>
      <c r="E1652" s="403"/>
      <c r="I1652" s="404"/>
      <c r="Q1652" s="405"/>
      <c r="S1652" s="405"/>
      <c r="T1652" s="403"/>
      <c r="U1652" s="406"/>
      <c r="V1652" s="400"/>
      <c r="W1652" s="405"/>
      <c r="X1652" s="405"/>
      <c r="Y1652" s="403"/>
      <c r="Z1652" s="407"/>
      <c r="AA1652" s="403"/>
      <c r="AB1652" s="405"/>
      <c r="AC1652" s="403"/>
      <c r="AD1652" s="406"/>
      <c r="AG1652" s="403"/>
      <c r="AH1652" s="403"/>
      <c r="AI1652" s="405"/>
      <c r="AL1652" s="403"/>
      <c r="AN1652" s="403"/>
      <c r="AO1652" s="405"/>
      <c r="AP1652" s="403"/>
      <c r="AQ1652" s="403"/>
      <c r="AR1652" s="403"/>
      <c r="AS1652" s="403"/>
      <c r="AT1652" s="403"/>
      <c r="AU1652" s="403"/>
      <c r="AV1652" s="405"/>
      <c r="AW1652" s="404"/>
      <c r="AY1652" s="403"/>
      <c r="BC1652" s="403"/>
      <c r="BD1652" s="403"/>
      <c r="BE1652" s="403"/>
      <c r="BF1652" s="403"/>
      <c r="BG1652" s="403"/>
      <c r="BH1652" s="403"/>
      <c r="BI1652" s="403"/>
      <c r="BJ1652" s="403"/>
      <c r="BK1652" s="403"/>
    </row>
    <row r="1653" spans="1:63" x14ac:dyDescent="0.25">
      <c r="A1653" s="405"/>
      <c r="B1653" s="400"/>
      <c r="C1653" s="403"/>
      <c r="D1653" s="403"/>
      <c r="E1653" s="403"/>
      <c r="I1653" s="404"/>
      <c r="Q1653" s="405"/>
      <c r="S1653" s="405"/>
      <c r="T1653" s="403"/>
      <c r="U1653" s="406"/>
      <c r="V1653" s="400"/>
      <c r="W1653" s="405"/>
      <c r="X1653" s="405"/>
      <c r="Y1653" s="403"/>
      <c r="Z1653" s="407"/>
      <c r="AA1653" s="403"/>
      <c r="AB1653" s="405"/>
      <c r="AC1653" s="403"/>
      <c r="AD1653" s="406"/>
      <c r="AG1653" s="403"/>
      <c r="AH1653" s="403"/>
      <c r="AI1653" s="405"/>
      <c r="AL1653" s="403"/>
      <c r="AN1653" s="403"/>
      <c r="AO1653" s="405"/>
      <c r="AP1653" s="403"/>
      <c r="AQ1653" s="403"/>
      <c r="AR1653" s="403"/>
      <c r="AS1653" s="403"/>
      <c r="AT1653" s="403"/>
      <c r="AU1653" s="403"/>
      <c r="AV1653" s="405"/>
      <c r="AW1653" s="404"/>
      <c r="AY1653" s="403"/>
      <c r="BC1653" s="403"/>
      <c r="BD1653" s="403"/>
      <c r="BE1653" s="403"/>
      <c r="BF1653" s="403"/>
      <c r="BG1653" s="403"/>
      <c r="BH1653" s="403"/>
      <c r="BI1653" s="403"/>
      <c r="BJ1653" s="403"/>
      <c r="BK1653" s="403"/>
    </row>
    <row r="1654" spans="1:63" x14ac:dyDescent="0.25">
      <c r="A1654" s="405"/>
      <c r="B1654" s="400"/>
      <c r="C1654" s="403"/>
      <c r="D1654" s="403"/>
      <c r="E1654" s="403"/>
      <c r="I1654" s="404"/>
      <c r="Q1654" s="405"/>
      <c r="S1654" s="405"/>
      <c r="T1654" s="403"/>
      <c r="U1654" s="406"/>
      <c r="V1654" s="400"/>
      <c r="W1654" s="405"/>
      <c r="X1654" s="405"/>
      <c r="Y1654" s="403"/>
      <c r="Z1654" s="407"/>
      <c r="AA1654" s="403"/>
      <c r="AB1654" s="405"/>
      <c r="AC1654" s="403"/>
      <c r="AD1654" s="406"/>
      <c r="AG1654" s="403"/>
      <c r="AH1654" s="403"/>
      <c r="AI1654" s="405"/>
      <c r="AL1654" s="403"/>
      <c r="AN1654" s="403"/>
      <c r="AO1654" s="405"/>
      <c r="AP1654" s="403"/>
      <c r="AQ1654" s="403"/>
      <c r="AR1654" s="403"/>
      <c r="AS1654" s="403"/>
      <c r="AT1654" s="403"/>
      <c r="AU1654" s="403"/>
      <c r="AV1654" s="405"/>
      <c r="AW1654" s="404"/>
      <c r="AY1654" s="403"/>
      <c r="BC1654" s="403"/>
      <c r="BD1654" s="403"/>
      <c r="BE1654" s="403"/>
      <c r="BF1654" s="403"/>
      <c r="BG1654" s="403"/>
      <c r="BH1654" s="403"/>
      <c r="BI1654" s="403"/>
      <c r="BJ1654" s="403"/>
      <c r="BK1654" s="403"/>
    </row>
    <row r="1655" spans="1:63" x14ac:dyDescent="0.25">
      <c r="A1655" s="405"/>
      <c r="B1655" s="400"/>
      <c r="C1655" s="403"/>
      <c r="D1655" s="403"/>
      <c r="E1655" s="403"/>
      <c r="I1655" s="404"/>
      <c r="Q1655" s="405"/>
      <c r="S1655" s="405"/>
      <c r="T1655" s="403"/>
      <c r="U1655" s="406"/>
      <c r="V1655" s="400"/>
      <c r="W1655" s="405"/>
      <c r="X1655" s="405"/>
      <c r="Y1655" s="403"/>
      <c r="Z1655" s="407"/>
      <c r="AA1655" s="403"/>
      <c r="AB1655" s="405"/>
      <c r="AC1655" s="403"/>
      <c r="AD1655" s="406"/>
      <c r="AG1655" s="403"/>
      <c r="AH1655" s="403"/>
      <c r="AI1655" s="405"/>
      <c r="AL1655" s="403"/>
      <c r="AN1655" s="403"/>
      <c r="AO1655" s="405"/>
      <c r="AP1655" s="403"/>
      <c r="AQ1655" s="403"/>
      <c r="AR1655" s="403"/>
      <c r="AS1655" s="403"/>
      <c r="AT1655" s="403"/>
      <c r="AU1655" s="403"/>
      <c r="AV1655" s="405"/>
      <c r="AW1655" s="404"/>
      <c r="AY1655" s="403"/>
      <c r="BC1655" s="403"/>
      <c r="BD1655" s="403"/>
      <c r="BE1655" s="403"/>
      <c r="BF1655" s="403"/>
      <c r="BG1655" s="403"/>
      <c r="BH1655" s="403"/>
      <c r="BI1655" s="403"/>
      <c r="BJ1655" s="403"/>
      <c r="BK1655" s="403"/>
    </row>
    <row r="1656" spans="1:63" x14ac:dyDescent="0.25">
      <c r="A1656" s="405"/>
      <c r="B1656" s="400"/>
      <c r="C1656" s="403"/>
      <c r="D1656" s="403"/>
      <c r="E1656" s="403"/>
      <c r="I1656" s="404"/>
      <c r="Q1656" s="405"/>
      <c r="S1656" s="405"/>
      <c r="T1656" s="403"/>
      <c r="U1656" s="406"/>
      <c r="V1656" s="400"/>
      <c r="W1656" s="405"/>
      <c r="X1656" s="405"/>
      <c r="Y1656" s="403"/>
      <c r="Z1656" s="407"/>
      <c r="AA1656" s="403"/>
      <c r="AB1656" s="405"/>
      <c r="AC1656" s="403"/>
      <c r="AD1656" s="406"/>
      <c r="AG1656" s="403"/>
      <c r="AH1656" s="403"/>
      <c r="AI1656" s="405"/>
      <c r="AL1656" s="403"/>
      <c r="AN1656" s="403"/>
      <c r="AO1656" s="405"/>
      <c r="AP1656" s="403"/>
      <c r="AQ1656" s="403"/>
      <c r="AR1656" s="403"/>
      <c r="AS1656" s="403"/>
      <c r="AT1656" s="403"/>
      <c r="AU1656" s="403"/>
      <c r="AV1656" s="405"/>
      <c r="AW1656" s="404"/>
      <c r="AY1656" s="403"/>
      <c r="BC1656" s="403"/>
      <c r="BD1656" s="403"/>
      <c r="BE1656" s="403"/>
      <c r="BF1656" s="403"/>
      <c r="BG1656" s="403"/>
      <c r="BH1656" s="403"/>
      <c r="BI1656" s="403"/>
      <c r="BJ1656" s="403"/>
      <c r="BK1656" s="403"/>
    </row>
    <row r="1657" spans="1:63" x14ac:dyDescent="0.25">
      <c r="A1657" s="405"/>
      <c r="B1657" s="400"/>
      <c r="C1657" s="403"/>
      <c r="D1657" s="403"/>
      <c r="E1657" s="403"/>
      <c r="I1657" s="404"/>
      <c r="Q1657" s="405"/>
      <c r="S1657" s="405"/>
      <c r="T1657" s="403"/>
      <c r="U1657" s="406"/>
      <c r="V1657" s="400"/>
      <c r="W1657" s="405"/>
      <c r="X1657" s="405"/>
      <c r="Y1657" s="403"/>
      <c r="Z1657" s="407"/>
      <c r="AA1657" s="403"/>
      <c r="AB1657" s="405"/>
      <c r="AC1657" s="403"/>
      <c r="AD1657" s="406"/>
      <c r="AG1657" s="403"/>
      <c r="AH1657" s="403"/>
      <c r="AI1657" s="405"/>
      <c r="AL1657" s="403"/>
      <c r="AN1657" s="403"/>
      <c r="AO1657" s="405"/>
      <c r="AP1657" s="403"/>
      <c r="AQ1657" s="403"/>
      <c r="AR1657" s="403"/>
      <c r="AS1657" s="403"/>
      <c r="AT1657" s="403"/>
      <c r="AU1657" s="403"/>
      <c r="AV1657" s="405"/>
      <c r="AW1657" s="404"/>
      <c r="AY1657" s="403"/>
      <c r="BC1657" s="403"/>
      <c r="BD1657" s="403"/>
      <c r="BE1657" s="403"/>
      <c r="BF1657" s="403"/>
      <c r="BG1657" s="403"/>
      <c r="BH1657" s="403"/>
      <c r="BI1657" s="403"/>
      <c r="BJ1657" s="403"/>
      <c r="BK1657" s="403"/>
    </row>
    <row r="1658" spans="1:63" x14ac:dyDescent="0.25">
      <c r="A1658" s="405"/>
      <c r="B1658" s="400"/>
      <c r="C1658" s="403"/>
      <c r="D1658" s="403"/>
      <c r="E1658" s="403"/>
      <c r="I1658" s="404"/>
      <c r="Q1658" s="405"/>
      <c r="S1658" s="405"/>
      <c r="T1658" s="403"/>
      <c r="U1658" s="406"/>
      <c r="V1658" s="400"/>
      <c r="W1658" s="405"/>
      <c r="X1658" s="405"/>
      <c r="Y1658" s="403"/>
      <c r="Z1658" s="407"/>
      <c r="AA1658" s="403"/>
      <c r="AB1658" s="405"/>
      <c r="AC1658" s="403"/>
      <c r="AD1658" s="406"/>
      <c r="AG1658" s="403"/>
      <c r="AH1658" s="403"/>
      <c r="AI1658" s="405"/>
      <c r="AL1658" s="403"/>
      <c r="AN1658" s="403"/>
      <c r="AO1658" s="405"/>
      <c r="AP1658" s="403"/>
      <c r="AQ1658" s="403"/>
      <c r="AR1658" s="403"/>
      <c r="AS1658" s="403"/>
      <c r="AT1658" s="403"/>
      <c r="AU1658" s="403"/>
      <c r="AV1658" s="405"/>
      <c r="AW1658" s="404"/>
      <c r="AY1658" s="403"/>
      <c r="BC1658" s="403"/>
      <c r="BD1658" s="403"/>
      <c r="BE1658" s="403"/>
      <c r="BF1658" s="403"/>
      <c r="BG1658" s="403"/>
      <c r="BH1658" s="403"/>
      <c r="BI1658" s="403"/>
      <c r="BJ1658" s="403"/>
      <c r="BK1658" s="403"/>
    </row>
    <row r="1659" spans="1:63" x14ac:dyDescent="0.25">
      <c r="A1659" s="405"/>
      <c r="B1659" s="400"/>
      <c r="C1659" s="403"/>
      <c r="D1659" s="403"/>
      <c r="E1659" s="403"/>
      <c r="I1659" s="404"/>
      <c r="Q1659" s="405"/>
      <c r="S1659" s="405"/>
      <c r="T1659" s="403"/>
      <c r="U1659" s="406"/>
      <c r="V1659" s="400"/>
      <c r="W1659" s="405"/>
      <c r="X1659" s="405"/>
      <c r="Y1659" s="403"/>
      <c r="Z1659" s="407"/>
      <c r="AA1659" s="403"/>
      <c r="AB1659" s="405"/>
      <c r="AC1659" s="403"/>
      <c r="AD1659" s="406"/>
      <c r="AG1659" s="403"/>
      <c r="AH1659" s="403"/>
      <c r="AI1659" s="405"/>
      <c r="AL1659" s="403"/>
      <c r="AN1659" s="403"/>
      <c r="AO1659" s="405"/>
      <c r="AP1659" s="403"/>
      <c r="AQ1659" s="403"/>
      <c r="AR1659" s="403"/>
      <c r="AS1659" s="403"/>
      <c r="AT1659" s="403"/>
      <c r="AU1659" s="403"/>
      <c r="AV1659" s="405"/>
      <c r="AW1659" s="404"/>
      <c r="AY1659" s="403"/>
      <c r="BC1659" s="403"/>
      <c r="BD1659" s="403"/>
      <c r="BE1659" s="403"/>
      <c r="BF1659" s="403"/>
      <c r="BG1659" s="403"/>
      <c r="BH1659" s="403"/>
      <c r="BI1659" s="403"/>
      <c r="BJ1659" s="403"/>
      <c r="BK1659" s="403"/>
    </row>
    <row r="1660" spans="1:63" x14ac:dyDescent="0.25">
      <c r="A1660" s="405"/>
      <c r="B1660" s="400"/>
      <c r="C1660" s="403"/>
      <c r="D1660" s="403"/>
      <c r="E1660" s="403"/>
      <c r="I1660" s="404"/>
      <c r="Q1660" s="405"/>
      <c r="S1660" s="405"/>
      <c r="T1660" s="403"/>
      <c r="U1660" s="406"/>
      <c r="V1660" s="400"/>
      <c r="W1660" s="405"/>
      <c r="X1660" s="405"/>
      <c r="Y1660" s="403"/>
      <c r="Z1660" s="407"/>
      <c r="AA1660" s="403"/>
      <c r="AB1660" s="405"/>
      <c r="AC1660" s="403"/>
      <c r="AD1660" s="406"/>
      <c r="AG1660" s="403"/>
      <c r="AH1660" s="403"/>
      <c r="AI1660" s="405"/>
      <c r="AL1660" s="403"/>
      <c r="AN1660" s="403"/>
      <c r="AO1660" s="405"/>
      <c r="AP1660" s="403"/>
      <c r="AQ1660" s="403"/>
      <c r="AR1660" s="403"/>
      <c r="AS1660" s="403"/>
      <c r="AT1660" s="403"/>
      <c r="AU1660" s="403"/>
      <c r="AV1660" s="405"/>
      <c r="AW1660" s="404"/>
      <c r="AY1660" s="403"/>
      <c r="BC1660" s="403"/>
      <c r="BD1660" s="403"/>
      <c r="BE1660" s="403"/>
      <c r="BF1660" s="403"/>
      <c r="BG1660" s="403"/>
      <c r="BH1660" s="403"/>
      <c r="BI1660" s="403"/>
      <c r="BJ1660" s="403"/>
      <c r="BK1660" s="403"/>
    </row>
    <row r="1661" spans="1:63" x14ac:dyDescent="0.25">
      <c r="A1661" s="405"/>
      <c r="B1661" s="400"/>
      <c r="C1661" s="403"/>
      <c r="D1661" s="403"/>
      <c r="E1661" s="403"/>
      <c r="I1661" s="404"/>
      <c r="Q1661" s="405"/>
      <c r="S1661" s="405"/>
      <c r="T1661" s="403"/>
      <c r="U1661" s="406"/>
      <c r="V1661" s="400"/>
      <c r="W1661" s="405"/>
      <c r="X1661" s="405"/>
      <c r="Y1661" s="403"/>
      <c r="Z1661" s="407"/>
      <c r="AA1661" s="403"/>
      <c r="AB1661" s="405"/>
      <c r="AC1661" s="403"/>
      <c r="AD1661" s="406"/>
      <c r="AG1661" s="403"/>
      <c r="AH1661" s="403"/>
      <c r="AI1661" s="405"/>
      <c r="AL1661" s="403"/>
      <c r="AN1661" s="403"/>
      <c r="AO1661" s="405"/>
      <c r="AP1661" s="403"/>
      <c r="AQ1661" s="403"/>
      <c r="AR1661" s="403"/>
      <c r="AS1661" s="403"/>
      <c r="AT1661" s="403"/>
      <c r="AU1661" s="403"/>
      <c r="AV1661" s="405"/>
      <c r="AW1661" s="404"/>
      <c r="AY1661" s="403"/>
      <c r="BC1661" s="403"/>
      <c r="BD1661" s="403"/>
      <c r="BE1661" s="403"/>
      <c r="BF1661" s="403"/>
      <c r="BG1661" s="403"/>
      <c r="BH1661" s="403"/>
      <c r="BI1661" s="403"/>
      <c r="BJ1661" s="403"/>
      <c r="BK1661" s="403"/>
    </row>
    <row r="1662" spans="1:63" x14ac:dyDescent="0.25">
      <c r="A1662" s="405"/>
      <c r="B1662" s="400"/>
      <c r="C1662" s="403"/>
      <c r="D1662" s="403"/>
      <c r="E1662" s="403"/>
      <c r="I1662" s="404"/>
      <c r="Q1662" s="405"/>
      <c r="S1662" s="405"/>
      <c r="T1662" s="403"/>
      <c r="U1662" s="406"/>
      <c r="V1662" s="400"/>
      <c r="W1662" s="405"/>
      <c r="X1662" s="405"/>
      <c r="Y1662" s="403"/>
      <c r="Z1662" s="407"/>
      <c r="AA1662" s="403"/>
      <c r="AB1662" s="405"/>
      <c r="AC1662" s="403"/>
      <c r="AD1662" s="406"/>
      <c r="AG1662" s="403"/>
      <c r="AH1662" s="403"/>
      <c r="AI1662" s="405"/>
      <c r="AL1662" s="403"/>
      <c r="AN1662" s="403"/>
      <c r="AO1662" s="405"/>
      <c r="AP1662" s="403"/>
      <c r="AQ1662" s="403"/>
      <c r="AR1662" s="403"/>
      <c r="AS1662" s="403"/>
      <c r="AT1662" s="403"/>
      <c r="AU1662" s="403"/>
      <c r="AV1662" s="405"/>
      <c r="AW1662" s="404"/>
      <c r="AY1662" s="403"/>
      <c r="BC1662" s="403"/>
      <c r="BD1662" s="403"/>
      <c r="BE1662" s="403"/>
      <c r="BF1662" s="403"/>
      <c r="BG1662" s="403"/>
      <c r="BH1662" s="403"/>
      <c r="BI1662" s="403"/>
      <c r="BJ1662" s="403"/>
      <c r="BK1662" s="403"/>
    </row>
    <row r="1663" spans="1:63" x14ac:dyDescent="0.25">
      <c r="A1663" s="405"/>
      <c r="B1663" s="400"/>
      <c r="C1663" s="403"/>
      <c r="D1663" s="403"/>
      <c r="E1663" s="403"/>
      <c r="I1663" s="404"/>
      <c r="Q1663" s="405"/>
      <c r="S1663" s="405"/>
      <c r="T1663" s="403"/>
      <c r="U1663" s="406"/>
      <c r="V1663" s="400"/>
      <c r="W1663" s="405"/>
      <c r="X1663" s="405"/>
      <c r="Y1663" s="403"/>
      <c r="Z1663" s="407"/>
      <c r="AA1663" s="403"/>
      <c r="AB1663" s="405"/>
      <c r="AC1663" s="403"/>
      <c r="AD1663" s="406"/>
      <c r="AG1663" s="403"/>
      <c r="AH1663" s="403"/>
      <c r="AI1663" s="405"/>
      <c r="AL1663" s="403"/>
      <c r="AN1663" s="403"/>
      <c r="AO1663" s="405"/>
      <c r="AP1663" s="403"/>
      <c r="AQ1663" s="403"/>
      <c r="AR1663" s="403"/>
      <c r="AS1663" s="403"/>
      <c r="AT1663" s="403"/>
      <c r="AU1663" s="403"/>
      <c r="AV1663" s="405"/>
      <c r="AW1663" s="404"/>
      <c r="AY1663" s="403"/>
      <c r="BC1663" s="403"/>
      <c r="BD1663" s="403"/>
      <c r="BE1663" s="403"/>
      <c r="BF1663" s="403"/>
      <c r="BG1663" s="403"/>
      <c r="BH1663" s="403"/>
      <c r="BI1663" s="403"/>
      <c r="BJ1663" s="403"/>
      <c r="BK1663" s="403"/>
    </row>
    <row r="1664" spans="1:63" x14ac:dyDescent="0.25">
      <c r="A1664" s="405"/>
      <c r="B1664" s="400"/>
      <c r="C1664" s="403"/>
      <c r="D1664" s="403"/>
      <c r="E1664" s="403"/>
      <c r="I1664" s="404"/>
      <c r="Q1664" s="405"/>
      <c r="S1664" s="405"/>
      <c r="T1664" s="403"/>
      <c r="U1664" s="406"/>
      <c r="V1664" s="400"/>
      <c r="W1664" s="405"/>
      <c r="X1664" s="405"/>
      <c r="Y1664" s="403"/>
      <c r="Z1664" s="407"/>
      <c r="AA1664" s="403"/>
      <c r="AB1664" s="405"/>
      <c r="AC1664" s="403"/>
      <c r="AD1664" s="406"/>
      <c r="AG1664" s="403"/>
      <c r="AH1664" s="403"/>
      <c r="AI1664" s="405"/>
      <c r="AL1664" s="403"/>
      <c r="AN1664" s="403"/>
      <c r="AO1664" s="405"/>
      <c r="AP1664" s="403"/>
      <c r="AQ1664" s="403"/>
      <c r="AR1664" s="403"/>
      <c r="AS1664" s="403"/>
      <c r="AT1664" s="403"/>
      <c r="AU1664" s="403"/>
      <c r="AV1664" s="405"/>
      <c r="AW1664" s="404"/>
      <c r="AY1664" s="403"/>
      <c r="BC1664" s="403"/>
      <c r="BD1664" s="403"/>
      <c r="BE1664" s="403"/>
      <c r="BF1664" s="403"/>
      <c r="BG1664" s="403"/>
      <c r="BH1664" s="403"/>
      <c r="BI1664" s="403"/>
      <c r="BJ1664" s="403"/>
      <c r="BK1664" s="403"/>
    </row>
    <row r="1665" spans="1:63" x14ac:dyDescent="0.25">
      <c r="A1665" s="405"/>
      <c r="B1665" s="400"/>
      <c r="C1665" s="403"/>
      <c r="D1665" s="403"/>
      <c r="E1665" s="403"/>
      <c r="I1665" s="404"/>
      <c r="Q1665" s="405"/>
      <c r="S1665" s="405"/>
      <c r="T1665" s="403"/>
      <c r="U1665" s="406"/>
      <c r="V1665" s="400"/>
      <c r="W1665" s="405"/>
      <c r="X1665" s="405"/>
      <c r="Y1665" s="403"/>
      <c r="Z1665" s="407"/>
      <c r="AA1665" s="403"/>
      <c r="AB1665" s="405"/>
      <c r="AC1665" s="403"/>
      <c r="AD1665" s="406"/>
      <c r="AG1665" s="403"/>
      <c r="AH1665" s="403"/>
      <c r="AI1665" s="405"/>
      <c r="AL1665" s="403"/>
      <c r="AN1665" s="403"/>
      <c r="AO1665" s="405"/>
      <c r="AP1665" s="403"/>
      <c r="AQ1665" s="403"/>
      <c r="AR1665" s="403"/>
      <c r="AS1665" s="403"/>
      <c r="AT1665" s="403"/>
      <c r="AU1665" s="403"/>
      <c r="AV1665" s="405"/>
      <c r="AW1665" s="404"/>
      <c r="AY1665" s="403"/>
      <c r="BC1665" s="403"/>
      <c r="BD1665" s="403"/>
      <c r="BE1665" s="403"/>
      <c r="BF1665" s="403"/>
      <c r="BG1665" s="403"/>
      <c r="BH1665" s="403"/>
      <c r="BI1665" s="403"/>
      <c r="BJ1665" s="403"/>
      <c r="BK1665" s="403"/>
    </row>
    <row r="1666" spans="1:63" x14ac:dyDescent="0.25">
      <c r="A1666" s="405"/>
      <c r="B1666" s="400"/>
      <c r="C1666" s="403"/>
      <c r="D1666" s="403"/>
      <c r="E1666" s="403"/>
      <c r="I1666" s="404"/>
      <c r="Q1666" s="405"/>
      <c r="S1666" s="405"/>
      <c r="T1666" s="403"/>
      <c r="U1666" s="406"/>
      <c r="V1666" s="400"/>
      <c r="W1666" s="405"/>
      <c r="X1666" s="405"/>
      <c r="Y1666" s="403"/>
      <c r="Z1666" s="407"/>
      <c r="AA1666" s="403"/>
      <c r="AB1666" s="405"/>
      <c r="AC1666" s="403"/>
      <c r="AD1666" s="406"/>
      <c r="AG1666" s="403"/>
      <c r="AH1666" s="403"/>
      <c r="AI1666" s="405"/>
      <c r="AL1666" s="403"/>
      <c r="AN1666" s="403"/>
      <c r="AO1666" s="405"/>
      <c r="AP1666" s="403"/>
      <c r="AQ1666" s="403"/>
      <c r="AR1666" s="403"/>
      <c r="AS1666" s="403"/>
      <c r="AT1666" s="403"/>
      <c r="AU1666" s="403"/>
      <c r="AV1666" s="405"/>
      <c r="AW1666" s="404"/>
      <c r="AY1666" s="403"/>
      <c r="BC1666" s="403"/>
      <c r="BD1666" s="403"/>
      <c r="BE1666" s="403"/>
      <c r="BF1666" s="403"/>
      <c r="BG1666" s="403"/>
      <c r="BH1666" s="403"/>
      <c r="BI1666" s="403"/>
      <c r="BJ1666" s="403"/>
      <c r="BK1666" s="403"/>
    </row>
    <row r="1667" spans="1:63" x14ac:dyDescent="0.25">
      <c r="A1667" s="405"/>
      <c r="B1667" s="400"/>
      <c r="C1667" s="403"/>
      <c r="D1667" s="403"/>
      <c r="E1667" s="403"/>
      <c r="I1667" s="404"/>
      <c r="Q1667" s="405"/>
      <c r="S1667" s="405"/>
      <c r="T1667" s="403"/>
      <c r="U1667" s="406"/>
      <c r="V1667" s="400"/>
      <c r="W1667" s="405"/>
      <c r="X1667" s="405"/>
      <c r="Y1667" s="403"/>
      <c r="Z1667" s="407"/>
      <c r="AA1667" s="403"/>
      <c r="AB1667" s="405"/>
      <c r="AC1667" s="403"/>
      <c r="AD1667" s="406"/>
      <c r="AG1667" s="403"/>
      <c r="AH1667" s="403"/>
      <c r="AI1667" s="405"/>
      <c r="AL1667" s="403"/>
      <c r="AN1667" s="403"/>
      <c r="AO1667" s="405"/>
      <c r="AP1667" s="403"/>
      <c r="AQ1667" s="403"/>
      <c r="AR1667" s="403"/>
      <c r="AS1667" s="403"/>
      <c r="AT1667" s="403"/>
      <c r="AU1667" s="403"/>
      <c r="AV1667" s="405"/>
      <c r="AW1667" s="404"/>
      <c r="AY1667" s="403"/>
      <c r="BC1667" s="403"/>
      <c r="BD1667" s="403"/>
      <c r="BE1667" s="403"/>
      <c r="BF1667" s="403"/>
      <c r="BG1667" s="403"/>
      <c r="BH1667" s="403"/>
      <c r="BI1667" s="403"/>
      <c r="BJ1667" s="403"/>
      <c r="BK1667" s="403"/>
    </row>
    <row r="1668" spans="1:63" x14ac:dyDescent="0.25">
      <c r="A1668" s="405"/>
      <c r="B1668" s="400"/>
      <c r="C1668" s="403"/>
      <c r="D1668" s="403"/>
      <c r="E1668" s="403"/>
      <c r="I1668" s="404"/>
      <c r="Q1668" s="405"/>
      <c r="S1668" s="405"/>
      <c r="T1668" s="403"/>
      <c r="U1668" s="406"/>
      <c r="V1668" s="400"/>
      <c r="W1668" s="405"/>
      <c r="X1668" s="405"/>
      <c r="Y1668" s="403"/>
      <c r="Z1668" s="407"/>
      <c r="AA1668" s="403"/>
      <c r="AB1668" s="405"/>
      <c r="AC1668" s="403"/>
      <c r="AD1668" s="406"/>
      <c r="AG1668" s="403"/>
      <c r="AH1668" s="403"/>
      <c r="AI1668" s="405"/>
      <c r="AL1668" s="403"/>
      <c r="AN1668" s="403"/>
      <c r="AO1668" s="405"/>
      <c r="AP1668" s="403"/>
      <c r="AQ1668" s="403"/>
      <c r="AR1668" s="403"/>
      <c r="AS1668" s="403"/>
      <c r="AT1668" s="403"/>
      <c r="AU1668" s="403"/>
      <c r="AV1668" s="405"/>
      <c r="AW1668" s="404"/>
      <c r="AY1668" s="403"/>
      <c r="BC1668" s="403"/>
      <c r="BD1668" s="403"/>
      <c r="BE1668" s="403"/>
      <c r="BF1668" s="403"/>
      <c r="BG1668" s="403"/>
      <c r="BH1668" s="403"/>
      <c r="BI1668" s="403"/>
      <c r="BJ1668" s="403"/>
      <c r="BK1668" s="403"/>
    </row>
    <row r="1669" spans="1:63" x14ac:dyDescent="0.25">
      <c r="A1669" s="405"/>
      <c r="B1669" s="400"/>
      <c r="C1669" s="403"/>
      <c r="D1669" s="403"/>
      <c r="E1669" s="403"/>
      <c r="I1669" s="404"/>
      <c r="Q1669" s="405"/>
      <c r="S1669" s="405"/>
      <c r="T1669" s="403"/>
      <c r="U1669" s="406"/>
      <c r="V1669" s="400"/>
      <c r="W1669" s="405"/>
      <c r="X1669" s="405"/>
      <c r="Y1669" s="403"/>
      <c r="Z1669" s="407"/>
      <c r="AA1669" s="403"/>
      <c r="AB1669" s="405"/>
      <c r="AC1669" s="403"/>
      <c r="AD1669" s="406"/>
      <c r="AG1669" s="403"/>
      <c r="AH1669" s="403"/>
      <c r="AI1669" s="405"/>
      <c r="AL1669" s="403"/>
      <c r="AN1669" s="403"/>
      <c r="AO1669" s="405"/>
      <c r="AP1669" s="403"/>
      <c r="AQ1669" s="403"/>
      <c r="AR1669" s="403"/>
      <c r="AS1669" s="403"/>
      <c r="AT1669" s="403"/>
      <c r="AU1669" s="403"/>
      <c r="AV1669" s="405"/>
      <c r="AW1669" s="404"/>
      <c r="AY1669" s="403"/>
      <c r="BC1669" s="403"/>
      <c r="BD1669" s="403"/>
      <c r="BE1669" s="403"/>
      <c r="BF1669" s="403"/>
      <c r="BG1669" s="403"/>
      <c r="BH1669" s="403"/>
      <c r="BI1669" s="403"/>
      <c r="BJ1669" s="403"/>
      <c r="BK1669" s="403"/>
    </row>
    <row r="1670" spans="1:63" x14ac:dyDescent="0.25">
      <c r="A1670" s="405"/>
      <c r="B1670" s="400"/>
      <c r="C1670" s="403"/>
      <c r="D1670" s="403"/>
      <c r="E1670" s="403"/>
      <c r="I1670" s="404"/>
      <c r="Q1670" s="405"/>
      <c r="S1670" s="405"/>
      <c r="T1670" s="403"/>
      <c r="U1670" s="406"/>
      <c r="V1670" s="400"/>
      <c r="W1670" s="405"/>
      <c r="X1670" s="405"/>
      <c r="Y1670" s="403"/>
      <c r="Z1670" s="407"/>
      <c r="AA1670" s="403"/>
      <c r="AB1670" s="405"/>
      <c r="AC1670" s="403"/>
      <c r="AD1670" s="406"/>
      <c r="AG1670" s="403"/>
      <c r="AH1670" s="403"/>
      <c r="AI1670" s="405"/>
      <c r="AL1670" s="403"/>
      <c r="AN1670" s="403"/>
      <c r="AO1670" s="405"/>
      <c r="AP1670" s="403"/>
      <c r="AQ1670" s="403"/>
      <c r="AR1670" s="403"/>
      <c r="AS1670" s="403"/>
      <c r="AT1670" s="403"/>
      <c r="AU1670" s="403"/>
      <c r="AV1670" s="405"/>
      <c r="AW1670" s="404"/>
      <c r="AY1670" s="403"/>
      <c r="BC1670" s="403"/>
      <c r="BD1670" s="403"/>
      <c r="BE1670" s="403"/>
      <c r="BF1670" s="403"/>
      <c r="BG1670" s="403"/>
      <c r="BH1670" s="403"/>
      <c r="BI1670" s="403"/>
      <c r="BJ1670" s="403"/>
      <c r="BK1670" s="403"/>
    </row>
    <row r="1671" spans="1:63" x14ac:dyDescent="0.25">
      <c r="A1671" s="405"/>
      <c r="B1671" s="400"/>
      <c r="C1671" s="403"/>
      <c r="D1671" s="403"/>
      <c r="E1671" s="403"/>
      <c r="I1671" s="404"/>
      <c r="Q1671" s="405"/>
      <c r="S1671" s="405"/>
      <c r="T1671" s="403"/>
      <c r="U1671" s="406"/>
      <c r="V1671" s="400"/>
      <c r="W1671" s="405"/>
      <c r="X1671" s="405"/>
      <c r="Y1671" s="403"/>
      <c r="Z1671" s="407"/>
      <c r="AA1671" s="403"/>
      <c r="AB1671" s="405"/>
      <c r="AC1671" s="403"/>
      <c r="AD1671" s="406"/>
      <c r="AG1671" s="403"/>
      <c r="AH1671" s="403"/>
      <c r="AI1671" s="405"/>
      <c r="AL1671" s="403"/>
      <c r="AN1671" s="403"/>
      <c r="AO1671" s="405"/>
      <c r="AP1671" s="403"/>
      <c r="AQ1671" s="403"/>
      <c r="AR1671" s="403"/>
      <c r="AS1671" s="403"/>
      <c r="AT1671" s="403"/>
      <c r="AU1671" s="403"/>
      <c r="AV1671" s="405"/>
      <c r="AW1671" s="404"/>
      <c r="AY1671" s="403"/>
      <c r="BC1671" s="403"/>
      <c r="BD1671" s="403"/>
      <c r="BE1671" s="403"/>
      <c r="BF1671" s="403"/>
      <c r="BG1671" s="403"/>
      <c r="BH1671" s="403"/>
      <c r="BI1671" s="403"/>
      <c r="BJ1671" s="403"/>
      <c r="BK1671" s="403"/>
    </row>
    <row r="1672" spans="1:63" x14ac:dyDescent="0.25">
      <c r="A1672" s="405"/>
      <c r="B1672" s="400"/>
      <c r="C1672" s="403"/>
      <c r="D1672" s="403"/>
      <c r="E1672" s="403"/>
      <c r="I1672" s="404"/>
      <c r="Q1672" s="405"/>
      <c r="S1672" s="405"/>
      <c r="T1672" s="403"/>
      <c r="U1672" s="406"/>
      <c r="V1672" s="400"/>
      <c r="W1672" s="405"/>
      <c r="X1672" s="405"/>
      <c r="Y1672" s="403"/>
      <c r="Z1672" s="407"/>
      <c r="AA1672" s="403"/>
      <c r="AB1672" s="405"/>
      <c r="AC1672" s="403"/>
      <c r="AD1672" s="406"/>
      <c r="AG1672" s="403"/>
      <c r="AH1672" s="403"/>
      <c r="AI1672" s="405"/>
      <c r="AL1672" s="403"/>
      <c r="AN1672" s="403"/>
      <c r="AO1672" s="405"/>
      <c r="AP1672" s="403"/>
      <c r="AQ1672" s="403"/>
      <c r="AR1672" s="403"/>
      <c r="AS1672" s="403"/>
      <c r="AT1672" s="403"/>
      <c r="AU1672" s="403"/>
      <c r="AV1672" s="405"/>
      <c r="AW1672" s="404"/>
      <c r="AY1672" s="403"/>
      <c r="BC1672" s="403"/>
      <c r="BD1672" s="403"/>
      <c r="BE1672" s="403"/>
      <c r="BF1672" s="403"/>
      <c r="BG1672" s="403"/>
      <c r="BH1672" s="403"/>
      <c r="BI1672" s="403"/>
      <c r="BJ1672" s="403"/>
      <c r="BK1672" s="403"/>
    </row>
    <row r="1673" spans="1:63" x14ac:dyDescent="0.25">
      <c r="A1673" s="405"/>
      <c r="B1673" s="400"/>
      <c r="C1673" s="403"/>
      <c r="D1673" s="403"/>
      <c r="E1673" s="403"/>
      <c r="I1673" s="404"/>
      <c r="Q1673" s="405"/>
      <c r="S1673" s="405"/>
      <c r="T1673" s="403"/>
      <c r="U1673" s="406"/>
      <c r="V1673" s="400"/>
      <c r="W1673" s="405"/>
      <c r="X1673" s="405"/>
      <c r="Y1673" s="403"/>
      <c r="Z1673" s="407"/>
      <c r="AA1673" s="403"/>
      <c r="AB1673" s="405"/>
      <c r="AC1673" s="403"/>
      <c r="AD1673" s="406"/>
      <c r="AG1673" s="403"/>
      <c r="AH1673" s="403"/>
      <c r="AI1673" s="405"/>
      <c r="AL1673" s="403"/>
      <c r="AN1673" s="403"/>
      <c r="AO1673" s="405"/>
      <c r="AP1673" s="403"/>
      <c r="AQ1673" s="403"/>
      <c r="AR1673" s="403"/>
      <c r="AS1673" s="403"/>
      <c r="AT1673" s="403"/>
      <c r="AU1673" s="403"/>
      <c r="AV1673" s="405"/>
      <c r="AW1673" s="404"/>
      <c r="AY1673" s="403"/>
      <c r="BC1673" s="403"/>
      <c r="BD1673" s="403"/>
      <c r="BE1673" s="403"/>
      <c r="BF1673" s="403"/>
      <c r="BG1673" s="403"/>
      <c r="BH1673" s="403"/>
      <c r="BI1673" s="403"/>
      <c r="BJ1673" s="403"/>
      <c r="BK1673" s="403"/>
    </row>
    <row r="1674" spans="1:63" x14ac:dyDescent="0.25">
      <c r="A1674" s="405"/>
      <c r="B1674" s="400"/>
      <c r="C1674" s="403"/>
      <c r="D1674" s="403"/>
      <c r="E1674" s="403"/>
      <c r="I1674" s="404"/>
      <c r="Q1674" s="405"/>
      <c r="S1674" s="405"/>
      <c r="T1674" s="403"/>
      <c r="U1674" s="406"/>
      <c r="V1674" s="400"/>
      <c r="W1674" s="405"/>
      <c r="X1674" s="405"/>
      <c r="Y1674" s="403"/>
      <c r="Z1674" s="407"/>
      <c r="AA1674" s="403"/>
      <c r="AB1674" s="405"/>
      <c r="AC1674" s="403"/>
      <c r="AD1674" s="406"/>
      <c r="AG1674" s="403"/>
      <c r="AH1674" s="403"/>
      <c r="AI1674" s="405"/>
      <c r="AL1674" s="403"/>
      <c r="AN1674" s="403"/>
      <c r="AO1674" s="405"/>
      <c r="AP1674" s="403"/>
      <c r="AQ1674" s="403"/>
      <c r="AR1674" s="403"/>
      <c r="AS1674" s="403"/>
      <c r="AT1674" s="403"/>
      <c r="AU1674" s="403"/>
      <c r="AV1674" s="405"/>
      <c r="AW1674" s="404"/>
      <c r="AY1674" s="403"/>
      <c r="BC1674" s="403"/>
      <c r="BD1674" s="403"/>
      <c r="BE1674" s="403"/>
      <c r="BF1674" s="403"/>
      <c r="BG1674" s="403"/>
      <c r="BH1674" s="403"/>
      <c r="BI1674" s="403"/>
      <c r="BJ1674" s="403"/>
      <c r="BK1674" s="403"/>
    </row>
    <row r="1675" spans="1:63" x14ac:dyDescent="0.25">
      <c r="A1675" s="405"/>
      <c r="B1675" s="400"/>
      <c r="C1675" s="403"/>
      <c r="D1675" s="403"/>
      <c r="E1675" s="403"/>
      <c r="I1675" s="404"/>
      <c r="Q1675" s="405"/>
      <c r="S1675" s="405"/>
      <c r="T1675" s="403"/>
      <c r="U1675" s="406"/>
      <c r="V1675" s="400"/>
      <c r="W1675" s="405"/>
      <c r="X1675" s="405"/>
      <c r="Y1675" s="403"/>
      <c r="Z1675" s="407"/>
      <c r="AA1675" s="403"/>
      <c r="AB1675" s="405"/>
      <c r="AC1675" s="403"/>
      <c r="AD1675" s="406"/>
      <c r="AG1675" s="403"/>
      <c r="AH1675" s="403"/>
      <c r="AI1675" s="405"/>
      <c r="AL1675" s="403"/>
      <c r="AN1675" s="403"/>
      <c r="AO1675" s="405"/>
      <c r="AP1675" s="403"/>
      <c r="AQ1675" s="403"/>
      <c r="AR1675" s="403"/>
      <c r="AS1675" s="403"/>
      <c r="AT1675" s="403"/>
      <c r="AU1675" s="403"/>
      <c r="AV1675" s="405"/>
      <c r="AW1675" s="404"/>
      <c r="AY1675" s="403"/>
      <c r="BC1675" s="403"/>
      <c r="BD1675" s="403"/>
      <c r="BE1675" s="403"/>
      <c r="BF1675" s="403"/>
      <c r="BG1675" s="403"/>
      <c r="BH1675" s="403"/>
      <c r="BI1675" s="403"/>
      <c r="BJ1675" s="403"/>
      <c r="BK1675" s="403"/>
    </row>
    <row r="1676" spans="1:63" x14ac:dyDescent="0.25">
      <c r="A1676" s="405"/>
      <c r="B1676" s="400"/>
      <c r="C1676" s="403"/>
      <c r="D1676" s="403"/>
      <c r="E1676" s="403"/>
      <c r="I1676" s="404"/>
      <c r="Q1676" s="405"/>
      <c r="S1676" s="405"/>
      <c r="T1676" s="403"/>
      <c r="U1676" s="406"/>
      <c r="V1676" s="400"/>
      <c r="W1676" s="405"/>
      <c r="X1676" s="405"/>
      <c r="Y1676" s="403"/>
      <c r="Z1676" s="407"/>
      <c r="AA1676" s="403"/>
      <c r="AB1676" s="405"/>
      <c r="AC1676" s="403"/>
      <c r="AD1676" s="406"/>
      <c r="AG1676" s="403"/>
      <c r="AH1676" s="403"/>
      <c r="AI1676" s="405"/>
      <c r="AL1676" s="403"/>
      <c r="AN1676" s="403"/>
      <c r="AO1676" s="405"/>
      <c r="AP1676" s="403"/>
      <c r="AQ1676" s="403"/>
      <c r="AR1676" s="403"/>
      <c r="AS1676" s="403"/>
      <c r="AT1676" s="403"/>
      <c r="AU1676" s="403"/>
      <c r="AV1676" s="405"/>
      <c r="AW1676" s="404"/>
      <c r="AY1676" s="403"/>
      <c r="BC1676" s="403"/>
      <c r="BD1676" s="403"/>
      <c r="BE1676" s="403"/>
      <c r="BF1676" s="403"/>
      <c r="BG1676" s="403"/>
      <c r="BH1676" s="403"/>
      <c r="BI1676" s="403"/>
      <c r="BJ1676" s="403"/>
      <c r="BK1676" s="403"/>
    </row>
    <row r="1677" spans="1:63" x14ac:dyDescent="0.25">
      <c r="A1677" s="405"/>
      <c r="B1677" s="400"/>
      <c r="C1677" s="403"/>
      <c r="D1677" s="403"/>
      <c r="E1677" s="403"/>
      <c r="I1677" s="404"/>
      <c r="Q1677" s="405"/>
      <c r="S1677" s="405"/>
      <c r="T1677" s="403"/>
      <c r="U1677" s="406"/>
      <c r="V1677" s="400"/>
      <c r="W1677" s="405"/>
      <c r="X1677" s="405"/>
      <c r="Y1677" s="403"/>
      <c r="Z1677" s="407"/>
      <c r="AA1677" s="403"/>
      <c r="AB1677" s="405"/>
      <c r="AC1677" s="403"/>
      <c r="AD1677" s="406"/>
      <c r="AG1677" s="403"/>
      <c r="AH1677" s="403"/>
      <c r="AI1677" s="405"/>
      <c r="AL1677" s="403"/>
      <c r="AN1677" s="403"/>
      <c r="AO1677" s="405"/>
      <c r="AP1677" s="403"/>
      <c r="AQ1677" s="403"/>
      <c r="AR1677" s="403"/>
      <c r="AS1677" s="403"/>
      <c r="AT1677" s="403"/>
      <c r="AU1677" s="403"/>
      <c r="AV1677" s="405"/>
      <c r="AW1677" s="404"/>
      <c r="AY1677" s="403"/>
      <c r="BC1677" s="403"/>
      <c r="BD1677" s="403"/>
      <c r="BE1677" s="403"/>
      <c r="BF1677" s="403"/>
      <c r="BG1677" s="403"/>
      <c r="BH1677" s="403"/>
      <c r="BI1677" s="403"/>
      <c r="BJ1677" s="403"/>
      <c r="BK1677" s="403"/>
    </row>
    <row r="1678" spans="1:63" x14ac:dyDescent="0.25">
      <c r="A1678" s="405"/>
      <c r="B1678" s="400"/>
      <c r="C1678" s="403"/>
      <c r="D1678" s="403"/>
      <c r="E1678" s="403"/>
      <c r="I1678" s="404"/>
      <c r="Q1678" s="405"/>
      <c r="S1678" s="405"/>
      <c r="T1678" s="403"/>
      <c r="U1678" s="406"/>
      <c r="V1678" s="400"/>
      <c r="W1678" s="405"/>
      <c r="X1678" s="405"/>
      <c r="Y1678" s="403"/>
      <c r="Z1678" s="407"/>
      <c r="AA1678" s="403"/>
      <c r="AB1678" s="405"/>
      <c r="AC1678" s="403"/>
      <c r="AD1678" s="406"/>
      <c r="AG1678" s="403"/>
      <c r="AH1678" s="403"/>
      <c r="AI1678" s="405"/>
      <c r="AL1678" s="403"/>
      <c r="AN1678" s="403"/>
      <c r="AO1678" s="405"/>
      <c r="AP1678" s="403"/>
      <c r="AQ1678" s="403"/>
      <c r="AR1678" s="403"/>
      <c r="AS1678" s="403"/>
      <c r="AT1678" s="403"/>
      <c r="AU1678" s="403"/>
      <c r="AV1678" s="405"/>
      <c r="AW1678" s="404"/>
      <c r="AY1678" s="403"/>
      <c r="BC1678" s="403"/>
      <c r="BD1678" s="403"/>
      <c r="BE1678" s="403"/>
      <c r="BF1678" s="403"/>
      <c r="BG1678" s="403"/>
      <c r="BH1678" s="403"/>
      <c r="BI1678" s="403"/>
      <c r="BJ1678" s="403"/>
      <c r="BK1678" s="403"/>
    </row>
    <row r="1679" spans="1:63" x14ac:dyDescent="0.25">
      <c r="A1679" s="405"/>
      <c r="B1679" s="400"/>
      <c r="C1679" s="403"/>
      <c r="D1679" s="403"/>
      <c r="E1679" s="403"/>
      <c r="I1679" s="404"/>
      <c r="Q1679" s="405"/>
      <c r="S1679" s="405"/>
      <c r="T1679" s="403"/>
      <c r="U1679" s="406"/>
      <c r="V1679" s="400"/>
      <c r="W1679" s="405"/>
      <c r="X1679" s="405"/>
      <c r="Y1679" s="403"/>
      <c r="Z1679" s="407"/>
      <c r="AA1679" s="403"/>
      <c r="AB1679" s="405"/>
      <c r="AC1679" s="403"/>
      <c r="AD1679" s="406"/>
      <c r="AG1679" s="403"/>
      <c r="AH1679" s="403"/>
      <c r="AI1679" s="405"/>
      <c r="AL1679" s="403"/>
      <c r="AN1679" s="403"/>
      <c r="AO1679" s="405"/>
      <c r="AP1679" s="403"/>
      <c r="AQ1679" s="403"/>
      <c r="AR1679" s="403"/>
      <c r="AS1679" s="403"/>
      <c r="AT1679" s="403"/>
      <c r="AU1679" s="403"/>
      <c r="AV1679" s="405"/>
      <c r="AW1679" s="404"/>
      <c r="AY1679" s="403"/>
      <c r="BC1679" s="403"/>
      <c r="BD1679" s="403"/>
      <c r="BE1679" s="403"/>
      <c r="BF1679" s="403"/>
      <c r="BG1679" s="403"/>
      <c r="BH1679" s="403"/>
      <c r="BI1679" s="403"/>
      <c r="BJ1679" s="403"/>
      <c r="BK1679" s="403"/>
    </row>
    <row r="1680" spans="1:63" x14ac:dyDescent="0.25">
      <c r="A1680" s="405"/>
      <c r="B1680" s="400"/>
      <c r="C1680" s="403"/>
      <c r="D1680" s="403"/>
      <c r="E1680" s="403"/>
      <c r="I1680" s="404"/>
      <c r="Q1680" s="405"/>
      <c r="S1680" s="405"/>
      <c r="T1680" s="403"/>
      <c r="U1680" s="406"/>
      <c r="V1680" s="400"/>
      <c r="W1680" s="405"/>
      <c r="X1680" s="405"/>
      <c r="Y1680" s="403"/>
      <c r="Z1680" s="407"/>
      <c r="AA1680" s="403"/>
      <c r="AB1680" s="405"/>
      <c r="AC1680" s="403"/>
      <c r="AD1680" s="406"/>
      <c r="AG1680" s="403"/>
      <c r="AH1680" s="403"/>
      <c r="AI1680" s="405"/>
      <c r="AL1680" s="403"/>
      <c r="AN1680" s="403"/>
      <c r="AO1680" s="405"/>
      <c r="AP1680" s="403"/>
      <c r="AQ1680" s="403"/>
      <c r="AR1680" s="403"/>
      <c r="AS1680" s="403"/>
      <c r="AT1680" s="403"/>
      <c r="AU1680" s="403"/>
      <c r="AV1680" s="405"/>
      <c r="AW1680" s="404"/>
      <c r="AY1680" s="403"/>
      <c r="BC1680" s="403"/>
      <c r="BD1680" s="403"/>
      <c r="BE1680" s="403"/>
      <c r="BF1680" s="403"/>
      <c r="BG1680" s="403"/>
      <c r="BH1680" s="403"/>
      <c r="BI1680" s="403"/>
      <c r="BJ1680" s="403"/>
      <c r="BK1680" s="403"/>
    </row>
    <row r="1681" spans="1:63" x14ac:dyDescent="0.25">
      <c r="A1681" s="405"/>
      <c r="B1681" s="400"/>
      <c r="C1681" s="403"/>
      <c r="D1681" s="403"/>
      <c r="E1681" s="403"/>
      <c r="I1681" s="404"/>
      <c r="Q1681" s="405"/>
      <c r="S1681" s="405"/>
      <c r="T1681" s="403"/>
      <c r="U1681" s="406"/>
      <c r="V1681" s="400"/>
      <c r="W1681" s="405"/>
      <c r="X1681" s="405"/>
      <c r="Y1681" s="403"/>
      <c r="Z1681" s="407"/>
      <c r="AA1681" s="403"/>
      <c r="AB1681" s="405"/>
      <c r="AC1681" s="403"/>
      <c r="AD1681" s="406"/>
      <c r="AG1681" s="403"/>
      <c r="AH1681" s="403"/>
      <c r="AI1681" s="405"/>
      <c r="AL1681" s="403"/>
      <c r="AN1681" s="403"/>
      <c r="AO1681" s="405"/>
      <c r="AP1681" s="403"/>
      <c r="AQ1681" s="403"/>
      <c r="AR1681" s="403"/>
      <c r="AS1681" s="403"/>
      <c r="AT1681" s="403"/>
      <c r="AU1681" s="403"/>
      <c r="AV1681" s="405"/>
      <c r="AW1681" s="404"/>
      <c r="AY1681" s="403"/>
      <c r="BC1681" s="403"/>
      <c r="BD1681" s="403"/>
      <c r="BE1681" s="403"/>
      <c r="BF1681" s="403"/>
      <c r="BG1681" s="403"/>
      <c r="BH1681" s="403"/>
      <c r="BI1681" s="403"/>
      <c r="BJ1681" s="403"/>
      <c r="BK1681" s="403"/>
    </row>
    <row r="1682" spans="1:63" x14ac:dyDescent="0.25">
      <c r="A1682" s="405"/>
      <c r="B1682" s="400"/>
      <c r="C1682" s="403"/>
      <c r="D1682" s="403"/>
      <c r="E1682" s="403"/>
      <c r="I1682" s="404"/>
      <c r="Q1682" s="405"/>
      <c r="S1682" s="405"/>
      <c r="T1682" s="403"/>
      <c r="U1682" s="406"/>
      <c r="V1682" s="400"/>
      <c r="W1682" s="405"/>
      <c r="X1682" s="405"/>
      <c r="Y1682" s="403"/>
      <c r="Z1682" s="407"/>
      <c r="AA1682" s="403"/>
      <c r="AB1682" s="405"/>
      <c r="AC1682" s="403"/>
      <c r="AD1682" s="406"/>
      <c r="AG1682" s="403"/>
      <c r="AH1682" s="403"/>
      <c r="AI1682" s="405"/>
      <c r="AL1682" s="403"/>
      <c r="AN1682" s="403"/>
      <c r="AO1682" s="405"/>
      <c r="AP1682" s="403"/>
      <c r="AQ1682" s="403"/>
      <c r="AR1682" s="403"/>
      <c r="AS1682" s="403"/>
      <c r="AT1682" s="403"/>
      <c r="AU1682" s="403"/>
      <c r="AV1682" s="405"/>
      <c r="AW1682" s="404"/>
      <c r="AY1682" s="403"/>
      <c r="BC1682" s="403"/>
      <c r="BD1682" s="403"/>
      <c r="BE1682" s="403"/>
      <c r="BF1682" s="403"/>
      <c r="BG1682" s="403"/>
      <c r="BH1682" s="403"/>
      <c r="BI1682" s="403"/>
      <c r="BJ1682" s="403"/>
      <c r="BK1682" s="403"/>
    </row>
    <row r="1683" spans="1:63" x14ac:dyDescent="0.25">
      <c r="A1683" s="405"/>
      <c r="B1683" s="400"/>
      <c r="C1683" s="403"/>
      <c r="D1683" s="403"/>
      <c r="E1683" s="403"/>
      <c r="I1683" s="404"/>
      <c r="Q1683" s="405"/>
      <c r="S1683" s="405"/>
      <c r="T1683" s="403"/>
      <c r="U1683" s="406"/>
      <c r="V1683" s="400"/>
      <c r="W1683" s="405"/>
      <c r="X1683" s="405"/>
      <c r="Y1683" s="403"/>
      <c r="Z1683" s="407"/>
      <c r="AA1683" s="403"/>
      <c r="AB1683" s="405"/>
      <c r="AC1683" s="403"/>
      <c r="AD1683" s="406"/>
      <c r="AG1683" s="403"/>
      <c r="AH1683" s="403"/>
      <c r="AI1683" s="405"/>
      <c r="AL1683" s="403"/>
      <c r="AN1683" s="403"/>
      <c r="AO1683" s="405"/>
      <c r="AP1683" s="403"/>
      <c r="AQ1683" s="403"/>
      <c r="AR1683" s="403"/>
      <c r="AS1683" s="403"/>
      <c r="AT1683" s="403"/>
      <c r="AU1683" s="403"/>
      <c r="AV1683" s="405"/>
      <c r="AW1683" s="404"/>
      <c r="AY1683" s="403"/>
      <c r="BC1683" s="403"/>
      <c r="BD1683" s="403"/>
      <c r="BE1683" s="403"/>
      <c r="BF1683" s="403"/>
      <c r="BG1683" s="403"/>
      <c r="BH1683" s="403"/>
      <c r="BI1683" s="403"/>
      <c r="BJ1683" s="403"/>
      <c r="BK1683" s="403"/>
    </row>
    <row r="1684" spans="1:63" x14ac:dyDescent="0.25">
      <c r="A1684" s="405"/>
      <c r="B1684" s="400"/>
      <c r="C1684" s="403"/>
      <c r="D1684" s="403"/>
      <c r="E1684" s="403"/>
      <c r="I1684" s="404"/>
      <c r="Q1684" s="405"/>
      <c r="S1684" s="405"/>
      <c r="T1684" s="403"/>
      <c r="U1684" s="406"/>
      <c r="V1684" s="400"/>
      <c r="W1684" s="405"/>
      <c r="X1684" s="405"/>
      <c r="Y1684" s="403"/>
      <c r="Z1684" s="407"/>
      <c r="AA1684" s="403"/>
      <c r="AB1684" s="405"/>
      <c r="AC1684" s="403"/>
      <c r="AD1684" s="406"/>
      <c r="AG1684" s="403"/>
      <c r="AH1684" s="403"/>
      <c r="AI1684" s="405"/>
      <c r="AL1684" s="403"/>
      <c r="AN1684" s="403"/>
      <c r="AO1684" s="405"/>
      <c r="AP1684" s="403"/>
      <c r="AQ1684" s="403"/>
      <c r="AR1684" s="403"/>
      <c r="AS1684" s="403"/>
      <c r="AT1684" s="403"/>
      <c r="AU1684" s="403"/>
      <c r="AV1684" s="405"/>
      <c r="AW1684" s="404"/>
      <c r="AY1684" s="403"/>
      <c r="BC1684" s="403"/>
      <c r="BD1684" s="403"/>
      <c r="BE1684" s="403"/>
      <c r="BF1684" s="403"/>
      <c r="BG1684" s="403"/>
      <c r="BH1684" s="403"/>
      <c r="BI1684" s="403"/>
      <c r="BJ1684" s="403"/>
      <c r="BK1684" s="403"/>
    </row>
    <row r="1685" spans="1:63" x14ac:dyDescent="0.25">
      <c r="A1685" s="405"/>
      <c r="B1685" s="400"/>
      <c r="C1685" s="403"/>
      <c r="D1685" s="403"/>
      <c r="E1685" s="403"/>
      <c r="I1685" s="404"/>
      <c r="Q1685" s="405"/>
      <c r="S1685" s="405"/>
      <c r="T1685" s="403"/>
      <c r="U1685" s="406"/>
      <c r="V1685" s="400"/>
      <c r="W1685" s="405"/>
      <c r="X1685" s="405"/>
      <c r="Y1685" s="403"/>
      <c r="Z1685" s="407"/>
      <c r="AA1685" s="403"/>
      <c r="AB1685" s="405"/>
      <c r="AC1685" s="403"/>
      <c r="AD1685" s="406"/>
      <c r="AG1685" s="403"/>
      <c r="AH1685" s="403"/>
      <c r="AI1685" s="405"/>
      <c r="AL1685" s="403"/>
      <c r="AN1685" s="403"/>
      <c r="AO1685" s="405"/>
      <c r="AP1685" s="403"/>
      <c r="AQ1685" s="403"/>
      <c r="AR1685" s="403"/>
      <c r="AS1685" s="403"/>
      <c r="AT1685" s="403"/>
      <c r="AU1685" s="403"/>
      <c r="AV1685" s="405"/>
      <c r="AW1685" s="404"/>
      <c r="AY1685" s="403"/>
      <c r="BC1685" s="403"/>
      <c r="BD1685" s="403"/>
      <c r="BE1685" s="403"/>
      <c r="BF1685" s="403"/>
      <c r="BG1685" s="403"/>
      <c r="BH1685" s="403"/>
      <c r="BI1685" s="403"/>
      <c r="BJ1685" s="403"/>
      <c r="BK1685" s="403"/>
    </row>
    <row r="1686" spans="1:63" x14ac:dyDescent="0.25">
      <c r="A1686" s="405"/>
      <c r="B1686" s="400"/>
      <c r="C1686" s="403"/>
      <c r="D1686" s="403"/>
      <c r="E1686" s="403"/>
      <c r="I1686" s="404"/>
      <c r="Q1686" s="405"/>
      <c r="S1686" s="405"/>
      <c r="T1686" s="403"/>
      <c r="U1686" s="406"/>
      <c r="V1686" s="400"/>
      <c r="W1686" s="405"/>
      <c r="X1686" s="405"/>
      <c r="Y1686" s="403"/>
      <c r="Z1686" s="407"/>
      <c r="AA1686" s="403"/>
      <c r="AB1686" s="405"/>
      <c r="AC1686" s="403"/>
      <c r="AD1686" s="406"/>
      <c r="AG1686" s="403"/>
      <c r="AH1686" s="403"/>
      <c r="AI1686" s="405"/>
      <c r="AL1686" s="403"/>
      <c r="AN1686" s="403"/>
      <c r="AO1686" s="405"/>
      <c r="AP1686" s="403"/>
      <c r="AQ1686" s="403"/>
      <c r="AR1686" s="403"/>
      <c r="AS1686" s="403"/>
      <c r="AT1686" s="403"/>
      <c r="AU1686" s="403"/>
      <c r="AV1686" s="405"/>
      <c r="AW1686" s="404"/>
      <c r="AY1686" s="403"/>
      <c r="BC1686" s="403"/>
      <c r="BD1686" s="403"/>
      <c r="BE1686" s="403"/>
      <c r="BF1686" s="403"/>
      <c r="BG1686" s="403"/>
      <c r="BH1686" s="403"/>
      <c r="BI1686" s="403"/>
      <c r="BJ1686" s="403"/>
      <c r="BK1686" s="403"/>
    </row>
    <row r="1687" spans="1:63" x14ac:dyDescent="0.25">
      <c r="A1687" s="405"/>
      <c r="B1687" s="400"/>
      <c r="C1687" s="403"/>
      <c r="D1687" s="403"/>
      <c r="E1687" s="403"/>
      <c r="I1687" s="404"/>
      <c r="Q1687" s="405"/>
      <c r="S1687" s="405"/>
      <c r="T1687" s="403"/>
      <c r="U1687" s="406"/>
      <c r="V1687" s="400"/>
      <c r="W1687" s="405"/>
      <c r="X1687" s="405"/>
      <c r="Y1687" s="403"/>
      <c r="Z1687" s="407"/>
      <c r="AA1687" s="403"/>
      <c r="AB1687" s="405"/>
      <c r="AC1687" s="403"/>
      <c r="AD1687" s="406"/>
      <c r="AG1687" s="403"/>
      <c r="AH1687" s="403"/>
      <c r="AI1687" s="405"/>
      <c r="AL1687" s="403"/>
      <c r="AN1687" s="403"/>
      <c r="AO1687" s="405"/>
      <c r="AP1687" s="403"/>
      <c r="AQ1687" s="403"/>
      <c r="AR1687" s="403"/>
      <c r="AS1687" s="403"/>
      <c r="AT1687" s="403"/>
      <c r="AU1687" s="403"/>
      <c r="AV1687" s="405"/>
      <c r="AW1687" s="404"/>
      <c r="AY1687" s="403"/>
      <c r="BC1687" s="403"/>
      <c r="BD1687" s="403"/>
      <c r="BE1687" s="403"/>
      <c r="BF1687" s="403"/>
      <c r="BG1687" s="403"/>
      <c r="BH1687" s="403"/>
      <c r="BI1687" s="403"/>
      <c r="BJ1687" s="403"/>
      <c r="BK1687" s="403"/>
    </row>
    <row r="1688" spans="1:63" x14ac:dyDescent="0.25">
      <c r="A1688" s="405"/>
      <c r="B1688" s="400"/>
      <c r="C1688" s="403"/>
      <c r="D1688" s="403"/>
      <c r="E1688" s="403"/>
      <c r="I1688" s="404"/>
      <c r="Q1688" s="405"/>
      <c r="S1688" s="405"/>
      <c r="T1688" s="403"/>
      <c r="U1688" s="406"/>
      <c r="V1688" s="400"/>
      <c r="W1688" s="405"/>
      <c r="X1688" s="405"/>
      <c r="Y1688" s="403"/>
      <c r="Z1688" s="407"/>
      <c r="AA1688" s="403"/>
      <c r="AB1688" s="405"/>
      <c r="AC1688" s="403"/>
      <c r="AD1688" s="406"/>
      <c r="AG1688" s="403"/>
      <c r="AH1688" s="403"/>
      <c r="AI1688" s="405"/>
      <c r="AL1688" s="403"/>
      <c r="AN1688" s="403"/>
      <c r="AO1688" s="405"/>
      <c r="AP1688" s="403"/>
      <c r="AQ1688" s="403"/>
      <c r="AR1688" s="403"/>
      <c r="AS1688" s="403"/>
      <c r="AT1688" s="403"/>
      <c r="AU1688" s="403"/>
      <c r="AV1688" s="405"/>
      <c r="AW1688" s="404"/>
      <c r="AY1688" s="403"/>
      <c r="BC1688" s="403"/>
      <c r="BD1688" s="403"/>
      <c r="BE1688" s="403"/>
      <c r="BF1688" s="403"/>
      <c r="BG1688" s="403"/>
      <c r="BH1688" s="403"/>
      <c r="BI1688" s="403"/>
      <c r="BJ1688" s="403"/>
      <c r="BK1688" s="403"/>
    </row>
    <row r="1689" spans="1:63" x14ac:dyDescent="0.25">
      <c r="A1689" s="405"/>
      <c r="B1689" s="400"/>
      <c r="C1689" s="403"/>
      <c r="D1689" s="403"/>
      <c r="E1689" s="403"/>
      <c r="I1689" s="404"/>
      <c r="Q1689" s="405"/>
      <c r="S1689" s="405"/>
      <c r="T1689" s="403"/>
      <c r="U1689" s="406"/>
      <c r="V1689" s="400"/>
      <c r="W1689" s="405"/>
      <c r="X1689" s="405"/>
      <c r="Y1689" s="403"/>
      <c r="Z1689" s="407"/>
      <c r="AA1689" s="403"/>
      <c r="AB1689" s="405"/>
      <c r="AC1689" s="403"/>
      <c r="AD1689" s="406"/>
      <c r="AG1689" s="403"/>
      <c r="AH1689" s="403"/>
      <c r="AI1689" s="405"/>
      <c r="AL1689" s="403"/>
      <c r="AN1689" s="403"/>
      <c r="AO1689" s="405"/>
      <c r="AP1689" s="403"/>
      <c r="AQ1689" s="403"/>
      <c r="AR1689" s="403"/>
      <c r="AS1689" s="403"/>
      <c r="AT1689" s="403"/>
      <c r="AU1689" s="403"/>
      <c r="AV1689" s="405"/>
      <c r="AW1689" s="404"/>
      <c r="AY1689" s="403"/>
      <c r="BC1689" s="403"/>
      <c r="BD1689" s="403"/>
      <c r="BE1689" s="403"/>
      <c r="BF1689" s="403"/>
      <c r="BG1689" s="403"/>
      <c r="BH1689" s="403"/>
      <c r="BI1689" s="403"/>
      <c r="BJ1689" s="403"/>
      <c r="BK1689" s="403"/>
    </row>
    <row r="1690" spans="1:63" x14ac:dyDescent="0.25">
      <c r="A1690" s="405"/>
      <c r="B1690" s="400"/>
      <c r="C1690" s="403"/>
      <c r="D1690" s="403"/>
      <c r="E1690" s="403"/>
      <c r="I1690" s="404"/>
      <c r="Q1690" s="405"/>
      <c r="S1690" s="405"/>
      <c r="T1690" s="403"/>
      <c r="U1690" s="406"/>
      <c r="V1690" s="400"/>
      <c r="W1690" s="405"/>
      <c r="X1690" s="405"/>
      <c r="Y1690" s="403"/>
      <c r="Z1690" s="407"/>
      <c r="AA1690" s="403"/>
      <c r="AB1690" s="405"/>
      <c r="AC1690" s="403"/>
      <c r="AD1690" s="406"/>
      <c r="AG1690" s="403"/>
      <c r="AH1690" s="403"/>
      <c r="AI1690" s="405"/>
      <c r="AL1690" s="403"/>
      <c r="AN1690" s="403"/>
      <c r="AO1690" s="405"/>
      <c r="AP1690" s="403"/>
      <c r="AQ1690" s="403"/>
      <c r="AR1690" s="403"/>
      <c r="AS1690" s="403"/>
      <c r="AT1690" s="403"/>
      <c r="AU1690" s="403"/>
      <c r="AV1690" s="405"/>
      <c r="AW1690" s="404"/>
      <c r="AY1690" s="403"/>
      <c r="BC1690" s="403"/>
      <c r="BD1690" s="403"/>
      <c r="BE1690" s="403"/>
      <c r="BF1690" s="403"/>
      <c r="BG1690" s="403"/>
      <c r="BH1690" s="403"/>
      <c r="BI1690" s="403"/>
      <c r="BJ1690" s="403"/>
      <c r="BK1690" s="403"/>
    </row>
    <row r="1691" spans="1:63" x14ac:dyDescent="0.25">
      <c r="A1691" s="405"/>
      <c r="B1691" s="400"/>
      <c r="C1691" s="403"/>
      <c r="D1691" s="403"/>
      <c r="E1691" s="403"/>
      <c r="I1691" s="404"/>
      <c r="Q1691" s="405"/>
      <c r="S1691" s="405"/>
      <c r="T1691" s="403"/>
      <c r="U1691" s="406"/>
      <c r="V1691" s="400"/>
      <c r="W1691" s="405"/>
      <c r="X1691" s="405"/>
      <c r="Y1691" s="403"/>
      <c r="Z1691" s="407"/>
      <c r="AA1691" s="403"/>
      <c r="AB1691" s="405"/>
      <c r="AC1691" s="403"/>
      <c r="AD1691" s="406"/>
      <c r="AG1691" s="403"/>
      <c r="AH1691" s="403"/>
      <c r="AI1691" s="405"/>
      <c r="AL1691" s="403"/>
      <c r="AN1691" s="403"/>
      <c r="AO1691" s="405"/>
      <c r="AP1691" s="403"/>
      <c r="AQ1691" s="403"/>
      <c r="AR1691" s="403"/>
      <c r="AS1691" s="403"/>
      <c r="AT1691" s="403"/>
      <c r="AU1691" s="403"/>
      <c r="AV1691" s="405"/>
      <c r="AW1691" s="404"/>
      <c r="AY1691" s="403"/>
      <c r="BC1691" s="403"/>
      <c r="BD1691" s="403"/>
      <c r="BE1691" s="403"/>
      <c r="BF1691" s="403"/>
      <c r="BG1691" s="403"/>
      <c r="BH1691" s="403"/>
      <c r="BI1691" s="403"/>
      <c r="BJ1691" s="403"/>
      <c r="BK1691" s="403"/>
    </row>
    <row r="1692" spans="1:63" x14ac:dyDescent="0.25">
      <c r="A1692" s="405"/>
      <c r="B1692" s="400"/>
      <c r="C1692" s="403"/>
      <c r="D1692" s="403"/>
      <c r="E1692" s="403"/>
      <c r="I1692" s="404"/>
      <c r="Q1692" s="405"/>
      <c r="S1692" s="405"/>
      <c r="T1692" s="403"/>
      <c r="U1692" s="406"/>
      <c r="V1692" s="400"/>
      <c r="W1692" s="405"/>
      <c r="X1692" s="405"/>
      <c r="Y1692" s="403"/>
      <c r="Z1692" s="407"/>
      <c r="AA1692" s="403"/>
      <c r="AB1692" s="405"/>
      <c r="AC1692" s="403"/>
      <c r="AD1692" s="406"/>
      <c r="AG1692" s="403"/>
      <c r="AH1692" s="403"/>
      <c r="AI1692" s="405"/>
      <c r="AL1692" s="403"/>
      <c r="AN1692" s="403"/>
      <c r="AO1692" s="405"/>
      <c r="AP1692" s="403"/>
      <c r="AQ1692" s="403"/>
      <c r="AR1692" s="403"/>
      <c r="AS1692" s="403"/>
      <c r="AT1692" s="403"/>
      <c r="AU1692" s="403"/>
      <c r="AV1692" s="405"/>
      <c r="AW1692" s="404"/>
      <c r="AY1692" s="403"/>
      <c r="BC1692" s="403"/>
      <c r="BD1692" s="403"/>
      <c r="BE1692" s="403"/>
      <c r="BF1692" s="403"/>
      <c r="BG1692" s="403"/>
      <c r="BH1692" s="403"/>
      <c r="BI1692" s="403"/>
      <c r="BJ1692" s="403"/>
      <c r="BK1692" s="403"/>
    </row>
    <row r="1693" spans="1:63" x14ac:dyDescent="0.25">
      <c r="A1693" s="405"/>
      <c r="B1693" s="400"/>
      <c r="C1693" s="403"/>
      <c r="D1693" s="403"/>
      <c r="E1693" s="403"/>
      <c r="I1693" s="404"/>
      <c r="Q1693" s="405"/>
      <c r="S1693" s="405"/>
      <c r="T1693" s="403"/>
      <c r="U1693" s="406"/>
      <c r="V1693" s="400"/>
      <c r="W1693" s="405"/>
      <c r="X1693" s="405"/>
      <c r="Y1693" s="403"/>
      <c r="Z1693" s="407"/>
      <c r="AA1693" s="403"/>
      <c r="AB1693" s="405"/>
      <c r="AC1693" s="403"/>
      <c r="AD1693" s="406"/>
      <c r="AG1693" s="403"/>
      <c r="AH1693" s="403"/>
      <c r="AI1693" s="405"/>
      <c r="AL1693" s="403"/>
      <c r="AN1693" s="403"/>
      <c r="AO1693" s="405"/>
      <c r="AP1693" s="403"/>
      <c r="AQ1693" s="403"/>
      <c r="AR1693" s="403"/>
      <c r="AS1693" s="403"/>
      <c r="AT1693" s="403"/>
      <c r="AU1693" s="403"/>
      <c r="AV1693" s="405"/>
      <c r="AW1693" s="404"/>
      <c r="AY1693" s="403"/>
      <c r="BC1693" s="403"/>
      <c r="BD1693" s="403"/>
      <c r="BE1693" s="403"/>
      <c r="BF1693" s="403"/>
      <c r="BG1693" s="403"/>
      <c r="BH1693" s="403"/>
      <c r="BI1693" s="403"/>
      <c r="BJ1693" s="403"/>
      <c r="BK1693" s="403"/>
    </row>
    <row r="1694" spans="1:63" x14ac:dyDescent="0.25">
      <c r="A1694" s="405"/>
      <c r="B1694" s="400"/>
      <c r="C1694" s="403"/>
      <c r="D1694" s="403"/>
      <c r="E1694" s="403"/>
      <c r="I1694" s="404"/>
      <c r="Q1694" s="405"/>
      <c r="S1694" s="405"/>
      <c r="T1694" s="403"/>
      <c r="U1694" s="406"/>
      <c r="V1694" s="400"/>
      <c r="W1694" s="405"/>
      <c r="X1694" s="405"/>
      <c r="Y1694" s="403"/>
      <c r="Z1694" s="407"/>
      <c r="AA1694" s="403"/>
      <c r="AB1694" s="405"/>
      <c r="AC1694" s="403"/>
      <c r="AD1694" s="406"/>
      <c r="AG1694" s="403"/>
      <c r="AH1694" s="403"/>
      <c r="AI1694" s="405"/>
      <c r="AL1694" s="403"/>
      <c r="AN1694" s="403"/>
      <c r="AO1694" s="405"/>
      <c r="AP1694" s="403"/>
      <c r="AQ1694" s="403"/>
      <c r="AR1694" s="403"/>
      <c r="AS1694" s="403"/>
      <c r="AT1694" s="403"/>
      <c r="AU1694" s="403"/>
      <c r="AV1694" s="405"/>
      <c r="AW1694" s="404"/>
      <c r="AY1694" s="403"/>
      <c r="BC1694" s="403"/>
      <c r="BD1694" s="403"/>
      <c r="BE1694" s="403"/>
      <c r="BF1694" s="403"/>
      <c r="BG1694" s="403"/>
      <c r="BH1694" s="403"/>
      <c r="BI1694" s="403"/>
      <c r="BJ1694" s="403"/>
      <c r="BK1694" s="403"/>
    </row>
    <row r="1695" spans="1:63" x14ac:dyDescent="0.25">
      <c r="A1695" s="405"/>
      <c r="B1695" s="400"/>
      <c r="C1695" s="403"/>
      <c r="D1695" s="403"/>
      <c r="E1695" s="403"/>
      <c r="I1695" s="404"/>
      <c r="Q1695" s="405"/>
      <c r="S1695" s="405"/>
      <c r="T1695" s="403"/>
      <c r="U1695" s="406"/>
      <c r="V1695" s="400"/>
      <c r="W1695" s="405"/>
      <c r="X1695" s="405"/>
      <c r="Y1695" s="403"/>
      <c r="Z1695" s="407"/>
      <c r="AA1695" s="403"/>
      <c r="AB1695" s="405"/>
      <c r="AC1695" s="403"/>
      <c r="AD1695" s="406"/>
      <c r="AG1695" s="403"/>
      <c r="AH1695" s="403"/>
      <c r="AI1695" s="405"/>
      <c r="AL1695" s="403"/>
      <c r="AN1695" s="403"/>
      <c r="AO1695" s="405"/>
      <c r="AP1695" s="403"/>
      <c r="AQ1695" s="403"/>
      <c r="AR1695" s="403"/>
      <c r="AS1695" s="403"/>
      <c r="AT1695" s="403"/>
      <c r="AU1695" s="403"/>
      <c r="AV1695" s="405"/>
      <c r="AW1695" s="404"/>
      <c r="AY1695" s="403"/>
      <c r="BC1695" s="403"/>
      <c r="BD1695" s="403"/>
      <c r="BE1695" s="403"/>
      <c r="BF1695" s="403"/>
      <c r="BG1695" s="403"/>
      <c r="BH1695" s="403"/>
      <c r="BI1695" s="403"/>
      <c r="BJ1695" s="403"/>
      <c r="BK1695" s="403"/>
    </row>
    <row r="1696" spans="1:63" x14ac:dyDescent="0.25">
      <c r="A1696" s="405"/>
      <c r="B1696" s="400"/>
      <c r="C1696" s="403"/>
      <c r="D1696" s="403"/>
      <c r="E1696" s="403"/>
      <c r="I1696" s="404"/>
      <c r="Q1696" s="405"/>
      <c r="S1696" s="405"/>
      <c r="T1696" s="403"/>
      <c r="U1696" s="406"/>
      <c r="V1696" s="400"/>
      <c r="W1696" s="405"/>
      <c r="X1696" s="405"/>
      <c r="Y1696" s="403"/>
      <c r="Z1696" s="407"/>
      <c r="AA1696" s="403"/>
      <c r="AB1696" s="405"/>
      <c r="AC1696" s="403"/>
      <c r="AD1696" s="406"/>
      <c r="AG1696" s="403"/>
      <c r="AH1696" s="403"/>
      <c r="AI1696" s="405"/>
      <c r="AL1696" s="403"/>
      <c r="AN1696" s="403"/>
      <c r="AO1696" s="405"/>
      <c r="AP1696" s="403"/>
      <c r="AQ1696" s="403"/>
      <c r="AR1696" s="403"/>
      <c r="AS1696" s="403"/>
      <c r="AT1696" s="403"/>
      <c r="AU1696" s="403"/>
      <c r="AV1696" s="405"/>
      <c r="AW1696" s="404"/>
      <c r="AY1696" s="403"/>
      <c r="BC1696" s="403"/>
      <c r="BD1696" s="403"/>
      <c r="BE1696" s="403"/>
      <c r="BF1696" s="403"/>
      <c r="BG1696" s="403"/>
      <c r="BH1696" s="403"/>
      <c r="BI1696" s="403"/>
      <c r="BJ1696" s="403"/>
      <c r="BK1696" s="403"/>
    </row>
    <row r="1697" spans="1:63" x14ac:dyDescent="0.25">
      <c r="A1697" s="405"/>
      <c r="B1697" s="400"/>
      <c r="C1697" s="403"/>
      <c r="D1697" s="403"/>
      <c r="E1697" s="403"/>
      <c r="I1697" s="404"/>
      <c r="Q1697" s="405"/>
      <c r="S1697" s="405"/>
      <c r="T1697" s="403"/>
      <c r="U1697" s="406"/>
      <c r="V1697" s="400"/>
      <c r="W1697" s="405"/>
      <c r="X1697" s="405"/>
      <c r="Y1697" s="403"/>
      <c r="Z1697" s="407"/>
      <c r="AA1697" s="403"/>
      <c r="AB1697" s="405"/>
      <c r="AC1697" s="403"/>
      <c r="AD1697" s="406"/>
      <c r="AG1697" s="403"/>
      <c r="AH1697" s="403"/>
      <c r="AI1697" s="405"/>
      <c r="AL1697" s="403"/>
      <c r="AN1697" s="403"/>
      <c r="AO1697" s="405"/>
      <c r="AP1697" s="403"/>
      <c r="AQ1697" s="403"/>
      <c r="AR1697" s="403"/>
      <c r="AS1697" s="403"/>
      <c r="AT1697" s="403"/>
      <c r="AU1697" s="403"/>
      <c r="AV1697" s="405"/>
      <c r="AW1697" s="404"/>
      <c r="AY1697" s="403"/>
      <c r="BC1697" s="403"/>
      <c r="BD1697" s="403"/>
      <c r="BE1697" s="403"/>
      <c r="BF1697" s="403"/>
      <c r="BG1697" s="403"/>
      <c r="BH1697" s="403"/>
      <c r="BI1697" s="403"/>
      <c r="BJ1697" s="403"/>
      <c r="BK1697" s="403"/>
    </row>
    <row r="1698" spans="1:63" x14ac:dyDescent="0.25">
      <c r="A1698" s="405"/>
      <c r="B1698" s="400"/>
      <c r="C1698" s="403"/>
      <c r="D1698" s="403"/>
      <c r="E1698" s="403"/>
      <c r="I1698" s="404"/>
      <c r="Q1698" s="405"/>
      <c r="S1698" s="405"/>
      <c r="T1698" s="403"/>
      <c r="U1698" s="406"/>
      <c r="V1698" s="400"/>
      <c r="W1698" s="405"/>
      <c r="X1698" s="405"/>
      <c r="Y1698" s="403"/>
      <c r="Z1698" s="407"/>
      <c r="AA1698" s="403"/>
      <c r="AB1698" s="405"/>
      <c r="AC1698" s="403"/>
      <c r="AD1698" s="406"/>
      <c r="AG1698" s="403"/>
      <c r="AH1698" s="403"/>
      <c r="AI1698" s="405"/>
      <c r="AL1698" s="403"/>
      <c r="AN1698" s="403"/>
      <c r="AO1698" s="405"/>
      <c r="AP1698" s="403"/>
      <c r="AQ1698" s="403"/>
      <c r="AR1698" s="403"/>
      <c r="AS1698" s="403"/>
      <c r="AT1698" s="403"/>
      <c r="AU1698" s="403"/>
      <c r="AV1698" s="405"/>
      <c r="AW1698" s="404"/>
      <c r="AY1698" s="403"/>
      <c r="BC1698" s="403"/>
      <c r="BD1698" s="403"/>
      <c r="BE1698" s="403"/>
      <c r="BF1698" s="403"/>
      <c r="BG1698" s="403"/>
      <c r="BH1698" s="403"/>
      <c r="BI1698" s="403"/>
      <c r="BJ1698" s="403"/>
      <c r="BK1698" s="403"/>
    </row>
    <row r="1699" spans="1:63" x14ac:dyDescent="0.25">
      <c r="A1699" s="405"/>
      <c r="B1699" s="400"/>
      <c r="C1699" s="403"/>
      <c r="D1699" s="403"/>
      <c r="E1699" s="403"/>
      <c r="I1699" s="404"/>
      <c r="Q1699" s="405"/>
      <c r="S1699" s="405"/>
      <c r="T1699" s="403"/>
      <c r="U1699" s="406"/>
      <c r="V1699" s="400"/>
      <c r="W1699" s="405"/>
      <c r="X1699" s="405"/>
      <c r="Y1699" s="403"/>
      <c r="Z1699" s="407"/>
      <c r="AA1699" s="403"/>
      <c r="AB1699" s="405"/>
      <c r="AC1699" s="403"/>
      <c r="AD1699" s="406"/>
      <c r="AG1699" s="403"/>
      <c r="AH1699" s="403"/>
      <c r="AI1699" s="405"/>
      <c r="AL1699" s="403"/>
      <c r="AN1699" s="403"/>
      <c r="AO1699" s="405"/>
      <c r="AP1699" s="403"/>
      <c r="AQ1699" s="403"/>
      <c r="AR1699" s="403"/>
      <c r="AS1699" s="403"/>
      <c r="AT1699" s="403"/>
      <c r="AU1699" s="403"/>
      <c r="AV1699" s="405"/>
      <c r="AW1699" s="404"/>
      <c r="AY1699" s="403"/>
      <c r="BC1699" s="403"/>
      <c r="BD1699" s="403"/>
      <c r="BE1699" s="403"/>
      <c r="BF1699" s="403"/>
      <c r="BG1699" s="403"/>
      <c r="BH1699" s="403"/>
      <c r="BI1699" s="403"/>
      <c r="BJ1699" s="403"/>
      <c r="BK1699" s="403"/>
    </row>
    <row r="1700" spans="1:63" x14ac:dyDescent="0.25">
      <c r="A1700" s="405"/>
      <c r="B1700" s="400"/>
      <c r="C1700" s="403"/>
      <c r="D1700" s="403"/>
      <c r="E1700" s="403"/>
      <c r="I1700" s="404"/>
      <c r="Q1700" s="405"/>
      <c r="S1700" s="405"/>
      <c r="T1700" s="403"/>
      <c r="U1700" s="406"/>
      <c r="V1700" s="400"/>
      <c r="W1700" s="405"/>
      <c r="X1700" s="405"/>
      <c r="Y1700" s="403"/>
      <c r="Z1700" s="407"/>
      <c r="AA1700" s="403"/>
      <c r="AB1700" s="405"/>
      <c r="AC1700" s="403"/>
      <c r="AD1700" s="406"/>
      <c r="AG1700" s="403"/>
      <c r="AH1700" s="403"/>
      <c r="AI1700" s="405"/>
      <c r="AL1700" s="403"/>
      <c r="AN1700" s="403"/>
      <c r="AO1700" s="405"/>
      <c r="AP1700" s="403"/>
      <c r="AQ1700" s="403"/>
      <c r="AR1700" s="403"/>
      <c r="AS1700" s="403"/>
      <c r="AT1700" s="403"/>
      <c r="AU1700" s="403"/>
      <c r="AV1700" s="405"/>
      <c r="AW1700" s="404"/>
      <c r="AY1700" s="403"/>
      <c r="BC1700" s="403"/>
      <c r="BD1700" s="403"/>
      <c r="BE1700" s="403"/>
      <c r="BF1700" s="403"/>
      <c r="BG1700" s="403"/>
      <c r="BH1700" s="403"/>
      <c r="BI1700" s="403"/>
      <c r="BJ1700" s="403"/>
      <c r="BK1700" s="403"/>
    </row>
    <row r="1701" spans="1:63" x14ac:dyDescent="0.25">
      <c r="A1701" s="405"/>
      <c r="B1701" s="400"/>
      <c r="C1701" s="403"/>
      <c r="D1701" s="403"/>
      <c r="E1701" s="403"/>
      <c r="I1701" s="404"/>
      <c r="Q1701" s="405"/>
      <c r="S1701" s="405"/>
      <c r="T1701" s="403"/>
      <c r="U1701" s="406"/>
      <c r="V1701" s="400"/>
      <c r="W1701" s="405"/>
      <c r="X1701" s="405"/>
      <c r="Y1701" s="403"/>
      <c r="Z1701" s="407"/>
      <c r="AA1701" s="403"/>
      <c r="AB1701" s="405"/>
      <c r="AC1701" s="403"/>
      <c r="AD1701" s="406"/>
      <c r="AG1701" s="403"/>
      <c r="AH1701" s="403"/>
      <c r="AI1701" s="405"/>
      <c r="AL1701" s="403"/>
      <c r="AN1701" s="403"/>
      <c r="AO1701" s="405"/>
      <c r="AP1701" s="403"/>
      <c r="AQ1701" s="403"/>
      <c r="AR1701" s="403"/>
      <c r="AS1701" s="403"/>
      <c r="AT1701" s="403"/>
      <c r="AU1701" s="403"/>
      <c r="AV1701" s="405"/>
      <c r="AW1701" s="404"/>
      <c r="AY1701" s="403"/>
      <c r="BC1701" s="403"/>
      <c r="BD1701" s="403"/>
      <c r="BE1701" s="403"/>
      <c r="BF1701" s="403"/>
      <c r="BG1701" s="403"/>
      <c r="BH1701" s="403"/>
      <c r="BI1701" s="403"/>
      <c r="BJ1701" s="403"/>
      <c r="BK1701" s="403"/>
    </row>
    <row r="1702" spans="1:63" x14ac:dyDescent="0.25">
      <c r="A1702" s="405"/>
      <c r="B1702" s="400"/>
      <c r="C1702" s="403"/>
      <c r="D1702" s="403"/>
      <c r="E1702" s="403"/>
      <c r="I1702" s="404"/>
      <c r="Q1702" s="405"/>
      <c r="S1702" s="405"/>
      <c r="T1702" s="403"/>
      <c r="U1702" s="406"/>
      <c r="V1702" s="400"/>
      <c r="W1702" s="405"/>
      <c r="X1702" s="405"/>
      <c r="Y1702" s="403"/>
      <c r="Z1702" s="407"/>
      <c r="AA1702" s="403"/>
      <c r="AB1702" s="405"/>
      <c r="AC1702" s="403"/>
      <c r="AD1702" s="406"/>
      <c r="AG1702" s="403"/>
      <c r="AH1702" s="403"/>
      <c r="AI1702" s="405"/>
      <c r="AL1702" s="403"/>
      <c r="AN1702" s="403"/>
      <c r="AO1702" s="405"/>
      <c r="AP1702" s="403"/>
      <c r="AQ1702" s="403"/>
      <c r="AR1702" s="403"/>
      <c r="AS1702" s="403"/>
      <c r="AT1702" s="403"/>
      <c r="AU1702" s="403"/>
      <c r="AV1702" s="405"/>
      <c r="AW1702" s="404"/>
      <c r="AY1702" s="403"/>
      <c r="BC1702" s="403"/>
      <c r="BD1702" s="403"/>
      <c r="BE1702" s="403"/>
      <c r="BF1702" s="403"/>
      <c r="BG1702" s="403"/>
      <c r="BH1702" s="403"/>
      <c r="BI1702" s="403"/>
      <c r="BJ1702" s="403"/>
      <c r="BK1702" s="403"/>
    </row>
    <row r="1703" spans="1:63" x14ac:dyDescent="0.25">
      <c r="A1703" s="405"/>
      <c r="B1703" s="400"/>
      <c r="C1703" s="403"/>
      <c r="D1703" s="403"/>
      <c r="E1703" s="403"/>
      <c r="I1703" s="404"/>
      <c r="Q1703" s="405"/>
      <c r="S1703" s="405"/>
      <c r="T1703" s="403"/>
      <c r="U1703" s="406"/>
      <c r="V1703" s="400"/>
      <c r="W1703" s="405"/>
      <c r="X1703" s="405"/>
      <c r="Y1703" s="403"/>
      <c r="Z1703" s="407"/>
      <c r="AA1703" s="403"/>
      <c r="AB1703" s="405"/>
      <c r="AC1703" s="403"/>
      <c r="AD1703" s="406"/>
      <c r="AG1703" s="403"/>
      <c r="AH1703" s="403"/>
      <c r="AI1703" s="405"/>
      <c r="AL1703" s="403"/>
      <c r="AN1703" s="403"/>
      <c r="AO1703" s="405"/>
      <c r="AP1703" s="403"/>
      <c r="AQ1703" s="403"/>
      <c r="AR1703" s="403"/>
      <c r="AS1703" s="403"/>
      <c r="AT1703" s="403"/>
      <c r="AU1703" s="403"/>
      <c r="AV1703" s="405"/>
      <c r="AW1703" s="404"/>
      <c r="AY1703" s="403"/>
      <c r="BC1703" s="403"/>
      <c r="BD1703" s="403"/>
      <c r="BE1703" s="403"/>
      <c r="BF1703" s="403"/>
      <c r="BG1703" s="403"/>
      <c r="BH1703" s="403"/>
      <c r="BI1703" s="403"/>
      <c r="BJ1703" s="403"/>
      <c r="BK1703" s="403"/>
    </row>
    <row r="1704" spans="1:63" x14ac:dyDescent="0.25">
      <c r="A1704" s="405"/>
      <c r="B1704" s="400"/>
      <c r="C1704" s="403"/>
      <c r="D1704" s="403"/>
      <c r="E1704" s="403"/>
      <c r="I1704" s="404"/>
      <c r="Q1704" s="405"/>
      <c r="S1704" s="405"/>
      <c r="T1704" s="403"/>
      <c r="U1704" s="406"/>
      <c r="V1704" s="400"/>
      <c r="W1704" s="405"/>
      <c r="X1704" s="405"/>
      <c r="Y1704" s="403"/>
      <c r="Z1704" s="407"/>
      <c r="AA1704" s="403"/>
      <c r="AB1704" s="405"/>
      <c r="AC1704" s="403"/>
      <c r="AD1704" s="406"/>
      <c r="AG1704" s="403"/>
      <c r="AH1704" s="403"/>
      <c r="AI1704" s="405"/>
      <c r="AL1704" s="403"/>
      <c r="AN1704" s="403"/>
      <c r="AO1704" s="405"/>
      <c r="AP1704" s="403"/>
      <c r="AQ1704" s="403"/>
      <c r="AR1704" s="403"/>
      <c r="AS1704" s="403"/>
      <c r="AT1704" s="403"/>
      <c r="AU1704" s="403"/>
      <c r="AV1704" s="405"/>
      <c r="AW1704" s="404"/>
      <c r="AY1704" s="403"/>
      <c r="BC1704" s="403"/>
      <c r="BD1704" s="403"/>
      <c r="BE1704" s="403"/>
      <c r="BF1704" s="403"/>
      <c r="BG1704" s="403"/>
      <c r="BH1704" s="403"/>
      <c r="BI1704" s="403"/>
      <c r="BJ1704" s="403"/>
      <c r="BK1704" s="403"/>
    </row>
    <row r="1705" spans="1:63" x14ac:dyDescent="0.25">
      <c r="A1705" s="405"/>
      <c r="B1705" s="400"/>
      <c r="C1705" s="403"/>
      <c r="D1705" s="403"/>
      <c r="E1705" s="403"/>
      <c r="I1705" s="404"/>
      <c r="Q1705" s="405"/>
      <c r="S1705" s="405"/>
      <c r="T1705" s="403"/>
      <c r="U1705" s="406"/>
      <c r="V1705" s="400"/>
      <c r="W1705" s="405"/>
      <c r="X1705" s="405"/>
      <c r="Y1705" s="403"/>
      <c r="Z1705" s="407"/>
      <c r="AA1705" s="403"/>
      <c r="AB1705" s="405"/>
      <c r="AC1705" s="403"/>
      <c r="AD1705" s="406"/>
      <c r="AG1705" s="403"/>
      <c r="AH1705" s="403"/>
      <c r="AI1705" s="405"/>
      <c r="AL1705" s="403"/>
      <c r="AN1705" s="403"/>
      <c r="AO1705" s="405"/>
      <c r="AP1705" s="403"/>
      <c r="AQ1705" s="403"/>
      <c r="AR1705" s="403"/>
      <c r="AS1705" s="403"/>
      <c r="AT1705" s="403"/>
      <c r="AU1705" s="403"/>
      <c r="AV1705" s="405"/>
      <c r="AW1705" s="404"/>
      <c r="AY1705" s="403"/>
      <c r="BC1705" s="403"/>
      <c r="BD1705" s="403"/>
      <c r="BE1705" s="403"/>
      <c r="BF1705" s="403"/>
      <c r="BG1705" s="403"/>
      <c r="BH1705" s="403"/>
      <c r="BI1705" s="403"/>
      <c r="BJ1705" s="403"/>
      <c r="BK1705" s="403"/>
    </row>
    <row r="1706" spans="1:63" x14ac:dyDescent="0.25">
      <c r="A1706" s="405"/>
      <c r="B1706" s="400"/>
      <c r="C1706" s="403"/>
      <c r="D1706" s="403"/>
      <c r="E1706" s="403"/>
      <c r="I1706" s="404"/>
      <c r="Q1706" s="405"/>
      <c r="S1706" s="405"/>
      <c r="T1706" s="403"/>
      <c r="U1706" s="406"/>
      <c r="V1706" s="400"/>
      <c r="W1706" s="405"/>
      <c r="X1706" s="405"/>
      <c r="Y1706" s="403"/>
      <c r="Z1706" s="407"/>
      <c r="AA1706" s="403"/>
      <c r="AB1706" s="405"/>
      <c r="AC1706" s="403"/>
      <c r="AD1706" s="406"/>
      <c r="AG1706" s="403"/>
      <c r="AH1706" s="403"/>
      <c r="AI1706" s="405"/>
      <c r="AL1706" s="403"/>
      <c r="AN1706" s="403"/>
      <c r="AO1706" s="405"/>
      <c r="AP1706" s="403"/>
      <c r="AQ1706" s="403"/>
      <c r="AR1706" s="403"/>
      <c r="AS1706" s="403"/>
      <c r="AT1706" s="403"/>
      <c r="AU1706" s="403"/>
      <c r="AV1706" s="405"/>
      <c r="AW1706" s="404"/>
      <c r="AY1706" s="403"/>
      <c r="BC1706" s="403"/>
      <c r="BD1706" s="403"/>
      <c r="BE1706" s="403"/>
      <c r="BF1706" s="403"/>
      <c r="BG1706" s="403"/>
      <c r="BH1706" s="403"/>
      <c r="BI1706" s="403"/>
      <c r="BJ1706" s="403"/>
      <c r="BK1706" s="403"/>
    </row>
    <row r="1707" spans="1:63" x14ac:dyDescent="0.25">
      <c r="A1707" s="405"/>
      <c r="B1707" s="400"/>
      <c r="C1707" s="403"/>
      <c r="D1707" s="403"/>
      <c r="E1707" s="403"/>
      <c r="I1707" s="404"/>
      <c r="Q1707" s="405"/>
      <c r="S1707" s="405"/>
      <c r="T1707" s="403"/>
      <c r="U1707" s="406"/>
      <c r="V1707" s="400"/>
      <c r="W1707" s="405"/>
      <c r="X1707" s="405"/>
      <c r="Y1707" s="403"/>
      <c r="Z1707" s="407"/>
      <c r="AA1707" s="403"/>
      <c r="AB1707" s="405"/>
      <c r="AC1707" s="403"/>
      <c r="AD1707" s="406"/>
      <c r="AG1707" s="403"/>
      <c r="AH1707" s="403"/>
      <c r="AI1707" s="405"/>
      <c r="AL1707" s="403"/>
      <c r="AN1707" s="403"/>
      <c r="AO1707" s="405"/>
      <c r="AP1707" s="403"/>
      <c r="AQ1707" s="403"/>
      <c r="AR1707" s="403"/>
      <c r="AS1707" s="403"/>
      <c r="AT1707" s="403"/>
      <c r="AU1707" s="403"/>
      <c r="AV1707" s="405"/>
      <c r="AW1707" s="404"/>
      <c r="AY1707" s="403"/>
      <c r="BC1707" s="403"/>
      <c r="BD1707" s="403"/>
      <c r="BE1707" s="403"/>
      <c r="BF1707" s="403"/>
      <c r="BG1707" s="403"/>
      <c r="BH1707" s="403"/>
      <c r="BI1707" s="403"/>
      <c r="BJ1707" s="403"/>
      <c r="BK1707" s="403"/>
    </row>
    <row r="1708" spans="1:63" x14ac:dyDescent="0.25">
      <c r="A1708" s="405"/>
      <c r="B1708" s="400"/>
      <c r="C1708" s="403"/>
      <c r="D1708" s="403"/>
      <c r="E1708" s="403"/>
      <c r="I1708" s="404"/>
      <c r="Q1708" s="405"/>
      <c r="S1708" s="405"/>
      <c r="T1708" s="403"/>
      <c r="U1708" s="406"/>
      <c r="V1708" s="400"/>
      <c r="W1708" s="405"/>
      <c r="X1708" s="405"/>
      <c r="Y1708" s="403"/>
      <c r="Z1708" s="407"/>
      <c r="AA1708" s="403"/>
      <c r="AB1708" s="405"/>
      <c r="AC1708" s="403"/>
      <c r="AD1708" s="406"/>
      <c r="AG1708" s="403"/>
      <c r="AH1708" s="403"/>
      <c r="AI1708" s="405"/>
      <c r="AL1708" s="403"/>
      <c r="AN1708" s="403"/>
      <c r="AO1708" s="405"/>
      <c r="AP1708" s="403"/>
      <c r="AQ1708" s="403"/>
      <c r="AR1708" s="403"/>
      <c r="AS1708" s="403"/>
      <c r="AT1708" s="403"/>
      <c r="AU1708" s="403"/>
      <c r="AV1708" s="405"/>
      <c r="AW1708" s="404"/>
      <c r="AY1708" s="403"/>
      <c r="BC1708" s="403"/>
      <c r="BD1708" s="403"/>
      <c r="BE1708" s="403"/>
      <c r="BF1708" s="403"/>
      <c r="BG1708" s="403"/>
      <c r="BH1708" s="403"/>
      <c r="BI1708" s="403"/>
      <c r="BJ1708" s="403"/>
      <c r="BK1708" s="403"/>
    </row>
    <row r="1709" spans="1:63" x14ac:dyDescent="0.25">
      <c r="A1709" s="405"/>
      <c r="B1709" s="400"/>
      <c r="C1709" s="403"/>
      <c r="D1709" s="403"/>
      <c r="E1709" s="403"/>
      <c r="I1709" s="404"/>
      <c r="Q1709" s="405"/>
      <c r="S1709" s="405"/>
      <c r="T1709" s="403"/>
      <c r="U1709" s="406"/>
      <c r="V1709" s="400"/>
      <c r="W1709" s="405"/>
      <c r="X1709" s="405"/>
      <c r="Y1709" s="403"/>
      <c r="Z1709" s="407"/>
      <c r="AA1709" s="403"/>
      <c r="AB1709" s="405"/>
      <c r="AC1709" s="403"/>
      <c r="AD1709" s="406"/>
      <c r="AG1709" s="403"/>
      <c r="AH1709" s="403"/>
      <c r="AI1709" s="405"/>
      <c r="AL1709" s="403"/>
      <c r="AN1709" s="403"/>
      <c r="AO1709" s="405"/>
      <c r="AP1709" s="403"/>
      <c r="AQ1709" s="403"/>
      <c r="AR1709" s="403"/>
      <c r="AS1709" s="403"/>
      <c r="AT1709" s="403"/>
      <c r="AU1709" s="403"/>
      <c r="AV1709" s="405"/>
      <c r="AW1709" s="404"/>
      <c r="AY1709" s="403"/>
      <c r="BC1709" s="403"/>
      <c r="BD1709" s="403"/>
      <c r="BE1709" s="403"/>
      <c r="BF1709" s="403"/>
      <c r="BG1709" s="403"/>
      <c r="BH1709" s="403"/>
      <c r="BI1709" s="403"/>
      <c r="BJ1709" s="403"/>
      <c r="BK1709" s="403"/>
    </row>
    <row r="1710" spans="1:63" x14ac:dyDescent="0.25">
      <c r="A1710" s="405"/>
      <c r="B1710" s="400"/>
      <c r="C1710" s="403"/>
      <c r="D1710" s="403"/>
      <c r="E1710" s="403"/>
      <c r="I1710" s="404"/>
      <c r="Q1710" s="405"/>
      <c r="S1710" s="405"/>
      <c r="T1710" s="403"/>
      <c r="U1710" s="406"/>
      <c r="V1710" s="400"/>
      <c r="W1710" s="405"/>
      <c r="X1710" s="405"/>
      <c r="Y1710" s="403"/>
      <c r="Z1710" s="407"/>
      <c r="AA1710" s="403"/>
      <c r="AB1710" s="405"/>
      <c r="AC1710" s="403"/>
      <c r="AD1710" s="406"/>
      <c r="AG1710" s="403"/>
      <c r="AH1710" s="403"/>
      <c r="AI1710" s="405"/>
      <c r="AL1710" s="403"/>
      <c r="AN1710" s="403"/>
      <c r="AO1710" s="405"/>
      <c r="AP1710" s="403"/>
      <c r="AQ1710" s="403"/>
      <c r="AR1710" s="403"/>
      <c r="AS1710" s="403"/>
      <c r="AT1710" s="403"/>
      <c r="AU1710" s="403"/>
      <c r="AV1710" s="405"/>
      <c r="AW1710" s="404"/>
      <c r="AY1710" s="403"/>
      <c r="BC1710" s="403"/>
      <c r="BD1710" s="403"/>
      <c r="BE1710" s="403"/>
      <c r="BF1710" s="403"/>
      <c r="BG1710" s="403"/>
      <c r="BH1710" s="403"/>
      <c r="BI1710" s="403"/>
      <c r="BJ1710" s="403"/>
      <c r="BK1710" s="403"/>
    </row>
    <row r="1711" spans="1:63" x14ac:dyDescent="0.25">
      <c r="A1711" s="405"/>
      <c r="B1711" s="400"/>
      <c r="C1711" s="403"/>
      <c r="D1711" s="403"/>
      <c r="E1711" s="403"/>
      <c r="I1711" s="404"/>
      <c r="Q1711" s="405"/>
      <c r="S1711" s="405"/>
      <c r="T1711" s="403"/>
      <c r="U1711" s="406"/>
      <c r="V1711" s="400"/>
      <c r="W1711" s="405"/>
      <c r="X1711" s="405"/>
      <c r="Y1711" s="403"/>
      <c r="Z1711" s="407"/>
      <c r="AA1711" s="403"/>
      <c r="AB1711" s="405"/>
      <c r="AC1711" s="403"/>
      <c r="AD1711" s="406"/>
      <c r="AG1711" s="403"/>
      <c r="AH1711" s="403"/>
      <c r="AI1711" s="405"/>
      <c r="AL1711" s="403"/>
      <c r="AN1711" s="403"/>
      <c r="AO1711" s="405"/>
      <c r="AP1711" s="403"/>
      <c r="AQ1711" s="403"/>
      <c r="AR1711" s="403"/>
      <c r="AS1711" s="403"/>
      <c r="AT1711" s="403"/>
      <c r="AU1711" s="403"/>
      <c r="AV1711" s="405"/>
      <c r="AW1711" s="404"/>
      <c r="AY1711" s="403"/>
      <c r="BC1711" s="403"/>
      <c r="BD1711" s="403"/>
      <c r="BE1711" s="403"/>
      <c r="BF1711" s="403"/>
      <c r="BG1711" s="403"/>
      <c r="BH1711" s="403"/>
      <c r="BI1711" s="403"/>
      <c r="BJ1711" s="403"/>
      <c r="BK1711" s="403"/>
    </row>
    <row r="1712" spans="1:63" x14ac:dyDescent="0.25">
      <c r="A1712" s="405"/>
      <c r="B1712" s="400"/>
      <c r="C1712" s="403"/>
      <c r="D1712" s="403"/>
      <c r="E1712" s="403"/>
      <c r="I1712" s="404"/>
      <c r="Q1712" s="405"/>
      <c r="S1712" s="405"/>
      <c r="T1712" s="403"/>
      <c r="U1712" s="406"/>
      <c r="V1712" s="400"/>
      <c r="W1712" s="405"/>
      <c r="X1712" s="405"/>
      <c r="Y1712" s="403"/>
      <c r="Z1712" s="407"/>
      <c r="AA1712" s="403"/>
      <c r="AB1712" s="405"/>
      <c r="AC1712" s="403"/>
      <c r="AD1712" s="406"/>
      <c r="AG1712" s="403"/>
      <c r="AH1712" s="403"/>
      <c r="AI1712" s="405"/>
      <c r="AL1712" s="403"/>
      <c r="AN1712" s="403"/>
      <c r="AO1712" s="405"/>
      <c r="AP1712" s="403"/>
      <c r="AQ1712" s="403"/>
      <c r="AR1712" s="403"/>
      <c r="AS1712" s="403"/>
      <c r="AT1712" s="403"/>
      <c r="AU1712" s="403"/>
      <c r="AV1712" s="405"/>
      <c r="AW1712" s="404"/>
      <c r="AY1712" s="403"/>
      <c r="BC1712" s="403"/>
      <c r="BD1712" s="403"/>
      <c r="BE1712" s="403"/>
      <c r="BF1712" s="403"/>
      <c r="BG1712" s="403"/>
      <c r="BH1712" s="403"/>
      <c r="BI1712" s="403"/>
      <c r="BJ1712" s="403"/>
      <c r="BK1712" s="403"/>
    </row>
    <row r="1713" spans="1:63" x14ac:dyDescent="0.25">
      <c r="A1713" s="405"/>
      <c r="B1713" s="400"/>
      <c r="C1713" s="403"/>
      <c r="D1713" s="403"/>
      <c r="E1713" s="403"/>
      <c r="I1713" s="404"/>
      <c r="Q1713" s="405"/>
      <c r="S1713" s="405"/>
      <c r="T1713" s="403"/>
      <c r="U1713" s="406"/>
      <c r="V1713" s="400"/>
      <c r="W1713" s="405"/>
      <c r="X1713" s="405"/>
      <c r="Y1713" s="403"/>
      <c r="Z1713" s="407"/>
      <c r="AA1713" s="403"/>
      <c r="AB1713" s="405"/>
      <c r="AC1713" s="403"/>
      <c r="AD1713" s="406"/>
      <c r="AG1713" s="403"/>
      <c r="AH1713" s="403"/>
      <c r="AI1713" s="405"/>
      <c r="AL1713" s="403"/>
      <c r="AN1713" s="403"/>
      <c r="AO1713" s="405"/>
      <c r="AP1713" s="403"/>
      <c r="AQ1713" s="403"/>
      <c r="AR1713" s="403"/>
      <c r="AS1713" s="403"/>
      <c r="AT1713" s="403"/>
      <c r="AU1713" s="403"/>
      <c r="AV1713" s="405"/>
      <c r="AW1713" s="404"/>
      <c r="AY1713" s="403"/>
      <c r="BC1713" s="403"/>
      <c r="BD1713" s="403"/>
      <c r="BE1713" s="403"/>
      <c r="BF1713" s="403"/>
      <c r="BG1713" s="403"/>
      <c r="BH1713" s="403"/>
      <c r="BI1713" s="403"/>
      <c r="BJ1713" s="403"/>
      <c r="BK1713" s="403"/>
    </row>
    <row r="1714" spans="1:63" x14ac:dyDescent="0.25">
      <c r="A1714" s="405"/>
      <c r="B1714" s="400"/>
      <c r="C1714" s="403"/>
      <c r="D1714" s="403"/>
      <c r="E1714" s="403"/>
      <c r="I1714" s="404"/>
      <c r="Q1714" s="405"/>
      <c r="S1714" s="405"/>
      <c r="T1714" s="403"/>
      <c r="U1714" s="406"/>
      <c r="V1714" s="400"/>
      <c r="W1714" s="405"/>
      <c r="X1714" s="405"/>
      <c r="Y1714" s="403"/>
      <c r="Z1714" s="407"/>
      <c r="AA1714" s="403"/>
      <c r="AB1714" s="405"/>
      <c r="AC1714" s="403"/>
      <c r="AD1714" s="406"/>
      <c r="AG1714" s="403"/>
      <c r="AH1714" s="403"/>
      <c r="AI1714" s="405"/>
      <c r="AL1714" s="403"/>
      <c r="AN1714" s="403"/>
      <c r="AO1714" s="405"/>
      <c r="AP1714" s="403"/>
      <c r="AQ1714" s="403"/>
      <c r="AR1714" s="403"/>
      <c r="AS1714" s="403"/>
      <c r="AT1714" s="403"/>
      <c r="AU1714" s="403"/>
      <c r="AV1714" s="405"/>
      <c r="AW1714" s="404"/>
      <c r="AY1714" s="403"/>
      <c r="BC1714" s="403"/>
      <c r="BD1714" s="403"/>
      <c r="BE1714" s="403"/>
      <c r="BF1714" s="403"/>
      <c r="BG1714" s="403"/>
      <c r="BH1714" s="403"/>
      <c r="BI1714" s="403"/>
      <c r="BJ1714" s="403"/>
      <c r="BK1714" s="403"/>
    </row>
    <row r="1715" spans="1:63" x14ac:dyDescent="0.25">
      <c r="A1715" s="405"/>
      <c r="B1715" s="400"/>
      <c r="C1715" s="403"/>
      <c r="D1715" s="403"/>
      <c r="E1715" s="403"/>
      <c r="I1715" s="404"/>
      <c r="Q1715" s="405"/>
      <c r="S1715" s="405"/>
      <c r="T1715" s="403"/>
      <c r="U1715" s="406"/>
      <c r="V1715" s="400"/>
      <c r="W1715" s="405"/>
      <c r="X1715" s="405"/>
      <c r="Y1715" s="403"/>
      <c r="Z1715" s="407"/>
      <c r="AA1715" s="403"/>
      <c r="AB1715" s="405"/>
      <c r="AC1715" s="403"/>
      <c r="AD1715" s="406"/>
      <c r="AG1715" s="403"/>
      <c r="AH1715" s="403"/>
      <c r="AI1715" s="405"/>
      <c r="AL1715" s="403"/>
      <c r="AN1715" s="403"/>
      <c r="AO1715" s="405"/>
      <c r="AP1715" s="403"/>
      <c r="AQ1715" s="403"/>
      <c r="AR1715" s="403"/>
      <c r="AS1715" s="403"/>
      <c r="AT1715" s="403"/>
      <c r="AU1715" s="403"/>
      <c r="AV1715" s="405"/>
      <c r="AW1715" s="404"/>
      <c r="AY1715" s="403"/>
      <c r="BC1715" s="403"/>
      <c r="BD1715" s="403"/>
      <c r="BE1715" s="403"/>
      <c r="BF1715" s="403"/>
      <c r="BG1715" s="403"/>
      <c r="BH1715" s="403"/>
      <c r="BI1715" s="403"/>
      <c r="BJ1715" s="403"/>
      <c r="BK1715" s="403"/>
    </row>
    <row r="1716" spans="1:63" x14ac:dyDescent="0.25">
      <c r="A1716" s="405"/>
      <c r="B1716" s="400"/>
      <c r="C1716" s="403"/>
      <c r="D1716" s="403"/>
      <c r="E1716" s="403"/>
      <c r="I1716" s="404"/>
      <c r="Q1716" s="405"/>
      <c r="S1716" s="405"/>
      <c r="T1716" s="403"/>
      <c r="U1716" s="406"/>
      <c r="V1716" s="400"/>
      <c r="W1716" s="405"/>
      <c r="X1716" s="405"/>
      <c r="Y1716" s="403"/>
      <c r="Z1716" s="407"/>
      <c r="AA1716" s="403"/>
      <c r="AB1716" s="405"/>
      <c r="AC1716" s="403"/>
      <c r="AD1716" s="406"/>
      <c r="AG1716" s="403"/>
      <c r="AH1716" s="403"/>
      <c r="AI1716" s="405"/>
      <c r="AL1716" s="403"/>
      <c r="AN1716" s="403"/>
      <c r="AO1716" s="405"/>
      <c r="AP1716" s="403"/>
      <c r="AQ1716" s="403"/>
      <c r="AR1716" s="403"/>
      <c r="AS1716" s="403"/>
      <c r="AT1716" s="403"/>
      <c r="AU1716" s="403"/>
      <c r="AV1716" s="405"/>
      <c r="AW1716" s="404"/>
      <c r="AY1716" s="403"/>
      <c r="BC1716" s="403"/>
      <c r="BD1716" s="403"/>
      <c r="BE1716" s="403"/>
      <c r="BF1716" s="403"/>
      <c r="BG1716" s="403"/>
      <c r="BH1716" s="403"/>
      <c r="BI1716" s="403"/>
      <c r="BJ1716" s="403"/>
      <c r="BK1716" s="403"/>
    </row>
    <row r="1717" spans="1:63" x14ac:dyDescent="0.25">
      <c r="A1717" s="405"/>
      <c r="B1717" s="400"/>
      <c r="C1717" s="403"/>
      <c r="D1717" s="403"/>
      <c r="E1717" s="403"/>
      <c r="I1717" s="404"/>
      <c r="Q1717" s="405"/>
      <c r="S1717" s="405"/>
      <c r="T1717" s="403"/>
      <c r="U1717" s="406"/>
      <c r="V1717" s="400"/>
      <c r="W1717" s="405"/>
      <c r="X1717" s="405"/>
      <c r="Y1717" s="403"/>
      <c r="Z1717" s="407"/>
      <c r="AA1717" s="403"/>
      <c r="AB1717" s="405"/>
      <c r="AC1717" s="403"/>
      <c r="AD1717" s="406"/>
      <c r="AG1717" s="403"/>
      <c r="AH1717" s="403"/>
      <c r="AI1717" s="405"/>
      <c r="AL1717" s="403"/>
      <c r="AN1717" s="403"/>
      <c r="AO1717" s="405"/>
      <c r="AP1717" s="403"/>
      <c r="AQ1717" s="403"/>
      <c r="AR1717" s="403"/>
      <c r="AS1717" s="403"/>
      <c r="AT1717" s="403"/>
      <c r="AU1717" s="403"/>
      <c r="AV1717" s="405"/>
      <c r="AW1717" s="404"/>
      <c r="AY1717" s="403"/>
      <c r="BC1717" s="403"/>
      <c r="BD1717" s="403"/>
      <c r="BE1717" s="403"/>
      <c r="BF1717" s="403"/>
      <c r="BG1717" s="403"/>
      <c r="BH1717" s="403"/>
      <c r="BI1717" s="403"/>
      <c r="BJ1717" s="403"/>
      <c r="BK1717" s="403"/>
    </row>
    <row r="1718" spans="1:63" x14ac:dyDescent="0.25">
      <c r="A1718" s="405"/>
      <c r="B1718" s="400"/>
      <c r="C1718" s="403"/>
      <c r="D1718" s="403"/>
      <c r="E1718" s="403"/>
      <c r="I1718" s="404"/>
      <c r="Q1718" s="405"/>
      <c r="S1718" s="405"/>
      <c r="T1718" s="403"/>
      <c r="U1718" s="406"/>
      <c r="V1718" s="400"/>
      <c r="W1718" s="405"/>
      <c r="X1718" s="405"/>
      <c r="Y1718" s="403"/>
      <c r="Z1718" s="407"/>
      <c r="AA1718" s="403"/>
      <c r="AB1718" s="405"/>
      <c r="AC1718" s="403"/>
      <c r="AD1718" s="406"/>
      <c r="AG1718" s="403"/>
      <c r="AH1718" s="403"/>
      <c r="AI1718" s="405"/>
      <c r="AL1718" s="403"/>
      <c r="AN1718" s="403"/>
      <c r="AO1718" s="405"/>
      <c r="AP1718" s="403"/>
      <c r="AQ1718" s="403"/>
      <c r="AR1718" s="403"/>
      <c r="AS1718" s="403"/>
      <c r="AT1718" s="403"/>
      <c r="AU1718" s="403"/>
      <c r="AV1718" s="405"/>
      <c r="AW1718" s="404"/>
      <c r="AY1718" s="403"/>
      <c r="BC1718" s="403"/>
      <c r="BD1718" s="403"/>
      <c r="BE1718" s="403"/>
      <c r="BF1718" s="403"/>
      <c r="BG1718" s="403"/>
      <c r="BH1718" s="403"/>
      <c r="BI1718" s="403"/>
      <c r="BJ1718" s="403"/>
      <c r="BK1718" s="403"/>
    </row>
    <row r="1719" spans="1:63" x14ac:dyDescent="0.25">
      <c r="A1719" s="405"/>
      <c r="B1719" s="400"/>
      <c r="C1719" s="403"/>
      <c r="D1719" s="403"/>
      <c r="E1719" s="403"/>
      <c r="I1719" s="404"/>
      <c r="Q1719" s="405"/>
      <c r="S1719" s="405"/>
      <c r="T1719" s="403"/>
      <c r="U1719" s="406"/>
      <c r="V1719" s="400"/>
      <c r="W1719" s="405"/>
      <c r="X1719" s="405"/>
      <c r="Y1719" s="403"/>
      <c r="Z1719" s="407"/>
      <c r="AA1719" s="403"/>
      <c r="AB1719" s="405"/>
      <c r="AC1719" s="403"/>
      <c r="AD1719" s="406"/>
      <c r="AG1719" s="403"/>
      <c r="AH1719" s="403"/>
      <c r="AI1719" s="405"/>
      <c r="AL1719" s="403"/>
      <c r="AN1719" s="403"/>
      <c r="AO1719" s="405"/>
      <c r="AP1719" s="403"/>
      <c r="AQ1719" s="403"/>
      <c r="AR1719" s="403"/>
      <c r="AS1719" s="403"/>
      <c r="AT1719" s="403"/>
      <c r="AU1719" s="403"/>
      <c r="AV1719" s="405"/>
      <c r="AW1719" s="404"/>
      <c r="AY1719" s="403"/>
      <c r="BC1719" s="403"/>
      <c r="BD1719" s="403"/>
      <c r="BE1719" s="403"/>
      <c r="BF1719" s="403"/>
      <c r="BG1719" s="403"/>
      <c r="BH1719" s="403"/>
      <c r="BI1719" s="403"/>
      <c r="BJ1719" s="403"/>
      <c r="BK1719" s="403"/>
    </row>
    <row r="1720" spans="1:63" x14ac:dyDescent="0.25">
      <c r="A1720" s="405"/>
      <c r="B1720" s="400"/>
      <c r="C1720" s="403"/>
      <c r="D1720" s="403"/>
      <c r="E1720" s="403"/>
      <c r="I1720" s="404"/>
      <c r="Q1720" s="405"/>
      <c r="S1720" s="405"/>
      <c r="T1720" s="403"/>
      <c r="U1720" s="406"/>
      <c r="V1720" s="400"/>
      <c r="W1720" s="405"/>
      <c r="X1720" s="405"/>
      <c r="Y1720" s="403"/>
      <c r="Z1720" s="407"/>
      <c r="AA1720" s="403"/>
      <c r="AB1720" s="405"/>
      <c r="AC1720" s="403"/>
      <c r="AD1720" s="406"/>
      <c r="AG1720" s="403"/>
      <c r="AH1720" s="403"/>
      <c r="AI1720" s="405"/>
      <c r="AL1720" s="403"/>
      <c r="AN1720" s="403"/>
      <c r="AO1720" s="405"/>
      <c r="AP1720" s="403"/>
      <c r="AQ1720" s="403"/>
      <c r="AR1720" s="403"/>
      <c r="AS1720" s="403"/>
      <c r="AT1720" s="403"/>
      <c r="AU1720" s="403"/>
      <c r="AV1720" s="405"/>
      <c r="AW1720" s="404"/>
      <c r="AY1720" s="403"/>
      <c r="BC1720" s="403"/>
      <c r="BD1720" s="403"/>
      <c r="BE1720" s="403"/>
      <c r="BF1720" s="403"/>
      <c r="BG1720" s="403"/>
      <c r="BH1720" s="403"/>
      <c r="BI1720" s="403"/>
      <c r="BJ1720" s="403"/>
      <c r="BK1720" s="403"/>
    </row>
    <row r="1721" spans="1:63" x14ac:dyDescent="0.25">
      <c r="A1721" s="405"/>
      <c r="B1721" s="400"/>
      <c r="C1721" s="403"/>
      <c r="D1721" s="403"/>
      <c r="E1721" s="403"/>
      <c r="I1721" s="404"/>
      <c r="Q1721" s="405"/>
      <c r="S1721" s="405"/>
      <c r="T1721" s="403"/>
      <c r="U1721" s="406"/>
      <c r="V1721" s="400"/>
      <c r="W1721" s="405"/>
      <c r="X1721" s="405"/>
      <c r="Y1721" s="403"/>
      <c r="Z1721" s="407"/>
      <c r="AA1721" s="403"/>
      <c r="AB1721" s="405"/>
      <c r="AC1721" s="403"/>
      <c r="AD1721" s="406"/>
      <c r="AG1721" s="403"/>
      <c r="AH1721" s="403"/>
      <c r="AI1721" s="405"/>
      <c r="AL1721" s="403"/>
      <c r="AN1721" s="403"/>
      <c r="AO1721" s="405"/>
      <c r="AP1721" s="403"/>
      <c r="AQ1721" s="403"/>
      <c r="AR1721" s="403"/>
      <c r="AS1721" s="403"/>
      <c r="AT1721" s="403"/>
      <c r="AU1721" s="403"/>
      <c r="AV1721" s="405"/>
      <c r="AW1721" s="404"/>
      <c r="AY1721" s="403"/>
      <c r="BC1721" s="403"/>
      <c r="BD1721" s="403"/>
      <c r="BE1721" s="403"/>
      <c r="BF1721" s="403"/>
      <c r="BG1721" s="403"/>
      <c r="BH1721" s="403"/>
      <c r="BI1721" s="403"/>
      <c r="BJ1721" s="403"/>
      <c r="BK1721" s="403"/>
    </row>
    <row r="1722" spans="1:63" x14ac:dyDescent="0.25">
      <c r="A1722" s="405"/>
      <c r="B1722" s="400"/>
      <c r="C1722" s="403"/>
      <c r="D1722" s="403"/>
      <c r="E1722" s="403"/>
      <c r="I1722" s="404"/>
      <c r="Q1722" s="405"/>
      <c r="S1722" s="405"/>
      <c r="T1722" s="403"/>
      <c r="U1722" s="406"/>
      <c r="V1722" s="400"/>
      <c r="W1722" s="405"/>
      <c r="X1722" s="405"/>
      <c r="Y1722" s="403"/>
      <c r="Z1722" s="407"/>
      <c r="AA1722" s="403"/>
      <c r="AB1722" s="405"/>
      <c r="AC1722" s="403"/>
      <c r="AD1722" s="406"/>
      <c r="AG1722" s="403"/>
      <c r="AH1722" s="403"/>
      <c r="AI1722" s="405"/>
      <c r="AL1722" s="403"/>
      <c r="AN1722" s="403"/>
      <c r="AO1722" s="405"/>
      <c r="AP1722" s="403"/>
      <c r="AQ1722" s="403"/>
      <c r="AR1722" s="403"/>
      <c r="AS1722" s="403"/>
      <c r="AT1722" s="403"/>
      <c r="AU1722" s="403"/>
      <c r="AV1722" s="405"/>
      <c r="AW1722" s="404"/>
      <c r="AY1722" s="403"/>
      <c r="BC1722" s="403"/>
      <c r="BD1722" s="403"/>
      <c r="BE1722" s="403"/>
      <c r="BF1722" s="403"/>
      <c r="BG1722" s="403"/>
      <c r="BH1722" s="403"/>
      <c r="BI1722" s="403"/>
      <c r="BJ1722" s="403"/>
      <c r="BK1722" s="403"/>
    </row>
    <row r="1723" spans="1:63" x14ac:dyDescent="0.25">
      <c r="A1723" s="405"/>
      <c r="B1723" s="400"/>
      <c r="C1723" s="403"/>
      <c r="D1723" s="403"/>
      <c r="E1723" s="403"/>
      <c r="I1723" s="404"/>
      <c r="Q1723" s="405"/>
      <c r="S1723" s="405"/>
      <c r="T1723" s="403"/>
      <c r="U1723" s="406"/>
      <c r="V1723" s="400"/>
      <c r="W1723" s="405"/>
      <c r="X1723" s="405"/>
      <c r="Y1723" s="403"/>
      <c r="Z1723" s="407"/>
      <c r="AA1723" s="403"/>
      <c r="AB1723" s="405"/>
      <c r="AC1723" s="403"/>
      <c r="AD1723" s="406"/>
      <c r="AG1723" s="403"/>
      <c r="AH1723" s="403"/>
      <c r="AI1723" s="405"/>
      <c r="AL1723" s="403"/>
      <c r="AN1723" s="403"/>
      <c r="AO1723" s="405"/>
      <c r="AP1723" s="403"/>
      <c r="AQ1723" s="403"/>
      <c r="AR1723" s="403"/>
      <c r="AS1723" s="403"/>
      <c r="AT1723" s="403"/>
      <c r="AU1723" s="403"/>
      <c r="AV1723" s="405"/>
      <c r="AW1723" s="404"/>
      <c r="AY1723" s="403"/>
      <c r="BC1723" s="403"/>
      <c r="BD1723" s="403"/>
      <c r="BE1723" s="403"/>
      <c r="BF1723" s="403"/>
      <c r="BG1723" s="403"/>
      <c r="BH1723" s="403"/>
      <c r="BI1723" s="403"/>
      <c r="BJ1723" s="403"/>
      <c r="BK1723" s="403"/>
    </row>
    <row r="1724" spans="1:63" x14ac:dyDescent="0.25">
      <c r="A1724" s="405"/>
      <c r="B1724" s="400"/>
      <c r="C1724" s="403"/>
      <c r="D1724" s="403"/>
      <c r="E1724" s="403"/>
      <c r="I1724" s="404"/>
      <c r="Q1724" s="405"/>
      <c r="S1724" s="405"/>
      <c r="T1724" s="403"/>
      <c r="U1724" s="406"/>
      <c r="V1724" s="400"/>
      <c r="W1724" s="405"/>
      <c r="X1724" s="405"/>
      <c r="Y1724" s="403"/>
      <c r="Z1724" s="407"/>
      <c r="AA1724" s="403"/>
      <c r="AB1724" s="405"/>
      <c r="AC1724" s="403"/>
      <c r="AD1724" s="406"/>
      <c r="AG1724" s="403"/>
      <c r="AH1724" s="403"/>
      <c r="AI1724" s="405"/>
      <c r="AL1724" s="403"/>
      <c r="AN1724" s="403"/>
      <c r="AO1724" s="405"/>
      <c r="AP1724" s="403"/>
      <c r="AQ1724" s="403"/>
      <c r="AR1724" s="403"/>
      <c r="AS1724" s="403"/>
      <c r="AT1724" s="403"/>
      <c r="AU1724" s="403"/>
      <c r="AV1724" s="405"/>
      <c r="AW1724" s="404"/>
      <c r="AY1724" s="403"/>
      <c r="BC1724" s="403"/>
      <c r="BD1724" s="403"/>
      <c r="BE1724" s="403"/>
      <c r="BF1724" s="403"/>
      <c r="BG1724" s="403"/>
      <c r="BH1724" s="403"/>
      <c r="BI1724" s="403"/>
      <c r="BJ1724" s="403"/>
      <c r="BK1724" s="403"/>
    </row>
    <row r="1725" spans="1:63" x14ac:dyDescent="0.25">
      <c r="A1725" s="405"/>
      <c r="B1725" s="400"/>
      <c r="C1725" s="403"/>
      <c r="D1725" s="403"/>
      <c r="E1725" s="403"/>
      <c r="I1725" s="404"/>
      <c r="Q1725" s="405"/>
      <c r="S1725" s="405"/>
      <c r="T1725" s="403"/>
      <c r="U1725" s="406"/>
      <c r="V1725" s="400"/>
      <c r="W1725" s="405"/>
      <c r="X1725" s="405"/>
      <c r="Y1725" s="403"/>
      <c r="Z1725" s="407"/>
      <c r="AA1725" s="403"/>
      <c r="AB1725" s="405"/>
      <c r="AC1725" s="403"/>
      <c r="AD1725" s="406"/>
      <c r="AG1725" s="403"/>
      <c r="AH1725" s="403"/>
      <c r="AI1725" s="405"/>
      <c r="AL1725" s="403"/>
      <c r="AN1725" s="403"/>
      <c r="AO1725" s="405"/>
      <c r="AP1725" s="403"/>
      <c r="AQ1725" s="403"/>
      <c r="AR1725" s="403"/>
      <c r="AS1725" s="403"/>
      <c r="AT1725" s="403"/>
      <c r="AU1725" s="403"/>
      <c r="AV1725" s="405"/>
      <c r="AW1725" s="404"/>
      <c r="AY1725" s="403"/>
      <c r="BC1725" s="403"/>
      <c r="BD1725" s="403"/>
      <c r="BE1725" s="403"/>
      <c r="BF1725" s="403"/>
      <c r="BG1725" s="403"/>
      <c r="BH1725" s="403"/>
      <c r="BI1725" s="403"/>
      <c r="BJ1725" s="403"/>
      <c r="BK1725" s="403"/>
    </row>
    <row r="1726" spans="1:63" x14ac:dyDescent="0.25">
      <c r="A1726" s="405"/>
      <c r="B1726" s="400"/>
      <c r="C1726" s="403"/>
      <c r="D1726" s="403"/>
      <c r="E1726" s="403"/>
      <c r="I1726" s="404"/>
      <c r="Q1726" s="405"/>
      <c r="S1726" s="405"/>
      <c r="T1726" s="403"/>
      <c r="U1726" s="406"/>
      <c r="V1726" s="400"/>
      <c r="W1726" s="405"/>
      <c r="X1726" s="405"/>
      <c r="Y1726" s="403"/>
      <c r="Z1726" s="407"/>
      <c r="AA1726" s="403"/>
      <c r="AB1726" s="405"/>
      <c r="AC1726" s="403"/>
      <c r="AD1726" s="406"/>
      <c r="AG1726" s="403"/>
      <c r="AH1726" s="403"/>
      <c r="AI1726" s="405"/>
      <c r="AL1726" s="403"/>
      <c r="AN1726" s="403"/>
      <c r="AO1726" s="405"/>
      <c r="AP1726" s="403"/>
      <c r="AQ1726" s="403"/>
      <c r="AR1726" s="403"/>
      <c r="AS1726" s="403"/>
      <c r="AT1726" s="403"/>
      <c r="AU1726" s="403"/>
      <c r="AV1726" s="405"/>
      <c r="AW1726" s="404"/>
      <c r="AY1726" s="403"/>
      <c r="BC1726" s="403"/>
      <c r="BD1726" s="403"/>
      <c r="BE1726" s="403"/>
      <c r="BF1726" s="403"/>
      <c r="BG1726" s="403"/>
      <c r="BH1726" s="403"/>
      <c r="BI1726" s="403"/>
      <c r="BJ1726" s="403"/>
      <c r="BK1726" s="403"/>
    </row>
    <row r="1727" spans="1:63" x14ac:dyDescent="0.25">
      <c r="A1727" s="405"/>
      <c r="B1727" s="400"/>
      <c r="C1727" s="403"/>
      <c r="D1727" s="403"/>
      <c r="E1727" s="403"/>
      <c r="I1727" s="404"/>
      <c r="Q1727" s="405"/>
      <c r="S1727" s="405"/>
      <c r="T1727" s="403"/>
      <c r="U1727" s="406"/>
      <c r="V1727" s="400"/>
      <c r="W1727" s="405"/>
      <c r="X1727" s="405"/>
      <c r="Y1727" s="403"/>
      <c r="Z1727" s="407"/>
      <c r="AA1727" s="403"/>
      <c r="AB1727" s="405"/>
      <c r="AC1727" s="403"/>
      <c r="AD1727" s="406"/>
      <c r="AG1727" s="403"/>
      <c r="AH1727" s="403"/>
      <c r="AI1727" s="405"/>
      <c r="AL1727" s="403"/>
      <c r="AN1727" s="403"/>
      <c r="AO1727" s="405"/>
      <c r="AP1727" s="403"/>
      <c r="AQ1727" s="403"/>
      <c r="AR1727" s="403"/>
      <c r="AS1727" s="403"/>
      <c r="AT1727" s="403"/>
      <c r="AU1727" s="403"/>
      <c r="AV1727" s="405"/>
      <c r="AW1727" s="404"/>
      <c r="AY1727" s="403"/>
      <c r="BC1727" s="403"/>
      <c r="BD1727" s="403"/>
      <c r="BE1727" s="403"/>
      <c r="BF1727" s="403"/>
      <c r="BG1727" s="403"/>
      <c r="BH1727" s="403"/>
      <c r="BI1727" s="403"/>
      <c r="BJ1727" s="403"/>
      <c r="BK1727" s="403"/>
    </row>
    <row r="1728" spans="1:63" x14ac:dyDescent="0.25">
      <c r="A1728" s="405"/>
      <c r="B1728" s="400"/>
      <c r="C1728" s="403"/>
      <c r="D1728" s="403"/>
      <c r="E1728" s="403"/>
      <c r="I1728" s="404"/>
      <c r="Q1728" s="405"/>
      <c r="S1728" s="405"/>
      <c r="T1728" s="403"/>
      <c r="U1728" s="406"/>
      <c r="V1728" s="400"/>
      <c r="W1728" s="405"/>
      <c r="X1728" s="405"/>
      <c r="Y1728" s="403"/>
      <c r="Z1728" s="407"/>
      <c r="AA1728" s="403"/>
      <c r="AB1728" s="405"/>
      <c r="AC1728" s="403"/>
      <c r="AD1728" s="406"/>
      <c r="AG1728" s="403"/>
      <c r="AH1728" s="403"/>
      <c r="AI1728" s="405"/>
      <c r="AL1728" s="403"/>
      <c r="AN1728" s="403"/>
      <c r="AO1728" s="405"/>
      <c r="AP1728" s="403"/>
      <c r="AQ1728" s="403"/>
      <c r="AR1728" s="403"/>
      <c r="AS1728" s="403"/>
      <c r="AT1728" s="403"/>
      <c r="AU1728" s="403"/>
      <c r="AV1728" s="405"/>
      <c r="AW1728" s="404"/>
      <c r="AY1728" s="403"/>
      <c r="BC1728" s="403"/>
      <c r="BD1728" s="403"/>
      <c r="BE1728" s="403"/>
      <c r="BF1728" s="403"/>
      <c r="BG1728" s="403"/>
      <c r="BH1728" s="403"/>
      <c r="BI1728" s="403"/>
      <c r="BJ1728" s="403"/>
      <c r="BK1728" s="403"/>
    </row>
    <row r="1729" spans="1:63" x14ac:dyDescent="0.25">
      <c r="A1729" s="405"/>
      <c r="B1729" s="400"/>
      <c r="C1729" s="403"/>
      <c r="D1729" s="403"/>
      <c r="E1729" s="403"/>
      <c r="I1729" s="404"/>
      <c r="Q1729" s="405"/>
      <c r="S1729" s="405"/>
      <c r="T1729" s="403"/>
      <c r="U1729" s="406"/>
      <c r="V1729" s="400"/>
      <c r="W1729" s="405"/>
      <c r="X1729" s="405"/>
      <c r="Y1729" s="403"/>
      <c r="Z1729" s="407"/>
      <c r="AA1729" s="403"/>
      <c r="AB1729" s="405"/>
      <c r="AC1729" s="403"/>
      <c r="AD1729" s="406"/>
      <c r="AG1729" s="403"/>
      <c r="AH1729" s="403"/>
      <c r="AI1729" s="405"/>
      <c r="AL1729" s="403"/>
      <c r="AN1729" s="403"/>
      <c r="AO1729" s="405"/>
      <c r="AP1729" s="403"/>
      <c r="AQ1729" s="403"/>
      <c r="AR1729" s="403"/>
      <c r="AS1729" s="403"/>
      <c r="AT1729" s="403"/>
      <c r="AU1729" s="403"/>
      <c r="AV1729" s="405"/>
      <c r="AW1729" s="404"/>
      <c r="AY1729" s="403"/>
      <c r="BC1729" s="403"/>
      <c r="BD1729" s="403"/>
      <c r="BE1729" s="403"/>
      <c r="BF1729" s="403"/>
      <c r="BG1729" s="403"/>
      <c r="BH1729" s="403"/>
      <c r="BI1729" s="403"/>
      <c r="BJ1729" s="403"/>
      <c r="BK1729" s="403"/>
    </row>
    <row r="1730" spans="1:63" x14ac:dyDescent="0.25">
      <c r="A1730" s="405"/>
      <c r="B1730" s="400"/>
      <c r="C1730" s="403"/>
      <c r="D1730" s="403"/>
      <c r="E1730" s="403"/>
      <c r="I1730" s="404"/>
      <c r="Q1730" s="405"/>
      <c r="S1730" s="405"/>
      <c r="T1730" s="403"/>
      <c r="U1730" s="406"/>
      <c r="V1730" s="400"/>
      <c r="W1730" s="405"/>
      <c r="X1730" s="405"/>
      <c r="Y1730" s="403"/>
      <c r="Z1730" s="407"/>
      <c r="AA1730" s="403"/>
      <c r="AB1730" s="405"/>
      <c r="AC1730" s="403"/>
      <c r="AD1730" s="406"/>
      <c r="AG1730" s="403"/>
      <c r="AH1730" s="403"/>
      <c r="AI1730" s="405"/>
      <c r="AL1730" s="403"/>
      <c r="AN1730" s="403"/>
      <c r="AO1730" s="405"/>
      <c r="AP1730" s="403"/>
      <c r="AQ1730" s="403"/>
      <c r="AR1730" s="403"/>
      <c r="AS1730" s="403"/>
      <c r="AT1730" s="403"/>
      <c r="AU1730" s="403"/>
      <c r="AV1730" s="405"/>
      <c r="AW1730" s="404"/>
      <c r="AY1730" s="403"/>
      <c r="BC1730" s="403"/>
      <c r="BD1730" s="403"/>
      <c r="BE1730" s="403"/>
      <c r="BF1730" s="403"/>
      <c r="BG1730" s="403"/>
      <c r="BH1730" s="403"/>
      <c r="BI1730" s="403"/>
      <c r="BJ1730" s="403"/>
      <c r="BK1730" s="403"/>
    </row>
    <row r="1731" spans="1:63" x14ac:dyDescent="0.25">
      <c r="A1731" s="405"/>
      <c r="B1731" s="400"/>
      <c r="C1731" s="403"/>
      <c r="D1731" s="403"/>
      <c r="E1731" s="403"/>
      <c r="I1731" s="404"/>
      <c r="Q1731" s="405"/>
      <c r="S1731" s="405"/>
      <c r="T1731" s="403"/>
      <c r="U1731" s="406"/>
      <c r="V1731" s="400"/>
      <c r="W1731" s="405"/>
      <c r="X1731" s="405"/>
      <c r="Y1731" s="403"/>
      <c r="Z1731" s="407"/>
      <c r="AA1731" s="403"/>
      <c r="AB1731" s="405"/>
      <c r="AC1731" s="403"/>
      <c r="AD1731" s="406"/>
      <c r="AG1731" s="403"/>
      <c r="AH1731" s="403"/>
      <c r="AI1731" s="405"/>
      <c r="AL1731" s="403"/>
      <c r="AN1731" s="403"/>
      <c r="AO1731" s="405"/>
      <c r="AP1731" s="403"/>
      <c r="AQ1731" s="403"/>
      <c r="AR1731" s="403"/>
      <c r="AS1731" s="403"/>
      <c r="AT1731" s="403"/>
      <c r="AU1731" s="403"/>
      <c r="AV1731" s="405"/>
      <c r="AW1731" s="404"/>
      <c r="AY1731" s="403"/>
      <c r="BC1731" s="403"/>
      <c r="BD1731" s="403"/>
      <c r="BE1731" s="403"/>
      <c r="BF1731" s="403"/>
      <c r="BG1731" s="403"/>
      <c r="BH1731" s="403"/>
      <c r="BI1731" s="403"/>
      <c r="BJ1731" s="403"/>
      <c r="BK1731" s="403"/>
    </row>
    <row r="1732" spans="1:63" x14ac:dyDescent="0.25">
      <c r="A1732" s="405"/>
      <c r="B1732" s="400"/>
      <c r="C1732" s="403"/>
      <c r="D1732" s="403"/>
      <c r="E1732" s="403"/>
      <c r="I1732" s="404"/>
      <c r="Q1732" s="405"/>
      <c r="S1732" s="405"/>
      <c r="T1732" s="403"/>
      <c r="U1732" s="406"/>
      <c r="V1732" s="400"/>
      <c r="W1732" s="405"/>
      <c r="X1732" s="405"/>
      <c r="Y1732" s="403"/>
      <c r="Z1732" s="407"/>
      <c r="AA1732" s="403"/>
      <c r="AB1732" s="405"/>
      <c r="AC1732" s="403"/>
      <c r="AD1732" s="406"/>
      <c r="AG1732" s="403"/>
      <c r="AH1732" s="403"/>
      <c r="AI1732" s="405"/>
      <c r="AL1732" s="403"/>
      <c r="AN1732" s="403"/>
      <c r="AO1732" s="405"/>
      <c r="AP1732" s="403"/>
      <c r="AQ1732" s="403"/>
      <c r="AR1732" s="403"/>
      <c r="AS1732" s="403"/>
      <c r="AT1732" s="403"/>
      <c r="AU1732" s="403"/>
      <c r="AV1732" s="405"/>
      <c r="AW1732" s="404"/>
      <c r="AY1732" s="403"/>
      <c r="BC1732" s="403"/>
      <c r="BD1732" s="403"/>
      <c r="BE1732" s="403"/>
      <c r="BF1732" s="403"/>
      <c r="BG1732" s="403"/>
      <c r="BH1732" s="403"/>
      <c r="BI1732" s="403"/>
      <c r="BJ1732" s="403"/>
      <c r="BK1732" s="403"/>
    </row>
    <row r="1733" spans="1:63" x14ac:dyDescent="0.25">
      <c r="A1733" s="405"/>
      <c r="B1733" s="400"/>
      <c r="C1733" s="403"/>
      <c r="D1733" s="403"/>
      <c r="E1733" s="403"/>
      <c r="I1733" s="404"/>
      <c r="Q1733" s="405"/>
      <c r="S1733" s="405"/>
      <c r="T1733" s="403"/>
      <c r="U1733" s="406"/>
      <c r="V1733" s="400"/>
      <c r="W1733" s="405"/>
      <c r="X1733" s="405"/>
      <c r="Y1733" s="403"/>
      <c r="Z1733" s="407"/>
      <c r="AA1733" s="403"/>
      <c r="AB1733" s="405"/>
      <c r="AC1733" s="403"/>
      <c r="AD1733" s="406"/>
      <c r="AG1733" s="403"/>
      <c r="AH1733" s="403"/>
      <c r="AI1733" s="405"/>
      <c r="AL1733" s="403"/>
      <c r="AN1733" s="403"/>
      <c r="AO1733" s="405"/>
      <c r="AP1733" s="403"/>
      <c r="AQ1733" s="403"/>
      <c r="AR1733" s="403"/>
      <c r="AS1733" s="403"/>
      <c r="AT1733" s="403"/>
      <c r="AU1733" s="403"/>
      <c r="AV1733" s="405"/>
      <c r="AW1733" s="404"/>
      <c r="AY1733" s="403"/>
      <c r="BC1733" s="403"/>
      <c r="BD1733" s="403"/>
      <c r="BE1733" s="403"/>
      <c r="BF1733" s="403"/>
      <c r="BG1733" s="403"/>
      <c r="BH1733" s="403"/>
      <c r="BI1733" s="403"/>
      <c r="BJ1733" s="403"/>
      <c r="BK1733" s="403"/>
    </row>
    <row r="1734" spans="1:63" x14ac:dyDescent="0.25">
      <c r="A1734" s="405"/>
      <c r="B1734" s="400"/>
      <c r="C1734" s="403"/>
      <c r="D1734" s="403"/>
      <c r="E1734" s="403"/>
      <c r="I1734" s="404"/>
      <c r="Q1734" s="405"/>
      <c r="S1734" s="405"/>
      <c r="T1734" s="403"/>
      <c r="U1734" s="406"/>
      <c r="V1734" s="400"/>
      <c r="W1734" s="405"/>
      <c r="X1734" s="405"/>
      <c r="Y1734" s="403"/>
      <c r="Z1734" s="407"/>
      <c r="AA1734" s="403"/>
      <c r="AB1734" s="405"/>
      <c r="AC1734" s="403"/>
      <c r="AD1734" s="406"/>
      <c r="AG1734" s="403"/>
      <c r="AH1734" s="403"/>
      <c r="AI1734" s="405"/>
      <c r="AL1734" s="403"/>
      <c r="AN1734" s="403"/>
      <c r="AO1734" s="405"/>
      <c r="AP1734" s="403"/>
      <c r="AQ1734" s="403"/>
      <c r="AR1734" s="403"/>
      <c r="AS1734" s="403"/>
      <c r="AT1734" s="403"/>
      <c r="AU1734" s="403"/>
      <c r="AV1734" s="405"/>
      <c r="AW1734" s="404"/>
      <c r="AY1734" s="403"/>
      <c r="BC1734" s="403"/>
      <c r="BD1734" s="403"/>
      <c r="BE1734" s="403"/>
      <c r="BF1734" s="403"/>
      <c r="BG1734" s="403"/>
      <c r="BH1734" s="403"/>
      <c r="BI1734" s="403"/>
      <c r="BJ1734" s="403"/>
      <c r="BK1734" s="403"/>
    </row>
    <row r="1735" spans="1:63" x14ac:dyDescent="0.25">
      <c r="A1735" s="405"/>
      <c r="B1735" s="400"/>
      <c r="C1735" s="403"/>
      <c r="D1735" s="403"/>
      <c r="E1735" s="403"/>
      <c r="I1735" s="404"/>
      <c r="Q1735" s="405"/>
      <c r="S1735" s="405"/>
      <c r="T1735" s="403"/>
      <c r="U1735" s="406"/>
      <c r="V1735" s="400"/>
      <c r="W1735" s="405"/>
      <c r="X1735" s="405"/>
      <c r="Y1735" s="403"/>
      <c r="Z1735" s="407"/>
      <c r="AA1735" s="403"/>
      <c r="AB1735" s="405"/>
      <c r="AC1735" s="403"/>
      <c r="AD1735" s="406"/>
      <c r="AG1735" s="403"/>
      <c r="AH1735" s="403"/>
      <c r="AI1735" s="405"/>
      <c r="AL1735" s="403"/>
      <c r="AN1735" s="403"/>
      <c r="AO1735" s="405"/>
      <c r="AP1735" s="403"/>
      <c r="AQ1735" s="403"/>
      <c r="AR1735" s="403"/>
      <c r="AS1735" s="403"/>
      <c r="AT1735" s="403"/>
      <c r="AU1735" s="403"/>
      <c r="AV1735" s="405"/>
      <c r="AW1735" s="404"/>
      <c r="AY1735" s="403"/>
      <c r="BC1735" s="403"/>
      <c r="BD1735" s="403"/>
      <c r="BE1735" s="403"/>
      <c r="BF1735" s="403"/>
      <c r="BG1735" s="403"/>
      <c r="BH1735" s="403"/>
      <c r="BI1735" s="403"/>
      <c r="BJ1735" s="403"/>
      <c r="BK1735" s="403"/>
    </row>
    <row r="1736" spans="1:63" x14ac:dyDescent="0.25">
      <c r="A1736" s="405"/>
      <c r="B1736" s="400"/>
      <c r="C1736" s="403"/>
      <c r="D1736" s="403"/>
      <c r="E1736" s="403"/>
      <c r="I1736" s="404"/>
      <c r="Q1736" s="405"/>
      <c r="S1736" s="405"/>
      <c r="T1736" s="403"/>
      <c r="U1736" s="406"/>
      <c r="V1736" s="400"/>
      <c r="W1736" s="405"/>
      <c r="X1736" s="405"/>
      <c r="Y1736" s="403"/>
      <c r="Z1736" s="407"/>
      <c r="AA1736" s="403"/>
      <c r="AB1736" s="405"/>
      <c r="AC1736" s="403"/>
      <c r="AD1736" s="406"/>
      <c r="AG1736" s="403"/>
      <c r="AH1736" s="403"/>
      <c r="AI1736" s="405"/>
      <c r="AL1736" s="403"/>
      <c r="AN1736" s="403"/>
      <c r="AO1736" s="405"/>
      <c r="AP1736" s="403"/>
      <c r="AQ1736" s="403"/>
      <c r="AR1736" s="403"/>
      <c r="AS1736" s="403"/>
      <c r="AT1736" s="403"/>
      <c r="AU1736" s="403"/>
      <c r="AV1736" s="405"/>
      <c r="AW1736" s="404"/>
      <c r="AY1736" s="403"/>
      <c r="BC1736" s="403"/>
      <c r="BD1736" s="403"/>
      <c r="BE1736" s="403"/>
      <c r="BF1736" s="403"/>
      <c r="BG1736" s="403"/>
      <c r="BH1736" s="403"/>
      <c r="BI1736" s="403"/>
      <c r="BJ1736" s="403"/>
      <c r="BK1736" s="403"/>
    </row>
    <row r="1737" spans="1:63" x14ac:dyDescent="0.25">
      <c r="A1737" s="405"/>
      <c r="B1737" s="400"/>
      <c r="C1737" s="403"/>
      <c r="D1737" s="403"/>
      <c r="E1737" s="403"/>
      <c r="I1737" s="404"/>
      <c r="Q1737" s="405"/>
      <c r="S1737" s="405"/>
      <c r="T1737" s="403"/>
      <c r="U1737" s="406"/>
      <c r="V1737" s="400"/>
      <c r="W1737" s="405"/>
      <c r="X1737" s="405"/>
      <c r="Y1737" s="403"/>
      <c r="Z1737" s="407"/>
      <c r="AA1737" s="403"/>
      <c r="AB1737" s="405"/>
      <c r="AC1737" s="403"/>
      <c r="AD1737" s="406"/>
      <c r="AG1737" s="403"/>
      <c r="AH1737" s="403"/>
      <c r="AI1737" s="405"/>
      <c r="AL1737" s="403"/>
      <c r="AN1737" s="403"/>
      <c r="AO1737" s="405"/>
      <c r="AP1737" s="403"/>
      <c r="AQ1737" s="403"/>
      <c r="AR1737" s="403"/>
      <c r="AS1737" s="403"/>
      <c r="AT1737" s="403"/>
      <c r="AU1737" s="403"/>
      <c r="AV1737" s="405"/>
      <c r="AW1737" s="404"/>
      <c r="AY1737" s="403"/>
      <c r="BC1737" s="403"/>
      <c r="BD1737" s="403"/>
      <c r="BE1737" s="403"/>
      <c r="BF1737" s="403"/>
      <c r="BG1737" s="403"/>
      <c r="BH1737" s="403"/>
      <c r="BI1737" s="403"/>
      <c r="BJ1737" s="403"/>
      <c r="BK1737" s="403"/>
    </row>
    <row r="1738" spans="1:63" x14ac:dyDescent="0.25">
      <c r="A1738" s="405"/>
      <c r="B1738" s="400"/>
      <c r="C1738" s="403"/>
      <c r="D1738" s="403"/>
      <c r="E1738" s="403"/>
      <c r="I1738" s="404"/>
      <c r="Q1738" s="405"/>
      <c r="S1738" s="405"/>
      <c r="T1738" s="403"/>
      <c r="U1738" s="406"/>
      <c r="V1738" s="400"/>
      <c r="W1738" s="405"/>
      <c r="X1738" s="405"/>
      <c r="Y1738" s="403"/>
      <c r="Z1738" s="407"/>
      <c r="AA1738" s="403"/>
      <c r="AB1738" s="405"/>
      <c r="AC1738" s="403"/>
      <c r="AD1738" s="406"/>
      <c r="AG1738" s="403"/>
      <c r="AH1738" s="403"/>
      <c r="AI1738" s="405"/>
      <c r="AL1738" s="403"/>
      <c r="AN1738" s="403"/>
      <c r="AO1738" s="405"/>
      <c r="AP1738" s="403"/>
      <c r="AQ1738" s="403"/>
      <c r="AR1738" s="403"/>
      <c r="AS1738" s="403"/>
      <c r="AT1738" s="403"/>
      <c r="AU1738" s="403"/>
      <c r="AV1738" s="405"/>
      <c r="AW1738" s="404"/>
      <c r="AY1738" s="403"/>
      <c r="BC1738" s="403"/>
      <c r="BD1738" s="403"/>
      <c r="BE1738" s="403"/>
      <c r="BF1738" s="403"/>
      <c r="BG1738" s="403"/>
      <c r="BH1738" s="403"/>
      <c r="BI1738" s="403"/>
      <c r="BJ1738" s="403"/>
      <c r="BK1738" s="403"/>
    </row>
    <row r="1739" spans="1:63" x14ac:dyDescent="0.25">
      <c r="A1739" s="405"/>
      <c r="B1739" s="400"/>
      <c r="C1739" s="403"/>
      <c r="D1739" s="403"/>
      <c r="E1739" s="403"/>
      <c r="I1739" s="404"/>
      <c r="Q1739" s="405"/>
      <c r="S1739" s="405"/>
      <c r="T1739" s="403"/>
      <c r="U1739" s="406"/>
      <c r="V1739" s="400"/>
      <c r="W1739" s="405"/>
      <c r="X1739" s="405"/>
      <c r="Y1739" s="403"/>
      <c r="Z1739" s="407"/>
      <c r="AA1739" s="403"/>
      <c r="AB1739" s="405"/>
      <c r="AC1739" s="403"/>
      <c r="AD1739" s="406"/>
      <c r="AG1739" s="403"/>
      <c r="AH1739" s="403"/>
      <c r="AI1739" s="405"/>
      <c r="AL1739" s="403"/>
      <c r="AN1739" s="403"/>
      <c r="AO1739" s="405"/>
      <c r="AP1739" s="403"/>
      <c r="AQ1739" s="403"/>
      <c r="AR1739" s="403"/>
      <c r="AS1739" s="403"/>
      <c r="AT1739" s="403"/>
      <c r="AU1739" s="403"/>
      <c r="AV1739" s="405"/>
      <c r="AW1739" s="404"/>
      <c r="AY1739" s="403"/>
      <c r="BC1739" s="403"/>
      <c r="BD1739" s="403"/>
      <c r="BE1739" s="403"/>
      <c r="BF1739" s="403"/>
      <c r="BG1739" s="403"/>
      <c r="BH1739" s="403"/>
      <c r="BI1739" s="403"/>
      <c r="BJ1739" s="403"/>
      <c r="BK1739" s="403"/>
    </row>
    <row r="1740" spans="1:63" x14ac:dyDescent="0.25">
      <c r="A1740" s="405"/>
      <c r="B1740" s="400"/>
      <c r="C1740" s="403"/>
      <c r="D1740" s="403"/>
      <c r="E1740" s="403"/>
      <c r="I1740" s="404"/>
      <c r="Q1740" s="405"/>
      <c r="S1740" s="405"/>
      <c r="T1740" s="403"/>
      <c r="U1740" s="406"/>
      <c r="V1740" s="400"/>
      <c r="W1740" s="405"/>
      <c r="X1740" s="405"/>
      <c r="Y1740" s="403"/>
      <c r="Z1740" s="407"/>
      <c r="AA1740" s="403"/>
      <c r="AB1740" s="405"/>
      <c r="AC1740" s="403"/>
      <c r="AD1740" s="406"/>
      <c r="AG1740" s="403"/>
      <c r="AH1740" s="403"/>
      <c r="AI1740" s="405"/>
      <c r="AL1740" s="403"/>
      <c r="AN1740" s="403"/>
      <c r="AO1740" s="405"/>
      <c r="AP1740" s="403"/>
      <c r="AQ1740" s="403"/>
      <c r="AR1740" s="403"/>
      <c r="AS1740" s="403"/>
      <c r="AT1740" s="403"/>
      <c r="AU1740" s="403"/>
      <c r="AV1740" s="405"/>
      <c r="AW1740" s="404"/>
      <c r="AY1740" s="403"/>
      <c r="BC1740" s="403"/>
      <c r="BD1740" s="403"/>
      <c r="BE1740" s="403"/>
      <c r="BF1740" s="403"/>
      <c r="BG1740" s="403"/>
      <c r="BH1740" s="403"/>
      <c r="BI1740" s="403"/>
      <c r="BJ1740" s="403"/>
      <c r="BK1740" s="403"/>
    </row>
    <row r="1741" spans="1:63" x14ac:dyDescent="0.25">
      <c r="A1741" s="405"/>
      <c r="B1741" s="400"/>
      <c r="C1741" s="403"/>
      <c r="D1741" s="403"/>
      <c r="E1741" s="403"/>
      <c r="I1741" s="404"/>
      <c r="Q1741" s="405"/>
      <c r="S1741" s="405"/>
      <c r="T1741" s="403"/>
      <c r="U1741" s="406"/>
      <c r="V1741" s="400"/>
      <c r="W1741" s="405"/>
      <c r="X1741" s="405"/>
      <c r="Y1741" s="403"/>
      <c r="Z1741" s="407"/>
      <c r="AA1741" s="403"/>
      <c r="AB1741" s="405"/>
      <c r="AC1741" s="403"/>
      <c r="AD1741" s="406"/>
      <c r="AG1741" s="403"/>
      <c r="AH1741" s="403"/>
      <c r="AI1741" s="405"/>
      <c r="AL1741" s="403"/>
      <c r="AN1741" s="403"/>
      <c r="AO1741" s="405"/>
      <c r="AP1741" s="403"/>
      <c r="AQ1741" s="403"/>
      <c r="AR1741" s="403"/>
      <c r="AS1741" s="403"/>
      <c r="AT1741" s="403"/>
      <c r="AU1741" s="403"/>
      <c r="AV1741" s="405"/>
      <c r="AW1741" s="404"/>
      <c r="AY1741" s="403"/>
      <c r="BC1741" s="403"/>
      <c r="BD1741" s="403"/>
      <c r="BE1741" s="403"/>
      <c r="BF1741" s="403"/>
      <c r="BG1741" s="403"/>
      <c r="BH1741" s="403"/>
      <c r="BI1741" s="403"/>
      <c r="BJ1741" s="403"/>
      <c r="BK1741" s="403"/>
    </row>
    <row r="1742" spans="1:63" x14ac:dyDescent="0.25">
      <c r="A1742" s="405"/>
      <c r="B1742" s="400"/>
      <c r="C1742" s="403"/>
      <c r="D1742" s="403"/>
      <c r="E1742" s="403"/>
      <c r="I1742" s="404"/>
      <c r="Q1742" s="405"/>
      <c r="S1742" s="405"/>
      <c r="T1742" s="403"/>
      <c r="U1742" s="406"/>
      <c r="V1742" s="400"/>
      <c r="W1742" s="405"/>
      <c r="X1742" s="405"/>
      <c r="Y1742" s="403"/>
      <c r="Z1742" s="407"/>
      <c r="AA1742" s="403"/>
      <c r="AB1742" s="405"/>
      <c r="AC1742" s="403"/>
      <c r="AD1742" s="406"/>
      <c r="AG1742" s="403"/>
      <c r="AH1742" s="403"/>
      <c r="AI1742" s="405"/>
      <c r="AL1742" s="403"/>
      <c r="AN1742" s="403"/>
      <c r="AO1742" s="405"/>
      <c r="AP1742" s="403"/>
      <c r="AQ1742" s="403"/>
      <c r="AR1742" s="403"/>
      <c r="AS1742" s="403"/>
      <c r="AT1742" s="403"/>
      <c r="AU1742" s="403"/>
      <c r="AV1742" s="405"/>
      <c r="AW1742" s="404"/>
      <c r="AY1742" s="403"/>
      <c r="BC1742" s="403"/>
      <c r="BD1742" s="403"/>
      <c r="BE1742" s="403"/>
      <c r="BF1742" s="403"/>
      <c r="BG1742" s="403"/>
      <c r="BH1742" s="403"/>
      <c r="BI1742" s="403"/>
      <c r="BJ1742" s="403"/>
      <c r="BK1742" s="403"/>
    </row>
    <row r="1743" spans="1:63" x14ac:dyDescent="0.25">
      <c r="A1743" s="405"/>
      <c r="B1743" s="400"/>
      <c r="C1743" s="403"/>
      <c r="D1743" s="403"/>
      <c r="E1743" s="403"/>
      <c r="I1743" s="404"/>
      <c r="Q1743" s="405"/>
      <c r="S1743" s="405"/>
      <c r="T1743" s="403"/>
      <c r="U1743" s="406"/>
      <c r="V1743" s="400"/>
      <c r="W1743" s="405"/>
      <c r="X1743" s="405"/>
      <c r="Y1743" s="403"/>
      <c r="Z1743" s="407"/>
      <c r="AA1743" s="403"/>
      <c r="AB1743" s="405"/>
      <c r="AC1743" s="403"/>
      <c r="AD1743" s="406"/>
      <c r="AG1743" s="403"/>
      <c r="AH1743" s="403"/>
      <c r="AI1743" s="405"/>
      <c r="AL1743" s="403"/>
      <c r="AN1743" s="403"/>
      <c r="AO1743" s="405"/>
      <c r="AP1743" s="403"/>
      <c r="AQ1743" s="403"/>
      <c r="AR1743" s="403"/>
      <c r="AS1743" s="403"/>
      <c r="AT1743" s="403"/>
      <c r="AU1743" s="403"/>
      <c r="AV1743" s="405"/>
      <c r="AW1743" s="404"/>
      <c r="AY1743" s="403"/>
      <c r="BC1743" s="403"/>
      <c r="BD1743" s="403"/>
      <c r="BE1743" s="403"/>
      <c r="BF1743" s="403"/>
      <c r="BG1743" s="403"/>
      <c r="BH1743" s="403"/>
      <c r="BI1743" s="403"/>
      <c r="BJ1743" s="403"/>
      <c r="BK1743" s="403"/>
    </row>
    <row r="1744" spans="1:63" x14ac:dyDescent="0.25">
      <c r="A1744" s="405"/>
      <c r="B1744" s="400"/>
      <c r="C1744" s="403"/>
      <c r="D1744" s="403"/>
      <c r="E1744" s="403"/>
      <c r="I1744" s="404"/>
      <c r="Q1744" s="405"/>
      <c r="S1744" s="405"/>
      <c r="T1744" s="403"/>
      <c r="U1744" s="406"/>
      <c r="V1744" s="400"/>
      <c r="W1744" s="405"/>
      <c r="X1744" s="405"/>
      <c r="Y1744" s="403"/>
      <c r="Z1744" s="407"/>
      <c r="AA1744" s="403"/>
      <c r="AB1744" s="405"/>
      <c r="AC1744" s="403"/>
      <c r="AD1744" s="406"/>
      <c r="AG1744" s="403"/>
      <c r="AH1744" s="403"/>
      <c r="AI1744" s="405"/>
      <c r="AL1744" s="403"/>
      <c r="AN1744" s="403"/>
      <c r="AO1744" s="405"/>
      <c r="AP1744" s="403"/>
      <c r="AQ1744" s="403"/>
      <c r="AR1744" s="403"/>
      <c r="AS1744" s="403"/>
      <c r="AT1744" s="403"/>
      <c r="AU1744" s="403"/>
      <c r="AV1744" s="405"/>
      <c r="AW1744" s="404"/>
      <c r="AY1744" s="403"/>
      <c r="BC1744" s="403"/>
      <c r="BD1744" s="403"/>
      <c r="BE1744" s="403"/>
      <c r="BF1744" s="403"/>
      <c r="BG1744" s="403"/>
      <c r="BH1744" s="403"/>
      <c r="BI1744" s="403"/>
      <c r="BJ1744" s="403"/>
      <c r="BK1744" s="403"/>
    </row>
    <row r="1745" spans="1:63" x14ac:dyDescent="0.25">
      <c r="A1745" s="405"/>
      <c r="B1745" s="400"/>
      <c r="C1745" s="403"/>
      <c r="D1745" s="403"/>
      <c r="E1745" s="403"/>
      <c r="I1745" s="404"/>
      <c r="Q1745" s="405"/>
      <c r="S1745" s="405"/>
      <c r="T1745" s="403"/>
      <c r="U1745" s="406"/>
      <c r="V1745" s="400"/>
      <c r="W1745" s="405"/>
      <c r="X1745" s="405"/>
      <c r="Y1745" s="403"/>
      <c r="Z1745" s="407"/>
      <c r="AA1745" s="403"/>
      <c r="AB1745" s="405"/>
      <c r="AC1745" s="403"/>
      <c r="AD1745" s="406"/>
      <c r="AG1745" s="403"/>
      <c r="AH1745" s="403"/>
      <c r="AI1745" s="405"/>
      <c r="AL1745" s="403"/>
      <c r="AN1745" s="403"/>
      <c r="AO1745" s="405"/>
      <c r="AP1745" s="403"/>
      <c r="AQ1745" s="403"/>
      <c r="AR1745" s="403"/>
      <c r="AS1745" s="403"/>
      <c r="AT1745" s="403"/>
      <c r="AU1745" s="403"/>
      <c r="AV1745" s="405"/>
      <c r="AW1745" s="404"/>
      <c r="AY1745" s="403"/>
      <c r="BC1745" s="403"/>
      <c r="BD1745" s="403"/>
      <c r="BE1745" s="403"/>
      <c r="BF1745" s="403"/>
      <c r="BG1745" s="403"/>
      <c r="BH1745" s="403"/>
      <c r="BI1745" s="403"/>
      <c r="BJ1745" s="403"/>
      <c r="BK1745" s="403"/>
    </row>
    <row r="1746" spans="1:63" x14ac:dyDescent="0.25">
      <c r="A1746" s="405"/>
      <c r="B1746" s="400"/>
      <c r="C1746" s="403"/>
      <c r="D1746" s="403"/>
      <c r="E1746" s="403"/>
      <c r="I1746" s="404"/>
      <c r="Q1746" s="405"/>
      <c r="S1746" s="405"/>
      <c r="T1746" s="403"/>
      <c r="U1746" s="406"/>
      <c r="V1746" s="400"/>
      <c r="W1746" s="405"/>
      <c r="X1746" s="405"/>
      <c r="Y1746" s="403"/>
      <c r="Z1746" s="407"/>
      <c r="AA1746" s="403"/>
      <c r="AB1746" s="405"/>
      <c r="AC1746" s="403"/>
      <c r="AD1746" s="406"/>
      <c r="AG1746" s="403"/>
      <c r="AH1746" s="403"/>
      <c r="AI1746" s="405"/>
      <c r="AL1746" s="403"/>
      <c r="AN1746" s="403"/>
      <c r="AO1746" s="405"/>
      <c r="AP1746" s="403"/>
      <c r="AQ1746" s="403"/>
      <c r="AR1746" s="403"/>
      <c r="AS1746" s="403"/>
      <c r="AT1746" s="403"/>
      <c r="AU1746" s="403"/>
      <c r="AV1746" s="405"/>
      <c r="AW1746" s="404"/>
      <c r="AY1746" s="403"/>
      <c r="BC1746" s="403"/>
      <c r="BD1746" s="403"/>
      <c r="BE1746" s="403"/>
      <c r="BF1746" s="403"/>
      <c r="BG1746" s="403"/>
      <c r="BH1746" s="403"/>
      <c r="BI1746" s="403"/>
      <c r="BJ1746" s="403"/>
      <c r="BK1746" s="403"/>
    </row>
    <row r="1747" spans="1:63" x14ac:dyDescent="0.25">
      <c r="A1747" s="405"/>
      <c r="B1747" s="400"/>
      <c r="C1747" s="403"/>
      <c r="D1747" s="403"/>
      <c r="E1747" s="403"/>
      <c r="I1747" s="404"/>
      <c r="Q1747" s="405"/>
      <c r="S1747" s="405"/>
      <c r="T1747" s="403"/>
      <c r="U1747" s="406"/>
      <c r="V1747" s="400"/>
      <c r="W1747" s="405"/>
      <c r="X1747" s="405"/>
      <c r="Y1747" s="403"/>
      <c r="Z1747" s="407"/>
      <c r="AA1747" s="403"/>
      <c r="AB1747" s="405"/>
      <c r="AC1747" s="403"/>
      <c r="AD1747" s="406"/>
      <c r="AG1747" s="403"/>
      <c r="AH1747" s="403"/>
      <c r="AI1747" s="405"/>
      <c r="AL1747" s="403"/>
      <c r="AN1747" s="403"/>
      <c r="AO1747" s="405"/>
      <c r="AP1747" s="403"/>
      <c r="AQ1747" s="403"/>
      <c r="AR1747" s="403"/>
      <c r="AS1747" s="403"/>
      <c r="AT1747" s="403"/>
      <c r="AU1747" s="403"/>
      <c r="AV1747" s="405"/>
      <c r="AW1747" s="404"/>
      <c r="AY1747" s="403"/>
      <c r="BC1747" s="403"/>
      <c r="BD1747" s="403"/>
      <c r="BE1747" s="403"/>
      <c r="BF1747" s="403"/>
      <c r="BG1747" s="403"/>
      <c r="BH1747" s="403"/>
      <c r="BI1747" s="403"/>
      <c r="BJ1747" s="403"/>
      <c r="BK1747" s="403"/>
    </row>
    <row r="1748" spans="1:63" x14ac:dyDescent="0.25">
      <c r="A1748" s="405"/>
      <c r="B1748" s="400"/>
      <c r="C1748" s="403"/>
      <c r="D1748" s="403"/>
      <c r="E1748" s="403"/>
      <c r="I1748" s="404"/>
      <c r="Q1748" s="405"/>
      <c r="S1748" s="405"/>
      <c r="T1748" s="403"/>
      <c r="U1748" s="406"/>
      <c r="V1748" s="400"/>
      <c r="W1748" s="405"/>
      <c r="X1748" s="405"/>
      <c r="Y1748" s="403"/>
      <c r="Z1748" s="407"/>
      <c r="AA1748" s="403"/>
      <c r="AB1748" s="405"/>
      <c r="AC1748" s="403"/>
      <c r="AD1748" s="406"/>
      <c r="AG1748" s="403"/>
      <c r="AH1748" s="403"/>
      <c r="AI1748" s="405"/>
      <c r="AL1748" s="403"/>
      <c r="AN1748" s="403"/>
      <c r="AO1748" s="405"/>
      <c r="AP1748" s="403"/>
      <c r="AQ1748" s="403"/>
      <c r="AR1748" s="403"/>
      <c r="AS1748" s="403"/>
      <c r="AT1748" s="403"/>
      <c r="AU1748" s="403"/>
      <c r="AV1748" s="405"/>
      <c r="AW1748" s="404"/>
      <c r="AY1748" s="403"/>
      <c r="BC1748" s="403"/>
      <c r="BD1748" s="403"/>
      <c r="BE1748" s="403"/>
      <c r="BF1748" s="403"/>
      <c r="BG1748" s="403"/>
      <c r="BH1748" s="403"/>
      <c r="BI1748" s="403"/>
      <c r="BJ1748" s="403"/>
      <c r="BK1748" s="403"/>
    </row>
    <row r="1749" spans="1:63" x14ac:dyDescent="0.25">
      <c r="A1749" s="405"/>
      <c r="B1749" s="400"/>
      <c r="C1749" s="403"/>
      <c r="D1749" s="403"/>
      <c r="E1749" s="403"/>
      <c r="I1749" s="404"/>
      <c r="Q1749" s="405"/>
      <c r="S1749" s="405"/>
      <c r="T1749" s="403"/>
      <c r="U1749" s="406"/>
      <c r="V1749" s="400"/>
      <c r="W1749" s="405"/>
      <c r="X1749" s="405"/>
      <c r="Y1749" s="403"/>
      <c r="Z1749" s="407"/>
      <c r="AA1749" s="403"/>
      <c r="AB1749" s="405"/>
      <c r="AC1749" s="403"/>
      <c r="AD1749" s="406"/>
      <c r="AG1749" s="403"/>
      <c r="AH1749" s="403"/>
      <c r="AI1749" s="405"/>
      <c r="AL1749" s="403"/>
      <c r="AN1749" s="403"/>
      <c r="AO1749" s="405"/>
      <c r="AP1749" s="403"/>
      <c r="AQ1749" s="403"/>
      <c r="AR1749" s="403"/>
      <c r="AS1749" s="403"/>
      <c r="AT1749" s="403"/>
      <c r="AU1749" s="403"/>
      <c r="AV1749" s="405"/>
      <c r="AW1749" s="404"/>
      <c r="AY1749" s="403"/>
      <c r="BC1749" s="403"/>
      <c r="BD1749" s="403"/>
      <c r="BE1749" s="403"/>
      <c r="BF1749" s="403"/>
      <c r="BG1749" s="403"/>
      <c r="BH1749" s="403"/>
      <c r="BI1749" s="403"/>
      <c r="BJ1749" s="403"/>
      <c r="BK1749" s="403"/>
    </row>
    <row r="1750" spans="1:63" x14ac:dyDescent="0.25">
      <c r="A1750" s="405"/>
      <c r="B1750" s="400"/>
      <c r="C1750" s="403"/>
      <c r="D1750" s="403"/>
      <c r="E1750" s="403"/>
      <c r="I1750" s="404"/>
      <c r="Q1750" s="405"/>
      <c r="S1750" s="405"/>
      <c r="T1750" s="403"/>
      <c r="U1750" s="406"/>
      <c r="V1750" s="400"/>
      <c r="W1750" s="405"/>
      <c r="X1750" s="405"/>
      <c r="Y1750" s="403"/>
      <c r="Z1750" s="407"/>
      <c r="AA1750" s="403"/>
      <c r="AB1750" s="405"/>
      <c r="AC1750" s="403"/>
      <c r="AD1750" s="406"/>
      <c r="AG1750" s="403"/>
      <c r="AH1750" s="403"/>
      <c r="AI1750" s="405"/>
      <c r="AL1750" s="403"/>
      <c r="AN1750" s="403"/>
      <c r="AO1750" s="405"/>
      <c r="AP1750" s="403"/>
      <c r="AQ1750" s="403"/>
      <c r="AR1750" s="403"/>
      <c r="AS1750" s="403"/>
      <c r="AT1750" s="403"/>
      <c r="AU1750" s="403"/>
      <c r="AV1750" s="405"/>
      <c r="AW1750" s="404"/>
      <c r="AY1750" s="403"/>
      <c r="BC1750" s="403"/>
      <c r="BD1750" s="403"/>
      <c r="BE1750" s="403"/>
      <c r="BF1750" s="403"/>
      <c r="BG1750" s="403"/>
      <c r="BH1750" s="403"/>
      <c r="BI1750" s="403"/>
      <c r="BJ1750" s="403"/>
      <c r="BK1750" s="403"/>
    </row>
    <row r="1751" spans="1:63" x14ac:dyDescent="0.25">
      <c r="A1751" s="405"/>
      <c r="B1751" s="400"/>
      <c r="C1751" s="403"/>
      <c r="D1751" s="403"/>
      <c r="E1751" s="403"/>
      <c r="I1751" s="404"/>
      <c r="Q1751" s="405"/>
      <c r="S1751" s="405"/>
      <c r="T1751" s="403"/>
      <c r="U1751" s="406"/>
      <c r="V1751" s="400"/>
      <c r="W1751" s="405"/>
      <c r="X1751" s="405"/>
      <c r="Y1751" s="403"/>
      <c r="Z1751" s="407"/>
      <c r="AA1751" s="403"/>
      <c r="AB1751" s="405"/>
      <c r="AC1751" s="403"/>
      <c r="AD1751" s="406"/>
      <c r="AG1751" s="403"/>
      <c r="AH1751" s="403"/>
      <c r="AI1751" s="405"/>
      <c r="AL1751" s="403"/>
      <c r="AN1751" s="403"/>
      <c r="AO1751" s="405"/>
      <c r="AP1751" s="403"/>
      <c r="AQ1751" s="403"/>
      <c r="AR1751" s="403"/>
      <c r="AS1751" s="403"/>
      <c r="AT1751" s="403"/>
      <c r="AU1751" s="403"/>
      <c r="AV1751" s="405"/>
      <c r="AW1751" s="404"/>
      <c r="AY1751" s="403"/>
      <c r="BC1751" s="403"/>
      <c r="BD1751" s="403"/>
      <c r="BE1751" s="403"/>
      <c r="BF1751" s="403"/>
      <c r="BG1751" s="403"/>
      <c r="BH1751" s="403"/>
      <c r="BI1751" s="403"/>
      <c r="BJ1751" s="403"/>
      <c r="BK1751" s="403"/>
    </row>
    <row r="1752" spans="1:63" x14ac:dyDescent="0.25">
      <c r="A1752" s="405"/>
      <c r="B1752" s="400"/>
      <c r="C1752" s="403"/>
      <c r="D1752" s="403"/>
      <c r="E1752" s="403"/>
      <c r="I1752" s="404"/>
      <c r="Q1752" s="405"/>
      <c r="S1752" s="405"/>
      <c r="T1752" s="403"/>
      <c r="U1752" s="406"/>
      <c r="V1752" s="400"/>
      <c r="W1752" s="405"/>
      <c r="X1752" s="405"/>
      <c r="Y1752" s="403"/>
      <c r="Z1752" s="407"/>
      <c r="AA1752" s="403"/>
      <c r="AB1752" s="405"/>
      <c r="AC1752" s="403"/>
      <c r="AD1752" s="406"/>
      <c r="AG1752" s="403"/>
      <c r="AH1752" s="403"/>
      <c r="AI1752" s="405"/>
      <c r="AL1752" s="403"/>
      <c r="AN1752" s="403"/>
      <c r="AO1752" s="405"/>
      <c r="AP1752" s="403"/>
      <c r="AQ1752" s="403"/>
      <c r="AR1752" s="403"/>
      <c r="AS1752" s="403"/>
      <c r="AT1752" s="403"/>
      <c r="AU1752" s="403"/>
      <c r="AV1752" s="405"/>
      <c r="AW1752" s="404"/>
      <c r="AY1752" s="403"/>
      <c r="BC1752" s="403"/>
      <c r="BD1752" s="403"/>
      <c r="BE1752" s="403"/>
      <c r="BF1752" s="403"/>
      <c r="BG1752" s="403"/>
      <c r="BH1752" s="403"/>
      <c r="BI1752" s="403"/>
      <c r="BJ1752" s="403"/>
      <c r="BK1752" s="403"/>
    </row>
    <row r="1753" spans="1:63" x14ac:dyDescent="0.25">
      <c r="A1753" s="405"/>
      <c r="B1753" s="400"/>
      <c r="C1753" s="403"/>
      <c r="D1753" s="403"/>
      <c r="E1753" s="403"/>
      <c r="I1753" s="404"/>
      <c r="Q1753" s="405"/>
      <c r="S1753" s="405"/>
      <c r="T1753" s="403"/>
      <c r="U1753" s="406"/>
      <c r="V1753" s="400"/>
      <c r="W1753" s="405"/>
      <c r="X1753" s="405"/>
      <c r="Y1753" s="403"/>
      <c r="Z1753" s="407"/>
      <c r="AA1753" s="403"/>
      <c r="AB1753" s="405"/>
      <c r="AC1753" s="403"/>
      <c r="AD1753" s="406"/>
      <c r="AG1753" s="403"/>
      <c r="AH1753" s="403"/>
      <c r="AI1753" s="405"/>
      <c r="AL1753" s="403"/>
      <c r="AN1753" s="403"/>
      <c r="AO1753" s="405"/>
      <c r="AP1753" s="403"/>
      <c r="AQ1753" s="403"/>
      <c r="AR1753" s="403"/>
      <c r="AS1753" s="403"/>
      <c r="AT1753" s="403"/>
      <c r="AU1753" s="403"/>
      <c r="AV1753" s="405"/>
      <c r="AW1753" s="404"/>
      <c r="AY1753" s="403"/>
      <c r="BC1753" s="403"/>
      <c r="BD1753" s="403"/>
      <c r="BE1753" s="403"/>
      <c r="BF1753" s="403"/>
      <c r="BG1753" s="403"/>
      <c r="BH1753" s="403"/>
      <c r="BI1753" s="403"/>
      <c r="BJ1753" s="403"/>
      <c r="BK1753" s="403"/>
    </row>
    <row r="1754" spans="1:63" x14ac:dyDescent="0.25">
      <c r="A1754" s="405"/>
      <c r="B1754" s="400"/>
      <c r="C1754" s="403"/>
      <c r="D1754" s="403"/>
      <c r="E1754" s="403"/>
      <c r="I1754" s="404"/>
      <c r="Q1754" s="405"/>
      <c r="S1754" s="405"/>
      <c r="T1754" s="403"/>
      <c r="U1754" s="406"/>
      <c r="V1754" s="400"/>
      <c r="W1754" s="405"/>
      <c r="X1754" s="405"/>
      <c r="Y1754" s="403"/>
      <c r="Z1754" s="407"/>
      <c r="AA1754" s="403"/>
      <c r="AB1754" s="405"/>
      <c r="AC1754" s="403"/>
      <c r="AD1754" s="406"/>
      <c r="AG1754" s="403"/>
      <c r="AH1754" s="403"/>
      <c r="AI1754" s="405"/>
      <c r="AL1754" s="403"/>
      <c r="AN1754" s="403"/>
      <c r="AO1754" s="405"/>
      <c r="AP1754" s="403"/>
      <c r="AQ1754" s="403"/>
      <c r="AR1754" s="403"/>
      <c r="AS1754" s="403"/>
      <c r="AT1754" s="403"/>
      <c r="AU1754" s="403"/>
      <c r="AV1754" s="405"/>
      <c r="AW1754" s="404"/>
      <c r="AY1754" s="403"/>
      <c r="BC1754" s="403"/>
      <c r="BD1754" s="403"/>
      <c r="BE1754" s="403"/>
      <c r="BF1754" s="403"/>
      <c r="BG1754" s="403"/>
      <c r="BH1754" s="403"/>
      <c r="BI1754" s="403"/>
      <c r="BJ1754" s="403"/>
      <c r="BK1754" s="403"/>
    </row>
    <row r="1755" spans="1:63" x14ac:dyDescent="0.25">
      <c r="A1755" s="405"/>
      <c r="B1755" s="400"/>
      <c r="C1755" s="403"/>
      <c r="D1755" s="403"/>
      <c r="E1755" s="403"/>
      <c r="I1755" s="404"/>
      <c r="Q1755" s="405"/>
      <c r="S1755" s="405"/>
      <c r="T1755" s="403"/>
      <c r="U1755" s="406"/>
      <c r="V1755" s="400"/>
      <c r="W1755" s="405"/>
      <c r="X1755" s="405"/>
      <c r="Y1755" s="403"/>
      <c r="Z1755" s="407"/>
      <c r="AA1755" s="403"/>
      <c r="AB1755" s="405"/>
      <c r="AC1755" s="403"/>
      <c r="AD1755" s="406"/>
      <c r="AG1755" s="403"/>
      <c r="AH1755" s="403"/>
      <c r="AI1755" s="405"/>
      <c r="AL1755" s="403"/>
      <c r="AN1755" s="403"/>
      <c r="AO1755" s="405"/>
      <c r="AP1755" s="403"/>
      <c r="AQ1755" s="403"/>
      <c r="AR1755" s="403"/>
      <c r="AS1755" s="403"/>
      <c r="AT1755" s="403"/>
      <c r="AU1755" s="403"/>
      <c r="AV1755" s="405"/>
      <c r="AW1755" s="404"/>
      <c r="AY1755" s="403"/>
      <c r="BC1755" s="403"/>
      <c r="BD1755" s="403"/>
      <c r="BE1755" s="403"/>
      <c r="BF1755" s="403"/>
      <c r="BG1755" s="403"/>
      <c r="BH1755" s="403"/>
      <c r="BI1755" s="403"/>
      <c r="BJ1755" s="403"/>
      <c r="BK1755" s="403"/>
    </row>
    <row r="1756" spans="1:63" x14ac:dyDescent="0.25">
      <c r="A1756" s="405"/>
      <c r="B1756" s="400"/>
      <c r="C1756" s="403"/>
      <c r="D1756" s="403"/>
      <c r="E1756" s="403"/>
      <c r="I1756" s="404"/>
      <c r="Q1756" s="405"/>
      <c r="S1756" s="405"/>
      <c r="T1756" s="403"/>
      <c r="U1756" s="406"/>
      <c r="V1756" s="400"/>
      <c r="W1756" s="405"/>
      <c r="X1756" s="405"/>
      <c r="Y1756" s="403"/>
      <c r="Z1756" s="407"/>
      <c r="AA1756" s="403"/>
      <c r="AB1756" s="405"/>
      <c r="AC1756" s="403"/>
      <c r="AD1756" s="406"/>
      <c r="AG1756" s="403"/>
      <c r="AH1756" s="403"/>
      <c r="AI1756" s="405"/>
      <c r="AL1756" s="403"/>
      <c r="AN1756" s="403"/>
      <c r="AO1756" s="405"/>
      <c r="AP1756" s="403"/>
      <c r="AQ1756" s="403"/>
      <c r="AR1756" s="403"/>
      <c r="AS1756" s="403"/>
      <c r="AT1756" s="403"/>
      <c r="AU1756" s="403"/>
      <c r="AV1756" s="405"/>
      <c r="AW1756" s="404"/>
      <c r="AY1756" s="403"/>
      <c r="BC1756" s="403"/>
      <c r="BD1756" s="403"/>
      <c r="BE1756" s="403"/>
      <c r="BF1756" s="403"/>
      <c r="BG1756" s="403"/>
      <c r="BH1756" s="403"/>
      <c r="BI1756" s="403"/>
      <c r="BJ1756" s="403"/>
      <c r="BK1756" s="403"/>
    </row>
    <row r="1757" spans="1:63" x14ac:dyDescent="0.25">
      <c r="A1757" s="405"/>
      <c r="B1757" s="400"/>
      <c r="C1757" s="403"/>
      <c r="D1757" s="403"/>
      <c r="E1757" s="403"/>
      <c r="I1757" s="404"/>
      <c r="Q1757" s="405"/>
      <c r="S1757" s="405"/>
      <c r="T1757" s="403"/>
      <c r="U1757" s="406"/>
      <c r="V1757" s="400"/>
      <c r="W1757" s="405"/>
      <c r="X1757" s="405"/>
      <c r="Y1757" s="403"/>
      <c r="Z1757" s="407"/>
      <c r="AA1757" s="403"/>
      <c r="AB1757" s="405"/>
      <c r="AC1757" s="403"/>
      <c r="AD1757" s="406"/>
      <c r="AG1757" s="403"/>
      <c r="AH1757" s="403"/>
      <c r="AI1757" s="405"/>
      <c r="AL1757" s="403"/>
      <c r="AN1757" s="403"/>
      <c r="AO1757" s="405"/>
      <c r="AP1757" s="403"/>
      <c r="AQ1757" s="403"/>
      <c r="AR1757" s="403"/>
      <c r="AS1757" s="403"/>
      <c r="AT1757" s="403"/>
      <c r="AU1757" s="403"/>
      <c r="AV1757" s="405"/>
      <c r="AW1757" s="404"/>
      <c r="AY1757" s="403"/>
      <c r="BC1757" s="403"/>
      <c r="BD1757" s="403"/>
      <c r="BE1757" s="403"/>
      <c r="BF1757" s="403"/>
      <c r="BG1757" s="403"/>
      <c r="BH1757" s="403"/>
      <c r="BI1757" s="403"/>
      <c r="BJ1757" s="403"/>
      <c r="BK1757" s="403"/>
    </row>
    <row r="1758" spans="1:63" x14ac:dyDescent="0.25">
      <c r="A1758" s="405"/>
      <c r="B1758" s="400"/>
      <c r="C1758" s="403"/>
      <c r="D1758" s="403"/>
      <c r="E1758" s="403"/>
      <c r="I1758" s="404"/>
      <c r="Q1758" s="405"/>
      <c r="S1758" s="405"/>
      <c r="T1758" s="403"/>
      <c r="U1758" s="406"/>
      <c r="V1758" s="400"/>
      <c r="W1758" s="405"/>
      <c r="X1758" s="405"/>
      <c r="Y1758" s="403"/>
      <c r="Z1758" s="407"/>
      <c r="AA1758" s="403"/>
      <c r="AB1758" s="405"/>
      <c r="AC1758" s="403"/>
      <c r="AD1758" s="406"/>
      <c r="AG1758" s="403"/>
      <c r="AH1758" s="403"/>
      <c r="AI1758" s="405"/>
      <c r="AL1758" s="403"/>
      <c r="AN1758" s="403"/>
      <c r="AO1758" s="405"/>
      <c r="AP1758" s="403"/>
      <c r="AQ1758" s="403"/>
      <c r="AR1758" s="403"/>
      <c r="AS1758" s="403"/>
      <c r="AT1758" s="403"/>
      <c r="AU1758" s="403"/>
      <c r="AV1758" s="405"/>
      <c r="AW1758" s="404"/>
      <c r="AY1758" s="403"/>
      <c r="BC1758" s="403"/>
      <c r="BD1758" s="403"/>
      <c r="BE1758" s="403"/>
      <c r="BF1758" s="403"/>
      <c r="BG1758" s="403"/>
      <c r="BH1758" s="403"/>
      <c r="BI1758" s="403"/>
      <c r="BJ1758" s="403"/>
      <c r="BK1758" s="403"/>
    </row>
    <row r="1759" spans="1:63" x14ac:dyDescent="0.25">
      <c r="A1759" s="405"/>
      <c r="B1759" s="400"/>
      <c r="C1759" s="403"/>
      <c r="D1759" s="403"/>
      <c r="E1759" s="403"/>
      <c r="I1759" s="404"/>
      <c r="Q1759" s="405"/>
      <c r="S1759" s="405"/>
      <c r="T1759" s="403"/>
      <c r="U1759" s="406"/>
      <c r="V1759" s="400"/>
      <c r="W1759" s="405"/>
      <c r="X1759" s="405"/>
      <c r="Y1759" s="403"/>
      <c r="Z1759" s="407"/>
      <c r="AA1759" s="403"/>
      <c r="AB1759" s="405"/>
      <c r="AC1759" s="403"/>
      <c r="AD1759" s="406"/>
      <c r="AG1759" s="403"/>
      <c r="AH1759" s="403"/>
      <c r="AI1759" s="405"/>
      <c r="AL1759" s="403"/>
      <c r="AN1759" s="403"/>
      <c r="AO1759" s="405"/>
      <c r="AP1759" s="403"/>
      <c r="AQ1759" s="403"/>
      <c r="AR1759" s="403"/>
      <c r="AS1759" s="403"/>
      <c r="AT1759" s="403"/>
      <c r="AU1759" s="403"/>
      <c r="AV1759" s="405"/>
      <c r="AW1759" s="404"/>
      <c r="AY1759" s="403"/>
      <c r="BC1759" s="403"/>
      <c r="BD1759" s="403"/>
      <c r="BE1759" s="403"/>
      <c r="BF1759" s="403"/>
      <c r="BG1759" s="403"/>
      <c r="BH1759" s="403"/>
      <c r="BI1759" s="403"/>
      <c r="BJ1759" s="403"/>
      <c r="BK1759" s="403"/>
    </row>
    <row r="1760" spans="1:63" x14ac:dyDescent="0.25">
      <c r="A1760" s="405"/>
      <c r="B1760" s="400"/>
      <c r="C1760" s="403"/>
      <c r="D1760" s="403"/>
      <c r="E1760" s="403"/>
      <c r="I1760" s="404"/>
      <c r="Q1760" s="405"/>
      <c r="S1760" s="405"/>
      <c r="T1760" s="403"/>
      <c r="U1760" s="406"/>
      <c r="V1760" s="400"/>
      <c r="W1760" s="405"/>
      <c r="X1760" s="405"/>
      <c r="Y1760" s="403"/>
      <c r="Z1760" s="407"/>
      <c r="AA1760" s="403"/>
      <c r="AB1760" s="405"/>
      <c r="AC1760" s="403"/>
      <c r="AD1760" s="406"/>
      <c r="AG1760" s="403"/>
      <c r="AH1760" s="403"/>
      <c r="AI1760" s="405"/>
      <c r="AL1760" s="403"/>
      <c r="AN1760" s="403"/>
      <c r="AO1760" s="405"/>
      <c r="AP1760" s="403"/>
      <c r="AQ1760" s="403"/>
      <c r="AR1760" s="403"/>
      <c r="AS1760" s="403"/>
      <c r="AT1760" s="403"/>
      <c r="AU1760" s="403"/>
      <c r="AV1760" s="405"/>
      <c r="AW1760" s="404"/>
      <c r="AY1760" s="403"/>
      <c r="BC1760" s="403"/>
      <c r="BD1760" s="403"/>
      <c r="BE1760" s="403"/>
      <c r="BF1760" s="403"/>
      <c r="BG1760" s="403"/>
      <c r="BH1760" s="403"/>
      <c r="BI1760" s="403"/>
      <c r="BJ1760" s="403"/>
      <c r="BK1760" s="403"/>
    </row>
    <row r="1761" spans="1:63" x14ac:dyDescent="0.25">
      <c r="A1761" s="405"/>
      <c r="B1761" s="400"/>
      <c r="C1761" s="403"/>
      <c r="D1761" s="403"/>
      <c r="E1761" s="403"/>
      <c r="I1761" s="404"/>
      <c r="Q1761" s="405"/>
      <c r="S1761" s="405"/>
      <c r="T1761" s="403"/>
      <c r="U1761" s="406"/>
      <c r="V1761" s="400"/>
      <c r="W1761" s="405"/>
      <c r="X1761" s="405"/>
      <c r="Y1761" s="403"/>
      <c r="Z1761" s="407"/>
      <c r="AA1761" s="403"/>
      <c r="AB1761" s="405"/>
      <c r="AC1761" s="403"/>
      <c r="AD1761" s="406"/>
      <c r="AG1761" s="403"/>
      <c r="AH1761" s="403"/>
      <c r="AI1761" s="405"/>
      <c r="AL1761" s="403"/>
      <c r="AN1761" s="403"/>
      <c r="AO1761" s="405"/>
      <c r="AP1761" s="403"/>
      <c r="AQ1761" s="403"/>
      <c r="AR1761" s="403"/>
      <c r="AS1761" s="403"/>
      <c r="AT1761" s="403"/>
      <c r="AU1761" s="403"/>
      <c r="AV1761" s="405"/>
      <c r="AW1761" s="404"/>
      <c r="AY1761" s="403"/>
      <c r="BC1761" s="403"/>
      <c r="BD1761" s="403"/>
      <c r="BE1761" s="403"/>
      <c r="BF1761" s="403"/>
      <c r="BG1761" s="403"/>
      <c r="BH1761" s="403"/>
      <c r="BI1761" s="403"/>
      <c r="BJ1761" s="403"/>
      <c r="BK1761" s="403"/>
    </row>
    <row r="1762" spans="1:63" x14ac:dyDescent="0.25">
      <c r="A1762" s="405"/>
      <c r="B1762" s="400"/>
      <c r="C1762" s="403"/>
      <c r="D1762" s="403"/>
      <c r="E1762" s="403"/>
      <c r="I1762" s="404"/>
      <c r="Q1762" s="405"/>
      <c r="S1762" s="405"/>
      <c r="T1762" s="403"/>
      <c r="U1762" s="406"/>
      <c r="V1762" s="400"/>
      <c r="W1762" s="405"/>
      <c r="X1762" s="405"/>
      <c r="Y1762" s="403"/>
      <c r="Z1762" s="407"/>
      <c r="AA1762" s="403"/>
      <c r="AB1762" s="405"/>
      <c r="AC1762" s="403"/>
      <c r="AD1762" s="406"/>
      <c r="AG1762" s="403"/>
      <c r="AH1762" s="403"/>
      <c r="AI1762" s="405"/>
      <c r="AL1762" s="403"/>
      <c r="AN1762" s="403"/>
      <c r="AO1762" s="405"/>
      <c r="AP1762" s="403"/>
      <c r="AQ1762" s="403"/>
      <c r="AR1762" s="403"/>
      <c r="AS1762" s="403"/>
      <c r="AT1762" s="403"/>
      <c r="AU1762" s="403"/>
      <c r="AV1762" s="405"/>
      <c r="AW1762" s="404"/>
      <c r="AY1762" s="403"/>
      <c r="BC1762" s="403"/>
      <c r="BD1762" s="403"/>
      <c r="BE1762" s="403"/>
      <c r="BF1762" s="403"/>
      <c r="BG1762" s="403"/>
      <c r="BH1762" s="403"/>
      <c r="BI1762" s="403"/>
      <c r="BJ1762" s="403"/>
      <c r="BK1762" s="403"/>
    </row>
    <row r="1763" spans="1:63" x14ac:dyDescent="0.25">
      <c r="A1763" s="405"/>
      <c r="B1763" s="400"/>
      <c r="C1763" s="403"/>
      <c r="D1763" s="403"/>
      <c r="E1763" s="403"/>
      <c r="I1763" s="404"/>
      <c r="Q1763" s="405"/>
      <c r="S1763" s="405"/>
      <c r="T1763" s="403"/>
      <c r="U1763" s="406"/>
      <c r="V1763" s="400"/>
      <c r="W1763" s="405"/>
      <c r="X1763" s="405"/>
      <c r="Y1763" s="403"/>
      <c r="Z1763" s="407"/>
      <c r="AA1763" s="403"/>
      <c r="AB1763" s="405"/>
      <c r="AC1763" s="403"/>
      <c r="AD1763" s="406"/>
      <c r="AG1763" s="403"/>
      <c r="AH1763" s="403"/>
      <c r="AI1763" s="405"/>
      <c r="AL1763" s="403"/>
      <c r="AN1763" s="403"/>
      <c r="AO1763" s="405"/>
      <c r="AP1763" s="403"/>
      <c r="AQ1763" s="403"/>
      <c r="AR1763" s="403"/>
      <c r="AS1763" s="403"/>
      <c r="AT1763" s="403"/>
      <c r="AU1763" s="403"/>
      <c r="AV1763" s="405"/>
      <c r="AW1763" s="404"/>
      <c r="AY1763" s="403"/>
      <c r="BC1763" s="403"/>
      <c r="BD1763" s="403"/>
      <c r="BE1763" s="403"/>
      <c r="BF1763" s="403"/>
      <c r="BG1763" s="403"/>
      <c r="BH1763" s="403"/>
      <c r="BI1763" s="403"/>
      <c r="BJ1763" s="403"/>
      <c r="BK1763" s="403"/>
    </row>
    <row r="1764" spans="1:63" x14ac:dyDescent="0.25">
      <c r="A1764" s="405"/>
      <c r="B1764" s="400"/>
      <c r="C1764" s="403"/>
      <c r="D1764" s="403"/>
      <c r="E1764" s="403"/>
      <c r="I1764" s="404"/>
      <c r="Q1764" s="405"/>
      <c r="S1764" s="405"/>
      <c r="T1764" s="403"/>
      <c r="U1764" s="406"/>
      <c r="V1764" s="400"/>
      <c r="W1764" s="405"/>
      <c r="X1764" s="405"/>
      <c r="Y1764" s="403"/>
      <c r="Z1764" s="407"/>
      <c r="AA1764" s="403"/>
      <c r="AB1764" s="405"/>
      <c r="AC1764" s="403"/>
      <c r="AD1764" s="406"/>
      <c r="AG1764" s="403"/>
      <c r="AH1764" s="403"/>
      <c r="AI1764" s="405"/>
      <c r="AL1764" s="403"/>
      <c r="AN1764" s="403"/>
      <c r="AO1764" s="405"/>
      <c r="AP1764" s="403"/>
      <c r="AQ1764" s="403"/>
      <c r="AR1764" s="403"/>
      <c r="AS1764" s="403"/>
      <c r="AT1764" s="403"/>
      <c r="AU1764" s="403"/>
      <c r="AV1764" s="405"/>
      <c r="AW1764" s="404"/>
      <c r="AY1764" s="403"/>
      <c r="BC1764" s="403"/>
      <c r="BD1764" s="403"/>
      <c r="BE1764" s="403"/>
      <c r="BF1764" s="403"/>
      <c r="BG1764" s="403"/>
      <c r="BH1764" s="403"/>
      <c r="BI1764" s="403"/>
      <c r="BJ1764" s="403"/>
      <c r="BK1764" s="403"/>
    </row>
    <row r="1765" spans="1:63" x14ac:dyDescent="0.25">
      <c r="A1765" s="405"/>
      <c r="B1765" s="400"/>
      <c r="C1765" s="403"/>
      <c r="D1765" s="403"/>
      <c r="E1765" s="403"/>
      <c r="I1765" s="404"/>
      <c r="Q1765" s="405"/>
      <c r="S1765" s="405"/>
      <c r="T1765" s="403"/>
      <c r="U1765" s="406"/>
      <c r="V1765" s="400"/>
      <c r="W1765" s="405"/>
      <c r="X1765" s="405"/>
      <c r="Y1765" s="403"/>
      <c r="Z1765" s="407"/>
      <c r="AA1765" s="403"/>
      <c r="AB1765" s="405"/>
      <c r="AC1765" s="403"/>
      <c r="AD1765" s="406"/>
      <c r="AG1765" s="403"/>
      <c r="AH1765" s="403"/>
      <c r="AI1765" s="405"/>
      <c r="AL1765" s="403"/>
      <c r="AN1765" s="403"/>
      <c r="AO1765" s="405"/>
      <c r="AP1765" s="403"/>
      <c r="AQ1765" s="403"/>
      <c r="AR1765" s="403"/>
      <c r="AS1765" s="403"/>
      <c r="AT1765" s="403"/>
      <c r="AU1765" s="403"/>
      <c r="AV1765" s="405"/>
      <c r="AW1765" s="404"/>
      <c r="AY1765" s="403"/>
      <c r="BC1765" s="403"/>
      <c r="BD1765" s="403"/>
      <c r="BE1765" s="403"/>
      <c r="BF1765" s="403"/>
      <c r="BG1765" s="403"/>
      <c r="BH1765" s="403"/>
      <c r="BI1765" s="403"/>
      <c r="BJ1765" s="403"/>
      <c r="BK1765" s="403"/>
    </row>
    <row r="1766" spans="1:63" x14ac:dyDescent="0.25">
      <c r="A1766" s="405"/>
      <c r="B1766" s="400"/>
      <c r="C1766" s="403"/>
      <c r="D1766" s="403"/>
      <c r="E1766" s="403"/>
      <c r="I1766" s="404"/>
      <c r="Q1766" s="405"/>
      <c r="S1766" s="405"/>
      <c r="T1766" s="403"/>
      <c r="U1766" s="406"/>
      <c r="V1766" s="400"/>
      <c r="W1766" s="405"/>
      <c r="X1766" s="405"/>
      <c r="Y1766" s="403"/>
      <c r="Z1766" s="407"/>
      <c r="AA1766" s="403"/>
      <c r="AB1766" s="405"/>
      <c r="AC1766" s="403"/>
      <c r="AD1766" s="406"/>
      <c r="AG1766" s="403"/>
      <c r="AH1766" s="403"/>
      <c r="AI1766" s="405"/>
      <c r="AL1766" s="403"/>
      <c r="AN1766" s="403"/>
      <c r="AO1766" s="405"/>
      <c r="AP1766" s="403"/>
      <c r="AQ1766" s="403"/>
      <c r="AR1766" s="403"/>
      <c r="AS1766" s="403"/>
      <c r="AT1766" s="403"/>
      <c r="AU1766" s="403"/>
      <c r="AV1766" s="405"/>
      <c r="AW1766" s="404"/>
      <c r="AY1766" s="403"/>
      <c r="BC1766" s="403"/>
      <c r="BD1766" s="403"/>
      <c r="BE1766" s="403"/>
      <c r="BF1766" s="403"/>
      <c r="BG1766" s="403"/>
      <c r="BH1766" s="403"/>
      <c r="BI1766" s="403"/>
      <c r="BJ1766" s="403"/>
      <c r="BK1766" s="403"/>
    </row>
    <row r="1767" spans="1:63" x14ac:dyDescent="0.25">
      <c r="A1767" s="405"/>
      <c r="B1767" s="400"/>
      <c r="C1767" s="403"/>
      <c r="D1767" s="403"/>
      <c r="E1767" s="403"/>
      <c r="I1767" s="404"/>
      <c r="Q1767" s="405"/>
      <c r="S1767" s="405"/>
      <c r="T1767" s="403"/>
      <c r="U1767" s="406"/>
      <c r="V1767" s="400"/>
      <c r="W1767" s="405"/>
      <c r="X1767" s="405"/>
      <c r="Y1767" s="403"/>
      <c r="Z1767" s="407"/>
      <c r="AA1767" s="403"/>
      <c r="AB1767" s="405"/>
      <c r="AC1767" s="403"/>
      <c r="AD1767" s="406"/>
      <c r="AG1767" s="403"/>
      <c r="AH1767" s="403"/>
      <c r="AI1767" s="405"/>
      <c r="AL1767" s="403"/>
      <c r="AN1767" s="403"/>
      <c r="AO1767" s="405"/>
      <c r="AP1767" s="403"/>
      <c r="AQ1767" s="403"/>
      <c r="AR1767" s="403"/>
      <c r="AS1767" s="403"/>
      <c r="AT1767" s="403"/>
      <c r="AU1767" s="403"/>
      <c r="AV1767" s="405"/>
      <c r="AW1767" s="404"/>
      <c r="AY1767" s="403"/>
      <c r="BC1767" s="403"/>
      <c r="BD1767" s="403"/>
      <c r="BE1767" s="403"/>
      <c r="BF1767" s="403"/>
      <c r="BG1767" s="403"/>
      <c r="BH1767" s="403"/>
      <c r="BI1767" s="403"/>
      <c r="BJ1767" s="403"/>
      <c r="BK1767" s="403"/>
    </row>
    <row r="1768" spans="1:63" x14ac:dyDescent="0.25">
      <c r="A1768" s="405"/>
      <c r="B1768" s="400"/>
      <c r="C1768" s="403"/>
      <c r="D1768" s="403"/>
      <c r="E1768" s="403"/>
      <c r="I1768" s="404"/>
      <c r="Q1768" s="405"/>
      <c r="S1768" s="405"/>
      <c r="T1768" s="403"/>
      <c r="U1768" s="406"/>
      <c r="V1768" s="400"/>
      <c r="W1768" s="405"/>
      <c r="X1768" s="405"/>
      <c r="Y1768" s="403"/>
      <c r="Z1768" s="407"/>
      <c r="AA1768" s="403"/>
      <c r="AB1768" s="405"/>
      <c r="AC1768" s="403"/>
      <c r="AD1768" s="406"/>
      <c r="AG1768" s="403"/>
      <c r="AH1768" s="403"/>
      <c r="AI1768" s="405"/>
      <c r="AL1768" s="403"/>
      <c r="AN1768" s="403"/>
      <c r="AO1768" s="405"/>
      <c r="AP1768" s="403"/>
      <c r="AQ1768" s="403"/>
      <c r="AR1768" s="403"/>
      <c r="AS1768" s="403"/>
      <c r="AT1768" s="403"/>
      <c r="AU1768" s="403"/>
      <c r="AV1768" s="405"/>
      <c r="AW1768" s="404"/>
      <c r="AY1768" s="403"/>
      <c r="BC1768" s="403"/>
      <c r="BD1768" s="403"/>
      <c r="BE1768" s="403"/>
      <c r="BF1768" s="403"/>
      <c r="BG1768" s="403"/>
      <c r="BH1768" s="403"/>
      <c r="BI1768" s="403"/>
      <c r="BJ1768" s="403"/>
      <c r="BK1768" s="403"/>
    </row>
    <row r="1769" spans="1:63" x14ac:dyDescent="0.25">
      <c r="A1769" s="405"/>
      <c r="B1769" s="400"/>
      <c r="C1769" s="403"/>
      <c r="D1769" s="403"/>
      <c r="E1769" s="403"/>
      <c r="I1769" s="404"/>
      <c r="Q1769" s="405"/>
      <c r="S1769" s="405"/>
      <c r="T1769" s="403"/>
      <c r="U1769" s="406"/>
      <c r="V1769" s="400"/>
      <c r="W1769" s="405"/>
      <c r="X1769" s="405"/>
      <c r="Y1769" s="403"/>
      <c r="Z1769" s="407"/>
      <c r="AA1769" s="403"/>
      <c r="AB1769" s="405"/>
      <c r="AC1769" s="403"/>
      <c r="AD1769" s="406"/>
      <c r="AG1769" s="403"/>
      <c r="AH1769" s="403"/>
      <c r="AI1769" s="405"/>
      <c r="AL1769" s="403"/>
      <c r="AN1769" s="403"/>
      <c r="AO1769" s="405"/>
      <c r="AP1769" s="403"/>
      <c r="AQ1769" s="403"/>
      <c r="AR1769" s="403"/>
      <c r="AS1769" s="403"/>
      <c r="AT1769" s="403"/>
      <c r="AU1769" s="403"/>
      <c r="AV1769" s="405"/>
      <c r="AW1769" s="404"/>
      <c r="AY1769" s="403"/>
      <c r="BC1769" s="403"/>
      <c r="BD1769" s="403"/>
      <c r="BE1769" s="403"/>
      <c r="BF1769" s="403"/>
      <c r="BG1769" s="403"/>
      <c r="BH1769" s="403"/>
      <c r="BI1769" s="403"/>
      <c r="BJ1769" s="403"/>
      <c r="BK1769" s="403"/>
    </row>
    <row r="1770" spans="1:63" x14ac:dyDescent="0.25">
      <c r="A1770" s="405"/>
      <c r="B1770" s="400"/>
      <c r="C1770" s="403"/>
      <c r="D1770" s="403"/>
      <c r="E1770" s="403"/>
      <c r="I1770" s="404"/>
      <c r="Q1770" s="405"/>
      <c r="S1770" s="405"/>
      <c r="T1770" s="403"/>
      <c r="U1770" s="406"/>
      <c r="V1770" s="400"/>
      <c r="W1770" s="405"/>
      <c r="X1770" s="405"/>
      <c r="Y1770" s="403"/>
      <c r="Z1770" s="407"/>
      <c r="AA1770" s="403"/>
      <c r="AB1770" s="405"/>
      <c r="AC1770" s="403"/>
      <c r="AD1770" s="406"/>
      <c r="AG1770" s="403"/>
      <c r="AH1770" s="403"/>
      <c r="AI1770" s="405"/>
      <c r="AL1770" s="403"/>
      <c r="AN1770" s="403"/>
      <c r="AO1770" s="405"/>
      <c r="AP1770" s="403"/>
      <c r="AQ1770" s="403"/>
      <c r="AR1770" s="403"/>
      <c r="AS1770" s="403"/>
      <c r="AT1770" s="403"/>
      <c r="AU1770" s="403"/>
      <c r="AV1770" s="405"/>
      <c r="AW1770" s="404"/>
      <c r="AY1770" s="403"/>
      <c r="BC1770" s="403"/>
      <c r="BD1770" s="403"/>
      <c r="BE1770" s="403"/>
      <c r="BF1770" s="403"/>
      <c r="BG1770" s="403"/>
      <c r="BH1770" s="403"/>
      <c r="BI1770" s="403"/>
      <c r="BJ1770" s="403"/>
      <c r="BK1770" s="403"/>
    </row>
    <row r="1771" spans="1:63" x14ac:dyDescent="0.25">
      <c r="A1771" s="405"/>
      <c r="B1771" s="400"/>
      <c r="C1771" s="403"/>
      <c r="D1771" s="403"/>
      <c r="E1771" s="403"/>
      <c r="I1771" s="404"/>
      <c r="Q1771" s="405"/>
      <c r="S1771" s="405"/>
      <c r="T1771" s="403"/>
      <c r="U1771" s="406"/>
      <c r="V1771" s="400"/>
      <c r="W1771" s="405"/>
      <c r="X1771" s="405"/>
      <c r="Y1771" s="403"/>
      <c r="Z1771" s="407"/>
      <c r="AA1771" s="403"/>
      <c r="AB1771" s="405"/>
      <c r="AC1771" s="403"/>
      <c r="AD1771" s="406"/>
      <c r="AG1771" s="403"/>
      <c r="AH1771" s="403"/>
      <c r="AI1771" s="405"/>
      <c r="AL1771" s="403"/>
      <c r="AN1771" s="403"/>
      <c r="AO1771" s="405"/>
      <c r="AP1771" s="403"/>
      <c r="AQ1771" s="403"/>
      <c r="AR1771" s="403"/>
      <c r="AS1771" s="403"/>
      <c r="AT1771" s="403"/>
      <c r="AU1771" s="403"/>
      <c r="AV1771" s="405"/>
      <c r="AW1771" s="404"/>
      <c r="AY1771" s="403"/>
      <c r="BC1771" s="403"/>
      <c r="BD1771" s="403"/>
      <c r="BE1771" s="403"/>
      <c r="BF1771" s="403"/>
      <c r="BG1771" s="403"/>
      <c r="BH1771" s="403"/>
      <c r="BI1771" s="403"/>
      <c r="BJ1771" s="403"/>
      <c r="BK1771" s="403"/>
    </row>
    <row r="1772" spans="1:63" x14ac:dyDescent="0.25">
      <c r="A1772" s="405"/>
      <c r="B1772" s="400"/>
      <c r="C1772" s="403"/>
      <c r="D1772" s="403"/>
      <c r="E1772" s="403"/>
      <c r="I1772" s="404"/>
      <c r="Q1772" s="405"/>
      <c r="S1772" s="405"/>
      <c r="T1772" s="403"/>
      <c r="U1772" s="406"/>
      <c r="V1772" s="400"/>
      <c r="W1772" s="405"/>
      <c r="X1772" s="405"/>
      <c r="Y1772" s="403"/>
      <c r="Z1772" s="407"/>
      <c r="AA1772" s="403"/>
      <c r="AB1772" s="405"/>
      <c r="AC1772" s="403"/>
      <c r="AD1772" s="406"/>
      <c r="AG1772" s="403"/>
      <c r="AH1772" s="403"/>
      <c r="AI1772" s="405"/>
      <c r="AL1772" s="403"/>
      <c r="AN1772" s="403"/>
      <c r="AO1772" s="405"/>
      <c r="AP1772" s="403"/>
      <c r="AQ1772" s="403"/>
      <c r="AR1772" s="403"/>
      <c r="AS1772" s="403"/>
      <c r="AT1772" s="403"/>
      <c r="AU1772" s="403"/>
      <c r="AV1772" s="405"/>
      <c r="AW1772" s="404"/>
      <c r="AY1772" s="403"/>
      <c r="BC1772" s="403"/>
      <c r="BD1772" s="403"/>
      <c r="BE1772" s="403"/>
      <c r="BF1772" s="403"/>
      <c r="BG1772" s="403"/>
      <c r="BH1772" s="403"/>
      <c r="BI1772" s="403"/>
      <c r="BJ1772" s="403"/>
      <c r="BK1772" s="403"/>
    </row>
    <row r="1773" spans="1:63" x14ac:dyDescent="0.25">
      <c r="A1773" s="405"/>
      <c r="B1773" s="400"/>
      <c r="C1773" s="403"/>
      <c r="D1773" s="403"/>
      <c r="E1773" s="403"/>
      <c r="I1773" s="404"/>
      <c r="Q1773" s="405"/>
      <c r="S1773" s="405"/>
      <c r="T1773" s="403"/>
      <c r="U1773" s="406"/>
      <c r="V1773" s="400"/>
      <c r="W1773" s="405"/>
      <c r="X1773" s="405"/>
      <c r="Y1773" s="403"/>
      <c r="Z1773" s="407"/>
      <c r="AA1773" s="403"/>
      <c r="AB1773" s="405"/>
      <c r="AC1773" s="403"/>
      <c r="AD1773" s="406"/>
      <c r="AG1773" s="403"/>
      <c r="AH1773" s="403"/>
      <c r="AI1773" s="405"/>
      <c r="AL1773" s="403"/>
      <c r="AN1773" s="403"/>
      <c r="AO1773" s="405"/>
      <c r="AP1773" s="403"/>
      <c r="AQ1773" s="403"/>
      <c r="AR1773" s="403"/>
      <c r="AS1773" s="403"/>
      <c r="AT1773" s="403"/>
      <c r="AU1773" s="403"/>
      <c r="AV1773" s="405"/>
      <c r="AW1773" s="404"/>
      <c r="AY1773" s="403"/>
      <c r="BC1773" s="403"/>
      <c r="BD1773" s="403"/>
      <c r="BE1773" s="403"/>
      <c r="BF1773" s="403"/>
      <c r="BG1773" s="403"/>
      <c r="BH1773" s="403"/>
      <c r="BI1773" s="403"/>
      <c r="BJ1773" s="403"/>
      <c r="BK1773" s="403"/>
    </row>
    <row r="1774" spans="1:63" x14ac:dyDescent="0.25">
      <c r="A1774" s="405"/>
      <c r="B1774" s="400"/>
      <c r="C1774" s="403"/>
      <c r="D1774" s="403"/>
      <c r="E1774" s="403"/>
      <c r="I1774" s="404"/>
      <c r="Q1774" s="405"/>
      <c r="S1774" s="405"/>
      <c r="T1774" s="403"/>
      <c r="U1774" s="406"/>
      <c r="V1774" s="400"/>
      <c r="W1774" s="405"/>
      <c r="X1774" s="405"/>
      <c r="Y1774" s="403"/>
      <c r="Z1774" s="407"/>
      <c r="AA1774" s="403"/>
      <c r="AB1774" s="405"/>
      <c r="AC1774" s="403"/>
      <c r="AD1774" s="406"/>
      <c r="AG1774" s="403"/>
      <c r="AH1774" s="403"/>
      <c r="AI1774" s="405"/>
      <c r="AL1774" s="403"/>
      <c r="AN1774" s="403"/>
      <c r="AO1774" s="405"/>
      <c r="AP1774" s="403"/>
      <c r="AQ1774" s="403"/>
      <c r="AR1774" s="403"/>
      <c r="AS1774" s="403"/>
      <c r="AT1774" s="403"/>
      <c r="AU1774" s="403"/>
      <c r="AV1774" s="405"/>
      <c r="AW1774" s="404"/>
      <c r="AY1774" s="403"/>
      <c r="BC1774" s="403"/>
      <c r="BD1774" s="403"/>
      <c r="BE1774" s="403"/>
      <c r="BF1774" s="403"/>
      <c r="BG1774" s="403"/>
      <c r="BH1774" s="403"/>
      <c r="BI1774" s="403"/>
      <c r="BJ1774" s="403"/>
      <c r="BK1774" s="403"/>
    </row>
    <row r="1775" spans="1:63" x14ac:dyDescent="0.25">
      <c r="A1775" s="405"/>
      <c r="B1775" s="400"/>
      <c r="C1775" s="403"/>
      <c r="D1775" s="403"/>
      <c r="E1775" s="403"/>
      <c r="I1775" s="404"/>
      <c r="Q1775" s="405"/>
      <c r="S1775" s="405"/>
      <c r="T1775" s="403"/>
      <c r="U1775" s="406"/>
      <c r="V1775" s="400"/>
      <c r="W1775" s="405"/>
      <c r="X1775" s="405"/>
      <c r="Y1775" s="403"/>
      <c r="Z1775" s="407"/>
      <c r="AA1775" s="403"/>
      <c r="AB1775" s="405"/>
      <c r="AC1775" s="403"/>
      <c r="AD1775" s="406"/>
      <c r="AG1775" s="403"/>
      <c r="AH1775" s="403"/>
      <c r="AI1775" s="405"/>
      <c r="AL1775" s="403"/>
      <c r="AN1775" s="403"/>
      <c r="AO1775" s="405"/>
      <c r="AP1775" s="403"/>
      <c r="AQ1775" s="403"/>
      <c r="AR1775" s="403"/>
      <c r="AS1775" s="403"/>
      <c r="AT1775" s="403"/>
      <c r="AU1775" s="403"/>
      <c r="AV1775" s="405"/>
      <c r="AW1775" s="404"/>
      <c r="AY1775" s="403"/>
      <c r="BC1775" s="403"/>
      <c r="BD1775" s="403"/>
      <c r="BE1775" s="403"/>
      <c r="BF1775" s="403"/>
      <c r="BG1775" s="403"/>
      <c r="BH1775" s="403"/>
      <c r="BI1775" s="403"/>
      <c r="BJ1775" s="403"/>
      <c r="BK1775" s="403"/>
    </row>
    <row r="1776" spans="1:63" x14ac:dyDescent="0.25">
      <c r="A1776" s="405"/>
      <c r="B1776" s="400"/>
      <c r="C1776" s="403"/>
      <c r="D1776" s="403"/>
      <c r="E1776" s="403"/>
      <c r="I1776" s="404"/>
      <c r="Q1776" s="405"/>
      <c r="S1776" s="405"/>
      <c r="T1776" s="403"/>
      <c r="U1776" s="406"/>
      <c r="V1776" s="400"/>
      <c r="W1776" s="405"/>
      <c r="X1776" s="405"/>
      <c r="Y1776" s="403"/>
      <c r="Z1776" s="407"/>
      <c r="AA1776" s="403"/>
      <c r="AB1776" s="405"/>
      <c r="AC1776" s="403"/>
      <c r="AD1776" s="406"/>
      <c r="AG1776" s="403"/>
      <c r="AH1776" s="403"/>
      <c r="AI1776" s="405"/>
      <c r="AL1776" s="403"/>
      <c r="AN1776" s="403"/>
      <c r="AO1776" s="405"/>
      <c r="AP1776" s="403"/>
      <c r="AQ1776" s="403"/>
      <c r="AR1776" s="403"/>
      <c r="AS1776" s="403"/>
      <c r="AT1776" s="403"/>
      <c r="AU1776" s="403"/>
      <c r="AV1776" s="405"/>
      <c r="AW1776" s="404"/>
      <c r="AY1776" s="403"/>
      <c r="BC1776" s="403"/>
      <c r="BD1776" s="403"/>
      <c r="BE1776" s="403"/>
      <c r="BF1776" s="403"/>
      <c r="BG1776" s="403"/>
      <c r="BH1776" s="403"/>
      <c r="BI1776" s="403"/>
      <c r="BJ1776" s="403"/>
      <c r="BK1776" s="403"/>
    </row>
    <row r="1777" spans="1:63" x14ac:dyDescent="0.25">
      <c r="A1777" s="405"/>
      <c r="B1777" s="400"/>
      <c r="C1777" s="403"/>
      <c r="D1777" s="403"/>
      <c r="E1777" s="403"/>
      <c r="I1777" s="404"/>
      <c r="Q1777" s="405"/>
      <c r="S1777" s="405"/>
      <c r="T1777" s="403"/>
      <c r="U1777" s="406"/>
      <c r="V1777" s="400"/>
      <c r="W1777" s="405"/>
      <c r="X1777" s="405"/>
      <c r="Y1777" s="403"/>
      <c r="Z1777" s="407"/>
      <c r="AA1777" s="403"/>
      <c r="AB1777" s="405"/>
      <c r="AC1777" s="403"/>
      <c r="AD1777" s="406"/>
      <c r="AG1777" s="403"/>
      <c r="AH1777" s="403"/>
      <c r="AI1777" s="405"/>
      <c r="AL1777" s="403"/>
      <c r="AN1777" s="403"/>
      <c r="AO1777" s="405"/>
      <c r="AP1777" s="403"/>
      <c r="AQ1777" s="403"/>
      <c r="AR1777" s="403"/>
      <c r="AS1777" s="403"/>
      <c r="AT1777" s="403"/>
      <c r="AU1777" s="403"/>
      <c r="AV1777" s="405"/>
      <c r="AW1777" s="404"/>
      <c r="AY1777" s="403"/>
      <c r="BC1777" s="403"/>
      <c r="BD1777" s="403"/>
      <c r="BE1777" s="403"/>
      <c r="BF1777" s="403"/>
      <c r="BG1777" s="403"/>
      <c r="BH1777" s="403"/>
      <c r="BI1777" s="403"/>
      <c r="BJ1777" s="403"/>
      <c r="BK1777" s="403"/>
    </row>
    <row r="1778" spans="1:63" x14ac:dyDescent="0.25">
      <c r="A1778" s="405"/>
      <c r="B1778" s="400"/>
      <c r="C1778" s="403"/>
      <c r="D1778" s="403"/>
      <c r="E1778" s="403"/>
      <c r="I1778" s="404"/>
      <c r="Q1778" s="405"/>
      <c r="S1778" s="405"/>
      <c r="T1778" s="403"/>
      <c r="U1778" s="406"/>
      <c r="V1778" s="400"/>
      <c r="W1778" s="405"/>
      <c r="X1778" s="405"/>
      <c r="Y1778" s="403"/>
      <c r="Z1778" s="407"/>
      <c r="AA1778" s="403"/>
      <c r="AB1778" s="405"/>
      <c r="AC1778" s="403"/>
      <c r="AD1778" s="406"/>
      <c r="AG1778" s="403"/>
      <c r="AH1778" s="403"/>
      <c r="AI1778" s="405"/>
      <c r="AL1778" s="403"/>
      <c r="AN1778" s="403"/>
      <c r="AO1778" s="405"/>
      <c r="AP1778" s="403"/>
      <c r="AQ1778" s="403"/>
      <c r="AR1778" s="403"/>
      <c r="AS1778" s="403"/>
      <c r="AT1778" s="403"/>
      <c r="AU1778" s="403"/>
      <c r="AV1778" s="405"/>
      <c r="AW1778" s="404"/>
      <c r="AY1778" s="403"/>
      <c r="BC1778" s="403"/>
      <c r="BD1778" s="403"/>
      <c r="BE1778" s="403"/>
      <c r="BF1778" s="403"/>
      <c r="BG1778" s="403"/>
      <c r="BH1778" s="403"/>
      <c r="BI1778" s="403"/>
      <c r="BJ1778" s="403"/>
      <c r="BK1778" s="403"/>
    </row>
    <row r="1779" spans="1:63" x14ac:dyDescent="0.25">
      <c r="A1779" s="405"/>
      <c r="B1779" s="400"/>
      <c r="C1779" s="403"/>
      <c r="D1779" s="403"/>
      <c r="E1779" s="403"/>
      <c r="I1779" s="404"/>
      <c r="Q1779" s="405"/>
      <c r="S1779" s="405"/>
      <c r="T1779" s="403"/>
      <c r="U1779" s="406"/>
      <c r="V1779" s="400"/>
      <c r="W1779" s="405"/>
      <c r="X1779" s="405"/>
      <c r="Y1779" s="403"/>
      <c r="Z1779" s="407"/>
      <c r="AA1779" s="403"/>
      <c r="AB1779" s="405"/>
      <c r="AC1779" s="403"/>
      <c r="AD1779" s="406"/>
      <c r="AG1779" s="403"/>
      <c r="AH1779" s="403"/>
      <c r="AI1779" s="405"/>
      <c r="AL1779" s="403"/>
      <c r="AN1779" s="403"/>
      <c r="AO1779" s="405"/>
      <c r="AP1779" s="403"/>
      <c r="AQ1779" s="403"/>
      <c r="AR1779" s="403"/>
      <c r="AS1779" s="403"/>
      <c r="AT1779" s="403"/>
      <c r="AU1779" s="403"/>
      <c r="AV1779" s="405"/>
      <c r="AW1779" s="404"/>
      <c r="AY1779" s="403"/>
      <c r="BC1779" s="403"/>
      <c r="BD1779" s="403"/>
      <c r="BE1779" s="403"/>
      <c r="BF1779" s="403"/>
      <c r="BG1779" s="403"/>
      <c r="BH1779" s="403"/>
      <c r="BI1779" s="403"/>
      <c r="BJ1779" s="403"/>
      <c r="BK1779" s="403"/>
    </row>
    <row r="1780" spans="1:63" x14ac:dyDescent="0.25">
      <c r="A1780" s="405"/>
      <c r="B1780" s="400"/>
      <c r="C1780" s="403"/>
      <c r="D1780" s="403"/>
      <c r="E1780" s="403"/>
      <c r="I1780" s="404"/>
      <c r="Q1780" s="405"/>
      <c r="S1780" s="405"/>
      <c r="T1780" s="403"/>
      <c r="U1780" s="406"/>
      <c r="V1780" s="400"/>
      <c r="W1780" s="405"/>
      <c r="X1780" s="405"/>
      <c r="Y1780" s="403"/>
      <c r="Z1780" s="407"/>
      <c r="AA1780" s="403"/>
      <c r="AB1780" s="405"/>
      <c r="AC1780" s="403"/>
      <c r="AD1780" s="406"/>
      <c r="AG1780" s="403"/>
      <c r="AH1780" s="403"/>
      <c r="AI1780" s="405"/>
      <c r="AL1780" s="403"/>
      <c r="AN1780" s="403"/>
      <c r="AO1780" s="405"/>
      <c r="AP1780" s="403"/>
      <c r="AQ1780" s="403"/>
      <c r="AR1780" s="403"/>
      <c r="AS1780" s="403"/>
      <c r="AT1780" s="403"/>
      <c r="AU1780" s="403"/>
      <c r="AV1780" s="405"/>
      <c r="AW1780" s="404"/>
      <c r="AY1780" s="403"/>
      <c r="BC1780" s="403"/>
      <c r="BD1780" s="403"/>
      <c r="BE1780" s="403"/>
      <c r="BF1780" s="403"/>
      <c r="BG1780" s="403"/>
      <c r="BH1780" s="403"/>
      <c r="BI1780" s="403"/>
      <c r="BJ1780" s="403"/>
      <c r="BK1780" s="403"/>
    </row>
    <row r="1781" spans="1:63" x14ac:dyDescent="0.25">
      <c r="A1781" s="405"/>
      <c r="B1781" s="400"/>
      <c r="C1781" s="403"/>
      <c r="D1781" s="403"/>
      <c r="E1781" s="403"/>
      <c r="I1781" s="404"/>
      <c r="Q1781" s="405"/>
      <c r="S1781" s="405"/>
      <c r="T1781" s="403"/>
      <c r="U1781" s="406"/>
      <c r="V1781" s="400"/>
      <c r="W1781" s="405"/>
      <c r="X1781" s="405"/>
      <c r="Y1781" s="403"/>
      <c r="Z1781" s="407"/>
      <c r="AA1781" s="403"/>
      <c r="AB1781" s="405"/>
      <c r="AC1781" s="403"/>
      <c r="AD1781" s="406"/>
      <c r="AG1781" s="403"/>
      <c r="AH1781" s="403"/>
      <c r="AI1781" s="405"/>
      <c r="AL1781" s="403"/>
      <c r="AN1781" s="403"/>
      <c r="AO1781" s="405"/>
      <c r="AP1781" s="403"/>
      <c r="AQ1781" s="403"/>
      <c r="AR1781" s="403"/>
      <c r="AS1781" s="403"/>
      <c r="AT1781" s="403"/>
      <c r="AU1781" s="403"/>
      <c r="AV1781" s="405"/>
      <c r="AW1781" s="404"/>
      <c r="AY1781" s="403"/>
      <c r="BC1781" s="403"/>
      <c r="BD1781" s="403"/>
      <c r="BE1781" s="403"/>
      <c r="BF1781" s="403"/>
      <c r="BG1781" s="403"/>
      <c r="BH1781" s="403"/>
      <c r="BI1781" s="403"/>
      <c r="BJ1781" s="403"/>
      <c r="BK1781" s="403"/>
    </row>
    <row r="1782" spans="1:63" x14ac:dyDescent="0.25">
      <c r="A1782" s="405"/>
      <c r="B1782" s="400"/>
      <c r="C1782" s="403"/>
      <c r="D1782" s="403"/>
      <c r="E1782" s="403"/>
      <c r="I1782" s="404"/>
      <c r="Q1782" s="405"/>
      <c r="S1782" s="405"/>
      <c r="T1782" s="403"/>
      <c r="U1782" s="406"/>
      <c r="V1782" s="400"/>
      <c r="W1782" s="405"/>
      <c r="X1782" s="405"/>
      <c r="Y1782" s="403"/>
      <c r="Z1782" s="407"/>
      <c r="AA1782" s="403"/>
      <c r="AB1782" s="405"/>
      <c r="AC1782" s="403"/>
      <c r="AD1782" s="406"/>
      <c r="AG1782" s="403"/>
      <c r="AH1782" s="403"/>
      <c r="AI1782" s="405"/>
      <c r="AL1782" s="403"/>
      <c r="AN1782" s="403"/>
      <c r="AO1782" s="405"/>
      <c r="AP1782" s="403"/>
      <c r="AQ1782" s="403"/>
      <c r="AR1782" s="403"/>
      <c r="AS1782" s="403"/>
      <c r="AT1782" s="403"/>
      <c r="AU1782" s="403"/>
      <c r="AV1782" s="405"/>
      <c r="AW1782" s="404"/>
      <c r="AY1782" s="403"/>
      <c r="BC1782" s="403"/>
      <c r="BD1782" s="403"/>
      <c r="BE1782" s="403"/>
      <c r="BF1782" s="403"/>
      <c r="BG1782" s="403"/>
      <c r="BH1782" s="403"/>
      <c r="BI1782" s="403"/>
      <c r="BJ1782" s="403"/>
      <c r="BK1782" s="403"/>
    </row>
    <row r="1783" spans="1:63" x14ac:dyDescent="0.25">
      <c r="A1783" s="405"/>
      <c r="B1783" s="400"/>
      <c r="C1783" s="403"/>
      <c r="D1783" s="403"/>
      <c r="E1783" s="403"/>
      <c r="I1783" s="404"/>
      <c r="Q1783" s="405"/>
      <c r="S1783" s="405"/>
      <c r="T1783" s="403"/>
      <c r="U1783" s="406"/>
      <c r="V1783" s="400"/>
      <c r="W1783" s="405"/>
      <c r="X1783" s="405"/>
      <c r="Y1783" s="403"/>
      <c r="Z1783" s="407"/>
      <c r="AA1783" s="403"/>
      <c r="AB1783" s="405"/>
      <c r="AC1783" s="403"/>
      <c r="AD1783" s="406"/>
      <c r="AG1783" s="403"/>
      <c r="AH1783" s="403"/>
      <c r="AI1783" s="405"/>
      <c r="AL1783" s="403"/>
      <c r="AN1783" s="403"/>
      <c r="AO1783" s="405"/>
      <c r="AP1783" s="403"/>
      <c r="AQ1783" s="403"/>
      <c r="AR1783" s="403"/>
      <c r="AS1783" s="403"/>
      <c r="AT1783" s="403"/>
      <c r="AU1783" s="403"/>
      <c r="AV1783" s="405"/>
      <c r="AW1783" s="404"/>
      <c r="AY1783" s="403"/>
      <c r="BC1783" s="403"/>
      <c r="BD1783" s="403"/>
      <c r="BE1783" s="403"/>
      <c r="BF1783" s="403"/>
      <c r="BG1783" s="403"/>
      <c r="BH1783" s="403"/>
      <c r="BI1783" s="403"/>
      <c r="BJ1783" s="403"/>
      <c r="BK1783" s="403"/>
    </row>
    <row r="1784" spans="1:63" x14ac:dyDescent="0.25">
      <c r="A1784" s="405"/>
      <c r="B1784" s="400"/>
      <c r="C1784" s="403"/>
      <c r="D1784" s="403"/>
      <c r="E1784" s="403"/>
      <c r="I1784" s="404"/>
      <c r="Q1784" s="405"/>
      <c r="S1784" s="405"/>
      <c r="T1784" s="403"/>
      <c r="U1784" s="406"/>
      <c r="V1784" s="400"/>
      <c r="W1784" s="405"/>
      <c r="X1784" s="405"/>
      <c r="Y1784" s="403"/>
      <c r="Z1784" s="407"/>
      <c r="AA1784" s="403"/>
      <c r="AB1784" s="405"/>
      <c r="AC1784" s="403"/>
      <c r="AD1784" s="406"/>
      <c r="AG1784" s="403"/>
      <c r="AH1784" s="403"/>
      <c r="AI1784" s="405"/>
      <c r="AL1784" s="403"/>
      <c r="AN1784" s="403"/>
      <c r="AO1784" s="405"/>
      <c r="AP1784" s="403"/>
      <c r="AQ1784" s="403"/>
      <c r="AR1784" s="403"/>
      <c r="AS1784" s="403"/>
      <c r="AT1784" s="403"/>
      <c r="AU1784" s="403"/>
      <c r="AV1784" s="405"/>
      <c r="AW1784" s="404"/>
      <c r="AY1784" s="403"/>
      <c r="BC1784" s="403"/>
      <c r="BD1784" s="403"/>
      <c r="BE1784" s="403"/>
      <c r="BF1784" s="403"/>
      <c r="BG1784" s="403"/>
      <c r="BH1784" s="403"/>
      <c r="BI1784" s="403"/>
      <c r="BJ1784" s="403"/>
      <c r="BK1784" s="403"/>
    </row>
    <row r="1785" spans="1:63" x14ac:dyDescent="0.25">
      <c r="A1785" s="405"/>
      <c r="B1785" s="400"/>
      <c r="C1785" s="403"/>
      <c r="D1785" s="403"/>
      <c r="E1785" s="403"/>
      <c r="I1785" s="404"/>
      <c r="Q1785" s="405"/>
      <c r="S1785" s="405"/>
      <c r="T1785" s="403"/>
      <c r="U1785" s="406"/>
      <c r="V1785" s="400"/>
      <c r="W1785" s="405"/>
      <c r="X1785" s="405"/>
      <c r="Y1785" s="403"/>
      <c r="Z1785" s="407"/>
      <c r="AA1785" s="403"/>
      <c r="AB1785" s="405"/>
      <c r="AC1785" s="403"/>
      <c r="AD1785" s="406"/>
      <c r="AG1785" s="403"/>
      <c r="AH1785" s="403"/>
      <c r="AI1785" s="405"/>
      <c r="AL1785" s="403"/>
      <c r="AN1785" s="403"/>
      <c r="AO1785" s="405"/>
      <c r="AP1785" s="403"/>
      <c r="AQ1785" s="403"/>
      <c r="AR1785" s="403"/>
      <c r="AS1785" s="403"/>
      <c r="AT1785" s="403"/>
      <c r="AU1785" s="403"/>
      <c r="AV1785" s="405"/>
      <c r="AW1785" s="404"/>
      <c r="AY1785" s="403"/>
      <c r="BC1785" s="403"/>
      <c r="BD1785" s="403"/>
      <c r="BE1785" s="403"/>
      <c r="BF1785" s="403"/>
      <c r="BG1785" s="403"/>
      <c r="BH1785" s="403"/>
      <c r="BI1785" s="403"/>
      <c r="BJ1785" s="403"/>
      <c r="BK1785" s="403"/>
    </row>
    <row r="1786" spans="1:63" x14ac:dyDescent="0.25">
      <c r="A1786" s="405"/>
      <c r="B1786" s="400"/>
      <c r="C1786" s="403"/>
      <c r="D1786" s="403"/>
      <c r="E1786" s="403"/>
      <c r="I1786" s="404"/>
      <c r="Q1786" s="405"/>
      <c r="S1786" s="405"/>
      <c r="T1786" s="403"/>
      <c r="U1786" s="406"/>
      <c r="V1786" s="400"/>
      <c r="W1786" s="405"/>
      <c r="X1786" s="405"/>
      <c r="Y1786" s="403"/>
      <c r="Z1786" s="407"/>
      <c r="AA1786" s="403"/>
      <c r="AB1786" s="405"/>
      <c r="AC1786" s="403"/>
      <c r="AD1786" s="406"/>
      <c r="AG1786" s="403"/>
      <c r="AH1786" s="403"/>
      <c r="AI1786" s="405"/>
      <c r="AL1786" s="403"/>
      <c r="AN1786" s="403"/>
      <c r="AO1786" s="405"/>
      <c r="AP1786" s="403"/>
      <c r="AQ1786" s="403"/>
      <c r="AR1786" s="403"/>
      <c r="AS1786" s="403"/>
      <c r="AT1786" s="403"/>
      <c r="AU1786" s="403"/>
      <c r="AV1786" s="405"/>
      <c r="AW1786" s="404"/>
      <c r="AY1786" s="403"/>
      <c r="BC1786" s="403"/>
      <c r="BD1786" s="403"/>
      <c r="BE1786" s="403"/>
      <c r="BF1786" s="403"/>
      <c r="BG1786" s="403"/>
      <c r="BH1786" s="403"/>
      <c r="BI1786" s="403"/>
      <c r="BJ1786" s="403"/>
      <c r="BK1786" s="403"/>
    </row>
    <row r="1787" spans="1:63" x14ac:dyDescent="0.25">
      <c r="A1787" s="405"/>
      <c r="B1787" s="400"/>
      <c r="C1787" s="403"/>
      <c r="D1787" s="403"/>
      <c r="E1787" s="403"/>
      <c r="I1787" s="404"/>
      <c r="Q1787" s="405"/>
      <c r="S1787" s="405"/>
      <c r="T1787" s="403"/>
      <c r="U1787" s="406"/>
      <c r="V1787" s="400"/>
      <c r="W1787" s="405"/>
      <c r="X1787" s="405"/>
      <c r="Y1787" s="403"/>
      <c r="Z1787" s="407"/>
      <c r="AA1787" s="403"/>
      <c r="AB1787" s="405"/>
      <c r="AC1787" s="403"/>
      <c r="AD1787" s="406"/>
      <c r="AG1787" s="403"/>
      <c r="AH1787" s="403"/>
      <c r="AI1787" s="405"/>
      <c r="AL1787" s="403"/>
      <c r="AN1787" s="403"/>
      <c r="AO1787" s="405"/>
      <c r="AP1787" s="403"/>
      <c r="AQ1787" s="403"/>
      <c r="AR1787" s="403"/>
      <c r="AS1787" s="403"/>
      <c r="AT1787" s="403"/>
      <c r="AU1787" s="403"/>
      <c r="AV1787" s="405"/>
      <c r="AW1787" s="404"/>
      <c r="AY1787" s="403"/>
      <c r="BC1787" s="403"/>
      <c r="BD1787" s="403"/>
      <c r="BE1787" s="403"/>
      <c r="BF1787" s="403"/>
      <c r="BG1787" s="403"/>
      <c r="BH1787" s="403"/>
      <c r="BI1787" s="403"/>
      <c r="BJ1787" s="403"/>
      <c r="BK1787" s="403"/>
    </row>
    <row r="1788" spans="1:63" x14ac:dyDescent="0.25">
      <c r="A1788" s="405"/>
      <c r="B1788" s="400"/>
      <c r="C1788" s="403"/>
      <c r="D1788" s="403"/>
      <c r="E1788" s="403"/>
      <c r="I1788" s="404"/>
      <c r="Q1788" s="405"/>
      <c r="S1788" s="405"/>
      <c r="T1788" s="403"/>
      <c r="U1788" s="406"/>
      <c r="V1788" s="400"/>
      <c r="W1788" s="405"/>
      <c r="X1788" s="405"/>
      <c r="Y1788" s="403"/>
      <c r="Z1788" s="407"/>
      <c r="AA1788" s="403"/>
      <c r="AB1788" s="405"/>
      <c r="AC1788" s="403"/>
      <c r="AD1788" s="406"/>
      <c r="AG1788" s="403"/>
      <c r="AH1788" s="403"/>
      <c r="AI1788" s="405"/>
      <c r="AL1788" s="403"/>
      <c r="AN1788" s="403"/>
      <c r="AO1788" s="405"/>
      <c r="AP1788" s="403"/>
      <c r="AQ1788" s="403"/>
      <c r="AR1788" s="403"/>
      <c r="AS1788" s="403"/>
      <c r="AT1788" s="403"/>
      <c r="AU1788" s="403"/>
      <c r="AV1788" s="405"/>
      <c r="AW1788" s="404"/>
      <c r="AY1788" s="403"/>
      <c r="BC1788" s="403"/>
      <c r="BD1788" s="403"/>
      <c r="BE1788" s="403"/>
      <c r="BF1788" s="403"/>
      <c r="BG1788" s="403"/>
      <c r="BH1788" s="403"/>
      <c r="BI1788" s="403"/>
      <c r="BJ1788" s="403"/>
      <c r="BK1788" s="403"/>
    </row>
    <row r="1789" spans="1:63" x14ac:dyDescent="0.25">
      <c r="A1789" s="405"/>
      <c r="B1789" s="400"/>
      <c r="C1789" s="403"/>
      <c r="D1789" s="403"/>
      <c r="E1789" s="403"/>
      <c r="I1789" s="404"/>
      <c r="Q1789" s="405"/>
      <c r="S1789" s="405"/>
      <c r="T1789" s="403"/>
      <c r="U1789" s="406"/>
      <c r="V1789" s="400"/>
      <c r="W1789" s="405"/>
      <c r="X1789" s="405"/>
      <c r="Y1789" s="403"/>
      <c r="Z1789" s="407"/>
      <c r="AA1789" s="403"/>
      <c r="AB1789" s="405"/>
      <c r="AC1789" s="403"/>
      <c r="AD1789" s="406"/>
      <c r="AG1789" s="403"/>
      <c r="AH1789" s="403"/>
      <c r="AI1789" s="405"/>
      <c r="AL1789" s="403"/>
      <c r="AN1789" s="403"/>
      <c r="AO1789" s="405"/>
      <c r="AP1789" s="403"/>
      <c r="AQ1789" s="403"/>
      <c r="AR1789" s="403"/>
      <c r="AS1789" s="403"/>
      <c r="AT1789" s="403"/>
      <c r="AU1789" s="403"/>
      <c r="AV1789" s="405"/>
      <c r="AW1789" s="404"/>
      <c r="AY1789" s="403"/>
      <c r="BC1789" s="403"/>
      <c r="BD1789" s="403"/>
      <c r="BE1789" s="403"/>
      <c r="BF1789" s="403"/>
      <c r="BG1789" s="403"/>
      <c r="BH1789" s="403"/>
      <c r="BI1789" s="403"/>
      <c r="BJ1789" s="403"/>
      <c r="BK1789" s="403"/>
    </row>
    <row r="1790" spans="1:63" x14ac:dyDescent="0.25">
      <c r="A1790" s="405"/>
      <c r="B1790" s="400"/>
      <c r="C1790" s="403"/>
      <c r="D1790" s="403"/>
      <c r="E1790" s="403"/>
      <c r="I1790" s="404"/>
      <c r="Q1790" s="405"/>
      <c r="S1790" s="405"/>
      <c r="T1790" s="403"/>
      <c r="U1790" s="406"/>
      <c r="V1790" s="400"/>
      <c r="W1790" s="405"/>
      <c r="X1790" s="405"/>
      <c r="Y1790" s="403"/>
      <c r="Z1790" s="407"/>
      <c r="AA1790" s="403"/>
      <c r="AB1790" s="405"/>
      <c r="AC1790" s="403"/>
      <c r="AD1790" s="406"/>
      <c r="AG1790" s="403"/>
      <c r="AH1790" s="403"/>
      <c r="AI1790" s="405"/>
      <c r="AL1790" s="403"/>
      <c r="AN1790" s="403"/>
      <c r="AO1790" s="405"/>
      <c r="AP1790" s="403"/>
      <c r="AQ1790" s="403"/>
      <c r="AR1790" s="403"/>
      <c r="AS1790" s="403"/>
      <c r="AT1790" s="403"/>
      <c r="AU1790" s="403"/>
      <c r="AV1790" s="405"/>
      <c r="AW1790" s="404"/>
      <c r="AY1790" s="403"/>
      <c r="BC1790" s="403"/>
      <c r="BD1790" s="403"/>
      <c r="BE1790" s="403"/>
      <c r="BF1790" s="403"/>
      <c r="BG1790" s="403"/>
      <c r="BH1790" s="403"/>
      <c r="BI1790" s="403"/>
      <c r="BJ1790" s="403"/>
      <c r="BK1790" s="403"/>
    </row>
    <row r="1791" spans="1:63" x14ac:dyDescent="0.25">
      <c r="A1791" s="405"/>
      <c r="B1791" s="400"/>
      <c r="C1791" s="403"/>
      <c r="D1791" s="403"/>
      <c r="E1791" s="403"/>
      <c r="I1791" s="404"/>
      <c r="Q1791" s="405"/>
      <c r="S1791" s="405"/>
      <c r="T1791" s="403"/>
      <c r="U1791" s="406"/>
      <c r="V1791" s="400"/>
      <c r="W1791" s="405"/>
      <c r="X1791" s="405"/>
      <c r="Y1791" s="403"/>
      <c r="Z1791" s="407"/>
      <c r="AA1791" s="403"/>
      <c r="AB1791" s="405"/>
      <c r="AC1791" s="403"/>
      <c r="AD1791" s="406"/>
      <c r="AG1791" s="403"/>
      <c r="AH1791" s="403"/>
      <c r="AI1791" s="405"/>
      <c r="AL1791" s="403"/>
      <c r="AN1791" s="403"/>
      <c r="AO1791" s="405"/>
      <c r="AP1791" s="403"/>
      <c r="AQ1791" s="403"/>
      <c r="AR1791" s="403"/>
      <c r="AS1791" s="403"/>
      <c r="AT1791" s="403"/>
      <c r="AU1791" s="403"/>
      <c r="AV1791" s="405"/>
      <c r="AW1791" s="404"/>
      <c r="AY1791" s="403"/>
      <c r="BC1791" s="403"/>
      <c r="BD1791" s="403"/>
      <c r="BE1791" s="403"/>
      <c r="BF1791" s="403"/>
      <c r="BG1791" s="403"/>
      <c r="BH1791" s="403"/>
      <c r="BI1791" s="403"/>
      <c r="BJ1791" s="403"/>
      <c r="BK1791" s="403"/>
    </row>
    <row r="1792" spans="1:63" x14ac:dyDescent="0.25">
      <c r="A1792" s="405"/>
      <c r="B1792" s="400"/>
      <c r="C1792" s="403"/>
      <c r="D1792" s="403"/>
      <c r="E1792" s="403"/>
      <c r="I1792" s="404"/>
      <c r="Q1792" s="405"/>
      <c r="S1792" s="405"/>
      <c r="T1792" s="403"/>
      <c r="U1792" s="406"/>
      <c r="V1792" s="400"/>
      <c r="W1792" s="405"/>
      <c r="X1792" s="405"/>
      <c r="Y1792" s="403"/>
      <c r="Z1792" s="407"/>
      <c r="AA1792" s="403"/>
      <c r="AB1792" s="405"/>
      <c r="AC1792" s="403"/>
      <c r="AD1792" s="406"/>
      <c r="AG1792" s="403"/>
      <c r="AH1792" s="403"/>
      <c r="AI1792" s="405"/>
      <c r="AL1792" s="403"/>
      <c r="AN1792" s="403"/>
      <c r="AO1792" s="405"/>
      <c r="AP1792" s="403"/>
      <c r="AQ1792" s="403"/>
      <c r="AR1792" s="403"/>
      <c r="AS1792" s="403"/>
      <c r="AT1792" s="403"/>
      <c r="AU1792" s="403"/>
      <c r="AV1792" s="405"/>
      <c r="AW1792" s="404"/>
      <c r="AY1792" s="403"/>
      <c r="BC1792" s="403"/>
      <c r="BD1792" s="403"/>
      <c r="BE1792" s="403"/>
      <c r="BF1792" s="403"/>
      <c r="BG1792" s="403"/>
      <c r="BH1792" s="403"/>
      <c r="BI1792" s="403"/>
      <c r="BJ1792" s="403"/>
      <c r="BK1792" s="403"/>
    </row>
    <row r="1793" spans="1:63" x14ac:dyDescent="0.25">
      <c r="A1793" s="405"/>
      <c r="B1793" s="400"/>
      <c r="C1793" s="403"/>
      <c r="D1793" s="403"/>
      <c r="E1793" s="403"/>
      <c r="I1793" s="404"/>
      <c r="Q1793" s="405"/>
      <c r="S1793" s="405"/>
      <c r="T1793" s="403"/>
      <c r="U1793" s="406"/>
      <c r="V1793" s="400"/>
      <c r="W1793" s="405"/>
      <c r="X1793" s="405"/>
      <c r="Y1793" s="403"/>
      <c r="Z1793" s="407"/>
      <c r="AA1793" s="403"/>
      <c r="AB1793" s="405"/>
      <c r="AC1793" s="403"/>
      <c r="AD1793" s="406"/>
      <c r="AG1793" s="403"/>
      <c r="AH1793" s="403"/>
      <c r="AI1793" s="405"/>
      <c r="AL1793" s="403"/>
      <c r="AN1793" s="403"/>
      <c r="AO1793" s="405"/>
      <c r="AP1793" s="403"/>
      <c r="AQ1793" s="403"/>
      <c r="AR1793" s="403"/>
      <c r="AS1793" s="403"/>
      <c r="AT1793" s="403"/>
      <c r="AU1793" s="403"/>
      <c r="AV1793" s="405"/>
      <c r="AW1793" s="404"/>
      <c r="AY1793" s="403"/>
      <c r="BC1793" s="403"/>
      <c r="BD1793" s="403"/>
      <c r="BE1793" s="403"/>
      <c r="BF1793" s="403"/>
      <c r="BG1793" s="403"/>
      <c r="BH1793" s="403"/>
      <c r="BI1793" s="403"/>
      <c r="BJ1793" s="403"/>
      <c r="BK1793" s="403"/>
    </row>
    <row r="1794" spans="1:63" x14ac:dyDescent="0.25">
      <c r="A1794" s="405"/>
      <c r="B1794" s="400"/>
      <c r="C1794" s="403"/>
      <c r="D1794" s="403"/>
      <c r="E1794" s="403"/>
      <c r="I1794" s="404"/>
      <c r="Q1794" s="405"/>
      <c r="S1794" s="405"/>
      <c r="T1794" s="403"/>
      <c r="U1794" s="406"/>
      <c r="V1794" s="400"/>
      <c r="W1794" s="405"/>
      <c r="X1794" s="405"/>
      <c r="Y1794" s="403"/>
      <c r="Z1794" s="407"/>
      <c r="AA1794" s="403"/>
      <c r="AB1794" s="405"/>
      <c r="AC1794" s="403"/>
      <c r="AD1794" s="406"/>
      <c r="AG1794" s="403"/>
      <c r="AH1794" s="403"/>
      <c r="AI1794" s="405"/>
      <c r="AL1794" s="403"/>
      <c r="AN1794" s="403"/>
      <c r="AO1794" s="405"/>
      <c r="AP1794" s="403"/>
      <c r="AQ1794" s="403"/>
      <c r="AR1794" s="403"/>
      <c r="AS1794" s="403"/>
      <c r="AT1794" s="403"/>
      <c r="AU1794" s="403"/>
      <c r="AV1794" s="405"/>
      <c r="AW1794" s="404"/>
      <c r="AY1794" s="403"/>
      <c r="BC1794" s="403"/>
      <c r="BD1794" s="403"/>
      <c r="BE1794" s="403"/>
      <c r="BF1794" s="403"/>
      <c r="BG1794" s="403"/>
      <c r="BH1794" s="403"/>
      <c r="BI1794" s="403"/>
      <c r="BJ1794" s="403"/>
      <c r="BK1794" s="403"/>
    </row>
    <row r="1795" spans="1:63" x14ac:dyDescent="0.25">
      <c r="A1795" s="405"/>
      <c r="B1795" s="400"/>
      <c r="C1795" s="403"/>
      <c r="D1795" s="403"/>
      <c r="E1795" s="403"/>
      <c r="I1795" s="404"/>
      <c r="Q1795" s="405"/>
      <c r="S1795" s="405"/>
      <c r="T1795" s="403"/>
      <c r="U1795" s="406"/>
      <c r="V1795" s="400"/>
      <c r="W1795" s="405"/>
      <c r="X1795" s="405"/>
      <c r="Y1795" s="403"/>
      <c r="Z1795" s="407"/>
      <c r="AA1795" s="403"/>
      <c r="AB1795" s="405"/>
      <c r="AC1795" s="403"/>
      <c r="AD1795" s="406"/>
      <c r="AG1795" s="403"/>
      <c r="AH1795" s="403"/>
      <c r="AI1795" s="405"/>
      <c r="AL1795" s="403"/>
      <c r="AN1795" s="403"/>
      <c r="AO1795" s="405"/>
      <c r="AP1795" s="403"/>
      <c r="AQ1795" s="403"/>
      <c r="AR1795" s="403"/>
      <c r="AS1795" s="403"/>
      <c r="AT1795" s="403"/>
      <c r="AU1795" s="403"/>
      <c r="AV1795" s="405"/>
      <c r="AW1795" s="404"/>
      <c r="AY1795" s="403"/>
      <c r="BC1795" s="403"/>
      <c r="BD1795" s="403"/>
      <c r="BE1795" s="403"/>
      <c r="BF1795" s="403"/>
      <c r="BG1795" s="403"/>
      <c r="BH1795" s="403"/>
      <c r="BI1795" s="403"/>
      <c r="BJ1795" s="403"/>
      <c r="BK1795" s="403"/>
    </row>
    <row r="1796" spans="1:63" x14ac:dyDescent="0.25">
      <c r="A1796" s="405"/>
      <c r="B1796" s="400"/>
      <c r="C1796" s="403"/>
      <c r="D1796" s="403"/>
      <c r="E1796" s="403"/>
      <c r="I1796" s="404"/>
      <c r="Q1796" s="405"/>
      <c r="S1796" s="405"/>
      <c r="T1796" s="403"/>
      <c r="U1796" s="406"/>
      <c r="V1796" s="400"/>
      <c r="W1796" s="405"/>
      <c r="X1796" s="405"/>
      <c r="Y1796" s="403"/>
      <c r="Z1796" s="407"/>
      <c r="AA1796" s="403"/>
      <c r="AB1796" s="405"/>
      <c r="AC1796" s="403"/>
      <c r="AD1796" s="406"/>
      <c r="AG1796" s="403"/>
      <c r="AH1796" s="403"/>
      <c r="AI1796" s="405"/>
      <c r="AL1796" s="403"/>
      <c r="AN1796" s="403"/>
      <c r="AO1796" s="405"/>
      <c r="AP1796" s="403"/>
      <c r="AQ1796" s="403"/>
      <c r="AR1796" s="403"/>
      <c r="AS1796" s="403"/>
      <c r="AT1796" s="403"/>
      <c r="AU1796" s="403"/>
      <c r="AV1796" s="405"/>
      <c r="AW1796" s="404"/>
      <c r="AY1796" s="403"/>
      <c r="BC1796" s="403"/>
      <c r="BD1796" s="403"/>
      <c r="BE1796" s="403"/>
      <c r="BF1796" s="403"/>
      <c r="BG1796" s="403"/>
      <c r="BH1796" s="403"/>
      <c r="BI1796" s="403"/>
      <c r="BJ1796" s="403"/>
      <c r="BK1796" s="403"/>
    </row>
    <row r="1797" spans="1:63" x14ac:dyDescent="0.25">
      <c r="A1797" s="405"/>
      <c r="B1797" s="400"/>
      <c r="C1797" s="403"/>
      <c r="D1797" s="403"/>
      <c r="E1797" s="403"/>
      <c r="I1797" s="404"/>
      <c r="Q1797" s="405"/>
      <c r="S1797" s="405"/>
      <c r="T1797" s="403"/>
      <c r="U1797" s="406"/>
      <c r="V1797" s="400"/>
      <c r="W1797" s="405"/>
      <c r="X1797" s="405"/>
      <c r="Y1797" s="403"/>
      <c r="Z1797" s="407"/>
      <c r="AA1797" s="403"/>
      <c r="AB1797" s="405"/>
      <c r="AC1797" s="403"/>
      <c r="AD1797" s="406"/>
      <c r="AG1797" s="403"/>
      <c r="AH1797" s="403"/>
      <c r="AI1797" s="405"/>
      <c r="AL1797" s="403"/>
      <c r="AN1797" s="403"/>
      <c r="AO1797" s="405"/>
      <c r="AP1797" s="403"/>
      <c r="AQ1797" s="403"/>
      <c r="AR1797" s="403"/>
      <c r="AS1797" s="403"/>
      <c r="AT1797" s="403"/>
      <c r="AU1797" s="403"/>
      <c r="AV1797" s="405"/>
      <c r="AW1797" s="404"/>
      <c r="AY1797" s="403"/>
      <c r="BC1797" s="403"/>
      <c r="BD1797" s="403"/>
      <c r="BE1797" s="403"/>
      <c r="BF1797" s="403"/>
      <c r="BG1797" s="403"/>
      <c r="BH1797" s="403"/>
      <c r="BI1797" s="403"/>
      <c r="BJ1797" s="403"/>
      <c r="BK1797" s="403"/>
    </row>
    <row r="1798" spans="1:63" x14ac:dyDescent="0.25">
      <c r="A1798" s="405"/>
      <c r="B1798" s="400"/>
      <c r="C1798" s="403"/>
      <c r="D1798" s="403"/>
      <c r="E1798" s="403"/>
      <c r="I1798" s="404"/>
      <c r="Q1798" s="405"/>
      <c r="S1798" s="405"/>
      <c r="T1798" s="403"/>
      <c r="U1798" s="406"/>
      <c r="V1798" s="400"/>
      <c r="W1798" s="405"/>
      <c r="X1798" s="405"/>
      <c r="Y1798" s="403"/>
      <c r="Z1798" s="407"/>
      <c r="AA1798" s="403"/>
      <c r="AB1798" s="405"/>
      <c r="AC1798" s="403"/>
      <c r="AD1798" s="406"/>
      <c r="AG1798" s="403"/>
      <c r="AH1798" s="403"/>
      <c r="AI1798" s="405"/>
      <c r="AL1798" s="403"/>
      <c r="AN1798" s="403"/>
      <c r="AO1798" s="405"/>
      <c r="AP1798" s="403"/>
      <c r="AQ1798" s="403"/>
      <c r="AR1798" s="403"/>
      <c r="AS1798" s="403"/>
      <c r="AT1798" s="403"/>
      <c r="AU1798" s="403"/>
      <c r="AV1798" s="405"/>
      <c r="AW1798" s="404"/>
      <c r="AY1798" s="403"/>
      <c r="BC1798" s="403"/>
      <c r="BD1798" s="403"/>
      <c r="BE1798" s="403"/>
      <c r="BF1798" s="403"/>
      <c r="BG1798" s="403"/>
      <c r="BH1798" s="403"/>
      <c r="BI1798" s="403"/>
      <c r="BJ1798" s="403"/>
      <c r="BK1798" s="403"/>
    </row>
    <row r="1799" spans="1:63" x14ac:dyDescent="0.25">
      <c r="A1799" s="405"/>
      <c r="B1799" s="400"/>
      <c r="C1799" s="403"/>
      <c r="D1799" s="403"/>
      <c r="E1799" s="403"/>
      <c r="I1799" s="404"/>
      <c r="Q1799" s="405"/>
      <c r="S1799" s="405"/>
      <c r="T1799" s="403"/>
      <c r="U1799" s="406"/>
      <c r="V1799" s="400"/>
      <c r="W1799" s="405"/>
      <c r="X1799" s="405"/>
      <c r="Y1799" s="403"/>
      <c r="Z1799" s="407"/>
      <c r="AA1799" s="403"/>
      <c r="AB1799" s="405"/>
      <c r="AC1799" s="403"/>
      <c r="AD1799" s="406"/>
      <c r="AG1799" s="403"/>
      <c r="AH1799" s="403"/>
      <c r="AI1799" s="405"/>
      <c r="AL1799" s="403"/>
      <c r="AN1799" s="403"/>
      <c r="AO1799" s="405"/>
      <c r="AP1799" s="403"/>
      <c r="AQ1799" s="403"/>
      <c r="AR1799" s="403"/>
      <c r="AS1799" s="403"/>
      <c r="AT1799" s="403"/>
      <c r="AU1799" s="403"/>
      <c r="AV1799" s="405"/>
      <c r="AW1799" s="404"/>
      <c r="AY1799" s="403"/>
      <c r="BC1799" s="403"/>
      <c r="BD1799" s="403"/>
      <c r="BE1799" s="403"/>
      <c r="BF1799" s="403"/>
      <c r="BG1799" s="403"/>
      <c r="BH1799" s="403"/>
      <c r="BI1799" s="403"/>
      <c r="BJ1799" s="403"/>
      <c r="BK1799" s="403"/>
    </row>
    <row r="1800" spans="1:63" x14ac:dyDescent="0.25">
      <c r="A1800" s="405"/>
      <c r="B1800" s="400"/>
      <c r="C1800" s="403"/>
      <c r="D1800" s="403"/>
      <c r="E1800" s="403"/>
      <c r="I1800" s="404"/>
      <c r="Q1800" s="405"/>
      <c r="S1800" s="405"/>
      <c r="T1800" s="403"/>
      <c r="U1800" s="406"/>
      <c r="V1800" s="400"/>
      <c r="W1800" s="405"/>
      <c r="X1800" s="405"/>
      <c r="Y1800" s="403"/>
      <c r="Z1800" s="407"/>
      <c r="AA1800" s="403"/>
      <c r="AB1800" s="405"/>
      <c r="AC1800" s="403"/>
      <c r="AD1800" s="406"/>
      <c r="AG1800" s="403"/>
      <c r="AH1800" s="403"/>
      <c r="AI1800" s="405"/>
      <c r="AL1800" s="403"/>
      <c r="AN1800" s="403"/>
      <c r="AO1800" s="405"/>
      <c r="AP1800" s="403"/>
      <c r="AQ1800" s="403"/>
      <c r="AR1800" s="403"/>
      <c r="AS1800" s="403"/>
      <c r="AT1800" s="403"/>
      <c r="AU1800" s="403"/>
      <c r="AV1800" s="405"/>
      <c r="AW1800" s="404"/>
      <c r="AY1800" s="403"/>
      <c r="BC1800" s="403"/>
      <c r="BD1800" s="403"/>
      <c r="BE1800" s="403"/>
      <c r="BF1800" s="403"/>
      <c r="BG1800" s="403"/>
      <c r="BH1800" s="403"/>
      <c r="BI1800" s="403"/>
      <c r="BJ1800" s="403"/>
      <c r="BK1800" s="403"/>
    </row>
    <row r="1801" spans="1:63" x14ac:dyDescent="0.25">
      <c r="A1801" s="405"/>
      <c r="B1801" s="400"/>
      <c r="C1801" s="403"/>
      <c r="D1801" s="403"/>
      <c r="E1801" s="403"/>
      <c r="I1801" s="404"/>
      <c r="Q1801" s="405"/>
      <c r="S1801" s="405"/>
      <c r="T1801" s="403"/>
      <c r="U1801" s="406"/>
      <c r="V1801" s="400"/>
      <c r="W1801" s="405"/>
      <c r="X1801" s="405"/>
      <c r="Y1801" s="403"/>
      <c r="Z1801" s="407"/>
      <c r="AA1801" s="403"/>
      <c r="AB1801" s="405"/>
      <c r="AC1801" s="403"/>
      <c r="AD1801" s="406"/>
      <c r="AG1801" s="403"/>
      <c r="AH1801" s="403"/>
      <c r="AI1801" s="405"/>
      <c r="AL1801" s="403"/>
      <c r="AN1801" s="403"/>
      <c r="AO1801" s="405"/>
      <c r="AP1801" s="403"/>
      <c r="AQ1801" s="403"/>
      <c r="AR1801" s="403"/>
      <c r="AS1801" s="403"/>
      <c r="AT1801" s="403"/>
      <c r="AU1801" s="403"/>
      <c r="AV1801" s="405"/>
      <c r="AW1801" s="404"/>
      <c r="AY1801" s="403"/>
      <c r="BC1801" s="403"/>
      <c r="BD1801" s="403"/>
      <c r="BE1801" s="403"/>
      <c r="BF1801" s="403"/>
      <c r="BG1801" s="403"/>
      <c r="BH1801" s="403"/>
      <c r="BI1801" s="403"/>
      <c r="BJ1801" s="403"/>
      <c r="BK1801" s="403"/>
    </row>
    <row r="1802" spans="1:63" x14ac:dyDescent="0.25">
      <c r="A1802" s="405"/>
      <c r="B1802" s="400"/>
      <c r="C1802" s="403"/>
      <c r="D1802" s="403"/>
      <c r="E1802" s="403"/>
      <c r="I1802" s="404"/>
      <c r="Q1802" s="405"/>
      <c r="S1802" s="405"/>
      <c r="T1802" s="403"/>
      <c r="U1802" s="406"/>
      <c r="V1802" s="400"/>
      <c r="W1802" s="405"/>
      <c r="X1802" s="405"/>
      <c r="Y1802" s="403"/>
      <c r="Z1802" s="407"/>
      <c r="AA1802" s="403"/>
      <c r="AB1802" s="405"/>
      <c r="AC1802" s="403"/>
      <c r="AD1802" s="406"/>
      <c r="AG1802" s="403"/>
      <c r="AH1802" s="403"/>
      <c r="AI1802" s="405"/>
      <c r="AL1802" s="403"/>
      <c r="AN1802" s="403"/>
      <c r="AO1802" s="405"/>
      <c r="AP1802" s="403"/>
      <c r="AQ1802" s="403"/>
      <c r="AR1802" s="403"/>
      <c r="AS1802" s="403"/>
      <c r="AT1802" s="403"/>
      <c r="AU1802" s="403"/>
      <c r="AV1802" s="405"/>
      <c r="AW1802" s="404"/>
      <c r="AY1802" s="403"/>
      <c r="BC1802" s="403"/>
      <c r="BD1802" s="403"/>
      <c r="BE1802" s="403"/>
      <c r="BF1802" s="403"/>
      <c r="BG1802" s="403"/>
      <c r="BH1802" s="403"/>
      <c r="BI1802" s="403"/>
      <c r="BJ1802" s="403"/>
      <c r="BK1802" s="403"/>
    </row>
    <row r="1803" spans="1:63" x14ac:dyDescent="0.25">
      <c r="A1803" s="405"/>
      <c r="B1803" s="400"/>
      <c r="C1803" s="403"/>
      <c r="D1803" s="403"/>
      <c r="E1803" s="403"/>
      <c r="I1803" s="404"/>
      <c r="Q1803" s="405"/>
      <c r="S1803" s="405"/>
      <c r="T1803" s="403"/>
      <c r="U1803" s="406"/>
      <c r="V1803" s="400"/>
      <c r="W1803" s="405"/>
      <c r="X1803" s="405"/>
      <c r="Y1803" s="403"/>
      <c r="Z1803" s="407"/>
      <c r="AA1803" s="403"/>
      <c r="AB1803" s="405"/>
      <c r="AC1803" s="403"/>
      <c r="AD1803" s="406"/>
      <c r="AG1803" s="403"/>
      <c r="AH1803" s="403"/>
      <c r="AI1803" s="405"/>
      <c r="AL1803" s="403"/>
      <c r="AN1803" s="403"/>
      <c r="AO1803" s="405"/>
      <c r="AP1803" s="403"/>
      <c r="AQ1803" s="403"/>
      <c r="AR1803" s="403"/>
      <c r="AS1803" s="403"/>
      <c r="AT1803" s="403"/>
      <c r="AU1803" s="403"/>
      <c r="AV1803" s="405"/>
      <c r="AW1803" s="404"/>
      <c r="AY1803" s="403"/>
      <c r="BC1803" s="403"/>
      <c r="BD1803" s="403"/>
      <c r="BE1803" s="403"/>
      <c r="BF1803" s="403"/>
      <c r="BG1803" s="403"/>
      <c r="BH1803" s="403"/>
      <c r="BI1803" s="403"/>
      <c r="BJ1803" s="403"/>
      <c r="BK1803" s="403"/>
    </row>
    <row r="1804" spans="1:63" x14ac:dyDescent="0.25">
      <c r="A1804" s="405"/>
      <c r="B1804" s="400"/>
      <c r="C1804" s="403"/>
      <c r="D1804" s="403"/>
      <c r="E1804" s="403"/>
      <c r="I1804" s="404"/>
      <c r="Q1804" s="405"/>
      <c r="S1804" s="405"/>
      <c r="T1804" s="403"/>
      <c r="U1804" s="406"/>
      <c r="V1804" s="400"/>
      <c r="W1804" s="405"/>
      <c r="X1804" s="405"/>
      <c r="Y1804" s="403"/>
      <c r="Z1804" s="407"/>
      <c r="AA1804" s="403"/>
      <c r="AB1804" s="405"/>
      <c r="AC1804" s="403"/>
      <c r="AD1804" s="406"/>
      <c r="AG1804" s="403"/>
      <c r="AH1804" s="403"/>
      <c r="AI1804" s="405"/>
      <c r="AL1804" s="403"/>
      <c r="AN1804" s="403"/>
      <c r="AO1804" s="405"/>
      <c r="AP1804" s="403"/>
      <c r="AQ1804" s="403"/>
      <c r="AR1804" s="403"/>
      <c r="AS1804" s="403"/>
      <c r="AT1804" s="403"/>
      <c r="AU1804" s="403"/>
      <c r="AV1804" s="405"/>
      <c r="AW1804" s="404"/>
      <c r="AY1804" s="403"/>
      <c r="BC1804" s="403"/>
      <c r="BD1804" s="403"/>
      <c r="BE1804" s="403"/>
      <c r="BF1804" s="403"/>
      <c r="BG1804" s="403"/>
      <c r="BH1804" s="403"/>
      <c r="BI1804" s="403"/>
      <c r="BJ1804" s="403"/>
      <c r="BK1804" s="403"/>
    </row>
    <row r="1805" spans="1:63" x14ac:dyDescent="0.25">
      <c r="A1805" s="405"/>
      <c r="B1805" s="400"/>
      <c r="C1805" s="403"/>
      <c r="D1805" s="403"/>
      <c r="E1805" s="403"/>
      <c r="I1805" s="404"/>
      <c r="Q1805" s="405"/>
      <c r="S1805" s="405"/>
      <c r="T1805" s="403"/>
      <c r="U1805" s="406"/>
      <c r="V1805" s="400"/>
      <c r="W1805" s="405"/>
      <c r="X1805" s="405"/>
      <c r="Y1805" s="403"/>
      <c r="Z1805" s="407"/>
      <c r="AA1805" s="403"/>
      <c r="AB1805" s="405"/>
      <c r="AC1805" s="403"/>
      <c r="AD1805" s="406"/>
      <c r="AG1805" s="403"/>
      <c r="AH1805" s="403"/>
      <c r="AI1805" s="405"/>
      <c r="AL1805" s="403"/>
      <c r="AN1805" s="403"/>
      <c r="AO1805" s="405"/>
      <c r="AP1805" s="403"/>
      <c r="AQ1805" s="403"/>
      <c r="AR1805" s="403"/>
      <c r="AS1805" s="403"/>
      <c r="AT1805" s="403"/>
      <c r="AU1805" s="403"/>
      <c r="AV1805" s="405"/>
      <c r="AW1805" s="404"/>
      <c r="AY1805" s="403"/>
      <c r="BC1805" s="403"/>
      <c r="BD1805" s="403"/>
      <c r="BE1805" s="403"/>
      <c r="BF1805" s="403"/>
      <c r="BG1805" s="403"/>
      <c r="BH1805" s="403"/>
      <c r="BI1805" s="403"/>
      <c r="BJ1805" s="403"/>
      <c r="BK1805" s="403"/>
    </row>
    <row r="1806" spans="1:63" x14ac:dyDescent="0.25">
      <c r="A1806" s="405"/>
      <c r="B1806" s="400"/>
      <c r="C1806" s="403"/>
      <c r="D1806" s="403"/>
      <c r="E1806" s="403"/>
      <c r="I1806" s="404"/>
      <c r="Q1806" s="405"/>
      <c r="S1806" s="405"/>
      <c r="T1806" s="403"/>
      <c r="U1806" s="406"/>
      <c r="V1806" s="400"/>
      <c r="W1806" s="405"/>
      <c r="X1806" s="405"/>
      <c r="Y1806" s="403"/>
      <c r="Z1806" s="407"/>
      <c r="AA1806" s="403"/>
      <c r="AB1806" s="405"/>
      <c r="AC1806" s="403"/>
      <c r="AD1806" s="406"/>
      <c r="AG1806" s="403"/>
      <c r="AH1806" s="403"/>
      <c r="AI1806" s="405"/>
      <c r="AL1806" s="403"/>
      <c r="AN1806" s="403"/>
      <c r="AO1806" s="405"/>
      <c r="AP1806" s="403"/>
      <c r="AQ1806" s="403"/>
      <c r="AR1806" s="403"/>
      <c r="AS1806" s="403"/>
      <c r="AT1806" s="403"/>
      <c r="AU1806" s="403"/>
      <c r="AV1806" s="405"/>
      <c r="AW1806" s="404"/>
      <c r="AY1806" s="403"/>
      <c r="BC1806" s="403"/>
      <c r="BD1806" s="403"/>
      <c r="BE1806" s="403"/>
      <c r="BF1806" s="403"/>
      <c r="BG1806" s="403"/>
      <c r="BH1806" s="403"/>
      <c r="BI1806" s="403"/>
      <c r="BJ1806" s="403"/>
      <c r="BK1806" s="403"/>
    </row>
    <row r="1807" spans="1:63" x14ac:dyDescent="0.25">
      <c r="A1807" s="405"/>
      <c r="B1807" s="400"/>
      <c r="C1807" s="403"/>
      <c r="D1807" s="403"/>
      <c r="E1807" s="403"/>
      <c r="I1807" s="404"/>
      <c r="Q1807" s="405"/>
      <c r="S1807" s="405"/>
      <c r="T1807" s="403"/>
      <c r="U1807" s="406"/>
      <c r="V1807" s="400"/>
      <c r="W1807" s="405"/>
      <c r="X1807" s="405"/>
      <c r="Y1807" s="403"/>
      <c r="Z1807" s="407"/>
      <c r="AA1807" s="403"/>
      <c r="AB1807" s="405"/>
      <c r="AC1807" s="403"/>
      <c r="AD1807" s="406"/>
      <c r="AG1807" s="403"/>
      <c r="AH1807" s="403"/>
      <c r="AI1807" s="405"/>
      <c r="AL1807" s="403"/>
      <c r="AN1807" s="403"/>
      <c r="AO1807" s="405"/>
      <c r="AP1807" s="403"/>
      <c r="AQ1807" s="403"/>
      <c r="AR1807" s="403"/>
      <c r="AS1807" s="403"/>
      <c r="AT1807" s="403"/>
      <c r="AU1807" s="403"/>
      <c r="AV1807" s="405"/>
      <c r="AW1807" s="404"/>
      <c r="AY1807" s="403"/>
      <c r="BC1807" s="403"/>
      <c r="BD1807" s="403"/>
      <c r="BE1807" s="403"/>
      <c r="BF1807" s="403"/>
      <c r="BG1807" s="403"/>
      <c r="BH1807" s="403"/>
      <c r="BI1807" s="403"/>
      <c r="BJ1807" s="403"/>
      <c r="BK1807" s="403"/>
    </row>
    <row r="1808" spans="1:63" x14ac:dyDescent="0.25">
      <c r="A1808" s="405"/>
      <c r="B1808" s="400"/>
      <c r="C1808" s="403"/>
      <c r="D1808" s="403"/>
      <c r="E1808" s="403"/>
      <c r="I1808" s="404"/>
      <c r="Q1808" s="405"/>
      <c r="S1808" s="405"/>
      <c r="T1808" s="403"/>
      <c r="U1808" s="406"/>
      <c r="V1808" s="400"/>
      <c r="W1808" s="405"/>
      <c r="X1808" s="405"/>
      <c r="Y1808" s="403"/>
      <c r="Z1808" s="407"/>
      <c r="AA1808" s="403"/>
      <c r="AB1808" s="405"/>
      <c r="AC1808" s="403"/>
      <c r="AD1808" s="406"/>
      <c r="AG1808" s="403"/>
      <c r="AH1808" s="403"/>
      <c r="AI1808" s="405"/>
      <c r="AL1808" s="403"/>
      <c r="AN1808" s="403"/>
      <c r="AO1808" s="405"/>
      <c r="AP1808" s="403"/>
      <c r="AQ1808" s="403"/>
      <c r="AR1808" s="403"/>
      <c r="AS1808" s="403"/>
      <c r="AT1808" s="403"/>
      <c r="AU1808" s="403"/>
      <c r="AV1808" s="405"/>
      <c r="AW1808" s="404"/>
      <c r="AY1808" s="403"/>
      <c r="BC1808" s="403"/>
      <c r="BD1808" s="403"/>
      <c r="BE1808" s="403"/>
      <c r="BF1808" s="403"/>
      <c r="BG1808" s="403"/>
      <c r="BH1808" s="403"/>
      <c r="BI1808" s="403"/>
      <c r="BJ1808" s="403"/>
      <c r="BK1808" s="403"/>
    </row>
    <row r="1809" spans="1:63" x14ac:dyDescent="0.25">
      <c r="A1809" s="405"/>
      <c r="B1809" s="400"/>
      <c r="C1809" s="403"/>
      <c r="D1809" s="403"/>
      <c r="E1809" s="403"/>
      <c r="I1809" s="404"/>
      <c r="Q1809" s="405"/>
      <c r="S1809" s="405"/>
      <c r="T1809" s="403"/>
      <c r="U1809" s="406"/>
      <c r="V1809" s="400"/>
      <c r="W1809" s="405"/>
      <c r="X1809" s="405"/>
      <c r="Y1809" s="403"/>
      <c r="Z1809" s="407"/>
      <c r="AA1809" s="403"/>
      <c r="AB1809" s="405"/>
      <c r="AC1809" s="403"/>
      <c r="AD1809" s="406"/>
      <c r="AG1809" s="403"/>
      <c r="AH1809" s="403"/>
      <c r="AI1809" s="405"/>
      <c r="AL1809" s="403"/>
      <c r="AN1809" s="403"/>
      <c r="AO1809" s="405"/>
      <c r="AP1809" s="403"/>
      <c r="AQ1809" s="403"/>
      <c r="AR1809" s="403"/>
      <c r="AS1809" s="403"/>
      <c r="AT1809" s="403"/>
      <c r="AU1809" s="403"/>
      <c r="AV1809" s="405"/>
      <c r="AW1809" s="404"/>
      <c r="AY1809" s="403"/>
      <c r="BC1809" s="403"/>
      <c r="BD1809" s="403"/>
      <c r="BE1809" s="403"/>
      <c r="BF1809" s="403"/>
      <c r="BG1809" s="403"/>
      <c r="BH1809" s="403"/>
      <c r="BI1809" s="403"/>
      <c r="BJ1809" s="403"/>
      <c r="BK1809" s="403"/>
    </row>
    <row r="1810" spans="1:63" x14ac:dyDescent="0.25">
      <c r="A1810" s="405"/>
      <c r="B1810" s="400"/>
      <c r="C1810" s="403"/>
      <c r="D1810" s="403"/>
      <c r="E1810" s="403"/>
      <c r="I1810" s="404"/>
      <c r="Q1810" s="405"/>
      <c r="S1810" s="405"/>
      <c r="T1810" s="403"/>
      <c r="U1810" s="406"/>
      <c r="V1810" s="400"/>
      <c r="W1810" s="405"/>
      <c r="X1810" s="405"/>
      <c r="Y1810" s="403"/>
      <c r="Z1810" s="407"/>
      <c r="AA1810" s="403"/>
      <c r="AB1810" s="405"/>
      <c r="AC1810" s="403"/>
      <c r="AD1810" s="406"/>
      <c r="AG1810" s="403"/>
      <c r="AH1810" s="403"/>
      <c r="AI1810" s="405"/>
      <c r="AL1810" s="403"/>
      <c r="AN1810" s="403"/>
      <c r="AO1810" s="405"/>
      <c r="AP1810" s="403"/>
      <c r="AQ1810" s="403"/>
      <c r="AR1810" s="403"/>
      <c r="AS1810" s="403"/>
      <c r="AT1810" s="403"/>
      <c r="AU1810" s="403"/>
      <c r="AV1810" s="405"/>
      <c r="AW1810" s="404"/>
      <c r="AY1810" s="403"/>
      <c r="BC1810" s="403"/>
      <c r="BD1810" s="403"/>
      <c r="BE1810" s="403"/>
      <c r="BF1810" s="403"/>
      <c r="BG1810" s="403"/>
      <c r="BH1810" s="403"/>
      <c r="BI1810" s="403"/>
      <c r="BJ1810" s="403"/>
      <c r="BK1810" s="403"/>
    </row>
    <row r="1811" spans="1:63" x14ac:dyDescent="0.25">
      <c r="A1811" s="405"/>
      <c r="B1811" s="400"/>
      <c r="C1811" s="403"/>
      <c r="D1811" s="403"/>
      <c r="E1811" s="403"/>
      <c r="I1811" s="404"/>
      <c r="Q1811" s="405"/>
      <c r="S1811" s="405"/>
      <c r="T1811" s="403"/>
      <c r="U1811" s="406"/>
      <c r="V1811" s="400"/>
      <c r="W1811" s="405"/>
      <c r="X1811" s="405"/>
      <c r="Y1811" s="403"/>
      <c r="Z1811" s="407"/>
      <c r="AA1811" s="403"/>
      <c r="AB1811" s="405"/>
      <c r="AC1811" s="403"/>
      <c r="AD1811" s="406"/>
      <c r="AG1811" s="403"/>
      <c r="AH1811" s="403"/>
      <c r="AI1811" s="405"/>
      <c r="AL1811" s="403"/>
      <c r="AN1811" s="403"/>
      <c r="AO1811" s="405"/>
      <c r="AP1811" s="403"/>
      <c r="AQ1811" s="403"/>
      <c r="AR1811" s="403"/>
      <c r="AS1811" s="403"/>
      <c r="AT1811" s="403"/>
      <c r="AU1811" s="403"/>
      <c r="AV1811" s="405"/>
      <c r="AW1811" s="404"/>
      <c r="AY1811" s="403"/>
      <c r="BC1811" s="403"/>
      <c r="BD1811" s="403"/>
      <c r="BE1811" s="403"/>
      <c r="BF1811" s="403"/>
      <c r="BG1811" s="403"/>
      <c r="BH1811" s="403"/>
      <c r="BI1811" s="403"/>
      <c r="BJ1811" s="403"/>
      <c r="BK1811" s="403"/>
    </row>
    <row r="1812" spans="1:63" x14ac:dyDescent="0.25">
      <c r="A1812" s="405"/>
      <c r="B1812" s="400"/>
      <c r="C1812" s="403"/>
      <c r="D1812" s="403"/>
      <c r="E1812" s="403"/>
      <c r="I1812" s="404"/>
      <c r="Q1812" s="405"/>
      <c r="S1812" s="405"/>
      <c r="T1812" s="403"/>
      <c r="U1812" s="406"/>
      <c r="V1812" s="400"/>
      <c r="W1812" s="405"/>
      <c r="X1812" s="405"/>
      <c r="Y1812" s="403"/>
      <c r="Z1812" s="407"/>
      <c r="AA1812" s="403"/>
      <c r="AB1812" s="405"/>
      <c r="AC1812" s="403"/>
      <c r="AD1812" s="406"/>
      <c r="AG1812" s="403"/>
      <c r="AH1812" s="403"/>
      <c r="AI1812" s="405"/>
      <c r="AL1812" s="403"/>
      <c r="AN1812" s="403"/>
      <c r="AO1812" s="405"/>
      <c r="AP1812" s="403"/>
      <c r="AQ1812" s="403"/>
      <c r="AR1812" s="403"/>
      <c r="AS1812" s="403"/>
      <c r="AT1812" s="403"/>
      <c r="AU1812" s="403"/>
      <c r="AV1812" s="405"/>
      <c r="AW1812" s="404"/>
      <c r="AY1812" s="403"/>
      <c r="BC1812" s="403"/>
      <c r="BD1812" s="403"/>
      <c r="BE1812" s="403"/>
      <c r="BF1812" s="403"/>
      <c r="BG1812" s="403"/>
      <c r="BH1812" s="403"/>
      <c r="BI1812" s="403"/>
      <c r="BJ1812" s="403"/>
      <c r="BK1812" s="403"/>
    </row>
    <row r="1813" spans="1:63" x14ac:dyDescent="0.25">
      <c r="A1813" s="405"/>
      <c r="B1813" s="400"/>
      <c r="C1813" s="403"/>
      <c r="D1813" s="403"/>
      <c r="E1813" s="403"/>
      <c r="I1813" s="404"/>
      <c r="Q1813" s="405"/>
      <c r="S1813" s="405"/>
      <c r="T1813" s="403"/>
      <c r="U1813" s="406"/>
      <c r="V1813" s="400"/>
      <c r="W1813" s="405"/>
      <c r="X1813" s="405"/>
      <c r="Y1813" s="403"/>
      <c r="Z1813" s="407"/>
      <c r="AA1813" s="403"/>
      <c r="AB1813" s="405"/>
      <c r="AC1813" s="403"/>
      <c r="AD1813" s="406"/>
      <c r="AG1813" s="403"/>
      <c r="AH1813" s="403"/>
      <c r="AI1813" s="405"/>
      <c r="AL1813" s="403"/>
      <c r="AN1813" s="403"/>
      <c r="AO1813" s="405"/>
      <c r="AP1813" s="403"/>
      <c r="AQ1813" s="403"/>
      <c r="AR1813" s="403"/>
      <c r="AS1813" s="403"/>
      <c r="AT1813" s="403"/>
      <c r="AU1813" s="403"/>
      <c r="AV1813" s="405"/>
      <c r="AW1813" s="404"/>
      <c r="AY1813" s="403"/>
      <c r="BC1813" s="403"/>
      <c r="BD1813" s="403"/>
      <c r="BE1813" s="403"/>
      <c r="BF1813" s="403"/>
      <c r="BG1813" s="403"/>
      <c r="BH1813" s="403"/>
      <c r="BI1813" s="403"/>
      <c r="BJ1813" s="403"/>
      <c r="BK1813" s="403"/>
    </row>
    <row r="1814" spans="1:63" x14ac:dyDescent="0.25">
      <c r="A1814" s="405"/>
      <c r="B1814" s="400"/>
      <c r="C1814" s="403"/>
      <c r="D1814" s="403"/>
      <c r="E1814" s="403"/>
      <c r="I1814" s="404"/>
      <c r="Q1814" s="405"/>
      <c r="S1814" s="405"/>
      <c r="T1814" s="403"/>
      <c r="U1814" s="406"/>
      <c r="V1814" s="400"/>
      <c r="W1814" s="405"/>
      <c r="X1814" s="405"/>
      <c r="Y1814" s="403"/>
      <c r="Z1814" s="407"/>
      <c r="AA1814" s="403"/>
      <c r="AB1814" s="405"/>
      <c r="AC1814" s="403"/>
      <c r="AD1814" s="406"/>
      <c r="AG1814" s="403"/>
      <c r="AH1814" s="403"/>
      <c r="AI1814" s="405"/>
      <c r="AL1814" s="403"/>
      <c r="AN1814" s="403"/>
      <c r="AO1814" s="405"/>
      <c r="AP1814" s="403"/>
      <c r="AQ1814" s="403"/>
      <c r="AR1814" s="403"/>
      <c r="AS1814" s="403"/>
      <c r="AT1814" s="403"/>
      <c r="AU1814" s="403"/>
      <c r="AV1814" s="405"/>
      <c r="AW1814" s="404"/>
      <c r="AY1814" s="403"/>
      <c r="BC1814" s="403"/>
      <c r="BD1814" s="403"/>
      <c r="BE1814" s="403"/>
      <c r="BF1814" s="403"/>
      <c r="BG1814" s="403"/>
      <c r="BH1814" s="403"/>
      <c r="BI1814" s="403"/>
      <c r="BJ1814" s="403"/>
      <c r="BK1814" s="403"/>
    </row>
    <row r="1815" spans="1:63" x14ac:dyDescent="0.25">
      <c r="A1815" s="405"/>
      <c r="B1815" s="400"/>
      <c r="C1815" s="403"/>
      <c r="D1815" s="403"/>
      <c r="E1815" s="403"/>
      <c r="I1815" s="404"/>
      <c r="Q1815" s="405"/>
      <c r="S1815" s="405"/>
      <c r="T1815" s="403"/>
      <c r="U1815" s="406"/>
      <c r="V1815" s="400"/>
      <c r="W1815" s="405"/>
      <c r="X1815" s="405"/>
      <c r="Y1815" s="403"/>
      <c r="Z1815" s="407"/>
      <c r="AA1815" s="403"/>
      <c r="AB1815" s="405"/>
      <c r="AC1815" s="403"/>
      <c r="AD1815" s="406"/>
      <c r="AG1815" s="403"/>
      <c r="AH1815" s="403"/>
      <c r="AI1815" s="405"/>
      <c r="AL1815" s="403"/>
      <c r="AN1815" s="403"/>
      <c r="AO1815" s="405"/>
      <c r="AP1815" s="403"/>
      <c r="AQ1815" s="403"/>
      <c r="AR1815" s="403"/>
      <c r="AS1815" s="403"/>
      <c r="AT1815" s="403"/>
      <c r="AU1815" s="403"/>
      <c r="AV1815" s="405"/>
      <c r="AW1815" s="404"/>
      <c r="AY1815" s="403"/>
      <c r="BC1815" s="403"/>
      <c r="BD1815" s="403"/>
      <c r="BE1815" s="403"/>
      <c r="BF1815" s="403"/>
      <c r="BG1815" s="403"/>
      <c r="BH1815" s="403"/>
      <c r="BI1815" s="403"/>
      <c r="BJ1815" s="403"/>
      <c r="BK1815" s="403"/>
    </row>
    <row r="1816" spans="1:63" x14ac:dyDescent="0.25">
      <c r="A1816" s="405"/>
      <c r="B1816" s="400"/>
      <c r="C1816" s="403"/>
      <c r="D1816" s="403"/>
      <c r="E1816" s="403"/>
      <c r="I1816" s="404"/>
      <c r="Q1816" s="405"/>
      <c r="S1816" s="405"/>
      <c r="T1816" s="403"/>
      <c r="U1816" s="406"/>
      <c r="V1816" s="400"/>
      <c r="W1816" s="405"/>
      <c r="X1816" s="405"/>
      <c r="Y1816" s="403"/>
      <c r="Z1816" s="407"/>
      <c r="AA1816" s="403"/>
      <c r="AB1816" s="405"/>
      <c r="AC1816" s="403"/>
      <c r="AD1816" s="406"/>
      <c r="AG1816" s="403"/>
      <c r="AH1816" s="403"/>
      <c r="AI1816" s="405"/>
      <c r="AL1816" s="403"/>
      <c r="AN1816" s="403"/>
      <c r="AO1816" s="405"/>
      <c r="AP1816" s="403"/>
      <c r="AQ1816" s="403"/>
      <c r="AR1816" s="403"/>
      <c r="AS1816" s="403"/>
      <c r="AT1816" s="403"/>
      <c r="AU1816" s="403"/>
      <c r="AV1816" s="405"/>
      <c r="AW1816" s="404"/>
      <c r="AY1816" s="403"/>
      <c r="BC1816" s="403"/>
      <c r="BD1816" s="403"/>
      <c r="BE1816" s="403"/>
      <c r="BF1816" s="403"/>
      <c r="BG1816" s="403"/>
      <c r="BH1816" s="403"/>
      <c r="BI1816" s="403"/>
      <c r="BJ1816" s="403"/>
      <c r="BK1816" s="403"/>
    </row>
    <row r="1817" spans="1:63" x14ac:dyDescent="0.25">
      <c r="A1817" s="405"/>
      <c r="B1817" s="400"/>
      <c r="C1817" s="403"/>
      <c r="D1817" s="403"/>
      <c r="E1817" s="403"/>
      <c r="I1817" s="404"/>
      <c r="Q1817" s="405"/>
      <c r="S1817" s="405"/>
      <c r="T1817" s="403"/>
      <c r="U1817" s="406"/>
      <c r="V1817" s="400"/>
      <c r="W1817" s="405"/>
      <c r="X1817" s="405"/>
      <c r="Y1817" s="403"/>
      <c r="Z1817" s="407"/>
      <c r="AA1817" s="403"/>
      <c r="AB1817" s="405"/>
      <c r="AC1817" s="403"/>
      <c r="AD1817" s="406"/>
      <c r="AG1817" s="403"/>
      <c r="AH1817" s="403"/>
      <c r="AI1817" s="405"/>
      <c r="AL1817" s="403"/>
      <c r="AN1817" s="403"/>
      <c r="AO1817" s="405"/>
      <c r="AP1817" s="403"/>
      <c r="AQ1817" s="403"/>
      <c r="AR1817" s="403"/>
      <c r="AS1817" s="403"/>
      <c r="AT1817" s="403"/>
      <c r="AU1817" s="403"/>
      <c r="AV1817" s="405"/>
      <c r="AW1817" s="404"/>
      <c r="AY1817" s="403"/>
      <c r="BC1817" s="403"/>
      <c r="BD1817" s="403"/>
      <c r="BE1817" s="403"/>
      <c r="BF1817" s="403"/>
      <c r="BG1817" s="403"/>
      <c r="BH1817" s="403"/>
      <c r="BI1817" s="403"/>
      <c r="BJ1817" s="403"/>
      <c r="BK1817" s="403"/>
    </row>
    <row r="1818" spans="1:63" x14ac:dyDescent="0.25">
      <c r="A1818" s="405"/>
      <c r="B1818" s="400"/>
      <c r="C1818" s="403"/>
      <c r="D1818" s="403"/>
      <c r="E1818" s="403"/>
      <c r="I1818" s="404"/>
      <c r="Q1818" s="405"/>
      <c r="S1818" s="405"/>
      <c r="T1818" s="403"/>
      <c r="U1818" s="406"/>
      <c r="V1818" s="400"/>
      <c r="W1818" s="405"/>
      <c r="X1818" s="405"/>
      <c r="Y1818" s="403"/>
      <c r="Z1818" s="407"/>
      <c r="AA1818" s="403"/>
      <c r="AB1818" s="405"/>
      <c r="AC1818" s="403"/>
      <c r="AD1818" s="406"/>
      <c r="AG1818" s="403"/>
      <c r="AH1818" s="403"/>
      <c r="AI1818" s="405"/>
      <c r="AL1818" s="403"/>
      <c r="AN1818" s="403"/>
      <c r="AO1818" s="405"/>
      <c r="AP1818" s="403"/>
      <c r="AQ1818" s="403"/>
      <c r="AR1818" s="403"/>
      <c r="AS1818" s="403"/>
      <c r="AT1818" s="403"/>
      <c r="AU1818" s="403"/>
      <c r="AV1818" s="405"/>
      <c r="AW1818" s="404"/>
      <c r="AY1818" s="403"/>
      <c r="BC1818" s="403"/>
      <c r="BD1818" s="403"/>
      <c r="BE1818" s="403"/>
      <c r="BF1818" s="403"/>
      <c r="BG1818" s="403"/>
      <c r="BH1818" s="403"/>
      <c r="BI1818" s="403"/>
      <c r="BJ1818" s="403"/>
      <c r="BK1818" s="403"/>
    </row>
    <row r="1819" spans="1:63" x14ac:dyDescent="0.25">
      <c r="A1819" s="405"/>
      <c r="B1819" s="400"/>
      <c r="C1819" s="403"/>
      <c r="D1819" s="403"/>
      <c r="E1819" s="403"/>
      <c r="I1819" s="404"/>
      <c r="Q1819" s="405"/>
      <c r="S1819" s="405"/>
      <c r="T1819" s="403"/>
      <c r="U1819" s="406"/>
      <c r="V1819" s="400"/>
      <c r="W1819" s="405"/>
      <c r="X1819" s="405"/>
      <c r="Y1819" s="403"/>
      <c r="Z1819" s="407"/>
      <c r="AA1819" s="403"/>
      <c r="AB1819" s="405"/>
      <c r="AC1819" s="403"/>
      <c r="AD1819" s="406"/>
      <c r="AG1819" s="403"/>
      <c r="AH1819" s="403"/>
      <c r="AI1819" s="405"/>
      <c r="AL1819" s="403"/>
      <c r="AN1819" s="403"/>
      <c r="AO1819" s="405"/>
      <c r="AP1819" s="403"/>
      <c r="AQ1819" s="403"/>
      <c r="AR1819" s="403"/>
      <c r="AS1819" s="403"/>
      <c r="AT1819" s="403"/>
      <c r="AU1819" s="403"/>
      <c r="AV1819" s="405"/>
      <c r="AW1819" s="404"/>
      <c r="AY1819" s="403"/>
      <c r="BC1819" s="403"/>
      <c r="BD1819" s="403"/>
      <c r="BE1819" s="403"/>
      <c r="BF1819" s="403"/>
      <c r="BG1819" s="403"/>
      <c r="BH1819" s="403"/>
      <c r="BI1819" s="403"/>
      <c r="BJ1819" s="403"/>
      <c r="BK1819" s="403"/>
    </row>
    <row r="1820" spans="1:63" x14ac:dyDescent="0.25">
      <c r="A1820" s="405"/>
      <c r="B1820" s="400"/>
      <c r="C1820" s="403"/>
      <c r="D1820" s="403"/>
      <c r="E1820" s="403"/>
      <c r="I1820" s="404"/>
      <c r="Q1820" s="405"/>
      <c r="S1820" s="405"/>
      <c r="T1820" s="403"/>
      <c r="U1820" s="406"/>
      <c r="V1820" s="400"/>
      <c r="W1820" s="405"/>
      <c r="X1820" s="405"/>
      <c r="Y1820" s="403"/>
      <c r="Z1820" s="407"/>
      <c r="AA1820" s="403"/>
      <c r="AB1820" s="405"/>
      <c r="AC1820" s="403"/>
      <c r="AD1820" s="406"/>
      <c r="AG1820" s="403"/>
      <c r="AH1820" s="403"/>
      <c r="AI1820" s="405"/>
      <c r="AL1820" s="403"/>
      <c r="AN1820" s="403"/>
      <c r="AO1820" s="405"/>
      <c r="AP1820" s="403"/>
      <c r="AQ1820" s="403"/>
      <c r="AR1820" s="403"/>
      <c r="AS1820" s="403"/>
      <c r="AT1820" s="403"/>
      <c r="AU1820" s="403"/>
      <c r="AV1820" s="405"/>
      <c r="AW1820" s="404"/>
      <c r="AY1820" s="403"/>
      <c r="BC1820" s="403"/>
      <c r="BD1820" s="403"/>
      <c r="BE1820" s="403"/>
      <c r="BF1820" s="403"/>
      <c r="BG1820" s="403"/>
      <c r="BH1820" s="403"/>
      <c r="BI1820" s="403"/>
      <c r="BJ1820" s="403"/>
      <c r="BK1820" s="403"/>
    </row>
    <row r="1821" spans="1:63" x14ac:dyDescent="0.25">
      <c r="A1821" s="405"/>
      <c r="B1821" s="400"/>
      <c r="C1821" s="403"/>
      <c r="D1821" s="403"/>
      <c r="E1821" s="403"/>
      <c r="I1821" s="404"/>
      <c r="Q1821" s="405"/>
      <c r="S1821" s="405"/>
      <c r="T1821" s="403"/>
      <c r="U1821" s="406"/>
      <c r="V1821" s="400"/>
      <c r="W1821" s="405"/>
      <c r="X1821" s="405"/>
      <c r="Y1821" s="403"/>
      <c r="Z1821" s="407"/>
      <c r="AA1821" s="403"/>
      <c r="AB1821" s="405"/>
      <c r="AC1821" s="403"/>
      <c r="AD1821" s="406"/>
      <c r="AG1821" s="403"/>
      <c r="AH1821" s="403"/>
      <c r="AI1821" s="405"/>
      <c r="AL1821" s="403"/>
      <c r="AN1821" s="403"/>
      <c r="AO1821" s="405"/>
      <c r="AP1821" s="403"/>
      <c r="AQ1821" s="403"/>
      <c r="AR1821" s="403"/>
      <c r="AS1821" s="403"/>
      <c r="AT1821" s="403"/>
      <c r="AU1821" s="403"/>
      <c r="AV1821" s="405"/>
      <c r="AW1821" s="404"/>
      <c r="AY1821" s="403"/>
      <c r="BC1821" s="403"/>
      <c r="BD1821" s="403"/>
      <c r="BE1821" s="403"/>
      <c r="BF1821" s="403"/>
      <c r="BG1821" s="403"/>
      <c r="BH1821" s="403"/>
      <c r="BI1821" s="403"/>
      <c r="BJ1821" s="403"/>
      <c r="BK1821" s="403"/>
    </row>
    <row r="1822" spans="1:63" x14ac:dyDescent="0.25">
      <c r="A1822" s="405"/>
      <c r="B1822" s="400"/>
      <c r="C1822" s="403"/>
      <c r="D1822" s="403"/>
      <c r="E1822" s="403"/>
      <c r="I1822" s="404"/>
      <c r="Q1822" s="405"/>
      <c r="S1822" s="405"/>
      <c r="T1822" s="403"/>
      <c r="U1822" s="406"/>
      <c r="V1822" s="400"/>
      <c r="W1822" s="405"/>
      <c r="X1822" s="405"/>
      <c r="Y1822" s="403"/>
      <c r="Z1822" s="407"/>
      <c r="AA1822" s="403"/>
      <c r="AB1822" s="405"/>
      <c r="AC1822" s="403"/>
      <c r="AD1822" s="406"/>
      <c r="AG1822" s="403"/>
      <c r="AH1822" s="403"/>
      <c r="AI1822" s="405"/>
      <c r="AL1822" s="403"/>
      <c r="AN1822" s="403"/>
      <c r="AO1822" s="405"/>
      <c r="AP1822" s="403"/>
      <c r="AQ1822" s="403"/>
      <c r="AR1822" s="403"/>
      <c r="AS1822" s="403"/>
      <c r="AT1822" s="403"/>
      <c r="AU1822" s="403"/>
      <c r="AV1822" s="405"/>
      <c r="AW1822" s="404"/>
      <c r="AY1822" s="403"/>
      <c r="BC1822" s="403"/>
      <c r="BD1822" s="403"/>
      <c r="BE1822" s="403"/>
      <c r="BF1822" s="403"/>
      <c r="BG1822" s="403"/>
      <c r="BH1822" s="403"/>
      <c r="BI1822" s="403"/>
      <c r="BJ1822" s="403"/>
      <c r="BK1822" s="403"/>
    </row>
    <row r="1823" spans="1:63" x14ac:dyDescent="0.25">
      <c r="A1823" s="405"/>
      <c r="B1823" s="400"/>
      <c r="C1823" s="403"/>
      <c r="D1823" s="403"/>
      <c r="E1823" s="403"/>
      <c r="I1823" s="404"/>
      <c r="Q1823" s="405"/>
      <c r="S1823" s="405"/>
      <c r="T1823" s="403"/>
      <c r="U1823" s="406"/>
      <c r="V1823" s="400"/>
      <c r="W1823" s="405"/>
      <c r="X1823" s="405"/>
      <c r="Y1823" s="403"/>
      <c r="Z1823" s="407"/>
      <c r="AA1823" s="403"/>
      <c r="AB1823" s="405"/>
      <c r="AC1823" s="403"/>
      <c r="AD1823" s="406"/>
      <c r="AG1823" s="403"/>
      <c r="AH1823" s="403"/>
      <c r="AI1823" s="405"/>
      <c r="AL1823" s="403"/>
      <c r="AN1823" s="403"/>
      <c r="AO1823" s="405"/>
      <c r="AP1823" s="403"/>
      <c r="AQ1823" s="403"/>
      <c r="AR1823" s="403"/>
      <c r="AS1823" s="403"/>
      <c r="AT1823" s="403"/>
      <c r="AU1823" s="403"/>
      <c r="AV1823" s="405"/>
      <c r="AW1823" s="404"/>
      <c r="AY1823" s="403"/>
      <c r="BC1823" s="403"/>
      <c r="BD1823" s="403"/>
      <c r="BE1823" s="403"/>
      <c r="BF1823" s="403"/>
      <c r="BG1823" s="403"/>
      <c r="BH1823" s="403"/>
      <c r="BI1823" s="403"/>
      <c r="BJ1823" s="403"/>
      <c r="BK1823" s="403"/>
    </row>
    <row r="1824" spans="1:63" x14ac:dyDescent="0.25">
      <c r="A1824" s="405"/>
      <c r="B1824" s="400"/>
      <c r="C1824" s="403"/>
      <c r="D1824" s="403"/>
      <c r="E1824" s="403"/>
      <c r="I1824" s="404"/>
      <c r="Q1824" s="405"/>
      <c r="S1824" s="405"/>
      <c r="T1824" s="403"/>
      <c r="U1824" s="406"/>
      <c r="V1824" s="400"/>
      <c r="W1824" s="405"/>
      <c r="X1824" s="405"/>
      <c r="Y1824" s="403"/>
      <c r="Z1824" s="407"/>
      <c r="AA1824" s="403"/>
      <c r="AB1824" s="405"/>
      <c r="AC1824" s="403"/>
      <c r="AD1824" s="406"/>
      <c r="AG1824" s="403"/>
      <c r="AH1824" s="403"/>
      <c r="AI1824" s="405"/>
      <c r="AL1824" s="403"/>
      <c r="AN1824" s="403"/>
      <c r="AO1824" s="405"/>
      <c r="AP1824" s="403"/>
      <c r="AQ1824" s="403"/>
      <c r="AR1824" s="403"/>
      <c r="AS1824" s="403"/>
      <c r="AT1824" s="403"/>
      <c r="AU1824" s="403"/>
      <c r="AV1824" s="405"/>
      <c r="AW1824" s="404"/>
      <c r="AY1824" s="403"/>
      <c r="BC1824" s="403"/>
      <c r="BD1824" s="403"/>
      <c r="BE1824" s="403"/>
      <c r="BF1824" s="403"/>
      <c r="BG1824" s="403"/>
      <c r="BH1824" s="403"/>
      <c r="BI1824" s="403"/>
      <c r="BJ1824" s="403"/>
      <c r="BK1824" s="403"/>
    </row>
    <row r="1825" spans="1:63" x14ac:dyDescent="0.25">
      <c r="A1825" s="405"/>
      <c r="B1825" s="400"/>
      <c r="C1825" s="403"/>
      <c r="D1825" s="403"/>
      <c r="E1825" s="403"/>
      <c r="I1825" s="404"/>
      <c r="Q1825" s="405"/>
      <c r="S1825" s="405"/>
      <c r="T1825" s="403"/>
      <c r="U1825" s="406"/>
      <c r="V1825" s="400"/>
      <c r="W1825" s="405"/>
      <c r="X1825" s="405"/>
      <c r="Y1825" s="403"/>
      <c r="Z1825" s="407"/>
      <c r="AA1825" s="403"/>
      <c r="AB1825" s="405"/>
      <c r="AC1825" s="403"/>
      <c r="AD1825" s="406"/>
      <c r="AG1825" s="403"/>
      <c r="AH1825" s="403"/>
      <c r="AI1825" s="405"/>
      <c r="AL1825" s="403"/>
      <c r="AN1825" s="403"/>
      <c r="AO1825" s="405"/>
      <c r="AP1825" s="403"/>
      <c r="AQ1825" s="403"/>
      <c r="AR1825" s="403"/>
      <c r="AS1825" s="403"/>
      <c r="AT1825" s="403"/>
      <c r="AU1825" s="403"/>
      <c r="AV1825" s="405"/>
      <c r="AW1825" s="404"/>
      <c r="AY1825" s="403"/>
      <c r="BC1825" s="403"/>
      <c r="BD1825" s="403"/>
      <c r="BE1825" s="403"/>
      <c r="BF1825" s="403"/>
      <c r="BG1825" s="403"/>
      <c r="BH1825" s="403"/>
      <c r="BI1825" s="403"/>
      <c r="BJ1825" s="403"/>
      <c r="BK1825" s="403"/>
    </row>
    <row r="1826" spans="1:63" x14ac:dyDescent="0.25">
      <c r="A1826" s="405"/>
      <c r="B1826" s="400"/>
      <c r="C1826" s="403"/>
      <c r="D1826" s="403"/>
      <c r="E1826" s="403"/>
      <c r="I1826" s="404"/>
      <c r="Q1826" s="405"/>
      <c r="S1826" s="405"/>
      <c r="T1826" s="403"/>
      <c r="U1826" s="406"/>
      <c r="V1826" s="400"/>
      <c r="W1826" s="405"/>
      <c r="X1826" s="405"/>
      <c r="Y1826" s="403"/>
      <c r="Z1826" s="407"/>
      <c r="AA1826" s="403"/>
      <c r="AB1826" s="405"/>
      <c r="AC1826" s="403"/>
      <c r="AD1826" s="406"/>
      <c r="AG1826" s="403"/>
      <c r="AH1826" s="403"/>
      <c r="AI1826" s="405"/>
      <c r="AL1826" s="403"/>
      <c r="AN1826" s="403"/>
      <c r="AO1826" s="405"/>
      <c r="AP1826" s="403"/>
      <c r="AQ1826" s="403"/>
      <c r="AR1826" s="403"/>
      <c r="AS1826" s="403"/>
      <c r="AT1826" s="403"/>
      <c r="AU1826" s="403"/>
      <c r="AV1826" s="405"/>
      <c r="AW1826" s="404"/>
      <c r="AY1826" s="403"/>
      <c r="BC1826" s="403"/>
      <c r="BD1826" s="403"/>
      <c r="BE1826" s="403"/>
      <c r="BF1826" s="403"/>
      <c r="BG1826" s="403"/>
      <c r="BH1826" s="403"/>
      <c r="BI1826" s="403"/>
      <c r="BJ1826" s="403"/>
      <c r="BK1826" s="403"/>
    </row>
    <row r="1827" spans="1:63" x14ac:dyDescent="0.25">
      <c r="A1827" s="405"/>
      <c r="B1827" s="400"/>
      <c r="C1827" s="403"/>
      <c r="D1827" s="403"/>
      <c r="E1827" s="403"/>
      <c r="I1827" s="404"/>
      <c r="Q1827" s="405"/>
      <c r="S1827" s="405"/>
      <c r="T1827" s="403"/>
      <c r="U1827" s="406"/>
      <c r="V1827" s="400"/>
      <c r="W1827" s="405"/>
      <c r="X1827" s="405"/>
      <c r="Y1827" s="403"/>
      <c r="Z1827" s="407"/>
      <c r="AA1827" s="403"/>
      <c r="AB1827" s="405"/>
      <c r="AC1827" s="403"/>
      <c r="AD1827" s="406"/>
      <c r="AG1827" s="403"/>
      <c r="AH1827" s="403"/>
      <c r="AI1827" s="405"/>
      <c r="AL1827" s="403"/>
      <c r="AN1827" s="403"/>
      <c r="AO1827" s="405"/>
      <c r="AP1827" s="403"/>
      <c r="AQ1827" s="403"/>
      <c r="AR1827" s="403"/>
      <c r="AS1827" s="403"/>
      <c r="AT1827" s="403"/>
      <c r="AU1827" s="403"/>
      <c r="AV1827" s="405"/>
      <c r="AW1827" s="404"/>
      <c r="AY1827" s="403"/>
      <c r="BC1827" s="403"/>
      <c r="BD1827" s="403"/>
      <c r="BE1827" s="403"/>
      <c r="BF1827" s="403"/>
      <c r="BG1827" s="403"/>
      <c r="BH1827" s="403"/>
      <c r="BI1827" s="403"/>
      <c r="BJ1827" s="403"/>
      <c r="BK1827" s="403"/>
    </row>
    <row r="1828" spans="1:63" x14ac:dyDescent="0.25">
      <c r="A1828" s="405"/>
      <c r="B1828" s="400"/>
      <c r="C1828" s="403"/>
      <c r="D1828" s="403"/>
      <c r="E1828" s="403"/>
      <c r="I1828" s="404"/>
      <c r="Q1828" s="405"/>
      <c r="S1828" s="405"/>
      <c r="T1828" s="403"/>
      <c r="U1828" s="406"/>
      <c r="V1828" s="400"/>
      <c r="W1828" s="405"/>
      <c r="X1828" s="405"/>
      <c r="Y1828" s="403"/>
      <c r="Z1828" s="407"/>
      <c r="AA1828" s="403"/>
      <c r="AB1828" s="405"/>
      <c r="AC1828" s="403"/>
      <c r="AD1828" s="406"/>
      <c r="AG1828" s="403"/>
      <c r="AH1828" s="403"/>
      <c r="AI1828" s="405"/>
      <c r="AL1828" s="403"/>
      <c r="AN1828" s="403"/>
      <c r="AO1828" s="405"/>
      <c r="AP1828" s="403"/>
      <c r="AQ1828" s="403"/>
      <c r="AR1828" s="403"/>
      <c r="AS1828" s="403"/>
      <c r="AT1828" s="403"/>
      <c r="AU1828" s="403"/>
      <c r="AV1828" s="405"/>
      <c r="AW1828" s="404"/>
      <c r="AY1828" s="403"/>
      <c r="BC1828" s="403"/>
      <c r="BD1828" s="403"/>
      <c r="BE1828" s="403"/>
      <c r="BF1828" s="403"/>
      <c r="BG1828" s="403"/>
      <c r="BH1828" s="403"/>
      <c r="BI1828" s="403"/>
      <c r="BJ1828" s="403"/>
      <c r="BK1828" s="403"/>
    </row>
    <row r="1829" spans="1:63" x14ac:dyDescent="0.25">
      <c r="A1829" s="405"/>
      <c r="B1829" s="400"/>
      <c r="C1829" s="403"/>
      <c r="D1829" s="403"/>
      <c r="E1829" s="403"/>
      <c r="I1829" s="404"/>
      <c r="Q1829" s="405"/>
      <c r="S1829" s="405"/>
      <c r="T1829" s="403"/>
      <c r="U1829" s="406"/>
      <c r="V1829" s="400"/>
      <c r="W1829" s="405"/>
      <c r="X1829" s="405"/>
      <c r="Y1829" s="403"/>
      <c r="Z1829" s="407"/>
      <c r="AA1829" s="403"/>
      <c r="AB1829" s="405"/>
      <c r="AC1829" s="403"/>
      <c r="AD1829" s="406"/>
      <c r="AG1829" s="403"/>
      <c r="AH1829" s="403"/>
      <c r="AI1829" s="405"/>
      <c r="AL1829" s="403"/>
      <c r="AN1829" s="403"/>
      <c r="AO1829" s="405"/>
      <c r="AP1829" s="403"/>
      <c r="AQ1829" s="403"/>
      <c r="AR1829" s="403"/>
      <c r="AS1829" s="403"/>
      <c r="AT1829" s="403"/>
      <c r="AU1829" s="403"/>
      <c r="AV1829" s="405"/>
      <c r="AW1829" s="404"/>
      <c r="AY1829" s="403"/>
      <c r="BC1829" s="403"/>
      <c r="BD1829" s="403"/>
      <c r="BE1829" s="403"/>
      <c r="BF1829" s="403"/>
      <c r="BG1829" s="403"/>
      <c r="BH1829" s="403"/>
      <c r="BI1829" s="403"/>
      <c r="BJ1829" s="403"/>
      <c r="BK1829" s="403"/>
    </row>
    <row r="1830" spans="1:63" x14ac:dyDescent="0.25">
      <c r="A1830" s="405"/>
      <c r="B1830" s="400"/>
      <c r="C1830" s="403"/>
      <c r="D1830" s="403"/>
      <c r="E1830" s="403"/>
      <c r="I1830" s="404"/>
      <c r="Q1830" s="405"/>
      <c r="S1830" s="405"/>
      <c r="T1830" s="403"/>
      <c r="U1830" s="406"/>
      <c r="V1830" s="400"/>
      <c r="W1830" s="405"/>
      <c r="X1830" s="405"/>
      <c r="Y1830" s="403"/>
      <c r="Z1830" s="407"/>
      <c r="AA1830" s="403"/>
      <c r="AB1830" s="405"/>
      <c r="AC1830" s="403"/>
      <c r="AD1830" s="406"/>
      <c r="AG1830" s="403"/>
      <c r="AH1830" s="403"/>
      <c r="AI1830" s="405"/>
      <c r="AL1830" s="403"/>
      <c r="AN1830" s="403"/>
      <c r="AO1830" s="405"/>
      <c r="AP1830" s="403"/>
      <c r="AQ1830" s="403"/>
      <c r="AR1830" s="403"/>
      <c r="AS1830" s="403"/>
      <c r="AT1830" s="403"/>
      <c r="AU1830" s="403"/>
      <c r="AV1830" s="405"/>
      <c r="AW1830" s="404"/>
      <c r="AY1830" s="403"/>
      <c r="BC1830" s="403"/>
      <c r="BD1830" s="403"/>
      <c r="BE1830" s="403"/>
      <c r="BF1830" s="403"/>
      <c r="BG1830" s="403"/>
      <c r="BH1830" s="403"/>
      <c r="BI1830" s="403"/>
      <c r="BJ1830" s="403"/>
      <c r="BK1830" s="403"/>
    </row>
    <row r="1831" spans="1:63" x14ac:dyDescent="0.25">
      <c r="A1831" s="405"/>
      <c r="B1831" s="400"/>
      <c r="C1831" s="403"/>
      <c r="D1831" s="403"/>
      <c r="E1831" s="403"/>
      <c r="I1831" s="404"/>
      <c r="Q1831" s="405"/>
      <c r="S1831" s="405"/>
      <c r="T1831" s="403"/>
      <c r="U1831" s="406"/>
      <c r="V1831" s="400"/>
      <c r="W1831" s="405"/>
      <c r="X1831" s="405"/>
      <c r="Y1831" s="403"/>
      <c r="Z1831" s="407"/>
      <c r="AA1831" s="403"/>
      <c r="AB1831" s="405"/>
      <c r="AC1831" s="403"/>
      <c r="AD1831" s="406"/>
      <c r="AG1831" s="403"/>
      <c r="AH1831" s="403"/>
      <c r="AI1831" s="405"/>
      <c r="AL1831" s="403"/>
      <c r="AN1831" s="403"/>
      <c r="AO1831" s="405"/>
      <c r="AP1831" s="403"/>
      <c r="AQ1831" s="403"/>
      <c r="AR1831" s="403"/>
      <c r="AS1831" s="403"/>
      <c r="AT1831" s="403"/>
      <c r="AU1831" s="403"/>
      <c r="AV1831" s="405"/>
      <c r="AW1831" s="404"/>
      <c r="AY1831" s="403"/>
      <c r="BC1831" s="403"/>
      <c r="BD1831" s="403"/>
      <c r="BE1831" s="403"/>
      <c r="BF1831" s="403"/>
      <c r="BG1831" s="403"/>
      <c r="BH1831" s="403"/>
      <c r="BI1831" s="403"/>
      <c r="BJ1831" s="403"/>
      <c r="BK1831" s="403"/>
    </row>
    <row r="1832" spans="1:63" x14ac:dyDescent="0.25">
      <c r="A1832" s="405"/>
      <c r="B1832" s="400"/>
      <c r="C1832" s="403"/>
      <c r="D1832" s="403"/>
      <c r="E1832" s="403"/>
      <c r="I1832" s="404"/>
      <c r="Q1832" s="405"/>
      <c r="S1832" s="405"/>
      <c r="T1832" s="403"/>
      <c r="U1832" s="406"/>
      <c r="V1832" s="400"/>
      <c r="W1832" s="405"/>
      <c r="X1832" s="405"/>
      <c r="Y1832" s="403"/>
      <c r="Z1832" s="407"/>
      <c r="AA1832" s="403"/>
      <c r="AB1832" s="405"/>
      <c r="AC1832" s="403"/>
      <c r="AD1832" s="406"/>
      <c r="AG1832" s="403"/>
      <c r="AH1832" s="403"/>
      <c r="AI1832" s="405"/>
      <c r="AL1832" s="403"/>
      <c r="AN1832" s="403"/>
      <c r="AO1832" s="405"/>
      <c r="AP1832" s="403"/>
      <c r="AQ1832" s="403"/>
      <c r="AR1832" s="403"/>
      <c r="AS1832" s="403"/>
      <c r="AT1832" s="403"/>
      <c r="AU1832" s="403"/>
      <c r="AV1832" s="405"/>
      <c r="AW1832" s="404"/>
      <c r="AY1832" s="403"/>
      <c r="BC1832" s="403"/>
      <c r="BD1832" s="403"/>
      <c r="BE1832" s="403"/>
      <c r="BF1832" s="403"/>
      <c r="BG1832" s="403"/>
      <c r="BH1832" s="403"/>
      <c r="BI1832" s="403"/>
      <c r="BJ1832" s="403"/>
      <c r="BK1832" s="403"/>
    </row>
    <row r="1833" spans="1:63" x14ac:dyDescent="0.25">
      <c r="A1833" s="405"/>
      <c r="B1833" s="400"/>
      <c r="C1833" s="403"/>
      <c r="D1833" s="403"/>
      <c r="E1833" s="403"/>
      <c r="I1833" s="404"/>
      <c r="Q1833" s="405"/>
      <c r="S1833" s="405"/>
      <c r="T1833" s="403"/>
      <c r="U1833" s="406"/>
      <c r="V1833" s="400"/>
      <c r="W1833" s="405"/>
      <c r="X1833" s="405"/>
      <c r="Y1833" s="403"/>
      <c r="Z1833" s="407"/>
      <c r="AA1833" s="403"/>
      <c r="AB1833" s="405"/>
      <c r="AC1833" s="403"/>
      <c r="AD1833" s="406"/>
      <c r="AG1833" s="403"/>
      <c r="AH1833" s="403"/>
      <c r="AI1833" s="405"/>
      <c r="AL1833" s="403"/>
      <c r="AN1833" s="403"/>
      <c r="AO1833" s="405"/>
      <c r="AP1833" s="403"/>
      <c r="AQ1833" s="403"/>
      <c r="AR1833" s="403"/>
      <c r="AS1833" s="403"/>
      <c r="AT1833" s="403"/>
      <c r="AU1833" s="403"/>
      <c r="AV1833" s="405"/>
      <c r="AW1833" s="404"/>
      <c r="AY1833" s="403"/>
      <c r="BC1833" s="403"/>
      <c r="BD1833" s="403"/>
      <c r="BE1833" s="403"/>
      <c r="BF1833" s="403"/>
      <c r="BG1833" s="403"/>
      <c r="BH1833" s="403"/>
      <c r="BI1833" s="403"/>
      <c r="BJ1833" s="403"/>
      <c r="BK1833" s="403"/>
    </row>
    <row r="1834" spans="1:63" x14ac:dyDescent="0.25">
      <c r="A1834" s="405"/>
      <c r="B1834" s="400"/>
      <c r="C1834" s="403"/>
      <c r="D1834" s="403"/>
      <c r="E1834" s="403"/>
      <c r="I1834" s="404"/>
      <c r="Q1834" s="405"/>
      <c r="S1834" s="405"/>
      <c r="T1834" s="403"/>
      <c r="U1834" s="406"/>
      <c r="V1834" s="400"/>
      <c r="W1834" s="405"/>
      <c r="X1834" s="405"/>
      <c r="Y1834" s="403"/>
      <c r="Z1834" s="407"/>
      <c r="AA1834" s="403"/>
      <c r="AB1834" s="405"/>
      <c r="AC1834" s="403"/>
      <c r="AD1834" s="406"/>
      <c r="AG1834" s="403"/>
      <c r="AH1834" s="403"/>
      <c r="AI1834" s="405"/>
      <c r="AL1834" s="403"/>
      <c r="AN1834" s="403"/>
      <c r="AO1834" s="405"/>
      <c r="AP1834" s="403"/>
      <c r="AQ1834" s="403"/>
      <c r="AR1834" s="403"/>
      <c r="AS1834" s="403"/>
      <c r="AT1834" s="403"/>
      <c r="AU1834" s="403"/>
      <c r="AV1834" s="405"/>
      <c r="AW1834" s="404"/>
      <c r="AY1834" s="403"/>
      <c r="BC1834" s="403"/>
      <c r="BD1834" s="403"/>
      <c r="BE1834" s="403"/>
      <c r="BF1834" s="403"/>
      <c r="BG1834" s="403"/>
      <c r="BH1834" s="403"/>
      <c r="BI1834" s="403"/>
      <c r="BJ1834" s="403"/>
      <c r="BK1834" s="403"/>
    </row>
    <row r="1835" spans="1:63" x14ac:dyDescent="0.25">
      <c r="A1835" s="405"/>
      <c r="B1835" s="400"/>
      <c r="C1835" s="403"/>
      <c r="D1835" s="403"/>
      <c r="E1835" s="403"/>
      <c r="I1835" s="404"/>
      <c r="Q1835" s="405"/>
      <c r="S1835" s="405"/>
      <c r="T1835" s="403"/>
      <c r="U1835" s="406"/>
      <c r="V1835" s="400"/>
      <c r="W1835" s="405"/>
      <c r="X1835" s="405"/>
      <c r="Y1835" s="403"/>
      <c r="Z1835" s="407"/>
      <c r="AA1835" s="403"/>
      <c r="AB1835" s="405"/>
      <c r="AC1835" s="403"/>
      <c r="AD1835" s="406"/>
      <c r="AG1835" s="403"/>
      <c r="AH1835" s="403"/>
      <c r="AI1835" s="405"/>
      <c r="AL1835" s="403"/>
      <c r="AN1835" s="403"/>
      <c r="AO1835" s="405"/>
      <c r="AP1835" s="403"/>
      <c r="AQ1835" s="403"/>
      <c r="AR1835" s="403"/>
      <c r="AS1835" s="403"/>
      <c r="AT1835" s="403"/>
      <c r="AU1835" s="403"/>
      <c r="AV1835" s="405"/>
      <c r="AW1835" s="404"/>
      <c r="AY1835" s="403"/>
      <c r="BC1835" s="403"/>
      <c r="BD1835" s="403"/>
      <c r="BE1835" s="403"/>
      <c r="BF1835" s="403"/>
      <c r="BG1835" s="403"/>
      <c r="BH1835" s="403"/>
      <c r="BI1835" s="403"/>
      <c r="BJ1835" s="403"/>
      <c r="BK1835" s="403"/>
    </row>
    <row r="1836" spans="1:63" x14ac:dyDescent="0.25">
      <c r="A1836" s="405"/>
      <c r="B1836" s="400"/>
      <c r="C1836" s="403"/>
      <c r="D1836" s="403"/>
      <c r="E1836" s="403"/>
      <c r="I1836" s="404"/>
      <c r="Q1836" s="405"/>
      <c r="S1836" s="405"/>
      <c r="T1836" s="403"/>
      <c r="U1836" s="406"/>
      <c r="V1836" s="400"/>
      <c r="W1836" s="405"/>
      <c r="X1836" s="405"/>
      <c r="Y1836" s="403"/>
      <c r="Z1836" s="407"/>
      <c r="AA1836" s="403"/>
      <c r="AB1836" s="405"/>
      <c r="AC1836" s="403"/>
      <c r="AD1836" s="406"/>
      <c r="AG1836" s="403"/>
      <c r="AH1836" s="403"/>
      <c r="AI1836" s="405"/>
      <c r="AL1836" s="403"/>
      <c r="AN1836" s="403"/>
      <c r="AO1836" s="405"/>
      <c r="AP1836" s="403"/>
      <c r="AQ1836" s="403"/>
      <c r="AR1836" s="403"/>
      <c r="AS1836" s="403"/>
      <c r="AT1836" s="403"/>
      <c r="AU1836" s="403"/>
      <c r="AV1836" s="405"/>
      <c r="AW1836" s="404"/>
      <c r="AY1836" s="403"/>
      <c r="BC1836" s="403"/>
      <c r="BD1836" s="403"/>
      <c r="BE1836" s="403"/>
      <c r="BF1836" s="403"/>
      <c r="BG1836" s="403"/>
      <c r="BH1836" s="403"/>
      <c r="BI1836" s="403"/>
      <c r="BJ1836" s="403"/>
      <c r="BK1836" s="403"/>
    </row>
    <row r="1837" spans="1:63" x14ac:dyDescent="0.25">
      <c r="A1837" s="405"/>
      <c r="B1837" s="400"/>
      <c r="C1837" s="403"/>
      <c r="D1837" s="403"/>
      <c r="E1837" s="403"/>
      <c r="I1837" s="404"/>
      <c r="Q1837" s="405"/>
      <c r="S1837" s="405"/>
      <c r="T1837" s="403"/>
      <c r="U1837" s="406"/>
      <c r="V1837" s="400"/>
      <c r="W1837" s="405"/>
      <c r="X1837" s="405"/>
      <c r="Y1837" s="403"/>
      <c r="Z1837" s="407"/>
      <c r="AA1837" s="403"/>
      <c r="AB1837" s="405"/>
      <c r="AC1837" s="403"/>
      <c r="AD1837" s="406"/>
      <c r="AG1837" s="403"/>
      <c r="AH1837" s="403"/>
      <c r="AI1837" s="405"/>
      <c r="AL1837" s="403"/>
      <c r="AN1837" s="403"/>
      <c r="AO1837" s="405"/>
      <c r="AP1837" s="403"/>
      <c r="AQ1837" s="403"/>
      <c r="AR1837" s="403"/>
      <c r="AS1837" s="403"/>
      <c r="AT1837" s="403"/>
      <c r="AU1837" s="403"/>
      <c r="AV1837" s="405"/>
      <c r="AW1837" s="404"/>
      <c r="AY1837" s="403"/>
      <c r="BC1837" s="403"/>
      <c r="BD1837" s="403"/>
      <c r="BE1837" s="403"/>
      <c r="BF1837" s="403"/>
      <c r="BG1837" s="403"/>
      <c r="BH1837" s="403"/>
      <c r="BI1837" s="403"/>
      <c r="BJ1837" s="403"/>
      <c r="BK1837" s="403"/>
    </row>
    <row r="1838" spans="1:63" x14ac:dyDescent="0.25">
      <c r="A1838" s="405"/>
      <c r="B1838" s="400"/>
      <c r="C1838" s="403"/>
      <c r="D1838" s="403"/>
      <c r="E1838" s="403"/>
      <c r="I1838" s="404"/>
      <c r="Q1838" s="405"/>
      <c r="S1838" s="405"/>
      <c r="T1838" s="403"/>
      <c r="U1838" s="406"/>
      <c r="V1838" s="400"/>
      <c r="W1838" s="405"/>
      <c r="X1838" s="405"/>
      <c r="Y1838" s="403"/>
      <c r="Z1838" s="407"/>
      <c r="AA1838" s="403"/>
      <c r="AB1838" s="405"/>
      <c r="AC1838" s="403"/>
      <c r="AD1838" s="406"/>
      <c r="AG1838" s="403"/>
      <c r="AH1838" s="403"/>
      <c r="AI1838" s="405"/>
      <c r="AL1838" s="403"/>
      <c r="AN1838" s="403"/>
      <c r="AO1838" s="405"/>
      <c r="AP1838" s="403"/>
      <c r="AQ1838" s="403"/>
      <c r="AR1838" s="403"/>
      <c r="AS1838" s="403"/>
      <c r="AT1838" s="403"/>
      <c r="AU1838" s="403"/>
      <c r="AV1838" s="405"/>
      <c r="AW1838" s="404"/>
      <c r="AY1838" s="403"/>
      <c r="BC1838" s="403"/>
      <c r="BD1838" s="403"/>
      <c r="BE1838" s="403"/>
      <c r="BF1838" s="403"/>
      <c r="BG1838" s="403"/>
      <c r="BH1838" s="403"/>
      <c r="BI1838" s="403"/>
      <c r="BJ1838" s="403"/>
      <c r="BK1838" s="403"/>
    </row>
    <row r="1839" spans="1:63" x14ac:dyDescent="0.25">
      <c r="A1839" s="405"/>
      <c r="B1839" s="400"/>
      <c r="C1839" s="403"/>
      <c r="D1839" s="403"/>
      <c r="E1839" s="403"/>
      <c r="I1839" s="404"/>
      <c r="Q1839" s="405"/>
      <c r="S1839" s="405"/>
      <c r="T1839" s="403"/>
      <c r="U1839" s="406"/>
      <c r="V1839" s="400"/>
      <c r="W1839" s="405"/>
      <c r="X1839" s="405"/>
      <c r="Y1839" s="403"/>
      <c r="Z1839" s="407"/>
      <c r="AA1839" s="403"/>
      <c r="AB1839" s="405"/>
      <c r="AC1839" s="403"/>
      <c r="AD1839" s="406"/>
      <c r="AG1839" s="403"/>
      <c r="AH1839" s="403"/>
      <c r="AI1839" s="405"/>
      <c r="AL1839" s="403"/>
      <c r="AN1839" s="403"/>
      <c r="AO1839" s="405"/>
      <c r="AP1839" s="403"/>
      <c r="AQ1839" s="403"/>
      <c r="AR1839" s="403"/>
      <c r="AS1839" s="403"/>
      <c r="AT1839" s="403"/>
      <c r="AU1839" s="403"/>
      <c r="AV1839" s="405"/>
      <c r="AW1839" s="404"/>
      <c r="AY1839" s="403"/>
      <c r="BC1839" s="403"/>
      <c r="BD1839" s="403"/>
      <c r="BE1839" s="403"/>
      <c r="BF1839" s="403"/>
      <c r="BG1839" s="403"/>
      <c r="BH1839" s="403"/>
      <c r="BI1839" s="403"/>
      <c r="BJ1839" s="403"/>
      <c r="BK1839" s="403"/>
    </row>
    <row r="1840" spans="1:63" x14ac:dyDescent="0.25">
      <c r="A1840" s="405"/>
      <c r="B1840" s="400"/>
      <c r="C1840" s="403"/>
      <c r="D1840" s="403"/>
      <c r="E1840" s="403"/>
      <c r="I1840" s="404"/>
      <c r="Q1840" s="405"/>
      <c r="S1840" s="405"/>
      <c r="T1840" s="403"/>
      <c r="U1840" s="406"/>
      <c r="V1840" s="400"/>
      <c r="W1840" s="405"/>
      <c r="X1840" s="405"/>
      <c r="Y1840" s="403"/>
      <c r="Z1840" s="407"/>
      <c r="AA1840" s="403"/>
      <c r="AB1840" s="405"/>
      <c r="AC1840" s="403"/>
      <c r="AD1840" s="406"/>
      <c r="AG1840" s="403"/>
      <c r="AH1840" s="403"/>
      <c r="AI1840" s="405"/>
      <c r="AL1840" s="403"/>
      <c r="AN1840" s="403"/>
      <c r="AO1840" s="405"/>
      <c r="AP1840" s="403"/>
      <c r="AQ1840" s="403"/>
      <c r="AR1840" s="403"/>
      <c r="AS1840" s="403"/>
      <c r="AT1840" s="403"/>
      <c r="AU1840" s="403"/>
      <c r="AV1840" s="405"/>
      <c r="AW1840" s="404"/>
      <c r="AY1840" s="403"/>
      <c r="BC1840" s="403"/>
      <c r="BD1840" s="403"/>
      <c r="BE1840" s="403"/>
      <c r="BF1840" s="403"/>
      <c r="BG1840" s="403"/>
      <c r="BH1840" s="403"/>
      <c r="BI1840" s="403"/>
      <c r="BJ1840" s="403"/>
      <c r="BK1840" s="403"/>
    </row>
    <row r="1841" spans="1:63" x14ac:dyDescent="0.25">
      <c r="A1841" s="405"/>
      <c r="B1841" s="400"/>
      <c r="C1841" s="403"/>
      <c r="D1841" s="403"/>
      <c r="E1841" s="403"/>
      <c r="I1841" s="404"/>
      <c r="Q1841" s="405"/>
      <c r="S1841" s="405"/>
      <c r="T1841" s="403"/>
      <c r="U1841" s="406"/>
      <c r="V1841" s="400"/>
      <c r="W1841" s="405"/>
      <c r="X1841" s="405"/>
      <c r="Y1841" s="403"/>
      <c r="Z1841" s="407"/>
      <c r="AA1841" s="403"/>
      <c r="AB1841" s="405"/>
      <c r="AC1841" s="403"/>
      <c r="AD1841" s="406"/>
      <c r="AG1841" s="403"/>
      <c r="AH1841" s="403"/>
      <c r="AI1841" s="405"/>
      <c r="AL1841" s="403"/>
      <c r="AN1841" s="403"/>
      <c r="AO1841" s="405"/>
      <c r="AP1841" s="403"/>
      <c r="AQ1841" s="403"/>
      <c r="AR1841" s="403"/>
      <c r="AS1841" s="403"/>
      <c r="AT1841" s="403"/>
      <c r="AU1841" s="403"/>
      <c r="AV1841" s="405"/>
      <c r="AW1841" s="404"/>
      <c r="AY1841" s="403"/>
      <c r="BC1841" s="403"/>
      <c r="BD1841" s="403"/>
      <c r="BE1841" s="403"/>
      <c r="BF1841" s="403"/>
      <c r="BG1841" s="403"/>
      <c r="BH1841" s="403"/>
      <c r="BI1841" s="403"/>
      <c r="BJ1841" s="403"/>
      <c r="BK1841" s="403"/>
    </row>
    <row r="1842" spans="1:63" x14ac:dyDescent="0.25">
      <c r="A1842" s="405"/>
      <c r="B1842" s="400"/>
      <c r="C1842" s="403"/>
      <c r="D1842" s="403"/>
      <c r="E1842" s="403"/>
      <c r="I1842" s="404"/>
      <c r="Q1842" s="405"/>
      <c r="S1842" s="405"/>
      <c r="T1842" s="403"/>
      <c r="U1842" s="406"/>
      <c r="V1842" s="400"/>
      <c r="W1842" s="405"/>
      <c r="X1842" s="405"/>
      <c r="Y1842" s="403"/>
      <c r="Z1842" s="407"/>
      <c r="AA1842" s="403"/>
      <c r="AB1842" s="405"/>
      <c r="AC1842" s="403"/>
      <c r="AD1842" s="406"/>
      <c r="AG1842" s="403"/>
      <c r="AH1842" s="403"/>
      <c r="AI1842" s="405"/>
      <c r="AL1842" s="403"/>
      <c r="AN1842" s="403"/>
      <c r="AO1842" s="405"/>
      <c r="AP1842" s="403"/>
      <c r="AQ1842" s="403"/>
      <c r="AR1842" s="403"/>
      <c r="AS1842" s="403"/>
      <c r="AT1842" s="403"/>
      <c r="AU1842" s="403"/>
      <c r="AV1842" s="405"/>
      <c r="AW1842" s="404"/>
      <c r="AY1842" s="403"/>
      <c r="BC1842" s="403"/>
      <c r="BD1842" s="403"/>
      <c r="BE1842" s="403"/>
      <c r="BF1842" s="403"/>
      <c r="BG1842" s="403"/>
      <c r="BH1842" s="403"/>
      <c r="BI1842" s="403"/>
      <c r="BJ1842" s="403"/>
      <c r="BK1842" s="403"/>
    </row>
    <row r="1843" spans="1:63" x14ac:dyDescent="0.25">
      <c r="A1843" s="405"/>
      <c r="B1843" s="400"/>
      <c r="C1843" s="403"/>
      <c r="D1843" s="403"/>
      <c r="E1843" s="403"/>
      <c r="I1843" s="404"/>
      <c r="Q1843" s="405"/>
      <c r="S1843" s="405"/>
      <c r="T1843" s="403"/>
      <c r="U1843" s="406"/>
      <c r="V1843" s="400"/>
      <c r="W1843" s="405"/>
      <c r="X1843" s="405"/>
      <c r="Y1843" s="403"/>
      <c r="Z1843" s="407"/>
      <c r="AA1843" s="403"/>
      <c r="AB1843" s="405"/>
      <c r="AC1843" s="403"/>
      <c r="AD1843" s="406"/>
      <c r="AG1843" s="403"/>
      <c r="AH1843" s="403"/>
      <c r="AI1843" s="405"/>
      <c r="AL1843" s="403"/>
      <c r="AN1843" s="403"/>
      <c r="AO1843" s="405"/>
      <c r="AP1843" s="403"/>
      <c r="AQ1843" s="403"/>
      <c r="AR1843" s="403"/>
      <c r="AS1843" s="403"/>
      <c r="AT1843" s="403"/>
      <c r="AU1843" s="403"/>
      <c r="AV1843" s="405"/>
      <c r="AW1843" s="404"/>
      <c r="AY1843" s="403"/>
      <c r="BC1843" s="403"/>
      <c r="BD1843" s="403"/>
      <c r="BE1843" s="403"/>
      <c r="BF1843" s="403"/>
      <c r="BG1843" s="403"/>
      <c r="BH1843" s="403"/>
      <c r="BI1843" s="403"/>
      <c r="BJ1843" s="403"/>
      <c r="BK1843" s="403"/>
    </row>
    <row r="1844" spans="1:63" x14ac:dyDescent="0.25">
      <c r="A1844" s="405"/>
      <c r="B1844" s="400"/>
      <c r="C1844" s="403"/>
      <c r="D1844" s="403"/>
      <c r="E1844" s="403"/>
      <c r="I1844" s="404"/>
      <c r="Q1844" s="405"/>
      <c r="S1844" s="405"/>
      <c r="T1844" s="403"/>
      <c r="U1844" s="406"/>
      <c r="V1844" s="400"/>
      <c r="W1844" s="405"/>
      <c r="X1844" s="405"/>
      <c r="Y1844" s="403"/>
      <c r="Z1844" s="407"/>
      <c r="AA1844" s="403"/>
      <c r="AB1844" s="405"/>
      <c r="AC1844" s="403"/>
      <c r="AD1844" s="406"/>
      <c r="AG1844" s="403"/>
      <c r="AH1844" s="403"/>
      <c r="AI1844" s="405"/>
      <c r="AL1844" s="403"/>
      <c r="AN1844" s="403"/>
      <c r="AO1844" s="405"/>
      <c r="AP1844" s="403"/>
      <c r="AQ1844" s="403"/>
      <c r="AR1844" s="403"/>
      <c r="AS1844" s="403"/>
      <c r="AT1844" s="403"/>
      <c r="AU1844" s="403"/>
      <c r="AV1844" s="405"/>
      <c r="AW1844" s="404"/>
      <c r="AY1844" s="403"/>
      <c r="BC1844" s="403"/>
      <c r="BD1844" s="403"/>
      <c r="BE1844" s="403"/>
      <c r="BF1844" s="403"/>
      <c r="BG1844" s="403"/>
      <c r="BH1844" s="403"/>
      <c r="BI1844" s="403"/>
      <c r="BJ1844" s="403"/>
      <c r="BK1844" s="403"/>
    </row>
    <row r="1845" spans="1:63" x14ac:dyDescent="0.25">
      <c r="A1845" s="405"/>
      <c r="B1845" s="400"/>
      <c r="C1845" s="403"/>
      <c r="D1845" s="403"/>
      <c r="E1845" s="403"/>
      <c r="I1845" s="404"/>
      <c r="Q1845" s="405"/>
      <c r="S1845" s="405"/>
      <c r="T1845" s="403"/>
      <c r="U1845" s="406"/>
      <c r="V1845" s="400"/>
      <c r="W1845" s="405"/>
      <c r="X1845" s="405"/>
      <c r="Y1845" s="403"/>
      <c r="Z1845" s="407"/>
      <c r="AA1845" s="403"/>
      <c r="AB1845" s="405"/>
      <c r="AC1845" s="403"/>
      <c r="AD1845" s="406"/>
      <c r="AG1845" s="403"/>
      <c r="AH1845" s="403"/>
      <c r="AI1845" s="405"/>
      <c r="AL1845" s="403"/>
      <c r="AN1845" s="403"/>
      <c r="AO1845" s="405"/>
      <c r="AP1845" s="403"/>
      <c r="AQ1845" s="403"/>
      <c r="AR1845" s="403"/>
      <c r="AS1845" s="403"/>
      <c r="AT1845" s="403"/>
      <c r="AU1845" s="403"/>
      <c r="AV1845" s="405"/>
      <c r="AW1845" s="404"/>
      <c r="AY1845" s="403"/>
      <c r="BC1845" s="403"/>
      <c r="BD1845" s="403"/>
      <c r="BE1845" s="403"/>
      <c r="BF1845" s="403"/>
      <c r="BG1845" s="403"/>
      <c r="BH1845" s="403"/>
      <c r="BI1845" s="403"/>
      <c r="BJ1845" s="403"/>
      <c r="BK1845" s="403"/>
    </row>
    <row r="1846" spans="1:63" x14ac:dyDescent="0.25">
      <c r="A1846" s="405"/>
      <c r="B1846" s="400"/>
      <c r="C1846" s="403"/>
      <c r="D1846" s="403"/>
      <c r="E1846" s="403"/>
      <c r="I1846" s="404"/>
      <c r="Q1846" s="405"/>
      <c r="S1846" s="405"/>
      <c r="T1846" s="403"/>
      <c r="U1846" s="406"/>
      <c r="V1846" s="400"/>
      <c r="W1846" s="405"/>
      <c r="X1846" s="405"/>
      <c r="Y1846" s="403"/>
      <c r="Z1846" s="407"/>
      <c r="AA1846" s="403"/>
      <c r="AB1846" s="405"/>
      <c r="AC1846" s="403"/>
      <c r="AD1846" s="406"/>
      <c r="AG1846" s="403"/>
      <c r="AH1846" s="403"/>
      <c r="AI1846" s="405"/>
      <c r="AL1846" s="403"/>
      <c r="AN1846" s="403"/>
      <c r="AO1846" s="405"/>
      <c r="AP1846" s="403"/>
      <c r="AQ1846" s="403"/>
      <c r="AR1846" s="403"/>
      <c r="AS1846" s="403"/>
      <c r="AT1846" s="403"/>
      <c r="AU1846" s="403"/>
      <c r="AV1846" s="405"/>
      <c r="AW1846" s="404"/>
      <c r="AY1846" s="403"/>
      <c r="BC1846" s="403"/>
      <c r="BD1846" s="403"/>
      <c r="BE1846" s="403"/>
      <c r="BF1846" s="403"/>
      <c r="BG1846" s="403"/>
      <c r="BH1846" s="403"/>
      <c r="BI1846" s="403"/>
      <c r="BJ1846" s="403"/>
      <c r="BK1846" s="403"/>
    </row>
    <row r="1847" spans="1:63" x14ac:dyDescent="0.25">
      <c r="A1847" s="405"/>
      <c r="B1847" s="400"/>
      <c r="C1847" s="403"/>
      <c r="D1847" s="403"/>
      <c r="E1847" s="403"/>
      <c r="I1847" s="404"/>
      <c r="Q1847" s="405"/>
      <c r="S1847" s="405"/>
      <c r="T1847" s="403"/>
      <c r="U1847" s="406"/>
      <c r="V1847" s="400"/>
      <c r="W1847" s="405"/>
      <c r="X1847" s="405"/>
      <c r="Y1847" s="403"/>
      <c r="Z1847" s="407"/>
      <c r="AA1847" s="403"/>
      <c r="AB1847" s="405"/>
      <c r="AC1847" s="403"/>
      <c r="AD1847" s="406"/>
      <c r="AG1847" s="403"/>
      <c r="AH1847" s="403"/>
      <c r="AI1847" s="405"/>
      <c r="AL1847" s="403"/>
      <c r="AN1847" s="403"/>
      <c r="AO1847" s="405"/>
      <c r="AP1847" s="403"/>
      <c r="AQ1847" s="403"/>
      <c r="AR1847" s="403"/>
      <c r="AS1847" s="403"/>
      <c r="AT1847" s="403"/>
      <c r="AU1847" s="403"/>
      <c r="AV1847" s="405"/>
      <c r="AW1847" s="404"/>
      <c r="AY1847" s="403"/>
      <c r="BC1847" s="403"/>
      <c r="BD1847" s="403"/>
      <c r="BE1847" s="403"/>
      <c r="BF1847" s="403"/>
      <c r="BG1847" s="403"/>
      <c r="BH1847" s="403"/>
      <c r="BI1847" s="403"/>
      <c r="BJ1847" s="403"/>
      <c r="BK1847" s="403"/>
    </row>
    <row r="1848" spans="1:63" x14ac:dyDescent="0.25">
      <c r="A1848" s="405"/>
      <c r="B1848" s="400"/>
      <c r="C1848" s="403"/>
      <c r="D1848" s="403"/>
      <c r="E1848" s="403"/>
      <c r="I1848" s="404"/>
      <c r="Q1848" s="405"/>
      <c r="S1848" s="405"/>
      <c r="T1848" s="403"/>
      <c r="U1848" s="406"/>
      <c r="V1848" s="400"/>
      <c r="W1848" s="405"/>
      <c r="X1848" s="405"/>
      <c r="Y1848" s="403"/>
      <c r="Z1848" s="407"/>
      <c r="AA1848" s="403"/>
      <c r="AB1848" s="405"/>
      <c r="AC1848" s="403"/>
      <c r="AD1848" s="406"/>
      <c r="AG1848" s="403"/>
      <c r="AH1848" s="403"/>
      <c r="AI1848" s="405"/>
      <c r="AL1848" s="403"/>
      <c r="AN1848" s="403"/>
      <c r="AO1848" s="405"/>
      <c r="AP1848" s="403"/>
      <c r="AQ1848" s="403"/>
      <c r="AR1848" s="403"/>
      <c r="AS1848" s="403"/>
      <c r="AT1848" s="403"/>
      <c r="AU1848" s="403"/>
      <c r="AV1848" s="405"/>
      <c r="AW1848" s="404"/>
      <c r="AY1848" s="403"/>
      <c r="BC1848" s="403"/>
      <c r="BD1848" s="403"/>
      <c r="BE1848" s="403"/>
      <c r="BF1848" s="403"/>
      <c r="BG1848" s="403"/>
      <c r="BH1848" s="403"/>
      <c r="BI1848" s="403"/>
      <c r="BJ1848" s="403"/>
      <c r="BK1848" s="403"/>
    </row>
    <row r="1849" spans="1:63" x14ac:dyDescent="0.25">
      <c r="A1849" s="405"/>
      <c r="B1849" s="400"/>
      <c r="C1849" s="403"/>
      <c r="D1849" s="403"/>
      <c r="E1849" s="403"/>
      <c r="I1849" s="404"/>
      <c r="Q1849" s="405"/>
      <c r="S1849" s="405"/>
      <c r="T1849" s="403"/>
      <c r="U1849" s="406"/>
      <c r="V1849" s="400"/>
      <c r="W1849" s="405"/>
      <c r="X1849" s="405"/>
      <c r="Y1849" s="403"/>
      <c r="Z1849" s="407"/>
      <c r="AA1849" s="403"/>
      <c r="AB1849" s="405"/>
      <c r="AC1849" s="403"/>
      <c r="AD1849" s="406"/>
      <c r="AG1849" s="403"/>
      <c r="AH1849" s="403"/>
      <c r="AI1849" s="405"/>
      <c r="AL1849" s="403"/>
      <c r="AN1849" s="403"/>
      <c r="AO1849" s="405"/>
      <c r="AP1849" s="403"/>
      <c r="AQ1849" s="403"/>
      <c r="AR1849" s="403"/>
      <c r="AS1849" s="403"/>
      <c r="AT1849" s="403"/>
      <c r="AU1849" s="403"/>
      <c r="AV1849" s="405"/>
      <c r="AW1849" s="404"/>
      <c r="AY1849" s="403"/>
      <c r="BC1849" s="403"/>
      <c r="BD1849" s="403"/>
      <c r="BE1849" s="403"/>
      <c r="BF1849" s="403"/>
      <c r="BG1849" s="403"/>
      <c r="BH1849" s="403"/>
      <c r="BI1849" s="403"/>
      <c r="BJ1849" s="403"/>
      <c r="BK1849" s="403"/>
    </row>
    <row r="1850" spans="1:63" x14ac:dyDescent="0.25">
      <c r="A1850" s="405"/>
      <c r="B1850" s="400"/>
      <c r="C1850" s="403"/>
      <c r="D1850" s="403"/>
      <c r="E1850" s="403"/>
      <c r="I1850" s="404"/>
      <c r="Q1850" s="405"/>
      <c r="S1850" s="405"/>
      <c r="T1850" s="403"/>
      <c r="U1850" s="406"/>
      <c r="V1850" s="400"/>
      <c r="W1850" s="405"/>
      <c r="X1850" s="405"/>
      <c r="Y1850" s="403"/>
      <c r="Z1850" s="407"/>
      <c r="AA1850" s="403"/>
      <c r="AB1850" s="405"/>
      <c r="AC1850" s="403"/>
      <c r="AD1850" s="406"/>
      <c r="AG1850" s="403"/>
      <c r="AH1850" s="403"/>
      <c r="AI1850" s="405"/>
      <c r="AL1850" s="403"/>
      <c r="AN1850" s="403"/>
      <c r="AO1850" s="405"/>
      <c r="AP1850" s="403"/>
      <c r="AQ1850" s="403"/>
      <c r="AR1850" s="403"/>
      <c r="AS1850" s="403"/>
      <c r="AT1850" s="403"/>
      <c r="AU1850" s="403"/>
      <c r="AV1850" s="405"/>
      <c r="AW1850" s="404"/>
      <c r="AY1850" s="403"/>
      <c r="BC1850" s="403"/>
      <c r="BD1850" s="403"/>
      <c r="BE1850" s="403"/>
      <c r="BF1850" s="403"/>
      <c r="BG1850" s="403"/>
      <c r="BH1850" s="403"/>
      <c r="BI1850" s="403"/>
      <c r="BJ1850" s="403"/>
      <c r="BK1850" s="403"/>
    </row>
    <row r="1851" spans="1:63" x14ac:dyDescent="0.25">
      <c r="A1851" s="405"/>
      <c r="B1851" s="400"/>
      <c r="C1851" s="403"/>
      <c r="D1851" s="403"/>
      <c r="E1851" s="403"/>
      <c r="I1851" s="404"/>
      <c r="Q1851" s="405"/>
      <c r="S1851" s="405"/>
      <c r="T1851" s="403"/>
      <c r="U1851" s="406"/>
      <c r="V1851" s="400"/>
      <c r="W1851" s="405"/>
      <c r="X1851" s="405"/>
      <c r="Y1851" s="403"/>
      <c r="Z1851" s="407"/>
      <c r="AA1851" s="403"/>
      <c r="AB1851" s="405"/>
      <c r="AC1851" s="403"/>
      <c r="AD1851" s="406"/>
      <c r="AG1851" s="403"/>
      <c r="AH1851" s="403"/>
      <c r="AI1851" s="405"/>
      <c r="AL1851" s="403"/>
      <c r="AN1851" s="403"/>
      <c r="AO1851" s="405"/>
      <c r="AP1851" s="403"/>
      <c r="AQ1851" s="403"/>
      <c r="AR1851" s="403"/>
      <c r="AS1851" s="403"/>
      <c r="AT1851" s="403"/>
      <c r="AU1851" s="403"/>
      <c r="AV1851" s="405"/>
      <c r="AW1851" s="404"/>
      <c r="AY1851" s="403"/>
      <c r="BC1851" s="403"/>
      <c r="BD1851" s="403"/>
      <c r="BE1851" s="403"/>
      <c r="BF1851" s="403"/>
      <c r="BG1851" s="403"/>
      <c r="BH1851" s="403"/>
      <c r="BI1851" s="403"/>
      <c r="BJ1851" s="403"/>
      <c r="BK1851" s="403"/>
    </row>
    <row r="1852" spans="1:63" x14ac:dyDescent="0.25">
      <c r="A1852" s="405"/>
      <c r="B1852" s="400"/>
      <c r="C1852" s="403"/>
      <c r="D1852" s="403"/>
      <c r="E1852" s="403"/>
      <c r="I1852" s="404"/>
      <c r="Q1852" s="405"/>
      <c r="S1852" s="405"/>
      <c r="T1852" s="403"/>
      <c r="U1852" s="406"/>
      <c r="V1852" s="400"/>
      <c r="W1852" s="405"/>
      <c r="X1852" s="405"/>
      <c r="Y1852" s="403"/>
      <c r="Z1852" s="407"/>
      <c r="AA1852" s="403"/>
      <c r="AB1852" s="405"/>
      <c r="AC1852" s="403"/>
      <c r="AD1852" s="406"/>
      <c r="AG1852" s="403"/>
      <c r="AH1852" s="403"/>
      <c r="AI1852" s="405"/>
      <c r="AL1852" s="403"/>
      <c r="AN1852" s="403"/>
      <c r="AO1852" s="405"/>
      <c r="AP1852" s="403"/>
      <c r="AQ1852" s="403"/>
      <c r="AR1852" s="403"/>
      <c r="AS1852" s="403"/>
      <c r="AT1852" s="403"/>
      <c r="AU1852" s="403"/>
      <c r="AV1852" s="405"/>
      <c r="AW1852" s="404"/>
      <c r="AY1852" s="403"/>
      <c r="BC1852" s="403"/>
      <c r="BD1852" s="403"/>
      <c r="BE1852" s="403"/>
      <c r="BF1852" s="403"/>
      <c r="BG1852" s="403"/>
      <c r="BH1852" s="403"/>
      <c r="BI1852" s="403"/>
      <c r="BJ1852" s="403"/>
      <c r="BK1852" s="403"/>
    </row>
    <row r="1853" spans="1:63" x14ac:dyDescent="0.25">
      <c r="A1853" s="405"/>
      <c r="B1853" s="400"/>
      <c r="C1853" s="403"/>
      <c r="D1853" s="403"/>
      <c r="E1853" s="403"/>
      <c r="I1853" s="404"/>
      <c r="Q1853" s="405"/>
      <c r="S1853" s="405"/>
      <c r="T1853" s="403"/>
      <c r="U1853" s="406"/>
      <c r="V1853" s="400"/>
      <c r="W1853" s="405"/>
      <c r="X1853" s="405"/>
      <c r="Y1853" s="403"/>
      <c r="Z1853" s="407"/>
      <c r="AA1853" s="403"/>
      <c r="AB1853" s="405"/>
      <c r="AC1853" s="403"/>
      <c r="AD1853" s="406"/>
      <c r="AG1853" s="403"/>
      <c r="AH1853" s="403"/>
      <c r="AI1853" s="405"/>
      <c r="AL1853" s="403"/>
      <c r="AN1853" s="403"/>
      <c r="AO1853" s="405"/>
      <c r="AP1853" s="403"/>
      <c r="AQ1853" s="403"/>
      <c r="AR1853" s="403"/>
      <c r="AS1853" s="403"/>
      <c r="AT1853" s="403"/>
      <c r="AU1853" s="403"/>
      <c r="AV1853" s="405"/>
      <c r="AW1853" s="404"/>
      <c r="AY1853" s="403"/>
      <c r="BC1853" s="403"/>
      <c r="BD1853" s="403"/>
      <c r="BE1853" s="403"/>
      <c r="BF1853" s="403"/>
      <c r="BG1853" s="403"/>
      <c r="BH1853" s="403"/>
      <c r="BI1853" s="403"/>
      <c r="BJ1853" s="403"/>
      <c r="BK1853" s="403"/>
    </row>
    <row r="1854" spans="1:63" x14ac:dyDescent="0.25">
      <c r="A1854" s="405"/>
      <c r="B1854" s="400"/>
      <c r="C1854" s="403"/>
      <c r="D1854" s="403"/>
      <c r="E1854" s="403"/>
      <c r="I1854" s="404"/>
      <c r="Q1854" s="405"/>
      <c r="S1854" s="405"/>
      <c r="T1854" s="403"/>
      <c r="U1854" s="406"/>
      <c r="V1854" s="400"/>
      <c r="W1854" s="405"/>
      <c r="X1854" s="405"/>
      <c r="Y1854" s="403"/>
      <c r="Z1854" s="407"/>
      <c r="AA1854" s="403"/>
      <c r="AB1854" s="405"/>
      <c r="AC1854" s="403"/>
      <c r="AD1854" s="406"/>
      <c r="AG1854" s="403"/>
      <c r="AH1854" s="403"/>
      <c r="AI1854" s="405"/>
      <c r="AL1854" s="403"/>
      <c r="AN1854" s="403"/>
      <c r="AO1854" s="405"/>
      <c r="AP1854" s="403"/>
      <c r="AQ1854" s="403"/>
      <c r="AR1854" s="403"/>
      <c r="AS1854" s="403"/>
      <c r="AT1854" s="403"/>
      <c r="AU1854" s="403"/>
      <c r="AV1854" s="405"/>
      <c r="AW1854" s="404"/>
      <c r="AY1854" s="403"/>
      <c r="BC1854" s="403"/>
      <c r="BD1854" s="403"/>
      <c r="BE1854" s="403"/>
      <c r="BF1854" s="403"/>
      <c r="BG1854" s="403"/>
      <c r="BH1854" s="403"/>
      <c r="BI1854" s="403"/>
      <c r="BJ1854" s="403"/>
      <c r="BK1854" s="403"/>
    </row>
    <row r="1855" spans="1:63" x14ac:dyDescent="0.25">
      <c r="A1855" s="405"/>
      <c r="B1855" s="400"/>
      <c r="C1855" s="403"/>
      <c r="D1855" s="403"/>
      <c r="E1855" s="403"/>
      <c r="I1855" s="404"/>
      <c r="Q1855" s="405"/>
      <c r="S1855" s="405"/>
      <c r="T1855" s="403"/>
      <c r="U1855" s="406"/>
      <c r="V1855" s="400"/>
      <c r="W1855" s="405"/>
      <c r="X1855" s="405"/>
      <c r="Y1855" s="403"/>
      <c r="Z1855" s="407"/>
      <c r="AA1855" s="403"/>
      <c r="AB1855" s="405"/>
      <c r="AC1855" s="403"/>
      <c r="AD1855" s="406"/>
      <c r="AG1855" s="403"/>
      <c r="AH1855" s="403"/>
      <c r="AI1855" s="405"/>
      <c r="AL1855" s="403"/>
      <c r="AN1855" s="403"/>
      <c r="AO1855" s="405"/>
      <c r="AP1855" s="403"/>
      <c r="AQ1855" s="403"/>
      <c r="AR1855" s="403"/>
      <c r="AS1855" s="403"/>
      <c r="AT1855" s="403"/>
      <c r="AU1855" s="403"/>
      <c r="AV1855" s="405"/>
      <c r="AW1855" s="404"/>
      <c r="AY1855" s="403"/>
      <c r="BC1855" s="403"/>
      <c r="BD1855" s="403"/>
      <c r="BE1855" s="403"/>
      <c r="BF1855" s="403"/>
      <c r="BG1855" s="403"/>
      <c r="BH1855" s="403"/>
      <c r="BI1855" s="403"/>
      <c r="BJ1855" s="403"/>
      <c r="BK1855" s="403"/>
    </row>
    <row r="1856" spans="1:63" x14ac:dyDescent="0.25">
      <c r="A1856" s="405"/>
      <c r="B1856" s="400"/>
      <c r="C1856" s="403"/>
      <c r="D1856" s="403"/>
      <c r="E1856" s="403"/>
      <c r="I1856" s="404"/>
      <c r="Q1856" s="405"/>
      <c r="S1856" s="405"/>
      <c r="T1856" s="403"/>
      <c r="U1856" s="406"/>
      <c r="V1856" s="400"/>
      <c r="W1856" s="405"/>
      <c r="X1856" s="405"/>
      <c r="Y1856" s="403"/>
      <c r="Z1856" s="407"/>
      <c r="AA1856" s="403"/>
      <c r="AB1856" s="405"/>
      <c r="AC1856" s="403"/>
      <c r="AD1856" s="406"/>
      <c r="AG1856" s="403"/>
      <c r="AH1856" s="403"/>
      <c r="AI1856" s="405"/>
      <c r="AL1856" s="403"/>
      <c r="AN1856" s="403"/>
      <c r="AO1856" s="405"/>
      <c r="AP1856" s="403"/>
      <c r="AQ1856" s="403"/>
      <c r="AR1856" s="403"/>
      <c r="AS1856" s="403"/>
      <c r="AT1856" s="403"/>
      <c r="AU1856" s="403"/>
      <c r="AV1856" s="405"/>
      <c r="AW1856" s="404"/>
      <c r="AY1856" s="403"/>
      <c r="BC1856" s="403"/>
      <c r="BD1856" s="403"/>
      <c r="BE1856" s="403"/>
      <c r="BF1856" s="403"/>
      <c r="BG1856" s="403"/>
      <c r="BH1856" s="403"/>
      <c r="BI1856" s="403"/>
      <c r="BJ1856" s="403"/>
      <c r="BK1856" s="403"/>
    </row>
    <row r="1857" spans="1:63" x14ac:dyDescent="0.25">
      <c r="A1857" s="405"/>
      <c r="B1857" s="400"/>
      <c r="C1857" s="403"/>
      <c r="D1857" s="403"/>
      <c r="E1857" s="403"/>
      <c r="I1857" s="404"/>
      <c r="Q1857" s="405"/>
      <c r="S1857" s="405"/>
      <c r="T1857" s="403"/>
      <c r="U1857" s="406"/>
      <c r="V1857" s="400"/>
      <c r="W1857" s="405"/>
      <c r="X1857" s="405"/>
      <c r="Y1857" s="403"/>
      <c r="Z1857" s="407"/>
      <c r="AA1857" s="403"/>
      <c r="AB1857" s="405"/>
      <c r="AC1857" s="403"/>
      <c r="AD1857" s="406"/>
      <c r="AG1857" s="403"/>
      <c r="AH1857" s="403"/>
      <c r="AI1857" s="405"/>
      <c r="AL1857" s="403"/>
      <c r="AN1857" s="403"/>
      <c r="AO1857" s="405"/>
      <c r="AP1857" s="403"/>
      <c r="AQ1857" s="403"/>
      <c r="AR1857" s="403"/>
      <c r="AS1857" s="403"/>
      <c r="AT1857" s="403"/>
      <c r="AU1857" s="403"/>
      <c r="AV1857" s="405"/>
      <c r="AW1857" s="404"/>
      <c r="AY1857" s="403"/>
      <c r="BC1857" s="403"/>
      <c r="BD1857" s="403"/>
      <c r="BE1857" s="403"/>
      <c r="BF1857" s="403"/>
      <c r="BG1857" s="403"/>
      <c r="BH1857" s="403"/>
      <c r="BI1857" s="403"/>
      <c r="BJ1857" s="403"/>
      <c r="BK1857" s="403"/>
    </row>
    <row r="1858" spans="1:63" x14ac:dyDescent="0.25">
      <c r="A1858" s="405"/>
      <c r="B1858" s="400"/>
      <c r="C1858" s="403"/>
      <c r="D1858" s="403"/>
      <c r="E1858" s="403"/>
      <c r="I1858" s="404"/>
      <c r="Q1858" s="405"/>
      <c r="S1858" s="405"/>
      <c r="T1858" s="403"/>
      <c r="U1858" s="406"/>
      <c r="V1858" s="400"/>
      <c r="W1858" s="405"/>
      <c r="X1858" s="405"/>
      <c r="Y1858" s="403"/>
      <c r="Z1858" s="407"/>
      <c r="AA1858" s="403"/>
      <c r="AB1858" s="405"/>
      <c r="AC1858" s="403"/>
      <c r="AD1858" s="406"/>
      <c r="AG1858" s="403"/>
      <c r="AH1858" s="403"/>
      <c r="AI1858" s="405"/>
      <c r="AL1858" s="403"/>
      <c r="AN1858" s="403"/>
      <c r="AO1858" s="405"/>
      <c r="AP1858" s="403"/>
      <c r="AQ1858" s="403"/>
      <c r="AR1858" s="403"/>
      <c r="AS1858" s="403"/>
      <c r="AT1858" s="403"/>
      <c r="AU1858" s="403"/>
      <c r="AV1858" s="405"/>
      <c r="AW1858" s="404"/>
      <c r="AY1858" s="403"/>
      <c r="BC1858" s="403"/>
      <c r="BD1858" s="403"/>
      <c r="BE1858" s="403"/>
      <c r="BF1858" s="403"/>
      <c r="BG1858" s="403"/>
      <c r="BH1858" s="403"/>
      <c r="BI1858" s="403"/>
      <c r="BJ1858" s="403"/>
      <c r="BK1858" s="403"/>
    </row>
    <row r="1859" spans="1:63" x14ac:dyDescent="0.25">
      <c r="A1859" s="405"/>
      <c r="B1859" s="400"/>
      <c r="C1859" s="403"/>
      <c r="D1859" s="403"/>
      <c r="E1859" s="403"/>
      <c r="I1859" s="404"/>
      <c r="Q1859" s="405"/>
      <c r="S1859" s="405"/>
      <c r="T1859" s="403"/>
      <c r="U1859" s="406"/>
      <c r="V1859" s="400"/>
      <c r="W1859" s="405"/>
      <c r="X1859" s="405"/>
      <c r="Y1859" s="403"/>
      <c r="Z1859" s="407"/>
      <c r="AA1859" s="403"/>
      <c r="AB1859" s="405"/>
      <c r="AC1859" s="403"/>
      <c r="AD1859" s="406"/>
      <c r="AG1859" s="403"/>
      <c r="AH1859" s="403"/>
      <c r="AI1859" s="405"/>
      <c r="AL1859" s="403"/>
      <c r="AN1859" s="403"/>
      <c r="AO1859" s="405"/>
      <c r="AP1859" s="403"/>
      <c r="AQ1859" s="403"/>
      <c r="AR1859" s="403"/>
      <c r="AS1859" s="403"/>
      <c r="AT1859" s="403"/>
      <c r="AU1859" s="403"/>
      <c r="AV1859" s="405"/>
      <c r="AW1859" s="404"/>
      <c r="AY1859" s="403"/>
      <c r="BC1859" s="403"/>
      <c r="BD1859" s="403"/>
      <c r="BE1859" s="403"/>
      <c r="BF1859" s="403"/>
      <c r="BG1859" s="403"/>
      <c r="BH1859" s="403"/>
      <c r="BI1859" s="403"/>
      <c r="BJ1859" s="403"/>
      <c r="BK1859" s="403"/>
    </row>
    <row r="1860" spans="1:63" x14ac:dyDescent="0.25">
      <c r="A1860" s="405"/>
      <c r="B1860" s="400"/>
      <c r="C1860" s="403"/>
      <c r="D1860" s="403"/>
      <c r="E1860" s="403"/>
      <c r="I1860" s="404"/>
      <c r="Q1860" s="405"/>
      <c r="S1860" s="405"/>
      <c r="T1860" s="403"/>
      <c r="U1860" s="406"/>
      <c r="V1860" s="400"/>
      <c r="W1860" s="405"/>
      <c r="X1860" s="405"/>
      <c r="Y1860" s="403"/>
      <c r="Z1860" s="407"/>
      <c r="AA1860" s="403"/>
      <c r="AB1860" s="405"/>
      <c r="AC1860" s="403"/>
      <c r="AD1860" s="406"/>
      <c r="AG1860" s="403"/>
      <c r="AH1860" s="403"/>
      <c r="AI1860" s="405"/>
      <c r="AL1860" s="403"/>
      <c r="AN1860" s="403"/>
      <c r="AO1860" s="405"/>
      <c r="AP1860" s="403"/>
      <c r="AQ1860" s="403"/>
      <c r="AR1860" s="403"/>
      <c r="AS1860" s="403"/>
      <c r="AT1860" s="403"/>
      <c r="AU1860" s="403"/>
      <c r="AV1860" s="405"/>
      <c r="AW1860" s="404"/>
      <c r="AY1860" s="403"/>
      <c r="BC1860" s="403"/>
      <c r="BD1860" s="403"/>
      <c r="BE1860" s="403"/>
      <c r="BF1860" s="403"/>
      <c r="BG1860" s="403"/>
      <c r="BH1860" s="403"/>
      <c r="BI1860" s="403"/>
      <c r="BJ1860" s="403"/>
      <c r="BK1860" s="403"/>
    </row>
    <row r="1861" spans="1:63" x14ac:dyDescent="0.25">
      <c r="A1861" s="405"/>
      <c r="B1861" s="400"/>
      <c r="C1861" s="403"/>
      <c r="D1861" s="403"/>
      <c r="E1861" s="403"/>
      <c r="I1861" s="404"/>
      <c r="Q1861" s="405"/>
      <c r="S1861" s="405"/>
      <c r="T1861" s="403"/>
      <c r="U1861" s="406"/>
      <c r="V1861" s="400"/>
      <c r="W1861" s="405"/>
      <c r="X1861" s="405"/>
      <c r="Y1861" s="403"/>
      <c r="Z1861" s="407"/>
      <c r="AA1861" s="403"/>
      <c r="AB1861" s="405"/>
      <c r="AC1861" s="403"/>
      <c r="AD1861" s="406"/>
      <c r="AG1861" s="403"/>
      <c r="AH1861" s="403"/>
      <c r="AI1861" s="405"/>
      <c r="AL1861" s="403"/>
      <c r="AN1861" s="403"/>
      <c r="AO1861" s="405"/>
      <c r="AP1861" s="403"/>
      <c r="AQ1861" s="403"/>
      <c r="AR1861" s="403"/>
      <c r="AS1861" s="403"/>
      <c r="AT1861" s="403"/>
      <c r="AU1861" s="403"/>
      <c r="AV1861" s="405"/>
      <c r="AW1861" s="404"/>
      <c r="AY1861" s="403"/>
      <c r="BC1861" s="403"/>
      <c r="BD1861" s="403"/>
      <c r="BE1861" s="403"/>
      <c r="BF1861" s="403"/>
      <c r="BG1861" s="403"/>
      <c r="BH1861" s="403"/>
      <c r="BI1861" s="403"/>
      <c r="BJ1861" s="403"/>
      <c r="BK1861" s="403"/>
    </row>
    <row r="1862" spans="1:63" x14ac:dyDescent="0.25">
      <c r="A1862" s="405"/>
      <c r="B1862" s="400"/>
      <c r="C1862" s="403"/>
      <c r="D1862" s="403"/>
      <c r="E1862" s="403"/>
      <c r="I1862" s="404"/>
      <c r="Q1862" s="405"/>
      <c r="S1862" s="405"/>
      <c r="T1862" s="403"/>
      <c r="U1862" s="406"/>
      <c r="V1862" s="400"/>
      <c r="W1862" s="405"/>
      <c r="X1862" s="405"/>
      <c r="Y1862" s="403"/>
      <c r="Z1862" s="407"/>
      <c r="AA1862" s="403"/>
      <c r="AB1862" s="405"/>
      <c r="AC1862" s="403"/>
      <c r="AD1862" s="406"/>
      <c r="AG1862" s="403"/>
      <c r="AH1862" s="403"/>
      <c r="AI1862" s="405"/>
      <c r="AL1862" s="403"/>
      <c r="AN1862" s="403"/>
      <c r="AO1862" s="405"/>
      <c r="AP1862" s="403"/>
      <c r="AQ1862" s="403"/>
      <c r="AR1862" s="403"/>
      <c r="AS1862" s="403"/>
      <c r="AT1862" s="403"/>
      <c r="AU1862" s="403"/>
      <c r="AV1862" s="405"/>
      <c r="AW1862" s="404"/>
      <c r="AY1862" s="403"/>
      <c r="BC1862" s="403"/>
      <c r="BD1862" s="403"/>
      <c r="BE1862" s="403"/>
      <c r="BF1862" s="403"/>
      <c r="BG1862" s="403"/>
      <c r="BH1862" s="403"/>
      <c r="BI1862" s="403"/>
      <c r="BJ1862" s="403"/>
      <c r="BK1862" s="403"/>
    </row>
    <row r="1863" spans="1:63" x14ac:dyDescent="0.25">
      <c r="A1863" s="405"/>
      <c r="B1863" s="400"/>
      <c r="C1863" s="403"/>
      <c r="D1863" s="403"/>
      <c r="E1863" s="403"/>
      <c r="I1863" s="404"/>
      <c r="Q1863" s="405"/>
      <c r="S1863" s="405"/>
      <c r="T1863" s="403"/>
      <c r="U1863" s="406"/>
      <c r="V1863" s="400"/>
      <c r="W1863" s="405"/>
      <c r="X1863" s="405"/>
      <c r="Y1863" s="403"/>
      <c r="Z1863" s="407"/>
      <c r="AA1863" s="403"/>
      <c r="AB1863" s="405"/>
      <c r="AC1863" s="403"/>
      <c r="AD1863" s="406"/>
      <c r="AG1863" s="403"/>
      <c r="AH1863" s="403"/>
      <c r="AI1863" s="405"/>
      <c r="AL1863" s="403"/>
      <c r="AN1863" s="403"/>
      <c r="AO1863" s="405"/>
      <c r="AP1863" s="403"/>
      <c r="AQ1863" s="403"/>
      <c r="AR1863" s="403"/>
      <c r="AS1863" s="403"/>
      <c r="AT1863" s="403"/>
      <c r="AU1863" s="403"/>
      <c r="AV1863" s="405"/>
      <c r="AW1863" s="404"/>
      <c r="AY1863" s="403"/>
      <c r="BC1863" s="403"/>
      <c r="BD1863" s="403"/>
      <c r="BE1863" s="403"/>
      <c r="BF1863" s="403"/>
      <c r="BG1863" s="403"/>
      <c r="BH1863" s="403"/>
      <c r="BI1863" s="403"/>
      <c r="BJ1863" s="403"/>
      <c r="BK1863" s="403"/>
    </row>
    <row r="1864" spans="1:63" x14ac:dyDescent="0.25">
      <c r="A1864" s="405"/>
      <c r="B1864" s="400"/>
      <c r="C1864" s="403"/>
      <c r="D1864" s="403"/>
      <c r="E1864" s="403"/>
      <c r="I1864" s="404"/>
      <c r="Q1864" s="405"/>
      <c r="S1864" s="405"/>
      <c r="T1864" s="403"/>
      <c r="U1864" s="406"/>
      <c r="V1864" s="400"/>
      <c r="W1864" s="405"/>
      <c r="X1864" s="405"/>
      <c r="Y1864" s="403"/>
      <c r="Z1864" s="407"/>
      <c r="AA1864" s="403"/>
      <c r="AB1864" s="405"/>
      <c r="AC1864" s="403"/>
      <c r="AD1864" s="406"/>
      <c r="AG1864" s="403"/>
      <c r="AH1864" s="403"/>
      <c r="AI1864" s="405"/>
      <c r="AL1864" s="403"/>
      <c r="AN1864" s="403"/>
      <c r="AO1864" s="405"/>
      <c r="AP1864" s="403"/>
      <c r="AQ1864" s="403"/>
      <c r="AR1864" s="403"/>
      <c r="AS1864" s="403"/>
      <c r="AT1864" s="403"/>
      <c r="AU1864" s="403"/>
      <c r="AV1864" s="405"/>
      <c r="AW1864" s="404"/>
      <c r="AY1864" s="403"/>
      <c r="BC1864" s="403"/>
      <c r="BD1864" s="403"/>
      <c r="BE1864" s="403"/>
      <c r="BF1864" s="403"/>
      <c r="BG1864" s="403"/>
      <c r="BH1864" s="403"/>
      <c r="BI1864" s="403"/>
      <c r="BJ1864" s="403"/>
      <c r="BK1864" s="403"/>
    </row>
    <row r="1865" spans="1:63" x14ac:dyDescent="0.25">
      <c r="A1865" s="405"/>
      <c r="B1865" s="400"/>
      <c r="C1865" s="403"/>
      <c r="D1865" s="403"/>
      <c r="E1865" s="403"/>
      <c r="I1865" s="404"/>
      <c r="Q1865" s="405"/>
      <c r="S1865" s="405"/>
      <c r="T1865" s="403"/>
      <c r="U1865" s="406"/>
      <c r="V1865" s="400"/>
      <c r="W1865" s="405"/>
      <c r="X1865" s="405"/>
      <c r="Y1865" s="403"/>
      <c r="Z1865" s="407"/>
      <c r="AA1865" s="403"/>
      <c r="AB1865" s="405"/>
      <c r="AC1865" s="403"/>
      <c r="AD1865" s="406"/>
      <c r="AG1865" s="403"/>
      <c r="AH1865" s="403"/>
      <c r="AI1865" s="405"/>
      <c r="AL1865" s="403"/>
      <c r="AN1865" s="403"/>
      <c r="AO1865" s="405"/>
      <c r="AP1865" s="403"/>
      <c r="AQ1865" s="403"/>
      <c r="AR1865" s="403"/>
      <c r="AS1865" s="403"/>
      <c r="AT1865" s="403"/>
      <c r="AU1865" s="403"/>
      <c r="AV1865" s="405"/>
      <c r="AW1865" s="404"/>
      <c r="AY1865" s="403"/>
      <c r="BC1865" s="403"/>
      <c r="BD1865" s="403"/>
      <c r="BE1865" s="403"/>
      <c r="BF1865" s="403"/>
      <c r="BG1865" s="403"/>
      <c r="BH1865" s="403"/>
      <c r="BI1865" s="403"/>
      <c r="BJ1865" s="403"/>
      <c r="BK1865" s="403"/>
    </row>
    <row r="1866" spans="1:63" x14ac:dyDescent="0.25">
      <c r="A1866" s="405"/>
      <c r="B1866" s="400"/>
      <c r="C1866" s="403"/>
      <c r="D1866" s="403"/>
      <c r="E1866" s="403"/>
      <c r="I1866" s="404"/>
      <c r="Q1866" s="405"/>
      <c r="S1866" s="405"/>
      <c r="T1866" s="403"/>
      <c r="U1866" s="406"/>
      <c r="V1866" s="400"/>
      <c r="W1866" s="405"/>
      <c r="X1866" s="405"/>
      <c r="Y1866" s="403"/>
      <c r="Z1866" s="407"/>
      <c r="AA1866" s="403"/>
      <c r="AB1866" s="405"/>
      <c r="AC1866" s="403"/>
      <c r="AD1866" s="406"/>
      <c r="AG1866" s="403"/>
      <c r="AH1866" s="403"/>
      <c r="AI1866" s="405"/>
      <c r="AL1866" s="403"/>
      <c r="AN1866" s="403"/>
      <c r="AO1866" s="405"/>
      <c r="AP1866" s="403"/>
      <c r="AQ1866" s="403"/>
      <c r="AR1866" s="403"/>
      <c r="AS1866" s="403"/>
      <c r="AT1866" s="403"/>
      <c r="AU1866" s="403"/>
      <c r="AV1866" s="405"/>
      <c r="AW1866" s="404"/>
      <c r="AY1866" s="403"/>
      <c r="BC1866" s="403"/>
      <c r="BD1866" s="403"/>
      <c r="BE1866" s="403"/>
      <c r="BF1866" s="403"/>
      <c r="BG1866" s="403"/>
      <c r="BH1866" s="403"/>
      <c r="BI1866" s="403"/>
      <c r="BJ1866" s="403"/>
      <c r="BK1866" s="403"/>
    </row>
    <row r="1867" spans="1:63" x14ac:dyDescent="0.25">
      <c r="A1867" s="405"/>
      <c r="B1867" s="400"/>
      <c r="C1867" s="403"/>
      <c r="D1867" s="403"/>
      <c r="E1867" s="403"/>
      <c r="I1867" s="404"/>
      <c r="Q1867" s="405"/>
      <c r="S1867" s="405"/>
      <c r="T1867" s="403"/>
      <c r="U1867" s="406"/>
      <c r="V1867" s="400"/>
      <c r="W1867" s="405"/>
      <c r="X1867" s="405"/>
      <c r="Y1867" s="403"/>
      <c r="Z1867" s="407"/>
      <c r="AA1867" s="403"/>
      <c r="AB1867" s="405"/>
      <c r="AC1867" s="403"/>
      <c r="AD1867" s="406"/>
      <c r="AG1867" s="403"/>
      <c r="AH1867" s="403"/>
      <c r="AI1867" s="405"/>
      <c r="AL1867" s="403"/>
      <c r="AN1867" s="403"/>
      <c r="AO1867" s="405"/>
      <c r="AP1867" s="403"/>
      <c r="AQ1867" s="403"/>
      <c r="AR1867" s="403"/>
      <c r="AS1867" s="403"/>
      <c r="AT1867" s="403"/>
      <c r="AU1867" s="403"/>
      <c r="AV1867" s="405"/>
      <c r="AW1867" s="404"/>
      <c r="AY1867" s="403"/>
      <c r="BC1867" s="403"/>
      <c r="BD1867" s="403"/>
      <c r="BE1867" s="403"/>
      <c r="BF1867" s="403"/>
      <c r="BG1867" s="403"/>
      <c r="BH1867" s="403"/>
      <c r="BI1867" s="403"/>
      <c r="BJ1867" s="403"/>
      <c r="BK1867" s="403"/>
    </row>
    <row r="1868" spans="1:63" x14ac:dyDescent="0.25">
      <c r="A1868" s="405"/>
      <c r="B1868" s="400"/>
      <c r="C1868" s="403"/>
      <c r="D1868" s="403"/>
      <c r="E1868" s="403"/>
      <c r="I1868" s="404"/>
      <c r="Q1868" s="405"/>
      <c r="S1868" s="405"/>
      <c r="T1868" s="403"/>
      <c r="U1868" s="406"/>
      <c r="V1868" s="400"/>
      <c r="W1868" s="405"/>
      <c r="X1868" s="405"/>
      <c r="Y1868" s="403"/>
      <c r="Z1868" s="407"/>
      <c r="AA1868" s="403"/>
      <c r="AB1868" s="405"/>
      <c r="AC1868" s="403"/>
      <c r="AD1868" s="406"/>
      <c r="AG1868" s="403"/>
      <c r="AH1868" s="403"/>
      <c r="AI1868" s="405"/>
      <c r="AL1868" s="403"/>
      <c r="AN1868" s="403"/>
      <c r="AO1868" s="405"/>
      <c r="AP1868" s="403"/>
      <c r="AQ1868" s="403"/>
      <c r="AR1868" s="403"/>
      <c r="AS1868" s="403"/>
      <c r="AT1868" s="403"/>
      <c r="AU1868" s="403"/>
      <c r="AV1868" s="405"/>
      <c r="AW1868" s="404"/>
      <c r="AY1868" s="403"/>
      <c r="BC1868" s="403"/>
      <c r="BD1868" s="403"/>
      <c r="BE1868" s="403"/>
      <c r="BF1868" s="403"/>
      <c r="BG1868" s="403"/>
      <c r="BH1868" s="403"/>
      <c r="BI1868" s="403"/>
      <c r="BJ1868" s="403"/>
      <c r="BK1868" s="403"/>
    </row>
    <row r="1869" spans="1:63" x14ac:dyDescent="0.25">
      <c r="A1869" s="405"/>
      <c r="B1869" s="400"/>
      <c r="C1869" s="403"/>
      <c r="D1869" s="403"/>
      <c r="E1869" s="403"/>
      <c r="I1869" s="404"/>
      <c r="Q1869" s="405"/>
      <c r="S1869" s="405"/>
      <c r="T1869" s="403"/>
      <c r="U1869" s="406"/>
      <c r="V1869" s="400"/>
      <c r="W1869" s="405"/>
      <c r="X1869" s="405"/>
      <c r="Y1869" s="403"/>
      <c r="Z1869" s="407"/>
      <c r="AA1869" s="403"/>
      <c r="AB1869" s="405"/>
      <c r="AC1869" s="403"/>
      <c r="AD1869" s="406"/>
      <c r="AG1869" s="403"/>
      <c r="AH1869" s="403"/>
      <c r="AI1869" s="405"/>
      <c r="AL1869" s="403"/>
      <c r="AN1869" s="403"/>
      <c r="AO1869" s="405"/>
      <c r="AP1869" s="403"/>
      <c r="AQ1869" s="403"/>
      <c r="AR1869" s="403"/>
      <c r="AS1869" s="403"/>
      <c r="AT1869" s="403"/>
      <c r="AU1869" s="403"/>
      <c r="AV1869" s="405"/>
      <c r="AW1869" s="404"/>
      <c r="AY1869" s="403"/>
      <c r="BC1869" s="403"/>
      <c r="BD1869" s="403"/>
      <c r="BE1869" s="403"/>
      <c r="BF1869" s="403"/>
      <c r="BG1869" s="403"/>
      <c r="BH1869" s="403"/>
      <c r="BI1869" s="403"/>
      <c r="BJ1869" s="403"/>
      <c r="BK1869" s="403"/>
    </row>
    <row r="1870" spans="1:63" x14ac:dyDescent="0.25">
      <c r="A1870" s="405"/>
      <c r="B1870" s="400"/>
      <c r="C1870" s="403"/>
      <c r="D1870" s="403"/>
      <c r="E1870" s="403"/>
      <c r="I1870" s="404"/>
      <c r="Q1870" s="405"/>
      <c r="S1870" s="405"/>
      <c r="T1870" s="403"/>
      <c r="U1870" s="406"/>
      <c r="V1870" s="400"/>
      <c r="W1870" s="405"/>
      <c r="X1870" s="405"/>
      <c r="Y1870" s="403"/>
      <c r="Z1870" s="407"/>
      <c r="AA1870" s="403"/>
      <c r="AB1870" s="405"/>
      <c r="AC1870" s="403"/>
      <c r="AD1870" s="406"/>
      <c r="AG1870" s="403"/>
      <c r="AH1870" s="403"/>
      <c r="AI1870" s="405"/>
      <c r="AL1870" s="403"/>
      <c r="AN1870" s="403"/>
      <c r="AO1870" s="405"/>
      <c r="AP1870" s="403"/>
      <c r="AQ1870" s="403"/>
      <c r="AR1870" s="403"/>
      <c r="AS1870" s="403"/>
      <c r="AT1870" s="403"/>
      <c r="AU1870" s="403"/>
      <c r="AV1870" s="405"/>
      <c r="AW1870" s="404"/>
      <c r="AY1870" s="403"/>
      <c r="BC1870" s="403"/>
      <c r="BD1870" s="403"/>
      <c r="BE1870" s="403"/>
      <c r="BF1870" s="403"/>
      <c r="BG1870" s="403"/>
      <c r="BH1870" s="403"/>
      <c r="BI1870" s="403"/>
      <c r="BJ1870" s="403"/>
      <c r="BK1870" s="403"/>
    </row>
    <row r="1871" spans="1:63" x14ac:dyDescent="0.25">
      <c r="A1871" s="405"/>
      <c r="B1871" s="400"/>
      <c r="C1871" s="403"/>
      <c r="D1871" s="403"/>
      <c r="E1871" s="403"/>
      <c r="I1871" s="404"/>
      <c r="Q1871" s="405"/>
      <c r="S1871" s="405"/>
      <c r="T1871" s="403"/>
      <c r="U1871" s="406"/>
      <c r="V1871" s="400"/>
      <c r="W1871" s="405"/>
      <c r="X1871" s="405"/>
      <c r="Y1871" s="403"/>
      <c r="Z1871" s="407"/>
      <c r="AA1871" s="403"/>
      <c r="AB1871" s="405"/>
      <c r="AC1871" s="403"/>
      <c r="AD1871" s="406"/>
      <c r="AG1871" s="403"/>
      <c r="AH1871" s="403"/>
      <c r="AI1871" s="405"/>
      <c r="AL1871" s="403"/>
      <c r="AN1871" s="403"/>
      <c r="AO1871" s="405"/>
      <c r="AP1871" s="403"/>
      <c r="AQ1871" s="403"/>
      <c r="AR1871" s="403"/>
      <c r="AS1871" s="403"/>
      <c r="AT1871" s="403"/>
      <c r="AU1871" s="403"/>
      <c r="AV1871" s="405"/>
      <c r="AW1871" s="404"/>
      <c r="AY1871" s="403"/>
      <c r="BC1871" s="403"/>
      <c r="BD1871" s="403"/>
      <c r="BE1871" s="403"/>
      <c r="BF1871" s="403"/>
      <c r="BG1871" s="403"/>
      <c r="BH1871" s="403"/>
      <c r="BI1871" s="403"/>
      <c r="BJ1871" s="403"/>
      <c r="BK1871" s="403"/>
    </row>
    <row r="1872" spans="1:63" x14ac:dyDescent="0.25">
      <c r="A1872" s="405"/>
      <c r="B1872" s="400"/>
      <c r="C1872" s="403"/>
      <c r="D1872" s="403"/>
      <c r="E1872" s="403"/>
      <c r="I1872" s="404"/>
      <c r="Q1872" s="405"/>
      <c r="S1872" s="405"/>
      <c r="T1872" s="403"/>
      <c r="U1872" s="406"/>
      <c r="V1872" s="400"/>
      <c r="W1872" s="405"/>
      <c r="X1872" s="405"/>
      <c r="Y1872" s="403"/>
      <c r="Z1872" s="407"/>
      <c r="AA1872" s="403"/>
      <c r="AB1872" s="405"/>
      <c r="AC1872" s="403"/>
      <c r="AD1872" s="406"/>
      <c r="AG1872" s="403"/>
      <c r="AH1872" s="403"/>
      <c r="AI1872" s="405"/>
      <c r="AL1872" s="403"/>
      <c r="AN1872" s="403"/>
      <c r="AO1872" s="405"/>
      <c r="AP1872" s="403"/>
      <c r="AQ1872" s="403"/>
      <c r="AR1872" s="403"/>
      <c r="AS1872" s="403"/>
      <c r="AT1872" s="403"/>
      <c r="AU1872" s="403"/>
      <c r="AV1872" s="405"/>
      <c r="AW1872" s="404"/>
      <c r="AY1872" s="403"/>
      <c r="BC1872" s="403"/>
      <c r="BD1872" s="403"/>
      <c r="BE1872" s="403"/>
      <c r="BF1872" s="403"/>
      <c r="BG1872" s="403"/>
      <c r="BH1872" s="403"/>
      <c r="BI1872" s="403"/>
      <c r="BJ1872" s="403"/>
      <c r="BK1872" s="403"/>
    </row>
    <row r="1873" spans="1:63" x14ac:dyDescent="0.25">
      <c r="A1873" s="405"/>
      <c r="B1873" s="400"/>
      <c r="C1873" s="403"/>
      <c r="D1873" s="403"/>
      <c r="E1873" s="403"/>
      <c r="I1873" s="404"/>
      <c r="Q1873" s="405"/>
      <c r="S1873" s="405"/>
      <c r="T1873" s="403"/>
      <c r="U1873" s="406"/>
      <c r="V1873" s="400"/>
      <c r="W1873" s="405"/>
      <c r="X1873" s="405"/>
      <c r="Y1873" s="403"/>
      <c r="Z1873" s="407"/>
      <c r="AA1873" s="403"/>
      <c r="AB1873" s="405"/>
      <c r="AC1873" s="403"/>
      <c r="AD1873" s="406"/>
      <c r="AG1873" s="403"/>
      <c r="AH1873" s="403"/>
      <c r="AI1873" s="405"/>
      <c r="AL1873" s="403"/>
      <c r="AN1873" s="403"/>
      <c r="AO1873" s="405"/>
      <c r="AP1873" s="403"/>
      <c r="AQ1873" s="403"/>
      <c r="AR1873" s="403"/>
      <c r="AS1873" s="403"/>
      <c r="AT1873" s="403"/>
      <c r="AU1873" s="403"/>
      <c r="AV1873" s="405"/>
      <c r="AW1873" s="404"/>
      <c r="AY1873" s="403"/>
      <c r="BC1873" s="403"/>
      <c r="BD1873" s="403"/>
      <c r="BE1873" s="403"/>
      <c r="BF1873" s="403"/>
      <c r="BG1873" s="403"/>
      <c r="BH1873" s="403"/>
      <c r="BI1873" s="403"/>
      <c r="BJ1873" s="403"/>
      <c r="BK1873" s="403"/>
    </row>
    <row r="1874" spans="1:63" x14ac:dyDescent="0.25">
      <c r="A1874" s="405"/>
      <c r="B1874" s="400"/>
      <c r="C1874" s="403"/>
      <c r="D1874" s="403"/>
      <c r="E1874" s="403"/>
      <c r="I1874" s="404"/>
      <c r="Q1874" s="405"/>
      <c r="S1874" s="405"/>
      <c r="T1874" s="403"/>
      <c r="U1874" s="406"/>
      <c r="V1874" s="400"/>
      <c r="W1874" s="405"/>
      <c r="X1874" s="405"/>
      <c r="Y1874" s="403"/>
      <c r="Z1874" s="407"/>
      <c r="AA1874" s="403"/>
      <c r="AB1874" s="405"/>
      <c r="AC1874" s="403"/>
      <c r="AD1874" s="406"/>
      <c r="AG1874" s="403"/>
      <c r="AH1874" s="403"/>
      <c r="AI1874" s="405"/>
      <c r="AL1874" s="403"/>
      <c r="AN1874" s="403"/>
      <c r="AO1874" s="405"/>
      <c r="AP1874" s="403"/>
      <c r="AQ1874" s="403"/>
      <c r="AR1874" s="403"/>
      <c r="AS1874" s="403"/>
      <c r="AT1874" s="403"/>
      <c r="AU1874" s="403"/>
      <c r="AV1874" s="405"/>
      <c r="AW1874" s="404"/>
      <c r="AY1874" s="403"/>
      <c r="BC1874" s="403"/>
      <c r="BD1874" s="403"/>
      <c r="BE1874" s="403"/>
      <c r="BF1874" s="403"/>
      <c r="BG1874" s="403"/>
      <c r="BH1874" s="403"/>
      <c r="BI1874" s="403"/>
      <c r="BJ1874" s="403"/>
      <c r="BK1874" s="403"/>
    </row>
    <row r="1875" spans="1:63" x14ac:dyDescent="0.25">
      <c r="A1875" s="405"/>
      <c r="B1875" s="400"/>
      <c r="C1875" s="403"/>
      <c r="D1875" s="403"/>
      <c r="E1875" s="403"/>
      <c r="I1875" s="404"/>
      <c r="Q1875" s="405"/>
      <c r="S1875" s="405"/>
      <c r="T1875" s="403"/>
      <c r="U1875" s="406"/>
      <c r="V1875" s="400"/>
      <c r="W1875" s="405"/>
      <c r="X1875" s="405"/>
      <c r="Y1875" s="403"/>
      <c r="Z1875" s="407"/>
      <c r="AA1875" s="403"/>
      <c r="AB1875" s="405"/>
      <c r="AC1875" s="403"/>
      <c r="AD1875" s="406"/>
      <c r="AG1875" s="403"/>
      <c r="AH1875" s="403"/>
      <c r="AI1875" s="405"/>
      <c r="AL1875" s="403"/>
      <c r="AN1875" s="403"/>
      <c r="AO1875" s="405"/>
      <c r="AP1875" s="403"/>
      <c r="AQ1875" s="403"/>
      <c r="AR1875" s="403"/>
      <c r="AS1875" s="403"/>
      <c r="AT1875" s="403"/>
      <c r="AU1875" s="403"/>
      <c r="AV1875" s="405"/>
      <c r="AW1875" s="404"/>
      <c r="AY1875" s="403"/>
      <c r="BC1875" s="403"/>
      <c r="BD1875" s="403"/>
      <c r="BE1875" s="403"/>
      <c r="BF1875" s="403"/>
      <c r="BG1875" s="403"/>
      <c r="BH1875" s="403"/>
      <c r="BI1875" s="403"/>
      <c r="BJ1875" s="403"/>
      <c r="BK1875" s="403"/>
    </row>
    <row r="1876" spans="1:63" x14ac:dyDescent="0.25">
      <c r="A1876" s="405"/>
      <c r="B1876" s="400"/>
      <c r="C1876" s="403"/>
      <c r="D1876" s="403"/>
      <c r="E1876" s="403"/>
      <c r="I1876" s="404"/>
      <c r="Q1876" s="405"/>
      <c r="S1876" s="405"/>
      <c r="T1876" s="403"/>
      <c r="U1876" s="406"/>
      <c r="V1876" s="400"/>
      <c r="W1876" s="405"/>
      <c r="X1876" s="405"/>
      <c r="Y1876" s="403"/>
      <c r="Z1876" s="407"/>
      <c r="AA1876" s="403"/>
      <c r="AB1876" s="405"/>
      <c r="AC1876" s="403"/>
      <c r="AD1876" s="406"/>
      <c r="AG1876" s="403"/>
      <c r="AH1876" s="403"/>
      <c r="AI1876" s="405"/>
      <c r="AL1876" s="403"/>
      <c r="AN1876" s="403"/>
      <c r="AO1876" s="405"/>
      <c r="AP1876" s="403"/>
      <c r="AQ1876" s="403"/>
      <c r="AR1876" s="403"/>
      <c r="AS1876" s="403"/>
      <c r="AT1876" s="403"/>
      <c r="AU1876" s="403"/>
      <c r="AV1876" s="405"/>
      <c r="AW1876" s="404"/>
      <c r="AY1876" s="403"/>
      <c r="BC1876" s="403"/>
      <c r="BD1876" s="403"/>
      <c r="BE1876" s="403"/>
      <c r="BF1876" s="403"/>
      <c r="BG1876" s="403"/>
      <c r="BH1876" s="403"/>
      <c r="BI1876" s="403"/>
      <c r="BJ1876" s="403"/>
      <c r="BK1876" s="403"/>
    </row>
    <row r="1877" spans="1:63" x14ac:dyDescent="0.25">
      <c r="A1877" s="405"/>
      <c r="B1877" s="400"/>
      <c r="C1877" s="403"/>
      <c r="D1877" s="403"/>
      <c r="E1877" s="403"/>
      <c r="I1877" s="404"/>
      <c r="Q1877" s="405"/>
      <c r="S1877" s="405"/>
      <c r="T1877" s="403"/>
      <c r="U1877" s="406"/>
      <c r="V1877" s="400"/>
      <c r="W1877" s="405"/>
      <c r="X1877" s="405"/>
      <c r="Y1877" s="403"/>
      <c r="Z1877" s="407"/>
      <c r="AA1877" s="403"/>
      <c r="AB1877" s="405"/>
      <c r="AC1877" s="403"/>
      <c r="AD1877" s="406"/>
      <c r="AG1877" s="403"/>
      <c r="AH1877" s="403"/>
      <c r="AI1877" s="405"/>
      <c r="AL1877" s="403"/>
      <c r="AN1877" s="403"/>
      <c r="AO1877" s="405"/>
      <c r="AP1877" s="403"/>
      <c r="AQ1877" s="403"/>
      <c r="AR1877" s="403"/>
      <c r="AS1877" s="403"/>
      <c r="AT1877" s="403"/>
      <c r="AU1877" s="403"/>
      <c r="AV1877" s="405"/>
      <c r="AW1877" s="404"/>
      <c r="AY1877" s="403"/>
      <c r="BC1877" s="403"/>
      <c r="BD1877" s="403"/>
      <c r="BE1877" s="403"/>
      <c r="BF1877" s="403"/>
      <c r="BG1877" s="403"/>
      <c r="BH1877" s="403"/>
      <c r="BI1877" s="403"/>
      <c r="BJ1877" s="403"/>
      <c r="BK1877" s="403"/>
    </row>
    <row r="1878" spans="1:63" x14ac:dyDescent="0.25">
      <c r="A1878" s="405"/>
      <c r="B1878" s="400"/>
      <c r="C1878" s="403"/>
      <c r="D1878" s="403"/>
      <c r="E1878" s="403"/>
      <c r="I1878" s="404"/>
      <c r="Q1878" s="405"/>
      <c r="S1878" s="405"/>
      <c r="T1878" s="403"/>
      <c r="U1878" s="406"/>
      <c r="V1878" s="400"/>
      <c r="W1878" s="405"/>
      <c r="X1878" s="405"/>
      <c r="Y1878" s="403"/>
      <c r="Z1878" s="407"/>
      <c r="AA1878" s="403"/>
      <c r="AB1878" s="405"/>
      <c r="AC1878" s="403"/>
      <c r="AD1878" s="406"/>
      <c r="AG1878" s="403"/>
      <c r="AH1878" s="403"/>
      <c r="AI1878" s="405"/>
      <c r="AL1878" s="403"/>
      <c r="AN1878" s="403"/>
      <c r="AO1878" s="405"/>
      <c r="AP1878" s="403"/>
      <c r="AQ1878" s="403"/>
      <c r="AR1878" s="403"/>
      <c r="AS1878" s="403"/>
      <c r="AT1878" s="403"/>
      <c r="AU1878" s="403"/>
      <c r="AV1878" s="405"/>
      <c r="AW1878" s="404"/>
      <c r="AY1878" s="403"/>
      <c r="BC1878" s="403"/>
      <c r="BD1878" s="403"/>
      <c r="BE1878" s="403"/>
      <c r="BF1878" s="403"/>
      <c r="BG1878" s="403"/>
      <c r="BH1878" s="403"/>
      <c r="BI1878" s="403"/>
      <c r="BJ1878" s="403"/>
      <c r="BK1878" s="403"/>
    </row>
    <row r="1879" spans="1:63" x14ac:dyDescent="0.25">
      <c r="A1879" s="405"/>
      <c r="B1879" s="400"/>
      <c r="C1879" s="403"/>
      <c r="D1879" s="403"/>
      <c r="E1879" s="403"/>
      <c r="I1879" s="404"/>
      <c r="Q1879" s="405"/>
      <c r="S1879" s="405"/>
      <c r="T1879" s="403"/>
      <c r="U1879" s="406"/>
      <c r="V1879" s="400"/>
      <c r="W1879" s="405"/>
      <c r="X1879" s="405"/>
      <c r="Y1879" s="403"/>
      <c r="Z1879" s="407"/>
      <c r="AA1879" s="403"/>
      <c r="AB1879" s="405"/>
      <c r="AC1879" s="403"/>
      <c r="AD1879" s="406"/>
      <c r="AG1879" s="403"/>
      <c r="AH1879" s="403"/>
      <c r="AI1879" s="405"/>
      <c r="AL1879" s="403"/>
      <c r="AN1879" s="403"/>
      <c r="AO1879" s="405"/>
      <c r="AP1879" s="403"/>
      <c r="AQ1879" s="403"/>
      <c r="AR1879" s="403"/>
      <c r="AS1879" s="403"/>
      <c r="AT1879" s="403"/>
      <c r="AU1879" s="403"/>
      <c r="AV1879" s="405"/>
      <c r="AW1879" s="404"/>
      <c r="AY1879" s="403"/>
      <c r="BC1879" s="403"/>
      <c r="BD1879" s="403"/>
      <c r="BE1879" s="403"/>
      <c r="BF1879" s="403"/>
      <c r="BG1879" s="403"/>
      <c r="BH1879" s="403"/>
      <c r="BI1879" s="403"/>
      <c r="BJ1879" s="403"/>
      <c r="BK1879" s="403"/>
    </row>
    <row r="1880" spans="1:63" x14ac:dyDescent="0.25">
      <c r="A1880" s="405"/>
      <c r="B1880" s="400"/>
      <c r="C1880" s="403"/>
      <c r="D1880" s="403"/>
      <c r="E1880" s="403"/>
      <c r="I1880" s="404"/>
      <c r="Q1880" s="405"/>
      <c r="S1880" s="405"/>
      <c r="T1880" s="403"/>
      <c r="U1880" s="406"/>
      <c r="V1880" s="400"/>
      <c r="W1880" s="405"/>
      <c r="X1880" s="405"/>
      <c r="Y1880" s="403"/>
      <c r="Z1880" s="407"/>
      <c r="AA1880" s="403"/>
      <c r="AB1880" s="405"/>
      <c r="AC1880" s="403"/>
      <c r="AD1880" s="406"/>
      <c r="AG1880" s="403"/>
      <c r="AH1880" s="403"/>
      <c r="AI1880" s="405"/>
      <c r="AL1880" s="403"/>
      <c r="AN1880" s="403"/>
      <c r="AO1880" s="405"/>
      <c r="AP1880" s="403"/>
      <c r="AQ1880" s="403"/>
      <c r="AR1880" s="403"/>
      <c r="AS1880" s="403"/>
      <c r="AT1880" s="403"/>
      <c r="AU1880" s="403"/>
      <c r="AV1880" s="405"/>
      <c r="AW1880" s="404"/>
      <c r="AY1880" s="403"/>
      <c r="BC1880" s="403"/>
      <c r="BD1880" s="403"/>
      <c r="BE1880" s="403"/>
      <c r="BF1880" s="403"/>
      <c r="BG1880" s="403"/>
      <c r="BH1880" s="403"/>
      <c r="BI1880" s="403"/>
      <c r="BJ1880" s="403"/>
      <c r="BK1880" s="403"/>
    </row>
    <row r="1881" spans="1:63" x14ac:dyDescent="0.25">
      <c r="A1881" s="405"/>
      <c r="B1881" s="400"/>
      <c r="C1881" s="403"/>
      <c r="D1881" s="403"/>
      <c r="E1881" s="403"/>
      <c r="I1881" s="404"/>
      <c r="Q1881" s="405"/>
      <c r="S1881" s="405"/>
      <c r="T1881" s="403"/>
      <c r="U1881" s="406"/>
      <c r="V1881" s="400"/>
      <c r="W1881" s="405"/>
      <c r="X1881" s="405"/>
      <c r="Y1881" s="403"/>
      <c r="Z1881" s="407"/>
      <c r="AA1881" s="403"/>
      <c r="AB1881" s="405"/>
      <c r="AC1881" s="403"/>
      <c r="AD1881" s="406"/>
      <c r="AG1881" s="403"/>
      <c r="AH1881" s="403"/>
      <c r="AI1881" s="405"/>
      <c r="AL1881" s="403"/>
      <c r="AN1881" s="403"/>
      <c r="AO1881" s="405"/>
      <c r="AP1881" s="403"/>
      <c r="AQ1881" s="403"/>
      <c r="AR1881" s="403"/>
      <c r="AS1881" s="403"/>
      <c r="AT1881" s="403"/>
      <c r="AU1881" s="403"/>
      <c r="AV1881" s="405"/>
      <c r="AW1881" s="404"/>
      <c r="AY1881" s="403"/>
      <c r="BC1881" s="403"/>
      <c r="BD1881" s="403"/>
      <c r="BE1881" s="403"/>
      <c r="BF1881" s="403"/>
      <c r="BG1881" s="403"/>
      <c r="BH1881" s="403"/>
      <c r="BI1881" s="403"/>
      <c r="BJ1881" s="403"/>
      <c r="BK1881" s="403"/>
    </row>
    <row r="1882" spans="1:63" x14ac:dyDescent="0.25">
      <c r="A1882" s="405"/>
      <c r="B1882" s="400"/>
      <c r="C1882" s="403"/>
      <c r="D1882" s="403"/>
      <c r="E1882" s="403"/>
      <c r="I1882" s="404"/>
      <c r="Q1882" s="405"/>
      <c r="S1882" s="405"/>
      <c r="T1882" s="403"/>
      <c r="U1882" s="406"/>
      <c r="V1882" s="400"/>
      <c r="W1882" s="405"/>
      <c r="X1882" s="405"/>
      <c r="Y1882" s="403"/>
      <c r="Z1882" s="407"/>
      <c r="AA1882" s="403"/>
      <c r="AB1882" s="405"/>
      <c r="AC1882" s="403"/>
      <c r="AD1882" s="406"/>
      <c r="AG1882" s="403"/>
      <c r="AH1882" s="403"/>
      <c r="AI1882" s="405"/>
      <c r="AL1882" s="403"/>
      <c r="AN1882" s="403"/>
      <c r="AO1882" s="405"/>
      <c r="AP1882" s="403"/>
      <c r="AQ1882" s="403"/>
      <c r="AR1882" s="403"/>
      <c r="AS1882" s="403"/>
      <c r="AT1882" s="403"/>
      <c r="AU1882" s="403"/>
      <c r="AV1882" s="405"/>
      <c r="AW1882" s="404"/>
      <c r="AY1882" s="403"/>
      <c r="BC1882" s="403"/>
      <c r="BD1882" s="403"/>
      <c r="BE1882" s="403"/>
      <c r="BF1882" s="403"/>
      <c r="BG1882" s="403"/>
      <c r="BH1882" s="403"/>
      <c r="BI1882" s="403"/>
      <c r="BJ1882" s="403"/>
      <c r="BK1882" s="403"/>
    </row>
    <row r="1883" spans="1:63" x14ac:dyDescent="0.25">
      <c r="A1883" s="405"/>
      <c r="B1883" s="400"/>
      <c r="C1883" s="403"/>
      <c r="D1883" s="403"/>
      <c r="E1883" s="403"/>
      <c r="I1883" s="404"/>
      <c r="Q1883" s="405"/>
      <c r="S1883" s="405"/>
      <c r="T1883" s="403"/>
      <c r="U1883" s="406"/>
      <c r="V1883" s="400"/>
      <c r="W1883" s="405"/>
      <c r="X1883" s="405"/>
      <c r="Y1883" s="403"/>
      <c r="Z1883" s="407"/>
      <c r="AA1883" s="403"/>
      <c r="AB1883" s="405"/>
      <c r="AC1883" s="403"/>
      <c r="AD1883" s="406"/>
      <c r="AG1883" s="403"/>
      <c r="AH1883" s="403"/>
      <c r="AI1883" s="405"/>
      <c r="AL1883" s="403"/>
      <c r="AN1883" s="403"/>
      <c r="AO1883" s="405"/>
      <c r="AP1883" s="403"/>
      <c r="AQ1883" s="403"/>
      <c r="AR1883" s="403"/>
      <c r="AS1883" s="403"/>
      <c r="AT1883" s="403"/>
      <c r="AU1883" s="403"/>
      <c r="AV1883" s="405"/>
      <c r="AW1883" s="404"/>
      <c r="AY1883" s="403"/>
      <c r="BC1883" s="403"/>
      <c r="BD1883" s="403"/>
      <c r="BE1883" s="403"/>
      <c r="BF1883" s="403"/>
      <c r="BG1883" s="403"/>
      <c r="BH1883" s="403"/>
      <c r="BI1883" s="403"/>
      <c r="BJ1883" s="403"/>
      <c r="BK1883" s="403"/>
    </row>
    <row r="1884" spans="1:63" x14ac:dyDescent="0.25">
      <c r="A1884" s="405"/>
      <c r="B1884" s="400"/>
      <c r="C1884" s="403"/>
      <c r="D1884" s="403"/>
      <c r="E1884" s="403"/>
      <c r="I1884" s="404"/>
      <c r="Q1884" s="405"/>
      <c r="S1884" s="405"/>
      <c r="T1884" s="403"/>
      <c r="U1884" s="406"/>
      <c r="V1884" s="400"/>
      <c r="W1884" s="405"/>
      <c r="X1884" s="405"/>
      <c r="Y1884" s="403"/>
      <c r="Z1884" s="407"/>
      <c r="AA1884" s="403"/>
      <c r="AB1884" s="405"/>
      <c r="AC1884" s="403"/>
      <c r="AD1884" s="406"/>
      <c r="AG1884" s="403"/>
      <c r="AH1884" s="403"/>
      <c r="AI1884" s="405"/>
      <c r="AL1884" s="403"/>
      <c r="AN1884" s="403"/>
      <c r="AO1884" s="405"/>
      <c r="AP1884" s="403"/>
      <c r="AQ1884" s="403"/>
      <c r="AR1884" s="403"/>
      <c r="AS1884" s="403"/>
      <c r="AT1884" s="403"/>
      <c r="AU1884" s="403"/>
      <c r="AV1884" s="405"/>
      <c r="AW1884" s="404"/>
      <c r="AY1884" s="403"/>
      <c r="BC1884" s="403"/>
      <c r="BD1884" s="403"/>
      <c r="BE1884" s="403"/>
      <c r="BF1884" s="403"/>
      <c r="BG1884" s="403"/>
      <c r="BH1884" s="403"/>
      <c r="BI1884" s="403"/>
      <c r="BJ1884" s="403"/>
      <c r="BK1884" s="403"/>
    </row>
    <row r="1885" spans="1:63" x14ac:dyDescent="0.25">
      <c r="A1885" s="405"/>
      <c r="B1885" s="400"/>
      <c r="C1885" s="403"/>
      <c r="D1885" s="403"/>
      <c r="E1885" s="403"/>
      <c r="I1885" s="404"/>
      <c r="Q1885" s="405"/>
      <c r="S1885" s="405"/>
      <c r="T1885" s="403"/>
      <c r="U1885" s="406"/>
      <c r="V1885" s="400"/>
      <c r="W1885" s="405"/>
      <c r="X1885" s="405"/>
      <c r="Y1885" s="403"/>
      <c r="Z1885" s="407"/>
      <c r="AA1885" s="403"/>
      <c r="AB1885" s="405"/>
      <c r="AC1885" s="403"/>
      <c r="AD1885" s="406"/>
      <c r="AG1885" s="403"/>
      <c r="AH1885" s="403"/>
      <c r="AI1885" s="405"/>
      <c r="AL1885" s="403"/>
      <c r="AN1885" s="403"/>
      <c r="AO1885" s="405"/>
      <c r="AP1885" s="403"/>
      <c r="AQ1885" s="403"/>
      <c r="AR1885" s="403"/>
      <c r="AS1885" s="403"/>
      <c r="AT1885" s="403"/>
      <c r="AU1885" s="403"/>
      <c r="AV1885" s="405"/>
      <c r="AW1885" s="404"/>
      <c r="AY1885" s="403"/>
      <c r="BC1885" s="403"/>
      <c r="BD1885" s="403"/>
      <c r="BE1885" s="403"/>
      <c r="BF1885" s="403"/>
      <c r="BG1885" s="403"/>
      <c r="BH1885" s="403"/>
      <c r="BI1885" s="403"/>
      <c r="BJ1885" s="403"/>
      <c r="BK1885" s="403"/>
    </row>
    <row r="1886" spans="1:63" x14ac:dyDescent="0.25">
      <c r="A1886" s="405"/>
      <c r="B1886" s="400"/>
      <c r="C1886" s="403"/>
      <c r="D1886" s="403"/>
      <c r="E1886" s="403"/>
      <c r="I1886" s="404"/>
      <c r="Q1886" s="405"/>
      <c r="S1886" s="405"/>
      <c r="T1886" s="403"/>
      <c r="U1886" s="406"/>
      <c r="V1886" s="400"/>
      <c r="W1886" s="405"/>
      <c r="X1886" s="405"/>
      <c r="Y1886" s="403"/>
      <c r="Z1886" s="407"/>
      <c r="AA1886" s="403"/>
      <c r="AB1886" s="405"/>
      <c r="AC1886" s="403"/>
      <c r="AD1886" s="406"/>
      <c r="AG1886" s="403"/>
      <c r="AH1886" s="403"/>
      <c r="AI1886" s="405"/>
      <c r="AL1886" s="403"/>
      <c r="AN1886" s="403"/>
      <c r="AO1886" s="405"/>
      <c r="AP1886" s="403"/>
      <c r="AQ1886" s="403"/>
      <c r="AR1886" s="403"/>
      <c r="AS1886" s="403"/>
      <c r="AT1886" s="403"/>
      <c r="AU1886" s="403"/>
      <c r="AV1886" s="405"/>
      <c r="AW1886" s="404"/>
      <c r="AY1886" s="403"/>
      <c r="BC1886" s="403"/>
      <c r="BD1886" s="403"/>
      <c r="BE1886" s="403"/>
      <c r="BF1886" s="403"/>
      <c r="BG1886" s="403"/>
      <c r="BH1886" s="403"/>
      <c r="BI1886" s="403"/>
      <c r="BJ1886" s="403"/>
      <c r="BK1886" s="403"/>
    </row>
    <row r="1887" spans="1:63" x14ac:dyDescent="0.25">
      <c r="A1887" s="405"/>
      <c r="B1887" s="400"/>
      <c r="C1887" s="403"/>
      <c r="D1887" s="403"/>
      <c r="E1887" s="403"/>
      <c r="I1887" s="404"/>
      <c r="Q1887" s="405"/>
      <c r="S1887" s="405"/>
      <c r="T1887" s="403"/>
      <c r="U1887" s="406"/>
      <c r="V1887" s="400"/>
      <c r="W1887" s="405"/>
      <c r="X1887" s="405"/>
      <c r="Y1887" s="403"/>
      <c r="Z1887" s="407"/>
      <c r="AA1887" s="403"/>
      <c r="AB1887" s="405"/>
      <c r="AC1887" s="403"/>
      <c r="AD1887" s="406"/>
      <c r="AG1887" s="403"/>
      <c r="AH1887" s="403"/>
      <c r="AI1887" s="405"/>
      <c r="AL1887" s="403"/>
      <c r="AN1887" s="403"/>
      <c r="AO1887" s="405"/>
      <c r="AP1887" s="403"/>
      <c r="AQ1887" s="403"/>
      <c r="AR1887" s="403"/>
      <c r="AS1887" s="403"/>
      <c r="AT1887" s="403"/>
      <c r="AU1887" s="403"/>
      <c r="AV1887" s="405"/>
      <c r="AW1887" s="404"/>
      <c r="AY1887" s="403"/>
      <c r="BC1887" s="403"/>
      <c r="BD1887" s="403"/>
      <c r="BE1887" s="403"/>
      <c r="BF1887" s="403"/>
      <c r="BG1887" s="403"/>
      <c r="BH1887" s="403"/>
      <c r="BI1887" s="403"/>
      <c r="BJ1887" s="403"/>
      <c r="BK1887" s="403"/>
    </row>
    <row r="1888" spans="1:63" x14ac:dyDescent="0.25">
      <c r="A1888" s="405"/>
      <c r="B1888" s="400"/>
      <c r="C1888" s="403"/>
      <c r="D1888" s="403"/>
      <c r="E1888" s="403"/>
      <c r="I1888" s="404"/>
      <c r="Q1888" s="405"/>
      <c r="S1888" s="405"/>
      <c r="T1888" s="403"/>
      <c r="U1888" s="406"/>
      <c r="V1888" s="400"/>
      <c r="W1888" s="405"/>
      <c r="X1888" s="405"/>
      <c r="Y1888" s="403"/>
      <c r="Z1888" s="407"/>
      <c r="AA1888" s="403"/>
      <c r="AB1888" s="405"/>
      <c r="AC1888" s="403"/>
      <c r="AD1888" s="406"/>
      <c r="AG1888" s="403"/>
      <c r="AH1888" s="403"/>
      <c r="AI1888" s="405"/>
      <c r="AL1888" s="403"/>
      <c r="AN1888" s="403"/>
      <c r="AO1888" s="405"/>
      <c r="AP1888" s="403"/>
      <c r="AQ1888" s="403"/>
      <c r="AR1888" s="403"/>
      <c r="AS1888" s="403"/>
      <c r="AT1888" s="403"/>
      <c r="AU1888" s="403"/>
      <c r="AV1888" s="405"/>
      <c r="AW1888" s="404"/>
      <c r="AY1888" s="403"/>
      <c r="BC1888" s="403"/>
      <c r="BD1888" s="403"/>
      <c r="BE1888" s="403"/>
      <c r="BF1888" s="403"/>
      <c r="BG1888" s="403"/>
      <c r="BH1888" s="403"/>
      <c r="BI1888" s="403"/>
      <c r="BJ1888" s="403"/>
      <c r="BK1888" s="403"/>
    </row>
    <row r="1889" spans="1:63" x14ac:dyDescent="0.25">
      <c r="A1889" s="405"/>
      <c r="B1889" s="400"/>
      <c r="C1889" s="403"/>
      <c r="D1889" s="403"/>
      <c r="E1889" s="403"/>
      <c r="I1889" s="404"/>
      <c r="Q1889" s="405"/>
      <c r="S1889" s="405"/>
      <c r="T1889" s="403"/>
      <c r="U1889" s="406"/>
      <c r="V1889" s="400"/>
      <c r="W1889" s="405"/>
      <c r="X1889" s="405"/>
      <c r="Y1889" s="403"/>
      <c r="Z1889" s="407"/>
      <c r="AA1889" s="403"/>
      <c r="AB1889" s="405"/>
      <c r="AC1889" s="403"/>
      <c r="AD1889" s="406"/>
      <c r="AG1889" s="403"/>
      <c r="AH1889" s="403"/>
      <c r="AI1889" s="405"/>
      <c r="AL1889" s="403"/>
      <c r="AN1889" s="403"/>
      <c r="AO1889" s="405"/>
      <c r="AP1889" s="403"/>
      <c r="AQ1889" s="403"/>
      <c r="AR1889" s="403"/>
      <c r="AS1889" s="403"/>
      <c r="AT1889" s="403"/>
      <c r="AU1889" s="403"/>
      <c r="AV1889" s="405"/>
      <c r="AW1889" s="404"/>
      <c r="AY1889" s="403"/>
      <c r="BC1889" s="403"/>
      <c r="BD1889" s="403"/>
      <c r="BE1889" s="403"/>
      <c r="BF1889" s="403"/>
      <c r="BG1889" s="403"/>
      <c r="BH1889" s="403"/>
      <c r="BI1889" s="403"/>
      <c r="BJ1889" s="403"/>
      <c r="BK1889" s="403"/>
    </row>
    <row r="1890" spans="1:63" x14ac:dyDescent="0.25">
      <c r="A1890" s="405"/>
      <c r="B1890" s="400"/>
      <c r="C1890" s="403"/>
      <c r="D1890" s="403"/>
      <c r="E1890" s="403"/>
      <c r="I1890" s="404"/>
      <c r="Q1890" s="405"/>
      <c r="S1890" s="405"/>
      <c r="T1890" s="403"/>
      <c r="U1890" s="406"/>
      <c r="V1890" s="400"/>
      <c r="W1890" s="405"/>
      <c r="X1890" s="405"/>
      <c r="Y1890" s="403"/>
      <c r="Z1890" s="407"/>
      <c r="AA1890" s="403"/>
      <c r="AB1890" s="405"/>
      <c r="AC1890" s="403"/>
      <c r="AD1890" s="406"/>
      <c r="AG1890" s="403"/>
      <c r="AH1890" s="403"/>
      <c r="AI1890" s="405"/>
      <c r="AL1890" s="403"/>
      <c r="AN1890" s="403"/>
      <c r="AO1890" s="405"/>
      <c r="AP1890" s="403"/>
      <c r="AQ1890" s="403"/>
      <c r="AR1890" s="403"/>
      <c r="AS1890" s="403"/>
      <c r="AT1890" s="403"/>
      <c r="AU1890" s="403"/>
      <c r="AV1890" s="405"/>
      <c r="AW1890" s="404"/>
      <c r="AY1890" s="403"/>
      <c r="BC1890" s="403"/>
      <c r="BD1890" s="403"/>
      <c r="BE1890" s="403"/>
      <c r="BF1890" s="403"/>
      <c r="BG1890" s="403"/>
      <c r="BH1890" s="403"/>
      <c r="BI1890" s="403"/>
      <c r="BJ1890" s="403"/>
      <c r="BK1890" s="403"/>
    </row>
    <row r="1891" spans="1:63" x14ac:dyDescent="0.25">
      <c r="A1891" s="405"/>
      <c r="B1891" s="400"/>
      <c r="C1891" s="403"/>
      <c r="D1891" s="403"/>
      <c r="E1891" s="403"/>
      <c r="I1891" s="404"/>
      <c r="Q1891" s="405"/>
      <c r="S1891" s="405"/>
      <c r="T1891" s="403"/>
      <c r="U1891" s="406"/>
      <c r="V1891" s="400"/>
      <c r="W1891" s="405"/>
      <c r="X1891" s="405"/>
      <c r="Y1891" s="403"/>
      <c r="Z1891" s="407"/>
      <c r="AA1891" s="403"/>
      <c r="AB1891" s="405"/>
      <c r="AC1891" s="403"/>
      <c r="AD1891" s="406"/>
      <c r="AG1891" s="403"/>
      <c r="AH1891" s="403"/>
      <c r="AI1891" s="405"/>
      <c r="AL1891" s="403"/>
      <c r="AN1891" s="403"/>
      <c r="AO1891" s="405"/>
      <c r="AP1891" s="403"/>
      <c r="AQ1891" s="403"/>
      <c r="AR1891" s="403"/>
      <c r="AS1891" s="403"/>
      <c r="AT1891" s="403"/>
      <c r="AU1891" s="403"/>
      <c r="AV1891" s="405"/>
      <c r="AW1891" s="404"/>
      <c r="AY1891" s="403"/>
      <c r="BC1891" s="403"/>
      <c r="BD1891" s="403"/>
      <c r="BE1891" s="403"/>
      <c r="BF1891" s="403"/>
      <c r="BG1891" s="403"/>
      <c r="BH1891" s="403"/>
      <c r="BI1891" s="403"/>
      <c r="BJ1891" s="403"/>
      <c r="BK1891" s="403"/>
    </row>
    <row r="1892" spans="1:63" x14ac:dyDescent="0.25">
      <c r="A1892" s="405"/>
      <c r="B1892" s="400"/>
      <c r="C1892" s="403"/>
      <c r="D1892" s="403"/>
      <c r="E1892" s="403"/>
      <c r="I1892" s="404"/>
      <c r="Q1892" s="405"/>
      <c r="S1892" s="405"/>
      <c r="T1892" s="403"/>
      <c r="U1892" s="406"/>
      <c r="V1892" s="400"/>
      <c r="W1892" s="405"/>
      <c r="X1892" s="405"/>
      <c r="Y1892" s="403"/>
      <c r="Z1892" s="407"/>
      <c r="AA1892" s="403"/>
      <c r="AB1892" s="405"/>
      <c r="AC1892" s="403"/>
      <c r="AD1892" s="406"/>
      <c r="AG1892" s="403"/>
      <c r="AH1892" s="403"/>
      <c r="AI1892" s="405"/>
      <c r="AL1892" s="403"/>
      <c r="AN1892" s="403"/>
      <c r="AO1892" s="405"/>
      <c r="AP1892" s="403"/>
      <c r="AQ1892" s="403"/>
      <c r="AR1892" s="403"/>
      <c r="AS1892" s="403"/>
      <c r="AT1892" s="403"/>
      <c r="AU1892" s="403"/>
      <c r="AV1892" s="405"/>
      <c r="AW1892" s="404"/>
      <c r="AY1892" s="403"/>
      <c r="BC1892" s="403"/>
      <c r="BD1892" s="403"/>
      <c r="BE1892" s="403"/>
      <c r="BF1892" s="403"/>
      <c r="BG1892" s="403"/>
      <c r="BH1892" s="403"/>
      <c r="BI1892" s="403"/>
      <c r="BJ1892" s="403"/>
      <c r="BK1892" s="403"/>
    </row>
    <row r="1893" spans="1:63" x14ac:dyDescent="0.25">
      <c r="A1893" s="405"/>
      <c r="B1893" s="400"/>
      <c r="C1893" s="403"/>
      <c r="D1893" s="403"/>
      <c r="E1893" s="403"/>
      <c r="I1893" s="404"/>
      <c r="Q1893" s="405"/>
      <c r="S1893" s="405"/>
      <c r="T1893" s="403"/>
      <c r="U1893" s="406"/>
      <c r="V1893" s="400"/>
      <c r="W1893" s="405"/>
      <c r="X1893" s="405"/>
      <c r="Y1893" s="403"/>
      <c r="Z1893" s="407"/>
      <c r="AA1893" s="403"/>
      <c r="AB1893" s="405"/>
      <c r="AC1893" s="403"/>
      <c r="AD1893" s="406"/>
      <c r="AG1893" s="403"/>
      <c r="AH1893" s="403"/>
      <c r="AI1893" s="405"/>
      <c r="AL1893" s="403"/>
      <c r="AN1893" s="403"/>
      <c r="AO1893" s="405"/>
      <c r="AP1893" s="403"/>
      <c r="AQ1893" s="403"/>
      <c r="AR1893" s="403"/>
      <c r="AS1893" s="403"/>
      <c r="AT1893" s="403"/>
      <c r="AU1893" s="403"/>
      <c r="AV1893" s="405"/>
      <c r="AW1893" s="404"/>
      <c r="AY1893" s="403"/>
      <c r="BC1893" s="403"/>
      <c r="BD1893" s="403"/>
      <c r="BE1893" s="403"/>
      <c r="BF1893" s="403"/>
      <c r="BG1893" s="403"/>
      <c r="BH1893" s="403"/>
      <c r="BI1893" s="403"/>
      <c r="BJ1893" s="403"/>
      <c r="BK1893" s="403"/>
    </row>
    <row r="1894" spans="1:63" x14ac:dyDescent="0.25">
      <c r="A1894" s="405"/>
      <c r="B1894" s="400"/>
      <c r="C1894" s="403"/>
      <c r="D1894" s="403"/>
      <c r="E1894" s="403"/>
      <c r="I1894" s="404"/>
      <c r="Q1894" s="405"/>
      <c r="S1894" s="405"/>
      <c r="T1894" s="403"/>
      <c r="U1894" s="406"/>
      <c r="V1894" s="400"/>
      <c r="W1894" s="405"/>
      <c r="X1894" s="405"/>
      <c r="Y1894" s="403"/>
      <c r="Z1894" s="407"/>
      <c r="AA1894" s="403"/>
      <c r="AB1894" s="405"/>
      <c r="AC1894" s="403"/>
      <c r="AD1894" s="406"/>
      <c r="AG1894" s="403"/>
      <c r="AH1894" s="403"/>
      <c r="AI1894" s="405"/>
      <c r="AL1894" s="403"/>
      <c r="AN1894" s="403"/>
      <c r="AO1894" s="405"/>
      <c r="AP1894" s="403"/>
      <c r="AQ1894" s="403"/>
      <c r="AR1894" s="403"/>
      <c r="AS1894" s="403"/>
      <c r="AT1894" s="403"/>
      <c r="AU1894" s="403"/>
      <c r="AV1894" s="405"/>
      <c r="AW1894" s="404"/>
      <c r="AY1894" s="403"/>
      <c r="BC1894" s="403"/>
      <c r="BD1894" s="403"/>
      <c r="BE1894" s="403"/>
      <c r="BF1894" s="403"/>
      <c r="BG1894" s="403"/>
      <c r="BH1894" s="403"/>
      <c r="BI1894" s="403"/>
      <c r="BJ1894" s="403"/>
      <c r="BK1894" s="403"/>
    </row>
    <row r="1895" spans="1:63" x14ac:dyDescent="0.25">
      <c r="A1895" s="405"/>
      <c r="B1895" s="400"/>
      <c r="C1895" s="403"/>
      <c r="D1895" s="403"/>
      <c r="E1895" s="403"/>
      <c r="I1895" s="404"/>
      <c r="Q1895" s="405"/>
      <c r="S1895" s="405"/>
      <c r="T1895" s="403"/>
      <c r="U1895" s="406"/>
      <c r="V1895" s="400"/>
      <c r="W1895" s="405"/>
      <c r="X1895" s="405"/>
      <c r="Y1895" s="403"/>
      <c r="Z1895" s="407"/>
      <c r="AA1895" s="403"/>
      <c r="AB1895" s="405"/>
      <c r="AC1895" s="403"/>
      <c r="AD1895" s="406"/>
      <c r="AG1895" s="403"/>
      <c r="AH1895" s="403"/>
      <c r="AI1895" s="405"/>
      <c r="AL1895" s="403"/>
      <c r="AN1895" s="403"/>
      <c r="AO1895" s="405"/>
      <c r="AP1895" s="403"/>
      <c r="AQ1895" s="403"/>
      <c r="AR1895" s="403"/>
      <c r="AS1895" s="403"/>
      <c r="AT1895" s="403"/>
      <c r="AU1895" s="403"/>
      <c r="AV1895" s="405"/>
      <c r="AW1895" s="404"/>
      <c r="AY1895" s="403"/>
      <c r="BC1895" s="403"/>
      <c r="BD1895" s="403"/>
      <c r="BE1895" s="403"/>
      <c r="BF1895" s="403"/>
      <c r="BG1895" s="403"/>
      <c r="BH1895" s="403"/>
      <c r="BI1895" s="403"/>
      <c r="BJ1895" s="403"/>
      <c r="BK1895" s="403"/>
    </row>
    <row r="1896" spans="1:63" x14ac:dyDescent="0.25">
      <c r="A1896" s="405"/>
      <c r="B1896" s="400"/>
      <c r="C1896" s="403"/>
      <c r="D1896" s="403"/>
      <c r="E1896" s="403"/>
      <c r="I1896" s="404"/>
      <c r="Q1896" s="405"/>
      <c r="S1896" s="405"/>
      <c r="T1896" s="403"/>
      <c r="U1896" s="406"/>
      <c r="V1896" s="400"/>
      <c r="W1896" s="405"/>
      <c r="X1896" s="405"/>
      <c r="Y1896" s="403"/>
      <c r="Z1896" s="407"/>
      <c r="AA1896" s="403"/>
      <c r="AB1896" s="405"/>
      <c r="AC1896" s="403"/>
      <c r="AD1896" s="406"/>
      <c r="AG1896" s="403"/>
      <c r="AH1896" s="403"/>
      <c r="AI1896" s="405"/>
      <c r="AL1896" s="403"/>
      <c r="AN1896" s="403"/>
      <c r="AO1896" s="405"/>
      <c r="AP1896" s="403"/>
      <c r="AQ1896" s="403"/>
      <c r="AR1896" s="403"/>
      <c r="AS1896" s="403"/>
      <c r="AT1896" s="403"/>
      <c r="AU1896" s="403"/>
      <c r="AV1896" s="405"/>
      <c r="AW1896" s="404"/>
      <c r="AY1896" s="403"/>
      <c r="BC1896" s="403"/>
      <c r="BD1896" s="403"/>
      <c r="BE1896" s="403"/>
      <c r="BF1896" s="403"/>
      <c r="BG1896" s="403"/>
      <c r="BH1896" s="403"/>
      <c r="BI1896" s="403"/>
      <c r="BJ1896" s="403"/>
      <c r="BK1896" s="403"/>
    </row>
    <row r="1897" spans="1:63" x14ac:dyDescent="0.25">
      <c r="A1897" s="405"/>
      <c r="B1897" s="400"/>
      <c r="C1897" s="403"/>
      <c r="D1897" s="403"/>
      <c r="E1897" s="403"/>
      <c r="I1897" s="404"/>
      <c r="Q1897" s="405"/>
      <c r="S1897" s="405"/>
      <c r="T1897" s="403"/>
      <c r="U1897" s="406"/>
      <c r="V1897" s="400"/>
      <c r="W1897" s="405"/>
      <c r="X1897" s="405"/>
      <c r="Y1897" s="403"/>
      <c r="Z1897" s="407"/>
      <c r="AA1897" s="403"/>
      <c r="AB1897" s="405"/>
      <c r="AC1897" s="403"/>
      <c r="AD1897" s="406"/>
      <c r="AG1897" s="403"/>
      <c r="AH1897" s="403"/>
      <c r="AI1897" s="405"/>
      <c r="AL1897" s="403"/>
      <c r="AN1897" s="403"/>
      <c r="AO1897" s="405"/>
      <c r="AP1897" s="403"/>
      <c r="AQ1897" s="403"/>
      <c r="AR1897" s="403"/>
      <c r="AS1897" s="403"/>
      <c r="AT1897" s="403"/>
      <c r="AU1897" s="403"/>
      <c r="AV1897" s="405"/>
      <c r="AW1897" s="404"/>
      <c r="AY1897" s="403"/>
      <c r="BC1897" s="403"/>
      <c r="BD1897" s="403"/>
      <c r="BE1897" s="403"/>
      <c r="BF1897" s="403"/>
      <c r="BG1897" s="403"/>
      <c r="BH1897" s="403"/>
      <c r="BI1897" s="403"/>
      <c r="BJ1897" s="403"/>
      <c r="BK1897" s="403"/>
    </row>
    <row r="1898" spans="1:63" x14ac:dyDescent="0.25">
      <c r="A1898" s="405"/>
      <c r="B1898" s="400"/>
      <c r="C1898" s="403"/>
      <c r="D1898" s="403"/>
      <c r="E1898" s="403"/>
      <c r="I1898" s="404"/>
      <c r="Q1898" s="405"/>
      <c r="S1898" s="405"/>
      <c r="T1898" s="403"/>
      <c r="U1898" s="406"/>
      <c r="V1898" s="400"/>
      <c r="W1898" s="405"/>
      <c r="X1898" s="405"/>
      <c r="Y1898" s="403"/>
      <c r="Z1898" s="407"/>
      <c r="AA1898" s="403"/>
      <c r="AB1898" s="405"/>
      <c r="AC1898" s="403"/>
      <c r="AD1898" s="406"/>
      <c r="AG1898" s="403"/>
      <c r="AH1898" s="403"/>
      <c r="AI1898" s="405"/>
      <c r="AL1898" s="403"/>
      <c r="AN1898" s="403"/>
      <c r="AO1898" s="405"/>
      <c r="AP1898" s="403"/>
      <c r="AQ1898" s="403"/>
      <c r="AR1898" s="403"/>
      <c r="AS1898" s="403"/>
      <c r="AT1898" s="403"/>
      <c r="AU1898" s="403"/>
      <c r="AV1898" s="405"/>
      <c r="AW1898" s="404"/>
      <c r="AY1898" s="403"/>
      <c r="BC1898" s="403"/>
      <c r="BD1898" s="403"/>
      <c r="BE1898" s="403"/>
      <c r="BF1898" s="403"/>
      <c r="BG1898" s="403"/>
      <c r="BH1898" s="403"/>
      <c r="BI1898" s="403"/>
      <c r="BJ1898" s="403"/>
      <c r="BK1898" s="403"/>
    </row>
    <row r="1899" spans="1:63" x14ac:dyDescent="0.25">
      <c r="A1899" s="405"/>
      <c r="B1899" s="400"/>
      <c r="C1899" s="403"/>
      <c r="D1899" s="403"/>
      <c r="E1899" s="403"/>
      <c r="I1899" s="404"/>
      <c r="Q1899" s="405"/>
      <c r="S1899" s="405"/>
      <c r="T1899" s="403"/>
      <c r="U1899" s="406"/>
      <c r="V1899" s="400"/>
      <c r="W1899" s="405"/>
      <c r="X1899" s="405"/>
      <c r="Y1899" s="403"/>
      <c r="Z1899" s="407"/>
      <c r="AA1899" s="403"/>
      <c r="AB1899" s="405"/>
      <c r="AC1899" s="403"/>
      <c r="AD1899" s="406"/>
      <c r="AG1899" s="403"/>
      <c r="AH1899" s="403"/>
      <c r="AI1899" s="405"/>
      <c r="AL1899" s="403"/>
      <c r="AN1899" s="403"/>
      <c r="AO1899" s="405"/>
      <c r="AP1899" s="403"/>
      <c r="AQ1899" s="403"/>
      <c r="AR1899" s="403"/>
      <c r="AS1899" s="403"/>
      <c r="AT1899" s="403"/>
      <c r="AU1899" s="403"/>
      <c r="AV1899" s="405"/>
      <c r="AW1899" s="404"/>
      <c r="AY1899" s="403"/>
      <c r="BC1899" s="403"/>
      <c r="BD1899" s="403"/>
      <c r="BE1899" s="403"/>
      <c r="BF1899" s="403"/>
      <c r="BG1899" s="403"/>
      <c r="BH1899" s="403"/>
      <c r="BI1899" s="403"/>
      <c r="BJ1899" s="403"/>
      <c r="BK1899" s="403"/>
    </row>
    <row r="1900" spans="1:63" x14ac:dyDescent="0.25">
      <c r="A1900" s="405"/>
      <c r="B1900" s="400"/>
      <c r="C1900" s="403"/>
      <c r="D1900" s="403"/>
      <c r="E1900" s="403"/>
      <c r="I1900" s="404"/>
      <c r="Q1900" s="405"/>
      <c r="S1900" s="405"/>
      <c r="T1900" s="403"/>
      <c r="U1900" s="406"/>
      <c r="V1900" s="400"/>
      <c r="W1900" s="405"/>
      <c r="X1900" s="405"/>
      <c r="Y1900" s="403"/>
      <c r="Z1900" s="407"/>
      <c r="AA1900" s="403"/>
      <c r="AB1900" s="405"/>
      <c r="AC1900" s="403"/>
      <c r="AD1900" s="406"/>
      <c r="AG1900" s="403"/>
      <c r="AH1900" s="403"/>
      <c r="AI1900" s="405"/>
      <c r="AL1900" s="403"/>
      <c r="AN1900" s="403"/>
      <c r="AO1900" s="405"/>
      <c r="AP1900" s="403"/>
      <c r="AQ1900" s="403"/>
      <c r="AR1900" s="403"/>
      <c r="AS1900" s="403"/>
      <c r="AT1900" s="403"/>
      <c r="AU1900" s="403"/>
      <c r="AV1900" s="405"/>
      <c r="AW1900" s="404"/>
      <c r="AY1900" s="403"/>
      <c r="BC1900" s="403"/>
      <c r="BD1900" s="403"/>
      <c r="BE1900" s="403"/>
      <c r="BF1900" s="403"/>
      <c r="BG1900" s="403"/>
      <c r="BH1900" s="403"/>
      <c r="BI1900" s="403"/>
      <c r="BJ1900" s="403"/>
      <c r="BK1900" s="403"/>
    </row>
    <row r="1901" spans="1:63" x14ac:dyDescent="0.25">
      <c r="A1901" s="405"/>
      <c r="B1901" s="400"/>
      <c r="C1901" s="403"/>
      <c r="D1901" s="403"/>
      <c r="E1901" s="403"/>
      <c r="I1901" s="404"/>
      <c r="Q1901" s="405"/>
      <c r="S1901" s="405"/>
      <c r="T1901" s="403"/>
      <c r="U1901" s="406"/>
      <c r="V1901" s="400"/>
      <c r="W1901" s="405"/>
      <c r="X1901" s="405"/>
      <c r="Y1901" s="403"/>
      <c r="Z1901" s="407"/>
      <c r="AA1901" s="403"/>
      <c r="AB1901" s="405"/>
      <c r="AC1901" s="403"/>
      <c r="AD1901" s="406"/>
      <c r="AG1901" s="403"/>
      <c r="AH1901" s="403"/>
      <c r="AI1901" s="405"/>
      <c r="AL1901" s="403"/>
      <c r="AN1901" s="403"/>
      <c r="AO1901" s="405"/>
      <c r="AP1901" s="403"/>
      <c r="AQ1901" s="403"/>
      <c r="AR1901" s="403"/>
      <c r="AS1901" s="403"/>
      <c r="AT1901" s="403"/>
      <c r="AU1901" s="403"/>
      <c r="AV1901" s="405"/>
      <c r="AW1901" s="404"/>
      <c r="AY1901" s="403"/>
      <c r="BC1901" s="403"/>
      <c r="BD1901" s="403"/>
      <c r="BE1901" s="403"/>
      <c r="BF1901" s="403"/>
      <c r="BG1901" s="403"/>
      <c r="BH1901" s="403"/>
      <c r="BI1901" s="403"/>
      <c r="BJ1901" s="403"/>
      <c r="BK1901" s="403"/>
    </row>
    <row r="1902" spans="1:63" x14ac:dyDescent="0.25">
      <c r="A1902" s="405"/>
      <c r="B1902" s="400"/>
      <c r="C1902" s="403"/>
      <c r="D1902" s="403"/>
      <c r="E1902" s="403"/>
      <c r="I1902" s="404"/>
      <c r="Q1902" s="405"/>
      <c r="S1902" s="405"/>
      <c r="T1902" s="403"/>
      <c r="U1902" s="406"/>
      <c r="V1902" s="400"/>
      <c r="W1902" s="405"/>
      <c r="X1902" s="405"/>
      <c r="Y1902" s="403"/>
      <c r="Z1902" s="407"/>
      <c r="AA1902" s="403"/>
      <c r="AB1902" s="405"/>
      <c r="AC1902" s="403"/>
      <c r="AD1902" s="406"/>
      <c r="AG1902" s="403"/>
      <c r="AH1902" s="403"/>
      <c r="AI1902" s="405"/>
      <c r="AL1902" s="403"/>
      <c r="AN1902" s="403"/>
      <c r="AO1902" s="405"/>
      <c r="AP1902" s="403"/>
      <c r="AQ1902" s="403"/>
      <c r="AR1902" s="403"/>
      <c r="AS1902" s="403"/>
      <c r="AT1902" s="403"/>
      <c r="AU1902" s="403"/>
      <c r="AV1902" s="405"/>
      <c r="AW1902" s="404"/>
      <c r="AY1902" s="403"/>
      <c r="BC1902" s="403"/>
      <c r="BD1902" s="403"/>
      <c r="BE1902" s="403"/>
      <c r="BF1902" s="403"/>
      <c r="BG1902" s="403"/>
      <c r="BH1902" s="403"/>
      <c r="BI1902" s="403"/>
      <c r="BJ1902" s="403"/>
      <c r="BK1902" s="403"/>
    </row>
    <row r="1903" spans="1:63" x14ac:dyDescent="0.25">
      <c r="A1903" s="405"/>
      <c r="B1903" s="400"/>
      <c r="C1903" s="403"/>
      <c r="D1903" s="403"/>
      <c r="E1903" s="403"/>
      <c r="I1903" s="404"/>
      <c r="Q1903" s="405"/>
      <c r="S1903" s="405"/>
      <c r="T1903" s="403"/>
      <c r="U1903" s="406"/>
      <c r="V1903" s="400"/>
      <c r="W1903" s="405"/>
      <c r="X1903" s="405"/>
      <c r="Y1903" s="403"/>
      <c r="Z1903" s="407"/>
      <c r="AA1903" s="403"/>
      <c r="AB1903" s="405"/>
      <c r="AC1903" s="403"/>
      <c r="AD1903" s="406"/>
      <c r="AG1903" s="403"/>
      <c r="AH1903" s="403"/>
      <c r="AI1903" s="405"/>
      <c r="AL1903" s="403"/>
      <c r="AN1903" s="403"/>
      <c r="AO1903" s="405"/>
      <c r="AP1903" s="403"/>
      <c r="AQ1903" s="403"/>
      <c r="AR1903" s="403"/>
      <c r="AS1903" s="403"/>
      <c r="AT1903" s="403"/>
      <c r="AU1903" s="403"/>
      <c r="AV1903" s="405"/>
      <c r="AW1903" s="404"/>
      <c r="AY1903" s="403"/>
      <c r="BC1903" s="403"/>
      <c r="BD1903" s="403"/>
      <c r="BE1903" s="403"/>
      <c r="BF1903" s="403"/>
      <c r="BG1903" s="403"/>
      <c r="BH1903" s="403"/>
      <c r="BI1903" s="403"/>
      <c r="BJ1903" s="403"/>
      <c r="BK1903" s="403"/>
    </row>
    <row r="1904" spans="1:63" x14ac:dyDescent="0.25">
      <c r="A1904" s="405"/>
      <c r="B1904" s="400"/>
      <c r="C1904" s="403"/>
      <c r="D1904" s="403"/>
      <c r="E1904" s="403"/>
      <c r="I1904" s="404"/>
      <c r="Q1904" s="405"/>
      <c r="S1904" s="405"/>
      <c r="T1904" s="403"/>
      <c r="U1904" s="406"/>
      <c r="V1904" s="400"/>
      <c r="W1904" s="405"/>
      <c r="X1904" s="405"/>
      <c r="Y1904" s="403"/>
      <c r="Z1904" s="407"/>
      <c r="AA1904" s="403"/>
      <c r="AB1904" s="405"/>
      <c r="AC1904" s="403"/>
      <c r="AD1904" s="406"/>
      <c r="AG1904" s="403"/>
      <c r="AH1904" s="403"/>
      <c r="AI1904" s="405"/>
      <c r="AL1904" s="403"/>
      <c r="AN1904" s="403"/>
      <c r="AO1904" s="405"/>
      <c r="AP1904" s="403"/>
      <c r="AQ1904" s="403"/>
      <c r="AR1904" s="403"/>
      <c r="AS1904" s="403"/>
      <c r="AT1904" s="403"/>
      <c r="AU1904" s="403"/>
      <c r="AV1904" s="405"/>
      <c r="AW1904" s="404"/>
      <c r="AY1904" s="403"/>
      <c r="BC1904" s="403"/>
      <c r="BD1904" s="403"/>
      <c r="BE1904" s="403"/>
      <c r="BF1904" s="403"/>
      <c r="BG1904" s="403"/>
      <c r="BH1904" s="403"/>
      <c r="BI1904" s="403"/>
      <c r="BJ1904" s="403"/>
      <c r="BK1904" s="403"/>
    </row>
    <row r="1905" spans="1:63" x14ac:dyDescent="0.25">
      <c r="A1905" s="405"/>
      <c r="B1905" s="400"/>
      <c r="C1905" s="403"/>
      <c r="D1905" s="403"/>
      <c r="E1905" s="403"/>
      <c r="I1905" s="404"/>
      <c r="Q1905" s="405"/>
      <c r="S1905" s="405"/>
      <c r="T1905" s="403"/>
      <c r="U1905" s="406"/>
      <c r="V1905" s="400"/>
      <c r="W1905" s="405"/>
      <c r="X1905" s="405"/>
      <c r="Y1905" s="403"/>
      <c r="Z1905" s="407"/>
      <c r="AA1905" s="403"/>
      <c r="AB1905" s="405"/>
      <c r="AC1905" s="403"/>
      <c r="AD1905" s="406"/>
      <c r="AG1905" s="403"/>
      <c r="AH1905" s="403"/>
      <c r="AI1905" s="405"/>
      <c r="AL1905" s="403"/>
      <c r="AN1905" s="403"/>
      <c r="AO1905" s="405"/>
      <c r="AP1905" s="403"/>
      <c r="AQ1905" s="403"/>
      <c r="AR1905" s="403"/>
      <c r="AS1905" s="403"/>
      <c r="AT1905" s="403"/>
      <c r="AU1905" s="403"/>
      <c r="AV1905" s="405"/>
      <c r="AW1905" s="404"/>
      <c r="AY1905" s="403"/>
      <c r="BC1905" s="403"/>
      <c r="BD1905" s="403"/>
      <c r="BE1905" s="403"/>
      <c r="BF1905" s="403"/>
      <c r="BG1905" s="403"/>
      <c r="BH1905" s="403"/>
      <c r="BI1905" s="403"/>
      <c r="BJ1905" s="403"/>
      <c r="BK1905" s="403"/>
    </row>
    <row r="1906" spans="1:63" x14ac:dyDescent="0.25">
      <c r="A1906" s="405"/>
      <c r="B1906" s="400"/>
      <c r="C1906" s="403"/>
      <c r="D1906" s="403"/>
      <c r="E1906" s="403"/>
      <c r="I1906" s="404"/>
      <c r="Q1906" s="405"/>
      <c r="S1906" s="405"/>
      <c r="T1906" s="403"/>
      <c r="U1906" s="406"/>
      <c r="V1906" s="400"/>
      <c r="W1906" s="405"/>
      <c r="X1906" s="405"/>
      <c r="Y1906" s="403"/>
      <c r="Z1906" s="407"/>
      <c r="AA1906" s="403"/>
      <c r="AB1906" s="405"/>
      <c r="AC1906" s="403"/>
      <c r="AD1906" s="406"/>
      <c r="AG1906" s="403"/>
      <c r="AH1906" s="403"/>
      <c r="AI1906" s="405"/>
      <c r="AL1906" s="403"/>
      <c r="AN1906" s="403"/>
      <c r="AO1906" s="405"/>
      <c r="AP1906" s="403"/>
      <c r="AQ1906" s="403"/>
      <c r="AR1906" s="403"/>
      <c r="AS1906" s="403"/>
      <c r="AT1906" s="403"/>
      <c r="AU1906" s="403"/>
      <c r="AV1906" s="405"/>
      <c r="AW1906" s="404"/>
      <c r="AY1906" s="403"/>
      <c r="BC1906" s="403"/>
      <c r="BD1906" s="403"/>
      <c r="BE1906" s="403"/>
      <c r="BF1906" s="403"/>
      <c r="BG1906" s="403"/>
      <c r="BH1906" s="403"/>
      <c r="BI1906" s="403"/>
      <c r="BJ1906" s="403"/>
      <c r="BK1906" s="403"/>
    </row>
    <row r="1907" spans="1:63" x14ac:dyDescent="0.25">
      <c r="A1907" s="405"/>
      <c r="B1907" s="400"/>
      <c r="C1907" s="403"/>
      <c r="D1907" s="403"/>
      <c r="E1907" s="403"/>
      <c r="I1907" s="404"/>
      <c r="Q1907" s="405"/>
      <c r="S1907" s="405"/>
      <c r="T1907" s="403"/>
      <c r="U1907" s="406"/>
      <c r="V1907" s="400"/>
      <c r="W1907" s="405"/>
      <c r="X1907" s="405"/>
      <c r="Y1907" s="403"/>
      <c r="Z1907" s="407"/>
      <c r="AA1907" s="403"/>
      <c r="AB1907" s="405"/>
      <c r="AC1907" s="403"/>
      <c r="AD1907" s="406"/>
      <c r="AG1907" s="403"/>
      <c r="AH1907" s="403"/>
      <c r="AI1907" s="405"/>
      <c r="AL1907" s="403"/>
      <c r="AN1907" s="403"/>
      <c r="AO1907" s="405"/>
      <c r="AP1907" s="403"/>
      <c r="AQ1907" s="403"/>
      <c r="AR1907" s="403"/>
      <c r="AS1907" s="403"/>
      <c r="AT1907" s="403"/>
      <c r="AU1907" s="403"/>
      <c r="AV1907" s="405"/>
      <c r="AW1907" s="404"/>
      <c r="AY1907" s="403"/>
      <c r="BC1907" s="403"/>
      <c r="BD1907" s="403"/>
      <c r="BE1907" s="403"/>
      <c r="BF1907" s="403"/>
      <c r="BG1907" s="403"/>
      <c r="BH1907" s="403"/>
      <c r="BI1907" s="403"/>
      <c r="BJ1907" s="403"/>
      <c r="BK1907" s="403"/>
    </row>
    <row r="1908" spans="1:63" x14ac:dyDescent="0.25">
      <c r="A1908" s="405"/>
      <c r="B1908" s="400"/>
      <c r="C1908" s="403"/>
      <c r="D1908" s="403"/>
      <c r="E1908" s="403"/>
      <c r="I1908" s="404"/>
      <c r="Q1908" s="405"/>
      <c r="S1908" s="405"/>
      <c r="T1908" s="403"/>
      <c r="U1908" s="406"/>
      <c r="V1908" s="400"/>
      <c r="W1908" s="405"/>
      <c r="X1908" s="405"/>
      <c r="Y1908" s="403"/>
      <c r="Z1908" s="407"/>
      <c r="AA1908" s="403"/>
      <c r="AB1908" s="405"/>
      <c r="AC1908" s="403"/>
      <c r="AD1908" s="406"/>
      <c r="AG1908" s="403"/>
      <c r="AH1908" s="403"/>
      <c r="AI1908" s="405"/>
      <c r="AL1908" s="403"/>
      <c r="AN1908" s="403"/>
      <c r="AO1908" s="405"/>
      <c r="AP1908" s="403"/>
      <c r="AQ1908" s="403"/>
      <c r="AR1908" s="403"/>
      <c r="AS1908" s="403"/>
      <c r="AT1908" s="403"/>
      <c r="AU1908" s="403"/>
      <c r="AV1908" s="405"/>
      <c r="AW1908" s="404"/>
      <c r="AY1908" s="403"/>
      <c r="BC1908" s="403"/>
      <c r="BD1908" s="403"/>
      <c r="BE1908" s="403"/>
      <c r="BF1908" s="403"/>
      <c r="BG1908" s="403"/>
      <c r="BH1908" s="403"/>
      <c r="BI1908" s="403"/>
      <c r="BJ1908" s="403"/>
      <c r="BK1908" s="403"/>
    </row>
    <row r="1909" spans="1:63" x14ac:dyDescent="0.25">
      <c r="A1909" s="405"/>
      <c r="B1909" s="400"/>
      <c r="C1909" s="403"/>
      <c r="D1909" s="403"/>
      <c r="E1909" s="403"/>
      <c r="I1909" s="404"/>
      <c r="Q1909" s="405"/>
      <c r="S1909" s="405"/>
      <c r="T1909" s="403"/>
      <c r="U1909" s="406"/>
      <c r="V1909" s="400"/>
      <c r="W1909" s="405"/>
      <c r="X1909" s="405"/>
      <c r="Y1909" s="403"/>
      <c r="Z1909" s="407"/>
      <c r="AA1909" s="403"/>
      <c r="AB1909" s="405"/>
      <c r="AC1909" s="403"/>
      <c r="AD1909" s="406"/>
      <c r="AG1909" s="403"/>
      <c r="AH1909" s="403"/>
      <c r="AI1909" s="405"/>
      <c r="AL1909" s="403"/>
      <c r="AN1909" s="403"/>
      <c r="AO1909" s="405"/>
      <c r="AP1909" s="403"/>
      <c r="AQ1909" s="403"/>
      <c r="AR1909" s="403"/>
      <c r="AS1909" s="403"/>
      <c r="AT1909" s="403"/>
      <c r="AU1909" s="403"/>
      <c r="AV1909" s="405"/>
      <c r="AW1909" s="404"/>
      <c r="AY1909" s="403"/>
      <c r="BC1909" s="403"/>
      <c r="BD1909" s="403"/>
      <c r="BE1909" s="403"/>
      <c r="BF1909" s="403"/>
      <c r="BG1909" s="403"/>
      <c r="BH1909" s="403"/>
      <c r="BI1909" s="403"/>
      <c r="BJ1909" s="403"/>
      <c r="BK1909" s="403"/>
    </row>
    <row r="1910" spans="1:63" x14ac:dyDescent="0.25">
      <c r="A1910" s="405"/>
      <c r="B1910" s="400"/>
      <c r="C1910" s="403"/>
      <c r="D1910" s="403"/>
      <c r="E1910" s="403"/>
      <c r="I1910" s="404"/>
      <c r="Q1910" s="405"/>
      <c r="S1910" s="405"/>
      <c r="T1910" s="403"/>
      <c r="U1910" s="406"/>
      <c r="V1910" s="400"/>
      <c r="W1910" s="405"/>
      <c r="X1910" s="405"/>
      <c r="Y1910" s="403"/>
      <c r="Z1910" s="407"/>
      <c r="AA1910" s="403"/>
      <c r="AB1910" s="405"/>
      <c r="AC1910" s="403"/>
      <c r="AD1910" s="406"/>
      <c r="AG1910" s="403"/>
      <c r="AH1910" s="403"/>
      <c r="AI1910" s="405"/>
      <c r="AL1910" s="403"/>
      <c r="AN1910" s="403"/>
      <c r="AO1910" s="405"/>
      <c r="AP1910" s="403"/>
      <c r="AQ1910" s="403"/>
      <c r="AR1910" s="403"/>
      <c r="AS1910" s="403"/>
      <c r="AT1910" s="403"/>
      <c r="AU1910" s="403"/>
      <c r="AV1910" s="405"/>
      <c r="AW1910" s="404"/>
      <c r="AY1910" s="403"/>
      <c r="BC1910" s="403"/>
      <c r="BD1910" s="403"/>
      <c r="BE1910" s="403"/>
      <c r="BF1910" s="403"/>
      <c r="BG1910" s="403"/>
      <c r="BH1910" s="403"/>
      <c r="BI1910" s="403"/>
      <c r="BJ1910" s="403"/>
      <c r="BK1910" s="403"/>
    </row>
    <row r="1911" spans="1:63" x14ac:dyDescent="0.25">
      <c r="A1911" s="405"/>
      <c r="B1911" s="400"/>
      <c r="C1911" s="403"/>
      <c r="D1911" s="403"/>
      <c r="E1911" s="403"/>
      <c r="I1911" s="404"/>
      <c r="Q1911" s="405"/>
      <c r="S1911" s="405"/>
      <c r="T1911" s="403"/>
      <c r="U1911" s="406"/>
      <c r="V1911" s="400"/>
      <c r="W1911" s="405"/>
      <c r="X1911" s="405"/>
      <c r="Y1911" s="403"/>
      <c r="Z1911" s="407"/>
      <c r="AA1911" s="403"/>
      <c r="AB1911" s="405"/>
      <c r="AC1911" s="403"/>
      <c r="AD1911" s="406"/>
      <c r="AG1911" s="403"/>
      <c r="AH1911" s="403"/>
      <c r="AI1911" s="405"/>
      <c r="AL1911" s="403"/>
      <c r="AN1911" s="403"/>
      <c r="AO1911" s="405"/>
      <c r="AP1911" s="403"/>
      <c r="AQ1911" s="403"/>
      <c r="AR1911" s="403"/>
      <c r="AS1911" s="403"/>
      <c r="AT1911" s="403"/>
      <c r="AU1911" s="403"/>
      <c r="AV1911" s="405"/>
      <c r="AW1911" s="404"/>
      <c r="AY1911" s="403"/>
      <c r="BC1911" s="403"/>
      <c r="BD1911" s="403"/>
      <c r="BE1911" s="403"/>
      <c r="BF1911" s="403"/>
      <c r="BG1911" s="403"/>
      <c r="BH1911" s="403"/>
      <c r="BI1911" s="403"/>
      <c r="BJ1911" s="403"/>
      <c r="BK1911" s="403"/>
    </row>
    <row r="1912" spans="1:63" x14ac:dyDescent="0.25">
      <c r="A1912" s="405"/>
      <c r="B1912" s="400"/>
      <c r="C1912" s="403"/>
      <c r="D1912" s="403"/>
      <c r="E1912" s="403"/>
      <c r="I1912" s="404"/>
      <c r="Q1912" s="405"/>
      <c r="S1912" s="405"/>
      <c r="T1912" s="403"/>
      <c r="U1912" s="406"/>
      <c r="V1912" s="400"/>
      <c r="W1912" s="405"/>
      <c r="X1912" s="405"/>
      <c r="Y1912" s="403"/>
      <c r="Z1912" s="407"/>
      <c r="AA1912" s="403"/>
      <c r="AB1912" s="405"/>
      <c r="AC1912" s="403"/>
      <c r="AD1912" s="406"/>
      <c r="AG1912" s="403"/>
      <c r="AH1912" s="403"/>
      <c r="AI1912" s="405"/>
      <c r="AL1912" s="403"/>
      <c r="AN1912" s="403"/>
      <c r="AO1912" s="405"/>
      <c r="AP1912" s="403"/>
      <c r="AQ1912" s="403"/>
      <c r="AR1912" s="403"/>
      <c r="AS1912" s="403"/>
      <c r="AT1912" s="403"/>
      <c r="AU1912" s="403"/>
      <c r="AV1912" s="405"/>
      <c r="AW1912" s="404"/>
      <c r="AY1912" s="403"/>
      <c r="BC1912" s="403"/>
      <c r="BD1912" s="403"/>
      <c r="BE1912" s="403"/>
      <c r="BF1912" s="403"/>
      <c r="BG1912" s="403"/>
      <c r="BH1912" s="403"/>
      <c r="BI1912" s="403"/>
      <c r="BJ1912" s="403"/>
      <c r="BK1912" s="403"/>
    </row>
    <row r="1913" spans="1:63" x14ac:dyDescent="0.25">
      <c r="A1913" s="405"/>
      <c r="B1913" s="400"/>
      <c r="C1913" s="403"/>
      <c r="D1913" s="403"/>
      <c r="E1913" s="403"/>
      <c r="I1913" s="404"/>
      <c r="Q1913" s="405"/>
      <c r="S1913" s="405"/>
      <c r="T1913" s="403"/>
      <c r="U1913" s="406"/>
      <c r="V1913" s="400"/>
      <c r="W1913" s="405"/>
      <c r="X1913" s="405"/>
      <c r="Y1913" s="403"/>
      <c r="Z1913" s="407"/>
      <c r="AA1913" s="403"/>
      <c r="AB1913" s="405"/>
      <c r="AC1913" s="403"/>
      <c r="AD1913" s="406"/>
      <c r="AG1913" s="403"/>
      <c r="AH1913" s="403"/>
      <c r="AI1913" s="405"/>
      <c r="AL1913" s="403"/>
      <c r="AN1913" s="403"/>
      <c r="AO1913" s="405"/>
      <c r="AP1913" s="403"/>
      <c r="AQ1913" s="403"/>
      <c r="AR1913" s="403"/>
      <c r="AS1913" s="403"/>
      <c r="AT1913" s="403"/>
      <c r="AU1913" s="403"/>
      <c r="AV1913" s="405"/>
      <c r="AW1913" s="404"/>
      <c r="AY1913" s="403"/>
      <c r="BC1913" s="403"/>
      <c r="BD1913" s="403"/>
      <c r="BE1913" s="403"/>
      <c r="BF1913" s="403"/>
      <c r="BG1913" s="403"/>
      <c r="BH1913" s="403"/>
      <c r="BI1913" s="403"/>
      <c r="BJ1913" s="403"/>
      <c r="BK1913" s="403"/>
    </row>
    <row r="1914" spans="1:63" x14ac:dyDescent="0.25">
      <c r="A1914" s="405"/>
      <c r="B1914" s="400"/>
      <c r="C1914" s="403"/>
      <c r="D1914" s="403"/>
      <c r="E1914" s="403"/>
      <c r="I1914" s="404"/>
      <c r="Q1914" s="405"/>
      <c r="S1914" s="405"/>
      <c r="T1914" s="403"/>
      <c r="U1914" s="406"/>
      <c r="V1914" s="400"/>
      <c r="W1914" s="405"/>
      <c r="X1914" s="405"/>
      <c r="Y1914" s="403"/>
      <c r="Z1914" s="407"/>
      <c r="AA1914" s="403"/>
      <c r="AB1914" s="405"/>
      <c r="AC1914" s="403"/>
      <c r="AD1914" s="406"/>
      <c r="AG1914" s="403"/>
      <c r="AH1914" s="403"/>
      <c r="AI1914" s="405"/>
      <c r="AL1914" s="403"/>
      <c r="AN1914" s="403"/>
      <c r="AO1914" s="405"/>
      <c r="AP1914" s="403"/>
      <c r="AQ1914" s="403"/>
      <c r="AR1914" s="403"/>
      <c r="AS1914" s="403"/>
      <c r="AT1914" s="403"/>
      <c r="AU1914" s="403"/>
      <c r="AV1914" s="405"/>
      <c r="AW1914" s="404"/>
      <c r="AY1914" s="403"/>
      <c r="BC1914" s="403"/>
      <c r="BD1914" s="403"/>
      <c r="BE1914" s="403"/>
      <c r="BF1914" s="403"/>
      <c r="BG1914" s="403"/>
      <c r="BH1914" s="403"/>
      <c r="BI1914" s="403"/>
      <c r="BJ1914" s="403"/>
      <c r="BK1914" s="403"/>
    </row>
    <row r="1915" spans="1:63" x14ac:dyDescent="0.25">
      <c r="A1915" s="405"/>
      <c r="B1915" s="400"/>
      <c r="C1915" s="403"/>
      <c r="D1915" s="403"/>
      <c r="E1915" s="403"/>
      <c r="I1915" s="404"/>
      <c r="Q1915" s="405"/>
      <c r="S1915" s="405"/>
      <c r="T1915" s="403"/>
      <c r="U1915" s="406"/>
      <c r="V1915" s="400"/>
      <c r="W1915" s="405"/>
      <c r="X1915" s="405"/>
      <c r="Y1915" s="403"/>
      <c r="Z1915" s="407"/>
      <c r="AA1915" s="403"/>
      <c r="AB1915" s="405"/>
      <c r="AC1915" s="403"/>
      <c r="AD1915" s="406"/>
      <c r="AG1915" s="403"/>
      <c r="AH1915" s="403"/>
      <c r="AI1915" s="405"/>
      <c r="AL1915" s="403"/>
      <c r="AN1915" s="403"/>
      <c r="AO1915" s="405"/>
      <c r="AP1915" s="403"/>
      <c r="AQ1915" s="403"/>
      <c r="AR1915" s="403"/>
      <c r="AS1915" s="403"/>
      <c r="AT1915" s="403"/>
      <c r="AU1915" s="403"/>
      <c r="AV1915" s="405"/>
      <c r="AW1915" s="404"/>
      <c r="AY1915" s="403"/>
      <c r="BC1915" s="403"/>
      <c r="BD1915" s="403"/>
      <c r="BE1915" s="403"/>
      <c r="BF1915" s="403"/>
      <c r="BG1915" s="403"/>
      <c r="BH1915" s="403"/>
      <c r="BI1915" s="403"/>
      <c r="BJ1915" s="403"/>
      <c r="BK1915" s="403"/>
    </row>
    <row r="1916" spans="1:63" x14ac:dyDescent="0.25">
      <c r="A1916" s="405"/>
      <c r="B1916" s="400"/>
      <c r="C1916" s="403"/>
      <c r="D1916" s="403"/>
      <c r="E1916" s="403"/>
      <c r="I1916" s="404"/>
      <c r="Q1916" s="405"/>
      <c r="S1916" s="405"/>
      <c r="T1916" s="403"/>
      <c r="U1916" s="406"/>
      <c r="V1916" s="400"/>
      <c r="W1916" s="405"/>
      <c r="X1916" s="405"/>
      <c r="Y1916" s="403"/>
      <c r="Z1916" s="407"/>
      <c r="AA1916" s="403"/>
      <c r="AB1916" s="405"/>
      <c r="AC1916" s="403"/>
      <c r="AD1916" s="406"/>
      <c r="AG1916" s="403"/>
      <c r="AH1916" s="403"/>
      <c r="AI1916" s="405"/>
      <c r="AL1916" s="403"/>
      <c r="AN1916" s="403"/>
      <c r="AO1916" s="405"/>
      <c r="AP1916" s="403"/>
      <c r="AQ1916" s="403"/>
      <c r="AR1916" s="403"/>
      <c r="AS1916" s="403"/>
      <c r="AT1916" s="403"/>
      <c r="AU1916" s="403"/>
      <c r="AV1916" s="405"/>
      <c r="AW1916" s="404"/>
      <c r="AY1916" s="403"/>
      <c r="BC1916" s="403"/>
      <c r="BD1916" s="403"/>
      <c r="BE1916" s="403"/>
      <c r="BF1916" s="403"/>
      <c r="BG1916" s="403"/>
      <c r="BH1916" s="403"/>
      <c r="BI1916" s="403"/>
      <c r="BJ1916" s="403"/>
      <c r="BK1916" s="403"/>
    </row>
    <row r="1917" spans="1:63" x14ac:dyDescent="0.25">
      <c r="A1917" s="405"/>
      <c r="B1917" s="400"/>
      <c r="C1917" s="403"/>
      <c r="D1917" s="403"/>
      <c r="E1917" s="403"/>
      <c r="I1917" s="404"/>
      <c r="Q1917" s="405"/>
      <c r="S1917" s="405"/>
      <c r="T1917" s="403"/>
      <c r="U1917" s="406"/>
      <c r="V1917" s="400"/>
      <c r="W1917" s="405"/>
      <c r="X1917" s="405"/>
      <c r="Y1917" s="403"/>
      <c r="Z1917" s="407"/>
      <c r="AA1917" s="403"/>
      <c r="AB1917" s="405"/>
      <c r="AC1917" s="403"/>
      <c r="AD1917" s="406"/>
      <c r="AG1917" s="403"/>
      <c r="AH1917" s="403"/>
      <c r="AI1917" s="405"/>
      <c r="AL1917" s="403"/>
      <c r="AN1917" s="403"/>
      <c r="AO1917" s="405"/>
      <c r="AP1917" s="403"/>
      <c r="AQ1917" s="403"/>
      <c r="AR1917" s="403"/>
      <c r="AS1917" s="403"/>
      <c r="AT1917" s="403"/>
      <c r="AU1917" s="403"/>
      <c r="AV1917" s="405"/>
      <c r="AW1917" s="404"/>
      <c r="AY1917" s="403"/>
      <c r="BC1917" s="403"/>
      <c r="BD1917" s="403"/>
      <c r="BE1917" s="403"/>
      <c r="BF1917" s="403"/>
      <c r="BG1917" s="403"/>
      <c r="BH1917" s="403"/>
      <c r="BI1917" s="403"/>
      <c r="BJ1917" s="403"/>
      <c r="BK1917" s="403"/>
    </row>
    <row r="1918" spans="1:63" x14ac:dyDescent="0.25">
      <c r="A1918" s="405"/>
      <c r="B1918" s="400"/>
      <c r="C1918" s="403"/>
      <c r="D1918" s="403"/>
      <c r="E1918" s="403"/>
      <c r="I1918" s="404"/>
      <c r="Q1918" s="405"/>
      <c r="S1918" s="405"/>
      <c r="T1918" s="403"/>
      <c r="U1918" s="406"/>
      <c r="V1918" s="400"/>
      <c r="W1918" s="405"/>
      <c r="X1918" s="405"/>
      <c r="Y1918" s="403"/>
      <c r="Z1918" s="407"/>
      <c r="AA1918" s="403"/>
      <c r="AB1918" s="405"/>
      <c r="AC1918" s="403"/>
      <c r="AD1918" s="406"/>
      <c r="AG1918" s="403"/>
      <c r="AH1918" s="403"/>
      <c r="AI1918" s="405"/>
      <c r="AL1918" s="403"/>
      <c r="AN1918" s="403"/>
      <c r="AO1918" s="405"/>
      <c r="AP1918" s="403"/>
      <c r="AQ1918" s="403"/>
      <c r="AR1918" s="403"/>
      <c r="AS1918" s="403"/>
      <c r="AT1918" s="403"/>
      <c r="AU1918" s="403"/>
      <c r="AV1918" s="405"/>
      <c r="AW1918" s="404"/>
      <c r="AY1918" s="403"/>
      <c r="BC1918" s="403"/>
      <c r="BD1918" s="403"/>
      <c r="BE1918" s="403"/>
      <c r="BF1918" s="403"/>
      <c r="BG1918" s="403"/>
      <c r="BH1918" s="403"/>
      <c r="BI1918" s="403"/>
      <c r="BJ1918" s="403"/>
      <c r="BK1918" s="403"/>
    </row>
    <row r="1919" spans="1:63" x14ac:dyDescent="0.25">
      <c r="A1919" s="405"/>
      <c r="B1919" s="400"/>
      <c r="C1919" s="403"/>
      <c r="D1919" s="403"/>
      <c r="E1919" s="403"/>
      <c r="I1919" s="404"/>
      <c r="Q1919" s="405"/>
      <c r="S1919" s="405"/>
      <c r="T1919" s="403"/>
      <c r="U1919" s="406"/>
      <c r="V1919" s="400"/>
      <c r="W1919" s="405"/>
      <c r="X1919" s="405"/>
      <c r="Y1919" s="403"/>
      <c r="Z1919" s="407"/>
      <c r="AA1919" s="403"/>
      <c r="AB1919" s="405"/>
      <c r="AC1919" s="403"/>
      <c r="AD1919" s="406"/>
      <c r="AG1919" s="403"/>
      <c r="AH1919" s="403"/>
      <c r="AI1919" s="405"/>
      <c r="AL1919" s="403"/>
      <c r="AN1919" s="403"/>
      <c r="AO1919" s="405"/>
      <c r="AP1919" s="403"/>
      <c r="AQ1919" s="403"/>
      <c r="AR1919" s="403"/>
      <c r="AS1919" s="403"/>
      <c r="AT1919" s="403"/>
      <c r="AU1919" s="403"/>
      <c r="AV1919" s="405"/>
      <c r="AW1919" s="404"/>
      <c r="AY1919" s="403"/>
      <c r="BC1919" s="403"/>
      <c r="BD1919" s="403"/>
      <c r="BE1919" s="403"/>
      <c r="BF1919" s="403"/>
      <c r="BG1919" s="403"/>
      <c r="BH1919" s="403"/>
      <c r="BI1919" s="403"/>
      <c r="BJ1919" s="403"/>
      <c r="BK1919" s="403"/>
    </row>
    <row r="1920" spans="1:63" x14ac:dyDescent="0.25">
      <c r="A1920" s="405"/>
      <c r="B1920" s="400"/>
      <c r="C1920" s="403"/>
      <c r="D1920" s="403"/>
      <c r="E1920" s="403"/>
      <c r="I1920" s="404"/>
      <c r="Q1920" s="405"/>
      <c r="S1920" s="405"/>
      <c r="T1920" s="403"/>
      <c r="U1920" s="406"/>
      <c r="V1920" s="400"/>
      <c r="W1920" s="405"/>
      <c r="X1920" s="405"/>
      <c r="Y1920" s="403"/>
      <c r="Z1920" s="407"/>
      <c r="AA1920" s="403"/>
      <c r="AB1920" s="405"/>
      <c r="AC1920" s="403"/>
      <c r="AD1920" s="406"/>
      <c r="AG1920" s="403"/>
      <c r="AH1920" s="403"/>
      <c r="AI1920" s="405"/>
      <c r="AL1920" s="403"/>
      <c r="AN1920" s="403"/>
      <c r="AO1920" s="405"/>
      <c r="AP1920" s="403"/>
      <c r="AQ1920" s="403"/>
      <c r="AR1920" s="403"/>
      <c r="AS1920" s="403"/>
      <c r="AT1920" s="403"/>
      <c r="AU1920" s="403"/>
      <c r="AV1920" s="405"/>
      <c r="AW1920" s="404"/>
      <c r="AY1920" s="403"/>
      <c r="BC1920" s="403"/>
      <c r="BD1920" s="403"/>
      <c r="BE1920" s="403"/>
      <c r="BF1920" s="403"/>
      <c r="BG1920" s="403"/>
      <c r="BH1920" s="403"/>
      <c r="BI1920" s="403"/>
      <c r="BJ1920" s="403"/>
      <c r="BK1920" s="403"/>
    </row>
    <row r="1921" spans="1:63" x14ac:dyDescent="0.25">
      <c r="A1921" s="405"/>
      <c r="B1921" s="400"/>
      <c r="C1921" s="403"/>
      <c r="D1921" s="403"/>
      <c r="E1921" s="403"/>
      <c r="I1921" s="404"/>
      <c r="Q1921" s="405"/>
      <c r="S1921" s="405"/>
      <c r="T1921" s="403"/>
      <c r="U1921" s="406"/>
      <c r="V1921" s="400"/>
      <c r="W1921" s="405"/>
      <c r="X1921" s="405"/>
      <c r="Y1921" s="403"/>
      <c r="Z1921" s="407"/>
      <c r="AA1921" s="403"/>
      <c r="AB1921" s="405"/>
      <c r="AC1921" s="403"/>
      <c r="AD1921" s="406"/>
      <c r="AG1921" s="403"/>
      <c r="AH1921" s="403"/>
      <c r="AI1921" s="405"/>
      <c r="AL1921" s="403"/>
      <c r="AN1921" s="403"/>
      <c r="AO1921" s="405"/>
      <c r="AP1921" s="403"/>
      <c r="AQ1921" s="403"/>
      <c r="AR1921" s="403"/>
      <c r="AS1921" s="403"/>
      <c r="AT1921" s="403"/>
      <c r="AU1921" s="403"/>
      <c r="AV1921" s="405"/>
      <c r="AW1921" s="404"/>
      <c r="AY1921" s="403"/>
      <c r="BC1921" s="403"/>
      <c r="BD1921" s="403"/>
      <c r="BE1921" s="403"/>
      <c r="BF1921" s="403"/>
      <c r="BG1921" s="403"/>
      <c r="BH1921" s="403"/>
      <c r="BI1921" s="403"/>
      <c r="BJ1921" s="403"/>
      <c r="BK1921" s="403"/>
    </row>
    <row r="1922" spans="1:63" x14ac:dyDescent="0.25">
      <c r="A1922" s="405"/>
      <c r="B1922" s="400"/>
      <c r="C1922" s="403"/>
      <c r="D1922" s="403"/>
      <c r="E1922" s="403"/>
      <c r="I1922" s="404"/>
      <c r="Q1922" s="405"/>
      <c r="S1922" s="405"/>
      <c r="T1922" s="403"/>
      <c r="U1922" s="406"/>
      <c r="V1922" s="400"/>
      <c r="W1922" s="405"/>
      <c r="X1922" s="405"/>
      <c r="Y1922" s="403"/>
      <c r="Z1922" s="407"/>
      <c r="AA1922" s="403"/>
      <c r="AB1922" s="405"/>
      <c r="AC1922" s="403"/>
      <c r="AD1922" s="406"/>
      <c r="AG1922" s="403"/>
      <c r="AH1922" s="403"/>
      <c r="AI1922" s="405"/>
      <c r="AL1922" s="403"/>
      <c r="AN1922" s="403"/>
      <c r="AO1922" s="405"/>
      <c r="AP1922" s="403"/>
      <c r="AQ1922" s="403"/>
      <c r="AR1922" s="403"/>
      <c r="AS1922" s="403"/>
      <c r="AT1922" s="403"/>
      <c r="AU1922" s="403"/>
      <c r="AV1922" s="405"/>
      <c r="AW1922" s="404"/>
      <c r="AY1922" s="403"/>
      <c r="BC1922" s="403"/>
      <c r="BD1922" s="403"/>
      <c r="BE1922" s="403"/>
      <c r="BF1922" s="403"/>
      <c r="BG1922" s="403"/>
      <c r="BH1922" s="403"/>
      <c r="BI1922" s="403"/>
      <c r="BJ1922" s="403"/>
      <c r="BK1922" s="403"/>
    </row>
    <row r="1923" spans="1:63" x14ac:dyDescent="0.25">
      <c r="A1923" s="405"/>
      <c r="B1923" s="400"/>
      <c r="C1923" s="403"/>
      <c r="D1923" s="403"/>
      <c r="E1923" s="403"/>
      <c r="I1923" s="404"/>
      <c r="Q1923" s="405"/>
      <c r="S1923" s="405"/>
      <c r="T1923" s="403"/>
      <c r="U1923" s="406"/>
      <c r="V1923" s="400"/>
      <c r="W1923" s="405"/>
      <c r="X1923" s="405"/>
      <c r="Y1923" s="403"/>
      <c r="Z1923" s="407"/>
      <c r="AA1923" s="403"/>
      <c r="AB1923" s="405"/>
      <c r="AC1923" s="403"/>
      <c r="AD1923" s="406"/>
      <c r="AG1923" s="403"/>
      <c r="AH1923" s="403"/>
      <c r="AI1923" s="405"/>
      <c r="AL1923" s="403"/>
      <c r="AN1923" s="403"/>
      <c r="AO1923" s="405"/>
      <c r="AP1923" s="403"/>
      <c r="AQ1923" s="403"/>
      <c r="AR1923" s="403"/>
      <c r="AS1923" s="403"/>
      <c r="AT1923" s="403"/>
      <c r="AU1923" s="403"/>
      <c r="AV1923" s="405"/>
      <c r="AW1923" s="404"/>
      <c r="AY1923" s="403"/>
      <c r="BC1923" s="403"/>
      <c r="BD1923" s="403"/>
      <c r="BE1923" s="403"/>
      <c r="BF1923" s="403"/>
      <c r="BG1923" s="403"/>
      <c r="BH1923" s="403"/>
      <c r="BI1923" s="403"/>
      <c r="BJ1923" s="403"/>
      <c r="BK1923" s="403"/>
    </row>
    <row r="1924" spans="1:63" x14ac:dyDescent="0.25">
      <c r="A1924" s="405"/>
      <c r="B1924" s="400"/>
      <c r="C1924" s="403"/>
      <c r="D1924" s="403"/>
      <c r="E1924" s="403"/>
      <c r="I1924" s="404"/>
      <c r="Q1924" s="405"/>
      <c r="S1924" s="405"/>
      <c r="T1924" s="403"/>
      <c r="U1924" s="406"/>
      <c r="V1924" s="400"/>
      <c r="W1924" s="405"/>
      <c r="X1924" s="405"/>
      <c r="Y1924" s="403"/>
      <c r="Z1924" s="407"/>
      <c r="AA1924" s="403"/>
      <c r="AB1924" s="405"/>
      <c r="AC1924" s="403"/>
      <c r="AD1924" s="406"/>
      <c r="AG1924" s="403"/>
      <c r="AH1924" s="403"/>
      <c r="AI1924" s="405"/>
      <c r="AL1924" s="403"/>
      <c r="AN1924" s="403"/>
      <c r="AO1924" s="405"/>
      <c r="AP1924" s="403"/>
      <c r="AQ1924" s="403"/>
      <c r="AR1924" s="403"/>
      <c r="AS1924" s="403"/>
      <c r="AT1924" s="403"/>
      <c r="AU1924" s="403"/>
      <c r="AV1924" s="405"/>
      <c r="AW1924" s="404"/>
      <c r="AY1924" s="403"/>
      <c r="BC1924" s="403"/>
      <c r="BD1924" s="403"/>
      <c r="BE1924" s="403"/>
      <c r="BF1924" s="403"/>
      <c r="BG1924" s="403"/>
      <c r="BH1924" s="403"/>
      <c r="BI1924" s="403"/>
      <c r="BJ1924" s="403"/>
      <c r="BK1924" s="403"/>
    </row>
    <row r="1925" spans="1:63" x14ac:dyDescent="0.25">
      <c r="A1925" s="405"/>
      <c r="B1925" s="400"/>
      <c r="C1925" s="403"/>
      <c r="D1925" s="403"/>
      <c r="E1925" s="403"/>
      <c r="I1925" s="404"/>
      <c r="Q1925" s="405"/>
      <c r="S1925" s="405"/>
      <c r="T1925" s="403"/>
      <c r="U1925" s="406"/>
      <c r="V1925" s="400"/>
      <c r="W1925" s="405"/>
      <c r="X1925" s="405"/>
      <c r="Y1925" s="403"/>
      <c r="Z1925" s="407"/>
      <c r="AA1925" s="403"/>
      <c r="AB1925" s="405"/>
      <c r="AC1925" s="403"/>
      <c r="AD1925" s="406"/>
      <c r="AG1925" s="403"/>
      <c r="AH1925" s="403"/>
      <c r="AI1925" s="405"/>
      <c r="AL1925" s="403"/>
      <c r="AN1925" s="403"/>
      <c r="AO1925" s="405"/>
      <c r="AP1925" s="403"/>
      <c r="AQ1925" s="403"/>
      <c r="AR1925" s="403"/>
      <c r="AS1925" s="403"/>
      <c r="AT1925" s="403"/>
      <c r="AU1925" s="403"/>
      <c r="AV1925" s="405"/>
      <c r="AW1925" s="404"/>
      <c r="AY1925" s="403"/>
      <c r="BC1925" s="403"/>
      <c r="BD1925" s="403"/>
      <c r="BE1925" s="403"/>
      <c r="BF1925" s="403"/>
      <c r="BG1925" s="403"/>
      <c r="BH1925" s="403"/>
      <c r="BI1925" s="403"/>
      <c r="BJ1925" s="403"/>
      <c r="BK1925" s="403"/>
    </row>
    <row r="1926" spans="1:63" x14ac:dyDescent="0.25">
      <c r="A1926" s="405"/>
      <c r="B1926" s="400"/>
      <c r="C1926" s="403"/>
      <c r="D1926" s="403"/>
      <c r="E1926" s="403"/>
      <c r="I1926" s="404"/>
      <c r="Q1926" s="405"/>
      <c r="S1926" s="405"/>
      <c r="T1926" s="403"/>
      <c r="U1926" s="406"/>
      <c r="V1926" s="400"/>
      <c r="W1926" s="405"/>
      <c r="X1926" s="405"/>
      <c r="Y1926" s="403"/>
      <c r="Z1926" s="407"/>
      <c r="AA1926" s="403"/>
      <c r="AB1926" s="405"/>
      <c r="AC1926" s="403"/>
      <c r="AD1926" s="406"/>
      <c r="AG1926" s="403"/>
      <c r="AH1926" s="403"/>
      <c r="AI1926" s="405"/>
      <c r="AL1926" s="403"/>
      <c r="AN1926" s="403"/>
      <c r="AO1926" s="405"/>
      <c r="AP1926" s="403"/>
      <c r="AQ1926" s="403"/>
      <c r="AR1926" s="403"/>
      <c r="AS1926" s="403"/>
      <c r="AT1926" s="403"/>
      <c r="AU1926" s="403"/>
      <c r="AV1926" s="405"/>
      <c r="AW1926" s="404"/>
      <c r="AY1926" s="403"/>
      <c r="BC1926" s="403"/>
      <c r="BD1926" s="403"/>
      <c r="BE1926" s="403"/>
      <c r="BF1926" s="403"/>
      <c r="BG1926" s="403"/>
      <c r="BH1926" s="403"/>
      <c r="BI1926" s="403"/>
      <c r="BJ1926" s="403"/>
      <c r="BK1926" s="403"/>
    </row>
    <row r="1927" spans="1:63" x14ac:dyDescent="0.25">
      <c r="A1927" s="405"/>
      <c r="B1927" s="400"/>
      <c r="C1927" s="403"/>
      <c r="D1927" s="403"/>
      <c r="E1927" s="403"/>
      <c r="I1927" s="404"/>
      <c r="Q1927" s="405"/>
      <c r="S1927" s="405"/>
      <c r="T1927" s="403"/>
      <c r="U1927" s="406"/>
      <c r="V1927" s="400"/>
      <c r="W1927" s="405"/>
      <c r="X1927" s="405"/>
      <c r="Y1927" s="403"/>
      <c r="Z1927" s="407"/>
      <c r="AA1927" s="403"/>
      <c r="AB1927" s="405"/>
      <c r="AC1927" s="403"/>
      <c r="AD1927" s="406"/>
      <c r="AG1927" s="403"/>
      <c r="AH1927" s="403"/>
      <c r="AI1927" s="405"/>
      <c r="AL1927" s="403"/>
      <c r="AN1927" s="403"/>
      <c r="AO1927" s="405"/>
      <c r="AP1927" s="403"/>
      <c r="AQ1927" s="403"/>
      <c r="AR1927" s="403"/>
      <c r="AS1927" s="403"/>
      <c r="AT1927" s="403"/>
      <c r="AU1927" s="403"/>
      <c r="AV1927" s="405"/>
      <c r="AW1927" s="404"/>
      <c r="AY1927" s="403"/>
      <c r="BC1927" s="403"/>
      <c r="BD1927" s="403"/>
      <c r="BE1927" s="403"/>
      <c r="BF1927" s="403"/>
      <c r="BG1927" s="403"/>
      <c r="BH1927" s="403"/>
      <c r="BI1927" s="403"/>
      <c r="BJ1927" s="403"/>
      <c r="BK1927" s="403"/>
    </row>
    <row r="1928" spans="1:63" x14ac:dyDescent="0.25">
      <c r="A1928" s="405"/>
      <c r="B1928" s="400"/>
      <c r="C1928" s="403"/>
      <c r="D1928" s="403"/>
      <c r="E1928" s="403"/>
      <c r="I1928" s="404"/>
      <c r="Q1928" s="405"/>
      <c r="S1928" s="405"/>
      <c r="T1928" s="403"/>
      <c r="U1928" s="406"/>
      <c r="V1928" s="400"/>
      <c r="W1928" s="405"/>
      <c r="X1928" s="405"/>
      <c r="Y1928" s="403"/>
      <c r="Z1928" s="407"/>
      <c r="AA1928" s="403"/>
      <c r="AB1928" s="405"/>
      <c r="AC1928" s="403"/>
      <c r="AD1928" s="406"/>
      <c r="AG1928" s="403"/>
      <c r="AH1928" s="403"/>
      <c r="AI1928" s="405"/>
      <c r="AL1928" s="403"/>
      <c r="AN1928" s="403"/>
      <c r="AO1928" s="405"/>
      <c r="AP1928" s="403"/>
      <c r="AQ1928" s="403"/>
      <c r="AR1928" s="403"/>
      <c r="AS1928" s="403"/>
      <c r="AT1928" s="403"/>
      <c r="AU1928" s="403"/>
      <c r="AV1928" s="405"/>
      <c r="AW1928" s="404"/>
      <c r="AY1928" s="403"/>
      <c r="BC1928" s="403"/>
      <c r="BD1928" s="403"/>
      <c r="BE1928" s="403"/>
      <c r="BF1928" s="403"/>
      <c r="BG1928" s="403"/>
      <c r="BH1928" s="403"/>
      <c r="BI1928" s="403"/>
      <c r="BJ1928" s="403"/>
      <c r="BK1928" s="403"/>
    </row>
    <row r="1929" spans="1:63" x14ac:dyDescent="0.25">
      <c r="A1929" s="405"/>
      <c r="B1929" s="400"/>
      <c r="C1929" s="403"/>
      <c r="D1929" s="403"/>
      <c r="E1929" s="403"/>
      <c r="I1929" s="404"/>
      <c r="Q1929" s="405"/>
      <c r="S1929" s="405"/>
      <c r="T1929" s="403"/>
      <c r="U1929" s="406"/>
      <c r="V1929" s="400"/>
      <c r="W1929" s="405"/>
      <c r="X1929" s="405"/>
      <c r="Y1929" s="403"/>
      <c r="Z1929" s="407"/>
      <c r="AA1929" s="403"/>
      <c r="AB1929" s="405"/>
      <c r="AC1929" s="403"/>
      <c r="AD1929" s="406"/>
      <c r="AG1929" s="403"/>
      <c r="AH1929" s="403"/>
      <c r="AI1929" s="405"/>
      <c r="AL1929" s="403"/>
      <c r="AN1929" s="403"/>
      <c r="AO1929" s="405"/>
      <c r="AP1929" s="403"/>
      <c r="AQ1929" s="403"/>
      <c r="AR1929" s="403"/>
      <c r="AS1929" s="403"/>
      <c r="AT1929" s="403"/>
      <c r="AU1929" s="403"/>
      <c r="AV1929" s="405"/>
      <c r="AW1929" s="404"/>
      <c r="AY1929" s="403"/>
      <c r="BC1929" s="403"/>
      <c r="BD1929" s="403"/>
      <c r="BE1929" s="403"/>
      <c r="BF1929" s="403"/>
      <c r="BG1929" s="403"/>
      <c r="BH1929" s="403"/>
      <c r="BI1929" s="403"/>
      <c r="BJ1929" s="403"/>
      <c r="BK1929" s="403"/>
    </row>
    <row r="1930" spans="1:63" x14ac:dyDescent="0.25">
      <c r="A1930" s="405"/>
      <c r="B1930" s="400"/>
      <c r="C1930" s="403"/>
      <c r="D1930" s="403"/>
      <c r="E1930" s="403"/>
      <c r="I1930" s="404"/>
      <c r="Q1930" s="405"/>
      <c r="S1930" s="405"/>
      <c r="T1930" s="403"/>
      <c r="U1930" s="406"/>
      <c r="V1930" s="400"/>
      <c r="W1930" s="405"/>
      <c r="X1930" s="405"/>
      <c r="Y1930" s="403"/>
      <c r="Z1930" s="407"/>
      <c r="AA1930" s="403"/>
      <c r="AB1930" s="405"/>
      <c r="AC1930" s="403"/>
      <c r="AD1930" s="406"/>
      <c r="AG1930" s="403"/>
      <c r="AH1930" s="403"/>
      <c r="AI1930" s="405"/>
      <c r="AL1930" s="403"/>
      <c r="AN1930" s="403"/>
      <c r="AO1930" s="405"/>
      <c r="AP1930" s="403"/>
      <c r="AQ1930" s="403"/>
      <c r="AR1930" s="403"/>
      <c r="AS1930" s="403"/>
      <c r="AT1930" s="403"/>
      <c r="AU1930" s="403"/>
      <c r="AV1930" s="405"/>
      <c r="AW1930" s="404"/>
      <c r="AY1930" s="403"/>
      <c r="BC1930" s="403"/>
      <c r="BD1930" s="403"/>
      <c r="BE1930" s="403"/>
      <c r="BF1930" s="403"/>
      <c r="BG1930" s="403"/>
      <c r="BH1930" s="403"/>
      <c r="BI1930" s="403"/>
      <c r="BJ1930" s="403"/>
      <c r="BK1930" s="403"/>
    </row>
    <row r="1931" spans="1:63" x14ac:dyDescent="0.25">
      <c r="A1931" s="405"/>
      <c r="B1931" s="400"/>
      <c r="C1931" s="403"/>
      <c r="D1931" s="403"/>
      <c r="E1931" s="403"/>
      <c r="I1931" s="404"/>
      <c r="Q1931" s="405"/>
      <c r="S1931" s="405"/>
      <c r="T1931" s="403"/>
      <c r="U1931" s="406"/>
      <c r="V1931" s="400"/>
      <c r="W1931" s="405"/>
      <c r="X1931" s="405"/>
      <c r="Y1931" s="403"/>
      <c r="Z1931" s="407"/>
      <c r="AA1931" s="403"/>
      <c r="AB1931" s="405"/>
      <c r="AC1931" s="403"/>
      <c r="AD1931" s="406"/>
      <c r="AG1931" s="403"/>
      <c r="AH1931" s="403"/>
      <c r="AI1931" s="405"/>
      <c r="AL1931" s="403"/>
      <c r="AN1931" s="403"/>
      <c r="AO1931" s="405"/>
      <c r="AP1931" s="403"/>
      <c r="AQ1931" s="403"/>
      <c r="AR1931" s="403"/>
      <c r="AS1931" s="403"/>
      <c r="AT1931" s="403"/>
      <c r="AU1931" s="403"/>
      <c r="AV1931" s="405"/>
      <c r="AW1931" s="404"/>
      <c r="AY1931" s="403"/>
      <c r="BC1931" s="403"/>
      <c r="BD1931" s="403"/>
      <c r="BE1931" s="403"/>
      <c r="BF1931" s="403"/>
      <c r="BG1931" s="403"/>
      <c r="BH1931" s="403"/>
      <c r="BI1931" s="403"/>
      <c r="BJ1931" s="403"/>
      <c r="BK1931" s="403"/>
    </row>
    <row r="1932" spans="1:63" x14ac:dyDescent="0.25">
      <c r="A1932" s="405"/>
      <c r="B1932" s="400"/>
      <c r="C1932" s="403"/>
      <c r="D1932" s="403"/>
      <c r="E1932" s="403"/>
      <c r="I1932" s="404"/>
      <c r="Q1932" s="405"/>
      <c r="S1932" s="405"/>
      <c r="T1932" s="403"/>
      <c r="U1932" s="406"/>
      <c r="V1932" s="400"/>
      <c r="W1932" s="405"/>
      <c r="X1932" s="405"/>
      <c r="Y1932" s="403"/>
      <c r="Z1932" s="407"/>
      <c r="AA1932" s="403"/>
      <c r="AB1932" s="405"/>
      <c r="AC1932" s="403"/>
      <c r="AD1932" s="406"/>
      <c r="AG1932" s="403"/>
      <c r="AH1932" s="403"/>
      <c r="AI1932" s="405"/>
      <c r="AL1932" s="403"/>
      <c r="AN1932" s="403"/>
      <c r="AO1932" s="405"/>
      <c r="AP1932" s="403"/>
      <c r="AQ1932" s="403"/>
      <c r="AR1932" s="403"/>
      <c r="AS1932" s="403"/>
      <c r="AT1932" s="403"/>
      <c r="AU1932" s="403"/>
      <c r="AV1932" s="405"/>
      <c r="AW1932" s="404"/>
      <c r="AY1932" s="403"/>
      <c r="BC1932" s="403"/>
      <c r="BD1932" s="403"/>
      <c r="BE1932" s="403"/>
      <c r="BF1932" s="403"/>
      <c r="BG1932" s="403"/>
      <c r="BH1932" s="403"/>
      <c r="BI1932" s="403"/>
      <c r="BJ1932" s="403"/>
      <c r="BK1932" s="403"/>
    </row>
    <row r="1933" spans="1:63" x14ac:dyDescent="0.25">
      <c r="A1933" s="405"/>
      <c r="B1933" s="400"/>
      <c r="C1933" s="403"/>
      <c r="D1933" s="403"/>
      <c r="E1933" s="403"/>
      <c r="I1933" s="404"/>
      <c r="Q1933" s="405"/>
      <c r="S1933" s="405"/>
      <c r="T1933" s="403"/>
      <c r="U1933" s="406"/>
      <c r="V1933" s="400"/>
      <c r="W1933" s="405"/>
      <c r="X1933" s="405"/>
      <c r="Y1933" s="403"/>
      <c r="Z1933" s="407"/>
      <c r="AA1933" s="403"/>
      <c r="AB1933" s="405"/>
      <c r="AC1933" s="403"/>
      <c r="AD1933" s="406"/>
      <c r="AG1933" s="403"/>
      <c r="AH1933" s="403"/>
      <c r="AI1933" s="405"/>
      <c r="AL1933" s="403"/>
      <c r="AN1933" s="403"/>
      <c r="AO1933" s="405"/>
      <c r="AP1933" s="403"/>
      <c r="AQ1933" s="403"/>
      <c r="AR1933" s="403"/>
      <c r="AS1933" s="403"/>
      <c r="AT1933" s="403"/>
      <c r="AU1933" s="403"/>
      <c r="AV1933" s="405"/>
      <c r="AW1933" s="404"/>
      <c r="AY1933" s="403"/>
      <c r="BC1933" s="403"/>
      <c r="BD1933" s="403"/>
      <c r="BE1933" s="403"/>
      <c r="BF1933" s="403"/>
      <c r="BG1933" s="403"/>
      <c r="BH1933" s="403"/>
      <c r="BI1933" s="403"/>
      <c r="BJ1933" s="403"/>
      <c r="BK1933" s="403"/>
    </row>
    <row r="1934" spans="1:63" x14ac:dyDescent="0.25">
      <c r="A1934" s="405"/>
      <c r="B1934" s="400"/>
      <c r="C1934" s="403"/>
      <c r="D1934" s="403"/>
      <c r="E1934" s="403"/>
      <c r="I1934" s="404"/>
      <c r="Q1934" s="405"/>
      <c r="S1934" s="405"/>
      <c r="T1934" s="403"/>
      <c r="U1934" s="406"/>
      <c r="V1934" s="400"/>
      <c r="W1934" s="405"/>
      <c r="X1934" s="405"/>
      <c r="Y1934" s="403"/>
      <c r="Z1934" s="407"/>
      <c r="AA1934" s="403"/>
      <c r="AB1934" s="405"/>
      <c r="AC1934" s="403"/>
      <c r="AD1934" s="406"/>
      <c r="AG1934" s="403"/>
      <c r="AH1934" s="403"/>
      <c r="AI1934" s="405"/>
      <c r="AL1934" s="403"/>
      <c r="AN1934" s="403"/>
      <c r="AO1934" s="405"/>
      <c r="AP1934" s="403"/>
      <c r="AQ1934" s="403"/>
      <c r="AR1934" s="403"/>
      <c r="AS1934" s="403"/>
      <c r="AT1934" s="403"/>
      <c r="AU1934" s="403"/>
      <c r="AV1934" s="405"/>
      <c r="AW1934" s="404"/>
      <c r="AY1934" s="403"/>
      <c r="BC1934" s="403"/>
      <c r="BD1934" s="403"/>
      <c r="BE1934" s="403"/>
      <c r="BF1934" s="403"/>
      <c r="BG1934" s="403"/>
      <c r="BH1934" s="403"/>
      <c r="BI1934" s="403"/>
      <c r="BJ1934" s="403"/>
      <c r="BK1934" s="403"/>
    </row>
    <row r="1935" spans="1:63" x14ac:dyDescent="0.25">
      <c r="A1935" s="405"/>
      <c r="B1935" s="400"/>
      <c r="C1935" s="403"/>
      <c r="D1935" s="403"/>
      <c r="E1935" s="403"/>
      <c r="I1935" s="404"/>
      <c r="Q1935" s="405"/>
      <c r="S1935" s="405"/>
      <c r="T1935" s="403"/>
      <c r="U1935" s="406"/>
      <c r="V1935" s="400"/>
      <c r="W1935" s="405"/>
      <c r="X1935" s="405"/>
      <c r="Y1935" s="403"/>
      <c r="Z1935" s="407"/>
      <c r="AA1935" s="403"/>
      <c r="AB1935" s="405"/>
      <c r="AC1935" s="403"/>
      <c r="AD1935" s="406"/>
      <c r="AG1935" s="403"/>
      <c r="AH1935" s="403"/>
      <c r="AI1935" s="405"/>
      <c r="AL1935" s="403"/>
      <c r="AN1935" s="403"/>
      <c r="AO1935" s="405"/>
      <c r="AP1935" s="403"/>
      <c r="AQ1935" s="403"/>
      <c r="AR1935" s="403"/>
      <c r="AS1935" s="403"/>
      <c r="AT1935" s="403"/>
      <c r="AU1935" s="403"/>
      <c r="AV1935" s="405"/>
      <c r="AW1935" s="404"/>
      <c r="AY1935" s="403"/>
      <c r="BC1935" s="403"/>
      <c r="BD1935" s="403"/>
      <c r="BE1935" s="403"/>
      <c r="BF1935" s="403"/>
      <c r="BG1935" s="403"/>
      <c r="BH1935" s="403"/>
      <c r="BI1935" s="403"/>
      <c r="BJ1935" s="403"/>
      <c r="BK1935" s="403"/>
    </row>
    <row r="1936" spans="1:63" x14ac:dyDescent="0.25">
      <c r="A1936" s="405"/>
      <c r="B1936" s="400"/>
      <c r="C1936" s="403"/>
      <c r="D1936" s="403"/>
      <c r="E1936" s="403"/>
      <c r="I1936" s="404"/>
      <c r="Q1936" s="405"/>
      <c r="S1936" s="405"/>
      <c r="T1936" s="403"/>
      <c r="U1936" s="406"/>
      <c r="V1936" s="400"/>
      <c r="W1936" s="405"/>
      <c r="X1936" s="405"/>
      <c r="Y1936" s="403"/>
      <c r="Z1936" s="407"/>
      <c r="AA1936" s="403"/>
      <c r="AB1936" s="405"/>
      <c r="AC1936" s="403"/>
      <c r="AD1936" s="406"/>
      <c r="AG1936" s="403"/>
      <c r="AH1936" s="403"/>
      <c r="AI1936" s="405"/>
      <c r="AL1936" s="403"/>
      <c r="AN1936" s="403"/>
      <c r="AO1936" s="405"/>
      <c r="AP1936" s="403"/>
      <c r="AQ1936" s="403"/>
      <c r="AR1936" s="403"/>
      <c r="AS1936" s="403"/>
      <c r="AT1936" s="403"/>
      <c r="AU1936" s="403"/>
      <c r="AV1936" s="405"/>
      <c r="AW1936" s="404"/>
      <c r="AY1936" s="403"/>
      <c r="BC1936" s="403"/>
      <c r="BD1936" s="403"/>
      <c r="BE1936" s="403"/>
      <c r="BF1936" s="403"/>
      <c r="BG1936" s="403"/>
      <c r="BH1936" s="403"/>
      <c r="BI1936" s="403"/>
      <c r="BJ1936" s="403"/>
      <c r="BK1936" s="403"/>
    </row>
    <row r="1937" spans="1:63" x14ac:dyDescent="0.25">
      <c r="A1937" s="405"/>
      <c r="B1937" s="400"/>
      <c r="C1937" s="403"/>
      <c r="D1937" s="403"/>
      <c r="E1937" s="403"/>
      <c r="I1937" s="404"/>
      <c r="Q1937" s="405"/>
      <c r="S1937" s="405"/>
      <c r="T1937" s="403"/>
      <c r="U1937" s="406"/>
      <c r="V1937" s="400"/>
      <c r="W1937" s="405"/>
      <c r="X1937" s="405"/>
      <c r="Y1937" s="403"/>
      <c r="Z1937" s="407"/>
      <c r="AA1937" s="403"/>
      <c r="AB1937" s="405"/>
      <c r="AC1937" s="403"/>
      <c r="AD1937" s="406"/>
      <c r="AG1937" s="403"/>
      <c r="AH1937" s="403"/>
      <c r="AI1937" s="405"/>
      <c r="AL1937" s="403"/>
      <c r="AN1937" s="403"/>
      <c r="AO1937" s="405"/>
      <c r="AP1937" s="403"/>
      <c r="AQ1937" s="403"/>
      <c r="AR1937" s="403"/>
      <c r="AS1937" s="403"/>
      <c r="AT1937" s="403"/>
      <c r="AU1937" s="403"/>
      <c r="AV1937" s="405"/>
      <c r="AW1937" s="404"/>
      <c r="AY1937" s="403"/>
      <c r="BC1937" s="403"/>
      <c r="BD1937" s="403"/>
      <c r="BE1937" s="403"/>
      <c r="BF1937" s="403"/>
      <c r="BG1937" s="403"/>
      <c r="BH1937" s="403"/>
      <c r="BI1937" s="403"/>
      <c r="BJ1937" s="403"/>
      <c r="BK1937" s="403"/>
    </row>
    <row r="1938" spans="1:63" x14ac:dyDescent="0.25">
      <c r="A1938" s="405"/>
      <c r="B1938" s="400"/>
      <c r="C1938" s="403"/>
      <c r="D1938" s="403"/>
      <c r="E1938" s="403"/>
      <c r="I1938" s="404"/>
      <c r="Q1938" s="405"/>
      <c r="S1938" s="405"/>
      <c r="T1938" s="403"/>
      <c r="U1938" s="406"/>
      <c r="V1938" s="400"/>
      <c r="W1938" s="405"/>
      <c r="X1938" s="405"/>
      <c r="Y1938" s="403"/>
      <c r="Z1938" s="407"/>
      <c r="AA1938" s="403"/>
      <c r="AB1938" s="405"/>
      <c r="AC1938" s="403"/>
      <c r="AD1938" s="406"/>
      <c r="AG1938" s="403"/>
      <c r="AH1938" s="403"/>
      <c r="AI1938" s="405"/>
      <c r="AL1938" s="403"/>
      <c r="AN1938" s="403"/>
      <c r="AO1938" s="405"/>
      <c r="AP1938" s="403"/>
      <c r="AQ1938" s="403"/>
      <c r="AR1938" s="403"/>
      <c r="AS1938" s="403"/>
      <c r="AT1938" s="403"/>
      <c r="AU1938" s="403"/>
      <c r="AV1938" s="405"/>
      <c r="AW1938" s="404"/>
      <c r="AY1938" s="403"/>
      <c r="BC1938" s="403"/>
      <c r="BD1938" s="403"/>
      <c r="BE1938" s="403"/>
      <c r="BF1938" s="403"/>
      <c r="BG1938" s="403"/>
      <c r="BH1938" s="403"/>
      <c r="BI1938" s="403"/>
      <c r="BJ1938" s="403"/>
      <c r="BK1938" s="403"/>
    </row>
    <row r="1939" spans="1:63" x14ac:dyDescent="0.25">
      <c r="A1939" s="405"/>
      <c r="B1939" s="400"/>
      <c r="C1939" s="403"/>
      <c r="D1939" s="403"/>
      <c r="E1939" s="403"/>
      <c r="I1939" s="404"/>
      <c r="Q1939" s="405"/>
      <c r="S1939" s="405"/>
      <c r="T1939" s="403"/>
      <c r="U1939" s="406"/>
      <c r="V1939" s="400"/>
      <c r="W1939" s="405"/>
      <c r="X1939" s="405"/>
      <c r="Y1939" s="403"/>
      <c r="Z1939" s="407"/>
      <c r="AA1939" s="403"/>
      <c r="AB1939" s="405"/>
      <c r="AC1939" s="403"/>
      <c r="AD1939" s="406"/>
      <c r="AG1939" s="403"/>
      <c r="AH1939" s="403"/>
      <c r="AI1939" s="405"/>
      <c r="AL1939" s="403"/>
      <c r="AN1939" s="403"/>
      <c r="AO1939" s="405"/>
      <c r="AP1939" s="403"/>
      <c r="AQ1939" s="403"/>
      <c r="AR1939" s="403"/>
      <c r="AS1939" s="403"/>
      <c r="AT1939" s="403"/>
      <c r="AU1939" s="403"/>
      <c r="AV1939" s="405"/>
      <c r="AW1939" s="404"/>
      <c r="AY1939" s="403"/>
      <c r="BC1939" s="403"/>
      <c r="BD1939" s="403"/>
      <c r="BE1939" s="403"/>
      <c r="BF1939" s="403"/>
      <c r="BG1939" s="403"/>
      <c r="BH1939" s="403"/>
      <c r="BI1939" s="403"/>
      <c r="BJ1939" s="403"/>
      <c r="BK1939" s="403"/>
    </row>
    <row r="1940" spans="1:63" x14ac:dyDescent="0.25">
      <c r="A1940" s="405"/>
      <c r="B1940" s="400"/>
      <c r="C1940" s="403"/>
      <c r="D1940" s="403"/>
      <c r="E1940" s="403"/>
      <c r="I1940" s="404"/>
      <c r="Q1940" s="405"/>
      <c r="S1940" s="405"/>
      <c r="T1940" s="403"/>
      <c r="U1940" s="406"/>
      <c r="V1940" s="400"/>
      <c r="W1940" s="405"/>
      <c r="X1940" s="405"/>
      <c r="Y1940" s="403"/>
      <c r="Z1940" s="407"/>
      <c r="AA1940" s="403"/>
      <c r="AB1940" s="405"/>
      <c r="AC1940" s="403"/>
      <c r="AD1940" s="406"/>
      <c r="AG1940" s="403"/>
      <c r="AH1940" s="403"/>
      <c r="AI1940" s="405"/>
      <c r="AL1940" s="403"/>
      <c r="AN1940" s="403"/>
      <c r="AO1940" s="405"/>
      <c r="AP1940" s="403"/>
      <c r="AQ1940" s="403"/>
      <c r="AR1940" s="403"/>
      <c r="AS1940" s="403"/>
      <c r="AT1940" s="403"/>
      <c r="AU1940" s="403"/>
      <c r="AV1940" s="405"/>
      <c r="AW1940" s="404"/>
      <c r="AY1940" s="403"/>
      <c r="BC1940" s="403"/>
      <c r="BD1940" s="403"/>
      <c r="BE1940" s="403"/>
      <c r="BF1940" s="403"/>
      <c r="BG1940" s="403"/>
      <c r="BH1940" s="403"/>
      <c r="BI1940" s="403"/>
      <c r="BJ1940" s="403"/>
      <c r="BK1940" s="403"/>
    </row>
    <row r="1941" spans="1:63" x14ac:dyDescent="0.25">
      <c r="A1941" s="405"/>
      <c r="B1941" s="400"/>
      <c r="C1941" s="403"/>
      <c r="D1941" s="403"/>
      <c r="E1941" s="403"/>
      <c r="I1941" s="404"/>
      <c r="Q1941" s="405"/>
      <c r="S1941" s="405"/>
      <c r="T1941" s="403"/>
      <c r="U1941" s="406"/>
      <c r="V1941" s="400"/>
      <c r="W1941" s="405"/>
      <c r="X1941" s="405"/>
      <c r="Y1941" s="403"/>
      <c r="Z1941" s="407"/>
      <c r="AA1941" s="403"/>
      <c r="AB1941" s="405"/>
      <c r="AC1941" s="403"/>
      <c r="AD1941" s="406"/>
      <c r="AG1941" s="403"/>
      <c r="AH1941" s="403"/>
      <c r="AI1941" s="405"/>
      <c r="AL1941" s="403"/>
      <c r="AN1941" s="403"/>
      <c r="AO1941" s="405"/>
      <c r="AP1941" s="403"/>
      <c r="AQ1941" s="403"/>
      <c r="AR1941" s="403"/>
      <c r="AS1941" s="403"/>
      <c r="AT1941" s="403"/>
      <c r="AU1941" s="403"/>
      <c r="AV1941" s="405"/>
      <c r="AW1941" s="404"/>
      <c r="AY1941" s="403"/>
      <c r="BC1941" s="403"/>
      <c r="BD1941" s="403"/>
      <c r="BE1941" s="403"/>
      <c r="BF1941" s="403"/>
      <c r="BG1941" s="403"/>
      <c r="BH1941" s="403"/>
      <c r="BI1941" s="403"/>
      <c r="BJ1941" s="403"/>
      <c r="BK1941" s="403"/>
    </row>
    <row r="1942" spans="1:63" x14ac:dyDescent="0.25">
      <c r="A1942" s="405"/>
      <c r="B1942" s="400"/>
      <c r="C1942" s="403"/>
      <c r="D1942" s="403"/>
      <c r="E1942" s="403"/>
      <c r="I1942" s="404"/>
      <c r="Q1942" s="405"/>
      <c r="S1942" s="405"/>
      <c r="T1942" s="403"/>
      <c r="U1942" s="406"/>
      <c r="V1942" s="400"/>
      <c r="W1942" s="405"/>
      <c r="X1942" s="405"/>
      <c r="Y1942" s="403"/>
      <c r="Z1942" s="407"/>
      <c r="AA1942" s="403"/>
      <c r="AB1942" s="405"/>
      <c r="AC1942" s="403"/>
      <c r="AD1942" s="406"/>
      <c r="AG1942" s="403"/>
      <c r="AH1942" s="403"/>
      <c r="AI1942" s="405"/>
      <c r="AL1942" s="403"/>
      <c r="AN1942" s="403"/>
      <c r="AO1942" s="405"/>
      <c r="AP1942" s="403"/>
      <c r="AQ1942" s="403"/>
      <c r="AR1942" s="403"/>
      <c r="AS1942" s="403"/>
      <c r="AT1942" s="403"/>
      <c r="AU1942" s="403"/>
      <c r="AV1942" s="405"/>
      <c r="AW1942" s="404"/>
      <c r="AY1942" s="403"/>
      <c r="BC1942" s="403"/>
      <c r="BD1942" s="403"/>
      <c r="BE1942" s="403"/>
      <c r="BF1942" s="403"/>
      <c r="BG1942" s="403"/>
      <c r="BH1942" s="403"/>
      <c r="BI1942" s="403"/>
      <c r="BJ1942" s="403"/>
      <c r="BK1942" s="403"/>
    </row>
    <row r="1943" spans="1:63" x14ac:dyDescent="0.25">
      <c r="A1943" s="405"/>
      <c r="B1943" s="400"/>
      <c r="C1943" s="403"/>
      <c r="D1943" s="403"/>
      <c r="E1943" s="403"/>
      <c r="I1943" s="404"/>
      <c r="Q1943" s="405"/>
      <c r="S1943" s="405"/>
      <c r="T1943" s="403"/>
      <c r="U1943" s="406"/>
      <c r="V1943" s="400"/>
      <c r="W1943" s="405"/>
      <c r="X1943" s="405"/>
      <c r="Y1943" s="403"/>
      <c r="Z1943" s="407"/>
      <c r="AA1943" s="403"/>
      <c r="AB1943" s="405"/>
      <c r="AC1943" s="403"/>
      <c r="AD1943" s="406"/>
      <c r="AG1943" s="403"/>
      <c r="AH1943" s="403"/>
      <c r="AI1943" s="405"/>
      <c r="AL1943" s="403"/>
      <c r="AN1943" s="403"/>
      <c r="AO1943" s="405"/>
      <c r="AP1943" s="403"/>
      <c r="AQ1943" s="403"/>
      <c r="AR1943" s="403"/>
      <c r="AS1943" s="403"/>
      <c r="AT1943" s="403"/>
      <c r="AU1943" s="403"/>
      <c r="AV1943" s="405"/>
      <c r="AW1943" s="404"/>
      <c r="AY1943" s="403"/>
      <c r="BC1943" s="403"/>
      <c r="BD1943" s="403"/>
      <c r="BE1943" s="403"/>
      <c r="BF1943" s="403"/>
      <c r="BG1943" s="403"/>
      <c r="BH1943" s="403"/>
      <c r="BI1943" s="403"/>
      <c r="BJ1943" s="403"/>
      <c r="BK1943" s="403"/>
    </row>
    <row r="1944" spans="1:63" x14ac:dyDescent="0.25">
      <c r="A1944" s="405"/>
      <c r="B1944" s="400"/>
      <c r="C1944" s="403"/>
      <c r="D1944" s="403"/>
      <c r="E1944" s="403"/>
      <c r="I1944" s="404"/>
      <c r="Q1944" s="405"/>
      <c r="S1944" s="405"/>
      <c r="T1944" s="403"/>
      <c r="U1944" s="406"/>
      <c r="V1944" s="400"/>
      <c r="W1944" s="405"/>
      <c r="X1944" s="405"/>
      <c r="Y1944" s="403"/>
      <c r="Z1944" s="407"/>
      <c r="AA1944" s="403"/>
      <c r="AB1944" s="405"/>
      <c r="AC1944" s="403"/>
      <c r="AD1944" s="406"/>
      <c r="AG1944" s="403"/>
      <c r="AH1944" s="403"/>
      <c r="AI1944" s="405"/>
      <c r="AL1944" s="403"/>
      <c r="AN1944" s="403"/>
      <c r="AO1944" s="405"/>
      <c r="AP1944" s="403"/>
      <c r="AQ1944" s="403"/>
      <c r="AR1944" s="403"/>
      <c r="AS1944" s="403"/>
      <c r="AT1944" s="403"/>
      <c r="AU1944" s="403"/>
      <c r="AV1944" s="405"/>
      <c r="AW1944" s="404"/>
      <c r="AY1944" s="403"/>
      <c r="BC1944" s="403"/>
      <c r="BD1944" s="403"/>
      <c r="BE1944" s="403"/>
      <c r="BF1944" s="403"/>
      <c r="BG1944" s="403"/>
      <c r="BH1944" s="403"/>
      <c r="BI1944" s="403"/>
      <c r="BJ1944" s="403"/>
      <c r="BK1944" s="403"/>
    </row>
    <row r="1945" spans="1:63" x14ac:dyDescent="0.25">
      <c r="A1945" s="405"/>
      <c r="B1945" s="400"/>
      <c r="C1945" s="403"/>
      <c r="D1945" s="403"/>
      <c r="E1945" s="403"/>
      <c r="I1945" s="404"/>
      <c r="Q1945" s="405"/>
      <c r="S1945" s="405"/>
      <c r="T1945" s="403"/>
      <c r="U1945" s="406"/>
      <c r="V1945" s="400"/>
      <c r="W1945" s="405"/>
      <c r="X1945" s="405"/>
      <c r="Y1945" s="403"/>
      <c r="Z1945" s="407"/>
      <c r="AA1945" s="403"/>
      <c r="AB1945" s="405"/>
      <c r="AC1945" s="403"/>
      <c r="AD1945" s="406"/>
      <c r="AG1945" s="403"/>
      <c r="AH1945" s="403"/>
      <c r="AI1945" s="405"/>
      <c r="AL1945" s="403"/>
      <c r="AN1945" s="403"/>
      <c r="AO1945" s="405"/>
      <c r="AP1945" s="403"/>
      <c r="AQ1945" s="403"/>
      <c r="AR1945" s="403"/>
      <c r="AS1945" s="403"/>
      <c r="AT1945" s="403"/>
      <c r="AU1945" s="403"/>
      <c r="AV1945" s="405"/>
      <c r="AW1945" s="404"/>
      <c r="AY1945" s="403"/>
      <c r="BC1945" s="403"/>
      <c r="BD1945" s="403"/>
      <c r="BE1945" s="403"/>
      <c r="BF1945" s="403"/>
      <c r="BG1945" s="403"/>
      <c r="BH1945" s="403"/>
      <c r="BI1945" s="403"/>
      <c r="BJ1945" s="403"/>
      <c r="BK1945" s="403"/>
    </row>
    <row r="1946" spans="1:63" x14ac:dyDescent="0.25">
      <c r="A1946" s="405"/>
      <c r="B1946" s="400"/>
      <c r="C1946" s="403"/>
      <c r="D1946" s="403"/>
      <c r="E1946" s="403"/>
      <c r="I1946" s="404"/>
      <c r="Q1946" s="405"/>
      <c r="S1946" s="405"/>
      <c r="T1946" s="403"/>
      <c r="U1946" s="406"/>
      <c r="V1946" s="400"/>
      <c r="W1946" s="405"/>
      <c r="X1946" s="405"/>
      <c r="Y1946" s="403"/>
      <c r="Z1946" s="407"/>
      <c r="AA1946" s="403"/>
      <c r="AB1946" s="405"/>
      <c r="AC1946" s="403"/>
      <c r="AD1946" s="406"/>
      <c r="AG1946" s="403"/>
      <c r="AH1946" s="403"/>
      <c r="AI1946" s="405"/>
      <c r="AL1946" s="403"/>
      <c r="AN1946" s="403"/>
      <c r="AO1946" s="405"/>
      <c r="AP1946" s="403"/>
      <c r="AQ1946" s="403"/>
      <c r="AR1946" s="403"/>
      <c r="AS1946" s="403"/>
      <c r="AT1946" s="403"/>
      <c r="AU1946" s="403"/>
      <c r="AV1946" s="405"/>
      <c r="AW1946" s="404"/>
      <c r="AY1946" s="403"/>
      <c r="BC1946" s="403"/>
      <c r="BD1946" s="403"/>
      <c r="BE1946" s="403"/>
      <c r="BF1946" s="403"/>
      <c r="BG1946" s="403"/>
      <c r="BH1946" s="403"/>
      <c r="BI1946" s="403"/>
      <c r="BJ1946" s="403"/>
      <c r="BK1946" s="403"/>
    </row>
    <row r="1947" spans="1:63" x14ac:dyDescent="0.25">
      <c r="A1947" s="405"/>
      <c r="B1947" s="400"/>
      <c r="C1947" s="403"/>
      <c r="D1947" s="403"/>
      <c r="E1947" s="403"/>
      <c r="I1947" s="404"/>
      <c r="Q1947" s="405"/>
      <c r="S1947" s="405"/>
      <c r="T1947" s="403"/>
      <c r="U1947" s="406"/>
      <c r="V1947" s="400"/>
      <c r="W1947" s="405"/>
      <c r="X1947" s="405"/>
      <c r="Y1947" s="403"/>
      <c r="Z1947" s="407"/>
      <c r="AA1947" s="403"/>
      <c r="AB1947" s="405"/>
      <c r="AC1947" s="403"/>
      <c r="AD1947" s="406"/>
      <c r="AG1947" s="403"/>
      <c r="AH1947" s="403"/>
      <c r="AI1947" s="405"/>
      <c r="AL1947" s="403"/>
      <c r="AN1947" s="403"/>
      <c r="AO1947" s="405"/>
      <c r="AP1947" s="403"/>
      <c r="AQ1947" s="403"/>
      <c r="AR1947" s="403"/>
      <c r="AS1947" s="403"/>
      <c r="AT1947" s="403"/>
      <c r="AU1947" s="403"/>
      <c r="AV1947" s="405"/>
      <c r="AW1947" s="404"/>
      <c r="AY1947" s="403"/>
      <c r="BC1947" s="403"/>
      <c r="BD1947" s="403"/>
      <c r="BE1947" s="403"/>
      <c r="BF1947" s="403"/>
      <c r="BG1947" s="403"/>
      <c r="BH1947" s="403"/>
      <c r="BI1947" s="403"/>
      <c r="BJ1947" s="403"/>
      <c r="BK1947" s="403"/>
    </row>
    <row r="1948" spans="1:63" x14ac:dyDescent="0.25">
      <c r="A1948" s="405"/>
      <c r="B1948" s="400"/>
      <c r="C1948" s="403"/>
      <c r="D1948" s="403"/>
      <c r="E1948" s="403"/>
      <c r="I1948" s="404"/>
      <c r="Q1948" s="405"/>
      <c r="S1948" s="405"/>
      <c r="T1948" s="403"/>
      <c r="U1948" s="406"/>
      <c r="V1948" s="400"/>
      <c r="W1948" s="405"/>
      <c r="X1948" s="405"/>
      <c r="Y1948" s="403"/>
      <c r="Z1948" s="407"/>
      <c r="AA1948" s="403"/>
      <c r="AB1948" s="405"/>
      <c r="AC1948" s="403"/>
      <c r="AD1948" s="406"/>
      <c r="AG1948" s="403"/>
      <c r="AH1948" s="403"/>
      <c r="AI1948" s="405"/>
      <c r="AL1948" s="403"/>
      <c r="AN1948" s="403"/>
      <c r="AO1948" s="405"/>
      <c r="AP1948" s="403"/>
      <c r="AQ1948" s="403"/>
      <c r="AR1948" s="403"/>
      <c r="AS1948" s="403"/>
      <c r="AT1948" s="403"/>
      <c r="AU1948" s="403"/>
      <c r="AV1948" s="405"/>
      <c r="AW1948" s="404"/>
      <c r="AY1948" s="403"/>
      <c r="BC1948" s="403"/>
      <c r="BD1948" s="403"/>
      <c r="BE1948" s="403"/>
      <c r="BF1948" s="403"/>
      <c r="BG1948" s="403"/>
      <c r="BH1948" s="403"/>
      <c r="BI1948" s="403"/>
      <c r="BJ1948" s="403"/>
      <c r="BK1948" s="403"/>
    </row>
    <row r="1949" spans="1:63" x14ac:dyDescent="0.25">
      <c r="A1949" s="405"/>
      <c r="B1949" s="400"/>
      <c r="C1949" s="403"/>
      <c r="D1949" s="403"/>
      <c r="E1949" s="403"/>
      <c r="I1949" s="404"/>
      <c r="Q1949" s="405"/>
      <c r="S1949" s="405"/>
      <c r="T1949" s="403"/>
      <c r="U1949" s="406"/>
      <c r="V1949" s="400"/>
      <c r="W1949" s="405"/>
      <c r="X1949" s="405"/>
      <c r="Y1949" s="403"/>
      <c r="Z1949" s="407"/>
      <c r="AA1949" s="403"/>
      <c r="AB1949" s="405"/>
      <c r="AC1949" s="403"/>
      <c r="AD1949" s="406"/>
      <c r="AG1949" s="403"/>
      <c r="AH1949" s="403"/>
      <c r="AI1949" s="405"/>
      <c r="AL1949" s="403"/>
      <c r="AN1949" s="403"/>
      <c r="AO1949" s="405"/>
      <c r="AP1949" s="403"/>
      <c r="AQ1949" s="403"/>
      <c r="AR1949" s="403"/>
      <c r="AS1949" s="403"/>
      <c r="AT1949" s="403"/>
      <c r="AU1949" s="403"/>
      <c r="AV1949" s="405"/>
      <c r="AW1949" s="404"/>
      <c r="AY1949" s="403"/>
      <c r="BC1949" s="403"/>
      <c r="BD1949" s="403"/>
      <c r="BE1949" s="403"/>
      <c r="BF1949" s="403"/>
      <c r="BG1949" s="403"/>
      <c r="BH1949" s="403"/>
      <c r="BI1949" s="403"/>
      <c r="BJ1949" s="403"/>
      <c r="BK1949" s="403"/>
    </row>
    <row r="1950" spans="1:63" x14ac:dyDescent="0.25">
      <c r="A1950" s="405"/>
      <c r="B1950" s="400"/>
      <c r="C1950" s="403"/>
      <c r="D1950" s="403"/>
      <c r="E1950" s="403"/>
      <c r="I1950" s="404"/>
      <c r="Q1950" s="405"/>
      <c r="S1950" s="405"/>
      <c r="T1950" s="403"/>
      <c r="U1950" s="406"/>
      <c r="V1950" s="400"/>
      <c r="W1950" s="405"/>
      <c r="X1950" s="405"/>
      <c r="Y1950" s="403"/>
      <c r="Z1950" s="407"/>
      <c r="AA1950" s="403"/>
      <c r="AB1950" s="405"/>
      <c r="AC1950" s="403"/>
      <c r="AD1950" s="406"/>
      <c r="AG1950" s="403"/>
      <c r="AH1950" s="403"/>
      <c r="AI1950" s="405"/>
      <c r="AL1950" s="403"/>
      <c r="AN1950" s="403"/>
      <c r="AO1950" s="405"/>
      <c r="AP1950" s="403"/>
      <c r="AQ1950" s="403"/>
      <c r="AR1950" s="403"/>
      <c r="AS1950" s="403"/>
      <c r="AT1950" s="403"/>
      <c r="AU1950" s="403"/>
      <c r="AV1950" s="405"/>
      <c r="AW1950" s="404"/>
      <c r="AY1950" s="403"/>
      <c r="BC1950" s="403"/>
      <c r="BD1950" s="403"/>
      <c r="BE1950" s="403"/>
      <c r="BF1950" s="403"/>
      <c r="BG1950" s="403"/>
      <c r="BH1950" s="403"/>
      <c r="BI1950" s="403"/>
      <c r="BJ1950" s="403"/>
      <c r="BK1950" s="403"/>
    </row>
    <row r="1951" spans="1:63" x14ac:dyDescent="0.25">
      <c r="A1951" s="405"/>
      <c r="B1951" s="400"/>
      <c r="C1951" s="403"/>
      <c r="D1951" s="403"/>
      <c r="E1951" s="403"/>
      <c r="I1951" s="404"/>
      <c r="Q1951" s="405"/>
      <c r="S1951" s="405"/>
      <c r="T1951" s="403"/>
      <c r="U1951" s="406"/>
      <c r="V1951" s="400"/>
      <c r="W1951" s="405"/>
      <c r="X1951" s="405"/>
      <c r="Y1951" s="403"/>
      <c r="Z1951" s="407"/>
      <c r="AA1951" s="403"/>
      <c r="AB1951" s="405"/>
      <c r="AC1951" s="403"/>
      <c r="AD1951" s="406"/>
      <c r="AG1951" s="403"/>
      <c r="AH1951" s="403"/>
      <c r="AI1951" s="405"/>
      <c r="AL1951" s="403"/>
      <c r="AN1951" s="403"/>
      <c r="AO1951" s="405"/>
      <c r="AP1951" s="403"/>
      <c r="AQ1951" s="403"/>
      <c r="AR1951" s="403"/>
      <c r="AS1951" s="403"/>
      <c r="AT1951" s="403"/>
      <c r="AU1951" s="403"/>
      <c r="AV1951" s="405"/>
      <c r="AW1951" s="404"/>
      <c r="AY1951" s="403"/>
      <c r="BC1951" s="403"/>
      <c r="BD1951" s="403"/>
      <c r="BE1951" s="403"/>
      <c r="BF1951" s="403"/>
      <c r="BG1951" s="403"/>
      <c r="BH1951" s="403"/>
      <c r="BI1951" s="403"/>
      <c r="BJ1951" s="403"/>
      <c r="BK1951" s="403"/>
    </row>
    <row r="1952" spans="1:63" x14ac:dyDescent="0.25">
      <c r="A1952" s="405"/>
      <c r="B1952" s="400"/>
      <c r="C1952" s="403"/>
      <c r="D1952" s="403"/>
      <c r="E1952" s="403"/>
      <c r="I1952" s="404"/>
      <c r="Q1952" s="405"/>
      <c r="S1952" s="405"/>
      <c r="T1952" s="403"/>
      <c r="U1952" s="406"/>
      <c r="V1952" s="400"/>
      <c r="W1952" s="405"/>
      <c r="X1952" s="405"/>
      <c r="Y1952" s="403"/>
      <c r="Z1952" s="407"/>
      <c r="AA1952" s="403"/>
      <c r="AB1952" s="405"/>
      <c r="AC1952" s="403"/>
      <c r="AD1952" s="406"/>
      <c r="AG1952" s="403"/>
      <c r="AH1952" s="403"/>
      <c r="AI1952" s="405"/>
      <c r="AL1952" s="403"/>
      <c r="AN1952" s="403"/>
      <c r="AO1952" s="405"/>
      <c r="AP1952" s="403"/>
      <c r="AQ1952" s="403"/>
      <c r="AR1952" s="403"/>
      <c r="AS1952" s="403"/>
      <c r="AT1952" s="403"/>
      <c r="AU1952" s="403"/>
      <c r="AV1952" s="405"/>
      <c r="AW1952" s="404"/>
      <c r="AY1952" s="403"/>
      <c r="BC1952" s="403"/>
      <c r="BD1952" s="403"/>
      <c r="BE1952" s="403"/>
      <c r="BF1952" s="403"/>
      <c r="BG1952" s="403"/>
      <c r="BH1952" s="403"/>
      <c r="BI1952" s="403"/>
      <c r="BJ1952" s="403"/>
      <c r="BK1952" s="403"/>
    </row>
    <row r="1953" spans="1:63" x14ac:dyDescent="0.25">
      <c r="A1953" s="405"/>
      <c r="B1953" s="400"/>
      <c r="C1953" s="403"/>
      <c r="D1953" s="403"/>
      <c r="E1953" s="403"/>
      <c r="I1953" s="404"/>
      <c r="Q1953" s="405"/>
      <c r="S1953" s="405"/>
      <c r="T1953" s="403"/>
      <c r="U1953" s="406"/>
      <c r="V1953" s="400"/>
      <c r="W1953" s="405"/>
      <c r="X1953" s="405"/>
      <c r="Y1953" s="403"/>
      <c r="Z1953" s="407"/>
      <c r="AA1953" s="403"/>
      <c r="AB1953" s="405"/>
      <c r="AC1953" s="403"/>
      <c r="AD1953" s="406"/>
      <c r="AG1953" s="403"/>
      <c r="AH1953" s="403"/>
      <c r="AI1953" s="405"/>
      <c r="AL1953" s="403"/>
      <c r="AN1953" s="403"/>
      <c r="AO1953" s="405"/>
      <c r="AP1953" s="403"/>
      <c r="AQ1953" s="403"/>
      <c r="AR1953" s="403"/>
      <c r="AS1953" s="403"/>
      <c r="AT1953" s="403"/>
      <c r="AU1953" s="403"/>
      <c r="AV1953" s="405"/>
      <c r="AW1953" s="404"/>
      <c r="AY1953" s="403"/>
      <c r="BC1953" s="403"/>
      <c r="BD1953" s="403"/>
      <c r="BE1953" s="403"/>
      <c r="BF1953" s="403"/>
      <c r="BG1953" s="403"/>
      <c r="BH1953" s="403"/>
      <c r="BI1953" s="403"/>
      <c r="BJ1953" s="403"/>
      <c r="BK1953" s="403"/>
    </row>
    <row r="1954" spans="1:63" x14ac:dyDescent="0.25">
      <c r="A1954" s="405"/>
      <c r="B1954" s="400"/>
      <c r="C1954" s="403"/>
      <c r="D1954" s="403"/>
      <c r="E1954" s="403"/>
      <c r="I1954" s="404"/>
      <c r="Q1954" s="405"/>
      <c r="S1954" s="405"/>
      <c r="T1954" s="403"/>
      <c r="U1954" s="406"/>
      <c r="V1954" s="400"/>
      <c r="W1954" s="405"/>
      <c r="X1954" s="405"/>
      <c r="Y1954" s="403"/>
      <c r="Z1954" s="407"/>
      <c r="AA1954" s="403"/>
      <c r="AB1954" s="405"/>
      <c r="AC1954" s="403"/>
      <c r="AD1954" s="406"/>
      <c r="AG1954" s="403"/>
      <c r="AH1954" s="403"/>
      <c r="AI1954" s="405"/>
      <c r="AL1954" s="403"/>
      <c r="AN1954" s="403"/>
      <c r="AO1954" s="405"/>
      <c r="AP1954" s="403"/>
      <c r="AQ1954" s="403"/>
      <c r="AR1954" s="403"/>
      <c r="AS1954" s="403"/>
      <c r="AT1954" s="403"/>
      <c r="AU1954" s="403"/>
      <c r="AV1954" s="405"/>
      <c r="AW1954" s="404"/>
      <c r="AY1954" s="403"/>
      <c r="BC1954" s="403"/>
      <c r="BD1954" s="403"/>
      <c r="BE1954" s="403"/>
      <c r="BF1954" s="403"/>
      <c r="BG1954" s="403"/>
      <c r="BH1954" s="403"/>
      <c r="BI1954" s="403"/>
      <c r="BJ1954" s="403"/>
      <c r="BK1954" s="403"/>
    </row>
    <row r="1955" spans="1:63" x14ac:dyDescent="0.25">
      <c r="A1955" s="405"/>
      <c r="B1955" s="400"/>
      <c r="C1955" s="403"/>
      <c r="D1955" s="403"/>
      <c r="E1955" s="403"/>
      <c r="I1955" s="404"/>
      <c r="Q1955" s="405"/>
      <c r="S1955" s="405"/>
      <c r="T1955" s="403"/>
      <c r="U1955" s="406"/>
      <c r="V1955" s="400"/>
      <c r="W1955" s="405"/>
      <c r="X1955" s="405"/>
      <c r="Y1955" s="403"/>
      <c r="Z1955" s="407"/>
      <c r="AA1955" s="403"/>
      <c r="AB1955" s="405"/>
      <c r="AC1955" s="403"/>
      <c r="AD1955" s="406"/>
      <c r="AG1955" s="403"/>
      <c r="AH1955" s="403"/>
      <c r="AI1955" s="405"/>
      <c r="AL1955" s="403"/>
      <c r="AN1955" s="403"/>
      <c r="AO1955" s="405"/>
      <c r="AP1955" s="403"/>
      <c r="AQ1955" s="403"/>
      <c r="AR1955" s="403"/>
      <c r="AS1955" s="403"/>
      <c r="AT1955" s="403"/>
      <c r="AU1955" s="403"/>
      <c r="AV1955" s="405"/>
      <c r="AW1955" s="404"/>
      <c r="AY1955" s="403"/>
      <c r="BC1955" s="403"/>
      <c r="BD1955" s="403"/>
      <c r="BE1955" s="403"/>
      <c r="BF1955" s="403"/>
      <c r="BG1955" s="403"/>
      <c r="BH1955" s="403"/>
      <c r="BI1955" s="403"/>
      <c r="BJ1955" s="403"/>
      <c r="BK1955" s="403"/>
    </row>
    <row r="1956" spans="1:63" x14ac:dyDescent="0.25">
      <c r="A1956" s="405"/>
      <c r="B1956" s="400"/>
      <c r="C1956" s="403"/>
      <c r="D1956" s="403"/>
      <c r="E1956" s="403"/>
      <c r="I1956" s="404"/>
      <c r="Q1956" s="405"/>
      <c r="S1956" s="405"/>
      <c r="T1956" s="403"/>
      <c r="U1956" s="406"/>
      <c r="V1956" s="400"/>
      <c r="W1956" s="405"/>
      <c r="X1956" s="405"/>
      <c r="Y1956" s="403"/>
      <c r="Z1956" s="407"/>
      <c r="AA1956" s="403"/>
      <c r="AB1956" s="405"/>
      <c r="AC1956" s="403"/>
      <c r="AD1956" s="406"/>
      <c r="AG1956" s="403"/>
      <c r="AH1956" s="403"/>
      <c r="AI1956" s="405"/>
      <c r="AL1956" s="403"/>
      <c r="AN1956" s="403"/>
      <c r="AO1956" s="405"/>
      <c r="AP1956" s="403"/>
      <c r="AQ1956" s="403"/>
      <c r="AR1956" s="403"/>
      <c r="AS1956" s="403"/>
      <c r="AT1956" s="403"/>
      <c r="AU1956" s="403"/>
      <c r="AV1956" s="405"/>
      <c r="AW1956" s="404"/>
      <c r="AY1956" s="403"/>
      <c r="BC1956" s="403"/>
      <c r="BD1956" s="403"/>
      <c r="BE1956" s="403"/>
      <c r="BF1956" s="403"/>
      <c r="BG1956" s="403"/>
      <c r="BH1956" s="403"/>
      <c r="BI1956" s="403"/>
      <c r="BJ1956" s="403"/>
      <c r="BK1956" s="403"/>
    </row>
    <row r="1957" spans="1:63" x14ac:dyDescent="0.25">
      <c r="A1957" s="405"/>
      <c r="B1957" s="400"/>
      <c r="C1957" s="403"/>
      <c r="D1957" s="403"/>
      <c r="E1957" s="403"/>
      <c r="I1957" s="404"/>
      <c r="Q1957" s="405"/>
      <c r="S1957" s="405"/>
      <c r="T1957" s="403"/>
      <c r="U1957" s="406"/>
      <c r="V1957" s="400"/>
      <c r="W1957" s="405"/>
      <c r="X1957" s="405"/>
      <c r="Y1957" s="403"/>
      <c r="Z1957" s="407"/>
      <c r="AA1957" s="403"/>
      <c r="AB1957" s="405"/>
      <c r="AC1957" s="403"/>
      <c r="AD1957" s="406"/>
      <c r="AG1957" s="403"/>
      <c r="AH1957" s="403"/>
      <c r="AI1957" s="405"/>
      <c r="AL1957" s="403"/>
      <c r="AN1957" s="403"/>
      <c r="AO1957" s="405"/>
      <c r="AP1957" s="403"/>
      <c r="AQ1957" s="403"/>
      <c r="AR1957" s="403"/>
      <c r="AS1957" s="403"/>
      <c r="AT1957" s="403"/>
      <c r="AU1957" s="403"/>
      <c r="AV1957" s="405"/>
      <c r="AW1957" s="404"/>
      <c r="AY1957" s="403"/>
      <c r="BC1957" s="403"/>
      <c r="BD1957" s="403"/>
      <c r="BE1957" s="403"/>
      <c r="BF1957" s="403"/>
      <c r="BG1957" s="403"/>
      <c r="BH1957" s="403"/>
      <c r="BI1957" s="403"/>
      <c r="BJ1957" s="403"/>
      <c r="BK1957" s="403"/>
    </row>
    <row r="1958" spans="1:63" x14ac:dyDescent="0.25">
      <c r="A1958" s="405"/>
      <c r="B1958" s="400"/>
      <c r="C1958" s="403"/>
      <c r="D1958" s="403"/>
      <c r="E1958" s="403"/>
      <c r="I1958" s="404"/>
      <c r="Q1958" s="405"/>
      <c r="S1958" s="405"/>
      <c r="T1958" s="403"/>
      <c r="U1958" s="406"/>
      <c r="V1958" s="400"/>
      <c r="W1958" s="405"/>
      <c r="X1958" s="405"/>
      <c r="Y1958" s="403"/>
      <c r="Z1958" s="407"/>
      <c r="AA1958" s="403"/>
      <c r="AB1958" s="405"/>
      <c r="AC1958" s="403"/>
      <c r="AD1958" s="406"/>
      <c r="AG1958" s="403"/>
      <c r="AH1958" s="403"/>
      <c r="AI1958" s="405"/>
      <c r="AL1958" s="403"/>
      <c r="AN1958" s="403"/>
      <c r="AO1958" s="405"/>
      <c r="AP1958" s="403"/>
      <c r="AQ1958" s="403"/>
      <c r="AR1958" s="403"/>
      <c r="AS1958" s="403"/>
      <c r="AT1958" s="403"/>
      <c r="AU1958" s="403"/>
      <c r="AV1958" s="405"/>
      <c r="AW1958" s="404"/>
      <c r="AY1958" s="403"/>
      <c r="BC1958" s="403"/>
      <c r="BD1958" s="403"/>
      <c r="BE1958" s="403"/>
      <c r="BF1958" s="403"/>
      <c r="BG1958" s="403"/>
      <c r="BH1958" s="403"/>
      <c r="BI1958" s="403"/>
      <c r="BJ1958" s="403"/>
      <c r="BK1958" s="403"/>
    </row>
    <row r="1959" spans="1:63" x14ac:dyDescent="0.25">
      <c r="A1959" s="405"/>
      <c r="B1959" s="400"/>
      <c r="C1959" s="403"/>
      <c r="D1959" s="403"/>
      <c r="E1959" s="403"/>
      <c r="I1959" s="404"/>
      <c r="Q1959" s="405"/>
      <c r="S1959" s="405"/>
      <c r="T1959" s="403"/>
      <c r="U1959" s="406"/>
      <c r="V1959" s="400"/>
      <c r="W1959" s="405"/>
      <c r="X1959" s="405"/>
      <c r="Y1959" s="403"/>
      <c r="Z1959" s="407"/>
      <c r="AA1959" s="403"/>
      <c r="AB1959" s="405"/>
      <c r="AC1959" s="403"/>
      <c r="AD1959" s="406"/>
      <c r="AG1959" s="403"/>
      <c r="AH1959" s="403"/>
      <c r="AI1959" s="405"/>
      <c r="AL1959" s="403"/>
      <c r="AN1959" s="403"/>
      <c r="AO1959" s="405"/>
      <c r="AP1959" s="403"/>
      <c r="AQ1959" s="403"/>
      <c r="AR1959" s="403"/>
      <c r="AS1959" s="403"/>
      <c r="AT1959" s="403"/>
      <c r="AU1959" s="403"/>
      <c r="AV1959" s="405"/>
      <c r="AW1959" s="404"/>
      <c r="AY1959" s="403"/>
      <c r="BC1959" s="403"/>
      <c r="BD1959" s="403"/>
      <c r="BE1959" s="403"/>
      <c r="BF1959" s="403"/>
      <c r="BG1959" s="403"/>
      <c r="BH1959" s="403"/>
      <c r="BI1959" s="403"/>
      <c r="BJ1959" s="403"/>
      <c r="BK1959" s="403"/>
    </row>
    <row r="1960" spans="1:63" x14ac:dyDescent="0.25">
      <c r="A1960" s="405"/>
      <c r="B1960" s="400"/>
      <c r="C1960" s="403"/>
      <c r="D1960" s="403"/>
      <c r="E1960" s="403"/>
      <c r="I1960" s="404"/>
      <c r="Q1960" s="405"/>
      <c r="S1960" s="405"/>
      <c r="T1960" s="403"/>
      <c r="U1960" s="406"/>
      <c r="V1960" s="400"/>
      <c r="W1960" s="405"/>
      <c r="X1960" s="405"/>
      <c r="Y1960" s="403"/>
      <c r="Z1960" s="407"/>
      <c r="AA1960" s="403"/>
      <c r="AB1960" s="405"/>
      <c r="AC1960" s="403"/>
      <c r="AD1960" s="406"/>
      <c r="AG1960" s="403"/>
      <c r="AH1960" s="403"/>
      <c r="AI1960" s="405"/>
      <c r="AL1960" s="403"/>
      <c r="AN1960" s="403"/>
      <c r="AO1960" s="405"/>
      <c r="AP1960" s="403"/>
      <c r="AQ1960" s="403"/>
      <c r="AR1960" s="403"/>
      <c r="AS1960" s="403"/>
      <c r="AT1960" s="403"/>
      <c r="AU1960" s="403"/>
      <c r="AV1960" s="405"/>
      <c r="AW1960" s="404"/>
      <c r="AY1960" s="403"/>
      <c r="BC1960" s="403"/>
      <c r="BD1960" s="403"/>
      <c r="BE1960" s="403"/>
      <c r="BF1960" s="403"/>
      <c r="BG1960" s="403"/>
      <c r="BH1960" s="403"/>
      <c r="BI1960" s="403"/>
      <c r="BJ1960" s="403"/>
      <c r="BK1960" s="403"/>
    </row>
    <row r="1961" spans="1:63" x14ac:dyDescent="0.25">
      <c r="A1961" s="405"/>
      <c r="B1961" s="400"/>
      <c r="C1961" s="403"/>
      <c r="D1961" s="403"/>
      <c r="E1961" s="403"/>
      <c r="I1961" s="404"/>
      <c r="Q1961" s="405"/>
      <c r="S1961" s="405"/>
      <c r="T1961" s="403"/>
      <c r="U1961" s="406"/>
      <c r="V1961" s="400"/>
      <c r="W1961" s="405"/>
      <c r="X1961" s="405"/>
      <c r="Y1961" s="403"/>
      <c r="Z1961" s="407"/>
      <c r="AA1961" s="403"/>
      <c r="AB1961" s="405"/>
      <c r="AC1961" s="403"/>
      <c r="AD1961" s="406"/>
      <c r="AG1961" s="403"/>
      <c r="AH1961" s="403"/>
      <c r="AI1961" s="405"/>
      <c r="AL1961" s="403"/>
      <c r="AN1961" s="403"/>
      <c r="AO1961" s="405"/>
      <c r="AP1961" s="403"/>
      <c r="AQ1961" s="403"/>
      <c r="AR1961" s="403"/>
      <c r="AS1961" s="403"/>
      <c r="AT1961" s="403"/>
      <c r="AU1961" s="403"/>
      <c r="AV1961" s="405"/>
      <c r="AW1961" s="404"/>
      <c r="AY1961" s="403"/>
      <c r="BC1961" s="403"/>
      <c r="BD1961" s="403"/>
      <c r="BE1961" s="403"/>
      <c r="BF1961" s="403"/>
      <c r="BG1961" s="403"/>
      <c r="BH1961" s="403"/>
      <c r="BI1961" s="403"/>
      <c r="BJ1961" s="403"/>
      <c r="BK1961" s="403"/>
    </row>
    <row r="1962" spans="1:63" x14ac:dyDescent="0.25">
      <c r="A1962" s="405"/>
      <c r="B1962" s="400"/>
      <c r="C1962" s="403"/>
      <c r="D1962" s="403"/>
      <c r="E1962" s="403"/>
      <c r="I1962" s="404"/>
      <c r="Q1962" s="405"/>
      <c r="S1962" s="405"/>
      <c r="T1962" s="403"/>
      <c r="U1962" s="406"/>
      <c r="V1962" s="400"/>
      <c r="W1962" s="405"/>
      <c r="X1962" s="405"/>
      <c r="Y1962" s="403"/>
      <c r="Z1962" s="407"/>
      <c r="AA1962" s="403"/>
      <c r="AB1962" s="405"/>
      <c r="AC1962" s="403"/>
      <c r="AD1962" s="406"/>
      <c r="AG1962" s="403"/>
      <c r="AH1962" s="403"/>
      <c r="AI1962" s="405"/>
      <c r="AL1962" s="403"/>
      <c r="AN1962" s="403"/>
      <c r="AO1962" s="405"/>
      <c r="AP1962" s="403"/>
      <c r="AQ1962" s="403"/>
      <c r="AR1962" s="403"/>
      <c r="AS1962" s="403"/>
      <c r="AT1962" s="403"/>
      <c r="AU1962" s="403"/>
      <c r="AV1962" s="405"/>
      <c r="AW1962" s="404"/>
      <c r="AY1962" s="403"/>
      <c r="BC1962" s="403"/>
      <c r="BD1962" s="403"/>
      <c r="BE1962" s="403"/>
      <c r="BF1962" s="403"/>
      <c r="BG1962" s="403"/>
      <c r="BH1962" s="403"/>
      <c r="BI1962" s="403"/>
      <c r="BJ1962" s="403"/>
      <c r="BK1962" s="403"/>
    </row>
    <row r="1963" spans="1:63" x14ac:dyDescent="0.25">
      <c r="A1963" s="405"/>
      <c r="B1963" s="400"/>
      <c r="C1963" s="403"/>
      <c r="D1963" s="403"/>
      <c r="E1963" s="403"/>
      <c r="I1963" s="404"/>
      <c r="Q1963" s="405"/>
      <c r="S1963" s="405"/>
      <c r="T1963" s="403"/>
      <c r="U1963" s="406"/>
      <c r="V1963" s="400"/>
      <c r="W1963" s="405"/>
      <c r="X1963" s="405"/>
      <c r="Y1963" s="403"/>
      <c r="Z1963" s="407"/>
      <c r="AA1963" s="403"/>
      <c r="AB1963" s="405"/>
      <c r="AC1963" s="403"/>
      <c r="AD1963" s="406"/>
      <c r="AG1963" s="403"/>
      <c r="AH1963" s="403"/>
      <c r="AI1963" s="405"/>
      <c r="AL1963" s="403"/>
      <c r="AN1963" s="403"/>
      <c r="AO1963" s="405"/>
      <c r="AP1963" s="403"/>
      <c r="AQ1963" s="403"/>
      <c r="AR1963" s="403"/>
      <c r="AS1963" s="403"/>
      <c r="AT1963" s="403"/>
      <c r="AU1963" s="403"/>
      <c r="AV1963" s="405"/>
      <c r="AW1963" s="404"/>
      <c r="AY1963" s="403"/>
      <c r="BC1963" s="403"/>
      <c r="BD1963" s="403"/>
      <c r="BE1963" s="403"/>
      <c r="BF1963" s="403"/>
      <c r="BG1963" s="403"/>
      <c r="BH1963" s="403"/>
      <c r="BI1963" s="403"/>
      <c r="BJ1963" s="403"/>
      <c r="BK1963" s="403"/>
    </row>
    <row r="1964" spans="1:63" x14ac:dyDescent="0.25">
      <c r="A1964" s="405"/>
      <c r="B1964" s="400"/>
      <c r="C1964" s="403"/>
      <c r="D1964" s="403"/>
      <c r="E1964" s="403"/>
      <c r="I1964" s="404"/>
      <c r="Q1964" s="405"/>
      <c r="S1964" s="405"/>
      <c r="T1964" s="403"/>
      <c r="U1964" s="406"/>
      <c r="V1964" s="400"/>
      <c r="W1964" s="405"/>
      <c r="X1964" s="405"/>
      <c r="Y1964" s="403"/>
      <c r="Z1964" s="407"/>
      <c r="AA1964" s="403"/>
      <c r="AB1964" s="405"/>
      <c r="AC1964" s="403"/>
      <c r="AD1964" s="406"/>
      <c r="AG1964" s="403"/>
      <c r="AH1964" s="403"/>
      <c r="AI1964" s="405"/>
      <c r="AL1964" s="403"/>
      <c r="AN1964" s="403"/>
      <c r="AO1964" s="405"/>
      <c r="AP1964" s="403"/>
      <c r="AQ1964" s="403"/>
      <c r="AR1964" s="403"/>
      <c r="AS1964" s="403"/>
      <c r="AT1964" s="403"/>
      <c r="AU1964" s="403"/>
      <c r="AV1964" s="405"/>
      <c r="AW1964" s="404"/>
      <c r="AY1964" s="403"/>
      <c r="BC1964" s="403"/>
      <c r="BD1964" s="403"/>
      <c r="BE1964" s="403"/>
      <c r="BF1964" s="403"/>
      <c r="BG1964" s="403"/>
      <c r="BH1964" s="403"/>
      <c r="BI1964" s="403"/>
      <c r="BJ1964" s="403"/>
      <c r="BK1964" s="403"/>
    </row>
    <row r="1965" spans="1:63" x14ac:dyDescent="0.25">
      <c r="A1965" s="405"/>
      <c r="B1965" s="400"/>
      <c r="C1965" s="403"/>
      <c r="D1965" s="403"/>
      <c r="E1965" s="403"/>
      <c r="I1965" s="404"/>
      <c r="Q1965" s="405"/>
      <c r="S1965" s="405"/>
      <c r="T1965" s="403"/>
      <c r="U1965" s="406"/>
      <c r="V1965" s="400"/>
      <c r="W1965" s="405"/>
      <c r="X1965" s="405"/>
      <c r="Y1965" s="403"/>
      <c r="Z1965" s="407"/>
      <c r="AA1965" s="403"/>
      <c r="AB1965" s="405"/>
      <c r="AC1965" s="403"/>
      <c r="AD1965" s="406"/>
      <c r="AG1965" s="403"/>
      <c r="AH1965" s="403"/>
      <c r="AI1965" s="405"/>
      <c r="AL1965" s="403"/>
      <c r="AN1965" s="403"/>
      <c r="AO1965" s="405"/>
      <c r="AP1965" s="403"/>
      <c r="AQ1965" s="403"/>
      <c r="AR1965" s="403"/>
      <c r="AS1965" s="403"/>
      <c r="AT1965" s="403"/>
      <c r="AU1965" s="403"/>
      <c r="AV1965" s="405"/>
      <c r="AW1965" s="404"/>
      <c r="AY1965" s="403"/>
      <c r="BC1965" s="403"/>
      <c r="BD1965" s="403"/>
      <c r="BE1965" s="403"/>
      <c r="BF1965" s="403"/>
      <c r="BG1965" s="403"/>
      <c r="BH1965" s="403"/>
      <c r="BI1965" s="403"/>
      <c r="BJ1965" s="403"/>
      <c r="BK1965" s="403"/>
    </row>
    <row r="1966" spans="1:63" x14ac:dyDescent="0.25">
      <c r="A1966" s="405"/>
      <c r="B1966" s="400"/>
      <c r="C1966" s="403"/>
      <c r="D1966" s="403"/>
      <c r="E1966" s="403"/>
      <c r="I1966" s="404"/>
      <c r="Q1966" s="405"/>
      <c r="S1966" s="405"/>
      <c r="T1966" s="403"/>
      <c r="U1966" s="406"/>
      <c r="V1966" s="400"/>
      <c r="W1966" s="405"/>
      <c r="X1966" s="405"/>
      <c r="Y1966" s="403"/>
      <c r="Z1966" s="407"/>
      <c r="AA1966" s="403"/>
      <c r="AB1966" s="405"/>
      <c r="AC1966" s="403"/>
      <c r="AD1966" s="406"/>
      <c r="AG1966" s="403"/>
      <c r="AH1966" s="403"/>
      <c r="AI1966" s="405"/>
      <c r="AL1966" s="403"/>
      <c r="AN1966" s="403"/>
      <c r="AO1966" s="405"/>
      <c r="AP1966" s="403"/>
      <c r="AQ1966" s="403"/>
      <c r="AR1966" s="403"/>
      <c r="AS1966" s="403"/>
      <c r="AT1966" s="403"/>
      <c r="AU1966" s="403"/>
      <c r="AV1966" s="405"/>
      <c r="AW1966" s="404"/>
      <c r="AY1966" s="403"/>
      <c r="BC1966" s="403"/>
      <c r="BD1966" s="403"/>
      <c r="BE1966" s="403"/>
      <c r="BF1966" s="403"/>
      <c r="BG1966" s="403"/>
      <c r="BH1966" s="403"/>
      <c r="BI1966" s="403"/>
      <c r="BJ1966" s="403"/>
      <c r="BK1966" s="403"/>
    </row>
    <row r="1967" spans="1:63" x14ac:dyDescent="0.25">
      <c r="A1967" s="405"/>
      <c r="B1967" s="400"/>
      <c r="C1967" s="403"/>
      <c r="D1967" s="403"/>
      <c r="E1967" s="403"/>
      <c r="I1967" s="404"/>
      <c r="Q1967" s="405"/>
      <c r="S1967" s="405"/>
      <c r="T1967" s="403"/>
      <c r="U1967" s="406"/>
      <c r="V1967" s="400"/>
      <c r="W1967" s="405"/>
      <c r="X1967" s="405"/>
      <c r="Y1967" s="403"/>
      <c r="Z1967" s="407"/>
      <c r="AA1967" s="403"/>
      <c r="AB1967" s="405"/>
      <c r="AC1967" s="403"/>
      <c r="AD1967" s="406"/>
      <c r="AG1967" s="403"/>
      <c r="AH1967" s="403"/>
      <c r="AI1967" s="405"/>
      <c r="AL1967" s="403"/>
      <c r="AN1967" s="403"/>
      <c r="AO1967" s="405"/>
      <c r="AP1967" s="403"/>
      <c r="AQ1967" s="403"/>
      <c r="AR1967" s="403"/>
      <c r="AS1967" s="403"/>
      <c r="AT1967" s="403"/>
      <c r="AU1967" s="403"/>
      <c r="AV1967" s="405"/>
      <c r="AW1967" s="404"/>
      <c r="AY1967" s="403"/>
      <c r="BC1967" s="403"/>
      <c r="BD1967" s="403"/>
      <c r="BE1967" s="403"/>
      <c r="BF1967" s="403"/>
      <c r="BG1967" s="403"/>
      <c r="BH1967" s="403"/>
      <c r="BI1967" s="403"/>
      <c r="BJ1967" s="403"/>
      <c r="BK1967" s="403"/>
    </row>
    <row r="1968" spans="1:63" x14ac:dyDescent="0.25">
      <c r="A1968" s="405"/>
      <c r="B1968" s="400"/>
      <c r="C1968" s="403"/>
      <c r="D1968" s="403"/>
      <c r="E1968" s="403"/>
      <c r="I1968" s="404"/>
      <c r="Q1968" s="405"/>
      <c r="S1968" s="405"/>
      <c r="T1968" s="403"/>
      <c r="U1968" s="406"/>
      <c r="V1968" s="400"/>
      <c r="W1968" s="405"/>
      <c r="X1968" s="405"/>
      <c r="Y1968" s="403"/>
      <c r="Z1968" s="407"/>
      <c r="AA1968" s="403"/>
      <c r="AB1968" s="405"/>
      <c r="AC1968" s="403"/>
      <c r="AD1968" s="406"/>
      <c r="AG1968" s="403"/>
      <c r="AH1968" s="403"/>
      <c r="AI1968" s="405"/>
      <c r="AL1968" s="403"/>
      <c r="AN1968" s="403"/>
      <c r="AO1968" s="405"/>
      <c r="AP1968" s="403"/>
      <c r="AQ1968" s="403"/>
      <c r="AR1968" s="403"/>
      <c r="AS1968" s="403"/>
      <c r="AT1968" s="403"/>
      <c r="AU1968" s="403"/>
      <c r="AV1968" s="405"/>
      <c r="AW1968" s="404"/>
      <c r="AY1968" s="403"/>
      <c r="BC1968" s="403"/>
      <c r="BD1968" s="403"/>
      <c r="BE1968" s="403"/>
      <c r="BF1968" s="403"/>
      <c r="BG1968" s="403"/>
      <c r="BH1968" s="403"/>
      <c r="BI1968" s="403"/>
      <c r="BJ1968" s="403"/>
      <c r="BK1968" s="403"/>
    </row>
    <row r="1969" spans="1:63" x14ac:dyDescent="0.25">
      <c r="A1969" s="405"/>
      <c r="B1969" s="400"/>
      <c r="C1969" s="403"/>
      <c r="D1969" s="403"/>
      <c r="E1969" s="403"/>
      <c r="I1969" s="404"/>
      <c r="Q1969" s="405"/>
      <c r="S1969" s="405"/>
      <c r="T1969" s="403"/>
      <c r="U1969" s="406"/>
      <c r="V1969" s="400"/>
      <c r="W1969" s="405"/>
      <c r="X1969" s="405"/>
      <c r="Y1969" s="403"/>
      <c r="Z1969" s="407"/>
      <c r="AA1969" s="403"/>
      <c r="AB1969" s="405"/>
      <c r="AC1969" s="403"/>
      <c r="AD1969" s="406"/>
      <c r="AG1969" s="403"/>
      <c r="AH1969" s="403"/>
      <c r="AI1969" s="405"/>
      <c r="AL1969" s="403"/>
      <c r="AN1969" s="403"/>
      <c r="AO1969" s="405"/>
      <c r="AP1969" s="403"/>
      <c r="AQ1969" s="403"/>
      <c r="AR1969" s="403"/>
      <c r="AS1969" s="403"/>
      <c r="AT1969" s="403"/>
      <c r="AU1969" s="403"/>
      <c r="AV1969" s="405"/>
      <c r="AW1969" s="404"/>
      <c r="AY1969" s="403"/>
      <c r="BC1969" s="403"/>
      <c r="BD1969" s="403"/>
      <c r="BE1969" s="403"/>
      <c r="BF1969" s="403"/>
      <c r="BG1969" s="403"/>
      <c r="BH1969" s="403"/>
      <c r="BI1969" s="403"/>
      <c r="BJ1969" s="403"/>
      <c r="BK1969" s="403"/>
    </row>
    <row r="1970" spans="1:63" x14ac:dyDescent="0.25">
      <c r="A1970" s="405"/>
      <c r="B1970" s="400"/>
      <c r="C1970" s="403"/>
      <c r="D1970" s="403"/>
      <c r="E1970" s="403"/>
      <c r="I1970" s="404"/>
      <c r="Q1970" s="405"/>
      <c r="S1970" s="405"/>
      <c r="T1970" s="403"/>
      <c r="U1970" s="406"/>
      <c r="V1970" s="400"/>
      <c r="W1970" s="405"/>
      <c r="X1970" s="405"/>
      <c r="Y1970" s="403"/>
      <c r="Z1970" s="407"/>
      <c r="AA1970" s="403"/>
      <c r="AB1970" s="405"/>
      <c r="AC1970" s="403"/>
      <c r="AD1970" s="406"/>
      <c r="AG1970" s="403"/>
      <c r="AH1970" s="403"/>
      <c r="AI1970" s="405"/>
      <c r="AL1970" s="403"/>
      <c r="AN1970" s="403"/>
      <c r="AO1970" s="405"/>
      <c r="AP1970" s="403"/>
      <c r="AQ1970" s="403"/>
      <c r="AR1970" s="403"/>
      <c r="AS1970" s="403"/>
      <c r="AT1970" s="403"/>
      <c r="AU1970" s="403"/>
      <c r="AV1970" s="405"/>
      <c r="AW1970" s="404"/>
      <c r="AY1970" s="403"/>
      <c r="BC1970" s="403"/>
      <c r="BD1970" s="403"/>
      <c r="BE1970" s="403"/>
      <c r="BF1970" s="403"/>
      <c r="BG1970" s="403"/>
      <c r="BH1970" s="403"/>
      <c r="BI1970" s="403"/>
      <c r="BJ1970" s="403"/>
      <c r="BK1970" s="403"/>
    </row>
    <row r="1971" spans="1:63" x14ac:dyDescent="0.25">
      <c r="A1971" s="405"/>
      <c r="B1971" s="400"/>
      <c r="C1971" s="403"/>
      <c r="D1971" s="403"/>
      <c r="E1971" s="403"/>
      <c r="I1971" s="404"/>
      <c r="Q1971" s="405"/>
      <c r="S1971" s="405"/>
      <c r="T1971" s="403"/>
      <c r="U1971" s="406"/>
      <c r="V1971" s="400"/>
      <c r="W1971" s="405"/>
      <c r="X1971" s="405"/>
      <c r="Y1971" s="403"/>
      <c r="Z1971" s="407"/>
      <c r="AA1971" s="403"/>
      <c r="AB1971" s="405"/>
      <c r="AC1971" s="403"/>
      <c r="AD1971" s="406"/>
      <c r="AG1971" s="403"/>
      <c r="AH1971" s="403"/>
      <c r="AI1971" s="405"/>
      <c r="AL1971" s="403"/>
      <c r="AN1971" s="403"/>
      <c r="AO1971" s="405"/>
      <c r="AP1971" s="403"/>
      <c r="AQ1971" s="403"/>
      <c r="AR1971" s="403"/>
      <c r="AS1971" s="403"/>
      <c r="AT1971" s="403"/>
      <c r="AU1971" s="403"/>
      <c r="AV1971" s="405"/>
      <c r="AW1971" s="404"/>
      <c r="AY1971" s="403"/>
      <c r="BC1971" s="403"/>
      <c r="BD1971" s="403"/>
      <c r="BE1971" s="403"/>
      <c r="BF1971" s="403"/>
      <c r="BG1971" s="403"/>
      <c r="BH1971" s="403"/>
      <c r="BI1971" s="403"/>
      <c r="BJ1971" s="403"/>
      <c r="BK1971" s="403"/>
    </row>
    <row r="1972" spans="1:63" x14ac:dyDescent="0.25">
      <c r="A1972" s="405"/>
      <c r="B1972" s="400"/>
      <c r="C1972" s="403"/>
      <c r="D1972" s="403"/>
      <c r="E1972" s="403"/>
      <c r="I1972" s="404"/>
      <c r="Q1972" s="405"/>
      <c r="S1972" s="405"/>
      <c r="T1972" s="403"/>
      <c r="U1972" s="406"/>
      <c r="V1972" s="400"/>
      <c r="W1972" s="405"/>
      <c r="X1972" s="405"/>
      <c r="Y1972" s="403"/>
      <c r="Z1972" s="407"/>
      <c r="AA1972" s="403"/>
      <c r="AB1972" s="405"/>
      <c r="AC1972" s="403"/>
      <c r="AD1972" s="406"/>
      <c r="AG1972" s="403"/>
      <c r="AH1972" s="403"/>
      <c r="AI1972" s="405"/>
      <c r="AL1972" s="403"/>
      <c r="AN1972" s="403"/>
      <c r="AO1972" s="405"/>
      <c r="AP1972" s="403"/>
      <c r="AQ1972" s="403"/>
      <c r="AR1972" s="403"/>
      <c r="AS1972" s="403"/>
      <c r="AT1972" s="403"/>
      <c r="AU1972" s="403"/>
      <c r="AV1972" s="405"/>
      <c r="AW1972" s="404"/>
      <c r="AY1972" s="403"/>
      <c r="BC1972" s="403"/>
      <c r="BD1972" s="403"/>
      <c r="BE1972" s="403"/>
      <c r="BF1972" s="403"/>
      <c r="BG1972" s="403"/>
      <c r="BH1972" s="403"/>
      <c r="BI1972" s="403"/>
      <c r="BJ1972" s="403"/>
      <c r="BK1972" s="403"/>
    </row>
    <row r="1973" spans="1:63" x14ac:dyDescent="0.25">
      <c r="A1973" s="405"/>
      <c r="B1973" s="400"/>
      <c r="C1973" s="403"/>
      <c r="D1973" s="403"/>
      <c r="E1973" s="403"/>
      <c r="I1973" s="404"/>
      <c r="Q1973" s="405"/>
      <c r="S1973" s="405"/>
      <c r="T1973" s="403"/>
      <c r="U1973" s="406"/>
      <c r="V1973" s="400"/>
      <c r="W1973" s="405"/>
      <c r="X1973" s="405"/>
      <c r="Y1973" s="403"/>
      <c r="Z1973" s="407"/>
      <c r="AA1973" s="403"/>
      <c r="AB1973" s="405"/>
      <c r="AC1973" s="403"/>
      <c r="AD1973" s="406"/>
      <c r="AG1973" s="403"/>
      <c r="AH1973" s="403"/>
      <c r="AI1973" s="405"/>
      <c r="AL1973" s="403"/>
      <c r="AN1973" s="403"/>
      <c r="AO1973" s="405"/>
      <c r="AP1973" s="403"/>
      <c r="AQ1973" s="403"/>
      <c r="AR1973" s="403"/>
      <c r="AS1973" s="403"/>
      <c r="AT1973" s="403"/>
      <c r="AU1973" s="403"/>
      <c r="AV1973" s="405"/>
      <c r="AW1973" s="404"/>
      <c r="AY1973" s="403"/>
      <c r="BC1973" s="403"/>
      <c r="BD1973" s="403"/>
      <c r="BE1973" s="403"/>
      <c r="BF1973" s="403"/>
      <c r="BG1973" s="403"/>
      <c r="BH1973" s="403"/>
      <c r="BI1973" s="403"/>
      <c r="BJ1973" s="403"/>
      <c r="BK1973" s="403"/>
    </row>
    <row r="1974" spans="1:63" x14ac:dyDescent="0.25">
      <c r="A1974" s="405"/>
      <c r="B1974" s="400"/>
      <c r="C1974" s="403"/>
      <c r="D1974" s="403"/>
      <c r="E1974" s="403"/>
      <c r="I1974" s="404"/>
      <c r="Q1974" s="405"/>
      <c r="S1974" s="405"/>
      <c r="T1974" s="403"/>
      <c r="U1974" s="406"/>
      <c r="V1974" s="400"/>
      <c r="W1974" s="405"/>
      <c r="X1974" s="405"/>
      <c r="Y1974" s="403"/>
      <c r="Z1974" s="407"/>
      <c r="AA1974" s="403"/>
      <c r="AB1974" s="405"/>
      <c r="AC1974" s="403"/>
      <c r="AD1974" s="406"/>
      <c r="AG1974" s="403"/>
      <c r="AH1974" s="403"/>
      <c r="AI1974" s="405"/>
      <c r="AL1974" s="403"/>
      <c r="AN1974" s="403"/>
      <c r="AO1974" s="405"/>
      <c r="AP1974" s="403"/>
      <c r="AQ1974" s="403"/>
      <c r="AR1974" s="403"/>
      <c r="AS1974" s="403"/>
      <c r="AT1974" s="403"/>
      <c r="AU1974" s="403"/>
      <c r="AV1974" s="405"/>
      <c r="AW1974" s="404"/>
      <c r="AY1974" s="403"/>
      <c r="BC1974" s="403"/>
      <c r="BD1974" s="403"/>
      <c r="BE1974" s="403"/>
      <c r="BF1974" s="403"/>
      <c r="BG1974" s="403"/>
      <c r="BH1974" s="403"/>
      <c r="BI1974" s="403"/>
      <c r="BJ1974" s="403"/>
      <c r="BK1974" s="403"/>
    </row>
    <row r="1975" spans="1:63" x14ac:dyDescent="0.25">
      <c r="A1975" s="405"/>
      <c r="B1975" s="400"/>
      <c r="C1975" s="403"/>
      <c r="D1975" s="403"/>
      <c r="E1975" s="403"/>
      <c r="I1975" s="404"/>
      <c r="Q1975" s="405"/>
      <c r="S1975" s="405"/>
      <c r="T1975" s="403"/>
      <c r="U1975" s="406"/>
      <c r="V1975" s="400"/>
      <c r="W1975" s="405"/>
      <c r="X1975" s="405"/>
      <c r="Y1975" s="403"/>
      <c r="Z1975" s="407"/>
      <c r="AA1975" s="403"/>
      <c r="AB1975" s="405"/>
      <c r="AC1975" s="403"/>
      <c r="AD1975" s="406"/>
      <c r="AG1975" s="403"/>
      <c r="AH1975" s="403"/>
      <c r="AI1975" s="405"/>
      <c r="AL1975" s="403"/>
      <c r="AN1975" s="403"/>
      <c r="AO1975" s="405"/>
      <c r="AP1975" s="403"/>
      <c r="AQ1975" s="403"/>
      <c r="AR1975" s="403"/>
      <c r="AS1975" s="403"/>
      <c r="AT1975" s="403"/>
      <c r="AU1975" s="403"/>
      <c r="AV1975" s="405"/>
      <c r="AW1975" s="404"/>
      <c r="AY1975" s="403"/>
      <c r="BC1975" s="403"/>
      <c r="BD1975" s="403"/>
      <c r="BE1975" s="403"/>
      <c r="BF1975" s="403"/>
      <c r="BG1975" s="403"/>
      <c r="BH1975" s="403"/>
      <c r="BI1975" s="403"/>
      <c r="BJ1975" s="403"/>
      <c r="BK1975" s="403"/>
    </row>
    <row r="1976" spans="1:63" x14ac:dyDescent="0.25">
      <c r="A1976" s="405"/>
      <c r="B1976" s="400"/>
      <c r="C1976" s="403"/>
      <c r="D1976" s="403"/>
      <c r="E1976" s="403"/>
      <c r="I1976" s="404"/>
      <c r="Q1976" s="405"/>
      <c r="S1976" s="405"/>
      <c r="T1976" s="403"/>
      <c r="U1976" s="406"/>
      <c r="V1976" s="400"/>
      <c r="W1976" s="405"/>
      <c r="X1976" s="405"/>
      <c r="Y1976" s="403"/>
      <c r="Z1976" s="407"/>
      <c r="AA1976" s="403"/>
      <c r="AB1976" s="405"/>
      <c r="AC1976" s="403"/>
      <c r="AD1976" s="406"/>
      <c r="AG1976" s="403"/>
      <c r="AH1976" s="403"/>
      <c r="AI1976" s="405"/>
      <c r="AL1976" s="403"/>
      <c r="AN1976" s="403"/>
      <c r="AO1976" s="405"/>
      <c r="AP1976" s="403"/>
      <c r="AQ1976" s="403"/>
      <c r="AR1976" s="403"/>
      <c r="AS1976" s="403"/>
      <c r="AT1976" s="403"/>
      <c r="AU1976" s="403"/>
      <c r="AV1976" s="405"/>
      <c r="AW1976" s="404"/>
      <c r="AY1976" s="403"/>
      <c r="BC1976" s="403"/>
      <c r="BD1976" s="403"/>
      <c r="BE1976" s="403"/>
      <c r="BF1976" s="403"/>
      <c r="BG1976" s="403"/>
      <c r="BH1976" s="403"/>
      <c r="BI1976" s="403"/>
      <c r="BJ1976" s="403"/>
      <c r="BK1976" s="403"/>
    </row>
    <row r="1977" spans="1:63" x14ac:dyDescent="0.25">
      <c r="A1977" s="405"/>
      <c r="B1977" s="400"/>
      <c r="C1977" s="403"/>
      <c r="D1977" s="403"/>
      <c r="E1977" s="403"/>
      <c r="I1977" s="404"/>
      <c r="Q1977" s="405"/>
      <c r="S1977" s="405"/>
      <c r="T1977" s="403"/>
      <c r="U1977" s="406"/>
      <c r="V1977" s="400"/>
      <c r="W1977" s="405"/>
      <c r="X1977" s="405"/>
      <c r="Y1977" s="403"/>
      <c r="Z1977" s="407"/>
      <c r="AA1977" s="403"/>
      <c r="AB1977" s="405"/>
      <c r="AC1977" s="403"/>
      <c r="AD1977" s="406"/>
      <c r="AG1977" s="403"/>
      <c r="AH1977" s="403"/>
      <c r="AI1977" s="405"/>
      <c r="AL1977" s="403"/>
      <c r="AN1977" s="403"/>
      <c r="AO1977" s="405"/>
      <c r="AP1977" s="403"/>
      <c r="AQ1977" s="403"/>
      <c r="AR1977" s="403"/>
      <c r="AS1977" s="403"/>
      <c r="AT1977" s="403"/>
      <c r="AU1977" s="403"/>
      <c r="AV1977" s="405"/>
      <c r="AW1977" s="404"/>
      <c r="AY1977" s="403"/>
      <c r="BC1977" s="403"/>
      <c r="BD1977" s="403"/>
      <c r="BE1977" s="403"/>
      <c r="BF1977" s="403"/>
      <c r="BG1977" s="403"/>
      <c r="BH1977" s="403"/>
      <c r="BI1977" s="403"/>
      <c r="BJ1977" s="403"/>
      <c r="BK1977" s="403"/>
    </row>
    <row r="1978" spans="1:63" x14ac:dyDescent="0.25">
      <c r="A1978" s="405"/>
      <c r="B1978" s="400"/>
      <c r="C1978" s="403"/>
      <c r="D1978" s="403"/>
      <c r="E1978" s="403"/>
      <c r="I1978" s="404"/>
      <c r="Q1978" s="405"/>
      <c r="S1978" s="405"/>
      <c r="T1978" s="403"/>
      <c r="U1978" s="406"/>
      <c r="V1978" s="400"/>
      <c r="W1978" s="405"/>
      <c r="X1978" s="405"/>
      <c r="Y1978" s="403"/>
      <c r="Z1978" s="407"/>
      <c r="AA1978" s="403"/>
      <c r="AB1978" s="405"/>
      <c r="AC1978" s="403"/>
      <c r="AD1978" s="406"/>
      <c r="AG1978" s="403"/>
      <c r="AH1978" s="403"/>
      <c r="AI1978" s="405"/>
      <c r="AL1978" s="403"/>
      <c r="AN1978" s="403"/>
      <c r="AO1978" s="405"/>
      <c r="AP1978" s="403"/>
      <c r="AQ1978" s="403"/>
      <c r="AR1978" s="403"/>
      <c r="AS1978" s="403"/>
      <c r="AT1978" s="403"/>
      <c r="AU1978" s="403"/>
      <c r="AV1978" s="405"/>
      <c r="AW1978" s="404"/>
      <c r="AY1978" s="403"/>
      <c r="BC1978" s="403"/>
      <c r="BD1978" s="403"/>
      <c r="BE1978" s="403"/>
      <c r="BF1978" s="403"/>
      <c r="BG1978" s="403"/>
      <c r="BH1978" s="403"/>
      <c r="BI1978" s="403"/>
      <c r="BJ1978" s="403"/>
      <c r="BK1978" s="403"/>
    </row>
    <row r="1979" spans="1:63" x14ac:dyDescent="0.25">
      <c r="A1979" s="405"/>
      <c r="B1979" s="400"/>
      <c r="C1979" s="403"/>
      <c r="D1979" s="403"/>
      <c r="E1979" s="403"/>
      <c r="I1979" s="404"/>
      <c r="Q1979" s="405"/>
      <c r="S1979" s="405"/>
      <c r="T1979" s="403"/>
      <c r="U1979" s="406"/>
      <c r="V1979" s="400"/>
      <c r="W1979" s="405"/>
      <c r="X1979" s="405"/>
      <c r="Y1979" s="403"/>
      <c r="Z1979" s="407"/>
      <c r="AA1979" s="403"/>
      <c r="AB1979" s="405"/>
      <c r="AC1979" s="403"/>
      <c r="AD1979" s="406"/>
      <c r="AG1979" s="403"/>
      <c r="AH1979" s="403"/>
      <c r="AI1979" s="405"/>
      <c r="AL1979" s="403"/>
      <c r="AN1979" s="403"/>
      <c r="AO1979" s="405"/>
      <c r="AP1979" s="403"/>
      <c r="AQ1979" s="403"/>
      <c r="AR1979" s="403"/>
      <c r="AS1979" s="403"/>
      <c r="AT1979" s="403"/>
      <c r="AU1979" s="403"/>
      <c r="AV1979" s="405"/>
      <c r="AW1979" s="404"/>
      <c r="AY1979" s="403"/>
      <c r="BC1979" s="403"/>
      <c r="BD1979" s="403"/>
      <c r="BE1979" s="403"/>
      <c r="BF1979" s="403"/>
      <c r="BG1979" s="403"/>
      <c r="BH1979" s="403"/>
      <c r="BI1979" s="403"/>
      <c r="BJ1979" s="403"/>
      <c r="BK1979" s="403"/>
    </row>
    <row r="1980" spans="1:63" x14ac:dyDescent="0.25">
      <c r="A1980" s="405"/>
      <c r="B1980" s="400"/>
      <c r="C1980" s="403"/>
      <c r="D1980" s="403"/>
      <c r="E1980" s="403"/>
      <c r="I1980" s="404"/>
      <c r="Q1980" s="405"/>
      <c r="S1980" s="405"/>
      <c r="T1980" s="403"/>
      <c r="U1980" s="406"/>
      <c r="V1980" s="400"/>
      <c r="W1980" s="405"/>
      <c r="X1980" s="405"/>
      <c r="Y1980" s="403"/>
      <c r="Z1980" s="407"/>
      <c r="AA1980" s="403"/>
      <c r="AB1980" s="405"/>
      <c r="AC1980" s="403"/>
      <c r="AD1980" s="406"/>
      <c r="AG1980" s="403"/>
      <c r="AH1980" s="403"/>
      <c r="AI1980" s="405"/>
      <c r="AL1980" s="403"/>
      <c r="AN1980" s="403"/>
      <c r="AO1980" s="405"/>
      <c r="AP1980" s="403"/>
      <c r="AQ1980" s="403"/>
      <c r="AR1980" s="403"/>
      <c r="AS1980" s="403"/>
      <c r="AT1980" s="403"/>
      <c r="AU1980" s="403"/>
      <c r="AV1980" s="405"/>
      <c r="AW1980" s="404"/>
      <c r="AY1980" s="403"/>
      <c r="BC1980" s="403"/>
      <c r="BD1980" s="403"/>
      <c r="BE1980" s="403"/>
      <c r="BF1980" s="403"/>
      <c r="BG1980" s="403"/>
      <c r="BH1980" s="403"/>
      <c r="BI1980" s="403"/>
      <c r="BJ1980" s="403"/>
      <c r="BK1980" s="403"/>
    </row>
    <row r="1981" spans="1:63" x14ac:dyDescent="0.25">
      <c r="A1981" s="405"/>
      <c r="B1981" s="400"/>
      <c r="C1981" s="403"/>
      <c r="D1981" s="403"/>
      <c r="E1981" s="403"/>
      <c r="I1981" s="404"/>
      <c r="Q1981" s="405"/>
      <c r="S1981" s="405"/>
      <c r="T1981" s="403"/>
      <c r="U1981" s="406"/>
      <c r="V1981" s="400"/>
      <c r="W1981" s="405"/>
      <c r="X1981" s="405"/>
      <c r="Y1981" s="403"/>
      <c r="Z1981" s="407"/>
      <c r="AA1981" s="403"/>
      <c r="AB1981" s="405"/>
      <c r="AC1981" s="403"/>
      <c r="AD1981" s="406"/>
      <c r="AG1981" s="403"/>
      <c r="AH1981" s="403"/>
      <c r="AI1981" s="405"/>
      <c r="AL1981" s="403"/>
      <c r="AN1981" s="403"/>
      <c r="AO1981" s="405"/>
      <c r="AP1981" s="403"/>
      <c r="AQ1981" s="403"/>
      <c r="AR1981" s="403"/>
      <c r="AS1981" s="403"/>
      <c r="AT1981" s="403"/>
      <c r="AU1981" s="403"/>
      <c r="AV1981" s="405"/>
      <c r="AW1981" s="404"/>
      <c r="AY1981" s="403"/>
      <c r="BC1981" s="403"/>
      <c r="BD1981" s="403"/>
      <c r="BE1981" s="403"/>
      <c r="BF1981" s="403"/>
      <c r="BG1981" s="403"/>
      <c r="BH1981" s="403"/>
      <c r="BI1981" s="403"/>
      <c r="BJ1981" s="403"/>
      <c r="BK1981" s="403"/>
    </row>
    <row r="1982" spans="1:63" x14ac:dyDescent="0.25">
      <c r="A1982" s="405"/>
      <c r="B1982" s="400"/>
      <c r="C1982" s="403"/>
      <c r="D1982" s="403"/>
      <c r="E1982" s="403"/>
      <c r="I1982" s="404"/>
      <c r="Q1982" s="405"/>
      <c r="S1982" s="405"/>
      <c r="T1982" s="403"/>
      <c r="U1982" s="406"/>
      <c r="V1982" s="400"/>
      <c r="W1982" s="405"/>
      <c r="X1982" s="405"/>
      <c r="Y1982" s="403"/>
      <c r="Z1982" s="407"/>
      <c r="AA1982" s="403"/>
      <c r="AB1982" s="405"/>
      <c r="AC1982" s="403"/>
      <c r="AD1982" s="406"/>
      <c r="AG1982" s="403"/>
      <c r="AH1982" s="403"/>
      <c r="AI1982" s="405"/>
      <c r="AL1982" s="403"/>
      <c r="AN1982" s="403"/>
      <c r="AO1982" s="405"/>
      <c r="AP1982" s="403"/>
      <c r="AQ1982" s="403"/>
      <c r="AR1982" s="403"/>
      <c r="AS1982" s="403"/>
      <c r="AT1982" s="403"/>
      <c r="AU1982" s="403"/>
      <c r="AV1982" s="405"/>
      <c r="AW1982" s="404"/>
      <c r="AY1982" s="403"/>
      <c r="BC1982" s="403"/>
      <c r="BD1982" s="403"/>
      <c r="BE1982" s="403"/>
      <c r="BF1982" s="403"/>
      <c r="BG1982" s="403"/>
      <c r="BH1982" s="403"/>
      <c r="BI1982" s="403"/>
      <c r="BJ1982" s="403"/>
      <c r="BK1982" s="403"/>
    </row>
    <row r="1983" spans="1:63" x14ac:dyDescent="0.25">
      <c r="A1983" s="405"/>
      <c r="B1983" s="400"/>
      <c r="C1983" s="403"/>
      <c r="D1983" s="403"/>
      <c r="E1983" s="403"/>
      <c r="I1983" s="404"/>
      <c r="Q1983" s="405"/>
      <c r="S1983" s="405"/>
      <c r="T1983" s="403"/>
      <c r="U1983" s="406"/>
      <c r="V1983" s="400"/>
      <c r="W1983" s="405"/>
      <c r="X1983" s="405"/>
      <c r="Y1983" s="403"/>
      <c r="Z1983" s="407"/>
      <c r="AA1983" s="403"/>
      <c r="AB1983" s="405"/>
      <c r="AC1983" s="403"/>
      <c r="AD1983" s="406"/>
      <c r="AG1983" s="403"/>
      <c r="AH1983" s="403"/>
      <c r="AI1983" s="405"/>
      <c r="AL1983" s="403"/>
      <c r="AN1983" s="403"/>
      <c r="AO1983" s="405"/>
      <c r="AP1983" s="403"/>
      <c r="AQ1983" s="403"/>
      <c r="AR1983" s="403"/>
      <c r="AS1983" s="403"/>
      <c r="AT1983" s="403"/>
      <c r="AU1983" s="403"/>
      <c r="AV1983" s="405"/>
      <c r="AW1983" s="404"/>
      <c r="AY1983" s="403"/>
      <c r="BC1983" s="403"/>
      <c r="BD1983" s="403"/>
      <c r="BE1983" s="403"/>
      <c r="BF1983" s="403"/>
      <c r="BG1983" s="403"/>
      <c r="BH1983" s="403"/>
      <c r="BI1983" s="403"/>
      <c r="BJ1983" s="403"/>
      <c r="BK1983" s="403"/>
    </row>
    <row r="1984" spans="1:63" x14ac:dyDescent="0.25">
      <c r="A1984" s="405"/>
      <c r="B1984" s="400"/>
      <c r="C1984" s="403"/>
      <c r="D1984" s="403"/>
      <c r="E1984" s="403"/>
      <c r="I1984" s="404"/>
      <c r="Q1984" s="405"/>
      <c r="S1984" s="405"/>
      <c r="T1984" s="403"/>
      <c r="U1984" s="406"/>
      <c r="V1984" s="400"/>
      <c r="W1984" s="405"/>
      <c r="X1984" s="405"/>
      <c r="Y1984" s="403"/>
      <c r="Z1984" s="407"/>
      <c r="AA1984" s="403"/>
      <c r="AB1984" s="405"/>
      <c r="AC1984" s="403"/>
      <c r="AD1984" s="406"/>
      <c r="AG1984" s="403"/>
      <c r="AH1984" s="403"/>
      <c r="AI1984" s="405"/>
      <c r="AL1984" s="403"/>
      <c r="AN1984" s="403"/>
      <c r="AO1984" s="405"/>
      <c r="AP1984" s="403"/>
      <c r="AQ1984" s="403"/>
      <c r="AR1984" s="403"/>
      <c r="AS1984" s="403"/>
      <c r="AT1984" s="403"/>
      <c r="AU1984" s="403"/>
      <c r="AV1984" s="405"/>
      <c r="AW1984" s="404"/>
      <c r="AY1984" s="403"/>
      <c r="BC1984" s="403"/>
      <c r="BD1984" s="403"/>
      <c r="BE1984" s="403"/>
      <c r="BF1984" s="403"/>
      <c r="BG1984" s="403"/>
      <c r="BH1984" s="403"/>
      <c r="BI1984" s="403"/>
      <c r="BJ1984" s="403"/>
      <c r="BK1984" s="403"/>
    </row>
    <row r="1985" spans="1:63" x14ac:dyDescent="0.25">
      <c r="A1985" s="405"/>
      <c r="B1985" s="400"/>
      <c r="C1985" s="403"/>
      <c r="D1985" s="403"/>
      <c r="E1985" s="403"/>
      <c r="I1985" s="404"/>
      <c r="Q1985" s="405"/>
      <c r="S1985" s="405"/>
      <c r="T1985" s="403"/>
      <c r="U1985" s="406"/>
      <c r="V1985" s="400"/>
      <c r="W1985" s="405"/>
      <c r="X1985" s="405"/>
      <c r="Y1985" s="403"/>
      <c r="Z1985" s="407"/>
      <c r="AA1985" s="403"/>
      <c r="AB1985" s="405"/>
      <c r="AC1985" s="403"/>
      <c r="AD1985" s="406"/>
      <c r="AG1985" s="403"/>
      <c r="AH1985" s="403"/>
      <c r="AI1985" s="405"/>
      <c r="AL1985" s="403"/>
      <c r="AN1985" s="403"/>
      <c r="AO1985" s="405"/>
      <c r="AP1985" s="403"/>
      <c r="AQ1985" s="403"/>
      <c r="AR1985" s="403"/>
      <c r="AS1985" s="403"/>
      <c r="AT1985" s="403"/>
      <c r="AU1985" s="403"/>
      <c r="AV1985" s="405"/>
      <c r="AW1985" s="404"/>
      <c r="AY1985" s="403"/>
      <c r="BC1985" s="403"/>
      <c r="BD1985" s="403"/>
      <c r="BE1985" s="403"/>
      <c r="BF1985" s="403"/>
      <c r="BG1985" s="403"/>
      <c r="BH1985" s="403"/>
      <c r="BI1985" s="403"/>
      <c r="BJ1985" s="403"/>
      <c r="BK1985" s="403"/>
    </row>
    <row r="1986" spans="1:63" x14ac:dyDescent="0.25">
      <c r="A1986" s="405"/>
      <c r="B1986" s="400"/>
      <c r="C1986" s="403"/>
      <c r="D1986" s="403"/>
      <c r="E1986" s="403"/>
      <c r="I1986" s="404"/>
      <c r="Q1986" s="405"/>
      <c r="S1986" s="405"/>
      <c r="T1986" s="403"/>
      <c r="U1986" s="406"/>
      <c r="V1986" s="400"/>
      <c r="W1986" s="405"/>
      <c r="X1986" s="405"/>
      <c r="Y1986" s="403"/>
      <c r="Z1986" s="407"/>
      <c r="AA1986" s="403"/>
      <c r="AB1986" s="405"/>
      <c r="AC1986" s="403"/>
      <c r="AD1986" s="406"/>
      <c r="AG1986" s="403"/>
      <c r="AH1986" s="403"/>
      <c r="AI1986" s="405"/>
      <c r="AL1986" s="403"/>
      <c r="AN1986" s="403"/>
      <c r="AO1986" s="405"/>
      <c r="AP1986" s="403"/>
      <c r="AQ1986" s="403"/>
      <c r="AR1986" s="403"/>
      <c r="AS1986" s="403"/>
      <c r="AT1986" s="403"/>
      <c r="AU1986" s="403"/>
      <c r="AV1986" s="405"/>
      <c r="AW1986" s="404"/>
      <c r="AY1986" s="403"/>
      <c r="BC1986" s="403"/>
      <c r="BD1986" s="403"/>
      <c r="BE1986" s="403"/>
      <c r="BF1986" s="403"/>
      <c r="BG1986" s="403"/>
      <c r="BH1986" s="403"/>
      <c r="BI1986" s="403"/>
      <c r="BJ1986" s="403"/>
      <c r="BK1986" s="403"/>
    </row>
    <row r="1987" spans="1:63" x14ac:dyDescent="0.25">
      <c r="A1987" s="405"/>
      <c r="B1987" s="400"/>
      <c r="C1987" s="403"/>
      <c r="D1987" s="403"/>
      <c r="E1987" s="403"/>
      <c r="I1987" s="404"/>
      <c r="Q1987" s="405"/>
      <c r="S1987" s="405"/>
      <c r="T1987" s="403"/>
      <c r="U1987" s="406"/>
      <c r="V1987" s="400"/>
      <c r="W1987" s="405"/>
      <c r="X1987" s="405"/>
      <c r="Y1987" s="403"/>
      <c r="Z1987" s="407"/>
      <c r="AA1987" s="403"/>
      <c r="AB1987" s="405"/>
      <c r="AC1987" s="403"/>
      <c r="AD1987" s="406"/>
      <c r="AG1987" s="403"/>
      <c r="AH1987" s="403"/>
      <c r="AI1987" s="405"/>
      <c r="AL1987" s="403"/>
      <c r="AN1987" s="403"/>
      <c r="AO1987" s="405"/>
      <c r="AP1987" s="403"/>
      <c r="AQ1987" s="403"/>
      <c r="AR1987" s="403"/>
      <c r="AS1987" s="403"/>
      <c r="AT1987" s="403"/>
      <c r="AU1987" s="403"/>
      <c r="AV1987" s="405"/>
      <c r="AW1987" s="404"/>
      <c r="AY1987" s="403"/>
      <c r="BC1987" s="403"/>
      <c r="BD1987" s="403"/>
      <c r="BE1987" s="403"/>
      <c r="BF1987" s="403"/>
      <c r="BG1987" s="403"/>
      <c r="BH1987" s="403"/>
      <c r="BI1987" s="403"/>
      <c r="BJ1987" s="403"/>
      <c r="BK1987" s="403"/>
    </row>
    <row r="1988" spans="1:63" x14ac:dyDescent="0.25">
      <c r="A1988" s="405"/>
      <c r="B1988" s="400"/>
      <c r="C1988" s="403"/>
      <c r="D1988" s="403"/>
      <c r="E1988" s="403"/>
      <c r="I1988" s="404"/>
      <c r="Q1988" s="405"/>
      <c r="S1988" s="405"/>
      <c r="T1988" s="403"/>
      <c r="U1988" s="406"/>
      <c r="V1988" s="400"/>
      <c r="W1988" s="405"/>
      <c r="X1988" s="405"/>
      <c r="Y1988" s="403"/>
      <c r="Z1988" s="407"/>
      <c r="AA1988" s="403"/>
      <c r="AB1988" s="405"/>
      <c r="AC1988" s="403"/>
      <c r="AD1988" s="406"/>
      <c r="AG1988" s="403"/>
      <c r="AH1988" s="403"/>
      <c r="AI1988" s="405"/>
      <c r="AL1988" s="403"/>
      <c r="AN1988" s="403"/>
      <c r="AO1988" s="405"/>
      <c r="AP1988" s="403"/>
      <c r="AQ1988" s="403"/>
      <c r="AR1988" s="403"/>
      <c r="AS1988" s="403"/>
      <c r="AT1988" s="403"/>
      <c r="AU1988" s="403"/>
      <c r="AV1988" s="405"/>
      <c r="AW1988" s="404"/>
      <c r="AY1988" s="403"/>
      <c r="BC1988" s="403"/>
      <c r="BD1988" s="403"/>
      <c r="BE1988" s="403"/>
      <c r="BF1988" s="403"/>
      <c r="BG1988" s="403"/>
      <c r="BH1988" s="403"/>
      <c r="BI1988" s="403"/>
      <c r="BJ1988" s="403"/>
      <c r="BK1988" s="403"/>
    </row>
    <row r="1989" spans="1:63" x14ac:dyDescent="0.25">
      <c r="A1989" s="405"/>
      <c r="B1989" s="400"/>
      <c r="C1989" s="403"/>
      <c r="D1989" s="403"/>
      <c r="E1989" s="403"/>
      <c r="I1989" s="404"/>
      <c r="Q1989" s="405"/>
      <c r="S1989" s="405"/>
      <c r="T1989" s="403"/>
      <c r="U1989" s="406"/>
      <c r="V1989" s="400"/>
      <c r="W1989" s="405"/>
      <c r="X1989" s="405"/>
      <c r="Y1989" s="403"/>
      <c r="Z1989" s="407"/>
      <c r="AA1989" s="403"/>
      <c r="AB1989" s="405"/>
      <c r="AC1989" s="403"/>
      <c r="AD1989" s="406"/>
      <c r="AG1989" s="403"/>
      <c r="AH1989" s="403"/>
      <c r="AI1989" s="405"/>
      <c r="AL1989" s="403"/>
      <c r="AN1989" s="403"/>
      <c r="AO1989" s="405"/>
      <c r="AP1989" s="403"/>
      <c r="AQ1989" s="403"/>
      <c r="AR1989" s="403"/>
      <c r="AS1989" s="403"/>
      <c r="AT1989" s="403"/>
      <c r="AU1989" s="403"/>
      <c r="AV1989" s="405"/>
      <c r="AW1989" s="404"/>
      <c r="AY1989" s="403"/>
      <c r="BC1989" s="403"/>
      <c r="BD1989" s="403"/>
      <c r="BE1989" s="403"/>
      <c r="BF1989" s="403"/>
      <c r="BG1989" s="403"/>
      <c r="BH1989" s="403"/>
      <c r="BI1989" s="403"/>
      <c r="BJ1989" s="403"/>
      <c r="BK1989" s="403"/>
    </row>
    <row r="1990" spans="1:63" x14ac:dyDescent="0.25">
      <c r="A1990" s="405"/>
      <c r="B1990" s="400"/>
      <c r="C1990" s="403"/>
      <c r="D1990" s="403"/>
      <c r="E1990" s="403"/>
      <c r="I1990" s="404"/>
      <c r="Q1990" s="405"/>
      <c r="S1990" s="405"/>
      <c r="T1990" s="403"/>
      <c r="U1990" s="406"/>
      <c r="V1990" s="400"/>
      <c r="W1990" s="405"/>
      <c r="X1990" s="405"/>
      <c r="Y1990" s="403"/>
      <c r="Z1990" s="407"/>
      <c r="AA1990" s="403"/>
      <c r="AB1990" s="405"/>
      <c r="AC1990" s="403"/>
      <c r="AD1990" s="406"/>
      <c r="AG1990" s="403"/>
      <c r="AH1990" s="403"/>
      <c r="AI1990" s="405"/>
      <c r="AL1990" s="403"/>
      <c r="AN1990" s="403"/>
      <c r="AO1990" s="405"/>
      <c r="AP1990" s="403"/>
      <c r="AQ1990" s="403"/>
      <c r="AR1990" s="403"/>
      <c r="AS1990" s="403"/>
      <c r="AT1990" s="403"/>
      <c r="AU1990" s="403"/>
      <c r="AV1990" s="405"/>
      <c r="AW1990" s="404"/>
      <c r="AY1990" s="403"/>
      <c r="BC1990" s="403"/>
      <c r="BD1990" s="403"/>
      <c r="BE1990" s="403"/>
      <c r="BF1990" s="403"/>
      <c r="BG1990" s="403"/>
      <c r="BH1990" s="403"/>
      <c r="BI1990" s="403"/>
      <c r="BJ1990" s="403"/>
      <c r="BK1990" s="403"/>
    </row>
    <row r="1991" spans="1:63" x14ac:dyDescent="0.25">
      <c r="A1991" s="405"/>
      <c r="B1991" s="400"/>
      <c r="C1991" s="403"/>
      <c r="D1991" s="403"/>
      <c r="E1991" s="403"/>
      <c r="I1991" s="404"/>
      <c r="Q1991" s="405"/>
      <c r="S1991" s="405"/>
      <c r="T1991" s="403"/>
      <c r="U1991" s="406"/>
      <c r="V1991" s="400"/>
      <c r="W1991" s="405"/>
      <c r="X1991" s="405"/>
      <c r="Y1991" s="403"/>
      <c r="Z1991" s="407"/>
      <c r="AA1991" s="403"/>
      <c r="AB1991" s="405"/>
      <c r="AC1991" s="403"/>
      <c r="AD1991" s="406"/>
      <c r="AG1991" s="403"/>
      <c r="AH1991" s="403"/>
      <c r="AI1991" s="405"/>
      <c r="AL1991" s="403"/>
      <c r="AN1991" s="403"/>
      <c r="AO1991" s="405"/>
      <c r="AP1991" s="403"/>
      <c r="AQ1991" s="403"/>
      <c r="AR1991" s="403"/>
      <c r="AS1991" s="403"/>
      <c r="AT1991" s="403"/>
      <c r="AU1991" s="403"/>
      <c r="AV1991" s="405"/>
      <c r="AW1991" s="404"/>
      <c r="AY1991" s="403"/>
      <c r="BC1991" s="403"/>
      <c r="BD1991" s="403"/>
      <c r="BE1991" s="403"/>
      <c r="BF1991" s="403"/>
      <c r="BG1991" s="403"/>
      <c r="BH1991" s="403"/>
      <c r="BI1991" s="403"/>
      <c r="BJ1991" s="403"/>
      <c r="BK1991" s="403"/>
    </row>
    <row r="1992" spans="1:63" x14ac:dyDescent="0.25">
      <c r="A1992" s="405"/>
      <c r="B1992" s="400"/>
      <c r="C1992" s="403"/>
      <c r="D1992" s="403"/>
      <c r="E1992" s="403"/>
      <c r="I1992" s="404"/>
      <c r="Q1992" s="405"/>
      <c r="S1992" s="405"/>
      <c r="T1992" s="403"/>
      <c r="U1992" s="406"/>
      <c r="V1992" s="400"/>
      <c r="W1992" s="405"/>
      <c r="X1992" s="405"/>
      <c r="Y1992" s="403"/>
      <c r="Z1992" s="407"/>
      <c r="AA1992" s="403"/>
      <c r="AB1992" s="405"/>
      <c r="AC1992" s="403"/>
      <c r="AD1992" s="406"/>
      <c r="AG1992" s="403"/>
      <c r="AH1992" s="403"/>
      <c r="AI1992" s="405"/>
      <c r="AL1992" s="403"/>
      <c r="AN1992" s="403"/>
      <c r="AO1992" s="405"/>
      <c r="AP1992" s="403"/>
      <c r="AQ1992" s="403"/>
      <c r="AR1992" s="403"/>
      <c r="AS1992" s="403"/>
      <c r="AT1992" s="403"/>
      <c r="AU1992" s="403"/>
      <c r="AV1992" s="405"/>
      <c r="AW1992" s="404"/>
      <c r="AY1992" s="403"/>
      <c r="BC1992" s="403"/>
      <c r="BD1992" s="403"/>
      <c r="BE1992" s="403"/>
      <c r="BF1992" s="403"/>
      <c r="BG1992" s="403"/>
      <c r="BH1992" s="403"/>
      <c r="BI1992" s="403"/>
      <c r="BJ1992" s="403"/>
      <c r="BK1992" s="403"/>
    </row>
    <row r="1993" spans="1:63" x14ac:dyDescent="0.25">
      <c r="A1993" s="405"/>
      <c r="B1993" s="400"/>
      <c r="C1993" s="403"/>
      <c r="D1993" s="403"/>
      <c r="E1993" s="403"/>
      <c r="I1993" s="404"/>
      <c r="Q1993" s="405"/>
      <c r="S1993" s="405"/>
      <c r="T1993" s="403"/>
      <c r="U1993" s="406"/>
      <c r="V1993" s="400"/>
      <c r="W1993" s="405"/>
      <c r="X1993" s="405"/>
      <c r="Y1993" s="403"/>
      <c r="Z1993" s="407"/>
      <c r="AA1993" s="403"/>
      <c r="AB1993" s="405"/>
      <c r="AC1993" s="403"/>
      <c r="AD1993" s="406"/>
      <c r="AG1993" s="403"/>
      <c r="AH1993" s="403"/>
      <c r="AI1993" s="405"/>
      <c r="AL1993" s="403"/>
      <c r="AN1993" s="403"/>
      <c r="AO1993" s="405"/>
      <c r="AP1993" s="403"/>
      <c r="AQ1993" s="403"/>
      <c r="AR1993" s="403"/>
      <c r="AS1993" s="403"/>
      <c r="AT1993" s="403"/>
      <c r="AU1993" s="403"/>
      <c r="AV1993" s="405"/>
      <c r="AW1993" s="404"/>
      <c r="AY1993" s="403"/>
      <c r="BC1993" s="403"/>
      <c r="BD1993" s="403"/>
      <c r="BE1993" s="403"/>
      <c r="BF1993" s="403"/>
      <c r="BG1993" s="403"/>
      <c r="BH1993" s="403"/>
      <c r="BI1993" s="403"/>
      <c r="BJ1993" s="403"/>
      <c r="BK1993" s="403"/>
    </row>
    <row r="1994" spans="1:63" x14ac:dyDescent="0.25">
      <c r="A1994" s="405"/>
      <c r="B1994" s="400"/>
      <c r="C1994" s="403"/>
      <c r="D1994" s="403"/>
      <c r="E1994" s="403"/>
      <c r="I1994" s="404"/>
      <c r="Q1994" s="405"/>
      <c r="S1994" s="405"/>
      <c r="T1994" s="403"/>
      <c r="U1994" s="406"/>
      <c r="V1994" s="400"/>
      <c r="W1994" s="405"/>
      <c r="X1994" s="405"/>
      <c r="Y1994" s="403"/>
      <c r="Z1994" s="407"/>
      <c r="AA1994" s="403"/>
      <c r="AB1994" s="405"/>
      <c r="AC1994" s="403"/>
      <c r="AD1994" s="406"/>
      <c r="AG1994" s="403"/>
      <c r="AH1994" s="403"/>
      <c r="AI1994" s="405"/>
      <c r="AL1994" s="403"/>
      <c r="AN1994" s="403"/>
      <c r="AO1994" s="405"/>
      <c r="AP1994" s="403"/>
      <c r="AQ1994" s="403"/>
      <c r="AR1994" s="403"/>
      <c r="AS1994" s="403"/>
      <c r="AT1994" s="403"/>
      <c r="AU1994" s="403"/>
      <c r="AV1994" s="405"/>
      <c r="AW1994" s="404"/>
      <c r="AY1994" s="403"/>
      <c r="BC1994" s="403"/>
      <c r="BD1994" s="403"/>
      <c r="BE1994" s="403"/>
      <c r="BF1994" s="403"/>
      <c r="BG1994" s="403"/>
      <c r="BH1994" s="403"/>
      <c r="BI1994" s="403"/>
      <c r="BJ1994" s="403"/>
      <c r="BK1994" s="403"/>
    </row>
    <row r="1995" spans="1:63" x14ac:dyDescent="0.25">
      <c r="A1995" s="405"/>
      <c r="B1995" s="400"/>
      <c r="C1995" s="403"/>
      <c r="D1995" s="403"/>
      <c r="E1995" s="403"/>
      <c r="I1995" s="404"/>
      <c r="Q1995" s="405"/>
      <c r="S1995" s="405"/>
      <c r="T1995" s="403"/>
      <c r="U1995" s="406"/>
      <c r="V1995" s="400"/>
      <c r="W1995" s="405"/>
      <c r="X1995" s="405"/>
      <c r="Y1995" s="403"/>
      <c r="Z1995" s="407"/>
      <c r="AA1995" s="403"/>
      <c r="AB1995" s="405"/>
      <c r="AC1995" s="403"/>
      <c r="AD1995" s="406"/>
      <c r="AG1995" s="403"/>
      <c r="AH1995" s="403"/>
      <c r="AI1995" s="405"/>
      <c r="AL1995" s="403"/>
      <c r="AN1995" s="403"/>
      <c r="AO1995" s="405"/>
      <c r="AP1995" s="403"/>
      <c r="AQ1995" s="403"/>
      <c r="AR1995" s="403"/>
      <c r="AS1995" s="403"/>
      <c r="AT1995" s="403"/>
      <c r="AU1995" s="403"/>
      <c r="AV1995" s="405"/>
      <c r="AW1995" s="404"/>
      <c r="AY1995" s="403"/>
      <c r="BC1995" s="403"/>
      <c r="BD1995" s="403"/>
      <c r="BE1995" s="403"/>
      <c r="BF1995" s="403"/>
      <c r="BG1995" s="403"/>
      <c r="BH1995" s="403"/>
      <c r="BI1995" s="403"/>
      <c r="BJ1995" s="403"/>
      <c r="BK1995" s="403"/>
    </row>
    <row r="1996" spans="1:63" x14ac:dyDescent="0.25">
      <c r="A1996" s="405"/>
      <c r="B1996" s="400"/>
      <c r="C1996" s="403"/>
      <c r="D1996" s="403"/>
      <c r="E1996" s="403"/>
      <c r="I1996" s="404"/>
      <c r="Q1996" s="405"/>
      <c r="S1996" s="405"/>
      <c r="T1996" s="403"/>
      <c r="U1996" s="406"/>
      <c r="V1996" s="400"/>
      <c r="W1996" s="405"/>
      <c r="X1996" s="405"/>
      <c r="Y1996" s="403"/>
      <c r="Z1996" s="407"/>
      <c r="AA1996" s="403"/>
      <c r="AB1996" s="405"/>
      <c r="AC1996" s="403"/>
      <c r="AD1996" s="406"/>
      <c r="AG1996" s="403"/>
      <c r="AH1996" s="403"/>
      <c r="AI1996" s="405"/>
      <c r="AL1996" s="403"/>
      <c r="AN1996" s="403"/>
      <c r="AO1996" s="405"/>
      <c r="AP1996" s="403"/>
      <c r="AQ1996" s="403"/>
      <c r="AR1996" s="403"/>
      <c r="AS1996" s="403"/>
      <c r="AT1996" s="403"/>
      <c r="AU1996" s="403"/>
      <c r="AV1996" s="405"/>
      <c r="AW1996" s="404"/>
      <c r="AY1996" s="403"/>
      <c r="BC1996" s="403"/>
      <c r="BD1996" s="403"/>
      <c r="BE1996" s="403"/>
      <c r="BF1996" s="403"/>
      <c r="BG1996" s="403"/>
      <c r="BH1996" s="403"/>
      <c r="BI1996" s="403"/>
      <c r="BJ1996" s="403"/>
      <c r="BK1996" s="403"/>
    </row>
    <row r="1997" spans="1:63" x14ac:dyDescent="0.25">
      <c r="A1997" s="405"/>
      <c r="B1997" s="400"/>
      <c r="C1997" s="403"/>
      <c r="D1997" s="403"/>
      <c r="E1997" s="403"/>
      <c r="I1997" s="404"/>
      <c r="Q1997" s="405"/>
      <c r="S1997" s="405"/>
      <c r="T1997" s="403"/>
      <c r="U1997" s="406"/>
      <c r="V1997" s="400"/>
      <c r="W1997" s="405"/>
      <c r="X1997" s="405"/>
      <c r="Y1997" s="403"/>
      <c r="Z1997" s="407"/>
      <c r="AA1997" s="403"/>
      <c r="AB1997" s="405"/>
      <c r="AC1997" s="403"/>
      <c r="AD1997" s="406"/>
      <c r="AG1997" s="403"/>
      <c r="AH1997" s="403"/>
      <c r="AI1997" s="405"/>
      <c r="AL1997" s="403"/>
      <c r="AN1997" s="403"/>
      <c r="AO1997" s="405"/>
      <c r="AP1997" s="403"/>
      <c r="AQ1997" s="403"/>
      <c r="AR1997" s="403"/>
      <c r="AS1997" s="403"/>
      <c r="AT1997" s="403"/>
      <c r="AU1997" s="403"/>
      <c r="AV1997" s="405"/>
      <c r="AW1997" s="404"/>
      <c r="AY1997" s="403"/>
      <c r="BC1997" s="403"/>
      <c r="BD1997" s="403"/>
      <c r="BE1997" s="403"/>
      <c r="BF1997" s="403"/>
      <c r="BG1997" s="403"/>
      <c r="BH1997" s="403"/>
      <c r="BI1997" s="403"/>
      <c r="BJ1997" s="403"/>
      <c r="BK1997" s="403"/>
    </row>
    <row r="1998" spans="1:63" x14ac:dyDescent="0.25">
      <c r="A1998" s="405"/>
      <c r="B1998" s="400"/>
      <c r="C1998" s="403"/>
      <c r="D1998" s="403"/>
      <c r="E1998" s="403"/>
      <c r="I1998" s="404"/>
      <c r="Q1998" s="405"/>
      <c r="S1998" s="405"/>
      <c r="T1998" s="403"/>
      <c r="U1998" s="406"/>
      <c r="V1998" s="400"/>
      <c r="W1998" s="405"/>
      <c r="X1998" s="405"/>
      <c r="Y1998" s="403"/>
      <c r="Z1998" s="407"/>
      <c r="AA1998" s="403"/>
      <c r="AB1998" s="405"/>
      <c r="AC1998" s="403"/>
      <c r="AD1998" s="406"/>
      <c r="AG1998" s="403"/>
      <c r="AH1998" s="403"/>
      <c r="AI1998" s="405"/>
      <c r="AL1998" s="403"/>
      <c r="AN1998" s="403"/>
      <c r="AO1998" s="405"/>
      <c r="AP1998" s="403"/>
      <c r="AQ1998" s="403"/>
      <c r="AR1998" s="403"/>
      <c r="AS1998" s="403"/>
      <c r="AT1998" s="403"/>
      <c r="AU1998" s="403"/>
      <c r="AV1998" s="405"/>
      <c r="AW1998" s="404"/>
      <c r="AY1998" s="403"/>
      <c r="BC1998" s="403"/>
      <c r="BD1998" s="403"/>
      <c r="BE1998" s="403"/>
      <c r="BF1998" s="403"/>
      <c r="BG1998" s="403"/>
      <c r="BH1998" s="403"/>
      <c r="BI1998" s="403"/>
      <c r="BJ1998" s="403"/>
      <c r="BK1998" s="403"/>
    </row>
    <row r="1999" spans="1:63" x14ac:dyDescent="0.25">
      <c r="A1999" s="405"/>
      <c r="B1999" s="400"/>
      <c r="C1999" s="403"/>
      <c r="D1999" s="403"/>
      <c r="E1999" s="403"/>
      <c r="I1999" s="404"/>
      <c r="Q1999" s="405"/>
      <c r="S1999" s="405"/>
      <c r="T1999" s="403"/>
      <c r="U1999" s="406"/>
      <c r="V1999" s="400"/>
      <c r="W1999" s="405"/>
      <c r="X1999" s="405"/>
      <c r="Y1999" s="403"/>
      <c r="Z1999" s="407"/>
      <c r="AA1999" s="403"/>
      <c r="AB1999" s="405"/>
      <c r="AC1999" s="403"/>
      <c r="AD1999" s="406"/>
      <c r="AG1999" s="403"/>
      <c r="AH1999" s="403"/>
      <c r="AI1999" s="405"/>
      <c r="AL1999" s="403"/>
      <c r="AN1999" s="403"/>
      <c r="AO1999" s="405"/>
      <c r="AP1999" s="403"/>
      <c r="AQ1999" s="403"/>
      <c r="AR1999" s="403"/>
      <c r="AS1999" s="403"/>
      <c r="AT1999" s="403"/>
      <c r="AU1999" s="403"/>
      <c r="AV1999" s="405"/>
      <c r="AW1999" s="404"/>
      <c r="AY1999" s="403"/>
      <c r="BC1999" s="403"/>
      <c r="BD1999" s="403"/>
      <c r="BE1999" s="403"/>
      <c r="BF1999" s="403"/>
      <c r="BG1999" s="403"/>
      <c r="BH1999" s="403"/>
      <c r="BI1999" s="403"/>
      <c r="BJ1999" s="403"/>
      <c r="BK1999" s="403"/>
    </row>
    <row r="2000" spans="1:63" x14ac:dyDescent="0.25">
      <c r="A2000" s="405"/>
      <c r="B2000" s="400"/>
      <c r="C2000" s="403"/>
      <c r="D2000" s="403"/>
      <c r="E2000" s="403"/>
      <c r="I2000" s="404"/>
      <c r="Q2000" s="405"/>
      <c r="S2000" s="405"/>
      <c r="T2000" s="403"/>
      <c r="U2000" s="406"/>
      <c r="V2000" s="400"/>
      <c r="W2000" s="405"/>
      <c r="X2000" s="405"/>
      <c r="Y2000" s="403"/>
      <c r="Z2000" s="407"/>
      <c r="AA2000" s="403"/>
      <c r="AB2000" s="405"/>
      <c r="AC2000" s="403"/>
      <c r="AD2000" s="406"/>
      <c r="AG2000" s="403"/>
      <c r="AH2000" s="403"/>
      <c r="AI2000" s="405"/>
      <c r="AL2000" s="403"/>
      <c r="AN2000" s="403"/>
      <c r="AO2000" s="405"/>
      <c r="AP2000" s="403"/>
      <c r="AQ2000" s="403"/>
      <c r="AR2000" s="403"/>
      <c r="AS2000" s="403"/>
      <c r="AT2000" s="403"/>
      <c r="AU2000" s="403"/>
      <c r="AV2000" s="405"/>
      <c r="AW2000" s="404"/>
      <c r="AY2000" s="403"/>
      <c r="BC2000" s="403"/>
      <c r="BD2000" s="403"/>
      <c r="BE2000" s="403"/>
      <c r="BF2000" s="403"/>
      <c r="BG2000" s="403"/>
      <c r="BH2000" s="403"/>
      <c r="BI2000" s="403"/>
      <c r="BJ2000" s="403"/>
      <c r="BK2000" s="403"/>
    </row>
    <row r="2001" spans="1:63" x14ac:dyDescent="0.25">
      <c r="A2001" s="405"/>
      <c r="B2001" s="400"/>
      <c r="C2001" s="403"/>
      <c r="D2001" s="403"/>
      <c r="E2001" s="403"/>
      <c r="I2001" s="404"/>
      <c r="Q2001" s="405"/>
      <c r="S2001" s="405"/>
      <c r="T2001" s="403"/>
      <c r="U2001" s="406"/>
      <c r="V2001" s="400"/>
      <c r="W2001" s="405"/>
      <c r="X2001" s="405"/>
      <c r="Y2001" s="403"/>
      <c r="Z2001" s="407"/>
      <c r="AA2001" s="403"/>
      <c r="AB2001" s="405"/>
      <c r="AC2001" s="403"/>
      <c r="AD2001" s="406"/>
      <c r="AG2001" s="403"/>
      <c r="AH2001" s="403"/>
      <c r="AI2001" s="405"/>
      <c r="AL2001" s="403"/>
      <c r="AN2001" s="403"/>
      <c r="AO2001" s="405"/>
      <c r="AP2001" s="403"/>
      <c r="AQ2001" s="403"/>
      <c r="AR2001" s="403"/>
      <c r="AS2001" s="403"/>
      <c r="AT2001" s="403"/>
      <c r="AU2001" s="403"/>
      <c r="AV2001" s="405"/>
      <c r="AW2001" s="404"/>
      <c r="AY2001" s="403"/>
      <c r="BC2001" s="403"/>
      <c r="BD2001" s="403"/>
      <c r="BE2001" s="403"/>
      <c r="BF2001" s="403"/>
      <c r="BG2001" s="403"/>
      <c r="BH2001" s="403"/>
      <c r="BI2001" s="403"/>
      <c r="BJ2001" s="403"/>
      <c r="BK2001" s="403"/>
    </row>
    <row r="2002" spans="1:63" x14ac:dyDescent="0.25">
      <c r="A2002" s="405"/>
      <c r="B2002" s="400"/>
      <c r="C2002" s="403"/>
      <c r="D2002" s="403"/>
      <c r="E2002" s="403"/>
      <c r="I2002" s="404"/>
      <c r="Q2002" s="405"/>
      <c r="S2002" s="405"/>
      <c r="T2002" s="403"/>
      <c r="U2002" s="406"/>
      <c r="V2002" s="400"/>
      <c r="W2002" s="405"/>
      <c r="X2002" s="405"/>
      <c r="Y2002" s="403"/>
      <c r="Z2002" s="407"/>
      <c r="AA2002" s="403"/>
      <c r="AB2002" s="405"/>
      <c r="AC2002" s="403"/>
      <c r="AD2002" s="406"/>
      <c r="AG2002" s="403"/>
      <c r="AH2002" s="403"/>
      <c r="AI2002" s="405"/>
      <c r="AL2002" s="403"/>
      <c r="AN2002" s="403"/>
      <c r="AO2002" s="405"/>
      <c r="AP2002" s="403"/>
      <c r="AQ2002" s="403"/>
      <c r="AR2002" s="403"/>
      <c r="AS2002" s="403"/>
      <c r="AT2002" s="403"/>
      <c r="AU2002" s="403"/>
      <c r="AV2002" s="405"/>
      <c r="AW2002" s="404"/>
      <c r="AY2002" s="403"/>
      <c r="BC2002" s="403"/>
      <c r="BD2002" s="403"/>
      <c r="BE2002" s="403"/>
      <c r="BF2002" s="403"/>
      <c r="BG2002" s="403"/>
      <c r="BH2002" s="403"/>
      <c r="BI2002" s="403"/>
      <c r="BJ2002" s="403"/>
      <c r="BK2002" s="403"/>
    </row>
    <row r="2003" spans="1:63" x14ac:dyDescent="0.25">
      <c r="A2003" s="405"/>
      <c r="B2003" s="400"/>
      <c r="C2003" s="403"/>
      <c r="D2003" s="403"/>
      <c r="E2003" s="403"/>
      <c r="I2003" s="404"/>
      <c r="Q2003" s="405"/>
      <c r="S2003" s="405"/>
      <c r="T2003" s="403"/>
      <c r="U2003" s="406"/>
      <c r="V2003" s="400"/>
      <c r="W2003" s="405"/>
      <c r="X2003" s="405"/>
      <c r="Y2003" s="403"/>
      <c r="Z2003" s="407"/>
      <c r="AA2003" s="403"/>
      <c r="AB2003" s="405"/>
      <c r="AC2003" s="403"/>
      <c r="AD2003" s="406"/>
      <c r="AG2003" s="403"/>
      <c r="AH2003" s="403"/>
      <c r="AI2003" s="405"/>
      <c r="AL2003" s="403"/>
      <c r="AN2003" s="403"/>
      <c r="AO2003" s="405"/>
      <c r="AP2003" s="403"/>
      <c r="AQ2003" s="403"/>
      <c r="AR2003" s="403"/>
      <c r="AS2003" s="403"/>
      <c r="AT2003" s="403"/>
      <c r="AU2003" s="403"/>
      <c r="AV2003" s="405"/>
      <c r="AW2003" s="404"/>
      <c r="AY2003" s="403"/>
      <c r="BC2003" s="403"/>
      <c r="BD2003" s="403"/>
      <c r="BE2003" s="403"/>
      <c r="BF2003" s="403"/>
      <c r="BG2003" s="403"/>
      <c r="BH2003" s="403"/>
      <c r="BI2003" s="403"/>
      <c r="BJ2003" s="403"/>
      <c r="BK2003" s="403"/>
    </row>
    <row r="2004" spans="1:63" x14ac:dyDescent="0.25">
      <c r="A2004" s="405"/>
      <c r="B2004" s="400"/>
      <c r="C2004" s="403"/>
      <c r="D2004" s="403"/>
      <c r="E2004" s="403"/>
      <c r="I2004" s="404"/>
      <c r="Q2004" s="405"/>
      <c r="S2004" s="405"/>
      <c r="T2004" s="403"/>
      <c r="U2004" s="406"/>
      <c r="V2004" s="400"/>
      <c r="W2004" s="405"/>
      <c r="X2004" s="405"/>
      <c r="Y2004" s="403"/>
      <c r="Z2004" s="407"/>
      <c r="AA2004" s="403"/>
      <c r="AB2004" s="405"/>
      <c r="AC2004" s="403"/>
      <c r="AD2004" s="406"/>
      <c r="AG2004" s="403"/>
      <c r="AH2004" s="403"/>
      <c r="AI2004" s="405"/>
      <c r="AL2004" s="403"/>
      <c r="AN2004" s="403"/>
      <c r="AO2004" s="405"/>
      <c r="AP2004" s="403"/>
      <c r="AQ2004" s="403"/>
      <c r="AR2004" s="403"/>
      <c r="AS2004" s="403"/>
      <c r="AT2004" s="403"/>
      <c r="AU2004" s="403"/>
      <c r="AV2004" s="405"/>
      <c r="AW2004" s="404"/>
      <c r="AY2004" s="403"/>
      <c r="BC2004" s="403"/>
      <c r="BD2004" s="403"/>
      <c r="BE2004" s="403"/>
      <c r="BF2004" s="403"/>
      <c r="BG2004" s="403"/>
      <c r="BH2004" s="403"/>
      <c r="BI2004" s="403"/>
      <c r="BJ2004" s="403"/>
      <c r="BK2004" s="403"/>
    </row>
    <row r="2005" spans="1:63" x14ac:dyDescent="0.25">
      <c r="A2005" s="405"/>
      <c r="B2005" s="400"/>
      <c r="C2005" s="403"/>
      <c r="D2005" s="403"/>
      <c r="E2005" s="403"/>
      <c r="I2005" s="404"/>
      <c r="Q2005" s="405"/>
      <c r="S2005" s="405"/>
      <c r="T2005" s="403"/>
      <c r="U2005" s="406"/>
      <c r="V2005" s="400"/>
      <c r="W2005" s="405"/>
      <c r="X2005" s="405"/>
      <c r="Y2005" s="403"/>
      <c r="Z2005" s="407"/>
      <c r="AA2005" s="403"/>
      <c r="AB2005" s="405"/>
      <c r="AC2005" s="403"/>
      <c r="AD2005" s="406"/>
      <c r="AG2005" s="403"/>
      <c r="AH2005" s="403"/>
      <c r="AI2005" s="405"/>
      <c r="AL2005" s="403"/>
      <c r="AN2005" s="403"/>
      <c r="AO2005" s="405"/>
      <c r="AP2005" s="403"/>
      <c r="AQ2005" s="403"/>
      <c r="AR2005" s="403"/>
      <c r="AS2005" s="403"/>
      <c r="AT2005" s="403"/>
      <c r="AU2005" s="403"/>
      <c r="AV2005" s="405"/>
      <c r="AW2005" s="404"/>
      <c r="AY2005" s="403"/>
      <c r="BC2005" s="403"/>
      <c r="BD2005" s="403"/>
      <c r="BE2005" s="403"/>
      <c r="BF2005" s="403"/>
      <c r="BG2005" s="403"/>
      <c r="BH2005" s="403"/>
      <c r="BI2005" s="403"/>
      <c r="BJ2005" s="403"/>
      <c r="BK2005" s="403"/>
    </row>
    <row r="2006" spans="1:63" x14ac:dyDescent="0.25">
      <c r="A2006" s="405"/>
      <c r="B2006" s="400"/>
      <c r="C2006" s="403"/>
      <c r="D2006" s="403"/>
      <c r="E2006" s="403"/>
      <c r="I2006" s="404"/>
      <c r="Q2006" s="405"/>
      <c r="S2006" s="405"/>
      <c r="T2006" s="403"/>
      <c r="U2006" s="406"/>
      <c r="V2006" s="400"/>
      <c r="W2006" s="405"/>
      <c r="X2006" s="405"/>
      <c r="Y2006" s="403"/>
      <c r="Z2006" s="407"/>
      <c r="AA2006" s="403"/>
      <c r="AB2006" s="405"/>
      <c r="AC2006" s="403"/>
      <c r="AD2006" s="406"/>
      <c r="AG2006" s="403"/>
      <c r="AH2006" s="403"/>
      <c r="AI2006" s="405"/>
      <c r="AL2006" s="403"/>
      <c r="AN2006" s="403"/>
      <c r="AO2006" s="405"/>
      <c r="AP2006" s="403"/>
      <c r="AQ2006" s="403"/>
      <c r="AR2006" s="403"/>
      <c r="AS2006" s="403"/>
      <c r="AT2006" s="403"/>
      <c r="AU2006" s="403"/>
      <c r="AV2006" s="405"/>
      <c r="AW2006" s="404"/>
      <c r="AY2006" s="403"/>
      <c r="BC2006" s="403"/>
      <c r="BD2006" s="403"/>
      <c r="BE2006" s="403"/>
      <c r="BF2006" s="403"/>
      <c r="BG2006" s="403"/>
      <c r="BH2006" s="403"/>
      <c r="BI2006" s="403"/>
      <c r="BJ2006" s="403"/>
      <c r="BK2006" s="403"/>
    </row>
    <row r="2007" spans="1:63" x14ac:dyDescent="0.25">
      <c r="A2007" s="405"/>
      <c r="B2007" s="400"/>
      <c r="C2007" s="403"/>
      <c r="D2007" s="403"/>
      <c r="E2007" s="403"/>
      <c r="I2007" s="404"/>
      <c r="Q2007" s="405"/>
      <c r="S2007" s="405"/>
      <c r="T2007" s="403"/>
      <c r="U2007" s="406"/>
      <c r="V2007" s="400"/>
      <c r="W2007" s="405"/>
      <c r="X2007" s="405"/>
      <c r="Y2007" s="403"/>
      <c r="Z2007" s="407"/>
      <c r="AA2007" s="403"/>
      <c r="AB2007" s="405"/>
      <c r="AC2007" s="403"/>
      <c r="AD2007" s="406"/>
      <c r="AG2007" s="403"/>
      <c r="AH2007" s="403"/>
      <c r="AI2007" s="405"/>
      <c r="AL2007" s="403"/>
      <c r="AN2007" s="403"/>
      <c r="AO2007" s="405"/>
      <c r="AP2007" s="403"/>
      <c r="AQ2007" s="403"/>
      <c r="AR2007" s="403"/>
      <c r="AS2007" s="403"/>
      <c r="AT2007" s="403"/>
      <c r="AU2007" s="403"/>
      <c r="AV2007" s="405"/>
      <c r="AW2007" s="404"/>
      <c r="AY2007" s="403"/>
      <c r="BC2007" s="403"/>
      <c r="BD2007" s="403"/>
      <c r="BE2007" s="403"/>
      <c r="BF2007" s="403"/>
      <c r="BG2007" s="403"/>
      <c r="BH2007" s="403"/>
      <c r="BI2007" s="403"/>
      <c r="BJ2007" s="403"/>
      <c r="BK2007" s="403"/>
    </row>
    <row r="2008" spans="1:63" x14ac:dyDescent="0.25">
      <c r="A2008" s="405"/>
      <c r="B2008" s="400"/>
      <c r="C2008" s="403"/>
      <c r="D2008" s="403"/>
      <c r="E2008" s="403"/>
      <c r="I2008" s="404"/>
      <c r="Q2008" s="405"/>
      <c r="S2008" s="405"/>
      <c r="T2008" s="403"/>
      <c r="U2008" s="406"/>
      <c r="V2008" s="400"/>
      <c r="W2008" s="405"/>
      <c r="X2008" s="405"/>
      <c r="Y2008" s="403"/>
      <c r="Z2008" s="407"/>
      <c r="AA2008" s="403"/>
      <c r="AB2008" s="405"/>
      <c r="AC2008" s="403"/>
      <c r="AD2008" s="406"/>
      <c r="AG2008" s="403"/>
      <c r="AH2008" s="403"/>
      <c r="AI2008" s="405"/>
      <c r="AL2008" s="403"/>
      <c r="AN2008" s="403"/>
      <c r="AO2008" s="405"/>
      <c r="AP2008" s="403"/>
      <c r="AQ2008" s="403"/>
      <c r="AR2008" s="403"/>
      <c r="AS2008" s="403"/>
      <c r="AT2008" s="403"/>
      <c r="AU2008" s="403"/>
      <c r="AV2008" s="405"/>
      <c r="AW2008" s="404"/>
      <c r="AY2008" s="403"/>
      <c r="BC2008" s="403"/>
      <c r="BD2008" s="403"/>
      <c r="BE2008" s="403"/>
      <c r="BF2008" s="403"/>
      <c r="BG2008" s="403"/>
      <c r="BH2008" s="403"/>
      <c r="BI2008" s="403"/>
      <c r="BJ2008" s="403"/>
      <c r="BK2008" s="403"/>
    </row>
    <row r="2009" spans="1:63" x14ac:dyDescent="0.25">
      <c r="A2009" s="405"/>
      <c r="B2009" s="400"/>
      <c r="C2009" s="403"/>
      <c r="D2009" s="403"/>
      <c r="E2009" s="403"/>
      <c r="I2009" s="404"/>
      <c r="Q2009" s="405"/>
      <c r="S2009" s="405"/>
      <c r="T2009" s="403"/>
      <c r="U2009" s="406"/>
      <c r="V2009" s="400"/>
      <c r="W2009" s="405"/>
      <c r="X2009" s="405"/>
      <c r="Y2009" s="403"/>
      <c r="Z2009" s="407"/>
      <c r="AA2009" s="403"/>
      <c r="AB2009" s="405"/>
      <c r="AC2009" s="403"/>
      <c r="AD2009" s="406"/>
      <c r="AG2009" s="403"/>
      <c r="AH2009" s="403"/>
      <c r="AI2009" s="405"/>
      <c r="AL2009" s="403"/>
      <c r="AN2009" s="403"/>
      <c r="AO2009" s="405"/>
      <c r="AP2009" s="403"/>
      <c r="AQ2009" s="403"/>
      <c r="AR2009" s="403"/>
      <c r="AS2009" s="403"/>
      <c r="AT2009" s="403"/>
      <c r="AU2009" s="403"/>
      <c r="AV2009" s="405"/>
      <c r="AW2009" s="404"/>
      <c r="AY2009" s="403"/>
      <c r="BC2009" s="403"/>
      <c r="BD2009" s="403"/>
      <c r="BE2009" s="403"/>
      <c r="BF2009" s="403"/>
      <c r="BG2009" s="403"/>
      <c r="BH2009" s="403"/>
      <c r="BI2009" s="403"/>
      <c r="BJ2009" s="403"/>
      <c r="BK2009" s="403"/>
    </row>
    <row r="2010" spans="1:63" x14ac:dyDescent="0.25">
      <c r="A2010" s="405"/>
      <c r="B2010" s="400"/>
      <c r="C2010" s="403"/>
      <c r="D2010" s="403"/>
      <c r="E2010" s="403"/>
      <c r="I2010" s="404"/>
      <c r="Q2010" s="405"/>
      <c r="S2010" s="405"/>
      <c r="T2010" s="403"/>
      <c r="U2010" s="406"/>
      <c r="V2010" s="400"/>
      <c r="W2010" s="405"/>
      <c r="X2010" s="405"/>
      <c r="Y2010" s="403"/>
      <c r="Z2010" s="407"/>
      <c r="AA2010" s="403"/>
      <c r="AB2010" s="405"/>
      <c r="AC2010" s="403"/>
      <c r="AD2010" s="406"/>
      <c r="AG2010" s="403"/>
      <c r="AH2010" s="403"/>
      <c r="AI2010" s="405"/>
      <c r="AL2010" s="403"/>
      <c r="AN2010" s="403"/>
      <c r="AO2010" s="405"/>
      <c r="AP2010" s="403"/>
      <c r="AQ2010" s="403"/>
      <c r="AR2010" s="403"/>
      <c r="AS2010" s="403"/>
      <c r="AT2010" s="403"/>
      <c r="AU2010" s="403"/>
      <c r="AV2010" s="405"/>
      <c r="AW2010" s="404"/>
      <c r="AY2010" s="403"/>
      <c r="BC2010" s="403"/>
      <c r="BD2010" s="403"/>
      <c r="BE2010" s="403"/>
      <c r="BF2010" s="403"/>
      <c r="BG2010" s="403"/>
      <c r="BH2010" s="403"/>
      <c r="BI2010" s="403"/>
      <c r="BJ2010" s="403"/>
      <c r="BK2010" s="403"/>
    </row>
    <row r="2011" spans="1:63" x14ac:dyDescent="0.25">
      <c r="A2011" s="405"/>
      <c r="B2011" s="400"/>
      <c r="C2011" s="403"/>
      <c r="D2011" s="403"/>
      <c r="E2011" s="403"/>
      <c r="I2011" s="404"/>
      <c r="Q2011" s="405"/>
      <c r="S2011" s="405"/>
      <c r="T2011" s="403"/>
      <c r="U2011" s="406"/>
      <c r="V2011" s="400"/>
      <c r="W2011" s="405"/>
      <c r="X2011" s="405"/>
      <c r="Y2011" s="403"/>
      <c r="Z2011" s="407"/>
      <c r="AA2011" s="403"/>
      <c r="AB2011" s="405"/>
      <c r="AC2011" s="403"/>
      <c r="AD2011" s="406"/>
      <c r="AG2011" s="403"/>
      <c r="AH2011" s="403"/>
      <c r="AI2011" s="405"/>
      <c r="AL2011" s="403"/>
      <c r="AN2011" s="403"/>
      <c r="AO2011" s="405"/>
      <c r="AP2011" s="403"/>
      <c r="AQ2011" s="403"/>
      <c r="AR2011" s="403"/>
      <c r="AS2011" s="403"/>
      <c r="AT2011" s="403"/>
      <c r="AU2011" s="403"/>
      <c r="AV2011" s="405"/>
      <c r="AW2011" s="404"/>
      <c r="AY2011" s="403"/>
      <c r="BC2011" s="403"/>
      <c r="BD2011" s="403"/>
      <c r="BE2011" s="403"/>
      <c r="BF2011" s="403"/>
      <c r="BG2011" s="403"/>
      <c r="BH2011" s="403"/>
      <c r="BI2011" s="403"/>
      <c r="BJ2011" s="403"/>
      <c r="BK2011" s="403"/>
    </row>
    <row r="2012" spans="1:63" x14ac:dyDescent="0.25">
      <c r="A2012" s="405"/>
      <c r="B2012" s="400"/>
      <c r="C2012" s="403"/>
      <c r="D2012" s="403"/>
      <c r="E2012" s="403"/>
      <c r="I2012" s="404"/>
      <c r="Q2012" s="405"/>
      <c r="S2012" s="405"/>
      <c r="T2012" s="403"/>
      <c r="U2012" s="406"/>
      <c r="V2012" s="400"/>
      <c r="W2012" s="405"/>
      <c r="X2012" s="405"/>
      <c r="Y2012" s="403"/>
      <c r="Z2012" s="407"/>
      <c r="AA2012" s="403"/>
      <c r="AB2012" s="405"/>
      <c r="AC2012" s="403"/>
      <c r="AD2012" s="406"/>
      <c r="AG2012" s="403"/>
      <c r="AH2012" s="403"/>
      <c r="AI2012" s="405"/>
      <c r="AL2012" s="403"/>
      <c r="AN2012" s="403"/>
      <c r="AO2012" s="405"/>
      <c r="AP2012" s="403"/>
      <c r="AQ2012" s="403"/>
      <c r="AR2012" s="403"/>
      <c r="AS2012" s="403"/>
      <c r="AT2012" s="403"/>
      <c r="AU2012" s="403"/>
      <c r="AV2012" s="405"/>
      <c r="AW2012" s="404"/>
      <c r="AY2012" s="403"/>
      <c r="BC2012" s="403"/>
      <c r="BD2012" s="403"/>
      <c r="BE2012" s="403"/>
      <c r="BF2012" s="403"/>
      <c r="BG2012" s="403"/>
      <c r="BH2012" s="403"/>
      <c r="BI2012" s="403"/>
      <c r="BJ2012" s="403"/>
      <c r="BK2012" s="403"/>
    </row>
    <row r="2013" spans="1:63" x14ac:dyDescent="0.25">
      <c r="A2013" s="405"/>
      <c r="B2013" s="400"/>
      <c r="C2013" s="403"/>
      <c r="D2013" s="403"/>
      <c r="E2013" s="403"/>
      <c r="I2013" s="404"/>
      <c r="Q2013" s="405"/>
      <c r="S2013" s="405"/>
      <c r="T2013" s="403"/>
      <c r="U2013" s="406"/>
      <c r="V2013" s="400"/>
      <c r="W2013" s="405"/>
      <c r="X2013" s="405"/>
      <c r="Y2013" s="403"/>
      <c r="Z2013" s="407"/>
      <c r="AA2013" s="403"/>
      <c r="AB2013" s="405"/>
      <c r="AC2013" s="403"/>
      <c r="AD2013" s="406"/>
      <c r="AG2013" s="403"/>
      <c r="AH2013" s="403"/>
      <c r="AI2013" s="405"/>
      <c r="AL2013" s="403"/>
      <c r="AN2013" s="403"/>
      <c r="AO2013" s="405"/>
      <c r="AP2013" s="403"/>
      <c r="AQ2013" s="403"/>
      <c r="AR2013" s="403"/>
      <c r="AS2013" s="403"/>
      <c r="AT2013" s="403"/>
      <c r="AU2013" s="403"/>
      <c r="AV2013" s="405"/>
      <c r="AW2013" s="404"/>
      <c r="AY2013" s="403"/>
      <c r="BC2013" s="403"/>
      <c r="BD2013" s="403"/>
      <c r="BE2013" s="403"/>
      <c r="BF2013" s="403"/>
      <c r="BG2013" s="403"/>
      <c r="BH2013" s="403"/>
      <c r="BI2013" s="403"/>
      <c r="BJ2013" s="403"/>
      <c r="BK2013" s="403"/>
    </row>
    <row r="2014" spans="1:63" x14ac:dyDescent="0.25">
      <c r="A2014" s="405"/>
      <c r="B2014" s="400"/>
      <c r="C2014" s="403"/>
      <c r="D2014" s="403"/>
      <c r="E2014" s="403"/>
      <c r="I2014" s="404"/>
      <c r="Q2014" s="405"/>
      <c r="S2014" s="405"/>
      <c r="T2014" s="403"/>
      <c r="U2014" s="406"/>
      <c r="V2014" s="400"/>
      <c r="W2014" s="405"/>
      <c r="X2014" s="405"/>
      <c r="Y2014" s="403"/>
      <c r="Z2014" s="407"/>
      <c r="AA2014" s="403"/>
      <c r="AB2014" s="405"/>
      <c r="AC2014" s="403"/>
      <c r="AD2014" s="406"/>
      <c r="AG2014" s="403"/>
      <c r="AH2014" s="403"/>
      <c r="AI2014" s="405"/>
      <c r="AL2014" s="403"/>
      <c r="AN2014" s="403"/>
      <c r="AO2014" s="405"/>
      <c r="AP2014" s="403"/>
      <c r="AQ2014" s="403"/>
      <c r="AR2014" s="403"/>
      <c r="AS2014" s="403"/>
      <c r="AT2014" s="403"/>
      <c r="AU2014" s="403"/>
      <c r="AV2014" s="405"/>
      <c r="AW2014" s="404"/>
      <c r="AY2014" s="403"/>
      <c r="BC2014" s="403"/>
      <c r="BD2014" s="403"/>
      <c r="BE2014" s="403"/>
      <c r="BF2014" s="403"/>
      <c r="BG2014" s="403"/>
      <c r="BH2014" s="403"/>
      <c r="BI2014" s="403"/>
      <c r="BJ2014" s="403"/>
      <c r="BK2014" s="403"/>
    </row>
    <row r="2015" spans="1:63" x14ac:dyDescent="0.25">
      <c r="A2015" s="405"/>
      <c r="B2015" s="400"/>
      <c r="C2015" s="403"/>
      <c r="D2015" s="403"/>
      <c r="E2015" s="403"/>
      <c r="I2015" s="404"/>
      <c r="Q2015" s="405"/>
      <c r="S2015" s="405"/>
      <c r="T2015" s="403"/>
      <c r="U2015" s="406"/>
      <c r="V2015" s="400"/>
      <c r="W2015" s="405"/>
      <c r="X2015" s="405"/>
      <c r="Y2015" s="403"/>
      <c r="Z2015" s="407"/>
      <c r="AA2015" s="403"/>
      <c r="AB2015" s="405"/>
      <c r="AC2015" s="403"/>
      <c r="AD2015" s="406"/>
      <c r="AG2015" s="403"/>
      <c r="AH2015" s="403"/>
      <c r="AI2015" s="405"/>
      <c r="AL2015" s="403"/>
      <c r="AN2015" s="403"/>
      <c r="AO2015" s="405"/>
      <c r="AP2015" s="403"/>
      <c r="AQ2015" s="403"/>
      <c r="AR2015" s="403"/>
      <c r="AS2015" s="403"/>
      <c r="AT2015" s="403"/>
      <c r="AU2015" s="403"/>
      <c r="AV2015" s="405"/>
      <c r="AW2015" s="404"/>
      <c r="AY2015" s="403"/>
      <c r="BC2015" s="403"/>
      <c r="BD2015" s="403"/>
      <c r="BE2015" s="403"/>
      <c r="BF2015" s="403"/>
      <c r="BG2015" s="403"/>
      <c r="BH2015" s="403"/>
      <c r="BI2015" s="403"/>
      <c r="BJ2015" s="403"/>
      <c r="BK2015" s="403"/>
    </row>
    <row r="2016" spans="1:63" x14ac:dyDescent="0.25">
      <c r="A2016" s="405"/>
      <c r="B2016" s="400"/>
      <c r="C2016" s="403"/>
      <c r="D2016" s="403"/>
      <c r="E2016" s="403"/>
      <c r="I2016" s="404"/>
      <c r="Q2016" s="405"/>
      <c r="S2016" s="405"/>
      <c r="T2016" s="403"/>
      <c r="U2016" s="406"/>
      <c r="V2016" s="400"/>
      <c r="W2016" s="405"/>
      <c r="X2016" s="405"/>
      <c r="Y2016" s="403"/>
      <c r="Z2016" s="407"/>
      <c r="AA2016" s="403"/>
      <c r="AB2016" s="405"/>
      <c r="AC2016" s="403"/>
      <c r="AD2016" s="406"/>
      <c r="AG2016" s="403"/>
      <c r="AH2016" s="403"/>
      <c r="AI2016" s="405"/>
      <c r="AL2016" s="403"/>
      <c r="AN2016" s="403"/>
      <c r="AO2016" s="405"/>
      <c r="AP2016" s="403"/>
      <c r="AQ2016" s="403"/>
      <c r="AR2016" s="403"/>
      <c r="AS2016" s="403"/>
      <c r="AT2016" s="403"/>
      <c r="AU2016" s="403"/>
      <c r="AV2016" s="405"/>
      <c r="AW2016" s="404"/>
      <c r="AY2016" s="403"/>
      <c r="BC2016" s="403"/>
      <c r="BD2016" s="403"/>
      <c r="BE2016" s="403"/>
      <c r="BF2016" s="403"/>
      <c r="BG2016" s="403"/>
      <c r="BH2016" s="403"/>
      <c r="BI2016" s="403"/>
      <c r="BJ2016" s="403"/>
      <c r="BK2016" s="403"/>
    </row>
    <row r="2017" spans="1:63" x14ac:dyDescent="0.25">
      <c r="A2017" s="405"/>
      <c r="B2017" s="400"/>
      <c r="C2017" s="403"/>
      <c r="D2017" s="403"/>
      <c r="E2017" s="403"/>
      <c r="I2017" s="404"/>
      <c r="Q2017" s="405"/>
      <c r="S2017" s="405"/>
      <c r="T2017" s="403"/>
      <c r="U2017" s="406"/>
      <c r="V2017" s="400"/>
      <c r="W2017" s="405"/>
      <c r="X2017" s="405"/>
      <c r="Y2017" s="403"/>
      <c r="Z2017" s="407"/>
      <c r="AA2017" s="403"/>
      <c r="AB2017" s="405"/>
      <c r="AC2017" s="403"/>
      <c r="AD2017" s="406"/>
      <c r="AG2017" s="403"/>
      <c r="AH2017" s="403"/>
      <c r="AI2017" s="405"/>
      <c r="AL2017" s="403"/>
      <c r="AN2017" s="403"/>
      <c r="AO2017" s="405"/>
      <c r="AP2017" s="403"/>
      <c r="AQ2017" s="403"/>
      <c r="AR2017" s="403"/>
      <c r="AS2017" s="403"/>
      <c r="AT2017" s="403"/>
      <c r="AU2017" s="403"/>
      <c r="AV2017" s="405"/>
      <c r="AW2017" s="404"/>
      <c r="AY2017" s="403"/>
      <c r="BC2017" s="403"/>
      <c r="BD2017" s="403"/>
      <c r="BE2017" s="403"/>
      <c r="BF2017" s="403"/>
      <c r="BG2017" s="403"/>
      <c r="BH2017" s="403"/>
      <c r="BI2017" s="403"/>
      <c r="BJ2017" s="403"/>
      <c r="BK2017" s="403"/>
    </row>
    <row r="2018" spans="1:63" x14ac:dyDescent="0.25">
      <c r="A2018" s="405"/>
      <c r="B2018" s="400"/>
      <c r="C2018" s="403"/>
      <c r="D2018" s="403"/>
      <c r="E2018" s="403"/>
      <c r="I2018" s="404"/>
      <c r="Q2018" s="405"/>
      <c r="S2018" s="405"/>
      <c r="T2018" s="403"/>
      <c r="U2018" s="406"/>
      <c r="V2018" s="400"/>
      <c r="W2018" s="405"/>
      <c r="X2018" s="405"/>
      <c r="Y2018" s="403"/>
      <c r="Z2018" s="407"/>
      <c r="AA2018" s="403"/>
      <c r="AB2018" s="405"/>
      <c r="AC2018" s="403"/>
      <c r="AD2018" s="406"/>
      <c r="AG2018" s="403"/>
      <c r="AH2018" s="403"/>
      <c r="AI2018" s="405"/>
      <c r="AL2018" s="403"/>
      <c r="AN2018" s="403"/>
      <c r="AO2018" s="405"/>
      <c r="AP2018" s="403"/>
      <c r="AQ2018" s="403"/>
      <c r="AR2018" s="403"/>
      <c r="AS2018" s="403"/>
      <c r="AT2018" s="403"/>
      <c r="AU2018" s="403"/>
      <c r="AV2018" s="405"/>
      <c r="AW2018" s="404"/>
      <c r="AY2018" s="403"/>
      <c r="BC2018" s="403"/>
      <c r="BD2018" s="403"/>
      <c r="BE2018" s="403"/>
      <c r="BF2018" s="403"/>
      <c r="BG2018" s="403"/>
      <c r="BH2018" s="403"/>
      <c r="BI2018" s="403"/>
      <c r="BJ2018" s="403"/>
      <c r="BK2018" s="403"/>
    </row>
    <row r="2019" spans="1:63" x14ac:dyDescent="0.25">
      <c r="A2019" s="405"/>
      <c r="B2019" s="400"/>
      <c r="C2019" s="403"/>
      <c r="D2019" s="403"/>
      <c r="E2019" s="403"/>
      <c r="I2019" s="404"/>
      <c r="Q2019" s="405"/>
      <c r="S2019" s="405"/>
      <c r="T2019" s="403"/>
      <c r="U2019" s="406"/>
      <c r="V2019" s="400"/>
      <c r="W2019" s="405"/>
      <c r="X2019" s="405"/>
      <c r="Y2019" s="403"/>
      <c r="Z2019" s="407"/>
      <c r="AA2019" s="403"/>
      <c r="AB2019" s="405"/>
      <c r="AC2019" s="403"/>
      <c r="AD2019" s="406"/>
      <c r="AG2019" s="403"/>
      <c r="AH2019" s="403"/>
      <c r="AI2019" s="405"/>
      <c r="AL2019" s="403"/>
      <c r="AN2019" s="403"/>
      <c r="AO2019" s="405"/>
      <c r="AP2019" s="403"/>
      <c r="AQ2019" s="403"/>
      <c r="AR2019" s="403"/>
      <c r="AS2019" s="403"/>
      <c r="AT2019" s="403"/>
      <c r="AU2019" s="403"/>
      <c r="AV2019" s="405"/>
      <c r="AW2019" s="404"/>
      <c r="AY2019" s="403"/>
      <c r="BC2019" s="403"/>
      <c r="BD2019" s="403"/>
      <c r="BE2019" s="403"/>
      <c r="BF2019" s="403"/>
      <c r="BG2019" s="403"/>
      <c r="BH2019" s="403"/>
      <c r="BI2019" s="403"/>
      <c r="BJ2019" s="403"/>
      <c r="BK2019" s="403"/>
    </row>
    <row r="2020" spans="1:63" x14ac:dyDescent="0.25">
      <c r="A2020" s="405"/>
      <c r="B2020" s="400"/>
      <c r="C2020" s="403"/>
      <c r="D2020" s="403"/>
      <c r="E2020" s="403"/>
      <c r="I2020" s="404"/>
      <c r="Q2020" s="405"/>
      <c r="S2020" s="405"/>
      <c r="T2020" s="403"/>
      <c r="U2020" s="406"/>
      <c r="V2020" s="400"/>
      <c r="W2020" s="405"/>
      <c r="X2020" s="405"/>
      <c r="Y2020" s="403"/>
      <c r="Z2020" s="407"/>
      <c r="AA2020" s="403"/>
      <c r="AB2020" s="405"/>
      <c r="AC2020" s="403"/>
      <c r="AD2020" s="406"/>
      <c r="AG2020" s="403"/>
      <c r="AH2020" s="403"/>
      <c r="AI2020" s="405"/>
      <c r="AL2020" s="403"/>
      <c r="AN2020" s="403"/>
      <c r="AO2020" s="405"/>
      <c r="AP2020" s="403"/>
      <c r="AQ2020" s="403"/>
      <c r="AR2020" s="403"/>
      <c r="AS2020" s="403"/>
      <c r="AT2020" s="403"/>
      <c r="AU2020" s="403"/>
      <c r="AV2020" s="405"/>
      <c r="AW2020" s="404"/>
      <c r="AY2020" s="403"/>
      <c r="BC2020" s="403"/>
      <c r="BD2020" s="403"/>
      <c r="BE2020" s="403"/>
      <c r="BF2020" s="403"/>
      <c r="BG2020" s="403"/>
      <c r="BH2020" s="403"/>
      <c r="BI2020" s="403"/>
      <c r="BJ2020" s="403"/>
      <c r="BK2020" s="403"/>
    </row>
    <row r="2021" spans="1:63" x14ac:dyDescent="0.25">
      <c r="A2021" s="405"/>
      <c r="B2021" s="400"/>
      <c r="C2021" s="403"/>
      <c r="D2021" s="403"/>
      <c r="E2021" s="403"/>
      <c r="I2021" s="404"/>
      <c r="Q2021" s="405"/>
      <c r="S2021" s="405"/>
      <c r="T2021" s="403"/>
      <c r="U2021" s="406"/>
      <c r="V2021" s="400"/>
      <c r="W2021" s="405"/>
      <c r="X2021" s="405"/>
      <c r="Y2021" s="403"/>
      <c r="Z2021" s="407"/>
      <c r="AA2021" s="403"/>
      <c r="AB2021" s="405"/>
      <c r="AC2021" s="403"/>
      <c r="AD2021" s="406"/>
      <c r="AG2021" s="403"/>
      <c r="AH2021" s="403"/>
      <c r="AI2021" s="405"/>
      <c r="AL2021" s="403"/>
      <c r="AN2021" s="403"/>
      <c r="AO2021" s="405"/>
      <c r="AP2021" s="403"/>
      <c r="AQ2021" s="403"/>
      <c r="AR2021" s="403"/>
      <c r="AS2021" s="403"/>
      <c r="AT2021" s="403"/>
      <c r="AU2021" s="403"/>
      <c r="AV2021" s="405"/>
      <c r="AW2021" s="404"/>
      <c r="AY2021" s="403"/>
      <c r="BC2021" s="403"/>
      <c r="BD2021" s="403"/>
      <c r="BE2021" s="403"/>
      <c r="BF2021" s="403"/>
      <c r="BG2021" s="403"/>
      <c r="BH2021" s="403"/>
      <c r="BI2021" s="403"/>
      <c r="BJ2021" s="403"/>
      <c r="BK2021" s="403"/>
    </row>
    <row r="2022" spans="1:63" x14ac:dyDescent="0.25">
      <c r="A2022" s="405"/>
      <c r="B2022" s="400"/>
      <c r="C2022" s="403"/>
      <c r="D2022" s="403"/>
      <c r="E2022" s="403"/>
      <c r="I2022" s="404"/>
      <c r="Q2022" s="405"/>
      <c r="S2022" s="405"/>
      <c r="T2022" s="403"/>
      <c r="U2022" s="406"/>
      <c r="V2022" s="400"/>
      <c r="W2022" s="405"/>
      <c r="X2022" s="405"/>
      <c r="Y2022" s="403"/>
      <c r="Z2022" s="407"/>
      <c r="AA2022" s="403"/>
      <c r="AB2022" s="405"/>
      <c r="AC2022" s="403"/>
      <c r="AD2022" s="406"/>
      <c r="AG2022" s="403"/>
      <c r="AH2022" s="403"/>
      <c r="AI2022" s="405"/>
      <c r="AL2022" s="403"/>
      <c r="AN2022" s="403"/>
      <c r="AO2022" s="405"/>
      <c r="AP2022" s="403"/>
      <c r="AQ2022" s="403"/>
      <c r="AR2022" s="403"/>
      <c r="AS2022" s="403"/>
      <c r="AT2022" s="403"/>
      <c r="AU2022" s="403"/>
      <c r="AV2022" s="405"/>
      <c r="AW2022" s="404"/>
      <c r="AY2022" s="403"/>
      <c r="BC2022" s="403"/>
      <c r="BD2022" s="403"/>
      <c r="BE2022" s="403"/>
      <c r="BF2022" s="403"/>
      <c r="BG2022" s="403"/>
      <c r="BH2022" s="403"/>
      <c r="BI2022" s="403"/>
      <c r="BJ2022" s="403"/>
      <c r="BK2022" s="403"/>
    </row>
    <row r="2023" spans="1:63" x14ac:dyDescent="0.25">
      <c r="A2023" s="405"/>
      <c r="B2023" s="400"/>
      <c r="C2023" s="403"/>
      <c r="D2023" s="403"/>
      <c r="E2023" s="403"/>
      <c r="I2023" s="404"/>
      <c r="Q2023" s="405"/>
      <c r="S2023" s="405"/>
      <c r="T2023" s="403"/>
      <c r="U2023" s="406"/>
      <c r="V2023" s="400"/>
      <c r="W2023" s="405"/>
      <c r="X2023" s="405"/>
      <c r="Y2023" s="403"/>
      <c r="Z2023" s="407"/>
      <c r="AA2023" s="403"/>
      <c r="AB2023" s="405"/>
      <c r="AC2023" s="403"/>
      <c r="AD2023" s="406"/>
      <c r="AG2023" s="403"/>
      <c r="AH2023" s="403"/>
      <c r="AI2023" s="405"/>
      <c r="AL2023" s="403"/>
      <c r="AN2023" s="403"/>
      <c r="AO2023" s="405"/>
      <c r="AP2023" s="403"/>
      <c r="AQ2023" s="403"/>
      <c r="AR2023" s="403"/>
      <c r="AS2023" s="403"/>
      <c r="AT2023" s="403"/>
      <c r="AU2023" s="403"/>
      <c r="AV2023" s="405"/>
      <c r="AW2023" s="404"/>
      <c r="AY2023" s="403"/>
      <c r="BC2023" s="403"/>
      <c r="BD2023" s="403"/>
      <c r="BE2023" s="403"/>
      <c r="BF2023" s="403"/>
      <c r="BG2023" s="403"/>
      <c r="BH2023" s="403"/>
      <c r="BI2023" s="403"/>
      <c r="BJ2023" s="403"/>
      <c r="BK2023" s="403"/>
    </row>
    <row r="2024" spans="1:63" x14ac:dyDescent="0.25">
      <c r="A2024" s="405"/>
      <c r="B2024" s="400"/>
      <c r="C2024" s="403"/>
      <c r="D2024" s="403"/>
      <c r="E2024" s="403"/>
      <c r="I2024" s="404"/>
      <c r="Q2024" s="405"/>
      <c r="S2024" s="405"/>
      <c r="T2024" s="403"/>
      <c r="U2024" s="406"/>
      <c r="V2024" s="400"/>
      <c r="W2024" s="405"/>
      <c r="X2024" s="405"/>
      <c r="Y2024" s="403"/>
      <c r="Z2024" s="407"/>
      <c r="AA2024" s="403"/>
      <c r="AB2024" s="405"/>
      <c r="AC2024" s="403"/>
      <c r="AD2024" s="406"/>
      <c r="AG2024" s="403"/>
      <c r="AH2024" s="403"/>
      <c r="AI2024" s="405"/>
      <c r="AL2024" s="403"/>
      <c r="AN2024" s="403"/>
      <c r="AO2024" s="405"/>
      <c r="AP2024" s="403"/>
      <c r="AQ2024" s="403"/>
      <c r="AR2024" s="403"/>
      <c r="AS2024" s="403"/>
      <c r="AT2024" s="403"/>
      <c r="AU2024" s="403"/>
      <c r="AV2024" s="405"/>
      <c r="AW2024" s="404"/>
      <c r="AY2024" s="403"/>
      <c r="BC2024" s="403"/>
      <c r="BD2024" s="403"/>
      <c r="BE2024" s="403"/>
      <c r="BF2024" s="403"/>
      <c r="BG2024" s="403"/>
      <c r="BH2024" s="403"/>
      <c r="BI2024" s="403"/>
      <c r="BJ2024" s="403"/>
      <c r="BK2024" s="403"/>
    </row>
    <row r="2025" spans="1:63" x14ac:dyDescent="0.25">
      <c r="A2025" s="405"/>
      <c r="B2025" s="400"/>
      <c r="C2025" s="403"/>
      <c r="D2025" s="403"/>
      <c r="E2025" s="403"/>
      <c r="I2025" s="404"/>
      <c r="Q2025" s="405"/>
      <c r="S2025" s="405"/>
      <c r="T2025" s="403"/>
      <c r="U2025" s="406"/>
      <c r="V2025" s="400"/>
      <c r="W2025" s="405"/>
      <c r="X2025" s="405"/>
      <c r="Y2025" s="403"/>
      <c r="Z2025" s="407"/>
      <c r="AA2025" s="403"/>
      <c r="AB2025" s="405"/>
      <c r="AC2025" s="403"/>
      <c r="AD2025" s="406"/>
      <c r="AG2025" s="403"/>
      <c r="AH2025" s="403"/>
      <c r="AI2025" s="405"/>
      <c r="AL2025" s="403"/>
      <c r="AN2025" s="403"/>
      <c r="AO2025" s="405"/>
      <c r="AP2025" s="403"/>
      <c r="AQ2025" s="403"/>
      <c r="AR2025" s="403"/>
      <c r="AS2025" s="403"/>
      <c r="AT2025" s="403"/>
      <c r="AU2025" s="403"/>
      <c r="AV2025" s="405"/>
      <c r="AW2025" s="404"/>
      <c r="AY2025" s="403"/>
      <c r="BC2025" s="403"/>
      <c r="BD2025" s="403"/>
      <c r="BE2025" s="403"/>
      <c r="BF2025" s="403"/>
      <c r="BG2025" s="403"/>
      <c r="BH2025" s="403"/>
      <c r="BI2025" s="403"/>
      <c r="BJ2025" s="403"/>
      <c r="BK2025" s="403"/>
    </row>
    <row r="2026" spans="1:63" x14ac:dyDescent="0.25">
      <c r="A2026" s="405"/>
      <c r="B2026" s="400"/>
      <c r="C2026" s="403"/>
      <c r="D2026" s="403"/>
      <c r="E2026" s="403"/>
      <c r="I2026" s="404"/>
      <c r="Q2026" s="405"/>
      <c r="S2026" s="405"/>
      <c r="T2026" s="403"/>
      <c r="U2026" s="406"/>
      <c r="V2026" s="400"/>
      <c r="W2026" s="405"/>
      <c r="X2026" s="405"/>
      <c r="Y2026" s="403"/>
      <c r="Z2026" s="407"/>
      <c r="AA2026" s="403"/>
      <c r="AB2026" s="405"/>
      <c r="AC2026" s="403"/>
      <c r="AD2026" s="406"/>
      <c r="AG2026" s="403"/>
      <c r="AH2026" s="403"/>
      <c r="AI2026" s="405"/>
      <c r="AL2026" s="403"/>
      <c r="AN2026" s="403"/>
      <c r="AO2026" s="405"/>
      <c r="AP2026" s="403"/>
      <c r="AQ2026" s="403"/>
      <c r="AR2026" s="403"/>
      <c r="AS2026" s="403"/>
      <c r="AT2026" s="403"/>
      <c r="AU2026" s="403"/>
      <c r="AV2026" s="405"/>
      <c r="AW2026" s="404"/>
      <c r="AY2026" s="403"/>
      <c r="BC2026" s="403"/>
      <c r="BD2026" s="403"/>
      <c r="BE2026" s="403"/>
      <c r="BF2026" s="403"/>
      <c r="BG2026" s="403"/>
      <c r="BH2026" s="403"/>
      <c r="BI2026" s="403"/>
      <c r="BJ2026" s="403"/>
      <c r="BK2026" s="403"/>
    </row>
    <row r="2027" spans="1:63" x14ac:dyDescent="0.25">
      <c r="A2027" s="405"/>
      <c r="B2027" s="400"/>
      <c r="C2027" s="403"/>
      <c r="D2027" s="403"/>
      <c r="E2027" s="403"/>
      <c r="I2027" s="404"/>
      <c r="Q2027" s="405"/>
      <c r="S2027" s="405"/>
      <c r="T2027" s="403"/>
      <c r="U2027" s="406"/>
      <c r="V2027" s="400"/>
      <c r="W2027" s="405"/>
      <c r="X2027" s="405"/>
      <c r="Y2027" s="403"/>
      <c r="Z2027" s="407"/>
      <c r="AA2027" s="403"/>
      <c r="AB2027" s="405"/>
      <c r="AC2027" s="403"/>
      <c r="AD2027" s="406"/>
      <c r="AG2027" s="403"/>
      <c r="AH2027" s="403"/>
      <c r="AI2027" s="405"/>
      <c r="AL2027" s="403"/>
      <c r="AN2027" s="403"/>
      <c r="AO2027" s="405"/>
      <c r="AP2027" s="403"/>
      <c r="AQ2027" s="403"/>
      <c r="AR2027" s="403"/>
      <c r="AS2027" s="403"/>
      <c r="AT2027" s="403"/>
      <c r="AU2027" s="403"/>
      <c r="AV2027" s="405"/>
      <c r="AW2027" s="404"/>
      <c r="AY2027" s="403"/>
      <c r="BC2027" s="403"/>
      <c r="BD2027" s="403"/>
      <c r="BE2027" s="403"/>
      <c r="BF2027" s="403"/>
      <c r="BG2027" s="403"/>
      <c r="BH2027" s="403"/>
      <c r="BI2027" s="403"/>
      <c r="BJ2027" s="403"/>
      <c r="BK2027" s="403"/>
    </row>
    <row r="2028" spans="1:63" x14ac:dyDescent="0.25">
      <c r="A2028" s="405"/>
      <c r="B2028" s="400"/>
      <c r="C2028" s="403"/>
      <c r="D2028" s="403"/>
      <c r="E2028" s="403"/>
      <c r="I2028" s="404"/>
      <c r="Q2028" s="405"/>
      <c r="S2028" s="405"/>
      <c r="T2028" s="403"/>
      <c r="U2028" s="406"/>
      <c r="V2028" s="400"/>
      <c r="W2028" s="405"/>
      <c r="X2028" s="405"/>
      <c r="Y2028" s="403"/>
      <c r="Z2028" s="407"/>
      <c r="AA2028" s="403"/>
      <c r="AB2028" s="405"/>
      <c r="AC2028" s="403"/>
      <c r="AD2028" s="406"/>
      <c r="AG2028" s="403"/>
      <c r="AH2028" s="403"/>
      <c r="AI2028" s="405"/>
      <c r="AL2028" s="403"/>
      <c r="AN2028" s="403"/>
      <c r="AO2028" s="405"/>
      <c r="AP2028" s="403"/>
      <c r="AQ2028" s="403"/>
      <c r="AR2028" s="403"/>
      <c r="AS2028" s="403"/>
      <c r="AT2028" s="403"/>
      <c r="AU2028" s="403"/>
      <c r="AV2028" s="405"/>
      <c r="AW2028" s="404"/>
      <c r="AY2028" s="403"/>
      <c r="BC2028" s="403"/>
      <c r="BD2028" s="403"/>
      <c r="BE2028" s="403"/>
      <c r="BF2028" s="403"/>
      <c r="BG2028" s="403"/>
      <c r="BH2028" s="403"/>
      <c r="BI2028" s="403"/>
      <c r="BJ2028" s="403"/>
      <c r="BK2028" s="403"/>
    </row>
    <row r="2029" spans="1:63" x14ac:dyDescent="0.25">
      <c r="A2029" s="405"/>
      <c r="B2029" s="400"/>
      <c r="C2029" s="403"/>
      <c r="D2029" s="403"/>
      <c r="E2029" s="403"/>
      <c r="I2029" s="404"/>
      <c r="Q2029" s="405"/>
      <c r="S2029" s="405"/>
      <c r="T2029" s="403"/>
      <c r="U2029" s="406"/>
      <c r="V2029" s="400"/>
      <c r="W2029" s="405"/>
      <c r="X2029" s="405"/>
      <c r="Y2029" s="403"/>
      <c r="Z2029" s="407"/>
      <c r="AA2029" s="403"/>
      <c r="AB2029" s="405"/>
      <c r="AC2029" s="403"/>
      <c r="AD2029" s="406"/>
      <c r="AG2029" s="403"/>
      <c r="AH2029" s="403"/>
      <c r="AI2029" s="405"/>
      <c r="AL2029" s="403"/>
      <c r="AN2029" s="403"/>
      <c r="AO2029" s="405"/>
      <c r="AP2029" s="403"/>
      <c r="AQ2029" s="403"/>
      <c r="AR2029" s="403"/>
      <c r="AS2029" s="403"/>
      <c r="AT2029" s="403"/>
      <c r="AU2029" s="403"/>
      <c r="AV2029" s="405"/>
      <c r="AW2029" s="404"/>
      <c r="AY2029" s="403"/>
      <c r="BC2029" s="403"/>
      <c r="BD2029" s="403"/>
      <c r="BE2029" s="403"/>
      <c r="BF2029" s="403"/>
      <c r="BG2029" s="403"/>
      <c r="BH2029" s="403"/>
      <c r="BI2029" s="403"/>
      <c r="BJ2029" s="403"/>
      <c r="BK2029" s="403"/>
    </row>
    <row r="2030" spans="1:63" x14ac:dyDescent="0.25">
      <c r="A2030" s="405"/>
      <c r="B2030" s="400"/>
      <c r="C2030" s="403"/>
      <c r="D2030" s="403"/>
      <c r="E2030" s="403"/>
      <c r="I2030" s="404"/>
      <c r="Q2030" s="405"/>
      <c r="S2030" s="405"/>
      <c r="T2030" s="403"/>
      <c r="U2030" s="406"/>
      <c r="V2030" s="400"/>
      <c r="W2030" s="405"/>
      <c r="X2030" s="405"/>
      <c r="Y2030" s="403"/>
      <c r="Z2030" s="407"/>
      <c r="AA2030" s="403"/>
      <c r="AB2030" s="405"/>
      <c r="AC2030" s="403"/>
      <c r="AD2030" s="406"/>
      <c r="AG2030" s="403"/>
      <c r="AH2030" s="403"/>
      <c r="AI2030" s="405"/>
      <c r="AL2030" s="403"/>
      <c r="AN2030" s="403"/>
      <c r="AO2030" s="405"/>
      <c r="AP2030" s="403"/>
      <c r="AQ2030" s="403"/>
      <c r="AR2030" s="403"/>
      <c r="AS2030" s="403"/>
      <c r="AT2030" s="403"/>
      <c r="AU2030" s="403"/>
      <c r="AV2030" s="405"/>
      <c r="AW2030" s="404"/>
      <c r="AY2030" s="403"/>
      <c r="BC2030" s="403"/>
      <c r="BD2030" s="403"/>
      <c r="BE2030" s="403"/>
      <c r="BF2030" s="403"/>
      <c r="BG2030" s="403"/>
      <c r="BH2030" s="403"/>
      <c r="BI2030" s="403"/>
      <c r="BJ2030" s="403"/>
      <c r="BK2030" s="403"/>
    </row>
    <row r="2031" spans="1:63" x14ac:dyDescent="0.25">
      <c r="A2031" s="405"/>
      <c r="B2031" s="400"/>
      <c r="C2031" s="403"/>
      <c r="D2031" s="403"/>
      <c r="E2031" s="403"/>
      <c r="I2031" s="404"/>
      <c r="Q2031" s="405"/>
      <c r="S2031" s="405"/>
      <c r="T2031" s="403"/>
      <c r="U2031" s="406"/>
      <c r="V2031" s="400"/>
      <c r="W2031" s="405"/>
      <c r="X2031" s="405"/>
      <c r="Y2031" s="403"/>
      <c r="Z2031" s="407"/>
      <c r="AA2031" s="403"/>
      <c r="AB2031" s="405"/>
      <c r="AC2031" s="403"/>
      <c r="AD2031" s="406"/>
      <c r="AG2031" s="403"/>
      <c r="AH2031" s="403"/>
      <c r="AI2031" s="405"/>
      <c r="AL2031" s="403"/>
      <c r="AN2031" s="403"/>
      <c r="AO2031" s="405"/>
      <c r="AP2031" s="403"/>
      <c r="AQ2031" s="403"/>
      <c r="AR2031" s="403"/>
      <c r="AS2031" s="403"/>
      <c r="AT2031" s="403"/>
      <c r="AU2031" s="403"/>
      <c r="AV2031" s="405"/>
      <c r="AW2031" s="404"/>
      <c r="AY2031" s="403"/>
      <c r="BC2031" s="403"/>
      <c r="BD2031" s="403"/>
      <c r="BE2031" s="403"/>
      <c r="BF2031" s="403"/>
      <c r="BG2031" s="403"/>
      <c r="BH2031" s="403"/>
      <c r="BI2031" s="403"/>
      <c r="BJ2031" s="403"/>
      <c r="BK2031" s="403"/>
    </row>
    <row r="2032" spans="1:63" x14ac:dyDescent="0.25">
      <c r="A2032" s="405"/>
      <c r="B2032" s="400"/>
      <c r="C2032" s="403"/>
      <c r="D2032" s="403"/>
      <c r="E2032" s="403"/>
      <c r="I2032" s="404"/>
      <c r="Q2032" s="405"/>
      <c r="S2032" s="405"/>
      <c r="T2032" s="403"/>
      <c r="U2032" s="406"/>
      <c r="V2032" s="400"/>
      <c r="W2032" s="405"/>
      <c r="X2032" s="405"/>
      <c r="Y2032" s="403"/>
      <c r="Z2032" s="407"/>
      <c r="AA2032" s="403"/>
      <c r="AB2032" s="405"/>
      <c r="AC2032" s="403"/>
      <c r="AD2032" s="406"/>
      <c r="AG2032" s="403"/>
      <c r="AH2032" s="403"/>
      <c r="AI2032" s="405"/>
      <c r="AL2032" s="403"/>
      <c r="AN2032" s="403"/>
      <c r="AO2032" s="405"/>
      <c r="AP2032" s="403"/>
      <c r="AQ2032" s="403"/>
      <c r="AR2032" s="403"/>
      <c r="AS2032" s="403"/>
      <c r="AT2032" s="403"/>
      <c r="AU2032" s="403"/>
      <c r="AV2032" s="405"/>
      <c r="AW2032" s="404"/>
      <c r="AY2032" s="403"/>
      <c r="BC2032" s="403"/>
      <c r="BD2032" s="403"/>
      <c r="BE2032" s="403"/>
      <c r="BF2032" s="403"/>
      <c r="BG2032" s="403"/>
      <c r="BH2032" s="403"/>
      <c r="BI2032" s="403"/>
      <c r="BJ2032" s="403"/>
      <c r="BK2032" s="403"/>
    </row>
    <row r="2033" spans="1:63" x14ac:dyDescent="0.25">
      <c r="A2033" s="405"/>
      <c r="B2033" s="400"/>
      <c r="C2033" s="403"/>
      <c r="D2033" s="403"/>
      <c r="E2033" s="403"/>
      <c r="I2033" s="404"/>
      <c r="Q2033" s="405"/>
      <c r="S2033" s="405"/>
      <c r="T2033" s="403"/>
      <c r="U2033" s="406"/>
      <c r="V2033" s="400"/>
      <c r="W2033" s="405"/>
      <c r="X2033" s="405"/>
      <c r="Y2033" s="403"/>
      <c r="Z2033" s="407"/>
      <c r="AA2033" s="403"/>
      <c r="AB2033" s="405"/>
      <c r="AC2033" s="403"/>
      <c r="AD2033" s="406"/>
      <c r="AG2033" s="403"/>
      <c r="AH2033" s="403"/>
      <c r="AI2033" s="405"/>
      <c r="AL2033" s="403"/>
      <c r="AN2033" s="403"/>
      <c r="AO2033" s="405"/>
      <c r="AP2033" s="403"/>
      <c r="AQ2033" s="403"/>
      <c r="AR2033" s="403"/>
      <c r="AS2033" s="403"/>
      <c r="AT2033" s="403"/>
      <c r="AU2033" s="403"/>
      <c r="AV2033" s="405"/>
      <c r="AW2033" s="404"/>
      <c r="AY2033" s="403"/>
      <c r="BC2033" s="403"/>
      <c r="BD2033" s="403"/>
      <c r="BE2033" s="403"/>
      <c r="BF2033" s="403"/>
      <c r="BG2033" s="403"/>
      <c r="BH2033" s="403"/>
      <c r="BI2033" s="403"/>
      <c r="BJ2033" s="403"/>
      <c r="BK2033" s="403"/>
    </row>
    <row r="2034" spans="1:63" x14ac:dyDescent="0.25">
      <c r="A2034" s="405"/>
      <c r="B2034" s="400"/>
      <c r="C2034" s="403"/>
      <c r="D2034" s="403"/>
      <c r="E2034" s="403"/>
      <c r="I2034" s="404"/>
      <c r="Q2034" s="405"/>
      <c r="S2034" s="405"/>
      <c r="T2034" s="403"/>
      <c r="U2034" s="406"/>
      <c r="V2034" s="400"/>
      <c r="W2034" s="405"/>
      <c r="X2034" s="405"/>
      <c r="Y2034" s="403"/>
      <c r="Z2034" s="407"/>
      <c r="AA2034" s="403"/>
      <c r="AB2034" s="405"/>
      <c r="AC2034" s="403"/>
      <c r="AD2034" s="406"/>
      <c r="AG2034" s="403"/>
      <c r="AH2034" s="403"/>
      <c r="AI2034" s="405"/>
      <c r="AL2034" s="403"/>
      <c r="AN2034" s="403"/>
      <c r="AO2034" s="405"/>
      <c r="AP2034" s="403"/>
      <c r="AQ2034" s="403"/>
      <c r="AR2034" s="403"/>
      <c r="AS2034" s="403"/>
      <c r="AT2034" s="403"/>
      <c r="AU2034" s="403"/>
      <c r="AV2034" s="405"/>
      <c r="AW2034" s="404"/>
      <c r="AY2034" s="403"/>
      <c r="BC2034" s="403"/>
      <c r="BD2034" s="403"/>
      <c r="BE2034" s="403"/>
      <c r="BF2034" s="403"/>
      <c r="BG2034" s="403"/>
      <c r="BH2034" s="403"/>
      <c r="BI2034" s="403"/>
      <c r="BJ2034" s="403"/>
      <c r="BK2034" s="403"/>
    </row>
    <row r="2035" spans="1:63" x14ac:dyDescent="0.25">
      <c r="A2035" s="405"/>
      <c r="B2035" s="400"/>
      <c r="C2035" s="403"/>
      <c r="D2035" s="403"/>
      <c r="E2035" s="403"/>
      <c r="I2035" s="404"/>
      <c r="Q2035" s="405"/>
      <c r="S2035" s="405"/>
      <c r="T2035" s="403"/>
      <c r="U2035" s="406"/>
      <c r="V2035" s="400"/>
      <c r="W2035" s="405"/>
      <c r="X2035" s="405"/>
      <c r="Y2035" s="403"/>
      <c r="Z2035" s="407"/>
      <c r="AA2035" s="403"/>
      <c r="AB2035" s="405"/>
      <c r="AC2035" s="403"/>
      <c r="AD2035" s="406"/>
      <c r="AG2035" s="403"/>
      <c r="AH2035" s="403"/>
      <c r="AI2035" s="405"/>
      <c r="AL2035" s="403"/>
      <c r="AN2035" s="403"/>
      <c r="AO2035" s="405"/>
      <c r="AP2035" s="403"/>
      <c r="AQ2035" s="403"/>
      <c r="AR2035" s="403"/>
      <c r="AS2035" s="403"/>
      <c r="AT2035" s="403"/>
      <c r="AU2035" s="403"/>
      <c r="AV2035" s="405"/>
      <c r="AW2035" s="404"/>
      <c r="AY2035" s="403"/>
      <c r="BC2035" s="403"/>
      <c r="BD2035" s="403"/>
      <c r="BE2035" s="403"/>
      <c r="BF2035" s="403"/>
      <c r="BG2035" s="403"/>
      <c r="BH2035" s="403"/>
      <c r="BI2035" s="403"/>
      <c r="BJ2035" s="403"/>
      <c r="BK2035" s="403"/>
    </row>
    <row r="2036" spans="1:63" x14ac:dyDescent="0.25">
      <c r="A2036" s="405"/>
      <c r="B2036" s="400"/>
      <c r="C2036" s="403"/>
      <c r="D2036" s="403"/>
      <c r="E2036" s="403"/>
      <c r="I2036" s="404"/>
      <c r="Q2036" s="405"/>
      <c r="S2036" s="405"/>
      <c r="T2036" s="403"/>
      <c r="U2036" s="406"/>
      <c r="V2036" s="400"/>
      <c r="W2036" s="405"/>
      <c r="X2036" s="405"/>
      <c r="Y2036" s="403"/>
      <c r="Z2036" s="407"/>
      <c r="AA2036" s="403"/>
      <c r="AB2036" s="405"/>
      <c r="AC2036" s="403"/>
      <c r="AD2036" s="406"/>
      <c r="AG2036" s="403"/>
      <c r="AH2036" s="403"/>
      <c r="AI2036" s="405"/>
      <c r="AL2036" s="403"/>
      <c r="AN2036" s="403"/>
      <c r="AO2036" s="405"/>
      <c r="AP2036" s="403"/>
      <c r="AQ2036" s="403"/>
      <c r="AR2036" s="403"/>
      <c r="AS2036" s="403"/>
      <c r="AT2036" s="403"/>
      <c r="AU2036" s="403"/>
      <c r="AV2036" s="405"/>
      <c r="AW2036" s="404"/>
      <c r="AY2036" s="403"/>
      <c r="BC2036" s="403"/>
      <c r="BD2036" s="403"/>
      <c r="BE2036" s="403"/>
      <c r="BF2036" s="403"/>
      <c r="BG2036" s="403"/>
      <c r="BH2036" s="403"/>
      <c r="BI2036" s="403"/>
      <c r="BJ2036" s="403"/>
      <c r="BK2036" s="403"/>
    </row>
    <row r="2037" spans="1:63" x14ac:dyDescent="0.25">
      <c r="A2037" s="405"/>
      <c r="B2037" s="400"/>
      <c r="C2037" s="403"/>
      <c r="D2037" s="403"/>
      <c r="E2037" s="403"/>
      <c r="I2037" s="404"/>
      <c r="Q2037" s="405"/>
      <c r="S2037" s="405"/>
      <c r="T2037" s="403"/>
      <c r="U2037" s="406"/>
      <c r="V2037" s="400"/>
      <c r="W2037" s="405"/>
      <c r="X2037" s="405"/>
      <c r="Y2037" s="403"/>
      <c r="Z2037" s="407"/>
      <c r="AA2037" s="403"/>
      <c r="AB2037" s="405"/>
      <c r="AC2037" s="403"/>
      <c r="AD2037" s="406"/>
      <c r="AG2037" s="403"/>
      <c r="AH2037" s="403"/>
      <c r="AI2037" s="405"/>
      <c r="AL2037" s="403"/>
      <c r="AN2037" s="403"/>
      <c r="AO2037" s="405"/>
      <c r="AP2037" s="403"/>
      <c r="AQ2037" s="403"/>
      <c r="AR2037" s="403"/>
      <c r="AS2037" s="403"/>
      <c r="AT2037" s="403"/>
      <c r="AU2037" s="403"/>
      <c r="AV2037" s="405"/>
      <c r="AW2037" s="404"/>
      <c r="AY2037" s="403"/>
      <c r="BC2037" s="403"/>
      <c r="BD2037" s="403"/>
      <c r="BE2037" s="403"/>
      <c r="BF2037" s="403"/>
      <c r="BG2037" s="403"/>
      <c r="BH2037" s="403"/>
      <c r="BI2037" s="403"/>
      <c r="BJ2037" s="403"/>
      <c r="BK2037" s="403"/>
    </row>
    <row r="2038" spans="1:63" x14ac:dyDescent="0.25">
      <c r="A2038" s="405"/>
      <c r="B2038" s="400"/>
      <c r="C2038" s="403"/>
      <c r="D2038" s="403"/>
      <c r="E2038" s="403"/>
      <c r="I2038" s="404"/>
      <c r="Q2038" s="405"/>
      <c r="S2038" s="405"/>
      <c r="T2038" s="403"/>
      <c r="U2038" s="406"/>
      <c r="V2038" s="400"/>
      <c r="W2038" s="405"/>
      <c r="X2038" s="405"/>
      <c r="Y2038" s="403"/>
      <c r="Z2038" s="407"/>
      <c r="AA2038" s="403"/>
      <c r="AB2038" s="405"/>
      <c r="AC2038" s="403"/>
      <c r="AD2038" s="406"/>
      <c r="AG2038" s="403"/>
      <c r="AH2038" s="403"/>
      <c r="AI2038" s="405"/>
      <c r="AL2038" s="403"/>
      <c r="AN2038" s="403"/>
      <c r="AO2038" s="405"/>
      <c r="AP2038" s="403"/>
      <c r="AQ2038" s="403"/>
      <c r="AR2038" s="403"/>
      <c r="AS2038" s="403"/>
      <c r="AT2038" s="403"/>
      <c r="AU2038" s="403"/>
      <c r="AV2038" s="405"/>
      <c r="AW2038" s="404"/>
      <c r="AY2038" s="403"/>
      <c r="BC2038" s="403"/>
      <c r="BD2038" s="403"/>
      <c r="BE2038" s="403"/>
      <c r="BF2038" s="403"/>
      <c r="BG2038" s="403"/>
      <c r="BH2038" s="403"/>
      <c r="BI2038" s="403"/>
      <c r="BJ2038" s="403"/>
      <c r="BK2038" s="403"/>
    </row>
    <row r="2039" spans="1:63" x14ac:dyDescent="0.25">
      <c r="A2039" s="405"/>
      <c r="B2039" s="400"/>
      <c r="C2039" s="403"/>
      <c r="D2039" s="403"/>
      <c r="E2039" s="403"/>
      <c r="I2039" s="404"/>
      <c r="Q2039" s="405"/>
      <c r="S2039" s="405"/>
      <c r="T2039" s="403"/>
      <c r="U2039" s="406"/>
      <c r="V2039" s="400"/>
      <c r="W2039" s="405"/>
      <c r="X2039" s="405"/>
      <c r="Y2039" s="403"/>
      <c r="Z2039" s="407"/>
      <c r="AA2039" s="403"/>
      <c r="AB2039" s="405"/>
      <c r="AC2039" s="403"/>
      <c r="AD2039" s="406"/>
      <c r="AG2039" s="403"/>
      <c r="AH2039" s="403"/>
      <c r="AI2039" s="405"/>
      <c r="AL2039" s="403"/>
      <c r="AN2039" s="403"/>
      <c r="AO2039" s="405"/>
      <c r="AP2039" s="403"/>
      <c r="AQ2039" s="403"/>
      <c r="AR2039" s="403"/>
      <c r="AS2039" s="403"/>
      <c r="AT2039" s="403"/>
      <c r="AU2039" s="403"/>
      <c r="AV2039" s="405"/>
      <c r="AW2039" s="404"/>
      <c r="AY2039" s="403"/>
      <c r="BC2039" s="403"/>
      <c r="BD2039" s="403"/>
      <c r="BE2039" s="403"/>
      <c r="BF2039" s="403"/>
      <c r="BG2039" s="403"/>
      <c r="BH2039" s="403"/>
      <c r="BI2039" s="403"/>
      <c r="BJ2039" s="403"/>
      <c r="BK2039" s="403"/>
    </row>
    <row r="2040" spans="1:63" x14ac:dyDescent="0.25">
      <c r="A2040" s="405"/>
      <c r="B2040" s="400"/>
      <c r="C2040" s="403"/>
      <c r="D2040" s="403"/>
      <c r="E2040" s="403"/>
      <c r="I2040" s="404"/>
      <c r="Q2040" s="405"/>
      <c r="S2040" s="405"/>
      <c r="T2040" s="403"/>
      <c r="U2040" s="406"/>
      <c r="V2040" s="400"/>
      <c r="W2040" s="405"/>
      <c r="X2040" s="405"/>
      <c r="Y2040" s="403"/>
      <c r="Z2040" s="407"/>
      <c r="AA2040" s="403"/>
      <c r="AB2040" s="405"/>
      <c r="AC2040" s="403"/>
      <c r="AD2040" s="406"/>
      <c r="AG2040" s="403"/>
      <c r="AH2040" s="403"/>
      <c r="AI2040" s="405"/>
      <c r="AL2040" s="403"/>
      <c r="AN2040" s="403"/>
      <c r="AO2040" s="405"/>
      <c r="AP2040" s="403"/>
      <c r="AQ2040" s="403"/>
      <c r="AR2040" s="403"/>
      <c r="AS2040" s="403"/>
      <c r="AT2040" s="403"/>
      <c r="AU2040" s="403"/>
      <c r="AV2040" s="405"/>
      <c r="AW2040" s="404"/>
      <c r="AY2040" s="403"/>
      <c r="BC2040" s="403"/>
      <c r="BD2040" s="403"/>
      <c r="BE2040" s="403"/>
      <c r="BF2040" s="403"/>
      <c r="BG2040" s="403"/>
      <c r="BH2040" s="403"/>
      <c r="BI2040" s="403"/>
      <c r="BJ2040" s="403"/>
      <c r="BK2040" s="403"/>
    </row>
    <row r="2041" spans="1:63" x14ac:dyDescent="0.25">
      <c r="A2041" s="405"/>
      <c r="B2041" s="400"/>
      <c r="C2041" s="403"/>
      <c r="D2041" s="403"/>
      <c r="E2041" s="403"/>
      <c r="I2041" s="404"/>
      <c r="Q2041" s="405"/>
      <c r="S2041" s="405"/>
      <c r="T2041" s="403"/>
      <c r="U2041" s="406"/>
      <c r="V2041" s="400"/>
      <c r="W2041" s="405"/>
      <c r="X2041" s="405"/>
      <c r="Y2041" s="403"/>
      <c r="Z2041" s="407"/>
      <c r="AA2041" s="403"/>
      <c r="AB2041" s="405"/>
      <c r="AC2041" s="403"/>
      <c r="AD2041" s="406"/>
      <c r="AG2041" s="403"/>
      <c r="AH2041" s="403"/>
      <c r="AI2041" s="405"/>
      <c r="AL2041" s="403"/>
      <c r="AN2041" s="403"/>
      <c r="AO2041" s="405"/>
      <c r="AP2041" s="403"/>
      <c r="AQ2041" s="403"/>
      <c r="AR2041" s="403"/>
      <c r="AS2041" s="403"/>
      <c r="AT2041" s="403"/>
      <c r="AU2041" s="403"/>
      <c r="AV2041" s="405"/>
      <c r="AW2041" s="404"/>
      <c r="AY2041" s="403"/>
      <c r="BC2041" s="403"/>
      <c r="BD2041" s="403"/>
      <c r="BE2041" s="403"/>
      <c r="BF2041" s="403"/>
      <c r="BG2041" s="403"/>
      <c r="BH2041" s="403"/>
      <c r="BI2041" s="403"/>
      <c r="BJ2041" s="403"/>
      <c r="BK2041" s="403"/>
    </row>
    <row r="2042" spans="1:63" x14ac:dyDescent="0.25">
      <c r="A2042" s="405"/>
      <c r="B2042" s="400"/>
      <c r="C2042" s="403"/>
      <c r="D2042" s="403"/>
      <c r="E2042" s="403"/>
      <c r="I2042" s="404"/>
      <c r="Q2042" s="405"/>
      <c r="S2042" s="405"/>
      <c r="T2042" s="403"/>
      <c r="U2042" s="406"/>
      <c r="V2042" s="400"/>
      <c r="W2042" s="405"/>
      <c r="X2042" s="405"/>
      <c r="Y2042" s="403"/>
      <c r="Z2042" s="407"/>
      <c r="AA2042" s="403"/>
      <c r="AB2042" s="405"/>
      <c r="AC2042" s="403"/>
      <c r="AD2042" s="406"/>
      <c r="AG2042" s="403"/>
      <c r="AH2042" s="403"/>
      <c r="AI2042" s="405"/>
      <c r="AL2042" s="403"/>
      <c r="AN2042" s="403"/>
      <c r="AO2042" s="405"/>
      <c r="AP2042" s="403"/>
      <c r="AQ2042" s="403"/>
      <c r="AR2042" s="403"/>
      <c r="AS2042" s="403"/>
      <c r="AT2042" s="403"/>
      <c r="AU2042" s="403"/>
      <c r="AV2042" s="405"/>
      <c r="AW2042" s="404"/>
      <c r="AY2042" s="403"/>
      <c r="BC2042" s="403"/>
      <c r="BD2042" s="403"/>
      <c r="BE2042" s="403"/>
      <c r="BF2042" s="403"/>
      <c r="BG2042" s="403"/>
      <c r="BH2042" s="403"/>
      <c r="BI2042" s="403"/>
      <c r="BJ2042" s="403"/>
      <c r="BK2042" s="403"/>
    </row>
    <row r="2043" spans="1:63" x14ac:dyDescent="0.25">
      <c r="A2043" s="405"/>
      <c r="B2043" s="400"/>
      <c r="C2043" s="403"/>
      <c r="D2043" s="403"/>
      <c r="E2043" s="403"/>
      <c r="I2043" s="404"/>
      <c r="Q2043" s="405"/>
      <c r="S2043" s="405"/>
      <c r="T2043" s="403"/>
      <c r="U2043" s="406"/>
      <c r="V2043" s="400"/>
      <c r="W2043" s="405"/>
      <c r="X2043" s="405"/>
      <c r="Y2043" s="403"/>
      <c r="Z2043" s="407"/>
      <c r="AA2043" s="403"/>
      <c r="AB2043" s="405"/>
      <c r="AC2043" s="403"/>
      <c r="AD2043" s="406"/>
      <c r="AG2043" s="403"/>
      <c r="AH2043" s="403"/>
      <c r="AI2043" s="405"/>
      <c r="AL2043" s="403"/>
      <c r="AN2043" s="403"/>
      <c r="AO2043" s="405"/>
      <c r="AP2043" s="403"/>
      <c r="AQ2043" s="403"/>
      <c r="AR2043" s="403"/>
      <c r="AS2043" s="403"/>
      <c r="AT2043" s="403"/>
      <c r="AU2043" s="403"/>
      <c r="AV2043" s="405"/>
      <c r="AW2043" s="404"/>
      <c r="AY2043" s="403"/>
      <c r="BC2043" s="403"/>
      <c r="BD2043" s="403"/>
      <c r="BE2043" s="403"/>
      <c r="BF2043" s="403"/>
      <c r="BG2043" s="403"/>
      <c r="BH2043" s="403"/>
      <c r="BI2043" s="403"/>
      <c r="BJ2043" s="403"/>
      <c r="BK2043" s="403"/>
    </row>
    <row r="2044" spans="1:63" x14ac:dyDescent="0.25">
      <c r="A2044" s="405"/>
      <c r="B2044" s="400"/>
      <c r="C2044" s="403"/>
      <c r="D2044" s="403"/>
      <c r="E2044" s="403"/>
      <c r="I2044" s="404"/>
      <c r="Q2044" s="405"/>
      <c r="S2044" s="405"/>
      <c r="T2044" s="403"/>
      <c r="U2044" s="406"/>
      <c r="V2044" s="400"/>
      <c r="W2044" s="405"/>
      <c r="X2044" s="405"/>
      <c r="Y2044" s="403"/>
      <c r="Z2044" s="407"/>
      <c r="AA2044" s="403"/>
      <c r="AB2044" s="405"/>
      <c r="AC2044" s="403"/>
      <c r="AD2044" s="406"/>
      <c r="AG2044" s="403"/>
      <c r="AH2044" s="403"/>
      <c r="AI2044" s="405"/>
      <c r="AL2044" s="403"/>
      <c r="AN2044" s="403"/>
      <c r="AO2044" s="405"/>
      <c r="AP2044" s="403"/>
      <c r="AQ2044" s="403"/>
      <c r="AR2044" s="403"/>
      <c r="AS2044" s="403"/>
      <c r="AT2044" s="403"/>
      <c r="AU2044" s="403"/>
      <c r="AV2044" s="405"/>
      <c r="AW2044" s="404"/>
      <c r="AY2044" s="403"/>
      <c r="BC2044" s="403"/>
      <c r="BD2044" s="403"/>
      <c r="BE2044" s="403"/>
      <c r="BF2044" s="403"/>
      <c r="BG2044" s="403"/>
      <c r="BH2044" s="403"/>
      <c r="BI2044" s="403"/>
      <c r="BJ2044" s="403"/>
      <c r="BK2044" s="403"/>
    </row>
    <row r="2045" spans="1:63" x14ac:dyDescent="0.25">
      <c r="A2045" s="405"/>
      <c r="B2045" s="400"/>
      <c r="C2045" s="403"/>
      <c r="D2045" s="403"/>
      <c r="E2045" s="403"/>
      <c r="I2045" s="404"/>
      <c r="Q2045" s="405"/>
      <c r="S2045" s="405"/>
      <c r="T2045" s="403"/>
      <c r="U2045" s="406"/>
      <c r="V2045" s="400"/>
      <c r="W2045" s="405"/>
      <c r="X2045" s="405"/>
      <c r="Y2045" s="403"/>
      <c r="Z2045" s="407"/>
      <c r="AA2045" s="403"/>
      <c r="AB2045" s="405"/>
      <c r="AC2045" s="403"/>
      <c r="AD2045" s="406"/>
      <c r="AG2045" s="403"/>
      <c r="AH2045" s="403"/>
      <c r="AI2045" s="405"/>
      <c r="AL2045" s="403"/>
      <c r="AN2045" s="403"/>
      <c r="AO2045" s="405"/>
      <c r="AP2045" s="403"/>
      <c r="AQ2045" s="403"/>
      <c r="AR2045" s="403"/>
      <c r="AS2045" s="403"/>
      <c r="AT2045" s="403"/>
      <c r="AU2045" s="403"/>
      <c r="AV2045" s="405"/>
      <c r="AW2045" s="404"/>
      <c r="AY2045" s="403"/>
      <c r="BC2045" s="403"/>
      <c r="BD2045" s="403"/>
      <c r="BE2045" s="403"/>
      <c r="BF2045" s="403"/>
      <c r="BG2045" s="403"/>
      <c r="BH2045" s="403"/>
      <c r="BI2045" s="403"/>
      <c r="BJ2045" s="403"/>
      <c r="BK2045" s="403"/>
    </row>
    <row r="2046" spans="1:63" x14ac:dyDescent="0.25">
      <c r="A2046" s="405"/>
      <c r="B2046" s="400"/>
      <c r="C2046" s="403"/>
      <c r="D2046" s="403"/>
      <c r="E2046" s="403"/>
      <c r="I2046" s="404"/>
      <c r="Q2046" s="405"/>
      <c r="S2046" s="405"/>
      <c r="T2046" s="403"/>
      <c r="U2046" s="406"/>
      <c r="V2046" s="400"/>
      <c r="W2046" s="405"/>
      <c r="X2046" s="405"/>
      <c r="Y2046" s="403"/>
      <c r="Z2046" s="407"/>
      <c r="AA2046" s="403"/>
      <c r="AB2046" s="405"/>
      <c r="AC2046" s="403"/>
      <c r="AD2046" s="406"/>
      <c r="AG2046" s="403"/>
      <c r="AH2046" s="403"/>
      <c r="AI2046" s="405"/>
      <c r="AL2046" s="403"/>
      <c r="AN2046" s="403"/>
      <c r="AO2046" s="405"/>
      <c r="AP2046" s="403"/>
      <c r="AQ2046" s="403"/>
      <c r="AR2046" s="403"/>
      <c r="AS2046" s="403"/>
      <c r="AT2046" s="403"/>
      <c r="AU2046" s="403"/>
      <c r="AV2046" s="405"/>
      <c r="AW2046" s="404"/>
      <c r="AY2046" s="403"/>
      <c r="BC2046" s="403"/>
      <c r="BD2046" s="403"/>
      <c r="BE2046" s="403"/>
      <c r="BF2046" s="403"/>
      <c r="BG2046" s="403"/>
      <c r="BH2046" s="403"/>
      <c r="BI2046" s="403"/>
      <c r="BJ2046" s="403"/>
      <c r="BK2046" s="403"/>
    </row>
    <row r="2047" spans="1:63" x14ac:dyDescent="0.25">
      <c r="A2047" s="405"/>
      <c r="B2047" s="400"/>
      <c r="C2047" s="403"/>
      <c r="D2047" s="403"/>
      <c r="E2047" s="403"/>
      <c r="I2047" s="404"/>
      <c r="Q2047" s="405"/>
      <c r="S2047" s="405"/>
      <c r="T2047" s="403"/>
      <c r="U2047" s="406"/>
      <c r="V2047" s="400"/>
      <c r="W2047" s="405"/>
      <c r="X2047" s="405"/>
      <c r="Y2047" s="403"/>
      <c r="Z2047" s="407"/>
      <c r="AA2047" s="403"/>
      <c r="AB2047" s="405"/>
      <c r="AC2047" s="403"/>
      <c r="AD2047" s="406"/>
      <c r="AG2047" s="403"/>
      <c r="AH2047" s="403"/>
      <c r="AI2047" s="405"/>
      <c r="AL2047" s="403"/>
      <c r="AN2047" s="403"/>
      <c r="AO2047" s="405"/>
      <c r="AP2047" s="403"/>
      <c r="AQ2047" s="403"/>
      <c r="AR2047" s="403"/>
      <c r="AS2047" s="403"/>
      <c r="AT2047" s="403"/>
      <c r="AU2047" s="403"/>
      <c r="AV2047" s="405"/>
      <c r="AW2047" s="404"/>
      <c r="AY2047" s="403"/>
      <c r="BC2047" s="403"/>
      <c r="BD2047" s="403"/>
      <c r="BE2047" s="403"/>
      <c r="BF2047" s="403"/>
      <c r="BG2047" s="403"/>
      <c r="BH2047" s="403"/>
      <c r="BI2047" s="403"/>
      <c r="BJ2047" s="403"/>
      <c r="BK2047" s="403"/>
    </row>
    <row r="2048" spans="1:63" x14ac:dyDescent="0.25">
      <c r="A2048" s="405"/>
      <c r="B2048" s="400"/>
      <c r="C2048" s="403"/>
      <c r="D2048" s="403"/>
      <c r="E2048" s="403"/>
      <c r="I2048" s="404"/>
      <c r="Q2048" s="405"/>
      <c r="S2048" s="405"/>
      <c r="T2048" s="403"/>
      <c r="U2048" s="406"/>
      <c r="V2048" s="400"/>
      <c r="W2048" s="405"/>
      <c r="X2048" s="405"/>
      <c r="Y2048" s="403"/>
      <c r="Z2048" s="407"/>
      <c r="AA2048" s="403"/>
      <c r="AB2048" s="405"/>
      <c r="AC2048" s="403"/>
      <c r="AD2048" s="406"/>
      <c r="AG2048" s="403"/>
      <c r="AH2048" s="403"/>
      <c r="AI2048" s="405"/>
      <c r="AL2048" s="403"/>
      <c r="AN2048" s="403"/>
      <c r="AO2048" s="405"/>
      <c r="AP2048" s="403"/>
      <c r="AQ2048" s="403"/>
      <c r="AR2048" s="403"/>
      <c r="AS2048" s="403"/>
      <c r="AT2048" s="403"/>
      <c r="AU2048" s="403"/>
      <c r="AV2048" s="405"/>
      <c r="AW2048" s="404"/>
      <c r="AY2048" s="403"/>
      <c r="BC2048" s="403"/>
      <c r="BD2048" s="403"/>
      <c r="BE2048" s="403"/>
      <c r="BF2048" s="403"/>
      <c r="BG2048" s="403"/>
      <c r="BH2048" s="403"/>
      <c r="BI2048" s="403"/>
      <c r="BJ2048" s="403"/>
      <c r="BK2048" s="403"/>
    </row>
    <row r="2049" spans="1:63" x14ac:dyDescent="0.25">
      <c r="A2049" s="405"/>
      <c r="B2049" s="400"/>
      <c r="C2049" s="403"/>
      <c r="D2049" s="403"/>
      <c r="E2049" s="403"/>
      <c r="I2049" s="404"/>
      <c r="Q2049" s="405"/>
      <c r="S2049" s="405"/>
      <c r="T2049" s="403"/>
      <c r="U2049" s="406"/>
      <c r="V2049" s="400"/>
      <c r="W2049" s="405"/>
      <c r="X2049" s="405"/>
      <c r="Y2049" s="403"/>
      <c r="Z2049" s="407"/>
      <c r="AA2049" s="403"/>
      <c r="AB2049" s="405"/>
      <c r="AC2049" s="403"/>
      <c r="AD2049" s="406"/>
      <c r="AG2049" s="403"/>
      <c r="AH2049" s="403"/>
      <c r="AI2049" s="405"/>
      <c r="AL2049" s="403"/>
      <c r="AN2049" s="403"/>
      <c r="AO2049" s="405"/>
      <c r="AP2049" s="403"/>
      <c r="AQ2049" s="403"/>
      <c r="AR2049" s="403"/>
      <c r="AS2049" s="403"/>
      <c r="AT2049" s="403"/>
      <c r="AU2049" s="403"/>
      <c r="AV2049" s="405"/>
      <c r="AW2049" s="404"/>
      <c r="AY2049" s="403"/>
      <c r="BC2049" s="403"/>
      <c r="BD2049" s="403"/>
      <c r="BE2049" s="403"/>
      <c r="BF2049" s="403"/>
      <c r="BG2049" s="403"/>
      <c r="BH2049" s="403"/>
      <c r="BI2049" s="403"/>
      <c r="BJ2049" s="403"/>
      <c r="BK2049" s="403"/>
    </row>
    <row r="2050" spans="1:63" x14ac:dyDescent="0.25">
      <c r="A2050" s="405"/>
      <c r="B2050" s="400"/>
      <c r="C2050" s="403"/>
      <c r="D2050" s="403"/>
      <c r="E2050" s="403"/>
      <c r="I2050" s="404"/>
      <c r="Q2050" s="405"/>
      <c r="S2050" s="405"/>
      <c r="T2050" s="403"/>
      <c r="U2050" s="406"/>
      <c r="V2050" s="400"/>
      <c r="W2050" s="405"/>
      <c r="X2050" s="405"/>
      <c r="Y2050" s="403"/>
      <c r="Z2050" s="407"/>
      <c r="AA2050" s="403"/>
      <c r="AB2050" s="405"/>
      <c r="AC2050" s="403"/>
      <c r="AD2050" s="406"/>
      <c r="AG2050" s="403"/>
      <c r="AH2050" s="403"/>
      <c r="AI2050" s="405"/>
      <c r="AL2050" s="403"/>
      <c r="AN2050" s="403"/>
      <c r="AO2050" s="405"/>
      <c r="AP2050" s="403"/>
      <c r="AQ2050" s="403"/>
      <c r="AR2050" s="403"/>
      <c r="AS2050" s="403"/>
      <c r="AT2050" s="403"/>
      <c r="AU2050" s="403"/>
      <c r="AV2050" s="405"/>
      <c r="AW2050" s="404"/>
      <c r="AY2050" s="403"/>
      <c r="BC2050" s="403"/>
      <c r="BD2050" s="403"/>
      <c r="BE2050" s="403"/>
      <c r="BF2050" s="403"/>
      <c r="BG2050" s="403"/>
      <c r="BH2050" s="403"/>
      <c r="BI2050" s="403"/>
      <c r="BJ2050" s="403"/>
      <c r="BK2050" s="403"/>
    </row>
    <row r="2051" spans="1:63" x14ac:dyDescent="0.25">
      <c r="A2051" s="405"/>
      <c r="B2051" s="400"/>
      <c r="C2051" s="403"/>
      <c r="D2051" s="403"/>
      <c r="E2051" s="403"/>
      <c r="I2051" s="404"/>
      <c r="Q2051" s="405"/>
      <c r="S2051" s="405"/>
      <c r="T2051" s="403"/>
      <c r="U2051" s="406"/>
      <c r="V2051" s="400"/>
      <c r="W2051" s="405"/>
      <c r="X2051" s="405"/>
      <c r="Y2051" s="403"/>
      <c r="Z2051" s="407"/>
      <c r="AA2051" s="403"/>
      <c r="AB2051" s="405"/>
      <c r="AC2051" s="403"/>
      <c r="AD2051" s="406"/>
      <c r="AG2051" s="403"/>
      <c r="AH2051" s="403"/>
      <c r="AI2051" s="405"/>
      <c r="AL2051" s="403"/>
      <c r="AN2051" s="403"/>
      <c r="AO2051" s="405"/>
      <c r="AP2051" s="403"/>
      <c r="AQ2051" s="403"/>
      <c r="AR2051" s="403"/>
      <c r="AS2051" s="403"/>
      <c r="AT2051" s="403"/>
      <c r="AU2051" s="403"/>
      <c r="AV2051" s="405"/>
      <c r="AW2051" s="404"/>
      <c r="AY2051" s="403"/>
      <c r="BC2051" s="403"/>
      <c r="BD2051" s="403"/>
      <c r="BE2051" s="403"/>
      <c r="BF2051" s="403"/>
      <c r="BG2051" s="403"/>
      <c r="BH2051" s="403"/>
      <c r="BI2051" s="403"/>
      <c r="BJ2051" s="403"/>
      <c r="BK2051" s="403"/>
    </row>
    <row r="2052" spans="1:63" x14ac:dyDescent="0.25">
      <c r="A2052" s="405"/>
      <c r="B2052" s="400"/>
      <c r="C2052" s="403"/>
      <c r="D2052" s="403"/>
      <c r="E2052" s="403"/>
      <c r="I2052" s="404"/>
      <c r="Q2052" s="405"/>
      <c r="S2052" s="405"/>
      <c r="T2052" s="403"/>
      <c r="U2052" s="406"/>
      <c r="V2052" s="400"/>
      <c r="W2052" s="405"/>
      <c r="X2052" s="405"/>
      <c r="Y2052" s="403"/>
      <c r="Z2052" s="407"/>
      <c r="AA2052" s="403"/>
      <c r="AB2052" s="405"/>
      <c r="AC2052" s="403"/>
      <c r="AD2052" s="406"/>
      <c r="AG2052" s="403"/>
      <c r="AH2052" s="403"/>
      <c r="AI2052" s="405"/>
      <c r="AL2052" s="403"/>
      <c r="AN2052" s="403"/>
      <c r="AO2052" s="405"/>
      <c r="AP2052" s="403"/>
      <c r="AQ2052" s="403"/>
      <c r="AR2052" s="403"/>
      <c r="AS2052" s="403"/>
      <c r="AT2052" s="403"/>
      <c r="AU2052" s="403"/>
      <c r="AV2052" s="405"/>
      <c r="AW2052" s="404"/>
      <c r="AY2052" s="403"/>
      <c r="BC2052" s="403"/>
      <c r="BD2052" s="403"/>
      <c r="BE2052" s="403"/>
      <c r="BF2052" s="403"/>
      <c r="BG2052" s="403"/>
      <c r="BH2052" s="403"/>
      <c r="BI2052" s="403"/>
      <c r="BJ2052" s="403"/>
      <c r="BK2052" s="403"/>
    </row>
    <row r="2053" spans="1:63" x14ac:dyDescent="0.25">
      <c r="A2053" s="405"/>
      <c r="B2053" s="400"/>
      <c r="C2053" s="403"/>
      <c r="D2053" s="403"/>
      <c r="E2053" s="403"/>
      <c r="I2053" s="404"/>
      <c r="Q2053" s="405"/>
      <c r="S2053" s="405"/>
      <c r="T2053" s="403"/>
      <c r="U2053" s="406"/>
      <c r="V2053" s="400"/>
      <c r="W2053" s="405"/>
      <c r="X2053" s="405"/>
      <c r="Y2053" s="403"/>
      <c r="Z2053" s="407"/>
      <c r="AA2053" s="403"/>
      <c r="AB2053" s="405"/>
      <c r="AC2053" s="403"/>
      <c r="AD2053" s="406"/>
      <c r="AG2053" s="403"/>
      <c r="AH2053" s="403"/>
      <c r="AI2053" s="405"/>
      <c r="AL2053" s="403"/>
      <c r="AN2053" s="403"/>
      <c r="AO2053" s="405"/>
      <c r="AP2053" s="403"/>
      <c r="AQ2053" s="403"/>
      <c r="AR2053" s="403"/>
      <c r="AS2053" s="403"/>
      <c r="AT2053" s="403"/>
      <c r="AU2053" s="403"/>
      <c r="AV2053" s="405"/>
      <c r="AW2053" s="404"/>
      <c r="AY2053" s="403"/>
      <c r="BC2053" s="403"/>
      <c r="BD2053" s="403"/>
      <c r="BE2053" s="403"/>
      <c r="BF2053" s="403"/>
      <c r="BG2053" s="403"/>
      <c r="BH2053" s="403"/>
      <c r="BI2053" s="403"/>
      <c r="BJ2053" s="403"/>
      <c r="BK2053" s="403"/>
    </row>
    <row r="2054" spans="1:63" x14ac:dyDescent="0.25">
      <c r="A2054" s="405"/>
      <c r="B2054" s="400"/>
      <c r="C2054" s="403"/>
      <c r="D2054" s="403"/>
      <c r="E2054" s="403"/>
      <c r="I2054" s="404"/>
      <c r="Q2054" s="405"/>
      <c r="S2054" s="405"/>
      <c r="T2054" s="403"/>
      <c r="U2054" s="406"/>
      <c r="V2054" s="400"/>
      <c r="W2054" s="405"/>
      <c r="X2054" s="405"/>
      <c r="Y2054" s="403"/>
      <c r="Z2054" s="407"/>
      <c r="AA2054" s="403"/>
      <c r="AB2054" s="405"/>
      <c r="AC2054" s="403"/>
      <c r="AD2054" s="406"/>
      <c r="AG2054" s="403"/>
      <c r="AH2054" s="403"/>
      <c r="AI2054" s="405"/>
      <c r="AL2054" s="403"/>
      <c r="AN2054" s="403"/>
      <c r="AO2054" s="405"/>
      <c r="AP2054" s="403"/>
      <c r="AQ2054" s="403"/>
      <c r="AR2054" s="403"/>
      <c r="AS2054" s="403"/>
      <c r="AT2054" s="403"/>
      <c r="AU2054" s="403"/>
      <c r="AV2054" s="405"/>
      <c r="AW2054" s="404"/>
      <c r="AY2054" s="403"/>
      <c r="BC2054" s="403"/>
      <c r="BD2054" s="403"/>
      <c r="BE2054" s="403"/>
      <c r="BF2054" s="403"/>
      <c r="BG2054" s="403"/>
      <c r="BH2054" s="403"/>
      <c r="BI2054" s="403"/>
      <c r="BJ2054" s="403"/>
      <c r="BK2054" s="403"/>
    </row>
    <row r="2055" spans="1:63" x14ac:dyDescent="0.25">
      <c r="A2055" s="405"/>
      <c r="B2055" s="400"/>
      <c r="C2055" s="403"/>
      <c r="D2055" s="403"/>
      <c r="E2055" s="403"/>
      <c r="I2055" s="404"/>
      <c r="Q2055" s="405"/>
      <c r="S2055" s="405"/>
      <c r="T2055" s="403"/>
      <c r="U2055" s="406"/>
      <c r="V2055" s="400"/>
      <c r="W2055" s="405"/>
      <c r="X2055" s="405"/>
      <c r="Y2055" s="403"/>
      <c r="Z2055" s="407"/>
      <c r="AA2055" s="403"/>
      <c r="AB2055" s="405"/>
      <c r="AC2055" s="403"/>
      <c r="AD2055" s="406"/>
      <c r="AG2055" s="403"/>
      <c r="AH2055" s="403"/>
      <c r="AI2055" s="405"/>
      <c r="AL2055" s="403"/>
      <c r="AN2055" s="403"/>
      <c r="AO2055" s="405"/>
      <c r="AP2055" s="403"/>
      <c r="AQ2055" s="403"/>
      <c r="AR2055" s="403"/>
      <c r="AS2055" s="403"/>
      <c r="AT2055" s="403"/>
      <c r="AU2055" s="403"/>
      <c r="AV2055" s="405"/>
      <c r="AW2055" s="404"/>
      <c r="AY2055" s="403"/>
      <c r="BC2055" s="403"/>
      <c r="BD2055" s="403"/>
      <c r="BE2055" s="403"/>
      <c r="BF2055" s="403"/>
      <c r="BG2055" s="403"/>
      <c r="BH2055" s="403"/>
      <c r="BI2055" s="403"/>
      <c r="BJ2055" s="403"/>
      <c r="BK2055" s="403"/>
    </row>
    <row r="2056" spans="1:63" x14ac:dyDescent="0.25">
      <c r="A2056" s="405"/>
      <c r="B2056" s="400"/>
      <c r="C2056" s="403"/>
      <c r="D2056" s="403"/>
      <c r="E2056" s="403"/>
      <c r="I2056" s="404"/>
      <c r="Q2056" s="405"/>
      <c r="S2056" s="405"/>
      <c r="T2056" s="403"/>
      <c r="U2056" s="406"/>
      <c r="V2056" s="400"/>
      <c r="W2056" s="405"/>
      <c r="X2056" s="405"/>
      <c r="Y2056" s="403"/>
      <c r="Z2056" s="407"/>
      <c r="AA2056" s="403"/>
      <c r="AB2056" s="405"/>
      <c r="AC2056" s="403"/>
      <c r="AD2056" s="406"/>
      <c r="AG2056" s="403"/>
      <c r="AH2056" s="403"/>
      <c r="AI2056" s="405"/>
      <c r="AL2056" s="403"/>
      <c r="AN2056" s="403"/>
      <c r="AO2056" s="405"/>
      <c r="AP2056" s="403"/>
      <c r="AQ2056" s="403"/>
      <c r="AR2056" s="403"/>
      <c r="AS2056" s="403"/>
      <c r="AT2056" s="403"/>
      <c r="AU2056" s="403"/>
      <c r="AV2056" s="405"/>
      <c r="AW2056" s="404"/>
      <c r="AY2056" s="403"/>
      <c r="BC2056" s="403"/>
      <c r="BD2056" s="403"/>
      <c r="BE2056" s="403"/>
      <c r="BF2056" s="403"/>
      <c r="BG2056" s="403"/>
      <c r="BH2056" s="403"/>
      <c r="BI2056" s="403"/>
      <c r="BJ2056" s="403"/>
      <c r="BK2056" s="403"/>
    </row>
    <row r="2057" spans="1:63" x14ac:dyDescent="0.25">
      <c r="A2057" s="405"/>
      <c r="B2057" s="400"/>
      <c r="C2057" s="403"/>
      <c r="D2057" s="403"/>
      <c r="E2057" s="403"/>
      <c r="I2057" s="404"/>
      <c r="Q2057" s="405"/>
      <c r="S2057" s="405"/>
      <c r="T2057" s="403"/>
      <c r="U2057" s="406"/>
      <c r="V2057" s="400"/>
      <c r="W2057" s="405"/>
      <c r="X2057" s="405"/>
      <c r="Y2057" s="403"/>
      <c r="Z2057" s="407"/>
      <c r="AA2057" s="403"/>
      <c r="AB2057" s="405"/>
      <c r="AC2057" s="403"/>
      <c r="AD2057" s="406"/>
      <c r="AG2057" s="403"/>
      <c r="AH2057" s="403"/>
      <c r="AI2057" s="405"/>
      <c r="AL2057" s="403"/>
      <c r="AN2057" s="403"/>
      <c r="AO2057" s="405"/>
      <c r="AP2057" s="403"/>
      <c r="AQ2057" s="403"/>
      <c r="AR2057" s="403"/>
      <c r="AS2057" s="403"/>
      <c r="AT2057" s="403"/>
      <c r="AU2057" s="403"/>
      <c r="AV2057" s="405"/>
      <c r="AW2057" s="404"/>
      <c r="AY2057" s="403"/>
      <c r="BC2057" s="403"/>
      <c r="BD2057" s="403"/>
      <c r="BE2057" s="403"/>
      <c r="BF2057" s="403"/>
      <c r="BG2057" s="403"/>
      <c r="BH2057" s="403"/>
      <c r="BI2057" s="403"/>
      <c r="BJ2057" s="403"/>
      <c r="BK2057" s="403"/>
    </row>
    <row r="2058" spans="1:63" x14ac:dyDescent="0.25">
      <c r="A2058" s="405"/>
      <c r="B2058" s="400"/>
      <c r="C2058" s="403"/>
      <c r="D2058" s="403"/>
      <c r="E2058" s="403"/>
      <c r="I2058" s="404"/>
      <c r="Q2058" s="405"/>
      <c r="S2058" s="405"/>
      <c r="T2058" s="403"/>
      <c r="U2058" s="406"/>
      <c r="V2058" s="400"/>
      <c r="W2058" s="405"/>
      <c r="X2058" s="405"/>
      <c r="Y2058" s="403"/>
      <c r="Z2058" s="407"/>
      <c r="AA2058" s="403"/>
      <c r="AB2058" s="405"/>
      <c r="AC2058" s="403"/>
      <c r="AD2058" s="406"/>
      <c r="AG2058" s="403"/>
      <c r="AH2058" s="403"/>
      <c r="AI2058" s="405"/>
      <c r="AL2058" s="403"/>
      <c r="AN2058" s="403"/>
      <c r="AO2058" s="405"/>
      <c r="AP2058" s="403"/>
      <c r="AQ2058" s="403"/>
      <c r="AR2058" s="403"/>
      <c r="AS2058" s="403"/>
      <c r="AT2058" s="403"/>
      <c r="AU2058" s="403"/>
      <c r="AV2058" s="405"/>
      <c r="AW2058" s="404"/>
      <c r="AY2058" s="403"/>
      <c r="BC2058" s="403"/>
      <c r="BD2058" s="403"/>
      <c r="BE2058" s="403"/>
      <c r="BF2058" s="403"/>
      <c r="BG2058" s="403"/>
      <c r="BH2058" s="403"/>
      <c r="BI2058" s="403"/>
      <c r="BJ2058" s="403"/>
      <c r="BK2058" s="403"/>
    </row>
    <row r="2059" spans="1:63" x14ac:dyDescent="0.25">
      <c r="A2059" s="405"/>
      <c r="B2059" s="400"/>
      <c r="C2059" s="403"/>
      <c r="D2059" s="403"/>
      <c r="E2059" s="403"/>
      <c r="I2059" s="404"/>
      <c r="Q2059" s="405"/>
      <c r="S2059" s="405"/>
      <c r="T2059" s="403"/>
      <c r="U2059" s="406"/>
      <c r="V2059" s="400"/>
      <c r="W2059" s="405"/>
      <c r="X2059" s="405"/>
      <c r="Y2059" s="403"/>
      <c r="Z2059" s="407"/>
      <c r="AA2059" s="403"/>
      <c r="AB2059" s="405"/>
      <c r="AC2059" s="403"/>
      <c r="AD2059" s="406"/>
      <c r="AG2059" s="403"/>
      <c r="AH2059" s="403"/>
      <c r="AI2059" s="405"/>
      <c r="AL2059" s="403"/>
      <c r="AN2059" s="403"/>
      <c r="AO2059" s="405"/>
      <c r="AP2059" s="403"/>
      <c r="AQ2059" s="403"/>
      <c r="AR2059" s="403"/>
      <c r="AS2059" s="403"/>
      <c r="AT2059" s="403"/>
      <c r="AU2059" s="403"/>
      <c r="AV2059" s="405"/>
      <c r="AW2059" s="404"/>
      <c r="AY2059" s="403"/>
      <c r="BC2059" s="403"/>
      <c r="BD2059" s="403"/>
      <c r="BE2059" s="403"/>
      <c r="BF2059" s="403"/>
      <c r="BG2059" s="403"/>
      <c r="BH2059" s="403"/>
      <c r="BI2059" s="403"/>
      <c r="BJ2059" s="403"/>
      <c r="BK2059" s="403"/>
    </row>
    <row r="2060" spans="1:63" x14ac:dyDescent="0.25">
      <c r="A2060" s="405"/>
      <c r="B2060" s="400"/>
      <c r="C2060" s="403"/>
      <c r="D2060" s="403"/>
      <c r="E2060" s="403"/>
      <c r="I2060" s="404"/>
      <c r="Q2060" s="405"/>
      <c r="S2060" s="405"/>
      <c r="T2060" s="403"/>
      <c r="U2060" s="406"/>
      <c r="V2060" s="400"/>
      <c r="W2060" s="405"/>
      <c r="X2060" s="405"/>
      <c r="Y2060" s="403"/>
      <c r="Z2060" s="407"/>
      <c r="AA2060" s="403"/>
      <c r="AB2060" s="405"/>
      <c r="AC2060" s="403"/>
      <c r="AD2060" s="406"/>
      <c r="AG2060" s="403"/>
      <c r="AH2060" s="403"/>
      <c r="AI2060" s="405"/>
      <c r="AL2060" s="403"/>
      <c r="AN2060" s="403"/>
      <c r="AO2060" s="405"/>
      <c r="AP2060" s="403"/>
      <c r="AQ2060" s="403"/>
      <c r="AR2060" s="403"/>
      <c r="AS2060" s="403"/>
      <c r="AT2060" s="403"/>
      <c r="AU2060" s="403"/>
      <c r="AV2060" s="405"/>
      <c r="AW2060" s="404"/>
      <c r="AY2060" s="403"/>
      <c r="BC2060" s="403"/>
      <c r="BD2060" s="403"/>
      <c r="BE2060" s="403"/>
      <c r="BF2060" s="403"/>
      <c r="BG2060" s="403"/>
      <c r="BH2060" s="403"/>
      <c r="BI2060" s="403"/>
      <c r="BJ2060" s="403"/>
      <c r="BK2060" s="403"/>
    </row>
    <row r="2061" spans="1:63" x14ac:dyDescent="0.25">
      <c r="A2061" s="405"/>
      <c r="B2061" s="400"/>
      <c r="C2061" s="403"/>
      <c r="D2061" s="403"/>
      <c r="E2061" s="403"/>
      <c r="I2061" s="404"/>
      <c r="Q2061" s="405"/>
      <c r="S2061" s="405"/>
      <c r="T2061" s="403"/>
      <c r="U2061" s="406"/>
      <c r="V2061" s="400"/>
      <c r="W2061" s="405"/>
      <c r="X2061" s="405"/>
      <c r="Y2061" s="403"/>
      <c r="Z2061" s="407"/>
      <c r="AA2061" s="403"/>
      <c r="AB2061" s="405"/>
      <c r="AC2061" s="403"/>
      <c r="AD2061" s="406"/>
      <c r="AG2061" s="403"/>
      <c r="AH2061" s="403"/>
      <c r="AI2061" s="405"/>
      <c r="AL2061" s="403"/>
      <c r="AN2061" s="403"/>
      <c r="AO2061" s="405"/>
      <c r="AP2061" s="403"/>
      <c r="AQ2061" s="403"/>
      <c r="AR2061" s="403"/>
      <c r="AS2061" s="403"/>
      <c r="AT2061" s="403"/>
      <c r="AU2061" s="403"/>
      <c r="AV2061" s="405"/>
      <c r="AW2061" s="404"/>
      <c r="AY2061" s="403"/>
      <c r="BC2061" s="403"/>
      <c r="BD2061" s="403"/>
      <c r="BE2061" s="403"/>
      <c r="BF2061" s="403"/>
      <c r="BG2061" s="403"/>
      <c r="BH2061" s="403"/>
      <c r="BI2061" s="403"/>
      <c r="BJ2061" s="403"/>
      <c r="BK2061" s="403"/>
    </row>
    <row r="2062" spans="1:63" x14ac:dyDescent="0.25">
      <c r="A2062" s="405"/>
      <c r="B2062" s="400"/>
      <c r="C2062" s="403"/>
      <c r="D2062" s="403"/>
      <c r="E2062" s="403"/>
      <c r="I2062" s="404"/>
      <c r="Q2062" s="405"/>
      <c r="S2062" s="405"/>
      <c r="T2062" s="403"/>
      <c r="U2062" s="406"/>
      <c r="V2062" s="400"/>
      <c r="W2062" s="405"/>
      <c r="X2062" s="405"/>
      <c r="Y2062" s="403"/>
      <c r="Z2062" s="407"/>
      <c r="AA2062" s="403"/>
      <c r="AB2062" s="405"/>
      <c r="AC2062" s="403"/>
      <c r="AD2062" s="406"/>
      <c r="AG2062" s="403"/>
      <c r="AH2062" s="403"/>
      <c r="AI2062" s="405"/>
      <c r="AL2062" s="403"/>
      <c r="AN2062" s="403"/>
      <c r="AO2062" s="405"/>
      <c r="AP2062" s="403"/>
      <c r="AQ2062" s="403"/>
      <c r="AR2062" s="403"/>
      <c r="AS2062" s="403"/>
      <c r="AT2062" s="403"/>
      <c r="AU2062" s="403"/>
      <c r="AV2062" s="405"/>
      <c r="AW2062" s="404"/>
      <c r="AY2062" s="403"/>
      <c r="BC2062" s="403"/>
      <c r="BD2062" s="403"/>
      <c r="BE2062" s="403"/>
      <c r="BF2062" s="403"/>
      <c r="BG2062" s="403"/>
      <c r="BH2062" s="403"/>
      <c r="BI2062" s="403"/>
      <c r="BJ2062" s="403"/>
      <c r="BK2062" s="403"/>
    </row>
    <row r="2063" spans="1:63" x14ac:dyDescent="0.25">
      <c r="A2063" s="405"/>
      <c r="B2063" s="400"/>
      <c r="C2063" s="403"/>
      <c r="D2063" s="403"/>
      <c r="E2063" s="403"/>
      <c r="I2063" s="404"/>
      <c r="Q2063" s="405"/>
      <c r="S2063" s="405"/>
      <c r="T2063" s="403"/>
      <c r="U2063" s="406"/>
      <c r="V2063" s="400"/>
      <c r="W2063" s="405"/>
      <c r="X2063" s="405"/>
      <c r="Y2063" s="403"/>
      <c r="Z2063" s="407"/>
      <c r="AA2063" s="403"/>
      <c r="AB2063" s="405"/>
      <c r="AC2063" s="403"/>
      <c r="AD2063" s="406"/>
      <c r="AG2063" s="403"/>
      <c r="AH2063" s="403"/>
      <c r="AI2063" s="405"/>
      <c r="AL2063" s="403"/>
      <c r="AN2063" s="403"/>
      <c r="AO2063" s="405"/>
      <c r="AP2063" s="403"/>
      <c r="AQ2063" s="403"/>
      <c r="AR2063" s="403"/>
      <c r="AS2063" s="403"/>
      <c r="AT2063" s="403"/>
      <c r="AU2063" s="403"/>
      <c r="AV2063" s="405"/>
      <c r="AW2063" s="404"/>
      <c r="AY2063" s="403"/>
      <c r="BC2063" s="403"/>
      <c r="BD2063" s="403"/>
      <c r="BE2063" s="403"/>
      <c r="BF2063" s="403"/>
      <c r="BG2063" s="403"/>
      <c r="BH2063" s="403"/>
      <c r="BI2063" s="403"/>
      <c r="BJ2063" s="403"/>
      <c r="BK2063" s="403"/>
    </row>
    <row r="2064" spans="1:63" x14ac:dyDescent="0.25">
      <c r="A2064" s="405"/>
      <c r="B2064" s="400"/>
      <c r="C2064" s="403"/>
      <c r="D2064" s="403"/>
      <c r="E2064" s="403"/>
      <c r="I2064" s="404"/>
      <c r="Q2064" s="405"/>
      <c r="S2064" s="405"/>
      <c r="T2064" s="403"/>
      <c r="U2064" s="406"/>
      <c r="V2064" s="400"/>
      <c r="W2064" s="405"/>
      <c r="X2064" s="405"/>
      <c r="Y2064" s="403"/>
      <c r="Z2064" s="407"/>
      <c r="AA2064" s="403"/>
      <c r="AB2064" s="405"/>
      <c r="AC2064" s="403"/>
      <c r="AD2064" s="406"/>
      <c r="AG2064" s="403"/>
      <c r="AH2064" s="403"/>
      <c r="AI2064" s="405"/>
      <c r="AL2064" s="403"/>
      <c r="AN2064" s="403"/>
      <c r="AO2064" s="405"/>
      <c r="AP2064" s="403"/>
      <c r="AQ2064" s="403"/>
      <c r="AR2064" s="403"/>
      <c r="AS2064" s="403"/>
      <c r="AT2064" s="403"/>
      <c r="AU2064" s="403"/>
      <c r="AV2064" s="405"/>
      <c r="AW2064" s="404"/>
      <c r="AY2064" s="403"/>
      <c r="BC2064" s="403"/>
      <c r="BD2064" s="403"/>
      <c r="BE2064" s="403"/>
      <c r="BF2064" s="403"/>
      <c r="BG2064" s="403"/>
      <c r="BH2064" s="403"/>
      <c r="BI2064" s="403"/>
      <c r="BJ2064" s="403"/>
      <c r="BK2064" s="403"/>
    </row>
    <row r="2065" spans="1:63" x14ac:dyDescent="0.25">
      <c r="A2065" s="405"/>
      <c r="B2065" s="400"/>
      <c r="C2065" s="403"/>
      <c r="D2065" s="403"/>
      <c r="E2065" s="403"/>
      <c r="I2065" s="404"/>
      <c r="Q2065" s="405"/>
      <c r="S2065" s="405"/>
      <c r="T2065" s="403"/>
      <c r="U2065" s="406"/>
      <c r="V2065" s="400"/>
      <c r="W2065" s="405"/>
      <c r="X2065" s="405"/>
      <c r="Y2065" s="403"/>
      <c r="Z2065" s="407"/>
      <c r="AA2065" s="403"/>
      <c r="AB2065" s="405"/>
      <c r="AC2065" s="403"/>
      <c r="AD2065" s="406"/>
      <c r="AG2065" s="403"/>
      <c r="AH2065" s="403"/>
      <c r="AI2065" s="405"/>
      <c r="AL2065" s="403"/>
      <c r="AN2065" s="403"/>
      <c r="AO2065" s="405"/>
      <c r="AP2065" s="403"/>
      <c r="AQ2065" s="403"/>
      <c r="AR2065" s="403"/>
      <c r="AS2065" s="403"/>
      <c r="AT2065" s="403"/>
      <c r="AU2065" s="403"/>
      <c r="AV2065" s="405"/>
      <c r="AW2065" s="404"/>
      <c r="AY2065" s="403"/>
      <c r="BC2065" s="403"/>
      <c r="BD2065" s="403"/>
      <c r="BE2065" s="403"/>
      <c r="BF2065" s="403"/>
      <c r="BG2065" s="403"/>
      <c r="BH2065" s="403"/>
      <c r="BI2065" s="403"/>
      <c r="BJ2065" s="403"/>
      <c r="BK2065" s="403"/>
    </row>
    <row r="2066" spans="1:63" x14ac:dyDescent="0.25">
      <c r="A2066" s="405"/>
      <c r="B2066" s="400"/>
      <c r="C2066" s="403"/>
      <c r="D2066" s="403"/>
      <c r="E2066" s="403"/>
      <c r="I2066" s="404"/>
      <c r="Q2066" s="405"/>
      <c r="S2066" s="405"/>
      <c r="T2066" s="403"/>
      <c r="U2066" s="406"/>
      <c r="V2066" s="400"/>
      <c r="W2066" s="405"/>
      <c r="X2066" s="405"/>
      <c r="Y2066" s="403"/>
      <c r="Z2066" s="407"/>
      <c r="AA2066" s="403"/>
      <c r="AB2066" s="405"/>
      <c r="AC2066" s="403"/>
      <c r="AD2066" s="406"/>
      <c r="AG2066" s="403"/>
      <c r="AH2066" s="403"/>
      <c r="AI2066" s="405"/>
      <c r="AL2066" s="403"/>
      <c r="AN2066" s="403"/>
      <c r="AO2066" s="405"/>
      <c r="AP2066" s="403"/>
      <c r="AQ2066" s="403"/>
      <c r="AR2066" s="403"/>
      <c r="AS2066" s="403"/>
      <c r="AT2066" s="403"/>
      <c r="AU2066" s="403"/>
      <c r="AV2066" s="405"/>
      <c r="AW2066" s="404"/>
      <c r="AY2066" s="403"/>
      <c r="BC2066" s="403"/>
      <c r="BD2066" s="403"/>
      <c r="BE2066" s="403"/>
      <c r="BF2066" s="403"/>
      <c r="BG2066" s="403"/>
      <c r="BH2066" s="403"/>
      <c r="BI2066" s="403"/>
      <c r="BJ2066" s="403"/>
      <c r="BK2066" s="403"/>
    </row>
    <row r="2067" spans="1:63" x14ac:dyDescent="0.25">
      <c r="A2067" s="405"/>
      <c r="B2067" s="400"/>
      <c r="C2067" s="403"/>
      <c r="D2067" s="403"/>
      <c r="E2067" s="403"/>
      <c r="I2067" s="404"/>
      <c r="Q2067" s="405"/>
      <c r="S2067" s="405"/>
      <c r="T2067" s="403"/>
      <c r="U2067" s="406"/>
      <c r="V2067" s="400"/>
      <c r="W2067" s="405"/>
      <c r="X2067" s="405"/>
      <c r="Y2067" s="403"/>
      <c r="Z2067" s="407"/>
      <c r="AA2067" s="403"/>
      <c r="AB2067" s="405"/>
      <c r="AC2067" s="403"/>
      <c r="AD2067" s="406"/>
      <c r="AG2067" s="403"/>
      <c r="AH2067" s="403"/>
      <c r="AI2067" s="405"/>
      <c r="AL2067" s="403"/>
      <c r="AN2067" s="403"/>
      <c r="AO2067" s="405"/>
      <c r="AP2067" s="403"/>
      <c r="AQ2067" s="403"/>
      <c r="AR2067" s="403"/>
      <c r="AS2067" s="403"/>
      <c r="AT2067" s="403"/>
      <c r="AU2067" s="403"/>
      <c r="AV2067" s="405"/>
      <c r="AW2067" s="404"/>
      <c r="AY2067" s="403"/>
      <c r="BC2067" s="403"/>
      <c r="BD2067" s="403"/>
      <c r="BE2067" s="403"/>
      <c r="BF2067" s="403"/>
      <c r="BG2067" s="403"/>
      <c r="BH2067" s="403"/>
      <c r="BI2067" s="403"/>
      <c r="BJ2067" s="403"/>
      <c r="BK2067" s="403"/>
    </row>
    <row r="2068" spans="1:63" x14ac:dyDescent="0.25">
      <c r="A2068" s="405"/>
      <c r="B2068" s="400"/>
      <c r="C2068" s="403"/>
      <c r="D2068" s="403"/>
      <c r="E2068" s="403"/>
      <c r="I2068" s="404"/>
      <c r="Q2068" s="405"/>
      <c r="S2068" s="405"/>
      <c r="T2068" s="403"/>
      <c r="U2068" s="406"/>
      <c r="V2068" s="400"/>
      <c r="W2068" s="405"/>
      <c r="X2068" s="405"/>
      <c r="Y2068" s="403"/>
      <c r="Z2068" s="407"/>
      <c r="AA2068" s="403"/>
      <c r="AB2068" s="405"/>
      <c r="AC2068" s="403"/>
      <c r="AD2068" s="406"/>
      <c r="AG2068" s="403"/>
      <c r="AH2068" s="403"/>
      <c r="AI2068" s="405"/>
      <c r="AL2068" s="403"/>
      <c r="AN2068" s="403"/>
      <c r="AO2068" s="405"/>
      <c r="AP2068" s="403"/>
      <c r="AQ2068" s="403"/>
      <c r="AR2068" s="403"/>
      <c r="AS2068" s="403"/>
      <c r="AT2068" s="403"/>
      <c r="AU2068" s="403"/>
      <c r="AV2068" s="405"/>
      <c r="AW2068" s="404"/>
      <c r="AY2068" s="403"/>
      <c r="BC2068" s="403"/>
      <c r="BD2068" s="403"/>
      <c r="BE2068" s="403"/>
      <c r="BF2068" s="403"/>
      <c r="BG2068" s="403"/>
      <c r="BH2068" s="403"/>
      <c r="BI2068" s="403"/>
      <c r="BJ2068" s="403"/>
      <c r="BK2068" s="403"/>
    </row>
    <row r="2069" spans="1:63" x14ac:dyDescent="0.25">
      <c r="A2069" s="405"/>
      <c r="B2069" s="400"/>
      <c r="C2069" s="403"/>
      <c r="D2069" s="403"/>
      <c r="E2069" s="403"/>
      <c r="I2069" s="404"/>
      <c r="Q2069" s="405"/>
      <c r="S2069" s="405"/>
      <c r="T2069" s="403"/>
      <c r="U2069" s="406"/>
      <c r="V2069" s="400"/>
      <c r="W2069" s="405"/>
      <c r="X2069" s="405"/>
      <c r="Y2069" s="403"/>
      <c r="Z2069" s="407"/>
      <c r="AA2069" s="403"/>
      <c r="AB2069" s="405"/>
      <c r="AC2069" s="403"/>
      <c r="AD2069" s="406"/>
      <c r="AG2069" s="403"/>
      <c r="AH2069" s="403"/>
      <c r="AI2069" s="405"/>
      <c r="AL2069" s="403"/>
      <c r="AN2069" s="403"/>
      <c r="AO2069" s="405"/>
      <c r="AP2069" s="403"/>
      <c r="AQ2069" s="403"/>
      <c r="AR2069" s="403"/>
      <c r="AS2069" s="403"/>
      <c r="AT2069" s="403"/>
      <c r="AU2069" s="403"/>
      <c r="AV2069" s="405"/>
      <c r="AW2069" s="404"/>
      <c r="AY2069" s="403"/>
      <c r="BC2069" s="403"/>
      <c r="BD2069" s="403"/>
      <c r="BE2069" s="403"/>
      <c r="BF2069" s="403"/>
      <c r="BG2069" s="403"/>
      <c r="BH2069" s="403"/>
      <c r="BI2069" s="403"/>
      <c r="BJ2069" s="403"/>
      <c r="BK2069" s="403"/>
    </row>
    <row r="2070" spans="1:63" x14ac:dyDescent="0.25">
      <c r="A2070" s="405"/>
      <c r="B2070" s="400"/>
      <c r="C2070" s="403"/>
      <c r="D2070" s="403"/>
      <c r="E2070" s="403"/>
      <c r="I2070" s="404"/>
      <c r="Q2070" s="405"/>
      <c r="S2070" s="405"/>
      <c r="T2070" s="403"/>
      <c r="U2070" s="406"/>
      <c r="V2070" s="400"/>
      <c r="W2070" s="405"/>
      <c r="X2070" s="405"/>
      <c r="Y2070" s="403"/>
      <c r="Z2070" s="407"/>
      <c r="AA2070" s="403"/>
      <c r="AB2070" s="405"/>
      <c r="AC2070" s="403"/>
      <c r="AD2070" s="406"/>
      <c r="AG2070" s="403"/>
      <c r="AH2070" s="403"/>
      <c r="AI2070" s="405"/>
      <c r="AL2070" s="403"/>
      <c r="AN2070" s="403"/>
      <c r="AO2070" s="405"/>
      <c r="AP2070" s="403"/>
      <c r="AQ2070" s="403"/>
      <c r="AR2070" s="403"/>
      <c r="AS2070" s="403"/>
      <c r="AT2070" s="403"/>
      <c r="AU2070" s="403"/>
      <c r="AV2070" s="405"/>
      <c r="AW2070" s="404"/>
      <c r="AY2070" s="403"/>
      <c r="BC2070" s="403"/>
      <c r="BD2070" s="403"/>
      <c r="BE2070" s="403"/>
      <c r="BF2070" s="403"/>
      <c r="BG2070" s="403"/>
      <c r="BH2070" s="403"/>
      <c r="BI2070" s="403"/>
      <c r="BJ2070" s="403"/>
      <c r="BK2070" s="403"/>
    </row>
    <row r="2071" spans="1:63" x14ac:dyDescent="0.25">
      <c r="A2071" s="405"/>
      <c r="B2071" s="400"/>
      <c r="C2071" s="403"/>
      <c r="D2071" s="403"/>
      <c r="E2071" s="403"/>
      <c r="I2071" s="404"/>
      <c r="Q2071" s="405"/>
      <c r="S2071" s="405"/>
      <c r="T2071" s="403"/>
      <c r="U2071" s="406"/>
      <c r="V2071" s="400"/>
      <c r="W2071" s="405"/>
      <c r="X2071" s="405"/>
      <c r="Y2071" s="403"/>
      <c r="Z2071" s="407"/>
      <c r="AA2071" s="403"/>
      <c r="AB2071" s="405"/>
      <c r="AC2071" s="403"/>
      <c r="AD2071" s="406"/>
      <c r="AG2071" s="403"/>
      <c r="AH2071" s="403"/>
      <c r="AI2071" s="405"/>
      <c r="AL2071" s="403"/>
      <c r="AN2071" s="403"/>
      <c r="AO2071" s="405"/>
      <c r="AP2071" s="403"/>
      <c r="AQ2071" s="403"/>
      <c r="AR2071" s="403"/>
      <c r="AS2071" s="403"/>
      <c r="AT2071" s="403"/>
      <c r="AU2071" s="403"/>
      <c r="AV2071" s="405"/>
      <c r="AW2071" s="404"/>
      <c r="AY2071" s="403"/>
      <c r="BC2071" s="403"/>
      <c r="BD2071" s="403"/>
      <c r="BE2071" s="403"/>
      <c r="BF2071" s="403"/>
      <c r="BG2071" s="403"/>
      <c r="BH2071" s="403"/>
      <c r="BI2071" s="403"/>
      <c r="BJ2071" s="403"/>
      <c r="BK2071" s="403"/>
    </row>
    <row r="2072" spans="1:63" x14ac:dyDescent="0.25">
      <c r="A2072" s="405"/>
      <c r="B2072" s="400"/>
      <c r="C2072" s="403"/>
      <c r="D2072" s="403"/>
      <c r="E2072" s="403"/>
      <c r="I2072" s="404"/>
      <c r="Q2072" s="405"/>
      <c r="S2072" s="405"/>
      <c r="T2072" s="403"/>
      <c r="U2072" s="406"/>
      <c r="V2072" s="400"/>
      <c r="W2072" s="405"/>
      <c r="X2072" s="405"/>
      <c r="Y2072" s="403"/>
      <c r="Z2072" s="407"/>
      <c r="AA2072" s="403"/>
      <c r="AB2072" s="405"/>
      <c r="AC2072" s="403"/>
      <c r="AD2072" s="406"/>
      <c r="AG2072" s="403"/>
      <c r="AH2072" s="403"/>
      <c r="AI2072" s="405"/>
      <c r="AL2072" s="403"/>
      <c r="AN2072" s="403"/>
      <c r="AO2072" s="405"/>
      <c r="AP2072" s="403"/>
      <c r="AQ2072" s="403"/>
      <c r="AR2072" s="403"/>
      <c r="AS2072" s="403"/>
      <c r="AT2072" s="403"/>
      <c r="AU2072" s="403"/>
      <c r="AV2072" s="405"/>
      <c r="AW2072" s="404"/>
      <c r="AY2072" s="403"/>
      <c r="BC2072" s="403"/>
      <c r="BD2072" s="403"/>
      <c r="BE2072" s="403"/>
      <c r="BF2072" s="403"/>
      <c r="BG2072" s="403"/>
      <c r="BH2072" s="403"/>
      <c r="BI2072" s="403"/>
      <c r="BJ2072" s="403"/>
      <c r="BK2072" s="403"/>
    </row>
    <row r="2073" spans="1:63" x14ac:dyDescent="0.25">
      <c r="A2073" s="405"/>
      <c r="B2073" s="400"/>
      <c r="C2073" s="403"/>
      <c r="D2073" s="403"/>
      <c r="E2073" s="403"/>
      <c r="I2073" s="404"/>
      <c r="Q2073" s="405"/>
      <c r="S2073" s="405"/>
      <c r="T2073" s="403"/>
      <c r="U2073" s="406"/>
      <c r="V2073" s="400"/>
      <c r="W2073" s="405"/>
      <c r="X2073" s="405"/>
      <c r="Y2073" s="403"/>
      <c r="Z2073" s="407"/>
      <c r="AA2073" s="403"/>
      <c r="AB2073" s="405"/>
      <c r="AC2073" s="403"/>
      <c r="AD2073" s="406"/>
      <c r="AG2073" s="403"/>
      <c r="AH2073" s="403"/>
      <c r="AI2073" s="405"/>
      <c r="AL2073" s="403"/>
      <c r="AN2073" s="403"/>
      <c r="AO2073" s="405"/>
      <c r="AP2073" s="403"/>
      <c r="AQ2073" s="403"/>
      <c r="AR2073" s="403"/>
      <c r="AS2073" s="403"/>
      <c r="AT2073" s="403"/>
      <c r="AU2073" s="403"/>
      <c r="AV2073" s="405"/>
      <c r="AW2073" s="404"/>
      <c r="AY2073" s="403"/>
      <c r="BC2073" s="403"/>
      <c r="BD2073" s="403"/>
      <c r="BE2073" s="403"/>
      <c r="BF2073" s="403"/>
      <c r="BG2073" s="403"/>
      <c r="BH2073" s="403"/>
      <c r="BI2073" s="403"/>
      <c r="BJ2073" s="403"/>
      <c r="BK2073" s="403"/>
    </row>
    <row r="2074" spans="1:63" x14ac:dyDescent="0.25">
      <c r="A2074" s="405"/>
      <c r="B2074" s="400"/>
      <c r="C2074" s="403"/>
      <c r="D2074" s="403"/>
      <c r="E2074" s="403"/>
      <c r="I2074" s="404"/>
      <c r="Q2074" s="405"/>
      <c r="S2074" s="405"/>
      <c r="T2074" s="403"/>
      <c r="U2074" s="406"/>
      <c r="V2074" s="400"/>
      <c r="W2074" s="405"/>
      <c r="X2074" s="405"/>
      <c r="Y2074" s="403"/>
      <c r="Z2074" s="407"/>
      <c r="AA2074" s="403"/>
      <c r="AB2074" s="405"/>
      <c r="AC2074" s="403"/>
      <c r="AD2074" s="406"/>
      <c r="AG2074" s="403"/>
      <c r="AH2074" s="403"/>
      <c r="AI2074" s="405"/>
      <c r="AL2074" s="403"/>
      <c r="AN2074" s="403"/>
      <c r="AO2074" s="405"/>
      <c r="AP2074" s="403"/>
      <c r="AQ2074" s="403"/>
      <c r="AR2074" s="403"/>
      <c r="AS2074" s="403"/>
      <c r="AT2074" s="403"/>
      <c r="AU2074" s="403"/>
      <c r="AV2074" s="405"/>
      <c r="AW2074" s="404"/>
      <c r="AY2074" s="403"/>
      <c r="BC2074" s="403"/>
      <c r="BD2074" s="403"/>
      <c r="BE2074" s="403"/>
      <c r="BF2074" s="403"/>
      <c r="BG2074" s="403"/>
      <c r="BH2074" s="403"/>
      <c r="BI2074" s="403"/>
      <c r="BJ2074" s="403"/>
      <c r="BK2074" s="403"/>
    </row>
    <row r="2075" spans="1:63" x14ac:dyDescent="0.25">
      <c r="A2075" s="405"/>
      <c r="B2075" s="400"/>
      <c r="C2075" s="403"/>
      <c r="D2075" s="403"/>
      <c r="E2075" s="403"/>
      <c r="I2075" s="404"/>
      <c r="Q2075" s="405"/>
      <c r="S2075" s="405"/>
      <c r="T2075" s="403"/>
      <c r="U2075" s="406"/>
      <c r="V2075" s="400"/>
      <c r="W2075" s="405"/>
      <c r="X2075" s="405"/>
      <c r="Y2075" s="403"/>
      <c r="Z2075" s="407"/>
      <c r="AA2075" s="403"/>
      <c r="AB2075" s="405"/>
      <c r="AC2075" s="403"/>
      <c r="AD2075" s="406"/>
      <c r="AG2075" s="403"/>
      <c r="AH2075" s="403"/>
      <c r="AI2075" s="405"/>
      <c r="AL2075" s="403"/>
      <c r="AN2075" s="403"/>
      <c r="AO2075" s="405"/>
      <c r="AP2075" s="403"/>
      <c r="AQ2075" s="403"/>
      <c r="AR2075" s="403"/>
      <c r="AS2075" s="403"/>
      <c r="AT2075" s="403"/>
      <c r="AU2075" s="403"/>
      <c r="AV2075" s="405"/>
      <c r="AW2075" s="404"/>
      <c r="AY2075" s="403"/>
      <c r="BC2075" s="403"/>
      <c r="BD2075" s="403"/>
      <c r="BE2075" s="403"/>
      <c r="BF2075" s="403"/>
      <c r="BG2075" s="403"/>
      <c r="BH2075" s="403"/>
      <c r="BI2075" s="403"/>
      <c r="BJ2075" s="403"/>
      <c r="BK2075" s="403"/>
    </row>
    <row r="2076" spans="1:63" x14ac:dyDescent="0.25">
      <c r="A2076" s="405"/>
      <c r="B2076" s="400"/>
      <c r="C2076" s="403"/>
      <c r="D2076" s="403"/>
      <c r="E2076" s="403"/>
      <c r="I2076" s="404"/>
      <c r="Q2076" s="405"/>
      <c r="S2076" s="405"/>
      <c r="T2076" s="403"/>
      <c r="U2076" s="406"/>
      <c r="V2076" s="400"/>
      <c r="W2076" s="405"/>
      <c r="X2076" s="405"/>
      <c r="Y2076" s="403"/>
      <c r="Z2076" s="407"/>
      <c r="AA2076" s="403"/>
      <c r="AB2076" s="405"/>
      <c r="AC2076" s="403"/>
      <c r="AD2076" s="406"/>
      <c r="AG2076" s="403"/>
      <c r="AH2076" s="403"/>
      <c r="AI2076" s="405"/>
      <c r="AL2076" s="403"/>
      <c r="AN2076" s="403"/>
      <c r="AO2076" s="405"/>
      <c r="AP2076" s="403"/>
      <c r="AQ2076" s="403"/>
      <c r="AR2076" s="403"/>
      <c r="AS2076" s="403"/>
      <c r="AT2076" s="403"/>
      <c r="AU2076" s="403"/>
      <c r="AV2076" s="405"/>
      <c r="AW2076" s="404"/>
      <c r="AY2076" s="403"/>
      <c r="BC2076" s="403"/>
      <c r="BD2076" s="403"/>
      <c r="BE2076" s="403"/>
      <c r="BF2076" s="403"/>
      <c r="BG2076" s="403"/>
      <c r="BH2076" s="403"/>
      <c r="BI2076" s="403"/>
      <c r="BJ2076" s="403"/>
      <c r="BK2076" s="403"/>
    </row>
    <row r="2077" spans="1:63" x14ac:dyDescent="0.25">
      <c r="A2077" s="405"/>
      <c r="B2077" s="400"/>
      <c r="C2077" s="403"/>
      <c r="D2077" s="403"/>
      <c r="E2077" s="403"/>
      <c r="I2077" s="404"/>
      <c r="Q2077" s="405"/>
      <c r="S2077" s="405"/>
      <c r="T2077" s="403"/>
      <c r="U2077" s="406"/>
      <c r="V2077" s="400"/>
      <c r="W2077" s="405"/>
      <c r="X2077" s="405"/>
      <c r="Y2077" s="403"/>
      <c r="Z2077" s="407"/>
      <c r="AA2077" s="403"/>
      <c r="AB2077" s="405"/>
      <c r="AC2077" s="403"/>
      <c r="AD2077" s="406"/>
      <c r="AG2077" s="403"/>
      <c r="AH2077" s="403"/>
      <c r="AI2077" s="405"/>
      <c r="AL2077" s="403"/>
      <c r="AN2077" s="403"/>
      <c r="AO2077" s="405"/>
      <c r="AP2077" s="403"/>
      <c r="AQ2077" s="403"/>
      <c r="AR2077" s="403"/>
      <c r="AS2077" s="403"/>
      <c r="AT2077" s="403"/>
      <c r="AU2077" s="403"/>
      <c r="AV2077" s="405"/>
      <c r="AW2077" s="404"/>
      <c r="AY2077" s="403"/>
      <c r="BC2077" s="403"/>
      <c r="BD2077" s="403"/>
      <c r="BE2077" s="403"/>
      <c r="BF2077" s="403"/>
      <c r="BG2077" s="403"/>
      <c r="BH2077" s="403"/>
      <c r="BI2077" s="403"/>
      <c r="BJ2077" s="403"/>
      <c r="BK2077" s="403"/>
    </row>
    <row r="2078" spans="1:63" x14ac:dyDescent="0.25">
      <c r="A2078" s="405"/>
      <c r="B2078" s="400"/>
      <c r="C2078" s="403"/>
      <c r="D2078" s="403"/>
      <c r="E2078" s="403"/>
      <c r="I2078" s="404"/>
      <c r="Q2078" s="405"/>
      <c r="S2078" s="405"/>
      <c r="T2078" s="403"/>
      <c r="U2078" s="406"/>
      <c r="V2078" s="400"/>
      <c r="W2078" s="405"/>
      <c r="X2078" s="405"/>
      <c r="Y2078" s="403"/>
      <c r="Z2078" s="407"/>
      <c r="AA2078" s="403"/>
      <c r="AB2078" s="405"/>
      <c r="AC2078" s="403"/>
      <c r="AD2078" s="406"/>
      <c r="AG2078" s="403"/>
      <c r="AH2078" s="403"/>
      <c r="AI2078" s="405"/>
      <c r="AL2078" s="403"/>
      <c r="AN2078" s="403"/>
      <c r="AO2078" s="405"/>
      <c r="AP2078" s="403"/>
      <c r="AQ2078" s="403"/>
      <c r="AR2078" s="403"/>
      <c r="AS2078" s="403"/>
      <c r="AT2078" s="403"/>
      <c r="AU2078" s="403"/>
      <c r="AV2078" s="405"/>
      <c r="AW2078" s="404"/>
      <c r="AY2078" s="403"/>
      <c r="BC2078" s="403"/>
      <c r="BD2078" s="403"/>
      <c r="BE2078" s="403"/>
      <c r="BF2078" s="403"/>
      <c r="BG2078" s="403"/>
      <c r="BH2078" s="403"/>
      <c r="BI2078" s="403"/>
      <c r="BJ2078" s="403"/>
      <c r="BK2078" s="403"/>
    </row>
    <row r="2079" spans="1:63" x14ac:dyDescent="0.25">
      <c r="A2079" s="405"/>
      <c r="B2079" s="400"/>
      <c r="C2079" s="403"/>
      <c r="D2079" s="403"/>
      <c r="E2079" s="403"/>
      <c r="I2079" s="404"/>
      <c r="Q2079" s="405"/>
      <c r="S2079" s="405"/>
      <c r="T2079" s="403"/>
      <c r="U2079" s="406"/>
      <c r="V2079" s="400"/>
      <c r="W2079" s="405"/>
      <c r="X2079" s="405"/>
      <c r="Y2079" s="403"/>
      <c r="Z2079" s="407"/>
      <c r="AA2079" s="403"/>
      <c r="AB2079" s="405"/>
      <c r="AC2079" s="403"/>
      <c r="AD2079" s="406"/>
      <c r="AG2079" s="403"/>
      <c r="AH2079" s="403"/>
      <c r="AI2079" s="405"/>
      <c r="AL2079" s="403"/>
      <c r="AN2079" s="403"/>
      <c r="AO2079" s="405"/>
      <c r="AP2079" s="403"/>
      <c r="AQ2079" s="403"/>
      <c r="AR2079" s="403"/>
      <c r="AS2079" s="403"/>
      <c r="AT2079" s="403"/>
      <c r="AU2079" s="403"/>
      <c r="AV2079" s="405"/>
      <c r="AW2079" s="404"/>
      <c r="AY2079" s="403"/>
      <c r="BC2079" s="403"/>
      <c r="BD2079" s="403"/>
      <c r="BE2079" s="403"/>
      <c r="BF2079" s="403"/>
      <c r="BG2079" s="403"/>
      <c r="BH2079" s="403"/>
      <c r="BI2079" s="403"/>
      <c r="BJ2079" s="403"/>
      <c r="BK2079" s="403"/>
    </row>
    <row r="2080" spans="1:63" x14ac:dyDescent="0.25">
      <c r="A2080" s="405"/>
      <c r="B2080" s="400"/>
      <c r="C2080" s="403"/>
      <c r="D2080" s="403"/>
      <c r="E2080" s="403"/>
      <c r="I2080" s="404"/>
      <c r="Q2080" s="405"/>
      <c r="S2080" s="405"/>
      <c r="T2080" s="403"/>
      <c r="U2080" s="406"/>
      <c r="V2080" s="400"/>
      <c r="W2080" s="405"/>
      <c r="X2080" s="405"/>
      <c r="Y2080" s="403"/>
      <c r="Z2080" s="407"/>
      <c r="AA2080" s="403"/>
      <c r="AB2080" s="405"/>
      <c r="AC2080" s="403"/>
      <c r="AD2080" s="406"/>
      <c r="AG2080" s="403"/>
      <c r="AH2080" s="403"/>
      <c r="AI2080" s="405"/>
      <c r="AL2080" s="403"/>
      <c r="AN2080" s="403"/>
      <c r="AO2080" s="405"/>
      <c r="AP2080" s="403"/>
      <c r="AQ2080" s="403"/>
      <c r="AR2080" s="403"/>
      <c r="AS2080" s="403"/>
      <c r="AT2080" s="403"/>
      <c r="AU2080" s="403"/>
      <c r="AV2080" s="405"/>
      <c r="AW2080" s="404"/>
      <c r="AY2080" s="403"/>
      <c r="BC2080" s="403"/>
      <c r="BD2080" s="403"/>
      <c r="BE2080" s="403"/>
      <c r="BF2080" s="403"/>
      <c r="BG2080" s="403"/>
      <c r="BH2080" s="403"/>
      <c r="BI2080" s="403"/>
      <c r="BJ2080" s="403"/>
      <c r="BK2080" s="403"/>
    </row>
    <row r="2081" spans="1:63" x14ac:dyDescent="0.25">
      <c r="A2081" s="405"/>
      <c r="B2081" s="400"/>
      <c r="C2081" s="403"/>
      <c r="D2081" s="403"/>
      <c r="E2081" s="403"/>
      <c r="I2081" s="404"/>
      <c r="Q2081" s="405"/>
      <c r="S2081" s="405"/>
      <c r="T2081" s="403"/>
      <c r="U2081" s="406"/>
      <c r="V2081" s="400"/>
      <c r="W2081" s="405"/>
      <c r="X2081" s="405"/>
      <c r="Y2081" s="403"/>
      <c r="Z2081" s="407"/>
      <c r="AA2081" s="403"/>
      <c r="AB2081" s="405"/>
      <c r="AC2081" s="403"/>
      <c r="AD2081" s="406"/>
      <c r="AG2081" s="403"/>
      <c r="AH2081" s="403"/>
      <c r="AI2081" s="405"/>
      <c r="AL2081" s="403"/>
      <c r="AN2081" s="403"/>
      <c r="AO2081" s="405"/>
      <c r="AP2081" s="403"/>
      <c r="AQ2081" s="403"/>
      <c r="AR2081" s="403"/>
      <c r="AS2081" s="403"/>
      <c r="AT2081" s="403"/>
      <c r="AU2081" s="403"/>
      <c r="AV2081" s="405"/>
      <c r="AW2081" s="404"/>
      <c r="AY2081" s="403"/>
      <c r="BC2081" s="403"/>
      <c r="BD2081" s="403"/>
      <c r="BE2081" s="403"/>
      <c r="BF2081" s="403"/>
      <c r="BG2081" s="403"/>
      <c r="BH2081" s="403"/>
      <c r="BI2081" s="403"/>
      <c r="BJ2081" s="403"/>
      <c r="BK2081" s="403"/>
    </row>
    <row r="2082" spans="1:63" x14ac:dyDescent="0.25">
      <c r="A2082" s="405"/>
      <c r="B2082" s="400"/>
      <c r="C2082" s="403"/>
      <c r="D2082" s="403"/>
      <c r="E2082" s="403"/>
      <c r="I2082" s="404"/>
      <c r="Q2082" s="405"/>
      <c r="S2082" s="405"/>
      <c r="T2082" s="403"/>
      <c r="U2082" s="406"/>
      <c r="V2082" s="400"/>
      <c r="W2082" s="405"/>
      <c r="X2082" s="405"/>
      <c r="Y2082" s="403"/>
      <c r="Z2082" s="407"/>
      <c r="AA2082" s="403"/>
      <c r="AB2082" s="405"/>
      <c r="AC2082" s="403"/>
      <c r="AD2082" s="406"/>
      <c r="AG2082" s="403"/>
      <c r="AH2082" s="403"/>
      <c r="AI2082" s="405"/>
      <c r="AL2082" s="403"/>
      <c r="AN2082" s="403"/>
      <c r="AO2082" s="405"/>
      <c r="AP2082" s="403"/>
      <c r="AQ2082" s="403"/>
      <c r="AR2082" s="403"/>
      <c r="AS2082" s="403"/>
      <c r="AT2082" s="403"/>
      <c r="AU2082" s="403"/>
      <c r="AV2082" s="405"/>
      <c r="AW2082" s="404"/>
      <c r="AY2082" s="403"/>
      <c r="BC2082" s="403"/>
      <c r="BD2082" s="403"/>
      <c r="BE2082" s="403"/>
      <c r="BF2082" s="403"/>
      <c r="BG2082" s="403"/>
      <c r="BH2082" s="403"/>
      <c r="BI2082" s="403"/>
      <c r="BJ2082" s="403"/>
      <c r="BK2082" s="403"/>
    </row>
    <row r="2083" spans="1:63" x14ac:dyDescent="0.25">
      <c r="A2083" s="405"/>
      <c r="B2083" s="400"/>
      <c r="C2083" s="403"/>
      <c r="D2083" s="403"/>
      <c r="E2083" s="403"/>
      <c r="I2083" s="404"/>
      <c r="Q2083" s="405"/>
      <c r="S2083" s="405"/>
      <c r="T2083" s="403"/>
      <c r="U2083" s="406"/>
      <c r="V2083" s="400"/>
      <c r="W2083" s="405"/>
      <c r="X2083" s="405"/>
      <c r="Y2083" s="403"/>
      <c r="Z2083" s="407"/>
      <c r="AA2083" s="403"/>
      <c r="AB2083" s="405"/>
      <c r="AC2083" s="403"/>
      <c r="AD2083" s="406"/>
      <c r="AG2083" s="403"/>
      <c r="AH2083" s="403"/>
      <c r="AI2083" s="405"/>
      <c r="AL2083" s="403"/>
      <c r="AN2083" s="403"/>
      <c r="AO2083" s="405"/>
      <c r="AP2083" s="403"/>
      <c r="AQ2083" s="403"/>
      <c r="AR2083" s="403"/>
      <c r="AS2083" s="403"/>
      <c r="AT2083" s="403"/>
      <c r="AU2083" s="403"/>
      <c r="AV2083" s="405"/>
      <c r="AW2083" s="404"/>
      <c r="AY2083" s="403"/>
      <c r="BC2083" s="403"/>
      <c r="BD2083" s="403"/>
      <c r="BE2083" s="403"/>
      <c r="BF2083" s="403"/>
      <c r="BG2083" s="403"/>
      <c r="BH2083" s="403"/>
      <c r="BI2083" s="403"/>
      <c r="BJ2083" s="403"/>
      <c r="BK2083" s="403"/>
    </row>
    <row r="2084" spans="1:63" x14ac:dyDescent="0.25">
      <c r="A2084" s="405"/>
      <c r="B2084" s="400"/>
      <c r="C2084" s="403"/>
      <c r="D2084" s="403"/>
      <c r="E2084" s="403"/>
      <c r="I2084" s="404"/>
      <c r="Q2084" s="405"/>
      <c r="S2084" s="405"/>
      <c r="T2084" s="403"/>
      <c r="U2084" s="406"/>
      <c r="V2084" s="400"/>
      <c r="W2084" s="405"/>
      <c r="X2084" s="405"/>
      <c r="Y2084" s="403"/>
      <c r="Z2084" s="407"/>
      <c r="AA2084" s="403"/>
      <c r="AB2084" s="405"/>
      <c r="AC2084" s="403"/>
      <c r="AD2084" s="406"/>
      <c r="AG2084" s="403"/>
      <c r="AH2084" s="403"/>
      <c r="AI2084" s="405"/>
      <c r="AL2084" s="403"/>
      <c r="AN2084" s="403"/>
      <c r="AO2084" s="405"/>
      <c r="AP2084" s="403"/>
      <c r="AQ2084" s="403"/>
      <c r="AR2084" s="403"/>
      <c r="AS2084" s="403"/>
      <c r="AT2084" s="403"/>
      <c r="AU2084" s="403"/>
      <c r="AV2084" s="405"/>
      <c r="AW2084" s="404"/>
      <c r="AY2084" s="403"/>
      <c r="BC2084" s="403"/>
      <c r="BD2084" s="403"/>
      <c r="BE2084" s="403"/>
      <c r="BF2084" s="403"/>
      <c r="BG2084" s="403"/>
      <c r="BH2084" s="403"/>
      <c r="BI2084" s="403"/>
      <c r="BJ2084" s="403"/>
      <c r="BK2084" s="403"/>
    </row>
    <row r="2085" spans="1:63" x14ac:dyDescent="0.25">
      <c r="A2085" s="405"/>
      <c r="B2085" s="400"/>
      <c r="C2085" s="403"/>
      <c r="D2085" s="403"/>
      <c r="E2085" s="403"/>
      <c r="I2085" s="404"/>
      <c r="Q2085" s="405"/>
      <c r="S2085" s="405"/>
      <c r="T2085" s="403"/>
      <c r="U2085" s="406"/>
      <c r="V2085" s="400"/>
      <c r="W2085" s="405"/>
      <c r="X2085" s="405"/>
      <c r="Y2085" s="403"/>
      <c r="Z2085" s="407"/>
      <c r="AA2085" s="403"/>
      <c r="AB2085" s="405"/>
      <c r="AC2085" s="403"/>
      <c r="AD2085" s="406"/>
      <c r="AG2085" s="403"/>
      <c r="AH2085" s="403"/>
      <c r="AI2085" s="405"/>
      <c r="AL2085" s="403"/>
      <c r="AN2085" s="403"/>
      <c r="AO2085" s="405"/>
      <c r="AP2085" s="403"/>
      <c r="AQ2085" s="403"/>
      <c r="AR2085" s="403"/>
      <c r="AS2085" s="403"/>
      <c r="AT2085" s="403"/>
      <c r="AU2085" s="403"/>
      <c r="AV2085" s="405"/>
      <c r="AW2085" s="404"/>
      <c r="AY2085" s="403"/>
      <c r="BC2085" s="403"/>
      <c r="BD2085" s="403"/>
      <c r="BE2085" s="403"/>
      <c r="BF2085" s="403"/>
      <c r="BG2085" s="403"/>
      <c r="BH2085" s="403"/>
      <c r="BI2085" s="403"/>
      <c r="BJ2085" s="403"/>
      <c r="BK2085" s="403"/>
    </row>
    <row r="2086" spans="1:63" x14ac:dyDescent="0.25">
      <c r="A2086" s="405"/>
      <c r="B2086" s="400"/>
      <c r="C2086" s="403"/>
      <c r="D2086" s="403"/>
      <c r="E2086" s="403"/>
      <c r="I2086" s="404"/>
      <c r="Q2086" s="405"/>
      <c r="S2086" s="405"/>
      <c r="T2086" s="403"/>
      <c r="U2086" s="406"/>
      <c r="V2086" s="400"/>
      <c r="W2086" s="405"/>
      <c r="X2086" s="405"/>
      <c r="Y2086" s="403"/>
      <c r="Z2086" s="407"/>
      <c r="AA2086" s="403"/>
      <c r="AB2086" s="405"/>
      <c r="AC2086" s="403"/>
      <c r="AD2086" s="406"/>
      <c r="AG2086" s="403"/>
      <c r="AH2086" s="403"/>
      <c r="AI2086" s="405"/>
      <c r="AL2086" s="403"/>
      <c r="AN2086" s="403"/>
      <c r="AO2086" s="405"/>
      <c r="AP2086" s="403"/>
      <c r="AQ2086" s="403"/>
      <c r="AR2086" s="403"/>
      <c r="AS2086" s="403"/>
      <c r="AT2086" s="403"/>
      <c r="AU2086" s="403"/>
      <c r="AV2086" s="405"/>
      <c r="AW2086" s="404"/>
      <c r="AY2086" s="403"/>
      <c r="BC2086" s="403"/>
      <c r="BD2086" s="403"/>
      <c r="BE2086" s="403"/>
      <c r="BF2086" s="403"/>
      <c r="BG2086" s="403"/>
      <c r="BH2086" s="403"/>
      <c r="BI2086" s="403"/>
      <c r="BJ2086" s="403"/>
      <c r="BK2086" s="403"/>
    </row>
    <row r="2087" spans="1:63" x14ac:dyDescent="0.25">
      <c r="A2087" s="405"/>
      <c r="B2087" s="400"/>
      <c r="C2087" s="403"/>
      <c r="D2087" s="403"/>
      <c r="E2087" s="403"/>
      <c r="I2087" s="404"/>
      <c r="Q2087" s="405"/>
      <c r="S2087" s="405"/>
      <c r="T2087" s="403"/>
      <c r="U2087" s="406"/>
      <c r="V2087" s="400"/>
      <c r="W2087" s="405"/>
      <c r="X2087" s="405"/>
      <c r="Y2087" s="403"/>
      <c r="Z2087" s="407"/>
      <c r="AA2087" s="403"/>
      <c r="AB2087" s="405"/>
      <c r="AC2087" s="403"/>
      <c r="AD2087" s="406"/>
      <c r="AG2087" s="403"/>
      <c r="AH2087" s="403"/>
      <c r="AI2087" s="405"/>
      <c r="AL2087" s="403"/>
      <c r="AN2087" s="403"/>
      <c r="AO2087" s="405"/>
      <c r="AP2087" s="403"/>
      <c r="AQ2087" s="403"/>
      <c r="AR2087" s="403"/>
      <c r="AS2087" s="403"/>
      <c r="AT2087" s="403"/>
      <c r="AU2087" s="403"/>
      <c r="AV2087" s="405"/>
      <c r="AW2087" s="404"/>
      <c r="AY2087" s="403"/>
      <c r="BC2087" s="403"/>
      <c r="BD2087" s="403"/>
      <c r="BE2087" s="403"/>
      <c r="BF2087" s="403"/>
      <c r="BG2087" s="403"/>
      <c r="BH2087" s="403"/>
      <c r="BI2087" s="403"/>
      <c r="BJ2087" s="403"/>
      <c r="BK2087" s="403"/>
    </row>
    <row r="2088" spans="1:63" x14ac:dyDescent="0.25">
      <c r="A2088" s="405"/>
      <c r="B2088" s="400"/>
      <c r="C2088" s="403"/>
      <c r="D2088" s="403"/>
      <c r="E2088" s="403"/>
      <c r="I2088" s="404"/>
      <c r="Q2088" s="405"/>
      <c r="S2088" s="405"/>
      <c r="T2088" s="403"/>
      <c r="U2088" s="406"/>
      <c r="V2088" s="400"/>
      <c r="W2088" s="405"/>
      <c r="X2088" s="405"/>
      <c r="Y2088" s="403"/>
      <c r="Z2088" s="407"/>
      <c r="AA2088" s="403"/>
      <c r="AB2088" s="405"/>
      <c r="AC2088" s="403"/>
      <c r="AD2088" s="406"/>
      <c r="AG2088" s="403"/>
      <c r="AH2088" s="403"/>
      <c r="AI2088" s="405"/>
      <c r="AL2088" s="403"/>
      <c r="AN2088" s="403"/>
      <c r="AO2088" s="405"/>
      <c r="AP2088" s="403"/>
      <c r="AQ2088" s="403"/>
      <c r="AR2088" s="403"/>
      <c r="AS2088" s="403"/>
      <c r="AT2088" s="403"/>
      <c r="AU2088" s="403"/>
      <c r="AV2088" s="405"/>
      <c r="AW2088" s="404"/>
      <c r="AY2088" s="403"/>
      <c r="BC2088" s="403"/>
      <c r="BD2088" s="403"/>
      <c r="BE2088" s="403"/>
      <c r="BF2088" s="403"/>
      <c r="BG2088" s="403"/>
      <c r="BH2088" s="403"/>
      <c r="BI2088" s="403"/>
      <c r="BJ2088" s="403"/>
      <c r="BK2088" s="403"/>
    </row>
    <row r="2089" spans="1:63" x14ac:dyDescent="0.25">
      <c r="A2089" s="405"/>
      <c r="B2089" s="400"/>
      <c r="C2089" s="403"/>
      <c r="D2089" s="403"/>
      <c r="E2089" s="403"/>
      <c r="I2089" s="404"/>
      <c r="Q2089" s="405"/>
      <c r="S2089" s="405"/>
      <c r="T2089" s="403"/>
      <c r="U2089" s="406"/>
      <c r="V2089" s="400"/>
      <c r="W2089" s="405"/>
      <c r="X2089" s="405"/>
      <c r="Y2089" s="403"/>
      <c r="Z2089" s="407"/>
      <c r="AA2089" s="403"/>
      <c r="AB2089" s="405"/>
      <c r="AC2089" s="403"/>
      <c r="AD2089" s="406"/>
      <c r="AG2089" s="403"/>
      <c r="AH2089" s="403"/>
      <c r="AI2089" s="405"/>
      <c r="AL2089" s="403"/>
      <c r="AN2089" s="403"/>
      <c r="AO2089" s="405"/>
      <c r="AP2089" s="403"/>
      <c r="AQ2089" s="403"/>
      <c r="AR2089" s="403"/>
      <c r="AS2089" s="403"/>
      <c r="AT2089" s="403"/>
      <c r="AU2089" s="403"/>
      <c r="AV2089" s="405"/>
      <c r="AW2089" s="404"/>
      <c r="AY2089" s="403"/>
      <c r="BC2089" s="403"/>
      <c r="BD2089" s="403"/>
      <c r="BE2089" s="403"/>
      <c r="BF2089" s="403"/>
      <c r="BG2089" s="403"/>
      <c r="BH2089" s="403"/>
      <c r="BI2089" s="403"/>
      <c r="BJ2089" s="403"/>
      <c r="BK2089" s="403"/>
    </row>
    <row r="2090" spans="1:63" x14ac:dyDescent="0.25">
      <c r="A2090" s="405"/>
      <c r="B2090" s="400"/>
      <c r="C2090" s="403"/>
      <c r="D2090" s="403"/>
      <c r="E2090" s="403"/>
      <c r="I2090" s="404"/>
      <c r="Q2090" s="405"/>
      <c r="S2090" s="405"/>
      <c r="T2090" s="403"/>
      <c r="U2090" s="406"/>
      <c r="V2090" s="400"/>
      <c r="W2090" s="405"/>
      <c r="X2090" s="405"/>
      <c r="Y2090" s="403"/>
      <c r="Z2090" s="407"/>
      <c r="AA2090" s="403"/>
      <c r="AB2090" s="405"/>
      <c r="AC2090" s="403"/>
      <c r="AD2090" s="406"/>
      <c r="AG2090" s="403"/>
      <c r="AH2090" s="403"/>
      <c r="AI2090" s="405"/>
      <c r="AL2090" s="403"/>
      <c r="AN2090" s="403"/>
      <c r="AO2090" s="405"/>
      <c r="AP2090" s="403"/>
      <c r="AQ2090" s="403"/>
      <c r="AR2090" s="403"/>
      <c r="AS2090" s="403"/>
      <c r="AT2090" s="403"/>
      <c r="AU2090" s="403"/>
      <c r="AV2090" s="405"/>
      <c r="AW2090" s="404"/>
      <c r="AY2090" s="403"/>
      <c r="BC2090" s="403"/>
      <c r="BD2090" s="403"/>
      <c r="BE2090" s="403"/>
      <c r="BF2090" s="403"/>
      <c r="BG2090" s="403"/>
      <c r="BH2090" s="403"/>
      <c r="BI2090" s="403"/>
      <c r="BJ2090" s="403"/>
      <c r="BK2090" s="403"/>
    </row>
    <row r="2091" spans="1:63" x14ac:dyDescent="0.25">
      <c r="A2091" s="405"/>
      <c r="B2091" s="400"/>
      <c r="C2091" s="403"/>
      <c r="D2091" s="403"/>
      <c r="E2091" s="403"/>
      <c r="I2091" s="404"/>
      <c r="Q2091" s="405"/>
      <c r="S2091" s="405"/>
      <c r="T2091" s="403"/>
      <c r="U2091" s="406"/>
      <c r="V2091" s="400"/>
      <c r="W2091" s="405"/>
      <c r="X2091" s="405"/>
      <c r="Y2091" s="403"/>
      <c r="Z2091" s="407"/>
      <c r="AA2091" s="403"/>
      <c r="AB2091" s="405"/>
      <c r="AC2091" s="403"/>
      <c r="AD2091" s="406"/>
      <c r="AG2091" s="403"/>
      <c r="AH2091" s="403"/>
      <c r="AI2091" s="405"/>
      <c r="AL2091" s="403"/>
      <c r="AN2091" s="403"/>
      <c r="AO2091" s="405"/>
      <c r="AP2091" s="403"/>
      <c r="AQ2091" s="403"/>
      <c r="AR2091" s="403"/>
      <c r="AS2091" s="403"/>
      <c r="AT2091" s="403"/>
      <c r="AU2091" s="403"/>
      <c r="AV2091" s="405"/>
      <c r="AW2091" s="404"/>
      <c r="AY2091" s="403"/>
      <c r="BC2091" s="403"/>
      <c r="BD2091" s="403"/>
      <c r="BE2091" s="403"/>
      <c r="BF2091" s="403"/>
      <c r="BG2091" s="403"/>
      <c r="BH2091" s="403"/>
      <c r="BI2091" s="403"/>
      <c r="BJ2091" s="403"/>
      <c r="BK2091" s="403"/>
    </row>
    <row r="2092" spans="1:63" x14ac:dyDescent="0.25">
      <c r="A2092" s="405"/>
      <c r="B2092" s="400"/>
      <c r="C2092" s="403"/>
      <c r="D2092" s="403"/>
      <c r="E2092" s="403"/>
      <c r="I2092" s="404"/>
      <c r="Q2092" s="405"/>
      <c r="S2092" s="405"/>
      <c r="T2092" s="403"/>
      <c r="U2092" s="406"/>
      <c r="V2092" s="400"/>
      <c r="W2092" s="405"/>
      <c r="X2092" s="405"/>
      <c r="Y2092" s="403"/>
      <c r="Z2092" s="407"/>
      <c r="AA2092" s="403"/>
      <c r="AB2092" s="405"/>
      <c r="AC2092" s="403"/>
      <c r="AD2092" s="406"/>
      <c r="AG2092" s="403"/>
      <c r="AH2092" s="403"/>
      <c r="AI2092" s="405"/>
      <c r="AL2092" s="403"/>
      <c r="AN2092" s="403"/>
      <c r="AO2092" s="405"/>
      <c r="AP2092" s="403"/>
      <c r="AQ2092" s="403"/>
      <c r="AR2092" s="403"/>
      <c r="AS2092" s="403"/>
      <c r="AT2092" s="403"/>
      <c r="AU2092" s="403"/>
      <c r="AV2092" s="405"/>
      <c r="AW2092" s="404"/>
      <c r="AY2092" s="403"/>
      <c r="BC2092" s="403"/>
      <c r="BD2092" s="403"/>
      <c r="BE2092" s="403"/>
      <c r="BF2092" s="403"/>
      <c r="BG2092" s="403"/>
      <c r="BH2092" s="403"/>
      <c r="BI2092" s="403"/>
      <c r="BJ2092" s="403"/>
      <c r="BK2092" s="403"/>
    </row>
    <row r="2093" spans="1:63" x14ac:dyDescent="0.25">
      <c r="A2093" s="405"/>
      <c r="B2093" s="400"/>
      <c r="C2093" s="403"/>
      <c r="D2093" s="403"/>
      <c r="E2093" s="403"/>
      <c r="I2093" s="404"/>
      <c r="Q2093" s="405"/>
      <c r="S2093" s="405"/>
      <c r="T2093" s="403"/>
      <c r="U2093" s="406"/>
      <c r="V2093" s="400"/>
      <c r="W2093" s="405"/>
      <c r="X2093" s="405"/>
      <c r="Y2093" s="403"/>
      <c r="Z2093" s="407"/>
      <c r="AA2093" s="403"/>
      <c r="AB2093" s="405"/>
      <c r="AC2093" s="403"/>
      <c r="AD2093" s="406"/>
      <c r="AG2093" s="403"/>
      <c r="AH2093" s="403"/>
      <c r="AI2093" s="405"/>
      <c r="AL2093" s="403"/>
      <c r="AN2093" s="403"/>
      <c r="AO2093" s="405"/>
      <c r="AP2093" s="403"/>
      <c r="AQ2093" s="403"/>
      <c r="AR2093" s="403"/>
      <c r="AS2093" s="403"/>
      <c r="AT2093" s="403"/>
      <c r="AU2093" s="403"/>
      <c r="AV2093" s="405"/>
      <c r="AW2093" s="404"/>
      <c r="AY2093" s="403"/>
      <c r="BC2093" s="403"/>
      <c r="BD2093" s="403"/>
      <c r="BE2093" s="403"/>
      <c r="BF2093" s="403"/>
      <c r="BG2093" s="403"/>
      <c r="BH2093" s="403"/>
      <c r="BI2093" s="403"/>
      <c r="BJ2093" s="403"/>
      <c r="BK2093" s="403"/>
    </row>
    <row r="2094" spans="1:63" x14ac:dyDescent="0.25">
      <c r="A2094" s="405"/>
      <c r="B2094" s="400"/>
      <c r="C2094" s="403"/>
      <c r="D2094" s="403"/>
      <c r="E2094" s="403"/>
      <c r="I2094" s="404"/>
      <c r="Q2094" s="405"/>
      <c r="S2094" s="405"/>
      <c r="T2094" s="403"/>
      <c r="U2094" s="406"/>
      <c r="V2094" s="400"/>
      <c r="W2094" s="405"/>
      <c r="X2094" s="405"/>
      <c r="Y2094" s="403"/>
      <c r="Z2094" s="407"/>
      <c r="AA2094" s="403"/>
      <c r="AB2094" s="405"/>
      <c r="AC2094" s="403"/>
      <c r="AD2094" s="406"/>
      <c r="AG2094" s="403"/>
      <c r="AH2094" s="403"/>
      <c r="AI2094" s="405"/>
      <c r="AL2094" s="403"/>
      <c r="AN2094" s="403"/>
      <c r="AO2094" s="405"/>
      <c r="AP2094" s="403"/>
      <c r="AQ2094" s="403"/>
      <c r="AR2094" s="403"/>
      <c r="AS2094" s="403"/>
      <c r="AT2094" s="403"/>
      <c r="AU2094" s="403"/>
      <c r="AV2094" s="405"/>
      <c r="AW2094" s="404"/>
      <c r="AY2094" s="403"/>
      <c r="BC2094" s="403"/>
      <c r="BD2094" s="403"/>
      <c r="BE2094" s="403"/>
      <c r="BF2094" s="403"/>
      <c r="BG2094" s="403"/>
      <c r="BH2094" s="403"/>
      <c r="BI2094" s="403"/>
      <c r="BJ2094" s="403"/>
      <c r="BK2094" s="403"/>
    </row>
    <row r="2095" spans="1:63" x14ac:dyDescent="0.25">
      <c r="A2095" s="405"/>
      <c r="B2095" s="400"/>
      <c r="C2095" s="403"/>
      <c r="D2095" s="403"/>
      <c r="E2095" s="403"/>
      <c r="I2095" s="404"/>
      <c r="Q2095" s="405"/>
      <c r="S2095" s="405"/>
      <c r="T2095" s="403"/>
      <c r="U2095" s="406"/>
      <c r="V2095" s="400"/>
      <c r="W2095" s="405"/>
      <c r="X2095" s="405"/>
      <c r="Y2095" s="403"/>
      <c r="Z2095" s="407"/>
      <c r="AA2095" s="403"/>
      <c r="AB2095" s="405"/>
      <c r="AC2095" s="403"/>
      <c r="AD2095" s="406"/>
      <c r="AG2095" s="403"/>
      <c r="AH2095" s="403"/>
      <c r="AI2095" s="405"/>
      <c r="AL2095" s="403"/>
      <c r="AN2095" s="403"/>
      <c r="AO2095" s="405"/>
      <c r="AP2095" s="403"/>
      <c r="AQ2095" s="403"/>
      <c r="AR2095" s="403"/>
      <c r="AS2095" s="403"/>
      <c r="AT2095" s="403"/>
      <c r="AU2095" s="403"/>
      <c r="AV2095" s="405"/>
      <c r="AW2095" s="404"/>
      <c r="AY2095" s="403"/>
      <c r="BC2095" s="403"/>
      <c r="BD2095" s="403"/>
      <c r="BE2095" s="403"/>
      <c r="BF2095" s="403"/>
      <c r="BG2095" s="403"/>
      <c r="BH2095" s="403"/>
      <c r="BI2095" s="403"/>
      <c r="BJ2095" s="403"/>
      <c r="BK2095" s="403"/>
    </row>
    <row r="2096" spans="1:63" x14ac:dyDescent="0.25">
      <c r="A2096" s="405"/>
      <c r="B2096" s="400"/>
      <c r="C2096" s="403"/>
      <c r="D2096" s="403"/>
      <c r="E2096" s="403"/>
      <c r="I2096" s="404"/>
      <c r="Q2096" s="405"/>
      <c r="S2096" s="405"/>
      <c r="T2096" s="403"/>
      <c r="U2096" s="406"/>
      <c r="V2096" s="400"/>
      <c r="W2096" s="405"/>
      <c r="X2096" s="405"/>
      <c r="Y2096" s="403"/>
      <c r="Z2096" s="407"/>
      <c r="AA2096" s="403"/>
      <c r="AB2096" s="405"/>
      <c r="AC2096" s="403"/>
      <c r="AD2096" s="406"/>
      <c r="AG2096" s="403"/>
      <c r="AH2096" s="403"/>
      <c r="AI2096" s="405"/>
      <c r="AL2096" s="403"/>
      <c r="AN2096" s="403"/>
      <c r="AO2096" s="405"/>
      <c r="AP2096" s="403"/>
      <c r="AQ2096" s="403"/>
      <c r="AR2096" s="403"/>
      <c r="AS2096" s="403"/>
      <c r="AT2096" s="403"/>
      <c r="AU2096" s="403"/>
      <c r="AV2096" s="405"/>
      <c r="AW2096" s="404"/>
      <c r="AY2096" s="403"/>
      <c r="BC2096" s="403"/>
      <c r="BD2096" s="403"/>
      <c r="BE2096" s="403"/>
      <c r="BF2096" s="403"/>
      <c r="BG2096" s="403"/>
      <c r="BH2096" s="403"/>
      <c r="BI2096" s="403"/>
      <c r="BJ2096" s="403"/>
      <c r="BK2096" s="403"/>
    </row>
    <row r="2097" spans="1:63" x14ac:dyDescent="0.25">
      <c r="A2097" s="405"/>
      <c r="B2097" s="400"/>
      <c r="C2097" s="403"/>
      <c r="D2097" s="403"/>
      <c r="E2097" s="403"/>
      <c r="I2097" s="404"/>
      <c r="Q2097" s="405"/>
      <c r="S2097" s="405"/>
      <c r="T2097" s="403"/>
      <c r="U2097" s="406"/>
      <c r="V2097" s="400"/>
      <c r="W2097" s="405"/>
      <c r="X2097" s="405"/>
      <c r="Y2097" s="403"/>
      <c r="Z2097" s="407"/>
      <c r="AA2097" s="403"/>
      <c r="AB2097" s="405"/>
      <c r="AC2097" s="403"/>
      <c r="AD2097" s="406"/>
      <c r="AG2097" s="403"/>
      <c r="AH2097" s="403"/>
      <c r="AI2097" s="405"/>
      <c r="AL2097" s="403"/>
      <c r="AN2097" s="403"/>
      <c r="AO2097" s="405"/>
      <c r="AP2097" s="403"/>
      <c r="AQ2097" s="403"/>
      <c r="AR2097" s="403"/>
      <c r="AS2097" s="403"/>
      <c r="AT2097" s="403"/>
      <c r="AU2097" s="403"/>
      <c r="AV2097" s="405"/>
      <c r="AW2097" s="404"/>
      <c r="AY2097" s="403"/>
      <c r="BC2097" s="403"/>
      <c r="BD2097" s="403"/>
      <c r="BE2097" s="403"/>
      <c r="BF2097" s="403"/>
      <c r="BG2097" s="403"/>
      <c r="BH2097" s="403"/>
      <c r="BI2097" s="403"/>
      <c r="BJ2097" s="403"/>
      <c r="BK2097" s="403"/>
    </row>
    <row r="2098" spans="1:63" x14ac:dyDescent="0.25">
      <c r="A2098" s="405"/>
      <c r="B2098" s="400"/>
      <c r="C2098" s="403"/>
      <c r="D2098" s="403"/>
      <c r="E2098" s="403"/>
      <c r="I2098" s="404"/>
      <c r="Q2098" s="405"/>
      <c r="S2098" s="405"/>
      <c r="T2098" s="403"/>
      <c r="U2098" s="406"/>
      <c r="V2098" s="400"/>
      <c r="W2098" s="405"/>
      <c r="X2098" s="405"/>
      <c r="Y2098" s="403"/>
      <c r="Z2098" s="407"/>
      <c r="AA2098" s="403"/>
      <c r="AB2098" s="405"/>
      <c r="AC2098" s="403"/>
      <c r="AD2098" s="406"/>
      <c r="AG2098" s="403"/>
      <c r="AH2098" s="403"/>
      <c r="AI2098" s="405"/>
      <c r="AL2098" s="403"/>
      <c r="AN2098" s="403"/>
      <c r="AO2098" s="405"/>
      <c r="AP2098" s="403"/>
      <c r="AQ2098" s="403"/>
      <c r="AR2098" s="403"/>
      <c r="AS2098" s="403"/>
      <c r="AT2098" s="403"/>
      <c r="AU2098" s="403"/>
      <c r="AV2098" s="405"/>
      <c r="AW2098" s="404"/>
      <c r="AY2098" s="403"/>
      <c r="BC2098" s="403"/>
      <c r="BD2098" s="403"/>
      <c r="BE2098" s="403"/>
      <c r="BF2098" s="403"/>
      <c r="BG2098" s="403"/>
      <c r="BH2098" s="403"/>
      <c r="BI2098" s="403"/>
      <c r="BJ2098" s="403"/>
      <c r="BK2098" s="403"/>
    </row>
    <row r="2099" spans="1:63" x14ac:dyDescent="0.25">
      <c r="A2099" s="405"/>
      <c r="B2099" s="400"/>
      <c r="C2099" s="403"/>
      <c r="D2099" s="403"/>
      <c r="E2099" s="403"/>
      <c r="I2099" s="404"/>
      <c r="Q2099" s="405"/>
      <c r="S2099" s="405"/>
      <c r="T2099" s="403"/>
      <c r="U2099" s="406"/>
      <c r="V2099" s="400"/>
      <c r="W2099" s="405"/>
      <c r="X2099" s="405"/>
      <c r="Y2099" s="403"/>
      <c r="Z2099" s="407"/>
      <c r="AA2099" s="403"/>
      <c r="AB2099" s="405"/>
      <c r="AC2099" s="403"/>
      <c r="AD2099" s="406"/>
      <c r="AG2099" s="403"/>
      <c r="AH2099" s="403"/>
      <c r="AI2099" s="405"/>
      <c r="AL2099" s="403"/>
      <c r="AN2099" s="403"/>
      <c r="AO2099" s="405"/>
      <c r="AP2099" s="403"/>
      <c r="AQ2099" s="403"/>
      <c r="AR2099" s="403"/>
      <c r="AS2099" s="403"/>
      <c r="AT2099" s="403"/>
      <c r="AU2099" s="403"/>
      <c r="AV2099" s="405"/>
      <c r="AW2099" s="404"/>
      <c r="AY2099" s="403"/>
      <c r="BC2099" s="403"/>
      <c r="BD2099" s="403"/>
      <c r="BE2099" s="403"/>
      <c r="BF2099" s="403"/>
      <c r="BG2099" s="403"/>
      <c r="BH2099" s="403"/>
      <c r="BI2099" s="403"/>
      <c r="BJ2099" s="403"/>
      <c r="BK2099" s="403"/>
    </row>
    <row r="2100" spans="1:63" x14ac:dyDescent="0.25">
      <c r="A2100" s="405"/>
      <c r="B2100" s="400"/>
      <c r="C2100" s="403"/>
      <c r="D2100" s="403"/>
      <c r="E2100" s="403"/>
      <c r="I2100" s="404"/>
      <c r="Q2100" s="405"/>
      <c r="S2100" s="405"/>
      <c r="T2100" s="403"/>
      <c r="U2100" s="406"/>
      <c r="V2100" s="400"/>
      <c r="W2100" s="405"/>
      <c r="X2100" s="405"/>
      <c r="Y2100" s="403"/>
      <c r="Z2100" s="407"/>
      <c r="AA2100" s="403"/>
      <c r="AB2100" s="405"/>
      <c r="AC2100" s="403"/>
      <c r="AD2100" s="406"/>
      <c r="AG2100" s="403"/>
      <c r="AH2100" s="403"/>
      <c r="AI2100" s="405"/>
      <c r="AL2100" s="403"/>
      <c r="AN2100" s="403"/>
      <c r="AO2100" s="405"/>
      <c r="AP2100" s="403"/>
      <c r="AQ2100" s="403"/>
      <c r="AR2100" s="403"/>
      <c r="AS2100" s="403"/>
      <c r="AT2100" s="403"/>
      <c r="AU2100" s="403"/>
      <c r="AV2100" s="405"/>
      <c r="AW2100" s="404"/>
      <c r="AY2100" s="403"/>
      <c r="BC2100" s="403"/>
      <c r="BD2100" s="403"/>
      <c r="BE2100" s="403"/>
      <c r="BF2100" s="403"/>
      <c r="BG2100" s="403"/>
      <c r="BH2100" s="403"/>
      <c r="BI2100" s="403"/>
      <c r="BJ2100" s="403"/>
      <c r="BK2100" s="403"/>
    </row>
    <row r="2101" spans="1:63" x14ac:dyDescent="0.25">
      <c r="A2101" s="405"/>
      <c r="B2101" s="400"/>
      <c r="C2101" s="403"/>
      <c r="D2101" s="403"/>
      <c r="E2101" s="403"/>
      <c r="I2101" s="404"/>
      <c r="Q2101" s="405"/>
      <c r="S2101" s="405"/>
      <c r="T2101" s="403"/>
      <c r="U2101" s="406"/>
      <c r="V2101" s="400"/>
      <c r="W2101" s="405"/>
      <c r="X2101" s="405"/>
      <c r="Y2101" s="403"/>
      <c r="Z2101" s="407"/>
      <c r="AA2101" s="403"/>
      <c r="AB2101" s="405"/>
      <c r="AC2101" s="403"/>
      <c r="AD2101" s="406"/>
      <c r="AG2101" s="403"/>
      <c r="AH2101" s="403"/>
      <c r="AI2101" s="405"/>
      <c r="AL2101" s="403"/>
      <c r="AN2101" s="403"/>
      <c r="AO2101" s="405"/>
      <c r="AP2101" s="403"/>
      <c r="AQ2101" s="403"/>
      <c r="AR2101" s="403"/>
      <c r="AS2101" s="403"/>
      <c r="AT2101" s="403"/>
      <c r="AU2101" s="403"/>
      <c r="AV2101" s="405"/>
      <c r="AW2101" s="404"/>
      <c r="AY2101" s="403"/>
      <c r="BC2101" s="403"/>
      <c r="BD2101" s="403"/>
      <c r="BE2101" s="403"/>
      <c r="BF2101" s="403"/>
      <c r="BG2101" s="403"/>
      <c r="BH2101" s="403"/>
      <c r="BI2101" s="403"/>
      <c r="BJ2101" s="403"/>
      <c r="BK2101" s="403"/>
    </row>
    <row r="2102" spans="1:63" x14ac:dyDescent="0.25">
      <c r="A2102" s="405"/>
      <c r="B2102" s="400"/>
      <c r="C2102" s="403"/>
      <c r="D2102" s="403"/>
      <c r="E2102" s="403"/>
      <c r="I2102" s="404"/>
      <c r="Q2102" s="405"/>
      <c r="S2102" s="405"/>
      <c r="T2102" s="403"/>
      <c r="U2102" s="406"/>
      <c r="V2102" s="400"/>
      <c r="W2102" s="405"/>
      <c r="X2102" s="405"/>
      <c r="Y2102" s="403"/>
      <c r="Z2102" s="407"/>
      <c r="AA2102" s="403"/>
      <c r="AB2102" s="405"/>
      <c r="AC2102" s="403"/>
      <c r="AD2102" s="406"/>
      <c r="AG2102" s="403"/>
      <c r="AH2102" s="403"/>
      <c r="AI2102" s="405"/>
      <c r="AL2102" s="403"/>
      <c r="AN2102" s="403"/>
      <c r="AO2102" s="405"/>
      <c r="AP2102" s="403"/>
      <c r="AQ2102" s="403"/>
      <c r="AR2102" s="403"/>
      <c r="AS2102" s="403"/>
      <c r="AT2102" s="403"/>
      <c r="AU2102" s="403"/>
      <c r="AV2102" s="405"/>
      <c r="AW2102" s="404"/>
      <c r="AY2102" s="403"/>
      <c r="BC2102" s="403"/>
      <c r="BD2102" s="403"/>
      <c r="BE2102" s="403"/>
      <c r="BF2102" s="403"/>
      <c r="BG2102" s="403"/>
      <c r="BH2102" s="403"/>
      <c r="BI2102" s="403"/>
      <c r="BJ2102" s="403"/>
      <c r="BK2102" s="403"/>
    </row>
    <row r="2103" spans="1:63" x14ac:dyDescent="0.25">
      <c r="A2103" s="405"/>
      <c r="B2103" s="400"/>
      <c r="C2103" s="403"/>
      <c r="D2103" s="403"/>
      <c r="E2103" s="403"/>
      <c r="I2103" s="404"/>
      <c r="Q2103" s="405"/>
      <c r="S2103" s="405"/>
      <c r="T2103" s="403"/>
      <c r="U2103" s="406"/>
      <c r="V2103" s="400"/>
      <c r="W2103" s="405"/>
      <c r="X2103" s="405"/>
      <c r="Y2103" s="403"/>
      <c r="Z2103" s="407"/>
      <c r="AA2103" s="403"/>
      <c r="AB2103" s="405"/>
      <c r="AC2103" s="403"/>
      <c r="AD2103" s="406"/>
      <c r="AG2103" s="403"/>
      <c r="AH2103" s="403"/>
      <c r="AI2103" s="405"/>
      <c r="AL2103" s="403"/>
      <c r="AN2103" s="403"/>
      <c r="AO2103" s="405"/>
      <c r="AP2103" s="403"/>
      <c r="AQ2103" s="403"/>
      <c r="AR2103" s="403"/>
      <c r="AS2103" s="403"/>
      <c r="AT2103" s="403"/>
      <c r="AU2103" s="403"/>
      <c r="AV2103" s="405"/>
      <c r="AW2103" s="404"/>
      <c r="AY2103" s="403"/>
      <c r="BC2103" s="403"/>
      <c r="BD2103" s="403"/>
      <c r="BE2103" s="403"/>
      <c r="BF2103" s="403"/>
      <c r="BG2103" s="403"/>
      <c r="BH2103" s="403"/>
      <c r="BI2103" s="403"/>
      <c r="BJ2103" s="403"/>
      <c r="BK2103" s="403"/>
    </row>
    <row r="2104" spans="1:63" x14ac:dyDescent="0.25">
      <c r="A2104" s="405"/>
      <c r="B2104" s="400"/>
      <c r="C2104" s="403"/>
      <c r="D2104" s="403"/>
      <c r="E2104" s="403"/>
      <c r="I2104" s="404"/>
      <c r="Q2104" s="405"/>
      <c r="S2104" s="405"/>
      <c r="T2104" s="403"/>
      <c r="U2104" s="406"/>
      <c r="V2104" s="400"/>
      <c r="W2104" s="405"/>
      <c r="X2104" s="405"/>
      <c r="Y2104" s="403"/>
      <c r="Z2104" s="407"/>
      <c r="AA2104" s="403"/>
      <c r="AB2104" s="405"/>
      <c r="AC2104" s="403"/>
      <c r="AD2104" s="406"/>
      <c r="AG2104" s="403"/>
      <c r="AH2104" s="403"/>
      <c r="AI2104" s="405"/>
      <c r="AL2104" s="403"/>
      <c r="AN2104" s="403"/>
      <c r="AO2104" s="405"/>
      <c r="AP2104" s="403"/>
      <c r="AQ2104" s="403"/>
      <c r="AR2104" s="403"/>
      <c r="AS2104" s="403"/>
      <c r="AT2104" s="403"/>
      <c r="AU2104" s="403"/>
      <c r="AV2104" s="405"/>
      <c r="AW2104" s="404"/>
      <c r="AY2104" s="403"/>
      <c r="BC2104" s="403"/>
      <c r="BD2104" s="403"/>
      <c r="BE2104" s="403"/>
      <c r="BF2104" s="403"/>
      <c r="BG2104" s="403"/>
      <c r="BH2104" s="403"/>
      <c r="BI2104" s="403"/>
      <c r="BJ2104" s="403"/>
      <c r="BK2104" s="403"/>
    </row>
    <row r="2105" spans="1:63" x14ac:dyDescent="0.25">
      <c r="A2105" s="405"/>
      <c r="B2105" s="400"/>
      <c r="C2105" s="403"/>
      <c r="D2105" s="403"/>
      <c r="E2105" s="403"/>
      <c r="I2105" s="404"/>
      <c r="Q2105" s="405"/>
      <c r="S2105" s="405"/>
      <c r="T2105" s="403"/>
      <c r="U2105" s="406"/>
      <c r="V2105" s="400"/>
      <c r="W2105" s="405"/>
      <c r="X2105" s="405"/>
      <c r="Y2105" s="403"/>
      <c r="Z2105" s="407"/>
      <c r="AA2105" s="403"/>
      <c r="AB2105" s="405"/>
      <c r="AC2105" s="403"/>
      <c r="AD2105" s="406"/>
      <c r="AG2105" s="403"/>
      <c r="AH2105" s="403"/>
      <c r="AI2105" s="405"/>
      <c r="AL2105" s="403"/>
      <c r="AN2105" s="403"/>
      <c r="AO2105" s="405"/>
      <c r="AP2105" s="403"/>
      <c r="AQ2105" s="403"/>
      <c r="AR2105" s="403"/>
      <c r="AS2105" s="403"/>
      <c r="AT2105" s="403"/>
      <c r="AU2105" s="403"/>
      <c r="AV2105" s="405"/>
      <c r="AW2105" s="404"/>
      <c r="AY2105" s="403"/>
      <c r="BC2105" s="403"/>
      <c r="BD2105" s="403"/>
      <c r="BE2105" s="403"/>
      <c r="BF2105" s="403"/>
      <c r="BG2105" s="403"/>
      <c r="BH2105" s="403"/>
      <c r="BI2105" s="403"/>
      <c r="BJ2105" s="403"/>
      <c r="BK2105" s="403"/>
    </row>
    <row r="2106" spans="1:63" x14ac:dyDescent="0.25">
      <c r="A2106" s="405"/>
      <c r="B2106" s="400"/>
      <c r="C2106" s="403"/>
      <c r="D2106" s="403"/>
      <c r="E2106" s="403"/>
      <c r="I2106" s="404"/>
      <c r="Q2106" s="405"/>
      <c r="S2106" s="405"/>
      <c r="T2106" s="403"/>
      <c r="U2106" s="406"/>
      <c r="V2106" s="400"/>
      <c r="W2106" s="405"/>
      <c r="X2106" s="405"/>
      <c r="Y2106" s="403"/>
      <c r="Z2106" s="407"/>
      <c r="AA2106" s="403"/>
      <c r="AB2106" s="405"/>
      <c r="AC2106" s="403"/>
      <c r="AD2106" s="406"/>
      <c r="AG2106" s="403"/>
      <c r="AH2106" s="403"/>
      <c r="AI2106" s="405"/>
      <c r="AL2106" s="403"/>
      <c r="AN2106" s="403"/>
      <c r="AO2106" s="405"/>
      <c r="AP2106" s="403"/>
      <c r="AQ2106" s="403"/>
      <c r="AR2106" s="403"/>
      <c r="AS2106" s="403"/>
      <c r="AT2106" s="403"/>
      <c r="AU2106" s="403"/>
      <c r="AV2106" s="405"/>
      <c r="AW2106" s="404"/>
      <c r="AY2106" s="403"/>
      <c r="BC2106" s="403"/>
      <c r="BD2106" s="403"/>
      <c r="BE2106" s="403"/>
      <c r="BF2106" s="403"/>
      <c r="BG2106" s="403"/>
      <c r="BH2106" s="403"/>
      <c r="BI2106" s="403"/>
      <c r="BJ2106" s="403"/>
      <c r="BK2106" s="403"/>
    </row>
    <row r="2107" spans="1:63" x14ac:dyDescent="0.25">
      <c r="A2107" s="405"/>
      <c r="B2107" s="400"/>
      <c r="C2107" s="403"/>
      <c r="D2107" s="403"/>
      <c r="E2107" s="403"/>
      <c r="I2107" s="404"/>
      <c r="Q2107" s="405"/>
      <c r="S2107" s="405"/>
      <c r="T2107" s="403"/>
      <c r="U2107" s="406"/>
      <c r="V2107" s="400"/>
      <c r="W2107" s="405"/>
      <c r="X2107" s="405"/>
      <c r="Y2107" s="403"/>
      <c r="Z2107" s="407"/>
      <c r="AA2107" s="403"/>
      <c r="AB2107" s="405"/>
      <c r="AC2107" s="403"/>
      <c r="AD2107" s="406"/>
      <c r="AG2107" s="403"/>
      <c r="AH2107" s="403"/>
      <c r="AI2107" s="405"/>
      <c r="AL2107" s="403"/>
      <c r="AN2107" s="403"/>
      <c r="AO2107" s="405"/>
      <c r="AP2107" s="403"/>
      <c r="AQ2107" s="403"/>
      <c r="AR2107" s="403"/>
      <c r="AS2107" s="403"/>
      <c r="AT2107" s="403"/>
      <c r="AU2107" s="403"/>
      <c r="AV2107" s="405"/>
      <c r="AW2107" s="404"/>
      <c r="AY2107" s="403"/>
      <c r="BC2107" s="403"/>
      <c r="BD2107" s="403"/>
      <c r="BE2107" s="403"/>
      <c r="BF2107" s="403"/>
      <c r="BG2107" s="403"/>
      <c r="BH2107" s="403"/>
      <c r="BI2107" s="403"/>
      <c r="BJ2107" s="403"/>
      <c r="BK2107" s="403"/>
    </row>
    <row r="2108" spans="1:63" x14ac:dyDescent="0.25">
      <c r="A2108" s="405"/>
      <c r="B2108" s="400"/>
      <c r="C2108" s="403"/>
      <c r="D2108" s="403"/>
      <c r="E2108" s="403"/>
      <c r="I2108" s="404"/>
      <c r="Q2108" s="405"/>
      <c r="S2108" s="405"/>
      <c r="T2108" s="403"/>
      <c r="U2108" s="406"/>
      <c r="V2108" s="400"/>
      <c r="W2108" s="405"/>
      <c r="X2108" s="405"/>
      <c r="Y2108" s="403"/>
      <c r="Z2108" s="407"/>
      <c r="AA2108" s="403"/>
      <c r="AB2108" s="405"/>
      <c r="AC2108" s="403"/>
      <c r="AD2108" s="406"/>
      <c r="AG2108" s="403"/>
      <c r="AH2108" s="403"/>
      <c r="AI2108" s="405"/>
      <c r="AL2108" s="403"/>
      <c r="AN2108" s="403"/>
      <c r="AO2108" s="405"/>
      <c r="AP2108" s="403"/>
      <c r="AQ2108" s="403"/>
      <c r="AR2108" s="403"/>
      <c r="AS2108" s="403"/>
      <c r="AT2108" s="403"/>
      <c r="AU2108" s="403"/>
      <c r="AV2108" s="405"/>
      <c r="AW2108" s="404"/>
      <c r="AY2108" s="403"/>
      <c r="BC2108" s="403"/>
      <c r="BD2108" s="403"/>
      <c r="BE2108" s="403"/>
      <c r="BF2108" s="403"/>
      <c r="BG2108" s="403"/>
      <c r="BH2108" s="403"/>
      <c r="BI2108" s="403"/>
      <c r="BJ2108" s="403"/>
      <c r="BK2108" s="403"/>
    </row>
    <row r="2109" spans="1:63" x14ac:dyDescent="0.25">
      <c r="A2109" s="405"/>
      <c r="B2109" s="400"/>
      <c r="C2109" s="403"/>
      <c r="D2109" s="403"/>
      <c r="E2109" s="403"/>
      <c r="I2109" s="404"/>
      <c r="Q2109" s="405"/>
      <c r="S2109" s="405"/>
      <c r="T2109" s="403"/>
      <c r="U2109" s="406"/>
      <c r="V2109" s="400"/>
      <c r="W2109" s="405"/>
      <c r="X2109" s="405"/>
      <c r="Y2109" s="403"/>
      <c r="Z2109" s="407"/>
      <c r="AA2109" s="403"/>
      <c r="AB2109" s="405"/>
      <c r="AC2109" s="403"/>
      <c r="AD2109" s="406"/>
      <c r="AG2109" s="403"/>
      <c r="AH2109" s="403"/>
      <c r="AI2109" s="405"/>
      <c r="AL2109" s="403"/>
      <c r="AN2109" s="403"/>
      <c r="AO2109" s="405"/>
      <c r="AP2109" s="403"/>
      <c r="AQ2109" s="403"/>
      <c r="AR2109" s="403"/>
      <c r="AS2109" s="403"/>
      <c r="AT2109" s="403"/>
      <c r="AU2109" s="403"/>
      <c r="AV2109" s="405"/>
      <c r="AW2109" s="404"/>
      <c r="AY2109" s="403"/>
      <c r="BC2109" s="403"/>
      <c r="BD2109" s="403"/>
      <c r="BE2109" s="403"/>
      <c r="BF2109" s="403"/>
      <c r="BG2109" s="403"/>
      <c r="BH2109" s="403"/>
      <c r="BI2109" s="403"/>
      <c r="BJ2109" s="403"/>
      <c r="BK2109" s="403"/>
    </row>
    <row r="2110" spans="1:63" x14ac:dyDescent="0.25">
      <c r="A2110" s="405"/>
      <c r="B2110" s="400"/>
      <c r="C2110" s="403"/>
      <c r="D2110" s="403"/>
      <c r="E2110" s="403"/>
      <c r="I2110" s="404"/>
      <c r="Q2110" s="405"/>
      <c r="S2110" s="405"/>
      <c r="T2110" s="403"/>
      <c r="U2110" s="406"/>
      <c r="V2110" s="400"/>
      <c r="W2110" s="405"/>
      <c r="X2110" s="405"/>
      <c r="Y2110" s="403"/>
      <c r="Z2110" s="407"/>
      <c r="AA2110" s="403"/>
      <c r="AB2110" s="405"/>
      <c r="AC2110" s="403"/>
      <c r="AD2110" s="406"/>
      <c r="AG2110" s="403"/>
      <c r="AH2110" s="403"/>
      <c r="AI2110" s="405"/>
      <c r="AL2110" s="403"/>
      <c r="AN2110" s="403"/>
      <c r="AO2110" s="405"/>
      <c r="AP2110" s="403"/>
      <c r="AQ2110" s="403"/>
      <c r="AR2110" s="403"/>
      <c r="AS2110" s="403"/>
      <c r="AT2110" s="403"/>
      <c r="AU2110" s="403"/>
      <c r="AV2110" s="405"/>
      <c r="AW2110" s="404"/>
      <c r="AY2110" s="403"/>
      <c r="BC2110" s="403"/>
      <c r="BD2110" s="403"/>
      <c r="BE2110" s="403"/>
      <c r="BF2110" s="403"/>
      <c r="BG2110" s="403"/>
      <c r="BH2110" s="403"/>
      <c r="BI2110" s="403"/>
      <c r="BJ2110" s="403"/>
      <c r="BK2110" s="403"/>
    </row>
    <row r="2111" spans="1:63" x14ac:dyDescent="0.25">
      <c r="A2111" s="405"/>
      <c r="B2111" s="400"/>
      <c r="C2111" s="403"/>
      <c r="D2111" s="403"/>
      <c r="E2111" s="403"/>
      <c r="I2111" s="404"/>
      <c r="Q2111" s="405"/>
      <c r="S2111" s="405"/>
      <c r="T2111" s="403"/>
      <c r="U2111" s="406"/>
      <c r="V2111" s="400"/>
      <c r="W2111" s="405"/>
      <c r="X2111" s="405"/>
      <c r="Y2111" s="403"/>
      <c r="Z2111" s="407"/>
      <c r="AA2111" s="403"/>
      <c r="AB2111" s="405"/>
      <c r="AC2111" s="403"/>
      <c r="AD2111" s="406"/>
      <c r="AG2111" s="403"/>
      <c r="AH2111" s="403"/>
      <c r="AI2111" s="405"/>
      <c r="AL2111" s="403"/>
      <c r="AN2111" s="403"/>
      <c r="AO2111" s="405"/>
      <c r="AP2111" s="403"/>
      <c r="AQ2111" s="403"/>
      <c r="AR2111" s="403"/>
      <c r="AS2111" s="403"/>
      <c r="AT2111" s="403"/>
      <c r="AU2111" s="403"/>
      <c r="AV2111" s="405"/>
      <c r="AW2111" s="404"/>
      <c r="AY2111" s="403"/>
      <c r="BC2111" s="403"/>
      <c r="BD2111" s="403"/>
      <c r="BE2111" s="403"/>
      <c r="BF2111" s="403"/>
      <c r="BG2111" s="403"/>
      <c r="BH2111" s="403"/>
      <c r="BI2111" s="403"/>
      <c r="BJ2111" s="403"/>
      <c r="BK2111" s="403"/>
    </row>
    <row r="2112" spans="1:63" x14ac:dyDescent="0.25">
      <c r="A2112" s="405"/>
      <c r="B2112" s="400"/>
      <c r="C2112" s="403"/>
      <c r="D2112" s="403"/>
      <c r="E2112" s="403"/>
      <c r="I2112" s="404"/>
      <c r="Q2112" s="405"/>
      <c r="S2112" s="405"/>
      <c r="T2112" s="403"/>
      <c r="U2112" s="406"/>
      <c r="V2112" s="400"/>
      <c r="W2112" s="405"/>
      <c r="X2112" s="405"/>
      <c r="Y2112" s="403"/>
      <c r="Z2112" s="407"/>
      <c r="AA2112" s="403"/>
      <c r="AB2112" s="405"/>
      <c r="AC2112" s="403"/>
      <c r="AD2112" s="406"/>
      <c r="AG2112" s="403"/>
      <c r="AH2112" s="403"/>
      <c r="AI2112" s="405"/>
      <c r="AL2112" s="403"/>
      <c r="AN2112" s="403"/>
      <c r="AO2112" s="405"/>
      <c r="AP2112" s="403"/>
      <c r="AQ2112" s="403"/>
      <c r="AR2112" s="403"/>
      <c r="AS2112" s="403"/>
      <c r="AT2112" s="403"/>
      <c r="AU2112" s="403"/>
      <c r="AV2112" s="405"/>
      <c r="AW2112" s="404"/>
      <c r="AY2112" s="403"/>
      <c r="BC2112" s="403"/>
      <c r="BD2112" s="403"/>
      <c r="BE2112" s="403"/>
      <c r="BF2112" s="403"/>
      <c r="BG2112" s="403"/>
      <c r="BH2112" s="403"/>
      <c r="BI2112" s="403"/>
      <c r="BJ2112" s="403"/>
      <c r="BK2112" s="403"/>
    </row>
    <row r="2113" spans="1:63" x14ac:dyDescent="0.25">
      <c r="A2113" s="405"/>
      <c r="B2113" s="400"/>
      <c r="C2113" s="403"/>
      <c r="D2113" s="403"/>
      <c r="E2113" s="403"/>
      <c r="I2113" s="404"/>
      <c r="Q2113" s="405"/>
      <c r="S2113" s="405"/>
      <c r="T2113" s="403"/>
      <c r="U2113" s="406"/>
      <c r="V2113" s="400"/>
      <c r="W2113" s="405"/>
      <c r="X2113" s="405"/>
      <c r="Y2113" s="403"/>
      <c r="Z2113" s="407"/>
      <c r="AA2113" s="403"/>
      <c r="AB2113" s="405"/>
      <c r="AC2113" s="403"/>
      <c r="AD2113" s="406"/>
      <c r="AG2113" s="403"/>
      <c r="AH2113" s="403"/>
      <c r="AI2113" s="405"/>
      <c r="AL2113" s="403"/>
      <c r="AN2113" s="403"/>
      <c r="AO2113" s="405"/>
      <c r="AP2113" s="403"/>
      <c r="AQ2113" s="403"/>
      <c r="AR2113" s="403"/>
      <c r="AS2113" s="403"/>
      <c r="AT2113" s="403"/>
      <c r="AU2113" s="403"/>
      <c r="AV2113" s="405"/>
      <c r="AW2113" s="404"/>
      <c r="AY2113" s="403"/>
      <c r="BC2113" s="403"/>
      <c r="BD2113" s="403"/>
      <c r="BE2113" s="403"/>
      <c r="BF2113" s="403"/>
      <c r="BG2113" s="403"/>
      <c r="BH2113" s="403"/>
      <c r="BI2113" s="403"/>
      <c r="BJ2113" s="403"/>
      <c r="BK2113" s="403"/>
    </row>
    <row r="2114" spans="1:63" x14ac:dyDescent="0.25">
      <c r="A2114" s="405"/>
      <c r="B2114" s="400"/>
      <c r="C2114" s="403"/>
      <c r="D2114" s="403"/>
      <c r="E2114" s="403"/>
      <c r="I2114" s="404"/>
      <c r="Q2114" s="405"/>
      <c r="S2114" s="405"/>
      <c r="T2114" s="403"/>
      <c r="U2114" s="406"/>
      <c r="V2114" s="400"/>
      <c r="W2114" s="405"/>
      <c r="X2114" s="405"/>
      <c r="Y2114" s="403"/>
      <c r="Z2114" s="407"/>
      <c r="AA2114" s="403"/>
      <c r="AB2114" s="405"/>
      <c r="AC2114" s="403"/>
      <c r="AD2114" s="406"/>
      <c r="AG2114" s="403"/>
      <c r="AH2114" s="403"/>
      <c r="AI2114" s="405"/>
      <c r="AL2114" s="403"/>
      <c r="AN2114" s="403"/>
      <c r="AO2114" s="405"/>
      <c r="AP2114" s="403"/>
      <c r="AQ2114" s="403"/>
      <c r="AR2114" s="403"/>
      <c r="AS2114" s="403"/>
      <c r="AT2114" s="403"/>
      <c r="AU2114" s="403"/>
      <c r="AV2114" s="405"/>
      <c r="AW2114" s="404"/>
      <c r="AY2114" s="403"/>
      <c r="BC2114" s="403"/>
      <c r="BD2114" s="403"/>
      <c r="BE2114" s="403"/>
      <c r="BF2114" s="403"/>
      <c r="BG2114" s="403"/>
      <c r="BH2114" s="403"/>
      <c r="BI2114" s="403"/>
      <c r="BJ2114" s="403"/>
      <c r="BK2114" s="403"/>
    </row>
    <row r="2115" spans="1:63" x14ac:dyDescent="0.25">
      <c r="A2115" s="405"/>
      <c r="B2115" s="400"/>
      <c r="C2115" s="403"/>
      <c r="D2115" s="403"/>
      <c r="E2115" s="403"/>
      <c r="I2115" s="404"/>
      <c r="Q2115" s="405"/>
      <c r="S2115" s="405"/>
      <c r="T2115" s="403"/>
      <c r="U2115" s="406"/>
      <c r="V2115" s="400"/>
      <c r="W2115" s="405"/>
      <c r="X2115" s="405"/>
      <c r="Y2115" s="403"/>
      <c r="Z2115" s="407"/>
      <c r="AA2115" s="403"/>
      <c r="AB2115" s="405"/>
      <c r="AC2115" s="403"/>
      <c r="AD2115" s="406"/>
      <c r="AG2115" s="403"/>
      <c r="AH2115" s="403"/>
      <c r="AI2115" s="405"/>
      <c r="AL2115" s="403"/>
      <c r="AN2115" s="403"/>
      <c r="AO2115" s="405"/>
      <c r="AP2115" s="403"/>
      <c r="AQ2115" s="403"/>
      <c r="AR2115" s="403"/>
      <c r="AS2115" s="403"/>
      <c r="AT2115" s="403"/>
      <c r="AU2115" s="403"/>
      <c r="AV2115" s="405"/>
      <c r="AW2115" s="404"/>
      <c r="AY2115" s="403"/>
      <c r="BC2115" s="403"/>
      <c r="BD2115" s="403"/>
      <c r="BE2115" s="403"/>
      <c r="BF2115" s="403"/>
      <c r="BG2115" s="403"/>
      <c r="BH2115" s="403"/>
      <c r="BI2115" s="403"/>
      <c r="BJ2115" s="403"/>
      <c r="BK2115" s="403"/>
    </row>
    <row r="2116" spans="1:63" x14ac:dyDescent="0.25">
      <c r="A2116" s="405"/>
      <c r="B2116" s="400"/>
      <c r="C2116" s="403"/>
      <c r="D2116" s="403"/>
      <c r="E2116" s="403"/>
      <c r="I2116" s="404"/>
      <c r="Q2116" s="405"/>
      <c r="S2116" s="405"/>
      <c r="T2116" s="403"/>
      <c r="U2116" s="406"/>
      <c r="V2116" s="400"/>
      <c r="W2116" s="405"/>
      <c r="X2116" s="405"/>
      <c r="Y2116" s="403"/>
      <c r="Z2116" s="407"/>
      <c r="AA2116" s="403"/>
      <c r="AB2116" s="405"/>
      <c r="AC2116" s="403"/>
      <c r="AD2116" s="406"/>
      <c r="AG2116" s="403"/>
      <c r="AH2116" s="403"/>
      <c r="AI2116" s="405"/>
      <c r="AL2116" s="403"/>
      <c r="AN2116" s="403"/>
      <c r="AO2116" s="405"/>
      <c r="AP2116" s="403"/>
      <c r="AQ2116" s="403"/>
      <c r="AR2116" s="403"/>
      <c r="AS2116" s="403"/>
      <c r="AT2116" s="403"/>
      <c r="AU2116" s="403"/>
      <c r="AV2116" s="405"/>
      <c r="AW2116" s="404"/>
      <c r="AY2116" s="403"/>
      <c r="BC2116" s="403"/>
      <c r="BD2116" s="403"/>
      <c r="BE2116" s="403"/>
      <c r="BF2116" s="403"/>
      <c r="BG2116" s="403"/>
      <c r="BH2116" s="403"/>
      <c r="BI2116" s="403"/>
      <c r="BJ2116" s="403"/>
      <c r="BK2116" s="403"/>
    </row>
    <row r="2117" spans="1:63" x14ac:dyDescent="0.25">
      <c r="A2117" s="405"/>
      <c r="B2117" s="400"/>
      <c r="C2117" s="403"/>
      <c r="D2117" s="403"/>
      <c r="E2117" s="403"/>
      <c r="I2117" s="404"/>
      <c r="Q2117" s="405"/>
      <c r="S2117" s="405"/>
      <c r="T2117" s="403"/>
      <c r="U2117" s="406"/>
      <c r="V2117" s="400"/>
      <c r="W2117" s="405"/>
      <c r="X2117" s="405"/>
      <c r="Y2117" s="403"/>
      <c r="Z2117" s="407"/>
      <c r="AA2117" s="403"/>
      <c r="AB2117" s="405"/>
      <c r="AC2117" s="403"/>
      <c r="AD2117" s="406"/>
      <c r="AG2117" s="403"/>
      <c r="AH2117" s="403"/>
      <c r="AI2117" s="405"/>
      <c r="AL2117" s="403"/>
      <c r="AN2117" s="403"/>
      <c r="AO2117" s="405"/>
      <c r="AP2117" s="403"/>
      <c r="AQ2117" s="403"/>
      <c r="AR2117" s="403"/>
      <c r="AS2117" s="403"/>
      <c r="AT2117" s="403"/>
      <c r="AU2117" s="403"/>
      <c r="AV2117" s="405"/>
      <c r="AW2117" s="404"/>
      <c r="AY2117" s="403"/>
      <c r="BC2117" s="403"/>
      <c r="BD2117" s="403"/>
      <c r="BE2117" s="403"/>
      <c r="BF2117" s="403"/>
      <c r="BG2117" s="403"/>
      <c r="BH2117" s="403"/>
      <c r="BI2117" s="403"/>
      <c r="BJ2117" s="403"/>
      <c r="BK2117" s="403"/>
    </row>
    <row r="2118" spans="1:63" x14ac:dyDescent="0.25">
      <c r="A2118" s="405"/>
      <c r="B2118" s="400"/>
      <c r="C2118" s="403"/>
      <c r="D2118" s="403"/>
      <c r="E2118" s="403"/>
      <c r="I2118" s="404"/>
      <c r="Q2118" s="405"/>
      <c r="S2118" s="405"/>
      <c r="T2118" s="403"/>
      <c r="U2118" s="406"/>
      <c r="V2118" s="400"/>
      <c r="W2118" s="405"/>
      <c r="X2118" s="405"/>
      <c r="Y2118" s="403"/>
      <c r="Z2118" s="407"/>
      <c r="AA2118" s="403"/>
      <c r="AB2118" s="405"/>
      <c r="AC2118" s="403"/>
      <c r="AD2118" s="406"/>
      <c r="AG2118" s="403"/>
      <c r="AH2118" s="403"/>
      <c r="AI2118" s="405"/>
      <c r="AL2118" s="403"/>
      <c r="AN2118" s="403"/>
      <c r="AO2118" s="405"/>
      <c r="AP2118" s="403"/>
      <c r="AQ2118" s="403"/>
      <c r="AR2118" s="403"/>
      <c r="AS2118" s="403"/>
      <c r="AT2118" s="403"/>
      <c r="AU2118" s="403"/>
      <c r="AV2118" s="405"/>
      <c r="AW2118" s="404"/>
      <c r="AY2118" s="403"/>
      <c r="BC2118" s="403"/>
      <c r="BD2118" s="403"/>
      <c r="BE2118" s="403"/>
      <c r="BF2118" s="403"/>
      <c r="BG2118" s="403"/>
      <c r="BH2118" s="403"/>
      <c r="BI2118" s="403"/>
      <c r="BJ2118" s="403"/>
      <c r="BK2118" s="403"/>
    </row>
    <row r="2119" spans="1:63" x14ac:dyDescent="0.25">
      <c r="A2119" s="405"/>
      <c r="B2119" s="400"/>
      <c r="C2119" s="403"/>
      <c r="D2119" s="403"/>
      <c r="E2119" s="403"/>
      <c r="I2119" s="404"/>
      <c r="Q2119" s="405"/>
      <c r="S2119" s="405"/>
      <c r="T2119" s="403"/>
      <c r="U2119" s="406"/>
      <c r="V2119" s="400"/>
      <c r="W2119" s="405"/>
      <c r="X2119" s="405"/>
      <c r="Y2119" s="403"/>
      <c r="Z2119" s="407"/>
      <c r="AA2119" s="403"/>
      <c r="AB2119" s="405"/>
      <c r="AC2119" s="403"/>
      <c r="AD2119" s="406"/>
      <c r="AG2119" s="403"/>
      <c r="AH2119" s="403"/>
      <c r="AI2119" s="405"/>
      <c r="AL2119" s="403"/>
      <c r="AN2119" s="403"/>
      <c r="AO2119" s="405"/>
      <c r="AP2119" s="403"/>
      <c r="AQ2119" s="403"/>
      <c r="AR2119" s="403"/>
      <c r="AS2119" s="403"/>
      <c r="AT2119" s="403"/>
      <c r="AU2119" s="403"/>
      <c r="AV2119" s="405"/>
      <c r="AW2119" s="404"/>
      <c r="AY2119" s="403"/>
      <c r="BC2119" s="403"/>
      <c r="BD2119" s="403"/>
      <c r="BE2119" s="403"/>
      <c r="BF2119" s="403"/>
      <c r="BG2119" s="403"/>
      <c r="BH2119" s="403"/>
      <c r="BI2119" s="403"/>
      <c r="BJ2119" s="403"/>
      <c r="BK2119" s="403"/>
    </row>
    <row r="2120" spans="1:63" x14ac:dyDescent="0.25">
      <c r="A2120" s="405"/>
      <c r="B2120" s="400"/>
      <c r="C2120" s="403"/>
      <c r="D2120" s="403"/>
      <c r="E2120" s="403"/>
      <c r="I2120" s="404"/>
      <c r="Q2120" s="405"/>
      <c r="S2120" s="405"/>
      <c r="T2120" s="403"/>
      <c r="U2120" s="406"/>
      <c r="V2120" s="400"/>
      <c r="W2120" s="405"/>
      <c r="X2120" s="405"/>
      <c r="Y2120" s="403"/>
      <c r="Z2120" s="407"/>
      <c r="AA2120" s="403"/>
      <c r="AB2120" s="405"/>
      <c r="AC2120" s="403"/>
      <c r="AD2120" s="406"/>
      <c r="AG2120" s="403"/>
      <c r="AH2120" s="403"/>
      <c r="AI2120" s="405"/>
      <c r="AL2120" s="403"/>
      <c r="AN2120" s="403"/>
      <c r="AO2120" s="405"/>
      <c r="AP2120" s="403"/>
      <c r="AQ2120" s="403"/>
      <c r="AR2120" s="403"/>
      <c r="AS2120" s="403"/>
      <c r="AT2120" s="403"/>
      <c r="AU2120" s="403"/>
      <c r="AV2120" s="405"/>
      <c r="AW2120" s="404"/>
      <c r="AY2120" s="403"/>
      <c r="BC2120" s="403"/>
      <c r="BD2120" s="403"/>
      <c r="BE2120" s="403"/>
      <c r="BF2120" s="403"/>
      <c r="BG2120" s="403"/>
      <c r="BH2120" s="403"/>
      <c r="BI2120" s="403"/>
      <c r="BJ2120" s="403"/>
      <c r="BK2120" s="403"/>
    </row>
    <row r="2121" spans="1:63" x14ac:dyDescent="0.25">
      <c r="A2121" s="405"/>
      <c r="B2121" s="400"/>
      <c r="C2121" s="403"/>
      <c r="D2121" s="403"/>
      <c r="E2121" s="403"/>
      <c r="I2121" s="404"/>
      <c r="Q2121" s="405"/>
      <c r="S2121" s="405"/>
      <c r="T2121" s="403"/>
      <c r="U2121" s="406"/>
      <c r="V2121" s="400"/>
      <c r="W2121" s="405"/>
      <c r="X2121" s="405"/>
      <c r="Y2121" s="403"/>
      <c r="Z2121" s="407"/>
      <c r="AA2121" s="403"/>
      <c r="AB2121" s="405"/>
      <c r="AC2121" s="403"/>
      <c r="AD2121" s="406"/>
      <c r="AG2121" s="403"/>
      <c r="AH2121" s="403"/>
      <c r="AI2121" s="405"/>
      <c r="AL2121" s="403"/>
      <c r="AN2121" s="403"/>
      <c r="AO2121" s="405"/>
      <c r="AP2121" s="403"/>
      <c r="AQ2121" s="403"/>
      <c r="AR2121" s="403"/>
      <c r="AS2121" s="403"/>
      <c r="AT2121" s="403"/>
      <c r="AU2121" s="403"/>
      <c r="AV2121" s="405"/>
      <c r="AW2121" s="404"/>
      <c r="AY2121" s="403"/>
      <c r="BC2121" s="403"/>
      <c r="BD2121" s="403"/>
      <c r="BE2121" s="403"/>
      <c r="BF2121" s="403"/>
      <c r="BG2121" s="403"/>
      <c r="BH2121" s="403"/>
      <c r="BI2121" s="403"/>
      <c r="BJ2121" s="403"/>
      <c r="BK2121" s="403"/>
    </row>
    <row r="2122" spans="1:63" x14ac:dyDescent="0.25">
      <c r="A2122" s="405"/>
      <c r="B2122" s="400"/>
      <c r="C2122" s="403"/>
      <c r="D2122" s="403"/>
      <c r="E2122" s="403"/>
      <c r="I2122" s="404"/>
      <c r="Q2122" s="405"/>
      <c r="S2122" s="405"/>
      <c r="T2122" s="403"/>
      <c r="U2122" s="406"/>
      <c r="V2122" s="400"/>
      <c r="W2122" s="405"/>
      <c r="X2122" s="405"/>
      <c r="Y2122" s="403"/>
      <c r="Z2122" s="407"/>
      <c r="AA2122" s="403"/>
      <c r="AB2122" s="405"/>
      <c r="AC2122" s="403"/>
      <c r="AD2122" s="406"/>
      <c r="AG2122" s="403"/>
      <c r="AH2122" s="403"/>
      <c r="AI2122" s="405"/>
      <c r="AL2122" s="403"/>
      <c r="AN2122" s="403"/>
      <c r="AO2122" s="405"/>
      <c r="AP2122" s="403"/>
      <c r="AQ2122" s="403"/>
      <c r="AR2122" s="403"/>
      <c r="AS2122" s="403"/>
      <c r="AT2122" s="403"/>
      <c r="AU2122" s="403"/>
      <c r="AV2122" s="405"/>
      <c r="AW2122" s="404"/>
      <c r="AY2122" s="403"/>
      <c r="BC2122" s="403"/>
      <c r="BD2122" s="403"/>
      <c r="BE2122" s="403"/>
      <c r="BF2122" s="403"/>
      <c r="BG2122" s="403"/>
      <c r="BH2122" s="403"/>
      <c r="BI2122" s="403"/>
      <c r="BJ2122" s="403"/>
      <c r="BK2122" s="403"/>
    </row>
    <row r="2123" spans="1:63" x14ac:dyDescent="0.25">
      <c r="A2123" s="405"/>
      <c r="B2123" s="400"/>
      <c r="C2123" s="403"/>
      <c r="D2123" s="403"/>
      <c r="E2123" s="403"/>
      <c r="I2123" s="404"/>
      <c r="Q2123" s="405"/>
      <c r="S2123" s="405"/>
      <c r="T2123" s="403"/>
      <c r="U2123" s="406"/>
      <c r="V2123" s="400"/>
      <c r="W2123" s="405"/>
      <c r="X2123" s="405"/>
      <c r="Y2123" s="403"/>
      <c r="Z2123" s="407"/>
      <c r="AA2123" s="403"/>
      <c r="AB2123" s="405"/>
      <c r="AC2123" s="403"/>
      <c r="AD2123" s="406"/>
      <c r="AG2123" s="403"/>
      <c r="AH2123" s="403"/>
      <c r="AI2123" s="405"/>
      <c r="AL2123" s="403"/>
      <c r="AN2123" s="403"/>
      <c r="AO2123" s="405"/>
      <c r="AP2123" s="403"/>
      <c r="AQ2123" s="403"/>
      <c r="AR2123" s="403"/>
      <c r="AS2123" s="403"/>
      <c r="AT2123" s="403"/>
      <c r="AU2123" s="403"/>
      <c r="AV2123" s="405"/>
      <c r="AW2123" s="404"/>
      <c r="AY2123" s="403"/>
      <c r="BC2123" s="403"/>
      <c r="BD2123" s="403"/>
      <c r="BE2123" s="403"/>
      <c r="BF2123" s="403"/>
      <c r="BG2123" s="403"/>
      <c r="BH2123" s="403"/>
      <c r="BI2123" s="403"/>
      <c r="BJ2123" s="403"/>
      <c r="BK2123" s="403"/>
    </row>
    <row r="2124" spans="1:63" x14ac:dyDescent="0.25">
      <c r="A2124" s="405"/>
      <c r="B2124" s="400"/>
      <c r="C2124" s="403"/>
      <c r="D2124" s="403"/>
      <c r="E2124" s="403"/>
      <c r="I2124" s="404"/>
      <c r="Q2124" s="405"/>
      <c r="S2124" s="405"/>
      <c r="T2124" s="403"/>
      <c r="U2124" s="406"/>
      <c r="V2124" s="400"/>
      <c r="W2124" s="405"/>
      <c r="X2124" s="405"/>
      <c r="Y2124" s="403"/>
      <c r="Z2124" s="407"/>
      <c r="AA2124" s="403"/>
      <c r="AB2124" s="405"/>
      <c r="AC2124" s="403"/>
      <c r="AD2124" s="406"/>
      <c r="AG2124" s="403"/>
      <c r="AH2124" s="403"/>
      <c r="AI2124" s="405"/>
      <c r="AL2124" s="403"/>
      <c r="AN2124" s="403"/>
      <c r="AO2124" s="405"/>
      <c r="AP2124" s="403"/>
      <c r="AQ2124" s="403"/>
      <c r="AR2124" s="403"/>
      <c r="AS2124" s="403"/>
      <c r="AT2124" s="403"/>
      <c r="AU2124" s="403"/>
      <c r="AV2124" s="405"/>
      <c r="AW2124" s="404"/>
      <c r="AY2124" s="403"/>
      <c r="BC2124" s="403"/>
      <c r="BD2124" s="403"/>
      <c r="BE2124" s="403"/>
      <c r="BF2124" s="403"/>
      <c r="BG2124" s="403"/>
      <c r="BH2124" s="403"/>
      <c r="BI2124" s="403"/>
      <c r="BJ2124" s="403"/>
      <c r="BK2124" s="403"/>
    </row>
    <row r="2125" spans="1:63" x14ac:dyDescent="0.25">
      <c r="A2125" s="405"/>
      <c r="B2125" s="400"/>
      <c r="C2125" s="403"/>
      <c r="D2125" s="403"/>
      <c r="E2125" s="403"/>
      <c r="I2125" s="404"/>
      <c r="Q2125" s="405"/>
      <c r="S2125" s="405"/>
      <c r="T2125" s="403"/>
      <c r="U2125" s="406"/>
      <c r="V2125" s="400"/>
      <c r="W2125" s="405"/>
      <c r="X2125" s="405"/>
      <c r="Y2125" s="403"/>
      <c r="Z2125" s="407"/>
      <c r="AA2125" s="403"/>
      <c r="AB2125" s="405"/>
      <c r="AC2125" s="403"/>
      <c r="AD2125" s="406"/>
      <c r="AG2125" s="403"/>
      <c r="AH2125" s="403"/>
      <c r="AI2125" s="405"/>
      <c r="AL2125" s="403"/>
      <c r="AN2125" s="403"/>
      <c r="AO2125" s="405"/>
      <c r="AP2125" s="403"/>
      <c r="AQ2125" s="403"/>
      <c r="AR2125" s="403"/>
      <c r="AS2125" s="403"/>
      <c r="AT2125" s="403"/>
      <c r="AU2125" s="403"/>
      <c r="AV2125" s="405"/>
      <c r="AW2125" s="404"/>
      <c r="AY2125" s="403"/>
      <c r="BC2125" s="403"/>
      <c r="BD2125" s="403"/>
      <c r="BE2125" s="403"/>
      <c r="BF2125" s="403"/>
      <c r="BG2125" s="403"/>
      <c r="BH2125" s="403"/>
      <c r="BI2125" s="403"/>
      <c r="BJ2125" s="403"/>
      <c r="BK2125" s="403"/>
    </row>
    <row r="2126" spans="1:63" x14ac:dyDescent="0.25">
      <c r="A2126" s="405"/>
      <c r="B2126" s="400"/>
      <c r="C2126" s="403"/>
      <c r="D2126" s="403"/>
      <c r="E2126" s="403"/>
      <c r="I2126" s="404"/>
      <c r="Q2126" s="405"/>
      <c r="S2126" s="405"/>
      <c r="T2126" s="403"/>
      <c r="U2126" s="406"/>
      <c r="V2126" s="400"/>
      <c r="W2126" s="405"/>
      <c r="X2126" s="405"/>
      <c r="Y2126" s="403"/>
      <c r="Z2126" s="407"/>
      <c r="AA2126" s="403"/>
      <c r="AB2126" s="405"/>
      <c r="AC2126" s="403"/>
      <c r="AD2126" s="406"/>
      <c r="AG2126" s="403"/>
      <c r="AH2126" s="403"/>
      <c r="AI2126" s="405"/>
      <c r="AL2126" s="403"/>
      <c r="AN2126" s="403"/>
      <c r="AO2126" s="405"/>
      <c r="AP2126" s="403"/>
      <c r="AQ2126" s="403"/>
      <c r="AR2126" s="403"/>
      <c r="AS2126" s="403"/>
      <c r="AT2126" s="403"/>
      <c r="AU2126" s="403"/>
      <c r="AV2126" s="405"/>
      <c r="AW2126" s="404"/>
      <c r="AY2126" s="403"/>
      <c r="BC2126" s="403"/>
      <c r="BD2126" s="403"/>
      <c r="BE2126" s="403"/>
      <c r="BF2126" s="403"/>
      <c r="BG2126" s="403"/>
      <c r="BH2126" s="403"/>
      <c r="BI2126" s="403"/>
      <c r="BJ2126" s="403"/>
      <c r="BK2126" s="403"/>
    </row>
    <row r="2127" spans="1:63" x14ac:dyDescent="0.25">
      <c r="A2127" s="405"/>
      <c r="B2127" s="400"/>
      <c r="C2127" s="403"/>
      <c r="D2127" s="403"/>
      <c r="E2127" s="403"/>
      <c r="I2127" s="404"/>
      <c r="Q2127" s="405"/>
      <c r="S2127" s="405"/>
      <c r="T2127" s="403"/>
      <c r="U2127" s="406"/>
      <c r="V2127" s="400"/>
      <c r="W2127" s="405"/>
      <c r="X2127" s="405"/>
      <c r="Y2127" s="403"/>
      <c r="Z2127" s="407"/>
      <c r="AA2127" s="403"/>
      <c r="AB2127" s="405"/>
      <c r="AC2127" s="403"/>
      <c r="AD2127" s="406"/>
      <c r="AG2127" s="403"/>
      <c r="AH2127" s="403"/>
      <c r="AI2127" s="405"/>
      <c r="AL2127" s="403"/>
      <c r="AN2127" s="403"/>
      <c r="AO2127" s="405"/>
      <c r="AP2127" s="403"/>
      <c r="AQ2127" s="403"/>
      <c r="AR2127" s="403"/>
      <c r="AS2127" s="403"/>
      <c r="AT2127" s="403"/>
      <c r="AU2127" s="403"/>
      <c r="AV2127" s="405"/>
      <c r="AW2127" s="404"/>
      <c r="AY2127" s="403"/>
      <c r="BC2127" s="403"/>
      <c r="BD2127" s="403"/>
      <c r="BE2127" s="403"/>
      <c r="BF2127" s="403"/>
      <c r="BG2127" s="403"/>
      <c r="BH2127" s="403"/>
      <c r="BI2127" s="403"/>
      <c r="BJ2127" s="403"/>
      <c r="BK2127" s="403"/>
    </row>
    <row r="2128" spans="1:63" x14ac:dyDescent="0.25">
      <c r="A2128" s="405"/>
      <c r="B2128" s="400"/>
      <c r="C2128" s="403"/>
      <c r="D2128" s="403"/>
      <c r="E2128" s="403"/>
      <c r="I2128" s="404"/>
      <c r="Q2128" s="405"/>
      <c r="S2128" s="405"/>
      <c r="T2128" s="403"/>
      <c r="U2128" s="406"/>
      <c r="V2128" s="400"/>
      <c r="W2128" s="405"/>
      <c r="X2128" s="405"/>
      <c r="Y2128" s="403"/>
      <c r="Z2128" s="407"/>
      <c r="AA2128" s="403"/>
      <c r="AB2128" s="405"/>
      <c r="AC2128" s="403"/>
      <c r="AD2128" s="406"/>
      <c r="AG2128" s="403"/>
      <c r="AH2128" s="403"/>
      <c r="AI2128" s="405"/>
      <c r="AL2128" s="403"/>
      <c r="AN2128" s="403"/>
      <c r="AO2128" s="405"/>
      <c r="AP2128" s="403"/>
      <c r="AQ2128" s="403"/>
      <c r="AR2128" s="403"/>
      <c r="AS2128" s="403"/>
      <c r="AT2128" s="403"/>
      <c r="AU2128" s="403"/>
      <c r="AV2128" s="405"/>
      <c r="AW2128" s="404"/>
      <c r="AY2128" s="403"/>
      <c r="BC2128" s="403"/>
      <c r="BD2128" s="403"/>
      <c r="BE2128" s="403"/>
      <c r="BF2128" s="403"/>
      <c r="BG2128" s="403"/>
      <c r="BH2128" s="403"/>
      <c r="BI2128" s="403"/>
      <c r="BJ2128" s="403"/>
      <c r="BK2128" s="403"/>
    </row>
    <row r="2129" spans="1:63" x14ac:dyDescent="0.25">
      <c r="A2129" s="405"/>
      <c r="B2129" s="400"/>
      <c r="C2129" s="403"/>
      <c r="D2129" s="403"/>
      <c r="E2129" s="403"/>
      <c r="I2129" s="404"/>
      <c r="Q2129" s="405"/>
      <c r="S2129" s="405"/>
      <c r="T2129" s="403"/>
      <c r="U2129" s="406"/>
      <c r="V2129" s="400"/>
      <c r="W2129" s="405"/>
      <c r="X2129" s="405"/>
      <c r="Y2129" s="403"/>
      <c r="Z2129" s="407"/>
      <c r="AA2129" s="403"/>
      <c r="AB2129" s="405"/>
      <c r="AC2129" s="403"/>
      <c r="AD2129" s="406"/>
      <c r="AG2129" s="403"/>
      <c r="AH2129" s="403"/>
      <c r="AI2129" s="405"/>
      <c r="AL2129" s="403"/>
      <c r="AN2129" s="403"/>
      <c r="AO2129" s="405"/>
      <c r="AP2129" s="403"/>
      <c r="AQ2129" s="403"/>
      <c r="AR2129" s="403"/>
      <c r="AS2129" s="403"/>
      <c r="AT2129" s="403"/>
      <c r="AU2129" s="403"/>
      <c r="AV2129" s="405"/>
      <c r="AW2129" s="404"/>
      <c r="AY2129" s="403"/>
      <c r="BC2129" s="403"/>
      <c r="BD2129" s="403"/>
      <c r="BE2129" s="403"/>
      <c r="BF2129" s="403"/>
      <c r="BG2129" s="403"/>
      <c r="BH2129" s="403"/>
      <c r="BI2129" s="403"/>
      <c r="BJ2129" s="403"/>
      <c r="BK2129" s="403"/>
    </row>
    <row r="2130" spans="1:63" x14ac:dyDescent="0.25">
      <c r="A2130" s="405"/>
      <c r="B2130" s="400"/>
      <c r="C2130" s="403"/>
      <c r="D2130" s="403"/>
      <c r="E2130" s="403"/>
      <c r="I2130" s="404"/>
      <c r="Q2130" s="405"/>
      <c r="S2130" s="405"/>
      <c r="T2130" s="403"/>
      <c r="U2130" s="406"/>
      <c r="V2130" s="400"/>
      <c r="W2130" s="405"/>
      <c r="X2130" s="405"/>
      <c r="Y2130" s="403"/>
      <c r="Z2130" s="407"/>
      <c r="AA2130" s="403"/>
      <c r="AB2130" s="405"/>
      <c r="AC2130" s="403"/>
      <c r="AD2130" s="406"/>
      <c r="AG2130" s="403"/>
      <c r="AH2130" s="403"/>
      <c r="AI2130" s="405"/>
      <c r="AL2130" s="403"/>
      <c r="AN2130" s="403"/>
      <c r="AO2130" s="405"/>
      <c r="AP2130" s="403"/>
      <c r="AQ2130" s="403"/>
      <c r="AR2130" s="403"/>
      <c r="AS2130" s="403"/>
      <c r="AT2130" s="403"/>
      <c r="AU2130" s="403"/>
      <c r="AV2130" s="405"/>
      <c r="AW2130" s="404"/>
      <c r="AY2130" s="403"/>
      <c r="BC2130" s="403"/>
      <c r="BD2130" s="403"/>
      <c r="BE2130" s="403"/>
      <c r="BF2130" s="403"/>
      <c r="BG2130" s="403"/>
      <c r="BH2130" s="403"/>
      <c r="BI2130" s="403"/>
      <c r="BJ2130" s="403"/>
      <c r="BK2130" s="403"/>
    </row>
    <row r="2131" spans="1:63" x14ac:dyDescent="0.25">
      <c r="A2131" s="405"/>
      <c r="B2131" s="400"/>
      <c r="C2131" s="403"/>
      <c r="D2131" s="403"/>
      <c r="E2131" s="403"/>
      <c r="I2131" s="404"/>
      <c r="Q2131" s="405"/>
      <c r="S2131" s="405"/>
      <c r="T2131" s="403"/>
      <c r="U2131" s="406"/>
      <c r="V2131" s="400"/>
      <c r="W2131" s="405"/>
      <c r="X2131" s="405"/>
      <c r="Y2131" s="403"/>
      <c r="Z2131" s="407"/>
      <c r="AA2131" s="403"/>
      <c r="AB2131" s="405"/>
      <c r="AC2131" s="403"/>
      <c r="AD2131" s="406"/>
      <c r="AG2131" s="403"/>
      <c r="AH2131" s="403"/>
      <c r="AI2131" s="405"/>
      <c r="AL2131" s="403"/>
      <c r="AN2131" s="403"/>
      <c r="AO2131" s="405"/>
      <c r="AP2131" s="403"/>
      <c r="AQ2131" s="403"/>
      <c r="AR2131" s="403"/>
      <c r="AS2131" s="403"/>
      <c r="AT2131" s="403"/>
      <c r="AU2131" s="403"/>
      <c r="AV2131" s="405"/>
      <c r="AW2131" s="404"/>
      <c r="AY2131" s="403"/>
      <c r="BC2131" s="403"/>
      <c r="BD2131" s="403"/>
      <c r="BE2131" s="403"/>
      <c r="BF2131" s="403"/>
      <c r="BG2131" s="403"/>
      <c r="BH2131" s="403"/>
      <c r="BI2131" s="403"/>
      <c r="BJ2131" s="403"/>
      <c r="BK2131" s="403"/>
    </row>
    <row r="2132" spans="1:63" x14ac:dyDescent="0.25">
      <c r="A2132" s="405"/>
      <c r="B2132" s="400"/>
      <c r="C2132" s="403"/>
      <c r="D2132" s="403"/>
      <c r="E2132" s="403"/>
      <c r="I2132" s="404"/>
      <c r="Q2132" s="405"/>
      <c r="S2132" s="405"/>
      <c r="T2132" s="403"/>
      <c r="U2132" s="406"/>
      <c r="V2132" s="400"/>
      <c r="W2132" s="405"/>
      <c r="X2132" s="405"/>
      <c r="Y2132" s="403"/>
      <c r="Z2132" s="407"/>
      <c r="AA2132" s="403"/>
      <c r="AB2132" s="405"/>
      <c r="AC2132" s="403"/>
      <c r="AD2132" s="406"/>
      <c r="AG2132" s="403"/>
      <c r="AH2132" s="403"/>
      <c r="AI2132" s="405"/>
      <c r="AL2132" s="403"/>
      <c r="AN2132" s="403"/>
      <c r="AO2132" s="405"/>
      <c r="AP2132" s="403"/>
      <c r="AQ2132" s="403"/>
      <c r="AR2132" s="403"/>
      <c r="AS2132" s="403"/>
      <c r="AT2132" s="403"/>
      <c r="AU2132" s="403"/>
      <c r="AV2132" s="405"/>
      <c r="AW2132" s="404"/>
      <c r="AY2132" s="403"/>
      <c r="BC2132" s="403"/>
      <c r="BD2132" s="403"/>
      <c r="BE2132" s="403"/>
      <c r="BF2132" s="403"/>
      <c r="BG2132" s="403"/>
      <c r="BH2132" s="403"/>
      <c r="BI2132" s="403"/>
      <c r="BJ2132" s="403"/>
      <c r="BK2132" s="403"/>
    </row>
    <row r="2133" spans="1:63" x14ac:dyDescent="0.25">
      <c r="A2133" s="405"/>
      <c r="B2133" s="400"/>
      <c r="C2133" s="403"/>
      <c r="D2133" s="403"/>
      <c r="E2133" s="403"/>
      <c r="I2133" s="404"/>
      <c r="Q2133" s="405"/>
      <c r="S2133" s="405"/>
      <c r="T2133" s="403"/>
      <c r="U2133" s="406"/>
      <c r="V2133" s="400"/>
      <c r="W2133" s="405"/>
      <c r="X2133" s="405"/>
      <c r="Y2133" s="403"/>
      <c r="Z2133" s="407"/>
      <c r="AA2133" s="403"/>
      <c r="AB2133" s="405"/>
      <c r="AC2133" s="403"/>
      <c r="AD2133" s="406"/>
      <c r="AG2133" s="403"/>
      <c r="AH2133" s="403"/>
      <c r="AI2133" s="405"/>
      <c r="AL2133" s="403"/>
      <c r="AN2133" s="403"/>
      <c r="AO2133" s="405"/>
      <c r="AP2133" s="403"/>
      <c r="AQ2133" s="403"/>
      <c r="AR2133" s="403"/>
      <c r="AS2133" s="403"/>
      <c r="AT2133" s="403"/>
      <c r="AU2133" s="403"/>
      <c r="AV2133" s="405"/>
      <c r="AW2133" s="404"/>
      <c r="AY2133" s="403"/>
      <c r="BC2133" s="403"/>
      <c r="BD2133" s="403"/>
      <c r="BE2133" s="403"/>
      <c r="BF2133" s="403"/>
      <c r="BG2133" s="403"/>
      <c r="BH2133" s="403"/>
      <c r="BI2133" s="403"/>
      <c r="BJ2133" s="403"/>
      <c r="BK2133" s="403"/>
    </row>
    <row r="2134" spans="1:63" x14ac:dyDescent="0.25">
      <c r="A2134" s="405"/>
      <c r="B2134" s="400"/>
      <c r="C2134" s="403"/>
      <c r="D2134" s="403"/>
      <c r="E2134" s="403"/>
      <c r="I2134" s="404"/>
      <c r="Q2134" s="405"/>
      <c r="S2134" s="405"/>
      <c r="T2134" s="403"/>
      <c r="U2134" s="406"/>
      <c r="V2134" s="400"/>
      <c r="W2134" s="405"/>
      <c r="X2134" s="405"/>
      <c r="Y2134" s="403"/>
      <c r="Z2134" s="407"/>
      <c r="AA2134" s="403"/>
      <c r="AB2134" s="405"/>
      <c r="AC2134" s="403"/>
      <c r="AD2134" s="406"/>
      <c r="AG2134" s="403"/>
      <c r="AH2134" s="403"/>
      <c r="AI2134" s="405"/>
      <c r="AL2134" s="403"/>
      <c r="AN2134" s="403"/>
      <c r="AO2134" s="405"/>
      <c r="AP2134" s="403"/>
      <c r="AQ2134" s="403"/>
      <c r="AR2134" s="403"/>
      <c r="AS2134" s="403"/>
      <c r="AT2134" s="403"/>
      <c r="AU2134" s="403"/>
      <c r="AV2134" s="405"/>
      <c r="AW2134" s="404"/>
      <c r="AY2134" s="403"/>
      <c r="BC2134" s="403"/>
      <c r="BD2134" s="403"/>
      <c r="BE2134" s="403"/>
      <c r="BF2134" s="403"/>
      <c r="BG2134" s="403"/>
      <c r="BH2134" s="403"/>
      <c r="BI2134" s="403"/>
      <c r="BJ2134" s="403"/>
      <c r="BK2134" s="403"/>
    </row>
    <row r="2135" spans="1:63" x14ac:dyDescent="0.25">
      <c r="A2135" s="405"/>
      <c r="B2135" s="400"/>
      <c r="C2135" s="403"/>
      <c r="D2135" s="403"/>
      <c r="E2135" s="403"/>
      <c r="I2135" s="404"/>
      <c r="Q2135" s="405"/>
      <c r="S2135" s="405"/>
      <c r="T2135" s="403"/>
      <c r="U2135" s="406"/>
      <c r="V2135" s="400"/>
      <c r="W2135" s="405"/>
      <c r="X2135" s="405"/>
      <c r="Y2135" s="403"/>
      <c r="Z2135" s="407"/>
      <c r="AA2135" s="403"/>
      <c r="AB2135" s="405"/>
      <c r="AC2135" s="403"/>
      <c r="AD2135" s="406"/>
      <c r="AG2135" s="403"/>
      <c r="AH2135" s="403"/>
      <c r="AI2135" s="405"/>
      <c r="AL2135" s="403"/>
      <c r="AN2135" s="403"/>
      <c r="AO2135" s="405"/>
      <c r="AP2135" s="403"/>
      <c r="AQ2135" s="403"/>
      <c r="AR2135" s="403"/>
      <c r="AS2135" s="403"/>
      <c r="AT2135" s="403"/>
      <c r="AU2135" s="403"/>
      <c r="AV2135" s="405"/>
      <c r="AW2135" s="404"/>
      <c r="AY2135" s="403"/>
      <c r="BC2135" s="403"/>
      <c r="BD2135" s="403"/>
      <c r="BE2135" s="403"/>
      <c r="BF2135" s="403"/>
      <c r="BG2135" s="403"/>
      <c r="BH2135" s="403"/>
      <c r="BI2135" s="403"/>
      <c r="BJ2135" s="403"/>
      <c r="BK2135" s="403"/>
    </row>
    <row r="2136" spans="1:63" x14ac:dyDescent="0.25">
      <c r="A2136" s="405"/>
      <c r="B2136" s="400"/>
      <c r="C2136" s="403"/>
      <c r="D2136" s="403"/>
      <c r="E2136" s="403"/>
      <c r="I2136" s="404"/>
      <c r="Q2136" s="405"/>
      <c r="S2136" s="405"/>
      <c r="T2136" s="403"/>
      <c r="U2136" s="406"/>
      <c r="V2136" s="400"/>
      <c r="W2136" s="405"/>
      <c r="X2136" s="405"/>
      <c r="Y2136" s="403"/>
      <c r="Z2136" s="407"/>
      <c r="AA2136" s="403"/>
      <c r="AB2136" s="405"/>
      <c r="AC2136" s="403"/>
      <c r="AD2136" s="406"/>
      <c r="AG2136" s="403"/>
      <c r="AH2136" s="403"/>
      <c r="AI2136" s="405"/>
      <c r="AL2136" s="403"/>
      <c r="AN2136" s="403"/>
      <c r="AO2136" s="405"/>
      <c r="AP2136" s="403"/>
      <c r="AQ2136" s="403"/>
      <c r="AR2136" s="403"/>
      <c r="AS2136" s="403"/>
      <c r="AT2136" s="403"/>
      <c r="AU2136" s="403"/>
      <c r="AV2136" s="405"/>
      <c r="AW2136" s="404"/>
      <c r="AY2136" s="403"/>
      <c r="BC2136" s="403"/>
      <c r="BD2136" s="403"/>
      <c r="BE2136" s="403"/>
      <c r="BF2136" s="403"/>
      <c r="BG2136" s="403"/>
      <c r="BH2136" s="403"/>
      <c r="BI2136" s="403"/>
      <c r="BJ2136" s="403"/>
      <c r="BK2136" s="403"/>
    </row>
    <row r="2137" spans="1:63" x14ac:dyDescent="0.25">
      <c r="A2137" s="405"/>
      <c r="B2137" s="400"/>
      <c r="C2137" s="403"/>
      <c r="D2137" s="403"/>
      <c r="E2137" s="403"/>
      <c r="I2137" s="404"/>
      <c r="Q2137" s="405"/>
      <c r="S2137" s="405"/>
      <c r="T2137" s="403"/>
      <c r="U2137" s="406"/>
      <c r="V2137" s="400"/>
      <c r="W2137" s="405"/>
      <c r="X2137" s="405"/>
      <c r="Y2137" s="403"/>
      <c r="Z2137" s="407"/>
      <c r="AA2137" s="403"/>
      <c r="AB2137" s="405"/>
      <c r="AC2137" s="403"/>
      <c r="AD2137" s="406"/>
      <c r="AG2137" s="403"/>
      <c r="AH2137" s="403"/>
      <c r="AI2137" s="405"/>
      <c r="AL2137" s="403"/>
      <c r="AN2137" s="403"/>
      <c r="AO2137" s="405"/>
      <c r="AP2137" s="403"/>
      <c r="AQ2137" s="403"/>
      <c r="AR2137" s="403"/>
      <c r="AS2137" s="403"/>
      <c r="AT2137" s="403"/>
      <c r="AU2137" s="403"/>
      <c r="AV2137" s="405"/>
      <c r="AW2137" s="404"/>
      <c r="AY2137" s="403"/>
      <c r="BC2137" s="403"/>
      <c r="BD2137" s="403"/>
      <c r="BE2137" s="403"/>
      <c r="BF2137" s="403"/>
      <c r="BG2137" s="403"/>
      <c r="BH2137" s="403"/>
      <c r="BI2137" s="403"/>
      <c r="BJ2137" s="403"/>
      <c r="BK2137" s="403"/>
    </row>
    <row r="2138" spans="1:63" x14ac:dyDescent="0.25">
      <c r="A2138" s="405"/>
      <c r="B2138" s="400"/>
      <c r="C2138" s="403"/>
      <c r="D2138" s="403"/>
      <c r="E2138" s="403"/>
      <c r="I2138" s="404"/>
      <c r="Q2138" s="405"/>
      <c r="S2138" s="405"/>
      <c r="T2138" s="403"/>
      <c r="U2138" s="406"/>
      <c r="V2138" s="400"/>
      <c r="W2138" s="405"/>
      <c r="X2138" s="405"/>
      <c r="Y2138" s="403"/>
      <c r="Z2138" s="407"/>
      <c r="AA2138" s="403"/>
      <c r="AB2138" s="405"/>
      <c r="AC2138" s="403"/>
      <c r="AD2138" s="406"/>
      <c r="AG2138" s="403"/>
      <c r="AH2138" s="403"/>
      <c r="AI2138" s="405"/>
      <c r="AL2138" s="403"/>
      <c r="AN2138" s="403"/>
      <c r="AO2138" s="405"/>
      <c r="AP2138" s="403"/>
      <c r="AQ2138" s="403"/>
      <c r="AR2138" s="403"/>
      <c r="AS2138" s="403"/>
      <c r="AT2138" s="403"/>
      <c r="AU2138" s="403"/>
      <c r="AV2138" s="405"/>
      <c r="AW2138" s="404"/>
      <c r="AY2138" s="403"/>
      <c r="BC2138" s="403"/>
      <c r="BD2138" s="403"/>
      <c r="BE2138" s="403"/>
      <c r="BF2138" s="403"/>
      <c r="BG2138" s="403"/>
      <c r="BH2138" s="403"/>
      <c r="BI2138" s="403"/>
      <c r="BJ2138" s="403"/>
      <c r="BK2138" s="403"/>
    </row>
    <row r="2139" spans="1:63" x14ac:dyDescent="0.25">
      <c r="A2139" s="405"/>
      <c r="B2139" s="400"/>
      <c r="C2139" s="403"/>
      <c r="D2139" s="403"/>
      <c r="E2139" s="403"/>
      <c r="I2139" s="404"/>
      <c r="Q2139" s="405"/>
      <c r="S2139" s="405"/>
      <c r="T2139" s="403"/>
      <c r="U2139" s="406"/>
      <c r="V2139" s="400"/>
      <c r="W2139" s="405"/>
      <c r="X2139" s="405"/>
      <c r="Y2139" s="403"/>
      <c r="Z2139" s="407"/>
      <c r="AA2139" s="403"/>
      <c r="AB2139" s="405"/>
      <c r="AC2139" s="403"/>
      <c r="AD2139" s="406"/>
      <c r="AG2139" s="403"/>
      <c r="AH2139" s="403"/>
      <c r="AI2139" s="405"/>
      <c r="AL2139" s="403"/>
      <c r="AN2139" s="403"/>
      <c r="AO2139" s="405"/>
      <c r="AP2139" s="403"/>
      <c r="AQ2139" s="403"/>
      <c r="AR2139" s="403"/>
      <c r="AS2139" s="403"/>
      <c r="AT2139" s="403"/>
      <c r="AU2139" s="403"/>
      <c r="AV2139" s="405"/>
      <c r="AW2139" s="404"/>
      <c r="AY2139" s="403"/>
      <c r="BC2139" s="403"/>
      <c r="BD2139" s="403"/>
      <c r="BE2139" s="403"/>
      <c r="BF2139" s="403"/>
      <c r="BG2139" s="403"/>
      <c r="BH2139" s="403"/>
      <c r="BI2139" s="403"/>
      <c r="BJ2139" s="403"/>
      <c r="BK2139" s="403"/>
    </row>
    <row r="2140" spans="1:63" x14ac:dyDescent="0.25">
      <c r="A2140" s="405"/>
      <c r="B2140" s="400"/>
      <c r="C2140" s="403"/>
      <c r="D2140" s="403"/>
      <c r="E2140" s="403"/>
      <c r="I2140" s="404"/>
      <c r="Q2140" s="405"/>
      <c r="S2140" s="405"/>
      <c r="T2140" s="403"/>
      <c r="U2140" s="406"/>
      <c r="V2140" s="400"/>
      <c r="W2140" s="405"/>
      <c r="X2140" s="405"/>
      <c r="Y2140" s="403"/>
      <c r="Z2140" s="407"/>
      <c r="AA2140" s="403"/>
      <c r="AB2140" s="405"/>
      <c r="AC2140" s="403"/>
      <c r="AD2140" s="406"/>
      <c r="AG2140" s="403"/>
      <c r="AH2140" s="403"/>
      <c r="AI2140" s="405"/>
      <c r="AL2140" s="403"/>
      <c r="AN2140" s="403"/>
      <c r="AO2140" s="405"/>
      <c r="AP2140" s="403"/>
      <c r="AQ2140" s="403"/>
      <c r="AR2140" s="403"/>
      <c r="AS2140" s="403"/>
      <c r="AT2140" s="403"/>
      <c r="AU2140" s="403"/>
      <c r="AV2140" s="405"/>
      <c r="AW2140" s="404"/>
      <c r="AY2140" s="403"/>
      <c r="BC2140" s="403"/>
      <c r="BD2140" s="403"/>
      <c r="BE2140" s="403"/>
      <c r="BF2140" s="403"/>
      <c r="BG2140" s="403"/>
      <c r="BH2140" s="403"/>
      <c r="BI2140" s="403"/>
      <c r="BJ2140" s="403"/>
      <c r="BK2140" s="403"/>
    </row>
    <row r="2141" spans="1:63" x14ac:dyDescent="0.25">
      <c r="A2141" s="405"/>
      <c r="B2141" s="400"/>
      <c r="C2141" s="403"/>
      <c r="D2141" s="403"/>
      <c r="E2141" s="403"/>
      <c r="I2141" s="404"/>
      <c r="Q2141" s="405"/>
      <c r="S2141" s="405"/>
      <c r="T2141" s="403"/>
      <c r="U2141" s="406"/>
      <c r="V2141" s="400"/>
      <c r="W2141" s="405"/>
      <c r="X2141" s="405"/>
      <c r="Y2141" s="403"/>
      <c r="Z2141" s="407"/>
      <c r="AA2141" s="403"/>
      <c r="AB2141" s="405"/>
      <c r="AC2141" s="403"/>
      <c r="AD2141" s="406"/>
      <c r="AG2141" s="403"/>
      <c r="AH2141" s="403"/>
      <c r="AI2141" s="405"/>
      <c r="AL2141" s="403"/>
      <c r="AN2141" s="403"/>
      <c r="AO2141" s="405"/>
      <c r="AP2141" s="403"/>
      <c r="AQ2141" s="403"/>
      <c r="AR2141" s="403"/>
      <c r="AS2141" s="403"/>
      <c r="AT2141" s="403"/>
      <c r="AU2141" s="403"/>
      <c r="AV2141" s="405"/>
      <c r="AW2141" s="404"/>
      <c r="AY2141" s="403"/>
      <c r="BC2141" s="403"/>
      <c r="BD2141" s="403"/>
      <c r="BE2141" s="403"/>
      <c r="BF2141" s="403"/>
      <c r="BG2141" s="403"/>
      <c r="BH2141" s="403"/>
      <c r="BI2141" s="403"/>
      <c r="BJ2141" s="403"/>
      <c r="BK2141" s="403"/>
    </row>
    <row r="2142" spans="1:63" x14ac:dyDescent="0.25">
      <c r="A2142" s="405"/>
      <c r="B2142" s="400"/>
      <c r="C2142" s="403"/>
      <c r="D2142" s="403"/>
      <c r="E2142" s="403"/>
      <c r="I2142" s="404"/>
      <c r="Q2142" s="405"/>
      <c r="S2142" s="405"/>
      <c r="T2142" s="403"/>
      <c r="U2142" s="406"/>
      <c r="V2142" s="400"/>
      <c r="W2142" s="405"/>
      <c r="X2142" s="405"/>
      <c r="Y2142" s="403"/>
      <c r="Z2142" s="407"/>
      <c r="AA2142" s="403"/>
      <c r="AB2142" s="405"/>
      <c r="AC2142" s="403"/>
      <c r="AD2142" s="406"/>
      <c r="AG2142" s="403"/>
      <c r="AH2142" s="403"/>
      <c r="AI2142" s="405"/>
      <c r="AL2142" s="403"/>
      <c r="AN2142" s="403"/>
      <c r="AO2142" s="405"/>
      <c r="AP2142" s="403"/>
      <c r="AQ2142" s="403"/>
      <c r="AR2142" s="403"/>
      <c r="AS2142" s="403"/>
      <c r="AT2142" s="403"/>
      <c r="AU2142" s="403"/>
      <c r="AV2142" s="405"/>
      <c r="AW2142" s="404"/>
      <c r="AY2142" s="403"/>
      <c r="BC2142" s="403"/>
      <c r="BD2142" s="403"/>
      <c r="BE2142" s="403"/>
      <c r="BF2142" s="403"/>
      <c r="BG2142" s="403"/>
      <c r="BH2142" s="403"/>
      <c r="BI2142" s="403"/>
      <c r="BJ2142" s="403"/>
      <c r="BK2142" s="403"/>
    </row>
    <row r="2143" spans="1:63" x14ac:dyDescent="0.25">
      <c r="A2143" s="405"/>
      <c r="B2143" s="400"/>
      <c r="C2143" s="403"/>
      <c r="D2143" s="403"/>
      <c r="E2143" s="403"/>
      <c r="I2143" s="404"/>
      <c r="Q2143" s="405"/>
      <c r="S2143" s="405"/>
      <c r="T2143" s="403"/>
      <c r="U2143" s="406"/>
      <c r="V2143" s="400"/>
      <c r="W2143" s="405"/>
      <c r="X2143" s="405"/>
      <c r="Y2143" s="403"/>
      <c r="Z2143" s="407"/>
      <c r="AA2143" s="403"/>
      <c r="AB2143" s="405"/>
      <c r="AC2143" s="403"/>
      <c r="AD2143" s="406"/>
      <c r="AG2143" s="403"/>
      <c r="AH2143" s="403"/>
      <c r="AI2143" s="405"/>
      <c r="AL2143" s="403"/>
      <c r="AN2143" s="403"/>
      <c r="AO2143" s="405"/>
      <c r="AP2143" s="403"/>
      <c r="AQ2143" s="403"/>
      <c r="AR2143" s="403"/>
      <c r="AS2143" s="403"/>
      <c r="AT2143" s="403"/>
      <c r="AU2143" s="403"/>
      <c r="AV2143" s="405"/>
      <c r="AW2143" s="404"/>
      <c r="AY2143" s="403"/>
      <c r="BC2143" s="403"/>
      <c r="BD2143" s="403"/>
      <c r="BE2143" s="403"/>
      <c r="BF2143" s="403"/>
      <c r="BG2143" s="403"/>
      <c r="BH2143" s="403"/>
      <c r="BI2143" s="403"/>
      <c r="BJ2143" s="403"/>
      <c r="BK2143" s="403"/>
    </row>
    <row r="2144" spans="1:63" x14ac:dyDescent="0.25">
      <c r="A2144" s="405"/>
      <c r="B2144" s="400"/>
      <c r="C2144" s="403"/>
      <c r="D2144" s="403"/>
      <c r="E2144" s="403"/>
      <c r="I2144" s="404"/>
      <c r="Q2144" s="405"/>
      <c r="S2144" s="405"/>
      <c r="T2144" s="403"/>
      <c r="U2144" s="406"/>
      <c r="V2144" s="400"/>
      <c r="W2144" s="405"/>
      <c r="X2144" s="405"/>
      <c r="Y2144" s="403"/>
      <c r="Z2144" s="407"/>
      <c r="AA2144" s="403"/>
      <c r="AB2144" s="405"/>
      <c r="AC2144" s="403"/>
      <c r="AD2144" s="406"/>
      <c r="AG2144" s="403"/>
      <c r="AH2144" s="403"/>
      <c r="AI2144" s="405"/>
      <c r="AL2144" s="403"/>
      <c r="AN2144" s="403"/>
      <c r="AO2144" s="405"/>
      <c r="AP2144" s="403"/>
      <c r="AQ2144" s="403"/>
      <c r="AR2144" s="403"/>
      <c r="AS2144" s="403"/>
      <c r="AT2144" s="403"/>
      <c r="AU2144" s="403"/>
      <c r="AV2144" s="405"/>
      <c r="AW2144" s="404"/>
      <c r="AY2144" s="403"/>
      <c r="BC2144" s="403"/>
      <c r="BD2144" s="403"/>
      <c r="BE2144" s="403"/>
      <c r="BF2144" s="403"/>
      <c r="BG2144" s="403"/>
      <c r="BH2144" s="403"/>
      <c r="BI2144" s="403"/>
      <c r="BJ2144" s="403"/>
      <c r="BK2144" s="403"/>
    </row>
    <row r="2145" spans="1:63" x14ac:dyDescent="0.25">
      <c r="A2145" s="405"/>
      <c r="B2145" s="400"/>
      <c r="C2145" s="403"/>
      <c r="D2145" s="403"/>
      <c r="E2145" s="403"/>
      <c r="I2145" s="404"/>
      <c r="Q2145" s="405"/>
      <c r="S2145" s="405"/>
      <c r="T2145" s="403"/>
      <c r="U2145" s="406"/>
      <c r="V2145" s="400"/>
      <c r="W2145" s="405"/>
      <c r="X2145" s="405"/>
      <c r="Y2145" s="403"/>
      <c r="Z2145" s="407"/>
      <c r="AA2145" s="403"/>
      <c r="AB2145" s="405"/>
      <c r="AC2145" s="403"/>
      <c r="AD2145" s="406"/>
      <c r="AG2145" s="403"/>
      <c r="AH2145" s="403"/>
      <c r="AI2145" s="405"/>
      <c r="AL2145" s="403"/>
      <c r="AN2145" s="403"/>
      <c r="AO2145" s="405"/>
      <c r="AP2145" s="403"/>
      <c r="AQ2145" s="403"/>
      <c r="AR2145" s="403"/>
      <c r="AS2145" s="403"/>
      <c r="AT2145" s="403"/>
      <c r="AU2145" s="403"/>
      <c r="AV2145" s="405"/>
      <c r="AW2145" s="404"/>
      <c r="AY2145" s="403"/>
      <c r="BC2145" s="403"/>
      <c r="BD2145" s="403"/>
      <c r="BE2145" s="403"/>
      <c r="BF2145" s="403"/>
      <c r="BG2145" s="403"/>
      <c r="BH2145" s="403"/>
      <c r="BI2145" s="403"/>
      <c r="BJ2145" s="403"/>
      <c r="BK2145" s="403"/>
    </row>
    <row r="2146" spans="1:63" x14ac:dyDescent="0.25">
      <c r="A2146" s="405"/>
      <c r="B2146" s="400"/>
      <c r="C2146" s="403"/>
      <c r="D2146" s="403"/>
      <c r="E2146" s="403"/>
      <c r="I2146" s="404"/>
      <c r="Q2146" s="405"/>
      <c r="S2146" s="405"/>
      <c r="T2146" s="403"/>
      <c r="U2146" s="406"/>
      <c r="V2146" s="400"/>
      <c r="W2146" s="405"/>
      <c r="X2146" s="405"/>
      <c r="Y2146" s="403"/>
      <c r="Z2146" s="407"/>
      <c r="AA2146" s="403"/>
      <c r="AB2146" s="405"/>
      <c r="AC2146" s="403"/>
      <c r="AD2146" s="406"/>
      <c r="AG2146" s="403"/>
      <c r="AH2146" s="403"/>
      <c r="AI2146" s="405"/>
      <c r="AL2146" s="403"/>
      <c r="AN2146" s="403"/>
      <c r="AO2146" s="405"/>
      <c r="AP2146" s="403"/>
      <c r="AQ2146" s="403"/>
      <c r="AR2146" s="403"/>
      <c r="AS2146" s="403"/>
      <c r="AT2146" s="403"/>
      <c r="AU2146" s="403"/>
      <c r="AV2146" s="405"/>
      <c r="AW2146" s="404"/>
      <c r="AY2146" s="403"/>
      <c r="BC2146" s="403"/>
      <c r="BD2146" s="403"/>
      <c r="BE2146" s="403"/>
      <c r="BF2146" s="403"/>
      <c r="BG2146" s="403"/>
      <c r="BH2146" s="403"/>
      <c r="BI2146" s="403"/>
      <c r="BJ2146" s="403"/>
      <c r="BK2146" s="403"/>
    </row>
    <row r="2147" spans="1:63" x14ac:dyDescent="0.25">
      <c r="A2147" s="405"/>
      <c r="B2147" s="400"/>
      <c r="C2147" s="403"/>
      <c r="D2147" s="403"/>
      <c r="E2147" s="403"/>
      <c r="I2147" s="404"/>
      <c r="Q2147" s="405"/>
      <c r="S2147" s="405"/>
      <c r="T2147" s="403"/>
      <c r="U2147" s="406"/>
      <c r="V2147" s="400"/>
      <c r="W2147" s="405"/>
      <c r="X2147" s="405"/>
      <c r="Y2147" s="403"/>
      <c r="Z2147" s="407"/>
      <c r="AA2147" s="403"/>
      <c r="AB2147" s="405"/>
      <c r="AC2147" s="403"/>
      <c r="AD2147" s="406"/>
      <c r="AG2147" s="403"/>
      <c r="AH2147" s="403"/>
      <c r="AI2147" s="405"/>
      <c r="AL2147" s="403"/>
      <c r="AN2147" s="403"/>
      <c r="AO2147" s="405"/>
      <c r="AP2147" s="403"/>
      <c r="AQ2147" s="403"/>
      <c r="AR2147" s="403"/>
      <c r="AS2147" s="403"/>
      <c r="AT2147" s="403"/>
      <c r="AU2147" s="403"/>
      <c r="AV2147" s="405"/>
      <c r="AW2147" s="404"/>
      <c r="AY2147" s="403"/>
      <c r="BC2147" s="403"/>
      <c r="BD2147" s="403"/>
      <c r="BE2147" s="403"/>
      <c r="BF2147" s="403"/>
      <c r="BG2147" s="403"/>
      <c r="BH2147" s="403"/>
      <c r="BI2147" s="403"/>
      <c r="BJ2147" s="403"/>
      <c r="BK2147" s="403"/>
    </row>
    <row r="2148" spans="1:63" x14ac:dyDescent="0.25">
      <c r="A2148" s="405"/>
      <c r="B2148" s="400"/>
      <c r="C2148" s="403"/>
      <c r="D2148" s="403"/>
      <c r="E2148" s="403"/>
      <c r="I2148" s="404"/>
      <c r="Q2148" s="405"/>
      <c r="S2148" s="405"/>
      <c r="T2148" s="403"/>
      <c r="U2148" s="406"/>
      <c r="V2148" s="400"/>
      <c r="W2148" s="405"/>
      <c r="X2148" s="405"/>
      <c r="Y2148" s="403"/>
      <c r="Z2148" s="407"/>
      <c r="AA2148" s="403"/>
      <c r="AB2148" s="405"/>
      <c r="AC2148" s="403"/>
      <c r="AD2148" s="406"/>
      <c r="AG2148" s="403"/>
      <c r="AH2148" s="403"/>
      <c r="AI2148" s="405"/>
      <c r="AL2148" s="403"/>
      <c r="AN2148" s="403"/>
      <c r="AO2148" s="405"/>
      <c r="AP2148" s="403"/>
      <c r="AQ2148" s="403"/>
      <c r="AR2148" s="403"/>
      <c r="AS2148" s="403"/>
      <c r="AT2148" s="403"/>
      <c r="AU2148" s="403"/>
      <c r="AV2148" s="405"/>
      <c r="AW2148" s="404"/>
      <c r="AY2148" s="403"/>
      <c r="BC2148" s="403"/>
      <c r="BD2148" s="403"/>
      <c r="BE2148" s="403"/>
      <c r="BF2148" s="403"/>
      <c r="BG2148" s="403"/>
      <c r="BH2148" s="403"/>
      <c r="BI2148" s="403"/>
      <c r="BJ2148" s="403"/>
      <c r="BK2148" s="403"/>
    </row>
    <row r="2149" spans="1:63" x14ac:dyDescent="0.25">
      <c r="A2149" s="405"/>
      <c r="B2149" s="400"/>
      <c r="C2149" s="403"/>
      <c r="D2149" s="403"/>
      <c r="E2149" s="403"/>
      <c r="I2149" s="404"/>
      <c r="Q2149" s="405"/>
      <c r="S2149" s="405"/>
      <c r="T2149" s="403"/>
      <c r="U2149" s="406"/>
      <c r="V2149" s="400"/>
      <c r="W2149" s="405"/>
      <c r="X2149" s="405"/>
      <c r="Y2149" s="403"/>
      <c r="Z2149" s="407"/>
      <c r="AA2149" s="403"/>
      <c r="AB2149" s="405"/>
      <c r="AC2149" s="403"/>
      <c r="AD2149" s="406"/>
      <c r="AG2149" s="403"/>
      <c r="AH2149" s="403"/>
      <c r="AI2149" s="405"/>
      <c r="AL2149" s="403"/>
      <c r="AN2149" s="403"/>
      <c r="AO2149" s="405"/>
      <c r="AP2149" s="403"/>
      <c r="AQ2149" s="403"/>
      <c r="AR2149" s="403"/>
      <c r="AS2149" s="403"/>
      <c r="AT2149" s="403"/>
      <c r="AU2149" s="403"/>
      <c r="AV2149" s="405"/>
      <c r="AW2149" s="404"/>
      <c r="AY2149" s="403"/>
      <c r="BC2149" s="403"/>
      <c r="BD2149" s="403"/>
      <c r="BE2149" s="403"/>
      <c r="BF2149" s="403"/>
      <c r="BG2149" s="403"/>
      <c r="BH2149" s="403"/>
      <c r="BI2149" s="403"/>
      <c r="BJ2149" s="403"/>
      <c r="BK2149" s="403"/>
    </row>
    <row r="2150" spans="1:63" x14ac:dyDescent="0.25">
      <c r="A2150" s="405"/>
      <c r="B2150" s="400"/>
      <c r="C2150" s="403"/>
      <c r="D2150" s="403"/>
      <c r="E2150" s="403"/>
      <c r="I2150" s="404"/>
      <c r="Q2150" s="405"/>
      <c r="S2150" s="405"/>
      <c r="T2150" s="403"/>
      <c r="U2150" s="406"/>
      <c r="V2150" s="400"/>
      <c r="W2150" s="405"/>
      <c r="X2150" s="405"/>
      <c r="Y2150" s="403"/>
      <c r="Z2150" s="407"/>
      <c r="AA2150" s="403"/>
      <c r="AB2150" s="405"/>
      <c r="AC2150" s="403"/>
      <c r="AD2150" s="406"/>
      <c r="AG2150" s="403"/>
      <c r="AH2150" s="403"/>
      <c r="AI2150" s="405"/>
      <c r="AL2150" s="403"/>
      <c r="AN2150" s="403"/>
      <c r="AO2150" s="405"/>
      <c r="AP2150" s="403"/>
      <c r="AQ2150" s="403"/>
      <c r="AR2150" s="403"/>
      <c r="AS2150" s="403"/>
      <c r="AT2150" s="403"/>
      <c r="AU2150" s="403"/>
      <c r="AV2150" s="405"/>
      <c r="AW2150" s="404"/>
      <c r="AY2150" s="403"/>
      <c r="BC2150" s="403"/>
      <c r="BD2150" s="403"/>
      <c r="BE2150" s="403"/>
      <c r="BF2150" s="403"/>
      <c r="BG2150" s="403"/>
      <c r="BH2150" s="403"/>
      <c r="BI2150" s="403"/>
      <c r="BJ2150" s="403"/>
      <c r="BK2150" s="403"/>
    </row>
    <row r="2151" spans="1:63" x14ac:dyDescent="0.25">
      <c r="A2151" s="405"/>
      <c r="B2151" s="400"/>
      <c r="C2151" s="403"/>
      <c r="D2151" s="403"/>
      <c r="E2151" s="403"/>
      <c r="I2151" s="404"/>
      <c r="Q2151" s="405"/>
      <c r="S2151" s="405"/>
      <c r="T2151" s="403"/>
      <c r="U2151" s="406"/>
      <c r="V2151" s="400"/>
      <c r="W2151" s="405"/>
      <c r="X2151" s="405"/>
      <c r="Y2151" s="403"/>
      <c r="Z2151" s="407"/>
      <c r="AA2151" s="403"/>
      <c r="AB2151" s="405"/>
      <c r="AC2151" s="403"/>
      <c r="AD2151" s="406"/>
      <c r="AG2151" s="403"/>
      <c r="AH2151" s="403"/>
      <c r="AI2151" s="405"/>
      <c r="AL2151" s="403"/>
      <c r="AN2151" s="403"/>
      <c r="AO2151" s="405"/>
      <c r="AP2151" s="403"/>
      <c r="AQ2151" s="403"/>
      <c r="AR2151" s="403"/>
      <c r="AS2151" s="403"/>
      <c r="AT2151" s="403"/>
      <c r="AU2151" s="403"/>
      <c r="AV2151" s="405"/>
      <c r="AW2151" s="404"/>
      <c r="AY2151" s="403"/>
      <c r="BC2151" s="403"/>
      <c r="BD2151" s="403"/>
      <c r="BE2151" s="403"/>
      <c r="BF2151" s="403"/>
      <c r="BG2151" s="403"/>
      <c r="BH2151" s="403"/>
      <c r="BI2151" s="403"/>
      <c r="BJ2151" s="403"/>
      <c r="BK2151" s="403"/>
    </row>
    <row r="2152" spans="1:63" x14ac:dyDescent="0.25">
      <c r="A2152" s="405"/>
      <c r="B2152" s="400"/>
      <c r="C2152" s="403"/>
      <c r="D2152" s="403"/>
      <c r="E2152" s="403"/>
      <c r="I2152" s="404"/>
      <c r="Q2152" s="405"/>
      <c r="S2152" s="405"/>
      <c r="T2152" s="403"/>
      <c r="U2152" s="406"/>
      <c r="V2152" s="400"/>
      <c r="W2152" s="405"/>
      <c r="X2152" s="405"/>
      <c r="Y2152" s="403"/>
      <c r="Z2152" s="407"/>
      <c r="AA2152" s="403"/>
      <c r="AB2152" s="405"/>
      <c r="AC2152" s="403"/>
      <c r="AD2152" s="406"/>
      <c r="AG2152" s="403"/>
      <c r="AH2152" s="403"/>
      <c r="AI2152" s="405"/>
      <c r="AL2152" s="403"/>
      <c r="AN2152" s="403"/>
      <c r="AO2152" s="405"/>
      <c r="AP2152" s="403"/>
      <c r="AQ2152" s="403"/>
      <c r="AR2152" s="403"/>
      <c r="AS2152" s="403"/>
      <c r="AT2152" s="403"/>
      <c r="AU2152" s="403"/>
      <c r="AV2152" s="405"/>
      <c r="AW2152" s="404"/>
      <c r="AY2152" s="403"/>
      <c r="BC2152" s="403"/>
      <c r="BD2152" s="403"/>
      <c r="BE2152" s="403"/>
      <c r="BF2152" s="403"/>
      <c r="BG2152" s="403"/>
      <c r="BH2152" s="403"/>
      <c r="BI2152" s="403"/>
      <c r="BJ2152" s="403"/>
      <c r="BK2152" s="403"/>
    </row>
    <row r="2153" spans="1:63" x14ac:dyDescent="0.25">
      <c r="A2153" s="405"/>
      <c r="B2153" s="400"/>
      <c r="C2153" s="403"/>
      <c r="D2153" s="403"/>
      <c r="E2153" s="403"/>
      <c r="I2153" s="404"/>
      <c r="Q2153" s="405"/>
      <c r="S2153" s="405"/>
      <c r="T2153" s="403"/>
      <c r="U2153" s="406"/>
      <c r="V2153" s="400"/>
      <c r="W2153" s="405"/>
      <c r="X2153" s="405"/>
      <c r="Y2153" s="403"/>
      <c r="Z2153" s="407"/>
      <c r="AA2153" s="403"/>
      <c r="AB2153" s="405"/>
      <c r="AC2153" s="403"/>
      <c r="AD2153" s="406"/>
      <c r="AG2153" s="403"/>
      <c r="AH2153" s="403"/>
      <c r="AI2153" s="405"/>
      <c r="AL2153" s="403"/>
      <c r="AN2153" s="403"/>
      <c r="AO2153" s="405"/>
      <c r="AP2153" s="403"/>
      <c r="AQ2153" s="403"/>
      <c r="AR2153" s="403"/>
      <c r="AS2153" s="403"/>
      <c r="AT2153" s="403"/>
      <c r="AU2153" s="403"/>
      <c r="AV2153" s="405"/>
      <c r="AW2153" s="404"/>
      <c r="AY2153" s="403"/>
      <c r="BC2153" s="403"/>
      <c r="BD2153" s="403"/>
      <c r="BE2153" s="403"/>
      <c r="BF2153" s="403"/>
      <c r="BG2153" s="403"/>
      <c r="BH2153" s="403"/>
      <c r="BI2153" s="403"/>
      <c r="BJ2153" s="403"/>
      <c r="BK2153" s="403"/>
    </row>
    <row r="2154" spans="1:63" x14ac:dyDescent="0.25">
      <c r="A2154" s="405"/>
      <c r="B2154" s="400"/>
      <c r="C2154" s="403"/>
      <c r="D2154" s="403"/>
      <c r="E2154" s="403"/>
      <c r="I2154" s="404"/>
      <c r="Q2154" s="405"/>
      <c r="S2154" s="405"/>
      <c r="T2154" s="403"/>
      <c r="U2154" s="406"/>
      <c r="V2154" s="400"/>
      <c r="W2154" s="405"/>
      <c r="X2154" s="405"/>
      <c r="Y2154" s="403"/>
      <c r="Z2154" s="407"/>
      <c r="AA2154" s="403"/>
      <c r="AB2154" s="405"/>
      <c r="AC2154" s="403"/>
      <c r="AD2154" s="406"/>
      <c r="AG2154" s="403"/>
      <c r="AH2154" s="403"/>
      <c r="AI2154" s="405"/>
      <c r="AL2154" s="403"/>
      <c r="AN2154" s="403"/>
      <c r="AO2154" s="405"/>
      <c r="AP2154" s="403"/>
      <c r="AQ2154" s="403"/>
      <c r="AR2154" s="403"/>
      <c r="AS2154" s="403"/>
      <c r="AT2154" s="403"/>
      <c r="AU2154" s="403"/>
      <c r="AV2154" s="405"/>
      <c r="AW2154" s="404"/>
      <c r="AY2154" s="403"/>
      <c r="BC2154" s="403"/>
      <c r="BD2154" s="403"/>
      <c r="BE2154" s="403"/>
      <c r="BF2154" s="403"/>
      <c r="BG2154" s="403"/>
      <c r="BH2154" s="403"/>
      <c r="BI2154" s="403"/>
      <c r="BJ2154" s="403"/>
      <c r="BK2154" s="403"/>
    </row>
    <row r="2155" spans="1:63" x14ac:dyDescent="0.25">
      <c r="A2155" s="405"/>
      <c r="B2155" s="400"/>
      <c r="C2155" s="403"/>
      <c r="D2155" s="403"/>
      <c r="E2155" s="403"/>
      <c r="I2155" s="404"/>
      <c r="Q2155" s="405"/>
      <c r="S2155" s="405"/>
      <c r="T2155" s="403"/>
      <c r="U2155" s="406"/>
      <c r="V2155" s="400"/>
      <c r="W2155" s="405"/>
      <c r="X2155" s="405"/>
      <c r="Y2155" s="403"/>
      <c r="Z2155" s="407"/>
      <c r="AA2155" s="403"/>
      <c r="AB2155" s="405"/>
      <c r="AC2155" s="403"/>
      <c r="AD2155" s="406"/>
      <c r="AG2155" s="403"/>
      <c r="AH2155" s="403"/>
      <c r="AI2155" s="405"/>
      <c r="AL2155" s="403"/>
      <c r="AN2155" s="403"/>
      <c r="AO2155" s="405"/>
      <c r="AP2155" s="403"/>
      <c r="AQ2155" s="403"/>
      <c r="AR2155" s="403"/>
      <c r="AS2155" s="403"/>
      <c r="AT2155" s="403"/>
      <c r="AU2155" s="403"/>
      <c r="AV2155" s="405"/>
      <c r="AW2155" s="404"/>
      <c r="AY2155" s="403"/>
      <c r="BC2155" s="403"/>
      <c r="BD2155" s="403"/>
      <c r="BE2155" s="403"/>
      <c r="BF2155" s="403"/>
      <c r="BG2155" s="403"/>
      <c r="BH2155" s="403"/>
      <c r="BI2155" s="403"/>
      <c r="BJ2155" s="403"/>
      <c r="BK2155" s="403"/>
    </row>
    <row r="2156" spans="1:63" x14ac:dyDescent="0.25">
      <c r="A2156" s="405"/>
      <c r="B2156" s="400"/>
      <c r="C2156" s="403"/>
      <c r="D2156" s="403"/>
      <c r="E2156" s="403"/>
      <c r="I2156" s="404"/>
      <c r="Q2156" s="405"/>
      <c r="S2156" s="405"/>
      <c r="T2156" s="403"/>
      <c r="U2156" s="406"/>
      <c r="V2156" s="400"/>
      <c r="W2156" s="405"/>
      <c r="X2156" s="405"/>
      <c r="Y2156" s="403"/>
      <c r="Z2156" s="407"/>
      <c r="AA2156" s="403"/>
      <c r="AB2156" s="405"/>
      <c r="AC2156" s="403"/>
      <c r="AD2156" s="406"/>
      <c r="AG2156" s="403"/>
      <c r="AH2156" s="403"/>
      <c r="AI2156" s="405"/>
      <c r="AL2156" s="403"/>
      <c r="AN2156" s="403"/>
      <c r="AO2156" s="405"/>
      <c r="AP2156" s="403"/>
      <c r="AQ2156" s="403"/>
      <c r="AR2156" s="403"/>
      <c r="AS2156" s="403"/>
      <c r="AT2156" s="403"/>
      <c r="AU2156" s="403"/>
      <c r="AV2156" s="405"/>
      <c r="AW2156" s="404"/>
      <c r="AY2156" s="403"/>
      <c r="BC2156" s="403"/>
      <c r="BD2156" s="403"/>
      <c r="BE2156" s="403"/>
      <c r="BF2156" s="403"/>
      <c r="BG2156" s="403"/>
      <c r="BH2156" s="403"/>
      <c r="BI2156" s="403"/>
      <c r="BJ2156" s="403"/>
      <c r="BK2156" s="403"/>
    </row>
    <row r="2157" spans="1:63" x14ac:dyDescent="0.25">
      <c r="A2157" s="405"/>
      <c r="B2157" s="400"/>
      <c r="C2157" s="403"/>
      <c r="D2157" s="403"/>
      <c r="E2157" s="403"/>
      <c r="I2157" s="404"/>
      <c r="Q2157" s="405"/>
      <c r="S2157" s="405"/>
      <c r="T2157" s="403"/>
      <c r="U2157" s="406"/>
      <c r="V2157" s="400"/>
      <c r="W2157" s="405"/>
      <c r="X2157" s="405"/>
      <c r="Y2157" s="403"/>
      <c r="Z2157" s="407"/>
      <c r="AA2157" s="403"/>
      <c r="AB2157" s="405"/>
      <c r="AC2157" s="403"/>
      <c r="AD2157" s="406"/>
      <c r="AG2157" s="403"/>
      <c r="AH2157" s="403"/>
      <c r="AI2157" s="405"/>
      <c r="AL2157" s="403"/>
      <c r="AN2157" s="403"/>
      <c r="AO2157" s="405"/>
      <c r="AP2157" s="403"/>
      <c r="AQ2157" s="403"/>
      <c r="AR2157" s="403"/>
      <c r="AS2157" s="403"/>
      <c r="AT2157" s="403"/>
      <c r="AU2157" s="403"/>
      <c r="AV2157" s="405"/>
      <c r="AW2157" s="404"/>
      <c r="AY2157" s="403"/>
      <c r="BC2157" s="403"/>
      <c r="BD2157" s="403"/>
      <c r="BE2157" s="403"/>
      <c r="BF2157" s="403"/>
      <c r="BG2157" s="403"/>
      <c r="BH2157" s="403"/>
      <c r="BI2157" s="403"/>
      <c r="BJ2157" s="403"/>
      <c r="BK2157" s="403"/>
    </row>
    <row r="2158" spans="1:63" x14ac:dyDescent="0.25">
      <c r="A2158" s="405"/>
      <c r="B2158" s="400"/>
      <c r="C2158" s="403"/>
      <c r="D2158" s="403"/>
      <c r="E2158" s="403"/>
      <c r="I2158" s="404"/>
      <c r="Q2158" s="405"/>
      <c r="S2158" s="405"/>
      <c r="T2158" s="403"/>
      <c r="U2158" s="406"/>
      <c r="V2158" s="400"/>
      <c r="W2158" s="405"/>
      <c r="X2158" s="405"/>
      <c r="Y2158" s="403"/>
      <c r="Z2158" s="407"/>
      <c r="AA2158" s="403"/>
      <c r="AB2158" s="405"/>
      <c r="AC2158" s="403"/>
      <c r="AD2158" s="406"/>
      <c r="AG2158" s="403"/>
      <c r="AH2158" s="403"/>
      <c r="AI2158" s="405"/>
      <c r="AL2158" s="403"/>
      <c r="AN2158" s="403"/>
      <c r="AO2158" s="405"/>
      <c r="AP2158" s="403"/>
      <c r="AQ2158" s="403"/>
      <c r="AR2158" s="403"/>
      <c r="AS2158" s="403"/>
      <c r="AT2158" s="403"/>
      <c r="AU2158" s="403"/>
      <c r="AV2158" s="405"/>
      <c r="AW2158" s="404"/>
      <c r="AY2158" s="403"/>
      <c r="BC2158" s="403"/>
      <c r="BD2158" s="403"/>
      <c r="BE2158" s="403"/>
      <c r="BF2158" s="403"/>
      <c r="BG2158" s="403"/>
      <c r="BH2158" s="403"/>
      <c r="BI2158" s="403"/>
      <c r="BJ2158" s="403"/>
      <c r="BK2158" s="403"/>
    </row>
    <row r="2159" spans="1:63" x14ac:dyDescent="0.25">
      <c r="A2159" s="405"/>
      <c r="B2159" s="400"/>
      <c r="C2159" s="403"/>
      <c r="D2159" s="403"/>
      <c r="E2159" s="403"/>
      <c r="I2159" s="404"/>
      <c r="Q2159" s="405"/>
      <c r="S2159" s="405"/>
      <c r="T2159" s="403"/>
      <c r="U2159" s="406"/>
      <c r="V2159" s="400"/>
      <c r="W2159" s="405"/>
      <c r="X2159" s="405"/>
      <c r="Y2159" s="403"/>
      <c r="Z2159" s="407"/>
      <c r="AA2159" s="403"/>
      <c r="AB2159" s="405"/>
      <c r="AC2159" s="403"/>
      <c r="AD2159" s="406"/>
      <c r="AG2159" s="403"/>
      <c r="AH2159" s="403"/>
      <c r="AI2159" s="405"/>
      <c r="AL2159" s="403"/>
      <c r="AN2159" s="403"/>
      <c r="AO2159" s="405"/>
      <c r="AP2159" s="403"/>
      <c r="AQ2159" s="403"/>
      <c r="AR2159" s="403"/>
      <c r="AS2159" s="403"/>
      <c r="AT2159" s="403"/>
      <c r="AU2159" s="403"/>
      <c r="AV2159" s="405"/>
      <c r="AW2159" s="404"/>
      <c r="AY2159" s="403"/>
      <c r="BC2159" s="403"/>
      <c r="BD2159" s="403"/>
      <c r="BE2159" s="403"/>
      <c r="BF2159" s="403"/>
      <c r="BG2159" s="403"/>
      <c r="BH2159" s="403"/>
      <c r="BI2159" s="403"/>
      <c r="BJ2159" s="403"/>
      <c r="BK2159" s="403"/>
    </row>
    <row r="2160" spans="1:63" x14ac:dyDescent="0.25">
      <c r="A2160" s="405"/>
      <c r="B2160" s="400"/>
      <c r="C2160" s="403"/>
      <c r="D2160" s="403"/>
      <c r="E2160" s="403"/>
      <c r="I2160" s="404"/>
      <c r="Q2160" s="405"/>
      <c r="S2160" s="405"/>
      <c r="T2160" s="403"/>
      <c r="U2160" s="406"/>
      <c r="V2160" s="400"/>
      <c r="W2160" s="405"/>
      <c r="X2160" s="405"/>
      <c r="Y2160" s="403"/>
      <c r="Z2160" s="407"/>
      <c r="AA2160" s="403"/>
      <c r="AB2160" s="405"/>
      <c r="AC2160" s="403"/>
      <c r="AD2160" s="406"/>
      <c r="AG2160" s="403"/>
      <c r="AH2160" s="403"/>
      <c r="AI2160" s="405"/>
      <c r="AL2160" s="403"/>
      <c r="AN2160" s="403"/>
      <c r="AO2160" s="405"/>
      <c r="AP2160" s="403"/>
      <c r="AQ2160" s="403"/>
      <c r="AR2160" s="403"/>
      <c r="AS2160" s="403"/>
      <c r="AT2160" s="403"/>
      <c r="AU2160" s="403"/>
      <c r="AV2160" s="405"/>
      <c r="AW2160" s="404"/>
      <c r="AY2160" s="403"/>
      <c r="BC2160" s="403"/>
      <c r="BD2160" s="403"/>
      <c r="BE2160" s="403"/>
      <c r="BF2160" s="403"/>
      <c r="BG2160" s="403"/>
      <c r="BH2160" s="403"/>
      <c r="BI2160" s="403"/>
      <c r="BJ2160" s="403"/>
      <c r="BK2160" s="403"/>
    </row>
    <row r="2161" spans="1:63" x14ac:dyDescent="0.25">
      <c r="A2161" s="405"/>
      <c r="B2161" s="400"/>
      <c r="C2161" s="403"/>
      <c r="D2161" s="403"/>
      <c r="E2161" s="403"/>
      <c r="I2161" s="404"/>
      <c r="Q2161" s="405"/>
      <c r="S2161" s="405"/>
      <c r="T2161" s="403"/>
      <c r="U2161" s="406"/>
      <c r="V2161" s="400"/>
      <c r="W2161" s="405"/>
      <c r="X2161" s="405"/>
      <c r="Y2161" s="403"/>
      <c r="Z2161" s="407"/>
      <c r="AA2161" s="403"/>
      <c r="AB2161" s="405"/>
      <c r="AC2161" s="403"/>
      <c r="AD2161" s="406"/>
      <c r="AG2161" s="403"/>
      <c r="AH2161" s="403"/>
      <c r="AI2161" s="405"/>
      <c r="AL2161" s="403"/>
      <c r="AN2161" s="403"/>
      <c r="AO2161" s="405"/>
      <c r="AP2161" s="403"/>
      <c r="AQ2161" s="403"/>
      <c r="AR2161" s="403"/>
      <c r="AS2161" s="403"/>
      <c r="AT2161" s="403"/>
      <c r="AU2161" s="403"/>
      <c r="AV2161" s="405"/>
      <c r="AW2161" s="404"/>
      <c r="AY2161" s="403"/>
      <c r="BC2161" s="403"/>
      <c r="BD2161" s="403"/>
      <c r="BE2161" s="403"/>
      <c r="BF2161" s="403"/>
      <c r="BG2161" s="403"/>
      <c r="BH2161" s="403"/>
      <c r="BI2161" s="403"/>
      <c r="BJ2161" s="403"/>
      <c r="BK2161" s="403"/>
    </row>
    <row r="2162" spans="1:63" x14ac:dyDescent="0.25">
      <c r="A2162" s="405"/>
      <c r="B2162" s="400"/>
      <c r="C2162" s="403"/>
      <c r="D2162" s="403"/>
      <c r="E2162" s="403"/>
      <c r="I2162" s="404"/>
      <c r="Q2162" s="405"/>
      <c r="S2162" s="405"/>
      <c r="T2162" s="403"/>
      <c r="U2162" s="406"/>
      <c r="V2162" s="400"/>
      <c r="W2162" s="405"/>
      <c r="X2162" s="405"/>
      <c r="Y2162" s="403"/>
      <c r="Z2162" s="407"/>
      <c r="AA2162" s="403"/>
      <c r="AB2162" s="405"/>
      <c r="AC2162" s="403"/>
      <c r="AD2162" s="406"/>
      <c r="AG2162" s="403"/>
      <c r="AH2162" s="403"/>
      <c r="AI2162" s="405"/>
      <c r="AL2162" s="403"/>
      <c r="AN2162" s="403"/>
      <c r="AO2162" s="405"/>
      <c r="AP2162" s="403"/>
      <c r="AQ2162" s="403"/>
      <c r="AR2162" s="403"/>
      <c r="AS2162" s="403"/>
      <c r="AT2162" s="403"/>
      <c r="AU2162" s="403"/>
      <c r="AV2162" s="405"/>
      <c r="AW2162" s="404"/>
      <c r="AY2162" s="403"/>
      <c r="BC2162" s="403"/>
      <c r="BD2162" s="403"/>
      <c r="BE2162" s="403"/>
      <c r="BF2162" s="403"/>
      <c r="BG2162" s="403"/>
      <c r="BH2162" s="403"/>
      <c r="BI2162" s="403"/>
      <c r="BJ2162" s="403"/>
      <c r="BK2162" s="403"/>
    </row>
    <row r="2163" spans="1:63" x14ac:dyDescent="0.25">
      <c r="A2163" s="405"/>
      <c r="B2163" s="400"/>
      <c r="C2163" s="403"/>
      <c r="D2163" s="403"/>
      <c r="E2163" s="403"/>
      <c r="I2163" s="404"/>
      <c r="Q2163" s="405"/>
      <c r="S2163" s="405"/>
      <c r="T2163" s="403"/>
      <c r="U2163" s="406"/>
      <c r="V2163" s="400"/>
      <c r="W2163" s="405"/>
      <c r="X2163" s="405"/>
      <c r="Y2163" s="403"/>
      <c r="Z2163" s="407"/>
      <c r="AA2163" s="403"/>
      <c r="AB2163" s="405"/>
      <c r="AC2163" s="403"/>
      <c r="AD2163" s="406"/>
      <c r="AG2163" s="403"/>
      <c r="AH2163" s="403"/>
      <c r="AI2163" s="405"/>
      <c r="AL2163" s="403"/>
      <c r="AN2163" s="403"/>
      <c r="AO2163" s="405"/>
      <c r="AP2163" s="403"/>
      <c r="AQ2163" s="403"/>
      <c r="AR2163" s="403"/>
      <c r="AS2163" s="403"/>
      <c r="AT2163" s="403"/>
      <c r="AU2163" s="403"/>
      <c r="AV2163" s="405"/>
      <c r="AW2163" s="404"/>
      <c r="AY2163" s="403"/>
      <c r="BC2163" s="403"/>
      <c r="BD2163" s="403"/>
      <c r="BE2163" s="403"/>
      <c r="BF2163" s="403"/>
      <c r="BG2163" s="403"/>
      <c r="BH2163" s="403"/>
      <c r="BI2163" s="403"/>
      <c r="BJ2163" s="403"/>
      <c r="BK2163" s="403"/>
    </row>
    <row r="2164" spans="1:63" x14ac:dyDescent="0.25">
      <c r="A2164" s="405"/>
      <c r="B2164" s="400"/>
      <c r="C2164" s="403"/>
      <c r="D2164" s="403"/>
      <c r="E2164" s="403"/>
      <c r="I2164" s="404"/>
      <c r="Q2164" s="405"/>
      <c r="S2164" s="405"/>
      <c r="T2164" s="403"/>
      <c r="U2164" s="406"/>
      <c r="V2164" s="400"/>
      <c r="W2164" s="405"/>
      <c r="X2164" s="405"/>
      <c r="Y2164" s="403"/>
      <c r="Z2164" s="407"/>
      <c r="AA2164" s="403"/>
      <c r="AB2164" s="405"/>
      <c r="AC2164" s="403"/>
      <c r="AD2164" s="406"/>
      <c r="AG2164" s="403"/>
      <c r="AH2164" s="403"/>
      <c r="AI2164" s="405"/>
      <c r="AL2164" s="403"/>
      <c r="AN2164" s="403"/>
      <c r="AO2164" s="405"/>
      <c r="AP2164" s="403"/>
      <c r="AQ2164" s="403"/>
      <c r="AR2164" s="403"/>
      <c r="AS2164" s="403"/>
      <c r="AT2164" s="403"/>
      <c r="AU2164" s="403"/>
      <c r="AV2164" s="405"/>
      <c r="AW2164" s="404"/>
      <c r="AY2164" s="403"/>
      <c r="BC2164" s="403"/>
      <c r="BD2164" s="403"/>
      <c r="BE2164" s="403"/>
      <c r="BF2164" s="403"/>
      <c r="BG2164" s="403"/>
      <c r="BH2164" s="403"/>
      <c r="BI2164" s="403"/>
      <c r="BJ2164" s="403"/>
      <c r="BK2164" s="403"/>
    </row>
    <row r="2165" spans="1:63" x14ac:dyDescent="0.25">
      <c r="A2165" s="405"/>
      <c r="B2165" s="400"/>
      <c r="C2165" s="403"/>
      <c r="D2165" s="403"/>
      <c r="E2165" s="403"/>
      <c r="I2165" s="404"/>
      <c r="Q2165" s="405"/>
      <c r="S2165" s="405"/>
      <c r="T2165" s="403"/>
      <c r="U2165" s="406"/>
      <c r="V2165" s="400"/>
      <c r="W2165" s="405"/>
      <c r="X2165" s="405"/>
      <c r="Y2165" s="403"/>
      <c r="Z2165" s="407"/>
      <c r="AA2165" s="403"/>
      <c r="AB2165" s="405"/>
      <c r="AC2165" s="403"/>
      <c r="AD2165" s="406"/>
      <c r="AG2165" s="403"/>
      <c r="AH2165" s="403"/>
      <c r="AI2165" s="405"/>
      <c r="AL2165" s="403"/>
      <c r="AN2165" s="403"/>
      <c r="AO2165" s="405"/>
      <c r="AP2165" s="403"/>
      <c r="AQ2165" s="403"/>
      <c r="AR2165" s="403"/>
      <c r="AS2165" s="403"/>
      <c r="AT2165" s="403"/>
      <c r="AU2165" s="403"/>
      <c r="AV2165" s="405"/>
      <c r="AW2165" s="404"/>
      <c r="AY2165" s="403"/>
      <c r="BC2165" s="403"/>
      <c r="BD2165" s="403"/>
      <c r="BE2165" s="403"/>
      <c r="BF2165" s="403"/>
      <c r="BG2165" s="403"/>
      <c r="BH2165" s="403"/>
      <c r="BI2165" s="403"/>
      <c r="BJ2165" s="403"/>
      <c r="BK2165" s="403"/>
    </row>
    <row r="2166" spans="1:63" x14ac:dyDescent="0.25">
      <c r="A2166" s="405"/>
      <c r="B2166" s="400"/>
      <c r="C2166" s="403"/>
      <c r="D2166" s="403"/>
      <c r="E2166" s="403"/>
      <c r="I2166" s="404"/>
      <c r="Q2166" s="405"/>
      <c r="S2166" s="405"/>
      <c r="T2166" s="403"/>
      <c r="U2166" s="406"/>
      <c r="V2166" s="400"/>
      <c r="W2166" s="405"/>
      <c r="X2166" s="405"/>
      <c r="Y2166" s="403"/>
      <c r="Z2166" s="407"/>
      <c r="AA2166" s="403"/>
      <c r="AB2166" s="405"/>
      <c r="AC2166" s="403"/>
      <c r="AD2166" s="406"/>
      <c r="AG2166" s="403"/>
      <c r="AH2166" s="403"/>
      <c r="AI2166" s="405"/>
      <c r="AL2166" s="403"/>
      <c r="AN2166" s="403"/>
      <c r="AO2166" s="405"/>
      <c r="AP2166" s="403"/>
      <c r="AQ2166" s="403"/>
      <c r="AR2166" s="403"/>
      <c r="AS2166" s="403"/>
      <c r="AT2166" s="403"/>
      <c r="AU2166" s="403"/>
      <c r="AV2166" s="405"/>
      <c r="AW2166" s="404"/>
      <c r="AY2166" s="403"/>
      <c r="BC2166" s="403"/>
      <c r="BD2166" s="403"/>
      <c r="BE2166" s="403"/>
      <c r="BF2166" s="403"/>
      <c r="BG2166" s="403"/>
      <c r="BH2166" s="403"/>
      <c r="BI2166" s="403"/>
      <c r="BJ2166" s="403"/>
      <c r="BK2166" s="403"/>
    </row>
    <row r="2167" spans="1:63" x14ac:dyDescent="0.25">
      <c r="A2167" s="405"/>
      <c r="B2167" s="400"/>
      <c r="C2167" s="403"/>
      <c r="D2167" s="403"/>
      <c r="E2167" s="403"/>
      <c r="I2167" s="404"/>
      <c r="Q2167" s="405"/>
      <c r="S2167" s="405"/>
      <c r="T2167" s="403"/>
      <c r="U2167" s="406"/>
      <c r="V2167" s="400"/>
      <c r="W2167" s="405"/>
      <c r="X2167" s="405"/>
      <c r="Y2167" s="403"/>
      <c r="Z2167" s="407"/>
      <c r="AA2167" s="403"/>
      <c r="AB2167" s="405"/>
      <c r="AC2167" s="403"/>
      <c r="AD2167" s="406"/>
      <c r="AG2167" s="403"/>
      <c r="AH2167" s="403"/>
      <c r="AI2167" s="405"/>
      <c r="AL2167" s="403"/>
      <c r="AN2167" s="403"/>
      <c r="AO2167" s="405"/>
      <c r="AP2167" s="403"/>
      <c r="AQ2167" s="403"/>
      <c r="AR2167" s="403"/>
      <c r="AS2167" s="403"/>
      <c r="AT2167" s="403"/>
      <c r="AU2167" s="403"/>
      <c r="AV2167" s="405"/>
      <c r="AW2167" s="404"/>
      <c r="AY2167" s="403"/>
      <c r="BC2167" s="403"/>
      <c r="BD2167" s="403"/>
      <c r="BE2167" s="403"/>
      <c r="BF2167" s="403"/>
      <c r="BG2167" s="403"/>
      <c r="BH2167" s="403"/>
      <c r="BI2167" s="403"/>
      <c r="BJ2167" s="403"/>
      <c r="BK2167" s="403"/>
    </row>
    <row r="2168" spans="1:63" x14ac:dyDescent="0.25">
      <c r="A2168" s="405"/>
      <c r="B2168" s="400"/>
      <c r="C2168" s="403"/>
      <c r="D2168" s="403"/>
      <c r="E2168" s="403"/>
      <c r="I2168" s="404"/>
      <c r="Q2168" s="405"/>
      <c r="S2168" s="405"/>
      <c r="T2168" s="403"/>
      <c r="U2168" s="406"/>
      <c r="V2168" s="400"/>
      <c r="W2168" s="405"/>
      <c r="X2168" s="405"/>
      <c r="Y2168" s="403"/>
      <c r="Z2168" s="407"/>
      <c r="AA2168" s="403"/>
      <c r="AB2168" s="405"/>
      <c r="AC2168" s="403"/>
      <c r="AD2168" s="406"/>
      <c r="AG2168" s="403"/>
      <c r="AH2168" s="403"/>
      <c r="AI2168" s="405"/>
      <c r="AL2168" s="403"/>
      <c r="AN2168" s="403"/>
      <c r="AO2168" s="405"/>
      <c r="AP2168" s="403"/>
      <c r="AQ2168" s="403"/>
      <c r="AR2168" s="403"/>
      <c r="AS2168" s="403"/>
      <c r="AT2168" s="403"/>
      <c r="AU2168" s="403"/>
      <c r="AV2168" s="405"/>
      <c r="AW2168" s="404"/>
      <c r="AY2168" s="403"/>
      <c r="BC2168" s="403"/>
      <c r="BD2168" s="403"/>
      <c r="BE2168" s="403"/>
      <c r="BF2168" s="403"/>
      <c r="BG2168" s="403"/>
      <c r="BH2168" s="403"/>
      <c r="BI2168" s="403"/>
      <c r="BJ2168" s="403"/>
      <c r="BK2168" s="403"/>
    </row>
    <row r="2169" spans="1:63" x14ac:dyDescent="0.25">
      <c r="A2169" s="405"/>
      <c r="B2169" s="400"/>
      <c r="C2169" s="403"/>
      <c r="D2169" s="403"/>
      <c r="E2169" s="403"/>
      <c r="I2169" s="404"/>
      <c r="Q2169" s="405"/>
      <c r="S2169" s="405"/>
      <c r="T2169" s="403"/>
      <c r="U2169" s="406"/>
      <c r="V2169" s="400"/>
      <c r="W2169" s="405"/>
      <c r="X2169" s="405"/>
      <c r="Y2169" s="403"/>
      <c r="Z2169" s="407"/>
      <c r="AA2169" s="403"/>
      <c r="AB2169" s="405"/>
      <c r="AC2169" s="403"/>
      <c r="AD2169" s="406"/>
      <c r="AG2169" s="403"/>
      <c r="AH2169" s="403"/>
      <c r="AI2169" s="405"/>
      <c r="AL2169" s="403"/>
      <c r="AN2169" s="403"/>
      <c r="AO2169" s="405"/>
      <c r="AP2169" s="403"/>
      <c r="AQ2169" s="403"/>
      <c r="AR2169" s="403"/>
      <c r="AS2169" s="403"/>
      <c r="AT2169" s="403"/>
      <c r="AU2169" s="403"/>
      <c r="AV2169" s="405"/>
      <c r="AW2169" s="404"/>
      <c r="AY2169" s="403"/>
      <c r="BC2169" s="403"/>
      <c r="BD2169" s="403"/>
      <c r="BE2169" s="403"/>
      <c r="BF2169" s="403"/>
      <c r="BG2169" s="403"/>
      <c r="BH2169" s="403"/>
      <c r="BI2169" s="403"/>
      <c r="BJ2169" s="403"/>
      <c r="BK2169" s="403"/>
    </row>
    <row r="2170" spans="1:63" x14ac:dyDescent="0.25">
      <c r="A2170" s="405"/>
      <c r="B2170" s="400"/>
      <c r="C2170" s="403"/>
      <c r="D2170" s="403"/>
      <c r="E2170" s="403"/>
      <c r="I2170" s="404"/>
      <c r="Q2170" s="405"/>
      <c r="S2170" s="405"/>
      <c r="T2170" s="403"/>
      <c r="U2170" s="406"/>
      <c r="V2170" s="400"/>
      <c r="W2170" s="405"/>
      <c r="X2170" s="405"/>
      <c r="Y2170" s="403"/>
      <c r="Z2170" s="407"/>
      <c r="AA2170" s="403"/>
      <c r="AB2170" s="405"/>
      <c r="AC2170" s="403"/>
      <c r="AD2170" s="406"/>
      <c r="AG2170" s="403"/>
      <c r="AH2170" s="403"/>
      <c r="AI2170" s="405"/>
      <c r="AL2170" s="403"/>
      <c r="AN2170" s="403"/>
      <c r="AO2170" s="405"/>
      <c r="AP2170" s="403"/>
      <c r="AQ2170" s="403"/>
      <c r="AR2170" s="403"/>
      <c r="AS2170" s="403"/>
      <c r="AT2170" s="403"/>
      <c r="AU2170" s="403"/>
      <c r="AV2170" s="405"/>
      <c r="AW2170" s="404"/>
      <c r="AY2170" s="403"/>
      <c r="BC2170" s="403"/>
      <c r="BD2170" s="403"/>
      <c r="BE2170" s="403"/>
      <c r="BF2170" s="403"/>
      <c r="BG2170" s="403"/>
      <c r="BH2170" s="403"/>
      <c r="BI2170" s="403"/>
      <c r="BJ2170" s="403"/>
      <c r="BK2170" s="403"/>
    </row>
    <row r="2171" spans="1:63" x14ac:dyDescent="0.25">
      <c r="A2171" s="405"/>
      <c r="B2171" s="400"/>
      <c r="C2171" s="403"/>
      <c r="D2171" s="403"/>
      <c r="E2171" s="403"/>
      <c r="I2171" s="404"/>
      <c r="Q2171" s="405"/>
      <c r="S2171" s="405"/>
      <c r="T2171" s="403"/>
      <c r="U2171" s="406"/>
      <c r="V2171" s="400"/>
      <c r="W2171" s="405"/>
      <c r="X2171" s="405"/>
      <c r="Y2171" s="403"/>
      <c r="Z2171" s="407"/>
      <c r="AA2171" s="403"/>
      <c r="AB2171" s="405"/>
      <c r="AC2171" s="403"/>
      <c r="AD2171" s="406"/>
      <c r="AG2171" s="403"/>
      <c r="AH2171" s="403"/>
      <c r="AI2171" s="405"/>
      <c r="AL2171" s="403"/>
      <c r="AN2171" s="403"/>
      <c r="AO2171" s="405"/>
      <c r="AP2171" s="403"/>
      <c r="AQ2171" s="403"/>
      <c r="AR2171" s="403"/>
      <c r="AS2171" s="403"/>
      <c r="AT2171" s="403"/>
      <c r="AU2171" s="403"/>
      <c r="AV2171" s="405"/>
      <c r="AW2171" s="404"/>
      <c r="AY2171" s="403"/>
      <c r="BC2171" s="403"/>
      <c r="BD2171" s="403"/>
      <c r="BE2171" s="403"/>
      <c r="BF2171" s="403"/>
      <c r="BG2171" s="403"/>
      <c r="BH2171" s="403"/>
      <c r="BI2171" s="403"/>
      <c r="BJ2171" s="403"/>
      <c r="BK2171" s="403"/>
    </row>
    <row r="2172" spans="1:63" x14ac:dyDescent="0.25">
      <c r="A2172" s="405"/>
      <c r="B2172" s="400"/>
      <c r="C2172" s="403"/>
      <c r="D2172" s="403"/>
      <c r="E2172" s="403"/>
      <c r="I2172" s="404"/>
      <c r="Q2172" s="405"/>
      <c r="S2172" s="405"/>
      <c r="T2172" s="403"/>
      <c r="U2172" s="406"/>
      <c r="V2172" s="400"/>
      <c r="W2172" s="405"/>
      <c r="X2172" s="405"/>
      <c r="Y2172" s="403"/>
      <c r="Z2172" s="407"/>
      <c r="AA2172" s="403"/>
      <c r="AB2172" s="405"/>
      <c r="AC2172" s="403"/>
      <c r="AD2172" s="406"/>
      <c r="AG2172" s="403"/>
      <c r="AH2172" s="403"/>
      <c r="AI2172" s="405"/>
      <c r="AL2172" s="403"/>
      <c r="AN2172" s="403"/>
      <c r="AO2172" s="405"/>
      <c r="AP2172" s="403"/>
      <c r="AQ2172" s="403"/>
      <c r="AR2172" s="403"/>
      <c r="AS2172" s="403"/>
      <c r="AT2172" s="403"/>
      <c r="AU2172" s="403"/>
      <c r="AV2172" s="405"/>
      <c r="AW2172" s="404"/>
      <c r="AY2172" s="403"/>
      <c r="BC2172" s="403"/>
      <c r="BD2172" s="403"/>
      <c r="BE2172" s="403"/>
      <c r="BF2172" s="403"/>
      <c r="BG2172" s="403"/>
      <c r="BH2172" s="403"/>
      <c r="BI2172" s="403"/>
      <c r="BJ2172" s="403"/>
      <c r="BK2172" s="403"/>
    </row>
    <row r="2173" spans="1:63" x14ac:dyDescent="0.25">
      <c r="A2173" s="405"/>
      <c r="B2173" s="400"/>
      <c r="C2173" s="403"/>
      <c r="D2173" s="403"/>
      <c r="E2173" s="403"/>
      <c r="I2173" s="404"/>
      <c r="Q2173" s="405"/>
      <c r="S2173" s="405"/>
      <c r="T2173" s="403"/>
      <c r="U2173" s="406"/>
      <c r="V2173" s="400"/>
      <c r="W2173" s="405"/>
      <c r="X2173" s="405"/>
      <c r="Y2173" s="403"/>
      <c r="Z2173" s="407"/>
      <c r="AA2173" s="403"/>
      <c r="AB2173" s="405"/>
      <c r="AC2173" s="403"/>
      <c r="AD2173" s="406"/>
      <c r="AG2173" s="403"/>
      <c r="AH2173" s="403"/>
      <c r="AI2173" s="405"/>
      <c r="AL2173" s="403"/>
      <c r="AN2173" s="403"/>
      <c r="AO2173" s="405"/>
      <c r="AP2173" s="403"/>
      <c r="AQ2173" s="403"/>
      <c r="AR2173" s="403"/>
      <c r="AS2173" s="403"/>
      <c r="AT2173" s="403"/>
      <c r="AU2173" s="403"/>
      <c r="AV2173" s="405"/>
      <c r="AW2173" s="404"/>
      <c r="AY2173" s="403"/>
      <c r="BC2173" s="403"/>
      <c r="BD2173" s="403"/>
      <c r="BE2173" s="403"/>
      <c r="BF2173" s="403"/>
      <c r="BG2173" s="403"/>
      <c r="BH2173" s="403"/>
      <c r="BI2173" s="403"/>
      <c r="BJ2173" s="403"/>
      <c r="BK2173" s="403"/>
    </row>
    <row r="2174" spans="1:63" x14ac:dyDescent="0.25">
      <c r="A2174" s="405"/>
      <c r="B2174" s="400"/>
      <c r="C2174" s="403"/>
      <c r="D2174" s="403"/>
      <c r="E2174" s="403"/>
      <c r="I2174" s="404"/>
      <c r="Q2174" s="405"/>
      <c r="S2174" s="405"/>
      <c r="T2174" s="403"/>
      <c r="U2174" s="406"/>
      <c r="V2174" s="400"/>
      <c r="W2174" s="405"/>
      <c r="X2174" s="405"/>
      <c r="Y2174" s="403"/>
      <c r="Z2174" s="407"/>
      <c r="AA2174" s="403"/>
      <c r="AB2174" s="405"/>
      <c r="AC2174" s="403"/>
      <c r="AD2174" s="406"/>
      <c r="AG2174" s="403"/>
      <c r="AH2174" s="403"/>
      <c r="AI2174" s="405"/>
      <c r="AL2174" s="403"/>
      <c r="AN2174" s="403"/>
      <c r="AO2174" s="405"/>
      <c r="AP2174" s="403"/>
      <c r="AQ2174" s="403"/>
      <c r="AR2174" s="403"/>
      <c r="AS2174" s="403"/>
      <c r="AT2174" s="403"/>
      <c r="AU2174" s="403"/>
      <c r="AV2174" s="405"/>
      <c r="AW2174" s="404"/>
      <c r="AY2174" s="403"/>
      <c r="BC2174" s="403"/>
      <c r="BD2174" s="403"/>
      <c r="BE2174" s="403"/>
      <c r="BF2174" s="403"/>
      <c r="BG2174" s="403"/>
      <c r="BH2174" s="403"/>
      <c r="BI2174" s="403"/>
      <c r="BJ2174" s="403"/>
      <c r="BK2174" s="403"/>
    </row>
    <row r="2175" spans="1:63" x14ac:dyDescent="0.25">
      <c r="A2175" s="405"/>
      <c r="B2175" s="400"/>
      <c r="C2175" s="403"/>
      <c r="D2175" s="403"/>
      <c r="E2175" s="403"/>
      <c r="I2175" s="404"/>
      <c r="Q2175" s="405"/>
      <c r="S2175" s="405"/>
      <c r="T2175" s="403"/>
      <c r="U2175" s="406"/>
      <c r="V2175" s="400"/>
      <c r="W2175" s="405"/>
      <c r="X2175" s="405"/>
      <c r="Y2175" s="403"/>
      <c r="Z2175" s="407"/>
      <c r="AA2175" s="403"/>
      <c r="AB2175" s="405"/>
      <c r="AC2175" s="403"/>
      <c r="AD2175" s="406"/>
      <c r="AG2175" s="403"/>
      <c r="AH2175" s="403"/>
      <c r="AI2175" s="405"/>
      <c r="AL2175" s="403"/>
      <c r="AN2175" s="403"/>
      <c r="AO2175" s="405"/>
      <c r="AP2175" s="403"/>
      <c r="AQ2175" s="403"/>
      <c r="AR2175" s="403"/>
      <c r="AS2175" s="403"/>
      <c r="AT2175" s="403"/>
      <c r="AU2175" s="403"/>
      <c r="AV2175" s="405"/>
      <c r="AW2175" s="404"/>
      <c r="AY2175" s="403"/>
      <c r="BC2175" s="403"/>
      <c r="BD2175" s="403"/>
      <c r="BE2175" s="403"/>
      <c r="BF2175" s="403"/>
      <c r="BG2175" s="403"/>
      <c r="BH2175" s="403"/>
      <c r="BI2175" s="403"/>
      <c r="BJ2175" s="403"/>
      <c r="BK2175" s="403"/>
    </row>
    <row r="2176" spans="1:63" x14ac:dyDescent="0.25">
      <c r="A2176" s="405"/>
      <c r="B2176" s="400"/>
      <c r="C2176" s="403"/>
      <c r="D2176" s="403"/>
      <c r="E2176" s="403"/>
      <c r="I2176" s="404"/>
      <c r="Q2176" s="405"/>
      <c r="S2176" s="405"/>
      <c r="T2176" s="403"/>
      <c r="U2176" s="406"/>
      <c r="V2176" s="400"/>
      <c r="W2176" s="405"/>
      <c r="X2176" s="405"/>
      <c r="Y2176" s="403"/>
      <c r="Z2176" s="407"/>
      <c r="AA2176" s="403"/>
      <c r="AB2176" s="405"/>
      <c r="AC2176" s="403"/>
      <c r="AD2176" s="406"/>
      <c r="AG2176" s="403"/>
      <c r="AH2176" s="403"/>
      <c r="AI2176" s="405"/>
      <c r="AL2176" s="403"/>
      <c r="AN2176" s="403"/>
      <c r="AO2176" s="405"/>
      <c r="AP2176" s="403"/>
      <c r="AQ2176" s="403"/>
      <c r="AR2176" s="403"/>
      <c r="AS2176" s="403"/>
      <c r="AT2176" s="403"/>
      <c r="AU2176" s="403"/>
      <c r="AV2176" s="405"/>
      <c r="AW2176" s="404"/>
      <c r="AY2176" s="403"/>
      <c r="BC2176" s="403"/>
      <c r="BD2176" s="403"/>
      <c r="BE2176" s="403"/>
      <c r="BF2176" s="403"/>
      <c r="BG2176" s="403"/>
      <c r="BH2176" s="403"/>
      <c r="BI2176" s="403"/>
      <c r="BJ2176" s="403"/>
      <c r="BK2176" s="403"/>
    </row>
    <row r="2177" spans="1:63" x14ac:dyDescent="0.25">
      <c r="A2177" s="405"/>
      <c r="B2177" s="400"/>
      <c r="C2177" s="403"/>
      <c r="D2177" s="403"/>
      <c r="E2177" s="403"/>
      <c r="I2177" s="404"/>
      <c r="Q2177" s="405"/>
      <c r="S2177" s="405"/>
      <c r="T2177" s="403"/>
      <c r="U2177" s="406"/>
      <c r="V2177" s="400"/>
      <c r="W2177" s="405"/>
      <c r="X2177" s="405"/>
      <c r="Y2177" s="403"/>
      <c r="Z2177" s="407"/>
      <c r="AA2177" s="403"/>
      <c r="AB2177" s="405"/>
      <c r="AC2177" s="403"/>
      <c r="AD2177" s="406"/>
      <c r="AG2177" s="403"/>
      <c r="AH2177" s="403"/>
      <c r="AI2177" s="405"/>
      <c r="AL2177" s="403"/>
      <c r="AN2177" s="403"/>
      <c r="AO2177" s="405"/>
      <c r="AP2177" s="403"/>
      <c r="AQ2177" s="403"/>
      <c r="AR2177" s="403"/>
      <c r="AS2177" s="403"/>
      <c r="AT2177" s="403"/>
      <c r="AU2177" s="403"/>
      <c r="AV2177" s="405"/>
      <c r="AW2177" s="404"/>
      <c r="AY2177" s="403"/>
      <c r="BC2177" s="403"/>
      <c r="BD2177" s="403"/>
      <c r="BE2177" s="403"/>
      <c r="BF2177" s="403"/>
      <c r="BG2177" s="403"/>
      <c r="BH2177" s="403"/>
      <c r="BI2177" s="403"/>
      <c r="BJ2177" s="403"/>
      <c r="BK2177" s="403"/>
    </row>
    <row r="2178" spans="1:63" x14ac:dyDescent="0.25">
      <c r="A2178" s="405"/>
      <c r="B2178" s="400"/>
      <c r="C2178" s="403"/>
      <c r="D2178" s="403"/>
      <c r="E2178" s="403"/>
      <c r="I2178" s="404"/>
      <c r="Q2178" s="405"/>
      <c r="S2178" s="405"/>
      <c r="T2178" s="403"/>
      <c r="U2178" s="406"/>
      <c r="V2178" s="400"/>
      <c r="W2178" s="405"/>
      <c r="X2178" s="405"/>
      <c r="Y2178" s="403"/>
      <c r="Z2178" s="407"/>
      <c r="AA2178" s="403"/>
      <c r="AB2178" s="405"/>
      <c r="AC2178" s="403"/>
      <c r="AD2178" s="406"/>
      <c r="AG2178" s="403"/>
      <c r="AH2178" s="403"/>
      <c r="AI2178" s="405"/>
      <c r="AL2178" s="403"/>
      <c r="AN2178" s="403"/>
      <c r="AO2178" s="405"/>
      <c r="AP2178" s="403"/>
      <c r="AQ2178" s="403"/>
      <c r="AR2178" s="403"/>
      <c r="AS2178" s="403"/>
      <c r="AT2178" s="403"/>
      <c r="AU2178" s="403"/>
      <c r="AV2178" s="405"/>
      <c r="AW2178" s="404"/>
      <c r="AY2178" s="403"/>
      <c r="BC2178" s="403"/>
      <c r="BD2178" s="403"/>
      <c r="BE2178" s="403"/>
      <c r="BF2178" s="403"/>
      <c r="BG2178" s="403"/>
      <c r="BH2178" s="403"/>
      <c r="BI2178" s="403"/>
      <c r="BJ2178" s="403"/>
      <c r="BK2178" s="403"/>
    </row>
    <row r="2179" spans="1:63" x14ac:dyDescent="0.25">
      <c r="A2179" s="405"/>
      <c r="B2179" s="400"/>
      <c r="C2179" s="403"/>
      <c r="D2179" s="403"/>
      <c r="E2179" s="403"/>
      <c r="I2179" s="404"/>
      <c r="Q2179" s="405"/>
      <c r="S2179" s="405"/>
      <c r="T2179" s="403"/>
      <c r="U2179" s="406"/>
      <c r="V2179" s="400"/>
      <c r="W2179" s="405"/>
      <c r="X2179" s="405"/>
      <c r="Y2179" s="403"/>
      <c r="Z2179" s="407"/>
      <c r="AA2179" s="403"/>
      <c r="AB2179" s="405"/>
      <c r="AC2179" s="403"/>
      <c r="AD2179" s="406"/>
      <c r="AG2179" s="403"/>
      <c r="AH2179" s="403"/>
      <c r="AI2179" s="405"/>
      <c r="AL2179" s="403"/>
      <c r="AN2179" s="403"/>
      <c r="AO2179" s="405"/>
      <c r="AP2179" s="403"/>
      <c r="AQ2179" s="403"/>
      <c r="AR2179" s="403"/>
      <c r="AS2179" s="403"/>
      <c r="AT2179" s="403"/>
      <c r="AU2179" s="403"/>
      <c r="AV2179" s="405"/>
      <c r="AW2179" s="404"/>
      <c r="AY2179" s="403"/>
      <c r="BC2179" s="403"/>
      <c r="BD2179" s="403"/>
      <c r="BE2179" s="403"/>
      <c r="BF2179" s="403"/>
      <c r="BG2179" s="403"/>
      <c r="BH2179" s="403"/>
      <c r="BI2179" s="403"/>
      <c r="BJ2179" s="403"/>
      <c r="BK2179" s="403"/>
    </row>
    <row r="2180" spans="1:63" x14ac:dyDescent="0.25">
      <c r="A2180" s="405"/>
      <c r="B2180" s="400"/>
      <c r="C2180" s="403"/>
      <c r="D2180" s="403"/>
      <c r="E2180" s="403"/>
      <c r="I2180" s="404"/>
      <c r="Q2180" s="405"/>
      <c r="S2180" s="405"/>
      <c r="T2180" s="403"/>
      <c r="U2180" s="406"/>
      <c r="V2180" s="400"/>
      <c r="W2180" s="405"/>
      <c r="X2180" s="405"/>
      <c r="Y2180" s="403"/>
      <c r="Z2180" s="407"/>
      <c r="AA2180" s="403"/>
      <c r="AB2180" s="405"/>
      <c r="AC2180" s="403"/>
      <c r="AD2180" s="406"/>
      <c r="AG2180" s="403"/>
      <c r="AH2180" s="403"/>
      <c r="AI2180" s="405"/>
      <c r="AL2180" s="403"/>
      <c r="AN2180" s="403"/>
      <c r="AO2180" s="405"/>
      <c r="AP2180" s="403"/>
      <c r="AQ2180" s="403"/>
      <c r="AR2180" s="403"/>
      <c r="AS2180" s="403"/>
      <c r="AT2180" s="403"/>
      <c r="AU2180" s="403"/>
      <c r="AV2180" s="405"/>
      <c r="AW2180" s="404"/>
      <c r="AY2180" s="403"/>
      <c r="BC2180" s="403"/>
      <c r="BD2180" s="403"/>
      <c r="BE2180" s="403"/>
      <c r="BF2180" s="403"/>
      <c r="BG2180" s="403"/>
      <c r="BH2180" s="403"/>
      <c r="BI2180" s="403"/>
      <c r="BJ2180" s="403"/>
      <c r="BK2180" s="403"/>
    </row>
    <row r="2181" spans="1:63" x14ac:dyDescent="0.25">
      <c r="A2181" s="405"/>
      <c r="B2181" s="400"/>
      <c r="C2181" s="403"/>
      <c r="D2181" s="403"/>
      <c r="E2181" s="403"/>
      <c r="I2181" s="404"/>
      <c r="Q2181" s="405"/>
      <c r="S2181" s="405"/>
      <c r="T2181" s="403"/>
      <c r="U2181" s="406"/>
      <c r="V2181" s="400"/>
      <c r="W2181" s="405"/>
      <c r="X2181" s="405"/>
      <c r="Y2181" s="403"/>
      <c r="Z2181" s="407"/>
      <c r="AA2181" s="403"/>
      <c r="AB2181" s="405"/>
      <c r="AC2181" s="403"/>
      <c r="AD2181" s="406"/>
      <c r="AG2181" s="403"/>
      <c r="AH2181" s="403"/>
      <c r="AI2181" s="405"/>
      <c r="AL2181" s="403"/>
      <c r="AN2181" s="403"/>
      <c r="AO2181" s="405"/>
      <c r="AP2181" s="403"/>
      <c r="AQ2181" s="403"/>
      <c r="AR2181" s="403"/>
      <c r="AS2181" s="403"/>
      <c r="AT2181" s="403"/>
      <c r="AU2181" s="403"/>
      <c r="AV2181" s="405"/>
      <c r="AW2181" s="404"/>
      <c r="AY2181" s="403"/>
      <c r="BC2181" s="403"/>
      <c r="BD2181" s="403"/>
      <c r="BE2181" s="403"/>
      <c r="BF2181" s="403"/>
      <c r="BG2181" s="403"/>
      <c r="BH2181" s="403"/>
      <c r="BI2181" s="403"/>
      <c r="BJ2181" s="403"/>
      <c r="BK2181" s="403"/>
    </row>
    <row r="2182" spans="1:63" x14ac:dyDescent="0.25">
      <c r="A2182" s="405"/>
      <c r="B2182" s="400"/>
      <c r="C2182" s="403"/>
      <c r="D2182" s="403"/>
      <c r="E2182" s="403"/>
      <c r="I2182" s="404"/>
      <c r="Q2182" s="405"/>
      <c r="S2182" s="405"/>
      <c r="T2182" s="403"/>
      <c r="U2182" s="406"/>
      <c r="V2182" s="400"/>
      <c r="W2182" s="405"/>
      <c r="X2182" s="405"/>
      <c r="Y2182" s="403"/>
      <c r="Z2182" s="407"/>
      <c r="AA2182" s="403"/>
      <c r="AB2182" s="405"/>
      <c r="AC2182" s="403"/>
      <c r="AD2182" s="406"/>
      <c r="AG2182" s="403"/>
      <c r="AH2182" s="403"/>
      <c r="AI2182" s="405"/>
      <c r="AL2182" s="403"/>
      <c r="AN2182" s="403"/>
      <c r="AO2182" s="405"/>
      <c r="AP2182" s="403"/>
      <c r="AQ2182" s="403"/>
      <c r="AR2182" s="403"/>
      <c r="AS2182" s="403"/>
      <c r="AT2182" s="403"/>
      <c r="AU2182" s="403"/>
      <c r="AV2182" s="405"/>
      <c r="AW2182" s="404"/>
      <c r="AY2182" s="403"/>
      <c r="BC2182" s="403"/>
      <c r="BD2182" s="403"/>
      <c r="BE2182" s="403"/>
      <c r="BF2182" s="403"/>
      <c r="BG2182" s="403"/>
      <c r="BH2182" s="403"/>
      <c r="BI2182" s="403"/>
      <c r="BJ2182" s="403"/>
      <c r="BK2182" s="403"/>
    </row>
    <row r="2183" spans="1:63" x14ac:dyDescent="0.25">
      <c r="A2183" s="405"/>
      <c r="B2183" s="400"/>
      <c r="C2183" s="403"/>
      <c r="D2183" s="403"/>
      <c r="E2183" s="403"/>
      <c r="I2183" s="404"/>
      <c r="Q2183" s="405"/>
      <c r="S2183" s="405"/>
      <c r="T2183" s="403"/>
      <c r="U2183" s="406"/>
      <c r="V2183" s="400"/>
      <c r="W2183" s="405"/>
      <c r="X2183" s="405"/>
      <c r="Y2183" s="403"/>
      <c r="Z2183" s="407"/>
      <c r="AA2183" s="403"/>
      <c r="AB2183" s="405"/>
      <c r="AC2183" s="403"/>
      <c r="AD2183" s="406"/>
      <c r="AG2183" s="403"/>
      <c r="AH2183" s="403"/>
      <c r="AI2183" s="405"/>
      <c r="AL2183" s="403"/>
      <c r="AN2183" s="403"/>
      <c r="AO2183" s="405"/>
      <c r="AP2183" s="403"/>
      <c r="AQ2183" s="403"/>
      <c r="AR2183" s="403"/>
      <c r="AS2183" s="403"/>
      <c r="AT2183" s="403"/>
      <c r="AU2183" s="403"/>
      <c r="AV2183" s="405"/>
      <c r="AW2183" s="404"/>
      <c r="AY2183" s="403"/>
      <c r="BC2183" s="403"/>
      <c r="BD2183" s="403"/>
      <c r="BE2183" s="403"/>
      <c r="BF2183" s="403"/>
      <c r="BG2183" s="403"/>
      <c r="BH2183" s="403"/>
      <c r="BI2183" s="403"/>
      <c r="BJ2183" s="403"/>
      <c r="BK2183" s="403"/>
    </row>
    <row r="2184" spans="1:63" x14ac:dyDescent="0.25">
      <c r="A2184" s="405"/>
      <c r="B2184" s="400"/>
      <c r="C2184" s="403"/>
      <c r="D2184" s="403"/>
      <c r="E2184" s="403"/>
      <c r="I2184" s="404"/>
      <c r="Q2184" s="405"/>
      <c r="S2184" s="405"/>
      <c r="T2184" s="403"/>
      <c r="U2184" s="406"/>
      <c r="V2184" s="400"/>
      <c r="W2184" s="405"/>
      <c r="X2184" s="405"/>
      <c r="Y2184" s="403"/>
      <c r="Z2184" s="407"/>
      <c r="AA2184" s="403"/>
      <c r="AB2184" s="405"/>
      <c r="AC2184" s="403"/>
      <c r="AD2184" s="406"/>
      <c r="AG2184" s="403"/>
      <c r="AH2184" s="403"/>
      <c r="AI2184" s="405"/>
      <c r="AL2184" s="403"/>
      <c r="AN2184" s="403"/>
      <c r="AO2184" s="405"/>
      <c r="AP2184" s="403"/>
      <c r="AQ2184" s="403"/>
      <c r="AR2184" s="403"/>
      <c r="AS2184" s="403"/>
      <c r="AT2184" s="403"/>
      <c r="AU2184" s="403"/>
      <c r="AV2184" s="405"/>
      <c r="AW2184" s="404"/>
      <c r="AY2184" s="403"/>
      <c r="BC2184" s="403"/>
      <c r="BD2184" s="403"/>
      <c r="BE2184" s="403"/>
      <c r="BF2184" s="403"/>
      <c r="BG2184" s="403"/>
      <c r="BH2184" s="403"/>
      <c r="BI2184" s="403"/>
      <c r="BJ2184" s="403"/>
      <c r="BK2184" s="403"/>
    </row>
    <row r="2185" spans="1:63" x14ac:dyDescent="0.25">
      <c r="A2185" s="405"/>
      <c r="B2185" s="400"/>
      <c r="C2185" s="403"/>
      <c r="D2185" s="403"/>
      <c r="E2185" s="403"/>
      <c r="I2185" s="404"/>
      <c r="Q2185" s="405"/>
      <c r="S2185" s="405"/>
      <c r="T2185" s="403"/>
      <c r="U2185" s="406"/>
      <c r="V2185" s="400"/>
      <c r="W2185" s="405"/>
      <c r="X2185" s="405"/>
      <c r="Y2185" s="403"/>
      <c r="Z2185" s="407"/>
      <c r="AA2185" s="403"/>
      <c r="AB2185" s="405"/>
      <c r="AC2185" s="403"/>
      <c r="AD2185" s="406"/>
      <c r="AG2185" s="403"/>
      <c r="AH2185" s="403"/>
      <c r="AI2185" s="405"/>
      <c r="AL2185" s="403"/>
      <c r="AN2185" s="403"/>
      <c r="AO2185" s="405"/>
      <c r="AP2185" s="403"/>
      <c r="AQ2185" s="403"/>
      <c r="AR2185" s="403"/>
      <c r="AS2185" s="403"/>
      <c r="AT2185" s="403"/>
      <c r="AU2185" s="403"/>
      <c r="AV2185" s="405"/>
      <c r="AW2185" s="404"/>
      <c r="AY2185" s="403"/>
      <c r="BC2185" s="403"/>
      <c r="BD2185" s="403"/>
      <c r="BE2185" s="403"/>
      <c r="BF2185" s="403"/>
      <c r="BG2185" s="403"/>
      <c r="BH2185" s="403"/>
      <c r="BI2185" s="403"/>
      <c r="BJ2185" s="403"/>
      <c r="BK2185" s="403"/>
    </row>
    <row r="2186" spans="1:63" x14ac:dyDescent="0.25">
      <c r="A2186" s="405"/>
      <c r="B2186" s="400"/>
      <c r="C2186" s="403"/>
      <c r="D2186" s="403"/>
      <c r="E2186" s="403"/>
      <c r="I2186" s="404"/>
      <c r="Q2186" s="405"/>
      <c r="S2186" s="405"/>
      <c r="T2186" s="403"/>
      <c r="U2186" s="406"/>
      <c r="V2186" s="400"/>
      <c r="W2186" s="405"/>
      <c r="X2186" s="405"/>
      <c r="Y2186" s="403"/>
      <c r="Z2186" s="407"/>
      <c r="AA2186" s="403"/>
      <c r="AB2186" s="405"/>
      <c r="AC2186" s="403"/>
      <c r="AD2186" s="406"/>
      <c r="AG2186" s="403"/>
      <c r="AH2186" s="403"/>
      <c r="AI2186" s="405"/>
      <c r="AL2186" s="403"/>
      <c r="AN2186" s="403"/>
      <c r="AO2186" s="405"/>
      <c r="AP2186" s="403"/>
      <c r="AQ2186" s="403"/>
      <c r="AR2186" s="403"/>
      <c r="AS2186" s="403"/>
      <c r="AT2186" s="403"/>
      <c r="AU2186" s="403"/>
      <c r="AV2186" s="405"/>
      <c r="AW2186" s="404"/>
      <c r="AY2186" s="403"/>
      <c r="BC2186" s="403"/>
      <c r="BD2186" s="403"/>
      <c r="BE2186" s="403"/>
      <c r="BF2186" s="403"/>
      <c r="BG2186" s="403"/>
      <c r="BH2186" s="403"/>
      <c r="BI2186" s="403"/>
      <c r="BJ2186" s="403"/>
      <c r="BK2186" s="403"/>
    </row>
    <row r="2187" spans="1:63" x14ac:dyDescent="0.25">
      <c r="A2187" s="405"/>
      <c r="B2187" s="400"/>
      <c r="C2187" s="403"/>
      <c r="D2187" s="403"/>
      <c r="E2187" s="403"/>
      <c r="I2187" s="404"/>
      <c r="Q2187" s="405"/>
      <c r="S2187" s="405"/>
      <c r="T2187" s="403"/>
      <c r="U2187" s="406"/>
      <c r="V2187" s="400"/>
      <c r="W2187" s="405"/>
      <c r="X2187" s="405"/>
      <c r="Y2187" s="403"/>
      <c r="Z2187" s="407"/>
      <c r="AA2187" s="403"/>
      <c r="AB2187" s="405"/>
      <c r="AC2187" s="403"/>
      <c r="AD2187" s="406"/>
      <c r="AG2187" s="403"/>
      <c r="AH2187" s="403"/>
      <c r="AI2187" s="405"/>
      <c r="AL2187" s="403"/>
      <c r="AN2187" s="403"/>
      <c r="AO2187" s="405"/>
      <c r="AP2187" s="403"/>
      <c r="AQ2187" s="403"/>
      <c r="AR2187" s="403"/>
      <c r="AS2187" s="403"/>
      <c r="AT2187" s="403"/>
      <c r="AU2187" s="403"/>
      <c r="AV2187" s="405"/>
      <c r="AW2187" s="404"/>
      <c r="AY2187" s="403"/>
      <c r="BC2187" s="403"/>
      <c r="BD2187" s="403"/>
      <c r="BE2187" s="403"/>
      <c r="BF2187" s="403"/>
      <c r="BG2187" s="403"/>
      <c r="BH2187" s="403"/>
      <c r="BI2187" s="403"/>
      <c r="BJ2187" s="403"/>
      <c r="BK2187" s="403"/>
    </row>
    <row r="2188" spans="1:63" x14ac:dyDescent="0.25">
      <c r="A2188" s="405"/>
      <c r="B2188" s="400"/>
      <c r="C2188" s="403"/>
      <c r="D2188" s="403"/>
      <c r="E2188" s="403"/>
      <c r="I2188" s="404"/>
      <c r="Q2188" s="405"/>
      <c r="S2188" s="405"/>
      <c r="T2188" s="403"/>
      <c r="U2188" s="406"/>
      <c r="V2188" s="400"/>
      <c r="W2188" s="405"/>
      <c r="X2188" s="405"/>
      <c r="Y2188" s="403"/>
      <c r="Z2188" s="407"/>
      <c r="AA2188" s="403"/>
      <c r="AB2188" s="405"/>
      <c r="AC2188" s="403"/>
      <c r="AD2188" s="406"/>
      <c r="AG2188" s="403"/>
      <c r="AH2188" s="403"/>
      <c r="AI2188" s="405"/>
      <c r="AL2188" s="403"/>
      <c r="AN2188" s="403"/>
      <c r="AO2188" s="405"/>
      <c r="AP2188" s="403"/>
      <c r="AQ2188" s="403"/>
      <c r="AR2188" s="403"/>
      <c r="AS2188" s="403"/>
      <c r="AT2188" s="403"/>
      <c r="AU2188" s="403"/>
      <c r="AV2188" s="405"/>
      <c r="AW2188" s="404"/>
      <c r="AY2188" s="403"/>
      <c r="BC2188" s="403"/>
      <c r="BD2188" s="403"/>
      <c r="BE2188" s="403"/>
      <c r="BF2188" s="403"/>
      <c r="BG2188" s="403"/>
      <c r="BH2188" s="403"/>
      <c r="BI2188" s="403"/>
      <c r="BJ2188" s="403"/>
      <c r="BK2188" s="403"/>
    </row>
    <row r="2189" spans="1:63" x14ac:dyDescent="0.25">
      <c r="A2189" s="405"/>
      <c r="B2189" s="400"/>
      <c r="C2189" s="403"/>
      <c r="D2189" s="403"/>
      <c r="E2189" s="403"/>
      <c r="I2189" s="404"/>
      <c r="Q2189" s="405"/>
      <c r="S2189" s="405"/>
      <c r="T2189" s="403"/>
      <c r="U2189" s="406"/>
      <c r="V2189" s="400"/>
      <c r="W2189" s="405"/>
      <c r="X2189" s="405"/>
      <c r="Y2189" s="403"/>
      <c r="Z2189" s="407"/>
      <c r="AA2189" s="403"/>
      <c r="AB2189" s="405"/>
      <c r="AC2189" s="403"/>
      <c r="AD2189" s="406"/>
      <c r="AG2189" s="403"/>
      <c r="AH2189" s="403"/>
      <c r="AI2189" s="405"/>
      <c r="AL2189" s="403"/>
      <c r="AN2189" s="403"/>
      <c r="AO2189" s="405"/>
      <c r="AP2189" s="403"/>
      <c r="AQ2189" s="403"/>
      <c r="AR2189" s="403"/>
      <c r="AS2189" s="403"/>
      <c r="AT2189" s="403"/>
      <c r="AU2189" s="403"/>
      <c r="AV2189" s="405"/>
      <c r="AW2189" s="404"/>
      <c r="AY2189" s="403"/>
      <c r="BC2189" s="403"/>
      <c r="BD2189" s="403"/>
      <c r="BE2189" s="403"/>
      <c r="BF2189" s="403"/>
      <c r="BG2189" s="403"/>
      <c r="BH2189" s="403"/>
      <c r="BI2189" s="403"/>
      <c r="BJ2189" s="403"/>
      <c r="BK2189" s="403"/>
    </row>
    <row r="2190" spans="1:63" x14ac:dyDescent="0.25">
      <c r="A2190" s="405"/>
      <c r="B2190" s="400"/>
      <c r="C2190" s="403"/>
      <c r="D2190" s="403"/>
      <c r="E2190" s="403"/>
      <c r="I2190" s="404"/>
      <c r="Q2190" s="405"/>
      <c r="S2190" s="405"/>
      <c r="T2190" s="403"/>
      <c r="U2190" s="406"/>
      <c r="V2190" s="400"/>
      <c r="W2190" s="405"/>
      <c r="X2190" s="405"/>
      <c r="Y2190" s="403"/>
      <c r="Z2190" s="407"/>
      <c r="AA2190" s="403"/>
      <c r="AB2190" s="405"/>
      <c r="AC2190" s="403"/>
      <c r="AD2190" s="406"/>
      <c r="AG2190" s="403"/>
      <c r="AH2190" s="403"/>
      <c r="AI2190" s="405"/>
      <c r="AL2190" s="403"/>
      <c r="AN2190" s="403"/>
      <c r="AO2190" s="405"/>
      <c r="AP2190" s="403"/>
      <c r="AQ2190" s="403"/>
      <c r="AR2190" s="403"/>
      <c r="AS2190" s="403"/>
      <c r="AT2190" s="403"/>
      <c r="AU2190" s="403"/>
      <c r="AV2190" s="405"/>
      <c r="AW2190" s="404"/>
      <c r="AY2190" s="403"/>
      <c r="BC2190" s="403"/>
      <c r="BD2190" s="403"/>
      <c r="BE2190" s="403"/>
      <c r="BF2190" s="403"/>
      <c r="BG2190" s="403"/>
      <c r="BH2190" s="403"/>
      <c r="BI2190" s="403"/>
      <c r="BJ2190" s="403"/>
      <c r="BK2190" s="403"/>
    </row>
    <row r="2191" spans="1:63" x14ac:dyDescent="0.25">
      <c r="A2191" s="405"/>
      <c r="B2191" s="400"/>
      <c r="C2191" s="403"/>
      <c r="D2191" s="403"/>
      <c r="E2191" s="403"/>
      <c r="I2191" s="404"/>
      <c r="Q2191" s="405"/>
      <c r="S2191" s="405"/>
      <c r="T2191" s="403"/>
      <c r="U2191" s="406"/>
      <c r="V2191" s="400"/>
      <c r="W2191" s="405"/>
      <c r="X2191" s="405"/>
      <c r="Y2191" s="403"/>
      <c r="Z2191" s="407"/>
      <c r="AA2191" s="403"/>
      <c r="AB2191" s="405"/>
      <c r="AC2191" s="403"/>
      <c r="AD2191" s="406"/>
      <c r="AG2191" s="403"/>
      <c r="AH2191" s="403"/>
      <c r="AI2191" s="405"/>
      <c r="AL2191" s="403"/>
      <c r="AN2191" s="403"/>
      <c r="AO2191" s="405"/>
      <c r="AP2191" s="403"/>
      <c r="AQ2191" s="403"/>
      <c r="AR2191" s="403"/>
      <c r="AS2191" s="403"/>
      <c r="AT2191" s="403"/>
      <c r="AU2191" s="403"/>
      <c r="AV2191" s="405"/>
      <c r="AW2191" s="404"/>
      <c r="AY2191" s="403"/>
      <c r="BC2191" s="403"/>
      <c r="BD2191" s="403"/>
      <c r="BE2191" s="403"/>
      <c r="BF2191" s="403"/>
      <c r="BG2191" s="403"/>
      <c r="BH2191" s="403"/>
      <c r="BI2191" s="403"/>
      <c r="BJ2191" s="403"/>
      <c r="BK2191" s="403"/>
    </row>
    <row r="2192" spans="1:63" x14ac:dyDescent="0.25">
      <c r="A2192" s="405"/>
      <c r="B2192" s="400"/>
      <c r="C2192" s="403"/>
      <c r="D2192" s="403"/>
      <c r="E2192" s="403"/>
      <c r="I2192" s="404"/>
      <c r="Q2192" s="405"/>
      <c r="S2192" s="405"/>
      <c r="T2192" s="403"/>
      <c r="U2192" s="406"/>
      <c r="V2192" s="400"/>
      <c r="W2192" s="405"/>
      <c r="X2192" s="405"/>
      <c r="Y2192" s="403"/>
      <c r="Z2192" s="407"/>
      <c r="AA2192" s="403"/>
      <c r="AB2192" s="405"/>
      <c r="AC2192" s="403"/>
      <c r="AD2192" s="406"/>
      <c r="AG2192" s="403"/>
      <c r="AH2192" s="403"/>
      <c r="AI2192" s="405"/>
      <c r="AL2192" s="403"/>
      <c r="AN2192" s="403"/>
      <c r="AO2192" s="405"/>
      <c r="AP2192" s="403"/>
      <c r="AQ2192" s="403"/>
      <c r="AR2192" s="403"/>
      <c r="AS2192" s="403"/>
      <c r="AT2192" s="403"/>
      <c r="AU2192" s="403"/>
      <c r="AV2192" s="405"/>
      <c r="AW2192" s="404"/>
      <c r="AY2192" s="403"/>
      <c r="BC2192" s="403"/>
      <c r="BD2192" s="403"/>
      <c r="BE2192" s="403"/>
      <c r="BF2192" s="403"/>
      <c r="BG2192" s="403"/>
      <c r="BH2192" s="403"/>
      <c r="BI2192" s="403"/>
      <c r="BJ2192" s="403"/>
      <c r="BK2192" s="403"/>
    </row>
    <row r="2193" spans="1:63" x14ac:dyDescent="0.25">
      <c r="A2193" s="405"/>
      <c r="B2193" s="400"/>
      <c r="C2193" s="403"/>
      <c r="D2193" s="403"/>
      <c r="E2193" s="403"/>
      <c r="I2193" s="404"/>
      <c r="Q2193" s="405"/>
      <c r="S2193" s="405"/>
      <c r="T2193" s="403"/>
      <c r="U2193" s="406"/>
      <c r="V2193" s="400"/>
      <c r="W2193" s="405"/>
      <c r="X2193" s="405"/>
      <c r="Y2193" s="403"/>
      <c r="Z2193" s="407"/>
      <c r="AA2193" s="403"/>
      <c r="AB2193" s="405"/>
      <c r="AC2193" s="403"/>
      <c r="AD2193" s="406"/>
      <c r="AG2193" s="403"/>
      <c r="AH2193" s="403"/>
      <c r="AI2193" s="405"/>
      <c r="AL2193" s="403"/>
      <c r="AN2193" s="403"/>
      <c r="AO2193" s="405"/>
      <c r="AP2193" s="403"/>
      <c r="AQ2193" s="403"/>
      <c r="AR2193" s="403"/>
      <c r="AS2193" s="403"/>
      <c r="AT2193" s="403"/>
      <c r="AU2193" s="403"/>
      <c r="AV2193" s="405"/>
      <c r="AW2193" s="404"/>
      <c r="AY2193" s="403"/>
      <c r="BC2193" s="403"/>
      <c r="BD2193" s="403"/>
      <c r="BE2193" s="403"/>
      <c r="BF2193" s="403"/>
      <c r="BG2193" s="403"/>
      <c r="BH2193" s="403"/>
      <c r="BI2193" s="403"/>
      <c r="BJ2193" s="403"/>
      <c r="BK2193" s="403"/>
    </row>
    <row r="2194" spans="1:63" x14ac:dyDescent="0.25">
      <c r="A2194" s="405"/>
      <c r="B2194" s="400"/>
      <c r="C2194" s="403"/>
      <c r="D2194" s="403"/>
      <c r="E2194" s="403"/>
      <c r="I2194" s="404"/>
      <c r="Q2194" s="405"/>
      <c r="S2194" s="405"/>
      <c r="T2194" s="403"/>
      <c r="U2194" s="406"/>
      <c r="V2194" s="400"/>
      <c r="W2194" s="405"/>
      <c r="X2194" s="405"/>
      <c r="Y2194" s="403"/>
      <c r="Z2194" s="407"/>
      <c r="AA2194" s="403"/>
      <c r="AB2194" s="405"/>
      <c r="AC2194" s="403"/>
      <c r="AD2194" s="406"/>
      <c r="AG2194" s="403"/>
      <c r="AH2194" s="403"/>
      <c r="AI2194" s="405"/>
      <c r="AL2194" s="403"/>
      <c r="AN2194" s="403"/>
      <c r="AO2194" s="405"/>
      <c r="AP2194" s="403"/>
      <c r="AQ2194" s="403"/>
      <c r="AR2194" s="403"/>
      <c r="AS2194" s="403"/>
      <c r="AT2194" s="403"/>
      <c r="AU2194" s="403"/>
      <c r="AV2194" s="405"/>
      <c r="AW2194" s="404"/>
      <c r="AY2194" s="403"/>
      <c r="BC2194" s="403"/>
      <c r="BD2194" s="403"/>
      <c r="BE2194" s="403"/>
      <c r="BF2194" s="403"/>
      <c r="BG2194" s="403"/>
      <c r="BH2194" s="403"/>
      <c r="BI2194" s="403"/>
      <c r="BJ2194" s="403"/>
      <c r="BK2194" s="403"/>
    </row>
    <row r="2195" spans="1:63" x14ac:dyDescent="0.25">
      <c r="A2195" s="405"/>
      <c r="B2195" s="400"/>
      <c r="C2195" s="403"/>
      <c r="D2195" s="403"/>
      <c r="E2195" s="403"/>
      <c r="I2195" s="404"/>
      <c r="Q2195" s="405"/>
      <c r="S2195" s="405"/>
      <c r="T2195" s="403"/>
      <c r="U2195" s="406"/>
      <c r="V2195" s="400"/>
      <c r="W2195" s="405"/>
      <c r="X2195" s="405"/>
      <c r="Y2195" s="403"/>
      <c r="Z2195" s="407"/>
      <c r="AA2195" s="403"/>
      <c r="AB2195" s="405"/>
      <c r="AC2195" s="403"/>
      <c r="AD2195" s="406"/>
      <c r="AG2195" s="403"/>
      <c r="AH2195" s="403"/>
      <c r="AI2195" s="405"/>
      <c r="AL2195" s="403"/>
      <c r="AN2195" s="403"/>
      <c r="AO2195" s="405"/>
      <c r="AP2195" s="403"/>
      <c r="AQ2195" s="403"/>
      <c r="AR2195" s="403"/>
      <c r="AS2195" s="403"/>
      <c r="AT2195" s="403"/>
      <c r="AU2195" s="403"/>
      <c r="AV2195" s="405"/>
      <c r="AW2195" s="404"/>
      <c r="AY2195" s="403"/>
      <c r="BC2195" s="403"/>
      <c r="BD2195" s="403"/>
      <c r="BE2195" s="403"/>
      <c r="BF2195" s="403"/>
      <c r="BG2195" s="403"/>
      <c r="BH2195" s="403"/>
      <c r="BI2195" s="403"/>
      <c r="BJ2195" s="403"/>
      <c r="BK2195" s="403"/>
    </row>
    <row r="2196" spans="1:63" x14ac:dyDescent="0.25">
      <c r="A2196" s="405"/>
      <c r="B2196" s="400"/>
      <c r="C2196" s="403"/>
      <c r="D2196" s="403"/>
      <c r="E2196" s="403"/>
      <c r="I2196" s="404"/>
      <c r="Q2196" s="405"/>
      <c r="S2196" s="405"/>
      <c r="T2196" s="403"/>
      <c r="U2196" s="406"/>
      <c r="V2196" s="400"/>
      <c r="W2196" s="405"/>
      <c r="X2196" s="405"/>
      <c r="Y2196" s="403"/>
      <c r="Z2196" s="407"/>
      <c r="AA2196" s="403"/>
      <c r="AB2196" s="405"/>
      <c r="AC2196" s="403"/>
      <c r="AD2196" s="406"/>
      <c r="AG2196" s="403"/>
      <c r="AH2196" s="403"/>
      <c r="AI2196" s="405"/>
      <c r="AL2196" s="403"/>
      <c r="AN2196" s="403"/>
      <c r="AO2196" s="405"/>
      <c r="AP2196" s="403"/>
      <c r="AQ2196" s="403"/>
      <c r="AR2196" s="403"/>
      <c r="AS2196" s="403"/>
      <c r="AT2196" s="403"/>
      <c r="AU2196" s="403"/>
      <c r="AV2196" s="405"/>
      <c r="AW2196" s="404"/>
      <c r="AY2196" s="403"/>
      <c r="BC2196" s="403"/>
      <c r="BD2196" s="403"/>
      <c r="BE2196" s="403"/>
      <c r="BF2196" s="403"/>
      <c r="BG2196" s="403"/>
      <c r="BH2196" s="403"/>
      <c r="BI2196" s="403"/>
      <c r="BJ2196" s="403"/>
      <c r="BK2196" s="403"/>
    </row>
    <row r="2197" spans="1:63" x14ac:dyDescent="0.25">
      <c r="A2197" s="405"/>
      <c r="B2197" s="400"/>
      <c r="C2197" s="403"/>
      <c r="D2197" s="403"/>
      <c r="E2197" s="403"/>
      <c r="I2197" s="404"/>
      <c r="Q2197" s="405"/>
      <c r="S2197" s="405"/>
      <c r="T2197" s="403"/>
      <c r="U2197" s="406"/>
      <c r="V2197" s="400"/>
      <c r="W2197" s="405"/>
      <c r="X2197" s="405"/>
      <c r="Y2197" s="403"/>
      <c r="Z2197" s="407"/>
      <c r="AA2197" s="403"/>
      <c r="AB2197" s="405"/>
      <c r="AC2197" s="403"/>
      <c r="AD2197" s="406"/>
      <c r="AG2197" s="403"/>
      <c r="AH2197" s="403"/>
      <c r="AI2197" s="405"/>
      <c r="AL2197" s="403"/>
      <c r="AN2197" s="403"/>
      <c r="AO2197" s="405"/>
      <c r="AP2197" s="403"/>
      <c r="AQ2197" s="403"/>
      <c r="AR2197" s="403"/>
      <c r="AS2197" s="403"/>
      <c r="AT2197" s="403"/>
      <c r="AU2197" s="403"/>
      <c r="AV2197" s="405"/>
      <c r="AW2197" s="404"/>
      <c r="AY2197" s="403"/>
      <c r="BC2197" s="403"/>
      <c r="BD2197" s="403"/>
      <c r="BE2197" s="403"/>
      <c r="BF2197" s="403"/>
      <c r="BG2197" s="403"/>
      <c r="BH2197" s="403"/>
      <c r="BI2197" s="403"/>
      <c r="BJ2197" s="403"/>
      <c r="BK2197" s="403"/>
    </row>
    <row r="2198" spans="1:63" x14ac:dyDescent="0.25">
      <c r="A2198" s="405"/>
      <c r="B2198" s="400"/>
      <c r="C2198" s="403"/>
      <c r="D2198" s="403"/>
      <c r="E2198" s="403"/>
      <c r="I2198" s="404"/>
      <c r="Q2198" s="405"/>
      <c r="S2198" s="405"/>
      <c r="T2198" s="403"/>
      <c r="U2198" s="406"/>
      <c r="V2198" s="400"/>
      <c r="W2198" s="405"/>
      <c r="X2198" s="405"/>
      <c r="Y2198" s="403"/>
      <c r="Z2198" s="407"/>
      <c r="AA2198" s="403"/>
      <c r="AB2198" s="405"/>
      <c r="AC2198" s="403"/>
      <c r="AD2198" s="406"/>
      <c r="AG2198" s="403"/>
      <c r="AH2198" s="403"/>
      <c r="AI2198" s="405"/>
      <c r="AL2198" s="403"/>
      <c r="AN2198" s="403"/>
      <c r="AO2198" s="405"/>
      <c r="AP2198" s="403"/>
      <c r="AQ2198" s="403"/>
      <c r="AR2198" s="403"/>
      <c r="AS2198" s="403"/>
      <c r="AT2198" s="403"/>
      <c r="AU2198" s="403"/>
      <c r="AV2198" s="405"/>
      <c r="AW2198" s="404"/>
      <c r="AY2198" s="403"/>
      <c r="BC2198" s="403"/>
      <c r="BD2198" s="403"/>
      <c r="BE2198" s="403"/>
      <c r="BF2198" s="403"/>
      <c r="BG2198" s="403"/>
      <c r="BH2198" s="403"/>
      <c r="BI2198" s="403"/>
      <c r="BJ2198" s="403"/>
      <c r="BK2198" s="403"/>
    </row>
    <row r="2199" spans="1:63" x14ac:dyDescent="0.25">
      <c r="A2199" s="405"/>
      <c r="B2199" s="400"/>
      <c r="C2199" s="403"/>
      <c r="D2199" s="403"/>
      <c r="E2199" s="403"/>
      <c r="I2199" s="404"/>
      <c r="Q2199" s="405"/>
      <c r="S2199" s="405"/>
      <c r="T2199" s="403"/>
      <c r="U2199" s="406"/>
      <c r="V2199" s="400"/>
      <c r="W2199" s="405"/>
      <c r="X2199" s="405"/>
      <c r="Y2199" s="403"/>
      <c r="Z2199" s="407"/>
      <c r="AA2199" s="403"/>
      <c r="AB2199" s="405"/>
      <c r="AC2199" s="403"/>
      <c r="AD2199" s="406"/>
      <c r="AG2199" s="403"/>
      <c r="AH2199" s="403"/>
      <c r="AI2199" s="405"/>
      <c r="AL2199" s="403"/>
      <c r="AN2199" s="403"/>
      <c r="AO2199" s="405"/>
      <c r="AP2199" s="403"/>
      <c r="AQ2199" s="403"/>
      <c r="AR2199" s="403"/>
      <c r="AS2199" s="403"/>
      <c r="AT2199" s="403"/>
      <c r="AU2199" s="403"/>
      <c r="AV2199" s="405"/>
      <c r="AW2199" s="404"/>
      <c r="AY2199" s="403"/>
      <c r="BC2199" s="403"/>
      <c r="BD2199" s="403"/>
      <c r="BE2199" s="403"/>
      <c r="BF2199" s="403"/>
      <c r="BG2199" s="403"/>
      <c r="BH2199" s="403"/>
      <c r="BI2199" s="403"/>
      <c r="BJ2199" s="403"/>
      <c r="BK2199" s="403"/>
    </row>
    <row r="2200" spans="1:63" x14ac:dyDescent="0.25">
      <c r="A2200" s="405"/>
      <c r="B2200" s="400"/>
      <c r="C2200" s="403"/>
      <c r="D2200" s="403"/>
      <c r="E2200" s="403"/>
      <c r="I2200" s="404"/>
      <c r="Q2200" s="405"/>
      <c r="S2200" s="405"/>
      <c r="T2200" s="403"/>
      <c r="U2200" s="406"/>
      <c r="V2200" s="400"/>
      <c r="W2200" s="405"/>
      <c r="X2200" s="405"/>
      <c r="Y2200" s="403"/>
      <c r="Z2200" s="407"/>
      <c r="AA2200" s="403"/>
      <c r="AB2200" s="405"/>
      <c r="AC2200" s="403"/>
      <c r="AD2200" s="406"/>
      <c r="AG2200" s="403"/>
      <c r="AH2200" s="403"/>
      <c r="AI2200" s="405"/>
      <c r="AL2200" s="403"/>
      <c r="AN2200" s="403"/>
      <c r="AO2200" s="405"/>
      <c r="AP2200" s="403"/>
      <c r="AQ2200" s="403"/>
      <c r="AR2200" s="403"/>
      <c r="AS2200" s="403"/>
      <c r="AT2200" s="403"/>
      <c r="AU2200" s="403"/>
      <c r="AV2200" s="405"/>
      <c r="AW2200" s="404"/>
      <c r="AY2200" s="403"/>
      <c r="BC2200" s="403"/>
      <c r="BD2200" s="403"/>
      <c r="BE2200" s="403"/>
      <c r="BF2200" s="403"/>
      <c r="BG2200" s="403"/>
      <c r="BH2200" s="403"/>
      <c r="BI2200" s="403"/>
      <c r="BJ2200" s="403"/>
      <c r="BK2200" s="403"/>
    </row>
    <row r="2201" spans="1:63" x14ac:dyDescent="0.25">
      <c r="A2201" s="405"/>
      <c r="B2201" s="400"/>
      <c r="C2201" s="403"/>
      <c r="D2201" s="403"/>
      <c r="E2201" s="403"/>
      <c r="I2201" s="404"/>
      <c r="Q2201" s="405"/>
      <c r="S2201" s="405"/>
      <c r="T2201" s="403"/>
      <c r="U2201" s="406"/>
      <c r="V2201" s="400"/>
      <c r="W2201" s="405"/>
      <c r="X2201" s="405"/>
      <c r="Y2201" s="403"/>
      <c r="Z2201" s="407"/>
      <c r="AA2201" s="403"/>
      <c r="AB2201" s="405"/>
      <c r="AC2201" s="403"/>
      <c r="AD2201" s="406"/>
      <c r="AG2201" s="403"/>
      <c r="AH2201" s="403"/>
      <c r="AI2201" s="405"/>
      <c r="AL2201" s="403"/>
      <c r="AN2201" s="403"/>
      <c r="AO2201" s="405"/>
      <c r="AP2201" s="403"/>
      <c r="AQ2201" s="403"/>
      <c r="AR2201" s="403"/>
      <c r="AS2201" s="403"/>
      <c r="AT2201" s="403"/>
      <c r="AU2201" s="403"/>
      <c r="AV2201" s="405"/>
      <c r="AW2201" s="404"/>
      <c r="AY2201" s="403"/>
      <c r="BC2201" s="403"/>
      <c r="BD2201" s="403"/>
      <c r="BE2201" s="403"/>
      <c r="BF2201" s="403"/>
      <c r="BG2201" s="403"/>
      <c r="BH2201" s="403"/>
      <c r="BI2201" s="403"/>
      <c r="BJ2201" s="403"/>
      <c r="BK2201" s="403"/>
    </row>
    <row r="2202" spans="1:63" x14ac:dyDescent="0.25">
      <c r="A2202" s="405"/>
      <c r="B2202" s="400"/>
      <c r="C2202" s="403"/>
      <c r="D2202" s="403"/>
      <c r="E2202" s="403"/>
      <c r="I2202" s="404"/>
      <c r="Q2202" s="405"/>
      <c r="S2202" s="405"/>
      <c r="T2202" s="403"/>
      <c r="U2202" s="406"/>
      <c r="V2202" s="400"/>
      <c r="W2202" s="405"/>
      <c r="X2202" s="405"/>
      <c r="Y2202" s="403"/>
      <c r="Z2202" s="407"/>
      <c r="AA2202" s="403"/>
      <c r="AB2202" s="405"/>
      <c r="AC2202" s="403"/>
      <c r="AD2202" s="406"/>
      <c r="AG2202" s="403"/>
      <c r="AH2202" s="403"/>
      <c r="AI2202" s="405"/>
      <c r="AL2202" s="403"/>
      <c r="AN2202" s="403"/>
      <c r="AO2202" s="405"/>
      <c r="AP2202" s="403"/>
      <c r="AQ2202" s="403"/>
      <c r="AR2202" s="403"/>
      <c r="AS2202" s="403"/>
      <c r="AT2202" s="403"/>
      <c r="AU2202" s="403"/>
      <c r="AV2202" s="405"/>
      <c r="AW2202" s="404"/>
      <c r="AY2202" s="403"/>
      <c r="BC2202" s="403"/>
      <c r="BD2202" s="403"/>
      <c r="BE2202" s="403"/>
      <c r="BF2202" s="403"/>
      <c r="BG2202" s="403"/>
      <c r="BH2202" s="403"/>
      <c r="BI2202" s="403"/>
      <c r="BJ2202" s="403"/>
      <c r="BK2202" s="403"/>
    </row>
    <row r="2203" spans="1:63" x14ac:dyDescent="0.25">
      <c r="A2203" s="405"/>
      <c r="B2203" s="400"/>
      <c r="C2203" s="403"/>
      <c r="D2203" s="403"/>
      <c r="E2203" s="403"/>
      <c r="I2203" s="404"/>
      <c r="Q2203" s="405"/>
      <c r="S2203" s="405"/>
      <c r="T2203" s="403"/>
      <c r="U2203" s="406"/>
      <c r="V2203" s="400"/>
      <c r="W2203" s="405"/>
      <c r="X2203" s="405"/>
      <c r="Y2203" s="403"/>
      <c r="Z2203" s="407"/>
      <c r="AA2203" s="403"/>
      <c r="AB2203" s="405"/>
      <c r="AC2203" s="403"/>
      <c r="AD2203" s="406"/>
      <c r="AG2203" s="403"/>
      <c r="AH2203" s="403"/>
      <c r="AI2203" s="405"/>
      <c r="AL2203" s="403"/>
      <c r="AN2203" s="403"/>
      <c r="AO2203" s="405"/>
      <c r="AP2203" s="403"/>
      <c r="AQ2203" s="403"/>
      <c r="AR2203" s="403"/>
      <c r="AS2203" s="403"/>
      <c r="AT2203" s="403"/>
      <c r="AU2203" s="403"/>
      <c r="AV2203" s="405"/>
      <c r="AW2203" s="404"/>
      <c r="AY2203" s="403"/>
      <c r="BC2203" s="403"/>
      <c r="BD2203" s="403"/>
      <c r="BE2203" s="403"/>
      <c r="BF2203" s="403"/>
      <c r="BG2203" s="403"/>
      <c r="BH2203" s="403"/>
      <c r="BI2203" s="403"/>
      <c r="BJ2203" s="403"/>
      <c r="BK2203" s="403"/>
    </row>
    <row r="2204" spans="1:63" x14ac:dyDescent="0.25">
      <c r="A2204" s="405"/>
      <c r="B2204" s="400"/>
      <c r="C2204" s="403"/>
      <c r="D2204" s="403"/>
      <c r="E2204" s="403"/>
      <c r="I2204" s="404"/>
      <c r="Q2204" s="405"/>
      <c r="S2204" s="405"/>
      <c r="T2204" s="403"/>
      <c r="U2204" s="406"/>
      <c r="V2204" s="400"/>
      <c r="W2204" s="405"/>
      <c r="X2204" s="405"/>
      <c r="Y2204" s="403"/>
      <c r="Z2204" s="407"/>
      <c r="AA2204" s="403"/>
      <c r="AB2204" s="405"/>
      <c r="AC2204" s="403"/>
      <c r="AD2204" s="406"/>
      <c r="AG2204" s="403"/>
      <c r="AH2204" s="403"/>
      <c r="AI2204" s="405"/>
      <c r="AL2204" s="403"/>
      <c r="AN2204" s="403"/>
      <c r="AO2204" s="405"/>
      <c r="AP2204" s="403"/>
      <c r="AQ2204" s="403"/>
      <c r="AR2204" s="403"/>
      <c r="AS2204" s="403"/>
      <c r="AT2204" s="403"/>
      <c r="AU2204" s="403"/>
      <c r="AV2204" s="405"/>
      <c r="AW2204" s="404"/>
      <c r="AY2204" s="403"/>
      <c r="BC2204" s="403"/>
      <c r="BD2204" s="403"/>
      <c r="BE2204" s="403"/>
      <c r="BF2204" s="403"/>
      <c r="BG2204" s="403"/>
      <c r="BH2204" s="403"/>
      <c r="BI2204" s="403"/>
      <c r="BJ2204" s="403"/>
      <c r="BK2204" s="403"/>
    </row>
    <row r="2205" spans="1:63" x14ac:dyDescent="0.25">
      <c r="A2205" s="405"/>
      <c r="B2205" s="400"/>
      <c r="C2205" s="403"/>
      <c r="D2205" s="403"/>
      <c r="E2205" s="403"/>
      <c r="I2205" s="404"/>
      <c r="Q2205" s="405"/>
      <c r="S2205" s="405"/>
      <c r="T2205" s="403"/>
      <c r="U2205" s="406"/>
      <c r="V2205" s="400"/>
      <c r="W2205" s="405"/>
      <c r="X2205" s="405"/>
      <c r="Y2205" s="403"/>
      <c r="Z2205" s="407"/>
      <c r="AA2205" s="403"/>
      <c r="AB2205" s="405"/>
      <c r="AC2205" s="403"/>
      <c r="AD2205" s="406"/>
      <c r="AG2205" s="403"/>
      <c r="AH2205" s="403"/>
      <c r="AI2205" s="405"/>
      <c r="AL2205" s="403"/>
      <c r="AN2205" s="403"/>
      <c r="AO2205" s="405"/>
      <c r="AP2205" s="403"/>
      <c r="AQ2205" s="403"/>
      <c r="AR2205" s="403"/>
      <c r="AS2205" s="403"/>
      <c r="AT2205" s="403"/>
      <c r="AU2205" s="403"/>
      <c r="AV2205" s="405"/>
      <c r="AW2205" s="404"/>
      <c r="AY2205" s="403"/>
      <c r="BC2205" s="403"/>
      <c r="BD2205" s="403"/>
      <c r="BE2205" s="403"/>
      <c r="BF2205" s="403"/>
      <c r="BG2205" s="403"/>
      <c r="BH2205" s="403"/>
      <c r="BI2205" s="403"/>
      <c r="BJ2205" s="403"/>
      <c r="BK2205" s="403"/>
    </row>
    <row r="2206" spans="1:63" x14ac:dyDescent="0.25">
      <c r="A2206" s="405"/>
      <c r="B2206" s="400"/>
      <c r="C2206" s="403"/>
      <c r="D2206" s="403"/>
      <c r="E2206" s="403"/>
      <c r="I2206" s="404"/>
      <c r="Q2206" s="405"/>
      <c r="S2206" s="405"/>
      <c r="T2206" s="403"/>
      <c r="U2206" s="406"/>
      <c r="V2206" s="400"/>
      <c r="W2206" s="405"/>
      <c r="X2206" s="405"/>
      <c r="Y2206" s="403"/>
      <c r="Z2206" s="407"/>
      <c r="AA2206" s="403"/>
      <c r="AB2206" s="405"/>
      <c r="AC2206" s="403"/>
      <c r="AD2206" s="406"/>
      <c r="AG2206" s="403"/>
      <c r="AH2206" s="403"/>
      <c r="AI2206" s="405"/>
      <c r="AL2206" s="403"/>
      <c r="AN2206" s="403"/>
      <c r="AO2206" s="405"/>
      <c r="AP2206" s="403"/>
      <c r="AQ2206" s="403"/>
      <c r="AR2206" s="403"/>
      <c r="AS2206" s="403"/>
      <c r="AT2206" s="403"/>
      <c r="AU2206" s="403"/>
      <c r="AV2206" s="405"/>
      <c r="AW2206" s="404"/>
      <c r="AY2206" s="403"/>
      <c r="BC2206" s="403"/>
      <c r="BD2206" s="403"/>
      <c r="BE2206" s="403"/>
      <c r="BF2206" s="403"/>
      <c r="BG2206" s="403"/>
      <c r="BH2206" s="403"/>
      <c r="BI2206" s="403"/>
      <c r="BJ2206" s="403"/>
      <c r="BK2206" s="403"/>
    </row>
    <row r="2207" spans="1:63" x14ac:dyDescent="0.25">
      <c r="A2207" s="405"/>
      <c r="B2207" s="400"/>
      <c r="C2207" s="403"/>
      <c r="D2207" s="403"/>
      <c r="E2207" s="403"/>
      <c r="I2207" s="404"/>
      <c r="Q2207" s="405"/>
      <c r="S2207" s="405"/>
      <c r="T2207" s="403"/>
      <c r="U2207" s="406"/>
      <c r="V2207" s="400"/>
      <c r="W2207" s="405"/>
      <c r="X2207" s="405"/>
      <c r="Y2207" s="403"/>
      <c r="Z2207" s="407"/>
      <c r="AA2207" s="403"/>
      <c r="AB2207" s="405"/>
      <c r="AC2207" s="403"/>
      <c r="AD2207" s="406"/>
      <c r="AG2207" s="403"/>
      <c r="AH2207" s="403"/>
      <c r="AI2207" s="405"/>
      <c r="AL2207" s="403"/>
      <c r="AN2207" s="403"/>
      <c r="AO2207" s="405"/>
      <c r="AP2207" s="403"/>
      <c r="AQ2207" s="403"/>
      <c r="AR2207" s="403"/>
      <c r="AS2207" s="403"/>
      <c r="AT2207" s="403"/>
      <c r="AU2207" s="403"/>
      <c r="AV2207" s="405"/>
      <c r="AW2207" s="404"/>
      <c r="AY2207" s="403"/>
      <c r="BC2207" s="403"/>
      <c r="BD2207" s="403"/>
      <c r="BE2207" s="403"/>
      <c r="BF2207" s="403"/>
      <c r="BG2207" s="403"/>
      <c r="BH2207" s="403"/>
      <c r="BI2207" s="403"/>
      <c r="BJ2207" s="403"/>
      <c r="BK2207" s="403"/>
    </row>
    <row r="2208" spans="1:63" x14ac:dyDescent="0.25">
      <c r="A2208" s="405"/>
      <c r="B2208" s="400"/>
      <c r="C2208" s="403"/>
      <c r="D2208" s="403"/>
      <c r="E2208" s="403"/>
      <c r="I2208" s="404"/>
      <c r="Q2208" s="405"/>
      <c r="S2208" s="405"/>
      <c r="T2208" s="403"/>
      <c r="U2208" s="406"/>
      <c r="V2208" s="400"/>
      <c r="W2208" s="405"/>
      <c r="X2208" s="405"/>
      <c r="Y2208" s="403"/>
      <c r="Z2208" s="407"/>
      <c r="AA2208" s="403"/>
      <c r="AB2208" s="405"/>
      <c r="AC2208" s="403"/>
      <c r="AD2208" s="406"/>
      <c r="AG2208" s="403"/>
      <c r="AH2208" s="403"/>
      <c r="AI2208" s="405"/>
      <c r="AL2208" s="403"/>
      <c r="AN2208" s="403"/>
      <c r="AO2208" s="405"/>
      <c r="AP2208" s="403"/>
      <c r="AQ2208" s="403"/>
      <c r="AR2208" s="403"/>
      <c r="AS2208" s="403"/>
      <c r="AT2208" s="403"/>
      <c r="AU2208" s="403"/>
      <c r="AV2208" s="405"/>
      <c r="AW2208" s="404"/>
      <c r="AY2208" s="403"/>
      <c r="BC2208" s="403"/>
      <c r="BD2208" s="403"/>
      <c r="BE2208" s="403"/>
      <c r="BF2208" s="403"/>
      <c r="BG2208" s="403"/>
      <c r="BH2208" s="403"/>
      <c r="BI2208" s="403"/>
      <c r="BJ2208" s="403"/>
      <c r="BK2208" s="403"/>
    </row>
    <row r="2209" spans="1:63" x14ac:dyDescent="0.25">
      <c r="A2209" s="405"/>
      <c r="B2209" s="400"/>
      <c r="C2209" s="403"/>
      <c r="D2209" s="403"/>
      <c r="E2209" s="403"/>
      <c r="I2209" s="404"/>
      <c r="Q2209" s="405"/>
      <c r="S2209" s="405"/>
      <c r="T2209" s="403"/>
      <c r="U2209" s="406"/>
      <c r="V2209" s="400"/>
      <c r="W2209" s="405"/>
      <c r="X2209" s="405"/>
      <c r="Y2209" s="403"/>
      <c r="Z2209" s="407"/>
      <c r="AA2209" s="403"/>
      <c r="AB2209" s="405"/>
      <c r="AC2209" s="403"/>
      <c r="AD2209" s="406"/>
      <c r="AG2209" s="403"/>
      <c r="AH2209" s="403"/>
      <c r="AI2209" s="405"/>
      <c r="AL2209" s="403"/>
      <c r="AN2209" s="403"/>
      <c r="AO2209" s="405"/>
      <c r="AP2209" s="403"/>
      <c r="AQ2209" s="403"/>
      <c r="AR2209" s="403"/>
      <c r="AS2209" s="403"/>
      <c r="AT2209" s="403"/>
      <c r="AU2209" s="403"/>
      <c r="AV2209" s="405"/>
      <c r="AW2209" s="404"/>
      <c r="AY2209" s="403"/>
      <c r="BC2209" s="403"/>
      <c r="BD2209" s="403"/>
      <c r="BE2209" s="403"/>
      <c r="BF2209" s="403"/>
      <c r="BG2209" s="403"/>
      <c r="BH2209" s="403"/>
      <c r="BI2209" s="403"/>
      <c r="BJ2209" s="403"/>
      <c r="BK2209" s="403"/>
    </row>
    <row r="2210" spans="1:63" x14ac:dyDescent="0.25">
      <c r="A2210" s="405"/>
      <c r="B2210" s="400"/>
      <c r="C2210" s="403"/>
      <c r="D2210" s="403"/>
      <c r="E2210" s="403"/>
      <c r="I2210" s="404"/>
      <c r="Q2210" s="405"/>
      <c r="S2210" s="405"/>
      <c r="T2210" s="403"/>
      <c r="U2210" s="406"/>
      <c r="V2210" s="400"/>
      <c r="W2210" s="405"/>
      <c r="X2210" s="405"/>
      <c r="Y2210" s="403"/>
      <c r="Z2210" s="407"/>
      <c r="AA2210" s="403"/>
      <c r="AB2210" s="405"/>
      <c r="AC2210" s="403"/>
      <c r="AD2210" s="406"/>
      <c r="AG2210" s="403"/>
      <c r="AH2210" s="403"/>
      <c r="AI2210" s="405"/>
      <c r="AL2210" s="403"/>
      <c r="AN2210" s="403"/>
      <c r="AO2210" s="405"/>
      <c r="AP2210" s="403"/>
      <c r="AQ2210" s="403"/>
      <c r="AR2210" s="403"/>
      <c r="AS2210" s="403"/>
      <c r="AT2210" s="403"/>
      <c r="AU2210" s="403"/>
      <c r="AV2210" s="405"/>
      <c r="AW2210" s="404"/>
      <c r="AY2210" s="403"/>
      <c r="BC2210" s="403"/>
      <c r="BD2210" s="403"/>
      <c r="BE2210" s="403"/>
      <c r="BF2210" s="403"/>
      <c r="BG2210" s="403"/>
      <c r="BH2210" s="403"/>
      <c r="BI2210" s="403"/>
      <c r="BJ2210" s="403"/>
      <c r="BK2210" s="403"/>
    </row>
    <row r="2211" spans="1:63" x14ac:dyDescent="0.25">
      <c r="A2211" s="405"/>
      <c r="B2211" s="400"/>
      <c r="C2211" s="403"/>
      <c r="D2211" s="403"/>
      <c r="E2211" s="403"/>
      <c r="I2211" s="404"/>
      <c r="Q2211" s="405"/>
      <c r="S2211" s="405"/>
      <c r="T2211" s="403"/>
      <c r="U2211" s="406"/>
      <c r="V2211" s="400"/>
      <c r="W2211" s="405"/>
      <c r="X2211" s="405"/>
      <c r="Y2211" s="403"/>
      <c r="Z2211" s="407"/>
      <c r="AA2211" s="403"/>
      <c r="AB2211" s="405"/>
      <c r="AC2211" s="403"/>
      <c r="AD2211" s="406"/>
      <c r="AG2211" s="403"/>
      <c r="AH2211" s="403"/>
      <c r="AI2211" s="405"/>
      <c r="AL2211" s="403"/>
      <c r="AN2211" s="403"/>
      <c r="AO2211" s="405"/>
      <c r="AP2211" s="403"/>
      <c r="AQ2211" s="403"/>
      <c r="AR2211" s="403"/>
      <c r="AS2211" s="403"/>
      <c r="AT2211" s="403"/>
      <c r="AU2211" s="403"/>
      <c r="AV2211" s="405"/>
      <c r="AW2211" s="404"/>
      <c r="AY2211" s="403"/>
      <c r="BC2211" s="403"/>
      <c r="BD2211" s="403"/>
      <c r="BE2211" s="403"/>
      <c r="BF2211" s="403"/>
      <c r="BG2211" s="403"/>
      <c r="BH2211" s="403"/>
      <c r="BI2211" s="403"/>
      <c r="BJ2211" s="403"/>
      <c r="BK2211" s="403"/>
    </row>
    <row r="2212" spans="1:63" x14ac:dyDescent="0.25">
      <c r="A2212" s="405"/>
      <c r="B2212" s="400"/>
      <c r="C2212" s="403"/>
      <c r="D2212" s="403"/>
      <c r="E2212" s="403"/>
      <c r="I2212" s="404"/>
      <c r="Q2212" s="405"/>
      <c r="S2212" s="405"/>
      <c r="T2212" s="403"/>
      <c r="U2212" s="406"/>
      <c r="V2212" s="400"/>
      <c r="W2212" s="405"/>
      <c r="X2212" s="405"/>
      <c r="Y2212" s="403"/>
      <c r="Z2212" s="407"/>
      <c r="AA2212" s="403"/>
      <c r="AB2212" s="405"/>
      <c r="AC2212" s="403"/>
      <c r="AD2212" s="406"/>
      <c r="AG2212" s="403"/>
      <c r="AH2212" s="403"/>
      <c r="AI2212" s="405"/>
      <c r="AL2212" s="403"/>
      <c r="AN2212" s="403"/>
      <c r="AO2212" s="405"/>
      <c r="AP2212" s="403"/>
      <c r="AQ2212" s="403"/>
      <c r="AR2212" s="403"/>
      <c r="AS2212" s="403"/>
      <c r="AT2212" s="403"/>
      <c r="AU2212" s="403"/>
      <c r="AV2212" s="405"/>
      <c r="AW2212" s="404"/>
      <c r="AY2212" s="403"/>
      <c r="BC2212" s="403"/>
      <c r="BD2212" s="403"/>
      <c r="BE2212" s="403"/>
      <c r="BF2212" s="403"/>
      <c r="BG2212" s="403"/>
      <c r="BH2212" s="403"/>
      <c r="BI2212" s="403"/>
      <c r="BJ2212" s="403"/>
      <c r="BK2212" s="403"/>
    </row>
    <row r="2213" spans="1:63" x14ac:dyDescent="0.25">
      <c r="A2213" s="405"/>
      <c r="B2213" s="400"/>
      <c r="C2213" s="403"/>
      <c r="D2213" s="403"/>
      <c r="E2213" s="403"/>
      <c r="I2213" s="404"/>
      <c r="Q2213" s="405"/>
      <c r="S2213" s="405"/>
      <c r="T2213" s="403"/>
      <c r="U2213" s="406"/>
      <c r="V2213" s="400"/>
      <c r="W2213" s="405"/>
      <c r="X2213" s="405"/>
      <c r="Y2213" s="403"/>
      <c r="Z2213" s="407"/>
      <c r="AA2213" s="403"/>
      <c r="AB2213" s="405"/>
      <c r="AC2213" s="403"/>
      <c r="AD2213" s="406"/>
      <c r="AG2213" s="403"/>
      <c r="AH2213" s="403"/>
      <c r="AI2213" s="405"/>
      <c r="AL2213" s="403"/>
      <c r="AN2213" s="403"/>
      <c r="AO2213" s="405"/>
      <c r="AP2213" s="403"/>
      <c r="AQ2213" s="403"/>
      <c r="AR2213" s="403"/>
      <c r="AS2213" s="403"/>
      <c r="AT2213" s="403"/>
      <c r="AU2213" s="403"/>
      <c r="AV2213" s="405"/>
      <c r="AW2213" s="404"/>
      <c r="AY2213" s="403"/>
      <c r="BC2213" s="403"/>
      <c r="BD2213" s="403"/>
      <c r="BE2213" s="403"/>
      <c r="BF2213" s="403"/>
      <c r="BG2213" s="403"/>
      <c r="BH2213" s="403"/>
      <c r="BI2213" s="403"/>
      <c r="BJ2213" s="403"/>
      <c r="BK2213" s="403"/>
    </row>
    <row r="2214" spans="1:63" x14ac:dyDescent="0.25">
      <c r="A2214" s="405"/>
      <c r="B2214" s="400"/>
      <c r="C2214" s="403"/>
      <c r="D2214" s="403"/>
      <c r="E2214" s="403"/>
      <c r="I2214" s="404"/>
      <c r="Q2214" s="405"/>
      <c r="S2214" s="405"/>
      <c r="T2214" s="403"/>
      <c r="U2214" s="406"/>
      <c r="V2214" s="400"/>
      <c r="W2214" s="405"/>
      <c r="X2214" s="405"/>
      <c r="Y2214" s="403"/>
      <c r="Z2214" s="407"/>
      <c r="AA2214" s="403"/>
      <c r="AB2214" s="405"/>
      <c r="AC2214" s="403"/>
      <c r="AD2214" s="406"/>
      <c r="AG2214" s="403"/>
      <c r="AH2214" s="403"/>
      <c r="AI2214" s="405"/>
      <c r="AL2214" s="403"/>
      <c r="AN2214" s="403"/>
      <c r="AO2214" s="405"/>
      <c r="AP2214" s="403"/>
      <c r="AQ2214" s="403"/>
      <c r="AR2214" s="403"/>
      <c r="AS2214" s="403"/>
      <c r="AT2214" s="403"/>
      <c r="AU2214" s="403"/>
      <c r="AV2214" s="405"/>
      <c r="AW2214" s="404"/>
      <c r="AY2214" s="403"/>
      <c r="BC2214" s="403"/>
      <c r="BD2214" s="403"/>
      <c r="BE2214" s="403"/>
      <c r="BF2214" s="403"/>
      <c r="BG2214" s="403"/>
      <c r="BH2214" s="403"/>
      <c r="BI2214" s="403"/>
      <c r="BJ2214" s="403"/>
      <c r="BK2214" s="403"/>
    </row>
    <row r="2215" spans="1:63" x14ac:dyDescent="0.25">
      <c r="A2215" s="405"/>
      <c r="B2215" s="400"/>
      <c r="C2215" s="403"/>
      <c r="D2215" s="403"/>
      <c r="E2215" s="403"/>
      <c r="I2215" s="404"/>
      <c r="Q2215" s="405"/>
      <c r="S2215" s="405"/>
      <c r="T2215" s="403"/>
      <c r="U2215" s="406"/>
      <c r="V2215" s="400"/>
      <c r="W2215" s="405"/>
      <c r="X2215" s="405"/>
      <c r="Y2215" s="403"/>
      <c r="Z2215" s="407"/>
      <c r="AA2215" s="403"/>
      <c r="AB2215" s="405"/>
      <c r="AC2215" s="403"/>
      <c r="AD2215" s="406"/>
      <c r="AG2215" s="403"/>
      <c r="AH2215" s="403"/>
      <c r="AI2215" s="405"/>
      <c r="AL2215" s="403"/>
      <c r="AN2215" s="403"/>
      <c r="AO2215" s="405"/>
      <c r="AP2215" s="403"/>
      <c r="AQ2215" s="403"/>
      <c r="AR2215" s="403"/>
      <c r="AS2215" s="403"/>
      <c r="AT2215" s="403"/>
      <c r="AU2215" s="403"/>
      <c r="AV2215" s="405"/>
      <c r="AW2215" s="404"/>
      <c r="AY2215" s="403"/>
      <c r="BC2215" s="403"/>
      <c r="BD2215" s="403"/>
      <c r="BE2215" s="403"/>
      <c r="BF2215" s="403"/>
      <c r="BG2215" s="403"/>
      <c r="BH2215" s="403"/>
      <c r="BI2215" s="403"/>
      <c r="BJ2215" s="403"/>
      <c r="BK2215" s="403"/>
    </row>
    <row r="2216" spans="1:63" x14ac:dyDescent="0.25">
      <c r="A2216" s="405"/>
      <c r="B2216" s="400"/>
      <c r="C2216" s="403"/>
      <c r="D2216" s="403"/>
      <c r="E2216" s="403"/>
      <c r="I2216" s="404"/>
      <c r="Q2216" s="405"/>
      <c r="S2216" s="405"/>
      <c r="T2216" s="403"/>
      <c r="U2216" s="406"/>
      <c r="V2216" s="400"/>
      <c r="W2216" s="405"/>
      <c r="X2216" s="405"/>
      <c r="Y2216" s="403"/>
      <c r="Z2216" s="407"/>
      <c r="AA2216" s="403"/>
      <c r="AB2216" s="405"/>
      <c r="AC2216" s="403"/>
      <c r="AD2216" s="406"/>
      <c r="AG2216" s="403"/>
      <c r="AH2216" s="403"/>
      <c r="AI2216" s="405"/>
      <c r="AL2216" s="403"/>
      <c r="AN2216" s="403"/>
      <c r="AO2216" s="405"/>
      <c r="AP2216" s="403"/>
      <c r="AQ2216" s="403"/>
      <c r="AR2216" s="403"/>
      <c r="AS2216" s="403"/>
      <c r="AT2216" s="403"/>
      <c r="AU2216" s="403"/>
      <c r="AV2216" s="405"/>
      <c r="AW2216" s="404"/>
      <c r="AY2216" s="403"/>
      <c r="BC2216" s="403"/>
      <c r="BD2216" s="403"/>
      <c r="BE2216" s="403"/>
      <c r="BF2216" s="403"/>
      <c r="BG2216" s="403"/>
      <c r="BH2216" s="403"/>
      <c r="BI2216" s="403"/>
      <c r="BJ2216" s="403"/>
      <c r="BK2216" s="403"/>
    </row>
    <row r="2217" spans="1:63" x14ac:dyDescent="0.25">
      <c r="A2217" s="405"/>
      <c r="B2217" s="400"/>
      <c r="C2217" s="403"/>
      <c r="D2217" s="403"/>
      <c r="E2217" s="403"/>
      <c r="I2217" s="404"/>
      <c r="Q2217" s="405"/>
      <c r="S2217" s="405"/>
      <c r="T2217" s="403"/>
      <c r="U2217" s="406"/>
      <c r="V2217" s="400"/>
      <c r="W2217" s="405"/>
      <c r="X2217" s="405"/>
      <c r="Y2217" s="403"/>
      <c r="Z2217" s="407"/>
      <c r="AA2217" s="403"/>
      <c r="AB2217" s="405"/>
      <c r="AC2217" s="403"/>
      <c r="AD2217" s="406"/>
      <c r="AG2217" s="403"/>
      <c r="AH2217" s="403"/>
      <c r="AI2217" s="405"/>
      <c r="AL2217" s="403"/>
      <c r="AN2217" s="403"/>
      <c r="AO2217" s="405"/>
      <c r="AP2217" s="403"/>
      <c r="AQ2217" s="403"/>
      <c r="AR2217" s="403"/>
      <c r="AS2217" s="403"/>
      <c r="AT2217" s="403"/>
      <c r="AU2217" s="403"/>
      <c r="AV2217" s="405"/>
      <c r="AW2217" s="404"/>
      <c r="AY2217" s="403"/>
      <c r="BC2217" s="403"/>
      <c r="BD2217" s="403"/>
      <c r="BE2217" s="403"/>
      <c r="BF2217" s="403"/>
      <c r="BG2217" s="403"/>
      <c r="BH2217" s="403"/>
      <c r="BI2217" s="403"/>
      <c r="BJ2217" s="403"/>
      <c r="BK2217" s="403"/>
    </row>
    <row r="2218" spans="1:63" x14ac:dyDescent="0.25">
      <c r="A2218" s="405"/>
      <c r="B2218" s="400"/>
      <c r="C2218" s="403"/>
      <c r="D2218" s="403"/>
      <c r="E2218" s="403"/>
      <c r="I2218" s="404"/>
      <c r="Q2218" s="405"/>
      <c r="S2218" s="405"/>
      <c r="T2218" s="403"/>
      <c r="U2218" s="406"/>
      <c r="V2218" s="400"/>
      <c r="W2218" s="405"/>
      <c r="X2218" s="405"/>
      <c r="Y2218" s="403"/>
      <c r="Z2218" s="407"/>
      <c r="AA2218" s="403"/>
      <c r="AB2218" s="405"/>
      <c r="AC2218" s="403"/>
      <c r="AD2218" s="406"/>
      <c r="AG2218" s="403"/>
      <c r="AH2218" s="403"/>
      <c r="AI2218" s="405"/>
      <c r="AL2218" s="403"/>
      <c r="AN2218" s="403"/>
      <c r="AO2218" s="405"/>
      <c r="AP2218" s="403"/>
      <c r="AQ2218" s="403"/>
      <c r="AR2218" s="403"/>
      <c r="AS2218" s="403"/>
      <c r="AT2218" s="403"/>
      <c r="AU2218" s="403"/>
      <c r="AV2218" s="405"/>
      <c r="AW2218" s="404"/>
      <c r="AY2218" s="403"/>
      <c r="BC2218" s="403"/>
      <c r="BD2218" s="403"/>
      <c r="BE2218" s="403"/>
      <c r="BF2218" s="403"/>
      <c r="BG2218" s="403"/>
      <c r="BH2218" s="403"/>
      <c r="BI2218" s="403"/>
      <c r="BJ2218" s="403"/>
      <c r="BK2218" s="403"/>
    </row>
    <row r="2219" spans="1:63" x14ac:dyDescent="0.25">
      <c r="A2219" s="405"/>
      <c r="B2219" s="400"/>
      <c r="C2219" s="403"/>
      <c r="D2219" s="403"/>
      <c r="E2219" s="403"/>
      <c r="I2219" s="404"/>
      <c r="Q2219" s="405"/>
      <c r="S2219" s="405"/>
      <c r="T2219" s="403"/>
      <c r="U2219" s="406"/>
      <c r="V2219" s="400"/>
      <c r="W2219" s="405"/>
      <c r="X2219" s="405"/>
      <c r="Y2219" s="403"/>
      <c r="Z2219" s="407"/>
      <c r="AA2219" s="403"/>
      <c r="AB2219" s="405"/>
      <c r="AC2219" s="403"/>
      <c r="AD2219" s="406"/>
      <c r="AG2219" s="403"/>
      <c r="AH2219" s="403"/>
      <c r="AI2219" s="405"/>
      <c r="AL2219" s="403"/>
      <c r="AN2219" s="403"/>
      <c r="AO2219" s="405"/>
      <c r="AP2219" s="403"/>
      <c r="AQ2219" s="403"/>
      <c r="AR2219" s="403"/>
      <c r="AS2219" s="403"/>
      <c r="AT2219" s="403"/>
      <c r="AU2219" s="403"/>
      <c r="AV2219" s="405"/>
      <c r="AW2219" s="404"/>
      <c r="AY2219" s="403"/>
      <c r="BC2219" s="403"/>
      <c r="BD2219" s="403"/>
      <c r="BE2219" s="403"/>
      <c r="BF2219" s="403"/>
      <c r="BG2219" s="403"/>
      <c r="BH2219" s="403"/>
      <c r="BI2219" s="403"/>
      <c r="BJ2219" s="403"/>
      <c r="BK2219" s="403"/>
    </row>
    <row r="2220" spans="1:63" x14ac:dyDescent="0.25">
      <c r="A2220" s="405"/>
      <c r="B2220" s="400"/>
      <c r="C2220" s="403"/>
      <c r="D2220" s="403"/>
      <c r="E2220" s="403"/>
      <c r="I2220" s="404"/>
      <c r="Q2220" s="405"/>
      <c r="S2220" s="405"/>
      <c r="T2220" s="403"/>
      <c r="U2220" s="406"/>
      <c r="V2220" s="400"/>
      <c r="W2220" s="405"/>
      <c r="X2220" s="405"/>
      <c r="Y2220" s="403"/>
      <c r="Z2220" s="407"/>
      <c r="AA2220" s="403"/>
      <c r="AB2220" s="405"/>
      <c r="AC2220" s="403"/>
      <c r="AD2220" s="406"/>
      <c r="AG2220" s="403"/>
      <c r="AH2220" s="403"/>
      <c r="AI2220" s="405"/>
      <c r="AL2220" s="403"/>
      <c r="AN2220" s="403"/>
      <c r="AO2220" s="405"/>
      <c r="AP2220" s="403"/>
      <c r="AQ2220" s="403"/>
      <c r="AR2220" s="403"/>
      <c r="AS2220" s="403"/>
      <c r="AT2220" s="403"/>
      <c r="AU2220" s="403"/>
      <c r="AV2220" s="405"/>
      <c r="AW2220" s="404"/>
      <c r="AY2220" s="403"/>
      <c r="BC2220" s="403"/>
      <c r="BD2220" s="403"/>
      <c r="BE2220" s="403"/>
      <c r="BF2220" s="403"/>
      <c r="BG2220" s="403"/>
      <c r="BH2220" s="403"/>
      <c r="BI2220" s="403"/>
      <c r="BJ2220" s="403"/>
      <c r="BK2220" s="403"/>
    </row>
    <row r="2221" spans="1:63" x14ac:dyDescent="0.25">
      <c r="A2221" s="405"/>
      <c r="B2221" s="400"/>
      <c r="C2221" s="403"/>
      <c r="D2221" s="403"/>
      <c r="E2221" s="403"/>
      <c r="I2221" s="404"/>
      <c r="Q2221" s="405"/>
      <c r="S2221" s="405"/>
      <c r="T2221" s="403"/>
      <c r="U2221" s="406"/>
      <c r="V2221" s="400"/>
      <c r="W2221" s="405"/>
      <c r="X2221" s="405"/>
      <c r="Y2221" s="403"/>
      <c r="Z2221" s="407"/>
      <c r="AA2221" s="403"/>
      <c r="AB2221" s="405"/>
      <c r="AC2221" s="403"/>
      <c r="AD2221" s="406"/>
      <c r="AG2221" s="403"/>
      <c r="AH2221" s="403"/>
      <c r="AI2221" s="405"/>
      <c r="AL2221" s="403"/>
      <c r="AN2221" s="403"/>
      <c r="AO2221" s="405"/>
      <c r="AP2221" s="403"/>
      <c r="AQ2221" s="403"/>
      <c r="AR2221" s="403"/>
      <c r="AS2221" s="403"/>
      <c r="AT2221" s="403"/>
      <c r="AU2221" s="403"/>
      <c r="AV2221" s="405"/>
      <c r="AW2221" s="404"/>
      <c r="AY2221" s="403"/>
      <c r="BC2221" s="403"/>
      <c r="BD2221" s="403"/>
      <c r="BE2221" s="403"/>
      <c r="BF2221" s="403"/>
      <c r="BG2221" s="403"/>
      <c r="BH2221" s="403"/>
      <c r="BI2221" s="403"/>
      <c r="BJ2221" s="403"/>
      <c r="BK2221" s="403"/>
    </row>
    <row r="2222" spans="1:63" x14ac:dyDescent="0.25">
      <c r="A2222" s="405"/>
      <c r="B2222" s="400"/>
      <c r="C2222" s="403"/>
      <c r="D2222" s="403"/>
      <c r="E2222" s="403"/>
      <c r="I2222" s="404"/>
      <c r="Q2222" s="405"/>
      <c r="S2222" s="405"/>
      <c r="T2222" s="403"/>
      <c r="U2222" s="406"/>
      <c r="V2222" s="400"/>
      <c r="W2222" s="405"/>
      <c r="X2222" s="405"/>
      <c r="Y2222" s="403"/>
      <c r="Z2222" s="407"/>
      <c r="AA2222" s="403"/>
      <c r="AB2222" s="405"/>
      <c r="AC2222" s="403"/>
      <c r="AD2222" s="406"/>
      <c r="AG2222" s="403"/>
      <c r="AH2222" s="403"/>
      <c r="AI2222" s="405"/>
      <c r="AL2222" s="403"/>
      <c r="AN2222" s="403"/>
      <c r="AO2222" s="405"/>
      <c r="AP2222" s="403"/>
      <c r="AQ2222" s="403"/>
      <c r="AR2222" s="403"/>
      <c r="AS2222" s="403"/>
      <c r="AT2222" s="403"/>
      <c r="AU2222" s="403"/>
      <c r="AV2222" s="405"/>
      <c r="AW2222" s="404"/>
      <c r="AY2222" s="403"/>
      <c r="BC2222" s="403"/>
      <c r="BD2222" s="403"/>
      <c r="BE2222" s="403"/>
      <c r="BF2222" s="403"/>
      <c r="BG2222" s="403"/>
      <c r="BH2222" s="403"/>
      <c r="BI2222" s="403"/>
      <c r="BJ2222" s="403"/>
      <c r="BK2222" s="403"/>
    </row>
    <row r="2223" spans="1:63" x14ac:dyDescent="0.25">
      <c r="A2223" s="405"/>
      <c r="B2223" s="400"/>
      <c r="C2223" s="403"/>
      <c r="D2223" s="403"/>
      <c r="E2223" s="403"/>
      <c r="I2223" s="404"/>
      <c r="Q2223" s="405"/>
      <c r="S2223" s="405"/>
      <c r="T2223" s="403"/>
      <c r="U2223" s="406"/>
      <c r="V2223" s="400"/>
      <c r="W2223" s="405"/>
      <c r="X2223" s="405"/>
      <c r="Y2223" s="403"/>
      <c r="Z2223" s="407"/>
      <c r="AA2223" s="403"/>
      <c r="AB2223" s="405"/>
      <c r="AC2223" s="403"/>
      <c r="AD2223" s="406"/>
      <c r="AG2223" s="403"/>
      <c r="AH2223" s="403"/>
      <c r="AI2223" s="405"/>
      <c r="AL2223" s="403"/>
      <c r="AN2223" s="403"/>
      <c r="AO2223" s="405"/>
      <c r="AP2223" s="403"/>
      <c r="AQ2223" s="403"/>
      <c r="AR2223" s="403"/>
      <c r="AS2223" s="403"/>
      <c r="AT2223" s="403"/>
      <c r="AU2223" s="403"/>
      <c r="AV2223" s="405"/>
      <c r="AW2223" s="404"/>
      <c r="AY2223" s="403"/>
      <c r="BC2223" s="403"/>
      <c r="BD2223" s="403"/>
      <c r="BE2223" s="403"/>
      <c r="BF2223" s="403"/>
      <c r="BG2223" s="403"/>
      <c r="BH2223" s="403"/>
      <c r="BI2223" s="403"/>
      <c r="BJ2223" s="403"/>
      <c r="BK2223" s="403"/>
    </row>
    <row r="2224" spans="1:63" x14ac:dyDescent="0.25">
      <c r="A2224" s="405"/>
      <c r="B2224" s="400"/>
      <c r="C2224" s="403"/>
      <c r="D2224" s="403"/>
      <c r="E2224" s="403"/>
      <c r="I2224" s="404"/>
      <c r="Q2224" s="405"/>
      <c r="S2224" s="405"/>
      <c r="T2224" s="403"/>
      <c r="U2224" s="406"/>
      <c r="V2224" s="400"/>
      <c r="W2224" s="405"/>
      <c r="X2224" s="405"/>
      <c r="Y2224" s="403"/>
      <c r="Z2224" s="407"/>
      <c r="AA2224" s="403"/>
      <c r="AB2224" s="405"/>
      <c r="AC2224" s="403"/>
      <c r="AD2224" s="406"/>
      <c r="AG2224" s="403"/>
      <c r="AH2224" s="403"/>
      <c r="AI2224" s="405"/>
      <c r="AL2224" s="403"/>
      <c r="AN2224" s="403"/>
      <c r="AO2224" s="405"/>
      <c r="AP2224" s="403"/>
      <c r="AQ2224" s="403"/>
      <c r="AR2224" s="403"/>
      <c r="AS2224" s="403"/>
      <c r="AT2224" s="403"/>
      <c r="AU2224" s="403"/>
      <c r="AV2224" s="405"/>
      <c r="AW2224" s="404"/>
      <c r="AY2224" s="403"/>
      <c r="BC2224" s="403"/>
      <c r="BD2224" s="403"/>
      <c r="BE2224" s="403"/>
      <c r="BF2224" s="403"/>
      <c r="BG2224" s="403"/>
      <c r="BH2224" s="403"/>
      <c r="BI2224" s="403"/>
      <c r="BJ2224" s="403"/>
      <c r="BK2224" s="403"/>
    </row>
    <row r="2225" spans="1:63" x14ac:dyDescent="0.25">
      <c r="A2225" s="405"/>
      <c r="B2225" s="400"/>
      <c r="C2225" s="403"/>
      <c r="D2225" s="403"/>
      <c r="E2225" s="403"/>
      <c r="I2225" s="404"/>
      <c r="Q2225" s="405"/>
      <c r="S2225" s="405"/>
      <c r="T2225" s="403"/>
      <c r="U2225" s="406"/>
      <c r="V2225" s="400"/>
      <c r="W2225" s="405"/>
      <c r="X2225" s="405"/>
      <c r="Y2225" s="403"/>
      <c r="Z2225" s="407"/>
      <c r="AA2225" s="403"/>
      <c r="AB2225" s="405"/>
      <c r="AC2225" s="403"/>
      <c r="AD2225" s="406"/>
      <c r="AG2225" s="403"/>
      <c r="AH2225" s="403"/>
      <c r="AI2225" s="405"/>
      <c r="AL2225" s="403"/>
      <c r="AN2225" s="403"/>
      <c r="AO2225" s="405"/>
      <c r="AP2225" s="403"/>
      <c r="AQ2225" s="403"/>
      <c r="AR2225" s="403"/>
      <c r="AS2225" s="403"/>
      <c r="AT2225" s="403"/>
      <c r="AU2225" s="403"/>
      <c r="AV2225" s="405"/>
      <c r="AW2225" s="404"/>
      <c r="AY2225" s="403"/>
      <c r="BC2225" s="403"/>
      <c r="BD2225" s="403"/>
      <c r="BE2225" s="403"/>
      <c r="BF2225" s="403"/>
      <c r="BG2225" s="403"/>
      <c r="BH2225" s="403"/>
      <c r="BI2225" s="403"/>
      <c r="BJ2225" s="403"/>
      <c r="BK2225" s="403"/>
    </row>
    <row r="2226" spans="1:63" x14ac:dyDescent="0.25">
      <c r="A2226" s="405"/>
      <c r="B2226" s="400"/>
      <c r="C2226" s="403"/>
      <c r="D2226" s="403"/>
      <c r="E2226" s="403"/>
      <c r="I2226" s="404"/>
      <c r="Q2226" s="405"/>
      <c r="S2226" s="405"/>
      <c r="T2226" s="403"/>
      <c r="U2226" s="406"/>
      <c r="V2226" s="400"/>
      <c r="W2226" s="405"/>
      <c r="X2226" s="405"/>
      <c r="Y2226" s="403"/>
      <c r="Z2226" s="407"/>
      <c r="AA2226" s="403"/>
      <c r="AB2226" s="405"/>
      <c r="AC2226" s="403"/>
      <c r="AD2226" s="406"/>
      <c r="AG2226" s="403"/>
      <c r="AH2226" s="403"/>
      <c r="AI2226" s="405"/>
      <c r="AL2226" s="403"/>
      <c r="AN2226" s="403"/>
      <c r="AO2226" s="405"/>
      <c r="AP2226" s="403"/>
      <c r="AQ2226" s="403"/>
      <c r="AR2226" s="403"/>
      <c r="AS2226" s="403"/>
      <c r="AT2226" s="403"/>
      <c r="AU2226" s="403"/>
      <c r="AV2226" s="405"/>
      <c r="AW2226" s="404"/>
      <c r="AY2226" s="403"/>
      <c r="BC2226" s="403"/>
      <c r="BD2226" s="403"/>
      <c r="BE2226" s="403"/>
      <c r="BF2226" s="403"/>
      <c r="BG2226" s="403"/>
      <c r="BH2226" s="403"/>
      <c r="BI2226" s="403"/>
      <c r="BJ2226" s="403"/>
      <c r="BK2226" s="403"/>
    </row>
    <row r="2227" spans="1:63" x14ac:dyDescent="0.25">
      <c r="A2227" s="405"/>
      <c r="B2227" s="400"/>
      <c r="C2227" s="403"/>
      <c r="D2227" s="403"/>
      <c r="E2227" s="403"/>
      <c r="I2227" s="404"/>
      <c r="Q2227" s="405"/>
      <c r="S2227" s="405"/>
      <c r="T2227" s="403"/>
      <c r="U2227" s="406"/>
      <c r="V2227" s="400"/>
      <c r="W2227" s="405"/>
      <c r="X2227" s="405"/>
      <c r="Y2227" s="403"/>
      <c r="Z2227" s="407"/>
      <c r="AA2227" s="403"/>
      <c r="AB2227" s="405"/>
      <c r="AC2227" s="403"/>
      <c r="AD2227" s="406"/>
      <c r="AG2227" s="403"/>
      <c r="AH2227" s="403"/>
      <c r="AI2227" s="405"/>
      <c r="AL2227" s="403"/>
      <c r="AN2227" s="403"/>
      <c r="AO2227" s="405"/>
      <c r="AP2227" s="403"/>
      <c r="AQ2227" s="403"/>
      <c r="AR2227" s="403"/>
      <c r="AS2227" s="403"/>
      <c r="AT2227" s="403"/>
      <c r="AU2227" s="403"/>
      <c r="AV2227" s="405"/>
      <c r="AW2227" s="404"/>
      <c r="AY2227" s="403"/>
      <c r="BC2227" s="403"/>
      <c r="BD2227" s="403"/>
      <c r="BE2227" s="403"/>
      <c r="BF2227" s="403"/>
      <c r="BG2227" s="403"/>
      <c r="BH2227" s="403"/>
      <c r="BI2227" s="403"/>
      <c r="BJ2227" s="403"/>
      <c r="BK2227" s="403"/>
    </row>
    <row r="2228" spans="1:63" x14ac:dyDescent="0.25">
      <c r="A2228" s="405"/>
      <c r="B2228" s="400"/>
      <c r="C2228" s="403"/>
      <c r="D2228" s="403"/>
      <c r="E2228" s="403"/>
      <c r="I2228" s="404"/>
      <c r="Q2228" s="405"/>
      <c r="S2228" s="405"/>
      <c r="T2228" s="403"/>
      <c r="U2228" s="406"/>
      <c r="V2228" s="400"/>
      <c r="W2228" s="405"/>
      <c r="X2228" s="405"/>
      <c r="Y2228" s="403"/>
      <c r="Z2228" s="407"/>
      <c r="AA2228" s="403"/>
      <c r="AB2228" s="405"/>
      <c r="AC2228" s="403"/>
      <c r="AD2228" s="406"/>
      <c r="AG2228" s="403"/>
      <c r="AH2228" s="403"/>
      <c r="AI2228" s="405"/>
      <c r="AL2228" s="403"/>
      <c r="AN2228" s="403"/>
      <c r="AO2228" s="405"/>
      <c r="AP2228" s="403"/>
      <c r="AQ2228" s="403"/>
      <c r="AR2228" s="403"/>
      <c r="AS2228" s="403"/>
      <c r="AT2228" s="403"/>
      <c r="AU2228" s="403"/>
      <c r="AV2228" s="405"/>
      <c r="AW2228" s="404"/>
      <c r="AY2228" s="403"/>
      <c r="BC2228" s="403"/>
      <c r="BD2228" s="403"/>
      <c r="BE2228" s="403"/>
      <c r="BF2228" s="403"/>
      <c r="BG2228" s="403"/>
      <c r="BH2228" s="403"/>
      <c r="BI2228" s="403"/>
      <c r="BJ2228" s="403"/>
      <c r="BK2228" s="403"/>
    </row>
    <row r="2229" spans="1:63" x14ac:dyDescent="0.25">
      <c r="A2229" s="405"/>
      <c r="B2229" s="400"/>
      <c r="C2229" s="403"/>
      <c r="D2229" s="403"/>
      <c r="E2229" s="403"/>
      <c r="I2229" s="404"/>
      <c r="Q2229" s="405"/>
      <c r="S2229" s="405"/>
      <c r="T2229" s="403"/>
      <c r="U2229" s="406"/>
      <c r="V2229" s="400"/>
      <c r="W2229" s="405"/>
      <c r="X2229" s="405"/>
      <c r="Y2229" s="403"/>
      <c r="Z2229" s="407"/>
      <c r="AA2229" s="403"/>
      <c r="AB2229" s="405"/>
      <c r="AC2229" s="403"/>
      <c r="AD2229" s="406"/>
      <c r="AG2229" s="403"/>
      <c r="AH2229" s="403"/>
      <c r="AI2229" s="405"/>
      <c r="AL2229" s="403"/>
      <c r="AN2229" s="403"/>
      <c r="AO2229" s="405"/>
      <c r="AP2229" s="403"/>
      <c r="AQ2229" s="403"/>
      <c r="AR2229" s="403"/>
      <c r="AS2229" s="403"/>
      <c r="AT2229" s="403"/>
      <c r="AU2229" s="403"/>
      <c r="AV2229" s="405"/>
      <c r="AW2229" s="404"/>
      <c r="AY2229" s="403"/>
      <c r="BC2229" s="403"/>
      <c r="BD2229" s="403"/>
      <c r="BE2229" s="403"/>
      <c r="BF2229" s="403"/>
      <c r="BG2229" s="403"/>
      <c r="BH2229" s="403"/>
      <c r="BI2229" s="403"/>
      <c r="BJ2229" s="403"/>
      <c r="BK2229" s="403"/>
    </row>
    <row r="2230" spans="1:63" x14ac:dyDescent="0.25">
      <c r="A2230" s="405"/>
      <c r="B2230" s="400"/>
      <c r="C2230" s="403"/>
      <c r="D2230" s="403"/>
      <c r="E2230" s="403"/>
      <c r="I2230" s="404"/>
      <c r="Q2230" s="405"/>
      <c r="S2230" s="405"/>
      <c r="T2230" s="403"/>
      <c r="U2230" s="406"/>
      <c r="V2230" s="400"/>
      <c r="W2230" s="405"/>
      <c r="X2230" s="405"/>
      <c r="Y2230" s="403"/>
      <c r="Z2230" s="407"/>
      <c r="AA2230" s="403"/>
      <c r="AB2230" s="405"/>
      <c r="AC2230" s="403"/>
      <c r="AD2230" s="406"/>
      <c r="AG2230" s="403"/>
      <c r="AH2230" s="403"/>
      <c r="AI2230" s="405"/>
      <c r="AL2230" s="403"/>
      <c r="AN2230" s="403"/>
      <c r="AO2230" s="405"/>
      <c r="AP2230" s="403"/>
      <c r="AQ2230" s="403"/>
      <c r="AR2230" s="403"/>
      <c r="AS2230" s="403"/>
      <c r="AT2230" s="403"/>
      <c r="AU2230" s="403"/>
      <c r="AV2230" s="405"/>
      <c r="AW2230" s="404"/>
      <c r="AY2230" s="403"/>
      <c r="BC2230" s="403"/>
      <c r="BD2230" s="403"/>
      <c r="BE2230" s="403"/>
      <c r="BF2230" s="403"/>
      <c r="BG2230" s="403"/>
      <c r="BH2230" s="403"/>
      <c r="BI2230" s="403"/>
      <c r="BJ2230" s="403"/>
      <c r="BK2230" s="403"/>
    </row>
    <row r="2231" spans="1:63" x14ac:dyDescent="0.25">
      <c r="A2231" s="405"/>
      <c r="B2231" s="400"/>
      <c r="C2231" s="403"/>
      <c r="D2231" s="403"/>
      <c r="E2231" s="403"/>
      <c r="I2231" s="404"/>
      <c r="Q2231" s="405"/>
      <c r="S2231" s="405"/>
      <c r="T2231" s="403"/>
      <c r="U2231" s="406"/>
      <c r="V2231" s="400"/>
      <c r="W2231" s="405"/>
      <c r="X2231" s="405"/>
      <c r="Y2231" s="403"/>
      <c r="Z2231" s="407"/>
      <c r="AA2231" s="403"/>
      <c r="AB2231" s="405"/>
      <c r="AC2231" s="403"/>
      <c r="AD2231" s="406"/>
      <c r="AG2231" s="403"/>
      <c r="AH2231" s="403"/>
      <c r="AI2231" s="405"/>
      <c r="AL2231" s="403"/>
      <c r="AN2231" s="403"/>
      <c r="AO2231" s="405"/>
      <c r="AP2231" s="403"/>
      <c r="AQ2231" s="403"/>
      <c r="AR2231" s="403"/>
      <c r="AS2231" s="403"/>
      <c r="AT2231" s="403"/>
      <c r="AU2231" s="403"/>
      <c r="AV2231" s="405"/>
      <c r="AW2231" s="404"/>
      <c r="AY2231" s="403"/>
      <c r="BC2231" s="403"/>
      <c r="BD2231" s="403"/>
      <c r="BE2231" s="403"/>
      <c r="BF2231" s="403"/>
      <c r="BG2231" s="403"/>
      <c r="BH2231" s="403"/>
      <c r="BI2231" s="403"/>
      <c r="BJ2231" s="403"/>
      <c r="BK2231" s="403"/>
    </row>
    <row r="2232" spans="1:63" x14ac:dyDescent="0.25">
      <c r="A2232" s="405"/>
      <c r="B2232" s="400"/>
      <c r="C2232" s="403"/>
      <c r="D2232" s="403"/>
      <c r="E2232" s="403"/>
      <c r="I2232" s="404"/>
      <c r="Q2232" s="405"/>
      <c r="S2232" s="405"/>
      <c r="T2232" s="403"/>
      <c r="U2232" s="406"/>
      <c r="V2232" s="400"/>
      <c r="W2232" s="405"/>
      <c r="X2232" s="405"/>
      <c r="Y2232" s="403"/>
      <c r="Z2232" s="407"/>
      <c r="AA2232" s="403"/>
      <c r="AB2232" s="405"/>
      <c r="AC2232" s="403"/>
      <c r="AD2232" s="406"/>
      <c r="AG2232" s="403"/>
      <c r="AH2232" s="403"/>
      <c r="AI2232" s="405"/>
      <c r="AL2232" s="403"/>
      <c r="AN2232" s="403"/>
      <c r="AO2232" s="405"/>
      <c r="AP2232" s="403"/>
      <c r="AQ2232" s="403"/>
      <c r="AR2232" s="403"/>
      <c r="AS2232" s="403"/>
      <c r="AT2232" s="403"/>
      <c r="AU2232" s="403"/>
      <c r="AV2232" s="405"/>
      <c r="AW2232" s="404"/>
      <c r="AY2232" s="403"/>
      <c r="BC2232" s="403"/>
      <c r="BD2232" s="403"/>
      <c r="BE2232" s="403"/>
      <c r="BF2232" s="403"/>
      <c r="BG2232" s="403"/>
      <c r="BH2232" s="403"/>
      <c r="BI2232" s="403"/>
      <c r="BJ2232" s="403"/>
      <c r="BK2232" s="403"/>
    </row>
    <row r="2233" spans="1:63" x14ac:dyDescent="0.25">
      <c r="A2233" s="405"/>
      <c r="B2233" s="400"/>
      <c r="C2233" s="403"/>
      <c r="D2233" s="403"/>
      <c r="E2233" s="403"/>
      <c r="I2233" s="404"/>
      <c r="Q2233" s="405"/>
      <c r="S2233" s="405"/>
      <c r="T2233" s="403"/>
      <c r="U2233" s="406"/>
      <c r="V2233" s="400"/>
      <c r="W2233" s="405"/>
      <c r="X2233" s="405"/>
      <c r="Y2233" s="403"/>
      <c r="Z2233" s="407"/>
      <c r="AA2233" s="403"/>
      <c r="AB2233" s="405"/>
      <c r="AC2233" s="403"/>
      <c r="AD2233" s="406"/>
      <c r="AG2233" s="403"/>
      <c r="AH2233" s="403"/>
      <c r="AI2233" s="405"/>
      <c r="AL2233" s="403"/>
      <c r="AN2233" s="403"/>
      <c r="AO2233" s="405"/>
      <c r="AP2233" s="403"/>
      <c r="AQ2233" s="403"/>
      <c r="AR2233" s="403"/>
      <c r="AS2233" s="403"/>
      <c r="AT2233" s="403"/>
      <c r="AU2233" s="403"/>
      <c r="AV2233" s="405"/>
      <c r="AW2233" s="404"/>
      <c r="AY2233" s="403"/>
      <c r="BC2233" s="403"/>
      <c r="BD2233" s="403"/>
      <c r="BE2233" s="403"/>
      <c r="BF2233" s="403"/>
      <c r="BG2233" s="403"/>
      <c r="BH2233" s="403"/>
      <c r="BI2233" s="403"/>
      <c r="BJ2233" s="403"/>
      <c r="BK2233" s="403"/>
    </row>
    <row r="2234" spans="1:63" x14ac:dyDescent="0.25">
      <c r="A2234" s="405"/>
      <c r="B2234" s="400"/>
      <c r="C2234" s="403"/>
      <c r="D2234" s="403"/>
      <c r="E2234" s="403"/>
      <c r="I2234" s="404"/>
      <c r="Q2234" s="405"/>
      <c r="S2234" s="405"/>
      <c r="T2234" s="403"/>
      <c r="U2234" s="406"/>
      <c r="V2234" s="400"/>
      <c r="W2234" s="405"/>
      <c r="X2234" s="405"/>
      <c r="Y2234" s="403"/>
      <c r="Z2234" s="407"/>
      <c r="AA2234" s="403"/>
      <c r="AB2234" s="405"/>
      <c r="AC2234" s="403"/>
      <c r="AD2234" s="406"/>
      <c r="AG2234" s="403"/>
      <c r="AH2234" s="403"/>
      <c r="AI2234" s="405"/>
      <c r="AL2234" s="403"/>
      <c r="AN2234" s="403"/>
      <c r="AO2234" s="405"/>
      <c r="AP2234" s="403"/>
      <c r="AQ2234" s="403"/>
      <c r="AR2234" s="403"/>
      <c r="AS2234" s="403"/>
      <c r="AT2234" s="403"/>
      <c r="AU2234" s="403"/>
      <c r="AV2234" s="405"/>
      <c r="AW2234" s="404"/>
      <c r="AY2234" s="403"/>
      <c r="BC2234" s="403"/>
      <c r="BD2234" s="403"/>
      <c r="BE2234" s="403"/>
      <c r="BF2234" s="403"/>
      <c r="BG2234" s="403"/>
      <c r="BH2234" s="403"/>
      <c r="BI2234" s="403"/>
      <c r="BJ2234" s="403"/>
      <c r="BK2234" s="403"/>
    </row>
    <row r="2235" spans="1:63" x14ac:dyDescent="0.25">
      <c r="A2235" s="405"/>
      <c r="B2235" s="400"/>
      <c r="C2235" s="403"/>
      <c r="D2235" s="403"/>
      <c r="E2235" s="403"/>
      <c r="I2235" s="404"/>
      <c r="Q2235" s="405"/>
      <c r="S2235" s="405"/>
      <c r="T2235" s="403"/>
      <c r="U2235" s="406"/>
      <c r="V2235" s="400"/>
      <c r="W2235" s="405"/>
      <c r="X2235" s="405"/>
      <c r="Y2235" s="403"/>
      <c r="Z2235" s="407"/>
      <c r="AA2235" s="403"/>
      <c r="AB2235" s="405"/>
      <c r="AC2235" s="403"/>
      <c r="AD2235" s="406"/>
      <c r="AG2235" s="403"/>
      <c r="AH2235" s="403"/>
      <c r="AI2235" s="405"/>
      <c r="AL2235" s="403"/>
      <c r="AN2235" s="403"/>
      <c r="AO2235" s="405"/>
      <c r="AP2235" s="403"/>
      <c r="AQ2235" s="403"/>
      <c r="AR2235" s="403"/>
      <c r="AS2235" s="403"/>
      <c r="AT2235" s="403"/>
      <c r="AU2235" s="403"/>
      <c r="AV2235" s="405"/>
      <c r="AW2235" s="404"/>
      <c r="AY2235" s="403"/>
      <c r="BC2235" s="403"/>
      <c r="BD2235" s="403"/>
      <c r="BE2235" s="403"/>
      <c r="BF2235" s="403"/>
      <c r="BG2235" s="403"/>
      <c r="BH2235" s="403"/>
      <c r="BI2235" s="403"/>
      <c r="BJ2235" s="403"/>
      <c r="BK2235" s="403"/>
    </row>
    <row r="2236" spans="1:63" x14ac:dyDescent="0.25">
      <c r="A2236" s="405"/>
      <c r="B2236" s="400"/>
      <c r="C2236" s="403"/>
      <c r="D2236" s="403"/>
      <c r="E2236" s="403"/>
      <c r="I2236" s="404"/>
      <c r="Q2236" s="405"/>
      <c r="S2236" s="405"/>
      <c r="T2236" s="403"/>
      <c r="U2236" s="406"/>
      <c r="V2236" s="400"/>
      <c r="W2236" s="405"/>
      <c r="X2236" s="405"/>
      <c r="Y2236" s="403"/>
      <c r="Z2236" s="407"/>
      <c r="AA2236" s="403"/>
      <c r="AB2236" s="405"/>
      <c r="AC2236" s="403"/>
      <c r="AD2236" s="406"/>
      <c r="AG2236" s="403"/>
      <c r="AH2236" s="403"/>
      <c r="AI2236" s="405"/>
      <c r="AL2236" s="403"/>
      <c r="AN2236" s="403"/>
      <c r="AO2236" s="405"/>
      <c r="AP2236" s="403"/>
      <c r="AQ2236" s="403"/>
      <c r="AR2236" s="403"/>
      <c r="AS2236" s="403"/>
      <c r="AT2236" s="403"/>
      <c r="AU2236" s="403"/>
      <c r="AV2236" s="405"/>
      <c r="AW2236" s="404"/>
      <c r="AY2236" s="403"/>
      <c r="BC2236" s="403"/>
      <c r="BD2236" s="403"/>
      <c r="BE2236" s="403"/>
      <c r="BF2236" s="403"/>
      <c r="BG2236" s="403"/>
      <c r="BH2236" s="403"/>
      <c r="BI2236" s="403"/>
      <c r="BJ2236" s="403"/>
      <c r="BK2236" s="403"/>
    </row>
    <row r="2237" spans="1:63" x14ac:dyDescent="0.25">
      <c r="A2237" s="405"/>
      <c r="B2237" s="400"/>
      <c r="C2237" s="403"/>
      <c r="D2237" s="403"/>
      <c r="E2237" s="403"/>
      <c r="I2237" s="404"/>
      <c r="Q2237" s="405"/>
      <c r="S2237" s="405"/>
      <c r="T2237" s="403"/>
      <c r="U2237" s="406"/>
      <c r="V2237" s="400"/>
      <c r="W2237" s="405"/>
      <c r="X2237" s="405"/>
      <c r="Y2237" s="403"/>
      <c r="Z2237" s="407"/>
      <c r="AA2237" s="403"/>
      <c r="AB2237" s="405"/>
      <c r="AC2237" s="403"/>
      <c r="AD2237" s="406"/>
      <c r="AG2237" s="403"/>
      <c r="AH2237" s="403"/>
      <c r="AI2237" s="405"/>
      <c r="AL2237" s="403"/>
      <c r="AN2237" s="403"/>
      <c r="AO2237" s="405"/>
      <c r="AP2237" s="403"/>
      <c r="AQ2237" s="403"/>
      <c r="AR2237" s="403"/>
      <c r="AS2237" s="403"/>
      <c r="AT2237" s="403"/>
      <c r="AU2237" s="403"/>
      <c r="AV2237" s="405"/>
      <c r="AW2237" s="404"/>
      <c r="AY2237" s="403"/>
      <c r="BC2237" s="403"/>
      <c r="BD2237" s="403"/>
      <c r="BE2237" s="403"/>
      <c r="BF2237" s="403"/>
      <c r="BG2237" s="403"/>
      <c r="BH2237" s="403"/>
      <c r="BI2237" s="403"/>
      <c r="BJ2237" s="403"/>
      <c r="BK2237" s="403"/>
    </row>
    <row r="2238" spans="1:63" x14ac:dyDescent="0.25">
      <c r="A2238" s="405"/>
      <c r="B2238" s="400"/>
      <c r="C2238" s="403"/>
      <c r="D2238" s="403"/>
      <c r="E2238" s="403"/>
      <c r="I2238" s="404"/>
      <c r="Q2238" s="405"/>
      <c r="S2238" s="405"/>
      <c r="T2238" s="403"/>
      <c r="U2238" s="406"/>
      <c r="V2238" s="400"/>
      <c r="W2238" s="405"/>
      <c r="X2238" s="405"/>
      <c r="Y2238" s="403"/>
      <c r="Z2238" s="407"/>
      <c r="AA2238" s="403"/>
      <c r="AB2238" s="405"/>
      <c r="AC2238" s="403"/>
      <c r="AD2238" s="406"/>
      <c r="AG2238" s="403"/>
      <c r="AH2238" s="403"/>
      <c r="AI2238" s="405"/>
      <c r="AL2238" s="403"/>
      <c r="AN2238" s="403"/>
      <c r="AO2238" s="405"/>
      <c r="AP2238" s="403"/>
      <c r="AQ2238" s="403"/>
      <c r="AR2238" s="403"/>
      <c r="AS2238" s="403"/>
      <c r="AT2238" s="403"/>
      <c r="AU2238" s="403"/>
      <c r="AV2238" s="405"/>
      <c r="AW2238" s="404"/>
      <c r="AY2238" s="403"/>
      <c r="BC2238" s="403"/>
      <c r="BD2238" s="403"/>
      <c r="BE2238" s="403"/>
      <c r="BF2238" s="403"/>
      <c r="BG2238" s="403"/>
      <c r="BH2238" s="403"/>
      <c r="BI2238" s="403"/>
      <c r="BJ2238" s="403"/>
      <c r="BK2238" s="403"/>
    </row>
    <row r="2239" spans="1:63" x14ac:dyDescent="0.25">
      <c r="A2239" s="405"/>
      <c r="B2239" s="400"/>
      <c r="C2239" s="403"/>
      <c r="D2239" s="403"/>
      <c r="E2239" s="403"/>
      <c r="I2239" s="404"/>
      <c r="Q2239" s="405"/>
      <c r="S2239" s="405"/>
      <c r="T2239" s="403"/>
      <c r="U2239" s="406"/>
      <c r="V2239" s="400"/>
      <c r="W2239" s="405"/>
      <c r="X2239" s="405"/>
      <c r="Y2239" s="403"/>
      <c r="Z2239" s="407"/>
      <c r="AA2239" s="403"/>
      <c r="AB2239" s="405"/>
      <c r="AC2239" s="403"/>
      <c r="AD2239" s="406"/>
      <c r="AG2239" s="403"/>
      <c r="AH2239" s="403"/>
      <c r="AI2239" s="405"/>
      <c r="AL2239" s="403"/>
      <c r="AN2239" s="403"/>
      <c r="AO2239" s="405"/>
      <c r="AP2239" s="403"/>
      <c r="AQ2239" s="403"/>
      <c r="AR2239" s="403"/>
      <c r="AS2239" s="403"/>
      <c r="AT2239" s="403"/>
      <c r="AU2239" s="403"/>
      <c r="AV2239" s="405"/>
      <c r="AW2239" s="404"/>
      <c r="AY2239" s="403"/>
      <c r="BC2239" s="403"/>
      <c r="BD2239" s="403"/>
      <c r="BE2239" s="403"/>
      <c r="BF2239" s="403"/>
      <c r="BG2239" s="403"/>
      <c r="BH2239" s="403"/>
      <c r="BI2239" s="403"/>
      <c r="BJ2239" s="403"/>
      <c r="BK2239" s="403"/>
    </row>
    <row r="2240" spans="1:63" x14ac:dyDescent="0.25">
      <c r="A2240" s="405"/>
      <c r="B2240" s="400"/>
      <c r="C2240" s="403"/>
      <c r="D2240" s="403"/>
      <c r="E2240" s="403"/>
      <c r="I2240" s="404"/>
      <c r="Q2240" s="405"/>
      <c r="S2240" s="405"/>
      <c r="T2240" s="403"/>
      <c r="U2240" s="406"/>
      <c r="V2240" s="400"/>
      <c r="W2240" s="405"/>
      <c r="X2240" s="405"/>
      <c r="Y2240" s="403"/>
      <c r="Z2240" s="407"/>
      <c r="AA2240" s="403"/>
      <c r="AB2240" s="405"/>
      <c r="AC2240" s="403"/>
      <c r="AD2240" s="406"/>
      <c r="AG2240" s="403"/>
      <c r="AH2240" s="403"/>
      <c r="AI2240" s="405"/>
      <c r="AL2240" s="403"/>
      <c r="AN2240" s="403"/>
      <c r="AO2240" s="405"/>
      <c r="AP2240" s="403"/>
      <c r="AQ2240" s="403"/>
      <c r="AR2240" s="403"/>
      <c r="AS2240" s="403"/>
      <c r="AT2240" s="403"/>
      <c r="AU2240" s="403"/>
      <c r="AV2240" s="405"/>
      <c r="AW2240" s="404"/>
      <c r="AY2240" s="403"/>
      <c r="BC2240" s="403"/>
      <c r="BD2240" s="403"/>
      <c r="BE2240" s="403"/>
      <c r="BF2240" s="403"/>
      <c r="BG2240" s="403"/>
      <c r="BH2240" s="403"/>
      <c r="BI2240" s="403"/>
      <c r="BJ2240" s="403"/>
      <c r="BK2240" s="403"/>
    </row>
    <row r="2241" spans="1:63" x14ac:dyDescent="0.25">
      <c r="A2241" s="405"/>
      <c r="B2241" s="400"/>
      <c r="C2241" s="403"/>
      <c r="D2241" s="403"/>
      <c r="E2241" s="403"/>
      <c r="I2241" s="404"/>
      <c r="Q2241" s="405"/>
      <c r="S2241" s="405"/>
      <c r="T2241" s="403"/>
      <c r="U2241" s="406"/>
      <c r="V2241" s="400"/>
      <c r="W2241" s="405"/>
      <c r="X2241" s="405"/>
      <c r="Y2241" s="403"/>
      <c r="Z2241" s="407"/>
      <c r="AA2241" s="403"/>
      <c r="AB2241" s="405"/>
      <c r="AC2241" s="403"/>
      <c r="AD2241" s="406"/>
      <c r="AG2241" s="403"/>
      <c r="AH2241" s="403"/>
      <c r="AI2241" s="405"/>
      <c r="AL2241" s="403"/>
      <c r="AN2241" s="403"/>
      <c r="AO2241" s="405"/>
      <c r="AP2241" s="403"/>
      <c r="AQ2241" s="403"/>
      <c r="AR2241" s="403"/>
      <c r="AS2241" s="403"/>
      <c r="AT2241" s="403"/>
      <c r="AU2241" s="403"/>
      <c r="AV2241" s="405"/>
      <c r="AW2241" s="404"/>
      <c r="AY2241" s="403"/>
      <c r="BC2241" s="403"/>
      <c r="BD2241" s="403"/>
      <c r="BE2241" s="403"/>
      <c r="BF2241" s="403"/>
      <c r="BG2241" s="403"/>
      <c r="BH2241" s="403"/>
      <c r="BI2241" s="403"/>
      <c r="BJ2241" s="403"/>
      <c r="BK2241" s="403"/>
    </row>
    <row r="2242" spans="1:63" x14ac:dyDescent="0.25">
      <c r="A2242" s="405"/>
      <c r="B2242" s="400"/>
      <c r="C2242" s="403"/>
      <c r="D2242" s="403"/>
      <c r="E2242" s="403"/>
      <c r="I2242" s="404"/>
      <c r="Q2242" s="405"/>
      <c r="S2242" s="405"/>
      <c r="T2242" s="403"/>
      <c r="U2242" s="406"/>
      <c r="V2242" s="400"/>
      <c r="W2242" s="405"/>
      <c r="X2242" s="405"/>
      <c r="Y2242" s="403"/>
      <c r="Z2242" s="407"/>
      <c r="AA2242" s="403"/>
      <c r="AB2242" s="405"/>
      <c r="AC2242" s="403"/>
      <c r="AD2242" s="406"/>
      <c r="AG2242" s="403"/>
      <c r="AH2242" s="403"/>
      <c r="AI2242" s="405"/>
      <c r="AL2242" s="403"/>
      <c r="AN2242" s="403"/>
      <c r="AO2242" s="405"/>
      <c r="AP2242" s="403"/>
      <c r="AQ2242" s="403"/>
      <c r="AR2242" s="403"/>
      <c r="AS2242" s="403"/>
      <c r="AT2242" s="403"/>
      <c r="AU2242" s="403"/>
      <c r="AV2242" s="405"/>
      <c r="AW2242" s="404"/>
      <c r="AY2242" s="403"/>
      <c r="BC2242" s="403"/>
      <c r="BD2242" s="403"/>
      <c r="BE2242" s="403"/>
      <c r="BF2242" s="403"/>
      <c r="BG2242" s="403"/>
      <c r="BH2242" s="403"/>
      <c r="BI2242" s="403"/>
      <c r="BJ2242" s="403"/>
      <c r="BK2242" s="403"/>
    </row>
    <row r="2243" spans="1:63" x14ac:dyDescent="0.25">
      <c r="A2243" s="405"/>
      <c r="B2243" s="400"/>
      <c r="C2243" s="403"/>
      <c r="D2243" s="403"/>
      <c r="E2243" s="403"/>
      <c r="I2243" s="404"/>
      <c r="Q2243" s="405"/>
      <c r="S2243" s="405"/>
      <c r="T2243" s="403"/>
      <c r="U2243" s="406"/>
      <c r="V2243" s="400"/>
      <c r="W2243" s="405"/>
      <c r="X2243" s="405"/>
      <c r="Y2243" s="403"/>
      <c r="Z2243" s="407"/>
      <c r="AA2243" s="403"/>
      <c r="AB2243" s="405"/>
      <c r="AC2243" s="403"/>
      <c r="AD2243" s="406"/>
      <c r="AG2243" s="403"/>
      <c r="AH2243" s="403"/>
      <c r="AI2243" s="405"/>
      <c r="AL2243" s="403"/>
      <c r="AN2243" s="403"/>
      <c r="AO2243" s="405"/>
      <c r="AP2243" s="403"/>
      <c r="AQ2243" s="403"/>
      <c r="AR2243" s="403"/>
      <c r="AS2243" s="403"/>
      <c r="AT2243" s="403"/>
      <c r="AU2243" s="403"/>
      <c r="AV2243" s="405"/>
      <c r="AW2243" s="404"/>
      <c r="AY2243" s="403"/>
      <c r="BC2243" s="403"/>
      <c r="BD2243" s="403"/>
      <c r="BE2243" s="403"/>
      <c r="BF2243" s="403"/>
      <c r="BG2243" s="403"/>
      <c r="BH2243" s="403"/>
      <c r="BI2243" s="403"/>
      <c r="BJ2243" s="403"/>
      <c r="BK2243" s="403"/>
    </row>
    <row r="2244" spans="1:63" x14ac:dyDescent="0.25">
      <c r="A2244" s="405"/>
      <c r="B2244" s="400"/>
      <c r="C2244" s="403"/>
      <c r="D2244" s="403"/>
      <c r="E2244" s="403"/>
      <c r="I2244" s="404"/>
      <c r="Q2244" s="405"/>
      <c r="S2244" s="405"/>
      <c r="T2244" s="403"/>
      <c r="U2244" s="406"/>
      <c r="V2244" s="400"/>
      <c r="W2244" s="405"/>
      <c r="X2244" s="405"/>
      <c r="Y2244" s="403"/>
      <c r="Z2244" s="407"/>
      <c r="AA2244" s="403"/>
      <c r="AB2244" s="405"/>
      <c r="AC2244" s="403"/>
      <c r="AD2244" s="406"/>
      <c r="AG2244" s="403"/>
      <c r="AH2244" s="403"/>
      <c r="AI2244" s="405"/>
      <c r="AL2244" s="403"/>
      <c r="AN2244" s="403"/>
      <c r="AO2244" s="405"/>
      <c r="AP2244" s="403"/>
      <c r="AQ2244" s="403"/>
      <c r="AR2244" s="403"/>
      <c r="AS2244" s="403"/>
      <c r="AT2244" s="403"/>
      <c r="AU2244" s="403"/>
      <c r="AV2244" s="405"/>
      <c r="AW2244" s="404"/>
      <c r="AY2244" s="403"/>
      <c r="BC2244" s="403"/>
      <c r="BD2244" s="403"/>
      <c r="BE2244" s="403"/>
      <c r="BF2244" s="403"/>
      <c r="BG2244" s="403"/>
      <c r="BH2244" s="403"/>
      <c r="BI2244" s="403"/>
      <c r="BJ2244" s="403"/>
      <c r="BK2244" s="403"/>
    </row>
    <row r="2245" spans="1:63" x14ac:dyDescent="0.25">
      <c r="A2245" s="405"/>
      <c r="B2245" s="400"/>
      <c r="C2245" s="403"/>
      <c r="D2245" s="403"/>
      <c r="E2245" s="403"/>
      <c r="I2245" s="404"/>
      <c r="Q2245" s="405"/>
      <c r="S2245" s="405"/>
      <c r="T2245" s="403"/>
      <c r="U2245" s="406"/>
      <c r="V2245" s="400"/>
      <c r="W2245" s="405"/>
      <c r="X2245" s="405"/>
      <c r="Y2245" s="403"/>
      <c r="Z2245" s="407"/>
      <c r="AA2245" s="403"/>
      <c r="AB2245" s="405"/>
      <c r="AC2245" s="403"/>
      <c r="AD2245" s="406"/>
      <c r="AG2245" s="403"/>
      <c r="AH2245" s="403"/>
      <c r="AI2245" s="405"/>
      <c r="AL2245" s="403"/>
      <c r="AN2245" s="403"/>
      <c r="AO2245" s="405"/>
      <c r="AP2245" s="403"/>
      <c r="AQ2245" s="403"/>
      <c r="AR2245" s="403"/>
      <c r="AS2245" s="403"/>
      <c r="AT2245" s="403"/>
      <c r="AU2245" s="403"/>
      <c r="AV2245" s="405"/>
      <c r="AW2245" s="404"/>
      <c r="AY2245" s="403"/>
      <c r="BC2245" s="403"/>
      <c r="BD2245" s="403"/>
      <c r="BE2245" s="403"/>
      <c r="BF2245" s="403"/>
      <c r="BG2245" s="403"/>
      <c r="BH2245" s="403"/>
      <c r="BI2245" s="403"/>
      <c r="BJ2245" s="403"/>
      <c r="BK2245" s="403"/>
    </row>
    <row r="2246" spans="1:63" x14ac:dyDescent="0.25">
      <c r="A2246" s="405"/>
      <c r="B2246" s="400"/>
      <c r="C2246" s="403"/>
      <c r="D2246" s="403"/>
      <c r="E2246" s="403"/>
      <c r="I2246" s="404"/>
      <c r="Q2246" s="405"/>
      <c r="S2246" s="405"/>
      <c r="T2246" s="403"/>
      <c r="U2246" s="406"/>
      <c r="V2246" s="400"/>
      <c r="W2246" s="405"/>
      <c r="X2246" s="405"/>
      <c r="Y2246" s="403"/>
      <c r="Z2246" s="407"/>
      <c r="AA2246" s="403"/>
      <c r="AB2246" s="405"/>
      <c r="AC2246" s="403"/>
      <c r="AD2246" s="406"/>
      <c r="AG2246" s="403"/>
      <c r="AH2246" s="403"/>
      <c r="AI2246" s="405"/>
      <c r="AL2246" s="403"/>
      <c r="AN2246" s="403"/>
      <c r="AO2246" s="405"/>
      <c r="AP2246" s="403"/>
      <c r="AQ2246" s="403"/>
      <c r="AR2246" s="403"/>
      <c r="AS2246" s="403"/>
      <c r="AT2246" s="403"/>
      <c r="AU2246" s="403"/>
      <c r="AV2246" s="405"/>
      <c r="AW2246" s="404"/>
      <c r="AY2246" s="403"/>
      <c r="BC2246" s="403"/>
      <c r="BD2246" s="403"/>
      <c r="BE2246" s="403"/>
      <c r="BF2246" s="403"/>
      <c r="BG2246" s="403"/>
      <c r="BH2246" s="403"/>
      <c r="BI2246" s="403"/>
      <c r="BJ2246" s="403"/>
      <c r="BK2246" s="403"/>
    </row>
    <row r="2247" spans="1:63" x14ac:dyDescent="0.25">
      <c r="A2247" s="405"/>
      <c r="B2247" s="400"/>
      <c r="C2247" s="403"/>
      <c r="D2247" s="403"/>
      <c r="E2247" s="403"/>
      <c r="I2247" s="404"/>
      <c r="Q2247" s="405"/>
      <c r="S2247" s="405"/>
      <c r="T2247" s="403"/>
      <c r="U2247" s="406"/>
      <c r="V2247" s="400"/>
      <c r="W2247" s="405"/>
      <c r="X2247" s="405"/>
      <c r="Y2247" s="403"/>
      <c r="Z2247" s="407"/>
      <c r="AA2247" s="403"/>
      <c r="AB2247" s="405"/>
      <c r="AC2247" s="403"/>
      <c r="AD2247" s="406"/>
      <c r="AG2247" s="403"/>
      <c r="AH2247" s="403"/>
      <c r="AI2247" s="405"/>
      <c r="AL2247" s="403"/>
      <c r="AN2247" s="403"/>
      <c r="AO2247" s="405"/>
      <c r="AP2247" s="403"/>
      <c r="AQ2247" s="403"/>
      <c r="AR2247" s="403"/>
      <c r="AS2247" s="403"/>
      <c r="AT2247" s="403"/>
      <c r="AU2247" s="403"/>
      <c r="AV2247" s="405"/>
      <c r="AW2247" s="404"/>
      <c r="AY2247" s="403"/>
      <c r="BC2247" s="403"/>
      <c r="BD2247" s="403"/>
      <c r="BE2247" s="403"/>
      <c r="BF2247" s="403"/>
      <c r="BG2247" s="403"/>
      <c r="BH2247" s="403"/>
      <c r="BI2247" s="403"/>
      <c r="BJ2247" s="403"/>
      <c r="BK2247" s="403"/>
    </row>
    <row r="2248" spans="1:63" x14ac:dyDescent="0.25">
      <c r="A2248" s="405"/>
      <c r="B2248" s="400"/>
      <c r="C2248" s="403"/>
      <c r="D2248" s="403"/>
      <c r="E2248" s="403"/>
      <c r="I2248" s="404"/>
      <c r="Q2248" s="405"/>
      <c r="S2248" s="405"/>
      <c r="T2248" s="403"/>
      <c r="U2248" s="406"/>
      <c r="V2248" s="400"/>
      <c r="W2248" s="405"/>
      <c r="X2248" s="405"/>
      <c r="Y2248" s="403"/>
      <c r="Z2248" s="407"/>
      <c r="AA2248" s="403"/>
      <c r="AB2248" s="405"/>
      <c r="AC2248" s="403"/>
      <c r="AD2248" s="406"/>
      <c r="AG2248" s="403"/>
      <c r="AH2248" s="403"/>
      <c r="AI2248" s="405"/>
      <c r="AL2248" s="403"/>
      <c r="AN2248" s="403"/>
      <c r="AO2248" s="405"/>
      <c r="AP2248" s="403"/>
      <c r="AQ2248" s="403"/>
      <c r="AR2248" s="403"/>
      <c r="AS2248" s="403"/>
      <c r="AT2248" s="403"/>
      <c r="AU2248" s="403"/>
      <c r="AV2248" s="405"/>
      <c r="AW2248" s="404"/>
      <c r="AY2248" s="403"/>
      <c r="BC2248" s="403"/>
      <c r="BD2248" s="403"/>
      <c r="BE2248" s="403"/>
      <c r="BF2248" s="403"/>
      <c r="BG2248" s="403"/>
      <c r="BH2248" s="403"/>
      <c r="BI2248" s="403"/>
      <c r="BJ2248" s="403"/>
      <c r="BK2248" s="403"/>
    </row>
    <row r="2249" spans="1:63" x14ac:dyDescent="0.25">
      <c r="A2249" s="405"/>
      <c r="B2249" s="400"/>
      <c r="C2249" s="403"/>
      <c r="D2249" s="403"/>
      <c r="E2249" s="403"/>
      <c r="I2249" s="404"/>
      <c r="Q2249" s="405"/>
      <c r="S2249" s="405"/>
      <c r="T2249" s="403"/>
      <c r="U2249" s="406"/>
      <c r="V2249" s="400"/>
      <c r="W2249" s="405"/>
      <c r="X2249" s="405"/>
      <c r="Y2249" s="403"/>
      <c r="Z2249" s="407"/>
      <c r="AA2249" s="403"/>
      <c r="AB2249" s="405"/>
      <c r="AC2249" s="403"/>
      <c r="AD2249" s="406"/>
      <c r="AG2249" s="403"/>
      <c r="AH2249" s="403"/>
      <c r="AI2249" s="405"/>
      <c r="AL2249" s="403"/>
      <c r="AN2249" s="403"/>
      <c r="AO2249" s="405"/>
      <c r="AP2249" s="403"/>
      <c r="AQ2249" s="403"/>
      <c r="AR2249" s="403"/>
      <c r="AS2249" s="403"/>
      <c r="AT2249" s="403"/>
      <c r="AU2249" s="403"/>
      <c r="AV2249" s="405"/>
      <c r="AW2249" s="404"/>
      <c r="AY2249" s="403"/>
      <c r="BC2249" s="403"/>
      <c r="BD2249" s="403"/>
      <c r="BE2249" s="403"/>
      <c r="BF2249" s="403"/>
      <c r="BG2249" s="403"/>
      <c r="BH2249" s="403"/>
      <c r="BI2249" s="403"/>
      <c r="BJ2249" s="403"/>
      <c r="BK2249" s="403"/>
    </row>
    <row r="2250" spans="1:63" x14ac:dyDescent="0.25">
      <c r="A2250" s="405"/>
      <c r="B2250" s="400"/>
      <c r="C2250" s="403"/>
      <c r="D2250" s="403"/>
      <c r="E2250" s="403"/>
      <c r="I2250" s="404"/>
      <c r="Q2250" s="405"/>
      <c r="S2250" s="405"/>
      <c r="T2250" s="403"/>
      <c r="U2250" s="406"/>
      <c r="V2250" s="400"/>
      <c r="W2250" s="405"/>
      <c r="X2250" s="405"/>
      <c r="Y2250" s="403"/>
      <c r="Z2250" s="407"/>
      <c r="AA2250" s="403"/>
      <c r="AB2250" s="405"/>
      <c r="AC2250" s="403"/>
      <c r="AD2250" s="406"/>
      <c r="AG2250" s="403"/>
      <c r="AH2250" s="403"/>
      <c r="AI2250" s="405"/>
      <c r="AL2250" s="403"/>
      <c r="AN2250" s="403"/>
      <c r="AO2250" s="405"/>
      <c r="AP2250" s="403"/>
      <c r="AQ2250" s="403"/>
      <c r="AR2250" s="403"/>
      <c r="AS2250" s="403"/>
      <c r="AT2250" s="403"/>
      <c r="AU2250" s="403"/>
      <c r="AV2250" s="405"/>
      <c r="AW2250" s="404"/>
      <c r="AY2250" s="403"/>
      <c r="BC2250" s="403"/>
      <c r="BD2250" s="403"/>
      <c r="BE2250" s="403"/>
      <c r="BF2250" s="403"/>
      <c r="BG2250" s="403"/>
      <c r="BH2250" s="403"/>
      <c r="BI2250" s="403"/>
      <c r="BJ2250" s="403"/>
      <c r="BK2250" s="403"/>
    </row>
    <row r="2251" spans="1:63" x14ac:dyDescent="0.25">
      <c r="A2251" s="405"/>
      <c r="B2251" s="400"/>
      <c r="C2251" s="403"/>
      <c r="D2251" s="403"/>
      <c r="E2251" s="403"/>
      <c r="I2251" s="404"/>
      <c r="Q2251" s="405"/>
      <c r="S2251" s="405"/>
      <c r="T2251" s="403"/>
      <c r="U2251" s="406"/>
      <c r="V2251" s="400"/>
      <c r="W2251" s="405"/>
      <c r="X2251" s="405"/>
      <c r="Y2251" s="403"/>
      <c r="Z2251" s="407"/>
      <c r="AA2251" s="403"/>
      <c r="AB2251" s="405"/>
      <c r="AC2251" s="403"/>
      <c r="AD2251" s="406"/>
      <c r="AG2251" s="403"/>
      <c r="AH2251" s="403"/>
      <c r="AI2251" s="405"/>
      <c r="AL2251" s="403"/>
      <c r="AN2251" s="403"/>
      <c r="AO2251" s="405"/>
      <c r="AP2251" s="403"/>
      <c r="AQ2251" s="403"/>
      <c r="AR2251" s="403"/>
      <c r="AS2251" s="403"/>
      <c r="AT2251" s="403"/>
      <c r="AU2251" s="403"/>
      <c r="AV2251" s="405"/>
      <c r="AW2251" s="404"/>
      <c r="AY2251" s="403"/>
      <c r="BC2251" s="403"/>
      <c r="BD2251" s="403"/>
      <c r="BE2251" s="403"/>
      <c r="BF2251" s="403"/>
      <c r="BG2251" s="403"/>
      <c r="BH2251" s="403"/>
      <c r="BI2251" s="403"/>
      <c r="BJ2251" s="403"/>
      <c r="BK2251" s="403"/>
    </row>
    <row r="2252" spans="1:63" x14ac:dyDescent="0.25">
      <c r="A2252" s="405"/>
      <c r="B2252" s="400"/>
      <c r="C2252" s="403"/>
      <c r="D2252" s="403"/>
      <c r="E2252" s="403"/>
      <c r="I2252" s="404"/>
      <c r="Q2252" s="405"/>
      <c r="S2252" s="405"/>
      <c r="T2252" s="403"/>
      <c r="U2252" s="406"/>
      <c r="V2252" s="400"/>
      <c r="W2252" s="405"/>
      <c r="X2252" s="405"/>
      <c r="Y2252" s="403"/>
      <c r="Z2252" s="407"/>
      <c r="AA2252" s="403"/>
      <c r="AB2252" s="405"/>
      <c r="AC2252" s="403"/>
      <c r="AD2252" s="406"/>
      <c r="AG2252" s="403"/>
      <c r="AH2252" s="403"/>
      <c r="AI2252" s="405"/>
      <c r="AL2252" s="403"/>
      <c r="AN2252" s="403"/>
      <c r="AO2252" s="405"/>
      <c r="AP2252" s="403"/>
      <c r="AQ2252" s="403"/>
      <c r="AR2252" s="403"/>
      <c r="AS2252" s="403"/>
      <c r="AT2252" s="403"/>
      <c r="AU2252" s="403"/>
      <c r="AV2252" s="405"/>
      <c r="AW2252" s="404"/>
      <c r="AY2252" s="403"/>
      <c r="BC2252" s="403"/>
      <c r="BD2252" s="403"/>
      <c r="BE2252" s="403"/>
      <c r="BF2252" s="403"/>
      <c r="BG2252" s="403"/>
      <c r="BH2252" s="403"/>
      <c r="BI2252" s="403"/>
      <c r="BJ2252" s="403"/>
      <c r="BK2252" s="403"/>
    </row>
    <row r="2253" spans="1:63" x14ac:dyDescent="0.25">
      <c r="A2253" s="405"/>
      <c r="B2253" s="400"/>
      <c r="C2253" s="403"/>
      <c r="D2253" s="403"/>
      <c r="E2253" s="403"/>
      <c r="I2253" s="404"/>
      <c r="Q2253" s="405"/>
      <c r="S2253" s="405"/>
      <c r="T2253" s="403"/>
      <c r="U2253" s="406"/>
      <c r="V2253" s="400"/>
      <c r="W2253" s="405"/>
      <c r="X2253" s="405"/>
      <c r="Y2253" s="403"/>
      <c r="Z2253" s="407"/>
      <c r="AA2253" s="403"/>
      <c r="AB2253" s="405"/>
      <c r="AC2253" s="403"/>
      <c r="AD2253" s="406"/>
      <c r="AG2253" s="403"/>
      <c r="AH2253" s="403"/>
      <c r="AI2253" s="405"/>
      <c r="AL2253" s="403"/>
      <c r="AN2253" s="403"/>
      <c r="AO2253" s="405"/>
      <c r="AP2253" s="403"/>
      <c r="AQ2253" s="403"/>
      <c r="AR2253" s="403"/>
      <c r="AS2253" s="403"/>
      <c r="AT2253" s="403"/>
      <c r="AU2253" s="403"/>
      <c r="AV2253" s="405"/>
      <c r="AW2253" s="404"/>
      <c r="AY2253" s="403"/>
      <c r="BC2253" s="403"/>
      <c r="BD2253" s="403"/>
      <c r="BE2253" s="403"/>
      <c r="BF2253" s="403"/>
      <c r="BG2253" s="403"/>
      <c r="BH2253" s="403"/>
      <c r="BI2253" s="403"/>
      <c r="BJ2253" s="403"/>
      <c r="BK2253" s="403"/>
    </row>
    <row r="2254" spans="1:63" x14ac:dyDescent="0.25">
      <c r="A2254" s="405"/>
      <c r="B2254" s="400"/>
      <c r="C2254" s="403"/>
      <c r="D2254" s="403"/>
      <c r="E2254" s="403"/>
      <c r="I2254" s="404"/>
      <c r="Q2254" s="405"/>
      <c r="S2254" s="405"/>
      <c r="T2254" s="403"/>
      <c r="U2254" s="406"/>
      <c r="V2254" s="400"/>
      <c r="W2254" s="405"/>
      <c r="X2254" s="405"/>
      <c r="Y2254" s="403"/>
      <c r="Z2254" s="407"/>
      <c r="AA2254" s="403"/>
      <c r="AB2254" s="405"/>
      <c r="AC2254" s="403"/>
      <c r="AD2254" s="406"/>
      <c r="AG2254" s="403"/>
      <c r="AH2254" s="403"/>
      <c r="AI2254" s="405"/>
      <c r="AL2254" s="403"/>
      <c r="AN2254" s="403"/>
      <c r="AO2254" s="405"/>
      <c r="AP2254" s="403"/>
      <c r="AQ2254" s="403"/>
      <c r="AR2254" s="403"/>
      <c r="AS2254" s="403"/>
      <c r="AT2254" s="403"/>
      <c r="AU2254" s="403"/>
      <c r="AV2254" s="405"/>
      <c r="AW2254" s="404"/>
      <c r="AY2254" s="403"/>
      <c r="BC2254" s="403"/>
      <c r="BD2254" s="403"/>
      <c r="BE2254" s="403"/>
      <c r="BF2254" s="403"/>
      <c r="BG2254" s="403"/>
      <c r="BH2254" s="403"/>
      <c r="BI2254" s="403"/>
      <c r="BJ2254" s="403"/>
      <c r="BK2254" s="403"/>
    </row>
    <row r="2255" spans="1:63" x14ac:dyDescent="0.25">
      <c r="A2255" s="405"/>
      <c r="B2255" s="400"/>
      <c r="C2255" s="403"/>
      <c r="D2255" s="403"/>
      <c r="E2255" s="403"/>
      <c r="I2255" s="404"/>
      <c r="Q2255" s="405"/>
      <c r="S2255" s="405"/>
      <c r="T2255" s="403"/>
      <c r="U2255" s="406"/>
      <c r="V2255" s="400"/>
      <c r="W2255" s="405"/>
      <c r="X2255" s="405"/>
      <c r="Y2255" s="403"/>
      <c r="Z2255" s="407"/>
      <c r="AA2255" s="403"/>
      <c r="AB2255" s="405"/>
      <c r="AC2255" s="403"/>
      <c r="AD2255" s="406"/>
      <c r="AG2255" s="403"/>
      <c r="AH2255" s="403"/>
      <c r="AI2255" s="405"/>
      <c r="AL2255" s="403"/>
      <c r="AN2255" s="403"/>
      <c r="AO2255" s="405"/>
      <c r="AP2255" s="403"/>
      <c r="AQ2255" s="403"/>
      <c r="AR2255" s="403"/>
      <c r="AS2255" s="403"/>
      <c r="AT2255" s="403"/>
      <c r="AU2255" s="403"/>
      <c r="AV2255" s="405"/>
      <c r="AW2255" s="404"/>
      <c r="AY2255" s="403"/>
      <c r="BC2255" s="403"/>
      <c r="BD2255" s="403"/>
      <c r="BE2255" s="403"/>
      <c r="BF2255" s="403"/>
      <c r="BG2255" s="403"/>
      <c r="BH2255" s="403"/>
      <c r="BI2255" s="403"/>
      <c r="BJ2255" s="403"/>
      <c r="BK2255" s="403"/>
    </row>
    <row r="2256" spans="1:63" x14ac:dyDescent="0.25">
      <c r="A2256" s="405"/>
      <c r="B2256" s="400"/>
      <c r="C2256" s="403"/>
      <c r="D2256" s="403"/>
      <c r="E2256" s="403"/>
      <c r="I2256" s="404"/>
      <c r="Q2256" s="405"/>
      <c r="S2256" s="405"/>
      <c r="T2256" s="403"/>
      <c r="U2256" s="406"/>
      <c r="V2256" s="400"/>
      <c r="W2256" s="405"/>
      <c r="X2256" s="405"/>
      <c r="Y2256" s="403"/>
      <c r="Z2256" s="407"/>
      <c r="AA2256" s="403"/>
      <c r="AB2256" s="405"/>
      <c r="AC2256" s="403"/>
      <c r="AD2256" s="406"/>
      <c r="AG2256" s="403"/>
      <c r="AH2256" s="403"/>
      <c r="AI2256" s="405"/>
      <c r="AL2256" s="403"/>
      <c r="AN2256" s="403"/>
      <c r="AO2256" s="405"/>
      <c r="AP2256" s="403"/>
      <c r="AQ2256" s="403"/>
      <c r="AR2256" s="403"/>
      <c r="AS2256" s="403"/>
      <c r="AT2256" s="403"/>
      <c r="AU2256" s="403"/>
      <c r="AV2256" s="405"/>
      <c r="AW2256" s="404"/>
      <c r="AY2256" s="403"/>
      <c r="BC2256" s="403"/>
      <c r="BD2256" s="403"/>
      <c r="BE2256" s="403"/>
      <c r="BF2256" s="403"/>
      <c r="BG2256" s="403"/>
      <c r="BH2256" s="403"/>
      <c r="BI2256" s="403"/>
      <c r="BJ2256" s="403"/>
      <c r="BK2256" s="403"/>
    </row>
    <row r="2257" spans="1:63" x14ac:dyDescent="0.25">
      <c r="A2257" s="405"/>
      <c r="B2257" s="400"/>
      <c r="C2257" s="403"/>
      <c r="D2257" s="403"/>
      <c r="E2257" s="403"/>
      <c r="I2257" s="404"/>
      <c r="Q2257" s="405"/>
      <c r="S2257" s="405"/>
      <c r="T2257" s="403"/>
      <c r="U2257" s="406"/>
      <c r="V2257" s="400"/>
      <c r="W2257" s="405"/>
      <c r="X2257" s="405"/>
      <c r="Y2257" s="403"/>
      <c r="Z2257" s="407"/>
      <c r="AA2257" s="403"/>
      <c r="AB2257" s="405"/>
      <c r="AC2257" s="403"/>
      <c r="AD2257" s="406"/>
      <c r="AG2257" s="403"/>
      <c r="AH2257" s="403"/>
      <c r="AI2257" s="405"/>
      <c r="AL2257" s="403"/>
      <c r="AN2257" s="403"/>
      <c r="AO2257" s="405"/>
      <c r="AP2257" s="403"/>
      <c r="AQ2257" s="403"/>
      <c r="AR2257" s="403"/>
      <c r="AS2257" s="403"/>
      <c r="AT2257" s="403"/>
      <c r="AU2257" s="403"/>
      <c r="AV2257" s="405"/>
      <c r="AW2257" s="404"/>
      <c r="AY2257" s="403"/>
      <c r="BC2257" s="403"/>
      <c r="BD2257" s="403"/>
      <c r="BE2257" s="403"/>
      <c r="BF2257" s="403"/>
      <c r="BG2257" s="403"/>
      <c r="BH2257" s="403"/>
      <c r="BI2257" s="403"/>
      <c r="BJ2257" s="403"/>
      <c r="BK2257" s="403"/>
    </row>
    <row r="2258" spans="1:63" x14ac:dyDescent="0.25">
      <c r="A2258" s="405"/>
      <c r="B2258" s="400"/>
      <c r="C2258" s="403"/>
      <c r="D2258" s="403"/>
      <c r="E2258" s="403"/>
      <c r="I2258" s="404"/>
      <c r="Q2258" s="405"/>
      <c r="S2258" s="405"/>
      <c r="T2258" s="403"/>
      <c r="U2258" s="406"/>
      <c r="V2258" s="400"/>
      <c r="W2258" s="405"/>
      <c r="X2258" s="405"/>
      <c r="Y2258" s="403"/>
      <c r="Z2258" s="407"/>
      <c r="AA2258" s="403"/>
      <c r="AB2258" s="405"/>
      <c r="AC2258" s="403"/>
      <c r="AD2258" s="406"/>
      <c r="AG2258" s="403"/>
      <c r="AH2258" s="403"/>
      <c r="AI2258" s="405"/>
      <c r="AL2258" s="403"/>
      <c r="AN2258" s="403"/>
      <c r="AO2258" s="405"/>
      <c r="AP2258" s="403"/>
      <c r="AQ2258" s="403"/>
      <c r="AR2258" s="403"/>
      <c r="AS2258" s="403"/>
      <c r="AT2258" s="403"/>
      <c r="AU2258" s="403"/>
      <c r="AV2258" s="405"/>
      <c r="AW2258" s="404"/>
      <c r="AY2258" s="403"/>
      <c r="BC2258" s="403"/>
      <c r="BD2258" s="403"/>
      <c r="BE2258" s="403"/>
      <c r="BF2258" s="403"/>
      <c r="BG2258" s="403"/>
      <c r="BH2258" s="403"/>
      <c r="BI2258" s="403"/>
      <c r="BJ2258" s="403"/>
      <c r="BK2258" s="403"/>
    </row>
    <row r="2259" spans="1:63" x14ac:dyDescent="0.25">
      <c r="A2259" s="405"/>
      <c r="B2259" s="400"/>
      <c r="C2259" s="403"/>
      <c r="D2259" s="403"/>
      <c r="E2259" s="403"/>
      <c r="I2259" s="404"/>
      <c r="Q2259" s="405"/>
      <c r="S2259" s="405"/>
      <c r="T2259" s="403"/>
      <c r="U2259" s="406"/>
      <c r="V2259" s="400"/>
      <c r="W2259" s="405"/>
      <c r="X2259" s="405"/>
      <c r="Y2259" s="403"/>
      <c r="Z2259" s="407"/>
      <c r="AA2259" s="403"/>
      <c r="AB2259" s="405"/>
      <c r="AC2259" s="403"/>
      <c r="AD2259" s="406"/>
      <c r="AG2259" s="403"/>
      <c r="AH2259" s="403"/>
      <c r="AI2259" s="405"/>
      <c r="AL2259" s="403"/>
      <c r="AN2259" s="403"/>
      <c r="AO2259" s="405"/>
      <c r="AP2259" s="403"/>
      <c r="AQ2259" s="403"/>
      <c r="AR2259" s="403"/>
      <c r="AS2259" s="403"/>
      <c r="AT2259" s="403"/>
      <c r="AU2259" s="403"/>
      <c r="AV2259" s="405"/>
      <c r="AW2259" s="404"/>
      <c r="AY2259" s="403"/>
      <c r="BC2259" s="403"/>
      <c r="BD2259" s="403"/>
      <c r="BE2259" s="403"/>
      <c r="BF2259" s="403"/>
      <c r="BG2259" s="403"/>
      <c r="BH2259" s="403"/>
      <c r="BI2259" s="403"/>
      <c r="BJ2259" s="403"/>
      <c r="BK2259" s="403"/>
    </row>
    <row r="2260" spans="1:63" x14ac:dyDescent="0.25">
      <c r="A2260" s="405"/>
      <c r="B2260" s="400"/>
      <c r="C2260" s="403"/>
      <c r="D2260" s="403"/>
      <c r="E2260" s="403"/>
      <c r="I2260" s="404"/>
      <c r="Q2260" s="405"/>
      <c r="S2260" s="405"/>
      <c r="T2260" s="403"/>
      <c r="U2260" s="406"/>
      <c r="V2260" s="400"/>
      <c r="W2260" s="405"/>
      <c r="X2260" s="405"/>
      <c r="Y2260" s="403"/>
      <c r="Z2260" s="407"/>
      <c r="AA2260" s="403"/>
      <c r="AB2260" s="405"/>
      <c r="AC2260" s="403"/>
      <c r="AD2260" s="406"/>
      <c r="AG2260" s="403"/>
      <c r="AH2260" s="403"/>
      <c r="AI2260" s="405"/>
      <c r="AL2260" s="403"/>
      <c r="AN2260" s="403"/>
      <c r="AO2260" s="405"/>
      <c r="AP2260" s="403"/>
      <c r="AQ2260" s="403"/>
      <c r="AR2260" s="403"/>
      <c r="AS2260" s="403"/>
      <c r="AT2260" s="403"/>
      <c r="AU2260" s="403"/>
      <c r="AV2260" s="405"/>
      <c r="AW2260" s="404"/>
      <c r="AY2260" s="403"/>
      <c r="BC2260" s="403"/>
      <c r="BD2260" s="403"/>
      <c r="BE2260" s="403"/>
      <c r="BF2260" s="403"/>
      <c r="BG2260" s="403"/>
      <c r="BH2260" s="403"/>
      <c r="BI2260" s="403"/>
      <c r="BJ2260" s="403"/>
      <c r="BK2260" s="403"/>
    </row>
    <row r="2261" spans="1:63" x14ac:dyDescent="0.25">
      <c r="A2261" s="405"/>
      <c r="B2261" s="400"/>
      <c r="C2261" s="403"/>
      <c r="D2261" s="403"/>
      <c r="E2261" s="403"/>
      <c r="I2261" s="404"/>
      <c r="Q2261" s="405"/>
      <c r="S2261" s="405"/>
      <c r="T2261" s="403"/>
      <c r="U2261" s="406"/>
      <c r="V2261" s="400"/>
      <c r="W2261" s="405"/>
      <c r="X2261" s="405"/>
      <c r="Y2261" s="403"/>
      <c r="Z2261" s="407"/>
      <c r="AA2261" s="403"/>
      <c r="AB2261" s="405"/>
      <c r="AC2261" s="403"/>
      <c r="AD2261" s="406"/>
      <c r="AG2261" s="403"/>
      <c r="AH2261" s="403"/>
      <c r="AI2261" s="405"/>
      <c r="AL2261" s="403"/>
      <c r="AN2261" s="403"/>
      <c r="AO2261" s="405"/>
      <c r="AP2261" s="403"/>
      <c r="AQ2261" s="403"/>
      <c r="AR2261" s="403"/>
      <c r="AS2261" s="403"/>
      <c r="AT2261" s="403"/>
      <c r="AU2261" s="403"/>
      <c r="AV2261" s="405"/>
      <c r="AW2261" s="404"/>
      <c r="AY2261" s="403"/>
      <c r="BC2261" s="403"/>
      <c r="BD2261" s="403"/>
      <c r="BE2261" s="403"/>
      <c r="BF2261" s="403"/>
      <c r="BG2261" s="403"/>
      <c r="BH2261" s="403"/>
      <c r="BI2261" s="403"/>
      <c r="BJ2261" s="403"/>
      <c r="BK2261" s="403"/>
    </row>
    <row r="2262" spans="1:63" x14ac:dyDescent="0.25">
      <c r="A2262" s="405"/>
      <c r="B2262" s="400"/>
      <c r="C2262" s="403"/>
      <c r="D2262" s="403"/>
      <c r="E2262" s="403"/>
      <c r="I2262" s="404"/>
      <c r="Q2262" s="405"/>
      <c r="S2262" s="405"/>
      <c r="T2262" s="403"/>
      <c r="U2262" s="406"/>
      <c r="V2262" s="400"/>
      <c r="W2262" s="405"/>
      <c r="X2262" s="405"/>
      <c r="Y2262" s="403"/>
      <c r="Z2262" s="407"/>
      <c r="AA2262" s="403"/>
      <c r="AB2262" s="405"/>
      <c r="AC2262" s="403"/>
      <c r="AD2262" s="406"/>
      <c r="AG2262" s="403"/>
      <c r="AH2262" s="403"/>
      <c r="AI2262" s="405"/>
      <c r="AL2262" s="403"/>
      <c r="AN2262" s="403"/>
      <c r="AO2262" s="405"/>
      <c r="AP2262" s="403"/>
      <c r="AQ2262" s="403"/>
      <c r="AR2262" s="403"/>
      <c r="AS2262" s="403"/>
      <c r="AT2262" s="403"/>
      <c r="AU2262" s="403"/>
      <c r="AV2262" s="405"/>
      <c r="AW2262" s="404"/>
      <c r="AY2262" s="403"/>
      <c r="BC2262" s="403"/>
      <c r="BD2262" s="403"/>
      <c r="BE2262" s="403"/>
      <c r="BF2262" s="403"/>
      <c r="BG2262" s="403"/>
      <c r="BH2262" s="403"/>
      <c r="BI2262" s="403"/>
      <c r="BJ2262" s="403"/>
      <c r="BK2262" s="403"/>
    </row>
    <row r="2263" spans="1:63" x14ac:dyDescent="0.25">
      <c r="A2263" s="405"/>
      <c r="B2263" s="400"/>
      <c r="C2263" s="403"/>
      <c r="D2263" s="403"/>
      <c r="E2263" s="403"/>
      <c r="I2263" s="404"/>
      <c r="Q2263" s="405"/>
      <c r="S2263" s="405"/>
      <c r="T2263" s="403"/>
      <c r="U2263" s="406"/>
      <c r="V2263" s="400"/>
      <c r="W2263" s="405"/>
      <c r="X2263" s="405"/>
      <c r="Y2263" s="403"/>
      <c r="Z2263" s="407"/>
      <c r="AA2263" s="403"/>
      <c r="AB2263" s="405"/>
      <c r="AC2263" s="403"/>
      <c r="AD2263" s="406"/>
      <c r="AG2263" s="403"/>
      <c r="AH2263" s="403"/>
      <c r="AI2263" s="405"/>
      <c r="AL2263" s="403"/>
      <c r="AN2263" s="403"/>
      <c r="AO2263" s="405"/>
      <c r="AP2263" s="403"/>
      <c r="AQ2263" s="403"/>
      <c r="AR2263" s="403"/>
      <c r="AS2263" s="403"/>
      <c r="AT2263" s="403"/>
      <c r="AU2263" s="403"/>
      <c r="AV2263" s="405"/>
      <c r="AW2263" s="404"/>
      <c r="AY2263" s="403"/>
      <c r="BC2263" s="403"/>
      <c r="BD2263" s="403"/>
      <c r="BE2263" s="403"/>
      <c r="BF2263" s="403"/>
      <c r="BG2263" s="403"/>
      <c r="BH2263" s="403"/>
      <c r="BI2263" s="403"/>
      <c r="BJ2263" s="403"/>
      <c r="BK2263" s="403"/>
    </row>
    <row r="2264" spans="1:63" x14ac:dyDescent="0.25">
      <c r="A2264" s="405"/>
      <c r="B2264" s="400"/>
      <c r="C2264" s="403"/>
      <c r="D2264" s="403"/>
      <c r="E2264" s="403"/>
      <c r="I2264" s="404"/>
      <c r="Q2264" s="405"/>
      <c r="S2264" s="405"/>
      <c r="T2264" s="403"/>
      <c r="U2264" s="406"/>
      <c r="V2264" s="400"/>
      <c r="W2264" s="405"/>
      <c r="X2264" s="405"/>
      <c r="Y2264" s="403"/>
      <c r="Z2264" s="407"/>
      <c r="AA2264" s="403"/>
      <c r="AB2264" s="405"/>
      <c r="AC2264" s="403"/>
      <c r="AD2264" s="406"/>
      <c r="AG2264" s="403"/>
      <c r="AH2264" s="403"/>
      <c r="AI2264" s="405"/>
      <c r="AL2264" s="403"/>
      <c r="AN2264" s="403"/>
      <c r="AO2264" s="405"/>
      <c r="AP2264" s="403"/>
      <c r="AQ2264" s="403"/>
      <c r="AR2264" s="403"/>
      <c r="AS2264" s="403"/>
      <c r="AT2264" s="403"/>
      <c r="AU2264" s="403"/>
      <c r="AV2264" s="405"/>
      <c r="AW2264" s="404"/>
      <c r="AY2264" s="403"/>
      <c r="BC2264" s="403"/>
      <c r="BD2264" s="403"/>
      <c r="BE2264" s="403"/>
      <c r="BF2264" s="403"/>
      <c r="BG2264" s="403"/>
      <c r="BH2264" s="403"/>
      <c r="BI2264" s="403"/>
      <c r="BJ2264" s="403"/>
      <c r="BK2264" s="403"/>
    </row>
    <row r="2265" spans="1:63" x14ac:dyDescent="0.25">
      <c r="A2265" s="405"/>
      <c r="B2265" s="400"/>
      <c r="C2265" s="403"/>
      <c r="D2265" s="403"/>
      <c r="E2265" s="403"/>
      <c r="I2265" s="404"/>
      <c r="Q2265" s="405"/>
      <c r="S2265" s="405"/>
      <c r="T2265" s="403"/>
      <c r="U2265" s="406"/>
      <c r="V2265" s="400"/>
      <c r="W2265" s="405"/>
      <c r="X2265" s="405"/>
      <c r="Y2265" s="403"/>
      <c r="Z2265" s="407"/>
      <c r="AA2265" s="403"/>
      <c r="AB2265" s="405"/>
      <c r="AC2265" s="403"/>
      <c r="AD2265" s="406"/>
      <c r="AG2265" s="403"/>
      <c r="AH2265" s="403"/>
      <c r="AI2265" s="405"/>
      <c r="AL2265" s="403"/>
      <c r="AN2265" s="403"/>
      <c r="AO2265" s="405"/>
      <c r="AP2265" s="403"/>
      <c r="AQ2265" s="403"/>
      <c r="AR2265" s="403"/>
      <c r="AS2265" s="403"/>
      <c r="AT2265" s="403"/>
      <c r="AU2265" s="403"/>
      <c r="AV2265" s="405"/>
      <c r="AW2265" s="404"/>
      <c r="AY2265" s="403"/>
      <c r="BC2265" s="403"/>
      <c r="BD2265" s="403"/>
      <c r="BE2265" s="403"/>
      <c r="BF2265" s="403"/>
      <c r="BG2265" s="403"/>
      <c r="BH2265" s="403"/>
      <c r="BI2265" s="403"/>
      <c r="BJ2265" s="403"/>
      <c r="BK2265" s="403"/>
    </row>
    <row r="2266" spans="1:63" x14ac:dyDescent="0.25">
      <c r="A2266" s="405"/>
      <c r="B2266" s="400"/>
      <c r="C2266" s="403"/>
      <c r="D2266" s="403"/>
      <c r="E2266" s="403"/>
      <c r="I2266" s="404"/>
      <c r="Q2266" s="405"/>
      <c r="S2266" s="405"/>
      <c r="T2266" s="403"/>
      <c r="U2266" s="406"/>
      <c r="V2266" s="400"/>
      <c r="W2266" s="405"/>
      <c r="X2266" s="405"/>
      <c r="Y2266" s="403"/>
      <c r="Z2266" s="407"/>
      <c r="AA2266" s="403"/>
      <c r="AB2266" s="405"/>
      <c r="AC2266" s="403"/>
      <c r="AD2266" s="406"/>
      <c r="AG2266" s="403"/>
      <c r="AH2266" s="403"/>
      <c r="AI2266" s="405"/>
      <c r="AL2266" s="403"/>
      <c r="AN2266" s="403"/>
      <c r="AO2266" s="405"/>
      <c r="AP2266" s="403"/>
      <c r="AQ2266" s="403"/>
      <c r="AR2266" s="403"/>
      <c r="AS2266" s="403"/>
      <c r="AT2266" s="403"/>
      <c r="AU2266" s="403"/>
      <c r="AV2266" s="405"/>
      <c r="AW2266" s="404"/>
      <c r="AY2266" s="403"/>
      <c r="BC2266" s="403"/>
      <c r="BD2266" s="403"/>
      <c r="BE2266" s="403"/>
      <c r="BF2266" s="403"/>
      <c r="BG2266" s="403"/>
      <c r="BH2266" s="403"/>
      <c r="BI2266" s="403"/>
      <c r="BJ2266" s="403"/>
      <c r="BK2266" s="403"/>
    </row>
    <row r="2267" spans="1:63" x14ac:dyDescent="0.25">
      <c r="A2267" s="405"/>
      <c r="B2267" s="400"/>
      <c r="C2267" s="403"/>
      <c r="D2267" s="403"/>
      <c r="E2267" s="403"/>
      <c r="I2267" s="404"/>
      <c r="Q2267" s="405"/>
      <c r="S2267" s="405"/>
      <c r="T2267" s="403"/>
      <c r="U2267" s="406"/>
      <c r="V2267" s="400"/>
      <c r="W2267" s="405"/>
      <c r="X2267" s="405"/>
      <c r="Y2267" s="403"/>
      <c r="Z2267" s="407"/>
      <c r="AA2267" s="403"/>
      <c r="AB2267" s="405"/>
      <c r="AC2267" s="403"/>
      <c r="AD2267" s="406"/>
      <c r="AG2267" s="403"/>
      <c r="AH2267" s="403"/>
      <c r="AI2267" s="405"/>
      <c r="AL2267" s="403"/>
      <c r="AN2267" s="403"/>
      <c r="AO2267" s="405"/>
      <c r="AP2267" s="403"/>
      <c r="AQ2267" s="403"/>
      <c r="AR2267" s="403"/>
      <c r="AS2267" s="403"/>
      <c r="AT2267" s="403"/>
      <c r="AU2267" s="403"/>
      <c r="AV2267" s="405"/>
      <c r="AW2267" s="404"/>
      <c r="AY2267" s="403"/>
      <c r="BC2267" s="403"/>
      <c r="BD2267" s="403"/>
      <c r="BE2267" s="403"/>
      <c r="BF2267" s="403"/>
      <c r="BG2267" s="403"/>
      <c r="BH2267" s="403"/>
      <c r="BI2267" s="403"/>
      <c r="BJ2267" s="403"/>
      <c r="BK2267" s="403"/>
    </row>
    <row r="2268" spans="1:63" x14ac:dyDescent="0.25">
      <c r="A2268" s="405"/>
      <c r="B2268" s="400"/>
      <c r="C2268" s="403"/>
      <c r="D2268" s="403"/>
      <c r="E2268" s="403"/>
      <c r="I2268" s="404"/>
      <c r="Q2268" s="405"/>
      <c r="S2268" s="405"/>
      <c r="T2268" s="403"/>
      <c r="U2268" s="406"/>
      <c r="V2268" s="400"/>
      <c r="W2268" s="405"/>
      <c r="X2268" s="405"/>
      <c r="Y2268" s="403"/>
      <c r="Z2268" s="407"/>
      <c r="AA2268" s="403"/>
      <c r="AB2268" s="405"/>
      <c r="AC2268" s="403"/>
      <c r="AD2268" s="406"/>
      <c r="AG2268" s="403"/>
      <c r="AH2268" s="403"/>
      <c r="AI2268" s="405"/>
      <c r="AL2268" s="403"/>
      <c r="AN2268" s="403"/>
      <c r="AO2268" s="405"/>
      <c r="AP2268" s="403"/>
      <c r="AQ2268" s="403"/>
      <c r="AR2268" s="403"/>
      <c r="AS2268" s="403"/>
      <c r="AT2268" s="403"/>
      <c r="AU2268" s="403"/>
      <c r="AV2268" s="405"/>
      <c r="AW2268" s="404"/>
      <c r="AY2268" s="403"/>
      <c r="BC2268" s="403"/>
      <c r="BD2268" s="403"/>
      <c r="BE2268" s="403"/>
      <c r="BF2268" s="403"/>
      <c r="BG2268" s="403"/>
      <c r="BH2268" s="403"/>
      <c r="BI2268" s="403"/>
      <c r="BJ2268" s="403"/>
      <c r="BK2268" s="403"/>
    </row>
    <row r="2269" spans="1:63" x14ac:dyDescent="0.25">
      <c r="A2269" s="405"/>
      <c r="B2269" s="400"/>
      <c r="C2269" s="403"/>
      <c r="D2269" s="403"/>
      <c r="E2269" s="403"/>
      <c r="I2269" s="404"/>
      <c r="Q2269" s="405"/>
      <c r="S2269" s="405"/>
      <c r="T2269" s="403"/>
      <c r="U2269" s="406"/>
      <c r="V2269" s="400"/>
      <c r="W2269" s="405"/>
      <c r="X2269" s="405"/>
      <c r="Y2269" s="403"/>
      <c r="Z2269" s="407"/>
      <c r="AA2269" s="403"/>
      <c r="AB2269" s="405"/>
      <c r="AC2269" s="403"/>
      <c r="AD2269" s="406"/>
      <c r="AG2269" s="403"/>
      <c r="AH2269" s="403"/>
      <c r="AI2269" s="405"/>
      <c r="AL2269" s="403"/>
      <c r="AN2269" s="403"/>
      <c r="AO2269" s="405"/>
      <c r="AP2269" s="403"/>
      <c r="AQ2269" s="403"/>
      <c r="AR2269" s="403"/>
      <c r="AS2269" s="403"/>
      <c r="AT2269" s="403"/>
      <c r="AU2269" s="403"/>
      <c r="AV2269" s="405"/>
      <c r="AW2269" s="404"/>
      <c r="AY2269" s="403"/>
      <c r="BC2269" s="403"/>
      <c r="BD2269" s="403"/>
      <c r="BE2269" s="403"/>
      <c r="BF2269" s="403"/>
      <c r="BG2269" s="403"/>
      <c r="BH2269" s="403"/>
      <c r="BI2269" s="403"/>
      <c r="BJ2269" s="403"/>
      <c r="BK2269" s="403"/>
    </row>
    <row r="2270" spans="1:63" x14ac:dyDescent="0.25">
      <c r="A2270" s="405"/>
      <c r="B2270" s="400"/>
      <c r="C2270" s="403"/>
      <c r="D2270" s="403"/>
      <c r="E2270" s="403"/>
      <c r="I2270" s="404"/>
      <c r="Q2270" s="405"/>
      <c r="S2270" s="405"/>
      <c r="T2270" s="403"/>
      <c r="U2270" s="406"/>
      <c r="V2270" s="400"/>
      <c r="W2270" s="405"/>
      <c r="X2270" s="405"/>
      <c r="Y2270" s="403"/>
      <c r="Z2270" s="407"/>
      <c r="AA2270" s="403"/>
      <c r="AB2270" s="405"/>
      <c r="AC2270" s="403"/>
      <c r="AD2270" s="406"/>
      <c r="AG2270" s="403"/>
      <c r="AH2270" s="403"/>
      <c r="AI2270" s="405"/>
      <c r="AL2270" s="403"/>
      <c r="AN2270" s="403"/>
      <c r="AO2270" s="405"/>
      <c r="AP2270" s="403"/>
      <c r="AQ2270" s="403"/>
      <c r="AR2270" s="403"/>
      <c r="AS2270" s="403"/>
      <c r="AT2270" s="403"/>
      <c r="AU2270" s="403"/>
      <c r="AV2270" s="405"/>
      <c r="AW2270" s="404"/>
      <c r="AY2270" s="403"/>
      <c r="BC2270" s="403"/>
      <c r="BD2270" s="403"/>
      <c r="BE2270" s="403"/>
      <c r="BF2270" s="403"/>
      <c r="BG2270" s="403"/>
      <c r="BH2270" s="403"/>
      <c r="BI2270" s="403"/>
      <c r="BJ2270" s="403"/>
      <c r="BK2270" s="403"/>
    </row>
    <row r="2271" spans="1:63" x14ac:dyDescent="0.25">
      <c r="A2271" s="405"/>
      <c r="B2271" s="400"/>
      <c r="C2271" s="403"/>
      <c r="D2271" s="403"/>
      <c r="E2271" s="403"/>
      <c r="I2271" s="404"/>
      <c r="Q2271" s="405"/>
      <c r="S2271" s="405"/>
      <c r="T2271" s="403"/>
      <c r="U2271" s="406"/>
      <c r="V2271" s="400"/>
      <c r="W2271" s="405"/>
      <c r="X2271" s="405"/>
      <c r="Y2271" s="403"/>
      <c r="Z2271" s="407"/>
      <c r="AA2271" s="403"/>
      <c r="AB2271" s="405"/>
      <c r="AC2271" s="403"/>
      <c r="AD2271" s="406"/>
      <c r="AG2271" s="403"/>
      <c r="AH2271" s="403"/>
      <c r="AI2271" s="405"/>
      <c r="AL2271" s="403"/>
      <c r="AN2271" s="403"/>
      <c r="AO2271" s="405"/>
      <c r="AP2271" s="403"/>
      <c r="AQ2271" s="403"/>
      <c r="AR2271" s="403"/>
      <c r="AS2271" s="403"/>
      <c r="AT2271" s="403"/>
      <c r="AU2271" s="403"/>
      <c r="AV2271" s="405"/>
      <c r="AW2271" s="404"/>
      <c r="AY2271" s="403"/>
      <c r="BC2271" s="403"/>
      <c r="BD2271" s="403"/>
      <c r="BE2271" s="403"/>
      <c r="BF2271" s="403"/>
      <c r="BG2271" s="403"/>
      <c r="BH2271" s="403"/>
      <c r="BI2271" s="403"/>
      <c r="BJ2271" s="403"/>
      <c r="BK2271" s="403"/>
    </row>
    <row r="2272" spans="1:63" x14ac:dyDescent="0.25">
      <c r="A2272" s="405"/>
      <c r="B2272" s="400"/>
      <c r="C2272" s="403"/>
      <c r="D2272" s="403"/>
      <c r="E2272" s="403"/>
      <c r="I2272" s="404"/>
      <c r="Q2272" s="405"/>
      <c r="S2272" s="405"/>
      <c r="T2272" s="403"/>
      <c r="U2272" s="406"/>
      <c r="V2272" s="400"/>
      <c r="W2272" s="405"/>
      <c r="X2272" s="405"/>
      <c r="Y2272" s="403"/>
      <c r="Z2272" s="407"/>
      <c r="AA2272" s="403"/>
      <c r="AB2272" s="405"/>
      <c r="AC2272" s="403"/>
      <c r="AD2272" s="406"/>
      <c r="AG2272" s="403"/>
      <c r="AH2272" s="403"/>
      <c r="AI2272" s="405"/>
      <c r="AL2272" s="403"/>
      <c r="AN2272" s="403"/>
      <c r="AO2272" s="405"/>
      <c r="AP2272" s="403"/>
      <c r="AQ2272" s="403"/>
      <c r="AR2272" s="403"/>
      <c r="AS2272" s="403"/>
      <c r="AT2272" s="403"/>
      <c r="AU2272" s="403"/>
      <c r="AV2272" s="405"/>
      <c r="AW2272" s="404"/>
      <c r="AY2272" s="403"/>
      <c r="BC2272" s="403"/>
      <c r="BD2272" s="403"/>
      <c r="BE2272" s="403"/>
      <c r="BF2272" s="403"/>
      <c r="BG2272" s="403"/>
      <c r="BH2272" s="403"/>
      <c r="BI2272" s="403"/>
      <c r="BJ2272" s="403"/>
      <c r="BK2272" s="403"/>
    </row>
    <row r="2273" spans="1:63" x14ac:dyDescent="0.25">
      <c r="A2273" s="405"/>
      <c r="B2273" s="400"/>
      <c r="C2273" s="403"/>
      <c r="D2273" s="403"/>
      <c r="E2273" s="403"/>
      <c r="I2273" s="404"/>
      <c r="Q2273" s="405"/>
      <c r="S2273" s="405"/>
      <c r="T2273" s="403"/>
      <c r="U2273" s="406"/>
      <c r="V2273" s="400"/>
      <c r="W2273" s="405"/>
      <c r="X2273" s="405"/>
      <c r="Y2273" s="403"/>
      <c r="Z2273" s="407"/>
      <c r="AA2273" s="403"/>
      <c r="AB2273" s="405"/>
      <c r="AC2273" s="403"/>
      <c r="AD2273" s="406"/>
      <c r="AG2273" s="403"/>
      <c r="AH2273" s="403"/>
      <c r="AI2273" s="405"/>
      <c r="AL2273" s="403"/>
      <c r="AN2273" s="403"/>
      <c r="AO2273" s="405"/>
      <c r="AP2273" s="403"/>
      <c r="AQ2273" s="403"/>
      <c r="AR2273" s="403"/>
      <c r="AS2273" s="403"/>
      <c r="AT2273" s="403"/>
      <c r="AU2273" s="403"/>
      <c r="AV2273" s="405"/>
      <c r="AW2273" s="404"/>
      <c r="AY2273" s="403"/>
      <c r="BC2273" s="403"/>
      <c r="BD2273" s="403"/>
      <c r="BE2273" s="403"/>
      <c r="BF2273" s="403"/>
      <c r="BG2273" s="403"/>
      <c r="BH2273" s="403"/>
      <c r="BI2273" s="403"/>
      <c r="BJ2273" s="403"/>
      <c r="BK2273" s="403"/>
    </row>
    <row r="2274" spans="1:63" x14ac:dyDescent="0.25">
      <c r="A2274" s="405"/>
      <c r="B2274" s="400"/>
      <c r="C2274" s="403"/>
      <c r="D2274" s="403"/>
      <c r="E2274" s="403"/>
      <c r="I2274" s="404"/>
      <c r="Q2274" s="405"/>
      <c r="S2274" s="405"/>
      <c r="T2274" s="403"/>
      <c r="U2274" s="406"/>
      <c r="V2274" s="400"/>
      <c r="W2274" s="405"/>
      <c r="X2274" s="405"/>
      <c r="Y2274" s="403"/>
      <c r="Z2274" s="407"/>
      <c r="AA2274" s="403"/>
      <c r="AB2274" s="405"/>
      <c r="AC2274" s="403"/>
      <c r="AD2274" s="406"/>
      <c r="AG2274" s="403"/>
      <c r="AH2274" s="403"/>
      <c r="AI2274" s="405"/>
      <c r="AL2274" s="403"/>
      <c r="AN2274" s="403"/>
      <c r="AO2274" s="405"/>
      <c r="AP2274" s="403"/>
      <c r="AQ2274" s="403"/>
      <c r="AR2274" s="403"/>
      <c r="AS2274" s="403"/>
      <c r="AT2274" s="403"/>
      <c r="AU2274" s="403"/>
      <c r="AV2274" s="405"/>
      <c r="AW2274" s="404"/>
      <c r="AY2274" s="403"/>
      <c r="BC2274" s="403"/>
      <c r="BD2274" s="403"/>
      <c r="BE2274" s="403"/>
      <c r="BF2274" s="403"/>
      <c r="BG2274" s="403"/>
      <c r="BH2274" s="403"/>
      <c r="BI2274" s="403"/>
      <c r="BJ2274" s="403"/>
      <c r="BK2274" s="403"/>
    </row>
    <row r="2275" spans="1:63" x14ac:dyDescent="0.25">
      <c r="A2275" s="405"/>
      <c r="B2275" s="400"/>
      <c r="C2275" s="403"/>
      <c r="D2275" s="403"/>
      <c r="E2275" s="403"/>
      <c r="I2275" s="404"/>
      <c r="Q2275" s="405"/>
      <c r="S2275" s="405"/>
      <c r="T2275" s="403"/>
      <c r="U2275" s="406"/>
      <c r="V2275" s="400"/>
      <c r="W2275" s="405"/>
      <c r="X2275" s="405"/>
      <c r="Y2275" s="403"/>
      <c r="Z2275" s="407"/>
      <c r="AA2275" s="403"/>
      <c r="AB2275" s="405"/>
      <c r="AC2275" s="403"/>
      <c r="AD2275" s="406"/>
      <c r="AG2275" s="403"/>
      <c r="AH2275" s="403"/>
      <c r="AI2275" s="405"/>
      <c r="AL2275" s="403"/>
      <c r="AN2275" s="403"/>
      <c r="AO2275" s="405"/>
      <c r="AP2275" s="403"/>
      <c r="AQ2275" s="403"/>
      <c r="AR2275" s="403"/>
      <c r="AS2275" s="403"/>
      <c r="AT2275" s="403"/>
      <c r="AU2275" s="403"/>
      <c r="AV2275" s="405"/>
      <c r="AW2275" s="404"/>
      <c r="AY2275" s="403"/>
      <c r="BC2275" s="403"/>
      <c r="BD2275" s="403"/>
      <c r="BE2275" s="403"/>
      <c r="BF2275" s="403"/>
      <c r="BG2275" s="403"/>
      <c r="BH2275" s="403"/>
      <c r="BI2275" s="403"/>
      <c r="BJ2275" s="403"/>
      <c r="BK2275" s="403"/>
    </row>
    <row r="2276" spans="1:63" x14ac:dyDescent="0.25">
      <c r="A2276" s="405"/>
      <c r="B2276" s="400"/>
      <c r="C2276" s="403"/>
      <c r="D2276" s="403"/>
      <c r="E2276" s="403"/>
      <c r="I2276" s="404"/>
      <c r="Q2276" s="405"/>
      <c r="S2276" s="405"/>
      <c r="T2276" s="403"/>
      <c r="U2276" s="406"/>
      <c r="V2276" s="400"/>
      <c r="W2276" s="405"/>
      <c r="X2276" s="405"/>
      <c r="Y2276" s="403"/>
      <c r="Z2276" s="407"/>
      <c r="AA2276" s="403"/>
      <c r="AB2276" s="405"/>
      <c r="AC2276" s="403"/>
      <c r="AD2276" s="406"/>
      <c r="AG2276" s="403"/>
      <c r="AH2276" s="403"/>
      <c r="AI2276" s="405"/>
      <c r="AL2276" s="403"/>
      <c r="AN2276" s="403"/>
      <c r="AO2276" s="405"/>
      <c r="AP2276" s="403"/>
      <c r="AQ2276" s="403"/>
      <c r="AR2276" s="403"/>
      <c r="AS2276" s="403"/>
      <c r="AT2276" s="403"/>
      <c r="AU2276" s="403"/>
      <c r="AV2276" s="405"/>
      <c r="AW2276" s="404"/>
      <c r="AY2276" s="403"/>
      <c r="BC2276" s="403"/>
      <c r="BD2276" s="403"/>
      <c r="BE2276" s="403"/>
      <c r="BF2276" s="403"/>
      <c r="BG2276" s="403"/>
      <c r="BH2276" s="403"/>
      <c r="BI2276" s="403"/>
      <c r="BJ2276" s="403"/>
      <c r="BK2276" s="403"/>
    </row>
    <row r="2277" spans="1:63" x14ac:dyDescent="0.25">
      <c r="A2277" s="405"/>
      <c r="B2277" s="400"/>
      <c r="C2277" s="403"/>
      <c r="D2277" s="403"/>
      <c r="E2277" s="403"/>
      <c r="I2277" s="404"/>
      <c r="Q2277" s="405"/>
      <c r="S2277" s="405"/>
      <c r="T2277" s="403"/>
      <c r="U2277" s="406"/>
      <c r="V2277" s="400"/>
      <c r="W2277" s="405"/>
      <c r="X2277" s="405"/>
      <c r="Y2277" s="403"/>
      <c r="Z2277" s="407"/>
      <c r="AA2277" s="403"/>
      <c r="AB2277" s="405"/>
      <c r="AC2277" s="403"/>
      <c r="AD2277" s="406"/>
      <c r="AG2277" s="403"/>
      <c r="AH2277" s="403"/>
      <c r="AI2277" s="405"/>
      <c r="AL2277" s="403"/>
      <c r="AN2277" s="403"/>
      <c r="AO2277" s="405"/>
      <c r="AP2277" s="403"/>
      <c r="AQ2277" s="403"/>
      <c r="AR2277" s="403"/>
      <c r="AS2277" s="403"/>
      <c r="AT2277" s="403"/>
      <c r="AU2277" s="403"/>
      <c r="AV2277" s="405"/>
      <c r="AW2277" s="404"/>
      <c r="AY2277" s="403"/>
      <c r="BC2277" s="403"/>
      <c r="BD2277" s="403"/>
      <c r="BE2277" s="403"/>
      <c r="BF2277" s="403"/>
      <c r="BG2277" s="403"/>
      <c r="BH2277" s="403"/>
      <c r="BI2277" s="403"/>
      <c r="BJ2277" s="403"/>
      <c r="BK2277" s="403"/>
    </row>
    <row r="2278" spans="1:63" x14ac:dyDescent="0.25">
      <c r="A2278" s="405"/>
      <c r="B2278" s="400"/>
      <c r="C2278" s="403"/>
      <c r="D2278" s="403"/>
      <c r="E2278" s="403"/>
      <c r="I2278" s="404"/>
      <c r="Q2278" s="405"/>
      <c r="S2278" s="405"/>
      <c r="T2278" s="403"/>
      <c r="U2278" s="406"/>
      <c r="V2278" s="400"/>
      <c r="W2278" s="405"/>
      <c r="X2278" s="405"/>
      <c r="Y2278" s="403"/>
      <c r="Z2278" s="407"/>
      <c r="AA2278" s="403"/>
      <c r="AB2278" s="405"/>
      <c r="AC2278" s="403"/>
      <c r="AD2278" s="406"/>
      <c r="AG2278" s="403"/>
      <c r="AH2278" s="403"/>
      <c r="AI2278" s="405"/>
      <c r="AL2278" s="403"/>
      <c r="AN2278" s="403"/>
      <c r="AO2278" s="405"/>
      <c r="AP2278" s="403"/>
      <c r="AQ2278" s="403"/>
      <c r="AR2278" s="403"/>
      <c r="AS2278" s="403"/>
      <c r="AT2278" s="403"/>
      <c r="AU2278" s="403"/>
      <c r="AV2278" s="405"/>
      <c r="AW2278" s="404"/>
      <c r="AY2278" s="403"/>
      <c r="BC2278" s="403"/>
      <c r="BD2278" s="403"/>
      <c r="BE2278" s="403"/>
      <c r="BF2278" s="403"/>
      <c r="BG2278" s="403"/>
      <c r="BH2278" s="403"/>
      <c r="BI2278" s="403"/>
      <c r="BJ2278" s="403"/>
      <c r="BK2278" s="403"/>
    </row>
    <row r="2279" spans="1:63" x14ac:dyDescent="0.25">
      <c r="A2279" s="405"/>
      <c r="B2279" s="400"/>
      <c r="C2279" s="403"/>
      <c r="D2279" s="403"/>
      <c r="E2279" s="403"/>
      <c r="I2279" s="404"/>
      <c r="Q2279" s="405"/>
      <c r="S2279" s="405"/>
      <c r="T2279" s="403"/>
      <c r="U2279" s="406"/>
      <c r="V2279" s="400"/>
      <c r="W2279" s="405"/>
      <c r="X2279" s="405"/>
      <c r="Y2279" s="403"/>
      <c r="Z2279" s="407"/>
      <c r="AA2279" s="403"/>
      <c r="AB2279" s="405"/>
      <c r="AC2279" s="403"/>
      <c r="AD2279" s="406"/>
      <c r="AG2279" s="403"/>
      <c r="AH2279" s="403"/>
      <c r="AI2279" s="405"/>
      <c r="AL2279" s="403"/>
      <c r="AN2279" s="403"/>
      <c r="AO2279" s="405"/>
      <c r="AP2279" s="403"/>
      <c r="AQ2279" s="403"/>
      <c r="AR2279" s="403"/>
      <c r="AS2279" s="403"/>
      <c r="AT2279" s="403"/>
      <c r="AU2279" s="403"/>
      <c r="AV2279" s="405"/>
      <c r="AW2279" s="404"/>
      <c r="AY2279" s="403"/>
      <c r="BC2279" s="403"/>
      <c r="BD2279" s="403"/>
      <c r="BE2279" s="403"/>
      <c r="BF2279" s="403"/>
      <c r="BG2279" s="403"/>
      <c r="BH2279" s="403"/>
      <c r="BI2279" s="403"/>
      <c r="BJ2279" s="403"/>
      <c r="BK2279" s="403"/>
    </row>
    <row r="2280" spans="1:63" x14ac:dyDescent="0.25">
      <c r="A2280" s="405"/>
      <c r="B2280" s="400"/>
      <c r="C2280" s="403"/>
      <c r="D2280" s="403"/>
      <c r="E2280" s="403"/>
      <c r="I2280" s="404"/>
      <c r="Q2280" s="405"/>
      <c r="S2280" s="405"/>
      <c r="T2280" s="403"/>
      <c r="U2280" s="406"/>
      <c r="V2280" s="400"/>
      <c r="W2280" s="405"/>
      <c r="X2280" s="405"/>
      <c r="Y2280" s="403"/>
      <c r="Z2280" s="407"/>
      <c r="AA2280" s="403"/>
      <c r="AB2280" s="405"/>
      <c r="AC2280" s="403"/>
      <c r="AD2280" s="406"/>
      <c r="AG2280" s="403"/>
      <c r="AH2280" s="403"/>
      <c r="AI2280" s="405"/>
      <c r="AL2280" s="403"/>
      <c r="AN2280" s="403"/>
      <c r="AO2280" s="405"/>
      <c r="AP2280" s="403"/>
      <c r="AQ2280" s="403"/>
      <c r="AR2280" s="403"/>
      <c r="AS2280" s="403"/>
      <c r="AT2280" s="403"/>
      <c r="AU2280" s="403"/>
      <c r="AV2280" s="405"/>
      <c r="AW2280" s="404"/>
      <c r="AY2280" s="403"/>
      <c r="BC2280" s="403"/>
      <c r="BD2280" s="403"/>
      <c r="BE2280" s="403"/>
      <c r="BF2280" s="403"/>
      <c r="BG2280" s="403"/>
      <c r="BH2280" s="403"/>
      <c r="BI2280" s="403"/>
      <c r="BJ2280" s="403"/>
      <c r="BK2280" s="403"/>
    </row>
    <row r="2281" spans="1:63" x14ac:dyDescent="0.25">
      <c r="A2281" s="405"/>
      <c r="B2281" s="400"/>
      <c r="C2281" s="403"/>
      <c r="D2281" s="403"/>
      <c r="E2281" s="403"/>
      <c r="I2281" s="404"/>
      <c r="Q2281" s="405"/>
      <c r="S2281" s="405"/>
      <c r="T2281" s="403"/>
      <c r="U2281" s="406"/>
      <c r="V2281" s="400"/>
      <c r="W2281" s="405"/>
      <c r="X2281" s="405"/>
      <c r="Y2281" s="403"/>
      <c r="Z2281" s="407"/>
      <c r="AA2281" s="403"/>
      <c r="AB2281" s="405"/>
      <c r="AC2281" s="403"/>
      <c r="AD2281" s="406"/>
      <c r="AG2281" s="403"/>
      <c r="AH2281" s="403"/>
      <c r="AI2281" s="405"/>
      <c r="AL2281" s="403"/>
      <c r="AN2281" s="403"/>
      <c r="AO2281" s="405"/>
      <c r="AP2281" s="403"/>
      <c r="AQ2281" s="403"/>
      <c r="AR2281" s="403"/>
      <c r="AS2281" s="403"/>
      <c r="AT2281" s="403"/>
      <c r="AU2281" s="403"/>
      <c r="AV2281" s="405"/>
      <c r="AW2281" s="404"/>
      <c r="AY2281" s="403"/>
      <c r="BC2281" s="403"/>
      <c r="BD2281" s="403"/>
      <c r="BE2281" s="403"/>
      <c r="BF2281" s="403"/>
      <c r="BG2281" s="403"/>
      <c r="BH2281" s="403"/>
      <c r="BI2281" s="403"/>
      <c r="BJ2281" s="403"/>
      <c r="BK2281" s="403"/>
    </row>
    <row r="2282" spans="1:63" x14ac:dyDescent="0.25">
      <c r="A2282" s="405"/>
      <c r="B2282" s="400"/>
      <c r="C2282" s="403"/>
      <c r="D2282" s="403"/>
      <c r="E2282" s="403"/>
      <c r="I2282" s="404"/>
      <c r="Q2282" s="405"/>
      <c r="S2282" s="405"/>
      <c r="T2282" s="403"/>
      <c r="U2282" s="406"/>
      <c r="V2282" s="400"/>
      <c r="W2282" s="405"/>
      <c r="X2282" s="405"/>
      <c r="Y2282" s="403"/>
      <c r="Z2282" s="407"/>
      <c r="AA2282" s="403"/>
      <c r="AB2282" s="405"/>
      <c r="AC2282" s="403"/>
      <c r="AD2282" s="406"/>
      <c r="AG2282" s="403"/>
      <c r="AH2282" s="403"/>
      <c r="AI2282" s="405"/>
      <c r="AL2282" s="403"/>
      <c r="AN2282" s="403"/>
      <c r="AO2282" s="405"/>
      <c r="AP2282" s="403"/>
      <c r="AQ2282" s="403"/>
      <c r="AR2282" s="403"/>
      <c r="AS2282" s="403"/>
      <c r="AT2282" s="403"/>
      <c r="AU2282" s="403"/>
      <c r="AV2282" s="405"/>
      <c r="AW2282" s="404"/>
      <c r="AY2282" s="403"/>
      <c r="BC2282" s="403"/>
      <c r="BD2282" s="403"/>
      <c r="BE2282" s="403"/>
      <c r="BF2282" s="403"/>
      <c r="BG2282" s="403"/>
      <c r="BH2282" s="403"/>
      <c r="BI2282" s="403"/>
      <c r="BJ2282" s="403"/>
      <c r="BK2282" s="403"/>
    </row>
    <row r="2283" spans="1:63" x14ac:dyDescent="0.25">
      <c r="A2283" s="405"/>
      <c r="B2283" s="400"/>
      <c r="C2283" s="403"/>
      <c r="D2283" s="403"/>
      <c r="E2283" s="403"/>
      <c r="I2283" s="404"/>
      <c r="Q2283" s="405"/>
      <c r="S2283" s="405"/>
      <c r="T2283" s="403"/>
      <c r="U2283" s="406"/>
      <c r="V2283" s="400"/>
      <c r="W2283" s="405"/>
      <c r="X2283" s="405"/>
      <c r="Y2283" s="403"/>
      <c r="Z2283" s="407"/>
      <c r="AA2283" s="403"/>
      <c r="AB2283" s="405"/>
      <c r="AC2283" s="403"/>
      <c r="AD2283" s="406"/>
      <c r="AG2283" s="403"/>
      <c r="AH2283" s="403"/>
      <c r="AI2283" s="405"/>
      <c r="AL2283" s="403"/>
      <c r="AN2283" s="403"/>
      <c r="AO2283" s="405"/>
      <c r="AP2283" s="403"/>
      <c r="AQ2283" s="403"/>
      <c r="AR2283" s="403"/>
      <c r="AS2283" s="403"/>
      <c r="AT2283" s="403"/>
      <c r="AU2283" s="403"/>
      <c r="AV2283" s="405"/>
      <c r="AW2283" s="404"/>
      <c r="AY2283" s="403"/>
      <c r="BC2283" s="403"/>
      <c r="BD2283" s="403"/>
      <c r="BE2283" s="403"/>
      <c r="BF2283" s="403"/>
      <c r="BG2283" s="403"/>
      <c r="BH2283" s="403"/>
      <c r="BI2283" s="403"/>
      <c r="BJ2283" s="403"/>
      <c r="BK2283" s="403"/>
    </row>
    <row r="2284" spans="1:63" x14ac:dyDescent="0.25">
      <c r="A2284" s="405"/>
      <c r="B2284" s="400"/>
      <c r="C2284" s="403"/>
      <c r="D2284" s="403"/>
      <c r="E2284" s="403"/>
      <c r="I2284" s="404"/>
      <c r="Q2284" s="405"/>
      <c r="S2284" s="405"/>
      <c r="T2284" s="403"/>
      <c r="U2284" s="406"/>
      <c r="V2284" s="400"/>
      <c r="W2284" s="405"/>
      <c r="X2284" s="405"/>
      <c r="Y2284" s="403"/>
      <c r="Z2284" s="407"/>
      <c r="AA2284" s="403"/>
      <c r="AB2284" s="405"/>
      <c r="AC2284" s="403"/>
      <c r="AD2284" s="406"/>
      <c r="AG2284" s="403"/>
      <c r="AH2284" s="403"/>
      <c r="AI2284" s="405"/>
      <c r="AL2284" s="403"/>
      <c r="AN2284" s="403"/>
      <c r="AO2284" s="405"/>
      <c r="AP2284" s="403"/>
      <c r="AQ2284" s="403"/>
      <c r="AR2284" s="403"/>
      <c r="AS2284" s="403"/>
      <c r="AT2284" s="403"/>
      <c r="AU2284" s="403"/>
      <c r="AV2284" s="405"/>
      <c r="AW2284" s="404"/>
      <c r="AY2284" s="403"/>
      <c r="BC2284" s="403"/>
      <c r="BD2284" s="403"/>
      <c r="BE2284" s="403"/>
      <c r="BF2284" s="403"/>
      <c r="BG2284" s="403"/>
      <c r="BH2284" s="403"/>
      <c r="BI2284" s="403"/>
      <c r="BJ2284" s="403"/>
      <c r="BK2284" s="403"/>
    </row>
    <row r="2285" spans="1:63" x14ac:dyDescent="0.25">
      <c r="A2285" s="405"/>
      <c r="B2285" s="400"/>
      <c r="C2285" s="403"/>
      <c r="D2285" s="403"/>
      <c r="E2285" s="403"/>
      <c r="I2285" s="404"/>
      <c r="Q2285" s="405"/>
      <c r="S2285" s="405"/>
      <c r="T2285" s="403"/>
      <c r="U2285" s="406"/>
      <c r="V2285" s="400"/>
      <c r="W2285" s="405"/>
      <c r="X2285" s="405"/>
      <c r="Y2285" s="403"/>
      <c r="Z2285" s="407"/>
      <c r="AA2285" s="403"/>
      <c r="AB2285" s="405"/>
      <c r="AC2285" s="403"/>
      <c r="AD2285" s="406"/>
      <c r="AG2285" s="403"/>
      <c r="AH2285" s="403"/>
      <c r="AI2285" s="405"/>
      <c r="AL2285" s="403"/>
      <c r="AN2285" s="403"/>
      <c r="AO2285" s="405"/>
      <c r="AP2285" s="403"/>
      <c r="AQ2285" s="403"/>
      <c r="AR2285" s="403"/>
      <c r="AS2285" s="403"/>
      <c r="AT2285" s="403"/>
      <c r="AU2285" s="403"/>
      <c r="AV2285" s="405"/>
      <c r="AW2285" s="404"/>
      <c r="AY2285" s="403"/>
      <c r="BC2285" s="403"/>
      <c r="BD2285" s="403"/>
      <c r="BE2285" s="403"/>
      <c r="BF2285" s="403"/>
      <c r="BG2285" s="403"/>
      <c r="BH2285" s="403"/>
      <c r="BI2285" s="403"/>
      <c r="BJ2285" s="403"/>
      <c r="BK2285" s="403"/>
    </row>
    <row r="2286" spans="1:63" x14ac:dyDescent="0.25">
      <c r="A2286" s="405"/>
      <c r="B2286" s="400"/>
      <c r="C2286" s="403"/>
      <c r="D2286" s="403"/>
      <c r="E2286" s="403"/>
      <c r="I2286" s="404"/>
      <c r="Q2286" s="405"/>
      <c r="S2286" s="405"/>
      <c r="T2286" s="403"/>
      <c r="U2286" s="406"/>
      <c r="V2286" s="400"/>
      <c r="W2286" s="405"/>
      <c r="X2286" s="405"/>
      <c r="Y2286" s="403"/>
      <c r="Z2286" s="407"/>
      <c r="AA2286" s="403"/>
      <c r="AB2286" s="405"/>
      <c r="AC2286" s="403"/>
      <c r="AD2286" s="406"/>
      <c r="AG2286" s="403"/>
      <c r="AH2286" s="403"/>
      <c r="AI2286" s="405"/>
      <c r="AL2286" s="403"/>
      <c r="AN2286" s="403"/>
      <c r="AO2286" s="405"/>
      <c r="AP2286" s="403"/>
      <c r="AQ2286" s="403"/>
      <c r="AR2286" s="403"/>
      <c r="AS2286" s="403"/>
      <c r="AT2286" s="403"/>
      <c r="AU2286" s="403"/>
      <c r="AV2286" s="405"/>
      <c r="AW2286" s="404"/>
      <c r="AY2286" s="403"/>
      <c r="BC2286" s="403"/>
      <c r="BD2286" s="403"/>
      <c r="BE2286" s="403"/>
      <c r="BF2286" s="403"/>
      <c r="BG2286" s="403"/>
      <c r="BH2286" s="403"/>
      <c r="BI2286" s="403"/>
      <c r="BJ2286" s="403"/>
      <c r="BK2286" s="403"/>
    </row>
    <row r="2287" spans="1:63" x14ac:dyDescent="0.25">
      <c r="A2287" s="405"/>
      <c r="B2287" s="400"/>
      <c r="C2287" s="403"/>
      <c r="D2287" s="403"/>
      <c r="E2287" s="403"/>
      <c r="I2287" s="404"/>
      <c r="Q2287" s="405"/>
      <c r="S2287" s="405"/>
      <c r="T2287" s="403"/>
      <c r="U2287" s="406"/>
      <c r="V2287" s="400"/>
      <c r="W2287" s="405"/>
      <c r="X2287" s="405"/>
      <c r="Y2287" s="403"/>
      <c r="Z2287" s="407"/>
      <c r="AA2287" s="403"/>
      <c r="AB2287" s="405"/>
      <c r="AC2287" s="403"/>
      <c r="AD2287" s="406"/>
      <c r="AG2287" s="403"/>
      <c r="AH2287" s="403"/>
      <c r="AI2287" s="405"/>
      <c r="AL2287" s="403"/>
      <c r="AN2287" s="403"/>
      <c r="AO2287" s="405"/>
      <c r="AP2287" s="403"/>
      <c r="AQ2287" s="403"/>
      <c r="AR2287" s="403"/>
      <c r="AS2287" s="403"/>
      <c r="AT2287" s="403"/>
      <c r="AU2287" s="403"/>
      <c r="AV2287" s="405"/>
      <c r="AW2287" s="404"/>
      <c r="AY2287" s="403"/>
      <c r="BC2287" s="403"/>
      <c r="BD2287" s="403"/>
      <c r="BE2287" s="403"/>
      <c r="BF2287" s="403"/>
      <c r="BG2287" s="403"/>
      <c r="BH2287" s="403"/>
      <c r="BI2287" s="403"/>
      <c r="BJ2287" s="403"/>
      <c r="BK2287" s="403"/>
    </row>
    <row r="2288" spans="1:63" x14ac:dyDescent="0.25">
      <c r="A2288" s="405"/>
      <c r="B2288" s="400"/>
      <c r="C2288" s="403"/>
      <c r="D2288" s="403"/>
      <c r="E2288" s="403"/>
      <c r="I2288" s="404"/>
      <c r="Q2288" s="405"/>
      <c r="S2288" s="405"/>
      <c r="T2288" s="403"/>
      <c r="U2288" s="406"/>
      <c r="V2288" s="400"/>
      <c r="W2288" s="405"/>
      <c r="X2288" s="405"/>
      <c r="Y2288" s="403"/>
      <c r="Z2288" s="407"/>
      <c r="AA2288" s="403"/>
      <c r="AB2288" s="405"/>
      <c r="AC2288" s="403"/>
      <c r="AD2288" s="406"/>
      <c r="AG2288" s="403"/>
      <c r="AH2288" s="403"/>
      <c r="AI2288" s="405"/>
      <c r="AL2288" s="403"/>
      <c r="AN2288" s="403"/>
      <c r="AO2288" s="405"/>
      <c r="AP2288" s="403"/>
      <c r="AQ2288" s="403"/>
      <c r="AR2288" s="403"/>
      <c r="AS2288" s="403"/>
      <c r="AT2288" s="403"/>
      <c r="AU2288" s="403"/>
      <c r="AV2288" s="405"/>
      <c r="AW2288" s="404"/>
      <c r="AY2288" s="403"/>
      <c r="BC2288" s="403"/>
      <c r="BD2288" s="403"/>
      <c r="BE2288" s="403"/>
      <c r="BF2288" s="403"/>
      <c r="BG2288" s="403"/>
      <c r="BH2288" s="403"/>
      <c r="BI2288" s="403"/>
      <c r="BJ2288" s="403"/>
      <c r="BK2288" s="403"/>
    </row>
    <row r="2289" spans="1:63" x14ac:dyDescent="0.25">
      <c r="A2289" s="405"/>
      <c r="B2289" s="400"/>
      <c r="C2289" s="403"/>
      <c r="D2289" s="403"/>
      <c r="E2289" s="403"/>
      <c r="I2289" s="404"/>
      <c r="Q2289" s="405"/>
      <c r="S2289" s="405"/>
      <c r="T2289" s="403"/>
      <c r="U2289" s="406"/>
      <c r="V2289" s="400"/>
      <c r="W2289" s="405"/>
      <c r="X2289" s="405"/>
      <c r="Y2289" s="403"/>
      <c r="Z2289" s="407"/>
      <c r="AA2289" s="403"/>
      <c r="AB2289" s="405"/>
      <c r="AC2289" s="403"/>
      <c r="AD2289" s="406"/>
      <c r="AG2289" s="403"/>
      <c r="AH2289" s="403"/>
      <c r="AI2289" s="405"/>
      <c r="AL2289" s="403"/>
      <c r="AN2289" s="403"/>
      <c r="AO2289" s="405"/>
      <c r="AP2289" s="403"/>
      <c r="AQ2289" s="403"/>
      <c r="AR2289" s="403"/>
      <c r="AS2289" s="403"/>
      <c r="AT2289" s="403"/>
      <c r="AU2289" s="403"/>
      <c r="AV2289" s="405"/>
      <c r="AW2289" s="404"/>
      <c r="AY2289" s="403"/>
      <c r="BC2289" s="403"/>
      <c r="BD2289" s="403"/>
      <c r="BE2289" s="403"/>
      <c r="BF2289" s="403"/>
      <c r="BG2289" s="403"/>
      <c r="BH2289" s="403"/>
      <c r="BI2289" s="403"/>
      <c r="BJ2289" s="403"/>
      <c r="BK2289" s="403"/>
    </row>
    <row r="2290" spans="1:63" x14ac:dyDescent="0.25">
      <c r="A2290" s="405"/>
      <c r="B2290" s="400"/>
      <c r="C2290" s="403"/>
      <c r="D2290" s="403"/>
      <c r="E2290" s="403"/>
      <c r="I2290" s="404"/>
      <c r="Q2290" s="405"/>
      <c r="S2290" s="405"/>
      <c r="T2290" s="403"/>
      <c r="U2290" s="406"/>
      <c r="V2290" s="400"/>
      <c r="W2290" s="405"/>
      <c r="X2290" s="405"/>
      <c r="Y2290" s="403"/>
      <c r="Z2290" s="407"/>
      <c r="AA2290" s="403"/>
      <c r="AB2290" s="405"/>
      <c r="AC2290" s="403"/>
      <c r="AD2290" s="406"/>
      <c r="AG2290" s="403"/>
      <c r="AH2290" s="403"/>
      <c r="AI2290" s="405"/>
      <c r="AL2290" s="403"/>
      <c r="AN2290" s="403"/>
      <c r="AO2290" s="405"/>
      <c r="AP2290" s="403"/>
      <c r="AQ2290" s="403"/>
      <c r="AR2290" s="403"/>
      <c r="AS2290" s="403"/>
      <c r="AT2290" s="403"/>
      <c r="AU2290" s="403"/>
      <c r="AV2290" s="405"/>
      <c r="AW2290" s="404"/>
      <c r="AY2290" s="403"/>
      <c r="BC2290" s="403"/>
      <c r="BD2290" s="403"/>
      <c r="BE2290" s="403"/>
      <c r="BF2290" s="403"/>
      <c r="BG2290" s="403"/>
      <c r="BH2290" s="403"/>
      <c r="BI2290" s="403"/>
      <c r="BJ2290" s="403"/>
      <c r="BK2290" s="403"/>
    </row>
    <row r="2291" spans="1:63" x14ac:dyDescent="0.25">
      <c r="A2291" s="405"/>
      <c r="B2291" s="400"/>
      <c r="C2291" s="403"/>
      <c r="D2291" s="403"/>
      <c r="E2291" s="403"/>
      <c r="I2291" s="404"/>
      <c r="Q2291" s="405"/>
      <c r="S2291" s="405"/>
      <c r="T2291" s="403"/>
      <c r="U2291" s="406"/>
      <c r="V2291" s="400"/>
      <c r="W2291" s="405"/>
      <c r="X2291" s="405"/>
      <c r="Y2291" s="403"/>
      <c r="Z2291" s="407"/>
      <c r="AA2291" s="403"/>
      <c r="AB2291" s="405"/>
      <c r="AC2291" s="403"/>
      <c r="AD2291" s="406"/>
      <c r="AG2291" s="403"/>
      <c r="AH2291" s="403"/>
      <c r="AI2291" s="405"/>
      <c r="AL2291" s="403"/>
      <c r="AN2291" s="403"/>
      <c r="AO2291" s="405"/>
      <c r="AP2291" s="403"/>
      <c r="AQ2291" s="403"/>
      <c r="AR2291" s="403"/>
      <c r="AS2291" s="403"/>
      <c r="AT2291" s="403"/>
      <c r="AU2291" s="403"/>
      <c r="AV2291" s="405"/>
      <c r="AW2291" s="404"/>
      <c r="AY2291" s="403"/>
      <c r="BC2291" s="403"/>
      <c r="BD2291" s="403"/>
      <c r="BE2291" s="403"/>
      <c r="BF2291" s="403"/>
      <c r="BG2291" s="403"/>
      <c r="BH2291" s="403"/>
      <c r="BI2291" s="403"/>
      <c r="BJ2291" s="403"/>
      <c r="BK2291" s="403"/>
    </row>
    <row r="2292" spans="1:63" x14ac:dyDescent="0.25">
      <c r="A2292" s="405"/>
      <c r="B2292" s="400"/>
      <c r="C2292" s="403"/>
      <c r="D2292" s="403"/>
      <c r="E2292" s="403"/>
      <c r="I2292" s="404"/>
      <c r="Q2292" s="405"/>
      <c r="S2292" s="405"/>
      <c r="T2292" s="403"/>
      <c r="U2292" s="406"/>
      <c r="V2292" s="400"/>
      <c r="W2292" s="405"/>
      <c r="X2292" s="405"/>
      <c r="Y2292" s="403"/>
      <c r="Z2292" s="407"/>
      <c r="AA2292" s="403"/>
      <c r="AB2292" s="405"/>
      <c r="AC2292" s="403"/>
      <c r="AD2292" s="406"/>
      <c r="AG2292" s="403"/>
      <c r="AH2292" s="403"/>
      <c r="AI2292" s="405"/>
      <c r="AL2292" s="403"/>
      <c r="AN2292" s="403"/>
      <c r="AO2292" s="405"/>
      <c r="AP2292" s="403"/>
      <c r="AQ2292" s="403"/>
      <c r="AR2292" s="403"/>
      <c r="AS2292" s="403"/>
      <c r="AT2292" s="403"/>
      <c r="AU2292" s="403"/>
      <c r="AV2292" s="405"/>
      <c r="AW2292" s="404"/>
      <c r="AY2292" s="403"/>
      <c r="BC2292" s="403"/>
      <c r="BD2292" s="403"/>
      <c r="BE2292" s="403"/>
      <c r="BF2292" s="403"/>
      <c r="BG2292" s="403"/>
      <c r="BH2292" s="403"/>
      <c r="BI2292" s="403"/>
      <c r="BJ2292" s="403"/>
      <c r="BK2292" s="403"/>
    </row>
    <row r="2293" spans="1:63" x14ac:dyDescent="0.25">
      <c r="A2293" s="405"/>
      <c r="B2293" s="400"/>
      <c r="C2293" s="403"/>
      <c r="D2293" s="403"/>
      <c r="E2293" s="403"/>
      <c r="I2293" s="404"/>
      <c r="Q2293" s="405"/>
      <c r="S2293" s="405"/>
      <c r="T2293" s="403"/>
      <c r="U2293" s="406"/>
      <c r="V2293" s="400"/>
      <c r="W2293" s="405"/>
      <c r="X2293" s="405"/>
      <c r="Y2293" s="403"/>
      <c r="Z2293" s="407"/>
      <c r="AA2293" s="403"/>
      <c r="AB2293" s="405"/>
      <c r="AC2293" s="403"/>
      <c r="AD2293" s="406"/>
      <c r="AG2293" s="403"/>
      <c r="AH2293" s="403"/>
      <c r="AI2293" s="405"/>
      <c r="AL2293" s="403"/>
      <c r="AN2293" s="403"/>
      <c r="AO2293" s="405"/>
      <c r="AP2293" s="403"/>
      <c r="AQ2293" s="403"/>
      <c r="AR2293" s="403"/>
      <c r="AS2293" s="403"/>
      <c r="AT2293" s="403"/>
      <c r="AU2293" s="403"/>
      <c r="AV2293" s="405"/>
      <c r="AW2293" s="404"/>
      <c r="AY2293" s="403"/>
      <c r="BC2293" s="403"/>
      <c r="BD2293" s="403"/>
      <c r="BE2293" s="403"/>
      <c r="BF2293" s="403"/>
      <c r="BG2293" s="403"/>
      <c r="BH2293" s="403"/>
      <c r="BI2293" s="403"/>
      <c r="BJ2293" s="403"/>
      <c r="BK2293" s="403"/>
    </row>
    <row r="2294" spans="1:63" x14ac:dyDescent="0.25">
      <c r="A2294" s="405"/>
      <c r="B2294" s="400"/>
      <c r="C2294" s="403"/>
      <c r="D2294" s="403"/>
      <c r="E2294" s="403"/>
      <c r="I2294" s="404"/>
      <c r="Q2294" s="405"/>
      <c r="S2294" s="405"/>
      <c r="T2294" s="403"/>
      <c r="U2294" s="406"/>
      <c r="V2294" s="400"/>
      <c r="W2294" s="405"/>
      <c r="X2294" s="405"/>
      <c r="Y2294" s="403"/>
      <c r="Z2294" s="407"/>
      <c r="AA2294" s="403"/>
      <c r="AB2294" s="405"/>
      <c r="AC2294" s="403"/>
      <c r="AD2294" s="406"/>
      <c r="AG2294" s="403"/>
      <c r="AH2294" s="403"/>
      <c r="AI2294" s="405"/>
      <c r="AL2294" s="403"/>
      <c r="AN2294" s="403"/>
      <c r="AO2294" s="405"/>
      <c r="AP2294" s="403"/>
      <c r="AQ2294" s="403"/>
      <c r="AR2294" s="403"/>
      <c r="AS2294" s="403"/>
      <c r="AT2294" s="403"/>
      <c r="AU2294" s="403"/>
      <c r="AV2294" s="405"/>
      <c r="AW2294" s="404"/>
      <c r="AY2294" s="403"/>
      <c r="BC2294" s="403"/>
      <c r="BD2294" s="403"/>
      <c r="BE2294" s="403"/>
      <c r="BF2294" s="403"/>
      <c r="BG2294" s="403"/>
      <c r="BH2294" s="403"/>
      <c r="BI2294" s="403"/>
      <c r="BJ2294" s="403"/>
      <c r="BK2294" s="403"/>
    </row>
    <row r="2295" spans="1:63" x14ac:dyDescent="0.25">
      <c r="A2295" s="405"/>
      <c r="B2295" s="400"/>
      <c r="C2295" s="403"/>
      <c r="D2295" s="403"/>
      <c r="E2295" s="403"/>
      <c r="I2295" s="404"/>
      <c r="Q2295" s="405"/>
      <c r="S2295" s="405"/>
      <c r="T2295" s="403"/>
      <c r="U2295" s="406"/>
      <c r="V2295" s="400"/>
      <c r="W2295" s="405"/>
      <c r="X2295" s="405"/>
      <c r="Y2295" s="403"/>
      <c r="Z2295" s="407"/>
      <c r="AA2295" s="403"/>
      <c r="AB2295" s="405"/>
      <c r="AC2295" s="403"/>
      <c r="AD2295" s="406"/>
      <c r="AG2295" s="403"/>
      <c r="AH2295" s="403"/>
      <c r="AI2295" s="405"/>
      <c r="AL2295" s="403"/>
      <c r="AN2295" s="403"/>
      <c r="AO2295" s="405"/>
      <c r="AP2295" s="403"/>
      <c r="AQ2295" s="403"/>
      <c r="AR2295" s="403"/>
      <c r="AS2295" s="403"/>
      <c r="AT2295" s="403"/>
      <c r="AU2295" s="403"/>
      <c r="AV2295" s="405"/>
      <c r="AW2295" s="404"/>
      <c r="AY2295" s="403"/>
      <c r="BC2295" s="403"/>
      <c r="BD2295" s="403"/>
      <c r="BE2295" s="403"/>
      <c r="BF2295" s="403"/>
      <c r="BG2295" s="403"/>
      <c r="BH2295" s="403"/>
      <c r="BI2295" s="403"/>
      <c r="BJ2295" s="403"/>
      <c r="BK2295" s="403"/>
    </row>
    <row r="2296" spans="1:63" x14ac:dyDescent="0.25">
      <c r="A2296" s="405"/>
      <c r="B2296" s="400"/>
      <c r="C2296" s="403"/>
      <c r="D2296" s="403"/>
      <c r="E2296" s="403"/>
      <c r="I2296" s="404"/>
      <c r="Q2296" s="405"/>
      <c r="S2296" s="405"/>
      <c r="T2296" s="403"/>
      <c r="U2296" s="406"/>
      <c r="V2296" s="400"/>
      <c r="W2296" s="405"/>
      <c r="X2296" s="405"/>
      <c r="Y2296" s="403"/>
      <c r="Z2296" s="407"/>
      <c r="AA2296" s="403"/>
      <c r="AB2296" s="405"/>
      <c r="AC2296" s="403"/>
      <c r="AD2296" s="406"/>
      <c r="AG2296" s="403"/>
      <c r="AH2296" s="403"/>
      <c r="AI2296" s="405"/>
      <c r="AL2296" s="403"/>
      <c r="AN2296" s="403"/>
      <c r="AO2296" s="405"/>
      <c r="AP2296" s="403"/>
      <c r="AQ2296" s="403"/>
      <c r="AR2296" s="403"/>
      <c r="AS2296" s="403"/>
      <c r="AT2296" s="403"/>
      <c r="AU2296" s="403"/>
      <c r="AV2296" s="405"/>
      <c r="AW2296" s="404"/>
      <c r="AY2296" s="403"/>
      <c r="BC2296" s="403"/>
      <c r="BD2296" s="403"/>
      <c r="BE2296" s="403"/>
      <c r="BF2296" s="403"/>
      <c r="BG2296" s="403"/>
      <c r="BH2296" s="403"/>
      <c r="BI2296" s="403"/>
      <c r="BJ2296" s="403"/>
      <c r="BK2296" s="403"/>
    </row>
    <row r="2297" spans="1:63" x14ac:dyDescent="0.25">
      <c r="A2297" s="405"/>
      <c r="B2297" s="400"/>
      <c r="C2297" s="403"/>
      <c r="D2297" s="403"/>
      <c r="E2297" s="403"/>
      <c r="I2297" s="404"/>
      <c r="Q2297" s="405"/>
      <c r="S2297" s="405"/>
      <c r="T2297" s="403"/>
      <c r="U2297" s="406"/>
      <c r="V2297" s="400"/>
      <c r="W2297" s="405"/>
      <c r="X2297" s="405"/>
      <c r="Y2297" s="403"/>
      <c r="Z2297" s="407"/>
      <c r="AA2297" s="403"/>
      <c r="AB2297" s="405"/>
      <c r="AC2297" s="403"/>
      <c r="AD2297" s="406"/>
      <c r="AG2297" s="403"/>
      <c r="AH2297" s="403"/>
      <c r="AI2297" s="405"/>
      <c r="AL2297" s="403"/>
      <c r="AN2297" s="403"/>
      <c r="AO2297" s="405"/>
      <c r="AP2297" s="403"/>
      <c r="AQ2297" s="403"/>
      <c r="AR2297" s="403"/>
      <c r="AS2297" s="403"/>
      <c r="AT2297" s="403"/>
      <c r="AU2297" s="403"/>
      <c r="AV2297" s="405"/>
      <c r="AW2297" s="404"/>
      <c r="AY2297" s="403"/>
      <c r="BC2297" s="403"/>
      <c r="BD2297" s="403"/>
      <c r="BE2297" s="403"/>
      <c r="BF2297" s="403"/>
      <c r="BG2297" s="403"/>
      <c r="BH2297" s="403"/>
      <c r="BI2297" s="403"/>
      <c r="BJ2297" s="403"/>
      <c r="BK2297" s="403"/>
    </row>
    <row r="2298" spans="1:63" x14ac:dyDescent="0.25">
      <c r="A2298" s="405"/>
      <c r="B2298" s="400"/>
      <c r="C2298" s="403"/>
      <c r="D2298" s="403"/>
      <c r="E2298" s="403"/>
      <c r="I2298" s="404"/>
      <c r="Q2298" s="405"/>
      <c r="S2298" s="405"/>
      <c r="T2298" s="403"/>
      <c r="U2298" s="406"/>
      <c r="V2298" s="400"/>
      <c r="W2298" s="405"/>
      <c r="X2298" s="405"/>
      <c r="Y2298" s="403"/>
      <c r="Z2298" s="407"/>
      <c r="AA2298" s="403"/>
      <c r="AB2298" s="405"/>
      <c r="AC2298" s="403"/>
      <c r="AD2298" s="406"/>
      <c r="AG2298" s="403"/>
      <c r="AH2298" s="403"/>
      <c r="AI2298" s="405"/>
      <c r="AL2298" s="403"/>
      <c r="AN2298" s="403"/>
      <c r="AO2298" s="405"/>
      <c r="AP2298" s="403"/>
      <c r="AQ2298" s="403"/>
      <c r="AR2298" s="403"/>
      <c r="AS2298" s="403"/>
      <c r="AT2298" s="403"/>
      <c r="AU2298" s="403"/>
      <c r="AV2298" s="405"/>
      <c r="AW2298" s="404"/>
      <c r="AY2298" s="403"/>
      <c r="BC2298" s="403"/>
      <c r="BD2298" s="403"/>
      <c r="BE2298" s="403"/>
      <c r="BF2298" s="403"/>
      <c r="BG2298" s="403"/>
      <c r="BH2298" s="403"/>
      <c r="BI2298" s="403"/>
      <c r="BJ2298" s="403"/>
      <c r="BK2298" s="403"/>
    </row>
    <row r="2299" spans="1:63" x14ac:dyDescent="0.25">
      <c r="A2299" s="405"/>
      <c r="B2299" s="400"/>
      <c r="C2299" s="403"/>
      <c r="D2299" s="403"/>
      <c r="E2299" s="403"/>
      <c r="I2299" s="404"/>
      <c r="Q2299" s="405"/>
      <c r="S2299" s="405"/>
      <c r="T2299" s="403"/>
      <c r="U2299" s="406"/>
      <c r="V2299" s="400"/>
      <c r="W2299" s="405"/>
      <c r="X2299" s="405"/>
      <c r="Y2299" s="403"/>
      <c r="Z2299" s="407"/>
      <c r="AA2299" s="403"/>
      <c r="AB2299" s="405"/>
      <c r="AC2299" s="403"/>
      <c r="AD2299" s="406"/>
      <c r="AG2299" s="403"/>
      <c r="AH2299" s="403"/>
      <c r="AI2299" s="405"/>
      <c r="AL2299" s="403"/>
      <c r="AN2299" s="403"/>
      <c r="AO2299" s="405"/>
      <c r="AP2299" s="403"/>
      <c r="AQ2299" s="403"/>
      <c r="AR2299" s="403"/>
      <c r="AS2299" s="403"/>
      <c r="AT2299" s="403"/>
      <c r="AU2299" s="403"/>
      <c r="AV2299" s="405"/>
      <c r="AW2299" s="404"/>
      <c r="AY2299" s="403"/>
      <c r="BC2299" s="403"/>
      <c r="BD2299" s="403"/>
      <c r="BE2299" s="403"/>
      <c r="BF2299" s="403"/>
      <c r="BG2299" s="403"/>
      <c r="BH2299" s="403"/>
      <c r="BI2299" s="403"/>
      <c r="BJ2299" s="403"/>
      <c r="BK2299" s="403"/>
    </row>
    <row r="2300" spans="1:63" x14ac:dyDescent="0.25">
      <c r="A2300" s="405"/>
      <c r="B2300" s="400"/>
      <c r="C2300" s="403"/>
      <c r="D2300" s="403"/>
      <c r="E2300" s="403"/>
      <c r="I2300" s="404"/>
      <c r="Q2300" s="405"/>
      <c r="S2300" s="405"/>
      <c r="T2300" s="403"/>
      <c r="U2300" s="406"/>
      <c r="V2300" s="400"/>
      <c r="W2300" s="405"/>
      <c r="X2300" s="405"/>
      <c r="Y2300" s="403"/>
      <c r="Z2300" s="407"/>
      <c r="AA2300" s="403"/>
      <c r="AB2300" s="405"/>
      <c r="AC2300" s="403"/>
      <c r="AD2300" s="406"/>
      <c r="AG2300" s="403"/>
      <c r="AH2300" s="403"/>
      <c r="AI2300" s="405"/>
      <c r="AL2300" s="403"/>
      <c r="AN2300" s="403"/>
      <c r="AO2300" s="405"/>
      <c r="AP2300" s="403"/>
      <c r="AQ2300" s="403"/>
      <c r="AR2300" s="403"/>
      <c r="AS2300" s="403"/>
      <c r="AT2300" s="403"/>
      <c r="AU2300" s="403"/>
      <c r="AV2300" s="405"/>
      <c r="AW2300" s="404"/>
      <c r="AY2300" s="403"/>
      <c r="BC2300" s="403"/>
      <c r="BD2300" s="403"/>
      <c r="BE2300" s="403"/>
      <c r="BF2300" s="403"/>
      <c r="BG2300" s="403"/>
      <c r="BH2300" s="403"/>
      <c r="BI2300" s="403"/>
      <c r="BJ2300" s="403"/>
      <c r="BK2300" s="403"/>
    </row>
    <row r="2301" spans="1:63" x14ac:dyDescent="0.25">
      <c r="A2301" s="405"/>
      <c r="B2301" s="400"/>
      <c r="C2301" s="403"/>
      <c r="D2301" s="403"/>
      <c r="E2301" s="403"/>
      <c r="I2301" s="404"/>
      <c r="Q2301" s="405"/>
      <c r="S2301" s="405"/>
      <c r="T2301" s="403"/>
      <c r="U2301" s="406"/>
      <c r="V2301" s="400"/>
      <c r="W2301" s="405"/>
      <c r="X2301" s="405"/>
      <c r="Y2301" s="403"/>
      <c r="Z2301" s="407"/>
      <c r="AA2301" s="403"/>
      <c r="AB2301" s="405"/>
      <c r="AC2301" s="403"/>
      <c r="AD2301" s="406"/>
      <c r="AG2301" s="403"/>
      <c r="AH2301" s="403"/>
      <c r="AI2301" s="405"/>
      <c r="AL2301" s="403"/>
      <c r="AN2301" s="403"/>
      <c r="AO2301" s="405"/>
      <c r="AP2301" s="403"/>
      <c r="AQ2301" s="403"/>
      <c r="AR2301" s="403"/>
      <c r="AS2301" s="403"/>
      <c r="AT2301" s="403"/>
      <c r="AU2301" s="403"/>
      <c r="AV2301" s="405"/>
      <c r="AW2301" s="404"/>
      <c r="AY2301" s="403"/>
      <c r="BC2301" s="403"/>
      <c r="BD2301" s="403"/>
      <c r="BE2301" s="403"/>
      <c r="BF2301" s="403"/>
      <c r="BG2301" s="403"/>
      <c r="BH2301" s="403"/>
      <c r="BI2301" s="403"/>
      <c r="BJ2301" s="403"/>
      <c r="BK2301" s="403"/>
    </row>
    <row r="2302" spans="1:63" x14ac:dyDescent="0.25">
      <c r="A2302" s="405"/>
      <c r="B2302" s="400"/>
      <c r="C2302" s="403"/>
      <c r="D2302" s="403"/>
      <c r="E2302" s="403"/>
      <c r="I2302" s="404"/>
      <c r="Q2302" s="405"/>
      <c r="S2302" s="405"/>
      <c r="T2302" s="403"/>
      <c r="U2302" s="406"/>
      <c r="V2302" s="400"/>
      <c r="W2302" s="405"/>
      <c r="X2302" s="405"/>
      <c r="Y2302" s="403"/>
      <c r="Z2302" s="407"/>
      <c r="AA2302" s="403"/>
      <c r="AB2302" s="405"/>
      <c r="AC2302" s="403"/>
      <c r="AD2302" s="406"/>
      <c r="AG2302" s="403"/>
      <c r="AH2302" s="403"/>
      <c r="AI2302" s="405"/>
      <c r="AL2302" s="403"/>
      <c r="AN2302" s="403"/>
      <c r="AO2302" s="405"/>
      <c r="AP2302" s="403"/>
      <c r="AQ2302" s="403"/>
      <c r="AR2302" s="403"/>
      <c r="AS2302" s="403"/>
      <c r="AT2302" s="403"/>
      <c r="AU2302" s="403"/>
      <c r="AV2302" s="405"/>
      <c r="AW2302" s="404"/>
      <c r="AY2302" s="403"/>
      <c r="BC2302" s="403"/>
      <c r="BD2302" s="403"/>
      <c r="BE2302" s="403"/>
      <c r="BF2302" s="403"/>
      <c r="BG2302" s="403"/>
      <c r="BH2302" s="403"/>
      <c r="BI2302" s="403"/>
      <c r="BJ2302" s="403"/>
      <c r="BK2302" s="403"/>
    </row>
    <row r="2303" spans="1:63" x14ac:dyDescent="0.25">
      <c r="A2303" s="405"/>
      <c r="B2303" s="400"/>
      <c r="C2303" s="403"/>
      <c r="D2303" s="403"/>
      <c r="E2303" s="403"/>
      <c r="I2303" s="404"/>
      <c r="Q2303" s="405"/>
      <c r="S2303" s="405"/>
      <c r="T2303" s="403"/>
      <c r="U2303" s="406"/>
      <c r="V2303" s="400"/>
      <c r="W2303" s="405"/>
      <c r="X2303" s="405"/>
      <c r="Y2303" s="403"/>
      <c r="Z2303" s="407"/>
      <c r="AA2303" s="403"/>
      <c r="AB2303" s="405"/>
      <c r="AC2303" s="403"/>
      <c r="AD2303" s="406"/>
      <c r="AG2303" s="403"/>
      <c r="AH2303" s="403"/>
      <c r="AI2303" s="405"/>
      <c r="AL2303" s="403"/>
      <c r="AN2303" s="403"/>
      <c r="AO2303" s="405"/>
      <c r="AP2303" s="403"/>
      <c r="AQ2303" s="403"/>
      <c r="AR2303" s="403"/>
      <c r="AS2303" s="403"/>
      <c r="AT2303" s="403"/>
      <c r="AU2303" s="403"/>
      <c r="AV2303" s="405"/>
      <c r="AW2303" s="404"/>
      <c r="AY2303" s="403"/>
      <c r="BC2303" s="403"/>
      <c r="BD2303" s="403"/>
      <c r="BE2303" s="403"/>
      <c r="BF2303" s="403"/>
      <c r="BG2303" s="403"/>
      <c r="BH2303" s="403"/>
      <c r="BI2303" s="403"/>
      <c r="BJ2303" s="403"/>
      <c r="BK2303" s="403"/>
    </row>
    <row r="2304" spans="1:63" x14ac:dyDescent="0.25">
      <c r="A2304" s="405"/>
      <c r="B2304" s="400"/>
      <c r="C2304" s="403"/>
      <c r="D2304" s="403"/>
      <c r="E2304" s="403"/>
      <c r="I2304" s="404"/>
      <c r="Q2304" s="405"/>
      <c r="S2304" s="405"/>
      <c r="T2304" s="403"/>
      <c r="U2304" s="406"/>
      <c r="V2304" s="400"/>
      <c r="W2304" s="405"/>
      <c r="X2304" s="405"/>
      <c r="Y2304" s="403"/>
      <c r="Z2304" s="407"/>
      <c r="AA2304" s="403"/>
      <c r="AB2304" s="405"/>
      <c r="AC2304" s="403"/>
      <c r="AD2304" s="406"/>
      <c r="AG2304" s="403"/>
      <c r="AH2304" s="403"/>
      <c r="AI2304" s="405"/>
      <c r="AL2304" s="403"/>
      <c r="AN2304" s="403"/>
      <c r="AO2304" s="405"/>
      <c r="AP2304" s="403"/>
      <c r="AQ2304" s="403"/>
      <c r="AR2304" s="403"/>
      <c r="AS2304" s="403"/>
      <c r="AT2304" s="403"/>
      <c r="AU2304" s="403"/>
      <c r="AV2304" s="405"/>
      <c r="AW2304" s="404"/>
      <c r="AY2304" s="403"/>
      <c r="BC2304" s="403"/>
      <c r="BD2304" s="403"/>
      <c r="BE2304" s="403"/>
      <c r="BF2304" s="403"/>
      <c r="BG2304" s="403"/>
      <c r="BH2304" s="403"/>
      <c r="BI2304" s="403"/>
      <c r="BJ2304" s="403"/>
      <c r="BK2304" s="403"/>
    </row>
    <row r="2305" spans="1:63" x14ac:dyDescent="0.25">
      <c r="A2305" s="405"/>
      <c r="B2305" s="400"/>
      <c r="C2305" s="403"/>
      <c r="D2305" s="403"/>
      <c r="E2305" s="403"/>
      <c r="I2305" s="404"/>
      <c r="Q2305" s="405"/>
      <c r="S2305" s="405"/>
      <c r="T2305" s="403"/>
      <c r="U2305" s="406"/>
      <c r="V2305" s="400"/>
      <c r="W2305" s="405"/>
      <c r="X2305" s="405"/>
      <c r="Y2305" s="403"/>
      <c r="Z2305" s="407"/>
      <c r="AA2305" s="403"/>
      <c r="AB2305" s="405"/>
      <c r="AC2305" s="403"/>
      <c r="AD2305" s="406"/>
      <c r="AG2305" s="403"/>
      <c r="AH2305" s="403"/>
      <c r="AI2305" s="405"/>
      <c r="AL2305" s="403"/>
      <c r="AN2305" s="403"/>
      <c r="AO2305" s="405"/>
      <c r="AP2305" s="403"/>
      <c r="AQ2305" s="403"/>
      <c r="AR2305" s="403"/>
      <c r="AS2305" s="403"/>
      <c r="AT2305" s="403"/>
      <c r="AU2305" s="403"/>
      <c r="AV2305" s="405"/>
      <c r="AW2305" s="404"/>
      <c r="AY2305" s="403"/>
      <c r="BC2305" s="403"/>
      <c r="BD2305" s="403"/>
      <c r="BE2305" s="403"/>
      <c r="BF2305" s="403"/>
      <c r="BG2305" s="403"/>
      <c r="BH2305" s="403"/>
      <c r="BI2305" s="403"/>
      <c r="BJ2305" s="403"/>
      <c r="BK2305" s="403"/>
    </row>
    <row r="2306" spans="1:63" x14ac:dyDescent="0.25">
      <c r="A2306" s="405"/>
      <c r="B2306" s="400"/>
      <c r="C2306" s="403"/>
      <c r="D2306" s="403"/>
      <c r="E2306" s="403"/>
      <c r="I2306" s="404"/>
      <c r="Q2306" s="405"/>
      <c r="S2306" s="405"/>
      <c r="T2306" s="403"/>
      <c r="U2306" s="406"/>
      <c r="V2306" s="400"/>
      <c r="W2306" s="405"/>
      <c r="X2306" s="405"/>
      <c r="Y2306" s="403"/>
      <c r="Z2306" s="407"/>
      <c r="AA2306" s="403"/>
      <c r="AB2306" s="405"/>
      <c r="AC2306" s="403"/>
      <c r="AD2306" s="406"/>
      <c r="AG2306" s="403"/>
      <c r="AH2306" s="403"/>
      <c r="AI2306" s="405"/>
      <c r="AL2306" s="403"/>
      <c r="AN2306" s="403"/>
      <c r="AO2306" s="405"/>
      <c r="AP2306" s="403"/>
      <c r="AQ2306" s="403"/>
      <c r="AR2306" s="403"/>
      <c r="AS2306" s="403"/>
      <c r="AT2306" s="403"/>
      <c r="AU2306" s="403"/>
      <c r="AV2306" s="405"/>
      <c r="AW2306" s="404"/>
      <c r="AY2306" s="403"/>
      <c r="BC2306" s="403"/>
      <c r="BD2306" s="403"/>
      <c r="BE2306" s="403"/>
      <c r="BF2306" s="403"/>
      <c r="BG2306" s="403"/>
      <c r="BH2306" s="403"/>
      <c r="BI2306" s="403"/>
      <c r="BJ2306" s="403"/>
      <c r="BK2306" s="403"/>
    </row>
    <row r="2307" spans="1:63" x14ac:dyDescent="0.25">
      <c r="A2307" s="405"/>
      <c r="B2307" s="400"/>
      <c r="C2307" s="403"/>
      <c r="D2307" s="403"/>
      <c r="E2307" s="403"/>
      <c r="I2307" s="404"/>
      <c r="Q2307" s="405"/>
      <c r="S2307" s="405"/>
      <c r="T2307" s="403"/>
      <c r="U2307" s="406"/>
      <c r="V2307" s="400"/>
      <c r="W2307" s="405"/>
      <c r="X2307" s="405"/>
      <c r="Y2307" s="403"/>
      <c r="Z2307" s="407"/>
      <c r="AA2307" s="403"/>
      <c r="AB2307" s="405"/>
      <c r="AC2307" s="403"/>
      <c r="AD2307" s="406"/>
      <c r="AG2307" s="403"/>
      <c r="AH2307" s="403"/>
      <c r="AI2307" s="405"/>
      <c r="AL2307" s="403"/>
      <c r="AN2307" s="403"/>
      <c r="AO2307" s="405"/>
      <c r="AP2307" s="403"/>
      <c r="AQ2307" s="403"/>
      <c r="AR2307" s="403"/>
      <c r="AS2307" s="403"/>
      <c r="AT2307" s="403"/>
      <c r="AU2307" s="403"/>
      <c r="AV2307" s="405"/>
      <c r="AW2307" s="404"/>
      <c r="AY2307" s="403"/>
      <c r="BC2307" s="403"/>
      <c r="BD2307" s="403"/>
      <c r="BE2307" s="403"/>
      <c r="BF2307" s="403"/>
      <c r="BG2307" s="403"/>
      <c r="BH2307" s="403"/>
      <c r="BI2307" s="403"/>
      <c r="BJ2307" s="403"/>
      <c r="BK2307" s="403"/>
    </row>
    <row r="2308" spans="1:63" x14ac:dyDescent="0.25">
      <c r="A2308" s="405"/>
      <c r="B2308" s="400"/>
      <c r="C2308" s="403"/>
      <c r="D2308" s="403"/>
      <c r="E2308" s="403"/>
      <c r="I2308" s="404"/>
      <c r="Q2308" s="405"/>
      <c r="S2308" s="405"/>
      <c r="T2308" s="403"/>
      <c r="U2308" s="406"/>
      <c r="V2308" s="400"/>
      <c r="W2308" s="405"/>
      <c r="X2308" s="405"/>
      <c r="Y2308" s="403"/>
      <c r="Z2308" s="407"/>
      <c r="AA2308" s="403"/>
      <c r="AB2308" s="405"/>
      <c r="AC2308" s="403"/>
      <c r="AD2308" s="406"/>
      <c r="AG2308" s="403"/>
      <c r="AH2308" s="403"/>
      <c r="AI2308" s="405"/>
      <c r="AL2308" s="403"/>
      <c r="AN2308" s="403"/>
      <c r="AO2308" s="405"/>
      <c r="AP2308" s="403"/>
      <c r="AQ2308" s="403"/>
      <c r="AR2308" s="403"/>
      <c r="AS2308" s="403"/>
      <c r="AT2308" s="403"/>
      <c r="AU2308" s="403"/>
      <c r="AV2308" s="405"/>
      <c r="AW2308" s="404"/>
      <c r="AY2308" s="403"/>
      <c r="BC2308" s="403"/>
      <c r="BD2308" s="403"/>
      <c r="BE2308" s="403"/>
      <c r="BF2308" s="403"/>
      <c r="BG2308" s="403"/>
      <c r="BH2308" s="403"/>
      <c r="BI2308" s="403"/>
      <c r="BJ2308" s="403"/>
      <c r="BK2308" s="403"/>
    </row>
    <row r="2309" spans="1:63" x14ac:dyDescent="0.25">
      <c r="A2309" s="405"/>
      <c r="B2309" s="400"/>
      <c r="C2309" s="403"/>
      <c r="D2309" s="403"/>
      <c r="E2309" s="403"/>
      <c r="I2309" s="404"/>
      <c r="Q2309" s="405"/>
      <c r="S2309" s="405"/>
      <c r="T2309" s="403"/>
      <c r="U2309" s="406"/>
      <c r="V2309" s="400"/>
      <c r="W2309" s="405"/>
      <c r="X2309" s="405"/>
      <c r="Y2309" s="403"/>
      <c r="Z2309" s="407"/>
      <c r="AA2309" s="403"/>
      <c r="AB2309" s="405"/>
      <c r="AC2309" s="403"/>
      <c r="AD2309" s="406"/>
      <c r="AG2309" s="403"/>
      <c r="AH2309" s="403"/>
      <c r="AI2309" s="405"/>
      <c r="AL2309" s="403"/>
      <c r="AN2309" s="403"/>
      <c r="AO2309" s="405"/>
      <c r="AP2309" s="403"/>
      <c r="AQ2309" s="403"/>
      <c r="AR2309" s="403"/>
      <c r="AS2309" s="403"/>
      <c r="AT2309" s="403"/>
      <c r="AU2309" s="403"/>
      <c r="AV2309" s="405"/>
      <c r="AW2309" s="404"/>
      <c r="AY2309" s="403"/>
      <c r="BC2309" s="403"/>
      <c r="BD2309" s="403"/>
      <c r="BE2309" s="403"/>
      <c r="BF2309" s="403"/>
      <c r="BG2309" s="403"/>
      <c r="BH2309" s="403"/>
      <c r="BI2309" s="403"/>
      <c r="BJ2309" s="403"/>
      <c r="BK2309" s="403"/>
    </row>
    <row r="2310" spans="1:63" x14ac:dyDescent="0.25">
      <c r="A2310" s="405"/>
      <c r="B2310" s="400"/>
      <c r="C2310" s="403"/>
      <c r="D2310" s="403"/>
      <c r="E2310" s="403"/>
      <c r="I2310" s="404"/>
      <c r="Q2310" s="405"/>
      <c r="S2310" s="405"/>
      <c r="T2310" s="403"/>
      <c r="U2310" s="406"/>
      <c r="V2310" s="400"/>
      <c r="W2310" s="405"/>
      <c r="X2310" s="405"/>
      <c r="Y2310" s="403"/>
      <c r="Z2310" s="407"/>
      <c r="AA2310" s="403"/>
      <c r="AB2310" s="405"/>
      <c r="AC2310" s="403"/>
      <c r="AD2310" s="406"/>
      <c r="AG2310" s="403"/>
      <c r="AH2310" s="403"/>
      <c r="AI2310" s="405"/>
      <c r="AL2310" s="403"/>
      <c r="AN2310" s="403"/>
      <c r="AO2310" s="405"/>
      <c r="AP2310" s="403"/>
      <c r="AQ2310" s="403"/>
      <c r="AR2310" s="403"/>
      <c r="AS2310" s="403"/>
      <c r="AT2310" s="403"/>
      <c r="AU2310" s="403"/>
      <c r="AV2310" s="405"/>
      <c r="AW2310" s="404"/>
      <c r="AY2310" s="403"/>
      <c r="BC2310" s="403"/>
      <c r="BD2310" s="403"/>
      <c r="BE2310" s="403"/>
      <c r="BF2310" s="403"/>
      <c r="BG2310" s="403"/>
      <c r="BH2310" s="403"/>
      <c r="BI2310" s="403"/>
      <c r="BJ2310" s="403"/>
      <c r="BK2310" s="403"/>
    </row>
    <row r="2311" spans="1:63" x14ac:dyDescent="0.25">
      <c r="A2311" s="405"/>
      <c r="B2311" s="400"/>
      <c r="C2311" s="403"/>
      <c r="D2311" s="403"/>
      <c r="E2311" s="403"/>
      <c r="I2311" s="404"/>
      <c r="Q2311" s="405"/>
      <c r="S2311" s="405"/>
      <c r="T2311" s="403"/>
      <c r="U2311" s="406"/>
      <c r="V2311" s="400"/>
      <c r="W2311" s="405"/>
      <c r="X2311" s="405"/>
      <c r="Y2311" s="403"/>
      <c r="Z2311" s="407"/>
      <c r="AA2311" s="403"/>
      <c r="AB2311" s="405"/>
      <c r="AC2311" s="403"/>
      <c r="AD2311" s="406"/>
      <c r="AG2311" s="403"/>
      <c r="AH2311" s="403"/>
      <c r="AI2311" s="405"/>
      <c r="AL2311" s="403"/>
      <c r="AN2311" s="403"/>
      <c r="AO2311" s="405"/>
      <c r="AP2311" s="403"/>
      <c r="AQ2311" s="403"/>
      <c r="AR2311" s="403"/>
      <c r="AS2311" s="403"/>
      <c r="AT2311" s="403"/>
      <c r="AU2311" s="403"/>
      <c r="AV2311" s="405"/>
      <c r="AW2311" s="404"/>
      <c r="AY2311" s="403"/>
      <c r="BC2311" s="403"/>
      <c r="BD2311" s="403"/>
      <c r="BE2311" s="403"/>
      <c r="BF2311" s="403"/>
      <c r="BG2311" s="403"/>
      <c r="BH2311" s="403"/>
      <c r="BI2311" s="403"/>
      <c r="BJ2311" s="403"/>
      <c r="BK2311" s="403"/>
    </row>
    <row r="2312" spans="1:63" x14ac:dyDescent="0.25">
      <c r="A2312" s="405"/>
      <c r="B2312" s="400"/>
      <c r="C2312" s="403"/>
      <c r="D2312" s="403"/>
      <c r="E2312" s="403"/>
      <c r="I2312" s="404"/>
      <c r="Q2312" s="405"/>
      <c r="S2312" s="405"/>
      <c r="T2312" s="403"/>
      <c r="U2312" s="406"/>
      <c r="V2312" s="400"/>
      <c r="W2312" s="405"/>
      <c r="X2312" s="405"/>
      <c r="Y2312" s="403"/>
      <c r="Z2312" s="407"/>
      <c r="AA2312" s="403"/>
      <c r="AB2312" s="405"/>
      <c r="AC2312" s="403"/>
      <c r="AD2312" s="406"/>
      <c r="AG2312" s="403"/>
      <c r="AH2312" s="403"/>
      <c r="AI2312" s="405"/>
      <c r="AL2312" s="403"/>
      <c r="AN2312" s="403"/>
      <c r="AO2312" s="405"/>
      <c r="AP2312" s="403"/>
      <c r="AQ2312" s="403"/>
      <c r="AR2312" s="403"/>
      <c r="AS2312" s="403"/>
      <c r="AT2312" s="403"/>
      <c r="AU2312" s="403"/>
      <c r="AV2312" s="405"/>
      <c r="AW2312" s="404"/>
      <c r="AY2312" s="403"/>
      <c r="BC2312" s="403"/>
      <c r="BD2312" s="403"/>
      <c r="BE2312" s="403"/>
      <c r="BF2312" s="403"/>
      <c r="BG2312" s="403"/>
      <c r="BH2312" s="403"/>
      <c r="BI2312" s="403"/>
      <c r="BJ2312" s="403"/>
      <c r="BK2312" s="403"/>
    </row>
    <row r="2313" spans="1:63" x14ac:dyDescent="0.25">
      <c r="A2313" s="405"/>
      <c r="B2313" s="400"/>
      <c r="C2313" s="403"/>
      <c r="D2313" s="403"/>
      <c r="E2313" s="403"/>
      <c r="I2313" s="404"/>
      <c r="Q2313" s="405"/>
      <c r="S2313" s="405"/>
      <c r="T2313" s="403"/>
      <c r="U2313" s="406"/>
      <c r="V2313" s="400"/>
      <c r="W2313" s="405"/>
      <c r="X2313" s="405"/>
      <c r="Y2313" s="403"/>
      <c r="Z2313" s="407"/>
      <c r="AA2313" s="403"/>
      <c r="AB2313" s="405"/>
      <c r="AC2313" s="403"/>
      <c r="AD2313" s="406"/>
      <c r="AG2313" s="403"/>
      <c r="AH2313" s="403"/>
      <c r="AI2313" s="405"/>
      <c r="AL2313" s="403"/>
      <c r="AN2313" s="403"/>
      <c r="AO2313" s="405"/>
      <c r="AP2313" s="403"/>
      <c r="AQ2313" s="403"/>
      <c r="AR2313" s="403"/>
      <c r="AS2313" s="403"/>
      <c r="AT2313" s="403"/>
      <c r="AU2313" s="403"/>
      <c r="AV2313" s="405"/>
      <c r="AW2313" s="404"/>
      <c r="AY2313" s="403"/>
      <c r="BC2313" s="403"/>
      <c r="BD2313" s="403"/>
      <c r="BE2313" s="403"/>
      <c r="BF2313" s="403"/>
      <c r="BG2313" s="403"/>
      <c r="BH2313" s="403"/>
      <c r="BI2313" s="403"/>
      <c r="BJ2313" s="403"/>
      <c r="BK2313" s="403"/>
    </row>
    <row r="2314" spans="1:63" x14ac:dyDescent="0.25">
      <c r="A2314" s="405"/>
      <c r="B2314" s="400"/>
      <c r="C2314" s="403"/>
      <c r="D2314" s="403"/>
      <c r="E2314" s="403"/>
      <c r="I2314" s="404"/>
      <c r="Q2314" s="405"/>
      <c r="S2314" s="405"/>
      <c r="T2314" s="403"/>
      <c r="U2314" s="406"/>
      <c r="V2314" s="400"/>
      <c r="W2314" s="405"/>
      <c r="X2314" s="405"/>
      <c r="Y2314" s="403"/>
      <c r="Z2314" s="407"/>
      <c r="AA2314" s="403"/>
      <c r="AB2314" s="405"/>
      <c r="AC2314" s="403"/>
      <c r="AD2314" s="406"/>
      <c r="AG2314" s="403"/>
      <c r="AH2314" s="403"/>
      <c r="AI2314" s="405"/>
      <c r="AL2314" s="403"/>
      <c r="AN2314" s="403"/>
      <c r="AO2314" s="405"/>
      <c r="AP2314" s="403"/>
      <c r="AQ2314" s="403"/>
      <c r="AR2314" s="403"/>
      <c r="AS2314" s="403"/>
      <c r="AT2314" s="403"/>
      <c r="AU2314" s="403"/>
      <c r="AV2314" s="405"/>
      <c r="AW2314" s="404"/>
      <c r="AY2314" s="403"/>
      <c r="BC2314" s="403"/>
      <c r="BD2314" s="403"/>
      <c r="BE2314" s="403"/>
      <c r="BF2314" s="403"/>
      <c r="BG2314" s="403"/>
      <c r="BH2314" s="403"/>
      <c r="BI2314" s="403"/>
      <c r="BJ2314" s="403"/>
      <c r="BK2314" s="403"/>
    </row>
    <row r="2315" spans="1:63" x14ac:dyDescent="0.25">
      <c r="A2315" s="405"/>
      <c r="B2315" s="400"/>
      <c r="C2315" s="403"/>
      <c r="D2315" s="403"/>
      <c r="E2315" s="403"/>
      <c r="I2315" s="404"/>
      <c r="Q2315" s="405"/>
      <c r="S2315" s="405"/>
      <c r="T2315" s="403"/>
      <c r="U2315" s="406"/>
      <c r="V2315" s="400"/>
      <c r="W2315" s="405"/>
      <c r="X2315" s="405"/>
      <c r="Y2315" s="403"/>
      <c r="Z2315" s="407"/>
      <c r="AA2315" s="403"/>
      <c r="AB2315" s="405"/>
      <c r="AC2315" s="403"/>
      <c r="AD2315" s="406"/>
      <c r="AG2315" s="403"/>
      <c r="AH2315" s="403"/>
      <c r="AI2315" s="405"/>
      <c r="AL2315" s="403"/>
      <c r="AN2315" s="403"/>
      <c r="AO2315" s="405"/>
      <c r="AP2315" s="403"/>
      <c r="AQ2315" s="403"/>
      <c r="AR2315" s="403"/>
      <c r="AS2315" s="403"/>
      <c r="AT2315" s="403"/>
      <c r="AU2315" s="403"/>
      <c r="AV2315" s="405"/>
      <c r="AW2315" s="404"/>
      <c r="AY2315" s="403"/>
      <c r="BC2315" s="403"/>
      <c r="BD2315" s="403"/>
      <c r="BE2315" s="403"/>
      <c r="BF2315" s="403"/>
      <c r="BG2315" s="403"/>
      <c r="BH2315" s="403"/>
      <c r="BI2315" s="403"/>
      <c r="BJ2315" s="403"/>
      <c r="BK2315" s="403"/>
    </row>
    <row r="2316" spans="1:63" x14ac:dyDescent="0.25">
      <c r="A2316" s="405"/>
      <c r="B2316" s="400"/>
      <c r="C2316" s="403"/>
      <c r="D2316" s="403"/>
      <c r="E2316" s="403"/>
      <c r="I2316" s="404"/>
      <c r="Q2316" s="405"/>
      <c r="S2316" s="405"/>
      <c r="T2316" s="403"/>
      <c r="U2316" s="406"/>
      <c r="V2316" s="400"/>
      <c r="W2316" s="405"/>
      <c r="X2316" s="405"/>
      <c r="Y2316" s="403"/>
      <c r="Z2316" s="407"/>
      <c r="AA2316" s="403"/>
      <c r="AB2316" s="405"/>
      <c r="AC2316" s="403"/>
      <c r="AD2316" s="406"/>
      <c r="AG2316" s="403"/>
      <c r="AH2316" s="403"/>
      <c r="AI2316" s="405"/>
      <c r="AL2316" s="403"/>
      <c r="AN2316" s="403"/>
      <c r="AO2316" s="405"/>
      <c r="AP2316" s="403"/>
      <c r="AQ2316" s="403"/>
      <c r="AR2316" s="403"/>
      <c r="AS2316" s="403"/>
      <c r="AT2316" s="403"/>
      <c r="AU2316" s="403"/>
      <c r="AV2316" s="405"/>
      <c r="AW2316" s="404"/>
      <c r="AY2316" s="403"/>
      <c r="BC2316" s="403"/>
      <c r="BD2316" s="403"/>
      <c r="BE2316" s="403"/>
      <c r="BF2316" s="403"/>
      <c r="BG2316" s="403"/>
      <c r="BH2316" s="403"/>
      <c r="BI2316" s="403"/>
      <c r="BJ2316" s="403"/>
      <c r="BK2316" s="403"/>
    </row>
    <row r="2317" spans="1:63" x14ac:dyDescent="0.25">
      <c r="A2317" s="405"/>
      <c r="B2317" s="400"/>
      <c r="C2317" s="403"/>
      <c r="D2317" s="403"/>
      <c r="E2317" s="403"/>
      <c r="I2317" s="404"/>
      <c r="Q2317" s="405"/>
      <c r="S2317" s="405"/>
      <c r="T2317" s="403"/>
      <c r="U2317" s="406"/>
      <c r="V2317" s="400"/>
      <c r="W2317" s="405"/>
      <c r="X2317" s="405"/>
      <c r="Y2317" s="403"/>
      <c r="Z2317" s="407"/>
      <c r="AA2317" s="403"/>
      <c r="AB2317" s="405"/>
      <c r="AC2317" s="403"/>
      <c r="AD2317" s="406"/>
      <c r="AG2317" s="403"/>
      <c r="AH2317" s="403"/>
      <c r="AI2317" s="405"/>
      <c r="AL2317" s="403"/>
      <c r="AN2317" s="403"/>
      <c r="AO2317" s="405"/>
      <c r="AP2317" s="403"/>
      <c r="AQ2317" s="403"/>
      <c r="AR2317" s="403"/>
      <c r="AS2317" s="403"/>
      <c r="AT2317" s="403"/>
      <c r="AU2317" s="403"/>
      <c r="AV2317" s="405"/>
      <c r="AW2317" s="404"/>
      <c r="AY2317" s="403"/>
      <c r="BC2317" s="403"/>
      <c r="BD2317" s="403"/>
      <c r="BE2317" s="403"/>
      <c r="BF2317" s="403"/>
      <c r="BG2317" s="403"/>
      <c r="BH2317" s="403"/>
      <c r="BI2317" s="403"/>
      <c r="BJ2317" s="403"/>
      <c r="BK2317" s="403"/>
    </row>
    <row r="2318" spans="1:63" x14ac:dyDescent="0.25">
      <c r="A2318" s="405"/>
      <c r="B2318" s="400"/>
      <c r="C2318" s="403"/>
      <c r="D2318" s="403"/>
      <c r="E2318" s="403"/>
      <c r="I2318" s="404"/>
      <c r="Q2318" s="405"/>
      <c r="S2318" s="405"/>
      <c r="T2318" s="403"/>
      <c r="U2318" s="406"/>
      <c r="V2318" s="400"/>
      <c r="W2318" s="405"/>
      <c r="X2318" s="405"/>
      <c r="Y2318" s="403"/>
      <c r="Z2318" s="407"/>
      <c r="AA2318" s="403"/>
      <c r="AB2318" s="405"/>
      <c r="AC2318" s="403"/>
      <c r="AD2318" s="406"/>
      <c r="AG2318" s="403"/>
      <c r="AH2318" s="403"/>
      <c r="AI2318" s="405"/>
      <c r="AL2318" s="403"/>
      <c r="AN2318" s="403"/>
      <c r="AO2318" s="405"/>
      <c r="AP2318" s="403"/>
      <c r="AQ2318" s="403"/>
      <c r="AR2318" s="403"/>
      <c r="AS2318" s="403"/>
      <c r="AT2318" s="403"/>
      <c r="AU2318" s="403"/>
      <c r="AV2318" s="405"/>
      <c r="AW2318" s="404"/>
      <c r="AY2318" s="403"/>
      <c r="BC2318" s="403"/>
      <c r="BD2318" s="403"/>
      <c r="BE2318" s="403"/>
      <c r="BF2318" s="403"/>
      <c r="BG2318" s="403"/>
      <c r="BH2318" s="403"/>
      <c r="BI2318" s="403"/>
      <c r="BJ2318" s="403"/>
      <c r="BK2318" s="403"/>
    </row>
    <row r="2319" spans="1:63" x14ac:dyDescent="0.25">
      <c r="A2319" s="405"/>
      <c r="B2319" s="400"/>
      <c r="C2319" s="403"/>
      <c r="D2319" s="403"/>
      <c r="E2319" s="403"/>
      <c r="I2319" s="404"/>
      <c r="Q2319" s="405"/>
      <c r="S2319" s="405"/>
      <c r="T2319" s="403"/>
      <c r="U2319" s="406"/>
      <c r="V2319" s="400"/>
      <c r="W2319" s="405"/>
      <c r="X2319" s="405"/>
      <c r="Y2319" s="403"/>
      <c r="Z2319" s="407"/>
      <c r="AA2319" s="403"/>
      <c r="AB2319" s="405"/>
      <c r="AC2319" s="403"/>
      <c r="AD2319" s="406"/>
      <c r="AG2319" s="403"/>
      <c r="AH2319" s="403"/>
      <c r="AI2319" s="405"/>
      <c r="AL2319" s="403"/>
      <c r="AN2319" s="403"/>
      <c r="AO2319" s="405"/>
      <c r="AP2319" s="403"/>
      <c r="AQ2319" s="403"/>
      <c r="AR2319" s="403"/>
      <c r="AS2319" s="403"/>
      <c r="AT2319" s="403"/>
      <c r="AU2319" s="403"/>
      <c r="AV2319" s="405"/>
      <c r="AW2319" s="404"/>
      <c r="AY2319" s="403"/>
      <c r="BC2319" s="403"/>
      <c r="BD2319" s="403"/>
      <c r="BE2319" s="403"/>
      <c r="BF2319" s="403"/>
      <c r="BG2319" s="403"/>
      <c r="BH2319" s="403"/>
      <c r="BI2319" s="403"/>
      <c r="BJ2319" s="403"/>
      <c r="BK2319" s="403"/>
    </row>
    <row r="2320" spans="1:63" x14ac:dyDescent="0.25">
      <c r="A2320" s="405"/>
      <c r="B2320" s="400"/>
      <c r="C2320" s="403"/>
      <c r="D2320" s="403"/>
      <c r="E2320" s="403"/>
      <c r="I2320" s="404"/>
      <c r="Q2320" s="405"/>
      <c r="S2320" s="405"/>
      <c r="T2320" s="403"/>
      <c r="U2320" s="406"/>
      <c r="V2320" s="400"/>
      <c r="W2320" s="405"/>
      <c r="X2320" s="405"/>
      <c r="Y2320" s="403"/>
      <c r="Z2320" s="407"/>
      <c r="AA2320" s="403"/>
      <c r="AB2320" s="405"/>
      <c r="AC2320" s="403"/>
      <c r="AD2320" s="406"/>
      <c r="AG2320" s="403"/>
      <c r="AH2320" s="403"/>
      <c r="AI2320" s="405"/>
      <c r="AL2320" s="403"/>
      <c r="AN2320" s="403"/>
      <c r="AO2320" s="405"/>
      <c r="AP2320" s="403"/>
      <c r="AQ2320" s="403"/>
      <c r="AR2320" s="403"/>
      <c r="AS2320" s="403"/>
      <c r="AT2320" s="403"/>
      <c r="AU2320" s="403"/>
      <c r="AV2320" s="405"/>
      <c r="AW2320" s="404"/>
      <c r="AY2320" s="403"/>
      <c r="BC2320" s="403"/>
      <c r="BD2320" s="403"/>
      <c r="BE2320" s="403"/>
      <c r="BF2320" s="403"/>
      <c r="BG2320" s="403"/>
      <c r="BH2320" s="403"/>
      <c r="BI2320" s="403"/>
      <c r="BJ2320" s="403"/>
      <c r="BK2320" s="403"/>
    </row>
    <row r="2321" spans="1:63" x14ac:dyDescent="0.25">
      <c r="A2321" s="405"/>
      <c r="B2321" s="400"/>
      <c r="C2321" s="403"/>
      <c r="D2321" s="403"/>
      <c r="E2321" s="403"/>
      <c r="I2321" s="404"/>
      <c r="Q2321" s="405"/>
      <c r="S2321" s="405"/>
      <c r="T2321" s="403"/>
      <c r="U2321" s="406"/>
      <c r="V2321" s="400"/>
      <c r="W2321" s="405"/>
      <c r="X2321" s="405"/>
      <c r="Y2321" s="403"/>
      <c r="Z2321" s="407"/>
      <c r="AA2321" s="403"/>
      <c r="AB2321" s="405"/>
      <c r="AC2321" s="403"/>
      <c r="AD2321" s="406"/>
      <c r="AG2321" s="403"/>
      <c r="AH2321" s="403"/>
      <c r="AI2321" s="405"/>
      <c r="AL2321" s="403"/>
      <c r="AN2321" s="403"/>
      <c r="AO2321" s="405"/>
      <c r="AP2321" s="403"/>
      <c r="AQ2321" s="403"/>
      <c r="AR2321" s="403"/>
      <c r="AS2321" s="403"/>
      <c r="AT2321" s="403"/>
      <c r="AU2321" s="403"/>
      <c r="AV2321" s="405"/>
      <c r="AW2321" s="404"/>
      <c r="AY2321" s="403"/>
      <c r="BC2321" s="403"/>
      <c r="BD2321" s="403"/>
      <c r="BE2321" s="403"/>
      <c r="BF2321" s="403"/>
      <c r="BG2321" s="403"/>
      <c r="BH2321" s="403"/>
      <c r="BI2321" s="403"/>
      <c r="BJ2321" s="403"/>
      <c r="BK2321" s="403"/>
    </row>
    <row r="2322" spans="1:63" x14ac:dyDescent="0.25">
      <c r="A2322" s="405"/>
      <c r="B2322" s="400"/>
      <c r="C2322" s="403"/>
      <c r="D2322" s="403"/>
      <c r="E2322" s="403"/>
      <c r="I2322" s="404"/>
      <c r="Q2322" s="405"/>
      <c r="S2322" s="405"/>
      <c r="T2322" s="403"/>
      <c r="U2322" s="406"/>
      <c r="V2322" s="400"/>
      <c r="W2322" s="405"/>
      <c r="X2322" s="405"/>
      <c r="Y2322" s="403"/>
      <c r="Z2322" s="407"/>
      <c r="AA2322" s="403"/>
      <c r="AB2322" s="405"/>
      <c r="AC2322" s="403"/>
      <c r="AD2322" s="406"/>
      <c r="AG2322" s="403"/>
      <c r="AH2322" s="403"/>
      <c r="AI2322" s="405"/>
      <c r="AL2322" s="403"/>
      <c r="AN2322" s="403"/>
      <c r="AO2322" s="405"/>
      <c r="AP2322" s="403"/>
      <c r="AQ2322" s="403"/>
      <c r="AR2322" s="403"/>
      <c r="AS2322" s="403"/>
      <c r="AT2322" s="403"/>
      <c r="AU2322" s="403"/>
      <c r="AV2322" s="405"/>
      <c r="AW2322" s="404"/>
      <c r="AY2322" s="403"/>
      <c r="BC2322" s="403"/>
      <c r="BD2322" s="403"/>
      <c r="BE2322" s="403"/>
      <c r="BF2322" s="403"/>
      <c r="BG2322" s="403"/>
      <c r="BH2322" s="403"/>
      <c r="BI2322" s="403"/>
      <c r="BJ2322" s="403"/>
      <c r="BK2322" s="403"/>
    </row>
    <row r="2323" spans="1:63" x14ac:dyDescent="0.25">
      <c r="A2323" s="405"/>
      <c r="B2323" s="400"/>
      <c r="C2323" s="403"/>
      <c r="D2323" s="403"/>
      <c r="E2323" s="403"/>
      <c r="I2323" s="404"/>
      <c r="Q2323" s="405"/>
      <c r="S2323" s="405"/>
      <c r="T2323" s="403"/>
      <c r="U2323" s="406"/>
      <c r="V2323" s="400"/>
      <c r="W2323" s="405"/>
      <c r="X2323" s="405"/>
      <c r="Y2323" s="403"/>
      <c r="Z2323" s="407"/>
      <c r="AA2323" s="403"/>
      <c r="AB2323" s="405"/>
      <c r="AC2323" s="403"/>
      <c r="AD2323" s="406"/>
      <c r="AG2323" s="403"/>
      <c r="AH2323" s="403"/>
      <c r="AI2323" s="405"/>
      <c r="AL2323" s="403"/>
      <c r="AN2323" s="403"/>
      <c r="AO2323" s="405"/>
      <c r="AP2323" s="403"/>
      <c r="AQ2323" s="403"/>
      <c r="AR2323" s="403"/>
      <c r="AS2323" s="403"/>
      <c r="AT2323" s="403"/>
      <c r="AU2323" s="403"/>
      <c r="AV2323" s="405"/>
      <c r="AW2323" s="404"/>
      <c r="AY2323" s="403"/>
      <c r="BC2323" s="403"/>
      <c r="BD2323" s="403"/>
      <c r="BE2323" s="403"/>
      <c r="BF2323" s="403"/>
      <c r="BG2323" s="403"/>
      <c r="BH2323" s="403"/>
      <c r="BI2323" s="403"/>
      <c r="BJ2323" s="403"/>
      <c r="BK2323" s="403"/>
    </row>
    <row r="2324" spans="1:63" x14ac:dyDescent="0.25">
      <c r="A2324" s="405"/>
      <c r="B2324" s="400"/>
      <c r="C2324" s="403"/>
      <c r="D2324" s="403"/>
      <c r="E2324" s="403"/>
      <c r="I2324" s="404"/>
      <c r="Q2324" s="405"/>
      <c r="S2324" s="405"/>
      <c r="T2324" s="403"/>
      <c r="U2324" s="406"/>
      <c r="V2324" s="400"/>
      <c r="W2324" s="405"/>
      <c r="X2324" s="405"/>
      <c r="Y2324" s="403"/>
      <c r="Z2324" s="407"/>
      <c r="AA2324" s="403"/>
      <c r="AB2324" s="405"/>
      <c r="AC2324" s="403"/>
      <c r="AD2324" s="406"/>
      <c r="AG2324" s="403"/>
      <c r="AH2324" s="403"/>
      <c r="AI2324" s="405"/>
      <c r="AL2324" s="403"/>
      <c r="AN2324" s="403"/>
      <c r="AO2324" s="405"/>
      <c r="AP2324" s="403"/>
      <c r="AQ2324" s="403"/>
      <c r="AR2324" s="403"/>
      <c r="AS2324" s="403"/>
      <c r="AT2324" s="403"/>
      <c r="AU2324" s="403"/>
      <c r="AV2324" s="405"/>
      <c r="AW2324" s="404"/>
      <c r="AY2324" s="403"/>
      <c r="BC2324" s="403"/>
      <c r="BD2324" s="403"/>
      <c r="BE2324" s="403"/>
      <c r="BF2324" s="403"/>
      <c r="BG2324" s="403"/>
      <c r="BH2324" s="403"/>
      <c r="BI2324" s="403"/>
      <c r="BJ2324" s="403"/>
      <c r="BK2324" s="403"/>
    </row>
    <row r="2325" spans="1:63" x14ac:dyDescent="0.25">
      <c r="A2325" s="405"/>
      <c r="B2325" s="400"/>
      <c r="C2325" s="403"/>
      <c r="D2325" s="403"/>
      <c r="E2325" s="403"/>
      <c r="I2325" s="404"/>
      <c r="Q2325" s="405"/>
      <c r="S2325" s="405"/>
      <c r="T2325" s="403"/>
      <c r="U2325" s="406"/>
      <c r="V2325" s="400"/>
      <c r="W2325" s="405"/>
      <c r="X2325" s="405"/>
      <c r="Y2325" s="403"/>
      <c r="Z2325" s="407"/>
      <c r="AA2325" s="403"/>
      <c r="AB2325" s="405"/>
      <c r="AC2325" s="403"/>
      <c r="AD2325" s="406"/>
      <c r="AG2325" s="403"/>
      <c r="AH2325" s="403"/>
      <c r="AI2325" s="405"/>
      <c r="AL2325" s="403"/>
      <c r="AN2325" s="403"/>
      <c r="AO2325" s="405"/>
      <c r="AP2325" s="403"/>
      <c r="AQ2325" s="403"/>
      <c r="AR2325" s="403"/>
      <c r="AS2325" s="403"/>
      <c r="AT2325" s="403"/>
      <c r="AU2325" s="403"/>
      <c r="AV2325" s="405"/>
      <c r="AW2325" s="404"/>
      <c r="AY2325" s="403"/>
      <c r="BC2325" s="403"/>
      <c r="BD2325" s="403"/>
      <c r="BE2325" s="403"/>
      <c r="BF2325" s="403"/>
      <c r="BG2325" s="403"/>
      <c r="BH2325" s="403"/>
      <c r="BI2325" s="403"/>
      <c r="BJ2325" s="403"/>
      <c r="BK2325" s="403"/>
    </row>
    <row r="2326" spans="1:63" x14ac:dyDescent="0.25">
      <c r="A2326" s="405"/>
      <c r="B2326" s="400"/>
      <c r="C2326" s="403"/>
      <c r="D2326" s="403"/>
      <c r="E2326" s="403"/>
      <c r="I2326" s="404"/>
      <c r="Q2326" s="405"/>
      <c r="S2326" s="405"/>
      <c r="T2326" s="403"/>
      <c r="U2326" s="406"/>
      <c r="V2326" s="400"/>
      <c r="W2326" s="405"/>
      <c r="X2326" s="405"/>
      <c r="Y2326" s="403"/>
      <c r="Z2326" s="407"/>
      <c r="AA2326" s="403"/>
      <c r="AB2326" s="405"/>
      <c r="AC2326" s="403"/>
      <c r="AD2326" s="406"/>
      <c r="AG2326" s="403"/>
      <c r="AH2326" s="403"/>
      <c r="AI2326" s="405"/>
      <c r="AL2326" s="403"/>
      <c r="AN2326" s="403"/>
      <c r="AO2326" s="405"/>
      <c r="AP2326" s="403"/>
      <c r="AQ2326" s="403"/>
      <c r="AR2326" s="403"/>
      <c r="AS2326" s="403"/>
      <c r="AT2326" s="403"/>
      <c r="AU2326" s="403"/>
      <c r="AV2326" s="405"/>
      <c r="AW2326" s="404"/>
      <c r="AY2326" s="403"/>
      <c r="BC2326" s="403"/>
      <c r="BD2326" s="403"/>
      <c r="BE2326" s="403"/>
      <c r="BF2326" s="403"/>
      <c r="BG2326" s="403"/>
      <c r="BH2326" s="403"/>
      <c r="BI2326" s="403"/>
      <c r="BJ2326" s="403"/>
      <c r="BK2326" s="403"/>
    </row>
    <row r="2327" spans="1:63" x14ac:dyDescent="0.25">
      <c r="A2327" s="405"/>
      <c r="B2327" s="400"/>
      <c r="C2327" s="403"/>
      <c r="D2327" s="403"/>
      <c r="E2327" s="403"/>
      <c r="I2327" s="404"/>
      <c r="Q2327" s="405"/>
      <c r="S2327" s="405"/>
      <c r="T2327" s="403"/>
      <c r="U2327" s="406"/>
      <c r="V2327" s="400"/>
      <c r="W2327" s="405"/>
      <c r="X2327" s="405"/>
      <c r="Y2327" s="403"/>
      <c r="Z2327" s="407"/>
      <c r="AA2327" s="403"/>
      <c r="AB2327" s="405"/>
      <c r="AC2327" s="403"/>
      <c r="AD2327" s="406"/>
      <c r="AG2327" s="403"/>
      <c r="AH2327" s="403"/>
      <c r="AI2327" s="405"/>
      <c r="AL2327" s="403"/>
      <c r="AN2327" s="403"/>
      <c r="AO2327" s="405"/>
      <c r="AP2327" s="403"/>
      <c r="AQ2327" s="403"/>
      <c r="AR2327" s="403"/>
      <c r="AS2327" s="403"/>
      <c r="AT2327" s="403"/>
      <c r="AU2327" s="403"/>
      <c r="AV2327" s="405"/>
      <c r="AW2327" s="404"/>
      <c r="AY2327" s="403"/>
      <c r="BC2327" s="403"/>
      <c r="BD2327" s="403"/>
      <c r="BE2327" s="403"/>
      <c r="BF2327" s="403"/>
      <c r="BG2327" s="403"/>
      <c r="BH2327" s="403"/>
      <c r="BI2327" s="403"/>
      <c r="BJ2327" s="403"/>
      <c r="BK2327" s="403"/>
    </row>
    <row r="2328" spans="1:63" x14ac:dyDescent="0.25">
      <c r="A2328" s="405"/>
      <c r="B2328" s="400"/>
      <c r="C2328" s="403"/>
      <c r="D2328" s="403"/>
      <c r="E2328" s="403"/>
      <c r="I2328" s="404"/>
      <c r="Q2328" s="405"/>
      <c r="S2328" s="405"/>
      <c r="T2328" s="403"/>
      <c r="U2328" s="406"/>
      <c r="V2328" s="400"/>
      <c r="W2328" s="405"/>
      <c r="X2328" s="405"/>
      <c r="Y2328" s="403"/>
      <c r="Z2328" s="407"/>
      <c r="AA2328" s="403"/>
      <c r="AB2328" s="405"/>
      <c r="AC2328" s="403"/>
      <c r="AD2328" s="406"/>
      <c r="AG2328" s="403"/>
      <c r="AH2328" s="403"/>
      <c r="AI2328" s="405"/>
      <c r="AL2328" s="403"/>
      <c r="AN2328" s="403"/>
      <c r="AO2328" s="405"/>
      <c r="AP2328" s="403"/>
      <c r="AQ2328" s="403"/>
      <c r="AR2328" s="403"/>
      <c r="AS2328" s="403"/>
      <c r="AT2328" s="403"/>
      <c r="AU2328" s="403"/>
      <c r="AV2328" s="405"/>
      <c r="AW2328" s="404"/>
      <c r="AY2328" s="403"/>
      <c r="BC2328" s="403"/>
      <c r="BD2328" s="403"/>
      <c r="BE2328" s="403"/>
      <c r="BF2328" s="403"/>
      <c r="BG2328" s="403"/>
      <c r="BH2328" s="403"/>
      <c r="BI2328" s="403"/>
      <c r="BJ2328" s="403"/>
      <c r="BK2328" s="403"/>
    </row>
    <row r="2329" spans="1:63" x14ac:dyDescent="0.25">
      <c r="A2329" s="405"/>
      <c r="B2329" s="400"/>
      <c r="C2329" s="403"/>
      <c r="D2329" s="403"/>
      <c r="E2329" s="403"/>
      <c r="I2329" s="404"/>
      <c r="Q2329" s="405"/>
      <c r="S2329" s="405"/>
      <c r="T2329" s="403"/>
      <c r="U2329" s="406"/>
      <c r="V2329" s="400"/>
      <c r="W2329" s="405"/>
      <c r="X2329" s="405"/>
      <c r="Y2329" s="403"/>
      <c r="Z2329" s="407"/>
      <c r="AA2329" s="403"/>
      <c r="AB2329" s="405"/>
      <c r="AC2329" s="403"/>
      <c r="AD2329" s="406"/>
      <c r="AG2329" s="403"/>
      <c r="AH2329" s="403"/>
      <c r="AI2329" s="405"/>
      <c r="AL2329" s="403"/>
      <c r="AN2329" s="403"/>
      <c r="AO2329" s="405"/>
      <c r="AP2329" s="403"/>
      <c r="AQ2329" s="403"/>
      <c r="AR2329" s="403"/>
      <c r="AS2329" s="403"/>
      <c r="AT2329" s="403"/>
      <c r="AU2329" s="403"/>
      <c r="AV2329" s="405"/>
      <c r="AW2329" s="404"/>
      <c r="AY2329" s="403"/>
      <c r="BC2329" s="403"/>
      <c r="BD2329" s="403"/>
      <c r="BE2329" s="403"/>
      <c r="BF2329" s="403"/>
      <c r="BG2329" s="403"/>
      <c r="BH2329" s="403"/>
      <c r="BI2329" s="403"/>
      <c r="BJ2329" s="403"/>
      <c r="BK2329" s="403"/>
    </row>
    <row r="2330" spans="1:63" x14ac:dyDescent="0.25">
      <c r="A2330" s="405"/>
      <c r="B2330" s="400"/>
      <c r="C2330" s="403"/>
      <c r="D2330" s="403"/>
      <c r="E2330" s="403"/>
      <c r="I2330" s="404"/>
      <c r="Q2330" s="405"/>
      <c r="S2330" s="405"/>
      <c r="T2330" s="403"/>
      <c r="U2330" s="406"/>
      <c r="V2330" s="400"/>
      <c r="W2330" s="405"/>
      <c r="X2330" s="405"/>
      <c r="Y2330" s="403"/>
      <c r="Z2330" s="407"/>
      <c r="AA2330" s="403"/>
      <c r="AB2330" s="405"/>
      <c r="AC2330" s="403"/>
      <c r="AD2330" s="406"/>
      <c r="AG2330" s="403"/>
      <c r="AH2330" s="403"/>
      <c r="AI2330" s="405"/>
      <c r="AL2330" s="403"/>
      <c r="AN2330" s="403"/>
      <c r="AO2330" s="405"/>
      <c r="AP2330" s="403"/>
      <c r="AQ2330" s="403"/>
      <c r="AR2330" s="403"/>
      <c r="AS2330" s="403"/>
      <c r="AT2330" s="403"/>
      <c r="AU2330" s="403"/>
      <c r="AV2330" s="405"/>
      <c r="AW2330" s="404"/>
      <c r="AY2330" s="403"/>
      <c r="BC2330" s="403"/>
      <c r="BD2330" s="403"/>
      <c r="BE2330" s="403"/>
      <c r="BF2330" s="403"/>
      <c r="BG2330" s="403"/>
      <c r="BH2330" s="403"/>
      <c r="BI2330" s="403"/>
      <c r="BJ2330" s="403"/>
      <c r="BK2330" s="403"/>
    </row>
    <row r="2331" spans="1:63" x14ac:dyDescent="0.25">
      <c r="A2331" s="405"/>
      <c r="B2331" s="400"/>
      <c r="C2331" s="403"/>
      <c r="D2331" s="403"/>
      <c r="E2331" s="403"/>
      <c r="I2331" s="404"/>
      <c r="Q2331" s="405"/>
      <c r="S2331" s="405"/>
      <c r="T2331" s="403"/>
      <c r="U2331" s="406"/>
      <c r="V2331" s="400"/>
      <c r="W2331" s="405"/>
      <c r="X2331" s="405"/>
      <c r="Y2331" s="403"/>
      <c r="Z2331" s="407"/>
      <c r="AA2331" s="403"/>
      <c r="AB2331" s="405"/>
      <c r="AC2331" s="403"/>
      <c r="AD2331" s="406"/>
      <c r="AG2331" s="403"/>
      <c r="AH2331" s="403"/>
      <c r="AI2331" s="405"/>
      <c r="AL2331" s="403"/>
      <c r="AN2331" s="403"/>
      <c r="AO2331" s="405"/>
      <c r="AP2331" s="403"/>
      <c r="AQ2331" s="403"/>
      <c r="AR2331" s="403"/>
      <c r="AS2331" s="403"/>
      <c r="AT2331" s="403"/>
      <c r="AU2331" s="403"/>
      <c r="AV2331" s="405"/>
      <c r="AW2331" s="404"/>
      <c r="AY2331" s="403"/>
      <c r="BC2331" s="403"/>
      <c r="BD2331" s="403"/>
      <c r="BE2331" s="403"/>
      <c r="BF2331" s="403"/>
      <c r="BG2331" s="403"/>
      <c r="BH2331" s="403"/>
      <c r="BI2331" s="403"/>
      <c r="BJ2331" s="403"/>
      <c r="BK2331" s="403"/>
    </row>
    <row r="2332" spans="1:63" x14ac:dyDescent="0.25">
      <c r="A2332" s="405"/>
      <c r="B2332" s="400"/>
      <c r="C2332" s="403"/>
      <c r="D2332" s="403"/>
      <c r="E2332" s="403"/>
      <c r="I2332" s="404"/>
      <c r="Q2332" s="405"/>
      <c r="S2332" s="405"/>
      <c r="T2332" s="403"/>
      <c r="U2332" s="406"/>
      <c r="V2332" s="400"/>
      <c r="W2332" s="405"/>
      <c r="X2332" s="405"/>
      <c r="Y2332" s="403"/>
      <c r="Z2332" s="407"/>
      <c r="AA2332" s="403"/>
      <c r="AB2332" s="405"/>
      <c r="AC2332" s="403"/>
      <c r="AD2332" s="406"/>
      <c r="AG2332" s="403"/>
      <c r="AH2332" s="403"/>
      <c r="AI2332" s="405"/>
      <c r="AL2332" s="403"/>
      <c r="AN2332" s="403"/>
      <c r="AO2332" s="405"/>
      <c r="AP2332" s="403"/>
      <c r="AQ2332" s="403"/>
      <c r="AR2332" s="403"/>
      <c r="AS2332" s="403"/>
      <c r="AT2332" s="403"/>
      <c r="AU2332" s="403"/>
      <c r="AV2332" s="405"/>
      <c r="AW2332" s="404"/>
      <c r="AY2332" s="403"/>
      <c r="BC2332" s="403"/>
      <c r="BD2332" s="403"/>
      <c r="BE2332" s="403"/>
      <c r="BF2332" s="403"/>
      <c r="BG2332" s="403"/>
      <c r="BH2332" s="403"/>
      <c r="BI2332" s="403"/>
      <c r="BJ2332" s="403"/>
      <c r="BK2332" s="403"/>
    </row>
    <row r="2333" spans="1:63" x14ac:dyDescent="0.25">
      <c r="A2333" s="405"/>
      <c r="B2333" s="400"/>
      <c r="C2333" s="403"/>
      <c r="D2333" s="403"/>
      <c r="E2333" s="403"/>
      <c r="I2333" s="404"/>
      <c r="Q2333" s="405"/>
      <c r="S2333" s="405"/>
      <c r="T2333" s="403"/>
      <c r="U2333" s="406"/>
      <c r="V2333" s="400"/>
      <c r="W2333" s="405"/>
      <c r="X2333" s="405"/>
      <c r="Y2333" s="403"/>
      <c r="Z2333" s="407"/>
      <c r="AA2333" s="403"/>
      <c r="AB2333" s="405"/>
      <c r="AC2333" s="403"/>
      <c r="AD2333" s="406"/>
      <c r="AG2333" s="403"/>
      <c r="AH2333" s="403"/>
      <c r="AI2333" s="405"/>
      <c r="AL2333" s="403"/>
      <c r="AN2333" s="403"/>
      <c r="AO2333" s="405"/>
      <c r="AP2333" s="403"/>
      <c r="AQ2333" s="403"/>
      <c r="AR2333" s="403"/>
      <c r="AS2333" s="403"/>
      <c r="AT2333" s="403"/>
      <c r="AU2333" s="403"/>
      <c r="AV2333" s="405"/>
      <c r="AW2333" s="404"/>
      <c r="AY2333" s="403"/>
      <c r="BC2333" s="403"/>
      <c r="BD2333" s="403"/>
      <c r="BE2333" s="403"/>
      <c r="BF2333" s="403"/>
      <c r="BG2333" s="403"/>
      <c r="BH2333" s="403"/>
      <c r="BI2333" s="403"/>
      <c r="BJ2333" s="403"/>
      <c r="BK2333" s="403"/>
    </row>
    <row r="2334" spans="1:63" x14ac:dyDescent="0.25">
      <c r="A2334" s="405"/>
      <c r="B2334" s="400"/>
      <c r="C2334" s="403"/>
      <c r="D2334" s="403"/>
      <c r="E2334" s="403"/>
      <c r="I2334" s="404"/>
      <c r="Q2334" s="405"/>
      <c r="S2334" s="405"/>
      <c r="T2334" s="403"/>
      <c r="U2334" s="406"/>
      <c r="V2334" s="400"/>
      <c r="W2334" s="405"/>
      <c r="X2334" s="405"/>
      <c r="Y2334" s="403"/>
      <c r="Z2334" s="407"/>
      <c r="AA2334" s="403"/>
      <c r="AB2334" s="405"/>
      <c r="AC2334" s="403"/>
      <c r="AD2334" s="406"/>
      <c r="AG2334" s="403"/>
      <c r="AH2334" s="403"/>
      <c r="AI2334" s="405"/>
      <c r="AL2334" s="403"/>
      <c r="AN2334" s="403"/>
      <c r="AO2334" s="405"/>
      <c r="AP2334" s="403"/>
      <c r="AQ2334" s="403"/>
      <c r="AR2334" s="403"/>
      <c r="AS2334" s="403"/>
      <c r="AT2334" s="403"/>
      <c r="AU2334" s="403"/>
      <c r="AV2334" s="405"/>
      <c r="AW2334" s="404"/>
      <c r="AY2334" s="403"/>
      <c r="BC2334" s="403"/>
      <c r="BD2334" s="403"/>
      <c r="BE2334" s="403"/>
      <c r="BF2334" s="403"/>
      <c r="BG2334" s="403"/>
      <c r="BH2334" s="403"/>
      <c r="BI2334" s="403"/>
      <c r="BJ2334" s="403"/>
      <c r="BK2334" s="403"/>
    </row>
    <row r="2335" spans="1:63" x14ac:dyDescent="0.25">
      <c r="A2335" s="405"/>
      <c r="B2335" s="400"/>
      <c r="C2335" s="403"/>
      <c r="D2335" s="403"/>
      <c r="E2335" s="403"/>
      <c r="I2335" s="404"/>
      <c r="Q2335" s="405"/>
      <c r="S2335" s="405"/>
      <c r="T2335" s="403"/>
      <c r="U2335" s="406"/>
      <c r="V2335" s="400"/>
      <c r="W2335" s="405"/>
      <c r="X2335" s="405"/>
      <c r="Y2335" s="403"/>
      <c r="Z2335" s="407"/>
      <c r="AA2335" s="403"/>
      <c r="AB2335" s="405"/>
      <c r="AC2335" s="403"/>
      <c r="AD2335" s="406"/>
      <c r="AG2335" s="403"/>
      <c r="AH2335" s="403"/>
      <c r="AI2335" s="405"/>
      <c r="AL2335" s="403"/>
      <c r="AN2335" s="403"/>
      <c r="AO2335" s="405"/>
      <c r="AP2335" s="403"/>
      <c r="AQ2335" s="403"/>
      <c r="AR2335" s="403"/>
      <c r="AS2335" s="403"/>
      <c r="AT2335" s="403"/>
      <c r="AU2335" s="403"/>
      <c r="AV2335" s="405"/>
      <c r="AW2335" s="404"/>
      <c r="AY2335" s="403"/>
      <c r="BC2335" s="403"/>
      <c r="BD2335" s="403"/>
      <c r="BE2335" s="403"/>
      <c r="BF2335" s="403"/>
      <c r="BG2335" s="403"/>
      <c r="BH2335" s="403"/>
      <c r="BI2335" s="403"/>
      <c r="BJ2335" s="403"/>
      <c r="BK2335" s="403"/>
    </row>
    <row r="2336" spans="1:63" x14ac:dyDescent="0.25">
      <c r="A2336" s="405"/>
      <c r="B2336" s="400"/>
      <c r="C2336" s="403"/>
      <c r="D2336" s="403"/>
      <c r="E2336" s="403"/>
      <c r="I2336" s="404"/>
      <c r="Q2336" s="405"/>
      <c r="S2336" s="405"/>
      <c r="T2336" s="403"/>
      <c r="U2336" s="406"/>
      <c r="V2336" s="400"/>
      <c r="W2336" s="405"/>
      <c r="X2336" s="405"/>
      <c r="Y2336" s="403"/>
      <c r="Z2336" s="407"/>
      <c r="AA2336" s="403"/>
      <c r="AB2336" s="405"/>
      <c r="AC2336" s="403"/>
      <c r="AD2336" s="406"/>
      <c r="AG2336" s="403"/>
      <c r="AH2336" s="403"/>
      <c r="AI2336" s="405"/>
      <c r="AL2336" s="403"/>
      <c r="AN2336" s="403"/>
      <c r="AO2336" s="405"/>
      <c r="AP2336" s="403"/>
      <c r="AQ2336" s="403"/>
      <c r="AR2336" s="403"/>
      <c r="AS2336" s="403"/>
      <c r="AT2336" s="403"/>
      <c r="AU2336" s="403"/>
      <c r="AV2336" s="405"/>
      <c r="AW2336" s="404"/>
      <c r="AY2336" s="403"/>
      <c r="BC2336" s="403"/>
      <c r="BD2336" s="403"/>
      <c r="BE2336" s="403"/>
      <c r="BF2336" s="403"/>
      <c r="BG2336" s="403"/>
      <c r="BH2336" s="403"/>
      <c r="BI2336" s="403"/>
      <c r="BJ2336" s="403"/>
      <c r="BK2336" s="403"/>
    </row>
    <row r="2337" spans="1:63" x14ac:dyDescent="0.25">
      <c r="A2337" s="405"/>
      <c r="B2337" s="400"/>
      <c r="C2337" s="403"/>
      <c r="D2337" s="403"/>
      <c r="E2337" s="403"/>
      <c r="I2337" s="404"/>
      <c r="Q2337" s="405"/>
      <c r="S2337" s="405"/>
      <c r="T2337" s="403"/>
      <c r="U2337" s="406"/>
      <c r="V2337" s="400"/>
      <c r="W2337" s="405"/>
      <c r="X2337" s="405"/>
      <c r="Y2337" s="403"/>
      <c r="Z2337" s="407"/>
      <c r="AA2337" s="403"/>
      <c r="AB2337" s="405"/>
      <c r="AC2337" s="403"/>
      <c r="AD2337" s="406"/>
      <c r="AG2337" s="403"/>
      <c r="AH2337" s="403"/>
      <c r="AI2337" s="405"/>
      <c r="AL2337" s="403"/>
      <c r="AN2337" s="403"/>
      <c r="AO2337" s="405"/>
      <c r="AP2337" s="403"/>
      <c r="AQ2337" s="403"/>
      <c r="AR2337" s="403"/>
      <c r="AS2337" s="403"/>
      <c r="AT2337" s="403"/>
      <c r="AU2337" s="403"/>
      <c r="AV2337" s="405"/>
      <c r="AW2337" s="404"/>
      <c r="AY2337" s="403"/>
      <c r="BC2337" s="403"/>
      <c r="BD2337" s="403"/>
      <c r="BE2337" s="403"/>
      <c r="BF2337" s="403"/>
      <c r="BG2337" s="403"/>
      <c r="BH2337" s="403"/>
      <c r="BI2337" s="403"/>
      <c r="BJ2337" s="403"/>
      <c r="BK2337" s="403"/>
    </row>
    <row r="2338" spans="1:63" x14ac:dyDescent="0.25">
      <c r="A2338" s="405"/>
      <c r="B2338" s="400"/>
      <c r="C2338" s="403"/>
      <c r="D2338" s="403"/>
      <c r="E2338" s="403"/>
      <c r="I2338" s="404"/>
      <c r="Q2338" s="405"/>
      <c r="S2338" s="405"/>
      <c r="T2338" s="403"/>
      <c r="U2338" s="406"/>
      <c r="V2338" s="400"/>
      <c r="W2338" s="405"/>
      <c r="X2338" s="405"/>
      <c r="Y2338" s="403"/>
      <c r="Z2338" s="407"/>
      <c r="AA2338" s="403"/>
      <c r="AB2338" s="405"/>
      <c r="AC2338" s="403"/>
      <c r="AD2338" s="406"/>
      <c r="AG2338" s="403"/>
      <c r="AH2338" s="403"/>
      <c r="AI2338" s="405"/>
      <c r="AL2338" s="403"/>
      <c r="AN2338" s="403"/>
      <c r="AO2338" s="405"/>
      <c r="AP2338" s="403"/>
      <c r="AQ2338" s="403"/>
      <c r="AR2338" s="403"/>
      <c r="AS2338" s="403"/>
      <c r="AT2338" s="403"/>
      <c r="AU2338" s="403"/>
      <c r="AV2338" s="405"/>
      <c r="AW2338" s="404"/>
      <c r="AY2338" s="403"/>
      <c r="BC2338" s="403"/>
      <c r="BD2338" s="403"/>
      <c r="BE2338" s="403"/>
      <c r="BF2338" s="403"/>
      <c r="BG2338" s="403"/>
      <c r="BH2338" s="403"/>
      <c r="BI2338" s="403"/>
      <c r="BJ2338" s="403"/>
      <c r="BK2338" s="403"/>
    </row>
    <row r="2339" spans="1:63" x14ac:dyDescent="0.25">
      <c r="A2339" s="405"/>
      <c r="B2339" s="400"/>
      <c r="C2339" s="403"/>
      <c r="D2339" s="403"/>
      <c r="E2339" s="403"/>
      <c r="I2339" s="404"/>
      <c r="Q2339" s="405"/>
      <c r="S2339" s="405"/>
      <c r="T2339" s="403"/>
      <c r="U2339" s="406"/>
      <c r="V2339" s="400"/>
      <c r="W2339" s="405"/>
      <c r="X2339" s="405"/>
      <c r="Y2339" s="403"/>
      <c r="Z2339" s="407"/>
      <c r="AA2339" s="403"/>
      <c r="AB2339" s="405"/>
      <c r="AC2339" s="403"/>
      <c r="AD2339" s="406"/>
      <c r="AG2339" s="403"/>
      <c r="AH2339" s="403"/>
      <c r="AI2339" s="405"/>
      <c r="AL2339" s="403"/>
      <c r="AN2339" s="403"/>
      <c r="AO2339" s="405"/>
      <c r="AP2339" s="403"/>
      <c r="AQ2339" s="403"/>
      <c r="AR2339" s="403"/>
      <c r="AS2339" s="403"/>
      <c r="AT2339" s="403"/>
      <c r="AU2339" s="403"/>
      <c r="AV2339" s="405"/>
      <c r="AW2339" s="404"/>
      <c r="AY2339" s="403"/>
      <c r="BC2339" s="403"/>
      <c r="BD2339" s="403"/>
      <c r="BE2339" s="403"/>
      <c r="BF2339" s="403"/>
      <c r="BG2339" s="403"/>
      <c r="BH2339" s="403"/>
      <c r="BI2339" s="403"/>
      <c r="BJ2339" s="403"/>
      <c r="BK2339" s="403"/>
    </row>
    <row r="2340" spans="1:63" x14ac:dyDescent="0.25">
      <c r="A2340" s="405"/>
      <c r="B2340" s="400"/>
      <c r="C2340" s="403"/>
      <c r="D2340" s="403"/>
      <c r="E2340" s="403"/>
      <c r="I2340" s="404"/>
      <c r="Q2340" s="405"/>
      <c r="S2340" s="405"/>
      <c r="T2340" s="403"/>
      <c r="U2340" s="406"/>
      <c r="V2340" s="400"/>
      <c r="W2340" s="405"/>
      <c r="X2340" s="405"/>
      <c r="Y2340" s="403"/>
      <c r="Z2340" s="407"/>
      <c r="AA2340" s="403"/>
      <c r="AB2340" s="405"/>
      <c r="AC2340" s="403"/>
      <c r="AD2340" s="406"/>
      <c r="AG2340" s="403"/>
      <c r="AH2340" s="403"/>
      <c r="AI2340" s="405"/>
      <c r="AL2340" s="403"/>
      <c r="AN2340" s="403"/>
      <c r="AO2340" s="405"/>
      <c r="AP2340" s="403"/>
      <c r="AQ2340" s="403"/>
      <c r="AR2340" s="403"/>
      <c r="AS2340" s="403"/>
      <c r="AT2340" s="403"/>
      <c r="AU2340" s="403"/>
      <c r="AV2340" s="405"/>
      <c r="AW2340" s="404"/>
      <c r="AY2340" s="403"/>
      <c r="BC2340" s="403"/>
      <c r="BD2340" s="403"/>
      <c r="BE2340" s="403"/>
      <c r="BF2340" s="403"/>
      <c r="BG2340" s="403"/>
      <c r="BH2340" s="403"/>
      <c r="BI2340" s="403"/>
      <c r="BJ2340" s="403"/>
      <c r="BK2340" s="403"/>
    </row>
    <row r="2341" spans="1:63" x14ac:dyDescent="0.25">
      <c r="A2341" s="405"/>
      <c r="B2341" s="400"/>
      <c r="C2341" s="403"/>
      <c r="D2341" s="403"/>
      <c r="E2341" s="403"/>
      <c r="I2341" s="404"/>
      <c r="Q2341" s="405"/>
      <c r="S2341" s="405"/>
      <c r="T2341" s="403"/>
      <c r="U2341" s="406"/>
      <c r="V2341" s="400"/>
      <c r="W2341" s="405"/>
      <c r="X2341" s="405"/>
      <c r="Y2341" s="403"/>
      <c r="Z2341" s="407"/>
      <c r="AA2341" s="403"/>
      <c r="AB2341" s="405"/>
      <c r="AC2341" s="403"/>
      <c r="AD2341" s="406"/>
      <c r="AG2341" s="403"/>
      <c r="AH2341" s="403"/>
      <c r="AI2341" s="405"/>
      <c r="AL2341" s="403"/>
      <c r="AN2341" s="403"/>
      <c r="AO2341" s="405"/>
      <c r="AP2341" s="403"/>
      <c r="AQ2341" s="403"/>
      <c r="AR2341" s="403"/>
      <c r="AS2341" s="403"/>
      <c r="AT2341" s="403"/>
      <c r="AU2341" s="403"/>
      <c r="AV2341" s="405"/>
      <c r="AW2341" s="404"/>
      <c r="AY2341" s="403"/>
      <c r="BC2341" s="403"/>
      <c r="BD2341" s="403"/>
      <c r="BE2341" s="403"/>
      <c r="BF2341" s="403"/>
      <c r="BG2341" s="403"/>
      <c r="BH2341" s="403"/>
      <c r="BI2341" s="403"/>
      <c r="BJ2341" s="403"/>
      <c r="BK2341" s="403"/>
    </row>
    <row r="2342" spans="1:63" x14ac:dyDescent="0.25">
      <c r="A2342" s="405"/>
      <c r="B2342" s="400"/>
      <c r="C2342" s="403"/>
      <c r="D2342" s="403"/>
      <c r="E2342" s="403"/>
      <c r="I2342" s="404"/>
      <c r="Q2342" s="405"/>
      <c r="S2342" s="405"/>
      <c r="T2342" s="403"/>
      <c r="U2342" s="406"/>
      <c r="V2342" s="400"/>
      <c r="W2342" s="405"/>
      <c r="X2342" s="405"/>
      <c r="Y2342" s="403"/>
      <c r="Z2342" s="407"/>
      <c r="AA2342" s="403"/>
      <c r="AB2342" s="405"/>
      <c r="AC2342" s="403"/>
      <c r="AD2342" s="406"/>
      <c r="AG2342" s="403"/>
      <c r="AH2342" s="403"/>
      <c r="AI2342" s="405"/>
      <c r="AL2342" s="403"/>
      <c r="AN2342" s="403"/>
      <c r="AO2342" s="405"/>
      <c r="AP2342" s="403"/>
      <c r="AQ2342" s="403"/>
      <c r="AR2342" s="403"/>
      <c r="AS2342" s="403"/>
      <c r="AT2342" s="403"/>
      <c r="AU2342" s="403"/>
      <c r="AV2342" s="405"/>
      <c r="AW2342" s="404"/>
      <c r="AY2342" s="403"/>
      <c r="BC2342" s="403"/>
      <c r="BD2342" s="403"/>
      <c r="BE2342" s="403"/>
      <c r="BF2342" s="403"/>
      <c r="BG2342" s="403"/>
      <c r="BH2342" s="403"/>
      <c r="BI2342" s="403"/>
      <c r="BJ2342" s="403"/>
      <c r="BK2342" s="403"/>
    </row>
    <row r="2343" spans="1:63" x14ac:dyDescent="0.25">
      <c r="A2343" s="405"/>
      <c r="B2343" s="400"/>
      <c r="C2343" s="403"/>
      <c r="D2343" s="403"/>
      <c r="E2343" s="403"/>
      <c r="I2343" s="404"/>
      <c r="Q2343" s="405"/>
      <c r="S2343" s="405"/>
      <c r="T2343" s="403"/>
      <c r="U2343" s="406"/>
      <c r="V2343" s="400"/>
      <c r="W2343" s="405"/>
      <c r="X2343" s="405"/>
      <c r="Y2343" s="403"/>
      <c r="Z2343" s="407"/>
      <c r="AA2343" s="403"/>
      <c r="AB2343" s="405"/>
      <c r="AC2343" s="403"/>
      <c r="AD2343" s="406"/>
      <c r="AG2343" s="403"/>
      <c r="AH2343" s="403"/>
      <c r="AI2343" s="405"/>
      <c r="AL2343" s="403"/>
      <c r="AN2343" s="403"/>
      <c r="AO2343" s="405"/>
      <c r="AP2343" s="403"/>
      <c r="AQ2343" s="403"/>
      <c r="AR2343" s="403"/>
      <c r="AS2343" s="403"/>
      <c r="AT2343" s="403"/>
      <c r="AU2343" s="403"/>
      <c r="AV2343" s="405"/>
      <c r="AW2343" s="404"/>
      <c r="AY2343" s="403"/>
      <c r="BC2343" s="403"/>
      <c r="BD2343" s="403"/>
      <c r="BE2343" s="403"/>
      <c r="BF2343" s="403"/>
      <c r="BG2343" s="403"/>
      <c r="BH2343" s="403"/>
      <c r="BI2343" s="403"/>
      <c r="BJ2343" s="403"/>
      <c r="BK2343" s="403"/>
    </row>
    <row r="2344" spans="1:63" x14ac:dyDescent="0.25">
      <c r="A2344" s="405"/>
      <c r="B2344" s="400"/>
      <c r="C2344" s="403"/>
      <c r="D2344" s="403"/>
      <c r="E2344" s="403"/>
      <c r="I2344" s="404"/>
      <c r="Q2344" s="405"/>
      <c r="S2344" s="405"/>
      <c r="T2344" s="403"/>
      <c r="U2344" s="406"/>
      <c r="V2344" s="400"/>
      <c r="W2344" s="405"/>
      <c r="X2344" s="405"/>
      <c r="Y2344" s="403"/>
      <c r="Z2344" s="407"/>
      <c r="AA2344" s="403"/>
      <c r="AB2344" s="405"/>
      <c r="AC2344" s="403"/>
      <c r="AD2344" s="406"/>
      <c r="AG2344" s="403"/>
      <c r="AH2344" s="403"/>
      <c r="AI2344" s="405"/>
      <c r="AL2344" s="403"/>
      <c r="AN2344" s="403"/>
      <c r="AO2344" s="405"/>
      <c r="AP2344" s="403"/>
      <c r="AQ2344" s="403"/>
      <c r="AR2344" s="403"/>
      <c r="AS2344" s="403"/>
      <c r="AT2344" s="403"/>
      <c r="AU2344" s="403"/>
      <c r="AV2344" s="405"/>
      <c r="AW2344" s="404"/>
      <c r="AY2344" s="403"/>
      <c r="BC2344" s="403"/>
      <c r="BD2344" s="403"/>
      <c r="BE2344" s="403"/>
      <c r="BF2344" s="403"/>
      <c r="BG2344" s="403"/>
      <c r="BH2344" s="403"/>
      <c r="BI2344" s="403"/>
      <c r="BJ2344" s="403"/>
      <c r="BK2344" s="403"/>
    </row>
    <row r="2345" spans="1:63" x14ac:dyDescent="0.25">
      <c r="A2345" s="405"/>
      <c r="B2345" s="400"/>
      <c r="C2345" s="403"/>
      <c r="D2345" s="403"/>
      <c r="E2345" s="403"/>
      <c r="I2345" s="404"/>
      <c r="Q2345" s="405"/>
      <c r="S2345" s="405"/>
      <c r="T2345" s="403"/>
      <c r="U2345" s="406"/>
      <c r="V2345" s="400"/>
      <c r="W2345" s="405"/>
      <c r="X2345" s="405"/>
      <c r="Y2345" s="403"/>
      <c r="Z2345" s="407"/>
      <c r="AA2345" s="403"/>
      <c r="AB2345" s="405"/>
      <c r="AC2345" s="403"/>
      <c r="AD2345" s="406"/>
      <c r="AG2345" s="403"/>
      <c r="AH2345" s="403"/>
      <c r="AI2345" s="405"/>
      <c r="AL2345" s="403"/>
      <c r="AN2345" s="403"/>
      <c r="AO2345" s="405"/>
      <c r="AP2345" s="403"/>
      <c r="AQ2345" s="403"/>
      <c r="AR2345" s="403"/>
      <c r="AS2345" s="403"/>
      <c r="AT2345" s="403"/>
      <c r="AU2345" s="403"/>
      <c r="AV2345" s="405"/>
      <c r="AW2345" s="404"/>
      <c r="AY2345" s="403"/>
      <c r="BC2345" s="403"/>
      <c r="BD2345" s="403"/>
      <c r="BE2345" s="403"/>
      <c r="BF2345" s="403"/>
      <c r="BG2345" s="403"/>
      <c r="BH2345" s="403"/>
      <c r="BI2345" s="403"/>
      <c r="BJ2345" s="403"/>
      <c r="BK2345" s="403"/>
    </row>
    <row r="2346" spans="1:63" x14ac:dyDescent="0.25">
      <c r="A2346" s="405"/>
      <c r="B2346" s="400"/>
      <c r="C2346" s="403"/>
      <c r="D2346" s="403"/>
      <c r="E2346" s="403"/>
      <c r="I2346" s="404"/>
      <c r="Q2346" s="405"/>
      <c r="S2346" s="405"/>
      <c r="T2346" s="403"/>
      <c r="U2346" s="406"/>
      <c r="V2346" s="400"/>
      <c r="W2346" s="405"/>
      <c r="X2346" s="405"/>
      <c r="Y2346" s="403"/>
      <c r="Z2346" s="407"/>
      <c r="AA2346" s="403"/>
      <c r="AB2346" s="405"/>
      <c r="AC2346" s="403"/>
      <c r="AD2346" s="406"/>
      <c r="AG2346" s="403"/>
      <c r="AH2346" s="403"/>
      <c r="AI2346" s="405"/>
      <c r="AL2346" s="403"/>
      <c r="AN2346" s="403"/>
      <c r="AO2346" s="405"/>
      <c r="AP2346" s="403"/>
      <c r="AQ2346" s="403"/>
      <c r="AR2346" s="403"/>
      <c r="AS2346" s="403"/>
      <c r="AT2346" s="403"/>
      <c r="AU2346" s="403"/>
      <c r="AV2346" s="405"/>
      <c r="AW2346" s="404"/>
      <c r="AY2346" s="403"/>
      <c r="BC2346" s="403"/>
      <c r="BD2346" s="403"/>
      <c r="BE2346" s="403"/>
      <c r="BF2346" s="403"/>
      <c r="BG2346" s="403"/>
      <c r="BH2346" s="403"/>
      <c r="BI2346" s="403"/>
      <c r="BJ2346" s="403"/>
      <c r="BK2346" s="403"/>
    </row>
    <row r="2347" spans="1:63" x14ac:dyDescent="0.25">
      <c r="A2347" s="405"/>
      <c r="B2347" s="400"/>
      <c r="C2347" s="403"/>
      <c r="D2347" s="403"/>
      <c r="E2347" s="403"/>
      <c r="I2347" s="404"/>
      <c r="Q2347" s="405"/>
      <c r="S2347" s="405"/>
      <c r="T2347" s="403"/>
      <c r="U2347" s="406"/>
      <c r="V2347" s="400"/>
      <c r="W2347" s="405"/>
      <c r="X2347" s="405"/>
      <c r="Y2347" s="403"/>
      <c r="Z2347" s="407"/>
      <c r="AA2347" s="403"/>
      <c r="AB2347" s="405"/>
      <c r="AC2347" s="403"/>
      <c r="AD2347" s="406"/>
      <c r="AG2347" s="403"/>
      <c r="AH2347" s="403"/>
      <c r="AI2347" s="405"/>
      <c r="AL2347" s="403"/>
      <c r="AN2347" s="403"/>
      <c r="AO2347" s="405"/>
      <c r="AP2347" s="403"/>
      <c r="AQ2347" s="403"/>
      <c r="AR2347" s="403"/>
      <c r="AS2347" s="403"/>
      <c r="AT2347" s="403"/>
      <c r="AU2347" s="403"/>
      <c r="AV2347" s="405"/>
      <c r="AW2347" s="404"/>
      <c r="AY2347" s="403"/>
      <c r="BC2347" s="403"/>
      <c r="BD2347" s="403"/>
      <c r="BE2347" s="403"/>
      <c r="BF2347" s="403"/>
      <c r="BG2347" s="403"/>
      <c r="BH2347" s="403"/>
      <c r="BI2347" s="403"/>
      <c r="BJ2347" s="403"/>
      <c r="BK2347" s="403"/>
    </row>
    <row r="2348" spans="1:63" x14ac:dyDescent="0.25">
      <c r="A2348" s="405"/>
      <c r="B2348" s="400"/>
      <c r="C2348" s="403"/>
      <c r="D2348" s="403"/>
      <c r="E2348" s="403"/>
      <c r="I2348" s="404"/>
      <c r="Q2348" s="405"/>
      <c r="S2348" s="405"/>
      <c r="T2348" s="403"/>
      <c r="U2348" s="406"/>
      <c r="V2348" s="400"/>
      <c r="W2348" s="405"/>
      <c r="X2348" s="405"/>
      <c r="Y2348" s="403"/>
      <c r="Z2348" s="407"/>
      <c r="AA2348" s="403"/>
      <c r="AB2348" s="405"/>
      <c r="AC2348" s="403"/>
      <c r="AD2348" s="406"/>
      <c r="AG2348" s="403"/>
      <c r="AH2348" s="403"/>
      <c r="AI2348" s="405"/>
      <c r="AL2348" s="403"/>
      <c r="AN2348" s="403"/>
      <c r="AO2348" s="405"/>
      <c r="AP2348" s="403"/>
      <c r="AQ2348" s="403"/>
      <c r="AR2348" s="403"/>
      <c r="AS2348" s="403"/>
      <c r="AT2348" s="403"/>
      <c r="AU2348" s="403"/>
      <c r="AV2348" s="405"/>
      <c r="AW2348" s="404"/>
      <c r="AY2348" s="403"/>
      <c r="BC2348" s="403"/>
      <c r="BD2348" s="403"/>
      <c r="BE2348" s="403"/>
      <c r="BF2348" s="403"/>
      <c r="BG2348" s="403"/>
      <c r="BH2348" s="403"/>
      <c r="BI2348" s="403"/>
      <c r="BJ2348" s="403"/>
      <c r="BK2348" s="403"/>
    </row>
    <row r="2349" spans="1:63" x14ac:dyDescent="0.25">
      <c r="A2349" s="405"/>
      <c r="B2349" s="400"/>
      <c r="C2349" s="403"/>
      <c r="D2349" s="403"/>
      <c r="E2349" s="403"/>
      <c r="I2349" s="404"/>
      <c r="Q2349" s="405"/>
      <c r="S2349" s="405"/>
      <c r="T2349" s="403"/>
      <c r="U2349" s="406"/>
      <c r="V2349" s="400"/>
      <c r="W2349" s="405"/>
      <c r="X2349" s="405"/>
      <c r="Y2349" s="403"/>
      <c r="Z2349" s="407"/>
      <c r="AA2349" s="403"/>
      <c r="AB2349" s="405"/>
      <c r="AC2349" s="403"/>
      <c r="AD2349" s="406"/>
      <c r="AG2349" s="403"/>
      <c r="AH2349" s="403"/>
      <c r="AI2349" s="405"/>
      <c r="AL2349" s="403"/>
      <c r="AN2349" s="403"/>
      <c r="AO2349" s="405"/>
      <c r="AP2349" s="403"/>
      <c r="AQ2349" s="403"/>
      <c r="AR2349" s="403"/>
      <c r="AS2349" s="403"/>
      <c r="AT2349" s="403"/>
      <c r="AU2349" s="403"/>
      <c r="AV2349" s="405"/>
      <c r="AW2349" s="404"/>
      <c r="AY2349" s="403"/>
      <c r="BC2349" s="403"/>
      <c r="BD2349" s="403"/>
      <c r="BE2349" s="403"/>
      <c r="BF2349" s="403"/>
      <c r="BG2349" s="403"/>
      <c r="BH2349" s="403"/>
      <c r="BI2349" s="403"/>
      <c r="BJ2349" s="403"/>
      <c r="BK2349" s="403"/>
    </row>
    <row r="2350" spans="1:63" x14ac:dyDescent="0.25">
      <c r="A2350" s="405"/>
      <c r="B2350" s="400"/>
      <c r="C2350" s="403"/>
      <c r="D2350" s="403"/>
      <c r="E2350" s="403"/>
      <c r="I2350" s="404"/>
      <c r="Q2350" s="405"/>
      <c r="S2350" s="405"/>
      <c r="T2350" s="403"/>
      <c r="U2350" s="406"/>
      <c r="V2350" s="400"/>
      <c r="W2350" s="405"/>
      <c r="X2350" s="405"/>
      <c r="Y2350" s="403"/>
      <c r="Z2350" s="407"/>
      <c r="AA2350" s="403"/>
      <c r="AB2350" s="405"/>
      <c r="AC2350" s="403"/>
      <c r="AD2350" s="406"/>
      <c r="AG2350" s="403"/>
      <c r="AH2350" s="403"/>
      <c r="AI2350" s="405"/>
      <c r="AL2350" s="403"/>
      <c r="AN2350" s="403"/>
      <c r="AO2350" s="405"/>
      <c r="AP2350" s="403"/>
      <c r="AQ2350" s="403"/>
      <c r="AR2350" s="403"/>
      <c r="AS2350" s="403"/>
      <c r="AT2350" s="403"/>
      <c r="AU2350" s="403"/>
      <c r="AV2350" s="405"/>
      <c r="AW2350" s="404"/>
      <c r="AY2350" s="403"/>
      <c r="BC2350" s="403"/>
      <c r="BD2350" s="403"/>
      <c r="BE2350" s="403"/>
      <c r="BF2350" s="403"/>
      <c r="BG2350" s="403"/>
      <c r="BH2350" s="403"/>
      <c r="BI2350" s="403"/>
      <c r="BJ2350" s="403"/>
      <c r="BK2350" s="403"/>
    </row>
    <row r="2351" spans="1:63" x14ac:dyDescent="0.25">
      <c r="A2351" s="405"/>
      <c r="B2351" s="400"/>
      <c r="C2351" s="403"/>
      <c r="D2351" s="403"/>
      <c r="E2351" s="403"/>
      <c r="I2351" s="404"/>
      <c r="Q2351" s="405"/>
      <c r="S2351" s="405"/>
      <c r="T2351" s="403"/>
      <c r="U2351" s="406"/>
      <c r="V2351" s="400"/>
      <c r="W2351" s="405"/>
      <c r="X2351" s="405"/>
      <c r="Y2351" s="403"/>
      <c r="Z2351" s="407"/>
      <c r="AA2351" s="403"/>
      <c r="AB2351" s="405"/>
      <c r="AC2351" s="403"/>
      <c r="AD2351" s="406"/>
      <c r="AG2351" s="403"/>
      <c r="AH2351" s="403"/>
      <c r="AI2351" s="405"/>
      <c r="AL2351" s="403"/>
      <c r="AN2351" s="403"/>
      <c r="AO2351" s="405"/>
      <c r="AP2351" s="403"/>
      <c r="AQ2351" s="403"/>
      <c r="AR2351" s="403"/>
      <c r="AS2351" s="403"/>
      <c r="AT2351" s="403"/>
      <c r="AU2351" s="403"/>
      <c r="AV2351" s="405"/>
      <c r="AW2351" s="404"/>
      <c r="AY2351" s="403"/>
      <c r="BC2351" s="403"/>
      <c r="BD2351" s="403"/>
      <c r="BE2351" s="403"/>
      <c r="BF2351" s="403"/>
      <c r="BG2351" s="403"/>
      <c r="BH2351" s="403"/>
      <c r="BI2351" s="403"/>
      <c r="BJ2351" s="403"/>
      <c r="BK2351" s="403"/>
    </row>
    <row r="2352" spans="1:63" x14ac:dyDescent="0.25">
      <c r="A2352" s="405"/>
      <c r="B2352" s="400"/>
      <c r="C2352" s="403"/>
      <c r="D2352" s="403"/>
      <c r="E2352" s="403"/>
      <c r="I2352" s="404"/>
      <c r="Q2352" s="405"/>
      <c r="S2352" s="405"/>
      <c r="T2352" s="403"/>
      <c r="U2352" s="406"/>
      <c r="V2352" s="400"/>
      <c r="W2352" s="405"/>
      <c r="X2352" s="405"/>
      <c r="Y2352" s="403"/>
      <c r="Z2352" s="407"/>
      <c r="AA2352" s="403"/>
      <c r="AB2352" s="405"/>
      <c r="AC2352" s="403"/>
      <c r="AD2352" s="406"/>
      <c r="AG2352" s="403"/>
      <c r="AH2352" s="403"/>
      <c r="AI2352" s="405"/>
      <c r="AL2352" s="403"/>
      <c r="AN2352" s="403"/>
      <c r="AO2352" s="405"/>
      <c r="AP2352" s="403"/>
      <c r="AQ2352" s="403"/>
      <c r="AR2352" s="403"/>
      <c r="AS2352" s="403"/>
      <c r="AT2352" s="403"/>
      <c r="AU2352" s="403"/>
      <c r="AV2352" s="405"/>
      <c r="AW2352" s="404"/>
      <c r="AY2352" s="403"/>
      <c r="BC2352" s="403"/>
      <c r="BD2352" s="403"/>
      <c r="BE2352" s="403"/>
      <c r="BF2352" s="403"/>
      <c r="BG2352" s="403"/>
      <c r="BH2352" s="403"/>
      <c r="BI2352" s="403"/>
      <c r="BJ2352" s="403"/>
      <c r="BK2352" s="403"/>
    </row>
    <row r="2353" spans="1:63" x14ac:dyDescent="0.25">
      <c r="A2353" s="405"/>
      <c r="B2353" s="400"/>
      <c r="C2353" s="403"/>
      <c r="D2353" s="403"/>
      <c r="E2353" s="403"/>
      <c r="I2353" s="404"/>
      <c r="Q2353" s="405"/>
      <c r="S2353" s="405"/>
      <c r="T2353" s="403"/>
      <c r="U2353" s="406"/>
      <c r="V2353" s="400"/>
      <c r="W2353" s="405"/>
      <c r="X2353" s="405"/>
      <c r="Y2353" s="403"/>
      <c r="Z2353" s="407"/>
      <c r="AA2353" s="403"/>
      <c r="AB2353" s="405"/>
      <c r="AC2353" s="403"/>
      <c r="AD2353" s="406"/>
      <c r="AG2353" s="403"/>
      <c r="AH2353" s="403"/>
      <c r="AI2353" s="405"/>
      <c r="AL2353" s="403"/>
      <c r="AN2353" s="403"/>
      <c r="AO2353" s="405"/>
      <c r="AP2353" s="403"/>
      <c r="AQ2353" s="403"/>
      <c r="AR2353" s="403"/>
      <c r="AS2353" s="403"/>
      <c r="AT2353" s="403"/>
      <c r="AU2353" s="403"/>
      <c r="AV2353" s="405"/>
      <c r="AW2353" s="404"/>
      <c r="AY2353" s="403"/>
      <c r="BC2353" s="403"/>
      <c r="BD2353" s="403"/>
      <c r="BE2353" s="403"/>
      <c r="BF2353" s="403"/>
      <c r="BG2353" s="403"/>
      <c r="BH2353" s="403"/>
      <c r="BI2353" s="403"/>
      <c r="BJ2353" s="403"/>
      <c r="BK2353" s="403"/>
    </row>
    <row r="2354" spans="1:63" x14ac:dyDescent="0.25">
      <c r="A2354" s="405"/>
      <c r="B2354" s="400"/>
      <c r="C2354" s="403"/>
      <c r="D2354" s="403"/>
      <c r="E2354" s="403"/>
      <c r="I2354" s="404"/>
      <c r="Q2354" s="405"/>
      <c r="S2354" s="405"/>
      <c r="T2354" s="403"/>
      <c r="U2354" s="406"/>
      <c r="V2354" s="400"/>
      <c r="W2354" s="405"/>
      <c r="X2354" s="405"/>
      <c r="Y2354" s="403"/>
      <c r="Z2354" s="407"/>
      <c r="AA2354" s="403"/>
      <c r="AB2354" s="405"/>
      <c r="AC2354" s="403"/>
      <c r="AD2354" s="406"/>
      <c r="AG2354" s="403"/>
      <c r="AH2354" s="403"/>
      <c r="AI2354" s="405"/>
      <c r="AL2354" s="403"/>
      <c r="AN2354" s="403"/>
      <c r="AO2354" s="405"/>
      <c r="AP2354" s="403"/>
      <c r="AQ2354" s="403"/>
      <c r="AR2354" s="403"/>
      <c r="AS2354" s="403"/>
      <c r="AT2354" s="403"/>
      <c r="AU2354" s="403"/>
      <c r="AV2354" s="405"/>
      <c r="AW2354" s="404"/>
      <c r="AY2354" s="403"/>
      <c r="BC2354" s="403"/>
      <c r="BD2354" s="403"/>
      <c r="BE2354" s="403"/>
      <c r="BF2354" s="403"/>
      <c r="BG2354" s="403"/>
      <c r="BH2354" s="403"/>
      <c r="BI2354" s="403"/>
      <c r="BJ2354" s="403"/>
      <c r="BK2354" s="403"/>
    </row>
    <row r="2355" spans="1:63" x14ac:dyDescent="0.25">
      <c r="A2355" s="405"/>
      <c r="B2355" s="400"/>
      <c r="C2355" s="403"/>
      <c r="D2355" s="403"/>
      <c r="E2355" s="403"/>
      <c r="I2355" s="404"/>
      <c r="Q2355" s="405"/>
      <c r="S2355" s="405"/>
      <c r="T2355" s="403"/>
      <c r="U2355" s="406"/>
      <c r="V2355" s="400"/>
      <c r="W2355" s="405"/>
      <c r="X2355" s="405"/>
      <c r="Y2355" s="403"/>
      <c r="Z2355" s="407"/>
      <c r="AA2355" s="403"/>
      <c r="AB2355" s="405"/>
      <c r="AC2355" s="403"/>
      <c r="AD2355" s="406"/>
      <c r="AG2355" s="403"/>
      <c r="AH2355" s="403"/>
      <c r="AI2355" s="405"/>
      <c r="AL2355" s="403"/>
      <c r="AN2355" s="403"/>
      <c r="AO2355" s="405"/>
      <c r="AP2355" s="403"/>
      <c r="AQ2355" s="403"/>
      <c r="AR2355" s="403"/>
      <c r="AS2355" s="403"/>
      <c r="AT2355" s="403"/>
      <c r="AU2355" s="403"/>
      <c r="AV2355" s="405"/>
      <c r="AW2355" s="404"/>
      <c r="AY2355" s="403"/>
      <c r="BC2355" s="403"/>
      <c r="BD2355" s="403"/>
      <c r="BE2355" s="403"/>
      <c r="BF2355" s="403"/>
      <c r="BG2355" s="403"/>
      <c r="BH2355" s="403"/>
      <c r="BI2355" s="403"/>
      <c r="BJ2355" s="403"/>
      <c r="BK2355" s="403"/>
    </row>
    <row r="2356" spans="1:63" x14ac:dyDescent="0.25">
      <c r="A2356" s="405"/>
      <c r="B2356" s="400"/>
      <c r="C2356" s="403"/>
      <c r="D2356" s="403"/>
      <c r="E2356" s="403"/>
      <c r="I2356" s="404"/>
      <c r="Q2356" s="405"/>
      <c r="S2356" s="405"/>
      <c r="T2356" s="403"/>
      <c r="U2356" s="406"/>
      <c r="V2356" s="400"/>
      <c r="W2356" s="405"/>
      <c r="X2356" s="405"/>
      <c r="Y2356" s="403"/>
      <c r="Z2356" s="407"/>
      <c r="AA2356" s="403"/>
      <c r="AB2356" s="405"/>
      <c r="AC2356" s="403"/>
      <c r="AD2356" s="406"/>
      <c r="AG2356" s="403"/>
      <c r="AH2356" s="403"/>
      <c r="AI2356" s="405"/>
      <c r="AL2356" s="403"/>
      <c r="AN2356" s="403"/>
      <c r="AO2356" s="405"/>
      <c r="AP2356" s="403"/>
      <c r="AQ2356" s="403"/>
      <c r="AR2356" s="403"/>
      <c r="AS2356" s="403"/>
      <c r="AT2356" s="403"/>
      <c r="AU2356" s="403"/>
      <c r="AV2356" s="405"/>
      <c r="AW2356" s="404"/>
      <c r="AY2356" s="403"/>
      <c r="BC2356" s="403"/>
      <c r="BD2356" s="403"/>
      <c r="BE2356" s="403"/>
      <c r="BF2356" s="403"/>
      <c r="BG2356" s="403"/>
      <c r="BH2356" s="403"/>
      <c r="BI2356" s="403"/>
      <c r="BJ2356" s="403"/>
      <c r="BK2356" s="403"/>
    </row>
    <row r="2357" spans="1:63" x14ac:dyDescent="0.25">
      <c r="A2357" s="405"/>
      <c r="B2357" s="400"/>
      <c r="C2357" s="403"/>
      <c r="D2357" s="403"/>
      <c r="E2357" s="403"/>
      <c r="I2357" s="404"/>
      <c r="Q2357" s="405"/>
      <c r="S2357" s="405"/>
      <c r="T2357" s="403"/>
      <c r="U2357" s="406"/>
      <c r="V2357" s="400"/>
      <c r="W2357" s="405"/>
      <c r="X2357" s="405"/>
      <c r="Y2357" s="403"/>
      <c r="Z2357" s="407"/>
      <c r="AA2357" s="403"/>
      <c r="AB2357" s="405"/>
      <c r="AC2357" s="403"/>
      <c r="AD2357" s="406"/>
      <c r="AG2357" s="403"/>
      <c r="AH2357" s="403"/>
      <c r="AI2357" s="405"/>
      <c r="AL2357" s="403"/>
      <c r="AN2357" s="403"/>
      <c r="AO2357" s="405"/>
      <c r="AP2357" s="403"/>
      <c r="AQ2357" s="403"/>
      <c r="AR2357" s="403"/>
      <c r="AS2357" s="403"/>
      <c r="AT2357" s="403"/>
      <c r="AU2357" s="403"/>
      <c r="AV2357" s="405"/>
      <c r="AW2357" s="404"/>
      <c r="AY2357" s="403"/>
      <c r="BC2357" s="403"/>
      <c r="BD2357" s="403"/>
      <c r="BE2357" s="403"/>
      <c r="BF2357" s="403"/>
      <c r="BG2357" s="403"/>
      <c r="BH2357" s="403"/>
      <c r="BI2357" s="403"/>
      <c r="BJ2357" s="403"/>
      <c r="BK2357" s="403"/>
    </row>
    <row r="2358" spans="1:63" x14ac:dyDescent="0.25">
      <c r="A2358" s="405"/>
      <c r="B2358" s="400"/>
      <c r="C2358" s="403"/>
      <c r="D2358" s="403"/>
      <c r="E2358" s="403"/>
      <c r="I2358" s="404"/>
      <c r="Q2358" s="405"/>
      <c r="S2358" s="405"/>
      <c r="T2358" s="403"/>
      <c r="U2358" s="406"/>
      <c r="V2358" s="400"/>
      <c r="W2358" s="405"/>
      <c r="X2358" s="405"/>
      <c r="Y2358" s="403"/>
      <c r="Z2358" s="407"/>
      <c r="AA2358" s="403"/>
      <c r="AB2358" s="405"/>
      <c r="AC2358" s="403"/>
      <c r="AD2358" s="406"/>
      <c r="AG2358" s="403"/>
      <c r="AH2358" s="403"/>
      <c r="AI2358" s="405"/>
      <c r="AL2358" s="403"/>
      <c r="AN2358" s="403"/>
      <c r="AO2358" s="405"/>
      <c r="AP2358" s="403"/>
      <c r="AQ2358" s="403"/>
      <c r="AR2358" s="403"/>
      <c r="AS2358" s="403"/>
      <c r="AT2358" s="403"/>
      <c r="AU2358" s="403"/>
      <c r="AV2358" s="405"/>
      <c r="AW2358" s="404"/>
      <c r="AY2358" s="403"/>
      <c r="BC2358" s="403"/>
      <c r="BD2358" s="403"/>
      <c r="BE2358" s="403"/>
      <c r="BF2358" s="403"/>
      <c r="BG2358" s="403"/>
      <c r="BH2358" s="403"/>
      <c r="BI2358" s="403"/>
      <c r="BJ2358" s="403"/>
      <c r="BK2358" s="403"/>
    </row>
    <row r="2359" spans="1:63" x14ac:dyDescent="0.25">
      <c r="A2359" s="405"/>
      <c r="B2359" s="400"/>
      <c r="C2359" s="403"/>
      <c r="D2359" s="403"/>
      <c r="E2359" s="403"/>
      <c r="I2359" s="404"/>
      <c r="Q2359" s="405"/>
      <c r="S2359" s="405"/>
      <c r="T2359" s="403"/>
      <c r="U2359" s="406"/>
      <c r="V2359" s="400"/>
      <c r="W2359" s="405"/>
      <c r="X2359" s="405"/>
      <c r="Y2359" s="403"/>
      <c r="Z2359" s="407"/>
      <c r="AA2359" s="403"/>
      <c r="AB2359" s="405"/>
      <c r="AC2359" s="403"/>
      <c r="AD2359" s="406"/>
      <c r="AG2359" s="403"/>
      <c r="AH2359" s="403"/>
      <c r="AI2359" s="405"/>
      <c r="AL2359" s="403"/>
      <c r="AN2359" s="403"/>
      <c r="AO2359" s="405"/>
      <c r="AP2359" s="403"/>
      <c r="AQ2359" s="403"/>
      <c r="AR2359" s="403"/>
      <c r="AS2359" s="403"/>
      <c r="AT2359" s="403"/>
      <c r="AU2359" s="403"/>
      <c r="AV2359" s="405"/>
      <c r="AW2359" s="404"/>
      <c r="AY2359" s="403"/>
      <c r="BC2359" s="403"/>
      <c r="BD2359" s="403"/>
      <c r="BE2359" s="403"/>
      <c r="BF2359" s="403"/>
      <c r="BG2359" s="403"/>
      <c r="BH2359" s="403"/>
      <c r="BI2359" s="403"/>
      <c r="BJ2359" s="403"/>
      <c r="BK2359" s="403"/>
    </row>
    <row r="2360" spans="1:63" x14ac:dyDescent="0.25">
      <c r="A2360" s="405"/>
      <c r="B2360" s="400"/>
      <c r="C2360" s="403"/>
      <c r="D2360" s="403"/>
      <c r="E2360" s="403"/>
      <c r="I2360" s="404"/>
      <c r="Q2360" s="405"/>
      <c r="S2360" s="405"/>
      <c r="T2360" s="403"/>
      <c r="U2360" s="406"/>
      <c r="V2360" s="400"/>
      <c r="W2360" s="405"/>
      <c r="X2360" s="405"/>
      <c r="Y2360" s="403"/>
      <c r="Z2360" s="407"/>
      <c r="AA2360" s="403"/>
      <c r="AB2360" s="405"/>
      <c r="AC2360" s="403"/>
      <c r="AD2360" s="406"/>
      <c r="AG2360" s="403"/>
      <c r="AH2360" s="403"/>
      <c r="AI2360" s="405"/>
      <c r="AL2360" s="403"/>
      <c r="AN2360" s="403"/>
      <c r="AO2360" s="405"/>
      <c r="AP2360" s="403"/>
      <c r="AQ2360" s="403"/>
      <c r="AR2360" s="403"/>
      <c r="AS2360" s="403"/>
      <c r="AT2360" s="403"/>
      <c r="AU2360" s="403"/>
      <c r="AV2360" s="405"/>
      <c r="AW2360" s="404"/>
      <c r="AY2360" s="403"/>
      <c r="BC2360" s="403"/>
      <c r="BD2360" s="403"/>
      <c r="BE2360" s="403"/>
      <c r="BF2360" s="403"/>
      <c r="BG2360" s="403"/>
      <c r="BH2360" s="403"/>
      <c r="BI2360" s="403"/>
      <c r="BJ2360" s="403"/>
      <c r="BK2360" s="403"/>
    </row>
    <row r="2361" spans="1:63" x14ac:dyDescent="0.25">
      <c r="A2361" s="405"/>
      <c r="B2361" s="400"/>
      <c r="C2361" s="403"/>
      <c r="D2361" s="403"/>
      <c r="E2361" s="403"/>
      <c r="I2361" s="404"/>
      <c r="Q2361" s="405"/>
      <c r="S2361" s="405"/>
      <c r="T2361" s="403"/>
      <c r="U2361" s="406"/>
      <c r="V2361" s="400"/>
      <c r="W2361" s="405"/>
      <c r="X2361" s="405"/>
      <c r="Y2361" s="403"/>
      <c r="Z2361" s="407"/>
      <c r="AA2361" s="403"/>
      <c r="AB2361" s="405"/>
      <c r="AC2361" s="403"/>
      <c r="AD2361" s="406"/>
      <c r="AG2361" s="403"/>
      <c r="AH2361" s="403"/>
      <c r="AI2361" s="405"/>
      <c r="AL2361" s="403"/>
      <c r="AN2361" s="403"/>
      <c r="AO2361" s="405"/>
      <c r="AP2361" s="403"/>
      <c r="AQ2361" s="403"/>
      <c r="AR2361" s="403"/>
      <c r="AS2361" s="403"/>
      <c r="AT2361" s="403"/>
      <c r="AU2361" s="403"/>
      <c r="AV2361" s="405"/>
      <c r="AW2361" s="404"/>
      <c r="AY2361" s="403"/>
      <c r="BC2361" s="403"/>
      <c r="BD2361" s="403"/>
      <c r="BE2361" s="403"/>
      <c r="BF2361" s="403"/>
      <c r="BG2361" s="403"/>
      <c r="BH2361" s="403"/>
      <c r="BI2361" s="403"/>
      <c r="BJ2361" s="403"/>
      <c r="BK2361" s="403"/>
    </row>
    <row r="2362" spans="1:63" x14ac:dyDescent="0.25">
      <c r="A2362" s="405"/>
      <c r="B2362" s="400"/>
      <c r="C2362" s="403"/>
      <c r="D2362" s="403"/>
      <c r="E2362" s="403"/>
      <c r="I2362" s="404"/>
      <c r="Q2362" s="405"/>
      <c r="S2362" s="405"/>
      <c r="T2362" s="403"/>
      <c r="U2362" s="406"/>
      <c r="V2362" s="400"/>
      <c r="W2362" s="405"/>
      <c r="X2362" s="405"/>
      <c r="Y2362" s="403"/>
      <c r="Z2362" s="407"/>
      <c r="AA2362" s="403"/>
      <c r="AB2362" s="405"/>
      <c r="AC2362" s="403"/>
      <c r="AD2362" s="406"/>
      <c r="AG2362" s="403"/>
      <c r="AH2362" s="403"/>
      <c r="AI2362" s="405"/>
      <c r="AL2362" s="403"/>
      <c r="AN2362" s="403"/>
      <c r="AO2362" s="405"/>
      <c r="AP2362" s="403"/>
      <c r="AQ2362" s="403"/>
      <c r="AR2362" s="403"/>
      <c r="AS2362" s="403"/>
      <c r="AT2362" s="403"/>
      <c r="AU2362" s="403"/>
      <c r="AV2362" s="405"/>
      <c r="AW2362" s="404"/>
      <c r="AY2362" s="403"/>
      <c r="BC2362" s="403"/>
      <c r="BD2362" s="403"/>
      <c r="BE2362" s="403"/>
      <c r="BF2362" s="403"/>
      <c r="BG2362" s="403"/>
      <c r="BH2362" s="403"/>
      <c r="BI2362" s="403"/>
      <c r="BJ2362" s="403"/>
      <c r="BK2362" s="403"/>
    </row>
    <row r="2363" spans="1:63" x14ac:dyDescent="0.25">
      <c r="A2363" s="405"/>
      <c r="B2363" s="400"/>
      <c r="C2363" s="403"/>
      <c r="D2363" s="403"/>
      <c r="E2363" s="403"/>
      <c r="I2363" s="404"/>
      <c r="Q2363" s="405"/>
      <c r="S2363" s="405"/>
      <c r="T2363" s="403"/>
      <c r="U2363" s="406"/>
      <c r="V2363" s="400"/>
      <c r="W2363" s="405"/>
      <c r="X2363" s="405"/>
      <c r="Y2363" s="403"/>
      <c r="Z2363" s="407"/>
      <c r="AA2363" s="403"/>
      <c r="AB2363" s="405"/>
      <c r="AC2363" s="403"/>
      <c r="AD2363" s="406"/>
      <c r="AG2363" s="403"/>
      <c r="AH2363" s="403"/>
      <c r="AI2363" s="405"/>
      <c r="AL2363" s="403"/>
      <c r="AN2363" s="403"/>
      <c r="AO2363" s="405"/>
      <c r="AP2363" s="403"/>
      <c r="AQ2363" s="403"/>
      <c r="AR2363" s="403"/>
      <c r="AS2363" s="403"/>
      <c r="AT2363" s="403"/>
      <c r="AU2363" s="403"/>
      <c r="AV2363" s="405"/>
      <c r="AW2363" s="404"/>
      <c r="AY2363" s="403"/>
      <c r="BC2363" s="403"/>
      <c r="BD2363" s="403"/>
      <c r="BE2363" s="403"/>
      <c r="BF2363" s="403"/>
      <c r="BG2363" s="403"/>
      <c r="BH2363" s="403"/>
      <c r="BI2363" s="403"/>
      <c r="BJ2363" s="403"/>
      <c r="BK2363" s="403"/>
    </row>
    <row r="2364" spans="1:63" x14ac:dyDescent="0.25">
      <c r="A2364" s="405"/>
      <c r="B2364" s="400"/>
      <c r="C2364" s="403"/>
      <c r="D2364" s="403"/>
      <c r="E2364" s="403"/>
      <c r="I2364" s="404"/>
      <c r="Q2364" s="405"/>
      <c r="S2364" s="405"/>
      <c r="T2364" s="403"/>
      <c r="U2364" s="406"/>
      <c r="V2364" s="400"/>
      <c r="W2364" s="405"/>
      <c r="X2364" s="405"/>
      <c r="Y2364" s="403"/>
      <c r="Z2364" s="407"/>
      <c r="AA2364" s="403"/>
      <c r="AB2364" s="405"/>
      <c r="AC2364" s="403"/>
      <c r="AD2364" s="406"/>
      <c r="AG2364" s="403"/>
      <c r="AH2364" s="403"/>
      <c r="AI2364" s="405"/>
      <c r="AL2364" s="403"/>
      <c r="AN2364" s="403"/>
      <c r="AO2364" s="405"/>
      <c r="AP2364" s="403"/>
      <c r="AQ2364" s="403"/>
      <c r="AR2364" s="403"/>
      <c r="AS2364" s="403"/>
      <c r="AT2364" s="403"/>
      <c r="AU2364" s="403"/>
      <c r="AV2364" s="405"/>
      <c r="AW2364" s="404"/>
      <c r="AY2364" s="403"/>
      <c r="BC2364" s="403"/>
      <c r="BD2364" s="403"/>
      <c r="BE2364" s="403"/>
      <c r="BF2364" s="403"/>
      <c r="BG2364" s="403"/>
      <c r="BH2364" s="403"/>
      <c r="BI2364" s="403"/>
      <c r="BJ2364" s="403"/>
      <c r="BK2364" s="403"/>
    </row>
    <row r="2365" spans="1:63" x14ac:dyDescent="0.25">
      <c r="A2365" s="405"/>
      <c r="B2365" s="400"/>
      <c r="C2365" s="403"/>
      <c r="D2365" s="403"/>
      <c r="E2365" s="403"/>
      <c r="I2365" s="404"/>
      <c r="Q2365" s="405"/>
      <c r="S2365" s="405"/>
      <c r="T2365" s="403"/>
      <c r="U2365" s="406"/>
      <c r="V2365" s="400"/>
      <c r="W2365" s="405"/>
      <c r="X2365" s="405"/>
      <c r="Y2365" s="403"/>
      <c r="Z2365" s="407"/>
      <c r="AA2365" s="403"/>
      <c r="AB2365" s="405"/>
      <c r="AC2365" s="403"/>
      <c r="AD2365" s="406"/>
      <c r="AG2365" s="403"/>
      <c r="AH2365" s="403"/>
      <c r="AI2365" s="405"/>
      <c r="AL2365" s="403"/>
      <c r="AN2365" s="403"/>
      <c r="AO2365" s="405"/>
      <c r="AP2365" s="403"/>
      <c r="AQ2365" s="403"/>
      <c r="AR2365" s="403"/>
      <c r="AS2365" s="403"/>
      <c r="AT2365" s="403"/>
      <c r="AU2365" s="403"/>
      <c r="AV2365" s="405"/>
      <c r="AW2365" s="404"/>
      <c r="AY2365" s="403"/>
      <c r="BC2365" s="403"/>
      <c r="BD2365" s="403"/>
      <c r="BE2365" s="403"/>
      <c r="BF2365" s="403"/>
      <c r="BG2365" s="403"/>
      <c r="BH2365" s="403"/>
      <c r="BI2365" s="403"/>
      <c r="BJ2365" s="403"/>
      <c r="BK2365" s="403"/>
    </row>
    <row r="2366" spans="1:63" x14ac:dyDescent="0.25">
      <c r="A2366" s="405"/>
      <c r="B2366" s="400"/>
      <c r="C2366" s="403"/>
      <c r="D2366" s="403"/>
      <c r="E2366" s="403"/>
      <c r="I2366" s="404"/>
      <c r="Q2366" s="405"/>
      <c r="S2366" s="405"/>
      <c r="T2366" s="403"/>
      <c r="U2366" s="406"/>
      <c r="V2366" s="400"/>
      <c r="W2366" s="405"/>
      <c r="X2366" s="405"/>
      <c r="Y2366" s="403"/>
      <c r="Z2366" s="407"/>
      <c r="AA2366" s="403"/>
      <c r="AB2366" s="405"/>
      <c r="AC2366" s="403"/>
      <c r="AD2366" s="406"/>
      <c r="AG2366" s="403"/>
      <c r="AH2366" s="403"/>
      <c r="AI2366" s="405"/>
      <c r="AL2366" s="403"/>
      <c r="AN2366" s="403"/>
      <c r="AO2366" s="405"/>
      <c r="AP2366" s="403"/>
      <c r="AQ2366" s="403"/>
      <c r="AR2366" s="403"/>
      <c r="AS2366" s="403"/>
      <c r="AT2366" s="403"/>
      <c r="AU2366" s="403"/>
      <c r="AV2366" s="405"/>
      <c r="AW2366" s="404"/>
      <c r="AY2366" s="403"/>
      <c r="BC2366" s="403"/>
      <c r="BD2366" s="403"/>
      <c r="BE2366" s="403"/>
      <c r="BF2366" s="403"/>
      <c r="BG2366" s="403"/>
      <c r="BH2366" s="403"/>
      <c r="BI2366" s="403"/>
      <c r="BJ2366" s="403"/>
      <c r="BK2366" s="403"/>
    </row>
    <row r="2367" spans="1:63" x14ac:dyDescent="0.25">
      <c r="A2367" s="405"/>
      <c r="B2367" s="400"/>
      <c r="C2367" s="403"/>
      <c r="D2367" s="403"/>
      <c r="E2367" s="403"/>
      <c r="I2367" s="404"/>
      <c r="Q2367" s="405"/>
      <c r="S2367" s="405"/>
      <c r="T2367" s="403"/>
      <c r="U2367" s="406"/>
      <c r="V2367" s="400"/>
      <c r="W2367" s="405"/>
      <c r="X2367" s="405"/>
      <c r="Y2367" s="403"/>
      <c r="Z2367" s="407"/>
      <c r="AA2367" s="403"/>
      <c r="AB2367" s="405"/>
      <c r="AC2367" s="403"/>
      <c r="AD2367" s="406"/>
      <c r="AG2367" s="403"/>
      <c r="AH2367" s="403"/>
      <c r="AI2367" s="405"/>
      <c r="AL2367" s="403"/>
      <c r="AN2367" s="403"/>
      <c r="AO2367" s="405"/>
      <c r="AP2367" s="403"/>
      <c r="AQ2367" s="403"/>
      <c r="AR2367" s="403"/>
      <c r="AS2367" s="403"/>
      <c r="AT2367" s="403"/>
      <c r="AU2367" s="403"/>
      <c r="AV2367" s="405"/>
      <c r="AW2367" s="404"/>
      <c r="AY2367" s="403"/>
      <c r="BC2367" s="403"/>
      <c r="BD2367" s="403"/>
      <c r="BE2367" s="403"/>
      <c r="BF2367" s="403"/>
      <c r="BG2367" s="403"/>
      <c r="BH2367" s="403"/>
      <c r="BI2367" s="403"/>
      <c r="BJ2367" s="403"/>
      <c r="BK2367" s="403"/>
    </row>
    <row r="2368" spans="1:63" x14ac:dyDescent="0.25">
      <c r="A2368" s="405"/>
      <c r="B2368" s="400"/>
      <c r="C2368" s="403"/>
      <c r="D2368" s="403"/>
      <c r="E2368" s="403"/>
      <c r="I2368" s="404"/>
      <c r="Q2368" s="405"/>
      <c r="S2368" s="405"/>
      <c r="T2368" s="403"/>
      <c r="U2368" s="406"/>
      <c r="V2368" s="400"/>
      <c r="W2368" s="405"/>
      <c r="X2368" s="405"/>
      <c r="Y2368" s="403"/>
      <c r="Z2368" s="407"/>
      <c r="AA2368" s="403"/>
      <c r="AB2368" s="405"/>
      <c r="AC2368" s="403"/>
      <c r="AD2368" s="406"/>
      <c r="AG2368" s="403"/>
      <c r="AH2368" s="403"/>
      <c r="AI2368" s="405"/>
      <c r="AL2368" s="403"/>
      <c r="AN2368" s="403"/>
      <c r="AO2368" s="405"/>
      <c r="AP2368" s="403"/>
      <c r="AQ2368" s="403"/>
      <c r="AR2368" s="403"/>
      <c r="AS2368" s="403"/>
      <c r="AT2368" s="403"/>
      <c r="AU2368" s="403"/>
      <c r="AV2368" s="405"/>
      <c r="AW2368" s="404"/>
      <c r="AY2368" s="403"/>
      <c r="BC2368" s="403"/>
      <c r="BD2368" s="403"/>
      <c r="BE2368" s="403"/>
      <c r="BF2368" s="403"/>
      <c r="BG2368" s="403"/>
      <c r="BH2368" s="403"/>
      <c r="BI2368" s="403"/>
      <c r="BJ2368" s="403"/>
      <c r="BK2368" s="403"/>
    </row>
    <row r="2369" spans="1:63" x14ac:dyDescent="0.25">
      <c r="A2369" s="405"/>
      <c r="B2369" s="400"/>
      <c r="C2369" s="403"/>
      <c r="D2369" s="403"/>
      <c r="E2369" s="403"/>
      <c r="I2369" s="404"/>
      <c r="Q2369" s="405"/>
      <c r="S2369" s="405"/>
      <c r="T2369" s="403"/>
      <c r="U2369" s="406"/>
      <c r="V2369" s="400"/>
      <c r="W2369" s="405"/>
      <c r="X2369" s="405"/>
      <c r="Y2369" s="403"/>
      <c r="Z2369" s="407"/>
      <c r="AA2369" s="403"/>
      <c r="AB2369" s="405"/>
      <c r="AC2369" s="403"/>
      <c r="AD2369" s="406"/>
      <c r="AG2369" s="403"/>
      <c r="AH2369" s="403"/>
      <c r="AI2369" s="405"/>
      <c r="AL2369" s="403"/>
      <c r="AN2369" s="403"/>
      <c r="AO2369" s="405"/>
      <c r="AP2369" s="403"/>
      <c r="AQ2369" s="403"/>
      <c r="AR2369" s="403"/>
      <c r="AS2369" s="403"/>
      <c r="AT2369" s="403"/>
      <c r="AU2369" s="403"/>
      <c r="AV2369" s="405"/>
      <c r="AW2369" s="404"/>
      <c r="AY2369" s="403"/>
      <c r="BC2369" s="403"/>
      <c r="BD2369" s="403"/>
      <c r="BE2369" s="403"/>
      <c r="BF2369" s="403"/>
      <c r="BG2369" s="403"/>
      <c r="BH2369" s="403"/>
      <c r="BI2369" s="403"/>
      <c r="BJ2369" s="403"/>
      <c r="BK2369" s="403"/>
    </row>
    <row r="2370" spans="1:63" x14ac:dyDescent="0.25">
      <c r="A2370" s="405"/>
      <c r="B2370" s="400"/>
      <c r="C2370" s="403"/>
      <c r="D2370" s="403"/>
      <c r="E2370" s="403"/>
      <c r="I2370" s="404"/>
      <c r="Q2370" s="405"/>
      <c r="S2370" s="405"/>
      <c r="T2370" s="403"/>
      <c r="U2370" s="406"/>
      <c r="V2370" s="400"/>
      <c r="W2370" s="405"/>
      <c r="X2370" s="405"/>
      <c r="Y2370" s="403"/>
      <c r="Z2370" s="407"/>
      <c r="AA2370" s="403"/>
      <c r="AB2370" s="405"/>
      <c r="AC2370" s="403"/>
      <c r="AD2370" s="406"/>
      <c r="AG2370" s="403"/>
      <c r="AH2370" s="403"/>
      <c r="AI2370" s="405"/>
      <c r="AL2370" s="403"/>
      <c r="AN2370" s="403"/>
      <c r="AO2370" s="405"/>
      <c r="AP2370" s="403"/>
      <c r="AQ2370" s="403"/>
      <c r="AR2370" s="403"/>
      <c r="AS2370" s="403"/>
      <c r="AT2370" s="403"/>
      <c r="AU2370" s="403"/>
      <c r="AV2370" s="405"/>
      <c r="AW2370" s="404"/>
      <c r="AY2370" s="403"/>
      <c r="BC2370" s="403"/>
      <c r="BD2370" s="403"/>
      <c r="BE2370" s="403"/>
      <c r="BF2370" s="403"/>
      <c r="BG2370" s="403"/>
      <c r="BH2370" s="403"/>
      <c r="BI2370" s="403"/>
      <c r="BJ2370" s="403"/>
      <c r="BK2370" s="403"/>
    </row>
    <row r="2371" spans="1:63" x14ac:dyDescent="0.25">
      <c r="A2371" s="405"/>
      <c r="B2371" s="400"/>
      <c r="C2371" s="403"/>
      <c r="D2371" s="403"/>
      <c r="E2371" s="403"/>
      <c r="I2371" s="404"/>
      <c r="Q2371" s="405"/>
      <c r="S2371" s="405"/>
      <c r="T2371" s="403"/>
      <c r="U2371" s="406"/>
      <c r="V2371" s="400"/>
      <c r="W2371" s="405"/>
      <c r="X2371" s="405"/>
      <c r="Y2371" s="403"/>
      <c r="Z2371" s="407"/>
      <c r="AA2371" s="403"/>
      <c r="AB2371" s="405"/>
      <c r="AC2371" s="403"/>
      <c r="AD2371" s="406"/>
      <c r="AG2371" s="403"/>
      <c r="AH2371" s="403"/>
      <c r="AI2371" s="405"/>
      <c r="AL2371" s="403"/>
      <c r="AN2371" s="403"/>
      <c r="AO2371" s="405"/>
      <c r="AP2371" s="403"/>
      <c r="AQ2371" s="403"/>
      <c r="AR2371" s="403"/>
      <c r="AS2371" s="403"/>
      <c r="AT2371" s="403"/>
      <c r="AU2371" s="403"/>
      <c r="AV2371" s="405"/>
      <c r="AW2371" s="404"/>
      <c r="AY2371" s="403"/>
      <c r="BC2371" s="403"/>
      <c r="BD2371" s="403"/>
      <c r="BE2371" s="403"/>
      <c r="BF2371" s="403"/>
      <c r="BG2371" s="403"/>
      <c r="BH2371" s="403"/>
      <c r="BI2371" s="403"/>
      <c r="BJ2371" s="403"/>
      <c r="BK2371" s="403"/>
    </row>
    <row r="2372" spans="1:63" x14ac:dyDescent="0.25">
      <c r="A2372" s="405"/>
      <c r="B2372" s="400"/>
      <c r="C2372" s="403"/>
      <c r="D2372" s="403"/>
      <c r="E2372" s="403"/>
      <c r="I2372" s="404"/>
      <c r="Q2372" s="405"/>
      <c r="S2372" s="405"/>
      <c r="T2372" s="403"/>
      <c r="U2372" s="406"/>
      <c r="V2372" s="400"/>
      <c r="W2372" s="405"/>
      <c r="X2372" s="405"/>
      <c r="Y2372" s="403"/>
      <c r="Z2372" s="407"/>
      <c r="AA2372" s="403"/>
      <c r="AB2372" s="405"/>
      <c r="AC2372" s="403"/>
      <c r="AD2372" s="406"/>
      <c r="AG2372" s="403"/>
      <c r="AH2372" s="403"/>
      <c r="AI2372" s="405"/>
      <c r="AL2372" s="403"/>
      <c r="AN2372" s="403"/>
      <c r="AO2372" s="405"/>
      <c r="AP2372" s="403"/>
      <c r="AQ2372" s="403"/>
      <c r="AR2372" s="403"/>
      <c r="AS2372" s="403"/>
      <c r="AT2372" s="403"/>
      <c r="AU2372" s="403"/>
      <c r="AV2372" s="405"/>
      <c r="AW2372" s="404"/>
      <c r="AY2372" s="403"/>
      <c r="BC2372" s="403"/>
      <c r="BD2372" s="403"/>
      <c r="BE2372" s="403"/>
      <c r="BF2372" s="403"/>
      <c r="BG2372" s="403"/>
      <c r="BH2372" s="403"/>
      <c r="BI2372" s="403"/>
      <c r="BJ2372" s="403"/>
      <c r="BK2372" s="403"/>
    </row>
    <row r="2373" spans="1:63" x14ac:dyDescent="0.25">
      <c r="A2373" s="405"/>
      <c r="B2373" s="400"/>
      <c r="C2373" s="403"/>
      <c r="D2373" s="403"/>
      <c r="E2373" s="403"/>
      <c r="I2373" s="404"/>
      <c r="Q2373" s="405"/>
      <c r="S2373" s="405"/>
      <c r="T2373" s="403"/>
      <c r="U2373" s="406"/>
      <c r="V2373" s="400"/>
      <c r="W2373" s="405"/>
      <c r="X2373" s="405"/>
      <c r="Y2373" s="403"/>
      <c r="Z2373" s="407"/>
      <c r="AA2373" s="403"/>
      <c r="AB2373" s="405"/>
      <c r="AC2373" s="403"/>
      <c r="AD2373" s="406"/>
      <c r="AG2373" s="403"/>
      <c r="AH2373" s="403"/>
      <c r="AI2373" s="405"/>
      <c r="AL2373" s="403"/>
      <c r="AN2373" s="403"/>
      <c r="AO2373" s="405"/>
      <c r="AP2373" s="403"/>
      <c r="AQ2373" s="403"/>
      <c r="AR2373" s="403"/>
      <c r="AS2373" s="403"/>
      <c r="AT2373" s="403"/>
      <c r="AU2373" s="403"/>
      <c r="AV2373" s="405"/>
      <c r="AW2373" s="404"/>
      <c r="AY2373" s="403"/>
      <c r="BC2373" s="403"/>
      <c r="BD2373" s="403"/>
      <c r="BE2373" s="403"/>
      <c r="BF2373" s="403"/>
      <c r="BG2373" s="403"/>
      <c r="BH2373" s="403"/>
      <c r="BI2373" s="403"/>
      <c r="BJ2373" s="403"/>
      <c r="BK2373" s="403"/>
    </row>
    <row r="2374" spans="1:63" x14ac:dyDescent="0.25">
      <c r="A2374" s="405"/>
      <c r="B2374" s="400"/>
      <c r="C2374" s="403"/>
      <c r="D2374" s="403"/>
      <c r="E2374" s="403"/>
      <c r="I2374" s="404"/>
      <c r="Q2374" s="405"/>
      <c r="S2374" s="405"/>
      <c r="T2374" s="403"/>
      <c r="U2374" s="406"/>
      <c r="V2374" s="400"/>
      <c r="W2374" s="405"/>
      <c r="X2374" s="405"/>
      <c r="Y2374" s="403"/>
      <c r="Z2374" s="407"/>
      <c r="AA2374" s="403"/>
      <c r="AB2374" s="405"/>
      <c r="AC2374" s="403"/>
      <c r="AD2374" s="406"/>
      <c r="AG2374" s="403"/>
      <c r="AH2374" s="403"/>
      <c r="AI2374" s="405"/>
      <c r="AL2374" s="403"/>
      <c r="AN2374" s="403"/>
      <c r="AO2374" s="405"/>
      <c r="AP2374" s="403"/>
      <c r="AQ2374" s="403"/>
      <c r="AR2374" s="403"/>
      <c r="AS2374" s="403"/>
      <c r="AT2374" s="403"/>
      <c r="AU2374" s="403"/>
      <c r="AV2374" s="405"/>
      <c r="AW2374" s="404"/>
      <c r="AY2374" s="403"/>
      <c r="BC2374" s="403"/>
      <c r="BD2374" s="403"/>
      <c r="BE2374" s="403"/>
      <c r="BF2374" s="403"/>
      <c r="BG2374" s="403"/>
      <c r="BH2374" s="403"/>
      <c r="BI2374" s="403"/>
      <c r="BJ2374" s="403"/>
      <c r="BK2374" s="403"/>
    </row>
    <row r="2375" spans="1:63" x14ac:dyDescent="0.25">
      <c r="A2375" s="405"/>
      <c r="B2375" s="400"/>
      <c r="C2375" s="403"/>
      <c r="D2375" s="403"/>
      <c r="E2375" s="403"/>
      <c r="I2375" s="404"/>
      <c r="Q2375" s="405"/>
      <c r="S2375" s="405"/>
      <c r="T2375" s="403"/>
      <c r="U2375" s="406"/>
      <c r="V2375" s="400"/>
      <c r="W2375" s="405"/>
      <c r="X2375" s="405"/>
      <c r="Y2375" s="403"/>
      <c r="Z2375" s="407"/>
      <c r="AA2375" s="403"/>
      <c r="AB2375" s="405"/>
      <c r="AC2375" s="403"/>
      <c r="AD2375" s="406"/>
      <c r="AG2375" s="403"/>
      <c r="AH2375" s="403"/>
      <c r="AI2375" s="405"/>
      <c r="AL2375" s="403"/>
      <c r="AN2375" s="403"/>
      <c r="AO2375" s="405"/>
      <c r="AP2375" s="403"/>
      <c r="AQ2375" s="403"/>
      <c r="AR2375" s="403"/>
      <c r="AS2375" s="403"/>
      <c r="AT2375" s="403"/>
      <c r="AU2375" s="403"/>
      <c r="AV2375" s="405"/>
      <c r="AW2375" s="404"/>
      <c r="AY2375" s="403"/>
      <c r="BC2375" s="403"/>
      <c r="BD2375" s="403"/>
      <c r="BE2375" s="403"/>
      <c r="BF2375" s="403"/>
      <c r="BG2375" s="403"/>
      <c r="BH2375" s="403"/>
      <c r="BI2375" s="403"/>
      <c r="BJ2375" s="403"/>
      <c r="BK2375" s="403"/>
    </row>
    <row r="2376" spans="1:63" x14ac:dyDescent="0.25">
      <c r="A2376" s="405"/>
      <c r="B2376" s="400"/>
      <c r="C2376" s="403"/>
      <c r="D2376" s="403"/>
      <c r="E2376" s="403"/>
      <c r="I2376" s="404"/>
      <c r="Q2376" s="405"/>
      <c r="S2376" s="405"/>
      <c r="T2376" s="403"/>
      <c r="U2376" s="406"/>
      <c r="V2376" s="400"/>
      <c r="W2376" s="405"/>
      <c r="X2376" s="405"/>
      <c r="Y2376" s="403"/>
      <c r="Z2376" s="407"/>
      <c r="AA2376" s="403"/>
      <c r="AB2376" s="405"/>
      <c r="AC2376" s="403"/>
      <c r="AD2376" s="406"/>
      <c r="AG2376" s="403"/>
      <c r="AH2376" s="403"/>
      <c r="AI2376" s="405"/>
      <c r="AL2376" s="403"/>
      <c r="AN2376" s="403"/>
      <c r="AO2376" s="405"/>
      <c r="AP2376" s="403"/>
      <c r="AQ2376" s="403"/>
      <c r="AR2376" s="403"/>
      <c r="AS2376" s="403"/>
      <c r="AT2376" s="403"/>
      <c r="AU2376" s="403"/>
      <c r="AV2376" s="405"/>
      <c r="AW2376" s="404"/>
      <c r="AY2376" s="403"/>
      <c r="BC2376" s="403"/>
      <c r="BD2376" s="403"/>
      <c r="BE2376" s="403"/>
      <c r="BF2376" s="403"/>
      <c r="BG2376" s="403"/>
      <c r="BH2376" s="403"/>
      <c r="BI2376" s="403"/>
      <c r="BJ2376" s="403"/>
      <c r="BK2376" s="403"/>
    </row>
    <row r="2377" spans="1:63" x14ac:dyDescent="0.25">
      <c r="A2377" s="405"/>
      <c r="B2377" s="400"/>
      <c r="C2377" s="403"/>
      <c r="D2377" s="403"/>
      <c r="E2377" s="403"/>
      <c r="I2377" s="404"/>
      <c r="Q2377" s="405"/>
      <c r="S2377" s="405"/>
      <c r="T2377" s="403"/>
      <c r="U2377" s="406"/>
      <c r="V2377" s="400"/>
      <c r="W2377" s="405"/>
      <c r="X2377" s="405"/>
      <c r="Y2377" s="403"/>
      <c r="Z2377" s="407"/>
      <c r="AA2377" s="403"/>
      <c r="AB2377" s="405"/>
      <c r="AC2377" s="403"/>
      <c r="AD2377" s="406"/>
      <c r="AG2377" s="403"/>
      <c r="AH2377" s="403"/>
      <c r="AI2377" s="405"/>
      <c r="AL2377" s="403"/>
      <c r="AN2377" s="403"/>
      <c r="AO2377" s="405"/>
      <c r="AP2377" s="403"/>
      <c r="AQ2377" s="403"/>
      <c r="AR2377" s="403"/>
      <c r="AS2377" s="403"/>
      <c r="AT2377" s="403"/>
      <c r="AU2377" s="403"/>
      <c r="AV2377" s="405"/>
      <c r="AW2377" s="404"/>
      <c r="AY2377" s="403"/>
      <c r="BC2377" s="403"/>
      <c r="BD2377" s="403"/>
      <c r="BE2377" s="403"/>
      <c r="BF2377" s="403"/>
      <c r="BG2377" s="403"/>
      <c r="BH2377" s="403"/>
      <c r="BI2377" s="403"/>
      <c r="BJ2377" s="403"/>
      <c r="BK2377" s="403"/>
    </row>
    <row r="2378" spans="1:63" x14ac:dyDescent="0.25">
      <c r="A2378" s="405"/>
      <c r="B2378" s="400"/>
      <c r="C2378" s="403"/>
      <c r="D2378" s="403"/>
      <c r="E2378" s="403"/>
      <c r="I2378" s="404"/>
      <c r="Q2378" s="405"/>
      <c r="S2378" s="405"/>
      <c r="T2378" s="403"/>
      <c r="U2378" s="406"/>
      <c r="V2378" s="400"/>
      <c r="W2378" s="405"/>
      <c r="X2378" s="405"/>
      <c r="Y2378" s="403"/>
      <c r="Z2378" s="407"/>
      <c r="AA2378" s="403"/>
      <c r="AB2378" s="405"/>
      <c r="AC2378" s="403"/>
      <c r="AD2378" s="406"/>
      <c r="AG2378" s="403"/>
      <c r="AH2378" s="403"/>
      <c r="AI2378" s="405"/>
      <c r="AL2378" s="403"/>
      <c r="AN2378" s="403"/>
      <c r="AO2378" s="405"/>
      <c r="AP2378" s="403"/>
      <c r="AQ2378" s="403"/>
      <c r="AR2378" s="403"/>
      <c r="AS2378" s="403"/>
      <c r="AT2378" s="403"/>
      <c r="AU2378" s="403"/>
      <c r="AV2378" s="405"/>
      <c r="AW2378" s="404"/>
      <c r="AY2378" s="403"/>
      <c r="BC2378" s="403"/>
      <c r="BD2378" s="403"/>
      <c r="BE2378" s="403"/>
      <c r="BF2378" s="403"/>
      <c r="BG2378" s="403"/>
      <c r="BH2378" s="403"/>
      <c r="BI2378" s="403"/>
      <c r="BJ2378" s="403"/>
      <c r="BK2378" s="403"/>
    </row>
    <row r="2379" spans="1:63" x14ac:dyDescent="0.25">
      <c r="A2379" s="405"/>
      <c r="B2379" s="400"/>
      <c r="C2379" s="403"/>
      <c r="D2379" s="403"/>
      <c r="E2379" s="403"/>
      <c r="I2379" s="404"/>
      <c r="Q2379" s="405"/>
      <c r="S2379" s="405"/>
      <c r="T2379" s="403"/>
      <c r="U2379" s="406"/>
      <c r="V2379" s="400"/>
      <c r="W2379" s="405"/>
      <c r="X2379" s="405"/>
      <c r="Y2379" s="403"/>
      <c r="Z2379" s="407"/>
      <c r="AA2379" s="403"/>
      <c r="AB2379" s="405"/>
      <c r="AC2379" s="403"/>
      <c r="AD2379" s="406"/>
      <c r="AG2379" s="403"/>
      <c r="AH2379" s="403"/>
      <c r="AI2379" s="405"/>
      <c r="AL2379" s="403"/>
      <c r="AN2379" s="403"/>
      <c r="AO2379" s="405"/>
      <c r="AP2379" s="403"/>
      <c r="AQ2379" s="403"/>
      <c r="AR2379" s="403"/>
      <c r="AS2379" s="403"/>
      <c r="AT2379" s="403"/>
      <c r="AU2379" s="403"/>
      <c r="AV2379" s="405"/>
      <c r="AW2379" s="404"/>
      <c r="AY2379" s="403"/>
      <c r="BC2379" s="403"/>
      <c r="BD2379" s="403"/>
      <c r="BE2379" s="403"/>
      <c r="BF2379" s="403"/>
      <c r="BG2379" s="403"/>
      <c r="BH2379" s="403"/>
      <c r="BI2379" s="403"/>
      <c r="BJ2379" s="403"/>
      <c r="BK2379" s="403"/>
    </row>
    <row r="2380" spans="1:63" x14ac:dyDescent="0.25">
      <c r="A2380" s="405"/>
      <c r="B2380" s="400"/>
      <c r="C2380" s="403"/>
      <c r="D2380" s="403"/>
      <c r="E2380" s="403"/>
      <c r="I2380" s="404"/>
      <c r="Q2380" s="405"/>
      <c r="S2380" s="405"/>
      <c r="T2380" s="403"/>
      <c r="U2380" s="406"/>
      <c r="V2380" s="400"/>
      <c r="W2380" s="405"/>
      <c r="X2380" s="405"/>
      <c r="Y2380" s="403"/>
      <c r="Z2380" s="407"/>
      <c r="AA2380" s="403"/>
      <c r="AB2380" s="405"/>
      <c r="AC2380" s="403"/>
      <c r="AD2380" s="406"/>
      <c r="AG2380" s="403"/>
      <c r="AH2380" s="403"/>
      <c r="AI2380" s="405"/>
      <c r="AL2380" s="403"/>
      <c r="AN2380" s="403"/>
      <c r="AO2380" s="405"/>
      <c r="AP2380" s="403"/>
      <c r="AQ2380" s="403"/>
      <c r="AR2380" s="403"/>
      <c r="AS2380" s="403"/>
      <c r="AT2380" s="403"/>
      <c r="AU2380" s="403"/>
      <c r="AV2380" s="405"/>
      <c r="AW2380" s="404"/>
      <c r="AY2380" s="403"/>
      <c r="BC2380" s="403"/>
      <c r="BD2380" s="403"/>
      <c r="BE2380" s="403"/>
      <c r="BF2380" s="403"/>
      <c r="BG2380" s="403"/>
      <c r="BH2380" s="403"/>
      <c r="BI2380" s="403"/>
      <c r="BJ2380" s="403"/>
      <c r="BK2380" s="403"/>
    </row>
    <row r="2381" spans="1:63" x14ac:dyDescent="0.25">
      <c r="A2381" s="405"/>
      <c r="B2381" s="400"/>
      <c r="C2381" s="403"/>
      <c r="D2381" s="403"/>
      <c r="E2381" s="403"/>
      <c r="I2381" s="404"/>
      <c r="Q2381" s="405"/>
      <c r="S2381" s="405"/>
      <c r="T2381" s="403"/>
      <c r="U2381" s="406"/>
      <c r="V2381" s="400"/>
      <c r="W2381" s="405"/>
      <c r="X2381" s="405"/>
      <c r="Y2381" s="403"/>
      <c r="Z2381" s="407"/>
      <c r="AA2381" s="403"/>
      <c r="AB2381" s="405"/>
      <c r="AC2381" s="403"/>
      <c r="AD2381" s="406"/>
      <c r="AG2381" s="403"/>
      <c r="AH2381" s="403"/>
      <c r="AI2381" s="405"/>
      <c r="AL2381" s="403"/>
      <c r="AN2381" s="403"/>
      <c r="AO2381" s="405"/>
      <c r="AP2381" s="403"/>
      <c r="AQ2381" s="403"/>
      <c r="AR2381" s="403"/>
      <c r="AS2381" s="403"/>
      <c r="AT2381" s="403"/>
      <c r="AU2381" s="403"/>
      <c r="AV2381" s="405"/>
      <c r="AW2381" s="404"/>
      <c r="AY2381" s="403"/>
      <c r="BC2381" s="403"/>
      <c r="BD2381" s="403"/>
      <c r="BE2381" s="403"/>
      <c r="BF2381" s="403"/>
      <c r="BG2381" s="403"/>
      <c r="BH2381" s="403"/>
      <c r="BI2381" s="403"/>
      <c r="BJ2381" s="403"/>
      <c r="BK2381" s="403"/>
    </row>
    <row r="2382" spans="1:63" x14ac:dyDescent="0.25">
      <c r="A2382" s="405"/>
      <c r="B2382" s="400"/>
      <c r="C2382" s="403"/>
      <c r="D2382" s="403"/>
      <c r="E2382" s="403"/>
      <c r="I2382" s="404"/>
      <c r="Q2382" s="405"/>
      <c r="S2382" s="405"/>
      <c r="T2382" s="403"/>
      <c r="U2382" s="406"/>
      <c r="V2382" s="400"/>
      <c r="W2382" s="405"/>
      <c r="X2382" s="405"/>
      <c r="Y2382" s="403"/>
      <c r="Z2382" s="407"/>
      <c r="AA2382" s="403"/>
      <c r="AB2382" s="405"/>
      <c r="AC2382" s="403"/>
      <c r="AD2382" s="406"/>
      <c r="AG2382" s="403"/>
      <c r="AH2382" s="403"/>
      <c r="AI2382" s="405"/>
      <c r="AL2382" s="403"/>
      <c r="AN2382" s="403"/>
      <c r="AO2382" s="405"/>
      <c r="AP2382" s="403"/>
      <c r="AQ2382" s="403"/>
      <c r="AR2382" s="403"/>
      <c r="AS2382" s="403"/>
      <c r="AT2382" s="403"/>
      <c r="AU2382" s="403"/>
      <c r="AV2382" s="405"/>
      <c r="AW2382" s="404"/>
      <c r="AY2382" s="403"/>
      <c r="BC2382" s="403"/>
      <c r="BD2382" s="403"/>
      <c r="BE2382" s="403"/>
      <c r="BF2382" s="403"/>
      <c r="BG2382" s="403"/>
      <c r="BH2382" s="403"/>
      <c r="BI2382" s="403"/>
      <c r="BJ2382" s="403"/>
      <c r="BK2382" s="403"/>
    </row>
    <row r="2383" spans="1:63" x14ac:dyDescent="0.25">
      <c r="A2383" s="405"/>
      <c r="B2383" s="400"/>
      <c r="C2383" s="403"/>
      <c r="D2383" s="403"/>
      <c r="E2383" s="403"/>
      <c r="I2383" s="404"/>
      <c r="Q2383" s="405"/>
      <c r="S2383" s="405"/>
      <c r="T2383" s="403"/>
      <c r="U2383" s="406"/>
      <c r="V2383" s="400"/>
      <c r="W2383" s="405"/>
      <c r="X2383" s="405"/>
      <c r="Y2383" s="403"/>
      <c r="Z2383" s="407"/>
      <c r="AA2383" s="403"/>
      <c r="AB2383" s="405"/>
      <c r="AC2383" s="403"/>
      <c r="AD2383" s="406"/>
      <c r="AG2383" s="403"/>
      <c r="AH2383" s="403"/>
      <c r="AI2383" s="405"/>
      <c r="AL2383" s="403"/>
      <c r="AN2383" s="403"/>
      <c r="AO2383" s="405"/>
      <c r="AP2383" s="403"/>
      <c r="AQ2383" s="403"/>
      <c r="AR2383" s="403"/>
      <c r="AS2383" s="403"/>
      <c r="AT2383" s="403"/>
      <c r="AU2383" s="403"/>
      <c r="AV2383" s="405"/>
      <c r="AW2383" s="404"/>
      <c r="AY2383" s="403"/>
      <c r="BC2383" s="403"/>
      <c r="BD2383" s="403"/>
      <c r="BE2383" s="403"/>
      <c r="BF2383" s="403"/>
      <c r="BG2383" s="403"/>
      <c r="BH2383" s="403"/>
      <c r="BI2383" s="403"/>
      <c r="BJ2383" s="403"/>
      <c r="BK2383" s="403"/>
    </row>
    <row r="2384" spans="1:63" x14ac:dyDescent="0.25">
      <c r="A2384" s="405"/>
      <c r="B2384" s="400"/>
      <c r="C2384" s="403"/>
      <c r="D2384" s="403"/>
      <c r="E2384" s="403"/>
      <c r="I2384" s="404"/>
      <c r="Q2384" s="405"/>
      <c r="S2384" s="405"/>
      <c r="T2384" s="403"/>
      <c r="U2384" s="406"/>
      <c r="V2384" s="400"/>
      <c r="W2384" s="405"/>
      <c r="X2384" s="405"/>
      <c r="Y2384" s="403"/>
      <c r="Z2384" s="407"/>
      <c r="AA2384" s="403"/>
      <c r="AB2384" s="405"/>
      <c r="AC2384" s="403"/>
      <c r="AD2384" s="406"/>
      <c r="AG2384" s="403"/>
      <c r="AH2384" s="403"/>
      <c r="AI2384" s="405"/>
      <c r="AL2384" s="403"/>
      <c r="AN2384" s="403"/>
      <c r="AO2384" s="405"/>
      <c r="AP2384" s="403"/>
      <c r="AQ2384" s="403"/>
      <c r="AR2384" s="403"/>
      <c r="AS2384" s="403"/>
      <c r="AT2384" s="403"/>
      <c r="AU2384" s="403"/>
      <c r="AV2384" s="405"/>
      <c r="AW2384" s="404"/>
      <c r="AY2384" s="403"/>
      <c r="BC2384" s="403"/>
      <c r="BD2384" s="403"/>
      <c r="BE2384" s="403"/>
      <c r="BF2384" s="403"/>
      <c r="BG2384" s="403"/>
      <c r="BH2384" s="403"/>
      <c r="BI2384" s="403"/>
      <c r="BJ2384" s="403"/>
      <c r="BK2384" s="403"/>
    </row>
    <row r="2385" spans="1:63" x14ac:dyDescent="0.25">
      <c r="A2385" s="405"/>
      <c r="B2385" s="400"/>
      <c r="C2385" s="403"/>
      <c r="D2385" s="403"/>
      <c r="E2385" s="403"/>
      <c r="I2385" s="404"/>
      <c r="Q2385" s="405"/>
      <c r="S2385" s="405"/>
      <c r="T2385" s="403"/>
      <c r="U2385" s="406"/>
      <c r="V2385" s="400"/>
      <c r="W2385" s="405"/>
      <c r="X2385" s="405"/>
      <c r="Y2385" s="403"/>
      <c r="Z2385" s="407"/>
      <c r="AA2385" s="403"/>
      <c r="AB2385" s="405"/>
      <c r="AC2385" s="403"/>
      <c r="AD2385" s="406"/>
      <c r="AG2385" s="403"/>
      <c r="AH2385" s="403"/>
      <c r="AI2385" s="405"/>
      <c r="AL2385" s="403"/>
      <c r="AN2385" s="403"/>
      <c r="AO2385" s="405"/>
      <c r="AP2385" s="403"/>
      <c r="AQ2385" s="403"/>
      <c r="AR2385" s="403"/>
      <c r="AS2385" s="403"/>
      <c r="AT2385" s="403"/>
      <c r="AU2385" s="403"/>
      <c r="AV2385" s="405"/>
      <c r="AW2385" s="404"/>
      <c r="AY2385" s="403"/>
      <c r="BC2385" s="403"/>
      <c r="BD2385" s="403"/>
      <c r="BE2385" s="403"/>
      <c r="BF2385" s="403"/>
      <c r="BG2385" s="403"/>
      <c r="BH2385" s="403"/>
      <c r="BI2385" s="403"/>
      <c r="BJ2385" s="403"/>
      <c r="BK2385" s="403"/>
    </row>
    <row r="2386" spans="1:63" x14ac:dyDescent="0.25">
      <c r="A2386" s="405"/>
      <c r="B2386" s="400"/>
      <c r="C2386" s="403"/>
      <c r="D2386" s="403"/>
      <c r="E2386" s="403"/>
      <c r="I2386" s="404"/>
      <c r="Q2386" s="405"/>
      <c r="S2386" s="405"/>
      <c r="T2386" s="403"/>
      <c r="U2386" s="406"/>
      <c r="V2386" s="400"/>
      <c r="W2386" s="405"/>
      <c r="X2386" s="405"/>
      <c r="Y2386" s="403"/>
      <c r="Z2386" s="407"/>
      <c r="AA2386" s="403"/>
      <c r="AB2386" s="405"/>
      <c r="AC2386" s="403"/>
      <c r="AD2386" s="406"/>
      <c r="AG2386" s="403"/>
      <c r="AH2386" s="403"/>
      <c r="AI2386" s="405"/>
      <c r="AL2386" s="403"/>
      <c r="AN2386" s="403"/>
      <c r="AO2386" s="405"/>
      <c r="AP2386" s="403"/>
      <c r="AQ2386" s="403"/>
      <c r="AR2386" s="403"/>
      <c r="AS2386" s="403"/>
      <c r="AT2386" s="403"/>
      <c r="AU2386" s="403"/>
      <c r="AV2386" s="405"/>
      <c r="AW2386" s="404"/>
      <c r="AY2386" s="403"/>
      <c r="BC2386" s="403"/>
      <c r="BD2386" s="403"/>
      <c r="BE2386" s="403"/>
      <c r="BF2386" s="403"/>
      <c r="BG2386" s="403"/>
      <c r="BH2386" s="403"/>
      <c r="BI2386" s="403"/>
      <c r="BJ2386" s="403"/>
      <c r="BK2386" s="403"/>
    </row>
    <row r="2387" spans="1:63" x14ac:dyDescent="0.25">
      <c r="A2387" s="405"/>
      <c r="B2387" s="400"/>
      <c r="C2387" s="403"/>
      <c r="D2387" s="403"/>
      <c r="E2387" s="403"/>
      <c r="I2387" s="404"/>
      <c r="Q2387" s="405"/>
      <c r="S2387" s="405"/>
      <c r="T2387" s="403"/>
      <c r="U2387" s="406"/>
      <c r="V2387" s="400"/>
      <c r="W2387" s="405"/>
      <c r="X2387" s="405"/>
      <c r="Y2387" s="403"/>
      <c r="Z2387" s="407"/>
      <c r="AA2387" s="403"/>
      <c r="AB2387" s="405"/>
      <c r="AC2387" s="403"/>
      <c r="AD2387" s="406"/>
      <c r="AG2387" s="403"/>
      <c r="AH2387" s="403"/>
      <c r="AI2387" s="405"/>
      <c r="AL2387" s="403"/>
      <c r="AN2387" s="403"/>
      <c r="AO2387" s="405"/>
      <c r="AP2387" s="403"/>
      <c r="AQ2387" s="403"/>
      <c r="AR2387" s="403"/>
      <c r="AS2387" s="403"/>
      <c r="AT2387" s="403"/>
      <c r="AU2387" s="403"/>
      <c r="AV2387" s="405"/>
      <c r="AW2387" s="404"/>
      <c r="AY2387" s="403"/>
      <c r="BC2387" s="403"/>
      <c r="BD2387" s="403"/>
      <c r="BE2387" s="403"/>
      <c r="BF2387" s="403"/>
      <c r="BG2387" s="403"/>
      <c r="BH2387" s="403"/>
      <c r="BI2387" s="403"/>
      <c r="BJ2387" s="403"/>
      <c r="BK2387" s="403"/>
    </row>
    <row r="2388" spans="1:63" x14ac:dyDescent="0.25">
      <c r="A2388" s="405"/>
      <c r="B2388" s="400"/>
      <c r="C2388" s="403"/>
      <c r="D2388" s="403"/>
      <c r="E2388" s="403"/>
      <c r="I2388" s="404"/>
      <c r="Q2388" s="405"/>
      <c r="S2388" s="405"/>
      <c r="T2388" s="403"/>
      <c r="U2388" s="406"/>
      <c r="V2388" s="400"/>
      <c r="W2388" s="405"/>
      <c r="X2388" s="405"/>
      <c r="Y2388" s="403"/>
      <c r="Z2388" s="407"/>
      <c r="AA2388" s="403"/>
      <c r="AB2388" s="405"/>
      <c r="AC2388" s="403"/>
      <c r="AD2388" s="406"/>
      <c r="AG2388" s="403"/>
      <c r="AH2388" s="403"/>
      <c r="AI2388" s="405"/>
      <c r="AL2388" s="403"/>
      <c r="AN2388" s="403"/>
      <c r="AO2388" s="405"/>
      <c r="AP2388" s="403"/>
      <c r="AQ2388" s="403"/>
      <c r="AR2388" s="403"/>
      <c r="AS2388" s="403"/>
      <c r="AT2388" s="403"/>
      <c r="AU2388" s="403"/>
      <c r="AV2388" s="405"/>
      <c r="AW2388" s="404"/>
      <c r="AY2388" s="403"/>
      <c r="BC2388" s="403"/>
      <c r="BD2388" s="403"/>
      <c r="BE2388" s="403"/>
      <c r="BF2388" s="403"/>
      <c r="BG2388" s="403"/>
      <c r="BH2388" s="403"/>
      <c r="BI2388" s="403"/>
      <c r="BJ2388" s="403"/>
      <c r="BK2388" s="403"/>
    </row>
    <row r="2389" spans="1:63" x14ac:dyDescent="0.25">
      <c r="A2389" s="405"/>
      <c r="B2389" s="400"/>
      <c r="C2389" s="403"/>
      <c r="D2389" s="403"/>
      <c r="E2389" s="403"/>
      <c r="I2389" s="404"/>
      <c r="Q2389" s="405"/>
      <c r="S2389" s="405"/>
      <c r="T2389" s="403"/>
      <c r="U2389" s="406"/>
      <c r="V2389" s="400"/>
      <c r="W2389" s="405"/>
      <c r="X2389" s="405"/>
      <c r="Y2389" s="403"/>
      <c r="Z2389" s="407"/>
      <c r="AA2389" s="403"/>
      <c r="AB2389" s="405"/>
      <c r="AC2389" s="403"/>
      <c r="AD2389" s="406"/>
      <c r="AG2389" s="403"/>
      <c r="AH2389" s="403"/>
      <c r="AI2389" s="405"/>
      <c r="AL2389" s="403"/>
      <c r="AN2389" s="403"/>
      <c r="AO2389" s="405"/>
      <c r="AP2389" s="403"/>
      <c r="AQ2389" s="403"/>
      <c r="AR2389" s="403"/>
      <c r="AS2389" s="403"/>
      <c r="AT2389" s="403"/>
      <c r="AU2389" s="403"/>
      <c r="AV2389" s="405"/>
      <c r="AW2389" s="404"/>
      <c r="AY2389" s="403"/>
      <c r="BC2389" s="403"/>
      <c r="BD2389" s="403"/>
      <c r="BE2389" s="403"/>
      <c r="BF2389" s="403"/>
      <c r="BG2389" s="403"/>
      <c r="BH2389" s="403"/>
      <c r="BI2389" s="403"/>
      <c r="BJ2389" s="403"/>
      <c r="BK2389" s="403"/>
    </row>
    <row r="2390" spans="1:63" x14ac:dyDescent="0.25">
      <c r="A2390" s="405"/>
      <c r="B2390" s="400"/>
      <c r="C2390" s="403"/>
      <c r="D2390" s="403"/>
      <c r="E2390" s="403"/>
      <c r="I2390" s="404"/>
      <c r="Q2390" s="405"/>
      <c r="S2390" s="405"/>
      <c r="T2390" s="403"/>
      <c r="U2390" s="406"/>
      <c r="V2390" s="400"/>
      <c r="W2390" s="405"/>
      <c r="X2390" s="405"/>
      <c r="Y2390" s="403"/>
      <c r="Z2390" s="407"/>
      <c r="AA2390" s="403"/>
      <c r="AB2390" s="405"/>
      <c r="AC2390" s="403"/>
      <c r="AD2390" s="406"/>
      <c r="AG2390" s="403"/>
      <c r="AH2390" s="403"/>
      <c r="AI2390" s="405"/>
      <c r="AL2390" s="403"/>
      <c r="AN2390" s="403"/>
      <c r="AO2390" s="405"/>
      <c r="AP2390" s="403"/>
      <c r="AQ2390" s="403"/>
      <c r="AR2390" s="403"/>
      <c r="AS2390" s="403"/>
      <c r="AT2390" s="403"/>
      <c r="AU2390" s="403"/>
      <c r="AV2390" s="405"/>
      <c r="AW2390" s="404"/>
      <c r="AY2390" s="403"/>
      <c r="BC2390" s="403"/>
      <c r="BD2390" s="403"/>
      <c r="BE2390" s="403"/>
      <c r="BF2390" s="403"/>
      <c r="BG2390" s="403"/>
      <c r="BH2390" s="403"/>
      <c r="BI2390" s="403"/>
      <c r="BJ2390" s="403"/>
      <c r="BK2390" s="403"/>
    </row>
    <row r="2391" spans="1:63" x14ac:dyDescent="0.25">
      <c r="A2391" s="405"/>
      <c r="B2391" s="400"/>
      <c r="C2391" s="403"/>
      <c r="D2391" s="403"/>
      <c r="E2391" s="403"/>
      <c r="I2391" s="404"/>
      <c r="Q2391" s="405"/>
      <c r="S2391" s="405"/>
      <c r="T2391" s="403"/>
      <c r="U2391" s="406"/>
      <c r="V2391" s="400"/>
      <c r="W2391" s="405"/>
      <c r="X2391" s="405"/>
      <c r="Y2391" s="403"/>
      <c r="Z2391" s="407"/>
      <c r="AA2391" s="403"/>
      <c r="AB2391" s="405"/>
      <c r="AC2391" s="403"/>
      <c r="AD2391" s="406"/>
      <c r="AG2391" s="403"/>
      <c r="AH2391" s="403"/>
      <c r="AI2391" s="405"/>
      <c r="AL2391" s="403"/>
      <c r="AN2391" s="403"/>
      <c r="AO2391" s="405"/>
      <c r="AP2391" s="403"/>
      <c r="AQ2391" s="403"/>
      <c r="AR2391" s="403"/>
      <c r="AS2391" s="403"/>
      <c r="AT2391" s="403"/>
      <c r="AU2391" s="403"/>
      <c r="AV2391" s="405"/>
      <c r="AW2391" s="404"/>
      <c r="AY2391" s="403"/>
      <c r="BC2391" s="403"/>
      <c r="BD2391" s="403"/>
      <c r="BE2391" s="403"/>
      <c r="BF2391" s="403"/>
      <c r="BG2391" s="403"/>
      <c r="BH2391" s="403"/>
      <c r="BI2391" s="403"/>
      <c r="BJ2391" s="403"/>
      <c r="BK2391" s="403"/>
    </row>
    <row r="2392" spans="1:63" x14ac:dyDescent="0.25">
      <c r="A2392" s="405"/>
      <c r="B2392" s="400"/>
      <c r="C2392" s="403"/>
      <c r="D2392" s="403"/>
      <c r="E2392" s="403"/>
      <c r="I2392" s="404"/>
      <c r="Q2392" s="405"/>
      <c r="S2392" s="405"/>
      <c r="T2392" s="403"/>
      <c r="U2392" s="406"/>
      <c r="V2392" s="400"/>
      <c r="W2392" s="405"/>
      <c r="X2392" s="405"/>
      <c r="Y2392" s="403"/>
      <c r="Z2392" s="407"/>
      <c r="AA2392" s="403"/>
      <c r="AB2392" s="405"/>
      <c r="AC2392" s="403"/>
      <c r="AD2392" s="406"/>
      <c r="AG2392" s="403"/>
      <c r="AH2392" s="403"/>
      <c r="AI2392" s="405"/>
      <c r="AL2392" s="403"/>
      <c r="AN2392" s="403"/>
      <c r="AO2392" s="405"/>
      <c r="AP2392" s="403"/>
      <c r="AQ2392" s="403"/>
      <c r="AR2392" s="403"/>
      <c r="AS2392" s="403"/>
      <c r="AT2392" s="403"/>
      <c r="AU2392" s="403"/>
      <c r="AV2392" s="405"/>
      <c r="AW2392" s="404"/>
      <c r="AY2392" s="403"/>
      <c r="BC2392" s="403"/>
      <c r="BD2392" s="403"/>
      <c r="BE2392" s="403"/>
      <c r="BF2392" s="403"/>
      <c r="BG2392" s="403"/>
      <c r="BH2392" s="403"/>
      <c r="BI2392" s="403"/>
      <c r="BJ2392" s="403"/>
      <c r="BK2392" s="403"/>
    </row>
    <row r="2393" spans="1:63" x14ac:dyDescent="0.25">
      <c r="A2393" s="405"/>
      <c r="B2393" s="400"/>
      <c r="C2393" s="403"/>
      <c r="D2393" s="403"/>
      <c r="E2393" s="403"/>
      <c r="I2393" s="404"/>
      <c r="Q2393" s="405"/>
      <c r="S2393" s="405"/>
      <c r="T2393" s="403"/>
      <c r="U2393" s="406"/>
      <c r="V2393" s="400"/>
      <c r="W2393" s="405"/>
      <c r="X2393" s="405"/>
      <c r="Y2393" s="403"/>
      <c r="Z2393" s="407"/>
      <c r="AA2393" s="403"/>
      <c r="AB2393" s="405"/>
      <c r="AC2393" s="403"/>
      <c r="AD2393" s="406"/>
      <c r="AG2393" s="403"/>
      <c r="AH2393" s="403"/>
      <c r="AI2393" s="405"/>
      <c r="AL2393" s="403"/>
      <c r="AN2393" s="403"/>
      <c r="AO2393" s="405"/>
      <c r="AP2393" s="403"/>
      <c r="AQ2393" s="403"/>
      <c r="AR2393" s="403"/>
      <c r="AS2393" s="403"/>
      <c r="AT2393" s="403"/>
      <c r="AU2393" s="403"/>
      <c r="AV2393" s="405"/>
      <c r="AW2393" s="404"/>
      <c r="AY2393" s="403"/>
      <c r="BC2393" s="403"/>
      <c r="BD2393" s="403"/>
      <c r="BE2393" s="403"/>
      <c r="BF2393" s="403"/>
      <c r="BG2393" s="403"/>
      <c r="BH2393" s="403"/>
      <c r="BI2393" s="403"/>
      <c r="BJ2393" s="403"/>
      <c r="BK2393" s="403"/>
    </row>
    <row r="2394" spans="1:63" x14ac:dyDescent="0.25">
      <c r="A2394" s="405"/>
      <c r="B2394" s="400"/>
      <c r="C2394" s="403"/>
      <c r="D2394" s="403"/>
      <c r="E2394" s="403"/>
      <c r="I2394" s="404"/>
      <c r="Q2394" s="405"/>
      <c r="S2394" s="405"/>
      <c r="T2394" s="403"/>
      <c r="U2394" s="406"/>
      <c r="V2394" s="400"/>
      <c r="W2394" s="405"/>
      <c r="X2394" s="405"/>
      <c r="Y2394" s="403"/>
      <c r="Z2394" s="407"/>
      <c r="AA2394" s="403"/>
      <c r="AB2394" s="405"/>
      <c r="AC2394" s="403"/>
      <c r="AD2394" s="406"/>
      <c r="AG2394" s="403"/>
      <c r="AH2394" s="403"/>
      <c r="AI2394" s="405"/>
      <c r="AL2394" s="403"/>
      <c r="AN2394" s="403"/>
      <c r="AO2394" s="405"/>
      <c r="AP2394" s="403"/>
      <c r="AQ2394" s="403"/>
      <c r="AR2394" s="403"/>
      <c r="AS2394" s="403"/>
      <c r="AT2394" s="403"/>
      <c r="AU2394" s="403"/>
      <c r="AV2394" s="405"/>
      <c r="AW2394" s="404"/>
      <c r="AY2394" s="403"/>
      <c r="BC2394" s="403"/>
      <c r="BD2394" s="403"/>
      <c r="BE2394" s="403"/>
      <c r="BF2394" s="403"/>
      <c r="BG2394" s="403"/>
      <c r="BH2394" s="403"/>
      <c r="BI2394" s="403"/>
      <c r="BJ2394" s="403"/>
      <c r="BK2394" s="403"/>
    </row>
    <row r="2395" spans="1:63" x14ac:dyDescent="0.25">
      <c r="A2395" s="405"/>
      <c r="B2395" s="400"/>
      <c r="C2395" s="403"/>
      <c r="D2395" s="403"/>
      <c r="E2395" s="403"/>
      <c r="I2395" s="404"/>
      <c r="Q2395" s="405"/>
      <c r="S2395" s="405"/>
      <c r="T2395" s="403"/>
      <c r="U2395" s="406"/>
      <c r="V2395" s="400"/>
      <c r="W2395" s="405"/>
      <c r="X2395" s="405"/>
      <c r="Y2395" s="403"/>
      <c r="Z2395" s="407"/>
      <c r="AA2395" s="403"/>
      <c r="AB2395" s="405"/>
      <c r="AC2395" s="403"/>
      <c r="AD2395" s="406"/>
      <c r="AG2395" s="403"/>
      <c r="AH2395" s="403"/>
      <c r="AI2395" s="405"/>
      <c r="AL2395" s="403"/>
      <c r="AN2395" s="403"/>
      <c r="AO2395" s="405"/>
      <c r="AP2395" s="403"/>
      <c r="AQ2395" s="403"/>
      <c r="AR2395" s="403"/>
      <c r="AS2395" s="403"/>
      <c r="AT2395" s="403"/>
      <c r="AU2395" s="403"/>
      <c r="AV2395" s="405"/>
      <c r="AW2395" s="404"/>
      <c r="AY2395" s="403"/>
      <c r="BC2395" s="403"/>
      <c r="BD2395" s="403"/>
      <c r="BE2395" s="403"/>
      <c r="BF2395" s="403"/>
      <c r="BG2395" s="403"/>
      <c r="BH2395" s="403"/>
      <c r="BI2395" s="403"/>
      <c r="BJ2395" s="403"/>
      <c r="BK2395" s="403"/>
    </row>
    <row r="2396" spans="1:63" x14ac:dyDescent="0.25">
      <c r="A2396" s="405"/>
      <c r="B2396" s="400"/>
      <c r="C2396" s="403"/>
      <c r="D2396" s="403"/>
      <c r="E2396" s="403"/>
      <c r="I2396" s="404"/>
      <c r="Q2396" s="405"/>
      <c r="S2396" s="405"/>
      <c r="T2396" s="403"/>
      <c r="U2396" s="406"/>
      <c r="V2396" s="400"/>
      <c r="W2396" s="405"/>
      <c r="X2396" s="405"/>
      <c r="Y2396" s="403"/>
      <c r="Z2396" s="407"/>
      <c r="AA2396" s="403"/>
      <c r="AB2396" s="405"/>
      <c r="AC2396" s="403"/>
      <c r="AD2396" s="406"/>
      <c r="AG2396" s="403"/>
      <c r="AH2396" s="403"/>
      <c r="AI2396" s="405"/>
      <c r="AL2396" s="403"/>
      <c r="AN2396" s="403"/>
      <c r="AO2396" s="405"/>
      <c r="AP2396" s="403"/>
      <c r="AQ2396" s="403"/>
      <c r="AR2396" s="403"/>
      <c r="AS2396" s="403"/>
      <c r="AT2396" s="403"/>
      <c r="AU2396" s="403"/>
      <c r="AV2396" s="405"/>
      <c r="AW2396" s="404"/>
      <c r="AY2396" s="403"/>
      <c r="BC2396" s="403"/>
      <c r="BD2396" s="403"/>
      <c r="BE2396" s="403"/>
      <c r="BF2396" s="403"/>
      <c r="BG2396" s="403"/>
      <c r="BH2396" s="403"/>
      <c r="BI2396" s="403"/>
      <c r="BJ2396" s="403"/>
      <c r="BK2396" s="403"/>
    </row>
    <row r="2397" spans="1:63" x14ac:dyDescent="0.25">
      <c r="A2397" s="405"/>
      <c r="B2397" s="400"/>
      <c r="C2397" s="403"/>
      <c r="D2397" s="403"/>
      <c r="E2397" s="403"/>
      <c r="I2397" s="404"/>
      <c r="Q2397" s="405"/>
      <c r="S2397" s="405"/>
      <c r="T2397" s="403"/>
      <c r="U2397" s="406"/>
      <c r="V2397" s="400"/>
      <c r="W2397" s="405"/>
      <c r="X2397" s="405"/>
      <c r="Y2397" s="403"/>
      <c r="Z2397" s="407"/>
      <c r="AA2397" s="403"/>
      <c r="AB2397" s="405"/>
      <c r="AC2397" s="403"/>
      <c r="AD2397" s="406"/>
      <c r="AG2397" s="403"/>
      <c r="AH2397" s="403"/>
      <c r="AI2397" s="405"/>
      <c r="AL2397" s="403"/>
      <c r="AN2397" s="403"/>
      <c r="AO2397" s="405"/>
      <c r="AP2397" s="403"/>
      <c r="AQ2397" s="403"/>
      <c r="AR2397" s="403"/>
      <c r="AS2397" s="403"/>
      <c r="AT2397" s="403"/>
      <c r="AU2397" s="403"/>
      <c r="AV2397" s="405"/>
      <c r="AW2397" s="404"/>
      <c r="AY2397" s="403"/>
      <c r="BC2397" s="403"/>
      <c r="BD2397" s="403"/>
      <c r="BE2397" s="403"/>
      <c r="BF2397" s="403"/>
      <c r="BG2397" s="403"/>
      <c r="BH2397" s="403"/>
      <c r="BI2397" s="403"/>
      <c r="BJ2397" s="403"/>
      <c r="BK2397" s="403"/>
    </row>
    <row r="2398" spans="1:63" x14ac:dyDescent="0.25">
      <c r="A2398" s="405"/>
      <c r="B2398" s="400"/>
      <c r="C2398" s="403"/>
      <c r="D2398" s="403"/>
      <c r="E2398" s="403"/>
      <c r="I2398" s="404"/>
      <c r="Q2398" s="405"/>
      <c r="S2398" s="405"/>
      <c r="T2398" s="403"/>
      <c r="U2398" s="406"/>
      <c r="V2398" s="400"/>
      <c r="W2398" s="405"/>
      <c r="X2398" s="405"/>
      <c r="Y2398" s="403"/>
      <c r="Z2398" s="407"/>
      <c r="AA2398" s="403"/>
      <c r="AB2398" s="405"/>
      <c r="AC2398" s="403"/>
      <c r="AD2398" s="406"/>
      <c r="AG2398" s="403"/>
      <c r="AH2398" s="403"/>
      <c r="AI2398" s="405"/>
      <c r="AL2398" s="403"/>
      <c r="AN2398" s="403"/>
      <c r="AO2398" s="405"/>
      <c r="AP2398" s="403"/>
      <c r="AQ2398" s="403"/>
      <c r="AR2398" s="403"/>
      <c r="AS2398" s="403"/>
      <c r="AT2398" s="403"/>
      <c r="AU2398" s="403"/>
      <c r="AV2398" s="405"/>
      <c r="AW2398" s="404"/>
      <c r="AY2398" s="403"/>
      <c r="BC2398" s="403"/>
      <c r="BD2398" s="403"/>
      <c r="BE2398" s="403"/>
      <c r="BF2398" s="403"/>
      <c r="BG2398" s="403"/>
      <c r="BH2398" s="403"/>
      <c r="BI2398" s="403"/>
      <c r="BJ2398" s="403"/>
      <c r="BK2398" s="403"/>
    </row>
    <row r="2399" spans="1:63" x14ac:dyDescent="0.25">
      <c r="A2399" s="405"/>
      <c r="B2399" s="400"/>
      <c r="C2399" s="403"/>
      <c r="D2399" s="403"/>
      <c r="E2399" s="403"/>
      <c r="I2399" s="404"/>
      <c r="Q2399" s="405"/>
      <c r="S2399" s="405"/>
      <c r="T2399" s="403"/>
      <c r="U2399" s="406"/>
      <c r="V2399" s="400"/>
      <c r="W2399" s="405"/>
      <c r="X2399" s="405"/>
      <c r="Y2399" s="403"/>
      <c r="Z2399" s="407"/>
      <c r="AA2399" s="403"/>
      <c r="AB2399" s="405"/>
      <c r="AC2399" s="403"/>
      <c r="AD2399" s="406"/>
      <c r="AG2399" s="403"/>
      <c r="AH2399" s="403"/>
      <c r="AI2399" s="405"/>
      <c r="AL2399" s="403"/>
      <c r="AN2399" s="403"/>
      <c r="AO2399" s="405"/>
      <c r="AP2399" s="403"/>
      <c r="AQ2399" s="403"/>
      <c r="AR2399" s="403"/>
      <c r="AS2399" s="403"/>
      <c r="AT2399" s="403"/>
      <c r="AU2399" s="403"/>
      <c r="AV2399" s="405"/>
      <c r="AW2399" s="404"/>
      <c r="AY2399" s="403"/>
      <c r="BC2399" s="403"/>
      <c r="BD2399" s="403"/>
      <c r="BE2399" s="403"/>
      <c r="BF2399" s="403"/>
      <c r="BG2399" s="403"/>
      <c r="BH2399" s="403"/>
      <c r="BI2399" s="403"/>
      <c r="BJ2399" s="403"/>
      <c r="BK2399" s="403"/>
    </row>
    <row r="2400" spans="1:63" x14ac:dyDescent="0.25">
      <c r="A2400" s="405"/>
      <c r="B2400" s="400"/>
      <c r="C2400" s="403"/>
      <c r="D2400" s="403"/>
      <c r="E2400" s="403"/>
      <c r="I2400" s="404"/>
      <c r="Q2400" s="405"/>
      <c r="S2400" s="405"/>
      <c r="T2400" s="403"/>
      <c r="U2400" s="406"/>
      <c r="V2400" s="400"/>
      <c r="W2400" s="405"/>
      <c r="X2400" s="405"/>
      <c r="Y2400" s="403"/>
      <c r="Z2400" s="407"/>
      <c r="AA2400" s="403"/>
      <c r="AB2400" s="405"/>
      <c r="AC2400" s="403"/>
      <c r="AD2400" s="406"/>
      <c r="AG2400" s="403"/>
      <c r="AH2400" s="403"/>
      <c r="AI2400" s="405"/>
      <c r="AL2400" s="403"/>
      <c r="AN2400" s="403"/>
      <c r="AO2400" s="405"/>
      <c r="AP2400" s="403"/>
      <c r="AQ2400" s="403"/>
      <c r="AR2400" s="403"/>
      <c r="AS2400" s="403"/>
      <c r="AT2400" s="403"/>
      <c r="AU2400" s="403"/>
      <c r="AV2400" s="405"/>
      <c r="AW2400" s="404"/>
      <c r="AY2400" s="403"/>
      <c r="BC2400" s="403"/>
      <c r="BD2400" s="403"/>
      <c r="BE2400" s="403"/>
      <c r="BF2400" s="403"/>
      <c r="BG2400" s="403"/>
      <c r="BH2400" s="403"/>
      <c r="BI2400" s="403"/>
      <c r="BJ2400" s="403"/>
      <c r="BK2400" s="403"/>
    </row>
    <row r="2401" spans="1:63" x14ac:dyDescent="0.25">
      <c r="A2401" s="405"/>
      <c r="B2401" s="400"/>
      <c r="C2401" s="403"/>
      <c r="D2401" s="403"/>
      <c r="E2401" s="403"/>
      <c r="I2401" s="404"/>
      <c r="Q2401" s="405"/>
      <c r="S2401" s="405"/>
      <c r="T2401" s="403"/>
      <c r="U2401" s="406"/>
      <c r="V2401" s="400"/>
      <c r="W2401" s="405"/>
      <c r="X2401" s="405"/>
      <c r="Y2401" s="403"/>
      <c r="Z2401" s="407"/>
      <c r="AA2401" s="403"/>
      <c r="AB2401" s="405"/>
      <c r="AC2401" s="403"/>
      <c r="AD2401" s="406"/>
      <c r="AG2401" s="403"/>
      <c r="AH2401" s="403"/>
      <c r="AI2401" s="405"/>
      <c r="AL2401" s="403"/>
      <c r="AN2401" s="403"/>
      <c r="AO2401" s="405"/>
      <c r="AP2401" s="403"/>
      <c r="AQ2401" s="403"/>
      <c r="AR2401" s="403"/>
      <c r="AS2401" s="403"/>
      <c r="AT2401" s="403"/>
      <c r="AU2401" s="403"/>
      <c r="AV2401" s="405"/>
      <c r="AW2401" s="404"/>
      <c r="AY2401" s="403"/>
      <c r="BC2401" s="403"/>
      <c r="BD2401" s="403"/>
      <c r="BE2401" s="403"/>
      <c r="BF2401" s="403"/>
      <c r="BG2401" s="403"/>
      <c r="BH2401" s="403"/>
      <c r="BI2401" s="403"/>
      <c r="BJ2401" s="403"/>
      <c r="BK2401" s="403"/>
    </row>
    <row r="2402" spans="1:63" x14ac:dyDescent="0.25">
      <c r="A2402" s="405"/>
      <c r="B2402" s="400"/>
      <c r="C2402" s="403"/>
      <c r="D2402" s="403"/>
      <c r="E2402" s="403"/>
      <c r="I2402" s="404"/>
      <c r="Q2402" s="405"/>
      <c r="S2402" s="405"/>
      <c r="T2402" s="403"/>
      <c r="U2402" s="406"/>
      <c r="V2402" s="400"/>
      <c r="W2402" s="405"/>
      <c r="X2402" s="405"/>
      <c r="Y2402" s="403"/>
      <c r="Z2402" s="407"/>
      <c r="AA2402" s="403"/>
      <c r="AB2402" s="405"/>
      <c r="AC2402" s="403"/>
      <c r="AD2402" s="406"/>
      <c r="AG2402" s="403"/>
      <c r="AH2402" s="403"/>
      <c r="AI2402" s="405"/>
      <c r="AL2402" s="403"/>
      <c r="AN2402" s="403"/>
      <c r="AO2402" s="405"/>
      <c r="AP2402" s="403"/>
      <c r="AQ2402" s="403"/>
      <c r="AR2402" s="403"/>
      <c r="AS2402" s="403"/>
      <c r="AT2402" s="403"/>
      <c r="AU2402" s="403"/>
      <c r="AV2402" s="405"/>
      <c r="AW2402" s="404"/>
      <c r="AY2402" s="403"/>
      <c r="BC2402" s="403"/>
      <c r="BD2402" s="403"/>
      <c r="BE2402" s="403"/>
      <c r="BF2402" s="403"/>
      <c r="BG2402" s="403"/>
      <c r="BH2402" s="403"/>
      <c r="BI2402" s="403"/>
      <c r="BJ2402" s="403"/>
      <c r="BK2402" s="403"/>
    </row>
    <row r="2403" spans="1:63" x14ac:dyDescent="0.25">
      <c r="A2403" s="405"/>
      <c r="B2403" s="400"/>
      <c r="C2403" s="403"/>
      <c r="D2403" s="403"/>
      <c r="E2403" s="403"/>
      <c r="I2403" s="404"/>
      <c r="Q2403" s="405"/>
      <c r="S2403" s="405"/>
      <c r="T2403" s="403"/>
      <c r="U2403" s="406"/>
      <c r="V2403" s="400"/>
      <c r="W2403" s="405"/>
      <c r="X2403" s="405"/>
      <c r="Y2403" s="403"/>
      <c r="Z2403" s="407"/>
      <c r="AA2403" s="403"/>
      <c r="AB2403" s="405"/>
      <c r="AC2403" s="403"/>
      <c r="AD2403" s="406"/>
      <c r="AG2403" s="403"/>
      <c r="AH2403" s="403"/>
      <c r="AI2403" s="405"/>
      <c r="AL2403" s="403"/>
      <c r="AN2403" s="403"/>
      <c r="AO2403" s="405"/>
      <c r="AP2403" s="403"/>
      <c r="AQ2403" s="403"/>
      <c r="AR2403" s="403"/>
      <c r="AS2403" s="403"/>
      <c r="AT2403" s="403"/>
      <c r="AU2403" s="403"/>
      <c r="AV2403" s="405"/>
      <c r="AW2403" s="404"/>
      <c r="AY2403" s="403"/>
      <c r="BC2403" s="403"/>
      <c r="BD2403" s="403"/>
      <c r="BE2403" s="403"/>
      <c r="BF2403" s="403"/>
      <c r="BG2403" s="403"/>
      <c r="BH2403" s="403"/>
      <c r="BI2403" s="403"/>
      <c r="BJ2403" s="403"/>
      <c r="BK2403" s="403"/>
    </row>
    <row r="2404" spans="1:63" x14ac:dyDescent="0.25">
      <c r="A2404" s="405"/>
      <c r="B2404" s="400"/>
      <c r="C2404" s="403"/>
      <c r="D2404" s="403"/>
      <c r="E2404" s="403"/>
      <c r="I2404" s="404"/>
      <c r="Q2404" s="405"/>
      <c r="S2404" s="405"/>
      <c r="T2404" s="403"/>
      <c r="U2404" s="406"/>
      <c r="V2404" s="400"/>
      <c r="W2404" s="405"/>
      <c r="X2404" s="405"/>
      <c r="Y2404" s="403"/>
      <c r="Z2404" s="407"/>
      <c r="AA2404" s="403"/>
      <c r="AB2404" s="405"/>
      <c r="AC2404" s="403"/>
      <c r="AD2404" s="406"/>
      <c r="AG2404" s="403"/>
      <c r="AH2404" s="403"/>
      <c r="AI2404" s="405"/>
      <c r="AL2404" s="403"/>
      <c r="AN2404" s="403"/>
      <c r="AO2404" s="405"/>
      <c r="AP2404" s="403"/>
      <c r="AQ2404" s="403"/>
      <c r="AR2404" s="403"/>
      <c r="AS2404" s="403"/>
      <c r="AT2404" s="403"/>
      <c r="AU2404" s="403"/>
      <c r="AV2404" s="405"/>
      <c r="AW2404" s="404"/>
      <c r="AY2404" s="403"/>
      <c r="BC2404" s="403"/>
      <c r="BD2404" s="403"/>
      <c r="BE2404" s="403"/>
      <c r="BF2404" s="403"/>
      <c r="BG2404" s="403"/>
      <c r="BH2404" s="403"/>
      <c r="BI2404" s="403"/>
      <c r="BJ2404" s="403"/>
      <c r="BK2404" s="403"/>
    </row>
    <row r="2405" spans="1:63" x14ac:dyDescent="0.25">
      <c r="A2405" s="405"/>
      <c r="B2405" s="400"/>
      <c r="C2405" s="403"/>
      <c r="D2405" s="403"/>
      <c r="E2405" s="403"/>
      <c r="I2405" s="404"/>
      <c r="Q2405" s="405"/>
      <c r="S2405" s="405"/>
      <c r="T2405" s="403"/>
      <c r="U2405" s="406"/>
      <c r="V2405" s="400"/>
      <c r="W2405" s="405"/>
      <c r="X2405" s="405"/>
      <c r="Y2405" s="403"/>
      <c r="Z2405" s="407"/>
      <c r="AA2405" s="403"/>
      <c r="AB2405" s="405"/>
      <c r="AC2405" s="403"/>
      <c r="AD2405" s="406"/>
      <c r="AG2405" s="403"/>
      <c r="AH2405" s="403"/>
      <c r="AI2405" s="405"/>
      <c r="AL2405" s="403"/>
      <c r="AN2405" s="403"/>
      <c r="AO2405" s="405"/>
      <c r="AP2405" s="403"/>
      <c r="AQ2405" s="403"/>
      <c r="AR2405" s="403"/>
      <c r="AS2405" s="403"/>
      <c r="AT2405" s="403"/>
      <c r="AU2405" s="403"/>
      <c r="AV2405" s="405"/>
      <c r="AW2405" s="404"/>
      <c r="AY2405" s="403"/>
      <c r="BC2405" s="403"/>
      <c r="BD2405" s="403"/>
      <c r="BE2405" s="403"/>
      <c r="BF2405" s="403"/>
      <c r="BG2405" s="403"/>
      <c r="BH2405" s="403"/>
      <c r="BI2405" s="403"/>
      <c r="BJ2405" s="403"/>
      <c r="BK2405" s="403"/>
    </row>
    <row r="2406" spans="1:63" x14ac:dyDescent="0.25">
      <c r="A2406" s="405"/>
      <c r="B2406" s="400"/>
      <c r="C2406" s="403"/>
      <c r="D2406" s="403"/>
      <c r="E2406" s="403"/>
      <c r="I2406" s="404"/>
      <c r="Q2406" s="405"/>
      <c r="S2406" s="405"/>
      <c r="T2406" s="403"/>
      <c r="U2406" s="406"/>
      <c r="V2406" s="400"/>
      <c r="W2406" s="405"/>
      <c r="X2406" s="405"/>
      <c r="Y2406" s="403"/>
      <c r="Z2406" s="407"/>
      <c r="AA2406" s="403"/>
      <c r="AB2406" s="405"/>
      <c r="AC2406" s="403"/>
      <c r="AD2406" s="406"/>
      <c r="AG2406" s="403"/>
      <c r="AH2406" s="403"/>
      <c r="AI2406" s="405"/>
      <c r="AL2406" s="403"/>
      <c r="AN2406" s="403"/>
      <c r="AO2406" s="405"/>
      <c r="AP2406" s="403"/>
      <c r="AQ2406" s="403"/>
      <c r="AR2406" s="403"/>
      <c r="AS2406" s="403"/>
      <c r="AT2406" s="403"/>
      <c r="AU2406" s="403"/>
      <c r="AV2406" s="405"/>
      <c r="AW2406" s="404"/>
      <c r="AY2406" s="403"/>
      <c r="BC2406" s="403"/>
      <c r="BD2406" s="403"/>
      <c r="BE2406" s="403"/>
      <c r="BF2406" s="403"/>
      <c r="BG2406" s="403"/>
      <c r="BH2406" s="403"/>
      <c r="BI2406" s="403"/>
      <c r="BJ2406" s="403"/>
      <c r="BK2406" s="403"/>
    </row>
    <row r="2407" spans="1:63" x14ac:dyDescent="0.25">
      <c r="A2407" s="405"/>
      <c r="B2407" s="400"/>
      <c r="C2407" s="403"/>
      <c r="D2407" s="403"/>
      <c r="E2407" s="403"/>
      <c r="I2407" s="404"/>
      <c r="Q2407" s="405"/>
      <c r="S2407" s="405"/>
      <c r="T2407" s="403"/>
      <c r="U2407" s="406"/>
      <c r="V2407" s="400"/>
      <c r="W2407" s="405"/>
      <c r="X2407" s="405"/>
      <c r="Y2407" s="403"/>
      <c r="Z2407" s="407"/>
      <c r="AA2407" s="403"/>
      <c r="AB2407" s="405"/>
      <c r="AC2407" s="403"/>
      <c r="AD2407" s="406"/>
      <c r="AG2407" s="403"/>
      <c r="AH2407" s="403"/>
      <c r="AI2407" s="405"/>
      <c r="AL2407" s="403"/>
      <c r="AN2407" s="403"/>
      <c r="AO2407" s="405"/>
      <c r="AP2407" s="403"/>
      <c r="AQ2407" s="403"/>
      <c r="AR2407" s="403"/>
      <c r="AS2407" s="403"/>
      <c r="AT2407" s="403"/>
      <c r="AU2407" s="403"/>
      <c r="AV2407" s="405"/>
      <c r="AW2407" s="404"/>
      <c r="AY2407" s="403"/>
      <c r="BC2407" s="403"/>
      <c r="BD2407" s="403"/>
      <c r="BE2407" s="403"/>
      <c r="BF2407" s="403"/>
      <c r="BG2407" s="403"/>
      <c r="BH2407" s="403"/>
      <c r="BI2407" s="403"/>
      <c r="BJ2407" s="403"/>
      <c r="BK2407" s="403"/>
    </row>
    <row r="2408" spans="1:63" x14ac:dyDescent="0.25">
      <c r="A2408" s="405"/>
      <c r="B2408" s="400"/>
      <c r="C2408" s="403"/>
      <c r="D2408" s="403"/>
      <c r="E2408" s="403"/>
      <c r="I2408" s="404"/>
      <c r="Q2408" s="405"/>
      <c r="S2408" s="405"/>
      <c r="T2408" s="403"/>
      <c r="U2408" s="406"/>
      <c r="V2408" s="400"/>
      <c r="W2408" s="405"/>
      <c r="X2408" s="405"/>
      <c r="Y2408" s="403"/>
      <c r="Z2408" s="407"/>
      <c r="AA2408" s="403"/>
      <c r="AB2408" s="405"/>
      <c r="AC2408" s="403"/>
      <c r="AD2408" s="406"/>
      <c r="AG2408" s="403"/>
      <c r="AH2408" s="403"/>
      <c r="AI2408" s="405"/>
      <c r="AL2408" s="403"/>
      <c r="AN2408" s="403"/>
      <c r="AO2408" s="405"/>
      <c r="AP2408" s="403"/>
      <c r="AQ2408" s="403"/>
      <c r="AR2408" s="403"/>
      <c r="AS2408" s="403"/>
      <c r="AT2408" s="403"/>
      <c r="AU2408" s="403"/>
      <c r="AV2408" s="405"/>
      <c r="AW2408" s="404"/>
      <c r="AY2408" s="403"/>
      <c r="BC2408" s="403"/>
      <c r="BD2408" s="403"/>
      <c r="BE2408" s="403"/>
      <c r="BF2408" s="403"/>
      <c r="BG2408" s="403"/>
      <c r="BH2408" s="403"/>
      <c r="BI2408" s="403"/>
      <c r="BJ2408" s="403"/>
      <c r="BK2408" s="403"/>
    </row>
    <row r="2409" spans="1:63" x14ac:dyDescent="0.25">
      <c r="A2409" s="405"/>
      <c r="B2409" s="400"/>
      <c r="C2409" s="403"/>
      <c r="D2409" s="403"/>
      <c r="E2409" s="403"/>
      <c r="I2409" s="404"/>
      <c r="Q2409" s="405"/>
      <c r="S2409" s="405"/>
      <c r="T2409" s="403"/>
      <c r="U2409" s="406"/>
      <c r="V2409" s="400"/>
      <c r="W2409" s="405"/>
      <c r="X2409" s="405"/>
      <c r="Y2409" s="403"/>
      <c r="Z2409" s="407"/>
      <c r="AA2409" s="403"/>
      <c r="AB2409" s="405"/>
      <c r="AC2409" s="403"/>
      <c r="AD2409" s="406"/>
      <c r="AG2409" s="403"/>
      <c r="AH2409" s="403"/>
      <c r="AI2409" s="405"/>
      <c r="AL2409" s="403"/>
      <c r="AN2409" s="403"/>
      <c r="AO2409" s="405"/>
      <c r="AP2409" s="403"/>
      <c r="AQ2409" s="403"/>
      <c r="AR2409" s="403"/>
      <c r="AS2409" s="403"/>
      <c r="AT2409" s="403"/>
      <c r="AU2409" s="403"/>
      <c r="AV2409" s="405"/>
      <c r="AW2409" s="404"/>
      <c r="AY2409" s="403"/>
      <c r="BC2409" s="403"/>
      <c r="BD2409" s="403"/>
      <c r="BE2409" s="403"/>
      <c r="BF2409" s="403"/>
      <c r="BG2409" s="403"/>
      <c r="BH2409" s="403"/>
      <c r="BI2409" s="403"/>
      <c r="BJ2409" s="403"/>
      <c r="BK2409" s="403"/>
    </row>
    <row r="2410" spans="1:63" x14ac:dyDescent="0.25">
      <c r="A2410" s="405"/>
      <c r="B2410" s="400"/>
      <c r="C2410" s="403"/>
      <c r="D2410" s="403"/>
      <c r="E2410" s="403"/>
      <c r="I2410" s="404"/>
      <c r="Q2410" s="405"/>
      <c r="S2410" s="405"/>
      <c r="T2410" s="403"/>
      <c r="U2410" s="406"/>
      <c r="V2410" s="400"/>
      <c r="W2410" s="405"/>
      <c r="X2410" s="405"/>
      <c r="Y2410" s="403"/>
      <c r="Z2410" s="407"/>
      <c r="AA2410" s="403"/>
      <c r="AB2410" s="405"/>
      <c r="AC2410" s="403"/>
      <c r="AD2410" s="406"/>
      <c r="AG2410" s="403"/>
      <c r="AH2410" s="403"/>
      <c r="AI2410" s="405"/>
      <c r="AL2410" s="403"/>
      <c r="AN2410" s="403"/>
      <c r="AO2410" s="405"/>
      <c r="AP2410" s="403"/>
      <c r="AQ2410" s="403"/>
      <c r="AR2410" s="403"/>
      <c r="AS2410" s="403"/>
      <c r="AT2410" s="403"/>
      <c r="AU2410" s="403"/>
      <c r="AV2410" s="405"/>
      <c r="AW2410" s="404"/>
      <c r="AY2410" s="403"/>
      <c r="BC2410" s="403"/>
      <c r="BD2410" s="403"/>
      <c r="BE2410" s="403"/>
      <c r="BF2410" s="403"/>
      <c r="BG2410" s="403"/>
      <c r="BH2410" s="403"/>
      <c r="BI2410" s="403"/>
      <c r="BJ2410" s="403"/>
      <c r="BK2410" s="403"/>
    </row>
    <row r="2411" spans="1:63" x14ac:dyDescent="0.25">
      <c r="A2411" s="405"/>
      <c r="B2411" s="400"/>
      <c r="C2411" s="403"/>
      <c r="D2411" s="403"/>
      <c r="E2411" s="403"/>
      <c r="I2411" s="404"/>
      <c r="Q2411" s="405"/>
      <c r="S2411" s="405"/>
      <c r="T2411" s="403"/>
      <c r="U2411" s="406"/>
      <c r="V2411" s="400"/>
      <c r="W2411" s="405"/>
      <c r="X2411" s="405"/>
      <c r="Y2411" s="403"/>
      <c r="Z2411" s="407"/>
      <c r="AA2411" s="403"/>
      <c r="AB2411" s="405"/>
      <c r="AC2411" s="403"/>
      <c r="AD2411" s="406"/>
      <c r="AG2411" s="403"/>
      <c r="AH2411" s="403"/>
      <c r="AI2411" s="405"/>
      <c r="AL2411" s="403"/>
      <c r="AN2411" s="403"/>
      <c r="AO2411" s="405"/>
      <c r="AP2411" s="403"/>
      <c r="AQ2411" s="403"/>
      <c r="AR2411" s="403"/>
      <c r="AS2411" s="403"/>
      <c r="AT2411" s="403"/>
      <c r="AU2411" s="403"/>
      <c r="AV2411" s="405"/>
      <c r="AW2411" s="404"/>
      <c r="AY2411" s="403"/>
      <c r="BC2411" s="403"/>
      <c r="BD2411" s="403"/>
      <c r="BE2411" s="403"/>
      <c r="BF2411" s="403"/>
      <c r="BG2411" s="403"/>
      <c r="BH2411" s="403"/>
      <c r="BI2411" s="403"/>
      <c r="BJ2411" s="403"/>
      <c r="BK2411" s="403"/>
    </row>
    <row r="2412" spans="1:63" x14ac:dyDescent="0.25">
      <c r="A2412" s="405"/>
      <c r="B2412" s="400"/>
      <c r="C2412" s="403"/>
      <c r="D2412" s="403"/>
      <c r="E2412" s="403"/>
      <c r="I2412" s="404"/>
      <c r="Q2412" s="405"/>
      <c r="S2412" s="405"/>
      <c r="T2412" s="403"/>
      <c r="U2412" s="406"/>
      <c r="V2412" s="400"/>
      <c r="W2412" s="405"/>
      <c r="X2412" s="405"/>
      <c r="Y2412" s="403"/>
      <c r="Z2412" s="407"/>
      <c r="AA2412" s="403"/>
      <c r="AB2412" s="405"/>
      <c r="AC2412" s="403"/>
      <c r="AD2412" s="406"/>
      <c r="AG2412" s="403"/>
      <c r="AH2412" s="403"/>
      <c r="AI2412" s="405"/>
      <c r="AL2412" s="403"/>
      <c r="AN2412" s="403"/>
      <c r="AO2412" s="405"/>
      <c r="AP2412" s="403"/>
      <c r="AQ2412" s="403"/>
      <c r="AR2412" s="403"/>
      <c r="AS2412" s="403"/>
      <c r="AT2412" s="403"/>
      <c r="AU2412" s="403"/>
      <c r="AV2412" s="405"/>
      <c r="AW2412" s="404"/>
      <c r="AY2412" s="403"/>
      <c r="BC2412" s="403"/>
      <c r="BD2412" s="403"/>
      <c r="BE2412" s="403"/>
      <c r="BF2412" s="403"/>
      <c r="BG2412" s="403"/>
      <c r="BH2412" s="403"/>
      <c r="BI2412" s="403"/>
      <c r="BJ2412" s="403"/>
      <c r="BK2412" s="403"/>
    </row>
    <row r="2413" spans="1:63" x14ac:dyDescent="0.25">
      <c r="A2413" s="405"/>
      <c r="B2413" s="400"/>
      <c r="C2413" s="403"/>
      <c r="D2413" s="403"/>
      <c r="E2413" s="403"/>
      <c r="I2413" s="404"/>
      <c r="Q2413" s="405"/>
      <c r="S2413" s="405"/>
      <c r="T2413" s="403"/>
      <c r="U2413" s="406"/>
      <c r="V2413" s="400"/>
      <c r="W2413" s="405"/>
      <c r="X2413" s="405"/>
      <c r="Y2413" s="403"/>
      <c r="Z2413" s="407"/>
      <c r="AA2413" s="403"/>
      <c r="AB2413" s="405"/>
      <c r="AC2413" s="403"/>
      <c r="AD2413" s="406"/>
      <c r="AG2413" s="403"/>
      <c r="AH2413" s="403"/>
      <c r="AI2413" s="405"/>
      <c r="AL2413" s="403"/>
      <c r="AN2413" s="403"/>
      <c r="AO2413" s="405"/>
      <c r="AP2413" s="403"/>
      <c r="AQ2413" s="403"/>
      <c r="AR2413" s="403"/>
      <c r="AS2413" s="403"/>
      <c r="AT2413" s="403"/>
      <c r="AU2413" s="403"/>
      <c r="AV2413" s="405"/>
      <c r="AW2413" s="404"/>
      <c r="AY2413" s="403"/>
      <c r="BC2413" s="403"/>
      <c r="BD2413" s="403"/>
      <c r="BE2413" s="403"/>
      <c r="BF2413" s="403"/>
      <c r="BG2413" s="403"/>
      <c r="BH2413" s="403"/>
      <c r="BI2413" s="403"/>
      <c r="BJ2413" s="403"/>
      <c r="BK2413" s="403"/>
    </row>
    <row r="2414" spans="1:63" x14ac:dyDescent="0.25">
      <c r="A2414" s="405"/>
      <c r="B2414" s="400"/>
      <c r="C2414" s="403"/>
      <c r="D2414" s="403"/>
      <c r="E2414" s="403"/>
      <c r="I2414" s="404"/>
      <c r="Q2414" s="405"/>
      <c r="S2414" s="405"/>
      <c r="T2414" s="403"/>
      <c r="U2414" s="406"/>
      <c r="V2414" s="400"/>
      <c r="W2414" s="405"/>
      <c r="X2414" s="405"/>
      <c r="Y2414" s="403"/>
      <c r="Z2414" s="407"/>
      <c r="AA2414" s="403"/>
      <c r="AB2414" s="405"/>
      <c r="AC2414" s="403"/>
      <c r="AD2414" s="406"/>
      <c r="AG2414" s="403"/>
      <c r="AH2414" s="403"/>
      <c r="AI2414" s="405"/>
      <c r="AL2414" s="403"/>
      <c r="AN2414" s="403"/>
      <c r="AO2414" s="405"/>
      <c r="AP2414" s="403"/>
      <c r="AQ2414" s="403"/>
      <c r="AR2414" s="403"/>
      <c r="AS2414" s="403"/>
      <c r="AT2414" s="403"/>
      <c r="AU2414" s="403"/>
      <c r="AV2414" s="405"/>
      <c r="AW2414" s="404"/>
      <c r="AY2414" s="403"/>
      <c r="BC2414" s="403"/>
      <c r="BD2414" s="403"/>
      <c r="BE2414" s="403"/>
      <c r="BF2414" s="403"/>
      <c r="BG2414" s="403"/>
      <c r="BH2414" s="403"/>
      <c r="BI2414" s="403"/>
      <c r="BJ2414" s="403"/>
      <c r="BK2414" s="403"/>
    </row>
    <row r="2415" spans="1:63" x14ac:dyDescent="0.25">
      <c r="A2415" s="405"/>
      <c r="B2415" s="400"/>
      <c r="C2415" s="403"/>
      <c r="D2415" s="403"/>
      <c r="E2415" s="403"/>
      <c r="I2415" s="404"/>
      <c r="Q2415" s="405"/>
      <c r="S2415" s="405"/>
      <c r="T2415" s="403"/>
      <c r="U2415" s="406"/>
      <c r="V2415" s="400"/>
      <c r="W2415" s="405"/>
      <c r="X2415" s="405"/>
      <c r="Y2415" s="403"/>
      <c r="Z2415" s="407"/>
      <c r="AA2415" s="403"/>
      <c r="AB2415" s="405"/>
      <c r="AC2415" s="403"/>
      <c r="AD2415" s="406"/>
      <c r="AG2415" s="403"/>
      <c r="AH2415" s="403"/>
      <c r="AI2415" s="405"/>
      <c r="AL2415" s="403"/>
      <c r="AN2415" s="403"/>
      <c r="AO2415" s="405"/>
      <c r="AP2415" s="403"/>
      <c r="AQ2415" s="403"/>
      <c r="AR2415" s="403"/>
      <c r="AS2415" s="403"/>
      <c r="AT2415" s="403"/>
      <c r="AU2415" s="403"/>
      <c r="AV2415" s="405"/>
      <c r="AW2415" s="404"/>
      <c r="AY2415" s="403"/>
      <c r="BC2415" s="403"/>
      <c r="BD2415" s="403"/>
      <c r="BE2415" s="403"/>
      <c r="BF2415" s="403"/>
      <c r="BG2415" s="403"/>
      <c r="BH2415" s="403"/>
      <c r="BI2415" s="403"/>
      <c r="BJ2415" s="403"/>
      <c r="BK2415" s="403"/>
    </row>
    <row r="2416" spans="1:63" x14ac:dyDescent="0.25">
      <c r="A2416" s="405"/>
      <c r="B2416" s="400"/>
      <c r="C2416" s="403"/>
      <c r="D2416" s="403"/>
      <c r="E2416" s="403"/>
      <c r="I2416" s="404"/>
      <c r="Q2416" s="405"/>
      <c r="S2416" s="405"/>
      <c r="T2416" s="403"/>
      <c r="U2416" s="406"/>
      <c r="V2416" s="400"/>
      <c r="W2416" s="405"/>
      <c r="X2416" s="405"/>
      <c r="Y2416" s="403"/>
      <c r="Z2416" s="407"/>
      <c r="AA2416" s="403"/>
      <c r="AB2416" s="405"/>
      <c r="AC2416" s="403"/>
      <c r="AD2416" s="406"/>
      <c r="AG2416" s="403"/>
      <c r="AH2416" s="403"/>
      <c r="AI2416" s="405"/>
      <c r="AL2416" s="403"/>
      <c r="AN2416" s="403"/>
      <c r="AO2416" s="405"/>
      <c r="AP2416" s="403"/>
      <c r="AQ2416" s="403"/>
      <c r="AR2416" s="403"/>
      <c r="AS2416" s="403"/>
      <c r="AT2416" s="403"/>
      <c r="AU2416" s="403"/>
      <c r="AV2416" s="405"/>
      <c r="AW2416" s="404"/>
      <c r="AY2416" s="403"/>
      <c r="BC2416" s="403"/>
      <c r="BD2416" s="403"/>
      <c r="BE2416" s="403"/>
      <c r="BF2416" s="403"/>
      <c r="BG2416" s="403"/>
      <c r="BH2416" s="403"/>
      <c r="BI2416" s="403"/>
      <c r="BJ2416" s="403"/>
      <c r="BK2416" s="403"/>
    </row>
    <row r="2417" spans="1:63" x14ac:dyDescent="0.25">
      <c r="A2417" s="405"/>
      <c r="B2417" s="400"/>
      <c r="C2417" s="403"/>
      <c r="D2417" s="403"/>
      <c r="E2417" s="403"/>
      <c r="I2417" s="404"/>
      <c r="Q2417" s="405"/>
      <c r="S2417" s="405"/>
      <c r="T2417" s="403"/>
      <c r="U2417" s="406"/>
      <c r="V2417" s="400"/>
      <c r="W2417" s="405"/>
      <c r="X2417" s="405"/>
      <c r="Y2417" s="403"/>
      <c r="Z2417" s="407"/>
      <c r="AA2417" s="403"/>
      <c r="AB2417" s="405"/>
      <c r="AC2417" s="403"/>
      <c r="AD2417" s="406"/>
      <c r="AG2417" s="403"/>
      <c r="AH2417" s="403"/>
      <c r="AI2417" s="405"/>
      <c r="AL2417" s="403"/>
      <c r="AN2417" s="403"/>
      <c r="AO2417" s="405"/>
      <c r="AP2417" s="403"/>
      <c r="AQ2417" s="403"/>
      <c r="AR2417" s="403"/>
      <c r="AS2417" s="403"/>
      <c r="AT2417" s="403"/>
      <c r="AU2417" s="403"/>
      <c r="AV2417" s="405"/>
      <c r="AW2417" s="404"/>
      <c r="AY2417" s="403"/>
      <c r="BC2417" s="403"/>
      <c r="BD2417" s="403"/>
      <c r="BE2417" s="403"/>
      <c r="BF2417" s="403"/>
      <c r="BG2417" s="403"/>
      <c r="BH2417" s="403"/>
      <c r="BI2417" s="403"/>
      <c r="BJ2417" s="403"/>
      <c r="BK2417" s="403"/>
    </row>
    <row r="2418" spans="1:63" x14ac:dyDescent="0.25">
      <c r="A2418" s="405"/>
      <c r="B2418" s="400"/>
      <c r="C2418" s="403"/>
      <c r="D2418" s="403"/>
      <c r="E2418" s="403"/>
      <c r="I2418" s="404"/>
      <c r="Q2418" s="405"/>
      <c r="S2418" s="405"/>
      <c r="T2418" s="403"/>
      <c r="U2418" s="406"/>
      <c r="V2418" s="400"/>
      <c r="W2418" s="405"/>
      <c r="X2418" s="405"/>
      <c r="Y2418" s="403"/>
      <c r="Z2418" s="407"/>
      <c r="AA2418" s="403"/>
      <c r="AB2418" s="405"/>
      <c r="AC2418" s="403"/>
      <c r="AD2418" s="406"/>
      <c r="AG2418" s="403"/>
      <c r="AH2418" s="403"/>
      <c r="AI2418" s="405"/>
      <c r="AL2418" s="403"/>
      <c r="AN2418" s="403"/>
      <c r="AO2418" s="405"/>
      <c r="AP2418" s="403"/>
      <c r="AQ2418" s="403"/>
      <c r="AR2418" s="403"/>
      <c r="AS2418" s="403"/>
      <c r="AT2418" s="403"/>
      <c r="AU2418" s="403"/>
      <c r="AV2418" s="405"/>
      <c r="AW2418" s="404"/>
      <c r="AY2418" s="403"/>
      <c r="BC2418" s="403"/>
      <c r="BD2418" s="403"/>
      <c r="BE2418" s="403"/>
      <c r="BF2418" s="403"/>
      <c r="BG2418" s="403"/>
      <c r="BH2418" s="403"/>
      <c r="BI2418" s="403"/>
      <c r="BJ2418" s="403"/>
      <c r="BK2418" s="403"/>
    </row>
    <row r="2419" spans="1:63" x14ac:dyDescent="0.25">
      <c r="A2419" s="405"/>
      <c r="B2419" s="400"/>
      <c r="C2419" s="403"/>
      <c r="D2419" s="403"/>
      <c r="E2419" s="403"/>
      <c r="I2419" s="404"/>
      <c r="Q2419" s="405"/>
      <c r="S2419" s="405"/>
      <c r="T2419" s="403"/>
      <c r="U2419" s="406"/>
      <c r="V2419" s="400"/>
      <c r="W2419" s="405"/>
      <c r="X2419" s="405"/>
      <c r="Y2419" s="403"/>
      <c r="Z2419" s="407"/>
      <c r="AA2419" s="403"/>
      <c r="AB2419" s="405"/>
      <c r="AC2419" s="403"/>
      <c r="AD2419" s="406"/>
      <c r="AG2419" s="403"/>
      <c r="AH2419" s="403"/>
      <c r="AI2419" s="405"/>
      <c r="AL2419" s="403"/>
      <c r="AN2419" s="403"/>
      <c r="AO2419" s="405"/>
      <c r="AP2419" s="403"/>
      <c r="AQ2419" s="403"/>
      <c r="AR2419" s="403"/>
      <c r="AS2419" s="403"/>
      <c r="AT2419" s="403"/>
      <c r="AU2419" s="403"/>
      <c r="AV2419" s="405"/>
      <c r="AW2419" s="404"/>
      <c r="AY2419" s="403"/>
      <c r="BC2419" s="403"/>
      <c r="BD2419" s="403"/>
      <c r="BE2419" s="403"/>
      <c r="BF2419" s="403"/>
      <c r="BG2419" s="403"/>
      <c r="BH2419" s="403"/>
      <c r="BI2419" s="403"/>
      <c r="BJ2419" s="403"/>
      <c r="BK2419" s="403"/>
    </row>
    <row r="2420" spans="1:63" x14ac:dyDescent="0.25">
      <c r="A2420" s="405"/>
      <c r="B2420" s="400"/>
      <c r="C2420" s="403"/>
      <c r="D2420" s="403"/>
      <c r="E2420" s="403"/>
      <c r="I2420" s="404"/>
      <c r="Q2420" s="405"/>
      <c r="S2420" s="405"/>
      <c r="T2420" s="403"/>
      <c r="U2420" s="406"/>
      <c r="V2420" s="400"/>
      <c r="W2420" s="405"/>
      <c r="X2420" s="405"/>
      <c r="Y2420" s="403"/>
      <c r="Z2420" s="407"/>
      <c r="AA2420" s="403"/>
      <c r="AB2420" s="405"/>
      <c r="AC2420" s="403"/>
      <c r="AD2420" s="406"/>
      <c r="AG2420" s="403"/>
      <c r="AH2420" s="403"/>
      <c r="AI2420" s="405"/>
      <c r="AL2420" s="403"/>
      <c r="AN2420" s="403"/>
      <c r="AO2420" s="405"/>
      <c r="AP2420" s="403"/>
      <c r="AQ2420" s="403"/>
      <c r="AR2420" s="403"/>
      <c r="AS2420" s="403"/>
      <c r="AT2420" s="403"/>
      <c r="AU2420" s="403"/>
      <c r="AV2420" s="405"/>
      <c r="AW2420" s="404"/>
      <c r="AY2420" s="403"/>
      <c r="BC2420" s="403"/>
      <c r="BD2420" s="403"/>
      <c r="BE2420" s="403"/>
      <c r="BF2420" s="403"/>
      <c r="BG2420" s="403"/>
      <c r="BH2420" s="403"/>
      <c r="BI2420" s="403"/>
      <c r="BJ2420" s="403"/>
      <c r="BK2420" s="403"/>
    </row>
    <row r="2421" spans="1:63" x14ac:dyDescent="0.25">
      <c r="A2421" s="405"/>
      <c r="B2421" s="400"/>
      <c r="C2421" s="403"/>
      <c r="D2421" s="403"/>
      <c r="E2421" s="403"/>
      <c r="I2421" s="404"/>
      <c r="Q2421" s="405"/>
      <c r="S2421" s="405"/>
      <c r="T2421" s="403"/>
      <c r="U2421" s="406"/>
      <c r="V2421" s="400"/>
      <c r="W2421" s="405"/>
      <c r="X2421" s="405"/>
      <c r="Y2421" s="403"/>
      <c r="Z2421" s="407"/>
      <c r="AA2421" s="403"/>
      <c r="AB2421" s="405"/>
      <c r="AC2421" s="403"/>
      <c r="AD2421" s="406"/>
      <c r="AG2421" s="403"/>
      <c r="AH2421" s="403"/>
      <c r="AI2421" s="405"/>
      <c r="AL2421" s="403"/>
      <c r="AN2421" s="403"/>
      <c r="AO2421" s="405"/>
      <c r="AP2421" s="403"/>
      <c r="AQ2421" s="403"/>
      <c r="AR2421" s="403"/>
      <c r="AS2421" s="403"/>
      <c r="AT2421" s="403"/>
      <c r="AU2421" s="403"/>
      <c r="AV2421" s="405"/>
      <c r="AW2421" s="404"/>
      <c r="AY2421" s="403"/>
      <c r="BC2421" s="403"/>
      <c r="BD2421" s="403"/>
      <c r="BE2421" s="403"/>
      <c r="BF2421" s="403"/>
      <c r="BG2421" s="403"/>
      <c r="BH2421" s="403"/>
      <c r="BI2421" s="403"/>
      <c r="BJ2421" s="403"/>
      <c r="BK2421" s="403"/>
    </row>
    <row r="2422" spans="1:63" x14ac:dyDescent="0.25">
      <c r="A2422" s="405"/>
      <c r="B2422" s="400"/>
      <c r="C2422" s="403"/>
      <c r="D2422" s="403"/>
      <c r="E2422" s="403"/>
      <c r="I2422" s="404"/>
      <c r="Q2422" s="405"/>
      <c r="S2422" s="405"/>
      <c r="T2422" s="403"/>
      <c r="U2422" s="406"/>
      <c r="V2422" s="400"/>
      <c r="W2422" s="405"/>
      <c r="X2422" s="405"/>
      <c r="Y2422" s="403"/>
      <c r="Z2422" s="407"/>
      <c r="AA2422" s="403"/>
      <c r="AB2422" s="405"/>
      <c r="AC2422" s="403"/>
      <c r="AD2422" s="406"/>
      <c r="AG2422" s="403"/>
      <c r="AH2422" s="403"/>
      <c r="AI2422" s="405"/>
      <c r="AL2422" s="403"/>
      <c r="AN2422" s="403"/>
      <c r="AO2422" s="405"/>
      <c r="AP2422" s="403"/>
      <c r="AQ2422" s="403"/>
      <c r="AR2422" s="403"/>
      <c r="AS2422" s="403"/>
      <c r="AT2422" s="403"/>
      <c r="AU2422" s="403"/>
      <c r="AV2422" s="405"/>
      <c r="AW2422" s="404"/>
      <c r="AY2422" s="403"/>
      <c r="BC2422" s="403"/>
      <c r="BD2422" s="403"/>
      <c r="BE2422" s="403"/>
      <c r="BF2422" s="403"/>
      <c r="BG2422" s="403"/>
      <c r="BH2422" s="403"/>
      <c r="BI2422" s="403"/>
      <c r="BJ2422" s="403"/>
      <c r="BK2422" s="403"/>
    </row>
    <row r="2423" spans="1:63" x14ac:dyDescent="0.25">
      <c r="A2423" s="405"/>
      <c r="B2423" s="400"/>
      <c r="C2423" s="403"/>
      <c r="D2423" s="403"/>
      <c r="E2423" s="403"/>
      <c r="I2423" s="404"/>
      <c r="Q2423" s="405"/>
      <c r="S2423" s="405"/>
      <c r="T2423" s="403"/>
      <c r="U2423" s="406"/>
      <c r="V2423" s="400"/>
      <c r="W2423" s="405"/>
      <c r="X2423" s="405"/>
      <c r="Y2423" s="403"/>
      <c r="Z2423" s="407"/>
      <c r="AA2423" s="403"/>
      <c r="AB2423" s="405"/>
      <c r="AC2423" s="403"/>
      <c r="AD2423" s="406"/>
      <c r="AG2423" s="403"/>
      <c r="AH2423" s="403"/>
      <c r="AI2423" s="405"/>
      <c r="AL2423" s="403"/>
      <c r="AN2423" s="403"/>
      <c r="AO2423" s="405"/>
      <c r="AP2423" s="403"/>
      <c r="AQ2423" s="403"/>
      <c r="AR2423" s="403"/>
      <c r="AS2423" s="403"/>
      <c r="AT2423" s="403"/>
      <c r="AU2423" s="403"/>
      <c r="AV2423" s="405"/>
      <c r="AW2423" s="404"/>
      <c r="AY2423" s="403"/>
      <c r="BC2423" s="403"/>
      <c r="BD2423" s="403"/>
      <c r="BE2423" s="403"/>
      <c r="BF2423" s="403"/>
      <c r="BG2423" s="403"/>
      <c r="BH2423" s="403"/>
      <c r="BI2423" s="403"/>
      <c r="BJ2423" s="403"/>
      <c r="BK2423" s="403"/>
    </row>
    <row r="2424" spans="1:63" x14ac:dyDescent="0.25">
      <c r="A2424" s="405"/>
      <c r="B2424" s="400"/>
      <c r="C2424" s="403"/>
      <c r="D2424" s="403"/>
      <c r="E2424" s="403"/>
      <c r="I2424" s="404"/>
      <c r="Q2424" s="405"/>
      <c r="S2424" s="405"/>
      <c r="T2424" s="403"/>
      <c r="U2424" s="406"/>
      <c r="V2424" s="400"/>
      <c r="W2424" s="405"/>
      <c r="X2424" s="405"/>
      <c r="Y2424" s="403"/>
      <c r="Z2424" s="407"/>
      <c r="AA2424" s="403"/>
      <c r="AB2424" s="405"/>
      <c r="AC2424" s="403"/>
      <c r="AD2424" s="406"/>
      <c r="AG2424" s="403"/>
      <c r="AH2424" s="403"/>
      <c r="AI2424" s="405"/>
      <c r="AL2424" s="403"/>
      <c r="AN2424" s="403"/>
      <c r="AO2424" s="405"/>
      <c r="AP2424" s="403"/>
      <c r="AQ2424" s="403"/>
      <c r="AR2424" s="403"/>
      <c r="AS2424" s="403"/>
      <c r="AT2424" s="403"/>
      <c r="AU2424" s="403"/>
      <c r="AV2424" s="405"/>
      <c r="AW2424" s="404"/>
      <c r="AY2424" s="403"/>
      <c r="BC2424" s="403"/>
      <c r="BD2424" s="403"/>
      <c r="BE2424" s="403"/>
      <c r="BF2424" s="403"/>
      <c r="BG2424" s="403"/>
      <c r="BH2424" s="403"/>
      <c r="BI2424" s="403"/>
      <c r="BJ2424" s="403"/>
      <c r="BK2424" s="403"/>
    </row>
    <row r="2425" spans="1:63" x14ac:dyDescent="0.25">
      <c r="A2425" s="405"/>
      <c r="B2425" s="400"/>
      <c r="C2425" s="403"/>
      <c r="D2425" s="403"/>
      <c r="E2425" s="403"/>
      <c r="I2425" s="404"/>
      <c r="Q2425" s="405"/>
      <c r="S2425" s="405"/>
      <c r="T2425" s="403"/>
      <c r="U2425" s="406"/>
      <c r="V2425" s="400"/>
      <c r="W2425" s="405"/>
      <c r="X2425" s="405"/>
      <c r="Y2425" s="403"/>
      <c r="Z2425" s="407"/>
      <c r="AA2425" s="403"/>
      <c r="AB2425" s="405"/>
      <c r="AC2425" s="403"/>
      <c r="AD2425" s="406"/>
      <c r="AG2425" s="403"/>
      <c r="AH2425" s="403"/>
      <c r="AI2425" s="405"/>
      <c r="AL2425" s="403"/>
      <c r="AN2425" s="403"/>
      <c r="AO2425" s="405"/>
      <c r="AP2425" s="403"/>
      <c r="AQ2425" s="403"/>
      <c r="AR2425" s="403"/>
      <c r="AS2425" s="403"/>
      <c r="AT2425" s="403"/>
      <c r="AU2425" s="403"/>
      <c r="AV2425" s="405"/>
      <c r="AW2425" s="404"/>
      <c r="AY2425" s="403"/>
      <c r="BC2425" s="403"/>
      <c r="BD2425" s="403"/>
      <c r="BE2425" s="403"/>
      <c r="BF2425" s="403"/>
      <c r="BG2425" s="403"/>
      <c r="BH2425" s="403"/>
      <c r="BI2425" s="403"/>
      <c r="BJ2425" s="403"/>
      <c r="BK2425" s="403"/>
    </row>
    <row r="2426" spans="1:63" x14ac:dyDescent="0.25">
      <c r="A2426" s="405"/>
      <c r="B2426" s="400"/>
      <c r="C2426" s="403"/>
      <c r="D2426" s="403"/>
      <c r="E2426" s="403"/>
      <c r="I2426" s="404"/>
      <c r="Q2426" s="405"/>
      <c r="S2426" s="405"/>
      <c r="T2426" s="403"/>
      <c r="U2426" s="406"/>
      <c r="V2426" s="400"/>
      <c r="W2426" s="405"/>
      <c r="X2426" s="405"/>
      <c r="Y2426" s="403"/>
      <c r="Z2426" s="407"/>
      <c r="AA2426" s="403"/>
      <c r="AB2426" s="405"/>
      <c r="AC2426" s="403"/>
      <c r="AD2426" s="406"/>
      <c r="AG2426" s="403"/>
      <c r="AH2426" s="403"/>
      <c r="AI2426" s="405"/>
      <c r="AL2426" s="403"/>
      <c r="AN2426" s="403"/>
      <c r="AO2426" s="405"/>
      <c r="AP2426" s="403"/>
      <c r="AQ2426" s="403"/>
      <c r="AR2426" s="403"/>
      <c r="AS2426" s="403"/>
      <c r="AT2426" s="403"/>
      <c r="AU2426" s="403"/>
      <c r="AV2426" s="405"/>
      <c r="AW2426" s="404"/>
      <c r="AY2426" s="403"/>
      <c r="BC2426" s="403"/>
      <c r="BD2426" s="403"/>
      <c r="BE2426" s="403"/>
      <c r="BF2426" s="403"/>
      <c r="BG2426" s="403"/>
      <c r="BH2426" s="403"/>
      <c r="BI2426" s="403"/>
      <c r="BJ2426" s="403"/>
      <c r="BK2426" s="403"/>
    </row>
    <row r="2427" spans="1:63" x14ac:dyDescent="0.25">
      <c r="A2427" s="405"/>
      <c r="B2427" s="400"/>
      <c r="C2427" s="403"/>
      <c r="D2427" s="403"/>
      <c r="E2427" s="403"/>
      <c r="I2427" s="404"/>
      <c r="Q2427" s="405"/>
      <c r="S2427" s="405"/>
      <c r="T2427" s="403"/>
      <c r="U2427" s="406"/>
      <c r="V2427" s="400"/>
      <c r="W2427" s="405"/>
      <c r="X2427" s="405"/>
      <c r="Y2427" s="403"/>
      <c r="Z2427" s="407"/>
      <c r="AA2427" s="403"/>
      <c r="AB2427" s="405"/>
      <c r="AC2427" s="403"/>
      <c r="AD2427" s="406"/>
      <c r="AG2427" s="403"/>
      <c r="AH2427" s="403"/>
      <c r="AI2427" s="405"/>
      <c r="AL2427" s="403"/>
      <c r="AN2427" s="403"/>
      <c r="AO2427" s="405"/>
      <c r="AP2427" s="403"/>
      <c r="AQ2427" s="403"/>
      <c r="AR2427" s="403"/>
      <c r="AS2427" s="403"/>
      <c r="AT2427" s="403"/>
      <c r="AU2427" s="403"/>
      <c r="AV2427" s="405"/>
      <c r="AW2427" s="404"/>
      <c r="AY2427" s="403"/>
      <c r="BC2427" s="403"/>
      <c r="BD2427" s="403"/>
      <c r="BE2427" s="403"/>
      <c r="BF2427" s="403"/>
      <c r="BG2427" s="403"/>
      <c r="BH2427" s="403"/>
      <c r="BI2427" s="403"/>
      <c r="BJ2427" s="403"/>
      <c r="BK2427" s="403"/>
    </row>
    <row r="2428" spans="1:63" x14ac:dyDescent="0.25">
      <c r="A2428" s="405"/>
      <c r="B2428" s="400"/>
      <c r="C2428" s="403"/>
      <c r="D2428" s="403"/>
      <c r="E2428" s="403"/>
      <c r="I2428" s="404"/>
      <c r="Q2428" s="405"/>
      <c r="S2428" s="405"/>
      <c r="T2428" s="403"/>
      <c r="U2428" s="406"/>
      <c r="V2428" s="400"/>
      <c r="W2428" s="405"/>
      <c r="X2428" s="405"/>
      <c r="Y2428" s="403"/>
      <c r="Z2428" s="407"/>
      <c r="AA2428" s="403"/>
      <c r="AB2428" s="405"/>
      <c r="AC2428" s="403"/>
      <c r="AD2428" s="406"/>
      <c r="AG2428" s="403"/>
      <c r="AH2428" s="403"/>
      <c r="AI2428" s="405"/>
      <c r="AL2428" s="403"/>
      <c r="AN2428" s="403"/>
      <c r="AO2428" s="405"/>
      <c r="AP2428" s="403"/>
      <c r="AQ2428" s="403"/>
      <c r="AR2428" s="403"/>
      <c r="AS2428" s="403"/>
      <c r="AT2428" s="403"/>
      <c r="AU2428" s="403"/>
      <c r="AV2428" s="405"/>
      <c r="AW2428" s="404"/>
      <c r="AY2428" s="403"/>
      <c r="BC2428" s="403"/>
      <c r="BD2428" s="403"/>
      <c r="BE2428" s="403"/>
      <c r="BF2428" s="403"/>
      <c r="BG2428" s="403"/>
      <c r="BH2428" s="403"/>
      <c r="BI2428" s="403"/>
      <c r="BJ2428" s="403"/>
      <c r="BK2428" s="403"/>
    </row>
    <row r="2429" spans="1:63" x14ac:dyDescent="0.25">
      <c r="A2429" s="405"/>
      <c r="B2429" s="400"/>
      <c r="C2429" s="403"/>
      <c r="D2429" s="403"/>
      <c r="E2429" s="403"/>
      <c r="I2429" s="404"/>
      <c r="Q2429" s="405"/>
      <c r="S2429" s="405"/>
      <c r="T2429" s="403"/>
      <c r="U2429" s="406"/>
      <c r="V2429" s="400"/>
      <c r="W2429" s="405"/>
      <c r="X2429" s="405"/>
      <c r="Y2429" s="403"/>
      <c r="Z2429" s="407"/>
      <c r="AA2429" s="403"/>
      <c r="AB2429" s="405"/>
      <c r="AC2429" s="403"/>
      <c r="AD2429" s="406"/>
      <c r="AG2429" s="403"/>
      <c r="AH2429" s="403"/>
      <c r="AI2429" s="405"/>
      <c r="AL2429" s="403"/>
      <c r="AN2429" s="403"/>
      <c r="AO2429" s="405"/>
      <c r="AP2429" s="403"/>
      <c r="AQ2429" s="403"/>
      <c r="AR2429" s="403"/>
      <c r="AS2429" s="403"/>
      <c r="AT2429" s="403"/>
      <c r="AU2429" s="403"/>
      <c r="AV2429" s="405"/>
      <c r="AW2429" s="404"/>
      <c r="AY2429" s="403"/>
      <c r="BC2429" s="403"/>
      <c r="BD2429" s="403"/>
      <c r="BE2429" s="403"/>
      <c r="BF2429" s="403"/>
      <c r="BG2429" s="403"/>
      <c r="BH2429" s="403"/>
      <c r="BI2429" s="403"/>
      <c r="BJ2429" s="403"/>
      <c r="BK2429" s="403"/>
    </row>
    <row r="2430" spans="1:63" x14ac:dyDescent="0.25">
      <c r="A2430" s="405"/>
      <c r="B2430" s="400"/>
      <c r="C2430" s="403"/>
      <c r="D2430" s="403"/>
      <c r="E2430" s="403"/>
      <c r="I2430" s="404"/>
      <c r="Q2430" s="405"/>
      <c r="S2430" s="405"/>
      <c r="T2430" s="403"/>
      <c r="U2430" s="406"/>
      <c r="V2430" s="400"/>
      <c r="W2430" s="405"/>
      <c r="X2430" s="405"/>
      <c r="Y2430" s="403"/>
      <c r="Z2430" s="407"/>
      <c r="AA2430" s="403"/>
      <c r="AB2430" s="405"/>
      <c r="AC2430" s="403"/>
      <c r="AD2430" s="406"/>
      <c r="AG2430" s="403"/>
      <c r="AH2430" s="403"/>
      <c r="AI2430" s="405"/>
      <c r="AL2430" s="403"/>
      <c r="AN2430" s="403"/>
      <c r="AO2430" s="405"/>
      <c r="AP2430" s="403"/>
      <c r="AQ2430" s="403"/>
      <c r="AR2430" s="403"/>
      <c r="AS2430" s="403"/>
      <c r="AT2430" s="403"/>
      <c r="AU2430" s="403"/>
      <c r="AV2430" s="405"/>
      <c r="AW2430" s="404"/>
      <c r="AY2430" s="403"/>
      <c r="BC2430" s="403"/>
      <c r="BD2430" s="403"/>
      <c r="BE2430" s="403"/>
      <c r="BF2430" s="403"/>
      <c r="BG2430" s="403"/>
      <c r="BH2430" s="403"/>
      <c r="BI2430" s="403"/>
      <c r="BJ2430" s="403"/>
      <c r="BK2430" s="403"/>
    </row>
    <row r="2431" spans="1:63" x14ac:dyDescent="0.25">
      <c r="A2431" s="405"/>
      <c r="B2431" s="400"/>
      <c r="C2431" s="403"/>
      <c r="D2431" s="403"/>
      <c r="E2431" s="403"/>
      <c r="I2431" s="404"/>
      <c r="Q2431" s="405"/>
      <c r="S2431" s="405"/>
      <c r="T2431" s="403"/>
      <c r="U2431" s="406"/>
      <c r="V2431" s="400"/>
      <c r="W2431" s="405"/>
      <c r="X2431" s="405"/>
      <c r="Y2431" s="403"/>
      <c r="Z2431" s="407"/>
      <c r="AA2431" s="403"/>
      <c r="AB2431" s="405"/>
      <c r="AC2431" s="403"/>
      <c r="AD2431" s="406"/>
      <c r="AG2431" s="403"/>
      <c r="AH2431" s="403"/>
      <c r="AI2431" s="405"/>
      <c r="AL2431" s="403"/>
      <c r="AN2431" s="403"/>
      <c r="AO2431" s="405"/>
      <c r="AP2431" s="403"/>
      <c r="AQ2431" s="403"/>
      <c r="AR2431" s="403"/>
      <c r="AS2431" s="403"/>
      <c r="AT2431" s="403"/>
      <c r="AU2431" s="403"/>
      <c r="AV2431" s="405"/>
      <c r="AW2431" s="404"/>
      <c r="AY2431" s="403"/>
      <c r="BC2431" s="403"/>
      <c r="BD2431" s="403"/>
      <c r="BE2431" s="403"/>
      <c r="BF2431" s="403"/>
      <c r="BG2431" s="403"/>
      <c r="BH2431" s="403"/>
      <c r="BI2431" s="403"/>
      <c r="BJ2431" s="403"/>
      <c r="BK2431" s="403"/>
    </row>
    <row r="2432" spans="1:63" x14ac:dyDescent="0.25">
      <c r="A2432" s="405"/>
      <c r="B2432" s="400"/>
      <c r="C2432" s="403"/>
      <c r="D2432" s="403"/>
      <c r="E2432" s="403"/>
      <c r="I2432" s="404"/>
      <c r="Q2432" s="405"/>
      <c r="S2432" s="405"/>
      <c r="T2432" s="403"/>
      <c r="U2432" s="406"/>
      <c r="V2432" s="400"/>
      <c r="W2432" s="405"/>
      <c r="X2432" s="405"/>
      <c r="Y2432" s="403"/>
      <c r="Z2432" s="407"/>
      <c r="AA2432" s="403"/>
      <c r="AB2432" s="405"/>
      <c r="AC2432" s="403"/>
      <c r="AD2432" s="406"/>
      <c r="AG2432" s="403"/>
      <c r="AH2432" s="403"/>
      <c r="AI2432" s="405"/>
      <c r="AL2432" s="403"/>
      <c r="AN2432" s="403"/>
      <c r="AO2432" s="405"/>
      <c r="AP2432" s="403"/>
      <c r="AQ2432" s="403"/>
      <c r="AR2432" s="403"/>
      <c r="AS2432" s="403"/>
      <c r="AT2432" s="403"/>
      <c r="AU2432" s="403"/>
      <c r="AV2432" s="405"/>
      <c r="AW2432" s="404"/>
      <c r="AY2432" s="403"/>
      <c r="BC2432" s="403"/>
      <c r="BD2432" s="403"/>
      <c r="BE2432" s="403"/>
      <c r="BF2432" s="403"/>
      <c r="BG2432" s="403"/>
      <c r="BH2432" s="403"/>
      <c r="BI2432" s="403"/>
      <c r="BJ2432" s="403"/>
      <c r="BK2432" s="403"/>
    </row>
    <row r="2433" spans="1:63" x14ac:dyDescent="0.25">
      <c r="A2433" s="405"/>
      <c r="B2433" s="400"/>
      <c r="C2433" s="403"/>
      <c r="D2433" s="403"/>
      <c r="E2433" s="403"/>
      <c r="I2433" s="404"/>
      <c r="Q2433" s="405"/>
      <c r="S2433" s="405"/>
      <c r="T2433" s="403"/>
      <c r="U2433" s="406"/>
      <c r="V2433" s="400"/>
      <c r="W2433" s="405"/>
      <c r="X2433" s="405"/>
      <c r="Y2433" s="403"/>
      <c r="Z2433" s="407"/>
      <c r="AA2433" s="403"/>
      <c r="AB2433" s="405"/>
      <c r="AC2433" s="403"/>
      <c r="AD2433" s="406"/>
      <c r="AG2433" s="403"/>
      <c r="AH2433" s="403"/>
      <c r="AI2433" s="405"/>
      <c r="AL2433" s="403"/>
      <c r="AN2433" s="403"/>
      <c r="AO2433" s="405"/>
      <c r="AP2433" s="403"/>
      <c r="AQ2433" s="403"/>
      <c r="AR2433" s="403"/>
      <c r="AS2433" s="403"/>
      <c r="AT2433" s="403"/>
      <c r="AU2433" s="403"/>
      <c r="AV2433" s="405"/>
      <c r="AW2433" s="404"/>
      <c r="AY2433" s="403"/>
      <c r="BC2433" s="403"/>
      <c r="BD2433" s="403"/>
      <c r="BE2433" s="403"/>
      <c r="BF2433" s="403"/>
      <c r="BG2433" s="403"/>
      <c r="BH2433" s="403"/>
      <c r="BI2433" s="403"/>
      <c r="BJ2433" s="403"/>
      <c r="BK2433" s="403"/>
    </row>
    <row r="2434" spans="1:63" x14ac:dyDescent="0.25">
      <c r="A2434" s="405"/>
      <c r="B2434" s="400"/>
      <c r="C2434" s="403"/>
      <c r="D2434" s="403"/>
      <c r="E2434" s="403"/>
      <c r="I2434" s="404"/>
      <c r="Q2434" s="405"/>
      <c r="S2434" s="405"/>
      <c r="T2434" s="403"/>
      <c r="U2434" s="406"/>
      <c r="V2434" s="400"/>
      <c r="W2434" s="405"/>
      <c r="X2434" s="405"/>
      <c r="Y2434" s="403"/>
      <c r="Z2434" s="407"/>
      <c r="AA2434" s="403"/>
      <c r="AB2434" s="405"/>
      <c r="AC2434" s="403"/>
      <c r="AD2434" s="406"/>
      <c r="AG2434" s="403"/>
      <c r="AH2434" s="403"/>
      <c r="AI2434" s="405"/>
      <c r="AL2434" s="403"/>
      <c r="AN2434" s="403"/>
      <c r="AO2434" s="405"/>
      <c r="AP2434" s="403"/>
      <c r="AQ2434" s="403"/>
      <c r="AR2434" s="403"/>
      <c r="AS2434" s="403"/>
      <c r="AT2434" s="403"/>
      <c r="AU2434" s="403"/>
      <c r="AV2434" s="405"/>
      <c r="AW2434" s="404"/>
      <c r="AY2434" s="403"/>
      <c r="BC2434" s="403"/>
      <c r="BD2434" s="403"/>
      <c r="BE2434" s="403"/>
      <c r="BF2434" s="403"/>
      <c r="BG2434" s="403"/>
      <c r="BH2434" s="403"/>
      <c r="BI2434" s="403"/>
      <c r="BJ2434" s="403"/>
      <c r="BK2434" s="403"/>
    </row>
    <row r="2435" spans="1:63" x14ac:dyDescent="0.25">
      <c r="A2435" s="405"/>
      <c r="B2435" s="400"/>
      <c r="C2435" s="403"/>
      <c r="D2435" s="403"/>
      <c r="E2435" s="403"/>
      <c r="I2435" s="404"/>
      <c r="Q2435" s="405"/>
      <c r="S2435" s="405"/>
      <c r="T2435" s="403"/>
      <c r="U2435" s="406"/>
      <c r="V2435" s="400"/>
      <c r="W2435" s="405"/>
      <c r="X2435" s="405"/>
      <c r="Y2435" s="403"/>
      <c r="Z2435" s="407"/>
      <c r="AA2435" s="403"/>
      <c r="AB2435" s="405"/>
      <c r="AC2435" s="403"/>
      <c r="AD2435" s="406"/>
      <c r="AG2435" s="403"/>
      <c r="AH2435" s="403"/>
      <c r="AI2435" s="405"/>
      <c r="AL2435" s="403"/>
      <c r="AN2435" s="403"/>
      <c r="AO2435" s="405"/>
      <c r="AP2435" s="403"/>
      <c r="AQ2435" s="403"/>
      <c r="AR2435" s="403"/>
      <c r="AS2435" s="403"/>
      <c r="AT2435" s="403"/>
      <c r="AU2435" s="403"/>
      <c r="AV2435" s="405"/>
      <c r="AW2435" s="404"/>
      <c r="AY2435" s="403"/>
      <c r="BC2435" s="403"/>
      <c r="BD2435" s="403"/>
      <c r="BE2435" s="403"/>
      <c r="BF2435" s="403"/>
      <c r="BG2435" s="403"/>
      <c r="BH2435" s="403"/>
      <c r="BI2435" s="403"/>
      <c r="BJ2435" s="403"/>
      <c r="BK2435" s="403"/>
    </row>
    <row r="2436" spans="1:63" x14ac:dyDescent="0.25">
      <c r="A2436" s="405"/>
      <c r="B2436" s="400"/>
      <c r="C2436" s="403"/>
      <c r="D2436" s="403"/>
      <c r="E2436" s="403"/>
      <c r="I2436" s="404"/>
      <c r="Q2436" s="405"/>
      <c r="S2436" s="405"/>
      <c r="T2436" s="403"/>
      <c r="U2436" s="406"/>
      <c r="V2436" s="400"/>
      <c r="W2436" s="405"/>
      <c r="X2436" s="405"/>
      <c r="Y2436" s="403"/>
      <c r="Z2436" s="407"/>
      <c r="AA2436" s="403"/>
      <c r="AB2436" s="405"/>
      <c r="AC2436" s="403"/>
      <c r="AD2436" s="406"/>
      <c r="AG2436" s="403"/>
      <c r="AH2436" s="403"/>
      <c r="AI2436" s="405"/>
      <c r="AL2436" s="403"/>
      <c r="AN2436" s="403"/>
      <c r="AO2436" s="405"/>
      <c r="AP2436" s="403"/>
      <c r="AQ2436" s="403"/>
      <c r="AR2436" s="403"/>
      <c r="AS2436" s="403"/>
      <c r="AT2436" s="403"/>
      <c r="AU2436" s="403"/>
      <c r="AV2436" s="405"/>
      <c r="AW2436" s="404"/>
      <c r="AY2436" s="403"/>
      <c r="BC2436" s="403"/>
      <c r="BD2436" s="403"/>
      <c r="BE2436" s="403"/>
      <c r="BF2436" s="403"/>
      <c r="BG2436" s="403"/>
      <c r="BH2436" s="403"/>
      <c r="BI2436" s="403"/>
      <c r="BJ2436" s="403"/>
      <c r="BK2436" s="403"/>
    </row>
    <row r="2437" spans="1:63" x14ac:dyDescent="0.25">
      <c r="A2437" s="405"/>
      <c r="B2437" s="400"/>
      <c r="C2437" s="403"/>
      <c r="D2437" s="403"/>
      <c r="E2437" s="403"/>
      <c r="I2437" s="404"/>
      <c r="Q2437" s="405"/>
      <c r="S2437" s="405"/>
      <c r="T2437" s="403"/>
      <c r="U2437" s="406"/>
      <c r="V2437" s="400"/>
      <c r="W2437" s="405"/>
      <c r="X2437" s="405"/>
      <c r="Y2437" s="403"/>
      <c r="Z2437" s="407"/>
      <c r="AA2437" s="403"/>
      <c r="AB2437" s="405"/>
      <c r="AC2437" s="403"/>
      <c r="AD2437" s="406"/>
      <c r="AG2437" s="403"/>
      <c r="AH2437" s="403"/>
      <c r="AI2437" s="405"/>
      <c r="AL2437" s="403"/>
      <c r="AN2437" s="403"/>
      <c r="AO2437" s="405"/>
      <c r="AP2437" s="403"/>
      <c r="AQ2437" s="403"/>
      <c r="AR2437" s="403"/>
      <c r="AS2437" s="403"/>
      <c r="AT2437" s="403"/>
      <c r="AU2437" s="403"/>
      <c r="AV2437" s="405"/>
      <c r="AW2437" s="404"/>
      <c r="AY2437" s="403"/>
      <c r="BC2437" s="403"/>
      <c r="BD2437" s="403"/>
      <c r="BE2437" s="403"/>
      <c r="BF2437" s="403"/>
      <c r="BG2437" s="403"/>
      <c r="BH2437" s="403"/>
      <c r="BI2437" s="403"/>
      <c r="BJ2437" s="403"/>
      <c r="BK2437" s="403"/>
    </row>
    <row r="2438" spans="1:63" x14ac:dyDescent="0.25">
      <c r="A2438" s="405"/>
      <c r="B2438" s="400"/>
      <c r="C2438" s="403"/>
      <c r="D2438" s="403"/>
      <c r="E2438" s="403"/>
      <c r="I2438" s="404"/>
      <c r="Q2438" s="405"/>
      <c r="S2438" s="405"/>
      <c r="T2438" s="403"/>
      <c r="U2438" s="406"/>
      <c r="V2438" s="400"/>
      <c r="W2438" s="405"/>
      <c r="X2438" s="405"/>
      <c r="Y2438" s="403"/>
      <c r="Z2438" s="407"/>
      <c r="AA2438" s="403"/>
      <c r="AB2438" s="405"/>
      <c r="AC2438" s="403"/>
      <c r="AD2438" s="406"/>
      <c r="AG2438" s="403"/>
      <c r="AH2438" s="403"/>
      <c r="AI2438" s="405"/>
      <c r="AL2438" s="403"/>
      <c r="AN2438" s="403"/>
      <c r="AO2438" s="405"/>
      <c r="AP2438" s="403"/>
      <c r="AQ2438" s="403"/>
      <c r="AR2438" s="403"/>
      <c r="AS2438" s="403"/>
      <c r="AT2438" s="403"/>
      <c r="AU2438" s="403"/>
      <c r="AV2438" s="405"/>
      <c r="AW2438" s="404"/>
      <c r="AY2438" s="403"/>
      <c r="BC2438" s="403"/>
      <c r="BD2438" s="403"/>
      <c r="BE2438" s="403"/>
      <c r="BF2438" s="403"/>
      <c r="BG2438" s="403"/>
      <c r="BH2438" s="403"/>
      <c r="BI2438" s="403"/>
      <c r="BJ2438" s="403"/>
      <c r="BK2438" s="403"/>
    </row>
    <row r="2439" spans="1:63" x14ac:dyDescent="0.25">
      <c r="A2439" s="405"/>
      <c r="B2439" s="400"/>
      <c r="C2439" s="403"/>
      <c r="D2439" s="403"/>
      <c r="E2439" s="403"/>
      <c r="I2439" s="404"/>
      <c r="Q2439" s="405"/>
      <c r="S2439" s="405"/>
      <c r="T2439" s="403"/>
      <c r="U2439" s="406"/>
      <c r="V2439" s="400"/>
      <c r="W2439" s="405"/>
      <c r="X2439" s="405"/>
      <c r="Y2439" s="403"/>
      <c r="Z2439" s="407"/>
      <c r="AA2439" s="403"/>
      <c r="AB2439" s="405"/>
      <c r="AC2439" s="403"/>
      <c r="AD2439" s="406"/>
      <c r="AG2439" s="403"/>
      <c r="AH2439" s="403"/>
      <c r="AI2439" s="405"/>
      <c r="AL2439" s="403"/>
      <c r="AN2439" s="403"/>
      <c r="AO2439" s="405"/>
      <c r="AP2439" s="403"/>
      <c r="AQ2439" s="403"/>
      <c r="AR2439" s="403"/>
      <c r="AS2439" s="403"/>
      <c r="AT2439" s="403"/>
      <c r="AU2439" s="403"/>
      <c r="AV2439" s="405"/>
      <c r="AW2439" s="404"/>
      <c r="AY2439" s="403"/>
      <c r="BC2439" s="403"/>
      <c r="BD2439" s="403"/>
      <c r="BE2439" s="403"/>
      <c r="BF2439" s="403"/>
      <c r="BG2439" s="403"/>
      <c r="BH2439" s="403"/>
      <c r="BI2439" s="403"/>
      <c r="BJ2439" s="403"/>
      <c r="BK2439" s="403"/>
    </row>
    <row r="2440" spans="1:63" x14ac:dyDescent="0.25">
      <c r="A2440" s="405"/>
      <c r="B2440" s="400"/>
      <c r="C2440" s="403"/>
      <c r="D2440" s="403"/>
      <c r="E2440" s="403"/>
      <c r="I2440" s="404"/>
      <c r="Q2440" s="405"/>
      <c r="S2440" s="405"/>
      <c r="T2440" s="403"/>
      <c r="U2440" s="406"/>
      <c r="V2440" s="400"/>
      <c r="W2440" s="405"/>
      <c r="X2440" s="405"/>
      <c r="Y2440" s="403"/>
      <c r="Z2440" s="407"/>
      <c r="AA2440" s="403"/>
      <c r="AB2440" s="405"/>
      <c r="AC2440" s="403"/>
      <c r="AD2440" s="406"/>
      <c r="AG2440" s="403"/>
      <c r="AH2440" s="403"/>
      <c r="AI2440" s="405"/>
      <c r="AL2440" s="403"/>
      <c r="AN2440" s="403"/>
      <c r="AO2440" s="405"/>
      <c r="AP2440" s="403"/>
      <c r="AQ2440" s="403"/>
      <c r="AR2440" s="403"/>
      <c r="AS2440" s="403"/>
      <c r="AT2440" s="403"/>
      <c r="AU2440" s="403"/>
      <c r="AV2440" s="405"/>
      <c r="AW2440" s="404"/>
      <c r="AY2440" s="403"/>
      <c r="BC2440" s="403"/>
      <c r="BD2440" s="403"/>
      <c r="BE2440" s="403"/>
      <c r="BF2440" s="403"/>
      <c r="BG2440" s="403"/>
      <c r="BH2440" s="403"/>
      <c r="BI2440" s="403"/>
      <c r="BJ2440" s="403"/>
      <c r="BK2440" s="403"/>
    </row>
    <row r="2441" spans="1:63" x14ac:dyDescent="0.25">
      <c r="A2441" s="405"/>
      <c r="B2441" s="400"/>
      <c r="C2441" s="403"/>
      <c r="D2441" s="403"/>
      <c r="E2441" s="403"/>
      <c r="I2441" s="404"/>
      <c r="Q2441" s="405"/>
      <c r="S2441" s="405"/>
      <c r="T2441" s="403"/>
      <c r="U2441" s="406"/>
      <c r="V2441" s="400"/>
      <c r="W2441" s="405"/>
      <c r="X2441" s="405"/>
      <c r="Y2441" s="403"/>
      <c r="Z2441" s="407"/>
      <c r="AA2441" s="403"/>
      <c r="AB2441" s="405"/>
      <c r="AC2441" s="403"/>
      <c r="AD2441" s="406"/>
      <c r="AG2441" s="403"/>
      <c r="AH2441" s="403"/>
      <c r="AI2441" s="405"/>
      <c r="AL2441" s="403"/>
      <c r="AN2441" s="403"/>
      <c r="AO2441" s="405"/>
      <c r="AP2441" s="403"/>
      <c r="AQ2441" s="403"/>
      <c r="AR2441" s="403"/>
      <c r="AS2441" s="403"/>
      <c r="AT2441" s="403"/>
      <c r="AU2441" s="403"/>
      <c r="AV2441" s="405"/>
      <c r="AW2441" s="404"/>
      <c r="AY2441" s="403"/>
      <c r="BC2441" s="403"/>
      <c r="BD2441" s="403"/>
      <c r="BE2441" s="403"/>
      <c r="BF2441" s="403"/>
      <c r="BG2441" s="403"/>
      <c r="BH2441" s="403"/>
      <c r="BI2441" s="403"/>
      <c r="BJ2441" s="403"/>
      <c r="BK2441" s="403"/>
    </row>
    <row r="2442" spans="1:63" x14ac:dyDescent="0.25">
      <c r="A2442" s="405"/>
      <c r="B2442" s="400"/>
      <c r="C2442" s="403"/>
      <c r="D2442" s="403"/>
      <c r="E2442" s="403"/>
      <c r="I2442" s="404"/>
      <c r="Q2442" s="405"/>
      <c r="S2442" s="405"/>
      <c r="T2442" s="403"/>
      <c r="U2442" s="406"/>
      <c r="V2442" s="400"/>
      <c r="W2442" s="405"/>
      <c r="X2442" s="405"/>
      <c r="Y2442" s="403"/>
      <c r="Z2442" s="407"/>
      <c r="AA2442" s="403"/>
      <c r="AB2442" s="405"/>
      <c r="AC2442" s="403"/>
      <c r="AD2442" s="406"/>
      <c r="AG2442" s="403"/>
      <c r="AH2442" s="403"/>
      <c r="AI2442" s="405"/>
      <c r="AL2442" s="403"/>
      <c r="AN2442" s="403"/>
      <c r="AO2442" s="405"/>
      <c r="AP2442" s="403"/>
      <c r="AQ2442" s="403"/>
      <c r="AR2442" s="403"/>
      <c r="AS2442" s="403"/>
      <c r="AT2442" s="403"/>
      <c r="AU2442" s="403"/>
      <c r="AV2442" s="405"/>
      <c r="AW2442" s="404"/>
      <c r="AY2442" s="403"/>
      <c r="BC2442" s="403"/>
      <c r="BD2442" s="403"/>
      <c r="BE2442" s="403"/>
      <c r="BF2442" s="403"/>
      <c r="BG2442" s="403"/>
      <c r="BH2442" s="403"/>
      <c r="BI2442" s="403"/>
      <c r="BJ2442" s="403"/>
      <c r="BK2442" s="403"/>
    </row>
    <row r="2443" spans="1:63" x14ac:dyDescent="0.25">
      <c r="A2443" s="405"/>
      <c r="B2443" s="400"/>
      <c r="C2443" s="403"/>
      <c r="D2443" s="403"/>
      <c r="E2443" s="403"/>
      <c r="I2443" s="404"/>
      <c r="Q2443" s="405"/>
      <c r="S2443" s="405"/>
      <c r="T2443" s="403"/>
      <c r="U2443" s="406"/>
      <c r="V2443" s="400"/>
      <c r="W2443" s="405"/>
      <c r="X2443" s="405"/>
      <c r="Y2443" s="403"/>
      <c r="Z2443" s="407"/>
      <c r="AA2443" s="403"/>
      <c r="AB2443" s="405"/>
      <c r="AC2443" s="403"/>
      <c r="AD2443" s="406"/>
      <c r="AG2443" s="403"/>
      <c r="AH2443" s="403"/>
      <c r="AI2443" s="405"/>
      <c r="AL2443" s="403"/>
      <c r="AN2443" s="403"/>
      <c r="AO2443" s="405"/>
      <c r="AP2443" s="403"/>
      <c r="AQ2443" s="403"/>
      <c r="AR2443" s="403"/>
      <c r="AS2443" s="403"/>
      <c r="AT2443" s="403"/>
      <c r="AU2443" s="403"/>
      <c r="AV2443" s="405"/>
      <c r="AW2443" s="404"/>
      <c r="AY2443" s="403"/>
      <c r="BC2443" s="403"/>
      <c r="BD2443" s="403"/>
      <c r="BE2443" s="403"/>
      <c r="BF2443" s="403"/>
      <c r="BG2443" s="403"/>
      <c r="BH2443" s="403"/>
      <c r="BI2443" s="403"/>
      <c r="BJ2443" s="403"/>
      <c r="BK2443" s="403"/>
    </row>
    <row r="2444" spans="1:63" x14ac:dyDescent="0.25">
      <c r="A2444" s="405"/>
      <c r="B2444" s="400"/>
      <c r="C2444" s="403"/>
      <c r="D2444" s="403"/>
      <c r="E2444" s="403"/>
      <c r="I2444" s="404"/>
      <c r="Q2444" s="405"/>
      <c r="S2444" s="405"/>
      <c r="T2444" s="403"/>
      <c r="U2444" s="406"/>
      <c r="V2444" s="400"/>
      <c r="W2444" s="405"/>
      <c r="X2444" s="405"/>
      <c r="Y2444" s="403"/>
      <c r="Z2444" s="407"/>
      <c r="AA2444" s="403"/>
      <c r="AB2444" s="405"/>
      <c r="AC2444" s="403"/>
      <c r="AD2444" s="406"/>
      <c r="AG2444" s="403"/>
      <c r="AH2444" s="403"/>
      <c r="AI2444" s="405"/>
      <c r="AL2444" s="403"/>
      <c r="AN2444" s="403"/>
      <c r="AO2444" s="405"/>
      <c r="AP2444" s="403"/>
      <c r="AQ2444" s="403"/>
      <c r="AR2444" s="403"/>
      <c r="AS2444" s="403"/>
      <c r="AT2444" s="403"/>
      <c r="AU2444" s="403"/>
      <c r="AV2444" s="405"/>
      <c r="AW2444" s="404"/>
      <c r="AY2444" s="403"/>
      <c r="BC2444" s="403"/>
      <c r="BD2444" s="403"/>
      <c r="BE2444" s="403"/>
      <c r="BF2444" s="403"/>
      <c r="BG2444" s="403"/>
      <c r="BH2444" s="403"/>
      <c r="BI2444" s="403"/>
      <c r="BJ2444" s="403"/>
      <c r="BK2444" s="403"/>
    </row>
    <row r="2445" spans="1:63" x14ac:dyDescent="0.25">
      <c r="A2445" s="405"/>
      <c r="B2445" s="400"/>
      <c r="C2445" s="403"/>
      <c r="D2445" s="403"/>
      <c r="E2445" s="403"/>
      <c r="I2445" s="404"/>
      <c r="Q2445" s="405"/>
      <c r="S2445" s="405"/>
      <c r="T2445" s="403"/>
      <c r="U2445" s="406"/>
      <c r="V2445" s="400"/>
      <c r="W2445" s="405"/>
      <c r="X2445" s="405"/>
      <c r="Y2445" s="403"/>
      <c r="Z2445" s="407"/>
      <c r="AA2445" s="403"/>
      <c r="AB2445" s="405"/>
      <c r="AC2445" s="403"/>
      <c r="AD2445" s="406"/>
      <c r="AG2445" s="403"/>
      <c r="AH2445" s="403"/>
      <c r="AI2445" s="405"/>
      <c r="AL2445" s="403"/>
      <c r="AN2445" s="403"/>
      <c r="AO2445" s="405"/>
      <c r="AP2445" s="403"/>
      <c r="AQ2445" s="403"/>
      <c r="AR2445" s="403"/>
      <c r="AS2445" s="403"/>
      <c r="AT2445" s="403"/>
      <c r="AU2445" s="403"/>
      <c r="AV2445" s="405"/>
      <c r="AW2445" s="404"/>
      <c r="AY2445" s="403"/>
      <c r="BC2445" s="403"/>
      <c r="BD2445" s="403"/>
      <c r="BE2445" s="403"/>
      <c r="BF2445" s="403"/>
      <c r="BG2445" s="403"/>
      <c r="BH2445" s="403"/>
      <c r="BI2445" s="403"/>
      <c r="BJ2445" s="403"/>
      <c r="BK2445" s="403"/>
    </row>
    <row r="2446" spans="1:63" x14ac:dyDescent="0.25">
      <c r="A2446" s="405"/>
      <c r="B2446" s="400"/>
      <c r="C2446" s="403"/>
      <c r="D2446" s="403"/>
      <c r="E2446" s="403"/>
      <c r="I2446" s="404"/>
      <c r="Q2446" s="405"/>
      <c r="S2446" s="405"/>
      <c r="T2446" s="403"/>
      <c r="U2446" s="406"/>
      <c r="V2446" s="400"/>
      <c r="W2446" s="405"/>
      <c r="X2446" s="405"/>
      <c r="Y2446" s="403"/>
      <c r="Z2446" s="407"/>
      <c r="AA2446" s="403"/>
      <c r="AB2446" s="405"/>
      <c r="AC2446" s="403"/>
      <c r="AD2446" s="406"/>
      <c r="AG2446" s="403"/>
      <c r="AH2446" s="403"/>
      <c r="AI2446" s="405"/>
      <c r="AL2446" s="403"/>
      <c r="AN2446" s="403"/>
      <c r="AO2446" s="405"/>
      <c r="AP2446" s="403"/>
      <c r="AQ2446" s="403"/>
      <c r="AR2446" s="403"/>
      <c r="AS2446" s="403"/>
      <c r="AT2446" s="403"/>
      <c r="AU2446" s="403"/>
      <c r="AV2446" s="405"/>
      <c r="AW2446" s="404"/>
      <c r="AY2446" s="403"/>
      <c r="BC2446" s="403"/>
      <c r="BD2446" s="403"/>
      <c r="BE2446" s="403"/>
      <c r="BF2446" s="403"/>
      <c r="BG2446" s="403"/>
      <c r="BH2446" s="403"/>
      <c r="BI2446" s="403"/>
      <c r="BJ2446" s="403"/>
      <c r="BK2446" s="403"/>
    </row>
    <row r="2447" spans="1:63" x14ac:dyDescent="0.25">
      <c r="A2447" s="405"/>
      <c r="B2447" s="400"/>
      <c r="C2447" s="403"/>
      <c r="D2447" s="403"/>
      <c r="E2447" s="403"/>
      <c r="I2447" s="404"/>
      <c r="Q2447" s="405"/>
      <c r="S2447" s="405"/>
      <c r="T2447" s="403"/>
      <c r="U2447" s="406"/>
      <c r="V2447" s="400"/>
      <c r="W2447" s="405"/>
      <c r="X2447" s="405"/>
      <c r="Y2447" s="403"/>
      <c r="Z2447" s="407"/>
      <c r="AA2447" s="403"/>
      <c r="AB2447" s="405"/>
      <c r="AC2447" s="403"/>
      <c r="AD2447" s="406"/>
      <c r="AG2447" s="403"/>
      <c r="AH2447" s="403"/>
      <c r="AI2447" s="405"/>
      <c r="AL2447" s="403"/>
      <c r="AN2447" s="403"/>
      <c r="AO2447" s="405"/>
      <c r="AP2447" s="403"/>
      <c r="AQ2447" s="403"/>
      <c r="AR2447" s="403"/>
      <c r="AS2447" s="403"/>
      <c r="AT2447" s="403"/>
      <c r="AU2447" s="403"/>
      <c r="AV2447" s="405"/>
      <c r="AW2447" s="404"/>
      <c r="AY2447" s="403"/>
      <c r="BC2447" s="403"/>
      <c r="BD2447" s="403"/>
      <c r="BE2447" s="403"/>
      <c r="BF2447" s="403"/>
      <c r="BG2447" s="403"/>
      <c r="BH2447" s="403"/>
      <c r="BI2447" s="403"/>
      <c r="BJ2447" s="403"/>
      <c r="BK2447" s="403"/>
    </row>
    <row r="2448" spans="1:63" x14ac:dyDescent="0.25">
      <c r="A2448" s="405"/>
      <c r="B2448" s="400"/>
      <c r="C2448" s="403"/>
      <c r="D2448" s="403"/>
      <c r="E2448" s="403"/>
      <c r="I2448" s="404"/>
      <c r="Q2448" s="405"/>
      <c r="S2448" s="405"/>
      <c r="T2448" s="403"/>
      <c r="U2448" s="406"/>
      <c r="V2448" s="400"/>
      <c r="W2448" s="405"/>
      <c r="X2448" s="405"/>
      <c r="Y2448" s="403"/>
      <c r="Z2448" s="407"/>
      <c r="AA2448" s="403"/>
      <c r="AB2448" s="405"/>
      <c r="AC2448" s="403"/>
      <c r="AD2448" s="406"/>
      <c r="AG2448" s="403"/>
      <c r="AH2448" s="403"/>
      <c r="AI2448" s="405"/>
      <c r="AL2448" s="403"/>
      <c r="AN2448" s="403"/>
      <c r="AO2448" s="405"/>
      <c r="AP2448" s="403"/>
      <c r="AQ2448" s="403"/>
      <c r="AR2448" s="403"/>
      <c r="AS2448" s="403"/>
      <c r="AT2448" s="403"/>
      <c r="AU2448" s="403"/>
      <c r="AV2448" s="405"/>
      <c r="AW2448" s="404"/>
      <c r="AY2448" s="403"/>
      <c r="BC2448" s="403"/>
      <c r="BD2448" s="403"/>
      <c r="BE2448" s="403"/>
      <c r="BF2448" s="403"/>
      <c r="BG2448" s="403"/>
      <c r="BH2448" s="403"/>
      <c r="BI2448" s="403"/>
      <c r="BJ2448" s="403"/>
      <c r="BK2448" s="403"/>
    </row>
    <row r="2449" spans="1:63" x14ac:dyDescent="0.25">
      <c r="A2449" s="405"/>
      <c r="B2449" s="400"/>
      <c r="C2449" s="403"/>
      <c r="D2449" s="403"/>
      <c r="E2449" s="403"/>
      <c r="I2449" s="404"/>
      <c r="Q2449" s="405"/>
      <c r="S2449" s="405"/>
      <c r="T2449" s="403"/>
      <c r="U2449" s="406"/>
      <c r="V2449" s="400"/>
      <c r="W2449" s="405"/>
      <c r="X2449" s="405"/>
      <c r="Y2449" s="403"/>
      <c r="Z2449" s="407"/>
      <c r="AA2449" s="403"/>
      <c r="AB2449" s="405"/>
      <c r="AC2449" s="403"/>
      <c r="AD2449" s="406"/>
      <c r="AG2449" s="403"/>
      <c r="AH2449" s="403"/>
      <c r="AI2449" s="405"/>
      <c r="AL2449" s="403"/>
      <c r="AN2449" s="403"/>
      <c r="AO2449" s="405"/>
      <c r="AP2449" s="403"/>
      <c r="AQ2449" s="403"/>
      <c r="AR2449" s="403"/>
      <c r="AS2449" s="403"/>
      <c r="AT2449" s="403"/>
      <c r="AU2449" s="403"/>
      <c r="AV2449" s="405"/>
      <c r="AW2449" s="404"/>
      <c r="AY2449" s="403"/>
      <c r="BC2449" s="403"/>
      <c r="BD2449" s="403"/>
      <c r="BE2449" s="403"/>
      <c r="BF2449" s="403"/>
      <c r="BG2449" s="403"/>
      <c r="BH2449" s="403"/>
      <c r="BI2449" s="403"/>
      <c r="BJ2449" s="403"/>
      <c r="BK2449" s="403"/>
    </row>
    <row r="2450" spans="1:63" x14ac:dyDescent="0.25">
      <c r="A2450" s="405"/>
      <c r="B2450" s="400"/>
      <c r="C2450" s="403"/>
      <c r="D2450" s="403"/>
      <c r="E2450" s="403"/>
      <c r="I2450" s="404"/>
      <c r="Q2450" s="405"/>
      <c r="S2450" s="405"/>
      <c r="T2450" s="403"/>
      <c r="U2450" s="406"/>
      <c r="V2450" s="400"/>
      <c r="W2450" s="405"/>
      <c r="X2450" s="405"/>
      <c r="Y2450" s="403"/>
      <c r="Z2450" s="407"/>
      <c r="AA2450" s="403"/>
      <c r="AB2450" s="405"/>
      <c r="AC2450" s="403"/>
      <c r="AD2450" s="406"/>
      <c r="AG2450" s="403"/>
      <c r="AH2450" s="403"/>
      <c r="AI2450" s="405"/>
      <c r="AL2450" s="403"/>
      <c r="AN2450" s="403"/>
      <c r="AO2450" s="405"/>
      <c r="AP2450" s="403"/>
      <c r="AQ2450" s="403"/>
      <c r="AR2450" s="403"/>
      <c r="AS2450" s="403"/>
      <c r="AT2450" s="403"/>
      <c r="AU2450" s="403"/>
      <c r="AV2450" s="405"/>
      <c r="AW2450" s="404"/>
      <c r="AY2450" s="403"/>
      <c r="BC2450" s="403"/>
      <c r="BD2450" s="403"/>
      <c r="BE2450" s="403"/>
      <c r="BF2450" s="403"/>
      <c r="BG2450" s="403"/>
      <c r="BH2450" s="403"/>
      <c r="BI2450" s="403"/>
      <c r="BJ2450" s="403"/>
      <c r="BK2450" s="403"/>
    </row>
    <row r="2451" spans="1:63" x14ac:dyDescent="0.25">
      <c r="A2451" s="405"/>
      <c r="B2451" s="400"/>
      <c r="C2451" s="403"/>
      <c r="D2451" s="403"/>
      <c r="E2451" s="403"/>
      <c r="I2451" s="404"/>
      <c r="Q2451" s="405"/>
      <c r="S2451" s="405"/>
      <c r="T2451" s="403"/>
      <c r="U2451" s="406"/>
      <c r="V2451" s="400"/>
      <c r="W2451" s="405"/>
      <c r="X2451" s="405"/>
      <c r="Y2451" s="403"/>
      <c r="Z2451" s="407"/>
      <c r="AA2451" s="403"/>
      <c r="AB2451" s="405"/>
      <c r="AC2451" s="403"/>
      <c r="AD2451" s="406"/>
      <c r="AG2451" s="403"/>
      <c r="AH2451" s="403"/>
      <c r="AI2451" s="405"/>
      <c r="AL2451" s="403"/>
      <c r="AN2451" s="403"/>
      <c r="AO2451" s="405"/>
      <c r="AP2451" s="403"/>
      <c r="AQ2451" s="403"/>
      <c r="AR2451" s="403"/>
      <c r="AS2451" s="403"/>
      <c r="AT2451" s="403"/>
      <c r="AU2451" s="403"/>
      <c r="AV2451" s="405"/>
      <c r="AW2451" s="404"/>
      <c r="AY2451" s="403"/>
      <c r="BC2451" s="403"/>
      <c r="BD2451" s="403"/>
      <c r="BE2451" s="403"/>
      <c r="BF2451" s="403"/>
      <c r="BG2451" s="403"/>
      <c r="BH2451" s="403"/>
      <c r="BI2451" s="403"/>
      <c r="BJ2451" s="403"/>
      <c r="BK2451" s="403"/>
    </row>
    <row r="2452" spans="1:63" x14ac:dyDescent="0.25">
      <c r="A2452" s="405"/>
      <c r="B2452" s="400"/>
      <c r="C2452" s="403"/>
      <c r="D2452" s="403"/>
      <c r="E2452" s="403"/>
      <c r="I2452" s="404"/>
      <c r="Q2452" s="405"/>
      <c r="S2452" s="405"/>
      <c r="T2452" s="403"/>
      <c r="U2452" s="406"/>
      <c r="V2452" s="400"/>
      <c r="W2452" s="405"/>
      <c r="X2452" s="405"/>
      <c r="Y2452" s="403"/>
      <c r="Z2452" s="407"/>
      <c r="AA2452" s="403"/>
      <c r="AB2452" s="405"/>
      <c r="AC2452" s="403"/>
      <c r="AD2452" s="406"/>
      <c r="AG2452" s="403"/>
      <c r="AH2452" s="403"/>
      <c r="AI2452" s="405"/>
      <c r="AL2452" s="403"/>
      <c r="AN2452" s="403"/>
      <c r="AO2452" s="405"/>
      <c r="AP2452" s="403"/>
      <c r="AQ2452" s="403"/>
      <c r="AR2452" s="403"/>
      <c r="AS2452" s="403"/>
      <c r="AT2452" s="403"/>
      <c r="AU2452" s="403"/>
      <c r="AV2452" s="405"/>
      <c r="AW2452" s="404"/>
      <c r="AY2452" s="403"/>
      <c r="BC2452" s="403"/>
      <c r="BD2452" s="403"/>
      <c r="BE2452" s="403"/>
      <c r="BF2452" s="403"/>
      <c r="BG2452" s="403"/>
      <c r="BH2452" s="403"/>
      <c r="BI2452" s="403"/>
      <c r="BJ2452" s="403"/>
      <c r="BK2452" s="403"/>
    </row>
    <row r="2453" spans="1:63" x14ac:dyDescent="0.25">
      <c r="A2453" s="405"/>
      <c r="B2453" s="400"/>
      <c r="C2453" s="403"/>
      <c r="D2453" s="403"/>
      <c r="E2453" s="403"/>
      <c r="I2453" s="404"/>
      <c r="Q2453" s="405"/>
      <c r="S2453" s="405"/>
      <c r="T2453" s="403"/>
      <c r="U2453" s="406"/>
      <c r="V2453" s="400"/>
      <c r="W2453" s="405"/>
      <c r="X2453" s="405"/>
      <c r="Y2453" s="403"/>
      <c r="Z2453" s="407"/>
      <c r="AA2453" s="403"/>
      <c r="AB2453" s="405"/>
      <c r="AC2453" s="403"/>
      <c r="AD2453" s="406"/>
      <c r="AG2453" s="403"/>
      <c r="AH2453" s="403"/>
      <c r="AI2453" s="405"/>
      <c r="AL2453" s="403"/>
      <c r="AN2453" s="403"/>
      <c r="AO2453" s="405"/>
      <c r="AP2453" s="403"/>
      <c r="AQ2453" s="403"/>
      <c r="AR2453" s="403"/>
      <c r="AS2453" s="403"/>
      <c r="AT2453" s="403"/>
      <c r="AU2453" s="403"/>
      <c r="AV2453" s="405"/>
      <c r="AW2453" s="404"/>
      <c r="AY2453" s="403"/>
      <c r="BC2453" s="403"/>
      <c r="BD2453" s="403"/>
      <c r="BE2453" s="403"/>
      <c r="BF2453" s="403"/>
      <c r="BG2453" s="403"/>
      <c r="BH2453" s="403"/>
      <c r="BI2453" s="403"/>
      <c r="BJ2453" s="403"/>
      <c r="BK2453" s="403"/>
    </row>
    <row r="2454" spans="1:63" x14ac:dyDescent="0.25">
      <c r="A2454" s="405"/>
      <c r="B2454" s="400"/>
      <c r="C2454" s="403"/>
      <c r="D2454" s="403"/>
      <c r="E2454" s="403"/>
      <c r="I2454" s="404"/>
      <c r="Q2454" s="405"/>
      <c r="S2454" s="405"/>
      <c r="T2454" s="403"/>
      <c r="U2454" s="406"/>
      <c r="V2454" s="400"/>
      <c r="W2454" s="405"/>
      <c r="X2454" s="405"/>
      <c r="Y2454" s="403"/>
      <c r="Z2454" s="407"/>
      <c r="AA2454" s="403"/>
      <c r="AB2454" s="405"/>
      <c r="AC2454" s="403"/>
      <c r="AD2454" s="406"/>
      <c r="AG2454" s="403"/>
      <c r="AH2454" s="403"/>
      <c r="AI2454" s="405"/>
      <c r="AL2454" s="403"/>
      <c r="AN2454" s="403"/>
      <c r="AO2454" s="405"/>
      <c r="AP2454" s="403"/>
      <c r="AQ2454" s="403"/>
      <c r="AR2454" s="403"/>
      <c r="AS2454" s="403"/>
      <c r="AT2454" s="403"/>
      <c r="AU2454" s="403"/>
      <c r="AV2454" s="405"/>
      <c r="AW2454" s="404"/>
      <c r="AY2454" s="403"/>
      <c r="BC2454" s="403"/>
      <c r="BD2454" s="403"/>
      <c r="BE2454" s="403"/>
      <c r="BF2454" s="403"/>
      <c r="BG2454" s="403"/>
      <c r="BH2454" s="403"/>
      <c r="BI2454" s="403"/>
      <c r="BJ2454" s="403"/>
      <c r="BK2454" s="403"/>
    </row>
    <row r="2455" spans="1:63" x14ac:dyDescent="0.25">
      <c r="A2455" s="405"/>
      <c r="B2455" s="400"/>
      <c r="C2455" s="403"/>
      <c r="D2455" s="403"/>
      <c r="E2455" s="403"/>
      <c r="I2455" s="404"/>
      <c r="Q2455" s="405"/>
      <c r="S2455" s="405"/>
      <c r="T2455" s="403"/>
      <c r="U2455" s="406"/>
      <c r="V2455" s="400"/>
      <c r="W2455" s="405"/>
      <c r="X2455" s="405"/>
      <c r="Y2455" s="403"/>
      <c r="Z2455" s="407"/>
      <c r="AA2455" s="403"/>
      <c r="AB2455" s="405"/>
      <c r="AC2455" s="403"/>
      <c r="AD2455" s="406"/>
      <c r="AG2455" s="403"/>
      <c r="AH2455" s="403"/>
      <c r="AI2455" s="405"/>
      <c r="AL2455" s="403"/>
      <c r="AN2455" s="403"/>
      <c r="AO2455" s="405"/>
      <c r="AP2455" s="403"/>
      <c r="AQ2455" s="403"/>
      <c r="AR2455" s="403"/>
      <c r="AS2455" s="403"/>
      <c r="AT2455" s="403"/>
      <c r="AU2455" s="403"/>
      <c r="AV2455" s="405"/>
      <c r="AW2455" s="404"/>
      <c r="AY2455" s="403"/>
      <c r="BC2455" s="403"/>
      <c r="BD2455" s="403"/>
      <c r="BE2455" s="403"/>
      <c r="BF2455" s="403"/>
      <c r="BG2455" s="403"/>
      <c r="BH2455" s="403"/>
      <c r="BI2455" s="403"/>
      <c r="BJ2455" s="403"/>
      <c r="BK2455" s="403"/>
    </row>
    <row r="2456" spans="1:63" x14ac:dyDescent="0.25">
      <c r="A2456" s="405"/>
      <c r="B2456" s="400"/>
      <c r="C2456" s="403"/>
      <c r="D2456" s="403"/>
      <c r="E2456" s="403"/>
      <c r="I2456" s="404"/>
      <c r="Q2456" s="405"/>
      <c r="S2456" s="405"/>
      <c r="T2456" s="403"/>
      <c r="U2456" s="406"/>
      <c r="V2456" s="400"/>
      <c r="W2456" s="405"/>
      <c r="X2456" s="405"/>
      <c r="Y2456" s="403"/>
      <c r="Z2456" s="407"/>
      <c r="AA2456" s="403"/>
      <c r="AB2456" s="405"/>
      <c r="AC2456" s="403"/>
      <c r="AD2456" s="406"/>
      <c r="AG2456" s="403"/>
      <c r="AH2456" s="403"/>
      <c r="AI2456" s="405"/>
      <c r="AL2456" s="403"/>
      <c r="AN2456" s="403"/>
      <c r="AO2456" s="405"/>
      <c r="AP2456" s="403"/>
      <c r="AQ2456" s="403"/>
      <c r="AR2456" s="403"/>
      <c r="AS2456" s="403"/>
      <c r="AT2456" s="403"/>
      <c r="AU2456" s="403"/>
      <c r="AV2456" s="405"/>
      <c r="AW2456" s="404"/>
      <c r="AY2456" s="403"/>
      <c r="BC2456" s="403"/>
      <c r="BD2456" s="403"/>
      <c r="BE2456" s="403"/>
      <c r="BF2456" s="403"/>
      <c r="BG2456" s="403"/>
      <c r="BH2456" s="403"/>
      <c r="BI2456" s="403"/>
      <c r="BJ2456" s="403"/>
      <c r="BK2456" s="403"/>
    </row>
    <row r="2457" spans="1:63" x14ac:dyDescent="0.25">
      <c r="A2457" s="405"/>
      <c r="B2457" s="400"/>
      <c r="C2457" s="403"/>
      <c r="D2457" s="403"/>
      <c r="E2457" s="403"/>
      <c r="I2457" s="404"/>
      <c r="Q2457" s="405"/>
      <c r="S2457" s="405"/>
      <c r="T2457" s="403"/>
      <c r="U2457" s="406"/>
      <c r="V2457" s="400"/>
      <c r="W2457" s="405"/>
      <c r="X2457" s="405"/>
      <c r="Y2457" s="403"/>
      <c r="Z2457" s="407"/>
      <c r="AA2457" s="403"/>
      <c r="AB2457" s="405"/>
      <c r="AC2457" s="403"/>
      <c r="AD2457" s="406"/>
      <c r="AG2457" s="403"/>
      <c r="AH2457" s="403"/>
      <c r="AI2457" s="405"/>
      <c r="AL2457" s="403"/>
      <c r="AN2457" s="403"/>
      <c r="AO2457" s="405"/>
      <c r="AP2457" s="403"/>
      <c r="AQ2457" s="403"/>
      <c r="AR2457" s="403"/>
      <c r="AS2457" s="403"/>
      <c r="AT2457" s="403"/>
      <c r="AU2457" s="403"/>
      <c r="AV2457" s="405"/>
      <c r="AW2457" s="404"/>
      <c r="AY2457" s="403"/>
      <c r="BC2457" s="403"/>
      <c r="BD2457" s="403"/>
      <c r="BE2457" s="403"/>
      <c r="BF2457" s="403"/>
      <c r="BG2457" s="403"/>
      <c r="BH2457" s="403"/>
      <c r="BI2457" s="403"/>
      <c r="BJ2457" s="403"/>
      <c r="BK2457" s="403"/>
    </row>
    <row r="2458" spans="1:63" x14ac:dyDescent="0.25">
      <c r="A2458" s="405"/>
      <c r="B2458" s="400"/>
      <c r="C2458" s="403"/>
      <c r="D2458" s="403"/>
      <c r="E2458" s="403"/>
      <c r="I2458" s="404"/>
      <c r="Q2458" s="405"/>
      <c r="S2458" s="405"/>
      <c r="T2458" s="403"/>
      <c r="U2458" s="406"/>
      <c r="V2458" s="400"/>
      <c r="W2458" s="405"/>
      <c r="X2458" s="405"/>
      <c r="Y2458" s="403"/>
      <c r="Z2458" s="407"/>
      <c r="AA2458" s="403"/>
      <c r="AB2458" s="405"/>
      <c r="AC2458" s="403"/>
      <c r="AD2458" s="406"/>
      <c r="AG2458" s="403"/>
      <c r="AH2458" s="403"/>
      <c r="AI2458" s="405"/>
      <c r="AL2458" s="403"/>
      <c r="AN2458" s="403"/>
      <c r="AO2458" s="405"/>
      <c r="AP2458" s="403"/>
      <c r="AQ2458" s="403"/>
      <c r="AR2458" s="403"/>
      <c r="AS2458" s="403"/>
      <c r="AT2458" s="403"/>
      <c r="AU2458" s="403"/>
      <c r="AV2458" s="405"/>
      <c r="AW2458" s="404"/>
      <c r="AY2458" s="403"/>
      <c r="BC2458" s="403"/>
      <c r="BD2458" s="403"/>
      <c r="BE2458" s="403"/>
      <c r="BF2458" s="403"/>
      <c r="BG2458" s="403"/>
      <c r="BH2458" s="403"/>
      <c r="BI2458" s="403"/>
      <c r="BJ2458" s="403"/>
      <c r="BK2458" s="403"/>
    </row>
    <row r="2459" spans="1:63" x14ac:dyDescent="0.25">
      <c r="A2459" s="405"/>
      <c r="B2459" s="400"/>
      <c r="C2459" s="403"/>
      <c r="D2459" s="403"/>
      <c r="E2459" s="403"/>
      <c r="I2459" s="404"/>
      <c r="Q2459" s="405"/>
      <c r="S2459" s="405"/>
      <c r="T2459" s="403"/>
      <c r="U2459" s="406"/>
      <c r="V2459" s="400"/>
      <c r="W2459" s="405"/>
      <c r="X2459" s="405"/>
      <c r="Y2459" s="403"/>
      <c r="Z2459" s="407"/>
      <c r="AA2459" s="403"/>
      <c r="AB2459" s="405"/>
      <c r="AC2459" s="403"/>
      <c r="AD2459" s="406"/>
      <c r="AG2459" s="403"/>
      <c r="AH2459" s="403"/>
      <c r="AI2459" s="405"/>
      <c r="AL2459" s="403"/>
      <c r="AN2459" s="403"/>
      <c r="AO2459" s="405"/>
      <c r="AP2459" s="403"/>
      <c r="AQ2459" s="403"/>
      <c r="AR2459" s="403"/>
      <c r="AS2459" s="403"/>
      <c r="AT2459" s="403"/>
      <c r="AU2459" s="403"/>
      <c r="AV2459" s="405"/>
      <c r="AW2459" s="404"/>
      <c r="AY2459" s="403"/>
      <c r="BC2459" s="403"/>
      <c r="BD2459" s="403"/>
      <c r="BE2459" s="403"/>
      <c r="BF2459" s="403"/>
      <c r="BG2459" s="403"/>
      <c r="BH2459" s="403"/>
      <c r="BI2459" s="403"/>
      <c r="BJ2459" s="403"/>
      <c r="BK2459" s="403"/>
    </row>
    <row r="2460" spans="1:63" x14ac:dyDescent="0.25">
      <c r="A2460" s="405"/>
      <c r="B2460" s="400"/>
      <c r="C2460" s="403"/>
      <c r="D2460" s="403"/>
      <c r="E2460" s="403"/>
      <c r="I2460" s="404"/>
      <c r="Q2460" s="405"/>
      <c r="S2460" s="405"/>
      <c r="T2460" s="403"/>
      <c r="U2460" s="406"/>
      <c r="V2460" s="400"/>
      <c r="W2460" s="405"/>
      <c r="X2460" s="405"/>
      <c r="Y2460" s="403"/>
      <c r="Z2460" s="407"/>
      <c r="AA2460" s="403"/>
      <c r="AB2460" s="405"/>
      <c r="AC2460" s="403"/>
      <c r="AD2460" s="406"/>
      <c r="AG2460" s="403"/>
      <c r="AH2460" s="403"/>
      <c r="AI2460" s="405"/>
      <c r="AL2460" s="403"/>
      <c r="AN2460" s="403"/>
      <c r="AO2460" s="405"/>
      <c r="AP2460" s="403"/>
      <c r="AQ2460" s="403"/>
      <c r="AR2460" s="403"/>
      <c r="AS2460" s="403"/>
      <c r="AT2460" s="403"/>
      <c r="AU2460" s="403"/>
      <c r="AV2460" s="405"/>
      <c r="AW2460" s="404"/>
      <c r="AY2460" s="403"/>
      <c r="BC2460" s="403"/>
      <c r="BD2460" s="403"/>
      <c r="BE2460" s="403"/>
      <c r="BF2460" s="403"/>
      <c r="BG2460" s="403"/>
      <c r="BH2460" s="403"/>
      <c r="BI2460" s="403"/>
      <c r="BJ2460" s="403"/>
      <c r="BK2460" s="403"/>
    </row>
    <row r="2461" spans="1:63" x14ac:dyDescent="0.25">
      <c r="A2461" s="405"/>
      <c r="B2461" s="400"/>
      <c r="C2461" s="403"/>
      <c r="D2461" s="403"/>
      <c r="E2461" s="403"/>
      <c r="I2461" s="404"/>
      <c r="Q2461" s="405"/>
      <c r="S2461" s="405"/>
      <c r="T2461" s="403"/>
      <c r="U2461" s="406"/>
      <c r="V2461" s="400"/>
      <c r="W2461" s="405"/>
      <c r="X2461" s="405"/>
      <c r="Y2461" s="403"/>
      <c r="Z2461" s="407"/>
      <c r="AA2461" s="403"/>
      <c r="AB2461" s="405"/>
      <c r="AC2461" s="403"/>
      <c r="AD2461" s="406"/>
      <c r="AG2461" s="403"/>
      <c r="AH2461" s="403"/>
      <c r="AI2461" s="405"/>
      <c r="AL2461" s="403"/>
      <c r="AN2461" s="403"/>
      <c r="AO2461" s="405"/>
      <c r="AP2461" s="403"/>
      <c r="AQ2461" s="403"/>
      <c r="AR2461" s="403"/>
      <c r="AS2461" s="403"/>
      <c r="AT2461" s="403"/>
      <c r="AU2461" s="403"/>
      <c r="AV2461" s="405"/>
      <c r="AW2461" s="404"/>
      <c r="AY2461" s="403"/>
      <c r="BC2461" s="403"/>
      <c r="BD2461" s="403"/>
      <c r="BE2461" s="403"/>
      <c r="BF2461" s="403"/>
      <c r="BG2461" s="403"/>
      <c r="BH2461" s="403"/>
      <c r="BI2461" s="403"/>
      <c r="BJ2461" s="403"/>
      <c r="BK2461" s="403"/>
    </row>
    <row r="2462" spans="1:63" x14ac:dyDescent="0.25">
      <c r="A2462" s="405"/>
      <c r="B2462" s="400"/>
      <c r="C2462" s="403"/>
      <c r="D2462" s="403"/>
      <c r="E2462" s="403"/>
      <c r="I2462" s="404"/>
      <c r="Q2462" s="405"/>
      <c r="S2462" s="405"/>
      <c r="T2462" s="403"/>
      <c r="U2462" s="406"/>
      <c r="V2462" s="400"/>
      <c r="W2462" s="405"/>
      <c r="X2462" s="405"/>
      <c r="Y2462" s="403"/>
      <c r="Z2462" s="407"/>
      <c r="AA2462" s="403"/>
      <c r="AB2462" s="405"/>
      <c r="AC2462" s="403"/>
      <c r="AD2462" s="406"/>
      <c r="AG2462" s="403"/>
      <c r="AH2462" s="403"/>
      <c r="AI2462" s="405"/>
      <c r="AL2462" s="403"/>
      <c r="AN2462" s="403"/>
      <c r="AO2462" s="405"/>
      <c r="AP2462" s="403"/>
      <c r="AQ2462" s="403"/>
      <c r="AR2462" s="403"/>
      <c r="AS2462" s="403"/>
      <c r="AT2462" s="403"/>
      <c r="AU2462" s="403"/>
      <c r="AV2462" s="405"/>
      <c r="AW2462" s="404"/>
      <c r="AY2462" s="403"/>
      <c r="BC2462" s="403"/>
      <c r="BD2462" s="403"/>
      <c r="BE2462" s="403"/>
      <c r="BF2462" s="403"/>
      <c r="BG2462" s="403"/>
      <c r="BH2462" s="403"/>
      <c r="BI2462" s="403"/>
      <c r="BJ2462" s="403"/>
      <c r="BK2462" s="403"/>
    </row>
    <row r="2463" spans="1:63" x14ac:dyDescent="0.25">
      <c r="A2463" s="405"/>
      <c r="B2463" s="400"/>
      <c r="C2463" s="403"/>
      <c r="D2463" s="403"/>
      <c r="E2463" s="403"/>
      <c r="I2463" s="404"/>
      <c r="Q2463" s="405"/>
      <c r="S2463" s="405"/>
      <c r="T2463" s="403"/>
      <c r="U2463" s="406"/>
      <c r="V2463" s="400"/>
      <c r="W2463" s="405"/>
      <c r="X2463" s="405"/>
      <c r="Y2463" s="403"/>
      <c r="Z2463" s="407"/>
      <c r="AA2463" s="403"/>
      <c r="AB2463" s="405"/>
      <c r="AC2463" s="403"/>
      <c r="AD2463" s="406"/>
      <c r="AG2463" s="403"/>
      <c r="AH2463" s="403"/>
      <c r="AI2463" s="405"/>
      <c r="AL2463" s="403"/>
      <c r="AN2463" s="403"/>
      <c r="AO2463" s="405"/>
      <c r="AP2463" s="403"/>
      <c r="AQ2463" s="403"/>
      <c r="AR2463" s="403"/>
      <c r="AS2463" s="403"/>
      <c r="AT2463" s="403"/>
      <c r="AU2463" s="403"/>
      <c r="AV2463" s="405"/>
      <c r="AW2463" s="404"/>
      <c r="AY2463" s="403"/>
      <c r="BC2463" s="403"/>
      <c r="BD2463" s="403"/>
      <c r="BE2463" s="403"/>
      <c r="BF2463" s="403"/>
      <c r="BG2463" s="403"/>
      <c r="BH2463" s="403"/>
      <c r="BI2463" s="403"/>
      <c r="BJ2463" s="403"/>
      <c r="BK2463" s="403"/>
    </row>
    <row r="2464" spans="1:63" x14ac:dyDescent="0.25">
      <c r="A2464" s="405"/>
      <c r="B2464" s="400"/>
      <c r="C2464" s="403"/>
      <c r="D2464" s="403"/>
      <c r="E2464" s="403"/>
      <c r="I2464" s="404"/>
      <c r="Q2464" s="405"/>
      <c r="S2464" s="405"/>
      <c r="T2464" s="403"/>
      <c r="U2464" s="406"/>
      <c r="V2464" s="400"/>
      <c r="W2464" s="405"/>
      <c r="X2464" s="405"/>
      <c r="Y2464" s="403"/>
      <c r="Z2464" s="407"/>
      <c r="AA2464" s="403"/>
      <c r="AB2464" s="405"/>
      <c r="AC2464" s="403"/>
      <c r="AD2464" s="406"/>
      <c r="AG2464" s="403"/>
      <c r="AH2464" s="403"/>
      <c r="AI2464" s="405"/>
      <c r="AL2464" s="403"/>
      <c r="AN2464" s="403"/>
      <c r="AO2464" s="405"/>
      <c r="AP2464" s="403"/>
      <c r="AQ2464" s="403"/>
      <c r="AR2464" s="403"/>
      <c r="AS2464" s="403"/>
      <c r="AT2464" s="403"/>
      <c r="AU2464" s="403"/>
      <c r="AV2464" s="405"/>
      <c r="AW2464" s="404"/>
      <c r="AY2464" s="403"/>
      <c r="BC2464" s="403"/>
      <c r="BD2464" s="403"/>
      <c r="BE2464" s="403"/>
      <c r="BF2464" s="403"/>
      <c r="BG2464" s="403"/>
      <c r="BH2464" s="403"/>
      <c r="BI2464" s="403"/>
      <c r="BJ2464" s="403"/>
      <c r="BK2464" s="403"/>
    </row>
    <row r="2465" spans="1:63" x14ac:dyDescent="0.25">
      <c r="A2465" s="405"/>
      <c r="B2465" s="400"/>
      <c r="C2465" s="403"/>
      <c r="D2465" s="403"/>
      <c r="E2465" s="403"/>
      <c r="I2465" s="404"/>
      <c r="Q2465" s="405"/>
      <c r="S2465" s="405"/>
      <c r="T2465" s="403"/>
      <c r="U2465" s="406"/>
      <c r="V2465" s="400"/>
      <c r="W2465" s="405"/>
      <c r="X2465" s="405"/>
      <c r="Y2465" s="403"/>
      <c r="Z2465" s="407"/>
      <c r="AA2465" s="403"/>
      <c r="AB2465" s="405"/>
      <c r="AC2465" s="403"/>
      <c r="AD2465" s="406"/>
      <c r="AG2465" s="403"/>
      <c r="AH2465" s="403"/>
      <c r="AI2465" s="405"/>
      <c r="AL2465" s="403"/>
      <c r="AN2465" s="403"/>
      <c r="AO2465" s="405"/>
      <c r="AP2465" s="403"/>
      <c r="AQ2465" s="403"/>
      <c r="AR2465" s="403"/>
      <c r="AS2465" s="403"/>
      <c r="AT2465" s="403"/>
      <c r="AU2465" s="403"/>
      <c r="AV2465" s="405"/>
      <c r="AW2465" s="404"/>
      <c r="AY2465" s="403"/>
      <c r="BC2465" s="403"/>
      <c r="BD2465" s="403"/>
      <c r="BE2465" s="403"/>
      <c r="BF2465" s="403"/>
      <c r="BG2465" s="403"/>
      <c r="BH2465" s="403"/>
      <c r="BI2465" s="403"/>
      <c r="BJ2465" s="403"/>
      <c r="BK2465" s="403"/>
    </row>
    <row r="2466" spans="1:63" x14ac:dyDescent="0.25">
      <c r="A2466" s="405"/>
      <c r="B2466" s="400"/>
      <c r="C2466" s="403"/>
      <c r="D2466" s="403"/>
      <c r="E2466" s="403"/>
      <c r="I2466" s="404"/>
      <c r="Q2466" s="405"/>
      <c r="S2466" s="405"/>
      <c r="T2466" s="403"/>
      <c r="U2466" s="406"/>
      <c r="V2466" s="400"/>
      <c r="W2466" s="405"/>
      <c r="X2466" s="405"/>
      <c r="Y2466" s="403"/>
      <c r="Z2466" s="407"/>
      <c r="AA2466" s="403"/>
      <c r="AB2466" s="405"/>
      <c r="AC2466" s="403"/>
      <c r="AD2466" s="406"/>
      <c r="AG2466" s="403"/>
      <c r="AH2466" s="403"/>
      <c r="AI2466" s="405"/>
      <c r="AL2466" s="403"/>
      <c r="AN2466" s="403"/>
      <c r="AO2466" s="405"/>
      <c r="AP2466" s="403"/>
      <c r="AQ2466" s="403"/>
      <c r="AR2466" s="403"/>
      <c r="AS2466" s="403"/>
      <c r="AT2466" s="403"/>
      <c r="AU2466" s="403"/>
      <c r="AV2466" s="405"/>
      <c r="AW2466" s="404"/>
      <c r="AY2466" s="403"/>
      <c r="BC2466" s="403"/>
      <c r="BD2466" s="403"/>
      <c r="BE2466" s="403"/>
      <c r="BF2466" s="403"/>
      <c r="BG2466" s="403"/>
      <c r="BH2466" s="403"/>
      <c r="BI2466" s="403"/>
      <c r="BJ2466" s="403"/>
      <c r="BK2466" s="403"/>
    </row>
    <row r="2467" spans="1:63" x14ac:dyDescent="0.25">
      <c r="A2467" s="405"/>
      <c r="B2467" s="400"/>
      <c r="C2467" s="403"/>
      <c r="D2467" s="403"/>
      <c r="E2467" s="403"/>
      <c r="I2467" s="404"/>
      <c r="Q2467" s="405"/>
      <c r="S2467" s="405"/>
      <c r="T2467" s="403"/>
      <c r="U2467" s="406"/>
      <c r="V2467" s="400"/>
      <c r="W2467" s="405"/>
      <c r="X2467" s="405"/>
      <c r="Y2467" s="403"/>
      <c r="Z2467" s="407"/>
      <c r="AA2467" s="403"/>
      <c r="AB2467" s="405"/>
      <c r="AC2467" s="403"/>
      <c r="AD2467" s="406"/>
      <c r="AG2467" s="403"/>
      <c r="AH2467" s="403"/>
      <c r="AI2467" s="405"/>
      <c r="AL2467" s="403"/>
      <c r="AN2467" s="403"/>
      <c r="AO2467" s="405"/>
      <c r="AP2467" s="403"/>
      <c r="AQ2467" s="403"/>
      <c r="AR2467" s="403"/>
      <c r="AS2467" s="403"/>
      <c r="AT2467" s="403"/>
      <c r="AU2467" s="403"/>
      <c r="AV2467" s="405"/>
      <c r="AW2467" s="404"/>
      <c r="AY2467" s="403"/>
      <c r="BC2467" s="403"/>
      <c r="BD2467" s="403"/>
      <c r="BE2467" s="403"/>
      <c r="BF2467" s="403"/>
      <c r="BG2467" s="403"/>
      <c r="BH2467" s="403"/>
      <c r="BI2467" s="403"/>
      <c r="BJ2467" s="403"/>
      <c r="BK2467" s="403"/>
    </row>
    <row r="2468" spans="1:63" x14ac:dyDescent="0.25">
      <c r="A2468" s="405"/>
      <c r="B2468" s="400"/>
      <c r="C2468" s="403"/>
      <c r="D2468" s="403"/>
      <c r="E2468" s="403"/>
      <c r="I2468" s="404"/>
      <c r="Q2468" s="405"/>
      <c r="S2468" s="405"/>
      <c r="T2468" s="403"/>
      <c r="U2468" s="406"/>
      <c r="V2468" s="400"/>
      <c r="W2468" s="405"/>
      <c r="X2468" s="405"/>
      <c r="Y2468" s="403"/>
      <c r="Z2468" s="407"/>
      <c r="AA2468" s="403"/>
      <c r="AB2468" s="405"/>
      <c r="AC2468" s="403"/>
      <c r="AD2468" s="406"/>
      <c r="AG2468" s="403"/>
      <c r="AH2468" s="403"/>
      <c r="AI2468" s="405"/>
      <c r="AL2468" s="403"/>
      <c r="AN2468" s="403"/>
      <c r="AO2468" s="405"/>
      <c r="AP2468" s="403"/>
      <c r="AQ2468" s="403"/>
      <c r="AR2468" s="403"/>
      <c r="AS2468" s="403"/>
      <c r="AT2468" s="403"/>
      <c r="AU2468" s="403"/>
      <c r="AV2468" s="405"/>
      <c r="AW2468" s="404"/>
      <c r="AY2468" s="403"/>
      <c r="BC2468" s="403"/>
      <c r="BD2468" s="403"/>
      <c r="BE2468" s="403"/>
      <c r="BF2468" s="403"/>
      <c r="BG2468" s="403"/>
      <c r="BH2468" s="403"/>
      <c r="BI2468" s="403"/>
      <c r="BJ2468" s="403"/>
      <c r="BK2468" s="403"/>
    </row>
    <row r="2469" spans="1:63" x14ac:dyDescent="0.25">
      <c r="A2469" s="405"/>
      <c r="B2469" s="400"/>
      <c r="C2469" s="403"/>
      <c r="D2469" s="403"/>
      <c r="E2469" s="403"/>
      <c r="I2469" s="404"/>
      <c r="Q2469" s="405"/>
      <c r="S2469" s="405"/>
      <c r="T2469" s="403"/>
      <c r="U2469" s="406"/>
      <c r="V2469" s="400"/>
      <c r="W2469" s="405"/>
      <c r="X2469" s="405"/>
      <c r="Y2469" s="403"/>
      <c r="Z2469" s="407"/>
      <c r="AA2469" s="403"/>
      <c r="AB2469" s="405"/>
      <c r="AC2469" s="403"/>
      <c r="AD2469" s="406"/>
      <c r="AG2469" s="403"/>
      <c r="AH2469" s="403"/>
      <c r="AI2469" s="405"/>
      <c r="AL2469" s="403"/>
      <c r="AN2469" s="403"/>
      <c r="AO2469" s="405"/>
      <c r="AP2469" s="403"/>
      <c r="AQ2469" s="403"/>
      <c r="AR2469" s="403"/>
      <c r="AS2469" s="403"/>
      <c r="AT2469" s="403"/>
      <c r="AU2469" s="403"/>
      <c r="AV2469" s="405"/>
      <c r="AW2469" s="404"/>
      <c r="AY2469" s="403"/>
      <c r="BC2469" s="403"/>
      <c r="BD2469" s="403"/>
      <c r="BE2469" s="403"/>
      <c r="BF2469" s="403"/>
      <c r="BG2469" s="403"/>
      <c r="BH2469" s="403"/>
      <c r="BI2469" s="403"/>
      <c r="BJ2469" s="403"/>
      <c r="BK2469" s="403"/>
    </row>
    <row r="2470" spans="1:63" x14ac:dyDescent="0.25">
      <c r="A2470" s="405"/>
      <c r="B2470" s="400"/>
      <c r="C2470" s="403"/>
      <c r="D2470" s="403"/>
      <c r="E2470" s="403"/>
      <c r="I2470" s="404"/>
      <c r="Q2470" s="405"/>
      <c r="S2470" s="405"/>
      <c r="T2470" s="403"/>
      <c r="U2470" s="406"/>
      <c r="V2470" s="400"/>
      <c r="W2470" s="405"/>
      <c r="X2470" s="405"/>
      <c r="Y2470" s="403"/>
      <c r="Z2470" s="407"/>
      <c r="AA2470" s="403"/>
      <c r="AB2470" s="405"/>
      <c r="AC2470" s="403"/>
      <c r="AD2470" s="406"/>
      <c r="AG2470" s="403"/>
      <c r="AH2470" s="403"/>
      <c r="AI2470" s="405"/>
      <c r="AL2470" s="403"/>
      <c r="AN2470" s="403"/>
      <c r="AO2470" s="405"/>
      <c r="AP2470" s="403"/>
      <c r="AQ2470" s="403"/>
      <c r="AR2470" s="403"/>
      <c r="AS2470" s="403"/>
      <c r="AT2470" s="403"/>
      <c r="AU2470" s="403"/>
      <c r="AV2470" s="405"/>
      <c r="AW2470" s="404"/>
      <c r="AY2470" s="403"/>
      <c r="BC2470" s="403"/>
      <c r="BD2470" s="403"/>
      <c r="BE2470" s="403"/>
      <c r="BF2470" s="403"/>
      <c r="BG2470" s="403"/>
      <c r="BH2470" s="403"/>
      <c r="BI2470" s="403"/>
      <c r="BJ2470" s="403"/>
      <c r="BK2470" s="403"/>
    </row>
    <row r="2471" spans="1:63" x14ac:dyDescent="0.25">
      <c r="A2471" s="405"/>
      <c r="B2471" s="400"/>
      <c r="C2471" s="403"/>
      <c r="D2471" s="403"/>
      <c r="E2471" s="403"/>
      <c r="I2471" s="404"/>
      <c r="Q2471" s="405"/>
      <c r="S2471" s="405"/>
      <c r="T2471" s="403"/>
      <c r="U2471" s="406"/>
      <c r="V2471" s="400"/>
      <c r="W2471" s="405"/>
      <c r="X2471" s="405"/>
      <c r="Y2471" s="403"/>
      <c r="Z2471" s="407"/>
      <c r="AA2471" s="403"/>
      <c r="AB2471" s="405"/>
      <c r="AC2471" s="403"/>
      <c r="AD2471" s="406"/>
      <c r="AG2471" s="403"/>
      <c r="AH2471" s="403"/>
      <c r="AI2471" s="405"/>
      <c r="AL2471" s="403"/>
      <c r="AN2471" s="403"/>
      <c r="AO2471" s="405"/>
      <c r="AP2471" s="403"/>
      <c r="AQ2471" s="403"/>
      <c r="AR2471" s="403"/>
      <c r="AS2471" s="403"/>
      <c r="AT2471" s="403"/>
      <c r="AU2471" s="403"/>
      <c r="AV2471" s="405"/>
      <c r="AW2471" s="404"/>
      <c r="AY2471" s="403"/>
      <c r="BC2471" s="403"/>
      <c r="BD2471" s="403"/>
      <c r="BE2471" s="403"/>
      <c r="BF2471" s="403"/>
      <c r="BG2471" s="403"/>
      <c r="BH2471" s="403"/>
      <c r="BI2471" s="403"/>
      <c r="BJ2471" s="403"/>
      <c r="BK2471" s="403"/>
    </row>
    <row r="2472" spans="1:63" x14ac:dyDescent="0.25">
      <c r="A2472" s="405"/>
      <c r="B2472" s="400"/>
      <c r="C2472" s="403"/>
      <c r="D2472" s="403"/>
      <c r="E2472" s="403"/>
      <c r="I2472" s="404"/>
      <c r="Q2472" s="405"/>
      <c r="S2472" s="405"/>
      <c r="T2472" s="403"/>
      <c r="U2472" s="406"/>
      <c r="V2472" s="400"/>
      <c r="W2472" s="405"/>
      <c r="X2472" s="405"/>
      <c r="Y2472" s="403"/>
      <c r="Z2472" s="407"/>
      <c r="AA2472" s="403"/>
      <c r="AB2472" s="405"/>
      <c r="AC2472" s="403"/>
      <c r="AD2472" s="406"/>
      <c r="AG2472" s="403"/>
      <c r="AH2472" s="403"/>
      <c r="AI2472" s="405"/>
      <c r="AL2472" s="403"/>
      <c r="AN2472" s="403"/>
      <c r="AO2472" s="405"/>
      <c r="AP2472" s="403"/>
      <c r="AQ2472" s="403"/>
      <c r="AR2472" s="403"/>
      <c r="AS2472" s="403"/>
      <c r="AT2472" s="403"/>
      <c r="AU2472" s="403"/>
      <c r="AV2472" s="405"/>
      <c r="AW2472" s="404"/>
      <c r="AY2472" s="403"/>
      <c r="BC2472" s="403"/>
      <c r="BD2472" s="403"/>
      <c r="BE2472" s="403"/>
      <c r="BF2472" s="403"/>
      <c r="BG2472" s="403"/>
      <c r="BH2472" s="403"/>
      <c r="BI2472" s="403"/>
      <c r="BJ2472" s="403"/>
      <c r="BK2472" s="403"/>
    </row>
    <row r="2473" spans="1:63" x14ac:dyDescent="0.25">
      <c r="A2473" s="405"/>
      <c r="B2473" s="400"/>
      <c r="C2473" s="403"/>
      <c r="D2473" s="403"/>
      <c r="E2473" s="403"/>
      <c r="I2473" s="404"/>
      <c r="Q2473" s="405"/>
      <c r="S2473" s="405"/>
      <c r="T2473" s="403"/>
      <c r="U2473" s="406"/>
      <c r="V2473" s="400"/>
      <c r="W2473" s="405"/>
      <c r="X2473" s="405"/>
      <c r="Y2473" s="403"/>
      <c r="Z2473" s="407"/>
      <c r="AA2473" s="403"/>
      <c r="AB2473" s="405"/>
      <c r="AC2473" s="403"/>
      <c r="AD2473" s="406"/>
      <c r="AG2473" s="403"/>
      <c r="AH2473" s="403"/>
      <c r="AI2473" s="405"/>
      <c r="AL2473" s="403"/>
      <c r="AN2473" s="403"/>
      <c r="AO2473" s="405"/>
      <c r="AP2473" s="403"/>
      <c r="AQ2473" s="403"/>
      <c r="AR2473" s="403"/>
      <c r="AS2473" s="403"/>
      <c r="AT2473" s="403"/>
      <c r="AU2473" s="403"/>
      <c r="AV2473" s="405"/>
      <c r="AW2473" s="404"/>
      <c r="AY2473" s="403"/>
      <c r="BC2473" s="403"/>
      <c r="BD2473" s="403"/>
      <c r="BE2473" s="403"/>
      <c r="BF2473" s="403"/>
      <c r="BG2473" s="403"/>
      <c r="BH2473" s="403"/>
      <c r="BI2473" s="403"/>
      <c r="BJ2473" s="403"/>
      <c r="BK2473" s="403"/>
    </row>
    <row r="2474" spans="1:63" x14ac:dyDescent="0.25">
      <c r="A2474" s="405"/>
      <c r="B2474" s="400"/>
      <c r="C2474" s="403"/>
      <c r="D2474" s="403"/>
      <c r="E2474" s="403"/>
      <c r="I2474" s="404"/>
      <c r="Q2474" s="405"/>
      <c r="S2474" s="405"/>
      <c r="T2474" s="403"/>
      <c r="U2474" s="406"/>
      <c r="V2474" s="400"/>
      <c r="W2474" s="405"/>
      <c r="X2474" s="405"/>
      <c r="Y2474" s="403"/>
      <c r="Z2474" s="407"/>
      <c r="AA2474" s="403"/>
      <c r="AB2474" s="405"/>
      <c r="AC2474" s="403"/>
      <c r="AD2474" s="406"/>
      <c r="AG2474" s="403"/>
      <c r="AH2474" s="403"/>
      <c r="AI2474" s="405"/>
      <c r="AL2474" s="403"/>
      <c r="AN2474" s="403"/>
      <c r="AO2474" s="405"/>
      <c r="AP2474" s="403"/>
      <c r="AQ2474" s="403"/>
      <c r="AR2474" s="403"/>
      <c r="AS2474" s="403"/>
      <c r="AT2474" s="403"/>
      <c r="AU2474" s="403"/>
      <c r="AV2474" s="405"/>
      <c r="AW2474" s="404"/>
      <c r="AY2474" s="403"/>
      <c r="BC2474" s="403"/>
      <c r="BD2474" s="403"/>
      <c r="BE2474" s="403"/>
      <c r="BF2474" s="403"/>
      <c r="BG2474" s="403"/>
      <c r="BH2474" s="403"/>
      <c r="BI2474" s="403"/>
      <c r="BJ2474" s="403"/>
      <c r="BK2474" s="403"/>
    </row>
    <row r="2475" spans="1:63" x14ac:dyDescent="0.25">
      <c r="A2475" s="405"/>
      <c r="B2475" s="400"/>
      <c r="C2475" s="403"/>
      <c r="D2475" s="403"/>
      <c r="E2475" s="403"/>
      <c r="I2475" s="404"/>
      <c r="Q2475" s="405"/>
      <c r="S2475" s="405"/>
      <c r="T2475" s="403"/>
      <c r="U2475" s="406"/>
      <c r="V2475" s="400"/>
      <c r="W2475" s="405"/>
      <c r="X2475" s="405"/>
      <c r="Y2475" s="403"/>
      <c r="Z2475" s="407"/>
      <c r="AA2475" s="403"/>
      <c r="AB2475" s="405"/>
      <c r="AC2475" s="403"/>
      <c r="AD2475" s="406"/>
      <c r="AG2475" s="403"/>
      <c r="AH2475" s="403"/>
      <c r="AI2475" s="405"/>
      <c r="AL2475" s="403"/>
      <c r="AN2475" s="403"/>
      <c r="AO2475" s="405"/>
      <c r="AP2475" s="403"/>
      <c r="AQ2475" s="403"/>
      <c r="AR2475" s="403"/>
      <c r="AS2475" s="403"/>
      <c r="AT2475" s="403"/>
      <c r="AU2475" s="403"/>
      <c r="AV2475" s="405"/>
      <c r="AW2475" s="404"/>
      <c r="AY2475" s="403"/>
      <c r="BC2475" s="403"/>
      <c r="BD2475" s="403"/>
      <c r="BE2475" s="403"/>
      <c r="BF2475" s="403"/>
      <c r="BG2475" s="403"/>
      <c r="BH2475" s="403"/>
      <c r="BI2475" s="403"/>
      <c r="BJ2475" s="403"/>
      <c r="BK2475" s="403"/>
    </row>
    <row r="2476" spans="1:63" x14ac:dyDescent="0.25">
      <c r="A2476" s="405"/>
      <c r="B2476" s="400"/>
      <c r="C2476" s="403"/>
      <c r="D2476" s="403"/>
      <c r="E2476" s="403"/>
      <c r="I2476" s="404"/>
      <c r="Q2476" s="405"/>
      <c r="S2476" s="405"/>
      <c r="T2476" s="403"/>
      <c r="U2476" s="406"/>
      <c r="V2476" s="400"/>
      <c r="W2476" s="405"/>
      <c r="X2476" s="405"/>
      <c r="Y2476" s="403"/>
      <c r="Z2476" s="407"/>
      <c r="AA2476" s="403"/>
      <c r="AB2476" s="405"/>
      <c r="AC2476" s="403"/>
      <c r="AD2476" s="406"/>
      <c r="AG2476" s="403"/>
      <c r="AH2476" s="403"/>
      <c r="AI2476" s="405"/>
      <c r="AL2476" s="403"/>
      <c r="AN2476" s="403"/>
      <c r="AO2476" s="405"/>
      <c r="AP2476" s="403"/>
      <c r="AQ2476" s="403"/>
      <c r="AR2476" s="403"/>
      <c r="AS2476" s="403"/>
      <c r="AT2476" s="403"/>
      <c r="AU2476" s="403"/>
      <c r="AV2476" s="405"/>
      <c r="AW2476" s="404"/>
      <c r="AY2476" s="403"/>
      <c r="BC2476" s="403"/>
      <c r="BD2476" s="403"/>
      <c r="BE2476" s="403"/>
      <c r="BF2476" s="403"/>
      <c r="BG2476" s="403"/>
      <c r="BH2476" s="403"/>
      <c r="BI2476" s="403"/>
      <c r="BJ2476" s="403"/>
      <c r="BK2476" s="403"/>
    </row>
    <row r="2477" spans="1:63" x14ac:dyDescent="0.25">
      <c r="A2477" s="405"/>
      <c r="B2477" s="400"/>
      <c r="C2477" s="403"/>
      <c r="D2477" s="403"/>
      <c r="E2477" s="403"/>
      <c r="I2477" s="404"/>
      <c r="Q2477" s="405"/>
      <c r="S2477" s="405"/>
      <c r="T2477" s="403"/>
      <c r="U2477" s="406"/>
      <c r="V2477" s="400"/>
      <c r="W2477" s="405"/>
      <c r="X2477" s="405"/>
      <c r="Y2477" s="403"/>
      <c r="Z2477" s="407"/>
      <c r="AA2477" s="403"/>
      <c r="AB2477" s="405"/>
      <c r="AC2477" s="403"/>
      <c r="AD2477" s="406"/>
      <c r="AG2477" s="403"/>
      <c r="AH2477" s="403"/>
      <c r="AI2477" s="405"/>
      <c r="AL2477" s="403"/>
      <c r="AN2477" s="403"/>
      <c r="AO2477" s="405"/>
      <c r="AP2477" s="403"/>
      <c r="AQ2477" s="403"/>
      <c r="AR2477" s="403"/>
      <c r="AS2477" s="403"/>
      <c r="AT2477" s="403"/>
      <c r="AU2477" s="403"/>
      <c r="AV2477" s="405"/>
      <c r="AW2477" s="404"/>
      <c r="AY2477" s="403"/>
      <c r="BC2477" s="403"/>
      <c r="BD2477" s="403"/>
      <c r="BE2477" s="403"/>
      <c r="BF2477" s="403"/>
      <c r="BG2477" s="403"/>
      <c r="BH2477" s="403"/>
      <c r="BI2477" s="403"/>
      <c r="BJ2477" s="403"/>
      <c r="BK2477" s="403"/>
    </row>
    <row r="2478" spans="1:63" x14ac:dyDescent="0.25">
      <c r="A2478" s="405"/>
      <c r="B2478" s="400"/>
      <c r="C2478" s="403"/>
      <c r="D2478" s="403"/>
      <c r="E2478" s="403"/>
      <c r="I2478" s="404"/>
      <c r="Q2478" s="405"/>
      <c r="S2478" s="405"/>
      <c r="T2478" s="403"/>
      <c r="U2478" s="406"/>
      <c r="V2478" s="400"/>
      <c r="W2478" s="405"/>
      <c r="X2478" s="405"/>
      <c r="Y2478" s="403"/>
      <c r="Z2478" s="407"/>
      <c r="AA2478" s="403"/>
      <c r="AB2478" s="405"/>
      <c r="AC2478" s="403"/>
      <c r="AD2478" s="406"/>
      <c r="AG2478" s="403"/>
      <c r="AH2478" s="403"/>
      <c r="AI2478" s="405"/>
      <c r="AL2478" s="403"/>
      <c r="AN2478" s="403"/>
      <c r="AO2478" s="405"/>
      <c r="AP2478" s="403"/>
      <c r="AQ2478" s="403"/>
      <c r="AR2478" s="403"/>
      <c r="AS2478" s="403"/>
      <c r="AT2478" s="403"/>
      <c r="AU2478" s="403"/>
      <c r="AV2478" s="405"/>
      <c r="AW2478" s="404"/>
      <c r="AY2478" s="403"/>
      <c r="BC2478" s="403"/>
      <c r="BD2478" s="403"/>
      <c r="BE2478" s="403"/>
      <c r="BF2478" s="403"/>
      <c r="BG2478" s="403"/>
      <c r="BH2478" s="403"/>
      <c r="BI2478" s="403"/>
      <c r="BJ2478" s="403"/>
      <c r="BK2478" s="403"/>
    </row>
    <row r="2479" spans="1:63" x14ac:dyDescent="0.25">
      <c r="A2479" s="405"/>
      <c r="B2479" s="400"/>
      <c r="C2479" s="403"/>
      <c r="D2479" s="403"/>
      <c r="E2479" s="403"/>
      <c r="I2479" s="404"/>
      <c r="Q2479" s="405"/>
      <c r="S2479" s="405"/>
      <c r="T2479" s="403"/>
      <c r="U2479" s="406"/>
      <c r="V2479" s="400"/>
      <c r="W2479" s="405"/>
      <c r="X2479" s="405"/>
      <c r="Y2479" s="403"/>
      <c r="Z2479" s="407"/>
      <c r="AA2479" s="403"/>
      <c r="AB2479" s="405"/>
      <c r="AC2479" s="403"/>
      <c r="AD2479" s="406"/>
      <c r="AG2479" s="403"/>
      <c r="AH2479" s="403"/>
      <c r="AI2479" s="405"/>
      <c r="AL2479" s="403"/>
      <c r="AN2479" s="403"/>
      <c r="AO2479" s="405"/>
      <c r="AP2479" s="403"/>
      <c r="AQ2479" s="403"/>
      <c r="AR2479" s="403"/>
      <c r="AS2479" s="403"/>
      <c r="AT2479" s="403"/>
      <c r="AU2479" s="403"/>
      <c r="AV2479" s="405"/>
      <c r="AW2479" s="404"/>
      <c r="AY2479" s="403"/>
      <c r="BC2479" s="403"/>
      <c r="BD2479" s="403"/>
      <c r="BE2479" s="403"/>
      <c r="BF2479" s="403"/>
      <c r="BG2479" s="403"/>
      <c r="BH2479" s="403"/>
      <c r="BI2479" s="403"/>
      <c r="BJ2479" s="403"/>
      <c r="BK2479" s="403"/>
    </row>
    <row r="2480" spans="1:63" x14ac:dyDescent="0.25">
      <c r="A2480" s="405"/>
      <c r="B2480" s="400"/>
      <c r="C2480" s="403"/>
      <c r="D2480" s="403"/>
      <c r="E2480" s="403"/>
      <c r="I2480" s="404"/>
      <c r="Q2480" s="405"/>
      <c r="S2480" s="405"/>
      <c r="T2480" s="403"/>
      <c r="U2480" s="406"/>
      <c r="V2480" s="400"/>
      <c r="W2480" s="405"/>
      <c r="X2480" s="405"/>
      <c r="Y2480" s="403"/>
      <c r="Z2480" s="407"/>
      <c r="AA2480" s="403"/>
      <c r="AB2480" s="405"/>
      <c r="AC2480" s="403"/>
      <c r="AD2480" s="406"/>
      <c r="AG2480" s="403"/>
      <c r="AH2480" s="403"/>
      <c r="AI2480" s="405"/>
      <c r="AL2480" s="403"/>
      <c r="AN2480" s="403"/>
      <c r="AO2480" s="405"/>
      <c r="AP2480" s="403"/>
      <c r="AQ2480" s="403"/>
      <c r="AR2480" s="403"/>
      <c r="AS2480" s="403"/>
      <c r="AT2480" s="403"/>
      <c r="AU2480" s="403"/>
      <c r="AV2480" s="405"/>
      <c r="AW2480" s="404"/>
      <c r="AY2480" s="403"/>
      <c r="BC2480" s="403"/>
      <c r="BD2480" s="403"/>
      <c r="BE2480" s="403"/>
      <c r="BF2480" s="403"/>
      <c r="BG2480" s="403"/>
      <c r="BH2480" s="403"/>
      <c r="BI2480" s="403"/>
      <c r="BJ2480" s="403"/>
      <c r="BK2480" s="403"/>
    </row>
    <row r="2481" spans="1:63" x14ac:dyDescent="0.25">
      <c r="A2481" s="405"/>
      <c r="B2481" s="400"/>
      <c r="C2481" s="403"/>
      <c r="D2481" s="403"/>
      <c r="E2481" s="403"/>
      <c r="I2481" s="404"/>
      <c r="Q2481" s="405"/>
      <c r="S2481" s="405"/>
      <c r="T2481" s="403"/>
      <c r="U2481" s="406"/>
      <c r="V2481" s="400"/>
      <c r="W2481" s="405"/>
      <c r="X2481" s="405"/>
      <c r="Y2481" s="403"/>
      <c r="Z2481" s="407"/>
      <c r="AA2481" s="403"/>
      <c r="AB2481" s="405"/>
      <c r="AC2481" s="403"/>
      <c r="AD2481" s="406"/>
      <c r="AG2481" s="403"/>
      <c r="AH2481" s="403"/>
      <c r="AI2481" s="405"/>
      <c r="AL2481" s="403"/>
      <c r="AN2481" s="403"/>
      <c r="AO2481" s="405"/>
      <c r="AP2481" s="403"/>
      <c r="AQ2481" s="403"/>
      <c r="AR2481" s="403"/>
      <c r="AS2481" s="403"/>
      <c r="AT2481" s="403"/>
      <c r="AU2481" s="403"/>
      <c r="AV2481" s="405"/>
      <c r="AW2481" s="404"/>
      <c r="AY2481" s="403"/>
      <c r="BC2481" s="403"/>
      <c r="BD2481" s="403"/>
      <c r="BE2481" s="403"/>
      <c r="BF2481" s="403"/>
      <c r="BG2481" s="403"/>
      <c r="BH2481" s="403"/>
      <c r="BI2481" s="403"/>
      <c r="BJ2481" s="403"/>
      <c r="BK2481" s="403"/>
    </row>
    <row r="2482" spans="1:63" x14ac:dyDescent="0.25">
      <c r="A2482" s="405"/>
      <c r="B2482" s="400"/>
      <c r="C2482" s="403"/>
      <c r="D2482" s="403"/>
      <c r="E2482" s="403"/>
      <c r="I2482" s="404"/>
      <c r="Q2482" s="405"/>
      <c r="S2482" s="405"/>
      <c r="T2482" s="403"/>
      <c r="U2482" s="406"/>
      <c r="V2482" s="400"/>
      <c r="W2482" s="405"/>
      <c r="X2482" s="405"/>
      <c r="Y2482" s="403"/>
      <c r="Z2482" s="407"/>
      <c r="AA2482" s="403"/>
      <c r="AB2482" s="405"/>
      <c r="AC2482" s="403"/>
      <c r="AD2482" s="406"/>
      <c r="AG2482" s="403"/>
      <c r="AH2482" s="403"/>
      <c r="AI2482" s="405"/>
      <c r="AL2482" s="403"/>
      <c r="AN2482" s="403"/>
      <c r="AO2482" s="405"/>
      <c r="AP2482" s="403"/>
      <c r="AQ2482" s="403"/>
      <c r="AR2482" s="403"/>
      <c r="AS2482" s="403"/>
      <c r="AT2482" s="403"/>
      <c r="AU2482" s="403"/>
      <c r="AV2482" s="405"/>
      <c r="AW2482" s="404"/>
      <c r="AY2482" s="403"/>
      <c r="BC2482" s="403"/>
      <c r="BD2482" s="403"/>
      <c r="BE2482" s="403"/>
      <c r="BF2482" s="403"/>
      <c r="BG2482" s="403"/>
      <c r="BH2482" s="403"/>
      <c r="BI2482" s="403"/>
      <c r="BJ2482" s="403"/>
      <c r="BK2482" s="403"/>
    </row>
    <row r="2483" spans="1:63" x14ac:dyDescent="0.25">
      <c r="A2483" s="405"/>
      <c r="B2483" s="400"/>
      <c r="C2483" s="403"/>
      <c r="D2483" s="403"/>
      <c r="E2483" s="403"/>
      <c r="I2483" s="404"/>
      <c r="Q2483" s="405"/>
      <c r="S2483" s="405"/>
      <c r="T2483" s="403"/>
      <c r="U2483" s="406"/>
      <c r="V2483" s="400"/>
      <c r="W2483" s="405"/>
      <c r="X2483" s="405"/>
      <c r="Y2483" s="403"/>
      <c r="Z2483" s="407"/>
      <c r="AA2483" s="403"/>
      <c r="AB2483" s="405"/>
      <c r="AC2483" s="403"/>
      <c r="AD2483" s="406"/>
      <c r="AG2483" s="403"/>
      <c r="AH2483" s="403"/>
      <c r="AI2483" s="405"/>
      <c r="AL2483" s="403"/>
      <c r="AN2483" s="403"/>
      <c r="AO2483" s="405"/>
      <c r="AP2483" s="403"/>
      <c r="AQ2483" s="403"/>
      <c r="AR2483" s="403"/>
      <c r="AS2483" s="403"/>
      <c r="AT2483" s="403"/>
      <c r="AU2483" s="403"/>
      <c r="AV2483" s="405"/>
      <c r="AW2483" s="404"/>
      <c r="AY2483" s="403"/>
      <c r="BC2483" s="403"/>
      <c r="BD2483" s="403"/>
      <c r="BE2483" s="403"/>
      <c r="BF2483" s="403"/>
      <c r="BG2483" s="403"/>
      <c r="BH2483" s="403"/>
      <c r="BI2483" s="403"/>
      <c r="BJ2483" s="403"/>
      <c r="BK2483" s="403"/>
    </row>
    <row r="2484" spans="1:63" x14ac:dyDescent="0.25">
      <c r="A2484" s="405"/>
      <c r="B2484" s="400"/>
      <c r="C2484" s="403"/>
      <c r="D2484" s="403"/>
      <c r="E2484" s="403"/>
      <c r="I2484" s="404"/>
      <c r="Q2484" s="405"/>
      <c r="S2484" s="405"/>
      <c r="T2484" s="403"/>
      <c r="U2484" s="406"/>
      <c r="V2484" s="400"/>
      <c r="W2484" s="405"/>
      <c r="X2484" s="405"/>
      <c r="Y2484" s="403"/>
      <c r="Z2484" s="407"/>
      <c r="AA2484" s="403"/>
      <c r="AB2484" s="405"/>
      <c r="AC2484" s="403"/>
      <c r="AD2484" s="406"/>
      <c r="AG2484" s="403"/>
      <c r="AH2484" s="403"/>
      <c r="AI2484" s="405"/>
      <c r="AL2484" s="403"/>
      <c r="AN2484" s="403"/>
      <c r="AO2484" s="405"/>
      <c r="AP2484" s="403"/>
      <c r="AQ2484" s="403"/>
      <c r="AR2484" s="403"/>
      <c r="AS2484" s="403"/>
      <c r="AT2484" s="403"/>
      <c r="AU2484" s="403"/>
      <c r="AV2484" s="405"/>
      <c r="AW2484" s="404"/>
      <c r="AY2484" s="403"/>
      <c r="BC2484" s="403"/>
      <c r="BD2484" s="403"/>
      <c r="BE2484" s="403"/>
      <c r="BF2484" s="403"/>
      <c r="BG2484" s="403"/>
      <c r="BH2484" s="403"/>
      <c r="BI2484" s="403"/>
      <c r="BJ2484" s="403"/>
      <c r="BK2484" s="403"/>
    </row>
    <row r="2485" spans="1:63" x14ac:dyDescent="0.25">
      <c r="A2485" s="405"/>
      <c r="B2485" s="400"/>
      <c r="C2485" s="403"/>
      <c r="D2485" s="403"/>
      <c r="E2485" s="403"/>
      <c r="I2485" s="404"/>
      <c r="Q2485" s="405"/>
      <c r="S2485" s="405"/>
      <c r="T2485" s="403"/>
      <c r="U2485" s="406"/>
      <c r="V2485" s="400"/>
      <c r="W2485" s="405"/>
      <c r="X2485" s="405"/>
      <c r="Y2485" s="403"/>
      <c r="Z2485" s="407"/>
      <c r="AA2485" s="403"/>
      <c r="AB2485" s="405"/>
      <c r="AC2485" s="403"/>
      <c r="AD2485" s="406"/>
      <c r="AG2485" s="403"/>
      <c r="AH2485" s="403"/>
      <c r="AI2485" s="405"/>
      <c r="AL2485" s="403"/>
      <c r="AN2485" s="403"/>
      <c r="AO2485" s="405"/>
      <c r="AP2485" s="403"/>
      <c r="AQ2485" s="403"/>
      <c r="AR2485" s="403"/>
      <c r="AS2485" s="403"/>
      <c r="AT2485" s="403"/>
      <c r="AU2485" s="403"/>
      <c r="AV2485" s="405"/>
      <c r="AW2485" s="404"/>
      <c r="AY2485" s="403"/>
      <c r="BC2485" s="403"/>
      <c r="BD2485" s="403"/>
      <c r="BE2485" s="403"/>
      <c r="BF2485" s="403"/>
      <c r="BG2485" s="403"/>
      <c r="BH2485" s="403"/>
      <c r="BI2485" s="403"/>
      <c r="BJ2485" s="403"/>
      <c r="BK2485" s="403"/>
    </row>
    <row r="2486" spans="1:63" x14ac:dyDescent="0.25">
      <c r="A2486" s="405"/>
      <c r="B2486" s="400"/>
      <c r="C2486" s="403"/>
      <c r="D2486" s="403"/>
      <c r="E2486" s="403"/>
      <c r="I2486" s="404"/>
      <c r="Q2486" s="405"/>
      <c r="S2486" s="405"/>
      <c r="T2486" s="403"/>
      <c r="U2486" s="406"/>
      <c r="V2486" s="400"/>
      <c r="W2486" s="405"/>
      <c r="X2486" s="405"/>
      <c r="Y2486" s="403"/>
      <c r="Z2486" s="407"/>
      <c r="AA2486" s="403"/>
      <c r="AB2486" s="405"/>
      <c r="AC2486" s="403"/>
      <c r="AD2486" s="406"/>
      <c r="AG2486" s="403"/>
      <c r="AH2486" s="403"/>
      <c r="AI2486" s="405"/>
      <c r="AL2486" s="403"/>
      <c r="AN2486" s="403"/>
      <c r="AO2486" s="405"/>
      <c r="AP2486" s="403"/>
      <c r="AQ2486" s="403"/>
      <c r="AR2486" s="403"/>
      <c r="AS2486" s="403"/>
      <c r="AT2486" s="403"/>
      <c r="AU2486" s="403"/>
      <c r="AV2486" s="405"/>
      <c r="AW2486" s="404"/>
      <c r="AY2486" s="403"/>
      <c r="BC2486" s="403"/>
      <c r="BD2486" s="403"/>
      <c r="BE2486" s="403"/>
      <c r="BF2486" s="403"/>
      <c r="BG2486" s="403"/>
      <c r="BH2486" s="403"/>
      <c r="BI2486" s="403"/>
      <c r="BJ2486" s="403"/>
      <c r="BK2486" s="403"/>
    </row>
    <row r="2487" spans="1:63" x14ac:dyDescent="0.25">
      <c r="A2487" s="405"/>
      <c r="B2487" s="400"/>
      <c r="C2487" s="403"/>
      <c r="D2487" s="403"/>
      <c r="E2487" s="403"/>
      <c r="I2487" s="404"/>
      <c r="Q2487" s="405"/>
      <c r="S2487" s="405"/>
      <c r="T2487" s="403"/>
      <c r="U2487" s="406"/>
      <c r="V2487" s="400"/>
      <c r="W2487" s="405"/>
      <c r="X2487" s="405"/>
      <c r="Y2487" s="403"/>
      <c r="Z2487" s="407"/>
      <c r="AA2487" s="403"/>
      <c r="AB2487" s="405"/>
      <c r="AC2487" s="403"/>
      <c r="AD2487" s="406"/>
      <c r="AG2487" s="403"/>
      <c r="AH2487" s="403"/>
      <c r="AI2487" s="405"/>
      <c r="AL2487" s="403"/>
      <c r="AN2487" s="403"/>
      <c r="AO2487" s="405"/>
      <c r="AP2487" s="403"/>
      <c r="AQ2487" s="403"/>
      <c r="AR2487" s="403"/>
      <c r="AS2487" s="403"/>
      <c r="AT2487" s="403"/>
      <c r="AU2487" s="403"/>
      <c r="AV2487" s="405"/>
      <c r="AW2487" s="404"/>
      <c r="AY2487" s="403"/>
      <c r="BC2487" s="403"/>
      <c r="BD2487" s="403"/>
      <c r="BE2487" s="403"/>
      <c r="BF2487" s="403"/>
      <c r="BG2487" s="403"/>
      <c r="BH2487" s="403"/>
      <c r="BI2487" s="403"/>
      <c r="BJ2487" s="403"/>
      <c r="BK2487" s="403"/>
    </row>
    <row r="2488" spans="1:63" x14ac:dyDescent="0.25">
      <c r="A2488" s="405"/>
      <c r="B2488" s="400"/>
      <c r="C2488" s="403"/>
      <c r="D2488" s="403"/>
      <c r="E2488" s="403"/>
      <c r="I2488" s="404"/>
      <c r="Q2488" s="405"/>
      <c r="S2488" s="405"/>
      <c r="T2488" s="403"/>
      <c r="U2488" s="406"/>
      <c r="V2488" s="400"/>
      <c r="W2488" s="405"/>
      <c r="X2488" s="405"/>
      <c r="Y2488" s="403"/>
      <c r="Z2488" s="407"/>
      <c r="AA2488" s="403"/>
      <c r="AB2488" s="405"/>
      <c r="AC2488" s="403"/>
      <c r="AD2488" s="406"/>
      <c r="AG2488" s="403"/>
      <c r="AH2488" s="403"/>
      <c r="AI2488" s="405"/>
      <c r="AL2488" s="403"/>
      <c r="AN2488" s="403"/>
      <c r="AO2488" s="405"/>
      <c r="AP2488" s="403"/>
      <c r="AQ2488" s="403"/>
      <c r="AR2488" s="403"/>
      <c r="AS2488" s="403"/>
      <c r="AT2488" s="403"/>
      <c r="AU2488" s="403"/>
      <c r="AV2488" s="405"/>
      <c r="AW2488" s="404"/>
      <c r="AY2488" s="403"/>
      <c r="BC2488" s="403"/>
      <c r="BD2488" s="403"/>
      <c r="BE2488" s="403"/>
      <c r="BF2488" s="403"/>
      <c r="BG2488" s="403"/>
      <c r="BH2488" s="403"/>
      <c r="BI2488" s="403"/>
      <c r="BJ2488" s="403"/>
      <c r="BK2488" s="403"/>
    </row>
    <row r="2489" spans="1:63" x14ac:dyDescent="0.25">
      <c r="A2489" s="405"/>
      <c r="B2489" s="400"/>
      <c r="C2489" s="403"/>
      <c r="D2489" s="403"/>
      <c r="E2489" s="403"/>
      <c r="I2489" s="404"/>
      <c r="Q2489" s="405"/>
      <c r="S2489" s="405"/>
      <c r="T2489" s="403"/>
      <c r="U2489" s="406"/>
      <c r="V2489" s="400"/>
      <c r="W2489" s="405"/>
      <c r="X2489" s="405"/>
      <c r="Y2489" s="403"/>
      <c r="Z2489" s="407"/>
      <c r="AA2489" s="403"/>
      <c r="AB2489" s="405"/>
      <c r="AC2489" s="403"/>
      <c r="AD2489" s="406"/>
      <c r="AG2489" s="403"/>
      <c r="AH2489" s="403"/>
      <c r="AI2489" s="405"/>
      <c r="AL2489" s="403"/>
      <c r="AN2489" s="403"/>
      <c r="AO2489" s="405"/>
      <c r="AP2489" s="403"/>
      <c r="AQ2489" s="403"/>
      <c r="AR2489" s="403"/>
      <c r="AS2489" s="403"/>
      <c r="AT2489" s="403"/>
      <c r="AU2489" s="403"/>
      <c r="AV2489" s="405"/>
      <c r="AW2489" s="404"/>
      <c r="AY2489" s="403"/>
      <c r="BC2489" s="403"/>
      <c r="BD2489" s="403"/>
      <c r="BE2489" s="403"/>
      <c r="BF2489" s="403"/>
      <c r="BG2489" s="403"/>
      <c r="BH2489" s="403"/>
      <c r="BI2489" s="403"/>
      <c r="BJ2489" s="403"/>
      <c r="BK2489" s="403"/>
    </row>
    <row r="2490" spans="1:63" x14ac:dyDescent="0.25">
      <c r="A2490" s="405"/>
      <c r="B2490" s="400"/>
      <c r="C2490" s="403"/>
      <c r="D2490" s="403"/>
      <c r="E2490" s="403"/>
      <c r="I2490" s="404"/>
      <c r="Q2490" s="405"/>
      <c r="S2490" s="405"/>
      <c r="T2490" s="403"/>
      <c r="U2490" s="406"/>
      <c r="V2490" s="400"/>
      <c r="W2490" s="405"/>
      <c r="X2490" s="405"/>
      <c r="Y2490" s="403"/>
      <c r="Z2490" s="407"/>
      <c r="AA2490" s="403"/>
      <c r="AB2490" s="405"/>
      <c r="AC2490" s="403"/>
      <c r="AD2490" s="406"/>
      <c r="AG2490" s="403"/>
      <c r="AH2490" s="403"/>
      <c r="AI2490" s="405"/>
      <c r="AL2490" s="403"/>
      <c r="AN2490" s="403"/>
      <c r="AO2490" s="405"/>
      <c r="AP2490" s="403"/>
      <c r="AQ2490" s="403"/>
      <c r="AR2490" s="403"/>
      <c r="AS2490" s="403"/>
      <c r="AT2490" s="403"/>
      <c r="AU2490" s="403"/>
      <c r="AV2490" s="405"/>
      <c r="AW2490" s="404"/>
      <c r="AY2490" s="403"/>
      <c r="BC2490" s="403"/>
      <c r="BD2490" s="403"/>
      <c r="BE2490" s="403"/>
      <c r="BF2490" s="403"/>
      <c r="BG2490" s="403"/>
      <c r="BH2490" s="403"/>
      <c r="BI2490" s="403"/>
      <c r="BJ2490" s="403"/>
      <c r="BK2490" s="403"/>
    </row>
    <row r="2491" spans="1:63" x14ac:dyDescent="0.25">
      <c r="A2491" s="405"/>
      <c r="B2491" s="400"/>
      <c r="C2491" s="403"/>
      <c r="D2491" s="403"/>
      <c r="E2491" s="403"/>
      <c r="I2491" s="404"/>
      <c r="Q2491" s="405"/>
      <c r="S2491" s="405"/>
      <c r="T2491" s="403"/>
      <c r="U2491" s="406"/>
      <c r="V2491" s="400"/>
      <c r="W2491" s="405"/>
      <c r="X2491" s="405"/>
      <c r="Y2491" s="403"/>
      <c r="Z2491" s="407"/>
      <c r="AA2491" s="403"/>
      <c r="AB2491" s="405"/>
      <c r="AC2491" s="403"/>
      <c r="AD2491" s="406"/>
      <c r="AG2491" s="403"/>
      <c r="AH2491" s="403"/>
      <c r="AI2491" s="405"/>
      <c r="AL2491" s="403"/>
      <c r="AN2491" s="403"/>
      <c r="AO2491" s="405"/>
      <c r="AP2491" s="403"/>
      <c r="AQ2491" s="403"/>
      <c r="AR2491" s="403"/>
      <c r="AS2491" s="403"/>
      <c r="AT2491" s="403"/>
      <c r="AU2491" s="403"/>
      <c r="AV2491" s="405"/>
      <c r="AW2491" s="404"/>
      <c r="AY2491" s="403"/>
      <c r="BC2491" s="403"/>
      <c r="BD2491" s="403"/>
      <c r="BE2491" s="403"/>
      <c r="BF2491" s="403"/>
      <c r="BG2491" s="403"/>
      <c r="BH2491" s="403"/>
      <c r="BI2491" s="403"/>
      <c r="BJ2491" s="403"/>
      <c r="BK2491" s="403"/>
    </row>
    <row r="2492" spans="1:63" x14ac:dyDescent="0.25">
      <c r="A2492" s="405"/>
      <c r="B2492" s="400"/>
      <c r="C2492" s="403"/>
      <c r="D2492" s="403"/>
      <c r="E2492" s="403"/>
      <c r="I2492" s="404"/>
      <c r="Q2492" s="405"/>
      <c r="S2492" s="405"/>
      <c r="T2492" s="403"/>
      <c r="U2492" s="406"/>
      <c r="V2492" s="400"/>
      <c r="W2492" s="405"/>
      <c r="X2492" s="405"/>
      <c r="Y2492" s="403"/>
      <c r="Z2492" s="407"/>
      <c r="AA2492" s="403"/>
      <c r="AB2492" s="405"/>
      <c r="AC2492" s="403"/>
      <c r="AD2492" s="406"/>
      <c r="AG2492" s="403"/>
      <c r="AH2492" s="403"/>
      <c r="AI2492" s="405"/>
      <c r="AL2492" s="403"/>
      <c r="AN2492" s="403"/>
      <c r="AO2492" s="405"/>
      <c r="AP2492" s="403"/>
      <c r="AQ2492" s="403"/>
      <c r="AR2492" s="403"/>
      <c r="AS2492" s="403"/>
      <c r="AT2492" s="403"/>
      <c r="AU2492" s="403"/>
      <c r="AV2492" s="405"/>
      <c r="AW2492" s="404"/>
      <c r="AY2492" s="403"/>
      <c r="BC2492" s="403"/>
      <c r="BD2492" s="403"/>
      <c r="BE2492" s="403"/>
      <c r="BF2492" s="403"/>
      <c r="BG2492" s="403"/>
      <c r="BH2492" s="403"/>
      <c r="BI2492" s="403"/>
      <c r="BJ2492" s="403"/>
      <c r="BK2492" s="403"/>
    </row>
    <row r="2493" spans="1:63" x14ac:dyDescent="0.25">
      <c r="A2493" s="405"/>
      <c r="B2493" s="400"/>
      <c r="C2493" s="403"/>
      <c r="D2493" s="403"/>
      <c r="E2493" s="403"/>
      <c r="I2493" s="404"/>
      <c r="Q2493" s="405"/>
      <c r="S2493" s="405"/>
      <c r="T2493" s="403"/>
      <c r="U2493" s="406"/>
      <c r="V2493" s="400"/>
      <c r="W2493" s="405"/>
      <c r="X2493" s="405"/>
      <c r="Y2493" s="403"/>
      <c r="Z2493" s="407"/>
      <c r="AA2493" s="403"/>
      <c r="AB2493" s="405"/>
      <c r="AC2493" s="403"/>
      <c r="AD2493" s="406"/>
      <c r="AG2493" s="403"/>
      <c r="AH2493" s="403"/>
      <c r="AI2493" s="405"/>
      <c r="AL2493" s="403"/>
      <c r="AN2493" s="403"/>
      <c r="AO2493" s="405"/>
      <c r="AP2493" s="403"/>
      <c r="AQ2493" s="403"/>
      <c r="AR2493" s="403"/>
      <c r="AS2493" s="403"/>
      <c r="AT2493" s="403"/>
      <c r="AU2493" s="403"/>
      <c r="AV2493" s="405"/>
      <c r="AW2493" s="404"/>
      <c r="AY2493" s="403"/>
      <c r="BC2493" s="403"/>
      <c r="BD2493" s="403"/>
      <c r="BE2493" s="403"/>
      <c r="BF2493" s="403"/>
      <c r="BG2493" s="403"/>
      <c r="BH2493" s="403"/>
      <c r="BI2493" s="403"/>
      <c r="BJ2493" s="403"/>
      <c r="BK2493" s="403"/>
    </row>
    <row r="2494" spans="1:63" x14ac:dyDescent="0.25">
      <c r="A2494" s="405"/>
      <c r="B2494" s="400"/>
      <c r="C2494" s="403"/>
      <c r="D2494" s="403"/>
      <c r="E2494" s="403"/>
      <c r="I2494" s="404"/>
      <c r="Q2494" s="405"/>
      <c r="S2494" s="405"/>
      <c r="T2494" s="403"/>
      <c r="U2494" s="406"/>
      <c r="V2494" s="400"/>
      <c r="W2494" s="405"/>
      <c r="X2494" s="405"/>
      <c r="Y2494" s="403"/>
      <c r="Z2494" s="407"/>
      <c r="AA2494" s="403"/>
      <c r="AB2494" s="405"/>
      <c r="AC2494" s="403"/>
      <c r="AD2494" s="406"/>
      <c r="AG2494" s="403"/>
      <c r="AH2494" s="403"/>
      <c r="AI2494" s="405"/>
      <c r="AL2494" s="403"/>
      <c r="AN2494" s="403"/>
      <c r="AO2494" s="405"/>
      <c r="AP2494" s="403"/>
      <c r="AQ2494" s="403"/>
      <c r="AR2494" s="403"/>
      <c r="AS2494" s="403"/>
      <c r="AT2494" s="403"/>
      <c r="AU2494" s="403"/>
      <c r="AV2494" s="405"/>
      <c r="AW2494" s="404"/>
      <c r="AY2494" s="403"/>
      <c r="BC2494" s="403"/>
      <c r="BD2494" s="403"/>
      <c r="BE2494" s="403"/>
      <c r="BF2494" s="403"/>
      <c r="BG2494" s="403"/>
      <c r="BH2494" s="403"/>
      <c r="BI2494" s="403"/>
      <c r="BJ2494" s="403"/>
      <c r="BK2494" s="403"/>
    </row>
    <row r="2495" spans="1:63" x14ac:dyDescent="0.25">
      <c r="A2495" s="405"/>
      <c r="B2495" s="400"/>
      <c r="C2495" s="403"/>
      <c r="D2495" s="403"/>
      <c r="E2495" s="403"/>
      <c r="I2495" s="404"/>
      <c r="Q2495" s="405"/>
      <c r="S2495" s="405"/>
      <c r="T2495" s="403"/>
      <c r="U2495" s="406"/>
      <c r="V2495" s="400"/>
      <c r="W2495" s="405"/>
      <c r="X2495" s="405"/>
      <c r="Y2495" s="403"/>
      <c r="Z2495" s="407"/>
      <c r="AA2495" s="403"/>
      <c r="AB2495" s="405"/>
      <c r="AC2495" s="403"/>
      <c r="AD2495" s="406"/>
      <c r="AG2495" s="403"/>
      <c r="AH2495" s="403"/>
      <c r="AI2495" s="405"/>
      <c r="AL2495" s="403"/>
      <c r="AN2495" s="403"/>
      <c r="AO2495" s="405"/>
      <c r="AP2495" s="403"/>
      <c r="AQ2495" s="403"/>
      <c r="AR2495" s="403"/>
      <c r="AS2495" s="403"/>
      <c r="AT2495" s="403"/>
      <c r="AU2495" s="403"/>
      <c r="AV2495" s="405"/>
      <c r="AW2495" s="404"/>
      <c r="AY2495" s="403"/>
      <c r="BC2495" s="403"/>
      <c r="BD2495" s="403"/>
      <c r="BE2495" s="403"/>
      <c r="BF2495" s="403"/>
      <c r="BG2495" s="403"/>
      <c r="BH2495" s="403"/>
      <c r="BI2495" s="403"/>
      <c r="BJ2495" s="403"/>
      <c r="BK2495" s="403"/>
    </row>
    <row r="2496" spans="1:63" x14ac:dyDescent="0.25">
      <c r="A2496" s="405"/>
      <c r="B2496" s="400"/>
      <c r="C2496" s="403"/>
      <c r="D2496" s="403"/>
      <c r="E2496" s="403"/>
      <c r="I2496" s="404"/>
      <c r="Q2496" s="405"/>
      <c r="S2496" s="405"/>
      <c r="T2496" s="403"/>
      <c r="U2496" s="406"/>
      <c r="V2496" s="400"/>
      <c r="W2496" s="405"/>
      <c r="X2496" s="405"/>
      <c r="Y2496" s="403"/>
      <c r="Z2496" s="407"/>
      <c r="AA2496" s="403"/>
      <c r="AB2496" s="405"/>
      <c r="AC2496" s="403"/>
      <c r="AD2496" s="406"/>
      <c r="AG2496" s="403"/>
      <c r="AH2496" s="403"/>
      <c r="AI2496" s="405"/>
      <c r="AL2496" s="403"/>
      <c r="AN2496" s="403"/>
      <c r="AO2496" s="405"/>
      <c r="AP2496" s="403"/>
      <c r="AQ2496" s="403"/>
      <c r="AR2496" s="403"/>
      <c r="AS2496" s="403"/>
      <c r="AT2496" s="403"/>
      <c r="AU2496" s="403"/>
      <c r="AV2496" s="405"/>
      <c r="AW2496" s="404"/>
      <c r="AY2496" s="403"/>
      <c r="BC2496" s="403"/>
      <c r="BD2496" s="403"/>
      <c r="BE2496" s="403"/>
      <c r="BF2496" s="403"/>
      <c r="BG2496" s="403"/>
      <c r="BH2496" s="403"/>
      <c r="BI2496" s="403"/>
      <c r="BJ2496" s="403"/>
      <c r="BK2496" s="403"/>
    </row>
    <row r="2497" spans="1:63" x14ac:dyDescent="0.25">
      <c r="A2497" s="405"/>
      <c r="B2497" s="400"/>
      <c r="C2497" s="403"/>
      <c r="D2497" s="403"/>
      <c r="E2497" s="403"/>
      <c r="I2497" s="404"/>
      <c r="Q2497" s="405"/>
      <c r="S2497" s="405"/>
      <c r="T2497" s="403"/>
      <c r="U2497" s="406"/>
      <c r="V2497" s="400"/>
      <c r="W2497" s="405"/>
      <c r="X2497" s="405"/>
      <c r="Y2497" s="403"/>
      <c r="Z2497" s="407"/>
      <c r="AA2497" s="403"/>
      <c r="AB2497" s="405"/>
      <c r="AC2497" s="403"/>
      <c r="AD2497" s="406"/>
      <c r="AG2497" s="403"/>
      <c r="AH2497" s="403"/>
      <c r="AI2497" s="405"/>
      <c r="AL2497" s="403"/>
      <c r="AN2497" s="403"/>
      <c r="AO2497" s="405"/>
      <c r="AP2497" s="403"/>
      <c r="AQ2497" s="403"/>
      <c r="AR2497" s="403"/>
      <c r="AS2497" s="403"/>
      <c r="AT2497" s="403"/>
      <c r="AU2497" s="403"/>
      <c r="AV2497" s="405"/>
      <c r="AW2497" s="404"/>
      <c r="AY2497" s="403"/>
      <c r="BC2497" s="403"/>
      <c r="BD2497" s="403"/>
      <c r="BE2497" s="403"/>
      <c r="BF2497" s="403"/>
      <c r="BG2497" s="403"/>
      <c r="BH2497" s="403"/>
      <c r="BI2497" s="403"/>
      <c r="BJ2497" s="403"/>
      <c r="BK2497" s="403"/>
    </row>
    <row r="2498" spans="1:63" x14ac:dyDescent="0.25">
      <c r="A2498" s="405"/>
      <c r="B2498" s="400"/>
      <c r="C2498" s="403"/>
      <c r="D2498" s="403"/>
      <c r="E2498" s="403"/>
      <c r="I2498" s="404"/>
      <c r="Q2498" s="405"/>
      <c r="S2498" s="405"/>
      <c r="T2498" s="403"/>
      <c r="U2498" s="406"/>
      <c r="V2498" s="400"/>
      <c r="W2498" s="405"/>
      <c r="X2498" s="405"/>
      <c r="Y2498" s="403"/>
      <c r="Z2498" s="407"/>
      <c r="AA2498" s="403"/>
      <c r="AB2498" s="405"/>
      <c r="AC2498" s="403"/>
      <c r="AD2498" s="406"/>
      <c r="AG2498" s="403"/>
      <c r="AH2498" s="403"/>
      <c r="AI2498" s="405"/>
      <c r="AL2498" s="403"/>
      <c r="AN2498" s="403"/>
      <c r="AO2498" s="405"/>
      <c r="AP2498" s="403"/>
      <c r="AQ2498" s="403"/>
      <c r="AR2498" s="403"/>
      <c r="AS2498" s="403"/>
      <c r="AT2498" s="403"/>
      <c r="AU2498" s="403"/>
      <c r="AV2498" s="405"/>
      <c r="AW2498" s="404"/>
      <c r="AY2498" s="403"/>
      <c r="BC2498" s="403"/>
      <c r="BD2498" s="403"/>
      <c r="BE2498" s="403"/>
      <c r="BF2498" s="403"/>
      <c r="BG2498" s="403"/>
      <c r="BH2498" s="403"/>
      <c r="BI2498" s="403"/>
      <c r="BJ2498" s="403"/>
      <c r="BK2498" s="403"/>
    </row>
    <row r="2499" spans="1:63" x14ac:dyDescent="0.25">
      <c r="A2499" s="405"/>
      <c r="B2499" s="400"/>
      <c r="C2499" s="403"/>
      <c r="D2499" s="403"/>
      <c r="E2499" s="403"/>
      <c r="I2499" s="404"/>
      <c r="Q2499" s="405"/>
      <c r="S2499" s="405"/>
      <c r="T2499" s="403"/>
      <c r="U2499" s="406"/>
      <c r="V2499" s="400"/>
      <c r="W2499" s="405"/>
      <c r="X2499" s="405"/>
      <c r="Y2499" s="403"/>
      <c r="Z2499" s="407"/>
      <c r="AA2499" s="403"/>
      <c r="AB2499" s="405"/>
      <c r="AC2499" s="403"/>
      <c r="AD2499" s="406"/>
      <c r="AG2499" s="403"/>
      <c r="AH2499" s="403"/>
      <c r="AI2499" s="405"/>
      <c r="AL2499" s="403"/>
      <c r="AN2499" s="403"/>
      <c r="AO2499" s="405"/>
      <c r="AP2499" s="403"/>
      <c r="AQ2499" s="403"/>
      <c r="AR2499" s="403"/>
      <c r="AS2499" s="403"/>
      <c r="AT2499" s="403"/>
      <c r="AU2499" s="403"/>
      <c r="AV2499" s="405"/>
      <c r="AW2499" s="404"/>
      <c r="AY2499" s="403"/>
      <c r="BC2499" s="403"/>
      <c r="BD2499" s="403"/>
      <c r="BE2499" s="403"/>
      <c r="BF2499" s="403"/>
      <c r="BG2499" s="403"/>
      <c r="BH2499" s="403"/>
      <c r="BI2499" s="403"/>
      <c r="BJ2499" s="403"/>
      <c r="BK2499" s="403"/>
    </row>
    <row r="2500" spans="1:63" x14ac:dyDescent="0.25">
      <c r="A2500" s="405"/>
      <c r="B2500" s="400"/>
      <c r="C2500" s="403"/>
      <c r="D2500" s="403"/>
      <c r="E2500" s="403"/>
      <c r="I2500" s="404"/>
      <c r="Q2500" s="405"/>
      <c r="S2500" s="405"/>
      <c r="T2500" s="403"/>
      <c r="U2500" s="406"/>
      <c r="V2500" s="400"/>
      <c r="W2500" s="405"/>
      <c r="X2500" s="405"/>
      <c r="Y2500" s="403"/>
      <c r="Z2500" s="407"/>
      <c r="AA2500" s="403"/>
      <c r="AB2500" s="405"/>
      <c r="AC2500" s="403"/>
      <c r="AD2500" s="406"/>
      <c r="AG2500" s="403"/>
      <c r="AH2500" s="403"/>
      <c r="AI2500" s="405"/>
      <c r="AL2500" s="403"/>
      <c r="AN2500" s="403"/>
      <c r="AO2500" s="405"/>
      <c r="AP2500" s="403"/>
      <c r="AQ2500" s="403"/>
      <c r="AR2500" s="403"/>
      <c r="AS2500" s="403"/>
      <c r="AT2500" s="403"/>
      <c r="AU2500" s="403"/>
      <c r="AV2500" s="405"/>
      <c r="AW2500" s="404"/>
      <c r="AY2500" s="403"/>
      <c r="BC2500" s="403"/>
      <c r="BD2500" s="403"/>
      <c r="BE2500" s="403"/>
      <c r="BF2500" s="403"/>
      <c r="BG2500" s="403"/>
      <c r="BH2500" s="403"/>
      <c r="BI2500" s="403"/>
      <c r="BJ2500" s="403"/>
      <c r="BK2500" s="403"/>
    </row>
    <row r="2501" spans="1:63" x14ac:dyDescent="0.25">
      <c r="A2501" s="405"/>
      <c r="B2501" s="400"/>
      <c r="C2501" s="403"/>
      <c r="D2501" s="403"/>
      <c r="E2501" s="403"/>
      <c r="I2501" s="404"/>
      <c r="Q2501" s="405"/>
      <c r="S2501" s="405"/>
      <c r="T2501" s="403"/>
      <c r="U2501" s="406"/>
      <c r="V2501" s="400"/>
      <c r="W2501" s="405"/>
      <c r="X2501" s="405"/>
      <c r="Y2501" s="403"/>
      <c r="Z2501" s="407"/>
      <c r="AA2501" s="403"/>
      <c r="AB2501" s="405"/>
      <c r="AC2501" s="403"/>
      <c r="AD2501" s="406"/>
      <c r="AG2501" s="403"/>
      <c r="AH2501" s="403"/>
      <c r="AI2501" s="405"/>
      <c r="AL2501" s="403"/>
      <c r="AN2501" s="403"/>
      <c r="AO2501" s="405"/>
      <c r="AP2501" s="403"/>
      <c r="AQ2501" s="403"/>
      <c r="AR2501" s="403"/>
      <c r="AS2501" s="403"/>
      <c r="AT2501" s="403"/>
      <c r="AU2501" s="403"/>
      <c r="AV2501" s="405"/>
      <c r="AW2501" s="404"/>
      <c r="AY2501" s="403"/>
      <c r="BC2501" s="403"/>
      <c r="BD2501" s="403"/>
      <c r="BE2501" s="403"/>
      <c r="BF2501" s="403"/>
      <c r="BG2501" s="403"/>
      <c r="BH2501" s="403"/>
      <c r="BI2501" s="403"/>
      <c r="BJ2501" s="403"/>
      <c r="BK2501" s="403"/>
    </row>
    <row r="2502" spans="1:63" x14ac:dyDescent="0.25">
      <c r="A2502" s="405"/>
      <c r="B2502" s="400"/>
      <c r="C2502" s="403"/>
      <c r="D2502" s="403"/>
      <c r="E2502" s="403"/>
      <c r="I2502" s="404"/>
      <c r="Q2502" s="405"/>
      <c r="S2502" s="405"/>
      <c r="T2502" s="403"/>
      <c r="U2502" s="406"/>
      <c r="V2502" s="400"/>
      <c r="W2502" s="405"/>
      <c r="X2502" s="405"/>
      <c r="Y2502" s="403"/>
      <c r="Z2502" s="407"/>
      <c r="AA2502" s="403"/>
      <c r="AB2502" s="405"/>
      <c r="AC2502" s="403"/>
      <c r="AD2502" s="406"/>
      <c r="AG2502" s="403"/>
      <c r="AH2502" s="403"/>
      <c r="AI2502" s="405"/>
      <c r="AL2502" s="403"/>
      <c r="AN2502" s="403"/>
      <c r="AO2502" s="405"/>
      <c r="AP2502" s="403"/>
      <c r="AQ2502" s="403"/>
      <c r="AR2502" s="403"/>
      <c r="AS2502" s="403"/>
      <c r="AT2502" s="403"/>
      <c r="AU2502" s="403"/>
      <c r="AV2502" s="405"/>
      <c r="AW2502" s="404"/>
      <c r="AY2502" s="403"/>
      <c r="BC2502" s="403"/>
      <c r="BD2502" s="403"/>
      <c r="BE2502" s="403"/>
      <c r="BF2502" s="403"/>
      <c r="BG2502" s="403"/>
      <c r="BH2502" s="403"/>
      <c r="BI2502" s="403"/>
      <c r="BJ2502" s="403"/>
      <c r="BK2502" s="403"/>
    </row>
    <row r="2503" spans="1:63" x14ac:dyDescent="0.25">
      <c r="A2503" s="405"/>
      <c r="B2503" s="400"/>
      <c r="C2503" s="403"/>
      <c r="D2503" s="403"/>
      <c r="E2503" s="403"/>
      <c r="I2503" s="404"/>
      <c r="Q2503" s="405"/>
      <c r="S2503" s="405"/>
      <c r="T2503" s="403"/>
      <c r="U2503" s="406"/>
      <c r="V2503" s="400"/>
      <c r="W2503" s="405"/>
      <c r="X2503" s="405"/>
      <c r="Y2503" s="403"/>
      <c r="Z2503" s="407"/>
      <c r="AA2503" s="403"/>
      <c r="AB2503" s="405"/>
      <c r="AC2503" s="403"/>
      <c r="AD2503" s="406"/>
      <c r="AG2503" s="403"/>
      <c r="AH2503" s="403"/>
      <c r="AI2503" s="405"/>
      <c r="AL2503" s="403"/>
      <c r="AN2503" s="403"/>
      <c r="AO2503" s="405"/>
      <c r="AP2503" s="403"/>
      <c r="AQ2503" s="403"/>
      <c r="AR2503" s="403"/>
      <c r="AS2503" s="403"/>
      <c r="AT2503" s="403"/>
      <c r="AU2503" s="403"/>
      <c r="AV2503" s="405"/>
      <c r="AW2503" s="404"/>
      <c r="AY2503" s="403"/>
      <c r="BC2503" s="403"/>
      <c r="BD2503" s="403"/>
      <c r="BE2503" s="403"/>
      <c r="BF2503" s="403"/>
      <c r="BG2503" s="403"/>
      <c r="BH2503" s="403"/>
      <c r="BI2503" s="403"/>
      <c r="BJ2503" s="403"/>
      <c r="BK2503" s="403"/>
    </row>
    <row r="2504" spans="1:63" x14ac:dyDescent="0.25">
      <c r="A2504" s="405"/>
      <c r="B2504" s="400"/>
      <c r="C2504" s="403"/>
      <c r="D2504" s="403"/>
      <c r="E2504" s="403"/>
      <c r="I2504" s="404"/>
      <c r="Q2504" s="405"/>
      <c r="S2504" s="405"/>
      <c r="T2504" s="403"/>
      <c r="U2504" s="406"/>
      <c r="V2504" s="400"/>
      <c r="W2504" s="405"/>
      <c r="X2504" s="405"/>
      <c r="Y2504" s="403"/>
      <c r="Z2504" s="407"/>
      <c r="AA2504" s="403"/>
      <c r="AB2504" s="405"/>
      <c r="AC2504" s="403"/>
      <c r="AD2504" s="406"/>
      <c r="AG2504" s="403"/>
      <c r="AH2504" s="403"/>
      <c r="AI2504" s="405"/>
      <c r="AL2504" s="403"/>
      <c r="AN2504" s="403"/>
      <c r="AO2504" s="405"/>
      <c r="AP2504" s="403"/>
      <c r="AQ2504" s="403"/>
      <c r="AR2504" s="403"/>
      <c r="AS2504" s="403"/>
      <c r="AT2504" s="403"/>
      <c r="AU2504" s="403"/>
      <c r="AV2504" s="405"/>
      <c r="AW2504" s="404"/>
      <c r="AY2504" s="403"/>
      <c r="BC2504" s="403"/>
      <c r="BD2504" s="403"/>
      <c r="BE2504" s="403"/>
      <c r="BF2504" s="403"/>
      <c r="BG2504" s="403"/>
      <c r="BH2504" s="403"/>
      <c r="BI2504" s="403"/>
      <c r="BJ2504" s="403"/>
      <c r="BK2504" s="403"/>
    </row>
    <row r="2505" spans="1:63" x14ac:dyDescent="0.25">
      <c r="A2505" s="405"/>
      <c r="B2505" s="400"/>
      <c r="C2505" s="403"/>
      <c r="D2505" s="403"/>
      <c r="E2505" s="403"/>
      <c r="I2505" s="404"/>
      <c r="Q2505" s="405"/>
      <c r="S2505" s="405"/>
      <c r="T2505" s="403"/>
      <c r="U2505" s="406"/>
      <c r="V2505" s="400"/>
      <c r="W2505" s="405"/>
      <c r="X2505" s="405"/>
      <c r="Y2505" s="403"/>
      <c r="Z2505" s="407"/>
      <c r="AA2505" s="403"/>
      <c r="AB2505" s="405"/>
      <c r="AC2505" s="403"/>
      <c r="AD2505" s="406"/>
      <c r="AG2505" s="403"/>
      <c r="AH2505" s="403"/>
      <c r="AI2505" s="405"/>
      <c r="AL2505" s="403"/>
      <c r="AN2505" s="403"/>
      <c r="AO2505" s="405"/>
      <c r="AP2505" s="403"/>
      <c r="AQ2505" s="403"/>
      <c r="AR2505" s="403"/>
      <c r="AS2505" s="403"/>
      <c r="AT2505" s="403"/>
      <c r="AU2505" s="403"/>
      <c r="AV2505" s="405"/>
      <c r="AW2505" s="404"/>
      <c r="AY2505" s="403"/>
      <c r="BC2505" s="403"/>
      <c r="BD2505" s="403"/>
      <c r="BE2505" s="403"/>
      <c r="BF2505" s="403"/>
      <c r="BG2505" s="403"/>
      <c r="BH2505" s="403"/>
      <c r="BI2505" s="403"/>
      <c r="BJ2505" s="403"/>
      <c r="BK2505" s="403"/>
    </row>
    <row r="2506" spans="1:63" x14ac:dyDescent="0.25">
      <c r="A2506" s="405"/>
      <c r="B2506" s="400"/>
      <c r="C2506" s="403"/>
      <c r="D2506" s="403"/>
      <c r="E2506" s="403"/>
      <c r="I2506" s="404"/>
      <c r="Q2506" s="405"/>
      <c r="S2506" s="405"/>
      <c r="T2506" s="403"/>
      <c r="U2506" s="406"/>
      <c r="V2506" s="400"/>
      <c r="W2506" s="405"/>
      <c r="X2506" s="405"/>
      <c r="Y2506" s="403"/>
      <c r="Z2506" s="407"/>
      <c r="AA2506" s="403"/>
      <c r="AB2506" s="405"/>
      <c r="AC2506" s="403"/>
      <c r="AD2506" s="406"/>
      <c r="AG2506" s="403"/>
      <c r="AH2506" s="403"/>
      <c r="AI2506" s="405"/>
      <c r="AL2506" s="403"/>
      <c r="AN2506" s="403"/>
      <c r="AO2506" s="405"/>
      <c r="AP2506" s="403"/>
      <c r="AQ2506" s="403"/>
      <c r="AR2506" s="403"/>
      <c r="AS2506" s="403"/>
      <c r="AT2506" s="403"/>
      <c r="AU2506" s="403"/>
      <c r="AV2506" s="405"/>
      <c r="AW2506" s="404"/>
      <c r="AY2506" s="403"/>
      <c r="BC2506" s="403"/>
      <c r="BD2506" s="403"/>
      <c r="BE2506" s="403"/>
      <c r="BF2506" s="403"/>
      <c r="BG2506" s="403"/>
      <c r="BH2506" s="403"/>
      <c r="BI2506" s="403"/>
      <c r="BJ2506" s="403"/>
      <c r="BK2506" s="403"/>
    </row>
    <row r="2507" spans="1:63" x14ac:dyDescent="0.25">
      <c r="A2507" s="405"/>
      <c r="B2507" s="400"/>
      <c r="C2507" s="403"/>
      <c r="D2507" s="403"/>
      <c r="E2507" s="403"/>
      <c r="I2507" s="404"/>
      <c r="Q2507" s="405"/>
      <c r="S2507" s="405"/>
      <c r="T2507" s="403"/>
      <c r="U2507" s="406"/>
      <c r="V2507" s="400"/>
      <c r="W2507" s="405"/>
      <c r="X2507" s="405"/>
      <c r="Y2507" s="403"/>
      <c r="Z2507" s="407"/>
      <c r="AA2507" s="403"/>
      <c r="AB2507" s="405"/>
      <c r="AC2507" s="403"/>
      <c r="AD2507" s="406"/>
      <c r="AG2507" s="403"/>
      <c r="AH2507" s="403"/>
      <c r="AI2507" s="405"/>
      <c r="AL2507" s="403"/>
      <c r="AN2507" s="403"/>
      <c r="AO2507" s="405"/>
      <c r="AP2507" s="403"/>
      <c r="AQ2507" s="403"/>
      <c r="AR2507" s="403"/>
      <c r="AS2507" s="403"/>
      <c r="AT2507" s="403"/>
      <c r="AU2507" s="403"/>
      <c r="AV2507" s="405"/>
      <c r="AW2507" s="404"/>
      <c r="AY2507" s="403"/>
      <c r="BC2507" s="403"/>
      <c r="BD2507" s="403"/>
      <c r="BE2507" s="403"/>
      <c r="BF2507" s="403"/>
      <c r="BG2507" s="403"/>
      <c r="BH2507" s="403"/>
      <c r="BI2507" s="403"/>
      <c r="BJ2507" s="403"/>
      <c r="BK2507" s="403"/>
    </row>
    <row r="2508" spans="1:63" x14ac:dyDescent="0.25">
      <c r="A2508" s="405"/>
      <c r="B2508" s="400"/>
      <c r="C2508" s="403"/>
      <c r="D2508" s="403"/>
      <c r="E2508" s="403"/>
      <c r="I2508" s="404"/>
      <c r="Q2508" s="405"/>
      <c r="S2508" s="405"/>
      <c r="T2508" s="403"/>
      <c r="U2508" s="406"/>
      <c r="V2508" s="400"/>
      <c r="W2508" s="405"/>
      <c r="X2508" s="405"/>
      <c r="Y2508" s="403"/>
      <c r="Z2508" s="407"/>
      <c r="AA2508" s="403"/>
      <c r="AB2508" s="405"/>
      <c r="AC2508" s="403"/>
      <c r="AD2508" s="406"/>
      <c r="AG2508" s="403"/>
      <c r="AH2508" s="403"/>
      <c r="AI2508" s="405"/>
      <c r="AL2508" s="403"/>
      <c r="AN2508" s="403"/>
      <c r="AO2508" s="405"/>
      <c r="AP2508" s="403"/>
      <c r="AQ2508" s="403"/>
      <c r="AR2508" s="403"/>
      <c r="AS2508" s="403"/>
      <c r="AT2508" s="403"/>
      <c r="AU2508" s="403"/>
      <c r="AV2508" s="405"/>
      <c r="AW2508" s="404"/>
      <c r="AY2508" s="403"/>
      <c r="BC2508" s="403"/>
      <c r="BD2508" s="403"/>
      <c r="BE2508" s="403"/>
      <c r="BF2508" s="403"/>
      <c r="BG2508" s="403"/>
      <c r="BH2508" s="403"/>
      <c r="BI2508" s="403"/>
      <c r="BJ2508" s="403"/>
      <c r="BK2508" s="403"/>
    </row>
    <row r="2509" spans="1:63" x14ac:dyDescent="0.25">
      <c r="A2509" s="405"/>
      <c r="B2509" s="400"/>
      <c r="C2509" s="403"/>
      <c r="D2509" s="403"/>
      <c r="E2509" s="403"/>
      <c r="I2509" s="404"/>
      <c r="Q2509" s="405"/>
      <c r="S2509" s="405"/>
      <c r="T2509" s="403"/>
      <c r="U2509" s="406"/>
      <c r="V2509" s="400"/>
      <c r="W2509" s="405"/>
      <c r="X2509" s="405"/>
      <c r="Y2509" s="403"/>
      <c r="Z2509" s="407"/>
      <c r="AA2509" s="403"/>
      <c r="AB2509" s="405"/>
      <c r="AC2509" s="403"/>
      <c r="AD2509" s="406"/>
      <c r="AG2509" s="403"/>
      <c r="AH2509" s="403"/>
      <c r="AI2509" s="405"/>
      <c r="AL2509" s="403"/>
      <c r="AN2509" s="403"/>
      <c r="AO2509" s="405"/>
      <c r="AP2509" s="403"/>
      <c r="AQ2509" s="403"/>
      <c r="AR2509" s="403"/>
      <c r="AS2509" s="403"/>
      <c r="AT2509" s="403"/>
      <c r="AU2509" s="403"/>
      <c r="AV2509" s="405"/>
      <c r="AW2509" s="404"/>
      <c r="AY2509" s="403"/>
      <c r="BC2509" s="403"/>
      <c r="BD2509" s="403"/>
      <c r="BE2509" s="403"/>
      <c r="BF2509" s="403"/>
      <c r="BG2509" s="403"/>
      <c r="BH2509" s="403"/>
      <c r="BI2509" s="403"/>
      <c r="BJ2509" s="403"/>
      <c r="BK2509" s="403"/>
    </row>
    <row r="2510" spans="1:63" x14ac:dyDescent="0.25">
      <c r="A2510" s="405"/>
      <c r="B2510" s="400"/>
      <c r="C2510" s="403"/>
      <c r="D2510" s="403"/>
      <c r="E2510" s="403"/>
      <c r="I2510" s="404"/>
      <c r="Q2510" s="405"/>
      <c r="S2510" s="405"/>
      <c r="T2510" s="403"/>
      <c r="U2510" s="406"/>
      <c r="V2510" s="400"/>
      <c r="W2510" s="405"/>
      <c r="X2510" s="405"/>
      <c r="Y2510" s="403"/>
      <c r="Z2510" s="407"/>
      <c r="AA2510" s="403"/>
      <c r="AB2510" s="405"/>
      <c r="AC2510" s="403"/>
      <c r="AD2510" s="406"/>
      <c r="AG2510" s="403"/>
      <c r="AH2510" s="403"/>
      <c r="AI2510" s="405"/>
      <c r="AL2510" s="403"/>
      <c r="AN2510" s="403"/>
      <c r="AO2510" s="405"/>
      <c r="AP2510" s="403"/>
      <c r="AQ2510" s="403"/>
      <c r="AR2510" s="403"/>
      <c r="AS2510" s="403"/>
      <c r="AT2510" s="403"/>
      <c r="AU2510" s="403"/>
      <c r="AV2510" s="405"/>
      <c r="AW2510" s="404"/>
      <c r="AY2510" s="403"/>
      <c r="BC2510" s="403"/>
      <c r="BD2510" s="403"/>
      <c r="BE2510" s="403"/>
      <c r="BF2510" s="403"/>
      <c r="BG2510" s="403"/>
      <c r="BH2510" s="403"/>
      <c r="BI2510" s="403"/>
      <c r="BJ2510" s="403"/>
      <c r="BK2510" s="403"/>
    </row>
    <row r="2511" spans="1:63" x14ac:dyDescent="0.25">
      <c r="A2511" s="405"/>
      <c r="B2511" s="400"/>
      <c r="C2511" s="403"/>
      <c r="D2511" s="403"/>
      <c r="E2511" s="403"/>
      <c r="I2511" s="404"/>
      <c r="Q2511" s="405"/>
      <c r="S2511" s="405"/>
      <c r="T2511" s="403"/>
      <c r="U2511" s="406"/>
      <c r="V2511" s="400"/>
      <c r="W2511" s="405"/>
      <c r="X2511" s="405"/>
      <c r="Y2511" s="403"/>
      <c r="Z2511" s="407"/>
      <c r="AA2511" s="403"/>
      <c r="AB2511" s="405"/>
      <c r="AC2511" s="403"/>
      <c r="AD2511" s="406"/>
      <c r="AG2511" s="403"/>
      <c r="AH2511" s="403"/>
      <c r="AI2511" s="405"/>
      <c r="AL2511" s="403"/>
      <c r="AN2511" s="403"/>
      <c r="AO2511" s="405"/>
      <c r="AP2511" s="403"/>
      <c r="AQ2511" s="403"/>
      <c r="AR2511" s="403"/>
      <c r="AS2511" s="403"/>
      <c r="AT2511" s="403"/>
      <c r="AU2511" s="403"/>
      <c r="AV2511" s="405"/>
      <c r="AW2511" s="404"/>
      <c r="AY2511" s="403"/>
      <c r="BC2511" s="403"/>
      <c r="BD2511" s="403"/>
      <c r="BE2511" s="403"/>
      <c r="BF2511" s="403"/>
      <c r="BG2511" s="403"/>
      <c r="BH2511" s="403"/>
      <c r="BI2511" s="403"/>
      <c r="BJ2511" s="403"/>
      <c r="BK2511" s="403"/>
    </row>
    <row r="2512" spans="1:63" x14ac:dyDescent="0.25">
      <c r="A2512" s="405"/>
      <c r="B2512" s="400"/>
      <c r="C2512" s="403"/>
      <c r="D2512" s="403"/>
      <c r="E2512" s="403"/>
      <c r="I2512" s="404"/>
      <c r="Q2512" s="405"/>
      <c r="S2512" s="405"/>
      <c r="T2512" s="403"/>
      <c r="U2512" s="406"/>
      <c r="V2512" s="400"/>
      <c r="W2512" s="405"/>
      <c r="X2512" s="405"/>
      <c r="Y2512" s="403"/>
      <c r="Z2512" s="407"/>
      <c r="AA2512" s="403"/>
      <c r="AB2512" s="405"/>
      <c r="AC2512" s="403"/>
      <c r="AD2512" s="406"/>
      <c r="AG2512" s="403"/>
      <c r="AH2512" s="403"/>
      <c r="AI2512" s="405"/>
      <c r="AL2512" s="403"/>
      <c r="AN2512" s="403"/>
      <c r="AO2512" s="405"/>
      <c r="AP2512" s="403"/>
      <c r="AQ2512" s="403"/>
      <c r="AR2512" s="403"/>
      <c r="AS2512" s="403"/>
      <c r="AT2512" s="403"/>
      <c r="AU2512" s="403"/>
      <c r="AV2512" s="405"/>
      <c r="AW2512" s="404"/>
      <c r="AY2512" s="403"/>
      <c r="BC2512" s="403"/>
      <c r="BD2512" s="403"/>
      <c r="BE2512" s="403"/>
      <c r="BF2512" s="403"/>
      <c r="BG2512" s="403"/>
      <c r="BH2512" s="403"/>
      <c r="BI2512" s="403"/>
      <c r="BJ2512" s="403"/>
      <c r="BK2512" s="403"/>
    </row>
    <row r="2513" spans="1:63" x14ac:dyDescent="0.25">
      <c r="A2513" s="405"/>
      <c r="B2513" s="400"/>
      <c r="C2513" s="403"/>
      <c r="D2513" s="403"/>
      <c r="E2513" s="403"/>
      <c r="I2513" s="404"/>
      <c r="Q2513" s="405"/>
      <c r="S2513" s="405"/>
      <c r="T2513" s="403"/>
      <c r="U2513" s="406"/>
      <c r="V2513" s="400"/>
      <c r="W2513" s="405"/>
      <c r="X2513" s="405"/>
      <c r="Y2513" s="403"/>
      <c r="Z2513" s="407"/>
      <c r="AA2513" s="403"/>
      <c r="AB2513" s="405"/>
      <c r="AC2513" s="403"/>
      <c r="AD2513" s="406"/>
      <c r="AG2513" s="403"/>
      <c r="AH2513" s="403"/>
      <c r="AI2513" s="405"/>
      <c r="AL2513" s="403"/>
      <c r="AN2513" s="403"/>
      <c r="AO2513" s="405"/>
      <c r="AP2513" s="403"/>
      <c r="AQ2513" s="403"/>
      <c r="AR2513" s="403"/>
      <c r="AS2513" s="403"/>
      <c r="AT2513" s="403"/>
      <c r="AU2513" s="403"/>
      <c r="AV2513" s="405"/>
      <c r="AW2513" s="404"/>
      <c r="AY2513" s="403"/>
      <c r="BC2513" s="403"/>
      <c r="BD2513" s="403"/>
      <c r="BE2513" s="403"/>
      <c r="BF2513" s="403"/>
      <c r="BG2513" s="403"/>
      <c r="BH2513" s="403"/>
      <c r="BI2513" s="403"/>
      <c r="BJ2513" s="403"/>
      <c r="BK2513" s="403"/>
    </row>
    <row r="2514" spans="1:63" x14ac:dyDescent="0.25">
      <c r="A2514" s="405"/>
      <c r="B2514" s="400"/>
      <c r="C2514" s="403"/>
      <c r="D2514" s="403"/>
      <c r="E2514" s="403"/>
      <c r="I2514" s="404"/>
      <c r="Q2514" s="405"/>
      <c r="S2514" s="405"/>
      <c r="T2514" s="403"/>
      <c r="U2514" s="406"/>
      <c r="V2514" s="400"/>
      <c r="W2514" s="405"/>
      <c r="X2514" s="405"/>
      <c r="Y2514" s="403"/>
      <c r="Z2514" s="407"/>
      <c r="AA2514" s="403"/>
      <c r="AB2514" s="405"/>
      <c r="AC2514" s="403"/>
      <c r="AD2514" s="406"/>
      <c r="AG2514" s="403"/>
      <c r="AH2514" s="403"/>
      <c r="AI2514" s="405"/>
      <c r="AL2514" s="403"/>
      <c r="AN2514" s="403"/>
      <c r="AO2514" s="405"/>
      <c r="AP2514" s="403"/>
      <c r="AQ2514" s="403"/>
      <c r="AR2514" s="403"/>
      <c r="AS2514" s="403"/>
      <c r="AT2514" s="403"/>
      <c r="AU2514" s="403"/>
      <c r="AV2514" s="405"/>
      <c r="AW2514" s="404"/>
      <c r="AY2514" s="403"/>
      <c r="BC2514" s="403"/>
      <c r="BD2514" s="403"/>
      <c r="BE2514" s="403"/>
      <c r="BF2514" s="403"/>
      <c r="BG2514" s="403"/>
      <c r="BH2514" s="403"/>
      <c r="BI2514" s="403"/>
      <c r="BJ2514" s="403"/>
      <c r="BK2514" s="403"/>
    </row>
    <row r="2515" spans="1:63" x14ac:dyDescent="0.25">
      <c r="A2515" s="405"/>
      <c r="B2515" s="400"/>
      <c r="C2515" s="403"/>
      <c r="D2515" s="403"/>
      <c r="E2515" s="403"/>
      <c r="I2515" s="404"/>
      <c r="Q2515" s="405"/>
      <c r="S2515" s="405"/>
      <c r="T2515" s="403"/>
      <c r="U2515" s="406"/>
      <c r="V2515" s="400"/>
      <c r="W2515" s="405"/>
      <c r="X2515" s="405"/>
      <c r="Y2515" s="403"/>
      <c r="Z2515" s="407"/>
      <c r="AA2515" s="403"/>
      <c r="AB2515" s="405"/>
      <c r="AC2515" s="403"/>
      <c r="AD2515" s="406"/>
      <c r="AG2515" s="403"/>
      <c r="AH2515" s="403"/>
      <c r="AI2515" s="405"/>
      <c r="AL2515" s="403"/>
      <c r="AN2515" s="403"/>
      <c r="AO2515" s="405"/>
      <c r="AP2515" s="403"/>
      <c r="AQ2515" s="403"/>
      <c r="AR2515" s="403"/>
      <c r="AS2515" s="403"/>
      <c r="AT2515" s="403"/>
      <c r="AU2515" s="403"/>
      <c r="AV2515" s="405"/>
      <c r="AW2515" s="404"/>
      <c r="AY2515" s="403"/>
      <c r="BC2515" s="403"/>
      <c r="BD2515" s="403"/>
      <c r="BE2515" s="403"/>
      <c r="BF2515" s="403"/>
      <c r="BG2515" s="403"/>
      <c r="BH2515" s="403"/>
      <c r="BI2515" s="403"/>
      <c r="BJ2515" s="403"/>
      <c r="BK2515" s="403"/>
    </row>
    <row r="2516" spans="1:63" x14ac:dyDescent="0.25">
      <c r="A2516" s="405"/>
      <c r="B2516" s="400"/>
      <c r="C2516" s="403"/>
      <c r="D2516" s="403"/>
      <c r="E2516" s="403"/>
      <c r="I2516" s="404"/>
      <c r="Q2516" s="405"/>
      <c r="S2516" s="405"/>
      <c r="T2516" s="403"/>
      <c r="U2516" s="406"/>
      <c r="V2516" s="400"/>
      <c r="W2516" s="405"/>
      <c r="X2516" s="405"/>
      <c r="Y2516" s="403"/>
      <c r="Z2516" s="407"/>
      <c r="AA2516" s="403"/>
      <c r="AB2516" s="405"/>
      <c r="AC2516" s="403"/>
      <c r="AD2516" s="406"/>
      <c r="AG2516" s="403"/>
      <c r="AH2516" s="403"/>
      <c r="AI2516" s="405"/>
      <c r="AL2516" s="403"/>
      <c r="AN2516" s="403"/>
      <c r="AO2516" s="405"/>
      <c r="AP2516" s="403"/>
      <c r="AQ2516" s="403"/>
      <c r="AR2516" s="403"/>
      <c r="AS2516" s="403"/>
      <c r="AT2516" s="403"/>
      <c r="AU2516" s="403"/>
      <c r="AV2516" s="405"/>
      <c r="AW2516" s="404"/>
      <c r="AY2516" s="403"/>
      <c r="BC2516" s="403"/>
      <c r="BD2516" s="403"/>
      <c r="BE2516" s="403"/>
      <c r="BF2516" s="403"/>
      <c r="BG2516" s="403"/>
      <c r="BH2516" s="403"/>
      <c r="BI2516" s="403"/>
      <c r="BJ2516" s="403"/>
      <c r="BK2516" s="403"/>
    </row>
    <row r="2517" spans="1:63" x14ac:dyDescent="0.25">
      <c r="A2517" s="405"/>
      <c r="B2517" s="400"/>
      <c r="C2517" s="403"/>
      <c r="D2517" s="403"/>
      <c r="E2517" s="403"/>
      <c r="I2517" s="404"/>
      <c r="Q2517" s="405"/>
      <c r="S2517" s="405"/>
      <c r="T2517" s="403"/>
      <c r="U2517" s="406"/>
      <c r="V2517" s="400"/>
      <c r="W2517" s="405"/>
      <c r="X2517" s="405"/>
      <c r="Y2517" s="403"/>
      <c r="Z2517" s="407"/>
      <c r="AA2517" s="403"/>
      <c r="AB2517" s="405"/>
      <c r="AC2517" s="403"/>
      <c r="AD2517" s="406"/>
      <c r="AG2517" s="403"/>
      <c r="AH2517" s="403"/>
      <c r="AI2517" s="405"/>
      <c r="AL2517" s="403"/>
      <c r="AN2517" s="403"/>
      <c r="AO2517" s="405"/>
      <c r="AP2517" s="403"/>
      <c r="AQ2517" s="403"/>
      <c r="AR2517" s="403"/>
      <c r="AS2517" s="403"/>
      <c r="AT2517" s="403"/>
      <c r="AU2517" s="403"/>
      <c r="AV2517" s="405"/>
      <c r="AW2517" s="404"/>
      <c r="AY2517" s="403"/>
      <c r="BC2517" s="403"/>
      <c r="BD2517" s="403"/>
      <c r="BE2517" s="403"/>
      <c r="BF2517" s="403"/>
      <c r="BG2517" s="403"/>
      <c r="BH2517" s="403"/>
      <c r="BI2517" s="403"/>
      <c r="BJ2517" s="403"/>
      <c r="BK2517" s="403"/>
    </row>
    <row r="2518" spans="1:63" x14ac:dyDescent="0.25">
      <c r="A2518" s="405"/>
      <c r="B2518" s="400"/>
      <c r="C2518" s="403"/>
      <c r="D2518" s="403"/>
      <c r="E2518" s="403"/>
      <c r="I2518" s="404"/>
      <c r="Q2518" s="405"/>
      <c r="S2518" s="405"/>
      <c r="T2518" s="403"/>
      <c r="U2518" s="406"/>
      <c r="V2518" s="400"/>
      <c r="W2518" s="405"/>
      <c r="X2518" s="405"/>
      <c r="Y2518" s="403"/>
      <c r="Z2518" s="407"/>
      <c r="AA2518" s="403"/>
      <c r="AB2518" s="405"/>
      <c r="AC2518" s="403"/>
      <c r="AD2518" s="406"/>
      <c r="AG2518" s="403"/>
      <c r="AH2518" s="403"/>
      <c r="AI2518" s="405"/>
      <c r="AL2518" s="403"/>
      <c r="AN2518" s="403"/>
      <c r="AO2518" s="405"/>
      <c r="AP2518" s="403"/>
      <c r="AQ2518" s="403"/>
      <c r="AR2518" s="403"/>
      <c r="AS2518" s="403"/>
      <c r="AT2518" s="403"/>
      <c r="AU2518" s="403"/>
      <c r="AV2518" s="405"/>
      <c r="AW2518" s="404"/>
      <c r="AY2518" s="403"/>
      <c r="BC2518" s="403"/>
      <c r="BD2518" s="403"/>
      <c r="BE2518" s="403"/>
      <c r="BF2518" s="403"/>
      <c r="BG2518" s="403"/>
      <c r="BH2518" s="403"/>
      <c r="BI2518" s="403"/>
      <c r="BJ2518" s="403"/>
      <c r="BK2518" s="403"/>
    </row>
    <row r="2519" spans="1:63" x14ac:dyDescent="0.25">
      <c r="A2519" s="405"/>
      <c r="B2519" s="400"/>
      <c r="C2519" s="403"/>
      <c r="D2519" s="403"/>
      <c r="E2519" s="403"/>
      <c r="I2519" s="404"/>
      <c r="Q2519" s="405"/>
      <c r="S2519" s="405"/>
      <c r="T2519" s="403"/>
      <c r="U2519" s="406"/>
      <c r="V2519" s="400"/>
      <c r="W2519" s="405"/>
      <c r="X2519" s="405"/>
      <c r="Y2519" s="403"/>
      <c r="Z2519" s="407"/>
      <c r="AA2519" s="403"/>
      <c r="AB2519" s="405"/>
      <c r="AC2519" s="403"/>
      <c r="AD2519" s="406"/>
      <c r="AG2519" s="403"/>
      <c r="AH2519" s="403"/>
      <c r="AI2519" s="405"/>
      <c r="AL2519" s="403"/>
      <c r="AN2519" s="403"/>
      <c r="AO2519" s="405"/>
      <c r="AP2519" s="403"/>
      <c r="AQ2519" s="403"/>
      <c r="AR2519" s="403"/>
      <c r="AS2519" s="403"/>
      <c r="AT2519" s="403"/>
      <c r="AU2519" s="403"/>
      <c r="AV2519" s="405"/>
      <c r="AW2519" s="404"/>
      <c r="AY2519" s="403"/>
      <c r="BC2519" s="403"/>
      <c r="BD2519" s="403"/>
      <c r="BE2519" s="403"/>
      <c r="BF2519" s="403"/>
      <c r="BG2519" s="403"/>
      <c r="BH2519" s="403"/>
      <c r="BI2519" s="403"/>
      <c r="BJ2519" s="403"/>
      <c r="BK2519" s="403"/>
    </row>
    <row r="2520" spans="1:63" x14ac:dyDescent="0.25">
      <c r="A2520" s="405"/>
      <c r="B2520" s="400"/>
      <c r="C2520" s="403"/>
      <c r="D2520" s="403"/>
      <c r="E2520" s="403"/>
      <c r="I2520" s="404"/>
      <c r="Q2520" s="405"/>
      <c r="S2520" s="405"/>
      <c r="T2520" s="403"/>
      <c r="U2520" s="406"/>
      <c r="V2520" s="400"/>
      <c r="W2520" s="405"/>
      <c r="X2520" s="405"/>
      <c r="Y2520" s="403"/>
      <c r="Z2520" s="407"/>
      <c r="AA2520" s="403"/>
      <c r="AB2520" s="405"/>
      <c r="AC2520" s="403"/>
      <c r="AD2520" s="406"/>
      <c r="AG2520" s="403"/>
      <c r="AH2520" s="403"/>
      <c r="AI2520" s="405"/>
      <c r="AL2520" s="403"/>
      <c r="AN2520" s="403"/>
      <c r="AO2520" s="405"/>
      <c r="AP2520" s="403"/>
      <c r="AQ2520" s="403"/>
      <c r="AR2520" s="403"/>
      <c r="AS2520" s="403"/>
      <c r="AT2520" s="403"/>
      <c r="AU2520" s="403"/>
      <c r="AV2520" s="405"/>
      <c r="AW2520" s="404"/>
      <c r="AY2520" s="403"/>
      <c r="BC2520" s="403"/>
      <c r="BD2520" s="403"/>
      <c r="BE2520" s="403"/>
      <c r="BF2520" s="403"/>
      <c r="BG2520" s="403"/>
      <c r="BH2520" s="403"/>
      <c r="BI2520" s="403"/>
      <c r="BJ2520" s="403"/>
      <c r="BK2520" s="403"/>
    </row>
    <row r="2521" spans="1:63" x14ac:dyDescent="0.25">
      <c r="A2521" s="405"/>
      <c r="B2521" s="400"/>
      <c r="C2521" s="403"/>
      <c r="D2521" s="403"/>
      <c r="E2521" s="403"/>
      <c r="I2521" s="404"/>
      <c r="Q2521" s="405"/>
      <c r="S2521" s="405"/>
      <c r="T2521" s="403"/>
      <c r="U2521" s="406"/>
      <c r="V2521" s="400"/>
      <c r="W2521" s="405"/>
      <c r="X2521" s="405"/>
      <c r="Y2521" s="403"/>
      <c r="Z2521" s="407"/>
      <c r="AA2521" s="403"/>
      <c r="AB2521" s="405"/>
      <c r="AC2521" s="403"/>
      <c r="AD2521" s="406"/>
      <c r="AG2521" s="403"/>
      <c r="AH2521" s="403"/>
      <c r="AI2521" s="405"/>
      <c r="AL2521" s="403"/>
      <c r="AN2521" s="403"/>
      <c r="AO2521" s="405"/>
      <c r="AP2521" s="403"/>
      <c r="AQ2521" s="403"/>
      <c r="AR2521" s="403"/>
      <c r="AS2521" s="403"/>
      <c r="AT2521" s="403"/>
      <c r="AU2521" s="403"/>
      <c r="AV2521" s="405"/>
      <c r="AW2521" s="404"/>
      <c r="AY2521" s="403"/>
      <c r="BC2521" s="403"/>
      <c r="BD2521" s="403"/>
      <c r="BE2521" s="403"/>
      <c r="BF2521" s="403"/>
      <c r="BG2521" s="403"/>
      <c r="BH2521" s="403"/>
      <c r="BI2521" s="403"/>
      <c r="BJ2521" s="403"/>
      <c r="BK2521" s="403"/>
    </row>
    <row r="2522" spans="1:63" x14ac:dyDescent="0.25">
      <c r="A2522" s="405"/>
      <c r="B2522" s="400"/>
      <c r="C2522" s="403"/>
      <c r="D2522" s="403"/>
      <c r="E2522" s="403"/>
      <c r="I2522" s="404"/>
      <c r="Q2522" s="405"/>
      <c r="S2522" s="405"/>
      <c r="T2522" s="403"/>
      <c r="U2522" s="406"/>
      <c r="V2522" s="400"/>
      <c r="W2522" s="405"/>
      <c r="X2522" s="405"/>
      <c r="Y2522" s="403"/>
      <c r="Z2522" s="407"/>
      <c r="AA2522" s="403"/>
      <c r="AB2522" s="405"/>
      <c r="AC2522" s="403"/>
      <c r="AD2522" s="406"/>
      <c r="AG2522" s="403"/>
      <c r="AH2522" s="403"/>
      <c r="AI2522" s="405"/>
      <c r="AL2522" s="403"/>
      <c r="AN2522" s="403"/>
      <c r="AO2522" s="405"/>
      <c r="AP2522" s="403"/>
      <c r="AQ2522" s="403"/>
      <c r="AR2522" s="403"/>
      <c r="AS2522" s="403"/>
      <c r="AT2522" s="403"/>
      <c r="AU2522" s="403"/>
      <c r="AV2522" s="405"/>
      <c r="AW2522" s="404"/>
      <c r="AY2522" s="403"/>
      <c r="BC2522" s="403"/>
      <c r="BD2522" s="403"/>
      <c r="BE2522" s="403"/>
      <c r="BF2522" s="403"/>
      <c r="BG2522" s="403"/>
      <c r="BH2522" s="403"/>
      <c r="BI2522" s="403"/>
      <c r="BJ2522" s="403"/>
      <c r="BK2522" s="403"/>
    </row>
    <row r="2523" spans="1:63" x14ac:dyDescent="0.25">
      <c r="A2523" s="405"/>
      <c r="B2523" s="400"/>
      <c r="C2523" s="403"/>
      <c r="D2523" s="403"/>
      <c r="E2523" s="403"/>
      <c r="I2523" s="404"/>
      <c r="Q2523" s="405"/>
      <c r="S2523" s="405"/>
      <c r="T2523" s="403"/>
      <c r="U2523" s="406"/>
      <c r="V2523" s="400"/>
      <c r="W2523" s="405"/>
      <c r="X2523" s="405"/>
      <c r="Y2523" s="403"/>
      <c r="Z2523" s="407"/>
      <c r="AA2523" s="403"/>
      <c r="AB2523" s="405"/>
      <c r="AC2523" s="403"/>
      <c r="AD2523" s="406"/>
      <c r="AG2523" s="403"/>
      <c r="AH2523" s="403"/>
      <c r="AI2523" s="405"/>
      <c r="AL2523" s="403"/>
      <c r="AN2523" s="403"/>
      <c r="AO2523" s="405"/>
      <c r="AP2523" s="403"/>
      <c r="AQ2523" s="403"/>
      <c r="AR2523" s="403"/>
      <c r="AS2523" s="403"/>
      <c r="AT2523" s="403"/>
      <c r="AU2523" s="403"/>
      <c r="AV2523" s="405"/>
      <c r="AW2523" s="404"/>
      <c r="AY2523" s="403"/>
      <c r="BC2523" s="403"/>
      <c r="BD2523" s="403"/>
      <c r="BE2523" s="403"/>
      <c r="BF2523" s="403"/>
      <c r="BG2523" s="403"/>
      <c r="BH2523" s="403"/>
      <c r="BI2523" s="403"/>
      <c r="BJ2523" s="403"/>
      <c r="BK2523" s="403"/>
    </row>
    <row r="2524" spans="1:63" x14ac:dyDescent="0.25">
      <c r="A2524" s="405"/>
      <c r="B2524" s="400"/>
      <c r="C2524" s="403"/>
      <c r="D2524" s="403"/>
      <c r="E2524" s="403"/>
      <c r="I2524" s="404"/>
      <c r="Q2524" s="405"/>
      <c r="S2524" s="405"/>
      <c r="T2524" s="403"/>
      <c r="U2524" s="406"/>
      <c r="V2524" s="400"/>
      <c r="W2524" s="405"/>
      <c r="X2524" s="405"/>
      <c r="Y2524" s="403"/>
      <c r="Z2524" s="407"/>
      <c r="AA2524" s="403"/>
      <c r="AB2524" s="405"/>
      <c r="AC2524" s="403"/>
      <c r="AD2524" s="406"/>
      <c r="AG2524" s="403"/>
      <c r="AH2524" s="403"/>
      <c r="AI2524" s="405"/>
      <c r="AL2524" s="403"/>
      <c r="AN2524" s="403"/>
      <c r="AO2524" s="405"/>
      <c r="AP2524" s="403"/>
      <c r="AQ2524" s="403"/>
      <c r="AR2524" s="403"/>
      <c r="AS2524" s="403"/>
      <c r="AT2524" s="403"/>
      <c r="AU2524" s="403"/>
      <c r="AV2524" s="405"/>
      <c r="AW2524" s="404"/>
      <c r="AY2524" s="403"/>
      <c r="BC2524" s="403"/>
      <c r="BD2524" s="403"/>
      <c r="BE2524" s="403"/>
      <c r="BF2524" s="403"/>
      <c r="BG2524" s="403"/>
      <c r="BH2524" s="403"/>
      <c r="BI2524" s="403"/>
      <c r="BJ2524" s="403"/>
      <c r="BK2524" s="403"/>
    </row>
    <row r="2525" spans="1:63" x14ac:dyDescent="0.25">
      <c r="A2525" s="405"/>
      <c r="B2525" s="400"/>
      <c r="C2525" s="403"/>
      <c r="D2525" s="403"/>
      <c r="E2525" s="403"/>
      <c r="I2525" s="404"/>
      <c r="Q2525" s="405"/>
      <c r="S2525" s="405"/>
      <c r="T2525" s="403"/>
      <c r="U2525" s="406"/>
      <c r="V2525" s="400"/>
      <c r="W2525" s="405"/>
      <c r="X2525" s="405"/>
      <c r="Y2525" s="403"/>
      <c r="Z2525" s="407"/>
      <c r="AA2525" s="403"/>
      <c r="AB2525" s="405"/>
      <c r="AC2525" s="403"/>
      <c r="AD2525" s="406"/>
      <c r="AG2525" s="403"/>
      <c r="AH2525" s="403"/>
      <c r="AI2525" s="405"/>
      <c r="AL2525" s="403"/>
      <c r="AN2525" s="403"/>
      <c r="AO2525" s="405"/>
      <c r="AP2525" s="403"/>
      <c r="AQ2525" s="403"/>
      <c r="AR2525" s="403"/>
      <c r="AS2525" s="403"/>
      <c r="AT2525" s="403"/>
      <c r="AU2525" s="403"/>
      <c r="AV2525" s="405"/>
      <c r="AW2525" s="404"/>
      <c r="AY2525" s="403"/>
      <c r="BC2525" s="403"/>
      <c r="BD2525" s="403"/>
      <c r="BE2525" s="403"/>
      <c r="BF2525" s="403"/>
      <c r="BG2525" s="403"/>
      <c r="BH2525" s="403"/>
      <c r="BI2525" s="403"/>
      <c r="BJ2525" s="403"/>
      <c r="BK2525" s="403"/>
    </row>
    <row r="2526" spans="1:63" x14ac:dyDescent="0.25">
      <c r="A2526" s="405"/>
      <c r="B2526" s="400"/>
      <c r="C2526" s="403"/>
      <c r="D2526" s="403"/>
      <c r="E2526" s="403"/>
      <c r="I2526" s="404"/>
      <c r="Q2526" s="405"/>
      <c r="S2526" s="405"/>
      <c r="T2526" s="403"/>
      <c r="U2526" s="406"/>
      <c r="V2526" s="400"/>
      <c r="W2526" s="405"/>
      <c r="X2526" s="405"/>
      <c r="Y2526" s="403"/>
      <c r="Z2526" s="407"/>
      <c r="AA2526" s="403"/>
      <c r="AB2526" s="405"/>
      <c r="AC2526" s="403"/>
      <c r="AD2526" s="406"/>
      <c r="AG2526" s="403"/>
      <c r="AH2526" s="403"/>
      <c r="AI2526" s="405"/>
      <c r="AL2526" s="403"/>
      <c r="AN2526" s="403"/>
      <c r="AO2526" s="405"/>
      <c r="AP2526" s="403"/>
      <c r="AQ2526" s="403"/>
      <c r="AR2526" s="403"/>
      <c r="AS2526" s="403"/>
      <c r="AT2526" s="403"/>
      <c r="AU2526" s="403"/>
      <c r="AV2526" s="405"/>
      <c r="AW2526" s="404"/>
      <c r="AY2526" s="403"/>
      <c r="BC2526" s="403"/>
      <c r="BD2526" s="403"/>
      <c r="BE2526" s="403"/>
      <c r="BF2526" s="403"/>
      <c r="BG2526" s="403"/>
      <c r="BH2526" s="403"/>
      <c r="BI2526" s="403"/>
      <c r="BJ2526" s="403"/>
      <c r="BK2526" s="403"/>
    </row>
    <row r="2527" spans="1:63" x14ac:dyDescent="0.25">
      <c r="A2527" s="405"/>
      <c r="B2527" s="400"/>
      <c r="C2527" s="403"/>
      <c r="D2527" s="403"/>
      <c r="E2527" s="403"/>
      <c r="I2527" s="404"/>
      <c r="Q2527" s="405"/>
      <c r="S2527" s="405"/>
      <c r="T2527" s="403"/>
      <c r="U2527" s="406"/>
      <c r="V2527" s="400"/>
      <c r="W2527" s="405"/>
      <c r="X2527" s="405"/>
      <c r="Y2527" s="403"/>
      <c r="Z2527" s="407"/>
      <c r="AA2527" s="403"/>
      <c r="AB2527" s="405"/>
      <c r="AC2527" s="403"/>
      <c r="AD2527" s="406"/>
      <c r="AG2527" s="403"/>
      <c r="AH2527" s="403"/>
      <c r="AI2527" s="405"/>
      <c r="AL2527" s="403"/>
      <c r="AN2527" s="403"/>
      <c r="AO2527" s="405"/>
      <c r="AP2527" s="403"/>
      <c r="AQ2527" s="403"/>
      <c r="AR2527" s="403"/>
      <c r="AS2527" s="403"/>
      <c r="AT2527" s="403"/>
      <c r="AU2527" s="403"/>
      <c r="AV2527" s="405"/>
      <c r="AW2527" s="404"/>
      <c r="AY2527" s="403"/>
      <c r="BC2527" s="403"/>
      <c r="BD2527" s="403"/>
      <c r="BE2527" s="403"/>
      <c r="BF2527" s="403"/>
      <c r="BG2527" s="403"/>
      <c r="BH2527" s="403"/>
      <c r="BI2527" s="403"/>
      <c r="BJ2527" s="403"/>
      <c r="BK2527" s="403"/>
    </row>
    <row r="2528" spans="1:63" x14ac:dyDescent="0.25">
      <c r="A2528" s="405"/>
      <c r="B2528" s="400"/>
      <c r="C2528" s="403"/>
      <c r="D2528" s="403"/>
      <c r="E2528" s="403"/>
      <c r="I2528" s="404"/>
      <c r="Q2528" s="405"/>
      <c r="S2528" s="405"/>
      <c r="T2528" s="403"/>
      <c r="U2528" s="406"/>
      <c r="V2528" s="400"/>
      <c r="W2528" s="405"/>
      <c r="X2528" s="405"/>
      <c r="Y2528" s="403"/>
      <c r="Z2528" s="407"/>
      <c r="AA2528" s="403"/>
      <c r="AB2528" s="405"/>
      <c r="AC2528" s="403"/>
      <c r="AD2528" s="406"/>
      <c r="AG2528" s="403"/>
      <c r="AH2528" s="403"/>
      <c r="AI2528" s="405"/>
      <c r="AL2528" s="403"/>
      <c r="AN2528" s="403"/>
      <c r="AO2528" s="405"/>
      <c r="AP2528" s="403"/>
      <c r="AQ2528" s="403"/>
      <c r="AR2528" s="403"/>
      <c r="AS2528" s="403"/>
      <c r="AT2528" s="403"/>
      <c r="AU2528" s="403"/>
      <c r="AV2528" s="405"/>
      <c r="AW2528" s="404"/>
      <c r="AY2528" s="403"/>
      <c r="BC2528" s="403"/>
      <c r="BD2528" s="403"/>
      <c r="BE2528" s="403"/>
      <c r="BF2528" s="403"/>
      <c r="BG2528" s="403"/>
      <c r="BH2528" s="403"/>
      <c r="BI2528" s="403"/>
      <c r="BJ2528" s="403"/>
      <c r="BK2528" s="403"/>
    </row>
    <row r="2529" spans="1:63" x14ac:dyDescent="0.25">
      <c r="A2529" s="405"/>
      <c r="B2529" s="400"/>
      <c r="C2529" s="403"/>
      <c r="D2529" s="403"/>
      <c r="E2529" s="403"/>
      <c r="I2529" s="404"/>
      <c r="Q2529" s="405"/>
      <c r="S2529" s="405"/>
      <c r="T2529" s="403"/>
      <c r="U2529" s="406"/>
      <c r="V2529" s="400"/>
      <c r="W2529" s="405"/>
      <c r="X2529" s="405"/>
      <c r="Y2529" s="403"/>
      <c r="Z2529" s="407"/>
      <c r="AA2529" s="403"/>
      <c r="AB2529" s="405"/>
      <c r="AC2529" s="403"/>
      <c r="AD2529" s="406"/>
      <c r="AG2529" s="403"/>
      <c r="AH2529" s="403"/>
      <c r="AI2529" s="405"/>
      <c r="AL2529" s="403"/>
      <c r="AN2529" s="403"/>
      <c r="AO2529" s="405"/>
      <c r="AP2529" s="403"/>
      <c r="AQ2529" s="403"/>
      <c r="AR2529" s="403"/>
      <c r="AS2529" s="403"/>
      <c r="AT2529" s="403"/>
      <c r="AU2529" s="403"/>
      <c r="AV2529" s="405"/>
      <c r="AW2529" s="404"/>
      <c r="AY2529" s="403"/>
      <c r="BC2529" s="403"/>
      <c r="BD2529" s="403"/>
      <c r="BE2529" s="403"/>
      <c r="BF2529" s="403"/>
      <c r="BG2529" s="403"/>
      <c r="BH2529" s="403"/>
      <c r="BI2529" s="403"/>
      <c r="BJ2529" s="403"/>
      <c r="BK2529" s="403"/>
    </row>
    <row r="2530" spans="1:63" x14ac:dyDescent="0.25">
      <c r="A2530" s="405"/>
      <c r="B2530" s="400"/>
      <c r="C2530" s="403"/>
      <c r="D2530" s="403"/>
      <c r="E2530" s="403"/>
      <c r="I2530" s="404"/>
      <c r="Q2530" s="405"/>
      <c r="S2530" s="405"/>
      <c r="T2530" s="403"/>
      <c r="U2530" s="406"/>
      <c r="V2530" s="400"/>
      <c r="W2530" s="405"/>
      <c r="X2530" s="405"/>
      <c r="Y2530" s="403"/>
      <c r="Z2530" s="407"/>
      <c r="AA2530" s="403"/>
      <c r="AB2530" s="405"/>
      <c r="AC2530" s="403"/>
      <c r="AD2530" s="406"/>
      <c r="AG2530" s="403"/>
      <c r="AH2530" s="403"/>
      <c r="AI2530" s="405"/>
      <c r="AL2530" s="403"/>
      <c r="AN2530" s="403"/>
      <c r="AO2530" s="405"/>
      <c r="AP2530" s="403"/>
      <c r="AQ2530" s="403"/>
      <c r="AR2530" s="403"/>
      <c r="AS2530" s="403"/>
      <c r="AT2530" s="403"/>
      <c r="AU2530" s="403"/>
      <c r="AV2530" s="405"/>
      <c r="AW2530" s="404"/>
      <c r="AY2530" s="403"/>
      <c r="BC2530" s="403"/>
      <c r="BD2530" s="403"/>
      <c r="BE2530" s="403"/>
      <c r="BF2530" s="403"/>
      <c r="BG2530" s="403"/>
      <c r="BH2530" s="403"/>
      <c r="BI2530" s="403"/>
      <c r="BJ2530" s="403"/>
      <c r="BK2530" s="403"/>
    </row>
    <row r="2531" spans="1:63" x14ac:dyDescent="0.25">
      <c r="A2531" s="405"/>
      <c r="B2531" s="400"/>
      <c r="C2531" s="403"/>
      <c r="D2531" s="403"/>
      <c r="E2531" s="403"/>
      <c r="I2531" s="404"/>
      <c r="Q2531" s="405"/>
      <c r="S2531" s="405"/>
      <c r="T2531" s="403"/>
      <c r="U2531" s="406"/>
      <c r="V2531" s="400"/>
      <c r="W2531" s="405"/>
      <c r="X2531" s="405"/>
      <c r="Y2531" s="403"/>
      <c r="Z2531" s="407"/>
      <c r="AA2531" s="403"/>
      <c r="AB2531" s="405"/>
      <c r="AC2531" s="403"/>
      <c r="AD2531" s="406"/>
      <c r="AG2531" s="403"/>
      <c r="AH2531" s="403"/>
      <c r="AI2531" s="405"/>
      <c r="AL2531" s="403"/>
      <c r="AN2531" s="403"/>
      <c r="AO2531" s="405"/>
      <c r="AP2531" s="403"/>
      <c r="AQ2531" s="403"/>
      <c r="AR2531" s="403"/>
      <c r="AS2531" s="403"/>
      <c r="AT2531" s="403"/>
      <c r="AU2531" s="403"/>
      <c r="AV2531" s="405"/>
      <c r="AW2531" s="404"/>
      <c r="AY2531" s="403"/>
      <c r="BC2531" s="403"/>
      <c r="BD2531" s="403"/>
      <c r="BE2531" s="403"/>
      <c r="BF2531" s="403"/>
      <c r="BG2531" s="403"/>
      <c r="BH2531" s="403"/>
      <c r="BI2531" s="403"/>
      <c r="BJ2531" s="403"/>
      <c r="BK2531" s="403"/>
    </row>
    <row r="2532" spans="1:63" x14ac:dyDescent="0.25">
      <c r="A2532" s="405"/>
      <c r="B2532" s="400"/>
      <c r="C2532" s="403"/>
      <c r="D2532" s="403"/>
      <c r="E2532" s="403"/>
      <c r="I2532" s="404"/>
      <c r="Q2532" s="405"/>
      <c r="S2532" s="405"/>
      <c r="T2532" s="403"/>
      <c r="U2532" s="406"/>
      <c r="V2532" s="400"/>
      <c r="W2532" s="405"/>
      <c r="X2532" s="405"/>
      <c r="Y2532" s="403"/>
      <c r="Z2532" s="407"/>
      <c r="AA2532" s="403"/>
      <c r="AB2532" s="405"/>
      <c r="AC2532" s="403"/>
      <c r="AD2532" s="406"/>
      <c r="AG2532" s="403"/>
      <c r="AH2532" s="403"/>
      <c r="AI2532" s="405"/>
      <c r="AL2532" s="403"/>
      <c r="AN2532" s="403"/>
      <c r="AO2532" s="405"/>
      <c r="AP2532" s="403"/>
      <c r="AQ2532" s="403"/>
      <c r="AR2532" s="403"/>
      <c r="AS2532" s="403"/>
      <c r="AT2532" s="403"/>
      <c r="AU2532" s="403"/>
      <c r="AV2532" s="405"/>
      <c r="AW2532" s="404"/>
      <c r="AY2532" s="403"/>
      <c r="BC2532" s="403"/>
      <c r="BD2532" s="403"/>
      <c r="BE2532" s="403"/>
      <c r="BF2532" s="403"/>
      <c r="BG2532" s="403"/>
      <c r="BH2532" s="403"/>
      <c r="BI2532" s="403"/>
      <c r="BJ2532" s="403"/>
      <c r="BK2532" s="403"/>
    </row>
    <row r="2533" spans="1:63" x14ac:dyDescent="0.25">
      <c r="A2533" s="405"/>
      <c r="B2533" s="400"/>
      <c r="C2533" s="403"/>
      <c r="D2533" s="403"/>
      <c r="E2533" s="403"/>
      <c r="I2533" s="404"/>
      <c r="Q2533" s="405"/>
      <c r="S2533" s="405"/>
      <c r="T2533" s="403"/>
      <c r="U2533" s="406"/>
      <c r="V2533" s="400"/>
      <c r="W2533" s="405"/>
      <c r="X2533" s="405"/>
      <c r="Y2533" s="403"/>
      <c r="Z2533" s="407"/>
      <c r="AA2533" s="403"/>
      <c r="AB2533" s="405"/>
      <c r="AC2533" s="403"/>
      <c r="AD2533" s="406"/>
      <c r="AG2533" s="403"/>
      <c r="AH2533" s="403"/>
      <c r="AI2533" s="405"/>
      <c r="AL2533" s="403"/>
      <c r="AN2533" s="403"/>
      <c r="AO2533" s="405"/>
      <c r="AP2533" s="403"/>
      <c r="AQ2533" s="403"/>
      <c r="AR2533" s="403"/>
      <c r="AS2533" s="403"/>
      <c r="AT2533" s="403"/>
      <c r="AU2533" s="403"/>
      <c r="AV2533" s="405"/>
      <c r="AW2533" s="404"/>
      <c r="AY2533" s="403"/>
      <c r="BC2533" s="403"/>
      <c r="BD2533" s="403"/>
      <c r="BE2533" s="403"/>
      <c r="BF2533" s="403"/>
      <c r="BG2533" s="403"/>
      <c r="BH2533" s="403"/>
      <c r="BI2533" s="403"/>
      <c r="BJ2533" s="403"/>
      <c r="BK2533" s="403"/>
    </row>
    <row r="2534" spans="1:63" x14ac:dyDescent="0.25">
      <c r="A2534" s="405"/>
      <c r="B2534" s="400"/>
      <c r="C2534" s="403"/>
      <c r="D2534" s="403"/>
      <c r="E2534" s="403"/>
      <c r="I2534" s="404"/>
      <c r="Q2534" s="405"/>
      <c r="S2534" s="405"/>
      <c r="T2534" s="403"/>
      <c r="U2534" s="406"/>
      <c r="V2534" s="400"/>
      <c r="W2534" s="405"/>
      <c r="X2534" s="405"/>
      <c r="Y2534" s="403"/>
      <c r="Z2534" s="407"/>
      <c r="AA2534" s="403"/>
      <c r="AB2534" s="405"/>
      <c r="AC2534" s="403"/>
      <c r="AD2534" s="406"/>
      <c r="AG2534" s="403"/>
      <c r="AH2534" s="403"/>
      <c r="AI2534" s="405"/>
      <c r="AL2534" s="403"/>
      <c r="AN2534" s="403"/>
      <c r="AO2534" s="405"/>
      <c r="AP2534" s="403"/>
      <c r="AQ2534" s="403"/>
      <c r="AR2534" s="403"/>
      <c r="AS2534" s="403"/>
      <c r="AT2534" s="403"/>
      <c r="AU2534" s="403"/>
      <c r="AV2534" s="405"/>
      <c r="AW2534" s="404"/>
      <c r="AY2534" s="403"/>
      <c r="BC2534" s="403"/>
      <c r="BD2534" s="403"/>
      <c r="BE2534" s="403"/>
      <c r="BF2534" s="403"/>
      <c r="BG2534" s="403"/>
      <c r="BH2534" s="403"/>
      <c r="BI2534" s="403"/>
      <c r="BJ2534" s="403"/>
      <c r="BK2534" s="403"/>
    </row>
    <row r="2535" spans="1:63" x14ac:dyDescent="0.25">
      <c r="A2535" s="405"/>
      <c r="B2535" s="400"/>
      <c r="C2535" s="403"/>
      <c r="D2535" s="403"/>
      <c r="E2535" s="403"/>
      <c r="I2535" s="404"/>
      <c r="Q2535" s="405"/>
      <c r="S2535" s="405"/>
      <c r="T2535" s="403"/>
      <c r="U2535" s="406"/>
      <c r="V2535" s="400"/>
      <c r="W2535" s="405"/>
      <c r="X2535" s="405"/>
      <c r="Y2535" s="403"/>
      <c r="Z2535" s="407"/>
      <c r="AA2535" s="403"/>
      <c r="AB2535" s="405"/>
      <c r="AC2535" s="403"/>
      <c r="AD2535" s="406"/>
      <c r="AG2535" s="403"/>
      <c r="AH2535" s="403"/>
      <c r="AI2535" s="405"/>
      <c r="AL2535" s="403"/>
      <c r="AN2535" s="403"/>
      <c r="AO2535" s="405"/>
      <c r="AP2535" s="403"/>
      <c r="AQ2535" s="403"/>
      <c r="AR2535" s="403"/>
      <c r="AS2535" s="403"/>
      <c r="AT2535" s="403"/>
      <c r="AU2535" s="403"/>
      <c r="AV2535" s="405"/>
      <c r="AW2535" s="404"/>
      <c r="AY2535" s="403"/>
      <c r="BC2535" s="403"/>
      <c r="BD2535" s="403"/>
      <c r="BE2535" s="403"/>
      <c r="BF2535" s="403"/>
      <c r="BG2535" s="403"/>
      <c r="BH2535" s="403"/>
      <c r="BI2535" s="403"/>
      <c r="BJ2535" s="403"/>
      <c r="BK2535" s="403"/>
    </row>
    <row r="2536" spans="1:63" x14ac:dyDescent="0.25">
      <c r="A2536" s="405"/>
      <c r="B2536" s="400"/>
      <c r="C2536" s="403"/>
      <c r="D2536" s="403"/>
      <c r="E2536" s="403"/>
      <c r="I2536" s="404"/>
      <c r="Q2536" s="405"/>
      <c r="S2536" s="405"/>
      <c r="T2536" s="403"/>
      <c r="U2536" s="406"/>
      <c r="V2536" s="400"/>
      <c r="W2536" s="405"/>
      <c r="X2536" s="405"/>
      <c r="Y2536" s="403"/>
      <c r="Z2536" s="407"/>
      <c r="AA2536" s="403"/>
      <c r="AB2536" s="405"/>
      <c r="AC2536" s="403"/>
      <c r="AD2536" s="406"/>
      <c r="AG2536" s="403"/>
      <c r="AH2536" s="403"/>
      <c r="AI2536" s="405"/>
      <c r="AL2536" s="403"/>
      <c r="AN2536" s="403"/>
      <c r="AO2536" s="405"/>
      <c r="AP2536" s="403"/>
      <c r="AQ2536" s="403"/>
      <c r="AR2536" s="403"/>
      <c r="AS2536" s="403"/>
      <c r="AT2536" s="403"/>
      <c r="AU2536" s="403"/>
      <c r="AV2536" s="405"/>
      <c r="AW2536" s="404"/>
      <c r="AY2536" s="403"/>
      <c r="BC2536" s="403"/>
      <c r="BD2536" s="403"/>
      <c r="BE2536" s="403"/>
      <c r="BF2536" s="403"/>
      <c r="BG2536" s="403"/>
      <c r="BH2536" s="403"/>
      <c r="BI2536" s="403"/>
      <c r="BJ2536" s="403"/>
      <c r="BK2536" s="403"/>
    </row>
    <row r="2537" spans="1:63" x14ac:dyDescent="0.25">
      <c r="A2537" s="405"/>
      <c r="B2537" s="400"/>
      <c r="C2537" s="403"/>
      <c r="D2537" s="403"/>
      <c r="E2537" s="403"/>
      <c r="I2537" s="404"/>
      <c r="Q2537" s="405"/>
      <c r="S2537" s="405"/>
      <c r="T2537" s="403"/>
      <c r="U2537" s="406"/>
      <c r="V2537" s="400"/>
      <c r="W2537" s="405"/>
      <c r="X2537" s="405"/>
      <c r="Y2537" s="403"/>
      <c r="Z2537" s="407"/>
      <c r="AA2537" s="403"/>
      <c r="AB2537" s="405"/>
      <c r="AC2537" s="403"/>
      <c r="AD2537" s="406"/>
      <c r="AG2537" s="403"/>
      <c r="AH2537" s="403"/>
      <c r="AI2537" s="405"/>
      <c r="AL2537" s="403"/>
      <c r="AN2537" s="403"/>
      <c r="AO2537" s="405"/>
      <c r="AP2537" s="403"/>
      <c r="AQ2537" s="403"/>
      <c r="AR2537" s="403"/>
      <c r="AS2537" s="403"/>
      <c r="AT2537" s="403"/>
      <c r="AU2537" s="403"/>
      <c r="AV2537" s="405"/>
      <c r="AW2537" s="404"/>
      <c r="AY2537" s="403"/>
      <c r="BC2537" s="403"/>
      <c r="BD2537" s="403"/>
      <c r="BE2537" s="403"/>
      <c r="BF2537" s="403"/>
      <c r="BG2537" s="403"/>
      <c r="BH2537" s="403"/>
      <c r="BI2537" s="403"/>
      <c r="BJ2537" s="403"/>
      <c r="BK2537" s="403"/>
    </row>
    <row r="2538" spans="1:63" x14ac:dyDescent="0.25">
      <c r="A2538" s="405"/>
      <c r="B2538" s="400"/>
      <c r="C2538" s="403"/>
      <c r="D2538" s="403"/>
      <c r="E2538" s="403"/>
      <c r="I2538" s="404"/>
      <c r="Q2538" s="405"/>
      <c r="S2538" s="405"/>
      <c r="T2538" s="403"/>
      <c r="U2538" s="406"/>
      <c r="V2538" s="400"/>
      <c r="W2538" s="405"/>
      <c r="X2538" s="405"/>
      <c r="Y2538" s="403"/>
      <c r="Z2538" s="407"/>
      <c r="AA2538" s="403"/>
      <c r="AB2538" s="405"/>
      <c r="AC2538" s="403"/>
      <c r="AD2538" s="406"/>
      <c r="AG2538" s="403"/>
      <c r="AH2538" s="403"/>
      <c r="AI2538" s="405"/>
      <c r="AL2538" s="403"/>
      <c r="AN2538" s="403"/>
      <c r="AO2538" s="405"/>
      <c r="AP2538" s="403"/>
      <c r="AQ2538" s="403"/>
      <c r="AR2538" s="403"/>
      <c r="AS2538" s="403"/>
      <c r="AT2538" s="403"/>
      <c r="AU2538" s="403"/>
      <c r="AV2538" s="405"/>
      <c r="AW2538" s="404"/>
      <c r="AY2538" s="403"/>
      <c r="BC2538" s="403"/>
      <c r="BD2538" s="403"/>
      <c r="BE2538" s="403"/>
      <c r="BF2538" s="403"/>
      <c r="BG2538" s="403"/>
      <c r="BH2538" s="403"/>
      <c r="BI2538" s="403"/>
      <c r="BJ2538" s="403"/>
      <c r="BK2538" s="403"/>
    </row>
    <row r="2539" spans="1:63" x14ac:dyDescent="0.25">
      <c r="A2539" s="405"/>
      <c r="B2539" s="400"/>
      <c r="C2539" s="403"/>
      <c r="D2539" s="403"/>
      <c r="E2539" s="403"/>
      <c r="I2539" s="404"/>
      <c r="Q2539" s="405"/>
      <c r="S2539" s="405"/>
      <c r="T2539" s="403"/>
      <c r="U2539" s="406"/>
      <c r="V2539" s="400"/>
      <c r="W2539" s="405"/>
      <c r="X2539" s="405"/>
      <c r="Y2539" s="403"/>
      <c r="Z2539" s="407"/>
      <c r="AA2539" s="403"/>
      <c r="AB2539" s="405"/>
      <c r="AC2539" s="403"/>
      <c r="AD2539" s="406"/>
      <c r="AG2539" s="403"/>
      <c r="AH2539" s="403"/>
      <c r="AI2539" s="405"/>
      <c r="AL2539" s="403"/>
      <c r="AN2539" s="403"/>
      <c r="AO2539" s="405"/>
      <c r="AP2539" s="403"/>
      <c r="AQ2539" s="403"/>
      <c r="AR2539" s="403"/>
      <c r="AS2539" s="403"/>
      <c r="AT2539" s="403"/>
      <c r="AU2539" s="403"/>
      <c r="AV2539" s="405"/>
      <c r="AW2539" s="404"/>
      <c r="AY2539" s="403"/>
      <c r="BC2539" s="403"/>
      <c r="BD2539" s="403"/>
      <c r="BE2539" s="403"/>
      <c r="BF2539" s="403"/>
      <c r="BG2539" s="403"/>
      <c r="BH2539" s="403"/>
      <c r="BI2539" s="403"/>
      <c r="BJ2539" s="403"/>
      <c r="BK2539" s="403"/>
    </row>
    <row r="2540" spans="1:63" x14ac:dyDescent="0.25">
      <c r="A2540" s="405"/>
      <c r="B2540" s="400"/>
      <c r="C2540" s="403"/>
      <c r="D2540" s="403"/>
      <c r="E2540" s="403"/>
      <c r="I2540" s="404"/>
      <c r="Q2540" s="405"/>
      <c r="S2540" s="405"/>
      <c r="T2540" s="403"/>
      <c r="U2540" s="406"/>
      <c r="V2540" s="400"/>
      <c r="W2540" s="405"/>
      <c r="X2540" s="405"/>
      <c r="Y2540" s="403"/>
      <c r="Z2540" s="407"/>
      <c r="AA2540" s="403"/>
      <c r="AB2540" s="405"/>
      <c r="AC2540" s="403"/>
      <c r="AD2540" s="406"/>
      <c r="AG2540" s="403"/>
      <c r="AH2540" s="403"/>
      <c r="AI2540" s="405"/>
      <c r="AL2540" s="403"/>
      <c r="AN2540" s="403"/>
      <c r="AO2540" s="405"/>
      <c r="AP2540" s="403"/>
      <c r="AQ2540" s="403"/>
      <c r="AR2540" s="403"/>
      <c r="AS2540" s="403"/>
      <c r="AT2540" s="403"/>
      <c r="AU2540" s="403"/>
      <c r="AV2540" s="405"/>
      <c r="AW2540" s="404"/>
      <c r="AY2540" s="403"/>
      <c r="BC2540" s="403"/>
      <c r="BD2540" s="403"/>
      <c r="BE2540" s="403"/>
      <c r="BF2540" s="403"/>
      <c r="BG2540" s="403"/>
      <c r="BH2540" s="403"/>
      <c r="BI2540" s="403"/>
      <c r="BJ2540" s="403"/>
      <c r="BK2540" s="403"/>
    </row>
    <row r="2541" spans="1:63" x14ac:dyDescent="0.25">
      <c r="A2541" s="405"/>
      <c r="B2541" s="400"/>
      <c r="C2541" s="403"/>
      <c r="D2541" s="403"/>
      <c r="E2541" s="403"/>
      <c r="I2541" s="404"/>
      <c r="Q2541" s="405"/>
      <c r="S2541" s="405"/>
      <c r="T2541" s="403"/>
      <c r="U2541" s="406"/>
      <c r="V2541" s="400"/>
      <c r="W2541" s="405"/>
      <c r="X2541" s="405"/>
      <c r="Y2541" s="403"/>
      <c r="Z2541" s="407"/>
      <c r="AA2541" s="403"/>
      <c r="AB2541" s="405"/>
      <c r="AC2541" s="403"/>
      <c r="AD2541" s="406"/>
      <c r="AG2541" s="403"/>
      <c r="AH2541" s="403"/>
      <c r="AI2541" s="405"/>
      <c r="AL2541" s="403"/>
      <c r="AN2541" s="403"/>
      <c r="AO2541" s="405"/>
      <c r="AP2541" s="403"/>
      <c r="AQ2541" s="403"/>
      <c r="AR2541" s="403"/>
      <c r="AS2541" s="403"/>
      <c r="AT2541" s="403"/>
      <c r="AU2541" s="403"/>
      <c r="AV2541" s="405"/>
      <c r="AW2541" s="404"/>
      <c r="AY2541" s="403"/>
      <c r="BC2541" s="403"/>
      <c r="BD2541" s="403"/>
      <c r="BE2541" s="403"/>
      <c r="BF2541" s="403"/>
      <c r="BG2541" s="403"/>
      <c r="BH2541" s="403"/>
      <c r="BI2541" s="403"/>
      <c r="BJ2541" s="403"/>
      <c r="BK2541" s="403"/>
    </row>
    <row r="2542" spans="1:63" x14ac:dyDescent="0.25">
      <c r="A2542" s="405"/>
      <c r="B2542" s="400"/>
      <c r="C2542" s="403"/>
      <c r="D2542" s="403"/>
      <c r="E2542" s="403"/>
      <c r="I2542" s="404"/>
      <c r="Q2542" s="405"/>
      <c r="S2542" s="405"/>
      <c r="T2542" s="403"/>
      <c r="U2542" s="406"/>
      <c r="V2542" s="400"/>
      <c r="W2542" s="405"/>
      <c r="X2542" s="405"/>
      <c r="Y2542" s="403"/>
      <c r="Z2542" s="407"/>
      <c r="AA2542" s="403"/>
      <c r="AB2542" s="405"/>
      <c r="AC2542" s="403"/>
      <c r="AD2542" s="406"/>
      <c r="AG2542" s="403"/>
      <c r="AH2542" s="403"/>
      <c r="AI2542" s="405"/>
      <c r="AL2542" s="403"/>
      <c r="AN2542" s="403"/>
      <c r="AO2542" s="405"/>
      <c r="AP2542" s="403"/>
      <c r="AQ2542" s="403"/>
      <c r="AR2542" s="403"/>
      <c r="AS2542" s="403"/>
      <c r="AT2542" s="403"/>
      <c r="AU2542" s="403"/>
      <c r="AV2542" s="405"/>
      <c r="AW2542" s="404"/>
      <c r="AY2542" s="403"/>
      <c r="BC2542" s="403"/>
      <c r="BD2542" s="403"/>
      <c r="BE2542" s="403"/>
      <c r="BF2542" s="403"/>
      <c r="BG2542" s="403"/>
      <c r="BH2542" s="403"/>
      <c r="BI2542" s="403"/>
      <c r="BJ2542" s="403"/>
      <c r="BK2542" s="403"/>
    </row>
    <row r="2543" spans="1:63" x14ac:dyDescent="0.25">
      <c r="A2543" s="405"/>
      <c r="B2543" s="400"/>
      <c r="C2543" s="403"/>
      <c r="D2543" s="403"/>
      <c r="E2543" s="403"/>
      <c r="I2543" s="404"/>
      <c r="Q2543" s="405"/>
      <c r="S2543" s="405"/>
      <c r="T2543" s="403"/>
      <c r="U2543" s="406"/>
      <c r="V2543" s="400"/>
      <c r="W2543" s="405"/>
      <c r="X2543" s="405"/>
      <c r="Y2543" s="403"/>
      <c r="Z2543" s="407"/>
      <c r="AA2543" s="403"/>
      <c r="AB2543" s="405"/>
      <c r="AC2543" s="403"/>
      <c r="AD2543" s="406"/>
      <c r="AG2543" s="403"/>
      <c r="AH2543" s="403"/>
      <c r="AI2543" s="405"/>
      <c r="AL2543" s="403"/>
      <c r="AN2543" s="403"/>
      <c r="AO2543" s="405"/>
      <c r="AP2543" s="403"/>
      <c r="AQ2543" s="403"/>
      <c r="AR2543" s="403"/>
      <c r="AS2543" s="403"/>
      <c r="AT2543" s="403"/>
      <c r="AU2543" s="403"/>
      <c r="AV2543" s="405"/>
      <c r="AW2543" s="404"/>
      <c r="AY2543" s="403"/>
      <c r="BC2543" s="403"/>
      <c r="BD2543" s="403"/>
      <c r="BE2543" s="403"/>
      <c r="BF2543" s="403"/>
      <c r="BG2543" s="403"/>
      <c r="BH2543" s="403"/>
      <c r="BI2543" s="403"/>
      <c r="BJ2543" s="403"/>
      <c r="BK2543" s="403"/>
    </row>
    <row r="2544" spans="1:63" x14ac:dyDescent="0.25">
      <c r="A2544" s="405"/>
      <c r="B2544" s="400"/>
      <c r="C2544" s="403"/>
      <c r="D2544" s="403"/>
      <c r="E2544" s="403"/>
      <c r="I2544" s="404"/>
      <c r="Q2544" s="405"/>
      <c r="S2544" s="405"/>
      <c r="T2544" s="403"/>
      <c r="U2544" s="406"/>
      <c r="V2544" s="400"/>
      <c r="W2544" s="405"/>
      <c r="X2544" s="405"/>
      <c r="Y2544" s="403"/>
      <c r="Z2544" s="407"/>
      <c r="AA2544" s="403"/>
      <c r="AB2544" s="405"/>
      <c r="AC2544" s="403"/>
      <c r="AD2544" s="406"/>
      <c r="AG2544" s="403"/>
      <c r="AH2544" s="403"/>
      <c r="AI2544" s="405"/>
      <c r="AL2544" s="403"/>
      <c r="AN2544" s="403"/>
      <c r="AO2544" s="405"/>
      <c r="AP2544" s="403"/>
      <c r="AQ2544" s="403"/>
      <c r="AR2544" s="403"/>
      <c r="AS2544" s="403"/>
      <c r="AT2544" s="403"/>
      <c r="AU2544" s="403"/>
      <c r="AV2544" s="405"/>
      <c r="AW2544" s="404"/>
      <c r="AY2544" s="403"/>
      <c r="BC2544" s="403"/>
      <c r="BD2544" s="403"/>
      <c r="BE2544" s="403"/>
      <c r="BF2544" s="403"/>
      <c r="BG2544" s="403"/>
      <c r="BH2544" s="403"/>
      <c r="BI2544" s="403"/>
      <c r="BJ2544" s="403"/>
      <c r="BK2544" s="403"/>
    </row>
    <row r="2545" spans="1:63" x14ac:dyDescent="0.25">
      <c r="A2545" s="405"/>
      <c r="B2545" s="400"/>
      <c r="C2545" s="403"/>
      <c r="D2545" s="403"/>
      <c r="E2545" s="403"/>
      <c r="I2545" s="404"/>
      <c r="Q2545" s="405"/>
      <c r="S2545" s="405"/>
      <c r="T2545" s="403"/>
      <c r="U2545" s="406"/>
      <c r="V2545" s="400"/>
      <c r="W2545" s="405"/>
      <c r="X2545" s="405"/>
      <c r="Y2545" s="403"/>
      <c r="Z2545" s="407"/>
      <c r="AA2545" s="403"/>
      <c r="AB2545" s="405"/>
      <c r="AC2545" s="403"/>
      <c r="AD2545" s="406"/>
      <c r="AG2545" s="403"/>
      <c r="AH2545" s="403"/>
      <c r="AI2545" s="405"/>
      <c r="AL2545" s="403"/>
      <c r="AN2545" s="403"/>
      <c r="AO2545" s="405"/>
      <c r="AP2545" s="403"/>
      <c r="AQ2545" s="403"/>
      <c r="AR2545" s="403"/>
      <c r="AS2545" s="403"/>
      <c r="AT2545" s="403"/>
      <c r="AU2545" s="403"/>
      <c r="AV2545" s="405"/>
      <c r="AW2545" s="404"/>
      <c r="AY2545" s="403"/>
      <c r="BC2545" s="403"/>
      <c r="BD2545" s="403"/>
      <c r="BE2545" s="403"/>
      <c r="BF2545" s="403"/>
      <c r="BG2545" s="403"/>
      <c r="BH2545" s="403"/>
      <c r="BI2545" s="403"/>
      <c r="BJ2545" s="403"/>
      <c r="BK2545" s="403"/>
    </row>
    <row r="2546" spans="1:63" x14ac:dyDescent="0.25">
      <c r="A2546" s="405"/>
      <c r="B2546" s="400"/>
      <c r="C2546" s="403"/>
      <c r="D2546" s="403"/>
      <c r="E2546" s="403"/>
      <c r="I2546" s="404"/>
      <c r="Q2546" s="405"/>
      <c r="S2546" s="405"/>
      <c r="T2546" s="403"/>
      <c r="U2546" s="406"/>
      <c r="V2546" s="400"/>
      <c r="W2546" s="405"/>
      <c r="X2546" s="405"/>
      <c r="Y2546" s="403"/>
      <c r="Z2546" s="407"/>
      <c r="AA2546" s="403"/>
      <c r="AB2546" s="405"/>
      <c r="AC2546" s="403"/>
      <c r="AD2546" s="406"/>
      <c r="AG2546" s="403"/>
      <c r="AH2546" s="403"/>
      <c r="AI2546" s="405"/>
      <c r="AL2546" s="403"/>
      <c r="AN2546" s="403"/>
      <c r="AO2546" s="405"/>
      <c r="AP2546" s="403"/>
      <c r="AQ2546" s="403"/>
      <c r="AR2546" s="403"/>
      <c r="AS2546" s="403"/>
      <c r="AT2546" s="403"/>
      <c r="AU2546" s="403"/>
      <c r="AV2546" s="405"/>
      <c r="AW2546" s="404"/>
      <c r="AY2546" s="403"/>
      <c r="BC2546" s="403"/>
      <c r="BD2546" s="403"/>
      <c r="BE2546" s="403"/>
      <c r="BF2546" s="403"/>
      <c r="BG2546" s="403"/>
      <c r="BH2546" s="403"/>
      <c r="BI2546" s="403"/>
      <c r="BJ2546" s="403"/>
      <c r="BK2546" s="403"/>
    </row>
    <row r="2547" spans="1:63" x14ac:dyDescent="0.25">
      <c r="A2547" s="405"/>
      <c r="B2547" s="400"/>
      <c r="C2547" s="403"/>
      <c r="D2547" s="403"/>
      <c r="E2547" s="403"/>
      <c r="I2547" s="404"/>
      <c r="Q2547" s="405"/>
      <c r="S2547" s="405"/>
      <c r="T2547" s="403"/>
      <c r="U2547" s="406"/>
      <c r="V2547" s="400"/>
      <c r="W2547" s="405"/>
      <c r="X2547" s="405"/>
      <c r="Y2547" s="403"/>
      <c r="Z2547" s="407"/>
      <c r="AA2547" s="403"/>
      <c r="AB2547" s="405"/>
      <c r="AC2547" s="403"/>
      <c r="AD2547" s="406"/>
      <c r="AG2547" s="403"/>
      <c r="AH2547" s="403"/>
      <c r="AI2547" s="405"/>
      <c r="AL2547" s="403"/>
      <c r="AN2547" s="403"/>
      <c r="AO2547" s="405"/>
      <c r="AP2547" s="403"/>
      <c r="AQ2547" s="403"/>
      <c r="AR2547" s="403"/>
      <c r="AS2547" s="403"/>
      <c r="AT2547" s="403"/>
      <c r="AU2547" s="403"/>
      <c r="AV2547" s="405"/>
      <c r="AW2547" s="404"/>
      <c r="AY2547" s="403"/>
      <c r="BC2547" s="403"/>
      <c r="BD2547" s="403"/>
      <c r="BE2547" s="403"/>
      <c r="BF2547" s="403"/>
      <c r="BG2547" s="403"/>
      <c r="BH2547" s="403"/>
      <c r="BI2547" s="403"/>
      <c r="BJ2547" s="403"/>
      <c r="BK2547" s="403"/>
    </row>
    <row r="2548" spans="1:63" x14ac:dyDescent="0.25">
      <c r="A2548" s="405"/>
      <c r="B2548" s="400"/>
      <c r="C2548" s="403"/>
      <c r="D2548" s="403"/>
      <c r="E2548" s="403"/>
      <c r="I2548" s="404"/>
      <c r="Q2548" s="405"/>
      <c r="S2548" s="405"/>
      <c r="T2548" s="403"/>
      <c r="U2548" s="406"/>
      <c r="V2548" s="400"/>
      <c r="W2548" s="405"/>
      <c r="X2548" s="405"/>
      <c r="Y2548" s="403"/>
      <c r="Z2548" s="407"/>
      <c r="AA2548" s="403"/>
      <c r="AB2548" s="405"/>
      <c r="AC2548" s="403"/>
      <c r="AD2548" s="406"/>
      <c r="AG2548" s="403"/>
      <c r="AH2548" s="403"/>
      <c r="AI2548" s="405"/>
      <c r="AL2548" s="403"/>
      <c r="AN2548" s="403"/>
      <c r="AO2548" s="405"/>
      <c r="AP2548" s="403"/>
      <c r="AQ2548" s="403"/>
      <c r="AR2548" s="403"/>
      <c r="AS2548" s="403"/>
      <c r="AT2548" s="403"/>
      <c r="AU2548" s="403"/>
      <c r="AV2548" s="405"/>
      <c r="AW2548" s="404"/>
      <c r="AY2548" s="403"/>
      <c r="BC2548" s="403"/>
      <c r="BD2548" s="403"/>
      <c r="BE2548" s="403"/>
      <c r="BF2548" s="403"/>
      <c r="BG2548" s="403"/>
      <c r="BH2548" s="403"/>
      <c r="BI2548" s="403"/>
      <c r="BJ2548" s="403"/>
      <c r="BK2548" s="403"/>
    </row>
    <row r="2549" spans="1:63" x14ac:dyDescent="0.25">
      <c r="A2549" s="405"/>
      <c r="B2549" s="400"/>
      <c r="C2549" s="403"/>
      <c r="D2549" s="403"/>
      <c r="E2549" s="403"/>
      <c r="I2549" s="404"/>
      <c r="Q2549" s="405"/>
      <c r="S2549" s="405"/>
      <c r="T2549" s="403"/>
      <c r="U2549" s="406"/>
      <c r="V2549" s="400"/>
      <c r="W2549" s="405"/>
      <c r="X2549" s="405"/>
      <c r="Y2549" s="403"/>
      <c r="Z2549" s="407"/>
      <c r="AA2549" s="403"/>
      <c r="AB2549" s="405"/>
      <c r="AC2549" s="403"/>
      <c r="AD2549" s="406"/>
      <c r="AG2549" s="403"/>
      <c r="AH2549" s="403"/>
      <c r="AI2549" s="405"/>
      <c r="AL2549" s="403"/>
      <c r="AN2549" s="403"/>
      <c r="AO2549" s="405"/>
      <c r="AP2549" s="403"/>
      <c r="AQ2549" s="403"/>
      <c r="AR2549" s="403"/>
      <c r="AS2549" s="403"/>
      <c r="AT2549" s="403"/>
      <c r="AU2549" s="403"/>
      <c r="AV2549" s="405"/>
      <c r="AW2549" s="404"/>
      <c r="AY2549" s="403"/>
      <c r="BC2549" s="403"/>
      <c r="BD2549" s="403"/>
      <c r="BE2549" s="403"/>
      <c r="BF2549" s="403"/>
      <c r="BG2549" s="403"/>
      <c r="BH2549" s="403"/>
      <c r="BI2549" s="403"/>
      <c r="BJ2549" s="403"/>
      <c r="BK2549" s="403"/>
    </row>
    <row r="2550" spans="1:63" x14ac:dyDescent="0.25">
      <c r="A2550" s="405"/>
      <c r="B2550" s="400"/>
      <c r="C2550" s="403"/>
      <c r="D2550" s="403"/>
      <c r="E2550" s="403"/>
      <c r="I2550" s="404"/>
      <c r="Q2550" s="405"/>
      <c r="S2550" s="405"/>
      <c r="T2550" s="403"/>
      <c r="U2550" s="406"/>
      <c r="V2550" s="400"/>
      <c r="W2550" s="405"/>
      <c r="X2550" s="405"/>
      <c r="Y2550" s="403"/>
      <c r="Z2550" s="407"/>
      <c r="AA2550" s="403"/>
      <c r="AB2550" s="405"/>
      <c r="AC2550" s="403"/>
      <c r="AD2550" s="406"/>
      <c r="AG2550" s="403"/>
      <c r="AH2550" s="403"/>
      <c r="AI2550" s="405"/>
      <c r="AL2550" s="403"/>
      <c r="AN2550" s="403"/>
      <c r="AO2550" s="405"/>
      <c r="AP2550" s="403"/>
      <c r="AQ2550" s="403"/>
      <c r="AR2550" s="403"/>
      <c r="AS2550" s="403"/>
      <c r="AT2550" s="403"/>
      <c r="AU2550" s="403"/>
      <c r="AV2550" s="405"/>
      <c r="AW2550" s="404"/>
      <c r="AY2550" s="403"/>
      <c r="BC2550" s="403"/>
      <c r="BD2550" s="403"/>
      <c r="BE2550" s="403"/>
      <c r="BF2550" s="403"/>
      <c r="BG2550" s="403"/>
      <c r="BH2550" s="403"/>
      <c r="BI2550" s="403"/>
      <c r="BJ2550" s="403"/>
      <c r="BK2550" s="403"/>
    </row>
    <row r="2551" spans="1:63" x14ac:dyDescent="0.25">
      <c r="A2551" s="405"/>
      <c r="B2551" s="400"/>
      <c r="C2551" s="403"/>
      <c r="D2551" s="403"/>
      <c r="E2551" s="403"/>
      <c r="I2551" s="404"/>
      <c r="Q2551" s="405"/>
      <c r="S2551" s="405"/>
      <c r="T2551" s="403"/>
      <c r="U2551" s="406"/>
      <c r="V2551" s="400"/>
      <c r="W2551" s="405"/>
      <c r="X2551" s="405"/>
      <c r="Y2551" s="403"/>
      <c r="Z2551" s="407"/>
      <c r="AA2551" s="403"/>
      <c r="AB2551" s="405"/>
      <c r="AC2551" s="403"/>
      <c r="AD2551" s="406"/>
      <c r="AG2551" s="403"/>
      <c r="AH2551" s="403"/>
      <c r="AI2551" s="405"/>
      <c r="AL2551" s="403"/>
      <c r="AN2551" s="403"/>
      <c r="AO2551" s="405"/>
      <c r="AP2551" s="403"/>
      <c r="AQ2551" s="403"/>
      <c r="AR2551" s="403"/>
      <c r="AS2551" s="403"/>
      <c r="AT2551" s="403"/>
      <c r="AU2551" s="403"/>
      <c r="AV2551" s="405"/>
      <c r="AW2551" s="404"/>
      <c r="AY2551" s="403"/>
      <c r="BC2551" s="403"/>
      <c r="BD2551" s="403"/>
      <c r="BE2551" s="403"/>
      <c r="BF2551" s="403"/>
      <c r="BG2551" s="403"/>
      <c r="BH2551" s="403"/>
      <c r="BI2551" s="403"/>
      <c r="BJ2551" s="403"/>
      <c r="BK2551" s="403"/>
    </row>
    <row r="2552" spans="1:63" x14ac:dyDescent="0.25">
      <c r="A2552" s="405"/>
      <c r="B2552" s="400"/>
      <c r="C2552" s="403"/>
      <c r="D2552" s="403"/>
      <c r="E2552" s="403"/>
      <c r="I2552" s="404"/>
      <c r="Q2552" s="405"/>
      <c r="S2552" s="405"/>
      <c r="T2552" s="403"/>
      <c r="U2552" s="406"/>
      <c r="V2552" s="400"/>
      <c r="W2552" s="405"/>
      <c r="X2552" s="405"/>
      <c r="Y2552" s="403"/>
      <c r="Z2552" s="407"/>
      <c r="AA2552" s="403"/>
      <c r="AB2552" s="405"/>
      <c r="AC2552" s="403"/>
      <c r="AD2552" s="406"/>
      <c r="AG2552" s="403"/>
      <c r="AH2552" s="403"/>
      <c r="AI2552" s="405"/>
      <c r="AL2552" s="403"/>
      <c r="AN2552" s="403"/>
      <c r="AO2552" s="405"/>
      <c r="AP2552" s="403"/>
      <c r="AQ2552" s="403"/>
      <c r="AR2552" s="403"/>
      <c r="AS2552" s="403"/>
      <c r="AT2552" s="403"/>
      <c r="AU2552" s="403"/>
      <c r="AV2552" s="405"/>
      <c r="AW2552" s="404"/>
      <c r="AY2552" s="403"/>
      <c r="BC2552" s="403"/>
      <c r="BD2552" s="403"/>
      <c r="BE2552" s="403"/>
      <c r="BF2552" s="403"/>
      <c r="BG2552" s="403"/>
      <c r="BH2552" s="403"/>
      <c r="BI2552" s="403"/>
      <c r="BJ2552" s="403"/>
      <c r="BK2552" s="403"/>
    </row>
    <row r="2553" spans="1:63" x14ac:dyDescent="0.25">
      <c r="A2553" s="405"/>
      <c r="B2553" s="400"/>
      <c r="C2553" s="403"/>
      <c r="D2553" s="403"/>
      <c r="E2553" s="403"/>
      <c r="I2553" s="404"/>
      <c r="Q2553" s="405"/>
      <c r="S2553" s="405"/>
      <c r="T2553" s="403"/>
      <c r="U2553" s="406"/>
      <c r="V2553" s="400"/>
      <c r="W2553" s="405"/>
      <c r="X2553" s="405"/>
      <c r="Y2553" s="403"/>
      <c r="Z2553" s="407"/>
      <c r="AA2553" s="403"/>
      <c r="AB2553" s="405"/>
      <c r="AC2553" s="403"/>
      <c r="AD2553" s="406"/>
      <c r="AG2553" s="403"/>
      <c r="AH2553" s="403"/>
      <c r="AI2553" s="405"/>
      <c r="AL2553" s="403"/>
      <c r="AN2553" s="403"/>
      <c r="AO2553" s="405"/>
      <c r="AP2553" s="403"/>
      <c r="AQ2553" s="403"/>
      <c r="AR2553" s="403"/>
      <c r="AS2553" s="403"/>
      <c r="AT2553" s="403"/>
      <c r="AU2553" s="403"/>
      <c r="AV2553" s="405"/>
      <c r="AW2553" s="404"/>
      <c r="AY2553" s="403"/>
      <c r="BC2553" s="403"/>
      <c r="BD2553" s="403"/>
      <c r="BE2553" s="403"/>
      <c r="BF2553" s="403"/>
      <c r="BG2553" s="403"/>
      <c r="BH2553" s="403"/>
      <c r="BI2553" s="403"/>
      <c r="BJ2553" s="403"/>
      <c r="BK2553" s="403"/>
    </row>
    <row r="2554" spans="1:63" x14ac:dyDescent="0.25">
      <c r="A2554" s="405"/>
      <c r="B2554" s="400"/>
      <c r="C2554" s="403"/>
      <c r="D2554" s="403"/>
      <c r="E2554" s="403"/>
      <c r="I2554" s="404"/>
      <c r="Q2554" s="405"/>
      <c r="S2554" s="405"/>
      <c r="T2554" s="403"/>
      <c r="U2554" s="406"/>
      <c r="V2554" s="400"/>
      <c r="W2554" s="405"/>
      <c r="X2554" s="405"/>
      <c r="Y2554" s="403"/>
      <c r="Z2554" s="407"/>
      <c r="AA2554" s="403"/>
      <c r="AB2554" s="405"/>
      <c r="AC2554" s="403"/>
      <c r="AD2554" s="406"/>
      <c r="AG2554" s="403"/>
      <c r="AH2554" s="403"/>
      <c r="AI2554" s="405"/>
      <c r="AL2554" s="403"/>
      <c r="AN2554" s="403"/>
      <c r="AO2554" s="405"/>
      <c r="AP2554" s="403"/>
      <c r="AQ2554" s="403"/>
      <c r="AR2554" s="403"/>
      <c r="AS2554" s="403"/>
      <c r="AT2554" s="403"/>
      <c r="AU2554" s="403"/>
      <c r="AV2554" s="405"/>
      <c r="AW2554" s="404"/>
      <c r="AY2554" s="403"/>
      <c r="BC2554" s="403"/>
      <c r="BD2554" s="403"/>
      <c r="BE2554" s="403"/>
      <c r="BF2554" s="403"/>
      <c r="BG2554" s="403"/>
      <c r="BH2554" s="403"/>
      <c r="BI2554" s="403"/>
      <c r="BJ2554" s="403"/>
      <c r="BK2554" s="403"/>
    </row>
    <row r="2555" spans="1:63" x14ac:dyDescent="0.25">
      <c r="A2555" s="405"/>
      <c r="B2555" s="400"/>
      <c r="C2555" s="403"/>
      <c r="D2555" s="403"/>
      <c r="E2555" s="403"/>
      <c r="I2555" s="404"/>
      <c r="Q2555" s="405"/>
      <c r="S2555" s="405"/>
      <c r="T2555" s="403"/>
      <c r="U2555" s="406"/>
      <c r="V2555" s="400"/>
      <c r="W2555" s="405"/>
      <c r="X2555" s="405"/>
      <c r="Y2555" s="403"/>
      <c r="Z2555" s="407"/>
      <c r="AA2555" s="403"/>
      <c r="AB2555" s="405"/>
      <c r="AC2555" s="403"/>
      <c r="AD2555" s="406"/>
      <c r="AG2555" s="403"/>
      <c r="AH2555" s="403"/>
      <c r="AI2555" s="405"/>
      <c r="AL2555" s="403"/>
      <c r="AN2555" s="403"/>
      <c r="AO2555" s="405"/>
      <c r="AP2555" s="403"/>
      <c r="AQ2555" s="403"/>
      <c r="AR2555" s="403"/>
      <c r="AS2555" s="403"/>
      <c r="AT2555" s="403"/>
      <c r="AU2555" s="403"/>
      <c r="AV2555" s="405"/>
      <c r="AW2555" s="404"/>
      <c r="AY2555" s="403"/>
      <c r="BC2555" s="403"/>
      <c r="BD2555" s="403"/>
      <c r="BE2555" s="403"/>
      <c r="BF2555" s="403"/>
      <c r="BG2555" s="403"/>
      <c r="BH2555" s="403"/>
      <c r="BI2555" s="403"/>
      <c r="BJ2555" s="403"/>
      <c r="BK2555" s="403"/>
    </row>
    <row r="2556" spans="1:63" x14ac:dyDescent="0.25">
      <c r="A2556" s="405"/>
      <c r="B2556" s="400"/>
      <c r="C2556" s="403"/>
      <c r="D2556" s="403"/>
      <c r="E2556" s="403"/>
      <c r="I2556" s="404"/>
      <c r="Q2556" s="405"/>
      <c r="S2556" s="405"/>
      <c r="T2556" s="403"/>
      <c r="U2556" s="406"/>
      <c r="V2556" s="400"/>
      <c r="W2556" s="405"/>
      <c r="X2556" s="405"/>
      <c r="Y2556" s="403"/>
      <c r="Z2556" s="407"/>
      <c r="AA2556" s="403"/>
      <c r="AB2556" s="405"/>
      <c r="AC2556" s="403"/>
      <c r="AD2556" s="406"/>
      <c r="AG2556" s="403"/>
      <c r="AH2556" s="403"/>
      <c r="AI2556" s="405"/>
      <c r="AL2556" s="403"/>
      <c r="AN2556" s="403"/>
      <c r="AO2556" s="405"/>
      <c r="AP2556" s="403"/>
      <c r="AQ2556" s="403"/>
      <c r="AR2556" s="403"/>
      <c r="AS2556" s="403"/>
      <c r="AT2556" s="403"/>
      <c r="AU2556" s="403"/>
      <c r="AV2556" s="405"/>
      <c r="AW2556" s="404"/>
      <c r="AY2556" s="403"/>
      <c r="BC2556" s="403"/>
      <c r="BD2556" s="403"/>
      <c r="BE2556" s="403"/>
      <c r="BF2556" s="403"/>
      <c r="BG2556" s="403"/>
      <c r="BH2556" s="403"/>
      <c r="BI2556" s="403"/>
      <c r="BJ2556" s="403"/>
      <c r="BK2556" s="403"/>
    </row>
    <row r="2557" spans="1:63" x14ac:dyDescent="0.25">
      <c r="A2557" s="405"/>
      <c r="B2557" s="400"/>
      <c r="C2557" s="403"/>
      <c r="D2557" s="403"/>
      <c r="E2557" s="403"/>
      <c r="I2557" s="404"/>
      <c r="Q2557" s="405"/>
      <c r="S2557" s="405"/>
      <c r="T2557" s="403"/>
      <c r="U2557" s="406"/>
      <c r="V2557" s="400"/>
      <c r="W2557" s="405"/>
      <c r="X2557" s="405"/>
      <c r="Y2557" s="403"/>
      <c r="Z2557" s="407"/>
      <c r="AA2557" s="403"/>
      <c r="AB2557" s="405"/>
      <c r="AC2557" s="403"/>
      <c r="AD2557" s="406"/>
      <c r="AG2557" s="403"/>
      <c r="AH2557" s="403"/>
      <c r="AI2557" s="405"/>
      <c r="AL2557" s="403"/>
      <c r="AN2557" s="403"/>
      <c r="AO2557" s="405"/>
      <c r="AP2557" s="403"/>
      <c r="AQ2557" s="403"/>
      <c r="AR2557" s="403"/>
      <c r="AS2557" s="403"/>
      <c r="AT2557" s="403"/>
      <c r="AU2557" s="403"/>
      <c r="AV2557" s="405"/>
      <c r="AW2557" s="404"/>
      <c r="AY2557" s="403"/>
      <c r="BC2557" s="403"/>
      <c r="BD2557" s="403"/>
      <c r="BE2557" s="403"/>
      <c r="BF2557" s="403"/>
      <c r="BG2557" s="403"/>
      <c r="BH2557" s="403"/>
      <c r="BI2557" s="403"/>
      <c r="BJ2557" s="403"/>
      <c r="BK2557" s="403"/>
    </row>
    <row r="2558" spans="1:63" x14ac:dyDescent="0.25">
      <c r="A2558" s="405"/>
      <c r="B2558" s="400"/>
      <c r="C2558" s="403"/>
      <c r="D2558" s="403"/>
      <c r="E2558" s="403"/>
      <c r="I2558" s="404"/>
      <c r="Q2558" s="405"/>
      <c r="S2558" s="405"/>
      <c r="T2558" s="403"/>
      <c r="U2558" s="406"/>
      <c r="V2558" s="400"/>
      <c r="W2558" s="405"/>
      <c r="X2558" s="405"/>
      <c r="Y2558" s="403"/>
      <c r="Z2558" s="407"/>
      <c r="AA2558" s="403"/>
      <c r="AB2558" s="405"/>
      <c r="AC2558" s="403"/>
      <c r="AD2558" s="406"/>
      <c r="AG2558" s="403"/>
      <c r="AH2558" s="403"/>
      <c r="AI2558" s="405"/>
      <c r="AL2558" s="403"/>
      <c r="AN2558" s="403"/>
      <c r="AO2558" s="405"/>
      <c r="AP2558" s="403"/>
      <c r="AQ2558" s="403"/>
      <c r="AR2558" s="403"/>
      <c r="AS2558" s="403"/>
      <c r="AT2558" s="403"/>
      <c r="AU2558" s="403"/>
      <c r="AV2558" s="405"/>
      <c r="AW2558" s="404"/>
      <c r="AY2558" s="403"/>
      <c r="BC2558" s="403"/>
      <c r="BD2558" s="403"/>
      <c r="BE2558" s="403"/>
      <c r="BF2558" s="403"/>
      <c r="BG2558" s="403"/>
      <c r="BH2558" s="403"/>
      <c r="BI2558" s="403"/>
      <c r="BJ2558" s="403"/>
      <c r="BK2558" s="403"/>
    </row>
    <row r="2559" spans="1:63" x14ac:dyDescent="0.25">
      <c r="A2559" s="405"/>
      <c r="B2559" s="400"/>
      <c r="C2559" s="403"/>
      <c r="D2559" s="403"/>
      <c r="E2559" s="403"/>
      <c r="I2559" s="404"/>
      <c r="Q2559" s="405"/>
      <c r="S2559" s="405"/>
      <c r="T2559" s="403"/>
      <c r="U2559" s="406"/>
      <c r="V2559" s="400"/>
      <c r="W2559" s="405"/>
      <c r="X2559" s="405"/>
      <c r="Y2559" s="403"/>
      <c r="Z2559" s="407"/>
      <c r="AA2559" s="403"/>
      <c r="AB2559" s="405"/>
      <c r="AC2559" s="403"/>
      <c r="AD2559" s="406"/>
      <c r="AG2559" s="403"/>
      <c r="AH2559" s="403"/>
      <c r="AI2559" s="405"/>
      <c r="AL2559" s="403"/>
      <c r="AN2559" s="403"/>
      <c r="AO2559" s="405"/>
      <c r="AP2559" s="403"/>
      <c r="AQ2559" s="403"/>
      <c r="AR2559" s="403"/>
      <c r="AS2559" s="403"/>
      <c r="AT2559" s="403"/>
      <c r="AU2559" s="403"/>
      <c r="AV2559" s="405"/>
      <c r="AW2559" s="404"/>
      <c r="AY2559" s="403"/>
      <c r="BC2559" s="403"/>
      <c r="BD2559" s="403"/>
      <c r="BE2559" s="403"/>
      <c r="BF2559" s="403"/>
      <c r="BG2559" s="403"/>
      <c r="BH2559" s="403"/>
      <c r="BI2559" s="403"/>
      <c r="BJ2559" s="403"/>
      <c r="BK2559" s="403"/>
    </row>
    <row r="2560" spans="1:63" x14ac:dyDescent="0.25">
      <c r="A2560" s="405"/>
      <c r="B2560" s="400"/>
      <c r="C2560" s="403"/>
      <c r="D2560" s="403"/>
      <c r="E2560" s="403"/>
      <c r="I2560" s="404"/>
      <c r="Q2560" s="405"/>
      <c r="S2560" s="405"/>
      <c r="T2560" s="403"/>
      <c r="U2560" s="406"/>
      <c r="V2560" s="400"/>
      <c r="W2560" s="405"/>
      <c r="X2560" s="405"/>
      <c r="Y2560" s="403"/>
      <c r="Z2560" s="407"/>
      <c r="AA2560" s="403"/>
      <c r="AB2560" s="405"/>
      <c r="AC2560" s="403"/>
      <c r="AD2560" s="406"/>
      <c r="AG2560" s="403"/>
      <c r="AH2560" s="403"/>
      <c r="AI2560" s="405"/>
      <c r="AL2560" s="403"/>
      <c r="AN2560" s="403"/>
      <c r="AO2560" s="405"/>
      <c r="AP2560" s="403"/>
      <c r="AQ2560" s="403"/>
      <c r="AR2560" s="403"/>
      <c r="AS2560" s="403"/>
      <c r="AT2560" s="403"/>
      <c r="AU2560" s="403"/>
      <c r="AV2560" s="405"/>
      <c r="AW2560" s="404"/>
      <c r="AY2560" s="403"/>
      <c r="BC2560" s="403"/>
      <c r="BD2560" s="403"/>
      <c r="BE2560" s="403"/>
      <c r="BF2560" s="403"/>
      <c r="BG2560" s="403"/>
      <c r="BH2560" s="403"/>
      <c r="BI2560" s="403"/>
      <c r="BJ2560" s="403"/>
      <c r="BK2560" s="403"/>
    </row>
    <row r="2561" spans="1:63" x14ac:dyDescent="0.25">
      <c r="A2561" s="405"/>
      <c r="B2561" s="400"/>
      <c r="C2561" s="403"/>
      <c r="D2561" s="403"/>
      <c r="E2561" s="403"/>
      <c r="I2561" s="404"/>
      <c r="Q2561" s="405"/>
      <c r="S2561" s="405"/>
      <c r="T2561" s="403"/>
      <c r="U2561" s="406"/>
      <c r="V2561" s="400"/>
      <c r="W2561" s="405"/>
      <c r="X2561" s="405"/>
      <c r="Y2561" s="403"/>
      <c r="Z2561" s="407"/>
      <c r="AA2561" s="403"/>
      <c r="AB2561" s="405"/>
      <c r="AC2561" s="403"/>
      <c r="AD2561" s="406"/>
      <c r="AG2561" s="403"/>
      <c r="AH2561" s="403"/>
      <c r="AI2561" s="405"/>
      <c r="AL2561" s="403"/>
      <c r="AN2561" s="403"/>
      <c r="AO2561" s="405"/>
      <c r="AP2561" s="403"/>
      <c r="AQ2561" s="403"/>
      <c r="AR2561" s="403"/>
      <c r="AS2561" s="403"/>
      <c r="AT2561" s="403"/>
      <c r="AU2561" s="403"/>
      <c r="AV2561" s="405"/>
      <c r="AW2561" s="404"/>
      <c r="AY2561" s="403"/>
      <c r="BC2561" s="403"/>
      <c r="BD2561" s="403"/>
      <c r="BE2561" s="403"/>
      <c r="BF2561" s="403"/>
      <c r="BG2561" s="403"/>
      <c r="BH2561" s="403"/>
      <c r="BI2561" s="403"/>
      <c r="BJ2561" s="403"/>
      <c r="BK2561" s="403"/>
    </row>
    <row r="2562" spans="1:63" x14ac:dyDescent="0.25">
      <c r="A2562" s="405"/>
      <c r="B2562" s="400"/>
      <c r="C2562" s="403"/>
      <c r="D2562" s="403"/>
      <c r="E2562" s="403"/>
      <c r="I2562" s="404"/>
      <c r="Q2562" s="405"/>
      <c r="S2562" s="405"/>
      <c r="T2562" s="403"/>
      <c r="U2562" s="406"/>
      <c r="V2562" s="400"/>
      <c r="W2562" s="405"/>
      <c r="X2562" s="405"/>
      <c r="Y2562" s="403"/>
      <c r="Z2562" s="407"/>
      <c r="AA2562" s="403"/>
      <c r="AB2562" s="405"/>
      <c r="AC2562" s="403"/>
      <c r="AD2562" s="406"/>
      <c r="AG2562" s="403"/>
      <c r="AH2562" s="403"/>
      <c r="AI2562" s="405"/>
      <c r="AL2562" s="403"/>
      <c r="AN2562" s="403"/>
      <c r="AO2562" s="405"/>
      <c r="AP2562" s="403"/>
      <c r="AQ2562" s="403"/>
      <c r="AR2562" s="403"/>
      <c r="AS2562" s="403"/>
      <c r="AT2562" s="403"/>
      <c r="AU2562" s="403"/>
      <c r="AV2562" s="405"/>
      <c r="AW2562" s="404"/>
      <c r="AY2562" s="403"/>
      <c r="BC2562" s="403"/>
      <c r="BD2562" s="403"/>
      <c r="BE2562" s="403"/>
      <c r="BF2562" s="403"/>
      <c r="BG2562" s="403"/>
      <c r="BH2562" s="403"/>
      <c r="BI2562" s="403"/>
      <c r="BJ2562" s="403"/>
      <c r="BK2562" s="403"/>
    </row>
    <row r="2563" spans="1:63" x14ac:dyDescent="0.25">
      <c r="A2563" s="405"/>
      <c r="B2563" s="400"/>
      <c r="C2563" s="403"/>
      <c r="D2563" s="403"/>
      <c r="E2563" s="403"/>
      <c r="I2563" s="404"/>
      <c r="Q2563" s="405"/>
      <c r="S2563" s="405"/>
      <c r="T2563" s="403"/>
      <c r="U2563" s="406"/>
      <c r="V2563" s="400"/>
      <c r="W2563" s="405"/>
      <c r="X2563" s="405"/>
      <c r="Y2563" s="403"/>
      <c r="Z2563" s="407"/>
      <c r="AA2563" s="403"/>
      <c r="AB2563" s="405"/>
      <c r="AC2563" s="403"/>
      <c r="AD2563" s="406"/>
      <c r="AG2563" s="403"/>
      <c r="AH2563" s="403"/>
      <c r="AI2563" s="405"/>
      <c r="AL2563" s="403"/>
      <c r="AN2563" s="403"/>
      <c r="AO2563" s="405"/>
      <c r="AP2563" s="403"/>
      <c r="AQ2563" s="403"/>
      <c r="AR2563" s="403"/>
      <c r="AS2563" s="403"/>
      <c r="AT2563" s="403"/>
      <c r="AU2563" s="403"/>
      <c r="AV2563" s="405"/>
      <c r="AW2563" s="404"/>
      <c r="AY2563" s="403"/>
      <c r="BC2563" s="403"/>
      <c r="BD2563" s="403"/>
      <c r="BE2563" s="403"/>
      <c r="BF2563" s="403"/>
      <c r="BG2563" s="403"/>
      <c r="BH2563" s="403"/>
      <c r="BI2563" s="403"/>
      <c r="BJ2563" s="403"/>
      <c r="BK2563" s="403"/>
    </row>
    <row r="2564" spans="1:63" x14ac:dyDescent="0.25">
      <c r="A2564" s="405"/>
      <c r="B2564" s="400"/>
      <c r="C2564" s="403"/>
      <c r="D2564" s="403"/>
      <c r="E2564" s="403"/>
      <c r="I2564" s="404"/>
      <c r="Q2564" s="405"/>
      <c r="S2564" s="405"/>
      <c r="T2564" s="403"/>
      <c r="U2564" s="406"/>
      <c r="V2564" s="400"/>
      <c r="W2564" s="405"/>
      <c r="X2564" s="405"/>
      <c r="Y2564" s="403"/>
      <c r="Z2564" s="407"/>
      <c r="AA2564" s="403"/>
      <c r="AB2564" s="405"/>
      <c r="AC2564" s="403"/>
      <c r="AD2564" s="406"/>
      <c r="AG2564" s="403"/>
      <c r="AH2564" s="403"/>
      <c r="AI2564" s="405"/>
      <c r="AL2564" s="403"/>
      <c r="AN2564" s="403"/>
      <c r="AO2564" s="405"/>
      <c r="AP2564" s="403"/>
      <c r="AQ2564" s="403"/>
      <c r="AR2564" s="403"/>
      <c r="AS2564" s="403"/>
      <c r="AT2564" s="403"/>
      <c r="AU2564" s="403"/>
      <c r="AV2564" s="405"/>
      <c r="AW2564" s="404"/>
      <c r="AY2564" s="403"/>
      <c r="BC2564" s="403"/>
      <c r="BD2564" s="403"/>
      <c r="BE2564" s="403"/>
      <c r="BF2564" s="403"/>
      <c r="BG2564" s="403"/>
      <c r="BH2564" s="403"/>
      <c r="BI2564" s="403"/>
      <c r="BJ2564" s="403"/>
      <c r="BK2564" s="403"/>
    </row>
    <row r="2565" spans="1:63" x14ac:dyDescent="0.25">
      <c r="A2565" s="405"/>
      <c r="B2565" s="400"/>
      <c r="C2565" s="403"/>
      <c r="D2565" s="403"/>
      <c r="E2565" s="403"/>
      <c r="I2565" s="404"/>
      <c r="Q2565" s="405"/>
      <c r="S2565" s="405"/>
      <c r="T2565" s="403"/>
      <c r="U2565" s="406"/>
      <c r="V2565" s="400"/>
      <c r="W2565" s="405"/>
      <c r="X2565" s="405"/>
      <c r="Y2565" s="403"/>
      <c r="Z2565" s="407"/>
      <c r="AA2565" s="403"/>
      <c r="AB2565" s="405"/>
      <c r="AC2565" s="403"/>
      <c r="AD2565" s="406"/>
      <c r="AG2565" s="403"/>
      <c r="AH2565" s="403"/>
      <c r="AI2565" s="405"/>
      <c r="AL2565" s="403"/>
      <c r="AN2565" s="403"/>
      <c r="AO2565" s="405"/>
      <c r="AP2565" s="403"/>
      <c r="AQ2565" s="403"/>
      <c r="AR2565" s="403"/>
      <c r="AS2565" s="403"/>
      <c r="AT2565" s="403"/>
      <c r="AU2565" s="403"/>
      <c r="AV2565" s="405"/>
      <c r="AW2565" s="404"/>
      <c r="AY2565" s="403"/>
      <c r="BC2565" s="403"/>
      <c r="BD2565" s="403"/>
      <c r="BE2565" s="403"/>
      <c r="BF2565" s="403"/>
      <c r="BG2565" s="403"/>
      <c r="BH2565" s="403"/>
      <c r="BI2565" s="403"/>
      <c r="BJ2565" s="403"/>
      <c r="BK2565" s="403"/>
    </row>
    <row r="2566" spans="1:63" x14ac:dyDescent="0.25">
      <c r="A2566" s="405"/>
      <c r="B2566" s="400"/>
      <c r="C2566" s="403"/>
      <c r="D2566" s="403"/>
      <c r="E2566" s="403"/>
      <c r="I2566" s="404"/>
      <c r="Q2566" s="405"/>
      <c r="S2566" s="405"/>
      <c r="T2566" s="403"/>
      <c r="U2566" s="406"/>
      <c r="V2566" s="400"/>
      <c r="W2566" s="405"/>
      <c r="X2566" s="405"/>
      <c r="Y2566" s="403"/>
      <c r="Z2566" s="407"/>
      <c r="AA2566" s="403"/>
      <c r="AB2566" s="405"/>
      <c r="AC2566" s="403"/>
      <c r="AD2566" s="406"/>
      <c r="AG2566" s="403"/>
      <c r="AH2566" s="403"/>
      <c r="AI2566" s="405"/>
      <c r="AL2566" s="403"/>
      <c r="AN2566" s="403"/>
      <c r="AO2566" s="405"/>
      <c r="AP2566" s="403"/>
      <c r="AQ2566" s="403"/>
      <c r="AR2566" s="403"/>
      <c r="AS2566" s="403"/>
      <c r="AT2566" s="403"/>
      <c r="AU2566" s="403"/>
      <c r="AV2566" s="405"/>
      <c r="AW2566" s="404"/>
      <c r="AY2566" s="403"/>
      <c r="BC2566" s="403"/>
      <c r="BD2566" s="403"/>
      <c r="BE2566" s="403"/>
      <c r="BF2566" s="403"/>
      <c r="BG2566" s="403"/>
      <c r="BH2566" s="403"/>
      <c r="BI2566" s="403"/>
      <c r="BJ2566" s="403"/>
      <c r="BK2566" s="403"/>
    </row>
    <row r="2567" spans="1:63" x14ac:dyDescent="0.25">
      <c r="A2567" s="405"/>
      <c r="B2567" s="400"/>
      <c r="C2567" s="403"/>
      <c r="D2567" s="403"/>
      <c r="E2567" s="403"/>
      <c r="I2567" s="404"/>
      <c r="Q2567" s="405"/>
      <c r="S2567" s="405"/>
      <c r="T2567" s="403"/>
      <c r="U2567" s="406"/>
      <c r="V2567" s="400"/>
      <c r="W2567" s="405"/>
      <c r="X2567" s="405"/>
      <c r="Y2567" s="403"/>
      <c r="Z2567" s="407"/>
      <c r="AA2567" s="403"/>
      <c r="AB2567" s="405"/>
      <c r="AC2567" s="403"/>
      <c r="AD2567" s="406"/>
      <c r="AG2567" s="403"/>
      <c r="AH2567" s="403"/>
      <c r="AI2567" s="405"/>
      <c r="AL2567" s="403"/>
      <c r="AN2567" s="403"/>
      <c r="AO2567" s="405"/>
      <c r="AP2567" s="403"/>
      <c r="AQ2567" s="403"/>
      <c r="AR2567" s="403"/>
      <c r="AS2567" s="403"/>
      <c r="AT2567" s="403"/>
      <c r="AU2567" s="403"/>
      <c r="AV2567" s="405"/>
      <c r="AW2567" s="404"/>
      <c r="AY2567" s="403"/>
      <c r="BC2567" s="403"/>
      <c r="BD2567" s="403"/>
      <c r="BE2567" s="403"/>
      <c r="BF2567" s="403"/>
      <c r="BG2567" s="403"/>
      <c r="BH2567" s="403"/>
      <c r="BI2567" s="403"/>
      <c r="BJ2567" s="403"/>
      <c r="BK2567" s="403"/>
    </row>
    <row r="2568" spans="1:63" x14ac:dyDescent="0.25">
      <c r="A2568" s="405"/>
      <c r="B2568" s="400"/>
      <c r="C2568" s="403"/>
      <c r="D2568" s="403"/>
      <c r="E2568" s="403"/>
      <c r="I2568" s="404"/>
      <c r="Q2568" s="405"/>
      <c r="S2568" s="405"/>
      <c r="T2568" s="403"/>
      <c r="U2568" s="406"/>
      <c r="V2568" s="400"/>
      <c r="W2568" s="405"/>
      <c r="X2568" s="405"/>
      <c r="Y2568" s="403"/>
      <c r="Z2568" s="407"/>
      <c r="AA2568" s="403"/>
      <c r="AB2568" s="405"/>
      <c r="AC2568" s="403"/>
      <c r="AD2568" s="406"/>
      <c r="AG2568" s="403"/>
      <c r="AH2568" s="403"/>
      <c r="AI2568" s="405"/>
      <c r="AL2568" s="403"/>
      <c r="AN2568" s="403"/>
      <c r="AO2568" s="405"/>
      <c r="AP2568" s="403"/>
      <c r="AQ2568" s="403"/>
      <c r="AR2568" s="403"/>
      <c r="AS2568" s="403"/>
      <c r="AT2568" s="403"/>
      <c r="AU2568" s="403"/>
      <c r="AV2568" s="405"/>
      <c r="AW2568" s="404"/>
      <c r="AY2568" s="403"/>
      <c r="BC2568" s="403"/>
      <c r="BD2568" s="403"/>
      <c r="BE2568" s="403"/>
      <c r="BF2568" s="403"/>
      <c r="BG2568" s="403"/>
      <c r="BH2568" s="403"/>
      <c r="BI2568" s="403"/>
      <c r="BJ2568" s="403"/>
      <c r="BK2568" s="403"/>
    </row>
    <row r="2569" spans="1:63" x14ac:dyDescent="0.25">
      <c r="A2569" s="405"/>
      <c r="B2569" s="400"/>
      <c r="C2569" s="403"/>
      <c r="D2569" s="403"/>
      <c r="E2569" s="403"/>
      <c r="I2569" s="404"/>
      <c r="Q2569" s="405"/>
      <c r="S2569" s="405"/>
      <c r="T2569" s="403"/>
      <c r="U2569" s="406"/>
      <c r="V2569" s="400"/>
      <c r="W2569" s="405"/>
      <c r="X2569" s="405"/>
      <c r="Y2569" s="403"/>
      <c r="Z2569" s="407"/>
      <c r="AA2569" s="403"/>
      <c r="AB2569" s="405"/>
      <c r="AC2569" s="403"/>
      <c r="AD2569" s="406"/>
      <c r="AG2569" s="403"/>
      <c r="AH2569" s="403"/>
      <c r="AI2569" s="405"/>
      <c r="AL2569" s="403"/>
      <c r="AN2569" s="403"/>
      <c r="AO2569" s="405"/>
      <c r="AP2569" s="403"/>
      <c r="AQ2569" s="403"/>
      <c r="AR2569" s="403"/>
      <c r="AS2569" s="403"/>
      <c r="AT2569" s="403"/>
      <c r="AU2569" s="403"/>
      <c r="AV2569" s="405"/>
      <c r="AW2569" s="404"/>
      <c r="AY2569" s="403"/>
      <c r="BC2569" s="403"/>
      <c r="BD2569" s="403"/>
      <c r="BE2569" s="403"/>
      <c r="BF2569" s="403"/>
      <c r="BG2569" s="403"/>
      <c r="BH2569" s="403"/>
      <c r="BI2569" s="403"/>
      <c r="BJ2569" s="403"/>
      <c r="BK2569" s="403"/>
    </row>
    <row r="2570" spans="1:63" x14ac:dyDescent="0.25">
      <c r="A2570" s="405"/>
      <c r="B2570" s="400"/>
      <c r="C2570" s="403"/>
      <c r="D2570" s="403"/>
      <c r="E2570" s="403"/>
      <c r="I2570" s="404"/>
      <c r="Q2570" s="405"/>
      <c r="S2570" s="405"/>
      <c r="T2570" s="403"/>
      <c r="U2570" s="406"/>
      <c r="V2570" s="400"/>
      <c r="W2570" s="405"/>
      <c r="X2570" s="405"/>
      <c r="Y2570" s="403"/>
      <c r="Z2570" s="407"/>
      <c r="AA2570" s="403"/>
      <c r="AB2570" s="405"/>
      <c r="AC2570" s="403"/>
      <c r="AD2570" s="406"/>
      <c r="AG2570" s="403"/>
      <c r="AH2570" s="403"/>
      <c r="AI2570" s="405"/>
      <c r="AL2570" s="403"/>
      <c r="AN2570" s="403"/>
      <c r="AO2570" s="405"/>
      <c r="AP2570" s="403"/>
      <c r="AQ2570" s="403"/>
      <c r="AR2570" s="403"/>
      <c r="AS2570" s="403"/>
      <c r="AT2570" s="403"/>
      <c r="AU2570" s="403"/>
      <c r="AV2570" s="405"/>
      <c r="AW2570" s="404"/>
      <c r="AY2570" s="403"/>
      <c r="BC2570" s="403"/>
      <c r="BD2570" s="403"/>
      <c r="BE2570" s="403"/>
      <c r="BF2570" s="403"/>
      <c r="BG2570" s="403"/>
      <c r="BH2570" s="403"/>
      <c r="BI2570" s="403"/>
      <c r="BJ2570" s="403"/>
      <c r="BK2570" s="403"/>
    </row>
    <row r="2571" spans="1:63" x14ac:dyDescent="0.25">
      <c r="A2571" s="405"/>
      <c r="B2571" s="400"/>
      <c r="C2571" s="403"/>
      <c r="D2571" s="403"/>
      <c r="E2571" s="403"/>
      <c r="I2571" s="404"/>
      <c r="Q2571" s="405"/>
      <c r="S2571" s="405"/>
      <c r="T2571" s="403"/>
      <c r="U2571" s="406"/>
      <c r="V2571" s="400"/>
      <c r="W2571" s="405"/>
      <c r="X2571" s="405"/>
      <c r="Y2571" s="403"/>
      <c r="Z2571" s="407"/>
      <c r="AA2571" s="403"/>
      <c r="AB2571" s="405"/>
      <c r="AC2571" s="403"/>
      <c r="AD2571" s="406"/>
      <c r="AG2571" s="403"/>
      <c r="AH2571" s="403"/>
      <c r="AI2571" s="405"/>
      <c r="AL2571" s="403"/>
      <c r="AN2571" s="403"/>
      <c r="AO2571" s="405"/>
      <c r="AP2571" s="403"/>
      <c r="AQ2571" s="403"/>
      <c r="AR2571" s="403"/>
      <c r="AS2571" s="403"/>
      <c r="AT2571" s="403"/>
      <c r="AU2571" s="403"/>
      <c r="AV2571" s="405"/>
      <c r="AW2571" s="404"/>
      <c r="AY2571" s="403"/>
      <c r="BC2571" s="403"/>
      <c r="BD2571" s="403"/>
      <c r="BE2571" s="403"/>
      <c r="BF2571" s="403"/>
      <c r="BG2571" s="403"/>
      <c r="BH2571" s="403"/>
      <c r="BI2571" s="403"/>
      <c r="BJ2571" s="403"/>
      <c r="BK2571" s="403"/>
    </row>
    <row r="2572" spans="1:63" x14ac:dyDescent="0.25">
      <c r="A2572" s="405"/>
      <c r="B2572" s="400"/>
      <c r="C2572" s="403"/>
      <c r="D2572" s="403"/>
      <c r="E2572" s="403"/>
      <c r="I2572" s="404"/>
      <c r="Q2572" s="405"/>
      <c r="S2572" s="405"/>
      <c r="T2572" s="403"/>
      <c r="U2572" s="406"/>
      <c r="V2572" s="400"/>
      <c r="W2572" s="405"/>
      <c r="X2572" s="405"/>
      <c r="Y2572" s="403"/>
      <c r="Z2572" s="407"/>
      <c r="AA2572" s="403"/>
      <c r="AB2572" s="405"/>
      <c r="AC2572" s="403"/>
      <c r="AD2572" s="406"/>
      <c r="AG2572" s="403"/>
      <c r="AH2572" s="403"/>
      <c r="AI2572" s="405"/>
      <c r="AL2572" s="403"/>
      <c r="AN2572" s="403"/>
      <c r="AO2572" s="405"/>
      <c r="AP2572" s="403"/>
      <c r="AQ2572" s="403"/>
      <c r="AR2572" s="403"/>
      <c r="AS2572" s="403"/>
      <c r="AT2572" s="403"/>
      <c r="AU2572" s="403"/>
      <c r="AV2572" s="405"/>
      <c r="AW2572" s="404"/>
      <c r="AY2572" s="403"/>
      <c r="BC2572" s="403"/>
      <c r="BD2572" s="403"/>
      <c r="BE2572" s="403"/>
      <c r="BF2572" s="403"/>
      <c r="BG2572" s="403"/>
      <c r="BH2572" s="403"/>
      <c r="BI2572" s="403"/>
      <c r="BJ2572" s="403"/>
      <c r="BK2572" s="403"/>
    </row>
    <row r="2573" spans="1:63" x14ac:dyDescent="0.25">
      <c r="A2573" s="405"/>
      <c r="B2573" s="400"/>
      <c r="C2573" s="403"/>
      <c r="D2573" s="403"/>
      <c r="E2573" s="403"/>
      <c r="I2573" s="404"/>
      <c r="Q2573" s="405"/>
      <c r="S2573" s="405"/>
      <c r="T2573" s="403"/>
      <c r="U2573" s="406"/>
      <c r="V2573" s="400"/>
      <c r="W2573" s="405"/>
      <c r="X2573" s="405"/>
      <c r="Y2573" s="403"/>
      <c r="Z2573" s="407"/>
      <c r="AA2573" s="403"/>
      <c r="AB2573" s="405"/>
      <c r="AC2573" s="403"/>
      <c r="AD2573" s="406"/>
      <c r="AG2573" s="403"/>
      <c r="AH2573" s="403"/>
      <c r="AI2573" s="405"/>
      <c r="AL2573" s="403"/>
      <c r="AN2573" s="403"/>
      <c r="AO2573" s="405"/>
      <c r="AP2573" s="403"/>
      <c r="AQ2573" s="403"/>
      <c r="AR2573" s="403"/>
      <c r="AS2573" s="403"/>
      <c r="AT2573" s="403"/>
      <c r="AU2573" s="403"/>
      <c r="AV2573" s="405"/>
      <c r="AW2573" s="404"/>
      <c r="AY2573" s="403"/>
      <c r="BC2573" s="403"/>
      <c r="BD2573" s="403"/>
      <c r="BE2573" s="403"/>
      <c r="BF2573" s="403"/>
      <c r="BG2573" s="403"/>
      <c r="BH2573" s="403"/>
      <c r="BI2573" s="403"/>
      <c r="BJ2573" s="403"/>
      <c r="BK2573" s="403"/>
    </row>
    <row r="2574" spans="1:63" x14ac:dyDescent="0.25">
      <c r="A2574" s="405"/>
      <c r="B2574" s="400"/>
      <c r="C2574" s="403"/>
      <c r="D2574" s="403"/>
      <c r="E2574" s="403"/>
      <c r="I2574" s="404"/>
      <c r="Q2574" s="405"/>
      <c r="S2574" s="405"/>
      <c r="T2574" s="403"/>
      <c r="U2574" s="406"/>
      <c r="V2574" s="400"/>
      <c r="W2574" s="405"/>
      <c r="X2574" s="405"/>
      <c r="Y2574" s="403"/>
      <c r="Z2574" s="407"/>
      <c r="AA2574" s="403"/>
      <c r="AB2574" s="405"/>
      <c r="AC2574" s="403"/>
      <c r="AD2574" s="406"/>
      <c r="AG2574" s="403"/>
      <c r="AH2574" s="403"/>
      <c r="AI2574" s="405"/>
      <c r="AL2574" s="403"/>
      <c r="AN2574" s="403"/>
      <c r="AO2574" s="405"/>
      <c r="AP2574" s="403"/>
      <c r="AQ2574" s="403"/>
      <c r="AR2574" s="403"/>
      <c r="AS2574" s="403"/>
      <c r="AT2574" s="403"/>
      <c r="AU2574" s="403"/>
      <c r="AV2574" s="405"/>
      <c r="AW2574" s="404"/>
      <c r="AY2574" s="403"/>
      <c r="BC2574" s="403"/>
      <c r="BD2574" s="403"/>
      <c r="BE2574" s="403"/>
      <c r="BF2574" s="403"/>
      <c r="BG2574" s="403"/>
      <c r="BH2574" s="403"/>
      <c r="BI2574" s="403"/>
      <c r="BJ2574" s="403"/>
      <c r="BK2574" s="403"/>
    </row>
    <row r="2575" spans="1:63" x14ac:dyDescent="0.25">
      <c r="A2575" s="405"/>
      <c r="B2575" s="400"/>
      <c r="C2575" s="403"/>
      <c r="D2575" s="403"/>
      <c r="E2575" s="403"/>
      <c r="I2575" s="404"/>
      <c r="Q2575" s="405"/>
      <c r="S2575" s="405"/>
      <c r="T2575" s="403"/>
      <c r="U2575" s="406"/>
      <c r="V2575" s="400"/>
      <c r="W2575" s="405"/>
      <c r="X2575" s="405"/>
      <c r="Y2575" s="403"/>
      <c r="Z2575" s="407"/>
      <c r="AA2575" s="403"/>
      <c r="AB2575" s="405"/>
      <c r="AC2575" s="403"/>
      <c r="AD2575" s="406"/>
      <c r="AG2575" s="403"/>
      <c r="AH2575" s="403"/>
      <c r="AI2575" s="405"/>
      <c r="AL2575" s="403"/>
      <c r="AN2575" s="403"/>
      <c r="AO2575" s="405"/>
      <c r="AP2575" s="403"/>
      <c r="AQ2575" s="403"/>
      <c r="AR2575" s="403"/>
      <c r="AS2575" s="403"/>
      <c r="AT2575" s="403"/>
      <c r="AU2575" s="403"/>
      <c r="AV2575" s="405"/>
      <c r="AW2575" s="404"/>
      <c r="AY2575" s="403"/>
      <c r="BC2575" s="403"/>
      <c r="BD2575" s="403"/>
      <c r="BE2575" s="403"/>
      <c r="BF2575" s="403"/>
      <c r="BG2575" s="403"/>
      <c r="BH2575" s="403"/>
      <c r="BI2575" s="403"/>
      <c r="BJ2575" s="403"/>
      <c r="BK2575" s="403"/>
    </row>
    <row r="2576" spans="1:63" x14ac:dyDescent="0.25">
      <c r="A2576" s="405"/>
      <c r="B2576" s="400"/>
      <c r="C2576" s="403"/>
      <c r="D2576" s="403"/>
      <c r="E2576" s="403"/>
      <c r="I2576" s="404"/>
      <c r="Q2576" s="405"/>
      <c r="S2576" s="405"/>
      <c r="T2576" s="403"/>
      <c r="U2576" s="406"/>
      <c r="V2576" s="400"/>
      <c r="W2576" s="405"/>
      <c r="X2576" s="405"/>
      <c r="Y2576" s="403"/>
      <c r="Z2576" s="407"/>
      <c r="AA2576" s="403"/>
      <c r="AB2576" s="405"/>
      <c r="AC2576" s="403"/>
      <c r="AD2576" s="406"/>
      <c r="AG2576" s="403"/>
      <c r="AH2576" s="403"/>
      <c r="AI2576" s="405"/>
      <c r="AL2576" s="403"/>
      <c r="AN2576" s="403"/>
      <c r="AO2576" s="405"/>
      <c r="AP2576" s="403"/>
      <c r="AQ2576" s="403"/>
      <c r="AR2576" s="403"/>
      <c r="AS2576" s="403"/>
      <c r="AT2576" s="403"/>
      <c r="AU2576" s="403"/>
      <c r="AV2576" s="405"/>
      <c r="AW2576" s="404"/>
      <c r="AY2576" s="403"/>
      <c r="BC2576" s="403"/>
      <c r="BD2576" s="403"/>
      <c r="BE2576" s="403"/>
      <c r="BF2576" s="403"/>
      <c r="BG2576" s="403"/>
      <c r="BH2576" s="403"/>
      <c r="BI2576" s="403"/>
      <c r="BJ2576" s="403"/>
      <c r="BK2576" s="403"/>
    </row>
    <row r="2577" spans="1:63" x14ac:dyDescent="0.25">
      <c r="A2577" s="405"/>
      <c r="B2577" s="400"/>
      <c r="C2577" s="403"/>
      <c r="D2577" s="403"/>
      <c r="E2577" s="403"/>
      <c r="I2577" s="404"/>
      <c r="Q2577" s="405"/>
      <c r="S2577" s="405"/>
      <c r="T2577" s="403"/>
      <c r="U2577" s="406"/>
      <c r="V2577" s="400"/>
      <c r="W2577" s="405"/>
      <c r="X2577" s="405"/>
      <c r="Y2577" s="403"/>
      <c r="Z2577" s="407"/>
      <c r="AA2577" s="403"/>
      <c r="AB2577" s="405"/>
      <c r="AC2577" s="403"/>
      <c r="AD2577" s="406"/>
      <c r="AG2577" s="403"/>
      <c r="AH2577" s="403"/>
      <c r="AI2577" s="405"/>
      <c r="AL2577" s="403"/>
      <c r="AN2577" s="403"/>
      <c r="AO2577" s="405"/>
      <c r="AP2577" s="403"/>
      <c r="AQ2577" s="403"/>
      <c r="AR2577" s="403"/>
      <c r="AS2577" s="403"/>
      <c r="AT2577" s="403"/>
      <c r="AU2577" s="403"/>
      <c r="AV2577" s="405"/>
      <c r="AW2577" s="404"/>
      <c r="AY2577" s="403"/>
      <c r="BC2577" s="403"/>
      <c r="BD2577" s="403"/>
      <c r="BE2577" s="403"/>
      <c r="BF2577" s="403"/>
      <c r="BG2577" s="403"/>
      <c r="BH2577" s="403"/>
      <c r="BI2577" s="403"/>
      <c r="BJ2577" s="403"/>
      <c r="BK2577" s="403"/>
    </row>
    <row r="2578" spans="1:63" x14ac:dyDescent="0.25">
      <c r="A2578" s="405"/>
      <c r="B2578" s="400"/>
      <c r="C2578" s="403"/>
      <c r="D2578" s="403"/>
      <c r="E2578" s="403"/>
      <c r="I2578" s="404"/>
      <c r="Q2578" s="405"/>
      <c r="S2578" s="405"/>
      <c r="T2578" s="403"/>
      <c r="U2578" s="406"/>
      <c r="V2578" s="400"/>
      <c r="W2578" s="405"/>
      <c r="X2578" s="405"/>
      <c r="Y2578" s="403"/>
      <c r="Z2578" s="407"/>
      <c r="AA2578" s="403"/>
      <c r="AB2578" s="405"/>
      <c r="AC2578" s="403"/>
      <c r="AD2578" s="406"/>
      <c r="AG2578" s="403"/>
      <c r="AH2578" s="403"/>
      <c r="AI2578" s="405"/>
      <c r="AL2578" s="403"/>
      <c r="AN2578" s="403"/>
      <c r="AO2578" s="405"/>
      <c r="AP2578" s="403"/>
      <c r="AQ2578" s="403"/>
      <c r="AR2578" s="403"/>
      <c r="AS2578" s="403"/>
      <c r="AT2578" s="403"/>
      <c r="AU2578" s="403"/>
      <c r="AV2578" s="405"/>
      <c r="AW2578" s="404"/>
      <c r="AY2578" s="403"/>
      <c r="BC2578" s="403"/>
      <c r="BD2578" s="403"/>
      <c r="BE2578" s="403"/>
      <c r="BF2578" s="403"/>
      <c r="BG2578" s="403"/>
      <c r="BH2578" s="403"/>
      <c r="BI2578" s="403"/>
      <c r="BJ2578" s="403"/>
      <c r="BK2578" s="403"/>
    </row>
    <row r="2579" spans="1:63" x14ac:dyDescent="0.25">
      <c r="A2579" s="405"/>
      <c r="B2579" s="400"/>
      <c r="C2579" s="403"/>
      <c r="D2579" s="403"/>
      <c r="E2579" s="403"/>
      <c r="I2579" s="404"/>
      <c r="Q2579" s="405"/>
      <c r="S2579" s="405"/>
      <c r="T2579" s="403"/>
      <c r="U2579" s="406"/>
      <c r="V2579" s="400"/>
      <c r="W2579" s="405"/>
      <c r="X2579" s="405"/>
      <c r="Y2579" s="403"/>
      <c r="Z2579" s="407"/>
      <c r="AA2579" s="403"/>
      <c r="AB2579" s="405"/>
      <c r="AC2579" s="403"/>
      <c r="AD2579" s="406"/>
      <c r="AG2579" s="403"/>
      <c r="AH2579" s="403"/>
      <c r="AI2579" s="405"/>
      <c r="AL2579" s="403"/>
      <c r="AN2579" s="403"/>
      <c r="AO2579" s="405"/>
      <c r="AP2579" s="403"/>
      <c r="AQ2579" s="403"/>
      <c r="AR2579" s="403"/>
      <c r="AS2579" s="403"/>
      <c r="AT2579" s="403"/>
      <c r="AU2579" s="403"/>
      <c r="AV2579" s="405"/>
      <c r="AW2579" s="404"/>
      <c r="AY2579" s="403"/>
      <c r="BC2579" s="403"/>
      <c r="BD2579" s="403"/>
      <c r="BE2579" s="403"/>
      <c r="BF2579" s="403"/>
      <c r="BG2579" s="403"/>
      <c r="BH2579" s="403"/>
      <c r="BI2579" s="403"/>
      <c r="BJ2579" s="403"/>
      <c r="BK2579" s="403"/>
    </row>
    <row r="2580" spans="1:63" x14ac:dyDescent="0.25">
      <c r="A2580" s="405"/>
      <c r="B2580" s="400"/>
      <c r="C2580" s="403"/>
      <c r="D2580" s="403"/>
      <c r="E2580" s="403"/>
      <c r="I2580" s="404"/>
      <c r="Q2580" s="405"/>
      <c r="S2580" s="405"/>
      <c r="T2580" s="403"/>
      <c r="U2580" s="406"/>
      <c r="V2580" s="400"/>
      <c r="W2580" s="405"/>
      <c r="X2580" s="405"/>
      <c r="Y2580" s="403"/>
      <c r="Z2580" s="407"/>
      <c r="AA2580" s="403"/>
      <c r="AB2580" s="405"/>
      <c r="AC2580" s="403"/>
      <c r="AD2580" s="406"/>
      <c r="AG2580" s="403"/>
      <c r="AH2580" s="403"/>
      <c r="AI2580" s="405"/>
      <c r="AL2580" s="403"/>
      <c r="AN2580" s="403"/>
      <c r="AO2580" s="405"/>
      <c r="AP2580" s="403"/>
      <c r="AQ2580" s="403"/>
      <c r="AR2580" s="403"/>
      <c r="AS2580" s="403"/>
      <c r="AT2580" s="403"/>
      <c r="AU2580" s="403"/>
      <c r="AV2580" s="405"/>
      <c r="AW2580" s="404"/>
      <c r="AY2580" s="403"/>
      <c r="BC2580" s="403"/>
      <c r="BD2580" s="403"/>
      <c r="BE2580" s="403"/>
      <c r="BF2580" s="403"/>
      <c r="BG2580" s="403"/>
      <c r="BH2580" s="403"/>
      <c r="BI2580" s="403"/>
      <c r="BJ2580" s="403"/>
      <c r="BK2580" s="403"/>
    </row>
    <row r="2581" spans="1:63" x14ac:dyDescent="0.25">
      <c r="A2581" s="405"/>
      <c r="B2581" s="400"/>
      <c r="C2581" s="403"/>
      <c r="D2581" s="403"/>
      <c r="E2581" s="403"/>
      <c r="I2581" s="404"/>
      <c r="Q2581" s="405"/>
      <c r="S2581" s="405"/>
      <c r="T2581" s="403"/>
      <c r="U2581" s="406"/>
      <c r="V2581" s="400"/>
      <c r="W2581" s="405"/>
      <c r="X2581" s="405"/>
      <c r="Y2581" s="403"/>
      <c r="Z2581" s="407"/>
      <c r="AA2581" s="403"/>
      <c r="AB2581" s="405"/>
      <c r="AC2581" s="403"/>
      <c r="AD2581" s="406"/>
      <c r="AG2581" s="403"/>
      <c r="AH2581" s="403"/>
      <c r="AI2581" s="405"/>
      <c r="AL2581" s="403"/>
      <c r="AN2581" s="403"/>
      <c r="AO2581" s="405"/>
      <c r="AP2581" s="403"/>
      <c r="AQ2581" s="403"/>
      <c r="AR2581" s="403"/>
      <c r="AS2581" s="403"/>
      <c r="AT2581" s="403"/>
      <c r="AU2581" s="403"/>
      <c r="AV2581" s="405"/>
      <c r="AW2581" s="404"/>
      <c r="AY2581" s="403"/>
      <c r="BC2581" s="403"/>
      <c r="BD2581" s="403"/>
      <c r="BE2581" s="403"/>
      <c r="BF2581" s="403"/>
      <c r="BG2581" s="403"/>
      <c r="BH2581" s="403"/>
      <c r="BI2581" s="403"/>
      <c r="BJ2581" s="403"/>
      <c r="BK2581" s="403"/>
    </row>
    <row r="2582" spans="1:63" x14ac:dyDescent="0.25">
      <c r="A2582" s="405"/>
      <c r="B2582" s="400"/>
      <c r="C2582" s="403"/>
      <c r="D2582" s="403"/>
      <c r="E2582" s="403"/>
      <c r="I2582" s="404"/>
      <c r="Q2582" s="405"/>
      <c r="S2582" s="405"/>
      <c r="T2582" s="403"/>
      <c r="U2582" s="406"/>
      <c r="V2582" s="400"/>
      <c r="W2582" s="405"/>
      <c r="X2582" s="405"/>
      <c r="Y2582" s="403"/>
      <c r="Z2582" s="407"/>
      <c r="AA2582" s="403"/>
      <c r="AB2582" s="405"/>
      <c r="AC2582" s="403"/>
      <c r="AD2582" s="406"/>
      <c r="AG2582" s="403"/>
      <c r="AH2582" s="403"/>
      <c r="AI2582" s="405"/>
      <c r="AL2582" s="403"/>
      <c r="AN2582" s="403"/>
      <c r="AO2582" s="405"/>
      <c r="AP2582" s="403"/>
      <c r="AQ2582" s="403"/>
      <c r="AR2582" s="403"/>
      <c r="AS2582" s="403"/>
      <c r="AT2582" s="403"/>
      <c r="AU2582" s="403"/>
      <c r="AV2582" s="405"/>
      <c r="AW2582" s="404"/>
      <c r="AY2582" s="403"/>
      <c r="BC2582" s="403"/>
      <c r="BD2582" s="403"/>
      <c r="BE2582" s="403"/>
      <c r="BF2582" s="403"/>
      <c r="BG2582" s="403"/>
      <c r="BH2582" s="403"/>
      <c r="BI2582" s="403"/>
      <c r="BJ2582" s="403"/>
      <c r="BK2582" s="403"/>
    </row>
    <row r="2583" spans="1:63" x14ac:dyDescent="0.25">
      <c r="A2583" s="405"/>
      <c r="B2583" s="400"/>
      <c r="C2583" s="403"/>
      <c r="D2583" s="403"/>
      <c r="E2583" s="403"/>
      <c r="I2583" s="404"/>
      <c r="Q2583" s="405"/>
      <c r="S2583" s="405"/>
      <c r="T2583" s="403"/>
      <c r="U2583" s="406"/>
      <c r="V2583" s="400"/>
      <c r="W2583" s="405"/>
      <c r="X2583" s="405"/>
      <c r="Y2583" s="403"/>
      <c r="Z2583" s="407"/>
      <c r="AA2583" s="403"/>
      <c r="AB2583" s="405"/>
      <c r="AC2583" s="403"/>
      <c r="AD2583" s="406"/>
      <c r="AG2583" s="403"/>
      <c r="AH2583" s="403"/>
      <c r="AI2583" s="405"/>
      <c r="AL2583" s="403"/>
      <c r="AN2583" s="403"/>
      <c r="AO2583" s="405"/>
      <c r="AP2583" s="403"/>
      <c r="AQ2583" s="403"/>
      <c r="AR2583" s="403"/>
      <c r="AS2583" s="403"/>
      <c r="AT2583" s="403"/>
      <c r="AU2583" s="403"/>
      <c r="AV2583" s="405"/>
      <c r="AW2583" s="404"/>
      <c r="AY2583" s="403"/>
      <c r="BC2583" s="403"/>
      <c r="BD2583" s="403"/>
      <c r="BE2583" s="403"/>
      <c r="BF2583" s="403"/>
      <c r="BG2583" s="403"/>
      <c r="BH2583" s="403"/>
      <c r="BI2583" s="403"/>
      <c r="BJ2583" s="403"/>
      <c r="BK2583" s="403"/>
    </row>
    <row r="2584" spans="1:63" x14ac:dyDescent="0.25">
      <c r="A2584" s="405"/>
      <c r="B2584" s="400"/>
      <c r="C2584" s="403"/>
      <c r="D2584" s="403"/>
      <c r="E2584" s="403"/>
      <c r="I2584" s="404"/>
      <c r="Q2584" s="405"/>
      <c r="S2584" s="405"/>
      <c r="T2584" s="403"/>
      <c r="U2584" s="406"/>
      <c r="V2584" s="400"/>
      <c r="W2584" s="405"/>
      <c r="X2584" s="405"/>
      <c r="Y2584" s="403"/>
      <c r="Z2584" s="407"/>
      <c r="AA2584" s="403"/>
      <c r="AB2584" s="405"/>
      <c r="AC2584" s="403"/>
      <c r="AD2584" s="406"/>
      <c r="AG2584" s="403"/>
      <c r="AH2584" s="403"/>
      <c r="AI2584" s="405"/>
      <c r="AL2584" s="403"/>
      <c r="AN2584" s="403"/>
      <c r="AO2584" s="405"/>
      <c r="AP2584" s="403"/>
      <c r="AQ2584" s="403"/>
      <c r="AR2584" s="403"/>
      <c r="AS2584" s="403"/>
      <c r="AT2584" s="403"/>
      <c r="AU2584" s="403"/>
      <c r="AV2584" s="405"/>
      <c r="AW2584" s="404"/>
      <c r="AY2584" s="403"/>
      <c r="BC2584" s="403"/>
      <c r="BD2584" s="403"/>
      <c r="BE2584" s="403"/>
      <c r="BF2584" s="403"/>
      <c r="BG2584" s="403"/>
      <c r="BH2584" s="403"/>
      <c r="BI2584" s="403"/>
      <c r="BJ2584" s="403"/>
      <c r="BK2584" s="403"/>
    </row>
    <row r="2585" spans="1:63" x14ac:dyDescent="0.25">
      <c r="A2585" s="405"/>
      <c r="B2585" s="400"/>
      <c r="C2585" s="403"/>
      <c r="D2585" s="403"/>
      <c r="E2585" s="403"/>
      <c r="I2585" s="404"/>
      <c r="Q2585" s="405"/>
      <c r="S2585" s="405"/>
      <c r="T2585" s="403"/>
      <c r="U2585" s="406"/>
      <c r="V2585" s="400"/>
      <c r="W2585" s="405"/>
      <c r="X2585" s="405"/>
      <c r="Y2585" s="403"/>
      <c r="Z2585" s="407"/>
      <c r="AA2585" s="403"/>
      <c r="AB2585" s="405"/>
      <c r="AC2585" s="403"/>
      <c r="AD2585" s="406"/>
      <c r="AG2585" s="403"/>
      <c r="AH2585" s="403"/>
      <c r="AI2585" s="405"/>
      <c r="AL2585" s="403"/>
      <c r="AN2585" s="403"/>
      <c r="AO2585" s="405"/>
      <c r="AP2585" s="403"/>
      <c r="AQ2585" s="403"/>
      <c r="AR2585" s="403"/>
      <c r="AS2585" s="403"/>
      <c r="AT2585" s="403"/>
      <c r="AU2585" s="403"/>
      <c r="AV2585" s="405"/>
      <c r="AW2585" s="404"/>
      <c r="AY2585" s="403"/>
      <c r="BC2585" s="403"/>
      <c r="BD2585" s="403"/>
      <c r="BE2585" s="403"/>
      <c r="BF2585" s="403"/>
      <c r="BG2585" s="403"/>
      <c r="BH2585" s="403"/>
      <c r="BI2585" s="403"/>
      <c r="BJ2585" s="403"/>
      <c r="BK2585" s="403"/>
    </row>
    <row r="2586" spans="1:63" x14ac:dyDescent="0.25">
      <c r="A2586" s="405"/>
      <c r="B2586" s="400"/>
      <c r="C2586" s="403"/>
      <c r="D2586" s="403"/>
      <c r="E2586" s="403"/>
      <c r="I2586" s="404"/>
      <c r="Q2586" s="405"/>
      <c r="S2586" s="405"/>
      <c r="T2586" s="403"/>
      <c r="U2586" s="406"/>
      <c r="V2586" s="400"/>
      <c r="W2586" s="405"/>
      <c r="X2586" s="405"/>
      <c r="Y2586" s="403"/>
      <c r="Z2586" s="407"/>
      <c r="AA2586" s="403"/>
      <c r="AB2586" s="405"/>
      <c r="AC2586" s="403"/>
      <c r="AD2586" s="406"/>
      <c r="AG2586" s="403"/>
      <c r="AH2586" s="403"/>
      <c r="AI2586" s="405"/>
      <c r="AL2586" s="403"/>
      <c r="AN2586" s="403"/>
      <c r="AO2586" s="405"/>
      <c r="AP2586" s="403"/>
      <c r="AQ2586" s="403"/>
      <c r="AR2586" s="403"/>
      <c r="AS2586" s="403"/>
      <c r="AT2586" s="403"/>
      <c r="AU2586" s="403"/>
      <c r="AV2586" s="405"/>
      <c r="AW2586" s="404"/>
      <c r="AY2586" s="403"/>
      <c r="BC2586" s="403"/>
      <c r="BD2586" s="403"/>
      <c r="BE2586" s="403"/>
      <c r="BF2586" s="403"/>
      <c r="BG2586" s="403"/>
      <c r="BH2586" s="403"/>
      <c r="BI2586" s="403"/>
      <c r="BJ2586" s="403"/>
      <c r="BK2586" s="403"/>
    </row>
    <row r="2587" spans="1:63" x14ac:dyDescent="0.25">
      <c r="A2587" s="405"/>
      <c r="B2587" s="400"/>
      <c r="C2587" s="403"/>
      <c r="D2587" s="403"/>
      <c r="E2587" s="403"/>
      <c r="I2587" s="404"/>
      <c r="Q2587" s="405"/>
      <c r="S2587" s="405"/>
      <c r="T2587" s="403"/>
      <c r="U2587" s="406"/>
      <c r="V2587" s="400"/>
      <c r="W2587" s="405"/>
      <c r="X2587" s="405"/>
      <c r="Y2587" s="403"/>
      <c r="Z2587" s="407"/>
      <c r="AA2587" s="403"/>
      <c r="AB2587" s="405"/>
      <c r="AC2587" s="403"/>
      <c r="AD2587" s="406"/>
      <c r="AG2587" s="403"/>
      <c r="AH2587" s="403"/>
      <c r="AI2587" s="405"/>
      <c r="AL2587" s="403"/>
      <c r="AN2587" s="403"/>
      <c r="AO2587" s="405"/>
      <c r="AP2587" s="403"/>
      <c r="AQ2587" s="403"/>
      <c r="AR2587" s="403"/>
      <c r="AS2587" s="403"/>
      <c r="AT2587" s="403"/>
      <c r="AU2587" s="403"/>
      <c r="AV2587" s="405"/>
      <c r="AW2587" s="404"/>
      <c r="AY2587" s="403"/>
      <c r="BC2587" s="403"/>
      <c r="BD2587" s="403"/>
      <c r="BE2587" s="403"/>
      <c r="BF2587" s="403"/>
      <c r="BG2587" s="403"/>
      <c r="BH2587" s="403"/>
      <c r="BI2587" s="403"/>
      <c r="BJ2587" s="403"/>
      <c r="BK2587" s="403"/>
    </row>
    <row r="2588" spans="1:63" x14ac:dyDescent="0.25">
      <c r="A2588" s="405"/>
      <c r="B2588" s="400"/>
      <c r="C2588" s="403"/>
      <c r="D2588" s="403"/>
      <c r="E2588" s="403"/>
      <c r="I2588" s="404"/>
      <c r="Q2588" s="405"/>
      <c r="S2588" s="405"/>
      <c r="T2588" s="403"/>
      <c r="U2588" s="406"/>
      <c r="V2588" s="400"/>
      <c r="W2588" s="405"/>
      <c r="X2588" s="405"/>
      <c r="Y2588" s="403"/>
      <c r="Z2588" s="407"/>
      <c r="AA2588" s="403"/>
      <c r="AB2588" s="405"/>
      <c r="AC2588" s="403"/>
      <c r="AD2588" s="406"/>
      <c r="AG2588" s="403"/>
      <c r="AH2588" s="403"/>
      <c r="AI2588" s="405"/>
      <c r="AL2588" s="403"/>
      <c r="AN2588" s="403"/>
      <c r="AO2588" s="405"/>
      <c r="AP2588" s="403"/>
      <c r="AQ2588" s="403"/>
      <c r="AR2588" s="403"/>
      <c r="AS2588" s="403"/>
      <c r="AT2588" s="403"/>
      <c r="AU2588" s="403"/>
      <c r="AV2588" s="405"/>
      <c r="AW2588" s="404"/>
      <c r="AY2588" s="403"/>
      <c r="BC2588" s="403"/>
      <c r="BD2588" s="403"/>
      <c r="BE2588" s="403"/>
      <c r="BF2588" s="403"/>
      <c r="BG2588" s="403"/>
      <c r="BH2588" s="403"/>
      <c r="BI2588" s="403"/>
      <c r="BJ2588" s="403"/>
      <c r="BK2588" s="403"/>
    </row>
    <row r="2589" spans="1:63" x14ac:dyDescent="0.25">
      <c r="A2589" s="405"/>
      <c r="B2589" s="400"/>
      <c r="C2589" s="403"/>
      <c r="D2589" s="403"/>
      <c r="E2589" s="403"/>
      <c r="I2589" s="404"/>
      <c r="Q2589" s="405"/>
      <c r="S2589" s="405"/>
      <c r="T2589" s="403"/>
      <c r="U2589" s="406"/>
      <c r="V2589" s="400"/>
      <c r="W2589" s="405"/>
      <c r="X2589" s="405"/>
      <c r="Y2589" s="403"/>
      <c r="Z2589" s="407"/>
      <c r="AA2589" s="403"/>
      <c r="AB2589" s="405"/>
      <c r="AC2589" s="403"/>
      <c r="AD2589" s="406"/>
      <c r="AG2589" s="403"/>
      <c r="AH2589" s="403"/>
      <c r="AI2589" s="405"/>
      <c r="AL2589" s="403"/>
      <c r="AN2589" s="403"/>
      <c r="AO2589" s="405"/>
      <c r="AP2589" s="403"/>
      <c r="AQ2589" s="403"/>
      <c r="AR2589" s="403"/>
      <c r="AS2589" s="403"/>
      <c r="AT2589" s="403"/>
      <c r="AU2589" s="403"/>
      <c r="AV2589" s="405"/>
      <c r="AW2589" s="404"/>
      <c r="AY2589" s="403"/>
      <c r="BC2589" s="403"/>
      <c r="BD2589" s="403"/>
      <c r="BE2589" s="403"/>
      <c r="BF2589" s="403"/>
      <c r="BG2589" s="403"/>
      <c r="BH2589" s="403"/>
      <c r="BI2589" s="403"/>
      <c r="BJ2589" s="403"/>
      <c r="BK2589" s="403"/>
    </row>
    <row r="2590" spans="1:63" x14ac:dyDescent="0.25">
      <c r="A2590" s="405"/>
      <c r="B2590" s="400"/>
      <c r="C2590" s="403"/>
      <c r="D2590" s="403"/>
      <c r="E2590" s="403"/>
      <c r="I2590" s="404"/>
      <c r="Q2590" s="405"/>
      <c r="S2590" s="405"/>
      <c r="T2590" s="403"/>
      <c r="U2590" s="406"/>
      <c r="V2590" s="400"/>
      <c r="W2590" s="405"/>
      <c r="X2590" s="405"/>
      <c r="Y2590" s="403"/>
      <c r="Z2590" s="407"/>
      <c r="AA2590" s="403"/>
      <c r="AB2590" s="405"/>
      <c r="AC2590" s="403"/>
      <c r="AD2590" s="406"/>
      <c r="AG2590" s="403"/>
      <c r="AH2590" s="403"/>
      <c r="AI2590" s="405"/>
      <c r="AL2590" s="403"/>
      <c r="AN2590" s="403"/>
      <c r="AO2590" s="405"/>
      <c r="AP2590" s="403"/>
      <c r="AQ2590" s="403"/>
      <c r="AR2590" s="403"/>
      <c r="AS2590" s="403"/>
      <c r="AT2590" s="403"/>
      <c r="AU2590" s="403"/>
      <c r="AV2590" s="405"/>
      <c r="AW2590" s="404"/>
      <c r="AY2590" s="403"/>
      <c r="BC2590" s="403"/>
      <c r="BD2590" s="403"/>
      <c r="BE2590" s="403"/>
      <c r="BF2590" s="403"/>
      <c r="BG2590" s="403"/>
      <c r="BH2590" s="403"/>
      <c r="BI2590" s="403"/>
      <c r="BJ2590" s="403"/>
      <c r="BK2590" s="403"/>
    </row>
    <row r="2591" spans="1:63" x14ac:dyDescent="0.25">
      <c r="A2591" s="405"/>
      <c r="B2591" s="400"/>
      <c r="C2591" s="403"/>
      <c r="D2591" s="403"/>
      <c r="E2591" s="403"/>
      <c r="I2591" s="404"/>
      <c r="Q2591" s="405"/>
      <c r="S2591" s="405"/>
      <c r="T2591" s="403"/>
      <c r="U2591" s="406"/>
      <c r="V2591" s="400"/>
      <c r="W2591" s="405"/>
      <c r="X2591" s="405"/>
      <c r="Y2591" s="403"/>
      <c r="Z2591" s="407"/>
      <c r="AA2591" s="403"/>
      <c r="AB2591" s="405"/>
      <c r="AC2591" s="403"/>
      <c r="AD2591" s="406"/>
      <c r="AG2591" s="403"/>
      <c r="AH2591" s="403"/>
      <c r="AI2591" s="405"/>
      <c r="AL2591" s="403"/>
      <c r="AN2591" s="403"/>
      <c r="AO2591" s="405"/>
      <c r="AP2591" s="403"/>
      <c r="AQ2591" s="403"/>
      <c r="AR2591" s="403"/>
      <c r="AS2591" s="403"/>
      <c r="AT2591" s="403"/>
      <c r="AU2591" s="403"/>
      <c r="AV2591" s="405"/>
      <c r="AW2591" s="404"/>
      <c r="AY2591" s="403"/>
      <c r="BC2591" s="403"/>
      <c r="BD2591" s="403"/>
      <c r="BE2591" s="403"/>
      <c r="BF2591" s="403"/>
      <c r="BG2591" s="403"/>
      <c r="BH2591" s="403"/>
      <c r="BI2591" s="403"/>
      <c r="BJ2591" s="403"/>
      <c r="BK2591" s="403"/>
    </row>
    <row r="2592" spans="1:63" x14ac:dyDescent="0.25">
      <c r="A2592" s="405"/>
      <c r="B2592" s="400"/>
      <c r="C2592" s="403"/>
      <c r="D2592" s="403"/>
      <c r="E2592" s="403"/>
      <c r="I2592" s="404"/>
      <c r="Q2592" s="405"/>
      <c r="S2592" s="405"/>
      <c r="T2592" s="403"/>
      <c r="U2592" s="406"/>
      <c r="V2592" s="400"/>
      <c r="W2592" s="405"/>
      <c r="X2592" s="405"/>
      <c r="Y2592" s="403"/>
      <c r="Z2592" s="407"/>
      <c r="AA2592" s="403"/>
      <c r="AB2592" s="405"/>
      <c r="AC2592" s="403"/>
      <c r="AD2592" s="406"/>
      <c r="AG2592" s="403"/>
      <c r="AH2592" s="403"/>
      <c r="AI2592" s="405"/>
      <c r="AL2592" s="403"/>
      <c r="AN2592" s="403"/>
      <c r="AO2592" s="405"/>
      <c r="AP2592" s="403"/>
      <c r="AQ2592" s="403"/>
      <c r="AR2592" s="403"/>
      <c r="AS2592" s="403"/>
      <c r="AT2592" s="403"/>
      <c r="AU2592" s="403"/>
      <c r="AV2592" s="405"/>
      <c r="AW2592" s="404"/>
      <c r="AY2592" s="403"/>
      <c r="BC2592" s="403"/>
      <c r="BD2592" s="403"/>
      <c r="BE2592" s="403"/>
      <c r="BF2592" s="403"/>
      <c r="BG2592" s="403"/>
      <c r="BH2592" s="403"/>
      <c r="BI2592" s="403"/>
      <c r="BJ2592" s="403"/>
      <c r="BK2592" s="403"/>
    </row>
    <row r="2593" spans="1:63" x14ac:dyDescent="0.25">
      <c r="A2593" s="405"/>
      <c r="B2593" s="400"/>
      <c r="C2593" s="403"/>
      <c r="D2593" s="403"/>
      <c r="E2593" s="403"/>
      <c r="I2593" s="404"/>
      <c r="Q2593" s="405"/>
      <c r="S2593" s="405"/>
      <c r="T2593" s="403"/>
      <c r="U2593" s="406"/>
      <c r="V2593" s="400"/>
      <c r="W2593" s="405"/>
      <c r="X2593" s="405"/>
      <c r="Y2593" s="403"/>
      <c r="Z2593" s="407"/>
      <c r="AA2593" s="403"/>
      <c r="AB2593" s="405"/>
      <c r="AC2593" s="403"/>
      <c r="AD2593" s="406"/>
      <c r="AG2593" s="403"/>
      <c r="AH2593" s="403"/>
      <c r="AI2593" s="405"/>
      <c r="AL2593" s="403"/>
      <c r="AN2593" s="403"/>
      <c r="AO2593" s="405"/>
      <c r="AP2593" s="403"/>
      <c r="AQ2593" s="403"/>
      <c r="AR2593" s="403"/>
      <c r="AS2593" s="403"/>
      <c r="AT2593" s="403"/>
      <c r="AU2593" s="403"/>
      <c r="AV2593" s="405"/>
      <c r="AW2593" s="404"/>
      <c r="AY2593" s="403"/>
      <c r="BC2593" s="403"/>
      <c r="BD2593" s="403"/>
      <c r="BE2593" s="403"/>
      <c r="BF2593" s="403"/>
      <c r="BG2593" s="403"/>
      <c r="BH2593" s="403"/>
      <c r="BI2593" s="403"/>
      <c r="BJ2593" s="403"/>
      <c r="BK2593" s="403"/>
    </row>
    <row r="2594" spans="1:63" x14ac:dyDescent="0.25">
      <c r="A2594" s="405"/>
      <c r="B2594" s="400"/>
      <c r="C2594" s="403"/>
      <c r="D2594" s="403"/>
      <c r="E2594" s="403"/>
      <c r="I2594" s="404"/>
      <c r="Q2594" s="405"/>
      <c r="S2594" s="405"/>
      <c r="T2594" s="403"/>
      <c r="U2594" s="406"/>
      <c r="V2594" s="400"/>
      <c r="W2594" s="405"/>
      <c r="X2594" s="405"/>
      <c r="Y2594" s="403"/>
      <c r="Z2594" s="407"/>
      <c r="AA2594" s="403"/>
      <c r="AB2594" s="405"/>
      <c r="AC2594" s="403"/>
      <c r="AD2594" s="406"/>
      <c r="AG2594" s="403"/>
      <c r="AH2594" s="403"/>
      <c r="AI2594" s="405"/>
      <c r="AL2594" s="403"/>
      <c r="AN2594" s="403"/>
      <c r="AO2594" s="405"/>
      <c r="AP2594" s="403"/>
      <c r="AQ2594" s="403"/>
      <c r="AR2594" s="403"/>
      <c r="AS2594" s="403"/>
      <c r="AT2594" s="403"/>
      <c r="AU2594" s="403"/>
      <c r="AV2594" s="405"/>
      <c r="AW2594" s="404"/>
      <c r="AY2594" s="403"/>
      <c r="BC2594" s="403"/>
      <c r="BD2594" s="403"/>
      <c r="BE2594" s="403"/>
      <c r="BF2594" s="403"/>
      <c r="BG2594" s="403"/>
      <c r="BH2594" s="403"/>
      <c r="BI2594" s="403"/>
      <c r="BJ2594" s="403"/>
      <c r="BK2594" s="403"/>
    </row>
    <row r="2595" spans="1:63" x14ac:dyDescent="0.25">
      <c r="A2595" s="405"/>
      <c r="B2595" s="400"/>
      <c r="C2595" s="403"/>
      <c r="D2595" s="403"/>
      <c r="E2595" s="403"/>
      <c r="I2595" s="404"/>
      <c r="Q2595" s="405"/>
      <c r="S2595" s="405"/>
      <c r="T2595" s="403"/>
      <c r="U2595" s="406"/>
      <c r="V2595" s="400"/>
      <c r="W2595" s="405"/>
      <c r="X2595" s="405"/>
      <c r="Y2595" s="403"/>
      <c r="Z2595" s="407"/>
      <c r="AA2595" s="403"/>
      <c r="AB2595" s="405"/>
      <c r="AC2595" s="403"/>
      <c r="AD2595" s="406"/>
      <c r="AG2595" s="403"/>
      <c r="AH2595" s="403"/>
      <c r="AI2595" s="405"/>
      <c r="AL2595" s="403"/>
      <c r="AN2595" s="403"/>
      <c r="AO2595" s="405"/>
      <c r="AP2595" s="403"/>
      <c r="AQ2595" s="403"/>
      <c r="AR2595" s="403"/>
      <c r="AS2595" s="403"/>
      <c r="AT2595" s="403"/>
      <c r="AU2595" s="403"/>
      <c r="AV2595" s="405"/>
      <c r="AW2595" s="404"/>
      <c r="AY2595" s="403"/>
      <c r="BC2595" s="403"/>
      <c r="BD2595" s="403"/>
      <c r="BE2595" s="403"/>
      <c r="BF2595" s="403"/>
      <c r="BG2595" s="403"/>
      <c r="BH2595" s="403"/>
      <c r="BI2595" s="403"/>
      <c r="BJ2595" s="403"/>
      <c r="BK2595" s="403"/>
    </row>
    <row r="2596" spans="1:63" x14ac:dyDescent="0.25">
      <c r="A2596" s="405"/>
      <c r="B2596" s="400"/>
      <c r="C2596" s="403"/>
      <c r="D2596" s="403"/>
      <c r="E2596" s="403"/>
      <c r="I2596" s="404"/>
      <c r="Q2596" s="405"/>
      <c r="S2596" s="405"/>
      <c r="T2596" s="403"/>
      <c r="U2596" s="406"/>
      <c r="V2596" s="400"/>
      <c r="W2596" s="405"/>
      <c r="X2596" s="405"/>
      <c r="Y2596" s="403"/>
      <c r="Z2596" s="407"/>
      <c r="AA2596" s="403"/>
      <c r="AB2596" s="405"/>
      <c r="AC2596" s="403"/>
      <c r="AD2596" s="406"/>
      <c r="AG2596" s="403"/>
      <c r="AH2596" s="403"/>
      <c r="AI2596" s="405"/>
      <c r="AL2596" s="403"/>
      <c r="AN2596" s="403"/>
      <c r="AO2596" s="405"/>
      <c r="AP2596" s="403"/>
      <c r="AQ2596" s="403"/>
      <c r="AR2596" s="403"/>
      <c r="AS2596" s="403"/>
      <c r="AT2596" s="403"/>
      <c r="AU2596" s="403"/>
      <c r="AV2596" s="405"/>
      <c r="AW2596" s="404"/>
      <c r="AY2596" s="403"/>
      <c r="BC2596" s="403"/>
      <c r="BD2596" s="403"/>
      <c r="BE2596" s="403"/>
      <c r="BF2596" s="403"/>
      <c r="BG2596" s="403"/>
      <c r="BH2596" s="403"/>
      <c r="BI2596" s="403"/>
      <c r="BJ2596" s="403"/>
      <c r="BK2596" s="403"/>
    </row>
    <row r="2597" spans="1:63" x14ac:dyDescent="0.25">
      <c r="A2597" s="405"/>
      <c r="B2597" s="400"/>
      <c r="C2597" s="403"/>
      <c r="D2597" s="403"/>
      <c r="E2597" s="403"/>
      <c r="I2597" s="404"/>
      <c r="Q2597" s="405"/>
      <c r="S2597" s="405"/>
      <c r="T2597" s="403"/>
      <c r="U2597" s="406"/>
      <c r="V2597" s="400"/>
      <c r="W2597" s="405"/>
      <c r="X2597" s="405"/>
      <c r="Y2597" s="403"/>
      <c r="Z2597" s="407"/>
      <c r="AA2597" s="403"/>
      <c r="AB2597" s="405"/>
      <c r="AC2597" s="403"/>
      <c r="AD2597" s="406"/>
      <c r="AG2597" s="403"/>
      <c r="AH2597" s="403"/>
      <c r="AI2597" s="405"/>
      <c r="AL2597" s="403"/>
      <c r="AN2597" s="403"/>
      <c r="AO2597" s="405"/>
      <c r="AP2597" s="403"/>
      <c r="AQ2597" s="403"/>
      <c r="AR2597" s="403"/>
      <c r="AS2597" s="403"/>
      <c r="AT2597" s="403"/>
      <c r="AU2597" s="403"/>
      <c r="AV2597" s="405"/>
      <c r="AW2597" s="404"/>
      <c r="AY2597" s="403"/>
      <c r="BC2597" s="403"/>
      <c r="BD2597" s="403"/>
      <c r="BE2597" s="403"/>
      <c r="BF2597" s="403"/>
      <c r="BG2597" s="403"/>
      <c r="BH2597" s="403"/>
      <c r="BI2597" s="403"/>
      <c r="BJ2597" s="403"/>
      <c r="BK2597" s="403"/>
    </row>
    <row r="2598" spans="1:63" x14ac:dyDescent="0.25">
      <c r="A2598" s="405"/>
      <c r="B2598" s="400"/>
      <c r="C2598" s="403"/>
      <c r="D2598" s="403"/>
      <c r="E2598" s="403"/>
      <c r="I2598" s="404"/>
      <c r="Q2598" s="405"/>
      <c r="S2598" s="405"/>
      <c r="T2598" s="403"/>
      <c r="U2598" s="406"/>
      <c r="V2598" s="400"/>
      <c r="W2598" s="405"/>
      <c r="X2598" s="405"/>
      <c r="Y2598" s="403"/>
      <c r="Z2598" s="407"/>
      <c r="AA2598" s="403"/>
      <c r="AB2598" s="405"/>
      <c r="AC2598" s="403"/>
      <c r="AD2598" s="406"/>
      <c r="AG2598" s="403"/>
      <c r="AH2598" s="403"/>
      <c r="AI2598" s="405"/>
      <c r="AL2598" s="403"/>
      <c r="AN2598" s="403"/>
      <c r="AO2598" s="405"/>
      <c r="AP2598" s="403"/>
      <c r="AQ2598" s="403"/>
      <c r="AR2598" s="403"/>
      <c r="AS2598" s="403"/>
      <c r="AT2598" s="403"/>
      <c r="AU2598" s="403"/>
      <c r="AV2598" s="405"/>
      <c r="AW2598" s="404"/>
      <c r="AY2598" s="403"/>
      <c r="BC2598" s="403"/>
      <c r="BD2598" s="403"/>
      <c r="BE2598" s="403"/>
      <c r="BF2598" s="403"/>
      <c r="BG2598" s="403"/>
      <c r="BH2598" s="403"/>
      <c r="BI2598" s="403"/>
      <c r="BJ2598" s="403"/>
      <c r="BK2598" s="403"/>
    </row>
    <row r="2599" spans="1:63" x14ac:dyDescent="0.25">
      <c r="A2599" s="405"/>
      <c r="B2599" s="400"/>
      <c r="C2599" s="403"/>
      <c r="D2599" s="403"/>
      <c r="E2599" s="403"/>
      <c r="I2599" s="404"/>
      <c r="Q2599" s="405"/>
      <c r="S2599" s="405"/>
      <c r="T2599" s="403"/>
      <c r="U2599" s="406"/>
      <c r="V2599" s="400"/>
      <c r="W2599" s="405"/>
      <c r="X2599" s="405"/>
      <c r="Y2599" s="403"/>
      <c r="Z2599" s="407"/>
      <c r="AA2599" s="403"/>
      <c r="AB2599" s="405"/>
      <c r="AC2599" s="403"/>
      <c r="AD2599" s="406"/>
      <c r="AG2599" s="403"/>
      <c r="AH2599" s="403"/>
      <c r="AI2599" s="405"/>
      <c r="AL2599" s="403"/>
      <c r="AN2599" s="403"/>
      <c r="AO2599" s="405"/>
      <c r="AP2599" s="403"/>
      <c r="AQ2599" s="403"/>
      <c r="AR2599" s="403"/>
      <c r="AS2599" s="403"/>
      <c r="AT2599" s="403"/>
      <c r="AU2599" s="403"/>
      <c r="AV2599" s="405"/>
      <c r="AW2599" s="404"/>
      <c r="AY2599" s="403"/>
      <c r="BC2599" s="403"/>
      <c r="BD2599" s="403"/>
      <c r="BE2599" s="403"/>
      <c r="BF2599" s="403"/>
      <c r="BG2599" s="403"/>
      <c r="BH2599" s="403"/>
      <c r="BI2599" s="403"/>
      <c r="BJ2599" s="403"/>
      <c r="BK2599" s="403"/>
    </row>
    <row r="2600" spans="1:63" x14ac:dyDescent="0.25">
      <c r="A2600" s="405"/>
      <c r="B2600" s="400"/>
      <c r="C2600" s="403"/>
      <c r="D2600" s="403"/>
      <c r="E2600" s="403"/>
      <c r="I2600" s="404"/>
      <c r="Q2600" s="405"/>
      <c r="S2600" s="405"/>
      <c r="T2600" s="403"/>
      <c r="U2600" s="406"/>
      <c r="V2600" s="400"/>
      <c r="W2600" s="405"/>
      <c r="X2600" s="405"/>
      <c r="Y2600" s="403"/>
      <c r="Z2600" s="407"/>
      <c r="AA2600" s="403"/>
      <c r="AB2600" s="405"/>
      <c r="AC2600" s="403"/>
      <c r="AD2600" s="406"/>
      <c r="AG2600" s="403"/>
      <c r="AH2600" s="403"/>
      <c r="AI2600" s="405"/>
      <c r="AL2600" s="403"/>
      <c r="AN2600" s="403"/>
      <c r="AO2600" s="405"/>
      <c r="AP2600" s="403"/>
      <c r="AQ2600" s="403"/>
      <c r="AR2600" s="403"/>
      <c r="AS2600" s="403"/>
      <c r="AT2600" s="403"/>
      <c r="AU2600" s="403"/>
      <c r="AV2600" s="405"/>
      <c r="AW2600" s="404"/>
      <c r="AY2600" s="403"/>
      <c r="BC2600" s="403"/>
      <c r="BD2600" s="403"/>
      <c r="BE2600" s="403"/>
      <c r="BF2600" s="403"/>
      <c r="BG2600" s="403"/>
      <c r="BH2600" s="403"/>
      <c r="BI2600" s="403"/>
      <c r="BJ2600" s="403"/>
      <c r="BK2600" s="403"/>
    </row>
    <row r="2601" spans="1:63" x14ac:dyDescent="0.25">
      <c r="A2601" s="405"/>
      <c r="B2601" s="400"/>
      <c r="C2601" s="403"/>
      <c r="D2601" s="403"/>
      <c r="E2601" s="403"/>
      <c r="I2601" s="404"/>
      <c r="Q2601" s="405"/>
      <c r="S2601" s="405"/>
      <c r="T2601" s="403"/>
      <c r="U2601" s="406"/>
      <c r="V2601" s="400"/>
      <c r="W2601" s="405"/>
      <c r="X2601" s="405"/>
      <c r="Y2601" s="403"/>
      <c r="Z2601" s="407"/>
      <c r="AA2601" s="403"/>
      <c r="AB2601" s="405"/>
      <c r="AC2601" s="403"/>
      <c r="AD2601" s="406"/>
      <c r="AG2601" s="403"/>
      <c r="AH2601" s="403"/>
      <c r="AI2601" s="405"/>
      <c r="AL2601" s="403"/>
      <c r="AN2601" s="403"/>
      <c r="AO2601" s="405"/>
      <c r="AP2601" s="403"/>
      <c r="AQ2601" s="403"/>
      <c r="AR2601" s="403"/>
      <c r="AS2601" s="403"/>
      <c r="AT2601" s="403"/>
      <c r="AU2601" s="403"/>
      <c r="AV2601" s="405"/>
      <c r="AW2601" s="404"/>
      <c r="AY2601" s="403"/>
      <c r="BC2601" s="403"/>
      <c r="BD2601" s="403"/>
      <c r="BE2601" s="403"/>
      <c r="BF2601" s="403"/>
      <c r="BG2601" s="403"/>
      <c r="BH2601" s="403"/>
      <c r="BI2601" s="403"/>
      <c r="BJ2601" s="403"/>
      <c r="BK2601" s="403"/>
    </row>
    <row r="2602" spans="1:63" x14ac:dyDescent="0.25">
      <c r="A2602" s="405"/>
      <c r="B2602" s="400"/>
      <c r="C2602" s="403"/>
      <c r="D2602" s="403"/>
      <c r="E2602" s="403"/>
      <c r="I2602" s="404"/>
      <c r="Q2602" s="405"/>
      <c r="S2602" s="405"/>
      <c r="T2602" s="403"/>
      <c r="U2602" s="406"/>
      <c r="V2602" s="400"/>
      <c r="W2602" s="405"/>
      <c r="X2602" s="405"/>
      <c r="Y2602" s="403"/>
      <c r="Z2602" s="407"/>
      <c r="AA2602" s="403"/>
      <c r="AB2602" s="405"/>
      <c r="AC2602" s="403"/>
      <c r="AD2602" s="406"/>
      <c r="AG2602" s="403"/>
      <c r="AH2602" s="403"/>
      <c r="AI2602" s="405"/>
      <c r="AL2602" s="403"/>
      <c r="AN2602" s="403"/>
      <c r="AO2602" s="405"/>
      <c r="AP2602" s="403"/>
      <c r="AQ2602" s="403"/>
      <c r="AR2602" s="403"/>
      <c r="AS2602" s="403"/>
      <c r="AT2602" s="403"/>
      <c r="AU2602" s="403"/>
      <c r="AV2602" s="405"/>
      <c r="AW2602" s="404"/>
      <c r="AY2602" s="403"/>
      <c r="BC2602" s="403"/>
      <c r="BD2602" s="403"/>
      <c r="BE2602" s="403"/>
      <c r="BF2602" s="403"/>
      <c r="BG2602" s="403"/>
      <c r="BH2602" s="403"/>
      <c r="BI2602" s="403"/>
      <c r="BJ2602" s="403"/>
      <c r="BK2602" s="403"/>
    </row>
    <row r="2603" spans="1:63" x14ac:dyDescent="0.25">
      <c r="A2603" s="405"/>
      <c r="B2603" s="400"/>
      <c r="C2603" s="403"/>
      <c r="D2603" s="403"/>
      <c r="E2603" s="403"/>
      <c r="I2603" s="404"/>
      <c r="Q2603" s="405"/>
      <c r="S2603" s="405"/>
      <c r="T2603" s="403"/>
      <c r="U2603" s="406"/>
      <c r="V2603" s="400"/>
      <c r="W2603" s="405"/>
      <c r="X2603" s="405"/>
      <c r="Y2603" s="403"/>
      <c r="Z2603" s="407"/>
      <c r="AA2603" s="403"/>
      <c r="AB2603" s="405"/>
      <c r="AC2603" s="403"/>
      <c r="AD2603" s="406"/>
      <c r="AG2603" s="403"/>
      <c r="AH2603" s="403"/>
      <c r="AI2603" s="405"/>
      <c r="AL2603" s="403"/>
      <c r="AN2603" s="403"/>
      <c r="AO2603" s="405"/>
      <c r="AP2603" s="403"/>
      <c r="AQ2603" s="403"/>
      <c r="AR2603" s="403"/>
      <c r="AS2603" s="403"/>
      <c r="AT2603" s="403"/>
      <c r="AU2603" s="403"/>
      <c r="AV2603" s="405"/>
      <c r="AW2603" s="404"/>
      <c r="AY2603" s="403"/>
      <c r="BC2603" s="403"/>
      <c r="BD2603" s="403"/>
      <c r="BE2603" s="403"/>
      <c r="BF2603" s="403"/>
      <c r="BG2603" s="403"/>
      <c r="BH2603" s="403"/>
      <c r="BI2603" s="403"/>
      <c r="BJ2603" s="403"/>
      <c r="BK2603" s="403"/>
    </row>
    <row r="2604" spans="1:63" x14ac:dyDescent="0.25">
      <c r="A2604" s="405"/>
      <c r="B2604" s="400"/>
      <c r="C2604" s="403"/>
      <c r="D2604" s="403"/>
      <c r="E2604" s="403"/>
      <c r="I2604" s="404"/>
      <c r="Q2604" s="405"/>
      <c r="S2604" s="405"/>
      <c r="T2604" s="403"/>
      <c r="U2604" s="406"/>
      <c r="V2604" s="400"/>
      <c r="W2604" s="405"/>
      <c r="X2604" s="405"/>
      <c r="Y2604" s="403"/>
      <c r="Z2604" s="407"/>
      <c r="AA2604" s="403"/>
      <c r="AB2604" s="405"/>
      <c r="AC2604" s="403"/>
      <c r="AD2604" s="406"/>
      <c r="AG2604" s="403"/>
      <c r="AH2604" s="403"/>
      <c r="AI2604" s="405"/>
      <c r="AL2604" s="403"/>
      <c r="AN2604" s="403"/>
      <c r="AO2604" s="405"/>
      <c r="AP2604" s="403"/>
      <c r="AQ2604" s="403"/>
      <c r="AR2604" s="403"/>
      <c r="AS2604" s="403"/>
      <c r="AT2604" s="403"/>
      <c r="AU2604" s="403"/>
      <c r="AV2604" s="405"/>
      <c r="AW2604" s="404"/>
      <c r="AY2604" s="403"/>
      <c r="BC2604" s="403"/>
      <c r="BD2604" s="403"/>
      <c r="BE2604" s="403"/>
      <c r="BF2604" s="403"/>
      <c r="BG2604" s="403"/>
      <c r="BH2604" s="403"/>
      <c r="BI2604" s="403"/>
      <c r="BJ2604" s="403"/>
      <c r="BK2604" s="403"/>
    </row>
    <row r="2605" spans="1:63" x14ac:dyDescent="0.25">
      <c r="A2605" s="405"/>
      <c r="B2605" s="400"/>
      <c r="C2605" s="403"/>
      <c r="D2605" s="403"/>
      <c r="E2605" s="403"/>
      <c r="I2605" s="404"/>
      <c r="Q2605" s="405"/>
      <c r="S2605" s="405"/>
      <c r="T2605" s="403"/>
      <c r="U2605" s="406"/>
      <c r="V2605" s="400"/>
      <c r="W2605" s="405"/>
      <c r="X2605" s="405"/>
      <c r="Y2605" s="403"/>
      <c r="Z2605" s="407"/>
      <c r="AA2605" s="403"/>
      <c r="AB2605" s="405"/>
      <c r="AC2605" s="403"/>
      <c r="AD2605" s="406"/>
      <c r="AG2605" s="403"/>
      <c r="AH2605" s="403"/>
      <c r="AI2605" s="405"/>
      <c r="AL2605" s="403"/>
      <c r="AN2605" s="403"/>
      <c r="AO2605" s="405"/>
      <c r="AP2605" s="403"/>
      <c r="AQ2605" s="403"/>
      <c r="AR2605" s="403"/>
      <c r="AS2605" s="403"/>
      <c r="AT2605" s="403"/>
      <c r="AU2605" s="403"/>
      <c r="AV2605" s="405"/>
      <c r="AW2605" s="404"/>
      <c r="AY2605" s="403"/>
      <c r="BC2605" s="403"/>
      <c r="BD2605" s="403"/>
      <c r="BE2605" s="403"/>
      <c r="BF2605" s="403"/>
      <c r="BG2605" s="403"/>
      <c r="BH2605" s="403"/>
      <c r="BI2605" s="403"/>
      <c r="BJ2605" s="403"/>
      <c r="BK2605" s="403"/>
    </row>
    <row r="2606" spans="1:63" x14ac:dyDescent="0.25">
      <c r="A2606" s="405"/>
      <c r="B2606" s="400"/>
      <c r="C2606" s="403"/>
      <c r="D2606" s="403"/>
      <c r="E2606" s="403"/>
      <c r="I2606" s="404"/>
      <c r="Q2606" s="405"/>
      <c r="S2606" s="405"/>
      <c r="T2606" s="403"/>
      <c r="U2606" s="406"/>
      <c r="V2606" s="400"/>
      <c r="W2606" s="405"/>
      <c r="X2606" s="405"/>
      <c r="Y2606" s="403"/>
      <c r="Z2606" s="407"/>
      <c r="AA2606" s="403"/>
      <c r="AB2606" s="405"/>
      <c r="AC2606" s="403"/>
      <c r="AD2606" s="406"/>
      <c r="AG2606" s="403"/>
      <c r="AH2606" s="403"/>
      <c r="AI2606" s="405"/>
      <c r="AL2606" s="403"/>
      <c r="AN2606" s="403"/>
      <c r="AO2606" s="405"/>
      <c r="AP2606" s="403"/>
      <c r="AQ2606" s="403"/>
      <c r="AR2606" s="403"/>
      <c r="AS2606" s="403"/>
      <c r="AT2606" s="403"/>
      <c r="AU2606" s="403"/>
      <c r="AV2606" s="405"/>
      <c r="AW2606" s="404"/>
      <c r="AY2606" s="403"/>
      <c r="BC2606" s="403"/>
      <c r="BD2606" s="403"/>
      <c r="BE2606" s="403"/>
      <c r="BF2606" s="403"/>
      <c r="BG2606" s="403"/>
      <c r="BH2606" s="403"/>
      <c r="BI2606" s="403"/>
      <c r="BJ2606" s="403"/>
      <c r="BK2606" s="403"/>
    </row>
    <row r="2607" spans="1:63" x14ac:dyDescent="0.25">
      <c r="A2607" s="405"/>
      <c r="B2607" s="400"/>
      <c r="C2607" s="403"/>
      <c r="D2607" s="403"/>
      <c r="E2607" s="403"/>
      <c r="I2607" s="404"/>
      <c r="Q2607" s="405"/>
      <c r="S2607" s="405"/>
      <c r="T2607" s="403"/>
      <c r="U2607" s="406"/>
      <c r="V2607" s="400"/>
      <c r="W2607" s="405"/>
      <c r="X2607" s="405"/>
      <c r="Y2607" s="403"/>
      <c r="Z2607" s="407"/>
      <c r="AA2607" s="403"/>
      <c r="AB2607" s="405"/>
      <c r="AC2607" s="403"/>
      <c r="AD2607" s="406"/>
      <c r="AG2607" s="403"/>
      <c r="AH2607" s="403"/>
      <c r="AI2607" s="405"/>
      <c r="AL2607" s="403"/>
      <c r="AN2607" s="403"/>
      <c r="AO2607" s="405"/>
      <c r="AP2607" s="403"/>
      <c r="AQ2607" s="403"/>
      <c r="AR2607" s="403"/>
      <c r="AS2607" s="403"/>
      <c r="AT2607" s="403"/>
      <c r="AU2607" s="403"/>
      <c r="AV2607" s="405"/>
      <c r="AW2607" s="404"/>
      <c r="AY2607" s="403"/>
      <c r="BC2607" s="403"/>
      <c r="BD2607" s="403"/>
      <c r="BE2607" s="403"/>
      <c r="BF2607" s="403"/>
      <c r="BG2607" s="403"/>
      <c r="BH2607" s="403"/>
      <c r="BI2607" s="403"/>
      <c r="BJ2607" s="403"/>
      <c r="BK2607" s="403"/>
    </row>
    <row r="2608" spans="1:63" x14ac:dyDescent="0.25">
      <c r="A2608" s="405"/>
      <c r="B2608" s="400"/>
      <c r="C2608" s="403"/>
      <c r="D2608" s="403"/>
      <c r="E2608" s="403"/>
      <c r="I2608" s="404"/>
      <c r="Q2608" s="405"/>
      <c r="S2608" s="405"/>
      <c r="T2608" s="403"/>
      <c r="U2608" s="406"/>
      <c r="V2608" s="400"/>
      <c r="W2608" s="405"/>
      <c r="X2608" s="405"/>
      <c r="Y2608" s="403"/>
      <c r="Z2608" s="407"/>
      <c r="AA2608" s="403"/>
      <c r="AB2608" s="405"/>
      <c r="AC2608" s="403"/>
      <c r="AD2608" s="406"/>
      <c r="AG2608" s="403"/>
      <c r="AH2608" s="403"/>
      <c r="AI2608" s="405"/>
      <c r="AL2608" s="403"/>
      <c r="AN2608" s="403"/>
      <c r="AO2608" s="405"/>
      <c r="AP2608" s="403"/>
      <c r="AQ2608" s="403"/>
      <c r="AR2608" s="403"/>
      <c r="AS2608" s="403"/>
      <c r="AT2608" s="403"/>
      <c r="AU2608" s="403"/>
      <c r="AV2608" s="405"/>
      <c r="AW2608" s="404"/>
      <c r="AY2608" s="403"/>
      <c r="BC2608" s="403"/>
      <c r="BD2608" s="403"/>
      <c r="BE2608" s="403"/>
      <c r="BF2608" s="403"/>
      <c r="BG2608" s="403"/>
      <c r="BH2608" s="403"/>
      <c r="BI2608" s="403"/>
      <c r="BJ2608" s="403"/>
      <c r="BK2608" s="403"/>
    </row>
    <row r="2609" spans="1:63" x14ac:dyDescent="0.25">
      <c r="A2609" s="405"/>
      <c r="B2609" s="400"/>
      <c r="C2609" s="403"/>
      <c r="D2609" s="403"/>
      <c r="E2609" s="403"/>
      <c r="I2609" s="404"/>
      <c r="Q2609" s="405"/>
      <c r="S2609" s="405"/>
      <c r="T2609" s="403"/>
      <c r="U2609" s="406"/>
      <c r="V2609" s="400"/>
      <c r="W2609" s="405"/>
      <c r="X2609" s="405"/>
      <c r="Y2609" s="403"/>
      <c r="Z2609" s="407"/>
      <c r="AA2609" s="403"/>
      <c r="AB2609" s="405"/>
      <c r="AC2609" s="403"/>
      <c r="AD2609" s="406"/>
      <c r="AG2609" s="403"/>
      <c r="AH2609" s="403"/>
      <c r="AI2609" s="405"/>
      <c r="AL2609" s="403"/>
      <c r="AN2609" s="403"/>
      <c r="AO2609" s="405"/>
      <c r="AP2609" s="403"/>
      <c r="AQ2609" s="403"/>
      <c r="AR2609" s="403"/>
      <c r="AS2609" s="403"/>
      <c r="AT2609" s="403"/>
      <c r="AU2609" s="403"/>
      <c r="AV2609" s="405"/>
      <c r="AW2609" s="404"/>
      <c r="AY2609" s="403"/>
      <c r="BC2609" s="403"/>
      <c r="BD2609" s="403"/>
      <c r="BE2609" s="403"/>
      <c r="BF2609" s="403"/>
      <c r="BG2609" s="403"/>
      <c r="BH2609" s="403"/>
      <c r="BI2609" s="403"/>
      <c r="BJ2609" s="403"/>
      <c r="BK2609" s="403"/>
    </row>
    <row r="2610" spans="1:63" x14ac:dyDescent="0.25">
      <c r="A2610" s="405"/>
      <c r="B2610" s="400"/>
      <c r="C2610" s="403"/>
      <c r="D2610" s="403"/>
      <c r="E2610" s="403"/>
      <c r="I2610" s="404"/>
      <c r="Q2610" s="405"/>
      <c r="S2610" s="405"/>
      <c r="T2610" s="403"/>
      <c r="U2610" s="406"/>
      <c r="V2610" s="400"/>
      <c r="W2610" s="405"/>
      <c r="X2610" s="405"/>
      <c r="Y2610" s="403"/>
      <c r="Z2610" s="407"/>
      <c r="AA2610" s="403"/>
      <c r="AB2610" s="405"/>
      <c r="AC2610" s="403"/>
      <c r="AD2610" s="406"/>
      <c r="AG2610" s="403"/>
      <c r="AH2610" s="403"/>
      <c r="AI2610" s="405"/>
      <c r="AL2610" s="403"/>
      <c r="AN2610" s="403"/>
      <c r="AO2610" s="405"/>
      <c r="AP2610" s="403"/>
      <c r="AQ2610" s="403"/>
      <c r="AR2610" s="403"/>
      <c r="AS2610" s="403"/>
      <c r="AT2610" s="403"/>
      <c r="AU2610" s="403"/>
      <c r="AV2610" s="405"/>
      <c r="AW2610" s="404"/>
      <c r="AY2610" s="403"/>
      <c r="BC2610" s="403"/>
      <c r="BD2610" s="403"/>
      <c r="BE2610" s="403"/>
      <c r="BF2610" s="403"/>
      <c r="BG2610" s="403"/>
      <c r="BH2610" s="403"/>
      <c r="BI2610" s="403"/>
      <c r="BJ2610" s="403"/>
      <c r="BK2610" s="403"/>
    </row>
    <row r="2611" spans="1:63" x14ac:dyDescent="0.25">
      <c r="A2611" s="405"/>
      <c r="B2611" s="400"/>
      <c r="C2611" s="403"/>
      <c r="D2611" s="403"/>
      <c r="E2611" s="403"/>
      <c r="I2611" s="404"/>
      <c r="Q2611" s="405"/>
      <c r="S2611" s="405"/>
      <c r="T2611" s="403"/>
      <c r="U2611" s="406"/>
      <c r="V2611" s="400"/>
      <c r="W2611" s="405"/>
      <c r="X2611" s="405"/>
      <c r="Y2611" s="403"/>
      <c r="Z2611" s="407"/>
      <c r="AA2611" s="403"/>
      <c r="AB2611" s="405"/>
      <c r="AC2611" s="403"/>
      <c r="AD2611" s="406"/>
      <c r="AG2611" s="403"/>
      <c r="AH2611" s="403"/>
      <c r="AI2611" s="405"/>
      <c r="AL2611" s="403"/>
      <c r="AN2611" s="403"/>
      <c r="AO2611" s="405"/>
      <c r="AP2611" s="403"/>
      <c r="AQ2611" s="403"/>
      <c r="AR2611" s="403"/>
      <c r="AS2611" s="403"/>
      <c r="AT2611" s="403"/>
      <c r="AU2611" s="403"/>
      <c r="AV2611" s="405"/>
      <c r="AW2611" s="404"/>
      <c r="AY2611" s="403"/>
      <c r="BC2611" s="403"/>
      <c r="BD2611" s="403"/>
      <c r="BE2611" s="403"/>
      <c r="BF2611" s="403"/>
      <c r="BG2611" s="403"/>
      <c r="BH2611" s="403"/>
      <c r="BI2611" s="403"/>
      <c r="BJ2611" s="403"/>
      <c r="BK2611" s="403"/>
    </row>
    <row r="2612" spans="1:63" x14ac:dyDescent="0.25">
      <c r="A2612" s="405"/>
      <c r="B2612" s="400"/>
      <c r="C2612" s="403"/>
      <c r="D2612" s="403"/>
      <c r="E2612" s="403"/>
      <c r="I2612" s="404"/>
      <c r="Q2612" s="405"/>
      <c r="S2612" s="405"/>
      <c r="T2612" s="403"/>
      <c r="U2612" s="406"/>
      <c r="V2612" s="400"/>
      <c r="W2612" s="405"/>
      <c r="X2612" s="405"/>
      <c r="Y2612" s="403"/>
      <c r="Z2612" s="407"/>
      <c r="AA2612" s="403"/>
      <c r="AB2612" s="405"/>
      <c r="AC2612" s="403"/>
      <c r="AD2612" s="406"/>
      <c r="AG2612" s="403"/>
      <c r="AH2612" s="403"/>
      <c r="AI2612" s="405"/>
      <c r="AL2612" s="403"/>
      <c r="AN2612" s="403"/>
      <c r="AO2612" s="405"/>
      <c r="AP2612" s="403"/>
      <c r="AQ2612" s="403"/>
      <c r="AR2612" s="403"/>
      <c r="AS2612" s="403"/>
      <c r="AT2612" s="403"/>
      <c r="AU2612" s="403"/>
      <c r="AV2612" s="405"/>
      <c r="AW2612" s="404"/>
      <c r="AY2612" s="403"/>
      <c r="BC2612" s="403"/>
      <c r="BD2612" s="403"/>
      <c r="BE2612" s="403"/>
      <c r="BF2612" s="403"/>
      <c r="BG2612" s="403"/>
      <c r="BH2612" s="403"/>
      <c r="BI2612" s="403"/>
      <c r="BJ2612" s="403"/>
      <c r="BK2612" s="403"/>
    </row>
    <row r="2613" spans="1:63" x14ac:dyDescent="0.25">
      <c r="A2613" s="405"/>
      <c r="B2613" s="400"/>
      <c r="C2613" s="403"/>
      <c r="D2613" s="403"/>
      <c r="E2613" s="403"/>
      <c r="I2613" s="404"/>
      <c r="Q2613" s="405"/>
      <c r="S2613" s="405"/>
      <c r="T2613" s="403"/>
      <c r="U2613" s="406"/>
      <c r="V2613" s="400"/>
      <c r="W2613" s="405"/>
      <c r="X2613" s="405"/>
      <c r="Y2613" s="403"/>
      <c r="Z2613" s="407"/>
      <c r="AA2613" s="403"/>
      <c r="AB2613" s="405"/>
      <c r="AC2613" s="403"/>
      <c r="AD2613" s="406"/>
      <c r="AG2613" s="403"/>
      <c r="AH2613" s="403"/>
      <c r="AI2613" s="405"/>
      <c r="AL2613" s="403"/>
      <c r="AN2613" s="403"/>
      <c r="AO2613" s="405"/>
      <c r="AP2613" s="403"/>
      <c r="AQ2613" s="403"/>
      <c r="AR2613" s="403"/>
      <c r="AS2613" s="403"/>
      <c r="AT2613" s="403"/>
      <c r="AU2613" s="403"/>
      <c r="AV2613" s="405"/>
      <c r="AW2613" s="404"/>
      <c r="AY2613" s="403"/>
      <c r="BC2613" s="403"/>
      <c r="BD2613" s="403"/>
      <c r="BE2613" s="403"/>
      <c r="BF2613" s="403"/>
      <c r="BG2613" s="403"/>
      <c r="BH2613" s="403"/>
      <c r="BI2613" s="403"/>
      <c r="BJ2613" s="403"/>
      <c r="BK2613" s="403"/>
    </row>
    <row r="2614" spans="1:63" x14ac:dyDescent="0.25">
      <c r="A2614" s="405"/>
      <c r="B2614" s="400"/>
      <c r="C2614" s="403"/>
      <c r="D2614" s="403"/>
      <c r="E2614" s="403"/>
      <c r="I2614" s="404"/>
      <c r="Q2614" s="405"/>
      <c r="S2614" s="405"/>
      <c r="T2614" s="403"/>
      <c r="U2614" s="406"/>
      <c r="V2614" s="400"/>
      <c r="W2614" s="405"/>
      <c r="X2614" s="405"/>
      <c r="Y2614" s="403"/>
      <c r="Z2614" s="407"/>
      <c r="AA2614" s="403"/>
      <c r="AB2614" s="405"/>
      <c r="AC2614" s="403"/>
      <c r="AD2614" s="406"/>
      <c r="AG2614" s="403"/>
      <c r="AH2614" s="403"/>
      <c r="AI2614" s="405"/>
      <c r="AL2614" s="403"/>
      <c r="AN2614" s="403"/>
      <c r="AO2614" s="405"/>
      <c r="AP2614" s="403"/>
      <c r="AQ2614" s="403"/>
      <c r="AR2614" s="403"/>
      <c r="AS2614" s="403"/>
      <c r="AT2614" s="403"/>
      <c r="AU2614" s="403"/>
      <c r="AV2614" s="405"/>
      <c r="AW2614" s="404"/>
      <c r="AY2614" s="403"/>
      <c r="BC2614" s="403"/>
      <c r="BD2614" s="403"/>
      <c r="BE2614" s="403"/>
      <c r="BF2614" s="403"/>
      <c r="BG2614" s="403"/>
      <c r="BH2614" s="403"/>
      <c r="BI2614" s="403"/>
      <c r="BJ2614" s="403"/>
      <c r="BK2614" s="403"/>
    </row>
    <row r="2615" spans="1:63" x14ac:dyDescent="0.25">
      <c r="A2615" s="405"/>
      <c r="B2615" s="400"/>
      <c r="C2615" s="403"/>
      <c r="D2615" s="403"/>
      <c r="E2615" s="403"/>
      <c r="I2615" s="404"/>
      <c r="Q2615" s="405"/>
      <c r="S2615" s="405"/>
      <c r="T2615" s="403"/>
      <c r="U2615" s="406"/>
      <c r="V2615" s="400"/>
      <c r="W2615" s="405"/>
      <c r="X2615" s="405"/>
      <c r="Y2615" s="403"/>
      <c r="Z2615" s="407"/>
      <c r="AA2615" s="403"/>
      <c r="AB2615" s="405"/>
      <c r="AC2615" s="403"/>
      <c r="AD2615" s="406"/>
      <c r="AG2615" s="403"/>
      <c r="AH2615" s="403"/>
      <c r="AI2615" s="405"/>
      <c r="AL2615" s="403"/>
      <c r="AN2615" s="403"/>
      <c r="AO2615" s="405"/>
      <c r="AP2615" s="403"/>
      <c r="AQ2615" s="403"/>
      <c r="AR2615" s="403"/>
      <c r="AS2615" s="403"/>
      <c r="AT2615" s="403"/>
      <c r="AU2615" s="403"/>
      <c r="AV2615" s="405"/>
      <c r="AW2615" s="404"/>
      <c r="AY2615" s="403"/>
      <c r="BC2615" s="403"/>
      <c r="BD2615" s="403"/>
      <c r="BE2615" s="403"/>
      <c r="BF2615" s="403"/>
      <c r="BG2615" s="403"/>
      <c r="BH2615" s="403"/>
      <c r="BI2615" s="403"/>
      <c r="BJ2615" s="403"/>
      <c r="BK2615" s="403"/>
    </row>
    <row r="2616" spans="1:63" x14ac:dyDescent="0.25">
      <c r="A2616" s="405"/>
      <c r="B2616" s="400"/>
      <c r="C2616" s="403"/>
      <c r="D2616" s="403"/>
      <c r="E2616" s="403"/>
      <c r="I2616" s="404"/>
      <c r="Q2616" s="405"/>
      <c r="S2616" s="405"/>
      <c r="T2616" s="403"/>
      <c r="U2616" s="406"/>
      <c r="V2616" s="400"/>
      <c r="W2616" s="405"/>
      <c r="X2616" s="405"/>
      <c r="Y2616" s="403"/>
      <c r="Z2616" s="407"/>
      <c r="AA2616" s="403"/>
      <c r="AB2616" s="405"/>
      <c r="AC2616" s="403"/>
      <c r="AD2616" s="406"/>
      <c r="AG2616" s="403"/>
      <c r="AH2616" s="403"/>
      <c r="AI2616" s="405"/>
      <c r="AL2616" s="403"/>
      <c r="AN2616" s="403"/>
      <c r="AO2616" s="405"/>
      <c r="AP2616" s="403"/>
      <c r="AQ2616" s="403"/>
      <c r="AR2616" s="403"/>
      <c r="AS2616" s="403"/>
      <c r="AT2616" s="403"/>
      <c r="AU2616" s="403"/>
      <c r="AV2616" s="405"/>
      <c r="AW2616" s="404"/>
      <c r="AY2616" s="403"/>
      <c r="BC2616" s="403"/>
      <c r="BD2616" s="403"/>
      <c r="BE2616" s="403"/>
      <c r="BF2616" s="403"/>
      <c r="BG2616" s="403"/>
      <c r="BH2616" s="403"/>
      <c r="BI2616" s="403"/>
      <c r="BJ2616" s="403"/>
      <c r="BK2616" s="403"/>
    </row>
    <row r="2617" spans="1:63" x14ac:dyDescent="0.25">
      <c r="A2617" s="405"/>
      <c r="B2617" s="400"/>
      <c r="C2617" s="403"/>
      <c r="D2617" s="403"/>
      <c r="E2617" s="403"/>
      <c r="I2617" s="404"/>
      <c r="Q2617" s="405"/>
      <c r="S2617" s="405"/>
      <c r="T2617" s="403"/>
      <c r="U2617" s="406"/>
      <c r="V2617" s="400"/>
      <c r="W2617" s="405"/>
      <c r="X2617" s="405"/>
      <c r="Y2617" s="403"/>
      <c r="Z2617" s="407"/>
      <c r="AA2617" s="403"/>
      <c r="AB2617" s="405"/>
      <c r="AC2617" s="403"/>
      <c r="AD2617" s="406"/>
      <c r="AG2617" s="403"/>
      <c r="AH2617" s="403"/>
      <c r="AI2617" s="405"/>
      <c r="AL2617" s="403"/>
      <c r="AN2617" s="403"/>
      <c r="AO2617" s="405"/>
      <c r="AP2617" s="403"/>
      <c r="AQ2617" s="403"/>
      <c r="AR2617" s="403"/>
      <c r="AS2617" s="403"/>
      <c r="AT2617" s="403"/>
      <c r="AU2617" s="403"/>
      <c r="AV2617" s="405"/>
      <c r="AW2617" s="404"/>
      <c r="AY2617" s="403"/>
      <c r="BC2617" s="403"/>
      <c r="BD2617" s="403"/>
      <c r="BE2617" s="403"/>
      <c r="BF2617" s="403"/>
      <c r="BG2617" s="403"/>
      <c r="BH2617" s="403"/>
      <c r="BI2617" s="403"/>
      <c r="BJ2617" s="403"/>
      <c r="BK2617" s="403"/>
    </row>
    <row r="2618" spans="1:63" x14ac:dyDescent="0.25">
      <c r="A2618" s="405"/>
      <c r="B2618" s="400"/>
      <c r="C2618" s="403"/>
      <c r="D2618" s="403"/>
      <c r="E2618" s="403"/>
      <c r="I2618" s="404"/>
      <c r="Q2618" s="405"/>
      <c r="S2618" s="405"/>
      <c r="T2618" s="403"/>
      <c r="U2618" s="406"/>
      <c r="V2618" s="400"/>
      <c r="W2618" s="405"/>
      <c r="X2618" s="405"/>
      <c r="Y2618" s="403"/>
      <c r="Z2618" s="407"/>
      <c r="AA2618" s="403"/>
      <c r="AB2618" s="405"/>
      <c r="AC2618" s="403"/>
      <c r="AD2618" s="406"/>
      <c r="AG2618" s="403"/>
      <c r="AH2618" s="403"/>
      <c r="AI2618" s="405"/>
      <c r="AL2618" s="403"/>
      <c r="AN2618" s="403"/>
      <c r="AO2618" s="405"/>
      <c r="AP2618" s="403"/>
      <c r="AQ2618" s="403"/>
      <c r="AR2618" s="403"/>
      <c r="AS2618" s="403"/>
      <c r="AT2618" s="403"/>
      <c r="AU2618" s="403"/>
      <c r="AV2618" s="405"/>
      <c r="AW2618" s="404"/>
      <c r="AY2618" s="403"/>
      <c r="BC2618" s="403"/>
      <c r="BD2618" s="403"/>
      <c r="BE2618" s="403"/>
      <c r="BF2618" s="403"/>
      <c r="BG2618" s="403"/>
      <c r="BH2618" s="403"/>
      <c r="BI2618" s="403"/>
      <c r="BJ2618" s="403"/>
      <c r="BK2618" s="403"/>
    </row>
    <row r="2619" spans="1:63" x14ac:dyDescent="0.25">
      <c r="A2619" s="405"/>
      <c r="B2619" s="400"/>
      <c r="C2619" s="403"/>
      <c r="D2619" s="403"/>
      <c r="E2619" s="403"/>
      <c r="I2619" s="404"/>
      <c r="Q2619" s="405"/>
      <c r="S2619" s="405"/>
      <c r="T2619" s="403"/>
      <c r="U2619" s="406"/>
      <c r="V2619" s="400"/>
      <c r="W2619" s="405"/>
      <c r="X2619" s="405"/>
      <c r="Y2619" s="403"/>
      <c r="Z2619" s="407"/>
      <c r="AA2619" s="403"/>
      <c r="AB2619" s="405"/>
      <c r="AC2619" s="403"/>
      <c r="AD2619" s="406"/>
      <c r="AG2619" s="403"/>
      <c r="AH2619" s="403"/>
      <c r="AI2619" s="405"/>
      <c r="AL2619" s="403"/>
      <c r="AN2619" s="403"/>
      <c r="AO2619" s="405"/>
      <c r="AP2619" s="403"/>
      <c r="AQ2619" s="403"/>
      <c r="AR2619" s="403"/>
      <c r="AS2619" s="403"/>
      <c r="AT2619" s="403"/>
      <c r="AU2619" s="403"/>
      <c r="AV2619" s="405"/>
      <c r="AW2619" s="404"/>
      <c r="AY2619" s="403"/>
      <c r="BC2619" s="403"/>
      <c r="BD2619" s="403"/>
      <c r="BE2619" s="403"/>
      <c r="BF2619" s="403"/>
      <c r="BG2619" s="403"/>
      <c r="BH2619" s="403"/>
      <c r="BI2619" s="403"/>
      <c r="BJ2619" s="403"/>
      <c r="BK2619" s="403"/>
    </row>
    <row r="2620" spans="1:63" x14ac:dyDescent="0.25">
      <c r="A2620" s="405"/>
      <c r="B2620" s="400"/>
      <c r="C2620" s="403"/>
      <c r="D2620" s="403"/>
      <c r="E2620" s="403"/>
      <c r="I2620" s="404"/>
      <c r="Q2620" s="405"/>
      <c r="S2620" s="405"/>
      <c r="T2620" s="403"/>
      <c r="U2620" s="406"/>
      <c r="V2620" s="400"/>
      <c r="W2620" s="405"/>
      <c r="X2620" s="405"/>
      <c r="Y2620" s="403"/>
      <c r="Z2620" s="407"/>
      <c r="AA2620" s="403"/>
      <c r="AB2620" s="405"/>
      <c r="AC2620" s="403"/>
      <c r="AD2620" s="406"/>
      <c r="AG2620" s="403"/>
      <c r="AH2620" s="403"/>
      <c r="AI2620" s="405"/>
      <c r="AL2620" s="403"/>
      <c r="AN2620" s="403"/>
      <c r="AO2620" s="405"/>
      <c r="AP2620" s="403"/>
      <c r="AQ2620" s="403"/>
      <c r="AR2620" s="403"/>
      <c r="AS2620" s="403"/>
      <c r="AT2620" s="403"/>
      <c r="AU2620" s="403"/>
      <c r="AV2620" s="405"/>
      <c r="AW2620" s="404"/>
      <c r="AY2620" s="403"/>
      <c r="BC2620" s="403"/>
      <c r="BD2620" s="403"/>
      <c r="BE2620" s="403"/>
      <c r="BF2620" s="403"/>
      <c r="BG2620" s="403"/>
      <c r="BH2620" s="403"/>
      <c r="BI2620" s="403"/>
      <c r="BJ2620" s="403"/>
      <c r="BK2620" s="403"/>
    </row>
    <row r="2621" spans="1:63" x14ac:dyDescent="0.25">
      <c r="A2621" s="405"/>
      <c r="B2621" s="400"/>
      <c r="C2621" s="403"/>
      <c r="D2621" s="403"/>
      <c r="E2621" s="403"/>
      <c r="I2621" s="404"/>
      <c r="Q2621" s="405"/>
      <c r="S2621" s="405"/>
      <c r="T2621" s="403"/>
      <c r="U2621" s="406"/>
      <c r="V2621" s="400"/>
      <c r="W2621" s="405"/>
      <c r="X2621" s="405"/>
      <c r="Y2621" s="403"/>
      <c r="Z2621" s="407"/>
      <c r="AA2621" s="403"/>
      <c r="AB2621" s="405"/>
      <c r="AC2621" s="403"/>
      <c r="AD2621" s="406"/>
      <c r="AG2621" s="403"/>
      <c r="AH2621" s="403"/>
      <c r="AI2621" s="405"/>
      <c r="AL2621" s="403"/>
      <c r="AN2621" s="403"/>
      <c r="AO2621" s="405"/>
      <c r="AP2621" s="403"/>
      <c r="AQ2621" s="403"/>
      <c r="AR2621" s="403"/>
      <c r="AS2621" s="403"/>
      <c r="AT2621" s="403"/>
      <c r="AU2621" s="403"/>
      <c r="AV2621" s="405"/>
      <c r="AW2621" s="404"/>
      <c r="AY2621" s="403"/>
      <c r="BC2621" s="403"/>
      <c r="BD2621" s="403"/>
      <c r="BE2621" s="403"/>
      <c r="BF2621" s="403"/>
      <c r="BG2621" s="403"/>
      <c r="BH2621" s="403"/>
      <c r="BI2621" s="403"/>
      <c r="BJ2621" s="403"/>
      <c r="BK2621" s="403"/>
    </row>
    <row r="2622" spans="1:63" x14ac:dyDescent="0.25">
      <c r="A2622" s="405"/>
      <c r="B2622" s="400"/>
      <c r="C2622" s="403"/>
      <c r="D2622" s="403"/>
      <c r="E2622" s="403"/>
      <c r="I2622" s="404"/>
      <c r="Q2622" s="405"/>
      <c r="S2622" s="405"/>
      <c r="T2622" s="403"/>
      <c r="U2622" s="406"/>
      <c r="V2622" s="400"/>
      <c r="W2622" s="405"/>
      <c r="X2622" s="405"/>
      <c r="Y2622" s="403"/>
      <c r="Z2622" s="407"/>
      <c r="AA2622" s="403"/>
      <c r="AB2622" s="405"/>
      <c r="AC2622" s="403"/>
      <c r="AD2622" s="406"/>
      <c r="AG2622" s="403"/>
      <c r="AH2622" s="403"/>
      <c r="AI2622" s="405"/>
      <c r="AL2622" s="403"/>
      <c r="AN2622" s="403"/>
      <c r="AO2622" s="405"/>
      <c r="AP2622" s="403"/>
      <c r="AQ2622" s="403"/>
      <c r="AR2622" s="403"/>
      <c r="AS2622" s="403"/>
      <c r="AT2622" s="403"/>
      <c r="AU2622" s="403"/>
      <c r="AV2622" s="405"/>
      <c r="AW2622" s="404"/>
      <c r="AY2622" s="403"/>
      <c r="BC2622" s="403"/>
      <c r="BD2622" s="403"/>
      <c r="BE2622" s="403"/>
      <c r="BF2622" s="403"/>
      <c r="BG2622" s="403"/>
      <c r="BH2622" s="403"/>
      <c r="BI2622" s="403"/>
      <c r="BJ2622" s="403"/>
      <c r="BK2622" s="403"/>
    </row>
    <row r="2623" spans="1:63" x14ac:dyDescent="0.25">
      <c r="A2623" s="405"/>
      <c r="B2623" s="400"/>
      <c r="C2623" s="403"/>
      <c r="D2623" s="403"/>
      <c r="E2623" s="403"/>
      <c r="I2623" s="404"/>
      <c r="Q2623" s="405"/>
      <c r="S2623" s="405"/>
      <c r="T2623" s="403"/>
      <c r="U2623" s="406"/>
      <c r="V2623" s="400"/>
      <c r="W2623" s="405"/>
      <c r="X2623" s="405"/>
      <c r="Y2623" s="403"/>
      <c r="Z2623" s="407"/>
      <c r="AA2623" s="403"/>
      <c r="AB2623" s="405"/>
      <c r="AC2623" s="403"/>
      <c r="AD2623" s="406"/>
      <c r="AG2623" s="403"/>
      <c r="AH2623" s="403"/>
      <c r="AI2623" s="405"/>
      <c r="AL2623" s="403"/>
      <c r="AN2623" s="403"/>
      <c r="AO2623" s="405"/>
      <c r="AP2623" s="403"/>
      <c r="AQ2623" s="403"/>
      <c r="AR2623" s="403"/>
      <c r="AS2623" s="403"/>
      <c r="AT2623" s="403"/>
      <c r="AU2623" s="403"/>
      <c r="AV2623" s="405"/>
      <c r="AW2623" s="404"/>
      <c r="AY2623" s="403"/>
      <c r="BC2623" s="403"/>
      <c r="BD2623" s="403"/>
      <c r="BE2623" s="403"/>
      <c r="BF2623" s="403"/>
      <c r="BG2623" s="403"/>
      <c r="BH2623" s="403"/>
      <c r="BI2623" s="403"/>
      <c r="BJ2623" s="403"/>
      <c r="BK2623" s="403"/>
    </row>
    <row r="2624" spans="1:63" x14ac:dyDescent="0.25">
      <c r="A2624" s="405"/>
      <c r="B2624" s="400"/>
      <c r="C2624" s="403"/>
      <c r="D2624" s="403"/>
      <c r="E2624" s="403"/>
      <c r="I2624" s="404"/>
      <c r="Q2624" s="405"/>
      <c r="S2624" s="405"/>
      <c r="T2624" s="403"/>
      <c r="U2624" s="406"/>
      <c r="V2624" s="400"/>
      <c r="W2624" s="405"/>
      <c r="X2624" s="405"/>
      <c r="Y2624" s="403"/>
      <c r="Z2624" s="407"/>
      <c r="AA2624" s="403"/>
      <c r="AB2624" s="405"/>
      <c r="AC2624" s="403"/>
      <c r="AD2624" s="406"/>
      <c r="AG2624" s="403"/>
      <c r="AH2624" s="403"/>
      <c r="AI2624" s="405"/>
      <c r="AL2624" s="403"/>
      <c r="AN2624" s="403"/>
      <c r="AO2624" s="405"/>
      <c r="AP2624" s="403"/>
      <c r="AQ2624" s="403"/>
      <c r="AR2624" s="403"/>
      <c r="AS2624" s="403"/>
      <c r="AT2624" s="403"/>
      <c r="AU2624" s="403"/>
      <c r="AV2624" s="405"/>
      <c r="AW2624" s="404"/>
      <c r="AY2624" s="403"/>
      <c r="BC2624" s="403"/>
      <c r="BD2624" s="403"/>
      <c r="BE2624" s="403"/>
      <c r="BF2624" s="403"/>
      <c r="BG2624" s="403"/>
      <c r="BH2624" s="403"/>
      <c r="BI2624" s="403"/>
      <c r="BJ2624" s="403"/>
      <c r="BK2624" s="403"/>
    </row>
    <row r="2625" spans="1:63" x14ac:dyDescent="0.25">
      <c r="A2625" s="405"/>
      <c r="B2625" s="400"/>
      <c r="C2625" s="403"/>
      <c r="D2625" s="403"/>
      <c r="E2625" s="403"/>
      <c r="I2625" s="404"/>
      <c r="Q2625" s="405"/>
      <c r="S2625" s="405"/>
      <c r="T2625" s="403"/>
      <c r="U2625" s="406"/>
      <c r="V2625" s="400"/>
      <c r="W2625" s="405"/>
      <c r="X2625" s="405"/>
      <c r="Y2625" s="403"/>
      <c r="Z2625" s="407"/>
      <c r="AA2625" s="403"/>
      <c r="AB2625" s="405"/>
      <c r="AC2625" s="403"/>
      <c r="AD2625" s="406"/>
      <c r="AG2625" s="403"/>
      <c r="AH2625" s="403"/>
      <c r="AI2625" s="405"/>
      <c r="AL2625" s="403"/>
      <c r="AN2625" s="403"/>
      <c r="AO2625" s="405"/>
      <c r="AP2625" s="403"/>
      <c r="AQ2625" s="403"/>
      <c r="AR2625" s="403"/>
      <c r="AS2625" s="403"/>
      <c r="AT2625" s="403"/>
      <c r="AU2625" s="403"/>
      <c r="AV2625" s="405"/>
      <c r="AW2625" s="404"/>
      <c r="AY2625" s="403"/>
      <c r="BC2625" s="403"/>
      <c r="BD2625" s="403"/>
      <c r="BE2625" s="403"/>
      <c r="BF2625" s="403"/>
      <c r="BG2625" s="403"/>
      <c r="BH2625" s="403"/>
      <c r="BI2625" s="403"/>
      <c r="BJ2625" s="403"/>
      <c r="BK2625" s="403"/>
    </row>
    <row r="2626" spans="1:63" x14ac:dyDescent="0.25">
      <c r="A2626" s="405"/>
      <c r="B2626" s="400"/>
      <c r="C2626" s="403"/>
      <c r="D2626" s="403"/>
      <c r="E2626" s="403"/>
      <c r="I2626" s="404"/>
      <c r="Q2626" s="405"/>
      <c r="S2626" s="405"/>
      <c r="T2626" s="403"/>
      <c r="U2626" s="406"/>
      <c r="V2626" s="400"/>
      <c r="W2626" s="405"/>
      <c r="X2626" s="405"/>
      <c r="Y2626" s="403"/>
      <c r="Z2626" s="407"/>
      <c r="AA2626" s="403"/>
      <c r="AB2626" s="405"/>
      <c r="AC2626" s="403"/>
      <c r="AD2626" s="406"/>
      <c r="AG2626" s="403"/>
      <c r="AH2626" s="403"/>
      <c r="AI2626" s="405"/>
      <c r="AL2626" s="403"/>
      <c r="AN2626" s="403"/>
      <c r="AO2626" s="405"/>
      <c r="AP2626" s="403"/>
      <c r="AQ2626" s="403"/>
      <c r="AR2626" s="403"/>
      <c r="AS2626" s="403"/>
      <c r="AT2626" s="403"/>
      <c r="AU2626" s="403"/>
      <c r="AV2626" s="405"/>
      <c r="AW2626" s="404"/>
      <c r="AY2626" s="403"/>
      <c r="BC2626" s="403"/>
      <c r="BD2626" s="403"/>
      <c r="BE2626" s="403"/>
      <c r="BF2626" s="403"/>
      <c r="BG2626" s="403"/>
      <c r="BH2626" s="403"/>
      <c r="BI2626" s="403"/>
      <c r="BJ2626" s="403"/>
      <c r="BK2626" s="403"/>
    </row>
    <row r="2627" spans="1:63" x14ac:dyDescent="0.25">
      <c r="A2627" s="405"/>
      <c r="B2627" s="400"/>
      <c r="C2627" s="403"/>
      <c r="D2627" s="403"/>
      <c r="E2627" s="403"/>
      <c r="I2627" s="404"/>
      <c r="Q2627" s="405"/>
      <c r="S2627" s="405"/>
      <c r="T2627" s="403"/>
      <c r="U2627" s="406"/>
      <c r="V2627" s="400"/>
      <c r="W2627" s="405"/>
      <c r="X2627" s="405"/>
      <c r="Y2627" s="403"/>
      <c r="Z2627" s="407"/>
      <c r="AA2627" s="403"/>
      <c r="AB2627" s="405"/>
      <c r="AC2627" s="403"/>
      <c r="AD2627" s="406"/>
      <c r="AG2627" s="403"/>
      <c r="AH2627" s="403"/>
      <c r="AI2627" s="405"/>
      <c r="AL2627" s="403"/>
      <c r="AN2627" s="403"/>
      <c r="AO2627" s="405"/>
      <c r="AP2627" s="403"/>
      <c r="AQ2627" s="403"/>
      <c r="AR2627" s="403"/>
      <c r="AS2627" s="403"/>
      <c r="AT2627" s="403"/>
      <c r="AU2627" s="403"/>
      <c r="AV2627" s="405"/>
      <c r="AW2627" s="404"/>
      <c r="AY2627" s="403"/>
      <c r="BC2627" s="403"/>
      <c r="BD2627" s="403"/>
      <c r="BE2627" s="403"/>
      <c r="BF2627" s="403"/>
      <c r="BG2627" s="403"/>
      <c r="BH2627" s="403"/>
      <c r="BI2627" s="403"/>
      <c r="BJ2627" s="403"/>
      <c r="BK2627" s="403"/>
    </row>
    <row r="2628" spans="1:63" x14ac:dyDescent="0.25">
      <c r="A2628" s="405"/>
      <c r="B2628" s="400"/>
      <c r="C2628" s="403"/>
      <c r="D2628" s="403"/>
      <c r="E2628" s="403"/>
      <c r="I2628" s="404"/>
      <c r="Q2628" s="405"/>
      <c r="S2628" s="405"/>
      <c r="T2628" s="403"/>
      <c r="U2628" s="406"/>
      <c r="V2628" s="400"/>
      <c r="W2628" s="405"/>
      <c r="X2628" s="405"/>
      <c r="Y2628" s="403"/>
      <c r="Z2628" s="407"/>
      <c r="AA2628" s="403"/>
      <c r="AB2628" s="405"/>
      <c r="AC2628" s="403"/>
      <c r="AD2628" s="406"/>
      <c r="AG2628" s="403"/>
      <c r="AH2628" s="403"/>
      <c r="AI2628" s="405"/>
      <c r="AL2628" s="403"/>
      <c r="AN2628" s="403"/>
      <c r="AO2628" s="405"/>
      <c r="AP2628" s="403"/>
      <c r="AQ2628" s="403"/>
      <c r="AR2628" s="403"/>
      <c r="AS2628" s="403"/>
      <c r="AT2628" s="403"/>
      <c r="AU2628" s="403"/>
      <c r="AV2628" s="405"/>
      <c r="AW2628" s="404"/>
      <c r="AY2628" s="403"/>
      <c r="BC2628" s="403"/>
      <c r="BD2628" s="403"/>
      <c r="BE2628" s="403"/>
      <c r="BF2628" s="403"/>
      <c r="BG2628" s="403"/>
      <c r="BH2628" s="403"/>
      <c r="BI2628" s="403"/>
      <c r="BJ2628" s="403"/>
      <c r="BK2628" s="403"/>
    </row>
    <row r="2629" spans="1:63" x14ac:dyDescent="0.25">
      <c r="A2629" s="405"/>
      <c r="B2629" s="400"/>
      <c r="C2629" s="403"/>
      <c r="D2629" s="403"/>
      <c r="E2629" s="403"/>
      <c r="I2629" s="404"/>
      <c r="Q2629" s="405"/>
      <c r="S2629" s="405"/>
      <c r="T2629" s="403"/>
      <c r="U2629" s="406"/>
      <c r="V2629" s="400"/>
      <c r="W2629" s="405"/>
      <c r="X2629" s="405"/>
      <c r="Y2629" s="403"/>
      <c r="Z2629" s="407"/>
      <c r="AA2629" s="403"/>
      <c r="AB2629" s="405"/>
      <c r="AC2629" s="403"/>
      <c r="AD2629" s="406"/>
      <c r="AG2629" s="403"/>
      <c r="AH2629" s="403"/>
      <c r="AI2629" s="405"/>
      <c r="AL2629" s="403"/>
      <c r="AN2629" s="403"/>
      <c r="AO2629" s="405"/>
      <c r="AP2629" s="403"/>
      <c r="AQ2629" s="403"/>
      <c r="AR2629" s="403"/>
      <c r="AS2629" s="403"/>
      <c r="AT2629" s="403"/>
      <c r="AU2629" s="403"/>
      <c r="AV2629" s="405"/>
      <c r="AW2629" s="404"/>
      <c r="AY2629" s="403"/>
      <c r="BC2629" s="403"/>
      <c r="BD2629" s="403"/>
      <c r="BE2629" s="403"/>
      <c r="BF2629" s="403"/>
      <c r="BG2629" s="403"/>
      <c r="BH2629" s="403"/>
      <c r="BI2629" s="403"/>
      <c r="BJ2629" s="403"/>
      <c r="BK2629" s="403"/>
    </row>
    <row r="2630" spans="1:63" x14ac:dyDescent="0.25">
      <c r="A2630" s="405"/>
      <c r="B2630" s="400"/>
      <c r="C2630" s="403"/>
      <c r="D2630" s="403"/>
      <c r="E2630" s="403"/>
      <c r="I2630" s="404"/>
      <c r="Q2630" s="405"/>
      <c r="S2630" s="405"/>
      <c r="T2630" s="403"/>
      <c r="U2630" s="406"/>
      <c r="V2630" s="400"/>
      <c r="W2630" s="405"/>
      <c r="X2630" s="405"/>
      <c r="Y2630" s="403"/>
      <c r="Z2630" s="407"/>
      <c r="AA2630" s="403"/>
      <c r="AB2630" s="405"/>
      <c r="AC2630" s="403"/>
      <c r="AD2630" s="406"/>
      <c r="AG2630" s="403"/>
      <c r="AH2630" s="403"/>
      <c r="AI2630" s="405"/>
      <c r="AL2630" s="403"/>
      <c r="AN2630" s="403"/>
      <c r="AO2630" s="405"/>
      <c r="AP2630" s="403"/>
      <c r="AQ2630" s="403"/>
      <c r="AR2630" s="403"/>
      <c r="AS2630" s="403"/>
      <c r="AT2630" s="403"/>
      <c r="AU2630" s="403"/>
      <c r="AV2630" s="405"/>
      <c r="AW2630" s="404"/>
      <c r="AY2630" s="403"/>
      <c r="BC2630" s="403"/>
      <c r="BD2630" s="403"/>
      <c r="BE2630" s="403"/>
      <c r="BF2630" s="403"/>
      <c r="BG2630" s="403"/>
      <c r="BH2630" s="403"/>
      <c r="BI2630" s="403"/>
      <c r="BJ2630" s="403"/>
      <c r="BK2630" s="403"/>
    </row>
    <row r="2631" spans="1:63" x14ac:dyDescent="0.25">
      <c r="A2631" s="405"/>
      <c r="B2631" s="400"/>
      <c r="C2631" s="403"/>
      <c r="D2631" s="403"/>
      <c r="E2631" s="403"/>
      <c r="I2631" s="404"/>
      <c r="Q2631" s="405"/>
      <c r="S2631" s="405"/>
      <c r="T2631" s="403"/>
      <c r="U2631" s="406"/>
      <c r="V2631" s="400"/>
      <c r="W2631" s="405"/>
      <c r="X2631" s="405"/>
      <c r="Y2631" s="403"/>
      <c r="Z2631" s="407"/>
      <c r="AA2631" s="403"/>
      <c r="AB2631" s="405"/>
      <c r="AC2631" s="403"/>
      <c r="AD2631" s="406"/>
      <c r="AG2631" s="403"/>
      <c r="AH2631" s="403"/>
      <c r="AI2631" s="405"/>
      <c r="AL2631" s="403"/>
      <c r="AN2631" s="403"/>
      <c r="AO2631" s="405"/>
      <c r="AP2631" s="403"/>
      <c r="AQ2631" s="403"/>
      <c r="AR2631" s="403"/>
      <c r="AS2631" s="403"/>
      <c r="AT2631" s="403"/>
      <c r="AU2631" s="403"/>
      <c r="AV2631" s="405"/>
      <c r="AW2631" s="404"/>
      <c r="AY2631" s="403"/>
      <c r="BC2631" s="403"/>
      <c r="BD2631" s="403"/>
      <c r="BE2631" s="403"/>
      <c r="BF2631" s="403"/>
      <c r="BG2631" s="403"/>
      <c r="BH2631" s="403"/>
      <c r="BI2631" s="403"/>
      <c r="BJ2631" s="403"/>
      <c r="BK2631" s="403"/>
    </row>
    <row r="2632" spans="1:63" x14ac:dyDescent="0.25">
      <c r="A2632" s="405"/>
      <c r="B2632" s="400"/>
      <c r="C2632" s="403"/>
      <c r="D2632" s="403"/>
      <c r="E2632" s="403"/>
      <c r="I2632" s="404"/>
      <c r="Q2632" s="405"/>
      <c r="S2632" s="405"/>
      <c r="T2632" s="403"/>
      <c r="U2632" s="406"/>
      <c r="V2632" s="400"/>
      <c r="W2632" s="405"/>
      <c r="X2632" s="405"/>
      <c r="Y2632" s="403"/>
      <c r="Z2632" s="407"/>
      <c r="AA2632" s="403"/>
      <c r="AB2632" s="405"/>
      <c r="AC2632" s="403"/>
      <c r="AD2632" s="406"/>
      <c r="AG2632" s="403"/>
      <c r="AH2632" s="403"/>
      <c r="AI2632" s="405"/>
      <c r="AL2632" s="403"/>
      <c r="AN2632" s="403"/>
      <c r="AO2632" s="405"/>
      <c r="AP2632" s="403"/>
      <c r="AQ2632" s="403"/>
      <c r="AR2632" s="403"/>
      <c r="AS2632" s="403"/>
      <c r="AT2632" s="403"/>
      <c r="AU2632" s="403"/>
      <c r="AV2632" s="405"/>
      <c r="AW2632" s="404"/>
      <c r="AY2632" s="403"/>
      <c r="BC2632" s="403"/>
      <c r="BD2632" s="403"/>
      <c r="BE2632" s="403"/>
      <c r="BF2632" s="403"/>
      <c r="BG2632" s="403"/>
      <c r="BH2632" s="403"/>
      <c r="BI2632" s="403"/>
      <c r="BJ2632" s="403"/>
      <c r="BK2632" s="403"/>
    </row>
    <row r="2633" spans="1:63" x14ac:dyDescent="0.25">
      <c r="A2633" s="405"/>
      <c r="B2633" s="400"/>
      <c r="C2633" s="403"/>
      <c r="D2633" s="403"/>
      <c r="E2633" s="403"/>
      <c r="I2633" s="404"/>
      <c r="Q2633" s="405"/>
      <c r="S2633" s="405"/>
      <c r="T2633" s="403"/>
      <c r="U2633" s="406"/>
      <c r="V2633" s="400"/>
      <c r="W2633" s="405"/>
      <c r="X2633" s="405"/>
      <c r="Y2633" s="403"/>
      <c r="Z2633" s="407"/>
      <c r="AA2633" s="403"/>
      <c r="AB2633" s="405"/>
      <c r="AC2633" s="403"/>
      <c r="AD2633" s="406"/>
      <c r="AG2633" s="403"/>
      <c r="AH2633" s="403"/>
      <c r="AI2633" s="405"/>
      <c r="AL2633" s="403"/>
      <c r="AN2633" s="403"/>
      <c r="AO2633" s="405"/>
      <c r="AP2633" s="403"/>
      <c r="AQ2633" s="403"/>
      <c r="AR2633" s="403"/>
      <c r="AS2633" s="403"/>
      <c r="AT2633" s="403"/>
      <c r="AU2633" s="403"/>
      <c r="AV2633" s="405"/>
      <c r="AW2633" s="404"/>
      <c r="AY2633" s="403"/>
      <c r="BC2633" s="403"/>
      <c r="BD2633" s="403"/>
      <c r="BE2633" s="403"/>
      <c r="BF2633" s="403"/>
      <c r="BG2633" s="403"/>
      <c r="BH2633" s="403"/>
      <c r="BI2633" s="403"/>
      <c r="BJ2633" s="403"/>
      <c r="BK2633" s="403"/>
    </row>
    <row r="2634" spans="1:63" x14ac:dyDescent="0.25">
      <c r="A2634" s="405"/>
      <c r="B2634" s="400"/>
      <c r="C2634" s="403"/>
      <c r="D2634" s="403"/>
      <c r="E2634" s="403"/>
      <c r="I2634" s="404"/>
      <c r="Q2634" s="405"/>
      <c r="S2634" s="405"/>
      <c r="T2634" s="403"/>
      <c r="U2634" s="406"/>
      <c r="V2634" s="400"/>
      <c r="W2634" s="405"/>
      <c r="X2634" s="405"/>
      <c r="Y2634" s="403"/>
      <c r="Z2634" s="407"/>
      <c r="AA2634" s="403"/>
      <c r="AB2634" s="405"/>
      <c r="AC2634" s="403"/>
      <c r="AD2634" s="406"/>
      <c r="AG2634" s="403"/>
      <c r="AH2634" s="403"/>
      <c r="AI2634" s="405"/>
      <c r="AL2634" s="403"/>
      <c r="AN2634" s="403"/>
      <c r="AO2634" s="405"/>
      <c r="AP2634" s="403"/>
      <c r="AQ2634" s="403"/>
      <c r="AR2634" s="403"/>
      <c r="AS2634" s="403"/>
      <c r="AT2634" s="403"/>
      <c r="AU2634" s="403"/>
      <c r="AV2634" s="405"/>
      <c r="AW2634" s="404"/>
      <c r="AY2634" s="403"/>
      <c r="BC2634" s="403"/>
      <c r="BD2634" s="403"/>
      <c r="BE2634" s="403"/>
      <c r="BF2634" s="403"/>
      <c r="BG2634" s="403"/>
      <c r="BH2634" s="403"/>
      <c r="BI2634" s="403"/>
      <c r="BJ2634" s="403"/>
      <c r="BK2634" s="403"/>
    </row>
    <row r="2635" spans="1:63" x14ac:dyDescent="0.25">
      <c r="A2635" s="405"/>
      <c r="B2635" s="400"/>
      <c r="C2635" s="403"/>
      <c r="D2635" s="403"/>
      <c r="E2635" s="403"/>
      <c r="I2635" s="404"/>
      <c r="Q2635" s="405"/>
      <c r="S2635" s="405"/>
      <c r="T2635" s="403"/>
      <c r="U2635" s="406"/>
      <c r="V2635" s="400"/>
      <c r="W2635" s="405"/>
      <c r="X2635" s="405"/>
      <c r="Y2635" s="403"/>
      <c r="Z2635" s="407"/>
      <c r="AA2635" s="403"/>
      <c r="AB2635" s="405"/>
      <c r="AC2635" s="403"/>
      <c r="AD2635" s="406"/>
      <c r="AG2635" s="403"/>
      <c r="AH2635" s="403"/>
      <c r="AI2635" s="405"/>
      <c r="AL2635" s="403"/>
      <c r="AN2635" s="403"/>
      <c r="AO2635" s="405"/>
      <c r="AP2635" s="403"/>
      <c r="AQ2635" s="403"/>
      <c r="AR2635" s="403"/>
      <c r="AS2635" s="403"/>
      <c r="AT2635" s="403"/>
      <c r="AU2635" s="403"/>
      <c r="AV2635" s="405"/>
      <c r="AW2635" s="404"/>
      <c r="AY2635" s="403"/>
      <c r="BC2635" s="403"/>
      <c r="BD2635" s="403"/>
      <c r="BE2635" s="403"/>
      <c r="BF2635" s="403"/>
      <c r="BG2635" s="403"/>
      <c r="BH2635" s="403"/>
      <c r="BI2635" s="403"/>
      <c r="BJ2635" s="403"/>
      <c r="BK2635" s="403"/>
    </row>
    <row r="2636" spans="1:63" x14ac:dyDescent="0.25">
      <c r="A2636" s="405"/>
      <c r="B2636" s="400"/>
      <c r="C2636" s="403"/>
      <c r="D2636" s="403"/>
      <c r="E2636" s="403"/>
      <c r="I2636" s="404"/>
      <c r="Q2636" s="405"/>
      <c r="S2636" s="405"/>
      <c r="T2636" s="403"/>
      <c r="U2636" s="406"/>
      <c r="V2636" s="400"/>
      <c r="W2636" s="405"/>
      <c r="X2636" s="405"/>
      <c r="Y2636" s="403"/>
      <c r="Z2636" s="407"/>
      <c r="AA2636" s="403"/>
      <c r="AB2636" s="405"/>
      <c r="AC2636" s="403"/>
      <c r="AD2636" s="406"/>
      <c r="AG2636" s="403"/>
      <c r="AH2636" s="403"/>
      <c r="AI2636" s="405"/>
      <c r="AL2636" s="403"/>
      <c r="AN2636" s="403"/>
      <c r="AO2636" s="405"/>
      <c r="AP2636" s="403"/>
      <c r="AQ2636" s="403"/>
      <c r="AR2636" s="403"/>
      <c r="AS2636" s="403"/>
      <c r="AT2636" s="403"/>
      <c r="AU2636" s="403"/>
      <c r="AV2636" s="405"/>
      <c r="AW2636" s="404"/>
      <c r="AY2636" s="403"/>
      <c r="BC2636" s="403"/>
      <c r="BD2636" s="403"/>
      <c r="BE2636" s="403"/>
      <c r="BF2636" s="403"/>
      <c r="BG2636" s="403"/>
      <c r="BH2636" s="403"/>
      <c r="BI2636" s="403"/>
      <c r="BJ2636" s="403"/>
      <c r="BK2636" s="403"/>
    </row>
    <row r="2637" spans="1:63" x14ac:dyDescent="0.25">
      <c r="A2637" s="405"/>
      <c r="B2637" s="400"/>
      <c r="C2637" s="403"/>
      <c r="D2637" s="403"/>
      <c r="E2637" s="403"/>
      <c r="I2637" s="404"/>
      <c r="Q2637" s="405"/>
      <c r="S2637" s="405"/>
      <c r="T2637" s="403"/>
      <c r="U2637" s="406"/>
      <c r="V2637" s="400"/>
      <c r="W2637" s="405"/>
      <c r="X2637" s="405"/>
      <c r="Y2637" s="403"/>
      <c r="Z2637" s="407"/>
      <c r="AA2637" s="403"/>
      <c r="AB2637" s="405"/>
      <c r="AC2637" s="403"/>
      <c r="AD2637" s="406"/>
      <c r="AG2637" s="403"/>
      <c r="AH2637" s="403"/>
      <c r="AI2637" s="405"/>
      <c r="AL2637" s="403"/>
      <c r="AN2637" s="403"/>
      <c r="AO2637" s="405"/>
      <c r="AP2637" s="403"/>
      <c r="AQ2637" s="403"/>
      <c r="AR2637" s="403"/>
      <c r="AS2637" s="403"/>
      <c r="AT2637" s="403"/>
      <c r="AU2637" s="403"/>
      <c r="AV2637" s="405"/>
      <c r="AW2637" s="404"/>
      <c r="AY2637" s="403"/>
      <c r="BC2637" s="403"/>
      <c r="BD2637" s="403"/>
      <c r="BE2637" s="403"/>
      <c r="BF2637" s="403"/>
      <c r="BG2637" s="403"/>
      <c r="BH2637" s="403"/>
      <c r="BI2637" s="403"/>
      <c r="BJ2637" s="403"/>
      <c r="BK2637" s="403"/>
    </row>
    <row r="2638" spans="1:63" x14ac:dyDescent="0.25">
      <c r="A2638" s="405"/>
      <c r="B2638" s="400"/>
      <c r="C2638" s="403"/>
      <c r="D2638" s="403"/>
      <c r="E2638" s="403"/>
      <c r="I2638" s="404"/>
      <c r="Q2638" s="405"/>
      <c r="S2638" s="405"/>
      <c r="T2638" s="403"/>
      <c r="U2638" s="406"/>
      <c r="V2638" s="400"/>
      <c r="W2638" s="405"/>
      <c r="X2638" s="405"/>
      <c r="Y2638" s="403"/>
      <c r="Z2638" s="407"/>
      <c r="AA2638" s="403"/>
      <c r="AB2638" s="405"/>
      <c r="AC2638" s="403"/>
      <c r="AD2638" s="406"/>
      <c r="AG2638" s="403"/>
      <c r="AH2638" s="403"/>
      <c r="AI2638" s="405"/>
      <c r="AL2638" s="403"/>
      <c r="AN2638" s="403"/>
      <c r="AO2638" s="405"/>
      <c r="AP2638" s="403"/>
      <c r="AQ2638" s="403"/>
      <c r="AR2638" s="403"/>
      <c r="AS2638" s="403"/>
      <c r="AT2638" s="403"/>
      <c r="AU2638" s="403"/>
      <c r="AV2638" s="405"/>
      <c r="AW2638" s="404"/>
      <c r="AY2638" s="403"/>
      <c r="BC2638" s="403"/>
      <c r="BD2638" s="403"/>
      <c r="BE2638" s="403"/>
      <c r="BF2638" s="403"/>
      <c r="BG2638" s="403"/>
      <c r="BH2638" s="403"/>
      <c r="BI2638" s="403"/>
      <c r="BJ2638" s="403"/>
      <c r="BK2638" s="403"/>
    </row>
    <row r="2639" spans="1:63" x14ac:dyDescent="0.25">
      <c r="A2639" s="405"/>
      <c r="B2639" s="400"/>
      <c r="C2639" s="403"/>
      <c r="D2639" s="403"/>
      <c r="E2639" s="403"/>
      <c r="I2639" s="404"/>
      <c r="Q2639" s="405"/>
      <c r="S2639" s="405"/>
      <c r="T2639" s="403"/>
      <c r="U2639" s="406"/>
      <c r="V2639" s="400"/>
      <c r="W2639" s="405"/>
      <c r="X2639" s="405"/>
      <c r="Y2639" s="403"/>
      <c r="Z2639" s="407"/>
      <c r="AA2639" s="403"/>
      <c r="AB2639" s="405"/>
      <c r="AC2639" s="403"/>
      <c r="AD2639" s="406"/>
      <c r="AG2639" s="403"/>
      <c r="AH2639" s="403"/>
      <c r="AI2639" s="405"/>
      <c r="AL2639" s="403"/>
      <c r="AN2639" s="403"/>
      <c r="AO2639" s="405"/>
      <c r="AP2639" s="403"/>
      <c r="AQ2639" s="403"/>
      <c r="AR2639" s="403"/>
      <c r="AS2639" s="403"/>
      <c r="AT2639" s="403"/>
      <c r="AU2639" s="403"/>
      <c r="AV2639" s="405"/>
      <c r="AW2639" s="404"/>
      <c r="AY2639" s="403"/>
      <c r="BC2639" s="403"/>
      <c r="BD2639" s="403"/>
      <c r="BE2639" s="403"/>
      <c r="BF2639" s="403"/>
      <c r="BG2639" s="403"/>
      <c r="BH2639" s="403"/>
      <c r="BI2639" s="403"/>
      <c r="BJ2639" s="403"/>
      <c r="BK2639" s="403"/>
    </row>
    <row r="2640" spans="1:63" x14ac:dyDescent="0.25">
      <c r="A2640" s="405"/>
      <c r="B2640" s="400"/>
      <c r="C2640" s="403"/>
      <c r="D2640" s="403"/>
      <c r="E2640" s="403"/>
      <c r="I2640" s="404"/>
      <c r="Q2640" s="405"/>
      <c r="S2640" s="405"/>
      <c r="T2640" s="403"/>
      <c r="U2640" s="406"/>
      <c r="V2640" s="400"/>
      <c r="W2640" s="405"/>
      <c r="X2640" s="405"/>
      <c r="Y2640" s="403"/>
      <c r="Z2640" s="407"/>
      <c r="AA2640" s="403"/>
      <c r="AB2640" s="405"/>
      <c r="AC2640" s="403"/>
      <c r="AD2640" s="406"/>
      <c r="AG2640" s="403"/>
      <c r="AH2640" s="403"/>
      <c r="AI2640" s="405"/>
      <c r="AL2640" s="403"/>
      <c r="AN2640" s="403"/>
      <c r="AO2640" s="405"/>
      <c r="AP2640" s="403"/>
      <c r="AQ2640" s="403"/>
      <c r="AR2640" s="403"/>
      <c r="AS2640" s="403"/>
      <c r="AT2640" s="403"/>
      <c r="AU2640" s="403"/>
      <c r="AV2640" s="405"/>
      <c r="AW2640" s="404"/>
      <c r="AY2640" s="403"/>
      <c r="BC2640" s="403"/>
      <c r="BD2640" s="403"/>
      <c r="BE2640" s="403"/>
      <c r="BF2640" s="403"/>
      <c r="BG2640" s="403"/>
      <c r="BH2640" s="403"/>
      <c r="BI2640" s="403"/>
      <c r="BJ2640" s="403"/>
      <c r="BK2640" s="403"/>
    </row>
    <row r="2641" spans="1:63" x14ac:dyDescent="0.25">
      <c r="A2641" s="405"/>
      <c r="B2641" s="400"/>
      <c r="C2641" s="403"/>
      <c r="D2641" s="403"/>
      <c r="E2641" s="403"/>
      <c r="I2641" s="404"/>
      <c r="Q2641" s="405"/>
      <c r="S2641" s="405"/>
      <c r="T2641" s="403"/>
      <c r="U2641" s="406"/>
      <c r="V2641" s="400"/>
      <c r="W2641" s="405"/>
      <c r="X2641" s="405"/>
      <c r="Y2641" s="403"/>
      <c r="Z2641" s="407"/>
      <c r="AA2641" s="403"/>
      <c r="AB2641" s="405"/>
      <c r="AC2641" s="403"/>
      <c r="AD2641" s="406"/>
      <c r="AG2641" s="403"/>
      <c r="AH2641" s="403"/>
      <c r="AI2641" s="405"/>
      <c r="AL2641" s="403"/>
      <c r="AN2641" s="403"/>
      <c r="AO2641" s="405"/>
      <c r="AP2641" s="403"/>
      <c r="AQ2641" s="403"/>
      <c r="AR2641" s="403"/>
      <c r="AS2641" s="403"/>
      <c r="AT2641" s="403"/>
      <c r="AU2641" s="403"/>
      <c r="AV2641" s="405"/>
      <c r="AW2641" s="404"/>
      <c r="AY2641" s="403"/>
      <c r="BC2641" s="403"/>
      <c r="BD2641" s="403"/>
      <c r="BE2641" s="403"/>
      <c r="BF2641" s="403"/>
      <c r="BG2641" s="403"/>
      <c r="BH2641" s="403"/>
      <c r="BI2641" s="403"/>
      <c r="BJ2641" s="403"/>
      <c r="BK2641" s="403"/>
    </row>
    <row r="2642" spans="1:63" x14ac:dyDescent="0.25">
      <c r="A2642" s="405"/>
      <c r="B2642" s="400"/>
      <c r="C2642" s="403"/>
      <c r="D2642" s="403"/>
      <c r="E2642" s="403"/>
      <c r="I2642" s="404"/>
      <c r="Q2642" s="405"/>
      <c r="S2642" s="405"/>
      <c r="T2642" s="403"/>
      <c r="U2642" s="406"/>
      <c r="V2642" s="400"/>
      <c r="W2642" s="405"/>
      <c r="X2642" s="405"/>
      <c r="Y2642" s="403"/>
      <c r="Z2642" s="407"/>
      <c r="AA2642" s="403"/>
      <c r="AB2642" s="405"/>
      <c r="AC2642" s="403"/>
      <c r="AD2642" s="406"/>
      <c r="AG2642" s="403"/>
      <c r="AH2642" s="403"/>
      <c r="AI2642" s="405"/>
      <c r="AL2642" s="403"/>
      <c r="AN2642" s="403"/>
      <c r="AO2642" s="405"/>
      <c r="AP2642" s="403"/>
      <c r="AQ2642" s="403"/>
      <c r="AR2642" s="403"/>
      <c r="AS2642" s="403"/>
      <c r="AT2642" s="403"/>
      <c r="AU2642" s="403"/>
      <c r="AV2642" s="405"/>
      <c r="AW2642" s="404"/>
      <c r="AY2642" s="403"/>
      <c r="BC2642" s="403"/>
      <c r="BD2642" s="403"/>
      <c r="BE2642" s="403"/>
      <c r="BF2642" s="403"/>
      <c r="BG2642" s="403"/>
      <c r="BH2642" s="403"/>
      <c r="BI2642" s="403"/>
      <c r="BJ2642" s="403"/>
      <c r="BK2642" s="403"/>
    </row>
    <row r="2643" spans="1:63" x14ac:dyDescent="0.25">
      <c r="A2643" s="405"/>
      <c r="B2643" s="400"/>
      <c r="C2643" s="403"/>
      <c r="D2643" s="403"/>
      <c r="E2643" s="403"/>
      <c r="I2643" s="404"/>
      <c r="Q2643" s="405"/>
      <c r="S2643" s="405"/>
      <c r="T2643" s="403"/>
      <c r="U2643" s="406"/>
      <c r="V2643" s="400"/>
      <c r="W2643" s="405"/>
      <c r="X2643" s="405"/>
      <c r="Y2643" s="403"/>
      <c r="Z2643" s="407"/>
      <c r="AA2643" s="403"/>
      <c r="AB2643" s="405"/>
      <c r="AC2643" s="403"/>
      <c r="AD2643" s="406"/>
      <c r="AG2643" s="403"/>
      <c r="AH2643" s="403"/>
      <c r="AI2643" s="405"/>
      <c r="AL2643" s="403"/>
      <c r="AN2643" s="403"/>
      <c r="AO2643" s="405"/>
      <c r="AP2643" s="403"/>
      <c r="AQ2643" s="403"/>
      <c r="AR2643" s="403"/>
      <c r="AS2643" s="403"/>
      <c r="AT2643" s="403"/>
      <c r="AU2643" s="403"/>
      <c r="AV2643" s="405"/>
      <c r="AW2643" s="404"/>
      <c r="AY2643" s="403"/>
      <c r="BC2643" s="403"/>
      <c r="BD2643" s="403"/>
      <c r="BE2643" s="403"/>
      <c r="BF2643" s="403"/>
      <c r="BG2643" s="403"/>
      <c r="BH2643" s="403"/>
      <c r="BI2643" s="403"/>
      <c r="BJ2643" s="403"/>
      <c r="BK2643" s="403"/>
    </row>
    <row r="2644" spans="1:63" x14ac:dyDescent="0.25">
      <c r="A2644" s="405"/>
      <c r="B2644" s="400"/>
      <c r="C2644" s="403"/>
      <c r="D2644" s="403"/>
      <c r="E2644" s="403"/>
      <c r="I2644" s="404"/>
      <c r="Q2644" s="405"/>
      <c r="S2644" s="405"/>
      <c r="T2644" s="403"/>
      <c r="U2644" s="406"/>
      <c r="V2644" s="400"/>
      <c r="W2644" s="405"/>
      <c r="X2644" s="405"/>
      <c r="Y2644" s="403"/>
      <c r="Z2644" s="407"/>
      <c r="AA2644" s="403"/>
      <c r="AB2644" s="405"/>
      <c r="AC2644" s="403"/>
      <c r="AD2644" s="406"/>
      <c r="AG2644" s="403"/>
      <c r="AH2644" s="403"/>
      <c r="AI2644" s="405"/>
      <c r="AL2644" s="403"/>
      <c r="AN2644" s="403"/>
      <c r="AO2644" s="405"/>
      <c r="AP2644" s="403"/>
      <c r="AQ2644" s="403"/>
      <c r="AR2644" s="403"/>
      <c r="AS2644" s="403"/>
      <c r="AT2644" s="403"/>
      <c r="AU2644" s="403"/>
      <c r="AV2644" s="405"/>
      <c r="AW2644" s="404"/>
      <c r="AY2644" s="403"/>
      <c r="BC2644" s="403"/>
      <c r="BD2644" s="403"/>
      <c r="BE2644" s="403"/>
      <c r="BF2644" s="403"/>
      <c r="BG2644" s="403"/>
      <c r="BH2644" s="403"/>
      <c r="BI2644" s="403"/>
      <c r="BJ2644" s="403"/>
      <c r="BK2644" s="403"/>
    </row>
    <row r="2645" spans="1:63" x14ac:dyDescent="0.25">
      <c r="A2645" s="405"/>
      <c r="B2645" s="400"/>
      <c r="C2645" s="403"/>
      <c r="D2645" s="403"/>
      <c r="E2645" s="403"/>
      <c r="I2645" s="404"/>
      <c r="Q2645" s="405"/>
      <c r="S2645" s="405"/>
      <c r="T2645" s="403"/>
      <c r="U2645" s="406"/>
      <c r="V2645" s="400"/>
      <c r="W2645" s="405"/>
      <c r="X2645" s="405"/>
      <c r="Y2645" s="403"/>
      <c r="Z2645" s="407"/>
      <c r="AA2645" s="403"/>
      <c r="AB2645" s="405"/>
      <c r="AC2645" s="403"/>
      <c r="AD2645" s="406"/>
      <c r="AG2645" s="403"/>
      <c r="AH2645" s="403"/>
      <c r="AI2645" s="405"/>
      <c r="AL2645" s="403"/>
      <c r="AN2645" s="403"/>
      <c r="AO2645" s="405"/>
      <c r="AP2645" s="403"/>
      <c r="AQ2645" s="403"/>
      <c r="AR2645" s="403"/>
      <c r="AS2645" s="403"/>
      <c r="AT2645" s="403"/>
      <c r="AU2645" s="403"/>
      <c r="AV2645" s="405"/>
      <c r="AW2645" s="404"/>
      <c r="AY2645" s="403"/>
      <c r="BC2645" s="403"/>
      <c r="BD2645" s="403"/>
      <c r="BE2645" s="403"/>
      <c r="BF2645" s="403"/>
      <c r="BG2645" s="403"/>
      <c r="BH2645" s="403"/>
      <c r="BI2645" s="403"/>
      <c r="BJ2645" s="403"/>
      <c r="BK2645" s="403"/>
    </row>
    <row r="2646" spans="1:63" x14ac:dyDescent="0.25">
      <c r="A2646" s="405"/>
      <c r="B2646" s="400"/>
      <c r="C2646" s="403"/>
      <c r="D2646" s="403"/>
      <c r="E2646" s="403"/>
      <c r="I2646" s="404"/>
      <c r="Q2646" s="405"/>
      <c r="S2646" s="405"/>
      <c r="T2646" s="403"/>
      <c r="U2646" s="406"/>
      <c r="V2646" s="400"/>
      <c r="W2646" s="405"/>
      <c r="X2646" s="405"/>
      <c r="Y2646" s="403"/>
      <c r="Z2646" s="407"/>
      <c r="AA2646" s="403"/>
      <c r="AB2646" s="405"/>
      <c r="AC2646" s="403"/>
      <c r="AD2646" s="406"/>
      <c r="AG2646" s="403"/>
      <c r="AH2646" s="403"/>
      <c r="AI2646" s="405"/>
      <c r="AL2646" s="403"/>
      <c r="AN2646" s="403"/>
      <c r="AO2646" s="405"/>
      <c r="AP2646" s="403"/>
      <c r="AQ2646" s="403"/>
      <c r="AR2646" s="403"/>
      <c r="AS2646" s="403"/>
      <c r="AT2646" s="403"/>
      <c r="AU2646" s="403"/>
      <c r="AV2646" s="405"/>
      <c r="AW2646" s="404"/>
      <c r="AY2646" s="403"/>
      <c r="BC2646" s="403"/>
      <c r="BD2646" s="403"/>
      <c r="BE2646" s="403"/>
      <c r="BF2646" s="403"/>
      <c r="BG2646" s="403"/>
      <c r="BH2646" s="403"/>
      <c r="BI2646" s="403"/>
      <c r="BJ2646" s="403"/>
      <c r="BK2646" s="403"/>
    </row>
    <row r="2647" spans="1:63" x14ac:dyDescent="0.25">
      <c r="A2647" s="405"/>
      <c r="B2647" s="400"/>
      <c r="C2647" s="403"/>
      <c r="D2647" s="403"/>
      <c r="E2647" s="403"/>
      <c r="I2647" s="404"/>
      <c r="Q2647" s="405"/>
      <c r="S2647" s="405"/>
      <c r="T2647" s="403"/>
      <c r="U2647" s="406"/>
      <c r="V2647" s="400"/>
      <c r="W2647" s="405"/>
      <c r="X2647" s="405"/>
      <c r="Y2647" s="403"/>
      <c r="Z2647" s="407"/>
      <c r="AA2647" s="403"/>
      <c r="AB2647" s="405"/>
      <c r="AC2647" s="403"/>
      <c r="AD2647" s="406"/>
      <c r="AG2647" s="403"/>
      <c r="AH2647" s="403"/>
      <c r="AI2647" s="405"/>
      <c r="AL2647" s="403"/>
      <c r="AN2647" s="403"/>
      <c r="AO2647" s="405"/>
      <c r="AP2647" s="403"/>
      <c r="AQ2647" s="403"/>
      <c r="AR2647" s="403"/>
      <c r="AS2647" s="403"/>
      <c r="AT2647" s="403"/>
      <c r="AU2647" s="403"/>
      <c r="AV2647" s="405"/>
      <c r="AW2647" s="404"/>
      <c r="AY2647" s="403"/>
      <c r="BC2647" s="403"/>
      <c r="BD2647" s="403"/>
      <c r="BE2647" s="403"/>
      <c r="BF2647" s="403"/>
      <c r="BG2647" s="403"/>
      <c r="BH2647" s="403"/>
      <c r="BI2647" s="403"/>
      <c r="BJ2647" s="403"/>
      <c r="BK2647" s="403"/>
    </row>
    <row r="2648" spans="1:63" x14ac:dyDescent="0.25">
      <c r="A2648" s="405"/>
      <c r="B2648" s="400"/>
      <c r="C2648" s="403"/>
      <c r="D2648" s="403"/>
      <c r="E2648" s="403"/>
      <c r="I2648" s="404"/>
      <c r="Q2648" s="405"/>
      <c r="S2648" s="405"/>
      <c r="T2648" s="403"/>
      <c r="U2648" s="406"/>
      <c r="V2648" s="400"/>
      <c r="W2648" s="405"/>
      <c r="X2648" s="405"/>
      <c r="Y2648" s="403"/>
      <c r="Z2648" s="407"/>
      <c r="AA2648" s="403"/>
      <c r="AB2648" s="405"/>
      <c r="AC2648" s="403"/>
      <c r="AD2648" s="406"/>
      <c r="AG2648" s="403"/>
      <c r="AH2648" s="403"/>
      <c r="AI2648" s="405"/>
      <c r="AL2648" s="403"/>
      <c r="AN2648" s="403"/>
      <c r="AO2648" s="405"/>
      <c r="AP2648" s="403"/>
      <c r="AQ2648" s="403"/>
      <c r="AR2648" s="403"/>
      <c r="AS2648" s="403"/>
      <c r="AT2648" s="403"/>
      <c r="AU2648" s="403"/>
      <c r="AV2648" s="405"/>
      <c r="AW2648" s="404"/>
      <c r="AY2648" s="403"/>
      <c r="BC2648" s="403"/>
      <c r="BD2648" s="403"/>
      <c r="BE2648" s="403"/>
      <c r="BF2648" s="403"/>
      <c r="BG2648" s="403"/>
      <c r="BH2648" s="403"/>
      <c r="BI2648" s="403"/>
      <c r="BJ2648" s="403"/>
      <c r="BK2648" s="403"/>
    </row>
    <row r="2649" spans="1:63" x14ac:dyDescent="0.25">
      <c r="A2649" s="405"/>
      <c r="B2649" s="400"/>
      <c r="C2649" s="403"/>
      <c r="D2649" s="403"/>
      <c r="E2649" s="403"/>
      <c r="I2649" s="404"/>
      <c r="Q2649" s="405"/>
      <c r="S2649" s="405"/>
      <c r="T2649" s="403"/>
      <c r="U2649" s="406"/>
      <c r="V2649" s="400"/>
      <c r="W2649" s="405"/>
      <c r="X2649" s="405"/>
      <c r="Y2649" s="403"/>
      <c r="Z2649" s="407"/>
      <c r="AA2649" s="403"/>
      <c r="AB2649" s="405"/>
      <c r="AC2649" s="403"/>
      <c r="AD2649" s="406"/>
      <c r="AG2649" s="403"/>
      <c r="AH2649" s="403"/>
      <c r="AI2649" s="405"/>
      <c r="AL2649" s="403"/>
      <c r="AN2649" s="403"/>
      <c r="AO2649" s="405"/>
      <c r="AP2649" s="403"/>
      <c r="AQ2649" s="403"/>
      <c r="AR2649" s="403"/>
      <c r="AS2649" s="403"/>
      <c r="AT2649" s="403"/>
      <c r="AU2649" s="403"/>
      <c r="AV2649" s="405"/>
      <c r="AW2649" s="404"/>
      <c r="AY2649" s="403"/>
      <c r="BC2649" s="403"/>
      <c r="BD2649" s="403"/>
      <c r="BE2649" s="403"/>
      <c r="BF2649" s="403"/>
      <c r="BG2649" s="403"/>
      <c r="BH2649" s="403"/>
      <c r="BI2649" s="403"/>
      <c r="BJ2649" s="403"/>
      <c r="BK2649" s="403"/>
    </row>
    <row r="2650" spans="1:63" x14ac:dyDescent="0.25">
      <c r="A2650" s="405"/>
      <c r="B2650" s="400"/>
      <c r="C2650" s="403"/>
      <c r="D2650" s="403"/>
      <c r="E2650" s="403"/>
      <c r="I2650" s="404"/>
      <c r="Q2650" s="405"/>
      <c r="S2650" s="405"/>
      <c r="T2650" s="403"/>
      <c r="U2650" s="406"/>
      <c r="V2650" s="400"/>
      <c r="W2650" s="405"/>
      <c r="X2650" s="405"/>
      <c r="Y2650" s="403"/>
      <c r="Z2650" s="407"/>
      <c r="AA2650" s="403"/>
      <c r="AB2650" s="405"/>
      <c r="AC2650" s="403"/>
      <c r="AD2650" s="406"/>
      <c r="AG2650" s="403"/>
      <c r="AH2650" s="403"/>
      <c r="AI2650" s="405"/>
      <c r="AL2650" s="403"/>
      <c r="AN2650" s="403"/>
      <c r="AO2650" s="405"/>
      <c r="AP2650" s="403"/>
      <c r="AQ2650" s="403"/>
      <c r="AR2650" s="403"/>
      <c r="AS2650" s="403"/>
      <c r="AT2650" s="403"/>
      <c r="AU2650" s="403"/>
      <c r="AV2650" s="405"/>
      <c r="AW2650" s="404"/>
      <c r="AY2650" s="403"/>
      <c r="BC2650" s="403"/>
      <c r="BD2650" s="403"/>
      <c r="BE2650" s="403"/>
      <c r="BF2650" s="403"/>
      <c r="BG2650" s="403"/>
      <c r="BH2650" s="403"/>
      <c r="BI2650" s="403"/>
      <c r="BJ2650" s="403"/>
      <c r="BK2650" s="403"/>
    </row>
    <row r="2651" spans="1:63" x14ac:dyDescent="0.25">
      <c r="A2651" s="405"/>
      <c r="B2651" s="400"/>
      <c r="C2651" s="403"/>
      <c r="D2651" s="403"/>
      <c r="E2651" s="403"/>
      <c r="I2651" s="404"/>
      <c r="Q2651" s="405"/>
      <c r="S2651" s="405"/>
      <c r="T2651" s="403"/>
      <c r="U2651" s="406"/>
      <c r="V2651" s="400"/>
      <c r="W2651" s="405"/>
      <c r="X2651" s="405"/>
      <c r="Y2651" s="403"/>
      <c r="Z2651" s="407"/>
      <c r="AA2651" s="403"/>
      <c r="AB2651" s="405"/>
      <c r="AC2651" s="403"/>
      <c r="AD2651" s="406"/>
      <c r="AG2651" s="403"/>
      <c r="AH2651" s="403"/>
      <c r="AI2651" s="405"/>
      <c r="AL2651" s="403"/>
      <c r="AN2651" s="403"/>
      <c r="AO2651" s="405"/>
      <c r="AP2651" s="403"/>
      <c r="AQ2651" s="403"/>
      <c r="AR2651" s="403"/>
      <c r="AS2651" s="403"/>
      <c r="AT2651" s="403"/>
      <c r="AU2651" s="403"/>
      <c r="AV2651" s="405"/>
      <c r="AW2651" s="404"/>
      <c r="AY2651" s="403"/>
      <c r="BC2651" s="403"/>
      <c r="BD2651" s="403"/>
      <c r="BE2651" s="403"/>
      <c r="BF2651" s="403"/>
      <c r="BG2651" s="403"/>
      <c r="BH2651" s="403"/>
      <c r="BI2651" s="403"/>
      <c r="BJ2651" s="403"/>
      <c r="BK2651" s="403"/>
    </row>
    <row r="2652" spans="1:63" x14ac:dyDescent="0.25">
      <c r="A2652" s="405"/>
      <c r="B2652" s="400"/>
      <c r="C2652" s="403"/>
      <c r="D2652" s="403"/>
      <c r="E2652" s="403"/>
      <c r="I2652" s="404"/>
      <c r="Q2652" s="405"/>
      <c r="S2652" s="405"/>
      <c r="T2652" s="403"/>
      <c r="U2652" s="406"/>
      <c r="V2652" s="400"/>
      <c r="W2652" s="405"/>
      <c r="X2652" s="405"/>
      <c r="Y2652" s="403"/>
      <c r="Z2652" s="407"/>
      <c r="AA2652" s="403"/>
      <c r="AB2652" s="405"/>
      <c r="AC2652" s="403"/>
      <c r="AD2652" s="406"/>
      <c r="AG2652" s="403"/>
      <c r="AH2652" s="403"/>
      <c r="AI2652" s="405"/>
      <c r="AL2652" s="403"/>
      <c r="AN2652" s="403"/>
      <c r="AO2652" s="405"/>
      <c r="AP2652" s="403"/>
      <c r="AQ2652" s="403"/>
      <c r="AR2652" s="403"/>
      <c r="AS2652" s="403"/>
      <c r="AT2652" s="403"/>
      <c r="AU2652" s="403"/>
      <c r="AV2652" s="405"/>
      <c r="AW2652" s="404"/>
      <c r="AY2652" s="403"/>
      <c r="BC2652" s="403"/>
      <c r="BD2652" s="403"/>
      <c r="BE2652" s="403"/>
      <c r="BF2652" s="403"/>
      <c r="BG2652" s="403"/>
      <c r="BH2652" s="403"/>
      <c r="BI2652" s="403"/>
      <c r="BJ2652" s="403"/>
      <c r="BK2652" s="403"/>
    </row>
    <row r="2653" spans="1:63" x14ac:dyDescent="0.25">
      <c r="A2653" s="405"/>
      <c r="B2653" s="400"/>
      <c r="C2653" s="403"/>
      <c r="D2653" s="403"/>
      <c r="E2653" s="403"/>
      <c r="I2653" s="404"/>
      <c r="Q2653" s="405"/>
      <c r="S2653" s="405"/>
      <c r="T2653" s="403"/>
      <c r="U2653" s="406"/>
      <c r="V2653" s="400"/>
      <c r="W2653" s="405"/>
      <c r="X2653" s="405"/>
      <c r="Y2653" s="403"/>
      <c r="Z2653" s="407"/>
      <c r="AA2653" s="403"/>
      <c r="AB2653" s="405"/>
      <c r="AC2653" s="403"/>
      <c r="AD2653" s="406"/>
      <c r="AG2653" s="403"/>
      <c r="AH2653" s="403"/>
      <c r="AI2653" s="405"/>
      <c r="AL2653" s="403"/>
      <c r="AN2653" s="403"/>
      <c r="AO2653" s="405"/>
      <c r="AP2653" s="403"/>
      <c r="AQ2653" s="403"/>
      <c r="AR2653" s="403"/>
      <c r="AS2653" s="403"/>
      <c r="AT2653" s="403"/>
      <c r="AU2653" s="403"/>
      <c r="AV2653" s="405"/>
      <c r="AW2653" s="404"/>
      <c r="AY2653" s="403"/>
      <c r="BC2653" s="403"/>
      <c r="BD2653" s="403"/>
      <c r="BE2653" s="403"/>
      <c r="BF2653" s="403"/>
      <c r="BG2653" s="403"/>
      <c r="BH2653" s="403"/>
      <c r="BI2653" s="403"/>
      <c r="BJ2653" s="403"/>
      <c r="BK2653" s="403"/>
    </row>
    <row r="2654" spans="1:63" x14ac:dyDescent="0.25">
      <c r="A2654" s="405"/>
      <c r="B2654" s="400"/>
      <c r="C2654" s="403"/>
      <c r="D2654" s="403"/>
      <c r="E2654" s="403"/>
      <c r="I2654" s="404"/>
      <c r="Q2654" s="405"/>
      <c r="S2654" s="405"/>
      <c r="T2654" s="403"/>
      <c r="U2654" s="406"/>
      <c r="V2654" s="400"/>
      <c r="W2654" s="405"/>
      <c r="X2654" s="405"/>
      <c r="Y2654" s="403"/>
      <c r="Z2654" s="407"/>
      <c r="AA2654" s="403"/>
      <c r="AB2654" s="405"/>
      <c r="AC2654" s="403"/>
      <c r="AD2654" s="406"/>
      <c r="AG2654" s="403"/>
      <c r="AH2654" s="403"/>
      <c r="AI2654" s="405"/>
      <c r="AL2654" s="403"/>
      <c r="AN2654" s="403"/>
      <c r="AO2654" s="405"/>
      <c r="AP2654" s="403"/>
      <c r="AQ2654" s="403"/>
      <c r="AR2654" s="403"/>
      <c r="AS2654" s="403"/>
      <c r="AT2654" s="403"/>
      <c r="AU2654" s="403"/>
      <c r="AV2654" s="405"/>
      <c r="AW2654" s="404"/>
      <c r="AY2654" s="403"/>
      <c r="BC2654" s="403"/>
      <c r="BD2654" s="403"/>
      <c r="BE2654" s="403"/>
      <c r="BF2654" s="403"/>
      <c r="BG2654" s="403"/>
      <c r="BH2654" s="403"/>
      <c r="BI2654" s="403"/>
      <c r="BJ2654" s="403"/>
      <c r="BK2654" s="403"/>
    </row>
    <row r="2655" spans="1:63" x14ac:dyDescent="0.25">
      <c r="A2655" s="405"/>
      <c r="B2655" s="400"/>
      <c r="C2655" s="403"/>
      <c r="D2655" s="403"/>
      <c r="E2655" s="403"/>
      <c r="I2655" s="404"/>
      <c r="Q2655" s="405"/>
      <c r="S2655" s="405"/>
      <c r="T2655" s="403"/>
      <c r="U2655" s="406"/>
      <c r="V2655" s="400"/>
      <c r="W2655" s="405"/>
      <c r="X2655" s="405"/>
      <c r="Y2655" s="403"/>
      <c r="Z2655" s="407"/>
      <c r="AA2655" s="403"/>
      <c r="AB2655" s="405"/>
      <c r="AC2655" s="403"/>
      <c r="AD2655" s="406"/>
      <c r="AG2655" s="403"/>
      <c r="AH2655" s="403"/>
      <c r="AI2655" s="405"/>
      <c r="AL2655" s="403"/>
      <c r="AN2655" s="403"/>
      <c r="AO2655" s="405"/>
      <c r="AP2655" s="403"/>
      <c r="AQ2655" s="403"/>
      <c r="AR2655" s="403"/>
      <c r="AS2655" s="403"/>
      <c r="AT2655" s="403"/>
      <c r="AU2655" s="403"/>
      <c r="AV2655" s="405"/>
      <c r="AW2655" s="404"/>
      <c r="AY2655" s="403"/>
      <c r="BC2655" s="403"/>
      <c r="BD2655" s="403"/>
      <c r="BE2655" s="403"/>
      <c r="BF2655" s="403"/>
      <c r="BG2655" s="403"/>
      <c r="BH2655" s="403"/>
      <c r="BI2655" s="403"/>
      <c r="BJ2655" s="403"/>
      <c r="BK2655" s="403"/>
    </row>
    <row r="2656" spans="1:63" x14ac:dyDescent="0.25">
      <c r="A2656" s="405"/>
      <c r="B2656" s="400"/>
      <c r="C2656" s="403"/>
      <c r="D2656" s="403"/>
      <c r="E2656" s="403"/>
      <c r="I2656" s="404"/>
      <c r="Q2656" s="405"/>
      <c r="S2656" s="405"/>
      <c r="T2656" s="403"/>
      <c r="U2656" s="406"/>
      <c r="V2656" s="400"/>
      <c r="W2656" s="405"/>
      <c r="X2656" s="405"/>
      <c r="Y2656" s="403"/>
      <c r="Z2656" s="407"/>
      <c r="AA2656" s="403"/>
      <c r="AB2656" s="405"/>
      <c r="AC2656" s="403"/>
      <c r="AD2656" s="406"/>
      <c r="AG2656" s="403"/>
      <c r="AH2656" s="403"/>
      <c r="AI2656" s="405"/>
      <c r="AL2656" s="403"/>
      <c r="AN2656" s="403"/>
      <c r="AO2656" s="405"/>
      <c r="AP2656" s="403"/>
      <c r="AQ2656" s="403"/>
      <c r="AR2656" s="403"/>
      <c r="AS2656" s="403"/>
      <c r="AT2656" s="403"/>
      <c r="AU2656" s="403"/>
      <c r="AV2656" s="405"/>
      <c r="AW2656" s="404"/>
      <c r="AY2656" s="403"/>
      <c r="BC2656" s="403"/>
      <c r="BD2656" s="403"/>
      <c r="BE2656" s="403"/>
      <c r="BF2656" s="403"/>
      <c r="BG2656" s="403"/>
      <c r="BH2656" s="403"/>
      <c r="BI2656" s="403"/>
      <c r="BJ2656" s="403"/>
      <c r="BK2656" s="403"/>
    </row>
    <row r="2657" spans="1:63" x14ac:dyDescent="0.25">
      <c r="A2657" s="405"/>
      <c r="B2657" s="400"/>
      <c r="C2657" s="403"/>
      <c r="D2657" s="403"/>
      <c r="E2657" s="403"/>
      <c r="I2657" s="404"/>
      <c r="Q2657" s="405"/>
      <c r="S2657" s="405"/>
      <c r="T2657" s="403"/>
      <c r="U2657" s="406"/>
      <c r="V2657" s="400"/>
      <c r="W2657" s="405"/>
      <c r="X2657" s="405"/>
      <c r="Y2657" s="403"/>
      <c r="Z2657" s="407"/>
      <c r="AA2657" s="403"/>
      <c r="AB2657" s="405"/>
      <c r="AC2657" s="403"/>
      <c r="AD2657" s="406"/>
      <c r="AG2657" s="403"/>
      <c r="AH2657" s="403"/>
      <c r="AI2657" s="405"/>
      <c r="AL2657" s="403"/>
      <c r="AN2657" s="403"/>
      <c r="AO2657" s="405"/>
      <c r="AP2657" s="403"/>
      <c r="AQ2657" s="403"/>
      <c r="AR2657" s="403"/>
      <c r="AS2657" s="403"/>
      <c r="AT2657" s="403"/>
      <c r="AU2657" s="403"/>
      <c r="AV2657" s="405"/>
      <c r="AW2657" s="404"/>
      <c r="AY2657" s="403"/>
      <c r="BC2657" s="403"/>
      <c r="BD2657" s="403"/>
      <c r="BE2657" s="403"/>
      <c r="BF2657" s="403"/>
      <c r="BG2657" s="403"/>
      <c r="BH2657" s="403"/>
      <c r="BI2657" s="403"/>
      <c r="BJ2657" s="403"/>
      <c r="BK2657" s="403"/>
    </row>
    <row r="2658" spans="1:63" x14ac:dyDescent="0.25">
      <c r="A2658" s="405"/>
      <c r="B2658" s="400"/>
      <c r="C2658" s="403"/>
      <c r="D2658" s="403"/>
      <c r="E2658" s="403"/>
      <c r="I2658" s="404"/>
      <c r="Q2658" s="405"/>
      <c r="S2658" s="405"/>
      <c r="T2658" s="403"/>
      <c r="U2658" s="406"/>
      <c r="V2658" s="400"/>
      <c r="W2658" s="405"/>
      <c r="X2658" s="405"/>
      <c r="Y2658" s="403"/>
      <c r="Z2658" s="407"/>
      <c r="AA2658" s="403"/>
      <c r="AB2658" s="405"/>
      <c r="AC2658" s="403"/>
      <c r="AD2658" s="406"/>
      <c r="AG2658" s="403"/>
      <c r="AH2658" s="403"/>
      <c r="AI2658" s="405"/>
      <c r="AL2658" s="403"/>
      <c r="AN2658" s="403"/>
      <c r="AO2658" s="405"/>
      <c r="AP2658" s="403"/>
      <c r="AQ2658" s="403"/>
      <c r="AR2658" s="403"/>
      <c r="AS2658" s="403"/>
      <c r="AT2658" s="403"/>
      <c r="AU2658" s="403"/>
      <c r="AV2658" s="405"/>
      <c r="AW2658" s="404"/>
      <c r="AY2658" s="403"/>
      <c r="BC2658" s="403"/>
      <c r="BD2658" s="403"/>
      <c r="BE2658" s="403"/>
      <c r="BF2658" s="403"/>
      <c r="BG2658" s="403"/>
      <c r="BH2658" s="403"/>
      <c r="BI2658" s="403"/>
      <c r="BJ2658" s="403"/>
      <c r="BK2658" s="403"/>
    </row>
    <row r="2659" spans="1:63" x14ac:dyDescent="0.25">
      <c r="A2659" s="405"/>
      <c r="B2659" s="400"/>
      <c r="C2659" s="403"/>
      <c r="D2659" s="403"/>
      <c r="E2659" s="403"/>
      <c r="I2659" s="404"/>
      <c r="Q2659" s="405"/>
      <c r="S2659" s="405"/>
      <c r="T2659" s="403"/>
      <c r="U2659" s="406"/>
      <c r="V2659" s="400"/>
      <c r="W2659" s="405"/>
      <c r="X2659" s="405"/>
      <c r="Y2659" s="403"/>
      <c r="Z2659" s="407"/>
      <c r="AA2659" s="403"/>
      <c r="AB2659" s="405"/>
      <c r="AC2659" s="403"/>
      <c r="AD2659" s="406"/>
      <c r="AG2659" s="403"/>
      <c r="AH2659" s="403"/>
      <c r="AI2659" s="405"/>
      <c r="AL2659" s="403"/>
      <c r="AN2659" s="403"/>
      <c r="AO2659" s="405"/>
      <c r="AP2659" s="403"/>
      <c r="AQ2659" s="403"/>
      <c r="AR2659" s="403"/>
      <c r="AS2659" s="403"/>
      <c r="AT2659" s="403"/>
      <c r="AU2659" s="403"/>
      <c r="AV2659" s="405"/>
      <c r="AW2659" s="404"/>
      <c r="AY2659" s="403"/>
      <c r="BC2659" s="403"/>
      <c r="BD2659" s="403"/>
      <c r="BE2659" s="403"/>
      <c r="BF2659" s="403"/>
      <c r="BG2659" s="403"/>
      <c r="BH2659" s="403"/>
      <c r="BI2659" s="403"/>
      <c r="BJ2659" s="403"/>
      <c r="BK2659" s="403"/>
    </row>
    <row r="2660" spans="1:63" x14ac:dyDescent="0.25">
      <c r="A2660" s="405"/>
      <c r="B2660" s="400"/>
      <c r="C2660" s="403"/>
      <c r="D2660" s="403"/>
      <c r="E2660" s="403"/>
      <c r="I2660" s="404"/>
      <c r="Q2660" s="405"/>
      <c r="S2660" s="405"/>
      <c r="T2660" s="403"/>
      <c r="U2660" s="406"/>
      <c r="V2660" s="400"/>
      <c r="W2660" s="405"/>
      <c r="X2660" s="405"/>
      <c r="Y2660" s="403"/>
      <c r="Z2660" s="407"/>
      <c r="AA2660" s="403"/>
      <c r="AB2660" s="405"/>
      <c r="AC2660" s="403"/>
      <c r="AD2660" s="406"/>
      <c r="AG2660" s="403"/>
      <c r="AH2660" s="403"/>
      <c r="AI2660" s="405"/>
      <c r="AL2660" s="403"/>
      <c r="AN2660" s="403"/>
      <c r="AO2660" s="405"/>
      <c r="AP2660" s="403"/>
      <c r="AQ2660" s="403"/>
      <c r="AR2660" s="403"/>
      <c r="AS2660" s="403"/>
      <c r="AT2660" s="403"/>
      <c r="AU2660" s="403"/>
      <c r="AV2660" s="405"/>
      <c r="AW2660" s="404"/>
      <c r="AY2660" s="403"/>
      <c r="BC2660" s="403"/>
      <c r="BD2660" s="403"/>
      <c r="BE2660" s="403"/>
      <c r="BF2660" s="403"/>
      <c r="BG2660" s="403"/>
      <c r="BH2660" s="403"/>
      <c r="BI2660" s="403"/>
      <c r="BJ2660" s="403"/>
      <c r="BK2660" s="403"/>
    </row>
    <row r="2661" spans="1:63" x14ac:dyDescent="0.25">
      <c r="A2661" s="405"/>
      <c r="B2661" s="400"/>
      <c r="C2661" s="403"/>
      <c r="D2661" s="403"/>
      <c r="E2661" s="403"/>
      <c r="I2661" s="404"/>
      <c r="Q2661" s="405"/>
      <c r="S2661" s="405"/>
      <c r="T2661" s="403"/>
      <c r="U2661" s="406"/>
      <c r="V2661" s="400"/>
      <c r="W2661" s="405"/>
      <c r="X2661" s="405"/>
      <c r="Y2661" s="403"/>
      <c r="Z2661" s="407"/>
      <c r="AA2661" s="403"/>
      <c r="AB2661" s="405"/>
      <c r="AC2661" s="403"/>
      <c r="AD2661" s="406"/>
      <c r="AG2661" s="403"/>
      <c r="AH2661" s="403"/>
      <c r="AI2661" s="405"/>
      <c r="AL2661" s="403"/>
      <c r="AN2661" s="403"/>
      <c r="AO2661" s="405"/>
      <c r="AP2661" s="403"/>
      <c r="AQ2661" s="403"/>
      <c r="AR2661" s="403"/>
      <c r="AS2661" s="403"/>
      <c r="AT2661" s="403"/>
      <c r="AU2661" s="403"/>
      <c r="AV2661" s="405"/>
      <c r="AW2661" s="404"/>
      <c r="AY2661" s="403"/>
      <c r="BC2661" s="403"/>
      <c r="BD2661" s="403"/>
      <c r="BE2661" s="403"/>
      <c r="BF2661" s="403"/>
      <c r="BG2661" s="403"/>
      <c r="BH2661" s="403"/>
      <c r="BI2661" s="403"/>
      <c r="BJ2661" s="403"/>
      <c r="BK2661" s="403"/>
    </row>
    <row r="2662" spans="1:63" x14ac:dyDescent="0.25">
      <c r="A2662" s="405"/>
      <c r="B2662" s="400"/>
      <c r="C2662" s="403"/>
      <c r="D2662" s="403"/>
      <c r="E2662" s="403"/>
      <c r="I2662" s="404"/>
      <c r="Q2662" s="405"/>
      <c r="S2662" s="405"/>
      <c r="T2662" s="403"/>
      <c r="U2662" s="406"/>
      <c r="V2662" s="400"/>
      <c r="W2662" s="405"/>
      <c r="X2662" s="405"/>
      <c r="Y2662" s="403"/>
      <c r="Z2662" s="407"/>
      <c r="AA2662" s="403"/>
      <c r="AB2662" s="405"/>
      <c r="AC2662" s="403"/>
      <c r="AD2662" s="406"/>
      <c r="AG2662" s="403"/>
      <c r="AH2662" s="403"/>
      <c r="AI2662" s="405"/>
      <c r="AL2662" s="403"/>
      <c r="AN2662" s="403"/>
      <c r="AO2662" s="405"/>
      <c r="AP2662" s="403"/>
      <c r="AQ2662" s="403"/>
      <c r="AR2662" s="403"/>
      <c r="AS2662" s="403"/>
      <c r="AT2662" s="403"/>
      <c r="AU2662" s="403"/>
      <c r="AV2662" s="405"/>
      <c r="AW2662" s="404"/>
      <c r="AY2662" s="403"/>
      <c r="BC2662" s="403"/>
      <c r="BD2662" s="403"/>
      <c r="BE2662" s="403"/>
      <c r="BF2662" s="403"/>
      <c r="BG2662" s="403"/>
      <c r="BH2662" s="403"/>
      <c r="BI2662" s="403"/>
      <c r="BJ2662" s="403"/>
      <c r="BK2662" s="403"/>
    </row>
    <row r="2663" spans="1:63" x14ac:dyDescent="0.25">
      <c r="A2663" s="405"/>
      <c r="B2663" s="400"/>
      <c r="C2663" s="403"/>
      <c r="D2663" s="403"/>
      <c r="E2663" s="403"/>
      <c r="I2663" s="404"/>
      <c r="Q2663" s="405"/>
      <c r="S2663" s="405"/>
      <c r="T2663" s="403"/>
      <c r="U2663" s="406"/>
      <c r="V2663" s="400"/>
      <c r="W2663" s="405"/>
      <c r="X2663" s="405"/>
      <c r="Y2663" s="403"/>
      <c r="Z2663" s="407"/>
      <c r="AA2663" s="403"/>
      <c r="AB2663" s="405"/>
      <c r="AC2663" s="403"/>
      <c r="AD2663" s="406"/>
      <c r="AG2663" s="403"/>
      <c r="AH2663" s="403"/>
      <c r="AI2663" s="405"/>
      <c r="AL2663" s="403"/>
      <c r="AN2663" s="403"/>
      <c r="AO2663" s="405"/>
      <c r="AP2663" s="403"/>
      <c r="AQ2663" s="403"/>
      <c r="AR2663" s="403"/>
      <c r="AS2663" s="403"/>
      <c r="AT2663" s="403"/>
      <c r="AU2663" s="403"/>
      <c r="AV2663" s="405"/>
      <c r="AW2663" s="404"/>
      <c r="AY2663" s="403"/>
      <c r="BC2663" s="403"/>
      <c r="BD2663" s="403"/>
      <c r="BE2663" s="403"/>
      <c r="BF2663" s="403"/>
      <c r="BG2663" s="403"/>
      <c r="BH2663" s="403"/>
      <c r="BI2663" s="403"/>
      <c r="BJ2663" s="403"/>
      <c r="BK2663" s="403"/>
    </row>
    <row r="2664" spans="1:63" x14ac:dyDescent="0.25">
      <c r="A2664" s="405"/>
      <c r="B2664" s="400"/>
      <c r="C2664" s="403"/>
      <c r="D2664" s="403"/>
      <c r="E2664" s="403"/>
      <c r="I2664" s="404"/>
      <c r="Q2664" s="405"/>
      <c r="S2664" s="405"/>
      <c r="T2664" s="403"/>
      <c r="U2664" s="406"/>
      <c r="V2664" s="400"/>
      <c r="W2664" s="405"/>
      <c r="X2664" s="405"/>
      <c r="Y2664" s="403"/>
      <c r="Z2664" s="407"/>
      <c r="AA2664" s="403"/>
      <c r="AB2664" s="405"/>
      <c r="AC2664" s="403"/>
      <c r="AD2664" s="406"/>
      <c r="AG2664" s="403"/>
      <c r="AH2664" s="403"/>
      <c r="AI2664" s="405"/>
      <c r="AL2664" s="403"/>
      <c r="AN2664" s="403"/>
      <c r="AO2664" s="405"/>
      <c r="AP2664" s="403"/>
      <c r="AQ2664" s="403"/>
      <c r="AR2664" s="403"/>
      <c r="AS2664" s="403"/>
      <c r="AT2664" s="403"/>
      <c r="AU2664" s="403"/>
      <c r="AV2664" s="405"/>
      <c r="AW2664" s="404"/>
      <c r="AY2664" s="403"/>
      <c r="BC2664" s="403"/>
      <c r="BD2664" s="403"/>
      <c r="BE2664" s="403"/>
      <c r="BF2664" s="403"/>
      <c r="BG2664" s="403"/>
      <c r="BH2664" s="403"/>
      <c r="BI2664" s="403"/>
      <c r="BJ2664" s="403"/>
      <c r="BK2664" s="403"/>
    </row>
    <row r="2665" spans="1:63" x14ac:dyDescent="0.25">
      <c r="A2665" s="405"/>
      <c r="B2665" s="400"/>
      <c r="C2665" s="403"/>
      <c r="D2665" s="403"/>
      <c r="E2665" s="403"/>
      <c r="I2665" s="404"/>
      <c r="Q2665" s="405"/>
      <c r="S2665" s="405"/>
      <c r="T2665" s="403"/>
      <c r="U2665" s="406"/>
      <c r="V2665" s="400"/>
      <c r="W2665" s="405"/>
      <c r="X2665" s="405"/>
      <c r="Y2665" s="403"/>
      <c r="Z2665" s="407"/>
      <c r="AA2665" s="403"/>
      <c r="AB2665" s="405"/>
      <c r="AC2665" s="403"/>
      <c r="AD2665" s="406"/>
      <c r="AG2665" s="403"/>
      <c r="AH2665" s="403"/>
      <c r="AI2665" s="405"/>
      <c r="AL2665" s="403"/>
      <c r="AN2665" s="403"/>
      <c r="AO2665" s="405"/>
      <c r="AP2665" s="403"/>
      <c r="AQ2665" s="403"/>
      <c r="AR2665" s="403"/>
      <c r="AS2665" s="403"/>
      <c r="AT2665" s="403"/>
      <c r="AU2665" s="403"/>
      <c r="AV2665" s="405"/>
      <c r="AW2665" s="404"/>
      <c r="AY2665" s="403"/>
      <c r="BC2665" s="403"/>
      <c r="BD2665" s="403"/>
      <c r="BE2665" s="403"/>
      <c r="BF2665" s="403"/>
      <c r="BG2665" s="403"/>
      <c r="BH2665" s="403"/>
      <c r="BI2665" s="403"/>
      <c r="BJ2665" s="403"/>
      <c r="BK2665" s="403"/>
    </row>
    <row r="2666" spans="1:63" x14ac:dyDescent="0.25">
      <c r="A2666" s="405"/>
      <c r="B2666" s="400"/>
      <c r="C2666" s="403"/>
      <c r="D2666" s="403"/>
      <c r="E2666" s="403"/>
      <c r="I2666" s="404"/>
      <c r="Q2666" s="405"/>
      <c r="S2666" s="405"/>
      <c r="T2666" s="403"/>
      <c r="U2666" s="406"/>
      <c r="V2666" s="400"/>
      <c r="W2666" s="405"/>
      <c r="X2666" s="405"/>
      <c r="Y2666" s="403"/>
      <c r="Z2666" s="407"/>
      <c r="AA2666" s="403"/>
      <c r="AB2666" s="405"/>
      <c r="AC2666" s="403"/>
      <c r="AD2666" s="406"/>
      <c r="AG2666" s="403"/>
      <c r="AH2666" s="403"/>
      <c r="AI2666" s="405"/>
      <c r="AL2666" s="403"/>
      <c r="AN2666" s="403"/>
      <c r="AO2666" s="405"/>
      <c r="AP2666" s="403"/>
      <c r="AQ2666" s="403"/>
      <c r="AR2666" s="403"/>
      <c r="AS2666" s="403"/>
      <c r="AT2666" s="403"/>
      <c r="AU2666" s="403"/>
      <c r="AV2666" s="405"/>
      <c r="AW2666" s="404"/>
      <c r="AY2666" s="403"/>
      <c r="BC2666" s="403"/>
      <c r="BD2666" s="403"/>
      <c r="BE2666" s="403"/>
      <c r="BF2666" s="403"/>
      <c r="BG2666" s="403"/>
      <c r="BH2666" s="403"/>
      <c r="BI2666" s="403"/>
      <c r="BJ2666" s="403"/>
      <c r="BK2666" s="403"/>
    </row>
    <row r="2667" spans="1:63" x14ac:dyDescent="0.25">
      <c r="A2667" s="405"/>
      <c r="B2667" s="400"/>
      <c r="C2667" s="403"/>
      <c r="D2667" s="403"/>
      <c r="E2667" s="403"/>
      <c r="I2667" s="404"/>
      <c r="Q2667" s="405"/>
      <c r="S2667" s="405"/>
      <c r="T2667" s="403"/>
      <c r="U2667" s="406"/>
      <c r="V2667" s="400"/>
      <c r="W2667" s="405"/>
      <c r="X2667" s="405"/>
      <c r="Y2667" s="403"/>
      <c r="Z2667" s="407"/>
      <c r="AA2667" s="403"/>
      <c r="AB2667" s="405"/>
      <c r="AC2667" s="403"/>
      <c r="AD2667" s="406"/>
      <c r="AG2667" s="403"/>
      <c r="AH2667" s="403"/>
      <c r="AI2667" s="405"/>
      <c r="AL2667" s="403"/>
      <c r="AN2667" s="403"/>
      <c r="AO2667" s="405"/>
      <c r="AP2667" s="403"/>
      <c r="AQ2667" s="403"/>
      <c r="AR2667" s="403"/>
      <c r="AS2667" s="403"/>
      <c r="AT2667" s="403"/>
      <c r="AU2667" s="403"/>
      <c r="AV2667" s="405"/>
      <c r="AW2667" s="404"/>
      <c r="AY2667" s="403"/>
      <c r="BC2667" s="403"/>
      <c r="BD2667" s="403"/>
      <c r="BE2667" s="403"/>
      <c r="BF2667" s="403"/>
      <c r="BG2667" s="403"/>
      <c r="BH2667" s="403"/>
      <c r="BI2667" s="403"/>
      <c r="BJ2667" s="403"/>
      <c r="BK2667" s="403"/>
    </row>
    <row r="2668" spans="1:63" x14ac:dyDescent="0.25">
      <c r="A2668" s="405"/>
      <c r="B2668" s="400"/>
      <c r="C2668" s="403"/>
      <c r="D2668" s="403"/>
      <c r="E2668" s="403"/>
      <c r="I2668" s="404"/>
      <c r="Q2668" s="405"/>
      <c r="S2668" s="405"/>
      <c r="T2668" s="403"/>
      <c r="U2668" s="406"/>
      <c r="V2668" s="400"/>
      <c r="W2668" s="405"/>
      <c r="X2668" s="405"/>
      <c r="Y2668" s="403"/>
      <c r="Z2668" s="407"/>
      <c r="AA2668" s="403"/>
      <c r="AB2668" s="405"/>
      <c r="AC2668" s="403"/>
      <c r="AD2668" s="406"/>
      <c r="AG2668" s="403"/>
      <c r="AH2668" s="403"/>
      <c r="AI2668" s="405"/>
      <c r="AL2668" s="403"/>
      <c r="AN2668" s="403"/>
      <c r="AO2668" s="405"/>
      <c r="AP2668" s="403"/>
      <c r="AQ2668" s="403"/>
      <c r="AR2668" s="403"/>
      <c r="AS2668" s="403"/>
      <c r="AT2668" s="403"/>
      <c r="AU2668" s="403"/>
      <c r="AV2668" s="405"/>
      <c r="AW2668" s="404"/>
      <c r="AY2668" s="403"/>
      <c r="BC2668" s="403"/>
      <c r="BD2668" s="403"/>
      <c r="BE2668" s="403"/>
      <c r="BF2668" s="403"/>
      <c r="BG2668" s="403"/>
      <c r="BH2668" s="403"/>
      <c r="BI2668" s="403"/>
      <c r="BJ2668" s="403"/>
      <c r="BK2668" s="403"/>
    </row>
    <row r="2669" spans="1:63" x14ac:dyDescent="0.25">
      <c r="A2669" s="405"/>
      <c r="B2669" s="400"/>
      <c r="C2669" s="403"/>
      <c r="D2669" s="403"/>
      <c r="E2669" s="403"/>
      <c r="I2669" s="404"/>
      <c r="Q2669" s="405"/>
      <c r="S2669" s="405"/>
      <c r="T2669" s="403"/>
      <c r="U2669" s="406"/>
      <c r="V2669" s="400"/>
      <c r="W2669" s="405"/>
      <c r="X2669" s="405"/>
      <c r="Y2669" s="403"/>
      <c r="Z2669" s="407"/>
      <c r="AA2669" s="403"/>
      <c r="AB2669" s="405"/>
      <c r="AC2669" s="403"/>
      <c r="AD2669" s="406"/>
      <c r="AG2669" s="403"/>
      <c r="AH2669" s="403"/>
      <c r="AI2669" s="405"/>
      <c r="AL2669" s="403"/>
      <c r="AN2669" s="403"/>
      <c r="AO2669" s="405"/>
      <c r="AP2669" s="403"/>
      <c r="AQ2669" s="403"/>
      <c r="AR2669" s="403"/>
      <c r="AS2669" s="403"/>
      <c r="AT2669" s="403"/>
      <c r="AU2669" s="403"/>
      <c r="AV2669" s="405"/>
      <c r="AW2669" s="404"/>
      <c r="AY2669" s="403"/>
      <c r="BC2669" s="403"/>
      <c r="BD2669" s="403"/>
      <c r="BE2669" s="403"/>
      <c r="BF2669" s="403"/>
      <c r="BG2669" s="403"/>
      <c r="BH2669" s="403"/>
      <c r="BI2669" s="403"/>
      <c r="BJ2669" s="403"/>
      <c r="BK2669" s="403"/>
    </row>
    <row r="2670" spans="1:63" x14ac:dyDescent="0.25">
      <c r="A2670" s="405"/>
      <c r="B2670" s="400"/>
      <c r="C2670" s="403"/>
      <c r="D2670" s="403"/>
      <c r="E2670" s="403"/>
      <c r="I2670" s="404"/>
      <c r="Q2670" s="405"/>
      <c r="S2670" s="405"/>
      <c r="T2670" s="403"/>
      <c r="U2670" s="406"/>
      <c r="V2670" s="400"/>
      <c r="W2670" s="405"/>
      <c r="X2670" s="405"/>
      <c r="Y2670" s="403"/>
      <c r="Z2670" s="407"/>
      <c r="AA2670" s="403"/>
      <c r="AB2670" s="405"/>
      <c r="AC2670" s="403"/>
      <c r="AD2670" s="406"/>
      <c r="AG2670" s="403"/>
      <c r="AH2670" s="403"/>
      <c r="AI2670" s="405"/>
      <c r="AL2670" s="403"/>
      <c r="AN2670" s="403"/>
      <c r="AO2670" s="405"/>
      <c r="AP2670" s="403"/>
      <c r="AQ2670" s="403"/>
      <c r="AR2670" s="403"/>
      <c r="AS2670" s="403"/>
      <c r="AT2670" s="403"/>
      <c r="AU2670" s="403"/>
      <c r="AV2670" s="405"/>
      <c r="AW2670" s="404"/>
      <c r="AY2670" s="403"/>
      <c r="BC2670" s="403"/>
      <c r="BD2670" s="403"/>
      <c r="BE2670" s="403"/>
      <c r="BF2670" s="403"/>
      <c r="BG2670" s="403"/>
      <c r="BH2670" s="403"/>
      <c r="BI2670" s="403"/>
      <c r="BJ2670" s="403"/>
      <c r="BK2670" s="403"/>
    </row>
    <row r="2671" spans="1:63" x14ac:dyDescent="0.25">
      <c r="A2671" s="405"/>
      <c r="B2671" s="400"/>
      <c r="C2671" s="403"/>
      <c r="D2671" s="403"/>
      <c r="E2671" s="403"/>
      <c r="I2671" s="404"/>
      <c r="Q2671" s="405"/>
      <c r="S2671" s="405"/>
      <c r="T2671" s="403"/>
      <c r="U2671" s="406"/>
      <c r="V2671" s="400"/>
      <c r="W2671" s="405"/>
      <c r="X2671" s="405"/>
      <c r="Y2671" s="403"/>
      <c r="Z2671" s="407"/>
      <c r="AA2671" s="403"/>
      <c r="AB2671" s="405"/>
      <c r="AC2671" s="403"/>
      <c r="AD2671" s="406"/>
      <c r="AG2671" s="403"/>
      <c r="AH2671" s="403"/>
      <c r="AI2671" s="405"/>
      <c r="AL2671" s="403"/>
      <c r="AN2671" s="403"/>
      <c r="AO2671" s="405"/>
      <c r="AP2671" s="403"/>
      <c r="AQ2671" s="403"/>
      <c r="AR2671" s="403"/>
      <c r="AS2671" s="403"/>
      <c r="AT2671" s="403"/>
      <c r="AU2671" s="403"/>
      <c r="AV2671" s="405"/>
      <c r="AW2671" s="404"/>
      <c r="AY2671" s="403"/>
      <c r="BC2671" s="403"/>
      <c r="BD2671" s="403"/>
      <c r="BE2671" s="403"/>
      <c r="BF2671" s="403"/>
      <c r="BG2671" s="403"/>
      <c r="BH2671" s="403"/>
      <c r="BI2671" s="403"/>
      <c r="BJ2671" s="403"/>
      <c r="BK2671" s="403"/>
    </row>
    <row r="2672" spans="1:63" x14ac:dyDescent="0.25">
      <c r="A2672" s="405"/>
      <c r="B2672" s="400"/>
      <c r="C2672" s="403"/>
      <c r="D2672" s="403"/>
      <c r="E2672" s="403"/>
      <c r="I2672" s="404"/>
      <c r="Q2672" s="405"/>
      <c r="S2672" s="405"/>
      <c r="T2672" s="403"/>
      <c r="U2672" s="406"/>
      <c r="V2672" s="400"/>
      <c r="W2672" s="405"/>
      <c r="X2672" s="405"/>
      <c r="Y2672" s="403"/>
      <c r="Z2672" s="407"/>
      <c r="AA2672" s="403"/>
      <c r="AB2672" s="405"/>
      <c r="AC2672" s="403"/>
      <c r="AD2672" s="406"/>
      <c r="AG2672" s="403"/>
      <c r="AH2672" s="403"/>
      <c r="AI2672" s="405"/>
      <c r="AL2672" s="403"/>
      <c r="AN2672" s="403"/>
      <c r="AO2672" s="405"/>
      <c r="AP2672" s="403"/>
      <c r="AQ2672" s="403"/>
      <c r="AR2672" s="403"/>
      <c r="AS2672" s="403"/>
      <c r="AT2672" s="403"/>
      <c r="AU2672" s="403"/>
      <c r="AV2672" s="405"/>
      <c r="AW2672" s="404"/>
      <c r="AY2672" s="403"/>
      <c r="BC2672" s="403"/>
      <c r="BD2672" s="403"/>
      <c r="BE2672" s="403"/>
      <c r="BF2672" s="403"/>
      <c r="BG2672" s="403"/>
      <c r="BH2672" s="403"/>
      <c r="BI2672" s="403"/>
      <c r="BJ2672" s="403"/>
      <c r="BK2672" s="403"/>
    </row>
    <row r="2673" spans="1:63" x14ac:dyDescent="0.25">
      <c r="A2673" s="405"/>
      <c r="B2673" s="400"/>
      <c r="C2673" s="403"/>
      <c r="D2673" s="403"/>
      <c r="E2673" s="403"/>
      <c r="I2673" s="404"/>
      <c r="Q2673" s="405"/>
      <c r="S2673" s="405"/>
      <c r="T2673" s="403"/>
      <c r="U2673" s="406"/>
      <c r="V2673" s="400"/>
      <c r="W2673" s="405"/>
      <c r="X2673" s="405"/>
      <c r="Y2673" s="403"/>
      <c r="Z2673" s="407"/>
      <c r="AA2673" s="403"/>
      <c r="AB2673" s="405"/>
      <c r="AC2673" s="403"/>
      <c r="AD2673" s="406"/>
      <c r="AG2673" s="403"/>
      <c r="AH2673" s="403"/>
      <c r="AI2673" s="405"/>
      <c r="AL2673" s="403"/>
      <c r="AN2673" s="403"/>
      <c r="AO2673" s="405"/>
      <c r="AP2673" s="403"/>
      <c r="AQ2673" s="403"/>
      <c r="AR2673" s="403"/>
      <c r="AS2673" s="403"/>
      <c r="AT2673" s="403"/>
      <c r="AU2673" s="403"/>
      <c r="AV2673" s="405"/>
      <c r="AW2673" s="404"/>
      <c r="AY2673" s="403"/>
      <c r="BC2673" s="403"/>
      <c r="BD2673" s="403"/>
      <c r="BE2673" s="403"/>
      <c r="BF2673" s="403"/>
      <c r="BG2673" s="403"/>
      <c r="BH2673" s="403"/>
      <c r="BI2673" s="403"/>
      <c r="BJ2673" s="403"/>
      <c r="BK2673" s="403"/>
    </row>
    <row r="2674" spans="1:63" x14ac:dyDescent="0.25">
      <c r="A2674" s="405"/>
      <c r="B2674" s="400"/>
      <c r="C2674" s="403"/>
      <c r="D2674" s="403"/>
      <c r="E2674" s="403"/>
      <c r="I2674" s="404"/>
      <c r="Q2674" s="405"/>
      <c r="S2674" s="405"/>
      <c r="T2674" s="403"/>
      <c r="U2674" s="406"/>
      <c r="V2674" s="400"/>
      <c r="W2674" s="405"/>
      <c r="X2674" s="405"/>
      <c r="Y2674" s="403"/>
      <c r="Z2674" s="407"/>
      <c r="AA2674" s="403"/>
      <c r="AB2674" s="405"/>
      <c r="AC2674" s="403"/>
      <c r="AD2674" s="406"/>
      <c r="AG2674" s="403"/>
      <c r="AH2674" s="403"/>
      <c r="AI2674" s="405"/>
      <c r="AL2674" s="403"/>
      <c r="AN2674" s="403"/>
      <c r="AO2674" s="405"/>
      <c r="AP2674" s="403"/>
      <c r="AQ2674" s="403"/>
      <c r="AR2674" s="403"/>
      <c r="AS2674" s="403"/>
      <c r="AT2674" s="403"/>
      <c r="AU2674" s="403"/>
      <c r="AV2674" s="405"/>
      <c r="AW2674" s="404"/>
      <c r="AY2674" s="403"/>
      <c r="BC2674" s="403"/>
      <c r="BD2674" s="403"/>
      <c r="BE2674" s="403"/>
      <c r="BF2674" s="403"/>
      <c r="BG2674" s="403"/>
      <c r="BH2674" s="403"/>
      <c r="BI2674" s="403"/>
      <c r="BJ2674" s="403"/>
      <c r="BK2674" s="403"/>
    </row>
    <row r="2675" spans="1:63" x14ac:dyDescent="0.25">
      <c r="A2675" s="405"/>
      <c r="B2675" s="400"/>
      <c r="C2675" s="403"/>
      <c r="D2675" s="403"/>
      <c r="E2675" s="403"/>
      <c r="I2675" s="404"/>
      <c r="Q2675" s="405"/>
      <c r="S2675" s="405"/>
      <c r="T2675" s="403"/>
      <c r="U2675" s="406"/>
      <c r="V2675" s="400"/>
      <c r="W2675" s="405"/>
      <c r="X2675" s="405"/>
      <c r="Y2675" s="403"/>
      <c r="Z2675" s="407"/>
      <c r="AA2675" s="403"/>
      <c r="AB2675" s="405"/>
      <c r="AC2675" s="403"/>
      <c r="AD2675" s="406"/>
      <c r="AG2675" s="403"/>
      <c r="AH2675" s="403"/>
      <c r="AI2675" s="405"/>
      <c r="AL2675" s="403"/>
      <c r="AN2675" s="403"/>
      <c r="AO2675" s="405"/>
      <c r="AP2675" s="403"/>
      <c r="AQ2675" s="403"/>
      <c r="AR2675" s="403"/>
      <c r="AS2675" s="403"/>
      <c r="AT2675" s="403"/>
      <c r="AU2675" s="403"/>
      <c r="AV2675" s="405"/>
      <c r="AW2675" s="404"/>
      <c r="AY2675" s="403"/>
      <c r="BC2675" s="403"/>
      <c r="BD2675" s="403"/>
      <c r="BE2675" s="403"/>
      <c r="BF2675" s="403"/>
      <c r="BG2675" s="403"/>
      <c r="BH2675" s="403"/>
      <c r="BI2675" s="403"/>
      <c r="BJ2675" s="403"/>
      <c r="BK2675" s="403"/>
    </row>
    <row r="2676" spans="1:63" x14ac:dyDescent="0.25">
      <c r="A2676" s="405"/>
      <c r="B2676" s="400"/>
      <c r="C2676" s="403"/>
      <c r="D2676" s="403"/>
      <c r="E2676" s="403"/>
      <c r="I2676" s="404"/>
      <c r="Q2676" s="405"/>
      <c r="S2676" s="405"/>
      <c r="T2676" s="403"/>
      <c r="U2676" s="406"/>
      <c r="V2676" s="400"/>
      <c r="W2676" s="405"/>
      <c r="X2676" s="405"/>
      <c r="Y2676" s="403"/>
      <c r="Z2676" s="407"/>
      <c r="AA2676" s="403"/>
      <c r="AB2676" s="405"/>
      <c r="AC2676" s="403"/>
      <c r="AD2676" s="406"/>
      <c r="AG2676" s="403"/>
      <c r="AH2676" s="403"/>
      <c r="AI2676" s="405"/>
      <c r="AL2676" s="403"/>
      <c r="AN2676" s="403"/>
      <c r="AO2676" s="405"/>
      <c r="AP2676" s="403"/>
      <c r="AQ2676" s="403"/>
      <c r="AR2676" s="403"/>
      <c r="AS2676" s="403"/>
      <c r="AT2676" s="403"/>
      <c r="AU2676" s="403"/>
      <c r="AV2676" s="405"/>
      <c r="AW2676" s="404"/>
      <c r="AY2676" s="403"/>
      <c r="BC2676" s="403"/>
      <c r="BD2676" s="403"/>
      <c r="BE2676" s="403"/>
      <c r="BF2676" s="403"/>
      <c r="BG2676" s="403"/>
      <c r="BH2676" s="403"/>
      <c r="BI2676" s="403"/>
      <c r="BJ2676" s="403"/>
      <c r="BK2676" s="403"/>
    </row>
    <row r="2677" spans="1:63" x14ac:dyDescent="0.25">
      <c r="A2677" s="405"/>
      <c r="B2677" s="400"/>
      <c r="C2677" s="403"/>
      <c r="D2677" s="403"/>
      <c r="E2677" s="403"/>
      <c r="I2677" s="404"/>
      <c r="Q2677" s="405"/>
      <c r="S2677" s="405"/>
      <c r="T2677" s="403"/>
      <c r="U2677" s="406"/>
      <c r="V2677" s="400"/>
      <c r="W2677" s="405"/>
      <c r="X2677" s="405"/>
      <c r="Y2677" s="403"/>
      <c r="Z2677" s="407"/>
      <c r="AA2677" s="403"/>
      <c r="AB2677" s="405"/>
      <c r="AC2677" s="403"/>
      <c r="AD2677" s="406"/>
      <c r="AG2677" s="403"/>
      <c r="AH2677" s="403"/>
      <c r="AI2677" s="405"/>
      <c r="AL2677" s="403"/>
      <c r="AN2677" s="403"/>
      <c r="AO2677" s="405"/>
      <c r="AP2677" s="403"/>
      <c r="AQ2677" s="403"/>
      <c r="AR2677" s="403"/>
      <c r="AS2677" s="403"/>
      <c r="AT2677" s="403"/>
      <c r="AU2677" s="403"/>
      <c r="AV2677" s="405"/>
      <c r="AW2677" s="404"/>
      <c r="AY2677" s="403"/>
      <c r="BC2677" s="403"/>
      <c r="BD2677" s="403"/>
      <c r="BE2677" s="403"/>
      <c r="BF2677" s="403"/>
      <c r="BG2677" s="403"/>
      <c r="BH2677" s="403"/>
      <c r="BI2677" s="403"/>
      <c r="BJ2677" s="403"/>
      <c r="BK2677" s="403"/>
    </row>
    <row r="2678" spans="1:63" x14ac:dyDescent="0.25">
      <c r="A2678" s="405"/>
      <c r="B2678" s="400"/>
      <c r="C2678" s="403"/>
      <c r="D2678" s="403"/>
      <c r="E2678" s="403"/>
      <c r="I2678" s="404"/>
      <c r="Q2678" s="405"/>
      <c r="S2678" s="405"/>
      <c r="T2678" s="403"/>
      <c r="U2678" s="406"/>
      <c r="V2678" s="400"/>
      <c r="W2678" s="405"/>
      <c r="X2678" s="405"/>
      <c r="Y2678" s="403"/>
      <c r="Z2678" s="407"/>
      <c r="AA2678" s="403"/>
      <c r="AB2678" s="405"/>
      <c r="AC2678" s="403"/>
      <c r="AD2678" s="406"/>
      <c r="AG2678" s="403"/>
      <c r="AH2678" s="403"/>
      <c r="AI2678" s="405"/>
      <c r="AL2678" s="403"/>
      <c r="AN2678" s="403"/>
      <c r="AO2678" s="405"/>
      <c r="AP2678" s="403"/>
      <c r="AQ2678" s="403"/>
      <c r="AR2678" s="403"/>
      <c r="AS2678" s="403"/>
      <c r="AT2678" s="403"/>
      <c r="AU2678" s="403"/>
      <c r="AV2678" s="405"/>
      <c r="AW2678" s="404"/>
      <c r="AY2678" s="403"/>
      <c r="BC2678" s="403"/>
      <c r="BD2678" s="403"/>
      <c r="BE2678" s="403"/>
      <c r="BF2678" s="403"/>
      <c r="BG2678" s="403"/>
      <c r="BH2678" s="403"/>
      <c r="BI2678" s="403"/>
      <c r="BJ2678" s="403"/>
      <c r="BK2678" s="403"/>
    </row>
    <row r="2679" spans="1:63" x14ac:dyDescent="0.25">
      <c r="A2679" s="405"/>
      <c r="B2679" s="400"/>
      <c r="C2679" s="403"/>
      <c r="D2679" s="403"/>
      <c r="E2679" s="403"/>
      <c r="I2679" s="404"/>
      <c r="Q2679" s="405"/>
      <c r="S2679" s="405"/>
      <c r="T2679" s="403"/>
      <c r="U2679" s="406"/>
      <c r="V2679" s="400"/>
      <c r="W2679" s="405"/>
      <c r="X2679" s="405"/>
      <c r="Y2679" s="403"/>
      <c r="Z2679" s="407"/>
      <c r="AA2679" s="403"/>
      <c r="AB2679" s="405"/>
      <c r="AC2679" s="403"/>
      <c r="AD2679" s="406"/>
      <c r="AG2679" s="403"/>
      <c r="AH2679" s="403"/>
      <c r="AI2679" s="405"/>
      <c r="AL2679" s="403"/>
      <c r="AN2679" s="403"/>
      <c r="AO2679" s="405"/>
      <c r="AP2679" s="403"/>
      <c r="AQ2679" s="403"/>
      <c r="AR2679" s="403"/>
      <c r="AS2679" s="403"/>
      <c r="AT2679" s="403"/>
      <c r="AU2679" s="403"/>
      <c r="AV2679" s="405"/>
      <c r="AW2679" s="404"/>
      <c r="AY2679" s="403"/>
      <c r="BC2679" s="403"/>
      <c r="BD2679" s="403"/>
      <c r="BE2679" s="403"/>
      <c r="BF2679" s="403"/>
      <c r="BG2679" s="403"/>
      <c r="BH2679" s="403"/>
      <c r="BI2679" s="403"/>
      <c r="BJ2679" s="403"/>
      <c r="BK2679" s="403"/>
    </row>
    <row r="2680" spans="1:63" x14ac:dyDescent="0.25">
      <c r="A2680" s="405"/>
      <c r="B2680" s="400"/>
      <c r="C2680" s="403"/>
      <c r="D2680" s="403"/>
      <c r="E2680" s="403"/>
      <c r="I2680" s="404"/>
      <c r="Q2680" s="405"/>
      <c r="S2680" s="405"/>
      <c r="T2680" s="403"/>
      <c r="U2680" s="406"/>
      <c r="V2680" s="400"/>
      <c r="W2680" s="405"/>
      <c r="X2680" s="405"/>
      <c r="Y2680" s="403"/>
      <c r="Z2680" s="407"/>
      <c r="AA2680" s="403"/>
      <c r="AB2680" s="405"/>
      <c r="AC2680" s="403"/>
      <c r="AD2680" s="406"/>
      <c r="AG2680" s="403"/>
      <c r="AH2680" s="403"/>
      <c r="AI2680" s="405"/>
      <c r="AL2680" s="403"/>
      <c r="AN2680" s="403"/>
      <c r="AO2680" s="405"/>
      <c r="AP2680" s="403"/>
      <c r="AQ2680" s="403"/>
      <c r="AR2680" s="403"/>
      <c r="AS2680" s="403"/>
      <c r="AT2680" s="403"/>
      <c r="AU2680" s="403"/>
      <c r="AV2680" s="405"/>
      <c r="AW2680" s="404"/>
      <c r="AY2680" s="403"/>
      <c r="BC2680" s="403"/>
      <c r="BD2680" s="403"/>
      <c r="BE2680" s="403"/>
      <c r="BF2680" s="403"/>
      <c r="BG2680" s="403"/>
      <c r="BH2680" s="403"/>
      <c r="BI2680" s="403"/>
      <c r="BJ2680" s="403"/>
      <c r="BK2680" s="403"/>
    </row>
    <row r="2681" spans="1:63" x14ac:dyDescent="0.25">
      <c r="A2681" s="405"/>
      <c r="B2681" s="400"/>
      <c r="C2681" s="403"/>
      <c r="D2681" s="403"/>
      <c r="E2681" s="403"/>
      <c r="I2681" s="404"/>
      <c r="Q2681" s="405"/>
      <c r="S2681" s="405"/>
      <c r="T2681" s="403"/>
      <c r="U2681" s="406"/>
      <c r="V2681" s="400"/>
      <c r="W2681" s="405"/>
      <c r="X2681" s="405"/>
      <c r="Y2681" s="403"/>
      <c r="Z2681" s="407"/>
      <c r="AA2681" s="403"/>
      <c r="AB2681" s="405"/>
      <c r="AC2681" s="403"/>
      <c r="AD2681" s="406"/>
      <c r="AG2681" s="403"/>
      <c r="AH2681" s="403"/>
      <c r="AI2681" s="405"/>
      <c r="AL2681" s="403"/>
      <c r="AN2681" s="403"/>
      <c r="AO2681" s="405"/>
      <c r="AP2681" s="403"/>
      <c r="AQ2681" s="403"/>
      <c r="AR2681" s="403"/>
      <c r="AS2681" s="403"/>
      <c r="AT2681" s="403"/>
      <c r="AU2681" s="403"/>
      <c r="AV2681" s="405"/>
      <c r="AW2681" s="404"/>
      <c r="AY2681" s="403"/>
      <c r="BC2681" s="403"/>
      <c r="BD2681" s="403"/>
      <c r="BE2681" s="403"/>
      <c r="BF2681" s="403"/>
      <c r="BG2681" s="403"/>
      <c r="BH2681" s="403"/>
      <c r="BI2681" s="403"/>
      <c r="BJ2681" s="403"/>
      <c r="BK2681" s="403"/>
    </row>
    <row r="2682" spans="1:63" x14ac:dyDescent="0.25">
      <c r="A2682" s="405"/>
      <c r="B2682" s="400"/>
      <c r="C2682" s="403"/>
      <c r="D2682" s="403"/>
      <c r="E2682" s="403"/>
      <c r="I2682" s="404"/>
      <c r="Q2682" s="405"/>
      <c r="S2682" s="405"/>
      <c r="T2682" s="403"/>
      <c r="U2682" s="406"/>
      <c r="V2682" s="400"/>
      <c r="W2682" s="405"/>
      <c r="X2682" s="405"/>
      <c r="Y2682" s="403"/>
      <c r="Z2682" s="407"/>
      <c r="AA2682" s="403"/>
      <c r="AB2682" s="405"/>
      <c r="AC2682" s="403"/>
      <c r="AD2682" s="406"/>
      <c r="AG2682" s="403"/>
      <c r="AH2682" s="403"/>
      <c r="AI2682" s="405"/>
      <c r="AL2682" s="403"/>
      <c r="AN2682" s="403"/>
      <c r="AO2682" s="405"/>
      <c r="AP2682" s="403"/>
      <c r="AQ2682" s="403"/>
      <c r="AR2682" s="403"/>
      <c r="AS2682" s="403"/>
      <c r="AT2682" s="403"/>
      <c r="AU2682" s="403"/>
      <c r="AV2682" s="405"/>
      <c r="AW2682" s="404"/>
      <c r="AY2682" s="403"/>
      <c r="BC2682" s="403"/>
      <c r="BD2682" s="403"/>
      <c r="BE2682" s="403"/>
      <c r="BF2682" s="403"/>
      <c r="BG2682" s="403"/>
      <c r="BH2682" s="403"/>
      <c r="BI2682" s="403"/>
      <c r="BJ2682" s="403"/>
      <c r="BK2682" s="403"/>
    </row>
    <row r="2683" spans="1:63" x14ac:dyDescent="0.25">
      <c r="A2683" s="405"/>
      <c r="B2683" s="400"/>
      <c r="C2683" s="403"/>
      <c r="D2683" s="403"/>
      <c r="E2683" s="403"/>
      <c r="I2683" s="404"/>
      <c r="Q2683" s="405"/>
      <c r="S2683" s="405"/>
      <c r="T2683" s="403"/>
      <c r="U2683" s="406"/>
      <c r="V2683" s="400"/>
      <c r="W2683" s="405"/>
      <c r="X2683" s="405"/>
      <c r="Y2683" s="403"/>
      <c r="Z2683" s="407"/>
      <c r="AA2683" s="403"/>
      <c r="AB2683" s="405"/>
      <c r="AC2683" s="403"/>
      <c r="AD2683" s="406"/>
      <c r="AG2683" s="403"/>
      <c r="AH2683" s="403"/>
      <c r="AI2683" s="405"/>
      <c r="AL2683" s="403"/>
      <c r="AN2683" s="403"/>
      <c r="AO2683" s="405"/>
      <c r="AP2683" s="403"/>
      <c r="AQ2683" s="403"/>
      <c r="AR2683" s="403"/>
      <c r="AS2683" s="403"/>
      <c r="AT2683" s="403"/>
      <c r="AU2683" s="403"/>
      <c r="AV2683" s="405"/>
      <c r="AW2683" s="404"/>
      <c r="AY2683" s="403"/>
      <c r="BC2683" s="403"/>
      <c r="BD2683" s="403"/>
      <c r="BE2683" s="403"/>
      <c r="BF2683" s="403"/>
      <c r="BG2683" s="403"/>
      <c r="BH2683" s="403"/>
      <c r="BI2683" s="403"/>
      <c r="BJ2683" s="403"/>
      <c r="BK2683" s="403"/>
    </row>
    <row r="2684" spans="1:63" x14ac:dyDescent="0.25">
      <c r="A2684" s="405"/>
      <c r="B2684" s="400"/>
      <c r="C2684" s="403"/>
      <c r="D2684" s="403"/>
      <c r="E2684" s="403"/>
      <c r="I2684" s="404"/>
      <c r="Q2684" s="405"/>
      <c r="S2684" s="405"/>
      <c r="T2684" s="403"/>
      <c r="U2684" s="406"/>
      <c r="V2684" s="400"/>
      <c r="W2684" s="405"/>
      <c r="X2684" s="405"/>
      <c r="Y2684" s="403"/>
      <c r="Z2684" s="407"/>
      <c r="AA2684" s="403"/>
      <c r="AB2684" s="405"/>
      <c r="AC2684" s="403"/>
      <c r="AD2684" s="406"/>
      <c r="AG2684" s="403"/>
      <c r="AH2684" s="403"/>
      <c r="AI2684" s="405"/>
      <c r="AL2684" s="403"/>
      <c r="AN2684" s="403"/>
      <c r="AO2684" s="405"/>
      <c r="AP2684" s="403"/>
      <c r="AQ2684" s="403"/>
      <c r="AR2684" s="403"/>
      <c r="AS2684" s="403"/>
      <c r="AT2684" s="403"/>
      <c r="AU2684" s="403"/>
      <c r="AV2684" s="405"/>
      <c r="AW2684" s="404"/>
      <c r="AY2684" s="403"/>
      <c r="BC2684" s="403"/>
      <c r="BD2684" s="403"/>
      <c r="BE2684" s="403"/>
      <c r="BF2684" s="403"/>
      <c r="BG2684" s="403"/>
      <c r="BH2684" s="403"/>
      <c r="BI2684" s="403"/>
      <c r="BJ2684" s="403"/>
      <c r="BK2684" s="403"/>
    </row>
    <row r="2685" spans="1:63" x14ac:dyDescent="0.25">
      <c r="A2685" s="405"/>
      <c r="B2685" s="400"/>
      <c r="C2685" s="403"/>
      <c r="D2685" s="403"/>
      <c r="E2685" s="403"/>
      <c r="I2685" s="404"/>
      <c r="Q2685" s="405"/>
      <c r="S2685" s="405"/>
      <c r="T2685" s="403"/>
      <c r="U2685" s="406"/>
      <c r="V2685" s="400"/>
      <c r="W2685" s="405"/>
      <c r="X2685" s="405"/>
      <c r="Y2685" s="403"/>
      <c r="Z2685" s="407"/>
      <c r="AA2685" s="403"/>
      <c r="AB2685" s="405"/>
      <c r="AC2685" s="403"/>
      <c r="AD2685" s="406"/>
      <c r="AG2685" s="403"/>
      <c r="AH2685" s="403"/>
      <c r="AI2685" s="405"/>
      <c r="AL2685" s="403"/>
      <c r="AN2685" s="403"/>
      <c r="AO2685" s="405"/>
      <c r="AP2685" s="403"/>
      <c r="AQ2685" s="403"/>
      <c r="AR2685" s="403"/>
      <c r="AS2685" s="403"/>
      <c r="AT2685" s="403"/>
      <c r="AU2685" s="403"/>
      <c r="AV2685" s="405"/>
      <c r="AW2685" s="404"/>
      <c r="AY2685" s="403"/>
      <c r="BC2685" s="403"/>
      <c r="BD2685" s="403"/>
      <c r="BE2685" s="403"/>
      <c r="BF2685" s="403"/>
      <c r="BG2685" s="403"/>
      <c r="BH2685" s="403"/>
      <c r="BI2685" s="403"/>
      <c r="BJ2685" s="403"/>
      <c r="BK2685" s="403"/>
    </row>
    <row r="2686" spans="1:63" x14ac:dyDescent="0.25">
      <c r="A2686" s="405"/>
      <c r="B2686" s="400"/>
      <c r="C2686" s="403"/>
      <c r="D2686" s="403"/>
      <c r="E2686" s="403"/>
      <c r="I2686" s="404"/>
      <c r="Q2686" s="405"/>
      <c r="S2686" s="405"/>
      <c r="T2686" s="403"/>
      <c r="U2686" s="406"/>
      <c r="V2686" s="400"/>
      <c r="W2686" s="405"/>
      <c r="X2686" s="405"/>
      <c r="Y2686" s="403"/>
      <c r="Z2686" s="407"/>
      <c r="AA2686" s="403"/>
      <c r="AB2686" s="405"/>
      <c r="AC2686" s="403"/>
      <c r="AD2686" s="406"/>
      <c r="AG2686" s="403"/>
      <c r="AH2686" s="403"/>
      <c r="AI2686" s="405"/>
      <c r="AL2686" s="403"/>
      <c r="AN2686" s="403"/>
      <c r="AO2686" s="405"/>
      <c r="AP2686" s="403"/>
      <c r="AQ2686" s="403"/>
      <c r="AR2686" s="403"/>
      <c r="AS2686" s="403"/>
      <c r="AT2686" s="403"/>
      <c r="AU2686" s="403"/>
      <c r="AV2686" s="405"/>
      <c r="AW2686" s="404"/>
      <c r="AY2686" s="403"/>
      <c r="BC2686" s="403"/>
      <c r="BD2686" s="403"/>
      <c r="BE2686" s="403"/>
      <c r="BF2686" s="403"/>
      <c r="BG2686" s="403"/>
      <c r="BH2686" s="403"/>
      <c r="BI2686" s="403"/>
      <c r="BJ2686" s="403"/>
      <c r="BK2686" s="403"/>
    </row>
    <row r="2687" spans="1:63" x14ac:dyDescent="0.25">
      <c r="A2687" s="405"/>
      <c r="B2687" s="400"/>
      <c r="C2687" s="403"/>
      <c r="D2687" s="403"/>
      <c r="E2687" s="403"/>
      <c r="I2687" s="404"/>
      <c r="Q2687" s="405"/>
      <c r="S2687" s="405"/>
      <c r="T2687" s="403"/>
      <c r="U2687" s="406"/>
      <c r="V2687" s="400"/>
      <c r="W2687" s="405"/>
      <c r="X2687" s="405"/>
      <c r="Y2687" s="403"/>
      <c r="Z2687" s="407"/>
      <c r="AA2687" s="403"/>
      <c r="AB2687" s="405"/>
      <c r="AC2687" s="403"/>
      <c r="AD2687" s="406"/>
      <c r="AG2687" s="403"/>
      <c r="AH2687" s="403"/>
      <c r="AI2687" s="405"/>
      <c r="AL2687" s="403"/>
      <c r="AN2687" s="403"/>
      <c r="AO2687" s="405"/>
      <c r="AP2687" s="403"/>
      <c r="AQ2687" s="403"/>
      <c r="AR2687" s="403"/>
      <c r="AS2687" s="403"/>
      <c r="AT2687" s="403"/>
      <c r="AU2687" s="403"/>
      <c r="AV2687" s="405"/>
      <c r="AW2687" s="404"/>
      <c r="AY2687" s="403"/>
      <c r="BC2687" s="403"/>
      <c r="BD2687" s="403"/>
      <c r="BE2687" s="403"/>
      <c r="BF2687" s="403"/>
      <c r="BG2687" s="403"/>
      <c r="BH2687" s="403"/>
      <c r="BI2687" s="403"/>
      <c r="BJ2687" s="403"/>
      <c r="BK2687" s="403"/>
    </row>
    <row r="2688" spans="1:63" x14ac:dyDescent="0.25">
      <c r="A2688" s="405"/>
      <c r="B2688" s="400"/>
      <c r="C2688" s="403"/>
      <c r="D2688" s="403"/>
      <c r="E2688" s="403"/>
      <c r="I2688" s="404"/>
      <c r="Q2688" s="405"/>
      <c r="S2688" s="405"/>
      <c r="T2688" s="403"/>
      <c r="U2688" s="406"/>
      <c r="V2688" s="400"/>
      <c r="W2688" s="405"/>
      <c r="X2688" s="405"/>
      <c r="Y2688" s="403"/>
      <c r="Z2688" s="407"/>
      <c r="AA2688" s="403"/>
      <c r="AB2688" s="405"/>
      <c r="AC2688" s="403"/>
      <c r="AD2688" s="406"/>
      <c r="AG2688" s="403"/>
      <c r="AH2688" s="403"/>
      <c r="AI2688" s="405"/>
      <c r="AL2688" s="403"/>
      <c r="AN2688" s="403"/>
      <c r="AO2688" s="405"/>
      <c r="AP2688" s="403"/>
      <c r="AQ2688" s="403"/>
      <c r="AR2688" s="403"/>
      <c r="AS2688" s="403"/>
      <c r="AT2688" s="403"/>
      <c r="AU2688" s="403"/>
      <c r="AV2688" s="405"/>
      <c r="AW2688" s="404"/>
      <c r="AY2688" s="403"/>
      <c r="BC2688" s="403"/>
      <c r="BD2688" s="403"/>
      <c r="BE2688" s="403"/>
      <c r="BF2688" s="403"/>
      <c r="BG2688" s="403"/>
      <c r="BH2688" s="403"/>
      <c r="BI2688" s="403"/>
      <c r="BJ2688" s="403"/>
      <c r="BK2688" s="403"/>
    </row>
    <row r="2689" spans="1:63" x14ac:dyDescent="0.25">
      <c r="A2689" s="405"/>
      <c r="B2689" s="400"/>
      <c r="C2689" s="403"/>
      <c r="D2689" s="403"/>
      <c r="E2689" s="403"/>
      <c r="I2689" s="404"/>
      <c r="Q2689" s="405"/>
      <c r="S2689" s="405"/>
      <c r="T2689" s="403"/>
      <c r="U2689" s="406"/>
      <c r="V2689" s="400"/>
      <c r="W2689" s="405"/>
      <c r="X2689" s="405"/>
      <c r="Y2689" s="403"/>
      <c r="Z2689" s="407"/>
      <c r="AA2689" s="403"/>
      <c r="AB2689" s="405"/>
      <c r="AC2689" s="403"/>
      <c r="AD2689" s="406"/>
      <c r="AG2689" s="403"/>
      <c r="AH2689" s="403"/>
      <c r="AI2689" s="405"/>
      <c r="AL2689" s="403"/>
      <c r="AN2689" s="403"/>
      <c r="AO2689" s="405"/>
      <c r="AP2689" s="403"/>
      <c r="AQ2689" s="403"/>
      <c r="AR2689" s="403"/>
      <c r="AS2689" s="403"/>
      <c r="AT2689" s="403"/>
      <c r="AU2689" s="403"/>
      <c r="AV2689" s="405"/>
      <c r="AW2689" s="404"/>
      <c r="AY2689" s="403"/>
      <c r="BC2689" s="403"/>
      <c r="BD2689" s="403"/>
      <c r="BE2689" s="403"/>
      <c r="BF2689" s="403"/>
      <c r="BG2689" s="403"/>
      <c r="BH2689" s="403"/>
      <c r="BI2689" s="403"/>
      <c r="BJ2689" s="403"/>
      <c r="BK2689" s="403"/>
    </row>
    <row r="2690" spans="1:63" x14ac:dyDescent="0.25">
      <c r="A2690" s="405"/>
      <c r="B2690" s="400"/>
      <c r="C2690" s="403"/>
      <c r="D2690" s="403"/>
      <c r="E2690" s="403"/>
      <c r="I2690" s="404"/>
      <c r="Q2690" s="405"/>
      <c r="S2690" s="405"/>
      <c r="T2690" s="403"/>
      <c r="U2690" s="406"/>
      <c r="V2690" s="400"/>
      <c r="W2690" s="405"/>
      <c r="X2690" s="405"/>
      <c r="Y2690" s="403"/>
      <c r="Z2690" s="407"/>
      <c r="AA2690" s="403"/>
      <c r="AB2690" s="405"/>
      <c r="AC2690" s="403"/>
      <c r="AD2690" s="406"/>
      <c r="AG2690" s="403"/>
      <c r="AH2690" s="403"/>
      <c r="AI2690" s="405"/>
      <c r="AL2690" s="403"/>
      <c r="AN2690" s="403"/>
      <c r="AO2690" s="405"/>
      <c r="AP2690" s="403"/>
      <c r="AQ2690" s="403"/>
      <c r="AR2690" s="403"/>
      <c r="AS2690" s="403"/>
      <c r="AT2690" s="403"/>
      <c r="AU2690" s="403"/>
      <c r="AV2690" s="405"/>
      <c r="AW2690" s="404"/>
      <c r="AY2690" s="403"/>
      <c r="BC2690" s="403"/>
      <c r="BD2690" s="403"/>
      <c r="BE2690" s="403"/>
      <c r="BF2690" s="403"/>
      <c r="BG2690" s="403"/>
      <c r="BH2690" s="403"/>
      <c r="BI2690" s="403"/>
      <c r="BJ2690" s="403"/>
      <c r="BK2690" s="403"/>
    </row>
    <row r="2691" spans="1:63" x14ac:dyDescent="0.25">
      <c r="A2691" s="405"/>
      <c r="B2691" s="400"/>
      <c r="C2691" s="403"/>
      <c r="D2691" s="403"/>
      <c r="E2691" s="403"/>
      <c r="I2691" s="404"/>
      <c r="Q2691" s="405"/>
      <c r="S2691" s="405"/>
      <c r="T2691" s="403"/>
      <c r="U2691" s="406"/>
      <c r="V2691" s="400"/>
      <c r="W2691" s="405"/>
      <c r="X2691" s="405"/>
      <c r="Y2691" s="403"/>
      <c r="Z2691" s="407"/>
      <c r="AA2691" s="403"/>
      <c r="AB2691" s="405"/>
      <c r="AC2691" s="403"/>
      <c r="AD2691" s="406"/>
      <c r="AG2691" s="403"/>
      <c r="AH2691" s="403"/>
      <c r="AI2691" s="405"/>
      <c r="AL2691" s="403"/>
      <c r="AN2691" s="403"/>
      <c r="AO2691" s="405"/>
      <c r="AP2691" s="403"/>
      <c r="AQ2691" s="403"/>
      <c r="AR2691" s="403"/>
      <c r="AS2691" s="403"/>
      <c r="AT2691" s="403"/>
      <c r="AU2691" s="403"/>
      <c r="AV2691" s="405"/>
      <c r="AW2691" s="404"/>
      <c r="AY2691" s="403"/>
      <c r="BC2691" s="403"/>
      <c r="BD2691" s="403"/>
      <c r="BE2691" s="403"/>
      <c r="BF2691" s="403"/>
      <c r="BG2691" s="403"/>
      <c r="BH2691" s="403"/>
      <c r="BI2691" s="403"/>
      <c r="BJ2691" s="403"/>
      <c r="BK2691" s="403"/>
    </row>
    <row r="2692" spans="1:63" x14ac:dyDescent="0.25">
      <c r="A2692" s="405"/>
      <c r="B2692" s="400"/>
      <c r="C2692" s="403"/>
      <c r="D2692" s="403"/>
      <c r="E2692" s="403"/>
      <c r="I2692" s="404"/>
      <c r="Q2692" s="405"/>
      <c r="S2692" s="405"/>
      <c r="T2692" s="403"/>
      <c r="U2692" s="406"/>
      <c r="V2692" s="400"/>
      <c r="W2692" s="405"/>
      <c r="X2692" s="405"/>
      <c r="Y2692" s="403"/>
      <c r="Z2692" s="407"/>
      <c r="AA2692" s="403"/>
      <c r="AB2692" s="405"/>
      <c r="AC2692" s="403"/>
      <c r="AD2692" s="406"/>
      <c r="AG2692" s="403"/>
      <c r="AH2692" s="403"/>
      <c r="AI2692" s="405"/>
      <c r="AL2692" s="403"/>
      <c r="AN2692" s="403"/>
      <c r="AO2692" s="405"/>
      <c r="AP2692" s="403"/>
      <c r="AQ2692" s="403"/>
      <c r="AR2692" s="403"/>
      <c r="AS2692" s="403"/>
      <c r="AT2692" s="403"/>
      <c r="AU2692" s="403"/>
      <c r="AV2692" s="405"/>
      <c r="AW2692" s="404"/>
      <c r="AY2692" s="403"/>
      <c r="BC2692" s="403"/>
      <c r="BD2692" s="403"/>
      <c r="BE2692" s="403"/>
      <c r="BF2692" s="403"/>
      <c r="BG2692" s="403"/>
      <c r="BH2692" s="403"/>
      <c r="BI2692" s="403"/>
      <c r="BJ2692" s="403"/>
      <c r="BK2692" s="403"/>
    </row>
    <row r="2693" spans="1:63" x14ac:dyDescent="0.25">
      <c r="A2693" s="405"/>
      <c r="B2693" s="400"/>
      <c r="C2693" s="403"/>
      <c r="D2693" s="403"/>
      <c r="E2693" s="403"/>
      <c r="I2693" s="404"/>
      <c r="Q2693" s="405"/>
      <c r="S2693" s="405"/>
      <c r="T2693" s="403"/>
      <c r="U2693" s="406"/>
      <c r="V2693" s="400"/>
      <c r="W2693" s="405"/>
      <c r="X2693" s="405"/>
      <c r="Y2693" s="403"/>
      <c r="Z2693" s="407"/>
      <c r="AA2693" s="403"/>
      <c r="AB2693" s="405"/>
      <c r="AC2693" s="403"/>
      <c r="AD2693" s="406"/>
      <c r="AG2693" s="403"/>
      <c r="AH2693" s="403"/>
      <c r="AI2693" s="405"/>
      <c r="AL2693" s="403"/>
      <c r="AN2693" s="403"/>
      <c r="AO2693" s="405"/>
      <c r="AP2693" s="403"/>
      <c r="AQ2693" s="403"/>
      <c r="AR2693" s="403"/>
      <c r="AS2693" s="403"/>
      <c r="AT2693" s="403"/>
      <c r="AU2693" s="403"/>
      <c r="AV2693" s="405"/>
      <c r="AW2693" s="404"/>
      <c r="AY2693" s="403"/>
      <c r="BC2693" s="403"/>
      <c r="BD2693" s="403"/>
      <c r="BE2693" s="403"/>
      <c r="BF2693" s="403"/>
      <c r="BG2693" s="403"/>
      <c r="BH2693" s="403"/>
      <c r="BI2693" s="403"/>
      <c r="BJ2693" s="403"/>
      <c r="BK2693" s="403"/>
    </row>
    <row r="2694" spans="1:63" x14ac:dyDescent="0.25">
      <c r="A2694" s="405"/>
      <c r="B2694" s="400"/>
      <c r="C2694" s="403"/>
      <c r="D2694" s="403"/>
      <c r="E2694" s="403"/>
      <c r="I2694" s="404"/>
      <c r="Q2694" s="405"/>
      <c r="S2694" s="405"/>
      <c r="T2694" s="403"/>
      <c r="U2694" s="406"/>
      <c r="V2694" s="400"/>
      <c r="W2694" s="405"/>
      <c r="X2694" s="405"/>
      <c r="Y2694" s="403"/>
      <c r="Z2694" s="407"/>
      <c r="AA2694" s="403"/>
      <c r="AB2694" s="405"/>
      <c r="AC2694" s="403"/>
      <c r="AD2694" s="406"/>
      <c r="AG2694" s="403"/>
      <c r="AH2694" s="403"/>
      <c r="AI2694" s="405"/>
      <c r="AL2694" s="403"/>
      <c r="AN2694" s="403"/>
      <c r="AO2694" s="405"/>
      <c r="AP2694" s="403"/>
      <c r="AQ2694" s="403"/>
      <c r="AR2694" s="403"/>
      <c r="AS2694" s="403"/>
      <c r="AT2694" s="403"/>
      <c r="AU2694" s="403"/>
      <c r="AV2694" s="405"/>
      <c r="AW2694" s="404"/>
      <c r="AY2694" s="403"/>
      <c r="BC2694" s="403"/>
      <c r="BD2694" s="403"/>
      <c r="BE2694" s="403"/>
      <c r="BF2694" s="403"/>
      <c r="BG2694" s="403"/>
      <c r="BH2694" s="403"/>
      <c r="BI2694" s="403"/>
      <c r="BJ2694" s="403"/>
      <c r="BK2694" s="403"/>
    </row>
    <row r="2695" spans="1:63" x14ac:dyDescent="0.25">
      <c r="A2695" s="405"/>
      <c r="B2695" s="400"/>
      <c r="C2695" s="403"/>
      <c r="D2695" s="403"/>
      <c r="E2695" s="403"/>
      <c r="I2695" s="404"/>
      <c r="Q2695" s="405"/>
      <c r="S2695" s="405"/>
      <c r="T2695" s="403"/>
      <c r="U2695" s="406"/>
      <c r="V2695" s="400"/>
      <c r="W2695" s="405"/>
      <c r="X2695" s="405"/>
      <c r="Y2695" s="403"/>
      <c r="Z2695" s="407"/>
      <c r="AA2695" s="403"/>
      <c r="AB2695" s="405"/>
      <c r="AC2695" s="403"/>
      <c r="AD2695" s="406"/>
      <c r="AG2695" s="403"/>
      <c r="AH2695" s="403"/>
      <c r="AI2695" s="405"/>
      <c r="AL2695" s="403"/>
      <c r="AN2695" s="403"/>
      <c r="AO2695" s="405"/>
      <c r="AP2695" s="403"/>
      <c r="AQ2695" s="403"/>
      <c r="AR2695" s="403"/>
      <c r="AS2695" s="403"/>
      <c r="AT2695" s="403"/>
      <c r="AU2695" s="403"/>
      <c r="AV2695" s="405"/>
      <c r="AW2695" s="404"/>
      <c r="AY2695" s="403"/>
      <c r="BC2695" s="403"/>
      <c r="BD2695" s="403"/>
      <c r="BE2695" s="403"/>
      <c r="BF2695" s="403"/>
      <c r="BG2695" s="403"/>
      <c r="BH2695" s="403"/>
      <c r="BI2695" s="403"/>
      <c r="BJ2695" s="403"/>
      <c r="BK2695" s="403"/>
    </row>
    <row r="2696" spans="1:63" x14ac:dyDescent="0.25">
      <c r="A2696" s="405"/>
      <c r="B2696" s="400"/>
      <c r="C2696" s="403"/>
      <c r="D2696" s="403"/>
      <c r="E2696" s="403"/>
      <c r="I2696" s="404"/>
      <c r="Q2696" s="405"/>
      <c r="S2696" s="405"/>
      <c r="T2696" s="403"/>
      <c r="U2696" s="406"/>
      <c r="V2696" s="400"/>
      <c r="W2696" s="405"/>
      <c r="X2696" s="405"/>
      <c r="Y2696" s="403"/>
      <c r="Z2696" s="407"/>
      <c r="AA2696" s="403"/>
      <c r="AB2696" s="405"/>
      <c r="AC2696" s="403"/>
      <c r="AD2696" s="406"/>
      <c r="AG2696" s="403"/>
      <c r="AH2696" s="403"/>
      <c r="AI2696" s="405"/>
      <c r="AL2696" s="403"/>
      <c r="AN2696" s="403"/>
      <c r="AO2696" s="405"/>
      <c r="AP2696" s="403"/>
      <c r="AQ2696" s="403"/>
      <c r="AR2696" s="403"/>
      <c r="AS2696" s="403"/>
      <c r="AT2696" s="403"/>
      <c r="AU2696" s="403"/>
      <c r="AV2696" s="405"/>
      <c r="AW2696" s="404"/>
      <c r="AY2696" s="403"/>
      <c r="BC2696" s="403"/>
      <c r="BD2696" s="403"/>
      <c r="BE2696" s="403"/>
      <c r="BF2696" s="403"/>
      <c r="BG2696" s="403"/>
      <c r="BH2696" s="403"/>
      <c r="BI2696" s="403"/>
      <c r="BJ2696" s="403"/>
      <c r="BK2696" s="403"/>
    </row>
    <row r="2697" spans="1:63" x14ac:dyDescent="0.25">
      <c r="A2697" s="405"/>
      <c r="B2697" s="400"/>
      <c r="C2697" s="403"/>
      <c r="D2697" s="403"/>
      <c r="E2697" s="403"/>
      <c r="I2697" s="404"/>
      <c r="Q2697" s="405"/>
      <c r="S2697" s="405"/>
      <c r="T2697" s="403"/>
      <c r="U2697" s="406"/>
      <c r="V2697" s="400"/>
      <c r="W2697" s="405"/>
      <c r="X2697" s="405"/>
      <c r="Y2697" s="403"/>
      <c r="Z2697" s="407"/>
      <c r="AA2697" s="403"/>
      <c r="AB2697" s="405"/>
      <c r="AC2697" s="403"/>
      <c r="AD2697" s="406"/>
      <c r="AG2697" s="403"/>
      <c r="AH2697" s="403"/>
      <c r="AI2697" s="405"/>
      <c r="AL2697" s="403"/>
      <c r="AN2697" s="403"/>
      <c r="AO2697" s="405"/>
      <c r="AP2697" s="403"/>
      <c r="AQ2697" s="403"/>
      <c r="AR2697" s="403"/>
      <c r="AS2697" s="403"/>
      <c r="AT2697" s="403"/>
      <c r="AU2697" s="403"/>
      <c r="AV2697" s="405"/>
      <c r="AW2697" s="404"/>
      <c r="AY2697" s="403"/>
      <c r="BC2697" s="403"/>
      <c r="BD2697" s="403"/>
      <c r="BE2697" s="403"/>
      <c r="BF2697" s="403"/>
      <c r="BG2697" s="403"/>
      <c r="BH2697" s="403"/>
      <c r="BI2697" s="403"/>
      <c r="BJ2697" s="403"/>
      <c r="BK2697" s="403"/>
    </row>
    <row r="2698" spans="1:63" x14ac:dyDescent="0.25">
      <c r="A2698" s="405"/>
      <c r="B2698" s="400"/>
      <c r="C2698" s="403"/>
      <c r="D2698" s="403"/>
      <c r="E2698" s="403"/>
      <c r="I2698" s="404"/>
      <c r="Q2698" s="405"/>
      <c r="S2698" s="405"/>
      <c r="T2698" s="403"/>
      <c r="U2698" s="406"/>
      <c r="V2698" s="400"/>
      <c r="W2698" s="405"/>
      <c r="X2698" s="405"/>
      <c r="Y2698" s="403"/>
      <c r="Z2698" s="407"/>
      <c r="AA2698" s="403"/>
      <c r="AB2698" s="405"/>
      <c r="AC2698" s="403"/>
      <c r="AD2698" s="406"/>
      <c r="AG2698" s="403"/>
      <c r="AH2698" s="403"/>
      <c r="AI2698" s="405"/>
      <c r="AL2698" s="403"/>
      <c r="AN2698" s="403"/>
      <c r="AO2698" s="405"/>
      <c r="AP2698" s="403"/>
      <c r="AQ2698" s="403"/>
      <c r="AR2698" s="403"/>
      <c r="AS2698" s="403"/>
      <c r="AT2698" s="403"/>
      <c r="AU2698" s="403"/>
      <c r="AV2698" s="405"/>
      <c r="AW2698" s="404"/>
      <c r="AY2698" s="403"/>
      <c r="BC2698" s="403"/>
      <c r="BD2698" s="403"/>
      <c r="BE2698" s="403"/>
      <c r="BF2698" s="403"/>
      <c r="BG2698" s="403"/>
      <c r="BH2698" s="403"/>
      <c r="BI2698" s="403"/>
      <c r="BJ2698" s="403"/>
      <c r="BK2698" s="403"/>
    </row>
    <row r="2699" spans="1:63" x14ac:dyDescent="0.25">
      <c r="A2699" s="405"/>
      <c r="B2699" s="400"/>
      <c r="C2699" s="403"/>
      <c r="D2699" s="403"/>
      <c r="E2699" s="403"/>
      <c r="I2699" s="404"/>
      <c r="Q2699" s="405"/>
      <c r="S2699" s="405"/>
      <c r="T2699" s="403"/>
      <c r="U2699" s="406"/>
      <c r="V2699" s="400"/>
      <c r="W2699" s="405"/>
      <c r="X2699" s="405"/>
      <c r="Y2699" s="403"/>
      <c r="Z2699" s="407"/>
      <c r="AA2699" s="403"/>
      <c r="AB2699" s="405"/>
      <c r="AC2699" s="403"/>
      <c r="AD2699" s="406"/>
      <c r="AG2699" s="403"/>
      <c r="AH2699" s="403"/>
      <c r="AI2699" s="405"/>
      <c r="AL2699" s="403"/>
      <c r="AN2699" s="403"/>
      <c r="AO2699" s="405"/>
      <c r="AP2699" s="403"/>
      <c r="AQ2699" s="403"/>
      <c r="AR2699" s="403"/>
      <c r="AS2699" s="403"/>
      <c r="AT2699" s="403"/>
      <c r="AU2699" s="403"/>
      <c r="AV2699" s="405"/>
      <c r="AW2699" s="404"/>
      <c r="AY2699" s="403"/>
      <c r="BC2699" s="403"/>
      <c r="BD2699" s="403"/>
      <c r="BE2699" s="403"/>
      <c r="BF2699" s="403"/>
      <c r="BG2699" s="403"/>
      <c r="BH2699" s="403"/>
      <c r="BI2699" s="403"/>
      <c r="BJ2699" s="403"/>
      <c r="BK2699" s="403"/>
    </row>
    <row r="2700" spans="1:63" x14ac:dyDescent="0.25">
      <c r="A2700" s="405"/>
      <c r="B2700" s="400"/>
      <c r="C2700" s="403"/>
      <c r="D2700" s="403"/>
      <c r="E2700" s="403"/>
      <c r="I2700" s="404"/>
      <c r="Q2700" s="405"/>
      <c r="S2700" s="405"/>
      <c r="T2700" s="403"/>
      <c r="U2700" s="406"/>
      <c r="V2700" s="400"/>
      <c r="W2700" s="405"/>
      <c r="X2700" s="405"/>
      <c r="Y2700" s="403"/>
      <c r="Z2700" s="407"/>
      <c r="AA2700" s="403"/>
      <c r="AB2700" s="405"/>
      <c r="AC2700" s="403"/>
      <c r="AD2700" s="406"/>
      <c r="AG2700" s="403"/>
      <c r="AH2700" s="403"/>
      <c r="AI2700" s="405"/>
      <c r="AL2700" s="403"/>
      <c r="AN2700" s="403"/>
      <c r="AO2700" s="405"/>
      <c r="AP2700" s="403"/>
      <c r="AQ2700" s="403"/>
      <c r="AR2700" s="403"/>
      <c r="AS2700" s="403"/>
      <c r="AT2700" s="403"/>
      <c r="AU2700" s="403"/>
      <c r="AV2700" s="405"/>
      <c r="AW2700" s="404"/>
      <c r="AY2700" s="403"/>
      <c r="BC2700" s="403"/>
      <c r="BD2700" s="403"/>
      <c r="BE2700" s="403"/>
      <c r="BF2700" s="403"/>
      <c r="BG2700" s="403"/>
      <c r="BH2700" s="403"/>
      <c r="BI2700" s="403"/>
      <c r="BJ2700" s="403"/>
      <c r="BK2700" s="403"/>
    </row>
    <row r="2701" spans="1:63" x14ac:dyDescent="0.25">
      <c r="A2701" s="405"/>
      <c r="B2701" s="400"/>
      <c r="C2701" s="403"/>
      <c r="D2701" s="403"/>
      <c r="E2701" s="403"/>
      <c r="I2701" s="404"/>
      <c r="Q2701" s="405"/>
      <c r="S2701" s="405"/>
      <c r="T2701" s="403"/>
      <c r="U2701" s="406"/>
      <c r="V2701" s="400"/>
      <c r="W2701" s="405"/>
      <c r="X2701" s="405"/>
      <c r="Y2701" s="403"/>
      <c r="Z2701" s="407"/>
      <c r="AA2701" s="403"/>
      <c r="AB2701" s="405"/>
      <c r="AC2701" s="403"/>
      <c r="AD2701" s="406"/>
      <c r="AG2701" s="403"/>
      <c r="AH2701" s="403"/>
      <c r="AI2701" s="405"/>
      <c r="AL2701" s="403"/>
      <c r="AN2701" s="403"/>
      <c r="AO2701" s="405"/>
      <c r="AP2701" s="403"/>
      <c r="AQ2701" s="403"/>
      <c r="AR2701" s="403"/>
      <c r="AS2701" s="403"/>
      <c r="AT2701" s="403"/>
      <c r="AU2701" s="403"/>
      <c r="AV2701" s="405"/>
      <c r="AW2701" s="404"/>
      <c r="AY2701" s="403"/>
      <c r="BC2701" s="403"/>
      <c r="BD2701" s="403"/>
      <c r="BE2701" s="403"/>
      <c r="BF2701" s="403"/>
      <c r="BG2701" s="403"/>
      <c r="BH2701" s="403"/>
      <c r="BI2701" s="403"/>
      <c r="BJ2701" s="403"/>
      <c r="BK2701" s="403"/>
    </row>
    <row r="2702" spans="1:63" x14ac:dyDescent="0.25">
      <c r="A2702" s="405"/>
      <c r="B2702" s="400"/>
      <c r="C2702" s="403"/>
      <c r="D2702" s="403"/>
      <c r="E2702" s="403"/>
      <c r="I2702" s="404"/>
      <c r="Q2702" s="405"/>
      <c r="S2702" s="405"/>
      <c r="T2702" s="403"/>
      <c r="U2702" s="406"/>
      <c r="V2702" s="400"/>
      <c r="W2702" s="405"/>
      <c r="X2702" s="405"/>
      <c r="Y2702" s="403"/>
      <c r="Z2702" s="407"/>
      <c r="AA2702" s="403"/>
      <c r="AB2702" s="405"/>
      <c r="AC2702" s="403"/>
      <c r="AD2702" s="406"/>
      <c r="AG2702" s="403"/>
      <c r="AH2702" s="403"/>
      <c r="AI2702" s="405"/>
      <c r="AL2702" s="403"/>
      <c r="AN2702" s="403"/>
      <c r="AO2702" s="405"/>
      <c r="AP2702" s="403"/>
      <c r="AQ2702" s="403"/>
      <c r="AR2702" s="403"/>
      <c r="AS2702" s="403"/>
      <c r="AT2702" s="403"/>
      <c r="AU2702" s="403"/>
      <c r="AV2702" s="405"/>
      <c r="AW2702" s="404"/>
      <c r="AY2702" s="403"/>
      <c r="BC2702" s="403"/>
      <c r="BD2702" s="403"/>
      <c r="BE2702" s="403"/>
      <c r="BF2702" s="403"/>
      <c r="BG2702" s="403"/>
      <c r="BH2702" s="403"/>
      <c r="BI2702" s="403"/>
      <c r="BJ2702" s="403"/>
      <c r="BK2702" s="403"/>
    </row>
    <row r="2703" spans="1:63" x14ac:dyDescent="0.25">
      <c r="A2703" s="405"/>
      <c r="B2703" s="400"/>
      <c r="C2703" s="403"/>
      <c r="D2703" s="403"/>
      <c r="E2703" s="403"/>
      <c r="I2703" s="404"/>
      <c r="Q2703" s="405"/>
      <c r="S2703" s="405"/>
      <c r="T2703" s="403"/>
      <c r="U2703" s="406"/>
      <c r="V2703" s="400"/>
      <c r="W2703" s="405"/>
      <c r="X2703" s="405"/>
      <c r="Y2703" s="403"/>
      <c r="Z2703" s="407"/>
      <c r="AA2703" s="403"/>
      <c r="AB2703" s="405"/>
      <c r="AC2703" s="403"/>
      <c r="AD2703" s="406"/>
      <c r="AG2703" s="403"/>
      <c r="AH2703" s="403"/>
      <c r="AI2703" s="405"/>
      <c r="AL2703" s="403"/>
      <c r="AN2703" s="403"/>
      <c r="AO2703" s="405"/>
      <c r="AP2703" s="403"/>
      <c r="AQ2703" s="403"/>
      <c r="AR2703" s="403"/>
      <c r="AS2703" s="403"/>
      <c r="AT2703" s="403"/>
      <c r="AU2703" s="403"/>
      <c r="AV2703" s="405"/>
      <c r="AW2703" s="404"/>
      <c r="AY2703" s="403"/>
      <c r="BC2703" s="403"/>
      <c r="BD2703" s="403"/>
      <c r="BE2703" s="403"/>
      <c r="BF2703" s="403"/>
      <c r="BG2703" s="403"/>
      <c r="BH2703" s="403"/>
      <c r="BI2703" s="403"/>
      <c r="BJ2703" s="403"/>
      <c r="BK2703" s="403"/>
    </row>
    <row r="2704" spans="1:63" x14ac:dyDescent="0.25">
      <c r="A2704" s="405"/>
      <c r="B2704" s="400"/>
      <c r="C2704" s="403"/>
      <c r="D2704" s="403"/>
      <c r="E2704" s="403"/>
      <c r="I2704" s="404"/>
      <c r="Q2704" s="405"/>
      <c r="S2704" s="405"/>
      <c r="T2704" s="403"/>
      <c r="U2704" s="406"/>
      <c r="V2704" s="400"/>
      <c r="W2704" s="405"/>
      <c r="X2704" s="405"/>
      <c r="Y2704" s="403"/>
      <c r="Z2704" s="407"/>
      <c r="AA2704" s="403"/>
      <c r="AB2704" s="405"/>
      <c r="AC2704" s="403"/>
      <c r="AD2704" s="406"/>
      <c r="AG2704" s="403"/>
      <c r="AH2704" s="403"/>
      <c r="AI2704" s="405"/>
      <c r="AL2704" s="403"/>
      <c r="AN2704" s="403"/>
      <c r="AO2704" s="405"/>
      <c r="AP2704" s="403"/>
      <c r="AQ2704" s="403"/>
      <c r="AR2704" s="403"/>
      <c r="AS2704" s="403"/>
      <c r="AT2704" s="403"/>
      <c r="AU2704" s="403"/>
      <c r="AV2704" s="405"/>
      <c r="AW2704" s="404"/>
      <c r="AY2704" s="403"/>
      <c r="BC2704" s="403"/>
      <c r="BD2704" s="403"/>
      <c r="BE2704" s="403"/>
      <c r="BF2704" s="403"/>
      <c r="BG2704" s="403"/>
      <c r="BH2704" s="403"/>
      <c r="BI2704" s="403"/>
      <c r="BJ2704" s="403"/>
      <c r="BK2704" s="403"/>
    </row>
    <row r="2705" spans="1:63" x14ac:dyDescent="0.25">
      <c r="A2705" s="405"/>
      <c r="B2705" s="400"/>
      <c r="C2705" s="403"/>
      <c r="D2705" s="403"/>
      <c r="E2705" s="403"/>
      <c r="I2705" s="404"/>
      <c r="Q2705" s="405"/>
      <c r="S2705" s="405"/>
      <c r="T2705" s="403"/>
      <c r="U2705" s="406"/>
      <c r="V2705" s="400"/>
      <c r="W2705" s="405"/>
      <c r="X2705" s="405"/>
      <c r="Y2705" s="403"/>
      <c r="Z2705" s="407"/>
      <c r="AA2705" s="403"/>
      <c r="AB2705" s="405"/>
      <c r="AC2705" s="403"/>
      <c r="AD2705" s="406"/>
      <c r="AG2705" s="403"/>
      <c r="AH2705" s="403"/>
      <c r="AI2705" s="405"/>
      <c r="AL2705" s="403"/>
      <c r="AN2705" s="403"/>
      <c r="AO2705" s="405"/>
      <c r="AP2705" s="403"/>
      <c r="AQ2705" s="403"/>
      <c r="AR2705" s="403"/>
      <c r="AS2705" s="403"/>
      <c r="AT2705" s="403"/>
      <c r="AU2705" s="403"/>
      <c r="AV2705" s="405"/>
      <c r="AW2705" s="404"/>
      <c r="AY2705" s="403"/>
      <c r="BC2705" s="403"/>
      <c r="BD2705" s="403"/>
      <c r="BE2705" s="403"/>
      <c r="BF2705" s="403"/>
      <c r="BG2705" s="403"/>
      <c r="BH2705" s="403"/>
      <c r="BI2705" s="403"/>
      <c r="BJ2705" s="403"/>
      <c r="BK2705" s="403"/>
    </row>
    <row r="2706" spans="1:63" x14ac:dyDescent="0.25">
      <c r="A2706" s="405"/>
      <c r="B2706" s="400"/>
      <c r="C2706" s="403"/>
      <c r="D2706" s="403"/>
      <c r="E2706" s="403"/>
      <c r="I2706" s="404"/>
      <c r="Q2706" s="405"/>
      <c r="S2706" s="405"/>
      <c r="T2706" s="403"/>
      <c r="U2706" s="406"/>
      <c r="V2706" s="400"/>
      <c r="W2706" s="405"/>
      <c r="X2706" s="405"/>
      <c r="Y2706" s="403"/>
      <c r="Z2706" s="407"/>
      <c r="AA2706" s="403"/>
      <c r="AB2706" s="405"/>
      <c r="AC2706" s="403"/>
      <c r="AD2706" s="406"/>
      <c r="AG2706" s="403"/>
      <c r="AH2706" s="403"/>
      <c r="AI2706" s="405"/>
      <c r="AL2706" s="403"/>
      <c r="AN2706" s="403"/>
      <c r="AO2706" s="405"/>
      <c r="AP2706" s="403"/>
      <c r="AQ2706" s="403"/>
      <c r="AR2706" s="403"/>
      <c r="AS2706" s="403"/>
      <c r="AT2706" s="403"/>
      <c r="AU2706" s="403"/>
      <c r="AV2706" s="405"/>
      <c r="AW2706" s="404"/>
      <c r="AY2706" s="403"/>
      <c r="BC2706" s="403"/>
      <c r="BD2706" s="403"/>
      <c r="BE2706" s="403"/>
      <c r="BF2706" s="403"/>
      <c r="BG2706" s="403"/>
      <c r="BH2706" s="403"/>
      <c r="BI2706" s="403"/>
      <c r="BJ2706" s="403"/>
      <c r="BK2706" s="403"/>
    </row>
    <row r="2707" spans="1:63" x14ac:dyDescent="0.25">
      <c r="A2707" s="405"/>
      <c r="B2707" s="400"/>
      <c r="C2707" s="403"/>
      <c r="D2707" s="403"/>
      <c r="E2707" s="403"/>
      <c r="I2707" s="404"/>
      <c r="Q2707" s="405"/>
      <c r="S2707" s="405"/>
      <c r="T2707" s="403"/>
      <c r="U2707" s="406"/>
      <c r="V2707" s="400"/>
      <c r="W2707" s="405"/>
      <c r="X2707" s="405"/>
      <c r="Y2707" s="403"/>
      <c r="Z2707" s="407"/>
      <c r="AA2707" s="403"/>
      <c r="AB2707" s="405"/>
      <c r="AC2707" s="403"/>
      <c r="AD2707" s="406"/>
      <c r="AG2707" s="403"/>
      <c r="AH2707" s="403"/>
      <c r="AI2707" s="405"/>
      <c r="AL2707" s="403"/>
      <c r="AN2707" s="403"/>
      <c r="AO2707" s="405"/>
      <c r="AP2707" s="403"/>
      <c r="AQ2707" s="403"/>
      <c r="AR2707" s="403"/>
      <c r="AS2707" s="403"/>
      <c r="AT2707" s="403"/>
      <c r="AU2707" s="403"/>
      <c r="AV2707" s="405"/>
      <c r="AW2707" s="404"/>
      <c r="AY2707" s="403"/>
      <c r="BC2707" s="403"/>
      <c r="BD2707" s="403"/>
      <c r="BE2707" s="403"/>
      <c r="BF2707" s="403"/>
      <c r="BG2707" s="403"/>
      <c r="BH2707" s="403"/>
      <c r="BI2707" s="403"/>
      <c r="BJ2707" s="403"/>
      <c r="BK2707" s="403"/>
    </row>
    <row r="2708" spans="1:63" x14ac:dyDescent="0.25">
      <c r="A2708" s="405"/>
      <c r="B2708" s="400"/>
      <c r="C2708" s="403"/>
      <c r="D2708" s="403"/>
      <c r="E2708" s="403"/>
      <c r="I2708" s="404"/>
      <c r="Q2708" s="405"/>
      <c r="S2708" s="405"/>
      <c r="T2708" s="403"/>
      <c r="U2708" s="406"/>
      <c r="V2708" s="400"/>
      <c r="W2708" s="405"/>
      <c r="X2708" s="405"/>
      <c r="Y2708" s="403"/>
      <c r="Z2708" s="407"/>
      <c r="AA2708" s="403"/>
      <c r="AB2708" s="405"/>
      <c r="AC2708" s="403"/>
      <c r="AD2708" s="406"/>
      <c r="AG2708" s="403"/>
      <c r="AH2708" s="403"/>
      <c r="AI2708" s="405"/>
      <c r="AL2708" s="403"/>
      <c r="AN2708" s="403"/>
      <c r="AO2708" s="405"/>
      <c r="AP2708" s="403"/>
      <c r="AQ2708" s="403"/>
      <c r="AR2708" s="403"/>
      <c r="AS2708" s="403"/>
      <c r="AT2708" s="403"/>
      <c r="AU2708" s="403"/>
      <c r="AV2708" s="405"/>
      <c r="AW2708" s="404"/>
      <c r="AY2708" s="403"/>
      <c r="BC2708" s="403"/>
      <c r="BD2708" s="403"/>
      <c r="BE2708" s="403"/>
      <c r="BF2708" s="403"/>
      <c r="BG2708" s="403"/>
      <c r="BH2708" s="403"/>
      <c r="BI2708" s="403"/>
      <c r="BJ2708" s="403"/>
      <c r="BK2708" s="403"/>
    </row>
    <row r="2709" spans="1:63" x14ac:dyDescent="0.25">
      <c r="A2709" s="405"/>
      <c r="B2709" s="400"/>
      <c r="C2709" s="403"/>
      <c r="D2709" s="403"/>
      <c r="E2709" s="403"/>
      <c r="I2709" s="404"/>
      <c r="Q2709" s="405"/>
      <c r="S2709" s="405"/>
      <c r="T2709" s="403"/>
      <c r="U2709" s="406"/>
      <c r="V2709" s="400"/>
      <c r="W2709" s="405"/>
      <c r="X2709" s="405"/>
      <c r="Y2709" s="403"/>
      <c r="Z2709" s="407"/>
      <c r="AA2709" s="403"/>
      <c r="AB2709" s="405"/>
      <c r="AC2709" s="403"/>
      <c r="AD2709" s="406"/>
      <c r="AG2709" s="403"/>
      <c r="AH2709" s="403"/>
      <c r="AI2709" s="405"/>
      <c r="AL2709" s="403"/>
      <c r="AN2709" s="403"/>
      <c r="AO2709" s="405"/>
      <c r="AP2709" s="403"/>
      <c r="AQ2709" s="403"/>
      <c r="AR2709" s="403"/>
      <c r="AS2709" s="403"/>
      <c r="AT2709" s="403"/>
      <c r="AU2709" s="403"/>
      <c r="AV2709" s="405"/>
      <c r="AW2709" s="404"/>
      <c r="AY2709" s="403"/>
      <c r="BC2709" s="403"/>
      <c r="BD2709" s="403"/>
      <c r="BE2709" s="403"/>
      <c r="BF2709" s="403"/>
      <c r="BG2709" s="403"/>
      <c r="BH2709" s="403"/>
      <c r="BI2709" s="403"/>
      <c r="BJ2709" s="403"/>
      <c r="BK2709" s="403"/>
    </row>
    <row r="2710" spans="1:63" x14ac:dyDescent="0.25">
      <c r="A2710" s="405"/>
      <c r="B2710" s="400"/>
      <c r="C2710" s="403"/>
      <c r="D2710" s="403"/>
      <c r="E2710" s="403"/>
      <c r="I2710" s="404"/>
      <c r="Q2710" s="405"/>
      <c r="S2710" s="405"/>
      <c r="T2710" s="403"/>
      <c r="U2710" s="406"/>
      <c r="V2710" s="400"/>
      <c r="W2710" s="405"/>
      <c r="X2710" s="405"/>
      <c r="Y2710" s="403"/>
      <c r="Z2710" s="407"/>
      <c r="AA2710" s="403"/>
      <c r="AB2710" s="405"/>
      <c r="AC2710" s="403"/>
      <c r="AD2710" s="406"/>
      <c r="AG2710" s="403"/>
      <c r="AH2710" s="403"/>
      <c r="AI2710" s="405"/>
      <c r="AL2710" s="403"/>
      <c r="AN2710" s="403"/>
      <c r="AO2710" s="405"/>
      <c r="AP2710" s="403"/>
      <c r="AQ2710" s="403"/>
      <c r="AR2710" s="403"/>
      <c r="AS2710" s="403"/>
      <c r="AT2710" s="403"/>
      <c r="AU2710" s="403"/>
      <c r="AV2710" s="405"/>
      <c r="AW2710" s="404"/>
      <c r="AY2710" s="403"/>
      <c r="BC2710" s="403"/>
      <c r="BD2710" s="403"/>
      <c r="BE2710" s="403"/>
      <c r="BF2710" s="403"/>
      <c r="BG2710" s="403"/>
      <c r="BH2710" s="403"/>
      <c r="BI2710" s="403"/>
      <c r="BJ2710" s="403"/>
      <c r="BK2710" s="403"/>
    </row>
    <row r="2711" spans="1:63" x14ac:dyDescent="0.25">
      <c r="A2711" s="405"/>
      <c r="B2711" s="400"/>
      <c r="C2711" s="403"/>
      <c r="D2711" s="403"/>
      <c r="E2711" s="403"/>
      <c r="I2711" s="404"/>
      <c r="Q2711" s="405"/>
      <c r="S2711" s="405"/>
      <c r="T2711" s="403"/>
      <c r="U2711" s="406"/>
      <c r="V2711" s="400"/>
      <c r="W2711" s="405"/>
      <c r="X2711" s="405"/>
      <c r="Y2711" s="403"/>
      <c r="Z2711" s="407"/>
      <c r="AA2711" s="403"/>
      <c r="AB2711" s="405"/>
      <c r="AC2711" s="403"/>
      <c r="AD2711" s="406"/>
      <c r="AG2711" s="403"/>
      <c r="AH2711" s="403"/>
      <c r="AI2711" s="405"/>
      <c r="AL2711" s="403"/>
      <c r="AN2711" s="403"/>
      <c r="AO2711" s="405"/>
      <c r="AP2711" s="403"/>
      <c r="AQ2711" s="403"/>
      <c r="AR2711" s="403"/>
      <c r="AS2711" s="403"/>
      <c r="AT2711" s="403"/>
      <c r="AU2711" s="403"/>
      <c r="AV2711" s="405"/>
      <c r="AW2711" s="404"/>
      <c r="AY2711" s="403"/>
      <c r="BC2711" s="403"/>
      <c r="BD2711" s="403"/>
      <c r="BE2711" s="403"/>
      <c r="BF2711" s="403"/>
      <c r="BG2711" s="403"/>
      <c r="BH2711" s="403"/>
      <c r="BI2711" s="403"/>
      <c r="BJ2711" s="403"/>
      <c r="BK2711" s="403"/>
    </row>
    <row r="2712" spans="1:63" x14ac:dyDescent="0.25">
      <c r="A2712" s="405"/>
      <c r="B2712" s="400"/>
      <c r="C2712" s="403"/>
      <c r="D2712" s="403"/>
      <c r="E2712" s="403"/>
      <c r="I2712" s="404"/>
      <c r="Q2712" s="405"/>
      <c r="S2712" s="405"/>
      <c r="T2712" s="403"/>
      <c r="U2712" s="406"/>
      <c r="V2712" s="400"/>
      <c r="W2712" s="405"/>
      <c r="X2712" s="405"/>
      <c r="Y2712" s="403"/>
      <c r="Z2712" s="407"/>
      <c r="AA2712" s="403"/>
      <c r="AB2712" s="405"/>
      <c r="AC2712" s="403"/>
      <c r="AD2712" s="406"/>
      <c r="AG2712" s="403"/>
      <c r="AH2712" s="403"/>
      <c r="AI2712" s="405"/>
      <c r="AL2712" s="403"/>
      <c r="AN2712" s="403"/>
      <c r="AO2712" s="405"/>
      <c r="AP2712" s="403"/>
      <c r="AQ2712" s="403"/>
      <c r="AR2712" s="403"/>
      <c r="AS2712" s="403"/>
      <c r="AT2712" s="403"/>
      <c r="AU2712" s="403"/>
      <c r="AV2712" s="405"/>
      <c r="AW2712" s="404"/>
      <c r="AY2712" s="403"/>
      <c r="BC2712" s="403"/>
      <c r="BD2712" s="403"/>
      <c r="BE2712" s="403"/>
      <c r="BF2712" s="403"/>
      <c r="BG2712" s="403"/>
      <c r="BH2712" s="403"/>
      <c r="BI2712" s="403"/>
      <c r="BJ2712" s="403"/>
      <c r="BK2712" s="403"/>
    </row>
    <row r="2713" spans="1:63" x14ac:dyDescent="0.25">
      <c r="A2713" s="405"/>
      <c r="B2713" s="400"/>
      <c r="C2713" s="403"/>
      <c r="D2713" s="403"/>
      <c r="E2713" s="403"/>
      <c r="I2713" s="404"/>
      <c r="Q2713" s="405"/>
      <c r="S2713" s="405"/>
      <c r="T2713" s="403"/>
      <c r="U2713" s="406"/>
      <c r="V2713" s="400"/>
      <c r="W2713" s="405"/>
      <c r="X2713" s="405"/>
      <c r="Y2713" s="403"/>
      <c r="Z2713" s="407"/>
      <c r="AA2713" s="403"/>
      <c r="AB2713" s="405"/>
      <c r="AC2713" s="403"/>
      <c r="AD2713" s="406"/>
      <c r="AG2713" s="403"/>
      <c r="AH2713" s="403"/>
      <c r="AI2713" s="405"/>
      <c r="AL2713" s="403"/>
      <c r="AN2713" s="403"/>
      <c r="AO2713" s="405"/>
      <c r="AP2713" s="403"/>
      <c r="AQ2713" s="403"/>
      <c r="AR2713" s="403"/>
      <c r="AS2713" s="403"/>
      <c r="AT2713" s="403"/>
      <c r="AU2713" s="403"/>
      <c r="AV2713" s="405"/>
      <c r="AW2713" s="404"/>
      <c r="AY2713" s="403"/>
      <c r="BC2713" s="403"/>
      <c r="BD2713" s="403"/>
      <c r="BE2713" s="403"/>
      <c r="BF2713" s="403"/>
      <c r="BG2713" s="403"/>
      <c r="BH2713" s="403"/>
      <c r="BI2713" s="403"/>
      <c r="BJ2713" s="403"/>
      <c r="BK2713" s="403"/>
    </row>
    <row r="2714" spans="1:63" x14ac:dyDescent="0.25">
      <c r="A2714" s="405"/>
      <c r="B2714" s="400"/>
      <c r="C2714" s="403"/>
      <c r="D2714" s="403"/>
      <c r="E2714" s="403"/>
      <c r="I2714" s="404"/>
      <c r="Q2714" s="405"/>
      <c r="S2714" s="405"/>
      <c r="T2714" s="403"/>
      <c r="U2714" s="406"/>
      <c r="V2714" s="400"/>
      <c r="W2714" s="405"/>
      <c r="X2714" s="405"/>
      <c r="Y2714" s="403"/>
      <c r="Z2714" s="407"/>
      <c r="AA2714" s="403"/>
      <c r="AB2714" s="405"/>
      <c r="AC2714" s="403"/>
      <c r="AD2714" s="406"/>
      <c r="AG2714" s="403"/>
      <c r="AH2714" s="403"/>
      <c r="AI2714" s="405"/>
      <c r="AL2714" s="403"/>
      <c r="AN2714" s="403"/>
      <c r="AO2714" s="405"/>
      <c r="AP2714" s="403"/>
      <c r="AQ2714" s="403"/>
      <c r="AR2714" s="403"/>
      <c r="AS2714" s="403"/>
      <c r="AT2714" s="403"/>
      <c r="AU2714" s="403"/>
      <c r="AV2714" s="405"/>
      <c r="AW2714" s="404"/>
      <c r="AY2714" s="403"/>
      <c r="BC2714" s="403"/>
      <c r="BD2714" s="403"/>
      <c r="BE2714" s="403"/>
      <c r="BF2714" s="403"/>
      <c r="BG2714" s="403"/>
      <c r="BH2714" s="403"/>
      <c r="BI2714" s="403"/>
      <c r="BJ2714" s="403"/>
      <c r="BK2714" s="403"/>
    </row>
    <row r="2715" spans="1:63" x14ac:dyDescent="0.25">
      <c r="A2715" s="405"/>
      <c r="B2715" s="400"/>
      <c r="C2715" s="403"/>
      <c r="D2715" s="403"/>
      <c r="E2715" s="403"/>
      <c r="I2715" s="404"/>
      <c r="Q2715" s="405"/>
      <c r="S2715" s="405"/>
      <c r="T2715" s="403"/>
      <c r="U2715" s="406"/>
      <c r="V2715" s="400"/>
      <c r="W2715" s="405"/>
      <c r="X2715" s="405"/>
      <c r="Y2715" s="403"/>
      <c r="Z2715" s="407"/>
      <c r="AA2715" s="403"/>
      <c r="AB2715" s="405"/>
      <c r="AC2715" s="403"/>
      <c r="AD2715" s="406"/>
      <c r="AG2715" s="403"/>
      <c r="AH2715" s="403"/>
      <c r="AI2715" s="405"/>
      <c r="AL2715" s="403"/>
      <c r="AN2715" s="403"/>
      <c r="AO2715" s="405"/>
      <c r="AP2715" s="403"/>
      <c r="AQ2715" s="403"/>
      <c r="AR2715" s="403"/>
      <c r="AS2715" s="403"/>
      <c r="AT2715" s="403"/>
      <c r="AU2715" s="403"/>
      <c r="AV2715" s="405"/>
      <c r="AW2715" s="404"/>
      <c r="AY2715" s="403"/>
      <c r="BC2715" s="403"/>
      <c r="BD2715" s="403"/>
      <c r="BE2715" s="403"/>
      <c r="BF2715" s="403"/>
      <c r="BG2715" s="403"/>
      <c r="BH2715" s="403"/>
      <c r="BI2715" s="403"/>
      <c r="BJ2715" s="403"/>
      <c r="BK2715" s="403"/>
    </row>
    <row r="2716" spans="1:63" x14ac:dyDescent="0.25">
      <c r="A2716" s="405"/>
      <c r="B2716" s="400"/>
      <c r="C2716" s="403"/>
      <c r="D2716" s="403"/>
      <c r="E2716" s="403"/>
      <c r="I2716" s="404"/>
      <c r="Q2716" s="405"/>
      <c r="S2716" s="405"/>
      <c r="T2716" s="403"/>
      <c r="U2716" s="406"/>
      <c r="V2716" s="400"/>
      <c r="W2716" s="405"/>
      <c r="X2716" s="405"/>
      <c r="Y2716" s="403"/>
      <c r="Z2716" s="407"/>
      <c r="AA2716" s="403"/>
      <c r="AB2716" s="405"/>
      <c r="AC2716" s="403"/>
      <c r="AD2716" s="406"/>
      <c r="AG2716" s="403"/>
      <c r="AH2716" s="403"/>
      <c r="AI2716" s="405"/>
      <c r="AL2716" s="403"/>
      <c r="AN2716" s="403"/>
      <c r="AO2716" s="405"/>
      <c r="AP2716" s="403"/>
      <c r="AQ2716" s="403"/>
      <c r="AR2716" s="403"/>
      <c r="AS2716" s="403"/>
      <c r="AT2716" s="403"/>
      <c r="AU2716" s="403"/>
      <c r="AV2716" s="405"/>
      <c r="AW2716" s="404"/>
      <c r="AY2716" s="403"/>
      <c r="BC2716" s="403"/>
      <c r="BD2716" s="403"/>
      <c r="BE2716" s="403"/>
      <c r="BF2716" s="403"/>
      <c r="BG2716" s="403"/>
      <c r="BH2716" s="403"/>
      <c r="BI2716" s="403"/>
      <c r="BJ2716" s="403"/>
      <c r="BK2716" s="403"/>
    </row>
    <row r="2717" spans="1:63" x14ac:dyDescent="0.25">
      <c r="A2717" s="405"/>
      <c r="B2717" s="400"/>
      <c r="C2717" s="403"/>
      <c r="D2717" s="403"/>
      <c r="E2717" s="403"/>
      <c r="I2717" s="404"/>
      <c r="Q2717" s="405"/>
      <c r="S2717" s="405"/>
      <c r="T2717" s="403"/>
      <c r="U2717" s="406"/>
      <c r="V2717" s="400"/>
      <c r="W2717" s="405"/>
      <c r="X2717" s="405"/>
      <c r="Y2717" s="403"/>
      <c r="Z2717" s="407"/>
      <c r="AA2717" s="403"/>
      <c r="AB2717" s="405"/>
      <c r="AC2717" s="403"/>
      <c r="AD2717" s="406"/>
      <c r="AG2717" s="403"/>
      <c r="AH2717" s="403"/>
      <c r="AI2717" s="405"/>
      <c r="AL2717" s="403"/>
      <c r="AN2717" s="403"/>
      <c r="AO2717" s="405"/>
      <c r="AP2717" s="403"/>
      <c r="AQ2717" s="403"/>
      <c r="AR2717" s="403"/>
      <c r="AS2717" s="403"/>
      <c r="AT2717" s="403"/>
      <c r="AU2717" s="403"/>
      <c r="AV2717" s="405"/>
      <c r="AW2717" s="404"/>
      <c r="AY2717" s="403"/>
      <c r="BC2717" s="403"/>
      <c r="BD2717" s="403"/>
      <c r="BE2717" s="403"/>
      <c r="BF2717" s="403"/>
      <c r="BG2717" s="403"/>
      <c r="BH2717" s="403"/>
      <c r="BI2717" s="403"/>
      <c r="BJ2717" s="403"/>
      <c r="BK2717" s="403"/>
    </row>
    <row r="2718" spans="1:63" x14ac:dyDescent="0.25">
      <c r="A2718" s="405"/>
      <c r="B2718" s="400"/>
      <c r="C2718" s="403"/>
      <c r="D2718" s="403"/>
      <c r="E2718" s="403"/>
      <c r="I2718" s="404"/>
      <c r="Q2718" s="405"/>
      <c r="S2718" s="405"/>
      <c r="T2718" s="403"/>
      <c r="U2718" s="406"/>
      <c r="V2718" s="400"/>
      <c r="W2718" s="405"/>
      <c r="X2718" s="405"/>
      <c r="Y2718" s="403"/>
      <c r="Z2718" s="407"/>
      <c r="AA2718" s="403"/>
      <c r="AB2718" s="405"/>
      <c r="AC2718" s="403"/>
      <c r="AD2718" s="406"/>
      <c r="AG2718" s="403"/>
      <c r="AH2718" s="403"/>
      <c r="AI2718" s="405"/>
      <c r="AL2718" s="403"/>
      <c r="AN2718" s="403"/>
      <c r="AO2718" s="405"/>
      <c r="AP2718" s="403"/>
      <c r="AQ2718" s="403"/>
      <c r="AR2718" s="403"/>
      <c r="AS2718" s="403"/>
      <c r="AT2718" s="403"/>
      <c r="AU2718" s="403"/>
      <c r="AV2718" s="405"/>
      <c r="AW2718" s="404"/>
      <c r="AY2718" s="403"/>
      <c r="BC2718" s="403"/>
      <c r="BD2718" s="403"/>
      <c r="BE2718" s="403"/>
      <c r="BF2718" s="403"/>
      <c r="BG2718" s="403"/>
      <c r="BH2718" s="403"/>
      <c r="BI2718" s="403"/>
      <c r="BJ2718" s="403"/>
      <c r="BK2718" s="403"/>
    </row>
    <row r="2719" spans="1:63" x14ac:dyDescent="0.25">
      <c r="A2719" s="405"/>
      <c r="B2719" s="400"/>
      <c r="C2719" s="403"/>
      <c r="D2719" s="403"/>
      <c r="E2719" s="403"/>
      <c r="I2719" s="404"/>
      <c r="Q2719" s="405"/>
      <c r="S2719" s="405"/>
      <c r="T2719" s="403"/>
      <c r="U2719" s="406"/>
      <c r="V2719" s="400"/>
      <c r="W2719" s="405"/>
      <c r="X2719" s="405"/>
      <c r="Y2719" s="403"/>
      <c r="Z2719" s="407"/>
      <c r="AA2719" s="403"/>
      <c r="AB2719" s="405"/>
      <c r="AC2719" s="403"/>
      <c r="AD2719" s="406"/>
      <c r="AG2719" s="403"/>
      <c r="AH2719" s="403"/>
      <c r="AI2719" s="405"/>
      <c r="AL2719" s="403"/>
      <c r="AN2719" s="403"/>
      <c r="AO2719" s="405"/>
      <c r="AP2719" s="403"/>
      <c r="AQ2719" s="403"/>
      <c r="AR2719" s="403"/>
      <c r="AS2719" s="403"/>
      <c r="AT2719" s="403"/>
      <c r="AU2719" s="403"/>
      <c r="AV2719" s="405"/>
      <c r="AW2719" s="404"/>
      <c r="AY2719" s="403"/>
      <c r="BC2719" s="403"/>
      <c r="BD2719" s="403"/>
      <c r="BE2719" s="403"/>
      <c r="BF2719" s="403"/>
      <c r="BG2719" s="403"/>
      <c r="BH2719" s="403"/>
      <c r="BI2719" s="403"/>
      <c r="BJ2719" s="403"/>
      <c r="BK2719" s="403"/>
    </row>
    <row r="2720" spans="1:63" x14ac:dyDescent="0.25">
      <c r="A2720" s="405"/>
      <c r="B2720" s="400"/>
      <c r="C2720" s="403"/>
      <c r="D2720" s="403"/>
      <c r="E2720" s="403"/>
      <c r="I2720" s="404"/>
      <c r="Q2720" s="405"/>
      <c r="S2720" s="405"/>
      <c r="T2720" s="403"/>
      <c r="U2720" s="406"/>
      <c r="V2720" s="400"/>
      <c r="W2720" s="405"/>
      <c r="X2720" s="405"/>
      <c r="Y2720" s="403"/>
      <c r="Z2720" s="407"/>
      <c r="AA2720" s="403"/>
      <c r="AB2720" s="405"/>
      <c r="AC2720" s="403"/>
      <c r="AD2720" s="406"/>
      <c r="AG2720" s="403"/>
      <c r="AH2720" s="403"/>
      <c r="AI2720" s="405"/>
      <c r="AL2720" s="403"/>
      <c r="AN2720" s="403"/>
      <c r="AO2720" s="405"/>
      <c r="AP2720" s="403"/>
      <c r="AQ2720" s="403"/>
      <c r="AR2720" s="403"/>
      <c r="AS2720" s="403"/>
      <c r="AT2720" s="403"/>
      <c r="AU2720" s="403"/>
      <c r="AV2720" s="405"/>
      <c r="AW2720" s="404"/>
      <c r="AY2720" s="403"/>
      <c r="BC2720" s="403"/>
      <c r="BD2720" s="403"/>
      <c r="BE2720" s="403"/>
      <c r="BF2720" s="403"/>
      <c r="BG2720" s="403"/>
      <c r="BH2720" s="403"/>
      <c r="BI2720" s="403"/>
      <c r="BJ2720" s="403"/>
      <c r="BK2720" s="403"/>
    </row>
    <row r="2721" spans="1:63" x14ac:dyDescent="0.25">
      <c r="A2721" s="405"/>
      <c r="B2721" s="400"/>
      <c r="C2721" s="403"/>
      <c r="D2721" s="403"/>
      <c r="E2721" s="403"/>
      <c r="I2721" s="404"/>
      <c r="Q2721" s="405"/>
      <c r="S2721" s="405"/>
      <c r="T2721" s="403"/>
      <c r="U2721" s="406"/>
      <c r="V2721" s="400"/>
      <c r="W2721" s="405"/>
      <c r="X2721" s="405"/>
      <c r="Y2721" s="403"/>
      <c r="Z2721" s="407"/>
      <c r="AA2721" s="403"/>
      <c r="AB2721" s="405"/>
      <c r="AC2721" s="403"/>
      <c r="AD2721" s="406"/>
      <c r="AG2721" s="403"/>
      <c r="AH2721" s="403"/>
      <c r="AI2721" s="405"/>
      <c r="AL2721" s="403"/>
      <c r="AN2721" s="403"/>
      <c r="AO2721" s="405"/>
      <c r="AP2721" s="403"/>
      <c r="AQ2721" s="403"/>
      <c r="AR2721" s="403"/>
      <c r="AS2721" s="403"/>
      <c r="AT2721" s="403"/>
      <c r="AU2721" s="403"/>
      <c r="AV2721" s="405"/>
      <c r="AW2721" s="404"/>
      <c r="AY2721" s="403"/>
      <c r="BC2721" s="403"/>
      <c r="BD2721" s="403"/>
      <c r="BE2721" s="403"/>
      <c r="BF2721" s="403"/>
      <c r="BG2721" s="403"/>
      <c r="BH2721" s="403"/>
      <c r="BI2721" s="403"/>
      <c r="BJ2721" s="403"/>
      <c r="BK2721" s="403"/>
    </row>
    <row r="2722" spans="1:63" x14ac:dyDescent="0.25">
      <c r="A2722" s="405"/>
      <c r="B2722" s="400"/>
      <c r="C2722" s="403"/>
      <c r="D2722" s="403"/>
      <c r="E2722" s="403"/>
      <c r="I2722" s="404"/>
      <c r="Q2722" s="405"/>
      <c r="S2722" s="405"/>
      <c r="T2722" s="403"/>
      <c r="U2722" s="406"/>
      <c r="V2722" s="400"/>
      <c r="W2722" s="405"/>
      <c r="X2722" s="405"/>
      <c r="Y2722" s="403"/>
      <c r="Z2722" s="407"/>
      <c r="AA2722" s="403"/>
      <c r="AB2722" s="405"/>
      <c r="AC2722" s="403"/>
      <c r="AD2722" s="406"/>
      <c r="AG2722" s="403"/>
      <c r="AH2722" s="403"/>
      <c r="AI2722" s="405"/>
      <c r="AL2722" s="403"/>
      <c r="AN2722" s="403"/>
      <c r="AO2722" s="405"/>
      <c r="AP2722" s="403"/>
      <c r="AQ2722" s="403"/>
      <c r="AR2722" s="403"/>
      <c r="AS2722" s="403"/>
      <c r="AT2722" s="403"/>
      <c r="AU2722" s="403"/>
      <c r="AV2722" s="405"/>
      <c r="AW2722" s="404"/>
      <c r="AY2722" s="403"/>
      <c r="BC2722" s="403"/>
      <c r="BD2722" s="403"/>
      <c r="BE2722" s="403"/>
      <c r="BF2722" s="403"/>
      <c r="BG2722" s="403"/>
      <c r="BH2722" s="403"/>
      <c r="BI2722" s="403"/>
      <c r="BJ2722" s="403"/>
      <c r="BK2722" s="403"/>
    </row>
    <row r="2723" spans="1:63" x14ac:dyDescent="0.25">
      <c r="A2723" s="405"/>
      <c r="B2723" s="400"/>
      <c r="C2723" s="403"/>
      <c r="D2723" s="403"/>
      <c r="E2723" s="403"/>
      <c r="I2723" s="404"/>
      <c r="Q2723" s="405"/>
      <c r="S2723" s="405"/>
      <c r="T2723" s="403"/>
      <c r="U2723" s="406"/>
      <c r="V2723" s="400"/>
      <c r="W2723" s="405"/>
      <c r="X2723" s="405"/>
      <c r="Y2723" s="403"/>
      <c r="Z2723" s="407"/>
      <c r="AA2723" s="403"/>
      <c r="AB2723" s="405"/>
      <c r="AC2723" s="403"/>
      <c r="AD2723" s="406"/>
      <c r="AG2723" s="403"/>
      <c r="AH2723" s="403"/>
      <c r="AI2723" s="405"/>
      <c r="AL2723" s="403"/>
      <c r="AN2723" s="403"/>
      <c r="AO2723" s="405"/>
      <c r="AP2723" s="403"/>
      <c r="AQ2723" s="403"/>
      <c r="AR2723" s="403"/>
      <c r="AS2723" s="403"/>
      <c r="AT2723" s="403"/>
      <c r="AU2723" s="403"/>
      <c r="AV2723" s="405"/>
      <c r="AW2723" s="404"/>
      <c r="AY2723" s="403"/>
      <c r="BC2723" s="403"/>
      <c r="BD2723" s="403"/>
      <c r="BE2723" s="403"/>
      <c r="BF2723" s="403"/>
      <c r="BG2723" s="403"/>
      <c r="BH2723" s="403"/>
      <c r="BI2723" s="403"/>
      <c r="BJ2723" s="403"/>
      <c r="BK2723" s="403"/>
    </row>
    <row r="2724" spans="1:63" x14ac:dyDescent="0.25">
      <c r="A2724" s="405"/>
      <c r="B2724" s="400"/>
      <c r="C2724" s="403"/>
      <c r="D2724" s="403"/>
      <c r="E2724" s="403"/>
      <c r="I2724" s="404"/>
      <c r="Q2724" s="405"/>
      <c r="S2724" s="405"/>
      <c r="T2724" s="403"/>
      <c r="U2724" s="406"/>
      <c r="V2724" s="400"/>
      <c r="W2724" s="405"/>
      <c r="X2724" s="405"/>
      <c r="Y2724" s="403"/>
      <c r="Z2724" s="407"/>
      <c r="AA2724" s="403"/>
      <c r="AB2724" s="405"/>
      <c r="AC2724" s="403"/>
      <c r="AD2724" s="406"/>
      <c r="AG2724" s="403"/>
      <c r="AH2724" s="403"/>
      <c r="AI2724" s="405"/>
      <c r="AL2724" s="403"/>
      <c r="AN2724" s="403"/>
      <c r="AO2724" s="405"/>
      <c r="AP2724" s="403"/>
      <c r="AQ2724" s="403"/>
      <c r="AR2724" s="403"/>
      <c r="AS2724" s="403"/>
      <c r="AT2724" s="403"/>
      <c r="AU2724" s="403"/>
      <c r="AV2724" s="405"/>
      <c r="AW2724" s="404"/>
      <c r="AY2724" s="403"/>
      <c r="BC2724" s="403"/>
      <c r="BD2724" s="403"/>
      <c r="BE2724" s="403"/>
      <c r="BF2724" s="403"/>
      <c r="BG2724" s="403"/>
      <c r="BH2724" s="403"/>
      <c r="BI2724" s="403"/>
      <c r="BJ2724" s="403"/>
      <c r="BK2724" s="403"/>
    </row>
    <row r="2725" spans="1:63" x14ac:dyDescent="0.25">
      <c r="A2725" s="405"/>
      <c r="B2725" s="400"/>
      <c r="C2725" s="403"/>
      <c r="D2725" s="403"/>
      <c r="E2725" s="403"/>
      <c r="I2725" s="404"/>
      <c r="Q2725" s="405"/>
      <c r="S2725" s="405"/>
      <c r="T2725" s="403"/>
      <c r="U2725" s="406"/>
      <c r="V2725" s="400"/>
      <c r="W2725" s="405"/>
      <c r="X2725" s="405"/>
      <c r="Y2725" s="403"/>
      <c r="Z2725" s="407"/>
      <c r="AA2725" s="403"/>
      <c r="AB2725" s="405"/>
      <c r="AC2725" s="403"/>
      <c r="AD2725" s="406"/>
      <c r="AG2725" s="403"/>
      <c r="AH2725" s="403"/>
      <c r="AI2725" s="405"/>
      <c r="AL2725" s="403"/>
      <c r="AN2725" s="403"/>
      <c r="AO2725" s="405"/>
      <c r="AP2725" s="403"/>
      <c r="AQ2725" s="403"/>
      <c r="AR2725" s="403"/>
      <c r="AS2725" s="403"/>
      <c r="AT2725" s="403"/>
      <c r="AU2725" s="403"/>
      <c r="AV2725" s="405"/>
      <c r="AW2725" s="404"/>
      <c r="AY2725" s="403"/>
      <c r="BC2725" s="403"/>
      <c r="BD2725" s="403"/>
      <c r="BE2725" s="403"/>
      <c r="BF2725" s="403"/>
      <c r="BG2725" s="403"/>
      <c r="BH2725" s="403"/>
      <c r="BI2725" s="403"/>
      <c r="BJ2725" s="403"/>
      <c r="BK2725" s="403"/>
    </row>
    <row r="2726" spans="1:63" x14ac:dyDescent="0.25">
      <c r="A2726" s="405"/>
      <c r="B2726" s="400"/>
      <c r="C2726" s="403"/>
      <c r="D2726" s="403"/>
      <c r="E2726" s="403"/>
      <c r="I2726" s="404"/>
      <c r="Q2726" s="405"/>
      <c r="S2726" s="405"/>
      <c r="T2726" s="403"/>
      <c r="U2726" s="406"/>
      <c r="V2726" s="400"/>
      <c r="W2726" s="405"/>
      <c r="X2726" s="405"/>
      <c r="Y2726" s="403"/>
      <c r="Z2726" s="407"/>
      <c r="AA2726" s="403"/>
      <c r="AB2726" s="405"/>
      <c r="AC2726" s="403"/>
      <c r="AD2726" s="406"/>
      <c r="AG2726" s="403"/>
      <c r="AH2726" s="403"/>
      <c r="AI2726" s="405"/>
      <c r="AL2726" s="403"/>
      <c r="AN2726" s="403"/>
      <c r="AO2726" s="405"/>
      <c r="AP2726" s="403"/>
      <c r="AQ2726" s="403"/>
      <c r="AR2726" s="403"/>
      <c r="AS2726" s="403"/>
      <c r="AT2726" s="403"/>
      <c r="AU2726" s="403"/>
      <c r="AV2726" s="405"/>
      <c r="AW2726" s="404"/>
      <c r="AY2726" s="403"/>
      <c r="BC2726" s="403"/>
      <c r="BD2726" s="403"/>
      <c r="BE2726" s="403"/>
      <c r="BF2726" s="403"/>
      <c r="BG2726" s="403"/>
      <c r="BH2726" s="403"/>
      <c r="BI2726" s="403"/>
      <c r="BJ2726" s="403"/>
      <c r="BK2726" s="403"/>
    </row>
    <row r="2727" spans="1:63" x14ac:dyDescent="0.25">
      <c r="A2727" s="405"/>
      <c r="B2727" s="400"/>
      <c r="C2727" s="403"/>
      <c r="D2727" s="403"/>
      <c r="E2727" s="403"/>
      <c r="I2727" s="404"/>
      <c r="Q2727" s="405"/>
      <c r="S2727" s="405"/>
      <c r="T2727" s="403"/>
      <c r="U2727" s="406"/>
      <c r="V2727" s="400"/>
      <c r="W2727" s="405"/>
      <c r="X2727" s="405"/>
      <c r="Y2727" s="403"/>
      <c r="Z2727" s="407"/>
      <c r="AA2727" s="403"/>
      <c r="AB2727" s="405"/>
      <c r="AC2727" s="403"/>
      <c r="AD2727" s="406"/>
      <c r="AG2727" s="403"/>
      <c r="AH2727" s="403"/>
      <c r="AI2727" s="405"/>
      <c r="AL2727" s="403"/>
      <c r="AN2727" s="403"/>
      <c r="AO2727" s="405"/>
      <c r="AP2727" s="403"/>
      <c r="AQ2727" s="403"/>
      <c r="AR2727" s="403"/>
      <c r="AS2727" s="403"/>
      <c r="AT2727" s="403"/>
      <c r="AU2727" s="403"/>
      <c r="AV2727" s="405"/>
      <c r="AW2727" s="404"/>
      <c r="AY2727" s="403"/>
      <c r="BC2727" s="403"/>
      <c r="BD2727" s="403"/>
      <c r="BE2727" s="403"/>
      <c r="BF2727" s="403"/>
      <c r="BG2727" s="403"/>
      <c r="BH2727" s="403"/>
      <c r="BI2727" s="403"/>
      <c r="BJ2727" s="403"/>
      <c r="BK2727" s="403"/>
    </row>
    <row r="2728" spans="1:63" x14ac:dyDescent="0.25">
      <c r="A2728" s="405"/>
      <c r="B2728" s="400"/>
      <c r="C2728" s="403"/>
      <c r="D2728" s="403"/>
      <c r="E2728" s="403"/>
      <c r="I2728" s="404"/>
      <c r="Q2728" s="405"/>
      <c r="S2728" s="405"/>
      <c r="T2728" s="403"/>
      <c r="U2728" s="406"/>
      <c r="V2728" s="400"/>
      <c r="W2728" s="405"/>
      <c r="X2728" s="405"/>
      <c r="Y2728" s="403"/>
      <c r="Z2728" s="407"/>
      <c r="AA2728" s="403"/>
      <c r="AB2728" s="405"/>
      <c r="AC2728" s="403"/>
      <c r="AD2728" s="406"/>
      <c r="AG2728" s="403"/>
      <c r="AH2728" s="403"/>
      <c r="AI2728" s="405"/>
      <c r="AL2728" s="403"/>
      <c r="AN2728" s="403"/>
      <c r="AO2728" s="405"/>
      <c r="AP2728" s="403"/>
      <c r="AQ2728" s="403"/>
      <c r="AR2728" s="403"/>
      <c r="AS2728" s="403"/>
      <c r="AT2728" s="403"/>
      <c r="AU2728" s="403"/>
      <c r="AV2728" s="405"/>
      <c r="AW2728" s="404"/>
      <c r="AY2728" s="403"/>
      <c r="BC2728" s="403"/>
      <c r="BD2728" s="403"/>
      <c r="BE2728" s="403"/>
      <c r="BF2728" s="403"/>
      <c r="BG2728" s="403"/>
      <c r="BH2728" s="403"/>
      <c r="BI2728" s="403"/>
      <c r="BJ2728" s="403"/>
      <c r="BK2728" s="403"/>
    </row>
    <row r="2729" spans="1:63" x14ac:dyDescent="0.25">
      <c r="A2729" s="405"/>
      <c r="B2729" s="400"/>
      <c r="C2729" s="403"/>
      <c r="D2729" s="403"/>
      <c r="E2729" s="403"/>
      <c r="I2729" s="404"/>
      <c r="Q2729" s="405"/>
      <c r="S2729" s="405"/>
      <c r="T2729" s="403"/>
      <c r="U2729" s="406"/>
      <c r="V2729" s="400"/>
      <c r="W2729" s="405"/>
      <c r="X2729" s="405"/>
      <c r="Y2729" s="403"/>
      <c r="Z2729" s="407"/>
      <c r="AA2729" s="403"/>
      <c r="AB2729" s="405"/>
      <c r="AC2729" s="403"/>
      <c r="AD2729" s="406"/>
      <c r="AG2729" s="403"/>
      <c r="AH2729" s="403"/>
      <c r="AI2729" s="405"/>
      <c r="AL2729" s="403"/>
      <c r="AN2729" s="403"/>
      <c r="AO2729" s="405"/>
      <c r="AP2729" s="403"/>
      <c r="AQ2729" s="403"/>
      <c r="AR2729" s="403"/>
      <c r="AS2729" s="403"/>
      <c r="AT2729" s="403"/>
      <c r="AU2729" s="403"/>
      <c r="AV2729" s="405"/>
      <c r="AW2729" s="404"/>
      <c r="AY2729" s="403"/>
      <c r="BC2729" s="403"/>
      <c r="BD2729" s="403"/>
      <c r="BE2729" s="403"/>
      <c r="BF2729" s="403"/>
      <c r="BG2729" s="403"/>
      <c r="BH2729" s="403"/>
      <c r="BI2729" s="403"/>
      <c r="BJ2729" s="403"/>
      <c r="BK2729" s="403"/>
    </row>
    <row r="2730" spans="1:63" x14ac:dyDescent="0.25">
      <c r="A2730" s="405"/>
      <c r="B2730" s="400"/>
      <c r="C2730" s="403"/>
      <c r="D2730" s="403"/>
      <c r="E2730" s="403"/>
      <c r="I2730" s="404"/>
      <c r="Q2730" s="405"/>
      <c r="S2730" s="405"/>
      <c r="T2730" s="403"/>
      <c r="U2730" s="406"/>
      <c r="V2730" s="400"/>
      <c r="W2730" s="405"/>
      <c r="X2730" s="405"/>
      <c r="Y2730" s="403"/>
      <c r="Z2730" s="407"/>
      <c r="AA2730" s="403"/>
      <c r="AB2730" s="405"/>
      <c r="AC2730" s="403"/>
      <c r="AD2730" s="406"/>
      <c r="AG2730" s="403"/>
      <c r="AH2730" s="403"/>
      <c r="AI2730" s="405"/>
      <c r="AL2730" s="403"/>
      <c r="AN2730" s="403"/>
      <c r="AO2730" s="405"/>
      <c r="AP2730" s="403"/>
      <c r="AQ2730" s="403"/>
      <c r="AR2730" s="403"/>
      <c r="AS2730" s="403"/>
      <c r="AT2730" s="403"/>
      <c r="AU2730" s="403"/>
      <c r="AV2730" s="405"/>
      <c r="AW2730" s="404"/>
      <c r="AY2730" s="403"/>
      <c r="BC2730" s="403"/>
      <c r="BD2730" s="403"/>
      <c r="BE2730" s="403"/>
      <c r="BF2730" s="403"/>
      <c r="BG2730" s="403"/>
      <c r="BH2730" s="403"/>
      <c r="BI2730" s="403"/>
      <c r="BJ2730" s="403"/>
      <c r="BK2730" s="403"/>
    </row>
    <row r="2731" spans="1:63" x14ac:dyDescent="0.25">
      <c r="A2731" s="405"/>
      <c r="B2731" s="400"/>
      <c r="C2731" s="403"/>
      <c r="D2731" s="403"/>
      <c r="E2731" s="403"/>
      <c r="I2731" s="404"/>
      <c r="Q2731" s="405"/>
      <c r="S2731" s="405"/>
      <c r="T2731" s="403"/>
      <c r="U2731" s="406"/>
      <c r="V2731" s="400"/>
      <c r="W2731" s="405"/>
      <c r="X2731" s="405"/>
      <c r="Y2731" s="403"/>
      <c r="Z2731" s="407"/>
      <c r="AA2731" s="403"/>
      <c r="AB2731" s="405"/>
      <c r="AC2731" s="403"/>
      <c r="AD2731" s="406"/>
      <c r="AG2731" s="403"/>
      <c r="AH2731" s="403"/>
      <c r="AI2731" s="405"/>
      <c r="AL2731" s="403"/>
      <c r="AN2731" s="403"/>
      <c r="AO2731" s="405"/>
      <c r="AP2731" s="403"/>
      <c r="AQ2731" s="403"/>
      <c r="AR2731" s="403"/>
      <c r="AS2731" s="403"/>
      <c r="AT2731" s="403"/>
      <c r="AU2731" s="403"/>
      <c r="AV2731" s="405"/>
      <c r="AW2731" s="404"/>
      <c r="AY2731" s="403"/>
      <c r="BC2731" s="403"/>
      <c r="BD2731" s="403"/>
      <c r="BE2731" s="403"/>
      <c r="BF2731" s="403"/>
      <c r="BG2731" s="403"/>
      <c r="BH2731" s="403"/>
      <c r="BI2731" s="403"/>
      <c r="BJ2731" s="403"/>
      <c r="BK2731" s="403"/>
    </row>
    <row r="2732" spans="1:63" x14ac:dyDescent="0.25">
      <c r="A2732" s="405"/>
      <c r="B2732" s="400"/>
      <c r="C2732" s="403"/>
      <c r="D2732" s="403"/>
      <c r="E2732" s="403"/>
      <c r="I2732" s="404"/>
      <c r="Q2732" s="405"/>
      <c r="S2732" s="405"/>
      <c r="T2732" s="403"/>
      <c r="U2732" s="406"/>
      <c r="V2732" s="400"/>
      <c r="W2732" s="405"/>
      <c r="X2732" s="405"/>
      <c r="Y2732" s="403"/>
      <c r="Z2732" s="407"/>
      <c r="AA2732" s="403"/>
      <c r="AB2732" s="405"/>
      <c r="AC2732" s="403"/>
      <c r="AD2732" s="406"/>
      <c r="AG2732" s="403"/>
      <c r="AH2732" s="403"/>
      <c r="AI2732" s="405"/>
      <c r="AL2732" s="403"/>
      <c r="AN2732" s="403"/>
      <c r="AO2732" s="405"/>
      <c r="AP2732" s="403"/>
      <c r="AQ2732" s="403"/>
      <c r="AR2732" s="403"/>
      <c r="AS2732" s="403"/>
      <c r="AT2732" s="403"/>
      <c r="AU2732" s="403"/>
      <c r="AV2732" s="405"/>
      <c r="AW2732" s="404"/>
      <c r="AY2732" s="403"/>
      <c r="BC2732" s="403"/>
      <c r="BD2732" s="403"/>
      <c r="BE2732" s="403"/>
      <c r="BF2732" s="403"/>
      <c r="BG2732" s="403"/>
      <c r="BH2732" s="403"/>
      <c r="BI2732" s="403"/>
      <c r="BJ2732" s="403"/>
      <c r="BK2732" s="403"/>
    </row>
    <row r="2733" spans="1:63" x14ac:dyDescent="0.25">
      <c r="A2733" s="405"/>
      <c r="B2733" s="400"/>
      <c r="C2733" s="403"/>
      <c r="D2733" s="403"/>
      <c r="E2733" s="403"/>
      <c r="I2733" s="404"/>
      <c r="Q2733" s="405"/>
      <c r="S2733" s="405"/>
      <c r="T2733" s="403"/>
      <c r="U2733" s="406"/>
      <c r="V2733" s="400"/>
      <c r="W2733" s="405"/>
      <c r="X2733" s="405"/>
      <c r="Y2733" s="403"/>
      <c r="Z2733" s="407"/>
      <c r="AA2733" s="403"/>
      <c r="AB2733" s="405"/>
      <c r="AC2733" s="403"/>
      <c r="AD2733" s="406"/>
      <c r="AG2733" s="403"/>
      <c r="AH2733" s="403"/>
      <c r="AI2733" s="405"/>
      <c r="AL2733" s="403"/>
      <c r="AN2733" s="403"/>
      <c r="AO2733" s="405"/>
      <c r="AP2733" s="403"/>
      <c r="AQ2733" s="403"/>
      <c r="AR2733" s="403"/>
      <c r="AS2733" s="403"/>
      <c r="AT2733" s="403"/>
      <c r="AU2733" s="403"/>
      <c r="AV2733" s="405"/>
      <c r="AW2733" s="404"/>
      <c r="AY2733" s="403"/>
      <c r="BC2733" s="403"/>
      <c r="BD2733" s="403"/>
      <c r="BE2733" s="403"/>
      <c r="BF2733" s="403"/>
      <c r="BG2733" s="403"/>
      <c r="BH2733" s="403"/>
      <c r="BI2733" s="403"/>
      <c r="BJ2733" s="403"/>
      <c r="BK2733" s="403"/>
    </row>
    <row r="2734" spans="1:63" x14ac:dyDescent="0.25">
      <c r="A2734" s="405"/>
      <c r="B2734" s="400"/>
      <c r="C2734" s="403"/>
      <c r="D2734" s="403"/>
      <c r="E2734" s="403"/>
      <c r="I2734" s="404"/>
      <c r="Q2734" s="405"/>
      <c r="S2734" s="405"/>
      <c r="T2734" s="403"/>
      <c r="U2734" s="406"/>
      <c r="V2734" s="400"/>
      <c r="W2734" s="405"/>
      <c r="X2734" s="405"/>
      <c r="Y2734" s="403"/>
      <c r="Z2734" s="407"/>
      <c r="AA2734" s="403"/>
      <c r="AB2734" s="405"/>
      <c r="AC2734" s="403"/>
      <c r="AD2734" s="406"/>
      <c r="AG2734" s="403"/>
      <c r="AH2734" s="403"/>
      <c r="AI2734" s="405"/>
      <c r="AL2734" s="403"/>
      <c r="AN2734" s="403"/>
      <c r="AO2734" s="405"/>
      <c r="AP2734" s="403"/>
      <c r="AQ2734" s="403"/>
      <c r="AR2734" s="403"/>
      <c r="AS2734" s="403"/>
      <c r="AT2734" s="403"/>
      <c r="AU2734" s="403"/>
      <c r="AV2734" s="405"/>
      <c r="AW2734" s="404"/>
      <c r="AY2734" s="403"/>
      <c r="BC2734" s="403"/>
      <c r="BD2734" s="403"/>
      <c r="BE2734" s="403"/>
      <c r="BF2734" s="403"/>
      <c r="BG2734" s="403"/>
      <c r="BH2734" s="403"/>
      <c r="BI2734" s="403"/>
      <c r="BJ2734" s="403"/>
      <c r="BK2734" s="403"/>
    </row>
    <row r="2735" spans="1:63" x14ac:dyDescent="0.25">
      <c r="A2735" s="405"/>
      <c r="B2735" s="400"/>
      <c r="C2735" s="403"/>
      <c r="D2735" s="403"/>
      <c r="E2735" s="403"/>
      <c r="I2735" s="404"/>
      <c r="Q2735" s="405"/>
      <c r="S2735" s="405"/>
      <c r="T2735" s="403"/>
      <c r="U2735" s="406"/>
      <c r="V2735" s="400"/>
      <c r="W2735" s="405"/>
      <c r="X2735" s="405"/>
      <c r="Y2735" s="403"/>
      <c r="Z2735" s="407"/>
      <c r="AA2735" s="403"/>
      <c r="AB2735" s="405"/>
      <c r="AC2735" s="403"/>
      <c r="AD2735" s="406"/>
      <c r="AG2735" s="403"/>
      <c r="AH2735" s="403"/>
      <c r="AI2735" s="405"/>
      <c r="AL2735" s="403"/>
      <c r="AN2735" s="403"/>
      <c r="AO2735" s="405"/>
      <c r="AP2735" s="403"/>
      <c r="AQ2735" s="403"/>
      <c r="AR2735" s="403"/>
      <c r="AS2735" s="403"/>
      <c r="AT2735" s="403"/>
      <c r="AU2735" s="403"/>
      <c r="AV2735" s="405"/>
      <c r="AW2735" s="404"/>
      <c r="AY2735" s="403"/>
      <c r="BC2735" s="403"/>
      <c r="BD2735" s="403"/>
      <c r="BE2735" s="403"/>
      <c r="BF2735" s="403"/>
      <c r="BG2735" s="403"/>
      <c r="BH2735" s="403"/>
      <c r="BI2735" s="403"/>
      <c r="BJ2735" s="403"/>
      <c r="BK2735" s="403"/>
    </row>
    <row r="2736" spans="1:63" x14ac:dyDescent="0.25">
      <c r="A2736" s="405"/>
      <c r="B2736" s="400"/>
      <c r="C2736" s="403"/>
      <c r="D2736" s="403"/>
      <c r="E2736" s="403"/>
      <c r="I2736" s="404"/>
      <c r="Q2736" s="405"/>
      <c r="S2736" s="405"/>
      <c r="T2736" s="403"/>
      <c r="U2736" s="406"/>
      <c r="V2736" s="400"/>
      <c r="W2736" s="405"/>
      <c r="X2736" s="405"/>
      <c r="Y2736" s="403"/>
      <c r="Z2736" s="407"/>
      <c r="AA2736" s="403"/>
      <c r="AB2736" s="405"/>
      <c r="AC2736" s="403"/>
      <c r="AD2736" s="406"/>
      <c r="AG2736" s="403"/>
      <c r="AH2736" s="403"/>
      <c r="AI2736" s="405"/>
      <c r="AL2736" s="403"/>
      <c r="AN2736" s="403"/>
      <c r="AO2736" s="405"/>
      <c r="AP2736" s="403"/>
      <c r="AQ2736" s="403"/>
      <c r="AR2736" s="403"/>
      <c r="AS2736" s="403"/>
      <c r="AT2736" s="403"/>
      <c r="AU2736" s="403"/>
      <c r="AV2736" s="405"/>
      <c r="AW2736" s="404"/>
      <c r="AY2736" s="403"/>
      <c r="BC2736" s="403"/>
      <c r="BD2736" s="403"/>
      <c r="BE2736" s="403"/>
      <c r="BF2736" s="403"/>
      <c r="BG2736" s="403"/>
      <c r="BH2736" s="403"/>
      <c r="BI2736" s="403"/>
      <c r="BJ2736" s="403"/>
      <c r="BK2736" s="403"/>
    </row>
    <row r="2737" spans="1:63" x14ac:dyDescent="0.25">
      <c r="A2737" s="405"/>
      <c r="B2737" s="400"/>
      <c r="C2737" s="403"/>
      <c r="D2737" s="403"/>
      <c r="E2737" s="403"/>
      <c r="I2737" s="404"/>
      <c r="Q2737" s="405"/>
      <c r="S2737" s="405"/>
      <c r="T2737" s="403"/>
      <c r="U2737" s="406"/>
      <c r="V2737" s="400"/>
      <c r="W2737" s="405"/>
      <c r="X2737" s="405"/>
      <c r="Y2737" s="403"/>
      <c r="Z2737" s="407"/>
      <c r="AA2737" s="403"/>
      <c r="AB2737" s="405"/>
      <c r="AC2737" s="403"/>
      <c r="AD2737" s="406"/>
      <c r="AG2737" s="403"/>
      <c r="AH2737" s="403"/>
      <c r="AI2737" s="405"/>
      <c r="AL2737" s="403"/>
      <c r="AN2737" s="403"/>
      <c r="AO2737" s="405"/>
      <c r="AP2737" s="403"/>
      <c r="AQ2737" s="403"/>
      <c r="AR2737" s="403"/>
      <c r="AS2737" s="403"/>
      <c r="AT2737" s="403"/>
      <c r="AU2737" s="403"/>
      <c r="AV2737" s="405"/>
      <c r="AW2737" s="404"/>
      <c r="AY2737" s="403"/>
      <c r="BC2737" s="403"/>
      <c r="BD2737" s="403"/>
      <c r="BE2737" s="403"/>
      <c r="BF2737" s="403"/>
      <c r="BG2737" s="403"/>
      <c r="BH2737" s="403"/>
      <c r="BI2737" s="403"/>
      <c r="BJ2737" s="403"/>
      <c r="BK2737" s="403"/>
    </row>
    <row r="2738" spans="1:63" x14ac:dyDescent="0.25">
      <c r="A2738" s="405"/>
      <c r="B2738" s="400"/>
      <c r="C2738" s="403"/>
      <c r="D2738" s="403"/>
      <c r="E2738" s="403"/>
      <c r="I2738" s="404"/>
      <c r="Q2738" s="405"/>
      <c r="S2738" s="405"/>
      <c r="T2738" s="403"/>
      <c r="U2738" s="406"/>
      <c r="V2738" s="400"/>
      <c r="W2738" s="405"/>
      <c r="X2738" s="405"/>
      <c r="Y2738" s="403"/>
      <c r="Z2738" s="407"/>
      <c r="AA2738" s="403"/>
      <c r="AB2738" s="405"/>
      <c r="AC2738" s="403"/>
      <c r="AD2738" s="406"/>
      <c r="AG2738" s="403"/>
      <c r="AH2738" s="403"/>
      <c r="AI2738" s="405"/>
      <c r="AL2738" s="403"/>
      <c r="AN2738" s="403"/>
      <c r="AO2738" s="405"/>
      <c r="AP2738" s="403"/>
      <c r="AQ2738" s="403"/>
      <c r="AR2738" s="403"/>
      <c r="AS2738" s="403"/>
      <c r="AT2738" s="403"/>
      <c r="AU2738" s="403"/>
      <c r="AV2738" s="405"/>
      <c r="AW2738" s="404"/>
      <c r="AY2738" s="403"/>
      <c r="BC2738" s="403"/>
      <c r="BD2738" s="403"/>
      <c r="BE2738" s="403"/>
      <c r="BF2738" s="403"/>
      <c r="BG2738" s="403"/>
      <c r="BH2738" s="403"/>
      <c r="BI2738" s="403"/>
      <c r="BJ2738" s="403"/>
      <c r="BK2738" s="403"/>
    </row>
    <row r="2739" spans="1:63" x14ac:dyDescent="0.25">
      <c r="A2739" s="405"/>
      <c r="B2739" s="400"/>
      <c r="C2739" s="403"/>
      <c r="D2739" s="403"/>
      <c r="E2739" s="403"/>
      <c r="I2739" s="404"/>
      <c r="Q2739" s="405"/>
      <c r="S2739" s="405"/>
      <c r="T2739" s="403"/>
      <c r="U2739" s="406"/>
      <c r="V2739" s="400"/>
      <c r="W2739" s="405"/>
      <c r="X2739" s="405"/>
      <c r="Y2739" s="403"/>
      <c r="Z2739" s="407"/>
      <c r="AA2739" s="403"/>
      <c r="AB2739" s="405"/>
      <c r="AC2739" s="403"/>
      <c r="AD2739" s="406"/>
      <c r="AG2739" s="403"/>
      <c r="AH2739" s="403"/>
      <c r="AI2739" s="405"/>
      <c r="AL2739" s="403"/>
      <c r="AN2739" s="403"/>
      <c r="AO2739" s="405"/>
      <c r="AP2739" s="403"/>
      <c r="AQ2739" s="403"/>
      <c r="AR2739" s="403"/>
      <c r="AS2739" s="403"/>
      <c r="AT2739" s="403"/>
      <c r="AU2739" s="403"/>
      <c r="AV2739" s="405"/>
      <c r="AW2739" s="404"/>
      <c r="AY2739" s="403"/>
      <c r="BC2739" s="403"/>
      <c r="BD2739" s="403"/>
      <c r="BE2739" s="403"/>
      <c r="BF2739" s="403"/>
      <c r="BG2739" s="403"/>
      <c r="BH2739" s="403"/>
      <c r="BI2739" s="403"/>
      <c r="BJ2739" s="403"/>
      <c r="BK2739" s="403"/>
    </row>
    <row r="2740" spans="1:63" x14ac:dyDescent="0.25">
      <c r="A2740" s="405"/>
      <c r="B2740" s="400"/>
      <c r="C2740" s="403"/>
      <c r="D2740" s="403"/>
      <c r="E2740" s="403"/>
      <c r="I2740" s="404"/>
      <c r="Q2740" s="405"/>
      <c r="S2740" s="405"/>
      <c r="T2740" s="403"/>
      <c r="U2740" s="406"/>
      <c r="V2740" s="400"/>
      <c r="W2740" s="405"/>
      <c r="X2740" s="405"/>
      <c r="Y2740" s="403"/>
      <c r="Z2740" s="407"/>
      <c r="AA2740" s="403"/>
      <c r="AB2740" s="405"/>
      <c r="AC2740" s="403"/>
      <c r="AD2740" s="406"/>
      <c r="AG2740" s="403"/>
      <c r="AH2740" s="403"/>
      <c r="AI2740" s="405"/>
      <c r="AL2740" s="403"/>
      <c r="AN2740" s="403"/>
      <c r="AO2740" s="405"/>
      <c r="AP2740" s="403"/>
      <c r="AQ2740" s="403"/>
      <c r="AR2740" s="403"/>
      <c r="AS2740" s="403"/>
      <c r="AT2740" s="403"/>
      <c r="AU2740" s="403"/>
      <c r="AV2740" s="405"/>
      <c r="AW2740" s="404"/>
      <c r="AY2740" s="403"/>
      <c r="BC2740" s="403"/>
      <c r="BD2740" s="403"/>
      <c r="BE2740" s="403"/>
      <c r="BF2740" s="403"/>
      <c r="BG2740" s="403"/>
      <c r="BH2740" s="403"/>
      <c r="BI2740" s="403"/>
      <c r="BJ2740" s="403"/>
      <c r="BK2740" s="403"/>
    </row>
    <row r="2741" spans="1:63" x14ac:dyDescent="0.25">
      <c r="A2741" s="405"/>
      <c r="B2741" s="400"/>
      <c r="C2741" s="403"/>
      <c r="D2741" s="403"/>
      <c r="E2741" s="403"/>
      <c r="I2741" s="404"/>
      <c r="Q2741" s="405"/>
      <c r="S2741" s="405"/>
      <c r="T2741" s="403"/>
      <c r="U2741" s="406"/>
      <c r="V2741" s="400"/>
      <c r="W2741" s="405"/>
      <c r="X2741" s="405"/>
      <c r="Y2741" s="403"/>
      <c r="Z2741" s="407"/>
      <c r="AA2741" s="403"/>
      <c r="AB2741" s="405"/>
      <c r="AC2741" s="403"/>
      <c r="AD2741" s="406"/>
      <c r="AG2741" s="403"/>
      <c r="AH2741" s="403"/>
      <c r="AI2741" s="405"/>
      <c r="AL2741" s="403"/>
      <c r="AN2741" s="403"/>
      <c r="AO2741" s="405"/>
      <c r="AP2741" s="403"/>
      <c r="AQ2741" s="403"/>
      <c r="AR2741" s="403"/>
      <c r="AS2741" s="403"/>
      <c r="AT2741" s="403"/>
      <c r="AU2741" s="403"/>
      <c r="AV2741" s="405"/>
      <c r="AW2741" s="404"/>
      <c r="AY2741" s="403"/>
      <c r="BC2741" s="403"/>
      <c r="BD2741" s="403"/>
      <c r="BE2741" s="403"/>
      <c r="BF2741" s="403"/>
      <c r="BG2741" s="403"/>
      <c r="BH2741" s="403"/>
      <c r="BI2741" s="403"/>
      <c r="BJ2741" s="403"/>
      <c r="BK2741" s="403"/>
    </row>
    <row r="2742" spans="1:63" x14ac:dyDescent="0.25">
      <c r="A2742" s="405"/>
      <c r="B2742" s="400"/>
      <c r="C2742" s="403"/>
      <c r="D2742" s="403"/>
      <c r="E2742" s="403"/>
      <c r="I2742" s="404"/>
      <c r="Q2742" s="405"/>
      <c r="S2742" s="405"/>
      <c r="T2742" s="403"/>
      <c r="U2742" s="406"/>
      <c r="V2742" s="400"/>
      <c r="W2742" s="405"/>
      <c r="X2742" s="405"/>
      <c r="Y2742" s="403"/>
      <c r="Z2742" s="407"/>
      <c r="AA2742" s="403"/>
      <c r="AB2742" s="405"/>
      <c r="AC2742" s="403"/>
      <c r="AD2742" s="406"/>
      <c r="AG2742" s="403"/>
      <c r="AH2742" s="403"/>
      <c r="AI2742" s="405"/>
      <c r="AL2742" s="403"/>
      <c r="AN2742" s="403"/>
      <c r="AO2742" s="405"/>
      <c r="AP2742" s="403"/>
      <c r="AQ2742" s="403"/>
      <c r="AR2742" s="403"/>
      <c r="AS2742" s="403"/>
      <c r="AT2742" s="403"/>
      <c r="AU2742" s="403"/>
      <c r="AV2742" s="405"/>
      <c r="AW2742" s="404"/>
      <c r="AY2742" s="403"/>
      <c r="BC2742" s="403"/>
      <c r="BD2742" s="403"/>
      <c r="BE2742" s="403"/>
      <c r="BF2742" s="403"/>
      <c r="BG2742" s="403"/>
      <c r="BH2742" s="403"/>
      <c r="BI2742" s="403"/>
      <c r="BJ2742" s="403"/>
      <c r="BK2742" s="403"/>
    </row>
    <row r="2743" spans="1:63" x14ac:dyDescent="0.25">
      <c r="A2743" s="405"/>
      <c r="B2743" s="400"/>
      <c r="C2743" s="403"/>
      <c r="D2743" s="403"/>
      <c r="E2743" s="403"/>
      <c r="I2743" s="404"/>
      <c r="Q2743" s="405"/>
      <c r="S2743" s="405"/>
      <c r="T2743" s="403"/>
      <c r="U2743" s="406"/>
      <c r="V2743" s="400"/>
      <c r="W2743" s="405"/>
      <c r="X2743" s="405"/>
      <c r="Y2743" s="403"/>
      <c r="Z2743" s="407"/>
      <c r="AA2743" s="403"/>
      <c r="AB2743" s="405"/>
      <c r="AC2743" s="403"/>
      <c r="AD2743" s="406"/>
      <c r="AG2743" s="403"/>
      <c r="AH2743" s="403"/>
      <c r="AI2743" s="405"/>
      <c r="AL2743" s="403"/>
      <c r="AN2743" s="403"/>
      <c r="AO2743" s="405"/>
      <c r="AP2743" s="403"/>
      <c r="AQ2743" s="403"/>
      <c r="AR2743" s="403"/>
      <c r="AS2743" s="403"/>
      <c r="AT2743" s="403"/>
      <c r="AU2743" s="403"/>
      <c r="AV2743" s="405"/>
      <c r="AW2743" s="404"/>
      <c r="AY2743" s="403"/>
      <c r="BC2743" s="403"/>
      <c r="BD2743" s="403"/>
      <c r="BE2743" s="403"/>
      <c r="BF2743" s="403"/>
      <c r="BG2743" s="403"/>
      <c r="BH2743" s="403"/>
      <c r="BI2743" s="403"/>
      <c r="BJ2743" s="403"/>
      <c r="BK2743" s="403"/>
    </row>
    <row r="2744" spans="1:63" x14ac:dyDescent="0.25">
      <c r="A2744" s="405"/>
      <c r="B2744" s="400"/>
      <c r="C2744" s="403"/>
      <c r="D2744" s="403"/>
      <c r="E2744" s="403"/>
      <c r="I2744" s="404"/>
      <c r="Q2744" s="405"/>
      <c r="S2744" s="405"/>
      <c r="T2744" s="403"/>
      <c r="U2744" s="406"/>
      <c r="V2744" s="400"/>
      <c r="W2744" s="405"/>
      <c r="X2744" s="405"/>
      <c r="Y2744" s="403"/>
      <c r="Z2744" s="407"/>
      <c r="AA2744" s="403"/>
      <c r="AB2744" s="405"/>
      <c r="AC2744" s="403"/>
      <c r="AD2744" s="406"/>
      <c r="AG2744" s="403"/>
      <c r="AH2744" s="403"/>
      <c r="AI2744" s="405"/>
      <c r="AL2744" s="403"/>
      <c r="AN2744" s="403"/>
      <c r="AO2744" s="405"/>
      <c r="AP2744" s="403"/>
      <c r="AQ2744" s="403"/>
      <c r="AR2744" s="403"/>
      <c r="AS2744" s="403"/>
      <c r="AT2744" s="403"/>
      <c r="AU2744" s="403"/>
      <c r="AV2744" s="405"/>
      <c r="AW2744" s="404"/>
      <c r="AY2744" s="403"/>
      <c r="BC2744" s="403"/>
      <c r="BD2744" s="403"/>
      <c r="BE2744" s="403"/>
      <c r="BF2744" s="403"/>
      <c r="BG2744" s="403"/>
      <c r="BH2744" s="403"/>
      <c r="BI2744" s="403"/>
      <c r="BJ2744" s="403"/>
      <c r="BK2744" s="403"/>
    </row>
    <row r="2745" spans="1:63" x14ac:dyDescent="0.25">
      <c r="A2745" s="405"/>
      <c r="B2745" s="400"/>
      <c r="C2745" s="403"/>
      <c r="D2745" s="403"/>
      <c r="E2745" s="403"/>
      <c r="I2745" s="404"/>
      <c r="Q2745" s="405"/>
      <c r="S2745" s="405"/>
      <c r="T2745" s="403"/>
      <c r="U2745" s="406"/>
      <c r="V2745" s="400"/>
      <c r="W2745" s="405"/>
      <c r="X2745" s="405"/>
      <c r="Y2745" s="403"/>
      <c r="Z2745" s="407"/>
      <c r="AA2745" s="403"/>
      <c r="AB2745" s="405"/>
      <c r="AC2745" s="403"/>
      <c r="AD2745" s="406"/>
      <c r="AG2745" s="403"/>
      <c r="AH2745" s="403"/>
      <c r="AI2745" s="405"/>
      <c r="AL2745" s="403"/>
      <c r="AN2745" s="403"/>
      <c r="AO2745" s="405"/>
      <c r="AP2745" s="403"/>
      <c r="AQ2745" s="403"/>
      <c r="AR2745" s="403"/>
      <c r="AS2745" s="403"/>
      <c r="AT2745" s="403"/>
      <c r="AU2745" s="403"/>
      <c r="AV2745" s="405"/>
      <c r="AW2745" s="404"/>
      <c r="AY2745" s="403"/>
      <c r="BC2745" s="403"/>
      <c r="BD2745" s="403"/>
      <c r="BE2745" s="403"/>
      <c r="BF2745" s="403"/>
      <c r="BG2745" s="403"/>
      <c r="BH2745" s="403"/>
      <c r="BI2745" s="403"/>
      <c r="BJ2745" s="403"/>
      <c r="BK2745" s="403"/>
    </row>
    <row r="2746" spans="1:63" x14ac:dyDescent="0.25">
      <c r="A2746" s="405"/>
      <c r="B2746" s="400"/>
      <c r="C2746" s="403"/>
      <c r="D2746" s="403"/>
      <c r="E2746" s="403"/>
      <c r="I2746" s="404"/>
      <c r="Q2746" s="405"/>
      <c r="S2746" s="405"/>
      <c r="T2746" s="403"/>
      <c r="U2746" s="406"/>
      <c r="V2746" s="400"/>
      <c r="W2746" s="405"/>
      <c r="X2746" s="405"/>
      <c r="Y2746" s="403"/>
      <c r="Z2746" s="407"/>
      <c r="AA2746" s="403"/>
      <c r="AB2746" s="405"/>
      <c r="AC2746" s="403"/>
      <c r="AD2746" s="406"/>
      <c r="AG2746" s="403"/>
      <c r="AH2746" s="403"/>
      <c r="AI2746" s="405"/>
      <c r="AL2746" s="403"/>
      <c r="AN2746" s="403"/>
      <c r="AO2746" s="405"/>
      <c r="AP2746" s="403"/>
      <c r="AQ2746" s="403"/>
      <c r="AR2746" s="403"/>
      <c r="AS2746" s="403"/>
      <c r="AT2746" s="403"/>
      <c r="AU2746" s="403"/>
      <c r="AV2746" s="405"/>
      <c r="AW2746" s="404"/>
      <c r="AY2746" s="403"/>
      <c r="BC2746" s="403"/>
      <c r="BD2746" s="403"/>
      <c r="BE2746" s="403"/>
      <c r="BF2746" s="403"/>
      <c r="BG2746" s="403"/>
      <c r="BH2746" s="403"/>
      <c r="BI2746" s="403"/>
      <c r="BJ2746" s="403"/>
      <c r="BK2746" s="403"/>
    </row>
    <row r="2747" spans="1:63" x14ac:dyDescent="0.25">
      <c r="A2747" s="405"/>
      <c r="B2747" s="400"/>
      <c r="C2747" s="403"/>
      <c r="D2747" s="403"/>
      <c r="E2747" s="403"/>
      <c r="I2747" s="404"/>
      <c r="Q2747" s="405"/>
      <c r="S2747" s="405"/>
      <c r="T2747" s="403"/>
      <c r="U2747" s="406"/>
      <c r="V2747" s="400"/>
      <c r="W2747" s="405"/>
      <c r="X2747" s="405"/>
      <c r="Y2747" s="403"/>
      <c r="Z2747" s="407"/>
      <c r="AA2747" s="403"/>
      <c r="AB2747" s="405"/>
      <c r="AC2747" s="403"/>
      <c r="AD2747" s="406"/>
      <c r="AG2747" s="403"/>
      <c r="AH2747" s="403"/>
      <c r="AI2747" s="405"/>
      <c r="AL2747" s="403"/>
      <c r="AN2747" s="403"/>
      <c r="AO2747" s="405"/>
      <c r="AP2747" s="403"/>
      <c r="AQ2747" s="403"/>
      <c r="AR2747" s="403"/>
      <c r="AS2747" s="403"/>
      <c r="AT2747" s="403"/>
      <c r="AU2747" s="403"/>
      <c r="AV2747" s="405"/>
      <c r="AW2747" s="404"/>
      <c r="AY2747" s="403"/>
      <c r="BC2747" s="403"/>
      <c r="BD2747" s="403"/>
      <c r="BE2747" s="403"/>
      <c r="BF2747" s="403"/>
      <c r="BG2747" s="403"/>
      <c r="BH2747" s="403"/>
      <c r="BI2747" s="403"/>
      <c r="BJ2747" s="403"/>
      <c r="BK2747" s="403"/>
    </row>
    <row r="2748" spans="1:63" x14ac:dyDescent="0.25">
      <c r="A2748" s="405"/>
      <c r="B2748" s="400"/>
      <c r="C2748" s="403"/>
      <c r="D2748" s="403"/>
      <c r="E2748" s="403"/>
      <c r="I2748" s="404"/>
      <c r="Q2748" s="405"/>
      <c r="S2748" s="405"/>
      <c r="T2748" s="403"/>
      <c r="U2748" s="406"/>
      <c r="V2748" s="400"/>
      <c r="W2748" s="405"/>
      <c r="X2748" s="405"/>
      <c r="Y2748" s="403"/>
      <c r="Z2748" s="407"/>
      <c r="AA2748" s="403"/>
      <c r="AB2748" s="405"/>
      <c r="AC2748" s="403"/>
      <c r="AD2748" s="406"/>
      <c r="AG2748" s="403"/>
      <c r="AH2748" s="403"/>
      <c r="AI2748" s="405"/>
      <c r="AL2748" s="403"/>
      <c r="AN2748" s="403"/>
      <c r="AO2748" s="405"/>
      <c r="AP2748" s="403"/>
      <c r="AQ2748" s="403"/>
      <c r="AR2748" s="403"/>
      <c r="AS2748" s="403"/>
      <c r="AT2748" s="403"/>
      <c r="AU2748" s="403"/>
      <c r="AV2748" s="405"/>
      <c r="AW2748" s="404"/>
      <c r="AY2748" s="403"/>
      <c r="BC2748" s="403"/>
      <c r="BD2748" s="403"/>
      <c r="BE2748" s="403"/>
      <c r="BF2748" s="403"/>
      <c r="BG2748" s="403"/>
      <c r="BH2748" s="403"/>
      <c r="BI2748" s="403"/>
      <c r="BJ2748" s="403"/>
      <c r="BK2748" s="403"/>
    </row>
    <row r="2749" spans="1:63" x14ac:dyDescent="0.25">
      <c r="A2749" s="405"/>
      <c r="B2749" s="400"/>
      <c r="C2749" s="403"/>
      <c r="D2749" s="403"/>
      <c r="E2749" s="403"/>
      <c r="I2749" s="404"/>
      <c r="Q2749" s="405"/>
      <c r="S2749" s="405"/>
      <c r="T2749" s="403"/>
      <c r="U2749" s="406"/>
      <c r="V2749" s="400"/>
      <c r="W2749" s="405"/>
      <c r="X2749" s="405"/>
      <c r="Y2749" s="403"/>
      <c r="Z2749" s="407"/>
      <c r="AA2749" s="403"/>
      <c r="AB2749" s="405"/>
      <c r="AC2749" s="403"/>
      <c r="AD2749" s="406"/>
      <c r="AG2749" s="403"/>
      <c r="AH2749" s="403"/>
      <c r="AI2749" s="405"/>
      <c r="AL2749" s="403"/>
      <c r="AN2749" s="403"/>
      <c r="AO2749" s="405"/>
      <c r="AP2749" s="403"/>
      <c r="AQ2749" s="403"/>
      <c r="AR2749" s="403"/>
      <c r="AS2749" s="403"/>
      <c r="AT2749" s="403"/>
      <c r="AU2749" s="403"/>
      <c r="AV2749" s="405"/>
      <c r="AW2749" s="404"/>
      <c r="AY2749" s="403"/>
      <c r="BC2749" s="403"/>
      <c r="BD2749" s="403"/>
      <c r="BE2749" s="403"/>
      <c r="BF2749" s="403"/>
      <c r="BG2749" s="403"/>
      <c r="BH2749" s="403"/>
      <c r="BI2749" s="403"/>
      <c r="BJ2749" s="403"/>
      <c r="BK2749" s="403"/>
    </row>
    <row r="2750" spans="1:63" x14ac:dyDescent="0.25">
      <c r="A2750" s="405"/>
      <c r="B2750" s="400"/>
      <c r="C2750" s="403"/>
      <c r="D2750" s="403"/>
      <c r="E2750" s="403"/>
      <c r="I2750" s="404"/>
      <c r="Q2750" s="405"/>
      <c r="S2750" s="405"/>
      <c r="T2750" s="403"/>
      <c r="U2750" s="406"/>
      <c r="V2750" s="400"/>
      <c r="W2750" s="405"/>
      <c r="X2750" s="405"/>
      <c r="Y2750" s="403"/>
      <c r="Z2750" s="407"/>
      <c r="AA2750" s="403"/>
      <c r="AB2750" s="405"/>
      <c r="AC2750" s="403"/>
      <c r="AD2750" s="406"/>
      <c r="AG2750" s="403"/>
      <c r="AH2750" s="403"/>
      <c r="AI2750" s="405"/>
      <c r="AL2750" s="403"/>
      <c r="AN2750" s="403"/>
      <c r="AO2750" s="405"/>
      <c r="AP2750" s="403"/>
      <c r="AQ2750" s="403"/>
      <c r="AR2750" s="403"/>
      <c r="AS2750" s="403"/>
      <c r="AT2750" s="403"/>
      <c r="AU2750" s="403"/>
      <c r="AV2750" s="405"/>
      <c r="AW2750" s="404"/>
      <c r="AY2750" s="403"/>
      <c r="BC2750" s="403"/>
      <c r="BD2750" s="403"/>
      <c r="BE2750" s="403"/>
      <c r="BF2750" s="403"/>
      <c r="BG2750" s="403"/>
      <c r="BH2750" s="403"/>
      <c r="BI2750" s="403"/>
      <c r="BJ2750" s="403"/>
      <c r="BK2750" s="403"/>
    </row>
    <row r="2751" spans="1:63" x14ac:dyDescent="0.25">
      <c r="A2751" s="405"/>
      <c r="B2751" s="400"/>
      <c r="C2751" s="403"/>
      <c r="D2751" s="403"/>
      <c r="E2751" s="403"/>
      <c r="I2751" s="404"/>
      <c r="Q2751" s="405"/>
      <c r="S2751" s="405"/>
      <c r="T2751" s="403"/>
      <c r="U2751" s="406"/>
      <c r="V2751" s="400"/>
      <c r="W2751" s="405"/>
      <c r="X2751" s="405"/>
      <c r="Y2751" s="403"/>
      <c r="Z2751" s="407"/>
      <c r="AA2751" s="403"/>
      <c r="AB2751" s="405"/>
      <c r="AC2751" s="403"/>
      <c r="AD2751" s="406"/>
      <c r="AG2751" s="403"/>
      <c r="AH2751" s="403"/>
      <c r="AI2751" s="405"/>
      <c r="AL2751" s="403"/>
      <c r="AN2751" s="403"/>
      <c r="AO2751" s="405"/>
      <c r="AP2751" s="403"/>
      <c r="AQ2751" s="403"/>
      <c r="AR2751" s="403"/>
      <c r="AS2751" s="403"/>
      <c r="AT2751" s="403"/>
      <c r="AU2751" s="403"/>
      <c r="AV2751" s="405"/>
      <c r="AW2751" s="404"/>
      <c r="AY2751" s="403"/>
      <c r="BC2751" s="403"/>
      <c r="BD2751" s="403"/>
      <c r="BE2751" s="403"/>
      <c r="BF2751" s="403"/>
      <c r="BG2751" s="403"/>
      <c r="BH2751" s="403"/>
      <c r="BI2751" s="403"/>
      <c r="BJ2751" s="403"/>
      <c r="BK2751" s="403"/>
    </row>
    <row r="2752" spans="1:63" x14ac:dyDescent="0.25">
      <c r="A2752" s="405"/>
      <c r="B2752" s="400"/>
      <c r="C2752" s="403"/>
      <c r="D2752" s="403"/>
      <c r="E2752" s="403"/>
      <c r="I2752" s="404"/>
      <c r="Q2752" s="405"/>
      <c r="S2752" s="405"/>
      <c r="T2752" s="403"/>
      <c r="U2752" s="406"/>
      <c r="V2752" s="400"/>
      <c r="W2752" s="405"/>
      <c r="X2752" s="405"/>
      <c r="Y2752" s="403"/>
      <c r="Z2752" s="407"/>
      <c r="AA2752" s="403"/>
      <c r="AB2752" s="405"/>
      <c r="AC2752" s="403"/>
      <c r="AD2752" s="406"/>
      <c r="AG2752" s="403"/>
      <c r="AH2752" s="403"/>
      <c r="AI2752" s="405"/>
      <c r="AL2752" s="403"/>
      <c r="AN2752" s="403"/>
      <c r="AO2752" s="405"/>
      <c r="AP2752" s="403"/>
      <c r="AQ2752" s="403"/>
      <c r="AR2752" s="403"/>
      <c r="AS2752" s="403"/>
      <c r="AT2752" s="403"/>
      <c r="AU2752" s="403"/>
      <c r="AV2752" s="405"/>
      <c r="AW2752" s="404"/>
      <c r="AY2752" s="403"/>
      <c r="BC2752" s="403"/>
      <c r="BD2752" s="403"/>
      <c r="BE2752" s="403"/>
      <c r="BF2752" s="403"/>
      <c r="BG2752" s="403"/>
      <c r="BH2752" s="403"/>
      <c r="BI2752" s="403"/>
      <c r="BJ2752" s="403"/>
      <c r="BK2752" s="403"/>
    </row>
    <row r="2753" spans="1:63" x14ac:dyDescent="0.25">
      <c r="A2753" s="405"/>
      <c r="B2753" s="400"/>
      <c r="C2753" s="403"/>
      <c r="D2753" s="403"/>
      <c r="E2753" s="403"/>
      <c r="I2753" s="404"/>
      <c r="Q2753" s="405"/>
      <c r="S2753" s="405"/>
      <c r="T2753" s="403"/>
      <c r="U2753" s="406"/>
      <c r="V2753" s="400"/>
      <c r="W2753" s="405"/>
      <c r="X2753" s="405"/>
      <c r="Y2753" s="403"/>
      <c r="Z2753" s="407"/>
      <c r="AA2753" s="403"/>
      <c r="AB2753" s="405"/>
      <c r="AC2753" s="403"/>
      <c r="AD2753" s="406"/>
      <c r="AG2753" s="403"/>
      <c r="AH2753" s="403"/>
      <c r="AI2753" s="405"/>
      <c r="AL2753" s="403"/>
      <c r="AN2753" s="403"/>
      <c r="AO2753" s="405"/>
      <c r="AP2753" s="403"/>
      <c r="AQ2753" s="403"/>
      <c r="AR2753" s="403"/>
      <c r="AS2753" s="403"/>
      <c r="AT2753" s="403"/>
      <c r="AU2753" s="403"/>
      <c r="AV2753" s="405"/>
      <c r="AW2753" s="404"/>
      <c r="AY2753" s="403"/>
      <c r="BC2753" s="403"/>
      <c r="BD2753" s="403"/>
      <c r="BE2753" s="403"/>
      <c r="BF2753" s="403"/>
      <c r="BG2753" s="403"/>
      <c r="BH2753" s="403"/>
      <c r="BI2753" s="403"/>
      <c r="BJ2753" s="403"/>
      <c r="BK2753" s="403"/>
    </row>
    <row r="2754" spans="1:63" x14ac:dyDescent="0.25">
      <c r="A2754" s="405"/>
      <c r="B2754" s="400"/>
      <c r="C2754" s="403"/>
      <c r="D2754" s="403"/>
      <c r="E2754" s="403"/>
      <c r="I2754" s="404"/>
      <c r="Q2754" s="405"/>
      <c r="S2754" s="405"/>
      <c r="T2754" s="403"/>
      <c r="U2754" s="406"/>
      <c r="V2754" s="400"/>
      <c r="W2754" s="405"/>
      <c r="X2754" s="405"/>
      <c r="Y2754" s="403"/>
      <c r="Z2754" s="407"/>
      <c r="AA2754" s="403"/>
      <c r="AB2754" s="405"/>
      <c r="AC2754" s="403"/>
      <c r="AD2754" s="406"/>
      <c r="AG2754" s="403"/>
      <c r="AH2754" s="403"/>
      <c r="AI2754" s="405"/>
      <c r="AL2754" s="403"/>
      <c r="AN2754" s="403"/>
      <c r="AO2754" s="405"/>
      <c r="AP2754" s="403"/>
      <c r="AQ2754" s="403"/>
      <c r="AR2754" s="403"/>
      <c r="AS2754" s="403"/>
      <c r="AT2754" s="403"/>
      <c r="AU2754" s="403"/>
      <c r="AV2754" s="405"/>
      <c r="AW2754" s="404"/>
      <c r="AY2754" s="403"/>
      <c r="BC2754" s="403"/>
      <c r="BD2754" s="403"/>
      <c r="BE2754" s="403"/>
      <c r="BF2754" s="403"/>
      <c r="BG2754" s="403"/>
      <c r="BH2754" s="403"/>
      <c r="BI2754" s="403"/>
      <c r="BJ2754" s="403"/>
      <c r="BK2754" s="403"/>
    </row>
    <row r="2755" spans="1:63" x14ac:dyDescent="0.25">
      <c r="A2755" s="405"/>
      <c r="B2755" s="400"/>
      <c r="C2755" s="403"/>
      <c r="D2755" s="403"/>
      <c r="E2755" s="403"/>
      <c r="I2755" s="404"/>
      <c r="Q2755" s="405"/>
      <c r="S2755" s="405"/>
      <c r="T2755" s="403"/>
      <c r="U2755" s="406"/>
      <c r="V2755" s="400"/>
      <c r="W2755" s="405"/>
      <c r="X2755" s="405"/>
      <c r="Y2755" s="403"/>
      <c r="Z2755" s="407"/>
      <c r="AA2755" s="403"/>
      <c r="AB2755" s="405"/>
      <c r="AC2755" s="403"/>
      <c r="AD2755" s="406"/>
      <c r="AG2755" s="403"/>
      <c r="AH2755" s="403"/>
      <c r="AI2755" s="405"/>
      <c r="AL2755" s="403"/>
      <c r="AN2755" s="403"/>
      <c r="AO2755" s="405"/>
      <c r="AP2755" s="403"/>
      <c r="AQ2755" s="403"/>
      <c r="AR2755" s="403"/>
      <c r="AS2755" s="403"/>
      <c r="AT2755" s="403"/>
      <c r="AU2755" s="403"/>
      <c r="AV2755" s="405"/>
      <c r="AW2755" s="404"/>
      <c r="AY2755" s="403"/>
      <c r="BC2755" s="403"/>
      <c r="BD2755" s="403"/>
      <c r="BE2755" s="403"/>
      <c r="BF2755" s="403"/>
      <c r="BG2755" s="403"/>
      <c r="BH2755" s="403"/>
      <c r="BI2755" s="403"/>
      <c r="BJ2755" s="403"/>
      <c r="BK2755" s="403"/>
    </row>
    <row r="2756" spans="1:63" x14ac:dyDescent="0.25">
      <c r="A2756" s="405"/>
      <c r="B2756" s="400"/>
      <c r="C2756" s="403"/>
      <c r="D2756" s="403"/>
      <c r="E2756" s="403"/>
      <c r="I2756" s="404"/>
      <c r="Q2756" s="405"/>
      <c r="S2756" s="405"/>
      <c r="T2756" s="403"/>
      <c r="U2756" s="406"/>
      <c r="V2756" s="400"/>
      <c r="W2756" s="405"/>
      <c r="X2756" s="405"/>
      <c r="Y2756" s="403"/>
      <c r="Z2756" s="407"/>
      <c r="AA2756" s="403"/>
      <c r="AB2756" s="405"/>
      <c r="AC2756" s="403"/>
      <c r="AD2756" s="406"/>
      <c r="AG2756" s="403"/>
      <c r="AH2756" s="403"/>
      <c r="AI2756" s="405"/>
      <c r="AL2756" s="403"/>
      <c r="AN2756" s="403"/>
      <c r="AO2756" s="405"/>
      <c r="AP2756" s="403"/>
      <c r="AQ2756" s="403"/>
      <c r="AR2756" s="403"/>
      <c r="AS2756" s="403"/>
      <c r="AT2756" s="403"/>
      <c r="AU2756" s="403"/>
      <c r="AV2756" s="405"/>
      <c r="AW2756" s="404"/>
      <c r="AY2756" s="403"/>
      <c r="BC2756" s="403"/>
      <c r="BD2756" s="403"/>
      <c r="BE2756" s="403"/>
      <c r="BF2756" s="403"/>
      <c r="BG2756" s="403"/>
      <c r="BH2756" s="403"/>
      <c r="BI2756" s="403"/>
      <c r="BJ2756" s="403"/>
      <c r="BK2756" s="403"/>
    </row>
    <row r="2757" spans="1:63" x14ac:dyDescent="0.25">
      <c r="A2757" s="405"/>
      <c r="B2757" s="400"/>
      <c r="C2757" s="403"/>
      <c r="D2757" s="403"/>
      <c r="E2757" s="403"/>
      <c r="I2757" s="404"/>
      <c r="Q2757" s="405"/>
      <c r="S2757" s="405"/>
      <c r="T2757" s="403"/>
      <c r="U2757" s="406"/>
      <c r="V2757" s="400"/>
      <c r="W2757" s="405"/>
      <c r="X2757" s="405"/>
      <c r="Y2757" s="403"/>
      <c r="Z2757" s="407"/>
      <c r="AA2757" s="403"/>
      <c r="AB2757" s="405"/>
      <c r="AC2757" s="403"/>
      <c r="AD2757" s="406"/>
      <c r="AG2757" s="403"/>
      <c r="AH2757" s="403"/>
      <c r="AI2757" s="405"/>
      <c r="AL2757" s="403"/>
      <c r="AN2757" s="403"/>
      <c r="AO2757" s="405"/>
      <c r="AP2757" s="403"/>
      <c r="AQ2757" s="403"/>
      <c r="AR2757" s="403"/>
      <c r="AS2757" s="403"/>
      <c r="AT2757" s="403"/>
      <c r="AU2757" s="403"/>
      <c r="AV2757" s="405"/>
      <c r="AW2757" s="404"/>
      <c r="AY2757" s="403"/>
      <c r="BC2757" s="403"/>
      <c r="BD2757" s="403"/>
      <c r="BE2757" s="403"/>
      <c r="BF2757" s="403"/>
      <c r="BG2757" s="403"/>
      <c r="BH2757" s="403"/>
      <c r="BI2757" s="403"/>
      <c r="BJ2757" s="403"/>
      <c r="BK2757" s="403"/>
    </row>
    <row r="2758" spans="1:63" x14ac:dyDescent="0.25">
      <c r="A2758" s="405"/>
      <c r="B2758" s="400"/>
      <c r="C2758" s="403"/>
      <c r="D2758" s="403"/>
      <c r="E2758" s="403"/>
      <c r="I2758" s="404"/>
      <c r="Q2758" s="405"/>
      <c r="S2758" s="405"/>
      <c r="T2758" s="403"/>
      <c r="U2758" s="406"/>
      <c r="V2758" s="400"/>
      <c r="W2758" s="405"/>
      <c r="X2758" s="405"/>
      <c r="Y2758" s="403"/>
      <c r="Z2758" s="407"/>
      <c r="AA2758" s="403"/>
      <c r="AB2758" s="405"/>
      <c r="AC2758" s="403"/>
      <c r="AD2758" s="406"/>
      <c r="AG2758" s="403"/>
      <c r="AH2758" s="403"/>
      <c r="AI2758" s="405"/>
      <c r="AL2758" s="403"/>
      <c r="AN2758" s="403"/>
      <c r="AO2758" s="405"/>
      <c r="AP2758" s="403"/>
      <c r="AQ2758" s="403"/>
      <c r="AR2758" s="403"/>
      <c r="AS2758" s="403"/>
      <c r="AT2758" s="403"/>
      <c r="AU2758" s="403"/>
      <c r="AV2758" s="405"/>
      <c r="AW2758" s="404"/>
      <c r="AY2758" s="403"/>
      <c r="BC2758" s="403"/>
      <c r="BD2758" s="403"/>
      <c r="BE2758" s="403"/>
      <c r="BF2758" s="403"/>
      <c r="BG2758" s="403"/>
      <c r="BH2758" s="403"/>
      <c r="BI2758" s="403"/>
      <c r="BJ2758" s="403"/>
      <c r="BK2758" s="403"/>
    </row>
    <row r="2759" spans="1:63" x14ac:dyDescent="0.25">
      <c r="A2759" s="405"/>
      <c r="B2759" s="400"/>
      <c r="C2759" s="403"/>
      <c r="D2759" s="403"/>
      <c r="E2759" s="403"/>
      <c r="I2759" s="404"/>
      <c r="Q2759" s="405"/>
      <c r="S2759" s="405"/>
      <c r="T2759" s="403"/>
      <c r="U2759" s="406"/>
      <c r="V2759" s="400"/>
      <c r="W2759" s="405"/>
      <c r="X2759" s="405"/>
      <c r="Y2759" s="403"/>
      <c r="Z2759" s="407"/>
      <c r="AA2759" s="403"/>
      <c r="AB2759" s="405"/>
      <c r="AC2759" s="403"/>
      <c r="AD2759" s="406"/>
      <c r="AG2759" s="403"/>
      <c r="AH2759" s="403"/>
      <c r="AI2759" s="405"/>
      <c r="AL2759" s="403"/>
      <c r="AN2759" s="403"/>
      <c r="AO2759" s="405"/>
      <c r="AP2759" s="403"/>
      <c r="AQ2759" s="403"/>
      <c r="AR2759" s="403"/>
      <c r="AS2759" s="403"/>
      <c r="AT2759" s="403"/>
      <c r="AU2759" s="403"/>
      <c r="AV2759" s="405"/>
      <c r="AW2759" s="404"/>
      <c r="AY2759" s="403"/>
      <c r="BC2759" s="403"/>
      <c r="BD2759" s="403"/>
      <c r="BE2759" s="403"/>
      <c r="BF2759" s="403"/>
      <c r="BG2759" s="403"/>
      <c r="BH2759" s="403"/>
      <c r="BI2759" s="403"/>
      <c r="BJ2759" s="403"/>
      <c r="BK2759" s="403"/>
    </row>
    <row r="2760" spans="1:63" x14ac:dyDescent="0.25">
      <c r="A2760" s="405"/>
      <c r="B2760" s="400"/>
      <c r="C2760" s="403"/>
      <c r="D2760" s="403"/>
      <c r="E2760" s="403"/>
      <c r="I2760" s="404"/>
      <c r="Q2760" s="405"/>
      <c r="S2760" s="405"/>
      <c r="T2760" s="403"/>
      <c r="U2760" s="406"/>
      <c r="V2760" s="400"/>
      <c r="W2760" s="405"/>
      <c r="X2760" s="405"/>
      <c r="Y2760" s="403"/>
      <c r="Z2760" s="407"/>
      <c r="AA2760" s="403"/>
      <c r="AB2760" s="405"/>
      <c r="AC2760" s="403"/>
      <c r="AD2760" s="406"/>
      <c r="AG2760" s="403"/>
      <c r="AH2760" s="403"/>
      <c r="AI2760" s="405"/>
      <c r="AL2760" s="403"/>
      <c r="AN2760" s="403"/>
      <c r="AO2760" s="405"/>
      <c r="AP2760" s="403"/>
      <c r="AQ2760" s="403"/>
      <c r="AR2760" s="403"/>
      <c r="AS2760" s="403"/>
      <c r="AT2760" s="403"/>
      <c r="AU2760" s="403"/>
      <c r="AV2760" s="405"/>
      <c r="AW2760" s="404"/>
      <c r="AY2760" s="403"/>
      <c r="BC2760" s="403"/>
      <c r="BD2760" s="403"/>
      <c r="BE2760" s="403"/>
      <c r="BF2760" s="403"/>
      <c r="BG2760" s="403"/>
      <c r="BH2760" s="403"/>
      <c r="BI2760" s="403"/>
      <c r="BJ2760" s="403"/>
      <c r="BK2760" s="403"/>
    </row>
    <row r="2761" spans="1:63" x14ac:dyDescent="0.25">
      <c r="A2761" s="405"/>
      <c r="B2761" s="400"/>
      <c r="C2761" s="403"/>
      <c r="D2761" s="403"/>
      <c r="E2761" s="403"/>
      <c r="I2761" s="404"/>
      <c r="Q2761" s="405"/>
      <c r="S2761" s="405"/>
      <c r="T2761" s="403"/>
      <c r="U2761" s="406"/>
      <c r="V2761" s="400"/>
      <c r="W2761" s="405"/>
      <c r="X2761" s="405"/>
      <c r="Y2761" s="403"/>
      <c r="Z2761" s="407"/>
      <c r="AA2761" s="403"/>
      <c r="AB2761" s="405"/>
      <c r="AC2761" s="403"/>
      <c r="AD2761" s="406"/>
      <c r="AG2761" s="403"/>
      <c r="AH2761" s="403"/>
      <c r="AI2761" s="405"/>
      <c r="AL2761" s="403"/>
      <c r="AN2761" s="403"/>
      <c r="AO2761" s="405"/>
      <c r="AP2761" s="403"/>
      <c r="AQ2761" s="403"/>
      <c r="AR2761" s="403"/>
      <c r="AS2761" s="403"/>
      <c r="AT2761" s="403"/>
      <c r="AU2761" s="403"/>
      <c r="AV2761" s="405"/>
      <c r="AW2761" s="404"/>
      <c r="AY2761" s="403"/>
      <c r="BC2761" s="403"/>
      <c r="BD2761" s="403"/>
      <c r="BE2761" s="403"/>
      <c r="BF2761" s="403"/>
      <c r="BG2761" s="403"/>
      <c r="BH2761" s="403"/>
      <c r="BI2761" s="403"/>
      <c r="BJ2761" s="403"/>
      <c r="BK2761" s="403"/>
    </row>
    <row r="2762" spans="1:63" x14ac:dyDescent="0.25">
      <c r="A2762" s="405"/>
      <c r="B2762" s="400"/>
      <c r="C2762" s="403"/>
      <c r="D2762" s="403"/>
      <c r="E2762" s="403"/>
      <c r="I2762" s="404"/>
      <c r="Q2762" s="405"/>
      <c r="S2762" s="405"/>
      <c r="T2762" s="403"/>
      <c r="U2762" s="406"/>
      <c r="V2762" s="400"/>
      <c r="W2762" s="405"/>
      <c r="X2762" s="405"/>
      <c r="Y2762" s="403"/>
      <c r="Z2762" s="407"/>
      <c r="AA2762" s="403"/>
      <c r="AB2762" s="405"/>
      <c r="AC2762" s="403"/>
      <c r="AD2762" s="406"/>
      <c r="AG2762" s="403"/>
      <c r="AH2762" s="403"/>
      <c r="AI2762" s="405"/>
      <c r="AL2762" s="403"/>
      <c r="AN2762" s="403"/>
      <c r="AO2762" s="405"/>
      <c r="AP2762" s="403"/>
      <c r="AQ2762" s="403"/>
      <c r="AR2762" s="403"/>
      <c r="AS2762" s="403"/>
      <c r="AT2762" s="403"/>
      <c r="AU2762" s="403"/>
      <c r="AV2762" s="405"/>
      <c r="AW2762" s="404"/>
      <c r="AY2762" s="403"/>
      <c r="BC2762" s="403"/>
      <c r="BD2762" s="403"/>
      <c r="BE2762" s="403"/>
      <c r="BF2762" s="403"/>
      <c r="BG2762" s="403"/>
      <c r="BH2762" s="403"/>
      <c r="BI2762" s="403"/>
      <c r="BJ2762" s="403"/>
      <c r="BK2762" s="403"/>
    </row>
    <row r="2763" spans="1:63" x14ac:dyDescent="0.25">
      <c r="A2763" s="405"/>
      <c r="B2763" s="400"/>
      <c r="C2763" s="403"/>
      <c r="D2763" s="403"/>
      <c r="E2763" s="403"/>
      <c r="I2763" s="404"/>
      <c r="Q2763" s="405"/>
      <c r="S2763" s="405"/>
      <c r="T2763" s="403"/>
      <c r="U2763" s="406"/>
      <c r="V2763" s="400"/>
      <c r="W2763" s="405"/>
      <c r="X2763" s="405"/>
      <c r="Y2763" s="403"/>
      <c r="Z2763" s="407"/>
      <c r="AA2763" s="403"/>
      <c r="AB2763" s="405"/>
      <c r="AC2763" s="403"/>
      <c r="AD2763" s="406"/>
      <c r="AG2763" s="403"/>
      <c r="AH2763" s="403"/>
      <c r="AI2763" s="405"/>
      <c r="AL2763" s="403"/>
      <c r="AN2763" s="403"/>
      <c r="AO2763" s="405"/>
      <c r="AP2763" s="403"/>
      <c r="AQ2763" s="403"/>
      <c r="AR2763" s="403"/>
      <c r="AS2763" s="403"/>
      <c r="AT2763" s="403"/>
      <c r="AU2763" s="403"/>
      <c r="AV2763" s="405"/>
      <c r="AW2763" s="404"/>
      <c r="AY2763" s="403"/>
      <c r="BC2763" s="403"/>
      <c r="BD2763" s="403"/>
      <c r="BE2763" s="403"/>
      <c r="BF2763" s="403"/>
      <c r="BG2763" s="403"/>
      <c r="BH2763" s="403"/>
      <c r="BI2763" s="403"/>
      <c r="BJ2763" s="403"/>
      <c r="BK2763" s="403"/>
    </row>
    <row r="2764" spans="1:63" x14ac:dyDescent="0.25">
      <c r="A2764" s="405"/>
      <c r="B2764" s="400"/>
      <c r="C2764" s="403"/>
      <c r="D2764" s="403"/>
      <c r="E2764" s="403"/>
      <c r="I2764" s="404"/>
      <c r="Q2764" s="405"/>
      <c r="S2764" s="405"/>
      <c r="T2764" s="403"/>
      <c r="U2764" s="406"/>
      <c r="V2764" s="400"/>
      <c r="W2764" s="405"/>
      <c r="X2764" s="405"/>
      <c r="Y2764" s="403"/>
      <c r="Z2764" s="407"/>
      <c r="AA2764" s="403"/>
      <c r="AB2764" s="405"/>
      <c r="AC2764" s="403"/>
      <c r="AD2764" s="406"/>
      <c r="AG2764" s="403"/>
      <c r="AH2764" s="403"/>
      <c r="AI2764" s="405"/>
      <c r="AL2764" s="403"/>
      <c r="AN2764" s="403"/>
      <c r="AO2764" s="405"/>
      <c r="AP2764" s="403"/>
      <c r="AQ2764" s="403"/>
      <c r="AR2764" s="403"/>
      <c r="AS2764" s="403"/>
      <c r="AT2764" s="403"/>
      <c r="AU2764" s="403"/>
      <c r="AV2764" s="405"/>
      <c r="AW2764" s="404"/>
      <c r="AY2764" s="403"/>
      <c r="BC2764" s="403"/>
      <c r="BD2764" s="403"/>
      <c r="BE2764" s="403"/>
      <c r="BF2764" s="403"/>
      <c r="BG2764" s="403"/>
      <c r="BH2764" s="403"/>
      <c r="BI2764" s="403"/>
      <c r="BJ2764" s="403"/>
      <c r="BK2764" s="403"/>
    </row>
    <row r="2765" spans="1:63" x14ac:dyDescent="0.25">
      <c r="A2765" s="405"/>
      <c r="B2765" s="400"/>
      <c r="C2765" s="403"/>
      <c r="D2765" s="403"/>
      <c r="E2765" s="403"/>
      <c r="I2765" s="404"/>
      <c r="Q2765" s="405"/>
      <c r="S2765" s="405"/>
      <c r="T2765" s="403"/>
      <c r="U2765" s="406"/>
      <c r="V2765" s="400"/>
      <c r="W2765" s="405"/>
      <c r="X2765" s="405"/>
      <c r="Y2765" s="403"/>
      <c r="Z2765" s="407"/>
      <c r="AA2765" s="403"/>
      <c r="AB2765" s="405"/>
      <c r="AC2765" s="403"/>
      <c r="AD2765" s="406"/>
      <c r="AG2765" s="403"/>
      <c r="AH2765" s="403"/>
      <c r="AI2765" s="405"/>
      <c r="AL2765" s="403"/>
      <c r="AN2765" s="403"/>
      <c r="AO2765" s="405"/>
      <c r="AP2765" s="403"/>
      <c r="AQ2765" s="403"/>
      <c r="AR2765" s="403"/>
      <c r="AS2765" s="403"/>
      <c r="AT2765" s="403"/>
      <c r="AU2765" s="403"/>
      <c r="AV2765" s="405"/>
      <c r="AW2765" s="404"/>
      <c r="AY2765" s="403"/>
      <c r="BC2765" s="403"/>
      <c r="BD2765" s="403"/>
      <c r="BE2765" s="403"/>
      <c r="BF2765" s="403"/>
      <c r="BG2765" s="403"/>
      <c r="BH2765" s="403"/>
      <c r="BI2765" s="403"/>
      <c r="BJ2765" s="403"/>
      <c r="BK2765" s="403"/>
    </row>
    <row r="2766" spans="1:63" x14ac:dyDescent="0.25">
      <c r="A2766" s="405"/>
      <c r="B2766" s="400"/>
      <c r="C2766" s="403"/>
      <c r="D2766" s="403"/>
      <c r="E2766" s="403"/>
      <c r="I2766" s="404"/>
      <c r="Q2766" s="405"/>
      <c r="S2766" s="405"/>
      <c r="T2766" s="403"/>
      <c r="U2766" s="406"/>
      <c r="V2766" s="400"/>
      <c r="W2766" s="405"/>
      <c r="X2766" s="405"/>
      <c r="Y2766" s="403"/>
      <c r="Z2766" s="407"/>
      <c r="AA2766" s="403"/>
      <c r="AB2766" s="405"/>
      <c r="AC2766" s="403"/>
      <c r="AD2766" s="406"/>
      <c r="AG2766" s="403"/>
      <c r="AH2766" s="403"/>
      <c r="AI2766" s="405"/>
      <c r="AL2766" s="403"/>
      <c r="AN2766" s="403"/>
      <c r="AO2766" s="405"/>
      <c r="AP2766" s="403"/>
      <c r="AQ2766" s="403"/>
      <c r="AR2766" s="403"/>
      <c r="AS2766" s="403"/>
      <c r="AT2766" s="403"/>
      <c r="AU2766" s="403"/>
      <c r="AV2766" s="405"/>
      <c r="AW2766" s="404"/>
      <c r="AY2766" s="403"/>
      <c r="BC2766" s="403"/>
      <c r="BD2766" s="403"/>
      <c r="BE2766" s="403"/>
      <c r="BF2766" s="403"/>
      <c r="BG2766" s="403"/>
      <c r="BH2766" s="403"/>
      <c r="BI2766" s="403"/>
      <c r="BJ2766" s="403"/>
      <c r="BK2766" s="403"/>
    </row>
    <row r="2767" spans="1:63" x14ac:dyDescent="0.25">
      <c r="A2767" s="405"/>
      <c r="B2767" s="400"/>
      <c r="C2767" s="403"/>
      <c r="D2767" s="403"/>
      <c r="E2767" s="403"/>
      <c r="I2767" s="404"/>
      <c r="Q2767" s="405"/>
      <c r="S2767" s="405"/>
      <c r="T2767" s="403"/>
      <c r="U2767" s="406"/>
      <c r="V2767" s="400"/>
      <c r="W2767" s="405"/>
      <c r="X2767" s="405"/>
      <c r="Y2767" s="403"/>
      <c r="Z2767" s="407"/>
      <c r="AA2767" s="403"/>
      <c r="AB2767" s="405"/>
      <c r="AC2767" s="403"/>
      <c r="AD2767" s="406"/>
      <c r="AG2767" s="403"/>
      <c r="AH2767" s="403"/>
      <c r="AI2767" s="405"/>
      <c r="AL2767" s="403"/>
      <c r="AN2767" s="403"/>
      <c r="AO2767" s="405"/>
      <c r="AP2767" s="403"/>
      <c r="AQ2767" s="403"/>
      <c r="AR2767" s="403"/>
      <c r="AS2767" s="403"/>
      <c r="AT2767" s="403"/>
      <c r="AU2767" s="403"/>
      <c r="AV2767" s="405"/>
      <c r="AW2767" s="404"/>
      <c r="AY2767" s="403"/>
      <c r="BC2767" s="403"/>
      <c r="BD2767" s="403"/>
      <c r="BE2767" s="403"/>
      <c r="BF2767" s="403"/>
      <c r="BG2767" s="403"/>
      <c r="BH2767" s="403"/>
      <c r="BI2767" s="403"/>
      <c r="BJ2767" s="403"/>
      <c r="BK2767" s="403"/>
    </row>
    <row r="2768" spans="1:63" x14ac:dyDescent="0.25">
      <c r="A2768" s="405"/>
      <c r="B2768" s="400"/>
      <c r="C2768" s="403"/>
      <c r="D2768" s="403"/>
      <c r="E2768" s="403"/>
      <c r="I2768" s="404"/>
      <c r="Q2768" s="405"/>
      <c r="S2768" s="405"/>
      <c r="T2768" s="403"/>
      <c r="U2768" s="406"/>
      <c r="V2768" s="400"/>
      <c r="W2768" s="405"/>
      <c r="X2768" s="405"/>
      <c r="Y2768" s="403"/>
      <c r="Z2768" s="407"/>
      <c r="AA2768" s="403"/>
      <c r="AB2768" s="405"/>
      <c r="AC2768" s="403"/>
      <c r="AD2768" s="406"/>
      <c r="AG2768" s="403"/>
      <c r="AH2768" s="403"/>
      <c r="AI2768" s="405"/>
      <c r="AL2768" s="403"/>
      <c r="AN2768" s="403"/>
      <c r="AO2768" s="405"/>
      <c r="AP2768" s="403"/>
      <c r="AQ2768" s="403"/>
      <c r="AR2768" s="403"/>
      <c r="AS2768" s="403"/>
      <c r="AT2768" s="403"/>
      <c r="AU2768" s="403"/>
      <c r="AV2768" s="405"/>
      <c r="AW2768" s="404"/>
      <c r="AY2768" s="403"/>
      <c r="BC2768" s="403"/>
      <c r="BD2768" s="403"/>
      <c r="BE2768" s="403"/>
      <c r="BF2768" s="403"/>
      <c r="BG2768" s="403"/>
      <c r="BH2768" s="403"/>
      <c r="BI2768" s="403"/>
      <c r="BJ2768" s="403"/>
      <c r="BK2768" s="403"/>
    </row>
    <row r="2769" spans="1:63" x14ac:dyDescent="0.25">
      <c r="A2769" s="405"/>
      <c r="B2769" s="400"/>
      <c r="C2769" s="403"/>
      <c r="D2769" s="403"/>
      <c r="E2769" s="403"/>
      <c r="I2769" s="404"/>
      <c r="Q2769" s="405"/>
      <c r="S2769" s="405"/>
      <c r="T2769" s="403"/>
      <c r="U2769" s="406"/>
      <c r="V2769" s="400"/>
      <c r="W2769" s="405"/>
      <c r="X2769" s="405"/>
      <c r="Y2769" s="403"/>
      <c r="Z2769" s="407"/>
      <c r="AA2769" s="403"/>
      <c r="AB2769" s="405"/>
      <c r="AC2769" s="403"/>
      <c r="AD2769" s="406"/>
      <c r="AG2769" s="403"/>
      <c r="AH2769" s="403"/>
      <c r="AI2769" s="405"/>
      <c r="AL2769" s="403"/>
      <c r="AN2769" s="403"/>
      <c r="AO2769" s="405"/>
      <c r="AP2769" s="403"/>
      <c r="AQ2769" s="403"/>
      <c r="AR2769" s="403"/>
      <c r="AS2769" s="403"/>
      <c r="AT2769" s="403"/>
      <c r="AU2769" s="403"/>
      <c r="AV2769" s="405"/>
      <c r="AW2769" s="404"/>
      <c r="AY2769" s="403"/>
      <c r="BC2769" s="403"/>
      <c r="BD2769" s="403"/>
      <c r="BE2769" s="403"/>
      <c r="BF2769" s="403"/>
      <c r="BG2769" s="403"/>
      <c r="BH2769" s="403"/>
      <c r="BI2769" s="403"/>
      <c r="BJ2769" s="403"/>
      <c r="BK2769" s="403"/>
    </row>
    <row r="2770" spans="1:63" x14ac:dyDescent="0.25">
      <c r="A2770" s="405"/>
      <c r="B2770" s="400"/>
      <c r="C2770" s="403"/>
      <c r="D2770" s="403"/>
      <c r="E2770" s="403"/>
      <c r="I2770" s="404"/>
      <c r="Q2770" s="405"/>
      <c r="S2770" s="405"/>
      <c r="T2770" s="403"/>
      <c r="U2770" s="406"/>
      <c r="V2770" s="400"/>
      <c r="W2770" s="405"/>
      <c r="X2770" s="405"/>
      <c r="Y2770" s="403"/>
      <c r="Z2770" s="407"/>
      <c r="AA2770" s="403"/>
      <c r="AB2770" s="405"/>
      <c r="AC2770" s="403"/>
      <c r="AD2770" s="406"/>
      <c r="AG2770" s="403"/>
      <c r="AH2770" s="403"/>
      <c r="AI2770" s="405"/>
      <c r="AL2770" s="403"/>
      <c r="AN2770" s="403"/>
      <c r="AO2770" s="405"/>
      <c r="AP2770" s="403"/>
      <c r="AQ2770" s="403"/>
      <c r="AR2770" s="403"/>
      <c r="AS2770" s="403"/>
      <c r="AT2770" s="403"/>
      <c r="AU2770" s="403"/>
      <c r="AV2770" s="405"/>
      <c r="AW2770" s="404"/>
      <c r="AY2770" s="403"/>
      <c r="BC2770" s="403"/>
      <c r="BD2770" s="403"/>
      <c r="BE2770" s="403"/>
      <c r="BF2770" s="403"/>
      <c r="BG2770" s="403"/>
      <c r="BH2770" s="403"/>
      <c r="BI2770" s="403"/>
      <c r="BJ2770" s="403"/>
      <c r="BK2770" s="403"/>
    </row>
    <row r="2771" spans="1:63" x14ac:dyDescent="0.25">
      <c r="A2771" s="405"/>
      <c r="B2771" s="400"/>
      <c r="C2771" s="403"/>
      <c r="D2771" s="403"/>
      <c r="E2771" s="403"/>
      <c r="I2771" s="404"/>
      <c r="Q2771" s="405"/>
      <c r="S2771" s="405"/>
      <c r="T2771" s="403"/>
      <c r="U2771" s="406"/>
      <c r="V2771" s="400"/>
      <c r="W2771" s="405"/>
      <c r="X2771" s="405"/>
      <c r="Y2771" s="403"/>
      <c r="Z2771" s="407"/>
      <c r="AA2771" s="403"/>
      <c r="AB2771" s="405"/>
      <c r="AC2771" s="403"/>
      <c r="AD2771" s="406"/>
      <c r="AG2771" s="403"/>
      <c r="AH2771" s="403"/>
      <c r="AI2771" s="405"/>
      <c r="AL2771" s="403"/>
      <c r="AN2771" s="403"/>
      <c r="AO2771" s="405"/>
      <c r="AP2771" s="403"/>
      <c r="AQ2771" s="403"/>
      <c r="AR2771" s="403"/>
      <c r="AS2771" s="403"/>
      <c r="AT2771" s="403"/>
      <c r="AU2771" s="403"/>
      <c r="AV2771" s="405"/>
      <c r="AW2771" s="404"/>
      <c r="AY2771" s="403"/>
      <c r="BC2771" s="403"/>
      <c r="BD2771" s="403"/>
      <c r="BE2771" s="403"/>
      <c r="BF2771" s="403"/>
      <c r="BG2771" s="403"/>
      <c r="BH2771" s="403"/>
      <c r="BI2771" s="403"/>
      <c r="BJ2771" s="403"/>
      <c r="BK2771" s="403"/>
    </row>
    <row r="2772" spans="1:63" x14ac:dyDescent="0.25">
      <c r="A2772" s="405"/>
      <c r="B2772" s="400"/>
      <c r="C2772" s="403"/>
      <c r="D2772" s="403"/>
      <c r="E2772" s="403"/>
      <c r="I2772" s="404"/>
      <c r="Q2772" s="405"/>
      <c r="S2772" s="405"/>
      <c r="T2772" s="403"/>
      <c r="U2772" s="406"/>
      <c r="V2772" s="400"/>
      <c r="W2772" s="405"/>
      <c r="X2772" s="405"/>
      <c r="Y2772" s="403"/>
      <c r="Z2772" s="407"/>
      <c r="AA2772" s="403"/>
      <c r="AB2772" s="405"/>
      <c r="AC2772" s="403"/>
      <c r="AD2772" s="406"/>
      <c r="AG2772" s="403"/>
      <c r="AH2772" s="403"/>
      <c r="AI2772" s="405"/>
      <c r="AL2772" s="403"/>
      <c r="AN2772" s="403"/>
      <c r="AO2772" s="405"/>
      <c r="AP2772" s="403"/>
      <c r="AQ2772" s="403"/>
      <c r="AR2772" s="403"/>
      <c r="AS2772" s="403"/>
      <c r="AT2772" s="403"/>
      <c r="AU2772" s="403"/>
      <c r="AV2772" s="405"/>
      <c r="AW2772" s="404"/>
      <c r="AY2772" s="403"/>
      <c r="BC2772" s="403"/>
      <c r="BD2772" s="403"/>
      <c r="BE2772" s="403"/>
      <c r="BF2772" s="403"/>
      <c r="BG2772" s="403"/>
      <c r="BH2772" s="403"/>
      <c r="BI2772" s="403"/>
      <c r="BJ2772" s="403"/>
      <c r="BK2772" s="403"/>
    </row>
    <row r="2773" spans="1:63" x14ac:dyDescent="0.25">
      <c r="A2773" s="405"/>
      <c r="B2773" s="400"/>
      <c r="C2773" s="403"/>
      <c r="D2773" s="403"/>
      <c r="E2773" s="403"/>
      <c r="I2773" s="404"/>
      <c r="Q2773" s="405"/>
      <c r="S2773" s="405"/>
      <c r="T2773" s="403"/>
      <c r="U2773" s="406"/>
      <c r="V2773" s="400"/>
      <c r="W2773" s="405"/>
      <c r="X2773" s="405"/>
      <c r="Y2773" s="403"/>
      <c r="Z2773" s="407"/>
      <c r="AA2773" s="403"/>
      <c r="AB2773" s="405"/>
      <c r="AC2773" s="403"/>
      <c r="AD2773" s="406"/>
      <c r="AG2773" s="403"/>
      <c r="AH2773" s="403"/>
      <c r="AI2773" s="405"/>
      <c r="AL2773" s="403"/>
      <c r="AN2773" s="403"/>
      <c r="AO2773" s="405"/>
      <c r="AP2773" s="403"/>
      <c r="AQ2773" s="403"/>
      <c r="AR2773" s="403"/>
      <c r="AS2773" s="403"/>
      <c r="AT2773" s="403"/>
      <c r="AU2773" s="403"/>
      <c r="AV2773" s="405"/>
      <c r="AW2773" s="404"/>
      <c r="AY2773" s="403"/>
      <c r="BC2773" s="403"/>
      <c r="BD2773" s="403"/>
      <c r="BE2773" s="403"/>
      <c r="BF2773" s="403"/>
      <c r="BG2773" s="403"/>
      <c r="BH2773" s="403"/>
      <c r="BI2773" s="403"/>
      <c r="BJ2773" s="403"/>
      <c r="BK2773" s="403"/>
    </row>
    <row r="2774" spans="1:63" x14ac:dyDescent="0.25">
      <c r="A2774" s="405"/>
      <c r="B2774" s="400"/>
      <c r="C2774" s="403"/>
      <c r="D2774" s="403"/>
      <c r="E2774" s="403"/>
      <c r="I2774" s="404"/>
      <c r="Q2774" s="405"/>
      <c r="S2774" s="405"/>
      <c r="T2774" s="403"/>
      <c r="U2774" s="406"/>
      <c r="V2774" s="400"/>
      <c r="W2774" s="405"/>
      <c r="X2774" s="405"/>
      <c r="Y2774" s="403"/>
      <c r="Z2774" s="407"/>
      <c r="AA2774" s="403"/>
      <c r="AB2774" s="405"/>
      <c r="AC2774" s="403"/>
      <c r="AD2774" s="406"/>
      <c r="AG2774" s="403"/>
      <c r="AH2774" s="403"/>
      <c r="AI2774" s="405"/>
      <c r="AL2774" s="403"/>
      <c r="AN2774" s="403"/>
      <c r="AO2774" s="405"/>
      <c r="AP2774" s="403"/>
      <c r="AQ2774" s="403"/>
      <c r="AR2774" s="403"/>
      <c r="AS2774" s="403"/>
      <c r="AT2774" s="403"/>
      <c r="AU2774" s="403"/>
      <c r="AV2774" s="405"/>
      <c r="AW2774" s="404"/>
      <c r="AY2774" s="403"/>
      <c r="BC2774" s="403"/>
      <c r="BD2774" s="403"/>
      <c r="BE2774" s="403"/>
      <c r="BF2774" s="403"/>
      <c r="BG2774" s="403"/>
      <c r="BH2774" s="403"/>
      <c r="BI2774" s="403"/>
      <c r="BJ2774" s="403"/>
      <c r="BK2774" s="403"/>
    </row>
    <row r="2775" spans="1:63" x14ac:dyDescent="0.25">
      <c r="A2775" s="405"/>
      <c r="B2775" s="400"/>
      <c r="C2775" s="403"/>
      <c r="D2775" s="403"/>
      <c r="E2775" s="403"/>
      <c r="I2775" s="404"/>
      <c r="Q2775" s="405"/>
      <c r="S2775" s="405"/>
      <c r="T2775" s="403"/>
      <c r="U2775" s="406"/>
      <c r="V2775" s="400"/>
      <c r="W2775" s="405"/>
      <c r="X2775" s="405"/>
      <c r="Y2775" s="403"/>
      <c r="Z2775" s="407"/>
      <c r="AA2775" s="403"/>
      <c r="AB2775" s="405"/>
      <c r="AC2775" s="403"/>
      <c r="AD2775" s="406"/>
      <c r="AG2775" s="403"/>
      <c r="AH2775" s="403"/>
      <c r="AI2775" s="405"/>
      <c r="AL2775" s="403"/>
      <c r="AN2775" s="403"/>
      <c r="AO2775" s="405"/>
      <c r="AP2775" s="403"/>
      <c r="AQ2775" s="403"/>
      <c r="AR2775" s="403"/>
      <c r="AS2775" s="403"/>
      <c r="AT2775" s="403"/>
      <c r="AU2775" s="403"/>
      <c r="AV2775" s="405"/>
      <c r="AW2775" s="404"/>
      <c r="AY2775" s="403"/>
      <c r="BC2775" s="403"/>
      <c r="BD2775" s="403"/>
      <c r="BE2775" s="403"/>
      <c r="BF2775" s="403"/>
      <c r="BG2775" s="403"/>
      <c r="BH2775" s="403"/>
      <c r="BI2775" s="403"/>
      <c r="BJ2775" s="403"/>
      <c r="BK2775" s="403"/>
    </row>
    <row r="2776" spans="1:63" x14ac:dyDescent="0.25">
      <c r="A2776" s="405"/>
      <c r="B2776" s="400"/>
      <c r="C2776" s="403"/>
      <c r="D2776" s="403"/>
      <c r="E2776" s="403"/>
      <c r="I2776" s="404"/>
      <c r="Q2776" s="405"/>
      <c r="S2776" s="405"/>
      <c r="T2776" s="403"/>
      <c r="U2776" s="406"/>
      <c r="V2776" s="400"/>
      <c r="W2776" s="405"/>
      <c r="X2776" s="405"/>
      <c r="Y2776" s="403"/>
      <c r="Z2776" s="407"/>
      <c r="AA2776" s="403"/>
      <c r="AB2776" s="405"/>
      <c r="AC2776" s="403"/>
      <c r="AD2776" s="406"/>
      <c r="AG2776" s="403"/>
      <c r="AH2776" s="403"/>
      <c r="AI2776" s="405"/>
      <c r="AL2776" s="403"/>
      <c r="AN2776" s="403"/>
      <c r="AO2776" s="405"/>
      <c r="AP2776" s="403"/>
      <c r="AQ2776" s="403"/>
      <c r="AR2776" s="403"/>
      <c r="AS2776" s="403"/>
      <c r="AT2776" s="403"/>
      <c r="AU2776" s="403"/>
      <c r="AV2776" s="405"/>
      <c r="AW2776" s="404"/>
      <c r="AY2776" s="403"/>
      <c r="BC2776" s="403"/>
      <c r="BD2776" s="403"/>
      <c r="BE2776" s="403"/>
      <c r="BF2776" s="403"/>
      <c r="BG2776" s="403"/>
      <c r="BH2776" s="403"/>
      <c r="BI2776" s="403"/>
      <c r="BJ2776" s="403"/>
      <c r="BK2776" s="403"/>
    </row>
    <row r="2777" spans="1:63" x14ac:dyDescent="0.25">
      <c r="A2777" s="405"/>
      <c r="B2777" s="400"/>
      <c r="C2777" s="403"/>
      <c r="D2777" s="403"/>
      <c r="E2777" s="403"/>
      <c r="I2777" s="404"/>
      <c r="Q2777" s="405"/>
      <c r="S2777" s="405"/>
      <c r="T2777" s="403"/>
      <c r="U2777" s="406"/>
      <c r="V2777" s="400"/>
      <c r="W2777" s="405"/>
      <c r="X2777" s="405"/>
      <c r="Y2777" s="403"/>
      <c r="Z2777" s="407"/>
      <c r="AA2777" s="403"/>
      <c r="AB2777" s="405"/>
      <c r="AC2777" s="403"/>
      <c r="AD2777" s="406"/>
      <c r="AG2777" s="403"/>
      <c r="AH2777" s="403"/>
      <c r="AI2777" s="405"/>
      <c r="AL2777" s="403"/>
      <c r="AN2777" s="403"/>
      <c r="AO2777" s="405"/>
      <c r="AP2777" s="403"/>
      <c r="AQ2777" s="403"/>
      <c r="AR2777" s="403"/>
      <c r="AS2777" s="403"/>
      <c r="AT2777" s="403"/>
      <c r="AU2777" s="403"/>
      <c r="AV2777" s="405"/>
      <c r="AW2777" s="404"/>
      <c r="AY2777" s="403"/>
      <c r="BC2777" s="403"/>
      <c r="BD2777" s="403"/>
      <c r="BE2777" s="403"/>
      <c r="BF2777" s="403"/>
      <c r="BG2777" s="403"/>
      <c r="BH2777" s="403"/>
      <c r="BI2777" s="403"/>
      <c r="BJ2777" s="403"/>
      <c r="BK2777" s="403"/>
    </row>
    <row r="2778" spans="1:63" x14ac:dyDescent="0.25">
      <c r="A2778" s="405"/>
      <c r="B2778" s="400"/>
      <c r="C2778" s="403"/>
      <c r="D2778" s="403"/>
      <c r="E2778" s="403"/>
      <c r="I2778" s="404"/>
      <c r="Q2778" s="405"/>
      <c r="S2778" s="405"/>
      <c r="T2778" s="403"/>
      <c r="U2778" s="406"/>
      <c r="V2778" s="400"/>
      <c r="W2778" s="405"/>
      <c r="X2778" s="405"/>
      <c r="Y2778" s="403"/>
      <c r="Z2778" s="407"/>
      <c r="AA2778" s="403"/>
      <c r="AB2778" s="405"/>
      <c r="AC2778" s="403"/>
      <c r="AD2778" s="406"/>
      <c r="AG2778" s="403"/>
      <c r="AH2778" s="403"/>
      <c r="AI2778" s="405"/>
      <c r="AL2778" s="403"/>
      <c r="AN2778" s="403"/>
      <c r="AO2778" s="405"/>
      <c r="AP2778" s="403"/>
      <c r="AQ2778" s="403"/>
      <c r="AR2778" s="403"/>
      <c r="AS2778" s="403"/>
      <c r="AT2778" s="403"/>
      <c r="AU2778" s="403"/>
      <c r="AV2778" s="405"/>
      <c r="AW2778" s="404"/>
      <c r="AY2778" s="403"/>
      <c r="BC2778" s="403"/>
      <c r="BD2778" s="403"/>
      <c r="BE2778" s="403"/>
      <c r="BF2778" s="403"/>
      <c r="BG2778" s="403"/>
      <c r="BH2778" s="403"/>
      <c r="BI2778" s="403"/>
      <c r="BJ2778" s="403"/>
      <c r="BK2778" s="403"/>
    </row>
    <row r="2779" spans="1:63" x14ac:dyDescent="0.25">
      <c r="A2779" s="405"/>
      <c r="B2779" s="400"/>
      <c r="C2779" s="403"/>
      <c r="D2779" s="403"/>
      <c r="E2779" s="403"/>
      <c r="I2779" s="404"/>
      <c r="Q2779" s="405"/>
      <c r="S2779" s="405"/>
      <c r="T2779" s="403"/>
      <c r="U2779" s="406"/>
      <c r="V2779" s="400"/>
      <c r="W2779" s="405"/>
      <c r="X2779" s="405"/>
      <c r="Y2779" s="403"/>
      <c r="Z2779" s="407"/>
      <c r="AA2779" s="403"/>
      <c r="AB2779" s="405"/>
      <c r="AC2779" s="403"/>
      <c r="AD2779" s="406"/>
      <c r="AG2779" s="403"/>
      <c r="AH2779" s="403"/>
      <c r="AI2779" s="405"/>
      <c r="AL2779" s="403"/>
      <c r="AN2779" s="403"/>
      <c r="AO2779" s="405"/>
      <c r="AP2779" s="403"/>
      <c r="AQ2779" s="403"/>
      <c r="AR2779" s="403"/>
      <c r="AS2779" s="403"/>
      <c r="AT2779" s="403"/>
      <c r="AU2779" s="403"/>
      <c r="AV2779" s="405"/>
      <c r="AW2779" s="404"/>
      <c r="AY2779" s="403"/>
      <c r="BC2779" s="403"/>
      <c r="BD2779" s="403"/>
      <c r="BE2779" s="403"/>
      <c r="BF2779" s="403"/>
      <c r="BG2779" s="403"/>
      <c r="BH2779" s="403"/>
      <c r="BI2779" s="403"/>
      <c r="BJ2779" s="403"/>
      <c r="BK2779" s="403"/>
    </row>
    <row r="2780" spans="1:63" x14ac:dyDescent="0.25">
      <c r="A2780" s="405"/>
      <c r="B2780" s="400"/>
      <c r="C2780" s="403"/>
      <c r="D2780" s="403"/>
      <c r="E2780" s="403"/>
      <c r="I2780" s="404"/>
      <c r="Q2780" s="405"/>
      <c r="S2780" s="405"/>
      <c r="T2780" s="403"/>
      <c r="U2780" s="406"/>
      <c r="V2780" s="400"/>
      <c r="W2780" s="405"/>
      <c r="X2780" s="405"/>
      <c r="Y2780" s="403"/>
      <c r="Z2780" s="407"/>
      <c r="AA2780" s="403"/>
      <c r="AB2780" s="405"/>
      <c r="AC2780" s="403"/>
      <c r="AD2780" s="406"/>
      <c r="AG2780" s="403"/>
      <c r="AH2780" s="403"/>
      <c r="AI2780" s="405"/>
      <c r="AL2780" s="403"/>
      <c r="AN2780" s="403"/>
      <c r="AO2780" s="405"/>
      <c r="AP2780" s="403"/>
      <c r="AQ2780" s="403"/>
      <c r="AR2780" s="403"/>
      <c r="AS2780" s="403"/>
      <c r="AT2780" s="403"/>
      <c r="AU2780" s="403"/>
      <c r="AV2780" s="405"/>
      <c r="AW2780" s="404"/>
      <c r="AY2780" s="403"/>
      <c r="BC2780" s="403"/>
      <c r="BD2780" s="403"/>
      <c r="BE2780" s="403"/>
      <c r="BF2780" s="403"/>
      <c r="BG2780" s="403"/>
      <c r="BH2780" s="403"/>
      <c r="BI2780" s="403"/>
      <c r="BJ2780" s="403"/>
      <c r="BK2780" s="403"/>
    </row>
    <row r="2781" spans="1:63" x14ac:dyDescent="0.25">
      <c r="A2781" s="405"/>
      <c r="B2781" s="400"/>
      <c r="C2781" s="403"/>
      <c r="D2781" s="403"/>
      <c r="E2781" s="403"/>
      <c r="I2781" s="404"/>
      <c r="Q2781" s="405"/>
      <c r="S2781" s="405"/>
      <c r="T2781" s="403"/>
      <c r="U2781" s="406"/>
      <c r="V2781" s="400"/>
      <c r="W2781" s="405"/>
      <c r="X2781" s="405"/>
      <c r="Y2781" s="403"/>
      <c r="Z2781" s="407"/>
      <c r="AA2781" s="403"/>
      <c r="AB2781" s="405"/>
      <c r="AC2781" s="403"/>
      <c r="AD2781" s="406"/>
      <c r="AG2781" s="403"/>
      <c r="AH2781" s="403"/>
      <c r="AI2781" s="405"/>
      <c r="AL2781" s="403"/>
      <c r="AN2781" s="403"/>
      <c r="AO2781" s="405"/>
      <c r="AP2781" s="403"/>
      <c r="AQ2781" s="403"/>
      <c r="AR2781" s="403"/>
      <c r="AS2781" s="403"/>
      <c r="AT2781" s="403"/>
      <c r="AU2781" s="403"/>
      <c r="AV2781" s="405"/>
      <c r="AW2781" s="404"/>
      <c r="AY2781" s="403"/>
      <c r="BC2781" s="403"/>
      <c r="BD2781" s="403"/>
      <c r="BE2781" s="403"/>
      <c r="BF2781" s="403"/>
      <c r="BG2781" s="403"/>
      <c r="BH2781" s="403"/>
      <c r="BI2781" s="403"/>
      <c r="BJ2781" s="403"/>
      <c r="BK2781" s="403"/>
    </row>
    <row r="2782" spans="1:63" x14ac:dyDescent="0.25">
      <c r="A2782" s="405"/>
      <c r="B2782" s="400"/>
      <c r="C2782" s="403"/>
      <c r="D2782" s="403"/>
      <c r="E2782" s="403"/>
      <c r="I2782" s="404"/>
      <c r="Q2782" s="405"/>
      <c r="S2782" s="405"/>
      <c r="T2782" s="403"/>
      <c r="U2782" s="406"/>
      <c r="V2782" s="400"/>
      <c r="W2782" s="405"/>
      <c r="X2782" s="405"/>
      <c r="Y2782" s="403"/>
      <c r="Z2782" s="407"/>
      <c r="AA2782" s="403"/>
      <c r="AB2782" s="405"/>
      <c r="AC2782" s="403"/>
      <c r="AD2782" s="406"/>
      <c r="AG2782" s="403"/>
      <c r="AH2782" s="403"/>
      <c r="AI2782" s="405"/>
      <c r="AL2782" s="403"/>
      <c r="AN2782" s="403"/>
      <c r="AO2782" s="405"/>
      <c r="AP2782" s="403"/>
      <c r="AQ2782" s="403"/>
      <c r="AR2782" s="403"/>
      <c r="AS2782" s="403"/>
      <c r="AT2782" s="403"/>
      <c r="AU2782" s="403"/>
      <c r="AV2782" s="405"/>
      <c r="AW2782" s="404"/>
      <c r="AY2782" s="403"/>
      <c r="BC2782" s="403"/>
      <c r="BD2782" s="403"/>
      <c r="BE2782" s="403"/>
      <c r="BF2782" s="403"/>
      <c r="BG2782" s="403"/>
      <c r="BH2782" s="403"/>
      <c r="BI2782" s="403"/>
      <c r="BJ2782" s="403"/>
      <c r="BK2782" s="403"/>
    </row>
    <row r="2783" spans="1:63" x14ac:dyDescent="0.25">
      <c r="A2783" s="405"/>
      <c r="B2783" s="400"/>
      <c r="C2783" s="403"/>
      <c r="D2783" s="403"/>
      <c r="E2783" s="403"/>
      <c r="I2783" s="404"/>
      <c r="Q2783" s="405"/>
      <c r="S2783" s="405"/>
      <c r="T2783" s="403"/>
      <c r="U2783" s="406"/>
      <c r="V2783" s="400"/>
      <c r="W2783" s="405"/>
      <c r="X2783" s="405"/>
      <c r="Y2783" s="403"/>
      <c r="Z2783" s="407"/>
      <c r="AA2783" s="403"/>
      <c r="AB2783" s="405"/>
      <c r="AC2783" s="403"/>
      <c r="AD2783" s="406"/>
      <c r="AG2783" s="403"/>
      <c r="AH2783" s="403"/>
      <c r="AI2783" s="405"/>
      <c r="AL2783" s="403"/>
      <c r="AN2783" s="403"/>
      <c r="AO2783" s="405"/>
      <c r="AP2783" s="403"/>
      <c r="AQ2783" s="403"/>
      <c r="AR2783" s="403"/>
      <c r="AS2783" s="403"/>
      <c r="AT2783" s="403"/>
      <c r="AU2783" s="403"/>
      <c r="AV2783" s="405"/>
      <c r="AW2783" s="404"/>
      <c r="AY2783" s="403"/>
      <c r="BC2783" s="403"/>
      <c r="BD2783" s="403"/>
      <c r="BE2783" s="403"/>
      <c r="BF2783" s="403"/>
      <c r="BG2783" s="403"/>
      <c r="BH2783" s="403"/>
      <c r="BI2783" s="403"/>
      <c r="BJ2783" s="403"/>
      <c r="BK2783" s="403"/>
    </row>
    <row r="2784" spans="1:63" x14ac:dyDescent="0.25">
      <c r="A2784" s="405"/>
      <c r="B2784" s="400"/>
      <c r="C2784" s="403"/>
      <c r="D2784" s="403"/>
      <c r="E2784" s="403"/>
      <c r="I2784" s="404"/>
      <c r="Q2784" s="405"/>
      <c r="S2784" s="405"/>
      <c r="T2784" s="403"/>
      <c r="U2784" s="406"/>
      <c r="V2784" s="400"/>
      <c r="W2784" s="405"/>
      <c r="X2784" s="405"/>
      <c r="Y2784" s="403"/>
      <c r="Z2784" s="407"/>
      <c r="AA2784" s="403"/>
      <c r="AB2784" s="405"/>
      <c r="AC2784" s="403"/>
      <c r="AD2784" s="406"/>
      <c r="AG2784" s="403"/>
      <c r="AH2784" s="403"/>
      <c r="AI2784" s="405"/>
      <c r="AL2784" s="403"/>
      <c r="AN2784" s="403"/>
      <c r="AO2784" s="405"/>
      <c r="AP2784" s="403"/>
      <c r="AQ2784" s="403"/>
      <c r="AR2784" s="403"/>
      <c r="AS2784" s="403"/>
      <c r="AT2784" s="403"/>
      <c r="AU2784" s="403"/>
      <c r="AV2784" s="405"/>
      <c r="AW2784" s="404"/>
      <c r="AY2784" s="403"/>
      <c r="BC2784" s="403"/>
      <c r="BD2784" s="403"/>
      <c r="BE2784" s="403"/>
      <c r="BF2784" s="403"/>
      <c r="BG2784" s="403"/>
      <c r="BH2784" s="403"/>
      <c r="BI2784" s="403"/>
      <c r="BJ2784" s="403"/>
      <c r="BK2784" s="403"/>
    </row>
    <row r="2785" spans="1:63" x14ac:dyDescent="0.25">
      <c r="A2785" s="405"/>
      <c r="B2785" s="400"/>
      <c r="C2785" s="403"/>
      <c r="D2785" s="403"/>
      <c r="E2785" s="403"/>
      <c r="I2785" s="404"/>
      <c r="Q2785" s="405"/>
      <c r="S2785" s="405"/>
      <c r="T2785" s="403"/>
      <c r="U2785" s="406"/>
      <c r="V2785" s="400"/>
      <c r="W2785" s="405"/>
      <c r="X2785" s="405"/>
      <c r="Y2785" s="403"/>
      <c r="Z2785" s="407"/>
      <c r="AA2785" s="403"/>
      <c r="AB2785" s="405"/>
      <c r="AC2785" s="403"/>
      <c r="AD2785" s="406"/>
      <c r="AG2785" s="403"/>
      <c r="AH2785" s="403"/>
      <c r="AI2785" s="405"/>
      <c r="AL2785" s="403"/>
      <c r="AN2785" s="403"/>
      <c r="AO2785" s="405"/>
      <c r="AP2785" s="403"/>
      <c r="AQ2785" s="403"/>
      <c r="AR2785" s="403"/>
      <c r="AS2785" s="403"/>
      <c r="AT2785" s="403"/>
      <c r="AU2785" s="403"/>
      <c r="AV2785" s="405"/>
      <c r="AW2785" s="404"/>
      <c r="AY2785" s="403"/>
      <c r="BC2785" s="403"/>
      <c r="BD2785" s="403"/>
      <c r="BE2785" s="403"/>
      <c r="BF2785" s="403"/>
      <c r="BG2785" s="403"/>
      <c r="BH2785" s="403"/>
      <c r="BI2785" s="403"/>
      <c r="BJ2785" s="403"/>
      <c r="BK2785" s="403"/>
    </row>
    <row r="2786" spans="1:63" x14ac:dyDescent="0.25">
      <c r="A2786" s="405"/>
      <c r="B2786" s="400"/>
      <c r="C2786" s="403"/>
      <c r="D2786" s="403"/>
      <c r="E2786" s="403"/>
      <c r="I2786" s="404"/>
      <c r="Q2786" s="405"/>
      <c r="S2786" s="405"/>
      <c r="T2786" s="403"/>
      <c r="U2786" s="406"/>
      <c r="V2786" s="400"/>
      <c r="W2786" s="405"/>
      <c r="X2786" s="405"/>
      <c r="Y2786" s="403"/>
      <c r="Z2786" s="407"/>
      <c r="AA2786" s="403"/>
      <c r="AB2786" s="405"/>
      <c r="AC2786" s="403"/>
      <c r="AD2786" s="406"/>
      <c r="AG2786" s="403"/>
      <c r="AH2786" s="403"/>
      <c r="AI2786" s="405"/>
      <c r="AL2786" s="403"/>
      <c r="AN2786" s="403"/>
      <c r="AO2786" s="405"/>
      <c r="AP2786" s="403"/>
      <c r="AQ2786" s="403"/>
      <c r="AR2786" s="403"/>
      <c r="AS2786" s="403"/>
      <c r="AT2786" s="403"/>
      <c r="AU2786" s="403"/>
      <c r="AV2786" s="405"/>
      <c r="AW2786" s="404"/>
      <c r="AY2786" s="403"/>
      <c r="BC2786" s="403"/>
      <c r="BD2786" s="403"/>
      <c r="BE2786" s="403"/>
      <c r="BF2786" s="403"/>
      <c r="BG2786" s="403"/>
      <c r="BH2786" s="403"/>
      <c r="BI2786" s="403"/>
      <c r="BJ2786" s="403"/>
      <c r="BK2786" s="403"/>
    </row>
    <row r="2787" spans="1:63" x14ac:dyDescent="0.25">
      <c r="A2787" s="405"/>
      <c r="B2787" s="400"/>
      <c r="C2787" s="403"/>
      <c r="D2787" s="403"/>
      <c r="E2787" s="403"/>
      <c r="I2787" s="404"/>
      <c r="Q2787" s="405"/>
      <c r="S2787" s="405"/>
      <c r="T2787" s="403"/>
      <c r="U2787" s="406"/>
      <c r="V2787" s="400"/>
      <c r="W2787" s="405"/>
      <c r="X2787" s="405"/>
      <c r="Y2787" s="403"/>
      <c r="Z2787" s="407"/>
      <c r="AA2787" s="403"/>
      <c r="AB2787" s="405"/>
      <c r="AC2787" s="403"/>
      <c r="AD2787" s="406"/>
      <c r="AG2787" s="403"/>
      <c r="AH2787" s="403"/>
      <c r="AI2787" s="405"/>
      <c r="AL2787" s="403"/>
      <c r="AN2787" s="403"/>
      <c r="AO2787" s="405"/>
      <c r="AP2787" s="403"/>
      <c r="AQ2787" s="403"/>
      <c r="AR2787" s="403"/>
      <c r="AS2787" s="403"/>
      <c r="AT2787" s="403"/>
      <c r="AU2787" s="403"/>
      <c r="AV2787" s="405"/>
      <c r="AW2787" s="404"/>
      <c r="AY2787" s="403"/>
      <c r="BC2787" s="403"/>
      <c r="BD2787" s="403"/>
      <c r="BE2787" s="403"/>
      <c r="BF2787" s="403"/>
      <c r="BG2787" s="403"/>
      <c r="BH2787" s="403"/>
      <c r="BI2787" s="403"/>
      <c r="BJ2787" s="403"/>
      <c r="BK2787" s="403"/>
    </row>
    <row r="2788" spans="1:63" x14ac:dyDescent="0.25">
      <c r="A2788" s="405"/>
      <c r="B2788" s="400"/>
      <c r="C2788" s="403"/>
      <c r="D2788" s="403"/>
      <c r="E2788" s="403"/>
      <c r="I2788" s="404"/>
      <c r="Q2788" s="405"/>
      <c r="S2788" s="405"/>
      <c r="T2788" s="403"/>
      <c r="U2788" s="406"/>
      <c r="V2788" s="400"/>
      <c r="W2788" s="405"/>
      <c r="X2788" s="405"/>
      <c r="Y2788" s="403"/>
      <c r="Z2788" s="407"/>
      <c r="AA2788" s="403"/>
      <c r="AB2788" s="405"/>
      <c r="AC2788" s="403"/>
      <c r="AD2788" s="406"/>
      <c r="AG2788" s="403"/>
      <c r="AH2788" s="403"/>
      <c r="AI2788" s="405"/>
      <c r="AL2788" s="403"/>
      <c r="AN2788" s="403"/>
      <c r="AO2788" s="405"/>
      <c r="AP2788" s="403"/>
      <c r="AQ2788" s="403"/>
      <c r="AR2788" s="403"/>
      <c r="AS2788" s="403"/>
      <c r="AT2788" s="403"/>
      <c r="AU2788" s="403"/>
      <c r="AV2788" s="405"/>
      <c r="AW2788" s="404"/>
      <c r="AY2788" s="403"/>
      <c r="BC2788" s="403"/>
      <c r="BD2788" s="403"/>
      <c r="BE2788" s="403"/>
      <c r="BF2788" s="403"/>
      <c r="BG2788" s="403"/>
      <c r="BH2788" s="403"/>
      <c r="BI2788" s="403"/>
      <c r="BJ2788" s="403"/>
      <c r="BK2788" s="403"/>
    </row>
    <row r="2789" spans="1:63" x14ac:dyDescent="0.25">
      <c r="A2789" s="405"/>
      <c r="B2789" s="400"/>
      <c r="C2789" s="403"/>
      <c r="D2789" s="403"/>
      <c r="E2789" s="403"/>
      <c r="I2789" s="404"/>
      <c r="Q2789" s="405"/>
      <c r="S2789" s="405"/>
      <c r="T2789" s="403"/>
      <c r="U2789" s="406"/>
      <c r="V2789" s="400"/>
      <c r="W2789" s="405"/>
      <c r="X2789" s="405"/>
      <c r="Y2789" s="403"/>
      <c r="Z2789" s="407"/>
      <c r="AA2789" s="403"/>
      <c r="AB2789" s="405"/>
      <c r="AC2789" s="403"/>
      <c r="AD2789" s="406"/>
      <c r="AG2789" s="403"/>
      <c r="AH2789" s="403"/>
      <c r="AI2789" s="405"/>
      <c r="AL2789" s="403"/>
      <c r="AN2789" s="403"/>
      <c r="AO2789" s="405"/>
      <c r="AP2789" s="403"/>
      <c r="AQ2789" s="403"/>
      <c r="AR2789" s="403"/>
      <c r="AS2789" s="403"/>
      <c r="AT2789" s="403"/>
      <c r="AU2789" s="403"/>
      <c r="AV2789" s="405"/>
      <c r="AW2789" s="404"/>
      <c r="AY2789" s="403"/>
      <c r="BC2789" s="403"/>
      <c r="BD2789" s="403"/>
      <c r="BE2789" s="403"/>
      <c r="BF2789" s="403"/>
      <c r="BG2789" s="403"/>
      <c r="BH2789" s="403"/>
      <c r="BI2789" s="403"/>
      <c r="BJ2789" s="403"/>
      <c r="BK2789" s="403"/>
    </row>
    <row r="2790" spans="1:63" x14ac:dyDescent="0.25">
      <c r="A2790" s="405"/>
      <c r="B2790" s="400"/>
      <c r="C2790" s="403"/>
      <c r="D2790" s="403"/>
      <c r="E2790" s="403"/>
      <c r="I2790" s="404"/>
      <c r="Q2790" s="405"/>
      <c r="S2790" s="405"/>
      <c r="T2790" s="403"/>
      <c r="U2790" s="406"/>
      <c r="V2790" s="400"/>
      <c r="W2790" s="405"/>
      <c r="X2790" s="405"/>
      <c r="Y2790" s="403"/>
      <c r="Z2790" s="407"/>
      <c r="AA2790" s="403"/>
      <c r="AB2790" s="405"/>
      <c r="AC2790" s="403"/>
      <c r="AD2790" s="406"/>
      <c r="AG2790" s="403"/>
      <c r="AH2790" s="403"/>
      <c r="AI2790" s="405"/>
      <c r="AL2790" s="403"/>
      <c r="AN2790" s="403"/>
      <c r="AO2790" s="405"/>
      <c r="AP2790" s="403"/>
      <c r="AQ2790" s="403"/>
      <c r="AR2790" s="403"/>
      <c r="AS2790" s="403"/>
      <c r="AT2790" s="403"/>
      <c r="AU2790" s="403"/>
      <c r="AV2790" s="405"/>
      <c r="AW2790" s="404"/>
      <c r="AY2790" s="403"/>
      <c r="BC2790" s="403"/>
      <c r="BD2790" s="403"/>
      <c r="BE2790" s="403"/>
      <c r="BF2790" s="403"/>
      <c r="BG2790" s="403"/>
      <c r="BH2790" s="403"/>
      <c r="BI2790" s="403"/>
      <c r="BJ2790" s="403"/>
      <c r="BK2790" s="403"/>
    </row>
    <row r="2791" spans="1:63" x14ac:dyDescent="0.25">
      <c r="A2791" s="405"/>
      <c r="B2791" s="400"/>
      <c r="C2791" s="403"/>
      <c r="D2791" s="403"/>
      <c r="E2791" s="403"/>
      <c r="I2791" s="404"/>
      <c r="Q2791" s="405"/>
      <c r="S2791" s="405"/>
      <c r="T2791" s="403"/>
      <c r="U2791" s="406"/>
      <c r="V2791" s="400"/>
      <c r="W2791" s="405"/>
      <c r="X2791" s="405"/>
      <c r="Y2791" s="403"/>
      <c r="Z2791" s="407"/>
      <c r="AA2791" s="403"/>
      <c r="AB2791" s="405"/>
      <c r="AC2791" s="403"/>
      <c r="AD2791" s="406"/>
      <c r="AG2791" s="403"/>
      <c r="AH2791" s="403"/>
      <c r="AI2791" s="405"/>
      <c r="AL2791" s="403"/>
      <c r="AN2791" s="403"/>
      <c r="AO2791" s="405"/>
      <c r="AP2791" s="403"/>
      <c r="AQ2791" s="403"/>
      <c r="AR2791" s="403"/>
      <c r="AS2791" s="403"/>
      <c r="AT2791" s="403"/>
      <c r="AU2791" s="403"/>
      <c r="AV2791" s="405"/>
      <c r="AW2791" s="404"/>
      <c r="AY2791" s="403"/>
      <c r="BC2791" s="403"/>
      <c r="BD2791" s="403"/>
      <c r="BE2791" s="403"/>
      <c r="BF2791" s="403"/>
      <c r="BG2791" s="403"/>
      <c r="BH2791" s="403"/>
      <c r="BI2791" s="403"/>
      <c r="BJ2791" s="403"/>
      <c r="BK2791" s="403"/>
    </row>
    <row r="2792" spans="1:63" x14ac:dyDescent="0.25">
      <c r="A2792" s="405"/>
      <c r="B2792" s="400"/>
      <c r="C2792" s="403"/>
      <c r="D2792" s="403"/>
      <c r="E2792" s="403"/>
      <c r="I2792" s="404"/>
      <c r="Q2792" s="405"/>
      <c r="S2792" s="405"/>
      <c r="T2792" s="403"/>
      <c r="U2792" s="406"/>
      <c r="V2792" s="400"/>
      <c r="W2792" s="405"/>
      <c r="X2792" s="405"/>
      <c r="Y2792" s="403"/>
      <c r="Z2792" s="407"/>
      <c r="AA2792" s="403"/>
      <c r="AB2792" s="405"/>
      <c r="AC2792" s="403"/>
      <c r="AD2792" s="406"/>
      <c r="AG2792" s="403"/>
      <c r="AH2792" s="403"/>
      <c r="AI2792" s="405"/>
      <c r="AL2792" s="403"/>
      <c r="AN2792" s="403"/>
      <c r="AO2792" s="405"/>
      <c r="AP2792" s="403"/>
      <c r="AQ2792" s="403"/>
      <c r="AR2792" s="403"/>
      <c r="AS2792" s="403"/>
      <c r="AT2792" s="403"/>
      <c r="AU2792" s="403"/>
      <c r="AV2792" s="405"/>
      <c r="AW2792" s="404"/>
      <c r="AY2792" s="403"/>
      <c r="BC2792" s="403"/>
      <c r="BD2792" s="403"/>
      <c r="BE2792" s="403"/>
      <c r="BF2792" s="403"/>
      <c r="BG2792" s="403"/>
      <c r="BH2792" s="403"/>
      <c r="BI2792" s="403"/>
      <c r="BJ2792" s="403"/>
      <c r="BK2792" s="403"/>
    </row>
    <row r="2793" spans="1:63" x14ac:dyDescent="0.25">
      <c r="A2793" s="405"/>
      <c r="B2793" s="400"/>
      <c r="C2793" s="403"/>
      <c r="D2793" s="403"/>
      <c r="E2793" s="403"/>
      <c r="I2793" s="404"/>
      <c r="Q2793" s="405"/>
      <c r="S2793" s="405"/>
      <c r="T2793" s="403"/>
      <c r="U2793" s="406"/>
      <c r="V2793" s="400"/>
      <c r="W2793" s="405"/>
      <c r="X2793" s="405"/>
      <c r="Y2793" s="403"/>
      <c r="Z2793" s="407"/>
      <c r="AA2793" s="403"/>
      <c r="AB2793" s="405"/>
      <c r="AC2793" s="403"/>
      <c r="AD2793" s="406"/>
      <c r="AG2793" s="403"/>
      <c r="AH2793" s="403"/>
      <c r="AI2793" s="405"/>
      <c r="AL2793" s="403"/>
      <c r="AN2793" s="403"/>
      <c r="AO2793" s="405"/>
      <c r="AP2793" s="403"/>
      <c r="AQ2793" s="403"/>
      <c r="AR2793" s="403"/>
      <c r="AS2793" s="403"/>
      <c r="AT2793" s="403"/>
      <c r="AU2793" s="403"/>
      <c r="AV2793" s="405"/>
      <c r="AW2793" s="404"/>
      <c r="AY2793" s="403"/>
      <c r="BC2793" s="403"/>
      <c r="BD2793" s="403"/>
      <c r="BE2793" s="403"/>
      <c r="BF2793" s="403"/>
      <c r="BG2793" s="403"/>
      <c r="BH2793" s="403"/>
      <c r="BI2793" s="403"/>
      <c r="BJ2793" s="403"/>
      <c r="BK2793" s="403"/>
    </row>
    <row r="2794" spans="1:63" x14ac:dyDescent="0.25">
      <c r="A2794" s="405"/>
      <c r="B2794" s="400"/>
      <c r="C2794" s="403"/>
      <c r="D2794" s="403"/>
      <c r="E2794" s="403"/>
      <c r="I2794" s="404"/>
      <c r="Q2794" s="405"/>
      <c r="S2794" s="405"/>
      <c r="T2794" s="403"/>
      <c r="U2794" s="406"/>
      <c r="V2794" s="400"/>
      <c r="W2794" s="405"/>
      <c r="X2794" s="405"/>
      <c r="Y2794" s="403"/>
      <c r="Z2794" s="407"/>
      <c r="AA2794" s="403"/>
      <c r="AB2794" s="405"/>
      <c r="AC2794" s="403"/>
      <c r="AD2794" s="406"/>
      <c r="AG2794" s="403"/>
      <c r="AH2794" s="403"/>
      <c r="AI2794" s="405"/>
      <c r="AL2794" s="403"/>
      <c r="AN2794" s="403"/>
      <c r="AO2794" s="405"/>
      <c r="AP2794" s="403"/>
      <c r="AQ2794" s="403"/>
      <c r="AR2794" s="403"/>
      <c r="AS2794" s="403"/>
      <c r="AT2794" s="403"/>
      <c r="AU2794" s="403"/>
      <c r="AV2794" s="405"/>
      <c r="AW2794" s="404"/>
      <c r="AY2794" s="403"/>
      <c r="BC2794" s="403"/>
      <c r="BD2794" s="403"/>
      <c r="BE2794" s="403"/>
      <c r="BF2794" s="403"/>
      <c r="BG2794" s="403"/>
      <c r="BH2794" s="403"/>
      <c r="BI2794" s="403"/>
      <c r="BJ2794" s="403"/>
      <c r="BK2794" s="403"/>
    </row>
    <row r="2795" spans="1:63" x14ac:dyDescent="0.25">
      <c r="A2795" s="405"/>
      <c r="B2795" s="400"/>
      <c r="C2795" s="403"/>
      <c r="D2795" s="403"/>
      <c r="E2795" s="403"/>
      <c r="I2795" s="404"/>
      <c r="Q2795" s="405"/>
      <c r="S2795" s="405"/>
      <c r="T2795" s="403"/>
      <c r="U2795" s="406"/>
      <c r="V2795" s="400"/>
      <c r="W2795" s="405"/>
      <c r="X2795" s="405"/>
      <c r="Y2795" s="403"/>
      <c r="Z2795" s="407"/>
      <c r="AA2795" s="403"/>
      <c r="AB2795" s="405"/>
      <c r="AC2795" s="403"/>
      <c r="AD2795" s="406"/>
      <c r="AG2795" s="403"/>
      <c r="AH2795" s="403"/>
      <c r="AI2795" s="405"/>
      <c r="AL2795" s="403"/>
      <c r="AN2795" s="403"/>
      <c r="AO2795" s="405"/>
      <c r="AP2795" s="403"/>
      <c r="AQ2795" s="403"/>
      <c r="AR2795" s="403"/>
      <c r="AS2795" s="403"/>
      <c r="AT2795" s="403"/>
      <c r="AU2795" s="403"/>
      <c r="AV2795" s="405"/>
      <c r="AW2795" s="404"/>
      <c r="AY2795" s="403"/>
      <c r="BC2795" s="403"/>
      <c r="BD2795" s="403"/>
      <c r="BE2795" s="403"/>
      <c r="BF2795" s="403"/>
      <c r="BG2795" s="403"/>
      <c r="BH2795" s="403"/>
      <c r="BI2795" s="403"/>
      <c r="BJ2795" s="403"/>
      <c r="BK2795" s="403"/>
    </row>
    <row r="2796" spans="1:63" x14ac:dyDescent="0.25">
      <c r="A2796" s="405"/>
      <c r="B2796" s="400"/>
      <c r="C2796" s="403"/>
      <c r="D2796" s="403"/>
      <c r="E2796" s="403"/>
      <c r="I2796" s="404"/>
      <c r="Q2796" s="405"/>
      <c r="S2796" s="405"/>
      <c r="T2796" s="403"/>
      <c r="U2796" s="406"/>
      <c r="V2796" s="400"/>
      <c r="W2796" s="405"/>
      <c r="X2796" s="405"/>
      <c r="Y2796" s="403"/>
      <c r="Z2796" s="407"/>
      <c r="AA2796" s="403"/>
      <c r="AB2796" s="405"/>
      <c r="AC2796" s="403"/>
      <c r="AD2796" s="406"/>
      <c r="AG2796" s="403"/>
      <c r="AH2796" s="403"/>
      <c r="AI2796" s="405"/>
      <c r="AL2796" s="403"/>
      <c r="AN2796" s="403"/>
      <c r="AO2796" s="405"/>
      <c r="AP2796" s="403"/>
      <c r="AQ2796" s="403"/>
      <c r="AR2796" s="403"/>
      <c r="AS2796" s="403"/>
      <c r="AT2796" s="403"/>
      <c r="AU2796" s="403"/>
      <c r="AV2796" s="405"/>
      <c r="AW2796" s="404"/>
      <c r="AY2796" s="403"/>
      <c r="BC2796" s="403"/>
      <c r="BD2796" s="403"/>
      <c r="BE2796" s="403"/>
      <c r="BF2796" s="403"/>
      <c r="BG2796" s="403"/>
      <c r="BH2796" s="403"/>
      <c r="BI2796" s="403"/>
      <c r="BJ2796" s="403"/>
      <c r="BK2796" s="403"/>
    </row>
    <row r="2797" spans="1:63" x14ac:dyDescent="0.25">
      <c r="A2797" s="405"/>
      <c r="B2797" s="400"/>
      <c r="C2797" s="403"/>
      <c r="D2797" s="403"/>
      <c r="E2797" s="403"/>
      <c r="I2797" s="404"/>
      <c r="Q2797" s="405"/>
      <c r="S2797" s="405"/>
      <c r="T2797" s="403"/>
      <c r="U2797" s="406"/>
      <c r="V2797" s="400"/>
      <c r="W2797" s="405"/>
      <c r="X2797" s="405"/>
      <c r="Y2797" s="403"/>
      <c r="Z2797" s="407"/>
      <c r="AA2797" s="403"/>
      <c r="AB2797" s="405"/>
      <c r="AC2797" s="403"/>
      <c r="AD2797" s="406"/>
      <c r="AG2797" s="403"/>
      <c r="AH2797" s="403"/>
      <c r="AI2797" s="405"/>
      <c r="AL2797" s="403"/>
      <c r="AN2797" s="403"/>
      <c r="AO2797" s="405"/>
      <c r="AP2797" s="403"/>
      <c r="AQ2797" s="403"/>
      <c r="AR2797" s="403"/>
      <c r="AS2797" s="403"/>
      <c r="AT2797" s="403"/>
      <c r="AU2797" s="403"/>
      <c r="AV2797" s="405"/>
      <c r="AW2797" s="404"/>
      <c r="AY2797" s="403"/>
      <c r="BC2797" s="403"/>
      <c r="BD2797" s="403"/>
      <c r="BE2797" s="403"/>
      <c r="BF2797" s="403"/>
      <c r="BG2797" s="403"/>
      <c r="BH2797" s="403"/>
      <c r="BI2797" s="403"/>
      <c r="BJ2797" s="403"/>
      <c r="BK2797" s="403"/>
    </row>
    <row r="2798" spans="1:63" x14ac:dyDescent="0.25">
      <c r="A2798" s="405"/>
      <c r="B2798" s="400"/>
      <c r="C2798" s="403"/>
      <c r="D2798" s="403"/>
      <c r="E2798" s="403"/>
      <c r="I2798" s="404"/>
      <c r="Q2798" s="405"/>
      <c r="S2798" s="405"/>
      <c r="T2798" s="403"/>
      <c r="U2798" s="406"/>
      <c r="V2798" s="400"/>
      <c r="W2798" s="405"/>
      <c r="X2798" s="405"/>
      <c r="Y2798" s="403"/>
      <c r="Z2798" s="407"/>
      <c r="AA2798" s="403"/>
      <c r="AB2798" s="405"/>
      <c r="AC2798" s="403"/>
      <c r="AD2798" s="406"/>
      <c r="AG2798" s="403"/>
      <c r="AH2798" s="403"/>
      <c r="AI2798" s="405"/>
      <c r="AL2798" s="403"/>
      <c r="AN2798" s="403"/>
      <c r="AO2798" s="405"/>
      <c r="AP2798" s="403"/>
      <c r="AQ2798" s="403"/>
      <c r="AR2798" s="403"/>
      <c r="AS2798" s="403"/>
      <c r="AT2798" s="403"/>
      <c r="AU2798" s="403"/>
      <c r="AV2798" s="405"/>
      <c r="AW2798" s="404"/>
      <c r="AY2798" s="403"/>
      <c r="BC2798" s="403"/>
      <c r="BD2798" s="403"/>
      <c r="BE2798" s="403"/>
      <c r="BF2798" s="403"/>
      <c r="BG2798" s="403"/>
      <c r="BH2798" s="403"/>
      <c r="BI2798" s="403"/>
      <c r="BJ2798" s="403"/>
      <c r="BK2798" s="403"/>
    </row>
    <row r="2799" spans="1:63" x14ac:dyDescent="0.25">
      <c r="A2799" s="405"/>
      <c r="B2799" s="400"/>
      <c r="C2799" s="403"/>
      <c r="D2799" s="403"/>
      <c r="E2799" s="403"/>
      <c r="I2799" s="404"/>
      <c r="Q2799" s="405"/>
      <c r="S2799" s="405"/>
      <c r="T2799" s="403"/>
      <c r="U2799" s="406"/>
      <c r="V2799" s="400"/>
      <c r="W2799" s="405"/>
      <c r="X2799" s="405"/>
      <c r="Y2799" s="403"/>
      <c r="Z2799" s="407"/>
      <c r="AA2799" s="403"/>
      <c r="AB2799" s="405"/>
      <c r="AC2799" s="403"/>
      <c r="AD2799" s="406"/>
      <c r="AG2799" s="403"/>
      <c r="AH2799" s="403"/>
      <c r="AI2799" s="405"/>
      <c r="AL2799" s="403"/>
      <c r="AN2799" s="403"/>
      <c r="AO2799" s="405"/>
      <c r="AP2799" s="403"/>
      <c r="AQ2799" s="403"/>
      <c r="AR2799" s="403"/>
      <c r="AS2799" s="403"/>
      <c r="AT2799" s="403"/>
      <c r="AU2799" s="403"/>
      <c r="AV2799" s="405"/>
      <c r="AW2799" s="404"/>
      <c r="AY2799" s="403"/>
      <c r="BC2799" s="403"/>
      <c r="BD2799" s="403"/>
      <c r="BE2799" s="403"/>
      <c r="BF2799" s="403"/>
      <c r="BG2799" s="403"/>
      <c r="BH2799" s="403"/>
      <c r="BI2799" s="403"/>
      <c r="BJ2799" s="403"/>
      <c r="BK2799" s="403"/>
    </row>
    <row r="2800" spans="1:63" x14ac:dyDescent="0.25">
      <c r="A2800" s="405"/>
      <c r="B2800" s="400"/>
      <c r="C2800" s="403"/>
      <c r="D2800" s="403"/>
      <c r="E2800" s="403"/>
      <c r="I2800" s="404"/>
      <c r="Q2800" s="405"/>
      <c r="S2800" s="405"/>
      <c r="T2800" s="403"/>
      <c r="U2800" s="406"/>
      <c r="V2800" s="400"/>
      <c r="W2800" s="405"/>
      <c r="X2800" s="405"/>
      <c r="Y2800" s="403"/>
      <c r="Z2800" s="407"/>
      <c r="AA2800" s="403"/>
      <c r="AB2800" s="405"/>
      <c r="AC2800" s="403"/>
      <c r="AD2800" s="406"/>
      <c r="AG2800" s="403"/>
      <c r="AH2800" s="403"/>
      <c r="AI2800" s="405"/>
      <c r="AL2800" s="403"/>
      <c r="AN2800" s="403"/>
      <c r="AO2800" s="405"/>
      <c r="AP2800" s="403"/>
      <c r="AQ2800" s="403"/>
      <c r="AR2800" s="403"/>
      <c r="AS2800" s="403"/>
      <c r="AT2800" s="403"/>
      <c r="AU2800" s="403"/>
      <c r="AV2800" s="405"/>
      <c r="AW2800" s="404"/>
      <c r="AY2800" s="403"/>
      <c r="BC2800" s="403"/>
      <c r="BD2800" s="403"/>
      <c r="BE2800" s="403"/>
      <c r="BF2800" s="403"/>
      <c r="BG2800" s="403"/>
      <c r="BH2800" s="403"/>
      <c r="BI2800" s="403"/>
      <c r="BJ2800" s="403"/>
      <c r="BK2800" s="403"/>
    </row>
    <row r="2801" spans="1:63" x14ac:dyDescent="0.25">
      <c r="A2801" s="405"/>
      <c r="B2801" s="400"/>
      <c r="C2801" s="403"/>
      <c r="D2801" s="403"/>
      <c r="E2801" s="403"/>
      <c r="I2801" s="404"/>
      <c r="Q2801" s="405"/>
      <c r="S2801" s="405"/>
      <c r="T2801" s="403"/>
      <c r="U2801" s="406"/>
      <c r="V2801" s="400"/>
      <c r="W2801" s="405"/>
      <c r="X2801" s="405"/>
      <c r="Y2801" s="403"/>
      <c r="Z2801" s="407"/>
      <c r="AA2801" s="403"/>
      <c r="AB2801" s="405"/>
      <c r="AC2801" s="403"/>
      <c r="AD2801" s="406"/>
      <c r="AG2801" s="403"/>
      <c r="AH2801" s="403"/>
      <c r="AI2801" s="405"/>
      <c r="AL2801" s="403"/>
      <c r="AN2801" s="403"/>
      <c r="AO2801" s="405"/>
      <c r="AP2801" s="403"/>
      <c r="AQ2801" s="403"/>
      <c r="AR2801" s="403"/>
      <c r="AS2801" s="403"/>
      <c r="AT2801" s="403"/>
      <c r="AU2801" s="403"/>
      <c r="AV2801" s="405"/>
      <c r="AW2801" s="404"/>
      <c r="AY2801" s="403"/>
      <c r="BC2801" s="403"/>
      <c r="BD2801" s="403"/>
      <c r="BE2801" s="403"/>
      <c r="BF2801" s="403"/>
      <c r="BG2801" s="403"/>
      <c r="BH2801" s="403"/>
      <c r="BI2801" s="403"/>
      <c r="BJ2801" s="403"/>
      <c r="BK2801" s="403"/>
    </row>
    <row r="2802" spans="1:63" x14ac:dyDescent="0.25">
      <c r="A2802" s="405"/>
      <c r="B2802" s="400"/>
      <c r="C2802" s="403"/>
      <c r="D2802" s="403"/>
      <c r="E2802" s="403"/>
      <c r="I2802" s="404"/>
      <c r="Q2802" s="405"/>
      <c r="S2802" s="405"/>
      <c r="T2802" s="403"/>
      <c r="U2802" s="406"/>
      <c r="V2802" s="400"/>
      <c r="W2802" s="405"/>
      <c r="X2802" s="405"/>
      <c r="Y2802" s="403"/>
      <c r="Z2802" s="407"/>
      <c r="AA2802" s="403"/>
      <c r="AB2802" s="405"/>
      <c r="AC2802" s="403"/>
      <c r="AD2802" s="406"/>
      <c r="AG2802" s="403"/>
      <c r="AH2802" s="403"/>
      <c r="AI2802" s="405"/>
      <c r="AL2802" s="403"/>
      <c r="AN2802" s="403"/>
      <c r="AO2802" s="405"/>
      <c r="AP2802" s="403"/>
      <c r="AQ2802" s="403"/>
      <c r="AR2802" s="403"/>
      <c r="AS2802" s="403"/>
      <c r="AT2802" s="403"/>
      <c r="AU2802" s="403"/>
      <c r="AV2802" s="405"/>
      <c r="AW2802" s="404"/>
      <c r="AY2802" s="403"/>
      <c r="BC2802" s="403"/>
      <c r="BD2802" s="403"/>
      <c r="BE2802" s="403"/>
      <c r="BF2802" s="403"/>
      <c r="BG2802" s="403"/>
      <c r="BH2802" s="403"/>
      <c r="BI2802" s="403"/>
      <c r="BJ2802" s="403"/>
      <c r="BK2802" s="403"/>
    </row>
    <row r="2803" spans="1:63" x14ac:dyDescent="0.25">
      <c r="A2803" s="405"/>
      <c r="B2803" s="400"/>
      <c r="C2803" s="403"/>
      <c r="D2803" s="403"/>
      <c r="E2803" s="403"/>
      <c r="I2803" s="404"/>
      <c r="Q2803" s="405"/>
      <c r="S2803" s="405"/>
      <c r="T2803" s="403"/>
      <c r="U2803" s="406"/>
      <c r="V2803" s="400"/>
      <c r="W2803" s="405"/>
      <c r="X2803" s="405"/>
      <c r="Y2803" s="403"/>
      <c r="Z2803" s="407"/>
      <c r="AA2803" s="403"/>
      <c r="AB2803" s="405"/>
      <c r="AC2803" s="403"/>
      <c r="AD2803" s="406"/>
      <c r="AG2803" s="403"/>
      <c r="AH2803" s="403"/>
      <c r="AI2803" s="405"/>
      <c r="AL2803" s="403"/>
      <c r="AN2803" s="403"/>
      <c r="AO2803" s="405"/>
      <c r="AP2803" s="403"/>
      <c r="AQ2803" s="403"/>
      <c r="AR2803" s="403"/>
      <c r="AS2803" s="403"/>
      <c r="AT2803" s="403"/>
      <c r="AU2803" s="403"/>
      <c r="AV2803" s="405"/>
      <c r="AW2803" s="404"/>
      <c r="AY2803" s="403"/>
      <c r="BC2803" s="403"/>
      <c r="BD2803" s="403"/>
      <c r="BE2803" s="403"/>
      <c r="BF2803" s="403"/>
      <c r="BG2803" s="403"/>
      <c r="BH2803" s="403"/>
      <c r="BI2803" s="403"/>
      <c r="BJ2803" s="403"/>
      <c r="BK2803" s="403"/>
    </row>
    <row r="2804" spans="1:63" x14ac:dyDescent="0.25">
      <c r="A2804" s="405"/>
      <c r="B2804" s="400"/>
      <c r="C2804" s="403"/>
      <c r="D2804" s="403"/>
      <c r="E2804" s="403"/>
      <c r="I2804" s="404"/>
      <c r="Q2804" s="405"/>
      <c r="S2804" s="405"/>
      <c r="T2804" s="403"/>
      <c r="U2804" s="406"/>
      <c r="V2804" s="400"/>
      <c r="W2804" s="405"/>
      <c r="X2804" s="405"/>
      <c r="Y2804" s="403"/>
      <c r="Z2804" s="407"/>
      <c r="AA2804" s="403"/>
      <c r="AB2804" s="405"/>
      <c r="AC2804" s="403"/>
      <c r="AD2804" s="406"/>
      <c r="AG2804" s="403"/>
      <c r="AH2804" s="403"/>
      <c r="AI2804" s="405"/>
      <c r="AL2804" s="403"/>
      <c r="AN2804" s="403"/>
      <c r="AO2804" s="405"/>
      <c r="AP2804" s="403"/>
      <c r="AQ2804" s="403"/>
      <c r="AR2804" s="403"/>
      <c r="AS2804" s="403"/>
      <c r="AT2804" s="403"/>
      <c r="AU2804" s="403"/>
      <c r="AV2804" s="405"/>
      <c r="AW2804" s="404"/>
      <c r="AY2804" s="403"/>
      <c r="BC2804" s="403"/>
      <c r="BD2804" s="403"/>
      <c r="BE2804" s="403"/>
      <c r="BF2804" s="403"/>
      <c r="BG2804" s="403"/>
      <c r="BH2804" s="403"/>
      <c r="BI2804" s="403"/>
      <c r="BJ2804" s="403"/>
      <c r="BK2804" s="403"/>
    </row>
    <row r="2805" spans="1:63" x14ac:dyDescent="0.25">
      <c r="A2805" s="405"/>
      <c r="B2805" s="400"/>
      <c r="C2805" s="403"/>
      <c r="D2805" s="403"/>
      <c r="E2805" s="403"/>
      <c r="I2805" s="404"/>
      <c r="Q2805" s="405"/>
      <c r="S2805" s="405"/>
      <c r="T2805" s="403"/>
      <c r="U2805" s="406"/>
      <c r="V2805" s="400"/>
      <c r="W2805" s="405"/>
      <c r="X2805" s="405"/>
      <c r="Y2805" s="403"/>
      <c r="Z2805" s="407"/>
      <c r="AA2805" s="403"/>
      <c r="AB2805" s="405"/>
      <c r="AC2805" s="403"/>
      <c r="AD2805" s="406"/>
      <c r="AG2805" s="403"/>
      <c r="AH2805" s="403"/>
      <c r="AI2805" s="405"/>
      <c r="AL2805" s="403"/>
      <c r="AN2805" s="403"/>
      <c r="AO2805" s="405"/>
      <c r="AP2805" s="403"/>
      <c r="AQ2805" s="403"/>
      <c r="AR2805" s="403"/>
      <c r="AS2805" s="403"/>
      <c r="AT2805" s="403"/>
      <c r="AU2805" s="403"/>
      <c r="AV2805" s="405"/>
      <c r="AW2805" s="404"/>
      <c r="AY2805" s="403"/>
      <c r="BC2805" s="403"/>
      <c r="BD2805" s="403"/>
      <c r="BE2805" s="403"/>
      <c r="BF2805" s="403"/>
      <c r="BG2805" s="403"/>
      <c r="BH2805" s="403"/>
      <c r="BI2805" s="403"/>
      <c r="BJ2805" s="403"/>
      <c r="BK2805" s="403"/>
    </row>
    <row r="2806" spans="1:63" x14ac:dyDescent="0.25">
      <c r="A2806" s="405"/>
      <c r="B2806" s="400"/>
      <c r="C2806" s="403"/>
      <c r="D2806" s="403"/>
      <c r="E2806" s="403"/>
      <c r="I2806" s="404"/>
      <c r="Q2806" s="405"/>
      <c r="S2806" s="405"/>
      <c r="T2806" s="403"/>
      <c r="U2806" s="406"/>
      <c r="V2806" s="400"/>
      <c r="W2806" s="405"/>
      <c r="X2806" s="405"/>
      <c r="Y2806" s="403"/>
      <c r="Z2806" s="407"/>
      <c r="AA2806" s="403"/>
      <c r="AB2806" s="405"/>
      <c r="AC2806" s="403"/>
      <c r="AD2806" s="406"/>
      <c r="AG2806" s="403"/>
      <c r="AH2806" s="403"/>
      <c r="AI2806" s="405"/>
      <c r="AL2806" s="403"/>
      <c r="AN2806" s="403"/>
      <c r="AO2806" s="405"/>
      <c r="AP2806" s="403"/>
      <c r="AQ2806" s="403"/>
      <c r="AR2806" s="403"/>
      <c r="AS2806" s="403"/>
      <c r="AT2806" s="403"/>
      <c r="AU2806" s="403"/>
      <c r="AV2806" s="405"/>
      <c r="AW2806" s="404"/>
      <c r="AY2806" s="403"/>
      <c r="BC2806" s="403"/>
      <c r="BD2806" s="403"/>
      <c r="BE2806" s="403"/>
      <c r="BF2806" s="403"/>
      <c r="BG2806" s="403"/>
      <c r="BH2806" s="403"/>
      <c r="BI2806" s="403"/>
      <c r="BJ2806" s="403"/>
      <c r="BK2806" s="403"/>
    </row>
    <row r="2807" spans="1:63" x14ac:dyDescent="0.25">
      <c r="A2807" s="405"/>
      <c r="B2807" s="400"/>
      <c r="C2807" s="403"/>
      <c r="D2807" s="403"/>
      <c r="E2807" s="403"/>
      <c r="I2807" s="404"/>
      <c r="Q2807" s="405"/>
      <c r="S2807" s="405"/>
      <c r="T2807" s="403"/>
      <c r="U2807" s="406"/>
      <c r="V2807" s="400"/>
      <c r="W2807" s="405"/>
      <c r="X2807" s="405"/>
      <c r="Y2807" s="403"/>
      <c r="Z2807" s="407"/>
      <c r="AA2807" s="403"/>
      <c r="AB2807" s="405"/>
      <c r="AC2807" s="403"/>
      <c r="AD2807" s="406"/>
      <c r="AG2807" s="403"/>
      <c r="AH2807" s="403"/>
      <c r="AI2807" s="405"/>
      <c r="AL2807" s="403"/>
      <c r="AN2807" s="403"/>
      <c r="AO2807" s="405"/>
      <c r="AP2807" s="403"/>
      <c r="AQ2807" s="403"/>
      <c r="AR2807" s="403"/>
      <c r="AS2807" s="403"/>
      <c r="AT2807" s="403"/>
      <c r="AU2807" s="403"/>
      <c r="AV2807" s="405"/>
      <c r="AW2807" s="404"/>
      <c r="AY2807" s="403"/>
      <c r="BC2807" s="403"/>
      <c r="BD2807" s="403"/>
      <c r="BE2807" s="403"/>
      <c r="BF2807" s="403"/>
      <c r="BG2807" s="403"/>
      <c r="BH2807" s="403"/>
      <c r="BI2807" s="403"/>
      <c r="BJ2807" s="403"/>
      <c r="BK2807" s="403"/>
    </row>
    <row r="2808" spans="1:63" x14ac:dyDescent="0.25">
      <c r="A2808" s="405"/>
      <c r="B2808" s="400"/>
      <c r="C2808" s="403"/>
      <c r="D2808" s="403"/>
      <c r="E2808" s="403"/>
      <c r="I2808" s="404"/>
      <c r="Q2808" s="405"/>
      <c r="S2808" s="405"/>
      <c r="T2808" s="403"/>
      <c r="U2808" s="406"/>
      <c r="V2808" s="400"/>
      <c r="W2808" s="405"/>
      <c r="X2808" s="405"/>
      <c r="Y2808" s="403"/>
      <c r="Z2808" s="407"/>
      <c r="AA2808" s="403"/>
      <c r="AB2808" s="405"/>
      <c r="AC2808" s="403"/>
      <c r="AD2808" s="406"/>
      <c r="AG2808" s="403"/>
      <c r="AH2808" s="403"/>
      <c r="AI2808" s="405"/>
      <c r="AL2808" s="403"/>
      <c r="AN2808" s="403"/>
      <c r="AO2808" s="405"/>
      <c r="AP2808" s="403"/>
      <c r="AQ2808" s="403"/>
      <c r="AR2808" s="403"/>
      <c r="AS2808" s="403"/>
      <c r="AT2808" s="403"/>
      <c r="AU2808" s="403"/>
      <c r="AV2808" s="405"/>
      <c r="AW2808" s="404"/>
      <c r="AY2808" s="403"/>
      <c r="BC2808" s="403"/>
      <c r="BD2808" s="403"/>
      <c r="BE2808" s="403"/>
      <c r="BF2808" s="403"/>
      <c r="BG2808" s="403"/>
      <c r="BH2808" s="403"/>
      <c r="BI2808" s="403"/>
      <c r="BJ2808" s="403"/>
      <c r="BK2808" s="403"/>
    </row>
    <row r="2809" spans="1:63" x14ac:dyDescent="0.25">
      <c r="A2809" s="405"/>
      <c r="B2809" s="400"/>
      <c r="C2809" s="403"/>
      <c r="D2809" s="403"/>
      <c r="E2809" s="403"/>
      <c r="I2809" s="404"/>
      <c r="Q2809" s="405"/>
      <c r="S2809" s="405"/>
      <c r="T2809" s="403"/>
      <c r="U2809" s="406"/>
      <c r="V2809" s="400"/>
      <c r="W2809" s="405"/>
      <c r="X2809" s="405"/>
      <c r="Y2809" s="403"/>
      <c r="Z2809" s="407"/>
      <c r="AA2809" s="403"/>
      <c r="AB2809" s="405"/>
      <c r="AC2809" s="403"/>
      <c r="AD2809" s="406"/>
      <c r="AG2809" s="403"/>
      <c r="AH2809" s="403"/>
      <c r="AI2809" s="405"/>
      <c r="AL2809" s="403"/>
      <c r="AN2809" s="403"/>
      <c r="AO2809" s="405"/>
      <c r="AP2809" s="403"/>
      <c r="AQ2809" s="403"/>
      <c r="AR2809" s="403"/>
      <c r="AS2809" s="403"/>
      <c r="AT2809" s="403"/>
      <c r="AU2809" s="403"/>
      <c r="AV2809" s="405"/>
      <c r="AW2809" s="404"/>
      <c r="AY2809" s="403"/>
      <c r="BC2809" s="403"/>
      <c r="BD2809" s="403"/>
      <c r="BE2809" s="403"/>
      <c r="BF2809" s="403"/>
      <c r="BG2809" s="403"/>
      <c r="BH2809" s="403"/>
      <c r="BI2809" s="403"/>
      <c r="BJ2809" s="403"/>
      <c r="BK2809" s="403"/>
    </row>
    <row r="2810" spans="1:63" x14ac:dyDescent="0.25">
      <c r="A2810" s="405"/>
      <c r="B2810" s="400"/>
      <c r="C2810" s="403"/>
      <c r="D2810" s="403"/>
      <c r="E2810" s="403"/>
      <c r="I2810" s="404"/>
      <c r="Q2810" s="405"/>
      <c r="S2810" s="405"/>
      <c r="T2810" s="403"/>
      <c r="U2810" s="406"/>
      <c r="V2810" s="400"/>
      <c r="W2810" s="405"/>
      <c r="X2810" s="405"/>
      <c r="Y2810" s="403"/>
      <c r="Z2810" s="407"/>
      <c r="AA2810" s="403"/>
      <c r="AB2810" s="405"/>
      <c r="AC2810" s="403"/>
      <c r="AD2810" s="406"/>
      <c r="AG2810" s="403"/>
      <c r="AH2810" s="403"/>
      <c r="AI2810" s="405"/>
      <c r="AL2810" s="403"/>
      <c r="AN2810" s="403"/>
      <c r="AO2810" s="405"/>
      <c r="AP2810" s="403"/>
      <c r="AQ2810" s="403"/>
      <c r="AR2810" s="403"/>
      <c r="AS2810" s="403"/>
      <c r="AT2810" s="403"/>
      <c r="AU2810" s="403"/>
      <c r="AV2810" s="405"/>
      <c r="AW2810" s="404"/>
      <c r="AY2810" s="403"/>
      <c r="BC2810" s="403"/>
      <c r="BD2810" s="403"/>
      <c r="BE2810" s="403"/>
      <c r="BF2810" s="403"/>
      <c r="BG2810" s="403"/>
      <c r="BH2810" s="403"/>
      <c r="BI2810" s="403"/>
      <c r="BJ2810" s="403"/>
      <c r="BK2810" s="403"/>
    </row>
    <row r="2811" spans="1:63" x14ac:dyDescent="0.25">
      <c r="A2811" s="405"/>
      <c r="B2811" s="400"/>
      <c r="C2811" s="403"/>
      <c r="D2811" s="403"/>
      <c r="E2811" s="403"/>
      <c r="I2811" s="404"/>
      <c r="Q2811" s="405"/>
      <c r="S2811" s="405"/>
      <c r="T2811" s="403"/>
      <c r="U2811" s="406"/>
      <c r="V2811" s="400"/>
      <c r="W2811" s="405"/>
      <c r="X2811" s="405"/>
      <c r="Y2811" s="403"/>
      <c r="Z2811" s="407"/>
      <c r="AA2811" s="403"/>
      <c r="AB2811" s="405"/>
      <c r="AC2811" s="403"/>
      <c r="AD2811" s="406"/>
      <c r="AG2811" s="403"/>
      <c r="AH2811" s="403"/>
      <c r="AI2811" s="405"/>
      <c r="AL2811" s="403"/>
      <c r="AN2811" s="403"/>
      <c r="AO2811" s="405"/>
      <c r="AP2811" s="403"/>
      <c r="AQ2811" s="403"/>
      <c r="AR2811" s="403"/>
      <c r="AS2811" s="403"/>
      <c r="AT2811" s="403"/>
      <c r="AU2811" s="403"/>
      <c r="AV2811" s="405"/>
      <c r="AW2811" s="404"/>
      <c r="AY2811" s="403"/>
      <c r="BC2811" s="403"/>
      <c r="BD2811" s="403"/>
      <c r="BE2811" s="403"/>
      <c r="BF2811" s="403"/>
      <c r="BG2811" s="403"/>
      <c r="BH2811" s="403"/>
      <c r="BI2811" s="403"/>
      <c r="BJ2811" s="403"/>
      <c r="BK2811" s="403"/>
    </row>
    <row r="2812" spans="1:63" x14ac:dyDescent="0.25">
      <c r="A2812" s="405"/>
      <c r="B2812" s="400"/>
      <c r="C2812" s="403"/>
      <c r="D2812" s="403"/>
      <c r="E2812" s="403"/>
      <c r="I2812" s="404"/>
      <c r="Q2812" s="405"/>
      <c r="S2812" s="405"/>
      <c r="T2812" s="403"/>
      <c r="U2812" s="406"/>
      <c r="V2812" s="400"/>
      <c r="W2812" s="405"/>
      <c r="X2812" s="405"/>
      <c r="Y2812" s="403"/>
      <c r="Z2812" s="407"/>
      <c r="AA2812" s="403"/>
      <c r="AB2812" s="405"/>
      <c r="AC2812" s="403"/>
      <c r="AD2812" s="406"/>
      <c r="AG2812" s="403"/>
      <c r="AH2812" s="403"/>
      <c r="AI2812" s="405"/>
      <c r="AL2812" s="403"/>
      <c r="AN2812" s="403"/>
      <c r="AO2812" s="405"/>
      <c r="AP2812" s="403"/>
      <c r="AQ2812" s="403"/>
      <c r="AR2812" s="403"/>
      <c r="AS2812" s="403"/>
      <c r="AT2812" s="403"/>
      <c r="AU2812" s="403"/>
      <c r="AV2812" s="405"/>
      <c r="AW2812" s="404"/>
      <c r="AY2812" s="403"/>
      <c r="BC2812" s="403"/>
      <c r="BD2812" s="403"/>
      <c r="BE2812" s="403"/>
      <c r="BF2812" s="403"/>
      <c r="BG2812" s="403"/>
      <c r="BH2812" s="403"/>
      <c r="BI2812" s="403"/>
      <c r="BJ2812" s="403"/>
      <c r="BK2812" s="403"/>
    </row>
    <row r="2813" spans="1:63" x14ac:dyDescent="0.25">
      <c r="A2813" s="405"/>
      <c r="B2813" s="400"/>
      <c r="C2813" s="403"/>
      <c r="D2813" s="403"/>
      <c r="E2813" s="403"/>
      <c r="I2813" s="404"/>
      <c r="Q2813" s="405"/>
      <c r="S2813" s="405"/>
      <c r="T2813" s="403"/>
      <c r="U2813" s="406"/>
      <c r="V2813" s="400"/>
      <c r="W2813" s="405"/>
      <c r="X2813" s="405"/>
      <c r="Y2813" s="403"/>
      <c r="Z2813" s="407"/>
      <c r="AA2813" s="403"/>
      <c r="AB2813" s="405"/>
      <c r="AC2813" s="403"/>
      <c r="AD2813" s="406"/>
      <c r="AG2813" s="403"/>
      <c r="AH2813" s="403"/>
      <c r="AI2813" s="405"/>
      <c r="AL2813" s="403"/>
      <c r="AN2813" s="403"/>
      <c r="AO2813" s="405"/>
      <c r="AP2813" s="403"/>
      <c r="AQ2813" s="403"/>
      <c r="AR2813" s="403"/>
      <c r="AS2813" s="403"/>
      <c r="AT2813" s="403"/>
      <c r="AU2813" s="403"/>
      <c r="AV2813" s="405"/>
      <c r="AW2813" s="404"/>
      <c r="AY2813" s="403"/>
      <c r="BC2813" s="403"/>
      <c r="BD2813" s="403"/>
      <c r="BE2813" s="403"/>
      <c r="BF2813" s="403"/>
      <c r="BG2813" s="403"/>
      <c r="BH2813" s="403"/>
      <c r="BI2813" s="403"/>
      <c r="BJ2813" s="403"/>
      <c r="BK2813" s="403"/>
    </row>
    <row r="2814" spans="1:63" x14ac:dyDescent="0.25">
      <c r="A2814" s="405"/>
      <c r="B2814" s="400"/>
      <c r="C2814" s="403"/>
      <c r="D2814" s="403"/>
      <c r="E2814" s="403"/>
      <c r="I2814" s="404"/>
      <c r="Q2814" s="405"/>
      <c r="S2814" s="405"/>
      <c r="T2814" s="403"/>
      <c r="U2814" s="406"/>
      <c r="V2814" s="400"/>
      <c r="W2814" s="405"/>
      <c r="X2814" s="405"/>
      <c r="Y2814" s="403"/>
      <c r="Z2814" s="407"/>
      <c r="AA2814" s="403"/>
      <c r="AB2814" s="405"/>
      <c r="AC2814" s="403"/>
      <c r="AD2814" s="406"/>
      <c r="AG2814" s="403"/>
      <c r="AH2814" s="403"/>
      <c r="AI2814" s="405"/>
      <c r="AL2814" s="403"/>
      <c r="AN2814" s="403"/>
      <c r="AO2814" s="405"/>
      <c r="AP2814" s="403"/>
      <c r="AQ2814" s="403"/>
      <c r="AR2814" s="403"/>
      <c r="AS2814" s="403"/>
      <c r="AT2814" s="403"/>
      <c r="AU2814" s="403"/>
      <c r="AV2814" s="405"/>
      <c r="AW2814" s="404"/>
      <c r="AY2814" s="403"/>
      <c r="BC2814" s="403"/>
      <c r="BD2814" s="403"/>
      <c r="BE2814" s="403"/>
      <c r="BF2814" s="403"/>
      <c r="BG2814" s="403"/>
      <c r="BH2814" s="403"/>
      <c r="BI2814" s="403"/>
      <c r="BJ2814" s="403"/>
      <c r="BK2814" s="403"/>
    </row>
    <row r="2815" spans="1:63" x14ac:dyDescent="0.25">
      <c r="A2815" s="405"/>
      <c r="B2815" s="400"/>
      <c r="C2815" s="403"/>
      <c r="D2815" s="403"/>
      <c r="E2815" s="403"/>
      <c r="I2815" s="404"/>
      <c r="Q2815" s="405"/>
      <c r="S2815" s="405"/>
      <c r="T2815" s="403"/>
      <c r="U2815" s="406"/>
      <c r="V2815" s="400"/>
      <c r="W2815" s="405"/>
      <c r="X2815" s="405"/>
      <c r="Y2815" s="403"/>
      <c r="Z2815" s="407"/>
      <c r="AA2815" s="403"/>
      <c r="AB2815" s="405"/>
      <c r="AC2815" s="403"/>
      <c r="AD2815" s="406"/>
      <c r="AG2815" s="403"/>
      <c r="AH2815" s="403"/>
      <c r="AI2815" s="405"/>
      <c r="AL2815" s="403"/>
      <c r="AN2815" s="403"/>
      <c r="AO2815" s="405"/>
      <c r="AP2815" s="403"/>
      <c r="AQ2815" s="403"/>
      <c r="AR2815" s="403"/>
      <c r="AS2815" s="403"/>
      <c r="AT2815" s="403"/>
      <c r="AU2815" s="403"/>
      <c r="AV2815" s="405"/>
      <c r="AW2815" s="404"/>
      <c r="AY2815" s="403"/>
      <c r="BC2815" s="403"/>
      <c r="BD2815" s="403"/>
      <c r="BE2815" s="403"/>
      <c r="BF2815" s="403"/>
      <c r="BG2815" s="403"/>
      <c r="BH2815" s="403"/>
      <c r="BI2815" s="403"/>
      <c r="BJ2815" s="403"/>
      <c r="BK2815" s="403"/>
    </row>
    <row r="2816" spans="1:63" x14ac:dyDescent="0.25">
      <c r="A2816" s="405"/>
      <c r="B2816" s="400"/>
      <c r="C2816" s="403"/>
      <c r="D2816" s="403"/>
      <c r="E2816" s="403"/>
      <c r="I2816" s="404"/>
      <c r="Q2816" s="405"/>
      <c r="S2816" s="405"/>
      <c r="T2816" s="403"/>
      <c r="U2816" s="406"/>
      <c r="V2816" s="400"/>
      <c r="W2816" s="405"/>
      <c r="X2816" s="405"/>
      <c r="Y2816" s="403"/>
      <c r="Z2816" s="407"/>
      <c r="AA2816" s="403"/>
      <c r="AB2816" s="405"/>
      <c r="AC2816" s="403"/>
      <c r="AD2816" s="406"/>
      <c r="AG2816" s="403"/>
      <c r="AH2816" s="403"/>
      <c r="AI2816" s="405"/>
      <c r="AL2816" s="403"/>
      <c r="AN2816" s="403"/>
      <c r="AO2816" s="405"/>
      <c r="AP2816" s="403"/>
      <c r="AQ2816" s="403"/>
      <c r="AR2816" s="403"/>
      <c r="AS2816" s="403"/>
      <c r="AT2816" s="403"/>
      <c r="AU2816" s="403"/>
      <c r="AV2816" s="405"/>
      <c r="AW2816" s="404"/>
      <c r="AY2816" s="403"/>
      <c r="BC2816" s="403"/>
      <c r="BD2816" s="403"/>
      <c r="BE2816" s="403"/>
      <c r="BF2816" s="403"/>
      <c r="BG2816" s="403"/>
      <c r="BH2816" s="403"/>
      <c r="BI2816" s="403"/>
      <c r="BJ2816" s="403"/>
      <c r="BK2816" s="403"/>
    </row>
    <row r="2817" spans="1:63" x14ac:dyDescent="0.25">
      <c r="A2817" s="405"/>
      <c r="B2817" s="400"/>
      <c r="C2817" s="403"/>
      <c r="D2817" s="403"/>
      <c r="E2817" s="403"/>
      <c r="I2817" s="404"/>
      <c r="Q2817" s="405"/>
      <c r="S2817" s="405"/>
      <c r="T2817" s="403"/>
      <c r="U2817" s="406"/>
      <c r="V2817" s="400"/>
      <c r="W2817" s="405"/>
      <c r="X2817" s="405"/>
      <c r="Y2817" s="403"/>
      <c r="Z2817" s="407"/>
      <c r="AA2817" s="403"/>
      <c r="AB2817" s="405"/>
      <c r="AC2817" s="403"/>
      <c r="AD2817" s="406"/>
      <c r="AG2817" s="403"/>
      <c r="AH2817" s="403"/>
      <c r="AI2817" s="405"/>
      <c r="AL2817" s="403"/>
      <c r="AN2817" s="403"/>
      <c r="AO2817" s="405"/>
      <c r="AP2817" s="403"/>
      <c r="AQ2817" s="403"/>
      <c r="AR2817" s="403"/>
      <c r="AS2817" s="403"/>
      <c r="AT2817" s="403"/>
      <c r="AU2817" s="403"/>
      <c r="AV2817" s="405"/>
      <c r="AW2817" s="404"/>
      <c r="AY2817" s="403"/>
      <c r="BC2817" s="403"/>
      <c r="BD2817" s="403"/>
      <c r="BE2817" s="403"/>
      <c r="BF2817" s="403"/>
      <c r="BG2817" s="403"/>
      <c r="BH2817" s="403"/>
      <c r="BI2817" s="403"/>
      <c r="BJ2817" s="403"/>
      <c r="BK2817" s="403"/>
    </row>
    <row r="2818" spans="1:63" x14ac:dyDescent="0.25">
      <c r="A2818" s="405"/>
      <c r="B2818" s="400"/>
      <c r="C2818" s="403"/>
      <c r="D2818" s="403"/>
      <c r="E2818" s="403"/>
      <c r="I2818" s="404"/>
      <c r="Q2818" s="405"/>
      <c r="S2818" s="405"/>
      <c r="T2818" s="403"/>
      <c r="U2818" s="406"/>
      <c r="V2818" s="400"/>
      <c r="W2818" s="405"/>
      <c r="X2818" s="405"/>
      <c r="Y2818" s="403"/>
      <c r="Z2818" s="407"/>
      <c r="AA2818" s="403"/>
      <c r="AB2818" s="405"/>
      <c r="AC2818" s="403"/>
      <c r="AD2818" s="406"/>
      <c r="AG2818" s="403"/>
      <c r="AH2818" s="403"/>
      <c r="AI2818" s="405"/>
      <c r="AL2818" s="403"/>
      <c r="AN2818" s="403"/>
      <c r="AO2818" s="405"/>
      <c r="AP2818" s="403"/>
      <c r="AQ2818" s="403"/>
      <c r="AR2818" s="403"/>
      <c r="AS2818" s="403"/>
      <c r="AT2818" s="403"/>
      <c r="AU2818" s="403"/>
      <c r="AV2818" s="405"/>
      <c r="AW2818" s="404"/>
      <c r="AY2818" s="403"/>
      <c r="BC2818" s="403"/>
      <c r="BD2818" s="403"/>
      <c r="BE2818" s="403"/>
      <c r="BF2818" s="403"/>
      <c r="BG2818" s="403"/>
      <c r="BH2818" s="403"/>
      <c r="BI2818" s="403"/>
      <c r="BJ2818" s="403"/>
      <c r="BK2818" s="403"/>
    </row>
    <row r="2819" spans="1:63" x14ac:dyDescent="0.25">
      <c r="A2819" s="405"/>
      <c r="B2819" s="400"/>
      <c r="C2819" s="403"/>
      <c r="D2819" s="403"/>
      <c r="E2819" s="403"/>
      <c r="I2819" s="404"/>
      <c r="Q2819" s="405"/>
      <c r="S2819" s="405"/>
      <c r="T2819" s="403"/>
      <c r="U2819" s="406"/>
      <c r="V2819" s="400"/>
      <c r="W2819" s="405"/>
      <c r="X2819" s="405"/>
      <c r="Y2819" s="403"/>
      <c r="Z2819" s="407"/>
      <c r="AA2819" s="403"/>
      <c r="AB2819" s="405"/>
      <c r="AC2819" s="403"/>
      <c r="AD2819" s="406"/>
      <c r="AG2819" s="403"/>
      <c r="AH2819" s="403"/>
      <c r="AI2819" s="405"/>
      <c r="AL2819" s="403"/>
      <c r="AN2819" s="403"/>
      <c r="AO2819" s="405"/>
      <c r="AP2819" s="403"/>
      <c r="AQ2819" s="403"/>
      <c r="AR2819" s="403"/>
      <c r="AS2819" s="403"/>
      <c r="AT2819" s="403"/>
      <c r="AU2819" s="403"/>
      <c r="AV2819" s="405"/>
      <c r="AW2819" s="404"/>
      <c r="AY2819" s="403"/>
      <c r="BC2819" s="403"/>
      <c r="BD2819" s="403"/>
      <c r="BE2819" s="403"/>
      <c r="BF2819" s="403"/>
      <c r="BG2819" s="403"/>
      <c r="BH2819" s="403"/>
      <c r="BI2819" s="403"/>
      <c r="BJ2819" s="403"/>
      <c r="BK2819" s="403"/>
    </row>
    <row r="2820" spans="1:63" x14ac:dyDescent="0.25">
      <c r="A2820" s="405"/>
      <c r="B2820" s="400"/>
      <c r="C2820" s="403"/>
      <c r="D2820" s="403"/>
      <c r="E2820" s="403"/>
      <c r="I2820" s="404"/>
      <c r="Q2820" s="405"/>
      <c r="S2820" s="405"/>
      <c r="T2820" s="403"/>
      <c r="U2820" s="406"/>
      <c r="V2820" s="400"/>
      <c r="W2820" s="405"/>
      <c r="X2820" s="405"/>
      <c r="Y2820" s="403"/>
      <c r="Z2820" s="407"/>
      <c r="AA2820" s="403"/>
      <c r="AB2820" s="405"/>
      <c r="AC2820" s="403"/>
      <c r="AD2820" s="406"/>
      <c r="AG2820" s="403"/>
      <c r="AH2820" s="403"/>
      <c r="AI2820" s="405"/>
      <c r="AL2820" s="403"/>
      <c r="AN2820" s="403"/>
      <c r="AO2820" s="405"/>
      <c r="AP2820" s="403"/>
      <c r="AQ2820" s="403"/>
      <c r="AR2820" s="403"/>
      <c r="AS2820" s="403"/>
      <c r="AT2820" s="403"/>
      <c r="AU2820" s="403"/>
      <c r="AV2820" s="405"/>
      <c r="AW2820" s="404"/>
      <c r="AY2820" s="403"/>
      <c r="BC2820" s="403"/>
      <c r="BD2820" s="403"/>
      <c r="BE2820" s="403"/>
      <c r="BF2820" s="403"/>
      <c r="BG2820" s="403"/>
      <c r="BH2820" s="403"/>
      <c r="BI2820" s="403"/>
      <c r="BJ2820" s="403"/>
      <c r="BK2820" s="403"/>
    </row>
    <row r="2821" spans="1:63" x14ac:dyDescent="0.25">
      <c r="A2821" s="405"/>
      <c r="B2821" s="400"/>
      <c r="C2821" s="403"/>
      <c r="D2821" s="403"/>
      <c r="E2821" s="403"/>
      <c r="I2821" s="404"/>
      <c r="Q2821" s="405"/>
      <c r="S2821" s="405"/>
      <c r="T2821" s="403"/>
      <c r="U2821" s="406"/>
      <c r="V2821" s="400"/>
      <c r="W2821" s="405"/>
      <c r="X2821" s="405"/>
      <c r="Y2821" s="403"/>
      <c r="Z2821" s="407"/>
      <c r="AA2821" s="403"/>
      <c r="AB2821" s="405"/>
      <c r="AC2821" s="403"/>
      <c r="AD2821" s="406"/>
      <c r="AG2821" s="403"/>
      <c r="AH2821" s="403"/>
      <c r="AI2821" s="405"/>
      <c r="AL2821" s="403"/>
      <c r="AN2821" s="403"/>
      <c r="AO2821" s="405"/>
      <c r="AP2821" s="403"/>
      <c r="AQ2821" s="403"/>
      <c r="AR2821" s="403"/>
      <c r="AS2821" s="403"/>
      <c r="AT2821" s="403"/>
      <c r="AU2821" s="403"/>
      <c r="AV2821" s="405"/>
      <c r="AW2821" s="404"/>
      <c r="AY2821" s="403"/>
      <c r="BC2821" s="403"/>
      <c r="BD2821" s="403"/>
      <c r="BE2821" s="403"/>
      <c r="BF2821" s="403"/>
      <c r="BG2821" s="403"/>
      <c r="BH2821" s="403"/>
      <c r="BI2821" s="403"/>
      <c r="BJ2821" s="403"/>
      <c r="BK2821" s="403"/>
    </row>
    <row r="2822" spans="1:63" x14ac:dyDescent="0.25">
      <c r="A2822" s="405"/>
      <c r="B2822" s="400"/>
      <c r="C2822" s="403"/>
      <c r="D2822" s="403"/>
      <c r="E2822" s="403"/>
      <c r="I2822" s="404"/>
      <c r="Q2822" s="405"/>
      <c r="S2822" s="405"/>
      <c r="T2822" s="403"/>
      <c r="U2822" s="406"/>
      <c r="V2822" s="400"/>
      <c r="W2822" s="405"/>
      <c r="X2822" s="405"/>
      <c r="Y2822" s="403"/>
      <c r="Z2822" s="407"/>
      <c r="AA2822" s="403"/>
      <c r="AB2822" s="405"/>
      <c r="AC2822" s="403"/>
      <c r="AD2822" s="406"/>
      <c r="AG2822" s="403"/>
      <c r="AH2822" s="403"/>
      <c r="AI2822" s="405"/>
      <c r="AL2822" s="403"/>
      <c r="AN2822" s="403"/>
      <c r="AO2822" s="405"/>
      <c r="AP2822" s="403"/>
      <c r="AQ2822" s="403"/>
      <c r="AR2822" s="403"/>
      <c r="AS2822" s="403"/>
      <c r="AT2822" s="403"/>
      <c r="AU2822" s="403"/>
      <c r="AV2822" s="405"/>
      <c r="AW2822" s="404"/>
      <c r="AY2822" s="403"/>
      <c r="BC2822" s="403"/>
      <c r="BD2822" s="403"/>
      <c r="BE2822" s="403"/>
      <c r="BF2822" s="403"/>
      <c r="BG2822" s="403"/>
      <c r="BH2822" s="403"/>
      <c r="BI2822" s="403"/>
      <c r="BJ2822" s="403"/>
      <c r="BK2822" s="403"/>
    </row>
    <row r="2823" spans="1:63" x14ac:dyDescent="0.25">
      <c r="A2823" s="405"/>
      <c r="B2823" s="400"/>
      <c r="C2823" s="403"/>
      <c r="D2823" s="403"/>
      <c r="E2823" s="403"/>
      <c r="I2823" s="404"/>
      <c r="Q2823" s="405"/>
      <c r="S2823" s="405"/>
      <c r="T2823" s="403"/>
      <c r="U2823" s="406"/>
      <c r="V2823" s="400"/>
      <c r="W2823" s="405"/>
      <c r="X2823" s="405"/>
      <c r="Y2823" s="403"/>
      <c r="Z2823" s="407"/>
      <c r="AA2823" s="403"/>
      <c r="AB2823" s="405"/>
      <c r="AC2823" s="403"/>
      <c r="AD2823" s="406"/>
      <c r="AG2823" s="403"/>
      <c r="AH2823" s="403"/>
      <c r="AI2823" s="405"/>
      <c r="AL2823" s="403"/>
      <c r="AN2823" s="403"/>
      <c r="AO2823" s="405"/>
      <c r="AP2823" s="403"/>
      <c r="AQ2823" s="403"/>
      <c r="AR2823" s="403"/>
      <c r="AS2823" s="403"/>
      <c r="AT2823" s="403"/>
      <c r="AU2823" s="403"/>
      <c r="AV2823" s="405"/>
      <c r="AW2823" s="404"/>
      <c r="AY2823" s="403"/>
      <c r="BC2823" s="403"/>
      <c r="BD2823" s="403"/>
      <c r="BE2823" s="403"/>
      <c r="BF2823" s="403"/>
      <c r="BG2823" s="403"/>
      <c r="BH2823" s="403"/>
      <c r="BI2823" s="403"/>
      <c r="BJ2823" s="403"/>
      <c r="BK2823" s="403"/>
    </row>
    <row r="2824" spans="1:63" x14ac:dyDescent="0.25">
      <c r="A2824" s="405"/>
      <c r="B2824" s="400"/>
      <c r="C2824" s="403"/>
      <c r="D2824" s="403"/>
      <c r="E2824" s="403"/>
      <c r="I2824" s="404"/>
      <c r="Q2824" s="405"/>
      <c r="S2824" s="405"/>
      <c r="T2824" s="403"/>
      <c r="U2824" s="406"/>
      <c r="V2824" s="400"/>
      <c r="W2824" s="405"/>
      <c r="X2824" s="405"/>
      <c r="Y2824" s="403"/>
      <c r="Z2824" s="407"/>
      <c r="AA2824" s="403"/>
      <c r="AB2824" s="405"/>
      <c r="AC2824" s="403"/>
      <c r="AD2824" s="406"/>
      <c r="AG2824" s="403"/>
      <c r="AH2824" s="403"/>
      <c r="AI2824" s="405"/>
      <c r="AL2824" s="403"/>
      <c r="AN2824" s="403"/>
      <c r="AO2824" s="405"/>
      <c r="AP2824" s="403"/>
      <c r="AQ2824" s="403"/>
      <c r="AR2824" s="403"/>
      <c r="AS2824" s="403"/>
      <c r="AT2824" s="403"/>
      <c r="AU2824" s="403"/>
      <c r="AV2824" s="405"/>
      <c r="AW2824" s="404"/>
      <c r="AY2824" s="403"/>
      <c r="BC2824" s="403"/>
      <c r="BD2824" s="403"/>
      <c r="BE2824" s="403"/>
      <c r="BF2824" s="403"/>
      <c r="BG2824" s="403"/>
      <c r="BH2824" s="403"/>
      <c r="BI2824" s="403"/>
      <c r="BJ2824" s="403"/>
      <c r="BK2824" s="403"/>
    </row>
    <row r="2825" spans="1:63" x14ac:dyDescent="0.25">
      <c r="A2825" s="405"/>
      <c r="B2825" s="400"/>
      <c r="C2825" s="403"/>
      <c r="D2825" s="403"/>
      <c r="E2825" s="403"/>
      <c r="I2825" s="404"/>
      <c r="Q2825" s="405"/>
      <c r="S2825" s="405"/>
      <c r="T2825" s="403"/>
      <c r="U2825" s="406"/>
      <c r="V2825" s="400"/>
      <c r="W2825" s="405"/>
      <c r="X2825" s="405"/>
      <c r="Y2825" s="403"/>
      <c r="Z2825" s="407"/>
      <c r="AA2825" s="403"/>
      <c r="AB2825" s="405"/>
      <c r="AC2825" s="403"/>
      <c r="AD2825" s="406"/>
      <c r="AG2825" s="403"/>
      <c r="AH2825" s="403"/>
      <c r="AI2825" s="405"/>
      <c r="AL2825" s="403"/>
      <c r="AN2825" s="403"/>
      <c r="AO2825" s="405"/>
      <c r="AP2825" s="403"/>
      <c r="AQ2825" s="403"/>
      <c r="AR2825" s="403"/>
      <c r="AS2825" s="403"/>
      <c r="AT2825" s="403"/>
      <c r="AU2825" s="403"/>
      <c r="AV2825" s="405"/>
      <c r="AW2825" s="404"/>
      <c r="AY2825" s="403"/>
      <c r="BC2825" s="403"/>
      <c r="BD2825" s="403"/>
      <c r="BE2825" s="403"/>
      <c r="BF2825" s="403"/>
      <c r="BG2825" s="403"/>
      <c r="BH2825" s="403"/>
      <c r="BI2825" s="403"/>
      <c r="BJ2825" s="403"/>
      <c r="BK2825" s="403"/>
    </row>
    <row r="2826" spans="1:63" x14ac:dyDescent="0.25">
      <c r="A2826" s="405"/>
      <c r="B2826" s="400"/>
      <c r="C2826" s="403"/>
      <c r="D2826" s="403"/>
      <c r="E2826" s="403"/>
      <c r="I2826" s="404"/>
      <c r="Q2826" s="405"/>
      <c r="S2826" s="405"/>
      <c r="T2826" s="403"/>
      <c r="U2826" s="406"/>
      <c r="V2826" s="400"/>
      <c r="W2826" s="405"/>
      <c r="X2826" s="405"/>
      <c r="Y2826" s="403"/>
      <c r="Z2826" s="407"/>
      <c r="AA2826" s="403"/>
      <c r="AB2826" s="405"/>
      <c r="AC2826" s="403"/>
      <c r="AD2826" s="406"/>
      <c r="AG2826" s="403"/>
      <c r="AH2826" s="403"/>
      <c r="AI2826" s="405"/>
      <c r="AL2826" s="403"/>
      <c r="AN2826" s="403"/>
      <c r="AO2826" s="405"/>
      <c r="AP2826" s="403"/>
      <c r="AQ2826" s="403"/>
      <c r="AR2826" s="403"/>
      <c r="AS2826" s="403"/>
      <c r="AT2826" s="403"/>
      <c r="AU2826" s="403"/>
      <c r="AV2826" s="405"/>
      <c r="AW2826" s="404"/>
      <c r="AY2826" s="403"/>
      <c r="BC2826" s="403"/>
      <c r="BD2826" s="403"/>
      <c r="BE2826" s="403"/>
      <c r="BF2826" s="403"/>
      <c r="BG2826" s="403"/>
      <c r="BH2826" s="403"/>
      <c r="BI2826" s="403"/>
      <c r="BJ2826" s="403"/>
      <c r="BK2826" s="403"/>
    </row>
    <row r="2827" spans="1:63" x14ac:dyDescent="0.25">
      <c r="A2827" s="405"/>
      <c r="B2827" s="400"/>
      <c r="C2827" s="403"/>
      <c r="D2827" s="403"/>
      <c r="E2827" s="403"/>
      <c r="I2827" s="404"/>
      <c r="Q2827" s="405"/>
      <c r="S2827" s="405"/>
      <c r="T2827" s="403"/>
      <c r="U2827" s="406"/>
      <c r="V2827" s="400"/>
      <c r="W2827" s="405"/>
      <c r="X2827" s="405"/>
      <c r="Y2827" s="403"/>
      <c r="Z2827" s="407"/>
      <c r="AA2827" s="403"/>
      <c r="AB2827" s="405"/>
      <c r="AC2827" s="403"/>
      <c r="AD2827" s="406"/>
      <c r="AG2827" s="403"/>
      <c r="AH2827" s="403"/>
      <c r="AI2827" s="405"/>
      <c r="AL2827" s="403"/>
      <c r="AN2827" s="403"/>
      <c r="AO2827" s="405"/>
      <c r="AP2827" s="403"/>
      <c r="AQ2827" s="403"/>
      <c r="AR2827" s="403"/>
      <c r="AS2827" s="403"/>
      <c r="AT2827" s="403"/>
      <c r="AU2827" s="403"/>
      <c r="AV2827" s="405"/>
      <c r="AW2827" s="404"/>
      <c r="AY2827" s="403"/>
      <c r="BC2827" s="403"/>
      <c r="BD2827" s="403"/>
      <c r="BE2827" s="403"/>
      <c r="BF2827" s="403"/>
      <c r="BG2827" s="403"/>
      <c r="BH2827" s="403"/>
      <c r="BI2827" s="403"/>
      <c r="BJ2827" s="403"/>
      <c r="BK2827" s="403"/>
    </row>
    <row r="2828" spans="1:63" x14ac:dyDescent="0.25">
      <c r="A2828" s="405"/>
      <c r="B2828" s="400"/>
      <c r="C2828" s="403"/>
      <c r="D2828" s="403"/>
      <c r="E2828" s="403"/>
      <c r="I2828" s="404"/>
      <c r="Q2828" s="405"/>
      <c r="S2828" s="405"/>
      <c r="T2828" s="403"/>
      <c r="U2828" s="406"/>
      <c r="V2828" s="400"/>
      <c r="W2828" s="405"/>
      <c r="X2828" s="405"/>
      <c r="Y2828" s="403"/>
      <c r="Z2828" s="407"/>
      <c r="AA2828" s="403"/>
      <c r="AB2828" s="405"/>
      <c r="AC2828" s="403"/>
      <c r="AD2828" s="406"/>
      <c r="AG2828" s="403"/>
      <c r="AH2828" s="403"/>
      <c r="AI2828" s="405"/>
      <c r="AL2828" s="403"/>
      <c r="AN2828" s="403"/>
      <c r="AO2828" s="405"/>
      <c r="AP2828" s="403"/>
      <c r="AQ2828" s="403"/>
      <c r="AR2828" s="403"/>
      <c r="AS2828" s="403"/>
      <c r="AT2828" s="403"/>
      <c r="AU2828" s="403"/>
      <c r="AV2828" s="405"/>
      <c r="AW2828" s="404"/>
      <c r="AY2828" s="403"/>
      <c r="BC2828" s="403"/>
      <c r="BD2828" s="403"/>
      <c r="BE2828" s="403"/>
      <c r="BF2828" s="403"/>
      <c r="BG2828" s="403"/>
      <c r="BH2828" s="403"/>
      <c r="BI2828" s="403"/>
      <c r="BJ2828" s="403"/>
      <c r="BK2828" s="403"/>
    </row>
    <row r="2829" spans="1:63" x14ac:dyDescent="0.25">
      <c r="A2829" s="405"/>
      <c r="B2829" s="400"/>
      <c r="C2829" s="403"/>
      <c r="D2829" s="403"/>
      <c r="E2829" s="403"/>
      <c r="I2829" s="404"/>
      <c r="Q2829" s="405"/>
      <c r="S2829" s="405"/>
      <c r="T2829" s="403"/>
      <c r="U2829" s="406"/>
      <c r="V2829" s="400"/>
      <c r="W2829" s="405"/>
      <c r="X2829" s="405"/>
      <c r="Y2829" s="403"/>
      <c r="Z2829" s="407"/>
      <c r="AA2829" s="403"/>
      <c r="AB2829" s="405"/>
      <c r="AC2829" s="403"/>
      <c r="AD2829" s="406"/>
      <c r="AG2829" s="403"/>
      <c r="AH2829" s="403"/>
      <c r="AI2829" s="405"/>
      <c r="AL2829" s="403"/>
      <c r="AN2829" s="403"/>
      <c r="AO2829" s="405"/>
      <c r="AP2829" s="403"/>
      <c r="AQ2829" s="403"/>
      <c r="AR2829" s="403"/>
      <c r="AS2829" s="403"/>
      <c r="AT2829" s="403"/>
      <c r="AU2829" s="403"/>
      <c r="AV2829" s="405"/>
      <c r="AW2829" s="404"/>
      <c r="AY2829" s="403"/>
      <c r="BC2829" s="403"/>
      <c r="BD2829" s="403"/>
      <c r="BE2829" s="403"/>
      <c r="BF2829" s="403"/>
      <c r="BG2829" s="403"/>
      <c r="BH2829" s="403"/>
      <c r="BI2829" s="403"/>
      <c r="BJ2829" s="403"/>
      <c r="BK2829" s="403"/>
    </row>
    <row r="2830" spans="1:63" x14ac:dyDescent="0.25">
      <c r="A2830" s="405"/>
      <c r="B2830" s="400"/>
      <c r="C2830" s="403"/>
      <c r="D2830" s="403"/>
      <c r="E2830" s="403"/>
      <c r="I2830" s="404"/>
      <c r="Q2830" s="405"/>
      <c r="S2830" s="405"/>
      <c r="T2830" s="403"/>
      <c r="U2830" s="406"/>
      <c r="V2830" s="400"/>
      <c r="W2830" s="405"/>
      <c r="X2830" s="405"/>
      <c r="Y2830" s="403"/>
      <c r="Z2830" s="407"/>
      <c r="AA2830" s="403"/>
      <c r="AB2830" s="405"/>
      <c r="AC2830" s="403"/>
      <c r="AD2830" s="406"/>
      <c r="AG2830" s="403"/>
      <c r="AH2830" s="403"/>
      <c r="AI2830" s="405"/>
      <c r="AL2830" s="403"/>
      <c r="AN2830" s="403"/>
      <c r="AO2830" s="405"/>
      <c r="AP2830" s="403"/>
      <c r="AQ2830" s="403"/>
      <c r="AR2830" s="403"/>
      <c r="AS2830" s="403"/>
      <c r="AT2830" s="403"/>
      <c r="AU2830" s="403"/>
      <c r="AV2830" s="405"/>
      <c r="AW2830" s="404"/>
      <c r="AY2830" s="403"/>
      <c r="BC2830" s="403"/>
      <c r="BD2830" s="403"/>
      <c r="BE2830" s="403"/>
      <c r="BF2830" s="403"/>
      <c r="BG2830" s="403"/>
      <c r="BH2830" s="403"/>
      <c r="BI2830" s="403"/>
      <c r="BJ2830" s="403"/>
      <c r="BK2830" s="403"/>
    </row>
    <row r="2831" spans="1:63" x14ac:dyDescent="0.25">
      <c r="A2831" s="405"/>
      <c r="B2831" s="400"/>
      <c r="C2831" s="403"/>
      <c r="D2831" s="403"/>
      <c r="E2831" s="403"/>
      <c r="I2831" s="404"/>
      <c r="Q2831" s="405"/>
      <c r="S2831" s="405"/>
      <c r="T2831" s="403"/>
      <c r="U2831" s="406"/>
      <c r="V2831" s="400"/>
      <c r="W2831" s="405"/>
      <c r="X2831" s="405"/>
      <c r="Y2831" s="403"/>
      <c r="Z2831" s="407"/>
      <c r="AA2831" s="403"/>
      <c r="AB2831" s="405"/>
      <c r="AC2831" s="403"/>
      <c r="AD2831" s="406"/>
      <c r="AG2831" s="403"/>
      <c r="AH2831" s="403"/>
      <c r="AI2831" s="405"/>
      <c r="AL2831" s="403"/>
      <c r="AN2831" s="403"/>
      <c r="AO2831" s="405"/>
      <c r="AP2831" s="403"/>
      <c r="AQ2831" s="403"/>
      <c r="AR2831" s="403"/>
      <c r="AS2831" s="403"/>
      <c r="AT2831" s="403"/>
      <c r="AU2831" s="403"/>
      <c r="AV2831" s="405"/>
      <c r="AW2831" s="404"/>
      <c r="AY2831" s="403"/>
      <c r="BC2831" s="403"/>
      <c r="BD2831" s="403"/>
      <c r="BE2831" s="403"/>
      <c r="BF2831" s="403"/>
      <c r="BG2831" s="403"/>
      <c r="BH2831" s="403"/>
      <c r="BI2831" s="403"/>
      <c r="BJ2831" s="403"/>
      <c r="BK2831" s="403"/>
    </row>
    <row r="2832" spans="1:63" x14ac:dyDescent="0.25">
      <c r="A2832" s="405"/>
      <c r="B2832" s="400"/>
      <c r="C2832" s="403"/>
      <c r="D2832" s="403"/>
      <c r="E2832" s="403"/>
      <c r="I2832" s="404"/>
      <c r="Q2832" s="405"/>
      <c r="S2832" s="405"/>
      <c r="T2832" s="403"/>
      <c r="U2832" s="406"/>
      <c r="V2832" s="400"/>
      <c r="W2832" s="405"/>
      <c r="X2832" s="405"/>
      <c r="Y2832" s="403"/>
      <c r="Z2832" s="407"/>
      <c r="AA2832" s="403"/>
      <c r="AB2832" s="405"/>
      <c r="AC2832" s="403"/>
      <c r="AD2832" s="406"/>
      <c r="AG2832" s="403"/>
      <c r="AH2832" s="403"/>
      <c r="AI2832" s="405"/>
      <c r="AL2832" s="403"/>
      <c r="AN2832" s="403"/>
      <c r="AO2832" s="405"/>
      <c r="AP2832" s="403"/>
      <c r="AQ2832" s="403"/>
      <c r="AR2832" s="403"/>
      <c r="AS2832" s="403"/>
      <c r="AT2832" s="403"/>
      <c r="AU2832" s="403"/>
      <c r="AV2832" s="405"/>
      <c r="AW2832" s="404"/>
      <c r="AY2832" s="403"/>
      <c r="BC2832" s="403"/>
      <c r="BD2832" s="403"/>
      <c r="BE2832" s="403"/>
      <c r="BF2832" s="403"/>
      <c r="BG2832" s="403"/>
      <c r="BH2832" s="403"/>
      <c r="BI2832" s="403"/>
      <c r="BJ2832" s="403"/>
      <c r="BK2832" s="403"/>
    </row>
    <row r="2833" spans="1:63" x14ac:dyDescent="0.25">
      <c r="A2833" s="405"/>
      <c r="B2833" s="400"/>
      <c r="C2833" s="403"/>
      <c r="D2833" s="403"/>
      <c r="E2833" s="403"/>
      <c r="I2833" s="404"/>
      <c r="Q2833" s="405"/>
      <c r="S2833" s="405"/>
      <c r="T2833" s="403"/>
      <c r="U2833" s="406"/>
      <c r="V2833" s="400"/>
      <c r="W2833" s="405"/>
      <c r="X2833" s="405"/>
      <c r="Y2833" s="403"/>
      <c r="Z2833" s="407"/>
      <c r="AA2833" s="403"/>
      <c r="AB2833" s="405"/>
      <c r="AC2833" s="403"/>
      <c r="AD2833" s="406"/>
      <c r="AG2833" s="403"/>
      <c r="AH2833" s="403"/>
      <c r="AI2833" s="405"/>
      <c r="AL2833" s="403"/>
      <c r="AN2833" s="403"/>
      <c r="AO2833" s="405"/>
      <c r="AP2833" s="403"/>
      <c r="AQ2833" s="403"/>
      <c r="AR2833" s="403"/>
      <c r="AS2833" s="403"/>
      <c r="AT2833" s="403"/>
      <c r="AU2833" s="403"/>
      <c r="AV2833" s="405"/>
      <c r="AW2833" s="404"/>
      <c r="AY2833" s="403"/>
      <c r="BC2833" s="403"/>
      <c r="BD2833" s="403"/>
      <c r="BE2833" s="403"/>
      <c r="BF2833" s="403"/>
      <c r="BG2833" s="403"/>
      <c r="BH2833" s="403"/>
      <c r="BI2833" s="403"/>
      <c r="BJ2833" s="403"/>
      <c r="BK2833" s="403"/>
    </row>
    <row r="2834" spans="1:63" x14ac:dyDescent="0.25">
      <c r="A2834" s="405"/>
      <c r="B2834" s="400"/>
      <c r="C2834" s="403"/>
      <c r="D2834" s="403"/>
      <c r="E2834" s="403"/>
      <c r="I2834" s="404"/>
      <c r="Q2834" s="405"/>
      <c r="S2834" s="405"/>
      <c r="T2834" s="403"/>
      <c r="U2834" s="406"/>
      <c r="V2834" s="400"/>
      <c r="W2834" s="405"/>
      <c r="X2834" s="405"/>
      <c r="Y2834" s="403"/>
      <c r="Z2834" s="407"/>
      <c r="AA2834" s="403"/>
      <c r="AB2834" s="405"/>
      <c r="AC2834" s="403"/>
      <c r="AD2834" s="406"/>
      <c r="AG2834" s="403"/>
      <c r="AH2834" s="403"/>
      <c r="AI2834" s="405"/>
      <c r="AL2834" s="403"/>
      <c r="AN2834" s="403"/>
      <c r="AO2834" s="405"/>
      <c r="AP2834" s="403"/>
      <c r="AQ2834" s="403"/>
      <c r="AR2834" s="403"/>
      <c r="AS2834" s="403"/>
      <c r="AT2834" s="403"/>
      <c r="AU2834" s="403"/>
      <c r="AV2834" s="405"/>
      <c r="AW2834" s="404"/>
      <c r="AY2834" s="403"/>
      <c r="BC2834" s="403"/>
      <c r="BD2834" s="403"/>
      <c r="BE2834" s="403"/>
      <c r="BF2834" s="403"/>
      <c r="BG2834" s="403"/>
      <c r="BH2834" s="403"/>
      <c r="BI2834" s="403"/>
      <c r="BJ2834" s="403"/>
      <c r="BK2834" s="403"/>
    </row>
    <row r="2835" spans="1:63" x14ac:dyDescent="0.25">
      <c r="A2835" s="405"/>
      <c r="B2835" s="400"/>
      <c r="C2835" s="403"/>
      <c r="D2835" s="403"/>
      <c r="E2835" s="403"/>
      <c r="I2835" s="404"/>
      <c r="Q2835" s="405"/>
      <c r="S2835" s="405"/>
      <c r="T2835" s="403"/>
      <c r="U2835" s="406"/>
      <c r="V2835" s="400"/>
      <c r="W2835" s="405"/>
      <c r="X2835" s="405"/>
      <c r="Y2835" s="403"/>
      <c r="Z2835" s="407"/>
      <c r="AA2835" s="403"/>
      <c r="AB2835" s="405"/>
      <c r="AC2835" s="403"/>
      <c r="AD2835" s="406"/>
      <c r="AG2835" s="403"/>
      <c r="AH2835" s="403"/>
      <c r="AI2835" s="405"/>
      <c r="AL2835" s="403"/>
      <c r="AN2835" s="403"/>
      <c r="AO2835" s="405"/>
      <c r="AP2835" s="403"/>
      <c r="AQ2835" s="403"/>
      <c r="AR2835" s="403"/>
      <c r="AS2835" s="403"/>
      <c r="AT2835" s="403"/>
      <c r="AU2835" s="403"/>
      <c r="AV2835" s="405"/>
      <c r="AW2835" s="404"/>
      <c r="AY2835" s="403"/>
      <c r="BC2835" s="403"/>
      <c r="BD2835" s="403"/>
      <c r="BE2835" s="403"/>
      <c r="BF2835" s="403"/>
      <c r="BG2835" s="403"/>
      <c r="BH2835" s="403"/>
      <c r="BI2835" s="403"/>
      <c r="BJ2835" s="403"/>
      <c r="BK2835" s="403"/>
    </row>
    <row r="2836" spans="1:63" x14ac:dyDescent="0.25">
      <c r="A2836" s="405"/>
      <c r="B2836" s="400"/>
      <c r="C2836" s="403"/>
      <c r="D2836" s="403"/>
      <c r="E2836" s="403"/>
      <c r="I2836" s="404"/>
      <c r="Q2836" s="405"/>
      <c r="S2836" s="405"/>
      <c r="T2836" s="403"/>
      <c r="U2836" s="406"/>
      <c r="V2836" s="400"/>
      <c r="W2836" s="405"/>
      <c r="X2836" s="405"/>
      <c r="Y2836" s="403"/>
      <c r="Z2836" s="407"/>
      <c r="AA2836" s="403"/>
      <c r="AB2836" s="405"/>
      <c r="AC2836" s="403"/>
      <c r="AD2836" s="406"/>
      <c r="AG2836" s="403"/>
      <c r="AH2836" s="403"/>
      <c r="AI2836" s="405"/>
      <c r="AL2836" s="403"/>
      <c r="AN2836" s="403"/>
      <c r="AO2836" s="405"/>
      <c r="AP2836" s="403"/>
      <c r="AQ2836" s="403"/>
      <c r="AR2836" s="403"/>
      <c r="AS2836" s="403"/>
      <c r="AT2836" s="403"/>
      <c r="AU2836" s="403"/>
      <c r="AV2836" s="405"/>
      <c r="AW2836" s="404"/>
      <c r="AY2836" s="403"/>
      <c r="BC2836" s="403"/>
      <c r="BD2836" s="403"/>
      <c r="BE2836" s="403"/>
      <c r="BF2836" s="403"/>
      <c r="BG2836" s="403"/>
      <c r="BH2836" s="403"/>
      <c r="BI2836" s="403"/>
      <c r="BJ2836" s="403"/>
      <c r="BK2836" s="403"/>
    </row>
    <row r="2837" spans="1:63" x14ac:dyDescent="0.25">
      <c r="A2837" s="405"/>
      <c r="B2837" s="400"/>
      <c r="C2837" s="403"/>
      <c r="D2837" s="403"/>
      <c r="E2837" s="403"/>
      <c r="I2837" s="404"/>
      <c r="Q2837" s="405"/>
      <c r="S2837" s="405"/>
      <c r="T2837" s="403"/>
      <c r="U2837" s="406"/>
      <c r="V2837" s="400"/>
      <c r="W2837" s="405"/>
      <c r="X2837" s="405"/>
      <c r="Y2837" s="403"/>
      <c r="Z2837" s="407"/>
      <c r="AA2837" s="403"/>
      <c r="AB2837" s="405"/>
      <c r="AC2837" s="403"/>
      <c r="AD2837" s="406"/>
      <c r="AG2837" s="403"/>
      <c r="AH2837" s="403"/>
      <c r="AI2837" s="405"/>
      <c r="AL2837" s="403"/>
      <c r="AN2837" s="403"/>
      <c r="AO2837" s="405"/>
      <c r="AP2837" s="403"/>
      <c r="AQ2837" s="403"/>
      <c r="AR2837" s="403"/>
      <c r="AS2837" s="403"/>
      <c r="AT2837" s="403"/>
      <c r="AU2837" s="403"/>
      <c r="AV2837" s="405"/>
      <c r="AW2837" s="404"/>
      <c r="AY2837" s="403"/>
      <c r="BC2837" s="403"/>
      <c r="BD2837" s="403"/>
      <c r="BE2837" s="403"/>
      <c r="BF2837" s="403"/>
      <c r="BG2837" s="403"/>
      <c r="BH2837" s="403"/>
      <c r="BI2837" s="403"/>
      <c r="BJ2837" s="403"/>
      <c r="BK2837" s="403"/>
    </row>
    <row r="2838" spans="1:63" x14ac:dyDescent="0.25">
      <c r="A2838" s="405"/>
      <c r="B2838" s="400"/>
      <c r="C2838" s="403"/>
      <c r="D2838" s="403"/>
      <c r="E2838" s="403"/>
      <c r="I2838" s="404"/>
      <c r="Q2838" s="405"/>
      <c r="S2838" s="405"/>
      <c r="T2838" s="403"/>
      <c r="U2838" s="406"/>
      <c r="V2838" s="400"/>
      <c r="W2838" s="405"/>
      <c r="X2838" s="405"/>
      <c r="Y2838" s="403"/>
      <c r="Z2838" s="407"/>
      <c r="AA2838" s="403"/>
      <c r="AB2838" s="405"/>
      <c r="AC2838" s="403"/>
      <c r="AD2838" s="406"/>
      <c r="AG2838" s="403"/>
      <c r="AH2838" s="403"/>
      <c r="AI2838" s="405"/>
      <c r="AL2838" s="403"/>
      <c r="AN2838" s="403"/>
      <c r="AO2838" s="405"/>
      <c r="AP2838" s="403"/>
      <c r="AQ2838" s="403"/>
      <c r="AR2838" s="403"/>
      <c r="AS2838" s="403"/>
      <c r="AT2838" s="403"/>
      <c r="AU2838" s="403"/>
      <c r="AV2838" s="405"/>
      <c r="AW2838" s="404"/>
      <c r="AY2838" s="403"/>
      <c r="BC2838" s="403"/>
      <c r="BD2838" s="403"/>
      <c r="BE2838" s="403"/>
      <c r="BF2838" s="403"/>
      <c r="BG2838" s="403"/>
      <c r="BH2838" s="403"/>
      <c r="BI2838" s="403"/>
      <c r="BJ2838" s="403"/>
      <c r="BK2838" s="403"/>
    </row>
    <row r="2839" spans="1:63" x14ac:dyDescent="0.25">
      <c r="A2839" s="405"/>
      <c r="B2839" s="400"/>
      <c r="C2839" s="403"/>
      <c r="D2839" s="403"/>
      <c r="E2839" s="403"/>
      <c r="I2839" s="404"/>
      <c r="Q2839" s="405"/>
      <c r="S2839" s="405"/>
      <c r="T2839" s="403"/>
      <c r="U2839" s="406"/>
      <c r="V2839" s="400"/>
      <c r="W2839" s="405"/>
      <c r="X2839" s="405"/>
      <c r="Y2839" s="403"/>
      <c r="Z2839" s="407"/>
      <c r="AA2839" s="403"/>
      <c r="AB2839" s="405"/>
      <c r="AC2839" s="403"/>
      <c r="AD2839" s="406"/>
      <c r="AG2839" s="403"/>
      <c r="AH2839" s="403"/>
      <c r="AI2839" s="405"/>
      <c r="AL2839" s="403"/>
      <c r="AN2839" s="403"/>
      <c r="AO2839" s="405"/>
      <c r="AP2839" s="403"/>
      <c r="AQ2839" s="403"/>
      <c r="AR2839" s="403"/>
      <c r="AS2839" s="403"/>
      <c r="AT2839" s="403"/>
      <c r="AU2839" s="403"/>
      <c r="AV2839" s="405"/>
      <c r="AW2839" s="404"/>
      <c r="AY2839" s="403"/>
      <c r="BC2839" s="403"/>
      <c r="BD2839" s="403"/>
      <c r="BE2839" s="403"/>
      <c r="BF2839" s="403"/>
      <c r="BG2839" s="403"/>
      <c r="BH2839" s="403"/>
      <c r="BI2839" s="403"/>
      <c r="BJ2839" s="403"/>
      <c r="BK2839" s="403"/>
    </row>
    <row r="2840" spans="1:63" x14ac:dyDescent="0.25">
      <c r="A2840" s="405"/>
      <c r="B2840" s="400"/>
      <c r="C2840" s="403"/>
      <c r="D2840" s="403"/>
      <c r="E2840" s="403"/>
      <c r="I2840" s="404"/>
      <c r="Q2840" s="405"/>
      <c r="S2840" s="405"/>
      <c r="T2840" s="403"/>
      <c r="U2840" s="406"/>
      <c r="V2840" s="400"/>
      <c r="W2840" s="405"/>
      <c r="X2840" s="405"/>
      <c r="Y2840" s="403"/>
      <c r="Z2840" s="407"/>
      <c r="AA2840" s="403"/>
      <c r="AB2840" s="405"/>
      <c r="AC2840" s="403"/>
      <c r="AD2840" s="406"/>
      <c r="AG2840" s="403"/>
      <c r="AH2840" s="403"/>
      <c r="AI2840" s="405"/>
      <c r="AL2840" s="403"/>
      <c r="AN2840" s="403"/>
      <c r="AO2840" s="405"/>
      <c r="AP2840" s="403"/>
      <c r="AQ2840" s="403"/>
      <c r="AR2840" s="403"/>
      <c r="AS2840" s="403"/>
      <c r="AT2840" s="403"/>
      <c r="AU2840" s="403"/>
      <c r="AV2840" s="405"/>
      <c r="AW2840" s="404"/>
      <c r="AY2840" s="403"/>
      <c r="BC2840" s="403"/>
      <c r="BD2840" s="403"/>
      <c r="BE2840" s="403"/>
      <c r="BF2840" s="403"/>
      <c r="BG2840" s="403"/>
      <c r="BH2840" s="403"/>
      <c r="BI2840" s="403"/>
      <c r="BJ2840" s="403"/>
      <c r="BK2840" s="403"/>
    </row>
    <row r="2841" spans="1:63" x14ac:dyDescent="0.25">
      <c r="A2841" s="405"/>
      <c r="B2841" s="400"/>
      <c r="C2841" s="403"/>
      <c r="D2841" s="403"/>
      <c r="E2841" s="403"/>
      <c r="I2841" s="404"/>
      <c r="Q2841" s="405"/>
      <c r="S2841" s="405"/>
      <c r="T2841" s="403"/>
      <c r="U2841" s="406"/>
      <c r="V2841" s="400"/>
      <c r="W2841" s="405"/>
      <c r="X2841" s="405"/>
      <c r="Y2841" s="403"/>
      <c r="Z2841" s="407"/>
      <c r="AA2841" s="403"/>
      <c r="AB2841" s="405"/>
      <c r="AC2841" s="403"/>
      <c r="AD2841" s="406"/>
      <c r="AG2841" s="403"/>
      <c r="AH2841" s="403"/>
      <c r="AI2841" s="405"/>
      <c r="AL2841" s="403"/>
      <c r="AN2841" s="403"/>
      <c r="AO2841" s="405"/>
      <c r="AP2841" s="403"/>
      <c r="AQ2841" s="403"/>
      <c r="AR2841" s="403"/>
      <c r="AS2841" s="403"/>
      <c r="AT2841" s="403"/>
      <c r="AU2841" s="403"/>
      <c r="AV2841" s="405"/>
      <c r="AW2841" s="404"/>
      <c r="AY2841" s="403"/>
      <c r="BC2841" s="403"/>
      <c r="BD2841" s="403"/>
      <c r="BE2841" s="403"/>
      <c r="BF2841" s="403"/>
      <c r="BG2841" s="403"/>
      <c r="BH2841" s="403"/>
      <c r="BI2841" s="403"/>
      <c r="BJ2841" s="403"/>
      <c r="BK2841" s="403"/>
    </row>
    <row r="2842" spans="1:63" x14ac:dyDescent="0.25">
      <c r="A2842" s="405"/>
      <c r="B2842" s="400"/>
      <c r="C2842" s="403"/>
      <c r="D2842" s="403"/>
      <c r="E2842" s="403"/>
      <c r="I2842" s="404"/>
      <c r="Q2842" s="405"/>
      <c r="S2842" s="405"/>
      <c r="T2842" s="403"/>
      <c r="U2842" s="406"/>
      <c r="V2842" s="400"/>
      <c r="W2842" s="405"/>
      <c r="X2842" s="405"/>
      <c r="Y2842" s="403"/>
      <c r="Z2842" s="407"/>
      <c r="AA2842" s="403"/>
      <c r="AB2842" s="405"/>
      <c r="AC2842" s="403"/>
      <c r="AD2842" s="406"/>
      <c r="AG2842" s="403"/>
      <c r="AH2842" s="403"/>
      <c r="AI2842" s="405"/>
      <c r="AL2842" s="403"/>
      <c r="AN2842" s="403"/>
      <c r="AO2842" s="405"/>
      <c r="AP2842" s="403"/>
      <c r="AQ2842" s="403"/>
      <c r="AR2842" s="403"/>
      <c r="AS2842" s="403"/>
      <c r="AT2842" s="403"/>
      <c r="AU2842" s="403"/>
      <c r="AV2842" s="405"/>
      <c r="AW2842" s="404"/>
      <c r="AY2842" s="403"/>
      <c r="BC2842" s="403"/>
      <c r="BD2842" s="403"/>
      <c r="BE2842" s="403"/>
      <c r="BF2842" s="403"/>
      <c r="BG2842" s="403"/>
      <c r="BH2842" s="403"/>
      <c r="BI2842" s="403"/>
      <c r="BJ2842" s="403"/>
      <c r="BK2842" s="403"/>
    </row>
    <row r="2843" spans="1:63" x14ac:dyDescent="0.25">
      <c r="A2843" s="405"/>
      <c r="B2843" s="400"/>
      <c r="C2843" s="403"/>
      <c r="D2843" s="403"/>
      <c r="E2843" s="403"/>
      <c r="I2843" s="404"/>
      <c r="Q2843" s="405"/>
      <c r="S2843" s="405"/>
      <c r="T2843" s="403"/>
      <c r="U2843" s="406"/>
      <c r="V2843" s="400"/>
      <c r="W2843" s="405"/>
      <c r="X2843" s="405"/>
      <c r="Y2843" s="403"/>
      <c r="Z2843" s="407"/>
      <c r="AA2843" s="403"/>
      <c r="AB2843" s="405"/>
      <c r="AC2843" s="403"/>
      <c r="AD2843" s="406"/>
      <c r="AG2843" s="403"/>
      <c r="AH2843" s="403"/>
      <c r="AI2843" s="405"/>
      <c r="AL2843" s="403"/>
      <c r="AN2843" s="403"/>
      <c r="AO2843" s="405"/>
      <c r="AP2843" s="403"/>
      <c r="AQ2843" s="403"/>
      <c r="AR2843" s="403"/>
      <c r="AS2843" s="403"/>
      <c r="AT2843" s="403"/>
      <c r="AU2843" s="403"/>
      <c r="AV2843" s="405"/>
      <c r="AW2843" s="404"/>
      <c r="AY2843" s="403"/>
      <c r="BC2843" s="403"/>
      <c r="BD2843" s="403"/>
      <c r="BE2843" s="403"/>
      <c r="BF2843" s="403"/>
      <c r="BG2843" s="403"/>
      <c r="BH2843" s="403"/>
      <c r="BI2843" s="403"/>
      <c r="BJ2843" s="403"/>
      <c r="BK2843" s="403"/>
    </row>
    <row r="2844" spans="1:63" x14ac:dyDescent="0.25">
      <c r="A2844" s="405"/>
      <c r="B2844" s="400"/>
      <c r="C2844" s="403"/>
      <c r="D2844" s="403"/>
      <c r="E2844" s="403"/>
      <c r="I2844" s="404"/>
      <c r="Q2844" s="405"/>
      <c r="S2844" s="405"/>
      <c r="T2844" s="403"/>
      <c r="U2844" s="406"/>
      <c r="V2844" s="400"/>
      <c r="W2844" s="405"/>
      <c r="X2844" s="405"/>
      <c r="Y2844" s="403"/>
      <c r="Z2844" s="407"/>
      <c r="AA2844" s="403"/>
      <c r="AB2844" s="405"/>
      <c r="AC2844" s="403"/>
      <c r="AD2844" s="406"/>
      <c r="AG2844" s="403"/>
      <c r="AH2844" s="403"/>
      <c r="AI2844" s="405"/>
      <c r="AL2844" s="403"/>
      <c r="AN2844" s="403"/>
      <c r="AO2844" s="405"/>
      <c r="AP2844" s="403"/>
      <c r="AQ2844" s="403"/>
      <c r="AR2844" s="403"/>
      <c r="AS2844" s="403"/>
      <c r="AT2844" s="403"/>
      <c r="AU2844" s="403"/>
      <c r="AV2844" s="405"/>
      <c r="AW2844" s="404"/>
      <c r="AY2844" s="403"/>
      <c r="BC2844" s="403"/>
      <c r="BD2844" s="403"/>
      <c r="BE2844" s="403"/>
      <c r="BF2844" s="403"/>
      <c r="BG2844" s="403"/>
      <c r="BH2844" s="403"/>
      <c r="BI2844" s="403"/>
      <c r="BJ2844" s="403"/>
      <c r="BK2844" s="403"/>
    </row>
    <row r="2845" spans="1:63" x14ac:dyDescent="0.25">
      <c r="A2845" s="405"/>
      <c r="B2845" s="400"/>
      <c r="C2845" s="403"/>
      <c r="D2845" s="403"/>
      <c r="E2845" s="403"/>
      <c r="I2845" s="404"/>
      <c r="Q2845" s="405"/>
      <c r="S2845" s="405"/>
      <c r="T2845" s="403"/>
      <c r="U2845" s="406"/>
      <c r="V2845" s="400"/>
      <c r="W2845" s="405"/>
      <c r="X2845" s="405"/>
      <c r="Y2845" s="403"/>
      <c r="Z2845" s="407"/>
      <c r="AA2845" s="403"/>
      <c r="AB2845" s="405"/>
      <c r="AC2845" s="403"/>
      <c r="AD2845" s="406"/>
      <c r="AG2845" s="403"/>
      <c r="AH2845" s="403"/>
      <c r="AI2845" s="405"/>
      <c r="AL2845" s="403"/>
      <c r="AN2845" s="403"/>
      <c r="AO2845" s="405"/>
      <c r="AP2845" s="403"/>
      <c r="AQ2845" s="403"/>
      <c r="AR2845" s="403"/>
      <c r="AS2845" s="403"/>
      <c r="AT2845" s="403"/>
      <c r="AU2845" s="403"/>
      <c r="AV2845" s="405"/>
      <c r="AW2845" s="404"/>
      <c r="AY2845" s="403"/>
      <c r="BC2845" s="403"/>
      <c r="BD2845" s="403"/>
      <c r="BE2845" s="403"/>
      <c r="BF2845" s="403"/>
      <c r="BG2845" s="403"/>
      <c r="BH2845" s="403"/>
      <c r="BI2845" s="403"/>
      <c r="BJ2845" s="403"/>
      <c r="BK2845" s="403"/>
    </row>
    <row r="2846" spans="1:63" x14ac:dyDescent="0.25">
      <c r="A2846" s="405"/>
      <c r="B2846" s="400"/>
      <c r="C2846" s="403"/>
      <c r="D2846" s="403"/>
      <c r="E2846" s="403"/>
      <c r="I2846" s="404"/>
      <c r="Q2846" s="405"/>
      <c r="S2846" s="405"/>
      <c r="T2846" s="403"/>
      <c r="U2846" s="406"/>
      <c r="V2846" s="400"/>
      <c r="W2846" s="405"/>
      <c r="X2846" s="405"/>
      <c r="Y2846" s="403"/>
      <c r="Z2846" s="407"/>
      <c r="AA2846" s="403"/>
      <c r="AB2846" s="405"/>
      <c r="AC2846" s="403"/>
      <c r="AD2846" s="406"/>
      <c r="AG2846" s="403"/>
      <c r="AH2846" s="403"/>
      <c r="AI2846" s="405"/>
      <c r="AL2846" s="403"/>
      <c r="AN2846" s="403"/>
      <c r="AO2846" s="405"/>
      <c r="AP2846" s="403"/>
      <c r="AQ2846" s="403"/>
      <c r="AR2846" s="403"/>
      <c r="AS2846" s="403"/>
      <c r="AT2846" s="403"/>
      <c r="AU2846" s="403"/>
      <c r="AV2846" s="405"/>
      <c r="AW2846" s="404"/>
      <c r="AY2846" s="403"/>
      <c r="BC2846" s="403"/>
      <c r="BD2846" s="403"/>
      <c r="BE2846" s="403"/>
      <c r="BF2846" s="403"/>
      <c r="BG2846" s="403"/>
      <c r="BH2846" s="403"/>
      <c r="BI2846" s="403"/>
      <c r="BJ2846" s="403"/>
      <c r="BK2846" s="403"/>
    </row>
    <row r="2847" spans="1:63" x14ac:dyDescent="0.25">
      <c r="A2847" s="405"/>
      <c r="B2847" s="400"/>
      <c r="C2847" s="403"/>
      <c r="D2847" s="403"/>
      <c r="E2847" s="403"/>
      <c r="I2847" s="404"/>
      <c r="Q2847" s="405"/>
      <c r="S2847" s="405"/>
      <c r="T2847" s="403"/>
      <c r="U2847" s="406"/>
      <c r="V2847" s="400"/>
      <c r="W2847" s="405"/>
      <c r="X2847" s="405"/>
      <c r="Y2847" s="403"/>
      <c r="Z2847" s="407"/>
      <c r="AA2847" s="403"/>
      <c r="AB2847" s="405"/>
      <c r="AC2847" s="403"/>
      <c r="AD2847" s="406"/>
      <c r="AG2847" s="403"/>
      <c r="AH2847" s="403"/>
      <c r="AI2847" s="405"/>
      <c r="AL2847" s="403"/>
      <c r="AN2847" s="403"/>
      <c r="AO2847" s="405"/>
      <c r="AP2847" s="403"/>
      <c r="AQ2847" s="403"/>
      <c r="AR2847" s="403"/>
      <c r="AS2847" s="403"/>
      <c r="AT2847" s="403"/>
      <c r="AU2847" s="403"/>
      <c r="AV2847" s="405"/>
      <c r="AW2847" s="404"/>
      <c r="AY2847" s="403"/>
      <c r="BC2847" s="403"/>
      <c r="BD2847" s="403"/>
      <c r="BE2847" s="403"/>
      <c r="BF2847" s="403"/>
      <c r="BG2847" s="403"/>
      <c r="BH2847" s="403"/>
      <c r="BI2847" s="403"/>
      <c r="BJ2847" s="403"/>
      <c r="BK2847" s="403"/>
    </row>
    <row r="2848" spans="1:63" x14ac:dyDescent="0.25">
      <c r="A2848" s="405"/>
      <c r="B2848" s="400"/>
      <c r="C2848" s="403"/>
      <c r="D2848" s="403"/>
      <c r="E2848" s="403"/>
      <c r="I2848" s="404"/>
      <c r="Q2848" s="405"/>
      <c r="S2848" s="405"/>
      <c r="T2848" s="403"/>
      <c r="U2848" s="406"/>
      <c r="V2848" s="400"/>
      <c r="W2848" s="405"/>
      <c r="X2848" s="405"/>
      <c r="Y2848" s="403"/>
      <c r="Z2848" s="407"/>
      <c r="AA2848" s="403"/>
      <c r="AB2848" s="405"/>
      <c r="AC2848" s="403"/>
      <c r="AD2848" s="406"/>
      <c r="AG2848" s="403"/>
      <c r="AH2848" s="403"/>
      <c r="AI2848" s="405"/>
      <c r="AL2848" s="403"/>
      <c r="AN2848" s="403"/>
      <c r="AO2848" s="405"/>
      <c r="AP2848" s="403"/>
      <c r="AQ2848" s="403"/>
      <c r="AR2848" s="403"/>
      <c r="AS2848" s="403"/>
      <c r="AT2848" s="403"/>
      <c r="AU2848" s="403"/>
      <c r="AV2848" s="405"/>
      <c r="AW2848" s="404"/>
      <c r="AY2848" s="403"/>
      <c r="BC2848" s="403"/>
      <c r="BD2848" s="403"/>
      <c r="BE2848" s="403"/>
      <c r="BF2848" s="403"/>
      <c r="BG2848" s="403"/>
      <c r="BH2848" s="403"/>
      <c r="BI2848" s="403"/>
      <c r="BJ2848" s="403"/>
      <c r="BK2848" s="403"/>
    </row>
    <row r="2849" spans="1:63" x14ac:dyDescent="0.25">
      <c r="A2849" s="405"/>
      <c r="B2849" s="400"/>
      <c r="C2849" s="403"/>
      <c r="D2849" s="403"/>
      <c r="E2849" s="403"/>
      <c r="I2849" s="404"/>
      <c r="Q2849" s="405"/>
      <c r="S2849" s="405"/>
      <c r="T2849" s="403"/>
      <c r="U2849" s="406"/>
      <c r="V2849" s="400"/>
      <c r="W2849" s="405"/>
      <c r="X2849" s="405"/>
      <c r="Y2849" s="403"/>
      <c r="Z2849" s="407"/>
      <c r="AA2849" s="403"/>
      <c r="AB2849" s="405"/>
      <c r="AC2849" s="403"/>
      <c r="AD2849" s="406"/>
      <c r="AG2849" s="403"/>
      <c r="AH2849" s="403"/>
      <c r="AI2849" s="405"/>
      <c r="AL2849" s="403"/>
      <c r="AN2849" s="403"/>
      <c r="AO2849" s="405"/>
      <c r="AP2849" s="403"/>
      <c r="AQ2849" s="403"/>
      <c r="AR2849" s="403"/>
      <c r="AS2849" s="403"/>
      <c r="AT2849" s="403"/>
      <c r="AU2849" s="403"/>
      <c r="AV2849" s="405"/>
      <c r="AW2849" s="404"/>
      <c r="AY2849" s="403"/>
      <c r="BC2849" s="403"/>
      <c r="BD2849" s="403"/>
      <c r="BE2849" s="403"/>
      <c r="BF2849" s="403"/>
      <c r="BG2849" s="403"/>
      <c r="BH2849" s="403"/>
      <c r="BI2849" s="403"/>
      <c r="BJ2849" s="403"/>
      <c r="BK2849" s="403"/>
    </row>
    <row r="2850" spans="1:63" x14ac:dyDescent="0.25">
      <c r="A2850" s="405"/>
      <c r="B2850" s="400"/>
      <c r="C2850" s="403"/>
      <c r="D2850" s="403"/>
      <c r="E2850" s="403"/>
      <c r="I2850" s="404"/>
      <c r="Q2850" s="405"/>
      <c r="S2850" s="405"/>
      <c r="T2850" s="403"/>
      <c r="U2850" s="406"/>
      <c r="V2850" s="400"/>
      <c r="W2850" s="405"/>
      <c r="X2850" s="405"/>
      <c r="Y2850" s="403"/>
      <c r="Z2850" s="407"/>
      <c r="AA2850" s="403"/>
      <c r="AB2850" s="405"/>
      <c r="AC2850" s="403"/>
      <c r="AD2850" s="406"/>
      <c r="AG2850" s="403"/>
      <c r="AH2850" s="403"/>
      <c r="AI2850" s="405"/>
      <c r="AL2850" s="403"/>
      <c r="AN2850" s="403"/>
      <c r="AO2850" s="405"/>
      <c r="AP2850" s="403"/>
      <c r="AQ2850" s="403"/>
      <c r="AR2850" s="403"/>
      <c r="AS2850" s="403"/>
      <c r="AT2850" s="403"/>
      <c r="AU2850" s="403"/>
      <c r="AV2850" s="405"/>
      <c r="AW2850" s="404"/>
      <c r="AY2850" s="403"/>
      <c r="BC2850" s="403"/>
      <c r="BD2850" s="403"/>
      <c r="BE2850" s="403"/>
      <c r="BF2850" s="403"/>
      <c r="BG2850" s="403"/>
      <c r="BH2850" s="403"/>
      <c r="BI2850" s="403"/>
      <c r="BJ2850" s="403"/>
      <c r="BK2850" s="403"/>
    </row>
    <row r="2851" spans="1:63" x14ac:dyDescent="0.25">
      <c r="A2851" s="405"/>
      <c r="B2851" s="400"/>
      <c r="C2851" s="403"/>
      <c r="D2851" s="403"/>
      <c r="E2851" s="403"/>
      <c r="I2851" s="404"/>
      <c r="Q2851" s="405"/>
      <c r="S2851" s="405"/>
      <c r="T2851" s="403"/>
      <c r="U2851" s="406"/>
      <c r="V2851" s="400"/>
      <c r="W2851" s="405"/>
      <c r="X2851" s="405"/>
      <c r="Y2851" s="403"/>
      <c r="Z2851" s="407"/>
      <c r="AA2851" s="403"/>
      <c r="AB2851" s="405"/>
      <c r="AC2851" s="403"/>
      <c r="AD2851" s="406"/>
      <c r="AG2851" s="403"/>
      <c r="AH2851" s="403"/>
      <c r="AI2851" s="405"/>
      <c r="AL2851" s="403"/>
      <c r="AN2851" s="403"/>
      <c r="AO2851" s="405"/>
      <c r="AP2851" s="403"/>
      <c r="AQ2851" s="403"/>
      <c r="AR2851" s="403"/>
      <c r="AS2851" s="403"/>
      <c r="AT2851" s="403"/>
      <c r="AU2851" s="403"/>
      <c r="AV2851" s="405"/>
      <c r="AW2851" s="404"/>
      <c r="AY2851" s="403"/>
      <c r="BC2851" s="403"/>
      <c r="BD2851" s="403"/>
      <c r="BE2851" s="403"/>
      <c r="BF2851" s="403"/>
      <c r="BG2851" s="403"/>
      <c r="BH2851" s="403"/>
      <c r="BI2851" s="403"/>
      <c r="BJ2851" s="403"/>
      <c r="BK2851" s="403"/>
    </row>
    <row r="2852" spans="1:63" x14ac:dyDescent="0.25">
      <c r="A2852" s="405"/>
      <c r="B2852" s="400"/>
      <c r="C2852" s="403"/>
      <c r="D2852" s="403"/>
      <c r="E2852" s="403"/>
      <c r="I2852" s="404"/>
      <c r="Q2852" s="405"/>
      <c r="S2852" s="405"/>
      <c r="T2852" s="403"/>
      <c r="U2852" s="406"/>
      <c r="V2852" s="400"/>
      <c r="W2852" s="405"/>
      <c r="X2852" s="405"/>
      <c r="Y2852" s="403"/>
      <c r="Z2852" s="407"/>
      <c r="AA2852" s="403"/>
      <c r="AB2852" s="405"/>
      <c r="AC2852" s="403"/>
      <c r="AD2852" s="406"/>
      <c r="AG2852" s="403"/>
      <c r="AH2852" s="403"/>
      <c r="AI2852" s="405"/>
      <c r="AL2852" s="403"/>
      <c r="AN2852" s="403"/>
      <c r="AO2852" s="405"/>
      <c r="AP2852" s="403"/>
      <c r="AQ2852" s="403"/>
      <c r="AR2852" s="403"/>
      <c r="AS2852" s="403"/>
      <c r="AT2852" s="403"/>
      <c r="AU2852" s="403"/>
      <c r="AV2852" s="405"/>
      <c r="AW2852" s="404"/>
      <c r="AY2852" s="403"/>
      <c r="BC2852" s="403"/>
      <c r="BD2852" s="403"/>
      <c r="BE2852" s="403"/>
      <c r="BF2852" s="403"/>
      <c r="BG2852" s="403"/>
      <c r="BH2852" s="403"/>
      <c r="BI2852" s="403"/>
      <c r="BJ2852" s="403"/>
      <c r="BK2852" s="403"/>
    </row>
    <row r="2853" spans="1:63" x14ac:dyDescent="0.25">
      <c r="A2853" s="405"/>
      <c r="B2853" s="400"/>
      <c r="C2853" s="403"/>
      <c r="D2853" s="403"/>
      <c r="E2853" s="403"/>
      <c r="I2853" s="404"/>
      <c r="Q2853" s="405"/>
      <c r="S2853" s="405"/>
      <c r="T2853" s="403"/>
      <c r="U2853" s="406"/>
      <c r="V2853" s="400"/>
      <c r="W2853" s="405"/>
      <c r="X2853" s="405"/>
      <c r="Y2853" s="403"/>
      <c r="Z2853" s="407"/>
      <c r="AA2853" s="403"/>
      <c r="AB2853" s="405"/>
      <c r="AC2853" s="403"/>
      <c r="AD2853" s="406"/>
      <c r="AG2853" s="403"/>
      <c r="AH2853" s="403"/>
      <c r="AI2853" s="405"/>
      <c r="AL2853" s="403"/>
      <c r="AN2853" s="403"/>
      <c r="AO2853" s="405"/>
      <c r="AP2853" s="403"/>
      <c r="AQ2853" s="403"/>
      <c r="AR2853" s="403"/>
      <c r="AS2853" s="403"/>
      <c r="AT2853" s="403"/>
      <c r="AU2853" s="403"/>
      <c r="AV2853" s="405"/>
      <c r="AW2853" s="404"/>
      <c r="AY2853" s="403"/>
      <c r="BC2853" s="403"/>
      <c r="BD2853" s="403"/>
      <c r="BE2853" s="403"/>
      <c r="BF2853" s="403"/>
      <c r="BG2853" s="403"/>
      <c r="BH2853" s="403"/>
      <c r="BI2853" s="403"/>
      <c r="BJ2853" s="403"/>
      <c r="BK2853" s="403"/>
    </row>
    <row r="2854" spans="1:63" x14ac:dyDescent="0.25">
      <c r="A2854" s="405"/>
      <c r="B2854" s="400"/>
      <c r="C2854" s="403"/>
      <c r="D2854" s="403"/>
      <c r="E2854" s="403"/>
      <c r="I2854" s="404"/>
      <c r="Q2854" s="405"/>
      <c r="S2854" s="405"/>
      <c r="T2854" s="403"/>
      <c r="U2854" s="406"/>
      <c r="V2854" s="400"/>
      <c r="W2854" s="405"/>
      <c r="X2854" s="405"/>
      <c r="Y2854" s="403"/>
      <c r="Z2854" s="407"/>
      <c r="AA2854" s="403"/>
      <c r="AB2854" s="405"/>
      <c r="AC2854" s="403"/>
      <c r="AD2854" s="406"/>
      <c r="AG2854" s="403"/>
      <c r="AH2854" s="403"/>
      <c r="AI2854" s="405"/>
      <c r="AL2854" s="403"/>
      <c r="AN2854" s="403"/>
      <c r="AO2854" s="405"/>
      <c r="AP2854" s="403"/>
      <c r="AQ2854" s="403"/>
      <c r="AR2854" s="403"/>
      <c r="AS2854" s="403"/>
      <c r="AT2854" s="403"/>
      <c r="AU2854" s="403"/>
      <c r="AV2854" s="405"/>
      <c r="AW2854" s="404"/>
      <c r="AY2854" s="403"/>
      <c r="BC2854" s="403"/>
      <c r="BD2854" s="403"/>
      <c r="BE2854" s="403"/>
      <c r="BF2854" s="403"/>
      <c r="BG2854" s="403"/>
      <c r="BH2854" s="403"/>
      <c r="BI2854" s="403"/>
      <c r="BJ2854" s="403"/>
      <c r="BK2854" s="403"/>
    </row>
    <row r="2855" spans="1:63" x14ac:dyDescent="0.25">
      <c r="A2855" s="405"/>
      <c r="B2855" s="400"/>
      <c r="C2855" s="403"/>
      <c r="D2855" s="403"/>
      <c r="E2855" s="403"/>
      <c r="I2855" s="404"/>
      <c r="Q2855" s="405"/>
      <c r="S2855" s="405"/>
      <c r="T2855" s="403"/>
      <c r="U2855" s="406"/>
      <c r="V2855" s="400"/>
      <c r="W2855" s="405"/>
      <c r="X2855" s="405"/>
      <c r="Y2855" s="403"/>
      <c r="Z2855" s="407"/>
      <c r="AA2855" s="403"/>
      <c r="AB2855" s="405"/>
      <c r="AC2855" s="403"/>
      <c r="AD2855" s="406"/>
      <c r="AG2855" s="403"/>
      <c r="AH2855" s="403"/>
      <c r="AI2855" s="405"/>
      <c r="AL2855" s="403"/>
      <c r="AN2855" s="403"/>
      <c r="AO2855" s="405"/>
      <c r="AP2855" s="403"/>
      <c r="AQ2855" s="403"/>
      <c r="AR2855" s="403"/>
      <c r="AS2855" s="403"/>
      <c r="AT2855" s="403"/>
      <c r="AU2855" s="403"/>
      <c r="AV2855" s="405"/>
      <c r="AW2855" s="404"/>
      <c r="AY2855" s="403"/>
      <c r="BC2855" s="403"/>
      <c r="BD2855" s="403"/>
      <c r="BE2855" s="403"/>
      <c r="BF2855" s="403"/>
      <c r="BG2855" s="403"/>
      <c r="BH2855" s="403"/>
      <c r="BI2855" s="403"/>
      <c r="BJ2855" s="403"/>
      <c r="BK2855" s="403"/>
    </row>
    <row r="2856" spans="1:63" x14ac:dyDescent="0.25">
      <c r="A2856" s="405"/>
      <c r="B2856" s="400"/>
      <c r="C2856" s="403"/>
      <c r="D2856" s="403"/>
      <c r="E2856" s="403"/>
      <c r="I2856" s="404"/>
      <c r="Q2856" s="405"/>
      <c r="S2856" s="405"/>
      <c r="T2856" s="403"/>
      <c r="U2856" s="406"/>
      <c r="V2856" s="400"/>
      <c r="W2856" s="405"/>
      <c r="X2856" s="405"/>
      <c r="Y2856" s="403"/>
      <c r="Z2856" s="407"/>
      <c r="AA2856" s="403"/>
      <c r="AB2856" s="405"/>
      <c r="AC2856" s="403"/>
      <c r="AD2856" s="406"/>
      <c r="AG2856" s="403"/>
      <c r="AH2856" s="403"/>
      <c r="AI2856" s="405"/>
      <c r="AL2856" s="403"/>
      <c r="AN2856" s="403"/>
      <c r="AO2856" s="405"/>
      <c r="AP2856" s="403"/>
      <c r="AQ2856" s="403"/>
      <c r="AR2856" s="403"/>
      <c r="AS2856" s="403"/>
      <c r="AT2856" s="403"/>
      <c r="AU2856" s="403"/>
      <c r="AV2856" s="405"/>
      <c r="AW2856" s="404"/>
      <c r="AY2856" s="403"/>
      <c r="BC2856" s="403"/>
      <c r="BD2856" s="403"/>
      <c r="BE2856" s="403"/>
      <c r="BF2856" s="403"/>
      <c r="BG2856" s="403"/>
      <c r="BH2856" s="403"/>
      <c r="BI2856" s="403"/>
      <c r="BJ2856" s="403"/>
      <c r="BK2856" s="403"/>
    </row>
    <row r="2857" spans="1:63" x14ac:dyDescent="0.25">
      <c r="A2857" s="405"/>
      <c r="B2857" s="400"/>
      <c r="C2857" s="403"/>
      <c r="D2857" s="403"/>
      <c r="E2857" s="403"/>
      <c r="I2857" s="404"/>
      <c r="Q2857" s="405"/>
      <c r="S2857" s="405"/>
      <c r="T2857" s="403"/>
      <c r="U2857" s="406"/>
      <c r="V2857" s="400"/>
      <c r="W2857" s="405"/>
      <c r="X2857" s="405"/>
      <c r="Y2857" s="403"/>
      <c r="Z2857" s="407"/>
      <c r="AA2857" s="403"/>
      <c r="AB2857" s="405"/>
      <c r="AC2857" s="403"/>
      <c r="AD2857" s="406"/>
      <c r="AG2857" s="403"/>
      <c r="AH2857" s="403"/>
      <c r="AI2857" s="405"/>
      <c r="AL2857" s="403"/>
      <c r="AN2857" s="403"/>
      <c r="AO2857" s="405"/>
      <c r="AP2857" s="403"/>
      <c r="AQ2857" s="403"/>
      <c r="AR2857" s="403"/>
      <c r="AS2857" s="403"/>
      <c r="AT2857" s="403"/>
      <c r="AU2857" s="403"/>
      <c r="AV2857" s="405"/>
      <c r="AW2857" s="404"/>
      <c r="AY2857" s="403"/>
      <c r="BC2857" s="403"/>
      <c r="BD2857" s="403"/>
      <c r="BE2857" s="403"/>
      <c r="BF2857" s="403"/>
      <c r="BG2857" s="403"/>
      <c r="BH2857" s="403"/>
      <c r="BI2857" s="403"/>
      <c r="BJ2857" s="403"/>
      <c r="BK2857" s="403"/>
    </row>
    <row r="2858" spans="1:63" x14ac:dyDescent="0.25">
      <c r="A2858" s="405"/>
      <c r="B2858" s="400"/>
      <c r="C2858" s="403"/>
      <c r="D2858" s="403"/>
      <c r="E2858" s="403"/>
      <c r="I2858" s="404"/>
      <c r="Q2858" s="405"/>
      <c r="S2858" s="405"/>
      <c r="T2858" s="403"/>
      <c r="U2858" s="406"/>
      <c r="V2858" s="400"/>
      <c r="W2858" s="405"/>
      <c r="X2858" s="405"/>
      <c r="Y2858" s="403"/>
      <c r="Z2858" s="407"/>
      <c r="AA2858" s="403"/>
      <c r="AB2858" s="405"/>
      <c r="AC2858" s="403"/>
      <c r="AD2858" s="406"/>
      <c r="AG2858" s="403"/>
      <c r="AH2858" s="403"/>
      <c r="AI2858" s="405"/>
      <c r="AL2858" s="403"/>
      <c r="AN2858" s="403"/>
      <c r="AO2858" s="405"/>
      <c r="AP2858" s="403"/>
      <c r="AQ2858" s="403"/>
      <c r="AR2858" s="403"/>
      <c r="AS2858" s="403"/>
      <c r="AT2858" s="403"/>
      <c r="AU2858" s="403"/>
      <c r="AV2858" s="405"/>
      <c r="AW2858" s="404"/>
      <c r="AY2858" s="403"/>
      <c r="BC2858" s="403"/>
      <c r="BD2858" s="403"/>
      <c r="BE2858" s="403"/>
      <c r="BF2858" s="403"/>
      <c r="BG2858" s="403"/>
      <c r="BH2858" s="403"/>
      <c r="BI2858" s="403"/>
      <c r="BJ2858" s="403"/>
      <c r="BK2858" s="403"/>
    </row>
    <row r="2859" spans="1:63" x14ac:dyDescent="0.25">
      <c r="A2859" s="405"/>
      <c r="B2859" s="400"/>
      <c r="C2859" s="403"/>
      <c r="D2859" s="403"/>
      <c r="E2859" s="403"/>
      <c r="I2859" s="404"/>
      <c r="Q2859" s="405"/>
      <c r="S2859" s="405"/>
      <c r="T2859" s="403"/>
      <c r="U2859" s="406"/>
      <c r="V2859" s="400"/>
      <c r="W2859" s="405"/>
      <c r="X2859" s="405"/>
      <c r="Y2859" s="403"/>
      <c r="Z2859" s="407"/>
      <c r="AA2859" s="403"/>
      <c r="AB2859" s="405"/>
      <c r="AC2859" s="403"/>
      <c r="AD2859" s="406"/>
      <c r="AG2859" s="403"/>
      <c r="AH2859" s="403"/>
      <c r="AI2859" s="405"/>
      <c r="AL2859" s="403"/>
      <c r="AN2859" s="403"/>
      <c r="AO2859" s="405"/>
      <c r="AP2859" s="403"/>
      <c r="AQ2859" s="403"/>
      <c r="AR2859" s="403"/>
      <c r="AS2859" s="403"/>
      <c r="AT2859" s="403"/>
      <c r="AU2859" s="403"/>
      <c r="AV2859" s="405"/>
      <c r="AW2859" s="404"/>
      <c r="AY2859" s="403"/>
      <c r="BC2859" s="403"/>
      <c r="BD2859" s="403"/>
      <c r="BE2859" s="403"/>
      <c r="BF2859" s="403"/>
      <c r="BG2859" s="403"/>
      <c r="BH2859" s="403"/>
      <c r="BI2859" s="403"/>
      <c r="BJ2859" s="403"/>
      <c r="BK2859" s="403"/>
    </row>
    <row r="2860" spans="1:63" x14ac:dyDescent="0.25">
      <c r="A2860" s="405"/>
      <c r="B2860" s="400"/>
      <c r="C2860" s="403"/>
      <c r="D2860" s="403"/>
      <c r="E2860" s="403"/>
      <c r="I2860" s="404"/>
      <c r="Q2860" s="405"/>
      <c r="S2860" s="405"/>
      <c r="T2860" s="403"/>
      <c r="U2860" s="406"/>
      <c r="V2860" s="400"/>
      <c r="W2860" s="405"/>
      <c r="X2860" s="405"/>
      <c r="Y2860" s="403"/>
      <c r="Z2860" s="407"/>
      <c r="AA2860" s="403"/>
      <c r="AB2860" s="405"/>
      <c r="AC2860" s="403"/>
      <c r="AD2860" s="406"/>
      <c r="AG2860" s="403"/>
      <c r="AH2860" s="403"/>
      <c r="AI2860" s="405"/>
      <c r="AL2860" s="403"/>
      <c r="AN2860" s="403"/>
      <c r="AO2860" s="405"/>
      <c r="AP2860" s="403"/>
      <c r="AQ2860" s="403"/>
      <c r="AR2860" s="403"/>
      <c r="AS2860" s="403"/>
      <c r="AT2860" s="403"/>
      <c r="AU2860" s="403"/>
      <c r="AV2860" s="405"/>
      <c r="AW2860" s="404"/>
      <c r="AY2860" s="403"/>
      <c r="BC2860" s="403"/>
      <c r="BD2860" s="403"/>
      <c r="BE2860" s="403"/>
      <c r="BF2860" s="403"/>
      <c r="BG2860" s="403"/>
      <c r="BH2860" s="403"/>
      <c r="BI2860" s="403"/>
      <c r="BJ2860" s="403"/>
      <c r="BK2860" s="403"/>
    </row>
    <row r="2861" spans="1:63" x14ac:dyDescent="0.25">
      <c r="A2861" s="405"/>
      <c r="B2861" s="400"/>
      <c r="C2861" s="403"/>
      <c r="D2861" s="403"/>
      <c r="E2861" s="403"/>
      <c r="I2861" s="404"/>
      <c r="Q2861" s="405"/>
      <c r="S2861" s="405"/>
      <c r="T2861" s="403"/>
      <c r="U2861" s="406"/>
      <c r="V2861" s="400"/>
      <c r="W2861" s="405"/>
      <c r="X2861" s="405"/>
      <c r="Y2861" s="403"/>
      <c r="Z2861" s="407"/>
      <c r="AA2861" s="403"/>
      <c r="AB2861" s="405"/>
      <c r="AC2861" s="403"/>
      <c r="AD2861" s="406"/>
      <c r="AG2861" s="403"/>
      <c r="AH2861" s="403"/>
      <c r="AI2861" s="405"/>
      <c r="AL2861" s="403"/>
      <c r="AN2861" s="403"/>
      <c r="AO2861" s="405"/>
      <c r="AP2861" s="403"/>
      <c r="AQ2861" s="403"/>
      <c r="AR2861" s="403"/>
      <c r="AS2861" s="403"/>
      <c r="AT2861" s="403"/>
      <c r="AU2861" s="403"/>
      <c r="AV2861" s="405"/>
      <c r="AW2861" s="404"/>
      <c r="AY2861" s="403"/>
      <c r="BC2861" s="403"/>
      <c r="BD2861" s="403"/>
      <c r="BE2861" s="403"/>
      <c r="BF2861" s="403"/>
      <c r="BG2861" s="403"/>
      <c r="BH2861" s="403"/>
      <c r="BI2861" s="403"/>
      <c r="BJ2861" s="403"/>
      <c r="BK2861" s="403"/>
    </row>
    <row r="2862" spans="1:63" x14ac:dyDescent="0.25">
      <c r="A2862" s="405"/>
      <c r="B2862" s="400"/>
      <c r="C2862" s="403"/>
      <c r="D2862" s="403"/>
      <c r="E2862" s="403"/>
      <c r="I2862" s="404"/>
      <c r="Q2862" s="405"/>
      <c r="S2862" s="405"/>
      <c r="T2862" s="403"/>
      <c r="U2862" s="406"/>
      <c r="V2862" s="400"/>
      <c r="W2862" s="405"/>
      <c r="X2862" s="405"/>
      <c r="Y2862" s="403"/>
      <c r="Z2862" s="407"/>
      <c r="AA2862" s="403"/>
      <c r="AB2862" s="405"/>
      <c r="AC2862" s="403"/>
      <c r="AD2862" s="406"/>
      <c r="AG2862" s="403"/>
      <c r="AH2862" s="403"/>
      <c r="AI2862" s="405"/>
      <c r="AL2862" s="403"/>
      <c r="AN2862" s="403"/>
      <c r="AO2862" s="405"/>
      <c r="AP2862" s="403"/>
      <c r="AQ2862" s="403"/>
      <c r="AR2862" s="403"/>
      <c r="AS2862" s="403"/>
      <c r="AT2862" s="403"/>
      <c r="AU2862" s="403"/>
      <c r="AV2862" s="405"/>
      <c r="AW2862" s="404"/>
      <c r="AY2862" s="403"/>
      <c r="BC2862" s="403"/>
      <c r="BD2862" s="403"/>
      <c r="BE2862" s="403"/>
      <c r="BF2862" s="403"/>
      <c r="BG2862" s="403"/>
      <c r="BH2862" s="403"/>
      <c r="BI2862" s="403"/>
      <c r="BJ2862" s="403"/>
      <c r="BK2862" s="403"/>
    </row>
    <row r="2863" spans="1:63" x14ac:dyDescent="0.25">
      <c r="A2863" s="405"/>
      <c r="B2863" s="400"/>
      <c r="C2863" s="403"/>
      <c r="D2863" s="403"/>
      <c r="E2863" s="403"/>
      <c r="I2863" s="404"/>
      <c r="Q2863" s="405"/>
      <c r="S2863" s="405"/>
      <c r="T2863" s="403"/>
      <c r="U2863" s="406"/>
      <c r="V2863" s="400"/>
      <c r="W2863" s="405"/>
      <c r="X2863" s="405"/>
      <c r="Y2863" s="403"/>
      <c r="Z2863" s="407"/>
      <c r="AA2863" s="403"/>
      <c r="AB2863" s="405"/>
      <c r="AC2863" s="403"/>
      <c r="AD2863" s="406"/>
      <c r="AG2863" s="403"/>
      <c r="AH2863" s="403"/>
      <c r="AI2863" s="405"/>
      <c r="AL2863" s="403"/>
      <c r="AN2863" s="403"/>
      <c r="AO2863" s="405"/>
      <c r="AP2863" s="403"/>
      <c r="AQ2863" s="403"/>
      <c r="AR2863" s="403"/>
      <c r="AS2863" s="403"/>
      <c r="AT2863" s="403"/>
      <c r="AU2863" s="403"/>
      <c r="AV2863" s="405"/>
      <c r="AW2863" s="404"/>
      <c r="AY2863" s="403"/>
      <c r="BC2863" s="403"/>
      <c r="BD2863" s="403"/>
      <c r="BE2863" s="403"/>
      <c r="BF2863" s="403"/>
      <c r="BG2863" s="403"/>
      <c r="BH2863" s="403"/>
      <c r="BI2863" s="403"/>
      <c r="BJ2863" s="403"/>
      <c r="BK2863" s="403"/>
    </row>
    <row r="2864" spans="1:63" x14ac:dyDescent="0.25">
      <c r="A2864" s="405"/>
      <c r="B2864" s="400"/>
      <c r="C2864" s="403"/>
      <c r="D2864" s="403"/>
      <c r="E2864" s="403"/>
      <c r="I2864" s="404"/>
      <c r="Q2864" s="405"/>
      <c r="S2864" s="405"/>
      <c r="T2864" s="403"/>
      <c r="U2864" s="406"/>
      <c r="V2864" s="400"/>
      <c r="W2864" s="405"/>
      <c r="X2864" s="405"/>
      <c r="Y2864" s="403"/>
      <c r="Z2864" s="407"/>
      <c r="AA2864" s="403"/>
      <c r="AB2864" s="405"/>
      <c r="AC2864" s="403"/>
      <c r="AD2864" s="406"/>
      <c r="AG2864" s="403"/>
      <c r="AH2864" s="403"/>
      <c r="AI2864" s="405"/>
      <c r="AL2864" s="403"/>
      <c r="AN2864" s="403"/>
      <c r="AO2864" s="405"/>
      <c r="AP2864" s="403"/>
      <c r="AQ2864" s="403"/>
      <c r="AR2864" s="403"/>
      <c r="AS2864" s="403"/>
      <c r="AT2864" s="403"/>
      <c r="AU2864" s="403"/>
      <c r="AV2864" s="405"/>
      <c r="AW2864" s="404"/>
      <c r="AY2864" s="403"/>
      <c r="BC2864" s="403"/>
      <c r="BD2864" s="403"/>
      <c r="BE2864" s="403"/>
      <c r="BF2864" s="403"/>
      <c r="BG2864" s="403"/>
      <c r="BH2864" s="403"/>
      <c r="BI2864" s="403"/>
      <c r="BJ2864" s="403"/>
      <c r="BK2864" s="403"/>
    </row>
    <row r="2865" spans="1:63" x14ac:dyDescent="0.25">
      <c r="A2865" s="405"/>
      <c r="B2865" s="400"/>
      <c r="C2865" s="403"/>
      <c r="D2865" s="403"/>
      <c r="E2865" s="403"/>
      <c r="I2865" s="404"/>
      <c r="Q2865" s="405"/>
      <c r="S2865" s="405"/>
      <c r="T2865" s="403"/>
      <c r="U2865" s="406"/>
      <c r="V2865" s="400"/>
      <c r="W2865" s="405"/>
      <c r="X2865" s="405"/>
      <c r="Y2865" s="403"/>
      <c r="Z2865" s="407"/>
      <c r="AA2865" s="403"/>
      <c r="AB2865" s="405"/>
      <c r="AC2865" s="403"/>
      <c r="AD2865" s="406"/>
      <c r="AG2865" s="403"/>
      <c r="AH2865" s="403"/>
      <c r="AI2865" s="405"/>
      <c r="AL2865" s="403"/>
      <c r="AN2865" s="403"/>
      <c r="AO2865" s="405"/>
      <c r="AP2865" s="403"/>
      <c r="AQ2865" s="403"/>
      <c r="AR2865" s="403"/>
      <c r="AS2865" s="403"/>
      <c r="AT2865" s="403"/>
      <c r="AU2865" s="403"/>
      <c r="AV2865" s="405"/>
      <c r="AW2865" s="404"/>
      <c r="AY2865" s="403"/>
      <c r="BC2865" s="403"/>
      <c r="BD2865" s="403"/>
      <c r="BE2865" s="403"/>
      <c r="BF2865" s="403"/>
      <c r="BG2865" s="403"/>
      <c r="BH2865" s="403"/>
      <c r="BI2865" s="403"/>
      <c r="BJ2865" s="403"/>
      <c r="BK2865" s="403"/>
    </row>
    <row r="2866" spans="1:63" x14ac:dyDescent="0.25">
      <c r="A2866" s="405"/>
      <c r="B2866" s="400"/>
      <c r="C2866" s="403"/>
      <c r="D2866" s="403"/>
      <c r="E2866" s="403"/>
      <c r="I2866" s="404"/>
      <c r="Q2866" s="405"/>
      <c r="S2866" s="405"/>
      <c r="T2866" s="403"/>
      <c r="U2866" s="406"/>
      <c r="V2866" s="400"/>
      <c r="W2866" s="405"/>
      <c r="X2866" s="405"/>
      <c r="Y2866" s="403"/>
      <c r="Z2866" s="407"/>
      <c r="AA2866" s="403"/>
      <c r="AB2866" s="405"/>
      <c r="AC2866" s="403"/>
      <c r="AD2866" s="406"/>
      <c r="AG2866" s="403"/>
      <c r="AH2866" s="403"/>
      <c r="AI2866" s="405"/>
      <c r="AL2866" s="403"/>
      <c r="AN2866" s="403"/>
      <c r="AO2866" s="405"/>
      <c r="AP2866" s="403"/>
      <c r="AQ2866" s="403"/>
      <c r="AR2866" s="403"/>
      <c r="AS2866" s="403"/>
      <c r="AT2866" s="403"/>
      <c r="AU2866" s="403"/>
      <c r="AV2866" s="405"/>
      <c r="AW2866" s="404"/>
      <c r="AY2866" s="403"/>
      <c r="BC2866" s="403"/>
      <c r="BD2866" s="403"/>
      <c r="BE2866" s="403"/>
      <c r="BF2866" s="403"/>
      <c r="BG2866" s="403"/>
      <c r="BH2866" s="403"/>
      <c r="BI2866" s="403"/>
      <c r="BJ2866" s="403"/>
      <c r="BK2866" s="403"/>
    </row>
    <row r="2867" spans="1:63" x14ac:dyDescent="0.25">
      <c r="A2867" s="405"/>
      <c r="B2867" s="400"/>
      <c r="C2867" s="403"/>
      <c r="D2867" s="403"/>
      <c r="E2867" s="403"/>
      <c r="I2867" s="404"/>
      <c r="Q2867" s="405"/>
      <c r="S2867" s="405"/>
      <c r="T2867" s="403"/>
      <c r="U2867" s="406"/>
      <c r="V2867" s="400"/>
      <c r="W2867" s="405"/>
      <c r="X2867" s="405"/>
      <c r="Y2867" s="403"/>
      <c r="Z2867" s="407"/>
      <c r="AA2867" s="403"/>
      <c r="AB2867" s="405"/>
      <c r="AC2867" s="403"/>
      <c r="AD2867" s="406"/>
      <c r="AG2867" s="403"/>
      <c r="AH2867" s="403"/>
      <c r="AI2867" s="405"/>
      <c r="AL2867" s="403"/>
      <c r="AN2867" s="403"/>
      <c r="AO2867" s="405"/>
      <c r="AP2867" s="403"/>
      <c r="AQ2867" s="403"/>
      <c r="AR2867" s="403"/>
      <c r="AS2867" s="403"/>
      <c r="AT2867" s="403"/>
      <c r="AU2867" s="403"/>
      <c r="AV2867" s="405"/>
      <c r="AW2867" s="404"/>
      <c r="AY2867" s="403"/>
      <c r="BC2867" s="403"/>
      <c r="BD2867" s="403"/>
      <c r="BE2867" s="403"/>
      <c r="BF2867" s="403"/>
      <c r="BG2867" s="403"/>
      <c r="BH2867" s="403"/>
      <c r="BI2867" s="403"/>
      <c r="BJ2867" s="403"/>
      <c r="BK2867" s="403"/>
    </row>
    <row r="2868" spans="1:63" x14ac:dyDescent="0.25">
      <c r="A2868" s="405"/>
      <c r="B2868" s="400"/>
      <c r="C2868" s="403"/>
      <c r="D2868" s="403"/>
      <c r="E2868" s="403"/>
      <c r="I2868" s="404"/>
      <c r="Q2868" s="405"/>
      <c r="S2868" s="405"/>
      <c r="T2868" s="403"/>
      <c r="U2868" s="406"/>
      <c r="V2868" s="400"/>
      <c r="W2868" s="405"/>
      <c r="X2868" s="405"/>
      <c r="Y2868" s="403"/>
      <c r="Z2868" s="407"/>
      <c r="AA2868" s="403"/>
      <c r="AB2868" s="405"/>
      <c r="AC2868" s="403"/>
      <c r="AD2868" s="406"/>
      <c r="AG2868" s="403"/>
      <c r="AH2868" s="403"/>
      <c r="AI2868" s="405"/>
      <c r="AL2868" s="403"/>
      <c r="AN2868" s="403"/>
      <c r="AO2868" s="405"/>
      <c r="AP2868" s="403"/>
      <c r="AQ2868" s="403"/>
      <c r="AR2868" s="403"/>
      <c r="AS2868" s="403"/>
      <c r="AT2868" s="403"/>
      <c r="AU2868" s="403"/>
      <c r="AV2868" s="405"/>
      <c r="AW2868" s="404"/>
      <c r="AY2868" s="403"/>
      <c r="BC2868" s="403"/>
      <c r="BD2868" s="403"/>
      <c r="BE2868" s="403"/>
      <c r="BF2868" s="403"/>
      <c r="BG2868" s="403"/>
      <c r="BH2868" s="403"/>
      <c r="BI2868" s="403"/>
      <c r="BJ2868" s="403"/>
      <c r="BK2868" s="403"/>
    </row>
    <row r="2869" spans="1:63" x14ac:dyDescent="0.25">
      <c r="A2869" s="405"/>
      <c r="B2869" s="400"/>
      <c r="C2869" s="403"/>
      <c r="D2869" s="403"/>
      <c r="E2869" s="403"/>
      <c r="I2869" s="404"/>
      <c r="Q2869" s="405"/>
      <c r="S2869" s="405"/>
      <c r="T2869" s="403"/>
      <c r="U2869" s="406"/>
      <c r="V2869" s="400"/>
      <c r="W2869" s="405"/>
      <c r="X2869" s="405"/>
      <c r="Y2869" s="403"/>
      <c r="Z2869" s="407"/>
      <c r="AA2869" s="403"/>
      <c r="AB2869" s="405"/>
      <c r="AC2869" s="403"/>
      <c r="AD2869" s="406"/>
      <c r="AG2869" s="403"/>
      <c r="AH2869" s="403"/>
      <c r="AI2869" s="405"/>
      <c r="AL2869" s="403"/>
      <c r="AN2869" s="403"/>
      <c r="AO2869" s="405"/>
      <c r="AP2869" s="403"/>
      <c r="AQ2869" s="403"/>
      <c r="AR2869" s="403"/>
      <c r="AS2869" s="403"/>
      <c r="AT2869" s="403"/>
      <c r="AU2869" s="403"/>
      <c r="AV2869" s="405"/>
      <c r="AW2869" s="404"/>
      <c r="AY2869" s="403"/>
      <c r="BC2869" s="403"/>
      <c r="BD2869" s="403"/>
      <c r="BE2869" s="403"/>
      <c r="BF2869" s="403"/>
      <c r="BG2869" s="403"/>
      <c r="BH2869" s="403"/>
      <c r="BI2869" s="403"/>
      <c r="BJ2869" s="403"/>
      <c r="BK2869" s="403"/>
    </row>
    <row r="2870" spans="1:63" x14ac:dyDescent="0.25">
      <c r="A2870" s="405"/>
      <c r="B2870" s="400"/>
      <c r="C2870" s="403"/>
      <c r="D2870" s="403"/>
      <c r="E2870" s="403"/>
      <c r="I2870" s="404"/>
      <c r="Q2870" s="405"/>
      <c r="S2870" s="405"/>
      <c r="T2870" s="403"/>
      <c r="U2870" s="406"/>
      <c r="V2870" s="400"/>
      <c r="W2870" s="405"/>
      <c r="X2870" s="405"/>
      <c r="Y2870" s="403"/>
      <c r="Z2870" s="407"/>
      <c r="AA2870" s="403"/>
      <c r="AB2870" s="405"/>
      <c r="AC2870" s="403"/>
      <c r="AD2870" s="406"/>
      <c r="AG2870" s="403"/>
      <c r="AH2870" s="403"/>
      <c r="AI2870" s="405"/>
      <c r="AL2870" s="403"/>
      <c r="AN2870" s="403"/>
      <c r="AO2870" s="405"/>
      <c r="AP2870" s="403"/>
      <c r="AQ2870" s="403"/>
      <c r="AR2870" s="403"/>
      <c r="AS2870" s="403"/>
      <c r="AT2870" s="403"/>
      <c r="AU2870" s="403"/>
      <c r="AV2870" s="405"/>
      <c r="AW2870" s="404"/>
      <c r="AY2870" s="403"/>
      <c r="BC2870" s="403"/>
      <c r="BD2870" s="403"/>
      <c r="BE2870" s="403"/>
      <c r="BF2870" s="403"/>
      <c r="BG2870" s="403"/>
      <c r="BH2870" s="403"/>
      <c r="BI2870" s="403"/>
      <c r="BJ2870" s="403"/>
      <c r="BK2870" s="403"/>
    </row>
    <row r="2871" spans="1:63" x14ac:dyDescent="0.25">
      <c r="A2871" s="405"/>
      <c r="B2871" s="400"/>
      <c r="C2871" s="403"/>
      <c r="D2871" s="403"/>
      <c r="E2871" s="403"/>
      <c r="I2871" s="404"/>
      <c r="Q2871" s="405"/>
      <c r="S2871" s="405"/>
      <c r="T2871" s="403"/>
      <c r="U2871" s="406"/>
      <c r="V2871" s="400"/>
      <c r="W2871" s="405"/>
      <c r="X2871" s="405"/>
      <c r="Y2871" s="403"/>
      <c r="Z2871" s="407"/>
      <c r="AA2871" s="403"/>
      <c r="AB2871" s="405"/>
      <c r="AC2871" s="403"/>
      <c r="AD2871" s="406"/>
      <c r="AG2871" s="403"/>
      <c r="AH2871" s="403"/>
      <c r="AI2871" s="405"/>
      <c r="AL2871" s="403"/>
      <c r="AN2871" s="403"/>
      <c r="AO2871" s="405"/>
      <c r="AP2871" s="403"/>
      <c r="AQ2871" s="403"/>
      <c r="AR2871" s="403"/>
      <c r="AS2871" s="403"/>
      <c r="AT2871" s="403"/>
      <c r="AU2871" s="403"/>
      <c r="AV2871" s="405"/>
      <c r="AW2871" s="404"/>
      <c r="AY2871" s="403"/>
      <c r="BC2871" s="403"/>
      <c r="BD2871" s="403"/>
      <c r="BE2871" s="403"/>
      <c r="BF2871" s="403"/>
      <c r="BG2871" s="403"/>
      <c r="BH2871" s="403"/>
      <c r="BI2871" s="403"/>
      <c r="BJ2871" s="403"/>
      <c r="BK2871" s="403"/>
    </row>
    <row r="2872" spans="1:63" x14ac:dyDescent="0.25">
      <c r="A2872" s="405"/>
      <c r="B2872" s="400"/>
      <c r="C2872" s="403"/>
      <c r="D2872" s="403"/>
      <c r="E2872" s="403"/>
      <c r="I2872" s="404"/>
      <c r="Q2872" s="405"/>
      <c r="S2872" s="405"/>
      <c r="T2872" s="403"/>
      <c r="U2872" s="406"/>
      <c r="V2872" s="400"/>
      <c r="W2872" s="405"/>
      <c r="X2872" s="405"/>
      <c r="Y2872" s="403"/>
      <c r="Z2872" s="407"/>
      <c r="AA2872" s="403"/>
      <c r="AB2872" s="405"/>
      <c r="AC2872" s="403"/>
      <c r="AD2872" s="406"/>
      <c r="AG2872" s="403"/>
      <c r="AH2872" s="403"/>
      <c r="AI2872" s="405"/>
      <c r="AL2872" s="403"/>
      <c r="AN2872" s="403"/>
      <c r="AO2872" s="405"/>
      <c r="AP2872" s="403"/>
      <c r="AQ2872" s="403"/>
      <c r="AR2872" s="403"/>
      <c r="AS2872" s="403"/>
      <c r="AT2872" s="403"/>
      <c r="AU2872" s="403"/>
      <c r="AV2872" s="405"/>
      <c r="AW2872" s="404"/>
      <c r="AY2872" s="403"/>
      <c r="BC2872" s="403"/>
      <c r="BD2872" s="403"/>
      <c r="BE2872" s="403"/>
      <c r="BF2872" s="403"/>
      <c r="BG2872" s="403"/>
      <c r="BH2872" s="403"/>
      <c r="BI2872" s="403"/>
      <c r="BJ2872" s="403"/>
      <c r="BK2872" s="403"/>
    </row>
    <row r="2873" spans="1:63" x14ac:dyDescent="0.25">
      <c r="A2873" s="405"/>
      <c r="B2873" s="400"/>
      <c r="C2873" s="403"/>
      <c r="D2873" s="403"/>
      <c r="E2873" s="403"/>
      <c r="I2873" s="404"/>
      <c r="Q2873" s="405"/>
      <c r="S2873" s="405"/>
      <c r="T2873" s="403"/>
      <c r="U2873" s="406"/>
      <c r="V2873" s="400"/>
      <c r="W2873" s="405"/>
      <c r="X2873" s="405"/>
      <c r="Y2873" s="403"/>
      <c r="Z2873" s="407"/>
      <c r="AA2873" s="403"/>
      <c r="AB2873" s="405"/>
      <c r="AC2873" s="403"/>
      <c r="AD2873" s="406"/>
      <c r="AG2873" s="403"/>
      <c r="AH2873" s="403"/>
      <c r="AI2873" s="405"/>
      <c r="AL2873" s="403"/>
      <c r="AN2873" s="403"/>
      <c r="AO2873" s="405"/>
      <c r="AP2873" s="403"/>
      <c r="AQ2873" s="403"/>
      <c r="AR2873" s="403"/>
      <c r="AS2873" s="403"/>
      <c r="AT2873" s="403"/>
      <c r="AU2873" s="403"/>
      <c r="AV2873" s="405"/>
      <c r="AW2873" s="404"/>
      <c r="AY2873" s="403"/>
      <c r="BC2873" s="403"/>
      <c r="BD2873" s="403"/>
      <c r="BE2873" s="403"/>
      <c r="BF2873" s="403"/>
      <c r="BG2873" s="403"/>
      <c r="BH2873" s="403"/>
      <c r="BI2873" s="403"/>
      <c r="BJ2873" s="403"/>
      <c r="BK2873" s="403"/>
    </row>
    <row r="2874" spans="1:63" x14ac:dyDescent="0.25">
      <c r="A2874" s="405"/>
      <c r="B2874" s="400"/>
      <c r="C2874" s="403"/>
      <c r="D2874" s="403"/>
      <c r="E2874" s="403"/>
      <c r="I2874" s="404"/>
      <c r="Q2874" s="405"/>
      <c r="S2874" s="405"/>
      <c r="T2874" s="403"/>
      <c r="U2874" s="406"/>
      <c r="V2874" s="400"/>
      <c r="W2874" s="405"/>
      <c r="X2874" s="405"/>
      <c r="Y2874" s="403"/>
      <c r="Z2874" s="407"/>
      <c r="AA2874" s="403"/>
      <c r="AB2874" s="405"/>
      <c r="AC2874" s="403"/>
      <c r="AD2874" s="406"/>
      <c r="AG2874" s="403"/>
      <c r="AH2874" s="403"/>
      <c r="AI2874" s="405"/>
      <c r="AL2874" s="403"/>
      <c r="AN2874" s="403"/>
      <c r="AO2874" s="405"/>
      <c r="AP2874" s="403"/>
      <c r="AQ2874" s="403"/>
      <c r="AR2874" s="403"/>
      <c r="AS2874" s="403"/>
      <c r="AT2874" s="403"/>
      <c r="AU2874" s="403"/>
      <c r="AV2874" s="405"/>
      <c r="AW2874" s="404"/>
      <c r="AY2874" s="403"/>
      <c r="BC2874" s="403"/>
      <c r="BD2874" s="403"/>
      <c r="BE2874" s="403"/>
      <c r="BF2874" s="403"/>
      <c r="BG2874" s="403"/>
      <c r="BH2874" s="403"/>
      <c r="BI2874" s="403"/>
      <c r="BJ2874" s="403"/>
      <c r="BK2874" s="403"/>
    </row>
    <row r="2875" spans="1:63" x14ac:dyDescent="0.25">
      <c r="A2875" s="405"/>
      <c r="B2875" s="400"/>
      <c r="C2875" s="403"/>
      <c r="D2875" s="403"/>
      <c r="E2875" s="403"/>
      <c r="I2875" s="404"/>
      <c r="Q2875" s="405"/>
      <c r="S2875" s="405"/>
      <c r="T2875" s="403"/>
      <c r="U2875" s="406"/>
      <c r="V2875" s="400"/>
      <c r="W2875" s="405"/>
      <c r="X2875" s="405"/>
      <c r="Y2875" s="403"/>
      <c r="Z2875" s="407"/>
      <c r="AA2875" s="403"/>
      <c r="AB2875" s="405"/>
      <c r="AC2875" s="403"/>
      <c r="AD2875" s="406"/>
      <c r="AG2875" s="403"/>
      <c r="AH2875" s="403"/>
      <c r="AI2875" s="405"/>
      <c r="AL2875" s="403"/>
      <c r="AN2875" s="403"/>
      <c r="AO2875" s="405"/>
      <c r="AP2875" s="403"/>
      <c r="AQ2875" s="403"/>
      <c r="AR2875" s="403"/>
      <c r="AS2875" s="403"/>
      <c r="AT2875" s="403"/>
      <c r="AU2875" s="403"/>
      <c r="AV2875" s="405"/>
      <c r="AW2875" s="404"/>
      <c r="AY2875" s="403"/>
      <c r="BC2875" s="403"/>
      <c r="BD2875" s="403"/>
      <c r="BE2875" s="403"/>
      <c r="BF2875" s="403"/>
      <c r="BG2875" s="403"/>
      <c r="BH2875" s="403"/>
      <c r="BI2875" s="403"/>
      <c r="BJ2875" s="403"/>
      <c r="BK2875" s="403"/>
    </row>
    <row r="2876" spans="1:63" x14ac:dyDescent="0.25">
      <c r="A2876" s="405"/>
      <c r="B2876" s="400"/>
      <c r="C2876" s="403"/>
      <c r="D2876" s="403"/>
      <c r="E2876" s="403"/>
      <c r="I2876" s="404"/>
      <c r="Q2876" s="405"/>
      <c r="S2876" s="405"/>
      <c r="T2876" s="403"/>
      <c r="U2876" s="406"/>
      <c r="V2876" s="400"/>
      <c r="W2876" s="405"/>
      <c r="X2876" s="405"/>
      <c r="Y2876" s="403"/>
      <c r="Z2876" s="407"/>
      <c r="AA2876" s="403"/>
      <c r="AB2876" s="405"/>
      <c r="AC2876" s="403"/>
      <c r="AD2876" s="406"/>
      <c r="AG2876" s="403"/>
      <c r="AH2876" s="403"/>
      <c r="AI2876" s="405"/>
      <c r="AL2876" s="403"/>
      <c r="AN2876" s="403"/>
      <c r="AO2876" s="405"/>
      <c r="AP2876" s="403"/>
      <c r="AQ2876" s="403"/>
      <c r="AR2876" s="403"/>
      <c r="AS2876" s="403"/>
      <c r="AT2876" s="403"/>
      <c r="AU2876" s="403"/>
      <c r="AV2876" s="405"/>
      <c r="AW2876" s="404"/>
      <c r="AY2876" s="403"/>
      <c r="BC2876" s="403"/>
      <c r="BD2876" s="403"/>
      <c r="BE2876" s="403"/>
      <c r="BF2876" s="403"/>
      <c r="BG2876" s="403"/>
      <c r="BH2876" s="403"/>
      <c r="BI2876" s="403"/>
      <c r="BJ2876" s="403"/>
      <c r="BK2876" s="403"/>
    </row>
    <row r="2877" spans="1:63" x14ac:dyDescent="0.25">
      <c r="A2877" s="405"/>
      <c r="B2877" s="400"/>
      <c r="C2877" s="403"/>
      <c r="D2877" s="403"/>
      <c r="E2877" s="403"/>
      <c r="I2877" s="404"/>
      <c r="Q2877" s="405"/>
      <c r="S2877" s="405"/>
      <c r="T2877" s="403"/>
      <c r="U2877" s="406"/>
      <c r="V2877" s="400"/>
      <c r="W2877" s="405"/>
      <c r="X2877" s="405"/>
      <c r="Y2877" s="403"/>
      <c r="Z2877" s="407"/>
      <c r="AA2877" s="403"/>
      <c r="AB2877" s="405"/>
      <c r="AC2877" s="403"/>
      <c r="AD2877" s="406"/>
      <c r="AG2877" s="403"/>
      <c r="AH2877" s="403"/>
      <c r="AI2877" s="405"/>
      <c r="AL2877" s="403"/>
      <c r="AN2877" s="403"/>
      <c r="AO2877" s="405"/>
      <c r="AP2877" s="403"/>
      <c r="AQ2877" s="403"/>
      <c r="AR2877" s="403"/>
      <c r="AS2877" s="403"/>
      <c r="AT2877" s="403"/>
      <c r="AU2877" s="403"/>
      <c r="AV2877" s="405"/>
      <c r="AW2877" s="404"/>
      <c r="AY2877" s="403"/>
      <c r="BC2877" s="403"/>
      <c r="BD2877" s="403"/>
      <c r="BE2877" s="403"/>
      <c r="BF2877" s="403"/>
      <c r="BG2877" s="403"/>
      <c r="BH2877" s="403"/>
      <c r="BI2877" s="403"/>
      <c r="BJ2877" s="403"/>
      <c r="BK2877" s="403"/>
    </row>
    <row r="2878" spans="1:63" x14ac:dyDescent="0.25">
      <c r="A2878" s="405"/>
      <c r="B2878" s="400"/>
      <c r="C2878" s="403"/>
      <c r="D2878" s="403"/>
      <c r="E2878" s="403"/>
      <c r="I2878" s="404"/>
      <c r="Q2878" s="405"/>
      <c r="S2878" s="405"/>
      <c r="T2878" s="403"/>
      <c r="U2878" s="406"/>
      <c r="V2878" s="400"/>
      <c r="W2878" s="405"/>
      <c r="X2878" s="405"/>
      <c r="Y2878" s="403"/>
      <c r="Z2878" s="407"/>
      <c r="AA2878" s="403"/>
      <c r="AB2878" s="405"/>
      <c r="AC2878" s="403"/>
      <c r="AD2878" s="406"/>
      <c r="AG2878" s="403"/>
      <c r="AH2878" s="403"/>
      <c r="AI2878" s="405"/>
      <c r="AL2878" s="403"/>
      <c r="AN2878" s="403"/>
      <c r="AO2878" s="405"/>
      <c r="AP2878" s="403"/>
      <c r="AQ2878" s="403"/>
      <c r="AR2878" s="403"/>
      <c r="AS2878" s="403"/>
      <c r="AT2878" s="403"/>
      <c r="AU2878" s="403"/>
      <c r="AV2878" s="405"/>
      <c r="AW2878" s="404"/>
      <c r="AY2878" s="403"/>
      <c r="BC2878" s="403"/>
      <c r="BD2878" s="403"/>
      <c r="BE2878" s="403"/>
      <c r="BF2878" s="403"/>
      <c r="BG2878" s="403"/>
      <c r="BH2878" s="403"/>
      <c r="BI2878" s="403"/>
      <c r="BJ2878" s="403"/>
      <c r="BK2878" s="403"/>
    </row>
    <row r="2879" spans="1:63" x14ac:dyDescent="0.25">
      <c r="A2879" s="405"/>
      <c r="B2879" s="400"/>
      <c r="C2879" s="403"/>
      <c r="D2879" s="403"/>
      <c r="E2879" s="403"/>
      <c r="I2879" s="404"/>
      <c r="Q2879" s="405"/>
      <c r="S2879" s="405"/>
      <c r="T2879" s="403"/>
      <c r="U2879" s="406"/>
      <c r="V2879" s="400"/>
      <c r="W2879" s="405"/>
      <c r="X2879" s="405"/>
      <c r="Y2879" s="403"/>
      <c r="Z2879" s="407"/>
      <c r="AA2879" s="403"/>
      <c r="AB2879" s="405"/>
      <c r="AC2879" s="403"/>
      <c r="AD2879" s="406"/>
      <c r="AG2879" s="403"/>
      <c r="AH2879" s="403"/>
      <c r="AI2879" s="405"/>
      <c r="AL2879" s="403"/>
      <c r="AN2879" s="403"/>
      <c r="AO2879" s="405"/>
      <c r="AP2879" s="403"/>
      <c r="AQ2879" s="403"/>
      <c r="AR2879" s="403"/>
      <c r="AS2879" s="403"/>
      <c r="AT2879" s="403"/>
      <c r="AU2879" s="403"/>
      <c r="AV2879" s="405"/>
      <c r="AW2879" s="404"/>
      <c r="AY2879" s="403"/>
      <c r="BC2879" s="403"/>
      <c r="BD2879" s="403"/>
      <c r="BE2879" s="403"/>
      <c r="BF2879" s="403"/>
      <c r="BG2879" s="403"/>
      <c r="BH2879" s="403"/>
      <c r="BI2879" s="403"/>
      <c r="BJ2879" s="403"/>
      <c r="BK2879" s="403"/>
    </row>
    <row r="2880" spans="1:63" x14ac:dyDescent="0.25">
      <c r="A2880" s="405"/>
      <c r="B2880" s="400"/>
      <c r="C2880" s="403"/>
      <c r="D2880" s="403"/>
      <c r="E2880" s="403"/>
      <c r="I2880" s="404"/>
      <c r="Q2880" s="405"/>
      <c r="S2880" s="405"/>
      <c r="T2880" s="403"/>
      <c r="U2880" s="406"/>
      <c r="V2880" s="400"/>
      <c r="W2880" s="405"/>
      <c r="X2880" s="405"/>
      <c r="Y2880" s="403"/>
      <c r="Z2880" s="407"/>
      <c r="AA2880" s="403"/>
      <c r="AB2880" s="405"/>
      <c r="AC2880" s="403"/>
      <c r="AD2880" s="406"/>
      <c r="AG2880" s="403"/>
      <c r="AH2880" s="403"/>
      <c r="AI2880" s="405"/>
      <c r="AL2880" s="403"/>
      <c r="AN2880" s="403"/>
      <c r="AO2880" s="405"/>
      <c r="AP2880" s="403"/>
      <c r="AQ2880" s="403"/>
      <c r="AR2880" s="403"/>
      <c r="AS2880" s="403"/>
      <c r="AT2880" s="403"/>
      <c r="AU2880" s="403"/>
      <c r="AV2880" s="405"/>
      <c r="AW2880" s="404"/>
      <c r="AY2880" s="403"/>
      <c r="BC2880" s="403"/>
      <c r="BD2880" s="403"/>
      <c r="BE2880" s="403"/>
      <c r="BF2880" s="403"/>
      <c r="BG2880" s="403"/>
      <c r="BH2880" s="403"/>
      <c r="BI2880" s="403"/>
      <c r="BJ2880" s="403"/>
      <c r="BK2880" s="403"/>
    </row>
    <row r="2881" spans="1:63" x14ac:dyDescent="0.25">
      <c r="A2881" s="405"/>
      <c r="B2881" s="400"/>
      <c r="C2881" s="403"/>
      <c r="D2881" s="403"/>
      <c r="E2881" s="403"/>
      <c r="I2881" s="404"/>
      <c r="Q2881" s="405"/>
      <c r="S2881" s="405"/>
      <c r="T2881" s="403"/>
      <c r="U2881" s="406"/>
      <c r="V2881" s="400"/>
      <c r="W2881" s="405"/>
      <c r="X2881" s="405"/>
      <c r="Y2881" s="403"/>
      <c r="Z2881" s="407"/>
      <c r="AA2881" s="403"/>
      <c r="AB2881" s="405"/>
      <c r="AC2881" s="403"/>
      <c r="AD2881" s="406"/>
      <c r="AG2881" s="403"/>
      <c r="AH2881" s="403"/>
      <c r="AI2881" s="405"/>
      <c r="AL2881" s="403"/>
      <c r="AN2881" s="403"/>
      <c r="AO2881" s="405"/>
      <c r="AP2881" s="403"/>
      <c r="AQ2881" s="403"/>
      <c r="AR2881" s="403"/>
      <c r="AS2881" s="403"/>
      <c r="AT2881" s="403"/>
      <c r="AU2881" s="403"/>
      <c r="AV2881" s="405"/>
      <c r="AW2881" s="404"/>
      <c r="AY2881" s="403"/>
      <c r="BC2881" s="403"/>
      <c r="BD2881" s="403"/>
      <c r="BE2881" s="403"/>
      <c r="BF2881" s="403"/>
      <c r="BG2881" s="403"/>
      <c r="BH2881" s="403"/>
      <c r="BI2881" s="403"/>
      <c r="BJ2881" s="403"/>
      <c r="BK2881" s="403"/>
    </row>
    <row r="2882" spans="1:63" x14ac:dyDescent="0.25">
      <c r="A2882" s="405"/>
      <c r="B2882" s="400"/>
      <c r="C2882" s="403"/>
      <c r="D2882" s="403"/>
      <c r="E2882" s="403"/>
      <c r="I2882" s="404"/>
      <c r="Q2882" s="405"/>
      <c r="S2882" s="405"/>
      <c r="T2882" s="403"/>
      <c r="U2882" s="406"/>
      <c r="V2882" s="400"/>
      <c r="W2882" s="405"/>
      <c r="X2882" s="405"/>
      <c r="Y2882" s="403"/>
      <c r="Z2882" s="407"/>
      <c r="AA2882" s="403"/>
      <c r="AB2882" s="405"/>
      <c r="AC2882" s="403"/>
      <c r="AD2882" s="406"/>
      <c r="AG2882" s="403"/>
      <c r="AH2882" s="403"/>
      <c r="AI2882" s="405"/>
      <c r="AL2882" s="403"/>
      <c r="AN2882" s="403"/>
      <c r="AO2882" s="405"/>
      <c r="AP2882" s="403"/>
      <c r="AQ2882" s="403"/>
      <c r="AR2882" s="403"/>
      <c r="AS2882" s="403"/>
      <c r="AT2882" s="403"/>
      <c r="AU2882" s="403"/>
      <c r="AV2882" s="405"/>
      <c r="AW2882" s="404"/>
      <c r="AY2882" s="403"/>
      <c r="BC2882" s="403"/>
      <c r="BD2882" s="403"/>
      <c r="BE2882" s="403"/>
      <c r="BF2882" s="403"/>
      <c r="BG2882" s="403"/>
      <c r="BH2882" s="403"/>
      <c r="BI2882" s="403"/>
      <c r="BJ2882" s="403"/>
      <c r="BK2882" s="403"/>
    </row>
    <row r="2883" spans="1:63" x14ac:dyDescent="0.25">
      <c r="A2883" s="405"/>
      <c r="B2883" s="400"/>
      <c r="C2883" s="403"/>
      <c r="D2883" s="403"/>
      <c r="E2883" s="403"/>
      <c r="I2883" s="404"/>
      <c r="Q2883" s="405"/>
      <c r="S2883" s="405"/>
      <c r="T2883" s="403"/>
      <c r="U2883" s="406"/>
      <c r="V2883" s="400"/>
      <c r="W2883" s="405"/>
      <c r="X2883" s="405"/>
      <c r="Y2883" s="403"/>
      <c r="Z2883" s="407"/>
      <c r="AA2883" s="403"/>
      <c r="AB2883" s="405"/>
      <c r="AC2883" s="403"/>
      <c r="AD2883" s="406"/>
      <c r="AG2883" s="403"/>
      <c r="AH2883" s="403"/>
      <c r="AI2883" s="405"/>
      <c r="AL2883" s="403"/>
      <c r="AN2883" s="403"/>
      <c r="AO2883" s="405"/>
      <c r="AP2883" s="403"/>
      <c r="AQ2883" s="403"/>
      <c r="AR2883" s="403"/>
      <c r="AS2883" s="403"/>
      <c r="AT2883" s="403"/>
      <c r="AU2883" s="403"/>
      <c r="AV2883" s="405"/>
      <c r="AW2883" s="404"/>
      <c r="AY2883" s="403"/>
      <c r="BC2883" s="403"/>
      <c r="BD2883" s="403"/>
      <c r="BE2883" s="403"/>
      <c r="BF2883" s="403"/>
      <c r="BG2883" s="403"/>
      <c r="BH2883" s="403"/>
      <c r="BI2883" s="403"/>
      <c r="BJ2883" s="403"/>
      <c r="BK2883" s="403"/>
    </row>
    <row r="2884" spans="1:63" x14ac:dyDescent="0.25">
      <c r="A2884" s="405"/>
      <c r="B2884" s="400"/>
      <c r="C2884" s="403"/>
      <c r="D2884" s="403"/>
      <c r="E2884" s="403"/>
      <c r="I2884" s="404"/>
      <c r="Q2884" s="405"/>
      <c r="S2884" s="405"/>
      <c r="T2884" s="403"/>
      <c r="U2884" s="406"/>
      <c r="V2884" s="400"/>
      <c r="W2884" s="405"/>
      <c r="X2884" s="405"/>
      <c r="Y2884" s="403"/>
      <c r="Z2884" s="407"/>
      <c r="AA2884" s="403"/>
      <c r="AB2884" s="405"/>
      <c r="AC2884" s="403"/>
      <c r="AD2884" s="406"/>
      <c r="AG2884" s="403"/>
      <c r="AH2884" s="403"/>
      <c r="AI2884" s="405"/>
      <c r="AL2884" s="403"/>
      <c r="AN2884" s="403"/>
      <c r="AO2884" s="405"/>
      <c r="AP2884" s="403"/>
      <c r="AQ2884" s="403"/>
      <c r="AR2884" s="403"/>
      <c r="AS2884" s="403"/>
      <c r="AT2884" s="403"/>
      <c r="AU2884" s="403"/>
      <c r="AV2884" s="405"/>
      <c r="AW2884" s="404"/>
      <c r="AY2884" s="403"/>
      <c r="BC2884" s="403"/>
      <c r="BD2884" s="403"/>
      <c r="BE2884" s="403"/>
      <c r="BF2884" s="403"/>
      <c r="BG2884" s="403"/>
      <c r="BH2884" s="403"/>
      <c r="BI2884" s="403"/>
      <c r="BJ2884" s="403"/>
      <c r="BK2884" s="403"/>
    </row>
    <row r="2885" spans="1:63" x14ac:dyDescent="0.25">
      <c r="A2885" s="405"/>
      <c r="B2885" s="400"/>
      <c r="C2885" s="403"/>
      <c r="D2885" s="403"/>
      <c r="E2885" s="403"/>
      <c r="I2885" s="404"/>
      <c r="Q2885" s="405"/>
      <c r="S2885" s="405"/>
      <c r="T2885" s="403"/>
      <c r="U2885" s="406"/>
      <c r="V2885" s="400"/>
      <c r="W2885" s="405"/>
      <c r="X2885" s="405"/>
      <c r="Y2885" s="403"/>
      <c r="Z2885" s="407"/>
      <c r="AA2885" s="403"/>
      <c r="AB2885" s="405"/>
      <c r="AC2885" s="403"/>
      <c r="AD2885" s="406"/>
      <c r="AG2885" s="403"/>
      <c r="AH2885" s="403"/>
      <c r="AI2885" s="405"/>
      <c r="AL2885" s="403"/>
      <c r="AN2885" s="403"/>
      <c r="AO2885" s="405"/>
      <c r="AP2885" s="403"/>
      <c r="AQ2885" s="403"/>
      <c r="AR2885" s="403"/>
      <c r="AS2885" s="403"/>
      <c r="AT2885" s="403"/>
      <c r="AU2885" s="403"/>
      <c r="AV2885" s="405"/>
      <c r="AW2885" s="404"/>
      <c r="AY2885" s="403"/>
      <c r="BC2885" s="403"/>
      <c r="BD2885" s="403"/>
      <c r="BE2885" s="403"/>
      <c r="BF2885" s="403"/>
      <c r="BG2885" s="403"/>
      <c r="BH2885" s="403"/>
      <c r="BI2885" s="403"/>
      <c r="BJ2885" s="403"/>
      <c r="BK2885" s="403"/>
    </row>
    <row r="2886" spans="1:63" x14ac:dyDescent="0.25">
      <c r="A2886" s="405"/>
      <c r="B2886" s="400"/>
      <c r="C2886" s="403"/>
      <c r="D2886" s="403"/>
      <c r="E2886" s="403"/>
      <c r="I2886" s="404"/>
      <c r="Q2886" s="405"/>
      <c r="S2886" s="405"/>
      <c r="T2886" s="403"/>
      <c r="U2886" s="406"/>
      <c r="V2886" s="400"/>
      <c r="W2886" s="405"/>
      <c r="X2886" s="405"/>
      <c r="Y2886" s="403"/>
      <c r="Z2886" s="407"/>
      <c r="AA2886" s="403"/>
      <c r="AB2886" s="405"/>
      <c r="AC2886" s="403"/>
      <c r="AD2886" s="406"/>
      <c r="AG2886" s="403"/>
      <c r="AH2886" s="403"/>
      <c r="AI2886" s="405"/>
      <c r="AL2886" s="403"/>
      <c r="AN2886" s="403"/>
      <c r="AO2886" s="405"/>
      <c r="AP2886" s="403"/>
      <c r="AQ2886" s="403"/>
      <c r="AR2886" s="403"/>
      <c r="AS2886" s="403"/>
      <c r="AT2886" s="403"/>
      <c r="AU2886" s="403"/>
      <c r="AV2886" s="405"/>
      <c r="AW2886" s="404"/>
      <c r="AY2886" s="403"/>
      <c r="BC2886" s="403"/>
      <c r="BD2886" s="403"/>
      <c r="BE2886" s="403"/>
      <c r="BF2886" s="403"/>
      <c r="BG2886" s="403"/>
      <c r="BH2886" s="403"/>
      <c r="BI2886" s="403"/>
      <c r="BJ2886" s="403"/>
      <c r="BK2886" s="403"/>
    </row>
    <row r="2887" spans="1:63" x14ac:dyDescent="0.25">
      <c r="A2887" s="405"/>
      <c r="B2887" s="400"/>
      <c r="C2887" s="403"/>
      <c r="D2887" s="403"/>
      <c r="E2887" s="403"/>
      <c r="I2887" s="404"/>
      <c r="Q2887" s="405"/>
      <c r="S2887" s="405"/>
      <c r="T2887" s="403"/>
      <c r="U2887" s="406"/>
      <c r="V2887" s="400"/>
      <c r="W2887" s="405"/>
      <c r="X2887" s="405"/>
      <c r="Y2887" s="403"/>
      <c r="Z2887" s="407"/>
      <c r="AA2887" s="403"/>
      <c r="AB2887" s="405"/>
      <c r="AC2887" s="403"/>
      <c r="AD2887" s="406"/>
      <c r="AG2887" s="403"/>
      <c r="AH2887" s="403"/>
      <c r="AI2887" s="405"/>
      <c r="AL2887" s="403"/>
      <c r="AN2887" s="403"/>
      <c r="AO2887" s="405"/>
      <c r="AP2887" s="403"/>
      <c r="AQ2887" s="403"/>
      <c r="AR2887" s="403"/>
      <c r="AS2887" s="403"/>
      <c r="AT2887" s="403"/>
      <c r="AU2887" s="403"/>
      <c r="AV2887" s="405"/>
      <c r="AW2887" s="404"/>
      <c r="AY2887" s="403"/>
      <c r="BC2887" s="403"/>
      <c r="BD2887" s="403"/>
      <c r="BE2887" s="403"/>
      <c r="BF2887" s="403"/>
      <c r="BG2887" s="403"/>
      <c r="BH2887" s="403"/>
      <c r="BI2887" s="403"/>
      <c r="BJ2887" s="403"/>
      <c r="BK2887" s="403"/>
    </row>
    <row r="2888" spans="1:63" x14ac:dyDescent="0.25">
      <c r="A2888" s="405"/>
      <c r="B2888" s="400"/>
      <c r="C2888" s="403"/>
      <c r="D2888" s="403"/>
      <c r="E2888" s="403"/>
      <c r="I2888" s="404"/>
      <c r="Q2888" s="405"/>
      <c r="S2888" s="405"/>
      <c r="T2888" s="403"/>
      <c r="U2888" s="406"/>
      <c r="V2888" s="400"/>
      <c r="W2888" s="405"/>
      <c r="X2888" s="405"/>
      <c r="Y2888" s="403"/>
      <c r="Z2888" s="407"/>
      <c r="AA2888" s="403"/>
      <c r="AB2888" s="405"/>
      <c r="AC2888" s="403"/>
      <c r="AD2888" s="406"/>
      <c r="AG2888" s="403"/>
      <c r="AH2888" s="403"/>
      <c r="AI2888" s="405"/>
      <c r="AL2888" s="403"/>
      <c r="AN2888" s="403"/>
      <c r="AO2888" s="405"/>
      <c r="AP2888" s="403"/>
      <c r="AQ2888" s="403"/>
      <c r="AR2888" s="403"/>
      <c r="AS2888" s="403"/>
      <c r="AT2888" s="403"/>
      <c r="AU2888" s="403"/>
      <c r="AV2888" s="405"/>
      <c r="AW2888" s="404"/>
      <c r="AY2888" s="403"/>
      <c r="BC2888" s="403"/>
      <c r="BD2888" s="403"/>
      <c r="BE2888" s="403"/>
      <c r="BF2888" s="403"/>
      <c r="BG2888" s="403"/>
      <c r="BH2888" s="403"/>
      <c r="BI2888" s="403"/>
      <c r="BJ2888" s="403"/>
      <c r="BK2888" s="403"/>
    </row>
    <row r="2889" spans="1:63" x14ac:dyDescent="0.25">
      <c r="A2889" s="405"/>
      <c r="B2889" s="400"/>
      <c r="C2889" s="403"/>
      <c r="D2889" s="403"/>
      <c r="E2889" s="403"/>
      <c r="I2889" s="404"/>
      <c r="Q2889" s="405"/>
      <c r="S2889" s="405"/>
      <c r="T2889" s="403"/>
      <c r="U2889" s="406"/>
      <c r="V2889" s="400"/>
      <c r="W2889" s="405"/>
      <c r="X2889" s="405"/>
      <c r="Y2889" s="403"/>
      <c r="Z2889" s="407"/>
      <c r="AA2889" s="403"/>
      <c r="AB2889" s="405"/>
      <c r="AC2889" s="403"/>
      <c r="AD2889" s="406"/>
      <c r="AG2889" s="403"/>
      <c r="AH2889" s="403"/>
      <c r="AI2889" s="405"/>
      <c r="AL2889" s="403"/>
      <c r="AN2889" s="403"/>
      <c r="AO2889" s="405"/>
      <c r="AP2889" s="403"/>
      <c r="AQ2889" s="403"/>
      <c r="AR2889" s="403"/>
      <c r="AS2889" s="403"/>
      <c r="AT2889" s="403"/>
      <c r="AU2889" s="403"/>
      <c r="AV2889" s="405"/>
      <c r="AW2889" s="404"/>
      <c r="AY2889" s="403"/>
      <c r="BC2889" s="403"/>
      <c r="BD2889" s="403"/>
      <c r="BE2889" s="403"/>
      <c r="BF2889" s="403"/>
      <c r="BG2889" s="403"/>
      <c r="BH2889" s="403"/>
      <c r="BI2889" s="403"/>
      <c r="BJ2889" s="403"/>
      <c r="BK2889" s="403"/>
    </row>
    <row r="2890" spans="1:63" x14ac:dyDescent="0.25">
      <c r="A2890" s="405"/>
      <c r="B2890" s="400"/>
      <c r="C2890" s="403"/>
      <c r="D2890" s="403"/>
      <c r="E2890" s="403"/>
      <c r="I2890" s="404"/>
      <c r="Q2890" s="405"/>
      <c r="S2890" s="405"/>
      <c r="T2890" s="403"/>
      <c r="U2890" s="406"/>
      <c r="V2890" s="400"/>
      <c r="W2890" s="405"/>
      <c r="X2890" s="405"/>
      <c r="Y2890" s="403"/>
      <c r="Z2890" s="407"/>
      <c r="AA2890" s="403"/>
      <c r="AB2890" s="405"/>
      <c r="AC2890" s="403"/>
      <c r="AD2890" s="406"/>
      <c r="AG2890" s="403"/>
      <c r="AH2890" s="403"/>
      <c r="AI2890" s="405"/>
      <c r="AL2890" s="403"/>
      <c r="AN2890" s="403"/>
      <c r="AO2890" s="405"/>
      <c r="AP2890" s="403"/>
      <c r="AQ2890" s="403"/>
      <c r="AR2890" s="403"/>
      <c r="AS2890" s="403"/>
      <c r="AT2890" s="403"/>
      <c r="AU2890" s="403"/>
      <c r="AV2890" s="405"/>
      <c r="AW2890" s="404"/>
      <c r="AY2890" s="403"/>
      <c r="BC2890" s="403"/>
      <c r="BD2890" s="403"/>
      <c r="BE2890" s="403"/>
      <c r="BF2890" s="403"/>
      <c r="BG2890" s="403"/>
      <c r="BH2890" s="403"/>
      <c r="BI2890" s="403"/>
      <c r="BJ2890" s="403"/>
      <c r="BK2890" s="403"/>
    </row>
    <row r="2891" spans="1:63" x14ac:dyDescent="0.25">
      <c r="A2891" s="405"/>
      <c r="B2891" s="400"/>
      <c r="C2891" s="403"/>
      <c r="D2891" s="403"/>
      <c r="E2891" s="403"/>
      <c r="I2891" s="404"/>
      <c r="Q2891" s="405"/>
      <c r="S2891" s="405"/>
      <c r="T2891" s="403"/>
      <c r="U2891" s="406"/>
      <c r="V2891" s="400"/>
      <c r="W2891" s="405"/>
      <c r="X2891" s="405"/>
      <c r="Y2891" s="403"/>
      <c r="Z2891" s="407"/>
      <c r="AA2891" s="403"/>
      <c r="AB2891" s="405"/>
      <c r="AC2891" s="403"/>
      <c r="AD2891" s="406"/>
      <c r="AG2891" s="403"/>
      <c r="AH2891" s="403"/>
      <c r="AI2891" s="405"/>
      <c r="AL2891" s="403"/>
      <c r="AN2891" s="403"/>
      <c r="AO2891" s="405"/>
      <c r="AP2891" s="403"/>
      <c r="AQ2891" s="403"/>
      <c r="AR2891" s="403"/>
      <c r="AS2891" s="403"/>
      <c r="AT2891" s="403"/>
      <c r="AU2891" s="403"/>
      <c r="AV2891" s="405"/>
      <c r="AW2891" s="404"/>
      <c r="AY2891" s="403"/>
      <c r="BC2891" s="403"/>
      <c r="BD2891" s="403"/>
      <c r="BE2891" s="403"/>
      <c r="BF2891" s="403"/>
      <c r="BG2891" s="403"/>
      <c r="BH2891" s="403"/>
      <c r="BI2891" s="403"/>
      <c r="BJ2891" s="403"/>
      <c r="BK2891" s="403"/>
    </row>
    <row r="2892" spans="1:63" x14ac:dyDescent="0.25">
      <c r="A2892" s="405"/>
      <c r="B2892" s="400"/>
      <c r="C2892" s="403"/>
      <c r="D2892" s="403"/>
      <c r="E2892" s="403"/>
      <c r="I2892" s="404"/>
      <c r="Q2892" s="405"/>
      <c r="S2892" s="405"/>
      <c r="T2892" s="403"/>
      <c r="U2892" s="406"/>
      <c r="V2892" s="400"/>
      <c r="W2892" s="405"/>
      <c r="X2892" s="405"/>
      <c r="Y2892" s="403"/>
      <c r="Z2892" s="407"/>
      <c r="AA2892" s="403"/>
      <c r="AB2892" s="405"/>
      <c r="AC2892" s="403"/>
      <c r="AD2892" s="406"/>
      <c r="AG2892" s="403"/>
      <c r="AH2892" s="403"/>
      <c r="AI2892" s="405"/>
      <c r="AL2892" s="403"/>
      <c r="AN2892" s="403"/>
      <c r="AO2892" s="405"/>
      <c r="AP2892" s="403"/>
      <c r="AQ2892" s="403"/>
      <c r="AR2892" s="403"/>
      <c r="AS2892" s="403"/>
      <c r="AT2892" s="403"/>
      <c r="AU2892" s="403"/>
      <c r="AV2892" s="405"/>
      <c r="AW2892" s="404"/>
      <c r="AY2892" s="403"/>
      <c r="BC2892" s="403"/>
      <c r="BD2892" s="403"/>
      <c r="BE2892" s="403"/>
      <c r="BF2892" s="403"/>
      <c r="BG2892" s="403"/>
      <c r="BH2892" s="403"/>
      <c r="BI2892" s="403"/>
      <c r="BJ2892" s="403"/>
      <c r="BK2892" s="403"/>
    </row>
    <row r="2893" spans="1:63" x14ac:dyDescent="0.25">
      <c r="A2893" s="405"/>
      <c r="B2893" s="400"/>
      <c r="C2893" s="403"/>
      <c r="D2893" s="403"/>
      <c r="E2893" s="403"/>
      <c r="I2893" s="404"/>
      <c r="Q2893" s="405"/>
      <c r="S2893" s="405"/>
      <c r="T2893" s="403"/>
      <c r="U2893" s="406"/>
      <c r="V2893" s="400"/>
      <c r="W2893" s="405"/>
      <c r="X2893" s="405"/>
      <c r="Y2893" s="403"/>
      <c r="Z2893" s="407"/>
      <c r="AA2893" s="403"/>
      <c r="AB2893" s="405"/>
      <c r="AC2893" s="403"/>
      <c r="AD2893" s="406"/>
      <c r="AG2893" s="403"/>
      <c r="AH2893" s="403"/>
      <c r="AI2893" s="405"/>
      <c r="AL2893" s="403"/>
      <c r="AN2893" s="403"/>
      <c r="AO2893" s="405"/>
      <c r="AP2893" s="403"/>
      <c r="AQ2893" s="403"/>
      <c r="AR2893" s="403"/>
      <c r="AS2893" s="403"/>
      <c r="AT2893" s="403"/>
      <c r="AU2893" s="403"/>
      <c r="AV2893" s="405"/>
      <c r="AW2893" s="404"/>
      <c r="AY2893" s="403"/>
      <c r="BC2893" s="403"/>
      <c r="BD2893" s="403"/>
      <c r="BE2893" s="403"/>
      <c r="BF2893" s="403"/>
      <c r="BG2893" s="403"/>
      <c r="BH2893" s="403"/>
      <c r="BI2893" s="403"/>
      <c r="BJ2893" s="403"/>
      <c r="BK2893" s="403"/>
    </row>
    <row r="2894" spans="1:63" x14ac:dyDescent="0.25">
      <c r="A2894" s="405"/>
      <c r="B2894" s="400"/>
      <c r="C2894" s="403"/>
      <c r="D2894" s="403"/>
      <c r="E2894" s="403"/>
      <c r="I2894" s="404"/>
      <c r="Q2894" s="405"/>
      <c r="S2894" s="405"/>
      <c r="T2894" s="403"/>
      <c r="U2894" s="406"/>
      <c r="V2894" s="400"/>
      <c r="W2894" s="405"/>
      <c r="X2894" s="405"/>
      <c r="Y2894" s="403"/>
      <c r="Z2894" s="407"/>
      <c r="AA2894" s="403"/>
      <c r="AB2894" s="405"/>
      <c r="AC2894" s="403"/>
      <c r="AD2894" s="406"/>
      <c r="AG2894" s="403"/>
      <c r="AH2894" s="403"/>
      <c r="AI2894" s="405"/>
      <c r="AL2894" s="403"/>
      <c r="AN2894" s="403"/>
      <c r="AO2894" s="405"/>
      <c r="AP2894" s="403"/>
      <c r="AQ2894" s="403"/>
      <c r="AR2894" s="403"/>
      <c r="AS2894" s="403"/>
      <c r="AT2894" s="403"/>
      <c r="AU2894" s="403"/>
      <c r="AV2894" s="405"/>
      <c r="AW2894" s="404"/>
      <c r="AY2894" s="403"/>
      <c r="BC2894" s="403"/>
      <c r="BD2894" s="403"/>
      <c r="BE2894" s="403"/>
      <c r="BF2894" s="403"/>
      <c r="BG2894" s="403"/>
      <c r="BH2894" s="403"/>
      <c r="BI2894" s="403"/>
      <c r="BJ2894" s="403"/>
      <c r="BK2894" s="403"/>
    </row>
    <row r="2895" spans="1:63" x14ac:dyDescent="0.25">
      <c r="A2895" s="405"/>
      <c r="B2895" s="400"/>
      <c r="C2895" s="403"/>
      <c r="D2895" s="403"/>
      <c r="E2895" s="403"/>
      <c r="I2895" s="404"/>
      <c r="Q2895" s="405"/>
      <c r="S2895" s="405"/>
      <c r="T2895" s="403"/>
      <c r="U2895" s="406"/>
      <c r="V2895" s="400"/>
      <c r="W2895" s="405"/>
      <c r="X2895" s="405"/>
      <c r="Y2895" s="403"/>
      <c r="Z2895" s="407"/>
      <c r="AA2895" s="403"/>
      <c r="AB2895" s="405"/>
      <c r="AC2895" s="403"/>
      <c r="AD2895" s="406"/>
      <c r="AG2895" s="403"/>
      <c r="AH2895" s="403"/>
      <c r="AI2895" s="405"/>
      <c r="AL2895" s="403"/>
      <c r="AN2895" s="403"/>
      <c r="AO2895" s="405"/>
      <c r="AP2895" s="403"/>
      <c r="AQ2895" s="403"/>
      <c r="AR2895" s="403"/>
      <c r="AS2895" s="403"/>
      <c r="AT2895" s="403"/>
      <c r="AU2895" s="403"/>
      <c r="AV2895" s="405"/>
      <c r="AW2895" s="404"/>
      <c r="AY2895" s="403"/>
      <c r="BC2895" s="403"/>
      <c r="BD2895" s="403"/>
      <c r="BE2895" s="403"/>
      <c r="BF2895" s="403"/>
      <c r="BG2895" s="403"/>
      <c r="BH2895" s="403"/>
      <c r="BI2895" s="403"/>
      <c r="BJ2895" s="403"/>
      <c r="BK2895" s="403"/>
    </row>
    <row r="2896" spans="1:63" x14ac:dyDescent="0.25">
      <c r="A2896" s="405"/>
      <c r="B2896" s="400"/>
      <c r="C2896" s="403"/>
      <c r="D2896" s="403"/>
      <c r="E2896" s="403"/>
      <c r="I2896" s="404"/>
      <c r="Q2896" s="405"/>
      <c r="S2896" s="405"/>
      <c r="T2896" s="403"/>
      <c r="U2896" s="406"/>
      <c r="V2896" s="400"/>
      <c r="W2896" s="405"/>
      <c r="X2896" s="405"/>
      <c r="Y2896" s="403"/>
      <c r="Z2896" s="407"/>
      <c r="AA2896" s="403"/>
      <c r="AB2896" s="405"/>
      <c r="AC2896" s="403"/>
      <c r="AD2896" s="406"/>
      <c r="AG2896" s="403"/>
      <c r="AH2896" s="403"/>
      <c r="AI2896" s="405"/>
      <c r="AL2896" s="403"/>
      <c r="AN2896" s="403"/>
      <c r="AO2896" s="405"/>
      <c r="AP2896" s="403"/>
      <c r="AQ2896" s="403"/>
      <c r="AR2896" s="403"/>
      <c r="AS2896" s="403"/>
      <c r="AT2896" s="403"/>
      <c r="AU2896" s="403"/>
      <c r="AV2896" s="405"/>
      <c r="AW2896" s="404"/>
      <c r="AY2896" s="403"/>
      <c r="BC2896" s="403"/>
      <c r="BD2896" s="403"/>
      <c r="BE2896" s="403"/>
      <c r="BF2896" s="403"/>
      <c r="BG2896" s="403"/>
      <c r="BH2896" s="403"/>
      <c r="BI2896" s="403"/>
      <c r="BJ2896" s="403"/>
      <c r="BK2896" s="403"/>
    </row>
    <row r="2897" spans="1:63" x14ac:dyDescent="0.25">
      <c r="A2897" s="405"/>
      <c r="B2897" s="400"/>
      <c r="C2897" s="403"/>
      <c r="D2897" s="403"/>
      <c r="E2897" s="403"/>
      <c r="I2897" s="404"/>
      <c r="Q2897" s="405"/>
      <c r="S2897" s="405"/>
      <c r="T2897" s="403"/>
      <c r="U2897" s="406"/>
      <c r="V2897" s="400"/>
      <c r="W2897" s="405"/>
      <c r="X2897" s="405"/>
      <c r="Y2897" s="403"/>
      <c r="Z2897" s="407"/>
      <c r="AA2897" s="403"/>
      <c r="AB2897" s="405"/>
      <c r="AC2897" s="403"/>
      <c r="AD2897" s="406"/>
      <c r="AG2897" s="403"/>
      <c r="AH2897" s="403"/>
      <c r="AI2897" s="405"/>
      <c r="AL2897" s="403"/>
      <c r="AN2897" s="403"/>
      <c r="AO2897" s="405"/>
      <c r="AP2897" s="403"/>
      <c r="AQ2897" s="403"/>
      <c r="AR2897" s="403"/>
      <c r="AS2897" s="403"/>
      <c r="AT2897" s="403"/>
      <c r="AU2897" s="403"/>
      <c r="AV2897" s="405"/>
      <c r="AW2897" s="404"/>
      <c r="AY2897" s="403"/>
      <c r="BC2897" s="403"/>
      <c r="BD2897" s="403"/>
      <c r="BE2897" s="403"/>
      <c r="BF2897" s="403"/>
      <c r="BG2897" s="403"/>
      <c r="BH2897" s="403"/>
      <c r="BI2897" s="403"/>
      <c r="BJ2897" s="403"/>
      <c r="BK2897" s="403"/>
    </row>
    <row r="2898" spans="1:63" x14ac:dyDescent="0.25">
      <c r="A2898" s="405"/>
      <c r="B2898" s="400"/>
      <c r="C2898" s="403"/>
      <c r="D2898" s="403"/>
      <c r="E2898" s="403"/>
      <c r="I2898" s="404"/>
      <c r="Q2898" s="405"/>
      <c r="S2898" s="405"/>
      <c r="T2898" s="403"/>
      <c r="U2898" s="406"/>
      <c r="V2898" s="400"/>
      <c r="W2898" s="405"/>
      <c r="X2898" s="405"/>
      <c r="Y2898" s="403"/>
      <c r="Z2898" s="407"/>
      <c r="AA2898" s="403"/>
      <c r="AB2898" s="405"/>
      <c r="AC2898" s="403"/>
      <c r="AD2898" s="406"/>
      <c r="AG2898" s="403"/>
      <c r="AH2898" s="403"/>
      <c r="AI2898" s="405"/>
      <c r="AL2898" s="403"/>
      <c r="AN2898" s="403"/>
      <c r="AO2898" s="405"/>
      <c r="AP2898" s="403"/>
      <c r="AQ2898" s="403"/>
      <c r="AR2898" s="403"/>
      <c r="AS2898" s="403"/>
      <c r="AT2898" s="403"/>
      <c r="AU2898" s="403"/>
      <c r="AV2898" s="405"/>
      <c r="AW2898" s="404"/>
      <c r="AY2898" s="403"/>
      <c r="BC2898" s="403"/>
      <c r="BD2898" s="403"/>
      <c r="BE2898" s="403"/>
      <c r="BF2898" s="403"/>
      <c r="BG2898" s="403"/>
      <c r="BH2898" s="403"/>
      <c r="BI2898" s="403"/>
      <c r="BJ2898" s="403"/>
      <c r="BK2898" s="403"/>
    </row>
    <row r="2899" spans="1:63" x14ac:dyDescent="0.25">
      <c r="A2899" s="405"/>
      <c r="B2899" s="400"/>
      <c r="C2899" s="403"/>
      <c r="D2899" s="403"/>
      <c r="E2899" s="403"/>
      <c r="I2899" s="404"/>
      <c r="Q2899" s="405"/>
      <c r="S2899" s="405"/>
      <c r="T2899" s="403"/>
      <c r="U2899" s="406"/>
      <c r="V2899" s="400"/>
      <c r="W2899" s="405"/>
      <c r="X2899" s="405"/>
      <c r="Y2899" s="403"/>
      <c r="Z2899" s="407"/>
      <c r="AA2899" s="403"/>
      <c r="AB2899" s="405"/>
      <c r="AC2899" s="403"/>
      <c r="AD2899" s="406"/>
      <c r="AG2899" s="403"/>
      <c r="AH2899" s="403"/>
      <c r="AI2899" s="405"/>
      <c r="AL2899" s="403"/>
      <c r="AN2899" s="403"/>
      <c r="AO2899" s="405"/>
      <c r="AP2899" s="403"/>
      <c r="AQ2899" s="403"/>
      <c r="AR2899" s="403"/>
      <c r="AS2899" s="403"/>
      <c r="AT2899" s="403"/>
      <c r="AU2899" s="403"/>
      <c r="AV2899" s="405"/>
      <c r="AW2899" s="404"/>
      <c r="AY2899" s="403"/>
      <c r="BC2899" s="403"/>
      <c r="BD2899" s="403"/>
      <c r="BE2899" s="403"/>
      <c r="BF2899" s="403"/>
      <c r="BG2899" s="403"/>
      <c r="BH2899" s="403"/>
      <c r="BI2899" s="403"/>
      <c r="BJ2899" s="403"/>
      <c r="BK2899" s="403"/>
    </row>
    <row r="2900" spans="1:63" x14ac:dyDescent="0.25">
      <c r="A2900" s="405"/>
      <c r="B2900" s="400"/>
      <c r="C2900" s="403"/>
      <c r="D2900" s="403"/>
      <c r="E2900" s="403"/>
      <c r="I2900" s="404"/>
      <c r="Q2900" s="405"/>
      <c r="S2900" s="405"/>
      <c r="T2900" s="403"/>
      <c r="U2900" s="406"/>
      <c r="V2900" s="400"/>
      <c r="W2900" s="405"/>
      <c r="X2900" s="405"/>
      <c r="Y2900" s="403"/>
      <c r="Z2900" s="407"/>
      <c r="AA2900" s="403"/>
      <c r="AB2900" s="405"/>
      <c r="AC2900" s="403"/>
      <c r="AD2900" s="406"/>
      <c r="AG2900" s="403"/>
      <c r="AH2900" s="403"/>
      <c r="AI2900" s="405"/>
      <c r="AL2900" s="403"/>
      <c r="AN2900" s="403"/>
      <c r="AO2900" s="405"/>
      <c r="AP2900" s="403"/>
      <c r="AQ2900" s="403"/>
      <c r="AR2900" s="403"/>
      <c r="AS2900" s="403"/>
      <c r="AT2900" s="403"/>
      <c r="AU2900" s="403"/>
      <c r="AV2900" s="405"/>
      <c r="AW2900" s="404"/>
      <c r="AY2900" s="403"/>
      <c r="BC2900" s="403"/>
      <c r="BD2900" s="403"/>
      <c r="BE2900" s="403"/>
      <c r="BF2900" s="403"/>
      <c r="BG2900" s="403"/>
      <c r="BH2900" s="403"/>
      <c r="BI2900" s="403"/>
      <c r="BJ2900" s="403"/>
      <c r="BK2900" s="403"/>
    </row>
    <row r="2901" spans="1:63" x14ac:dyDescent="0.25">
      <c r="A2901" s="405"/>
      <c r="B2901" s="400"/>
      <c r="C2901" s="403"/>
      <c r="D2901" s="403"/>
      <c r="E2901" s="403"/>
      <c r="I2901" s="404"/>
      <c r="Q2901" s="405"/>
      <c r="S2901" s="405"/>
      <c r="T2901" s="403"/>
      <c r="U2901" s="406"/>
      <c r="V2901" s="400"/>
      <c r="W2901" s="405"/>
      <c r="X2901" s="405"/>
      <c r="Y2901" s="403"/>
      <c r="Z2901" s="407"/>
      <c r="AA2901" s="403"/>
      <c r="AB2901" s="405"/>
      <c r="AC2901" s="403"/>
      <c r="AD2901" s="406"/>
      <c r="AG2901" s="403"/>
      <c r="AH2901" s="403"/>
      <c r="AI2901" s="405"/>
      <c r="AL2901" s="403"/>
      <c r="AN2901" s="403"/>
      <c r="AO2901" s="405"/>
      <c r="AP2901" s="403"/>
      <c r="AQ2901" s="403"/>
      <c r="AR2901" s="403"/>
      <c r="AS2901" s="403"/>
      <c r="AT2901" s="403"/>
      <c r="AU2901" s="403"/>
      <c r="AV2901" s="405"/>
      <c r="AW2901" s="404"/>
      <c r="AY2901" s="403"/>
      <c r="BC2901" s="403"/>
      <c r="BD2901" s="403"/>
      <c r="BE2901" s="403"/>
      <c r="BF2901" s="403"/>
      <c r="BG2901" s="403"/>
      <c r="BH2901" s="403"/>
      <c r="BI2901" s="403"/>
      <c r="BJ2901" s="403"/>
      <c r="BK2901" s="403"/>
    </row>
    <row r="2902" spans="1:63" x14ac:dyDescent="0.25">
      <c r="A2902" s="405"/>
      <c r="B2902" s="400"/>
      <c r="C2902" s="403"/>
      <c r="D2902" s="403"/>
      <c r="E2902" s="403"/>
      <c r="I2902" s="404"/>
      <c r="Q2902" s="405"/>
      <c r="S2902" s="405"/>
      <c r="T2902" s="403"/>
      <c r="U2902" s="406"/>
      <c r="V2902" s="400"/>
      <c r="W2902" s="405"/>
      <c r="X2902" s="405"/>
      <c r="Y2902" s="403"/>
      <c r="Z2902" s="407"/>
      <c r="AA2902" s="403"/>
      <c r="AB2902" s="405"/>
      <c r="AC2902" s="403"/>
      <c r="AD2902" s="406"/>
      <c r="AG2902" s="403"/>
      <c r="AH2902" s="403"/>
      <c r="AI2902" s="405"/>
      <c r="AL2902" s="403"/>
      <c r="AN2902" s="403"/>
      <c r="AO2902" s="405"/>
      <c r="AP2902" s="403"/>
      <c r="AQ2902" s="403"/>
      <c r="AR2902" s="403"/>
      <c r="AS2902" s="403"/>
      <c r="AT2902" s="403"/>
      <c r="AU2902" s="403"/>
      <c r="AV2902" s="405"/>
      <c r="AW2902" s="404"/>
      <c r="AY2902" s="403"/>
      <c r="BC2902" s="403"/>
      <c r="BD2902" s="403"/>
      <c r="BE2902" s="403"/>
      <c r="BF2902" s="403"/>
      <c r="BG2902" s="403"/>
      <c r="BH2902" s="403"/>
      <c r="BI2902" s="403"/>
      <c r="BJ2902" s="403"/>
      <c r="BK2902" s="403"/>
    </row>
    <row r="2903" spans="1:63" x14ac:dyDescent="0.25">
      <c r="A2903" s="405"/>
      <c r="B2903" s="400"/>
      <c r="C2903" s="403"/>
      <c r="D2903" s="403"/>
      <c r="E2903" s="403"/>
      <c r="I2903" s="404"/>
      <c r="Q2903" s="405"/>
      <c r="S2903" s="405"/>
      <c r="T2903" s="403"/>
      <c r="U2903" s="406"/>
      <c r="V2903" s="400"/>
      <c r="W2903" s="405"/>
      <c r="X2903" s="405"/>
      <c r="Y2903" s="403"/>
      <c r="Z2903" s="407"/>
      <c r="AA2903" s="403"/>
      <c r="AB2903" s="405"/>
      <c r="AC2903" s="403"/>
      <c r="AD2903" s="406"/>
      <c r="AG2903" s="403"/>
      <c r="AH2903" s="403"/>
      <c r="AI2903" s="405"/>
      <c r="AL2903" s="403"/>
      <c r="AN2903" s="403"/>
      <c r="AO2903" s="405"/>
      <c r="AP2903" s="403"/>
      <c r="AQ2903" s="403"/>
      <c r="AR2903" s="403"/>
      <c r="AS2903" s="403"/>
      <c r="AT2903" s="403"/>
      <c r="AU2903" s="403"/>
      <c r="AV2903" s="405"/>
      <c r="AW2903" s="404"/>
      <c r="AY2903" s="403"/>
      <c r="BC2903" s="403"/>
      <c r="BD2903" s="403"/>
      <c r="BE2903" s="403"/>
      <c r="BF2903" s="403"/>
      <c r="BG2903" s="403"/>
      <c r="BH2903" s="403"/>
      <c r="BI2903" s="403"/>
      <c r="BJ2903" s="403"/>
      <c r="BK2903" s="403"/>
    </row>
    <row r="2904" spans="1:63" x14ac:dyDescent="0.25">
      <c r="A2904" s="405"/>
      <c r="B2904" s="400"/>
      <c r="C2904" s="403"/>
      <c r="D2904" s="403"/>
      <c r="E2904" s="403"/>
      <c r="I2904" s="404"/>
      <c r="Q2904" s="405"/>
      <c r="S2904" s="405"/>
      <c r="T2904" s="403"/>
      <c r="U2904" s="406"/>
      <c r="V2904" s="400"/>
      <c r="W2904" s="405"/>
      <c r="X2904" s="405"/>
      <c r="Y2904" s="403"/>
      <c r="Z2904" s="407"/>
      <c r="AA2904" s="403"/>
      <c r="AB2904" s="405"/>
      <c r="AC2904" s="403"/>
      <c r="AD2904" s="406"/>
      <c r="AG2904" s="403"/>
      <c r="AH2904" s="403"/>
      <c r="AI2904" s="405"/>
      <c r="AL2904" s="403"/>
      <c r="AN2904" s="403"/>
      <c r="AO2904" s="405"/>
      <c r="AP2904" s="403"/>
      <c r="AQ2904" s="403"/>
      <c r="AR2904" s="403"/>
      <c r="AS2904" s="403"/>
      <c r="AT2904" s="403"/>
      <c r="AU2904" s="403"/>
      <c r="AV2904" s="405"/>
      <c r="AW2904" s="404"/>
      <c r="AY2904" s="403"/>
      <c r="BC2904" s="403"/>
      <c r="BD2904" s="403"/>
      <c r="BE2904" s="403"/>
      <c r="BF2904" s="403"/>
      <c r="BG2904" s="403"/>
      <c r="BH2904" s="403"/>
      <c r="BI2904" s="403"/>
      <c r="BJ2904" s="403"/>
      <c r="BK2904" s="403"/>
    </row>
    <row r="2905" spans="1:63" x14ac:dyDescent="0.25">
      <c r="A2905" s="405"/>
      <c r="B2905" s="400"/>
      <c r="C2905" s="403"/>
      <c r="D2905" s="403"/>
      <c r="E2905" s="403"/>
      <c r="I2905" s="404"/>
      <c r="Q2905" s="405"/>
      <c r="S2905" s="405"/>
      <c r="T2905" s="403"/>
      <c r="U2905" s="406"/>
      <c r="V2905" s="400"/>
      <c r="W2905" s="405"/>
      <c r="X2905" s="405"/>
      <c r="Y2905" s="403"/>
      <c r="Z2905" s="407"/>
      <c r="AA2905" s="403"/>
      <c r="AB2905" s="405"/>
      <c r="AC2905" s="403"/>
      <c r="AD2905" s="406"/>
      <c r="AG2905" s="403"/>
      <c r="AH2905" s="403"/>
      <c r="AI2905" s="405"/>
      <c r="AL2905" s="403"/>
      <c r="AN2905" s="403"/>
      <c r="AO2905" s="405"/>
      <c r="AP2905" s="403"/>
      <c r="AQ2905" s="403"/>
      <c r="AR2905" s="403"/>
      <c r="AS2905" s="403"/>
      <c r="AT2905" s="403"/>
      <c r="AU2905" s="403"/>
      <c r="AV2905" s="405"/>
      <c r="AW2905" s="404"/>
      <c r="AY2905" s="403"/>
      <c r="BC2905" s="403"/>
      <c r="BD2905" s="403"/>
      <c r="BE2905" s="403"/>
      <c r="BF2905" s="403"/>
      <c r="BG2905" s="403"/>
      <c r="BH2905" s="403"/>
      <c r="BI2905" s="403"/>
      <c r="BJ2905" s="403"/>
      <c r="BK2905" s="403"/>
    </row>
    <row r="2906" spans="1:63" x14ac:dyDescent="0.25">
      <c r="A2906" s="405"/>
      <c r="B2906" s="400"/>
      <c r="C2906" s="403"/>
      <c r="D2906" s="403"/>
      <c r="E2906" s="403"/>
      <c r="I2906" s="404"/>
      <c r="Q2906" s="405"/>
      <c r="S2906" s="405"/>
      <c r="T2906" s="403"/>
      <c r="U2906" s="406"/>
      <c r="V2906" s="400"/>
      <c r="W2906" s="405"/>
      <c r="X2906" s="405"/>
      <c r="Y2906" s="403"/>
      <c r="Z2906" s="407"/>
      <c r="AA2906" s="403"/>
      <c r="AB2906" s="405"/>
      <c r="AC2906" s="403"/>
      <c r="AD2906" s="406"/>
      <c r="AG2906" s="403"/>
      <c r="AH2906" s="403"/>
      <c r="AI2906" s="405"/>
      <c r="AL2906" s="403"/>
      <c r="AN2906" s="403"/>
      <c r="AO2906" s="405"/>
      <c r="AP2906" s="403"/>
      <c r="AQ2906" s="403"/>
      <c r="AR2906" s="403"/>
      <c r="AS2906" s="403"/>
      <c r="AT2906" s="403"/>
      <c r="AU2906" s="403"/>
      <c r="AV2906" s="405"/>
      <c r="AW2906" s="404"/>
      <c r="AY2906" s="403"/>
      <c r="BC2906" s="403"/>
      <c r="BD2906" s="403"/>
      <c r="BE2906" s="403"/>
      <c r="BF2906" s="403"/>
      <c r="BG2906" s="403"/>
      <c r="BH2906" s="403"/>
      <c r="BI2906" s="403"/>
      <c r="BJ2906" s="403"/>
      <c r="BK2906" s="403"/>
    </row>
    <row r="2907" spans="1:63" x14ac:dyDescent="0.25">
      <c r="A2907" s="405"/>
      <c r="B2907" s="400"/>
      <c r="C2907" s="403"/>
      <c r="D2907" s="403"/>
      <c r="E2907" s="403"/>
      <c r="I2907" s="404"/>
      <c r="Q2907" s="405"/>
      <c r="S2907" s="405"/>
      <c r="T2907" s="403"/>
      <c r="U2907" s="406"/>
      <c r="V2907" s="400"/>
      <c r="W2907" s="405"/>
      <c r="X2907" s="405"/>
      <c r="Y2907" s="403"/>
      <c r="Z2907" s="407"/>
      <c r="AA2907" s="403"/>
      <c r="AB2907" s="405"/>
      <c r="AC2907" s="403"/>
      <c r="AD2907" s="406"/>
      <c r="AG2907" s="403"/>
      <c r="AH2907" s="403"/>
      <c r="AI2907" s="405"/>
      <c r="AL2907" s="403"/>
      <c r="AN2907" s="403"/>
      <c r="AO2907" s="405"/>
      <c r="AP2907" s="403"/>
      <c r="AQ2907" s="403"/>
      <c r="AR2907" s="403"/>
      <c r="AS2907" s="403"/>
      <c r="AT2907" s="403"/>
      <c r="AU2907" s="403"/>
      <c r="AV2907" s="405"/>
      <c r="AW2907" s="404"/>
      <c r="AY2907" s="403"/>
      <c r="BC2907" s="403"/>
      <c r="BD2907" s="403"/>
      <c r="BE2907" s="403"/>
      <c r="BF2907" s="403"/>
      <c r="BG2907" s="403"/>
      <c r="BH2907" s="403"/>
      <c r="BI2907" s="403"/>
      <c r="BJ2907" s="403"/>
      <c r="BK2907" s="403"/>
    </row>
    <row r="2908" spans="1:63" x14ac:dyDescent="0.25">
      <c r="A2908" s="405"/>
      <c r="B2908" s="400"/>
      <c r="C2908" s="403"/>
      <c r="D2908" s="403"/>
      <c r="E2908" s="403"/>
      <c r="I2908" s="404"/>
      <c r="Q2908" s="405"/>
      <c r="S2908" s="405"/>
      <c r="T2908" s="403"/>
      <c r="U2908" s="406"/>
      <c r="V2908" s="400"/>
      <c r="W2908" s="405"/>
      <c r="X2908" s="405"/>
      <c r="Y2908" s="403"/>
      <c r="Z2908" s="407"/>
      <c r="AA2908" s="403"/>
      <c r="AB2908" s="405"/>
      <c r="AC2908" s="403"/>
      <c r="AD2908" s="406"/>
      <c r="AG2908" s="403"/>
      <c r="AH2908" s="403"/>
      <c r="AI2908" s="405"/>
      <c r="AL2908" s="403"/>
      <c r="AN2908" s="403"/>
      <c r="AO2908" s="405"/>
      <c r="AP2908" s="403"/>
      <c r="AQ2908" s="403"/>
      <c r="AR2908" s="403"/>
      <c r="AS2908" s="403"/>
      <c r="AT2908" s="403"/>
      <c r="AU2908" s="403"/>
      <c r="AV2908" s="405"/>
      <c r="AW2908" s="404"/>
      <c r="AY2908" s="403"/>
      <c r="BC2908" s="403"/>
      <c r="BD2908" s="403"/>
      <c r="BE2908" s="403"/>
      <c r="BF2908" s="403"/>
      <c r="BG2908" s="403"/>
      <c r="BH2908" s="403"/>
      <c r="BI2908" s="403"/>
      <c r="BJ2908" s="403"/>
      <c r="BK2908" s="403"/>
    </row>
    <row r="2909" spans="1:63" x14ac:dyDescent="0.25">
      <c r="A2909" s="405"/>
      <c r="B2909" s="400"/>
      <c r="C2909" s="403"/>
      <c r="D2909" s="403"/>
      <c r="E2909" s="403"/>
      <c r="I2909" s="404"/>
      <c r="Q2909" s="405"/>
      <c r="S2909" s="405"/>
      <c r="T2909" s="403"/>
      <c r="U2909" s="406"/>
      <c r="V2909" s="400"/>
      <c r="W2909" s="405"/>
      <c r="X2909" s="405"/>
      <c r="Y2909" s="403"/>
      <c r="Z2909" s="407"/>
      <c r="AA2909" s="403"/>
      <c r="AB2909" s="405"/>
      <c r="AC2909" s="403"/>
      <c r="AD2909" s="406"/>
      <c r="AG2909" s="403"/>
      <c r="AH2909" s="403"/>
      <c r="AI2909" s="405"/>
      <c r="AL2909" s="403"/>
      <c r="AN2909" s="403"/>
      <c r="AO2909" s="405"/>
      <c r="AP2909" s="403"/>
      <c r="AQ2909" s="403"/>
      <c r="AR2909" s="403"/>
      <c r="AS2909" s="403"/>
      <c r="AT2909" s="403"/>
      <c r="AU2909" s="403"/>
      <c r="AV2909" s="405"/>
      <c r="AW2909" s="404"/>
      <c r="AY2909" s="403"/>
      <c r="BC2909" s="403"/>
      <c r="BD2909" s="403"/>
      <c r="BE2909" s="403"/>
      <c r="BF2909" s="403"/>
      <c r="BG2909" s="403"/>
      <c r="BH2909" s="403"/>
      <c r="BI2909" s="403"/>
      <c r="BJ2909" s="403"/>
      <c r="BK2909" s="403"/>
    </row>
    <row r="2910" spans="1:63" x14ac:dyDescent="0.25">
      <c r="A2910" s="405"/>
      <c r="B2910" s="400"/>
      <c r="C2910" s="403"/>
      <c r="D2910" s="403"/>
      <c r="E2910" s="403"/>
      <c r="I2910" s="404"/>
      <c r="Q2910" s="405"/>
      <c r="S2910" s="405"/>
      <c r="T2910" s="403"/>
      <c r="U2910" s="406"/>
      <c r="V2910" s="400"/>
      <c r="W2910" s="405"/>
      <c r="X2910" s="405"/>
      <c r="Y2910" s="403"/>
      <c r="Z2910" s="407"/>
      <c r="AA2910" s="403"/>
      <c r="AB2910" s="405"/>
      <c r="AC2910" s="403"/>
      <c r="AD2910" s="406"/>
      <c r="AG2910" s="403"/>
      <c r="AH2910" s="403"/>
      <c r="AI2910" s="405"/>
      <c r="AL2910" s="403"/>
      <c r="AN2910" s="403"/>
      <c r="AO2910" s="405"/>
      <c r="AP2910" s="403"/>
      <c r="AQ2910" s="403"/>
      <c r="AR2910" s="403"/>
      <c r="AS2910" s="403"/>
      <c r="AT2910" s="403"/>
      <c r="AU2910" s="403"/>
      <c r="AV2910" s="405"/>
      <c r="AW2910" s="404"/>
      <c r="AY2910" s="403"/>
      <c r="BC2910" s="403"/>
      <c r="BD2910" s="403"/>
      <c r="BE2910" s="403"/>
      <c r="BF2910" s="403"/>
      <c r="BG2910" s="403"/>
      <c r="BH2910" s="403"/>
      <c r="BI2910" s="403"/>
      <c r="BJ2910" s="403"/>
      <c r="BK2910" s="403"/>
    </row>
    <row r="2911" spans="1:63" x14ac:dyDescent="0.25">
      <c r="A2911" s="405"/>
      <c r="B2911" s="400"/>
      <c r="C2911" s="403"/>
      <c r="D2911" s="403"/>
      <c r="E2911" s="403"/>
      <c r="I2911" s="404"/>
      <c r="Q2911" s="405"/>
      <c r="S2911" s="405"/>
      <c r="T2911" s="403"/>
      <c r="U2911" s="406"/>
      <c r="V2911" s="400"/>
      <c r="W2911" s="405"/>
      <c r="X2911" s="405"/>
      <c r="Y2911" s="403"/>
      <c r="Z2911" s="407"/>
      <c r="AA2911" s="403"/>
      <c r="AB2911" s="405"/>
      <c r="AC2911" s="403"/>
      <c r="AD2911" s="406"/>
      <c r="AG2911" s="403"/>
      <c r="AH2911" s="403"/>
      <c r="AI2911" s="405"/>
      <c r="AL2911" s="403"/>
      <c r="AN2911" s="403"/>
      <c r="AO2911" s="405"/>
      <c r="AP2911" s="403"/>
      <c r="AQ2911" s="403"/>
      <c r="AR2911" s="403"/>
      <c r="AS2911" s="403"/>
      <c r="AT2911" s="403"/>
      <c r="AU2911" s="403"/>
      <c r="AV2911" s="405"/>
      <c r="AW2911" s="404"/>
      <c r="AY2911" s="403"/>
      <c r="BC2911" s="403"/>
      <c r="BD2911" s="403"/>
      <c r="BE2911" s="403"/>
      <c r="BF2911" s="403"/>
      <c r="BG2911" s="403"/>
      <c r="BH2911" s="403"/>
      <c r="BI2911" s="403"/>
      <c r="BJ2911" s="403"/>
      <c r="BK2911" s="403"/>
    </row>
    <row r="2912" spans="1:63" x14ac:dyDescent="0.25">
      <c r="A2912" s="405"/>
      <c r="B2912" s="400"/>
      <c r="C2912" s="403"/>
      <c r="D2912" s="403"/>
      <c r="E2912" s="403"/>
      <c r="I2912" s="404"/>
      <c r="Q2912" s="405"/>
      <c r="S2912" s="405"/>
      <c r="T2912" s="403"/>
      <c r="U2912" s="406"/>
      <c r="V2912" s="400"/>
      <c r="W2912" s="405"/>
      <c r="X2912" s="405"/>
      <c r="Y2912" s="403"/>
      <c r="Z2912" s="407"/>
      <c r="AA2912" s="403"/>
      <c r="AB2912" s="405"/>
      <c r="AC2912" s="403"/>
      <c r="AD2912" s="406"/>
      <c r="AG2912" s="403"/>
      <c r="AH2912" s="403"/>
      <c r="AI2912" s="405"/>
      <c r="AL2912" s="403"/>
      <c r="AN2912" s="403"/>
      <c r="AO2912" s="405"/>
      <c r="AP2912" s="403"/>
      <c r="AQ2912" s="403"/>
      <c r="AR2912" s="403"/>
      <c r="AS2912" s="403"/>
      <c r="AT2912" s="403"/>
      <c r="AU2912" s="403"/>
      <c r="AV2912" s="405"/>
      <c r="AW2912" s="404"/>
      <c r="AY2912" s="403"/>
      <c r="BC2912" s="403"/>
      <c r="BD2912" s="403"/>
      <c r="BE2912" s="403"/>
      <c r="BF2912" s="403"/>
      <c r="BG2912" s="403"/>
      <c r="BH2912" s="403"/>
      <c r="BI2912" s="403"/>
      <c r="BJ2912" s="403"/>
      <c r="BK2912" s="403"/>
    </row>
    <row r="2913" spans="1:63" x14ac:dyDescent="0.25">
      <c r="A2913" s="405"/>
      <c r="B2913" s="400"/>
      <c r="C2913" s="403"/>
      <c r="D2913" s="403"/>
      <c r="E2913" s="403"/>
      <c r="I2913" s="404"/>
      <c r="Q2913" s="405"/>
      <c r="S2913" s="405"/>
      <c r="T2913" s="403"/>
      <c r="U2913" s="406"/>
      <c r="V2913" s="400"/>
      <c r="W2913" s="405"/>
      <c r="X2913" s="405"/>
      <c r="Y2913" s="403"/>
      <c r="Z2913" s="407"/>
      <c r="AA2913" s="403"/>
      <c r="AB2913" s="405"/>
      <c r="AC2913" s="403"/>
      <c r="AD2913" s="406"/>
      <c r="AG2913" s="403"/>
      <c r="AH2913" s="403"/>
      <c r="AI2913" s="405"/>
      <c r="AL2913" s="403"/>
      <c r="AN2913" s="403"/>
      <c r="AO2913" s="405"/>
      <c r="AP2913" s="403"/>
      <c r="AQ2913" s="403"/>
      <c r="AR2913" s="403"/>
      <c r="AS2913" s="403"/>
      <c r="AT2913" s="403"/>
      <c r="AU2913" s="403"/>
      <c r="AV2913" s="405"/>
      <c r="AW2913" s="404"/>
      <c r="AY2913" s="403"/>
      <c r="BC2913" s="403"/>
      <c r="BD2913" s="403"/>
      <c r="BE2913" s="403"/>
      <c r="BF2913" s="403"/>
      <c r="BG2913" s="403"/>
      <c r="BH2913" s="403"/>
      <c r="BI2913" s="403"/>
      <c r="BJ2913" s="403"/>
      <c r="BK2913" s="403"/>
    </row>
    <row r="2914" spans="1:63" x14ac:dyDescent="0.25">
      <c r="A2914" s="405"/>
      <c r="B2914" s="400"/>
      <c r="C2914" s="403"/>
      <c r="D2914" s="403"/>
      <c r="E2914" s="403"/>
      <c r="I2914" s="404"/>
      <c r="Q2914" s="405"/>
      <c r="S2914" s="405"/>
      <c r="T2914" s="403"/>
      <c r="U2914" s="406"/>
      <c r="V2914" s="400"/>
      <c r="W2914" s="405"/>
      <c r="X2914" s="405"/>
      <c r="Y2914" s="403"/>
      <c r="Z2914" s="407"/>
      <c r="AA2914" s="403"/>
      <c r="AB2914" s="405"/>
      <c r="AC2914" s="403"/>
      <c r="AD2914" s="406"/>
      <c r="AG2914" s="403"/>
      <c r="AH2914" s="403"/>
      <c r="AI2914" s="405"/>
      <c r="AL2914" s="403"/>
      <c r="AN2914" s="403"/>
      <c r="AO2914" s="405"/>
      <c r="AP2914" s="403"/>
      <c r="AQ2914" s="403"/>
      <c r="AR2914" s="403"/>
      <c r="AS2914" s="403"/>
      <c r="AT2914" s="403"/>
      <c r="AU2914" s="403"/>
      <c r="AV2914" s="405"/>
      <c r="AW2914" s="404"/>
      <c r="AY2914" s="403"/>
      <c r="BC2914" s="403"/>
      <c r="BD2914" s="403"/>
      <c r="BE2914" s="403"/>
      <c r="BF2914" s="403"/>
      <c r="BG2914" s="403"/>
      <c r="BH2914" s="403"/>
      <c r="BI2914" s="403"/>
      <c r="BJ2914" s="403"/>
      <c r="BK2914" s="403"/>
    </row>
    <row r="2915" spans="1:63" x14ac:dyDescent="0.25">
      <c r="A2915" s="405"/>
      <c r="B2915" s="400"/>
      <c r="C2915" s="403"/>
      <c r="D2915" s="403"/>
      <c r="E2915" s="403"/>
      <c r="I2915" s="404"/>
      <c r="Q2915" s="405"/>
      <c r="S2915" s="405"/>
      <c r="T2915" s="403"/>
      <c r="U2915" s="406"/>
      <c r="V2915" s="400"/>
      <c r="W2915" s="405"/>
      <c r="X2915" s="405"/>
      <c r="Y2915" s="403"/>
      <c r="Z2915" s="407"/>
      <c r="AA2915" s="403"/>
      <c r="AB2915" s="405"/>
      <c r="AC2915" s="403"/>
      <c r="AD2915" s="406"/>
      <c r="AG2915" s="403"/>
      <c r="AH2915" s="403"/>
      <c r="AI2915" s="405"/>
      <c r="AL2915" s="403"/>
      <c r="AN2915" s="403"/>
      <c r="AO2915" s="405"/>
      <c r="AP2915" s="403"/>
      <c r="AQ2915" s="403"/>
      <c r="AR2915" s="403"/>
      <c r="AS2915" s="403"/>
      <c r="AT2915" s="403"/>
      <c r="AU2915" s="403"/>
      <c r="AV2915" s="405"/>
      <c r="AW2915" s="404"/>
      <c r="AY2915" s="403"/>
      <c r="BC2915" s="403"/>
      <c r="BD2915" s="403"/>
      <c r="BE2915" s="403"/>
      <c r="BF2915" s="403"/>
      <c r="BG2915" s="403"/>
      <c r="BH2915" s="403"/>
      <c r="BI2915" s="403"/>
      <c r="BJ2915" s="403"/>
      <c r="BK2915" s="403"/>
    </row>
    <row r="2916" spans="1:63" x14ac:dyDescent="0.25">
      <c r="A2916" s="405"/>
      <c r="B2916" s="400"/>
      <c r="C2916" s="403"/>
      <c r="D2916" s="403"/>
      <c r="E2916" s="403"/>
      <c r="I2916" s="404"/>
      <c r="Q2916" s="405"/>
      <c r="S2916" s="405"/>
      <c r="T2916" s="403"/>
      <c r="U2916" s="406"/>
      <c r="V2916" s="400"/>
      <c r="W2916" s="405"/>
      <c r="X2916" s="405"/>
      <c r="Y2916" s="403"/>
      <c r="Z2916" s="407"/>
      <c r="AA2916" s="403"/>
      <c r="AB2916" s="405"/>
      <c r="AC2916" s="403"/>
      <c r="AD2916" s="406"/>
      <c r="AG2916" s="403"/>
      <c r="AH2916" s="403"/>
      <c r="AI2916" s="405"/>
      <c r="AL2916" s="403"/>
      <c r="AN2916" s="403"/>
      <c r="AO2916" s="405"/>
      <c r="AP2916" s="403"/>
      <c r="AQ2916" s="403"/>
      <c r="AR2916" s="403"/>
      <c r="AS2916" s="403"/>
      <c r="AT2916" s="403"/>
      <c r="AU2916" s="403"/>
      <c r="AV2916" s="405"/>
      <c r="AW2916" s="404"/>
      <c r="AY2916" s="403"/>
      <c r="BC2916" s="403"/>
      <c r="BD2916" s="403"/>
      <c r="BE2916" s="403"/>
      <c r="BF2916" s="403"/>
      <c r="BG2916" s="403"/>
      <c r="BH2916" s="403"/>
      <c r="BI2916" s="403"/>
      <c r="BJ2916" s="403"/>
      <c r="BK2916" s="403"/>
    </row>
    <row r="2917" spans="1:63" x14ac:dyDescent="0.25">
      <c r="A2917" s="405"/>
      <c r="B2917" s="400"/>
      <c r="C2917" s="403"/>
      <c r="D2917" s="403"/>
      <c r="E2917" s="403"/>
      <c r="I2917" s="404"/>
      <c r="Q2917" s="405"/>
      <c r="S2917" s="405"/>
      <c r="T2917" s="403"/>
      <c r="U2917" s="406"/>
      <c r="V2917" s="400"/>
      <c r="W2917" s="405"/>
      <c r="X2917" s="405"/>
      <c r="Y2917" s="403"/>
      <c r="Z2917" s="407"/>
      <c r="AA2917" s="403"/>
      <c r="AB2917" s="405"/>
      <c r="AC2917" s="403"/>
      <c r="AD2917" s="406"/>
      <c r="AG2917" s="403"/>
      <c r="AH2917" s="403"/>
      <c r="AI2917" s="405"/>
      <c r="AL2917" s="403"/>
      <c r="AN2917" s="403"/>
      <c r="AO2917" s="405"/>
      <c r="AP2917" s="403"/>
      <c r="AQ2917" s="403"/>
      <c r="AR2917" s="403"/>
      <c r="AS2917" s="403"/>
      <c r="AT2917" s="403"/>
      <c r="AU2917" s="403"/>
      <c r="AV2917" s="405"/>
      <c r="AW2917" s="404"/>
      <c r="AY2917" s="403"/>
      <c r="BC2917" s="403"/>
      <c r="BD2917" s="403"/>
      <c r="BE2917" s="403"/>
      <c r="BF2917" s="403"/>
      <c r="BG2917" s="403"/>
      <c r="BH2917" s="403"/>
      <c r="BI2917" s="403"/>
      <c r="BJ2917" s="403"/>
      <c r="BK2917" s="403"/>
    </row>
    <row r="2918" spans="1:63" x14ac:dyDescent="0.25">
      <c r="A2918" s="405"/>
      <c r="B2918" s="400"/>
      <c r="C2918" s="403"/>
      <c r="D2918" s="403"/>
      <c r="E2918" s="403"/>
      <c r="I2918" s="404"/>
      <c r="Q2918" s="405"/>
      <c r="S2918" s="405"/>
      <c r="T2918" s="403"/>
      <c r="U2918" s="406"/>
      <c r="V2918" s="400"/>
      <c r="W2918" s="405"/>
      <c r="X2918" s="405"/>
      <c r="Y2918" s="403"/>
      <c r="Z2918" s="407"/>
      <c r="AA2918" s="403"/>
      <c r="AB2918" s="405"/>
      <c r="AC2918" s="403"/>
      <c r="AD2918" s="406"/>
      <c r="AG2918" s="403"/>
      <c r="AH2918" s="403"/>
      <c r="AI2918" s="405"/>
      <c r="AL2918" s="403"/>
      <c r="AN2918" s="403"/>
      <c r="AO2918" s="405"/>
      <c r="AP2918" s="403"/>
      <c r="AQ2918" s="403"/>
      <c r="AR2918" s="403"/>
      <c r="AS2918" s="403"/>
      <c r="AT2918" s="403"/>
      <c r="AU2918" s="403"/>
      <c r="AV2918" s="405"/>
      <c r="AW2918" s="404"/>
      <c r="AY2918" s="403"/>
      <c r="BC2918" s="403"/>
      <c r="BD2918" s="403"/>
      <c r="BE2918" s="403"/>
      <c r="BF2918" s="403"/>
      <c r="BG2918" s="403"/>
      <c r="BH2918" s="403"/>
      <c r="BI2918" s="403"/>
      <c r="BJ2918" s="403"/>
      <c r="BK2918" s="403"/>
    </row>
    <row r="2919" spans="1:63" x14ac:dyDescent="0.25">
      <c r="A2919" s="405"/>
      <c r="B2919" s="400"/>
      <c r="C2919" s="403"/>
      <c r="D2919" s="403"/>
      <c r="E2919" s="403"/>
      <c r="I2919" s="404"/>
      <c r="Q2919" s="405"/>
      <c r="S2919" s="405"/>
      <c r="T2919" s="403"/>
      <c r="U2919" s="406"/>
      <c r="V2919" s="400"/>
      <c r="W2919" s="405"/>
      <c r="X2919" s="405"/>
      <c r="Y2919" s="403"/>
      <c r="Z2919" s="407"/>
      <c r="AA2919" s="403"/>
      <c r="AB2919" s="405"/>
      <c r="AC2919" s="403"/>
      <c r="AD2919" s="406"/>
      <c r="AG2919" s="403"/>
      <c r="AH2919" s="403"/>
      <c r="AI2919" s="405"/>
      <c r="AL2919" s="403"/>
      <c r="AN2919" s="403"/>
      <c r="AO2919" s="405"/>
      <c r="AP2919" s="403"/>
      <c r="AQ2919" s="403"/>
      <c r="AR2919" s="403"/>
      <c r="AS2919" s="403"/>
      <c r="AT2919" s="403"/>
      <c r="AU2919" s="403"/>
      <c r="AV2919" s="405"/>
      <c r="AW2919" s="404"/>
      <c r="AY2919" s="403"/>
      <c r="BC2919" s="403"/>
      <c r="BD2919" s="403"/>
      <c r="BE2919" s="403"/>
      <c r="BF2919" s="403"/>
      <c r="BG2919" s="403"/>
      <c r="BH2919" s="403"/>
      <c r="BI2919" s="403"/>
      <c r="BJ2919" s="403"/>
      <c r="BK2919" s="403"/>
    </row>
    <row r="2920" spans="1:63" x14ac:dyDescent="0.25">
      <c r="A2920" s="405"/>
      <c r="B2920" s="400"/>
      <c r="C2920" s="403"/>
      <c r="D2920" s="403"/>
      <c r="E2920" s="403"/>
      <c r="I2920" s="404"/>
      <c r="Q2920" s="405"/>
      <c r="S2920" s="405"/>
      <c r="T2920" s="403"/>
      <c r="U2920" s="406"/>
      <c r="V2920" s="400"/>
      <c r="W2920" s="405"/>
      <c r="X2920" s="405"/>
      <c r="Y2920" s="403"/>
      <c r="Z2920" s="407"/>
      <c r="AA2920" s="403"/>
      <c r="AB2920" s="405"/>
      <c r="AC2920" s="403"/>
      <c r="AD2920" s="406"/>
      <c r="AG2920" s="403"/>
      <c r="AH2920" s="403"/>
      <c r="AI2920" s="405"/>
      <c r="AL2920" s="403"/>
      <c r="AN2920" s="403"/>
      <c r="AO2920" s="405"/>
      <c r="AP2920" s="403"/>
      <c r="AQ2920" s="403"/>
      <c r="AR2920" s="403"/>
      <c r="AS2920" s="403"/>
      <c r="AT2920" s="403"/>
      <c r="AU2920" s="403"/>
      <c r="AV2920" s="405"/>
      <c r="AW2920" s="404"/>
      <c r="AY2920" s="403"/>
      <c r="BC2920" s="403"/>
      <c r="BD2920" s="403"/>
      <c r="BE2920" s="403"/>
      <c r="BF2920" s="403"/>
      <c r="BG2920" s="403"/>
      <c r="BH2920" s="403"/>
      <c r="BI2920" s="403"/>
      <c r="BJ2920" s="403"/>
      <c r="BK2920" s="403"/>
    </row>
    <row r="2921" spans="1:63" x14ac:dyDescent="0.25">
      <c r="A2921" s="405"/>
      <c r="B2921" s="400"/>
      <c r="C2921" s="403"/>
      <c r="D2921" s="403"/>
      <c r="E2921" s="403"/>
      <c r="I2921" s="404"/>
      <c r="Q2921" s="405"/>
      <c r="S2921" s="405"/>
      <c r="T2921" s="403"/>
      <c r="U2921" s="406"/>
      <c r="V2921" s="400"/>
      <c r="W2921" s="405"/>
      <c r="X2921" s="405"/>
      <c r="Y2921" s="403"/>
      <c r="Z2921" s="407"/>
      <c r="AA2921" s="403"/>
      <c r="AB2921" s="405"/>
      <c r="AC2921" s="403"/>
      <c r="AD2921" s="406"/>
      <c r="AG2921" s="403"/>
      <c r="AH2921" s="403"/>
      <c r="AI2921" s="405"/>
      <c r="AL2921" s="403"/>
      <c r="AN2921" s="403"/>
      <c r="AO2921" s="405"/>
      <c r="AP2921" s="403"/>
      <c r="AQ2921" s="403"/>
      <c r="AR2921" s="403"/>
      <c r="AS2921" s="403"/>
      <c r="AT2921" s="403"/>
      <c r="AU2921" s="403"/>
      <c r="AV2921" s="405"/>
      <c r="AW2921" s="404"/>
      <c r="AY2921" s="403"/>
      <c r="BC2921" s="403"/>
      <c r="BD2921" s="403"/>
      <c r="BE2921" s="403"/>
      <c r="BF2921" s="403"/>
      <c r="BG2921" s="403"/>
      <c r="BH2921" s="403"/>
      <c r="BI2921" s="403"/>
      <c r="BJ2921" s="403"/>
      <c r="BK2921" s="403"/>
    </row>
    <row r="2922" spans="1:63" x14ac:dyDescent="0.25">
      <c r="A2922" s="405"/>
      <c r="B2922" s="400"/>
      <c r="C2922" s="403"/>
      <c r="D2922" s="403"/>
      <c r="E2922" s="403"/>
      <c r="I2922" s="404"/>
      <c r="Q2922" s="405"/>
      <c r="S2922" s="405"/>
      <c r="T2922" s="403"/>
      <c r="U2922" s="406"/>
      <c r="V2922" s="400"/>
      <c r="W2922" s="405"/>
      <c r="X2922" s="405"/>
      <c r="Y2922" s="403"/>
      <c r="Z2922" s="407"/>
      <c r="AA2922" s="403"/>
      <c r="AB2922" s="405"/>
      <c r="AC2922" s="403"/>
      <c r="AD2922" s="406"/>
      <c r="AG2922" s="403"/>
      <c r="AH2922" s="403"/>
      <c r="AI2922" s="405"/>
      <c r="AL2922" s="403"/>
      <c r="AN2922" s="403"/>
      <c r="AO2922" s="405"/>
      <c r="AP2922" s="403"/>
      <c r="AQ2922" s="403"/>
      <c r="AR2922" s="403"/>
      <c r="AS2922" s="403"/>
      <c r="AT2922" s="403"/>
      <c r="AU2922" s="403"/>
      <c r="AV2922" s="405"/>
      <c r="AW2922" s="404"/>
      <c r="AY2922" s="403"/>
      <c r="BC2922" s="403"/>
      <c r="BD2922" s="403"/>
      <c r="BE2922" s="403"/>
      <c r="BF2922" s="403"/>
      <c r="BG2922" s="403"/>
      <c r="BH2922" s="403"/>
      <c r="BI2922" s="403"/>
      <c r="BJ2922" s="403"/>
      <c r="BK2922" s="403"/>
    </row>
    <row r="2923" spans="1:63" x14ac:dyDescent="0.25">
      <c r="A2923" s="405"/>
      <c r="B2923" s="400"/>
      <c r="C2923" s="403"/>
      <c r="D2923" s="403"/>
      <c r="E2923" s="403"/>
      <c r="I2923" s="404"/>
      <c r="Q2923" s="405"/>
      <c r="S2923" s="405"/>
      <c r="T2923" s="403"/>
      <c r="U2923" s="406"/>
      <c r="V2923" s="400"/>
      <c r="W2923" s="405"/>
      <c r="X2923" s="405"/>
      <c r="Y2923" s="403"/>
      <c r="Z2923" s="407"/>
      <c r="AA2923" s="403"/>
      <c r="AB2923" s="405"/>
      <c r="AC2923" s="403"/>
      <c r="AD2923" s="406"/>
      <c r="AG2923" s="403"/>
      <c r="AH2923" s="403"/>
      <c r="AI2923" s="405"/>
      <c r="AL2923" s="403"/>
      <c r="AN2923" s="403"/>
      <c r="AO2923" s="405"/>
      <c r="AP2923" s="403"/>
      <c r="AQ2923" s="403"/>
      <c r="AR2923" s="403"/>
      <c r="AS2923" s="403"/>
      <c r="AT2923" s="403"/>
      <c r="AU2923" s="403"/>
      <c r="AV2923" s="405"/>
      <c r="AW2923" s="404"/>
      <c r="AY2923" s="403"/>
      <c r="BC2923" s="403"/>
      <c r="BD2923" s="403"/>
      <c r="BE2923" s="403"/>
      <c r="BF2923" s="403"/>
      <c r="BG2923" s="403"/>
      <c r="BH2923" s="403"/>
      <c r="BI2923" s="403"/>
      <c r="BJ2923" s="403"/>
      <c r="BK2923" s="403"/>
    </row>
    <row r="2924" spans="1:63" x14ac:dyDescent="0.25">
      <c r="A2924" s="405"/>
      <c r="B2924" s="400"/>
      <c r="C2924" s="403"/>
      <c r="D2924" s="403"/>
      <c r="E2924" s="403"/>
      <c r="I2924" s="404"/>
      <c r="Q2924" s="405"/>
      <c r="S2924" s="405"/>
      <c r="T2924" s="403"/>
      <c r="U2924" s="406"/>
      <c r="V2924" s="400"/>
      <c r="W2924" s="405"/>
      <c r="X2924" s="405"/>
      <c r="Y2924" s="403"/>
      <c r="Z2924" s="407"/>
      <c r="AA2924" s="403"/>
      <c r="AB2924" s="405"/>
      <c r="AC2924" s="403"/>
      <c r="AD2924" s="406"/>
      <c r="AG2924" s="403"/>
      <c r="AH2924" s="403"/>
      <c r="AI2924" s="405"/>
      <c r="AL2924" s="403"/>
      <c r="AN2924" s="403"/>
      <c r="AO2924" s="405"/>
      <c r="AP2924" s="403"/>
      <c r="AQ2924" s="403"/>
      <c r="AR2924" s="403"/>
      <c r="AS2924" s="403"/>
      <c r="AT2924" s="403"/>
      <c r="AU2924" s="403"/>
      <c r="AV2924" s="405"/>
      <c r="AW2924" s="404"/>
      <c r="AY2924" s="403"/>
      <c r="BC2924" s="403"/>
      <c r="BD2924" s="403"/>
      <c r="BE2924" s="403"/>
      <c r="BF2924" s="403"/>
      <c r="BG2924" s="403"/>
      <c r="BH2924" s="403"/>
      <c r="BI2924" s="403"/>
      <c r="BJ2924" s="403"/>
      <c r="BK2924" s="403"/>
    </row>
    <row r="2925" spans="1:63" x14ac:dyDescent="0.25">
      <c r="A2925" s="405"/>
      <c r="B2925" s="400"/>
      <c r="C2925" s="403"/>
      <c r="D2925" s="403"/>
      <c r="E2925" s="403"/>
      <c r="I2925" s="404"/>
      <c r="Q2925" s="405"/>
      <c r="S2925" s="405"/>
      <c r="T2925" s="403"/>
      <c r="U2925" s="406"/>
      <c r="V2925" s="400"/>
      <c r="W2925" s="405"/>
      <c r="X2925" s="405"/>
      <c r="Y2925" s="403"/>
      <c r="Z2925" s="407"/>
      <c r="AA2925" s="403"/>
      <c r="AB2925" s="405"/>
      <c r="AC2925" s="403"/>
      <c r="AD2925" s="406"/>
      <c r="AG2925" s="403"/>
      <c r="AH2925" s="403"/>
      <c r="AI2925" s="405"/>
      <c r="AL2925" s="403"/>
      <c r="AN2925" s="403"/>
      <c r="AO2925" s="405"/>
      <c r="AP2925" s="403"/>
      <c r="AQ2925" s="403"/>
      <c r="AR2925" s="403"/>
      <c r="AS2925" s="403"/>
      <c r="AT2925" s="403"/>
      <c r="AU2925" s="403"/>
      <c r="AV2925" s="405"/>
      <c r="AW2925" s="404"/>
      <c r="AY2925" s="403"/>
      <c r="BC2925" s="403"/>
      <c r="BD2925" s="403"/>
      <c r="BE2925" s="403"/>
      <c r="BF2925" s="403"/>
      <c r="BG2925" s="403"/>
      <c r="BH2925" s="403"/>
      <c r="BI2925" s="403"/>
      <c r="BJ2925" s="403"/>
      <c r="BK2925" s="403"/>
    </row>
    <row r="2926" spans="1:63" x14ac:dyDescent="0.25">
      <c r="A2926" s="405"/>
      <c r="B2926" s="400"/>
      <c r="C2926" s="403"/>
      <c r="D2926" s="403"/>
      <c r="E2926" s="403"/>
      <c r="I2926" s="404"/>
      <c r="Q2926" s="405"/>
      <c r="S2926" s="405"/>
      <c r="T2926" s="403"/>
      <c r="U2926" s="406"/>
      <c r="V2926" s="400"/>
      <c r="W2926" s="405"/>
      <c r="X2926" s="405"/>
      <c r="Y2926" s="403"/>
      <c r="Z2926" s="407"/>
      <c r="AA2926" s="403"/>
      <c r="AB2926" s="405"/>
      <c r="AC2926" s="403"/>
      <c r="AD2926" s="406"/>
      <c r="AG2926" s="403"/>
      <c r="AH2926" s="403"/>
      <c r="AI2926" s="405"/>
      <c r="AL2926" s="403"/>
      <c r="AN2926" s="403"/>
      <c r="AO2926" s="405"/>
      <c r="AP2926" s="403"/>
      <c r="AQ2926" s="403"/>
      <c r="AR2926" s="403"/>
      <c r="AS2926" s="403"/>
      <c r="AT2926" s="403"/>
      <c r="AU2926" s="403"/>
      <c r="AV2926" s="405"/>
      <c r="AW2926" s="404"/>
      <c r="AY2926" s="403"/>
      <c r="BC2926" s="403"/>
      <c r="BD2926" s="403"/>
      <c r="BE2926" s="403"/>
      <c r="BF2926" s="403"/>
      <c r="BG2926" s="403"/>
      <c r="BH2926" s="403"/>
      <c r="BI2926" s="403"/>
      <c r="BJ2926" s="403"/>
      <c r="BK2926" s="403"/>
    </row>
    <row r="2927" spans="1:63" x14ac:dyDescent="0.25">
      <c r="A2927" s="405"/>
      <c r="B2927" s="400"/>
      <c r="C2927" s="403"/>
      <c r="D2927" s="403"/>
      <c r="E2927" s="403"/>
      <c r="I2927" s="404"/>
      <c r="Q2927" s="405"/>
      <c r="S2927" s="405"/>
      <c r="T2927" s="403"/>
      <c r="U2927" s="406"/>
      <c r="V2927" s="400"/>
      <c r="W2927" s="405"/>
      <c r="X2927" s="405"/>
      <c r="Y2927" s="403"/>
      <c r="Z2927" s="407"/>
      <c r="AA2927" s="403"/>
      <c r="AB2927" s="405"/>
      <c r="AC2927" s="403"/>
      <c r="AD2927" s="406"/>
      <c r="AG2927" s="403"/>
      <c r="AH2927" s="403"/>
      <c r="AI2927" s="405"/>
      <c r="AL2927" s="403"/>
      <c r="AN2927" s="403"/>
      <c r="AO2927" s="405"/>
      <c r="AP2927" s="403"/>
      <c r="AQ2927" s="403"/>
      <c r="AR2927" s="403"/>
      <c r="AS2927" s="403"/>
      <c r="AT2927" s="403"/>
      <c r="AU2927" s="403"/>
      <c r="AV2927" s="405"/>
      <c r="AW2927" s="404"/>
      <c r="AY2927" s="403"/>
      <c r="BC2927" s="403"/>
      <c r="BD2927" s="403"/>
      <c r="BE2927" s="403"/>
      <c r="BF2927" s="403"/>
      <c r="BG2927" s="403"/>
      <c r="BH2927" s="403"/>
      <c r="BI2927" s="403"/>
      <c r="BJ2927" s="403"/>
      <c r="BK2927" s="403"/>
    </row>
    <row r="2928" spans="1:63" x14ac:dyDescent="0.25">
      <c r="A2928" s="405"/>
      <c r="B2928" s="400"/>
      <c r="C2928" s="403"/>
      <c r="D2928" s="403"/>
      <c r="E2928" s="403"/>
      <c r="I2928" s="404"/>
      <c r="Q2928" s="405"/>
      <c r="S2928" s="405"/>
      <c r="T2928" s="403"/>
      <c r="U2928" s="406"/>
      <c r="V2928" s="400"/>
      <c r="W2928" s="405"/>
      <c r="X2928" s="405"/>
      <c r="Y2928" s="403"/>
      <c r="Z2928" s="407"/>
      <c r="AA2928" s="403"/>
      <c r="AB2928" s="405"/>
      <c r="AC2928" s="403"/>
      <c r="AD2928" s="406"/>
      <c r="AG2928" s="403"/>
      <c r="AH2928" s="403"/>
      <c r="AI2928" s="405"/>
      <c r="AL2928" s="403"/>
      <c r="AN2928" s="403"/>
      <c r="AO2928" s="405"/>
      <c r="AP2928" s="403"/>
      <c r="AQ2928" s="403"/>
      <c r="AR2928" s="403"/>
      <c r="AS2928" s="403"/>
      <c r="AT2928" s="403"/>
      <c r="AU2928" s="403"/>
      <c r="AV2928" s="405"/>
      <c r="AW2928" s="404"/>
      <c r="AY2928" s="403"/>
      <c r="BC2928" s="403"/>
      <c r="BD2928" s="403"/>
      <c r="BE2928" s="403"/>
      <c r="BF2928" s="403"/>
      <c r="BG2928" s="403"/>
      <c r="BH2928" s="403"/>
      <c r="BI2928" s="403"/>
      <c r="BJ2928" s="403"/>
      <c r="BK2928" s="403"/>
    </row>
    <row r="2929" spans="1:63" x14ac:dyDescent="0.25">
      <c r="A2929" s="405"/>
      <c r="B2929" s="400"/>
      <c r="C2929" s="403"/>
      <c r="D2929" s="403"/>
      <c r="E2929" s="403"/>
      <c r="I2929" s="404"/>
      <c r="Q2929" s="405"/>
      <c r="S2929" s="405"/>
      <c r="T2929" s="403"/>
      <c r="U2929" s="406"/>
      <c r="V2929" s="400"/>
      <c r="W2929" s="405"/>
      <c r="X2929" s="405"/>
      <c r="Y2929" s="403"/>
      <c r="Z2929" s="407"/>
      <c r="AA2929" s="403"/>
      <c r="AB2929" s="405"/>
      <c r="AC2929" s="403"/>
      <c r="AD2929" s="406"/>
      <c r="AG2929" s="403"/>
      <c r="AH2929" s="403"/>
      <c r="AI2929" s="405"/>
      <c r="AL2929" s="403"/>
      <c r="AN2929" s="403"/>
      <c r="AO2929" s="405"/>
      <c r="AP2929" s="403"/>
      <c r="AQ2929" s="403"/>
      <c r="AR2929" s="403"/>
      <c r="AS2929" s="403"/>
      <c r="AT2929" s="403"/>
      <c r="AU2929" s="403"/>
      <c r="AV2929" s="405"/>
      <c r="AW2929" s="404"/>
      <c r="AY2929" s="403"/>
      <c r="BC2929" s="403"/>
      <c r="BD2929" s="403"/>
      <c r="BE2929" s="403"/>
      <c r="BF2929" s="403"/>
      <c r="BG2929" s="403"/>
      <c r="BH2929" s="403"/>
      <c r="BI2929" s="403"/>
      <c r="BJ2929" s="403"/>
      <c r="BK2929" s="403"/>
    </row>
    <row r="2930" spans="1:63" x14ac:dyDescent="0.25">
      <c r="A2930" s="405"/>
      <c r="B2930" s="400"/>
      <c r="C2930" s="403"/>
      <c r="D2930" s="403"/>
      <c r="E2930" s="403"/>
      <c r="I2930" s="404"/>
      <c r="Q2930" s="405"/>
      <c r="S2930" s="405"/>
      <c r="T2930" s="403"/>
      <c r="U2930" s="406"/>
      <c r="V2930" s="400"/>
      <c r="W2930" s="405"/>
      <c r="X2930" s="405"/>
      <c r="Y2930" s="403"/>
      <c r="Z2930" s="407"/>
      <c r="AA2930" s="403"/>
      <c r="AB2930" s="405"/>
      <c r="AC2930" s="403"/>
      <c r="AD2930" s="406"/>
      <c r="AG2930" s="403"/>
      <c r="AH2930" s="403"/>
      <c r="AI2930" s="405"/>
      <c r="AL2930" s="403"/>
      <c r="AN2930" s="403"/>
      <c r="AO2930" s="405"/>
      <c r="AP2930" s="403"/>
      <c r="AQ2930" s="403"/>
      <c r="AR2930" s="403"/>
      <c r="AS2930" s="403"/>
      <c r="AT2930" s="403"/>
      <c r="AU2930" s="403"/>
      <c r="AV2930" s="405"/>
      <c r="AW2930" s="404"/>
      <c r="AY2930" s="403"/>
      <c r="BC2930" s="403"/>
      <c r="BD2930" s="403"/>
      <c r="BE2930" s="403"/>
      <c r="BF2930" s="403"/>
      <c r="BG2930" s="403"/>
      <c r="BH2930" s="403"/>
      <c r="BI2930" s="403"/>
      <c r="BJ2930" s="403"/>
      <c r="BK2930" s="403"/>
    </row>
    <row r="2931" spans="1:63" x14ac:dyDescent="0.25">
      <c r="A2931" s="405"/>
      <c r="B2931" s="400"/>
      <c r="C2931" s="403"/>
      <c r="D2931" s="403"/>
      <c r="E2931" s="403"/>
      <c r="I2931" s="404"/>
      <c r="Q2931" s="405"/>
      <c r="S2931" s="405"/>
      <c r="T2931" s="403"/>
      <c r="U2931" s="406"/>
      <c r="V2931" s="400"/>
      <c r="W2931" s="405"/>
      <c r="X2931" s="405"/>
      <c r="Y2931" s="403"/>
      <c r="Z2931" s="407"/>
      <c r="AA2931" s="403"/>
      <c r="AB2931" s="405"/>
      <c r="AC2931" s="403"/>
      <c r="AD2931" s="406"/>
      <c r="AG2931" s="403"/>
      <c r="AH2931" s="403"/>
      <c r="AI2931" s="405"/>
      <c r="AL2931" s="403"/>
      <c r="AN2931" s="403"/>
      <c r="AO2931" s="405"/>
      <c r="AP2931" s="403"/>
      <c r="AQ2931" s="403"/>
      <c r="AR2931" s="403"/>
      <c r="AS2931" s="403"/>
      <c r="AT2931" s="403"/>
      <c r="AU2931" s="403"/>
      <c r="AV2931" s="405"/>
      <c r="AW2931" s="404"/>
      <c r="AY2931" s="403"/>
      <c r="BC2931" s="403"/>
      <c r="BD2931" s="403"/>
      <c r="BE2931" s="403"/>
      <c r="BF2931" s="403"/>
      <c r="BG2931" s="403"/>
      <c r="BH2931" s="403"/>
      <c r="BI2931" s="403"/>
      <c r="BJ2931" s="403"/>
      <c r="BK2931" s="403"/>
    </row>
    <row r="2932" spans="1:63" x14ac:dyDescent="0.25">
      <c r="A2932" s="405"/>
      <c r="B2932" s="400"/>
      <c r="C2932" s="403"/>
      <c r="D2932" s="403"/>
      <c r="E2932" s="403"/>
      <c r="I2932" s="404"/>
      <c r="Q2932" s="405"/>
      <c r="S2932" s="405"/>
      <c r="T2932" s="403"/>
      <c r="U2932" s="406"/>
      <c r="V2932" s="400"/>
      <c r="W2932" s="405"/>
      <c r="X2932" s="405"/>
      <c r="Y2932" s="403"/>
      <c r="Z2932" s="407"/>
      <c r="AA2932" s="403"/>
      <c r="AB2932" s="405"/>
      <c r="AC2932" s="403"/>
      <c r="AD2932" s="406"/>
      <c r="AG2932" s="403"/>
      <c r="AH2932" s="403"/>
      <c r="AI2932" s="405"/>
      <c r="AL2932" s="403"/>
      <c r="AN2932" s="403"/>
      <c r="AO2932" s="405"/>
      <c r="AP2932" s="403"/>
      <c r="AQ2932" s="403"/>
      <c r="AR2932" s="403"/>
      <c r="AS2932" s="403"/>
      <c r="AT2932" s="403"/>
      <c r="AU2932" s="403"/>
      <c r="AV2932" s="405"/>
      <c r="AW2932" s="404"/>
      <c r="AY2932" s="403"/>
      <c r="BC2932" s="403"/>
      <c r="BD2932" s="403"/>
      <c r="BE2932" s="403"/>
      <c r="BF2932" s="403"/>
      <c r="BG2932" s="403"/>
      <c r="BH2932" s="403"/>
      <c r="BI2932" s="403"/>
      <c r="BJ2932" s="403"/>
      <c r="BK2932" s="403"/>
    </row>
    <row r="2933" spans="1:63" x14ac:dyDescent="0.25">
      <c r="A2933" s="405"/>
      <c r="B2933" s="400"/>
      <c r="C2933" s="403"/>
      <c r="D2933" s="403"/>
      <c r="E2933" s="403"/>
      <c r="I2933" s="404"/>
      <c r="Q2933" s="405"/>
      <c r="S2933" s="405"/>
      <c r="T2933" s="403"/>
      <c r="U2933" s="406"/>
      <c r="V2933" s="400"/>
      <c r="W2933" s="405"/>
      <c r="X2933" s="405"/>
      <c r="Y2933" s="403"/>
      <c r="Z2933" s="407"/>
      <c r="AA2933" s="403"/>
      <c r="AB2933" s="405"/>
      <c r="AC2933" s="403"/>
      <c r="AD2933" s="406"/>
      <c r="AG2933" s="403"/>
      <c r="AH2933" s="403"/>
      <c r="AI2933" s="405"/>
      <c r="AL2933" s="403"/>
      <c r="AN2933" s="403"/>
      <c r="AO2933" s="405"/>
      <c r="AP2933" s="403"/>
      <c r="AQ2933" s="403"/>
      <c r="AR2933" s="403"/>
      <c r="AS2933" s="403"/>
      <c r="AT2933" s="403"/>
      <c r="AU2933" s="403"/>
      <c r="AV2933" s="405"/>
      <c r="AW2933" s="404"/>
      <c r="AY2933" s="403"/>
      <c r="BC2933" s="403"/>
      <c r="BD2933" s="403"/>
      <c r="BE2933" s="403"/>
      <c r="BF2933" s="403"/>
      <c r="BG2933" s="403"/>
      <c r="BH2933" s="403"/>
      <c r="BI2933" s="403"/>
      <c r="BJ2933" s="403"/>
      <c r="BK2933" s="403"/>
    </row>
    <row r="2934" spans="1:63" x14ac:dyDescent="0.25">
      <c r="A2934" s="405"/>
      <c r="B2934" s="400"/>
      <c r="C2934" s="403"/>
      <c r="D2934" s="403"/>
      <c r="E2934" s="403"/>
      <c r="I2934" s="404"/>
      <c r="Q2934" s="405"/>
      <c r="S2934" s="405"/>
      <c r="T2934" s="403"/>
      <c r="U2934" s="406"/>
      <c r="V2934" s="400"/>
      <c r="W2934" s="405"/>
      <c r="X2934" s="405"/>
      <c r="Y2934" s="403"/>
      <c r="Z2934" s="407"/>
      <c r="AA2934" s="403"/>
      <c r="AB2934" s="405"/>
      <c r="AC2934" s="403"/>
      <c r="AD2934" s="406"/>
      <c r="AG2934" s="403"/>
      <c r="AH2934" s="403"/>
      <c r="AI2934" s="405"/>
      <c r="AL2934" s="403"/>
      <c r="AN2934" s="403"/>
      <c r="AO2934" s="405"/>
      <c r="AP2934" s="403"/>
      <c r="AQ2934" s="403"/>
      <c r="AR2934" s="403"/>
      <c r="AS2934" s="403"/>
      <c r="AT2934" s="403"/>
      <c r="AU2934" s="403"/>
      <c r="AV2934" s="405"/>
      <c r="AW2934" s="404"/>
      <c r="AY2934" s="403"/>
      <c r="BC2934" s="403"/>
      <c r="BD2934" s="403"/>
      <c r="BE2934" s="403"/>
      <c r="BF2934" s="403"/>
      <c r="BG2934" s="403"/>
      <c r="BH2934" s="403"/>
      <c r="BI2934" s="403"/>
      <c r="BJ2934" s="403"/>
      <c r="BK2934" s="403"/>
    </row>
    <row r="2935" spans="1:63" x14ac:dyDescent="0.25">
      <c r="A2935" s="405"/>
      <c r="B2935" s="400"/>
      <c r="C2935" s="403"/>
      <c r="D2935" s="403"/>
      <c r="E2935" s="403"/>
      <c r="I2935" s="404"/>
      <c r="Q2935" s="405"/>
      <c r="S2935" s="405"/>
      <c r="T2935" s="403"/>
      <c r="U2935" s="406"/>
      <c r="V2935" s="400"/>
      <c r="W2935" s="405"/>
      <c r="X2935" s="405"/>
      <c r="Y2935" s="403"/>
      <c r="Z2935" s="407"/>
      <c r="AA2935" s="403"/>
      <c r="AB2935" s="405"/>
      <c r="AC2935" s="403"/>
      <c r="AD2935" s="406"/>
      <c r="AG2935" s="403"/>
      <c r="AH2935" s="403"/>
      <c r="AI2935" s="405"/>
      <c r="AL2935" s="403"/>
      <c r="AN2935" s="403"/>
      <c r="AO2935" s="405"/>
      <c r="AP2935" s="403"/>
      <c r="AQ2935" s="403"/>
      <c r="AR2935" s="403"/>
      <c r="AS2935" s="403"/>
      <c r="AT2935" s="403"/>
      <c r="AU2935" s="403"/>
      <c r="AV2935" s="405"/>
      <c r="AW2935" s="404"/>
      <c r="AY2935" s="403"/>
      <c r="BC2935" s="403"/>
      <c r="BD2935" s="403"/>
      <c r="BE2935" s="403"/>
      <c r="BF2935" s="403"/>
      <c r="BG2935" s="403"/>
      <c r="BH2935" s="403"/>
      <c r="BI2935" s="403"/>
      <c r="BJ2935" s="403"/>
      <c r="BK2935" s="403"/>
    </row>
    <row r="2936" spans="1:63" x14ac:dyDescent="0.25">
      <c r="A2936" s="405"/>
      <c r="B2936" s="400"/>
      <c r="C2936" s="403"/>
      <c r="D2936" s="403"/>
      <c r="E2936" s="403"/>
      <c r="I2936" s="404"/>
      <c r="Q2936" s="405"/>
      <c r="S2936" s="405"/>
      <c r="T2936" s="403"/>
      <c r="U2936" s="406"/>
      <c r="V2936" s="400"/>
      <c r="W2936" s="405"/>
      <c r="X2936" s="405"/>
      <c r="Y2936" s="403"/>
      <c r="Z2936" s="407"/>
      <c r="AA2936" s="403"/>
      <c r="AB2936" s="405"/>
      <c r="AC2936" s="403"/>
      <c r="AD2936" s="406"/>
      <c r="AG2936" s="403"/>
      <c r="AH2936" s="403"/>
      <c r="AI2936" s="405"/>
      <c r="AL2936" s="403"/>
      <c r="AN2936" s="403"/>
      <c r="AO2936" s="405"/>
      <c r="AP2936" s="403"/>
      <c r="AQ2936" s="403"/>
      <c r="AR2936" s="403"/>
      <c r="AS2936" s="403"/>
      <c r="AT2936" s="403"/>
      <c r="AU2936" s="403"/>
      <c r="AV2936" s="405"/>
      <c r="AW2936" s="404"/>
      <c r="AY2936" s="403"/>
      <c r="BC2936" s="403"/>
      <c r="BD2936" s="403"/>
      <c r="BE2936" s="403"/>
      <c r="BF2936" s="403"/>
      <c r="BG2936" s="403"/>
      <c r="BH2936" s="403"/>
      <c r="BI2936" s="403"/>
      <c r="BJ2936" s="403"/>
      <c r="BK2936" s="403"/>
    </row>
    <row r="2937" spans="1:63" x14ac:dyDescent="0.25">
      <c r="A2937" s="405"/>
      <c r="B2937" s="400"/>
      <c r="C2937" s="403"/>
      <c r="D2937" s="403"/>
      <c r="E2937" s="403"/>
      <c r="I2937" s="404"/>
      <c r="Q2937" s="405"/>
      <c r="S2937" s="405"/>
      <c r="T2937" s="403"/>
      <c r="U2937" s="406"/>
      <c r="V2937" s="400"/>
      <c r="W2937" s="405"/>
      <c r="X2937" s="405"/>
      <c r="Y2937" s="403"/>
      <c r="Z2937" s="407"/>
      <c r="AA2937" s="403"/>
      <c r="AB2937" s="405"/>
      <c r="AC2937" s="403"/>
      <c r="AD2937" s="406"/>
      <c r="AG2937" s="403"/>
      <c r="AH2937" s="403"/>
      <c r="AI2937" s="405"/>
      <c r="AL2937" s="403"/>
      <c r="AN2937" s="403"/>
      <c r="AO2937" s="405"/>
      <c r="AP2937" s="403"/>
      <c r="AQ2937" s="403"/>
      <c r="AR2937" s="403"/>
      <c r="AS2937" s="403"/>
      <c r="AT2937" s="403"/>
      <c r="AU2937" s="403"/>
      <c r="AV2937" s="405"/>
      <c r="AW2937" s="404"/>
      <c r="AY2937" s="403"/>
      <c r="BC2937" s="403"/>
      <c r="BD2937" s="403"/>
      <c r="BE2937" s="403"/>
      <c r="BF2937" s="403"/>
      <c r="BG2937" s="403"/>
      <c r="BH2937" s="403"/>
      <c r="BI2937" s="403"/>
      <c r="BJ2937" s="403"/>
      <c r="BK2937" s="403"/>
    </row>
    <row r="2938" spans="1:63" x14ac:dyDescent="0.25">
      <c r="A2938" s="405"/>
      <c r="B2938" s="400"/>
      <c r="C2938" s="403"/>
      <c r="D2938" s="403"/>
      <c r="E2938" s="403"/>
      <c r="I2938" s="404"/>
      <c r="Q2938" s="405"/>
      <c r="S2938" s="405"/>
      <c r="T2938" s="403"/>
      <c r="U2938" s="406"/>
      <c r="V2938" s="400"/>
      <c r="W2938" s="405"/>
      <c r="X2938" s="405"/>
      <c r="Y2938" s="403"/>
      <c r="Z2938" s="407"/>
      <c r="AA2938" s="403"/>
      <c r="AB2938" s="405"/>
      <c r="AC2938" s="403"/>
      <c r="AD2938" s="406"/>
      <c r="AG2938" s="403"/>
      <c r="AH2938" s="403"/>
      <c r="AI2938" s="405"/>
      <c r="AL2938" s="403"/>
      <c r="AN2938" s="403"/>
      <c r="AO2938" s="405"/>
      <c r="AP2938" s="403"/>
      <c r="AQ2938" s="403"/>
      <c r="AR2938" s="403"/>
      <c r="AS2938" s="403"/>
      <c r="AT2938" s="403"/>
      <c r="AU2938" s="403"/>
      <c r="AV2938" s="405"/>
      <c r="AW2938" s="404"/>
      <c r="AY2938" s="403"/>
      <c r="BC2938" s="403"/>
      <c r="BD2938" s="403"/>
      <c r="BE2938" s="403"/>
      <c r="BF2938" s="403"/>
      <c r="BG2938" s="403"/>
      <c r="BH2938" s="403"/>
      <c r="BI2938" s="403"/>
      <c r="BJ2938" s="403"/>
      <c r="BK2938" s="403"/>
    </row>
    <row r="2939" spans="1:63" x14ac:dyDescent="0.25">
      <c r="A2939" s="405"/>
      <c r="B2939" s="400"/>
      <c r="C2939" s="403"/>
      <c r="D2939" s="403"/>
      <c r="E2939" s="403"/>
      <c r="I2939" s="404"/>
      <c r="Q2939" s="405"/>
      <c r="S2939" s="405"/>
      <c r="T2939" s="403"/>
      <c r="U2939" s="406"/>
      <c r="V2939" s="400"/>
      <c r="W2939" s="405"/>
      <c r="X2939" s="405"/>
      <c r="Y2939" s="403"/>
      <c r="Z2939" s="407"/>
      <c r="AA2939" s="403"/>
      <c r="AB2939" s="405"/>
      <c r="AC2939" s="403"/>
      <c r="AD2939" s="406"/>
      <c r="AG2939" s="403"/>
      <c r="AH2939" s="403"/>
      <c r="AI2939" s="405"/>
      <c r="AL2939" s="403"/>
      <c r="AN2939" s="403"/>
      <c r="AO2939" s="405"/>
      <c r="AP2939" s="403"/>
      <c r="AQ2939" s="403"/>
      <c r="AR2939" s="403"/>
      <c r="AS2939" s="403"/>
      <c r="AT2939" s="403"/>
      <c r="AU2939" s="403"/>
      <c r="AV2939" s="405"/>
      <c r="AW2939" s="404"/>
      <c r="AY2939" s="403"/>
      <c r="BC2939" s="403"/>
      <c r="BD2939" s="403"/>
      <c r="BE2939" s="403"/>
      <c r="BF2939" s="403"/>
      <c r="BG2939" s="403"/>
      <c r="BH2939" s="403"/>
      <c r="BI2939" s="403"/>
      <c r="BJ2939" s="403"/>
      <c r="BK2939" s="403"/>
    </row>
    <row r="2940" spans="1:63" x14ac:dyDescent="0.25">
      <c r="A2940" s="405"/>
      <c r="B2940" s="400"/>
      <c r="C2940" s="403"/>
      <c r="D2940" s="403"/>
      <c r="E2940" s="403"/>
      <c r="I2940" s="404"/>
      <c r="Q2940" s="405"/>
      <c r="S2940" s="405"/>
      <c r="T2940" s="403"/>
      <c r="U2940" s="406"/>
      <c r="V2940" s="400"/>
      <c r="W2940" s="405"/>
      <c r="X2940" s="405"/>
      <c r="Y2940" s="403"/>
      <c r="Z2940" s="407"/>
      <c r="AA2940" s="403"/>
      <c r="AB2940" s="405"/>
      <c r="AC2940" s="403"/>
      <c r="AD2940" s="406"/>
      <c r="AG2940" s="403"/>
      <c r="AH2940" s="403"/>
      <c r="AI2940" s="405"/>
      <c r="AL2940" s="403"/>
      <c r="AN2940" s="403"/>
      <c r="AO2940" s="405"/>
      <c r="AP2940" s="403"/>
      <c r="AQ2940" s="403"/>
      <c r="AR2940" s="403"/>
      <c r="AS2940" s="403"/>
      <c r="AT2940" s="403"/>
      <c r="AU2940" s="403"/>
      <c r="AV2940" s="405"/>
      <c r="AW2940" s="404"/>
      <c r="AY2940" s="403"/>
      <c r="BC2940" s="403"/>
      <c r="BD2940" s="403"/>
      <c r="BE2940" s="403"/>
      <c r="BF2940" s="403"/>
      <c r="BG2940" s="403"/>
      <c r="BH2940" s="403"/>
      <c r="BI2940" s="403"/>
      <c r="BJ2940" s="403"/>
      <c r="BK2940" s="403"/>
    </row>
    <row r="2941" spans="1:63" x14ac:dyDescent="0.25">
      <c r="A2941" s="405"/>
      <c r="B2941" s="400"/>
      <c r="C2941" s="403"/>
      <c r="D2941" s="403"/>
      <c r="E2941" s="403"/>
      <c r="I2941" s="404"/>
      <c r="Q2941" s="405"/>
      <c r="S2941" s="405"/>
      <c r="T2941" s="403"/>
      <c r="U2941" s="406"/>
      <c r="V2941" s="400"/>
      <c r="W2941" s="405"/>
      <c r="X2941" s="405"/>
      <c r="Y2941" s="403"/>
      <c r="Z2941" s="407"/>
      <c r="AA2941" s="403"/>
      <c r="AB2941" s="405"/>
      <c r="AC2941" s="403"/>
      <c r="AD2941" s="406"/>
      <c r="AG2941" s="403"/>
      <c r="AH2941" s="403"/>
      <c r="AI2941" s="405"/>
      <c r="AL2941" s="403"/>
      <c r="AN2941" s="403"/>
      <c r="AO2941" s="405"/>
      <c r="AP2941" s="403"/>
      <c r="AQ2941" s="403"/>
      <c r="AR2941" s="403"/>
      <c r="AS2941" s="403"/>
      <c r="AT2941" s="403"/>
      <c r="AU2941" s="403"/>
      <c r="AV2941" s="405"/>
      <c r="AW2941" s="404"/>
      <c r="AY2941" s="403"/>
      <c r="BC2941" s="403"/>
      <c r="BD2941" s="403"/>
      <c r="BE2941" s="403"/>
      <c r="BF2941" s="403"/>
      <c r="BG2941" s="403"/>
      <c r="BH2941" s="403"/>
      <c r="BI2941" s="403"/>
      <c r="BJ2941" s="403"/>
      <c r="BK2941" s="403"/>
    </row>
    <row r="2942" spans="1:63" x14ac:dyDescent="0.25">
      <c r="A2942" s="405"/>
      <c r="B2942" s="400"/>
      <c r="C2942" s="403"/>
      <c r="D2942" s="403"/>
      <c r="E2942" s="403"/>
      <c r="I2942" s="404"/>
      <c r="Q2942" s="405"/>
      <c r="S2942" s="405"/>
      <c r="T2942" s="403"/>
      <c r="U2942" s="406"/>
      <c r="V2942" s="400"/>
      <c r="W2942" s="405"/>
      <c r="X2942" s="405"/>
      <c r="Y2942" s="403"/>
      <c r="Z2942" s="407"/>
      <c r="AA2942" s="403"/>
      <c r="AB2942" s="405"/>
      <c r="AC2942" s="403"/>
      <c r="AD2942" s="406"/>
      <c r="AG2942" s="403"/>
      <c r="AH2942" s="403"/>
      <c r="AI2942" s="405"/>
      <c r="AL2942" s="403"/>
      <c r="AN2942" s="403"/>
      <c r="AO2942" s="405"/>
      <c r="AP2942" s="403"/>
      <c r="AQ2942" s="403"/>
      <c r="AR2942" s="403"/>
      <c r="AS2942" s="403"/>
      <c r="AT2942" s="403"/>
      <c r="AU2942" s="403"/>
      <c r="AV2942" s="405"/>
      <c r="AW2942" s="404"/>
      <c r="AY2942" s="403"/>
      <c r="BC2942" s="403"/>
      <c r="BD2942" s="403"/>
      <c r="BE2942" s="403"/>
      <c r="BF2942" s="403"/>
      <c r="BG2942" s="403"/>
      <c r="BH2942" s="403"/>
      <c r="BI2942" s="403"/>
      <c r="BJ2942" s="403"/>
      <c r="BK2942" s="403"/>
    </row>
    <row r="2943" spans="1:63" x14ac:dyDescent="0.25">
      <c r="A2943" s="405"/>
      <c r="B2943" s="400"/>
      <c r="C2943" s="403"/>
      <c r="D2943" s="403"/>
      <c r="E2943" s="403"/>
      <c r="I2943" s="404"/>
      <c r="Q2943" s="405"/>
      <c r="S2943" s="405"/>
      <c r="T2943" s="403"/>
      <c r="U2943" s="406"/>
      <c r="V2943" s="400"/>
      <c r="W2943" s="405"/>
      <c r="X2943" s="405"/>
      <c r="Y2943" s="403"/>
      <c r="Z2943" s="407"/>
      <c r="AA2943" s="403"/>
      <c r="AB2943" s="405"/>
      <c r="AC2943" s="403"/>
      <c r="AD2943" s="406"/>
      <c r="AG2943" s="403"/>
      <c r="AH2943" s="403"/>
      <c r="AI2943" s="405"/>
      <c r="AL2943" s="403"/>
      <c r="AN2943" s="403"/>
      <c r="AO2943" s="405"/>
      <c r="AP2943" s="403"/>
      <c r="AQ2943" s="403"/>
      <c r="AR2943" s="403"/>
      <c r="AS2943" s="403"/>
      <c r="AT2943" s="403"/>
      <c r="AU2943" s="403"/>
      <c r="AV2943" s="405"/>
      <c r="AW2943" s="404"/>
      <c r="AY2943" s="403"/>
      <c r="BC2943" s="403"/>
      <c r="BD2943" s="403"/>
      <c r="BE2943" s="403"/>
      <c r="BF2943" s="403"/>
      <c r="BG2943" s="403"/>
      <c r="BH2943" s="403"/>
      <c r="BI2943" s="403"/>
      <c r="BJ2943" s="403"/>
      <c r="BK2943" s="403"/>
    </row>
    <row r="2944" spans="1:63" x14ac:dyDescent="0.25">
      <c r="A2944" s="405"/>
      <c r="B2944" s="400"/>
      <c r="C2944" s="403"/>
      <c r="D2944" s="403"/>
      <c r="E2944" s="403"/>
      <c r="I2944" s="404"/>
      <c r="Q2944" s="405"/>
      <c r="S2944" s="405"/>
      <c r="T2944" s="403"/>
      <c r="U2944" s="406"/>
      <c r="V2944" s="400"/>
      <c r="W2944" s="405"/>
      <c r="X2944" s="405"/>
      <c r="Y2944" s="403"/>
      <c r="Z2944" s="407"/>
      <c r="AA2944" s="403"/>
      <c r="AB2944" s="405"/>
      <c r="AC2944" s="403"/>
      <c r="AD2944" s="406"/>
      <c r="AG2944" s="403"/>
      <c r="AH2944" s="403"/>
      <c r="AI2944" s="405"/>
      <c r="AL2944" s="403"/>
      <c r="AN2944" s="403"/>
      <c r="AO2944" s="405"/>
      <c r="AP2944" s="403"/>
      <c r="AQ2944" s="403"/>
      <c r="AR2944" s="403"/>
      <c r="AS2944" s="403"/>
      <c r="AT2944" s="403"/>
      <c r="AU2944" s="403"/>
      <c r="AV2944" s="405"/>
      <c r="AW2944" s="404"/>
      <c r="AY2944" s="403"/>
      <c r="BC2944" s="403"/>
      <c r="BD2944" s="403"/>
      <c r="BE2944" s="403"/>
      <c r="BF2944" s="403"/>
      <c r="BG2944" s="403"/>
      <c r="BH2944" s="403"/>
      <c r="BI2944" s="403"/>
      <c r="BJ2944" s="403"/>
      <c r="BK2944" s="403"/>
    </row>
    <row r="2945" spans="1:63" x14ac:dyDescent="0.25">
      <c r="A2945" s="405"/>
      <c r="B2945" s="400"/>
      <c r="C2945" s="403"/>
      <c r="D2945" s="403"/>
      <c r="E2945" s="403"/>
      <c r="I2945" s="404"/>
      <c r="Q2945" s="405"/>
      <c r="S2945" s="405"/>
      <c r="T2945" s="403"/>
      <c r="U2945" s="406"/>
      <c r="V2945" s="400"/>
      <c r="W2945" s="405"/>
      <c r="X2945" s="405"/>
      <c r="Y2945" s="403"/>
      <c r="Z2945" s="407"/>
      <c r="AA2945" s="403"/>
      <c r="AB2945" s="405"/>
      <c r="AC2945" s="403"/>
      <c r="AD2945" s="406"/>
      <c r="AG2945" s="403"/>
      <c r="AH2945" s="403"/>
      <c r="AI2945" s="405"/>
      <c r="AL2945" s="403"/>
      <c r="AN2945" s="403"/>
      <c r="AO2945" s="405"/>
      <c r="AP2945" s="403"/>
      <c r="AQ2945" s="403"/>
      <c r="AR2945" s="403"/>
      <c r="AS2945" s="403"/>
      <c r="AT2945" s="403"/>
      <c r="AU2945" s="403"/>
      <c r="AV2945" s="405"/>
      <c r="AW2945" s="404"/>
      <c r="AY2945" s="403"/>
      <c r="BC2945" s="403"/>
      <c r="BD2945" s="403"/>
      <c r="BE2945" s="403"/>
      <c r="BF2945" s="403"/>
      <c r="BG2945" s="403"/>
      <c r="BH2945" s="403"/>
      <c r="BI2945" s="403"/>
      <c r="BJ2945" s="403"/>
      <c r="BK2945" s="403"/>
    </row>
    <row r="2946" spans="1:63" x14ac:dyDescent="0.25">
      <c r="A2946" s="405"/>
      <c r="B2946" s="400"/>
      <c r="C2946" s="403"/>
      <c r="D2946" s="403"/>
      <c r="E2946" s="403"/>
      <c r="I2946" s="404"/>
      <c r="Q2946" s="405"/>
      <c r="S2946" s="405"/>
      <c r="T2946" s="403"/>
      <c r="U2946" s="406"/>
      <c r="V2946" s="400"/>
      <c r="W2946" s="405"/>
      <c r="X2946" s="405"/>
      <c r="Y2946" s="403"/>
      <c r="Z2946" s="407"/>
      <c r="AA2946" s="403"/>
      <c r="AB2946" s="405"/>
      <c r="AC2946" s="403"/>
      <c r="AD2946" s="406"/>
      <c r="AG2946" s="403"/>
      <c r="AH2946" s="403"/>
      <c r="AI2946" s="405"/>
      <c r="AL2946" s="403"/>
      <c r="AN2946" s="403"/>
      <c r="AO2946" s="405"/>
      <c r="AP2946" s="403"/>
      <c r="AQ2946" s="403"/>
      <c r="AR2946" s="403"/>
      <c r="AS2946" s="403"/>
      <c r="AT2946" s="403"/>
      <c r="AU2946" s="403"/>
      <c r="AV2946" s="405"/>
      <c r="AW2946" s="404"/>
      <c r="AY2946" s="403"/>
      <c r="BC2946" s="403"/>
      <c r="BD2946" s="403"/>
      <c r="BE2946" s="403"/>
      <c r="BF2946" s="403"/>
      <c r="BG2946" s="403"/>
      <c r="BH2946" s="403"/>
      <c r="BI2946" s="403"/>
      <c r="BJ2946" s="403"/>
      <c r="BK2946" s="403"/>
    </row>
    <row r="2947" spans="1:63" x14ac:dyDescent="0.25">
      <c r="A2947" s="405"/>
      <c r="B2947" s="400"/>
      <c r="C2947" s="403"/>
      <c r="D2947" s="403"/>
      <c r="E2947" s="403"/>
      <c r="I2947" s="404"/>
      <c r="Q2947" s="405"/>
      <c r="S2947" s="405"/>
      <c r="T2947" s="403"/>
      <c r="U2947" s="406"/>
      <c r="V2947" s="400"/>
      <c r="W2947" s="405"/>
      <c r="X2947" s="405"/>
      <c r="Y2947" s="403"/>
      <c r="Z2947" s="407"/>
      <c r="AA2947" s="403"/>
      <c r="AB2947" s="405"/>
      <c r="AC2947" s="403"/>
      <c r="AD2947" s="406"/>
      <c r="AG2947" s="403"/>
      <c r="AH2947" s="403"/>
      <c r="AI2947" s="405"/>
      <c r="AL2947" s="403"/>
      <c r="AN2947" s="403"/>
      <c r="AO2947" s="405"/>
      <c r="AP2947" s="403"/>
      <c r="AQ2947" s="403"/>
      <c r="AR2947" s="403"/>
      <c r="AS2947" s="403"/>
      <c r="AT2947" s="403"/>
      <c r="AU2947" s="403"/>
      <c r="AV2947" s="405"/>
      <c r="AW2947" s="404"/>
      <c r="AY2947" s="403"/>
      <c r="BC2947" s="403"/>
      <c r="BD2947" s="403"/>
      <c r="BE2947" s="403"/>
      <c r="BF2947" s="403"/>
      <c r="BG2947" s="403"/>
      <c r="BH2947" s="403"/>
      <c r="BI2947" s="403"/>
      <c r="BJ2947" s="403"/>
      <c r="BK2947" s="403"/>
    </row>
    <row r="2948" spans="1:63" x14ac:dyDescent="0.25">
      <c r="A2948" s="405"/>
      <c r="B2948" s="400"/>
      <c r="C2948" s="403"/>
      <c r="D2948" s="403"/>
      <c r="E2948" s="403"/>
      <c r="I2948" s="404"/>
      <c r="Q2948" s="405"/>
      <c r="S2948" s="405"/>
      <c r="T2948" s="403"/>
      <c r="U2948" s="406"/>
      <c r="V2948" s="400"/>
      <c r="W2948" s="405"/>
      <c r="X2948" s="405"/>
      <c r="Y2948" s="403"/>
      <c r="Z2948" s="407"/>
      <c r="AA2948" s="403"/>
      <c r="AB2948" s="405"/>
      <c r="AC2948" s="403"/>
      <c r="AD2948" s="406"/>
      <c r="AG2948" s="403"/>
      <c r="AH2948" s="403"/>
      <c r="AI2948" s="405"/>
      <c r="AL2948" s="403"/>
      <c r="AN2948" s="403"/>
      <c r="AO2948" s="405"/>
      <c r="AP2948" s="403"/>
      <c r="AQ2948" s="403"/>
      <c r="AR2948" s="403"/>
      <c r="AS2948" s="403"/>
      <c r="AT2948" s="403"/>
      <c r="AU2948" s="403"/>
      <c r="AV2948" s="405"/>
      <c r="AW2948" s="404"/>
      <c r="AY2948" s="403"/>
      <c r="BC2948" s="403"/>
      <c r="BD2948" s="403"/>
      <c r="BE2948" s="403"/>
      <c r="BF2948" s="403"/>
      <c r="BG2948" s="403"/>
      <c r="BH2948" s="403"/>
      <c r="BI2948" s="403"/>
      <c r="BJ2948" s="403"/>
      <c r="BK2948" s="403"/>
    </row>
    <row r="2949" spans="1:63" x14ac:dyDescent="0.25">
      <c r="A2949" s="405"/>
      <c r="B2949" s="400"/>
      <c r="C2949" s="403"/>
      <c r="D2949" s="403"/>
      <c r="E2949" s="403"/>
      <c r="I2949" s="404"/>
      <c r="Q2949" s="405"/>
      <c r="S2949" s="405"/>
      <c r="T2949" s="403"/>
      <c r="U2949" s="406"/>
      <c r="V2949" s="400"/>
      <c r="W2949" s="405"/>
      <c r="X2949" s="405"/>
      <c r="Y2949" s="403"/>
      <c r="Z2949" s="407"/>
      <c r="AA2949" s="403"/>
      <c r="AB2949" s="405"/>
      <c r="AC2949" s="403"/>
      <c r="AD2949" s="406"/>
      <c r="AG2949" s="403"/>
      <c r="AH2949" s="403"/>
      <c r="AI2949" s="405"/>
      <c r="AL2949" s="403"/>
      <c r="AN2949" s="403"/>
      <c r="AO2949" s="405"/>
      <c r="AP2949" s="403"/>
      <c r="AQ2949" s="403"/>
      <c r="AR2949" s="403"/>
      <c r="AS2949" s="403"/>
      <c r="AT2949" s="403"/>
      <c r="AU2949" s="403"/>
      <c r="AV2949" s="405"/>
      <c r="AW2949" s="404"/>
      <c r="AY2949" s="403"/>
      <c r="BC2949" s="403"/>
      <c r="BD2949" s="403"/>
      <c r="BE2949" s="403"/>
      <c r="BF2949" s="403"/>
      <c r="BG2949" s="403"/>
      <c r="BH2949" s="403"/>
      <c r="BI2949" s="403"/>
      <c r="BJ2949" s="403"/>
      <c r="BK2949" s="403"/>
    </row>
    <row r="2950" spans="1:63" x14ac:dyDescent="0.25">
      <c r="A2950" s="405"/>
      <c r="B2950" s="400"/>
      <c r="C2950" s="403"/>
      <c r="D2950" s="403"/>
      <c r="E2950" s="403"/>
      <c r="I2950" s="404"/>
      <c r="Q2950" s="405"/>
      <c r="S2950" s="405"/>
      <c r="T2950" s="403"/>
      <c r="U2950" s="406"/>
      <c r="V2950" s="400"/>
      <c r="W2950" s="405"/>
      <c r="X2950" s="405"/>
      <c r="Y2950" s="403"/>
      <c r="Z2950" s="407"/>
      <c r="AA2950" s="403"/>
      <c r="AB2950" s="405"/>
      <c r="AC2950" s="403"/>
      <c r="AD2950" s="406"/>
      <c r="AG2950" s="403"/>
      <c r="AH2950" s="403"/>
      <c r="AI2950" s="405"/>
      <c r="AL2950" s="403"/>
      <c r="AN2950" s="403"/>
      <c r="AO2950" s="405"/>
      <c r="AP2950" s="403"/>
      <c r="AQ2950" s="403"/>
      <c r="AR2950" s="403"/>
      <c r="AS2950" s="403"/>
      <c r="AT2950" s="403"/>
      <c r="AU2950" s="403"/>
      <c r="AV2950" s="405"/>
      <c r="AW2950" s="404"/>
      <c r="AY2950" s="403"/>
      <c r="BC2950" s="403"/>
      <c r="BD2950" s="403"/>
      <c r="BE2950" s="403"/>
      <c r="BF2950" s="403"/>
      <c r="BG2950" s="403"/>
      <c r="BH2950" s="403"/>
      <c r="BI2950" s="403"/>
      <c r="BJ2950" s="403"/>
      <c r="BK2950" s="403"/>
    </row>
    <row r="2951" spans="1:63" x14ac:dyDescent="0.25">
      <c r="A2951" s="405"/>
      <c r="B2951" s="400"/>
      <c r="C2951" s="403"/>
      <c r="D2951" s="403"/>
      <c r="E2951" s="403"/>
      <c r="I2951" s="404"/>
      <c r="Q2951" s="405"/>
      <c r="S2951" s="405"/>
      <c r="T2951" s="403"/>
      <c r="U2951" s="406"/>
      <c r="V2951" s="400"/>
      <c r="W2951" s="405"/>
      <c r="X2951" s="405"/>
      <c r="Y2951" s="403"/>
      <c r="Z2951" s="407"/>
      <c r="AA2951" s="403"/>
      <c r="AB2951" s="405"/>
      <c r="AC2951" s="403"/>
      <c r="AD2951" s="406"/>
      <c r="AG2951" s="403"/>
      <c r="AH2951" s="403"/>
      <c r="AI2951" s="405"/>
      <c r="AL2951" s="403"/>
      <c r="AN2951" s="403"/>
      <c r="AO2951" s="405"/>
      <c r="AP2951" s="403"/>
      <c r="AQ2951" s="403"/>
      <c r="AR2951" s="403"/>
      <c r="AS2951" s="403"/>
      <c r="AT2951" s="403"/>
      <c r="AU2951" s="403"/>
      <c r="AV2951" s="405"/>
      <c r="AW2951" s="404"/>
      <c r="AY2951" s="403"/>
      <c r="BC2951" s="403"/>
      <c r="BD2951" s="403"/>
      <c r="BE2951" s="403"/>
      <c r="BF2951" s="403"/>
      <c r="BG2951" s="403"/>
      <c r="BH2951" s="403"/>
      <c r="BI2951" s="403"/>
      <c r="BJ2951" s="403"/>
      <c r="BK2951" s="403"/>
    </row>
    <row r="2952" spans="1:63" x14ac:dyDescent="0.25">
      <c r="A2952" s="405"/>
      <c r="B2952" s="400"/>
      <c r="C2952" s="403"/>
      <c r="D2952" s="403"/>
      <c r="E2952" s="403"/>
      <c r="I2952" s="404"/>
      <c r="Q2952" s="405"/>
      <c r="S2952" s="405"/>
      <c r="T2952" s="403"/>
      <c r="U2952" s="406"/>
      <c r="V2952" s="400"/>
      <c r="W2952" s="405"/>
      <c r="X2952" s="405"/>
      <c r="Y2952" s="403"/>
      <c r="Z2952" s="407"/>
      <c r="AA2952" s="403"/>
      <c r="AB2952" s="405"/>
      <c r="AC2952" s="403"/>
      <c r="AD2952" s="406"/>
      <c r="AG2952" s="403"/>
      <c r="AH2952" s="403"/>
      <c r="AI2952" s="405"/>
      <c r="AL2952" s="403"/>
      <c r="AN2952" s="403"/>
      <c r="AO2952" s="405"/>
      <c r="AP2952" s="403"/>
      <c r="AQ2952" s="403"/>
      <c r="AR2952" s="403"/>
      <c r="AS2952" s="403"/>
      <c r="AT2952" s="403"/>
      <c r="AU2952" s="403"/>
      <c r="AV2952" s="405"/>
      <c r="AW2952" s="404"/>
      <c r="AY2952" s="403"/>
      <c r="BC2952" s="403"/>
      <c r="BD2952" s="403"/>
      <c r="BE2952" s="403"/>
      <c r="BF2952" s="403"/>
      <c r="BG2952" s="403"/>
      <c r="BH2952" s="403"/>
      <c r="BI2952" s="403"/>
      <c r="BJ2952" s="403"/>
      <c r="BK2952" s="403"/>
    </row>
    <row r="2953" spans="1:63" x14ac:dyDescent="0.25">
      <c r="A2953" s="405"/>
      <c r="B2953" s="400"/>
      <c r="C2953" s="403"/>
      <c r="D2953" s="403"/>
      <c r="E2953" s="403"/>
      <c r="I2953" s="404"/>
      <c r="Q2953" s="405"/>
      <c r="S2953" s="405"/>
      <c r="T2953" s="403"/>
      <c r="U2953" s="406"/>
      <c r="V2953" s="400"/>
      <c r="W2953" s="405"/>
      <c r="X2953" s="405"/>
      <c r="Y2953" s="403"/>
      <c r="Z2953" s="407"/>
      <c r="AA2953" s="403"/>
      <c r="AB2953" s="405"/>
      <c r="AC2953" s="403"/>
      <c r="AD2953" s="406"/>
      <c r="AG2953" s="403"/>
      <c r="AH2953" s="403"/>
      <c r="AI2953" s="405"/>
      <c r="AL2953" s="403"/>
      <c r="AN2953" s="403"/>
      <c r="AO2953" s="405"/>
      <c r="AP2953" s="403"/>
      <c r="AQ2953" s="403"/>
      <c r="AR2953" s="403"/>
      <c r="AS2953" s="403"/>
      <c r="AT2953" s="403"/>
      <c r="AU2953" s="403"/>
      <c r="AV2953" s="405"/>
      <c r="AW2953" s="404"/>
      <c r="AY2953" s="403"/>
      <c r="BC2953" s="403"/>
      <c r="BD2953" s="403"/>
      <c r="BE2953" s="403"/>
      <c r="BF2953" s="403"/>
      <c r="BG2953" s="403"/>
      <c r="BH2953" s="403"/>
      <c r="BI2953" s="403"/>
      <c r="BJ2953" s="403"/>
      <c r="BK2953" s="403"/>
    </row>
    <row r="2954" spans="1:63" x14ac:dyDescent="0.25">
      <c r="A2954" s="405"/>
      <c r="B2954" s="400"/>
      <c r="C2954" s="403"/>
      <c r="D2954" s="403"/>
      <c r="E2954" s="403"/>
      <c r="I2954" s="404"/>
      <c r="Q2954" s="405"/>
      <c r="S2954" s="405"/>
      <c r="T2954" s="403"/>
      <c r="U2954" s="406"/>
      <c r="V2954" s="400"/>
      <c r="W2954" s="405"/>
      <c r="X2954" s="405"/>
      <c r="Y2954" s="403"/>
      <c r="Z2954" s="407"/>
      <c r="AA2954" s="403"/>
      <c r="AB2954" s="405"/>
      <c r="AC2954" s="403"/>
      <c r="AD2954" s="406"/>
      <c r="AG2954" s="403"/>
      <c r="AH2954" s="403"/>
      <c r="AI2954" s="405"/>
      <c r="AL2954" s="403"/>
      <c r="AN2954" s="403"/>
      <c r="AO2954" s="405"/>
      <c r="AP2954" s="403"/>
      <c r="AQ2954" s="403"/>
      <c r="AR2954" s="403"/>
      <c r="AS2954" s="403"/>
      <c r="AT2954" s="403"/>
      <c r="AU2954" s="403"/>
      <c r="AV2954" s="405"/>
      <c r="AW2954" s="404"/>
      <c r="AY2954" s="403"/>
      <c r="BC2954" s="403"/>
      <c r="BD2954" s="403"/>
      <c r="BE2954" s="403"/>
      <c r="BF2954" s="403"/>
      <c r="BG2954" s="403"/>
      <c r="BH2954" s="403"/>
      <c r="BI2954" s="403"/>
      <c r="BJ2954" s="403"/>
      <c r="BK2954" s="403"/>
    </row>
    <row r="2955" spans="1:63" x14ac:dyDescent="0.25">
      <c r="A2955" s="405"/>
      <c r="B2955" s="400"/>
      <c r="C2955" s="403"/>
      <c r="D2955" s="403"/>
      <c r="E2955" s="403"/>
      <c r="I2955" s="404"/>
      <c r="Q2955" s="405"/>
      <c r="S2955" s="405"/>
      <c r="T2955" s="403"/>
      <c r="U2955" s="406"/>
      <c r="V2955" s="400"/>
      <c r="W2955" s="405"/>
      <c r="X2955" s="405"/>
      <c r="Y2955" s="403"/>
      <c r="Z2955" s="407"/>
      <c r="AA2955" s="403"/>
      <c r="AB2955" s="405"/>
      <c r="AC2955" s="403"/>
      <c r="AD2955" s="406"/>
      <c r="AG2955" s="403"/>
      <c r="AH2955" s="403"/>
      <c r="AI2955" s="405"/>
      <c r="AL2955" s="403"/>
      <c r="AN2955" s="403"/>
      <c r="AO2955" s="405"/>
      <c r="AP2955" s="403"/>
      <c r="AQ2955" s="403"/>
      <c r="AR2955" s="403"/>
      <c r="AS2955" s="403"/>
      <c r="AT2955" s="403"/>
      <c r="AU2955" s="403"/>
      <c r="AV2955" s="405"/>
      <c r="AW2955" s="404"/>
      <c r="AY2955" s="403"/>
      <c r="BC2955" s="403"/>
      <c r="BD2955" s="403"/>
      <c r="BE2955" s="403"/>
      <c r="BF2955" s="403"/>
      <c r="BG2955" s="403"/>
      <c r="BH2955" s="403"/>
      <c r="BI2955" s="403"/>
      <c r="BJ2955" s="403"/>
      <c r="BK2955" s="403"/>
    </row>
    <row r="2956" spans="1:63" x14ac:dyDescent="0.25">
      <c r="A2956" s="405"/>
      <c r="B2956" s="400"/>
      <c r="C2956" s="403"/>
      <c r="D2956" s="403"/>
      <c r="E2956" s="403"/>
      <c r="I2956" s="404"/>
      <c r="Q2956" s="405"/>
      <c r="S2956" s="405"/>
      <c r="T2956" s="403"/>
      <c r="U2956" s="406"/>
      <c r="V2956" s="400"/>
      <c r="W2956" s="405"/>
      <c r="X2956" s="405"/>
      <c r="Y2956" s="403"/>
      <c r="Z2956" s="407"/>
      <c r="AA2956" s="403"/>
      <c r="AB2956" s="405"/>
      <c r="AC2956" s="403"/>
      <c r="AD2956" s="406"/>
      <c r="AG2956" s="403"/>
      <c r="AH2956" s="403"/>
      <c r="AI2956" s="405"/>
      <c r="AL2956" s="403"/>
      <c r="AN2956" s="403"/>
      <c r="AO2956" s="405"/>
      <c r="AP2956" s="403"/>
      <c r="AQ2956" s="403"/>
      <c r="AR2956" s="403"/>
      <c r="AS2956" s="403"/>
      <c r="AT2956" s="403"/>
      <c r="AU2956" s="403"/>
      <c r="AV2956" s="405"/>
      <c r="AW2956" s="404"/>
      <c r="AY2956" s="403"/>
      <c r="BC2956" s="403"/>
      <c r="BD2956" s="403"/>
      <c r="BE2956" s="403"/>
      <c r="BF2956" s="403"/>
      <c r="BG2956" s="403"/>
      <c r="BH2956" s="403"/>
      <c r="BI2956" s="403"/>
      <c r="BJ2956" s="403"/>
      <c r="BK2956" s="403"/>
    </row>
    <row r="2957" spans="1:63" x14ac:dyDescent="0.25">
      <c r="A2957" s="405"/>
      <c r="B2957" s="400"/>
      <c r="C2957" s="403"/>
      <c r="D2957" s="403"/>
      <c r="E2957" s="403"/>
      <c r="I2957" s="404"/>
      <c r="Q2957" s="405"/>
      <c r="S2957" s="405"/>
      <c r="T2957" s="403"/>
      <c r="U2957" s="406"/>
      <c r="V2957" s="400"/>
      <c r="W2957" s="405"/>
      <c r="X2957" s="405"/>
      <c r="Y2957" s="403"/>
      <c r="Z2957" s="407"/>
      <c r="AA2957" s="403"/>
      <c r="AB2957" s="405"/>
      <c r="AC2957" s="403"/>
      <c r="AD2957" s="406"/>
      <c r="AG2957" s="403"/>
      <c r="AH2957" s="403"/>
      <c r="AI2957" s="405"/>
      <c r="AL2957" s="403"/>
      <c r="AN2957" s="403"/>
      <c r="AO2957" s="405"/>
      <c r="AP2957" s="403"/>
      <c r="AQ2957" s="403"/>
      <c r="AR2957" s="403"/>
      <c r="AS2957" s="403"/>
      <c r="AT2957" s="403"/>
      <c r="AU2957" s="403"/>
      <c r="AV2957" s="405"/>
      <c r="AW2957" s="404"/>
      <c r="AY2957" s="403"/>
      <c r="BC2957" s="403"/>
      <c r="BD2957" s="403"/>
      <c r="BE2957" s="403"/>
      <c r="BF2957" s="403"/>
      <c r="BG2957" s="403"/>
      <c r="BH2957" s="403"/>
      <c r="BI2957" s="403"/>
      <c r="BJ2957" s="403"/>
      <c r="BK2957" s="403"/>
    </row>
    <row r="2958" spans="1:63" x14ac:dyDescent="0.25">
      <c r="A2958" s="405"/>
      <c r="B2958" s="400"/>
      <c r="C2958" s="403"/>
      <c r="D2958" s="403"/>
      <c r="E2958" s="403"/>
      <c r="I2958" s="404"/>
      <c r="Q2958" s="405"/>
      <c r="S2958" s="405"/>
      <c r="T2958" s="403"/>
      <c r="U2958" s="406"/>
      <c r="V2958" s="400"/>
      <c r="W2958" s="405"/>
      <c r="X2958" s="405"/>
      <c r="Y2958" s="403"/>
      <c r="Z2958" s="407"/>
      <c r="AA2958" s="403"/>
      <c r="AB2958" s="405"/>
      <c r="AC2958" s="403"/>
      <c r="AD2958" s="406"/>
      <c r="AG2958" s="403"/>
      <c r="AH2958" s="403"/>
      <c r="AI2958" s="405"/>
      <c r="AL2958" s="403"/>
      <c r="AN2958" s="403"/>
      <c r="AO2958" s="405"/>
      <c r="AP2958" s="403"/>
      <c r="AQ2958" s="403"/>
      <c r="AR2958" s="403"/>
      <c r="AS2958" s="403"/>
      <c r="AT2958" s="403"/>
      <c r="AU2958" s="403"/>
      <c r="AV2958" s="405"/>
      <c r="AW2958" s="404"/>
      <c r="AY2958" s="403"/>
      <c r="BC2958" s="403"/>
      <c r="BD2958" s="403"/>
      <c r="BE2958" s="403"/>
      <c r="BF2958" s="403"/>
      <c r="BG2958" s="403"/>
      <c r="BH2958" s="403"/>
      <c r="BI2958" s="403"/>
      <c r="BJ2958" s="403"/>
      <c r="BK2958" s="403"/>
    </row>
    <row r="2959" spans="1:63" x14ac:dyDescent="0.25">
      <c r="A2959" s="405"/>
      <c r="B2959" s="400"/>
      <c r="C2959" s="403"/>
      <c r="D2959" s="403"/>
      <c r="E2959" s="403"/>
      <c r="I2959" s="404"/>
      <c r="Q2959" s="405"/>
      <c r="S2959" s="405"/>
      <c r="T2959" s="403"/>
      <c r="U2959" s="406"/>
      <c r="V2959" s="400"/>
      <c r="W2959" s="405"/>
      <c r="X2959" s="405"/>
      <c r="Y2959" s="403"/>
      <c r="Z2959" s="407"/>
      <c r="AA2959" s="403"/>
      <c r="AB2959" s="405"/>
      <c r="AC2959" s="403"/>
      <c r="AD2959" s="406"/>
      <c r="AG2959" s="403"/>
      <c r="AH2959" s="403"/>
      <c r="AI2959" s="405"/>
      <c r="AL2959" s="403"/>
      <c r="AN2959" s="403"/>
      <c r="AO2959" s="405"/>
      <c r="AP2959" s="403"/>
      <c r="AQ2959" s="403"/>
      <c r="AR2959" s="403"/>
      <c r="AS2959" s="403"/>
      <c r="AT2959" s="403"/>
      <c r="AU2959" s="403"/>
      <c r="AV2959" s="405"/>
      <c r="AW2959" s="404"/>
      <c r="AY2959" s="403"/>
      <c r="BC2959" s="403"/>
      <c r="BD2959" s="403"/>
      <c r="BE2959" s="403"/>
      <c r="BF2959" s="403"/>
      <c r="BG2959" s="403"/>
      <c r="BH2959" s="403"/>
      <c r="BI2959" s="403"/>
      <c r="BJ2959" s="403"/>
      <c r="BK2959" s="403"/>
    </row>
    <row r="2960" spans="1:63" x14ac:dyDescent="0.25">
      <c r="A2960" s="405"/>
      <c r="B2960" s="400"/>
      <c r="C2960" s="403"/>
      <c r="D2960" s="403"/>
      <c r="E2960" s="403"/>
      <c r="I2960" s="404"/>
      <c r="Q2960" s="405"/>
      <c r="S2960" s="405"/>
      <c r="T2960" s="403"/>
      <c r="U2960" s="406"/>
      <c r="V2960" s="400"/>
      <c r="W2960" s="405"/>
      <c r="X2960" s="405"/>
      <c r="Y2960" s="403"/>
      <c r="Z2960" s="407"/>
      <c r="AA2960" s="403"/>
      <c r="AB2960" s="405"/>
      <c r="AC2960" s="403"/>
      <c r="AD2960" s="406"/>
      <c r="AG2960" s="403"/>
      <c r="AH2960" s="403"/>
      <c r="AI2960" s="405"/>
      <c r="AL2960" s="403"/>
      <c r="AN2960" s="403"/>
      <c r="AO2960" s="405"/>
      <c r="AP2960" s="403"/>
      <c r="AQ2960" s="403"/>
      <c r="AR2960" s="403"/>
      <c r="AS2960" s="403"/>
      <c r="AT2960" s="403"/>
      <c r="AU2960" s="403"/>
      <c r="AV2960" s="405"/>
      <c r="AW2960" s="404"/>
      <c r="AY2960" s="403"/>
      <c r="BC2960" s="403"/>
      <c r="BD2960" s="403"/>
      <c r="BE2960" s="403"/>
      <c r="BF2960" s="403"/>
      <c r="BG2960" s="403"/>
      <c r="BH2960" s="403"/>
      <c r="BI2960" s="403"/>
      <c r="BJ2960" s="403"/>
      <c r="BK2960" s="403"/>
    </row>
    <row r="2961" spans="1:63" x14ac:dyDescent="0.25">
      <c r="A2961" s="405"/>
      <c r="B2961" s="400"/>
      <c r="C2961" s="403"/>
      <c r="D2961" s="403"/>
      <c r="E2961" s="403"/>
      <c r="I2961" s="404"/>
      <c r="Q2961" s="405"/>
      <c r="S2961" s="405"/>
      <c r="T2961" s="403"/>
      <c r="U2961" s="406"/>
      <c r="V2961" s="400"/>
      <c r="W2961" s="405"/>
      <c r="X2961" s="405"/>
      <c r="Y2961" s="403"/>
      <c r="Z2961" s="407"/>
      <c r="AA2961" s="403"/>
      <c r="AB2961" s="405"/>
      <c r="AC2961" s="403"/>
      <c r="AD2961" s="406"/>
      <c r="AG2961" s="403"/>
      <c r="AH2961" s="403"/>
      <c r="AI2961" s="405"/>
      <c r="AL2961" s="403"/>
      <c r="AN2961" s="403"/>
      <c r="AO2961" s="405"/>
      <c r="AP2961" s="403"/>
      <c r="AQ2961" s="403"/>
      <c r="AR2961" s="403"/>
      <c r="AS2961" s="403"/>
      <c r="AT2961" s="403"/>
      <c r="AU2961" s="403"/>
      <c r="AV2961" s="405"/>
      <c r="AW2961" s="404"/>
      <c r="AY2961" s="403"/>
      <c r="BC2961" s="403"/>
      <c r="BD2961" s="403"/>
      <c r="BE2961" s="403"/>
      <c r="BF2961" s="403"/>
      <c r="BG2961" s="403"/>
      <c r="BH2961" s="403"/>
      <c r="BI2961" s="403"/>
      <c r="BJ2961" s="403"/>
      <c r="BK2961" s="403"/>
    </row>
    <row r="2962" spans="1:63" x14ac:dyDescent="0.25">
      <c r="A2962" s="405"/>
      <c r="B2962" s="400"/>
      <c r="C2962" s="403"/>
      <c r="D2962" s="403"/>
      <c r="E2962" s="403"/>
      <c r="I2962" s="404"/>
      <c r="Q2962" s="405"/>
      <c r="S2962" s="405"/>
      <c r="T2962" s="403"/>
      <c r="U2962" s="406"/>
      <c r="V2962" s="400"/>
      <c r="W2962" s="405"/>
      <c r="X2962" s="405"/>
      <c r="Y2962" s="403"/>
      <c r="Z2962" s="407"/>
      <c r="AA2962" s="403"/>
      <c r="AB2962" s="405"/>
      <c r="AC2962" s="403"/>
      <c r="AD2962" s="406"/>
      <c r="AG2962" s="403"/>
      <c r="AH2962" s="403"/>
      <c r="AI2962" s="405"/>
      <c r="AL2962" s="403"/>
      <c r="AN2962" s="403"/>
      <c r="AO2962" s="405"/>
      <c r="AP2962" s="403"/>
      <c r="AQ2962" s="403"/>
      <c r="AR2962" s="403"/>
      <c r="AS2962" s="403"/>
      <c r="AT2962" s="403"/>
      <c r="AU2962" s="403"/>
      <c r="AV2962" s="405"/>
      <c r="AW2962" s="404"/>
      <c r="AY2962" s="403"/>
      <c r="BC2962" s="403"/>
      <c r="BD2962" s="403"/>
      <c r="BE2962" s="403"/>
      <c r="BF2962" s="403"/>
      <c r="BG2962" s="403"/>
      <c r="BH2962" s="403"/>
      <c r="BI2962" s="403"/>
      <c r="BJ2962" s="403"/>
      <c r="BK2962" s="403"/>
    </row>
    <row r="2963" spans="1:63" x14ac:dyDescent="0.25">
      <c r="A2963" s="405"/>
      <c r="B2963" s="400"/>
      <c r="C2963" s="403"/>
      <c r="D2963" s="403"/>
      <c r="E2963" s="403"/>
      <c r="I2963" s="404"/>
      <c r="Q2963" s="405"/>
      <c r="S2963" s="405"/>
      <c r="T2963" s="403"/>
      <c r="U2963" s="406"/>
      <c r="V2963" s="400"/>
      <c r="W2963" s="405"/>
      <c r="X2963" s="405"/>
      <c r="Y2963" s="403"/>
      <c r="Z2963" s="407"/>
      <c r="AA2963" s="403"/>
      <c r="AB2963" s="405"/>
      <c r="AC2963" s="403"/>
      <c r="AD2963" s="406"/>
      <c r="AG2963" s="403"/>
      <c r="AH2963" s="403"/>
      <c r="AI2963" s="405"/>
      <c r="AL2963" s="403"/>
      <c r="AN2963" s="403"/>
      <c r="AO2963" s="405"/>
      <c r="AP2963" s="403"/>
      <c r="AQ2963" s="403"/>
      <c r="AR2963" s="403"/>
      <c r="AS2963" s="403"/>
      <c r="AT2963" s="403"/>
      <c r="AU2963" s="403"/>
      <c r="AV2963" s="405"/>
      <c r="AW2963" s="404"/>
      <c r="AY2963" s="403"/>
      <c r="BC2963" s="403"/>
      <c r="BD2963" s="403"/>
      <c r="BE2963" s="403"/>
      <c r="BF2963" s="403"/>
      <c r="BG2963" s="403"/>
      <c r="BH2963" s="403"/>
      <c r="BI2963" s="403"/>
      <c r="BJ2963" s="403"/>
      <c r="BK2963" s="403"/>
    </row>
    <row r="2964" spans="1:63" x14ac:dyDescent="0.25">
      <c r="A2964" s="405"/>
      <c r="B2964" s="400"/>
      <c r="C2964" s="403"/>
      <c r="D2964" s="403"/>
      <c r="E2964" s="403"/>
      <c r="I2964" s="404"/>
      <c r="Q2964" s="405"/>
      <c r="S2964" s="405"/>
      <c r="T2964" s="403"/>
      <c r="U2964" s="406"/>
      <c r="V2964" s="400"/>
      <c r="W2964" s="405"/>
      <c r="X2964" s="405"/>
      <c r="Y2964" s="403"/>
      <c r="Z2964" s="407"/>
      <c r="AA2964" s="403"/>
      <c r="AB2964" s="405"/>
      <c r="AC2964" s="403"/>
      <c r="AD2964" s="406"/>
      <c r="AG2964" s="403"/>
      <c r="AH2964" s="403"/>
      <c r="AI2964" s="405"/>
      <c r="AL2964" s="403"/>
      <c r="AN2964" s="403"/>
      <c r="AO2964" s="405"/>
      <c r="AP2964" s="403"/>
      <c r="AQ2964" s="403"/>
      <c r="AR2964" s="403"/>
      <c r="AS2964" s="403"/>
      <c r="AT2964" s="403"/>
      <c r="AU2964" s="403"/>
      <c r="AV2964" s="405"/>
      <c r="AW2964" s="404"/>
      <c r="AY2964" s="403"/>
      <c r="BC2964" s="403"/>
      <c r="BD2964" s="403"/>
      <c r="BE2964" s="403"/>
      <c r="BF2964" s="403"/>
      <c r="BG2964" s="403"/>
      <c r="BH2964" s="403"/>
      <c r="BI2964" s="403"/>
      <c r="BJ2964" s="403"/>
      <c r="BK2964" s="403"/>
    </row>
    <row r="2965" spans="1:63" x14ac:dyDescent="0.25">
      <c r="A2965" s="405"/>
      <c r="B2965" s="400"/>
      <c r="C2965" s="403"/>
      <c r="D2965" s="403"/>
      <c r="E2965" s="403"/>
      <c r="I2965" s="404"/>
      <c r="Q2965" s="405"/>
      <c r="S2965" s="405"/>
      <c r="T2965" s="403"/>
      <c r="U2965" s="406"/>
      <c r="V2965" s="400"/>
      <c r="W2965" s="405"/>
      <c r="X2965" s="405"/>
      <c r="Y2965" s="403"/>
      <c r="Z2965" s="407"/>
      <c r="AA2965" s="403"/>
      <c r="AB2965" s="405"/>
      <c r="AC2965" s="403"/>
      <c r="AD2965" s="406"/>
      <c r="AG2965" s="403"/>
      <c r="AH2965" s="403"/>
      <c r="AI2965" s="405"/>
      <c r="AL2965" s="403"/>
      <c r="AN2965" s="403"/>
      <c r="AO2965" s="405"/>
      <c r="AP2965" s="403"/>
      <c r="AQ2965" s="403"/>
      <c r="AR2965" s="403"/>
      <c r="AS2965" s="403"/>
      <c r="AT2965" s="403"/>
      <c r="AU2965" s="403"/>
      <c r="AV2965" s="405"/>
      <c r="AW2965" s="404"/>
      <c r="AY2965" s="403"/>
      <c r="BC2965" s="403"/>
      <c r="BD2965" s="403"/>
      <c r="BE2965" s="403"/>
      <c r="BF2965" s="403"/>
      <c r="BG2965" s="403"/>
      <c r="BH2965" s="403"/>
      <c r="BI2965" s="403"/>
      <c r="BJ2965" s="403"/>
      <c r="BK2965" s="403"/>
    </row>
    <row r="2966" spans="1:63" x14ac:dyDescent="0.25">
      <c r="A2966" s="405"/>
      <c r="B2966" s="400"/>
      <c r="C2966" s="403"/>
      <c r="D2966" s="403"/>
      <c r="E2966" s="403"/>
      <c r="I2966" s="404"/>
      <c r="Q2966" s="405"/>
      <c r="S2966" s="405"/>
      <c r="T2966" s="403"/>
      <c r="U2966" s="406"/>
      <c r="V2966" s="400"/>
      <c r="W2966" s="405"/>
      <c r="X2966" s="405"/>
      <c r="Y2966" s="403"/>
      <c r="Z2966" s="407"/>
      <c r="AA2966" s="403"/>
      <c r="AB2966" s="405"/>
      <c r="AC2966" s="403"/>
      <c r="AD2966" s="406"/>
      <c r="AG2966" s="403"/>
      <c r="AH2966" s="403"/>
      <c r="AI2966" s="405"/>
      <c r="AL2966" s="403"/>
      <c r="AN2966" s="403"/>
      <c r="AO2966" s="405"/>
      <c r="AP2966" s="403"/>
      <c r="AQ2966" s="403"/>
      <c r="AR2966" s="403"/>
      <c r="AS2966" s="403"/>
      <c r="AT2966" s="403"/>
      <c r="AU2966" s="403"/>
      <c r="AV2966" s="405"/>
      <c r="AW2966" s="404"/>
      <c r="AY2966" s="403"/>
      <c r="BC2966" s="403"/>
      <c r="BD2966" s="403"/>
      <c r="BE2966" s="403"/>
      <c r="BF2966" s="403"/>
      <c r="BG2966" s="403"/>
      <c r="BH2966" s="403"/>
      <c r="BI2966" s="403"/>
      <c r="BJ2966" s="403"/>
      <c r="BK2966" s="403"/>
    </row>
    <row r="2967" spans="1:63" x14ac:dyDescent="0.25">
      <c r="A2967" s="405"/>
      <c r="B2967" s="400"/>
      <c r="C2967" s="403"/>
      <c r="D2967" s="403"/>
      <c r="E2967" s="403"/>
      <c r="I2967" s="404"/>
      <c r="Q2967" s="405"/>
      <c r="S2967" s="405"/>
      <c r="T2967" s="403"/>
      <c r="U2967" s="406"/>
      <c r="V2967" s="400"/>
      <c r="W2967" s="405"/>
      <c r="X2967" s="405"/>
      <c r="Y2967" s="403"/>
      <c r="Z2967" s="407"/>
      <c r="AA2967" s="403"/>
      <c r="AB2967" s="405"/>
      <c r="AC2967" s="403"/>
      <c r="AD2967" s="406"/>
      <c r="AG2967" s="403"/>
      <c r="AH2967" s="403"/>
      <c r="AI2967" s="405"/>
      <c r="AL2967" s="403"/>
      <c r="AN2967" s="403"/>
      <c r="AO2967" s="405"/>
      <c r="AP2967" s="403"/>
      <c r="AQ2967" s="403"/>
      <c r="AR2967" s="403"/>
      <c r="AS2967" s="403"/>
      <c r="AT2967" s="403"/>
      <c r="AU2967" s="403"/>
      <c r="AV2967" s="405"/>
      <c r="AW2967" s="404"/>
      <c r="AY2967" s="403"/>
      <c r="BC2967" s="403"/>
      <c r="BD2967" s="403"/>
      <c r="BE2967" s="403"/>
      <c r="BF2967" s="403"/>
      <c r="BG2967" s="403"/>
      <c r="BH2967" s="403"/>
      <c r="BI2967" s="403"/>
      <c r="BJ2967" s="403"/>
      <c r="BK2967" s="403"/>
    </row>
    <row r="2968" spans="1:63" x14ac:dyDescent="0.25">
      <c r="A2968" s="405"/>
      <c r="B2968" s="400"/>
      <c r="C2968" s="403"/>
      <c r="D2968" s="403"/>
      <c r="E2968" s="403"/>
      <c r="I2968" s="404"/>
      <c r="Q2968" s="405"/>
      <c r="S2968" s="405"/>
      <c r="T2968" s="403"/>
      <c r="U2968" s="406"/>
      <c r="V2968" s="400"/>
      <c r="W2968" s="405"/>
      <c r="X2968" s="405"/>
      <c r="Y2968" s="403"/>
      <c r="Z2968" s="407"/>
      <c r="AA2968" s="403"/>
      <c r="AB2968" s="405"/>
      <c r="AC2968" s="403"/>
      <c r="AD2968" s="406"/>
      <c r="AG2968" s="403"/>
      <c r="AH2968" s="403"/>
      <c r="AI2968" s="405"/>
      <c r="AL2968" s="403"/>
      <c r="AN2968" s="403"/>
      <c r="AO2968" s="405"/>
      <c r="AP2968" s="403"/>
      <c r="AQ2968" s="403"/>
      <c r="AR2968" s="403"/>
      <c r="AS2968" s="403"/>
      <c r="AT2968" s="403"/>
      <c r="AU2968" s="403"/>
      <c r="AV2968" s="405"/>
      <c r="AW2968" s="404"/>
      <c r="AY2968" s="403"/>
      <c r="BC2968" s="403"/>
      <c r="BD2968" s="403"/>
      <c r="BE2968" s="403"/>
      <c r="BF2968" s="403"/>
      <c r="BG2968" s="403"/>
      <c r="BH2968" s="403"/>
      <c r="BI2968" s="403"/>
      <c r="BJ2968" s="403"/>
      <c r="BK2968" s="403"/>
    </row>
    <row r="2969" spans="1:63" x14ac:dyDescent="0.25">
      <c r="A2969" s="405"/>
      <c r="B2969" s="400"/>
      <c r="C2969" s="403"/>
      <c r="D2969" s="403"/>
      <c r="E2969" s="403"/>
      <c r="I2969" s="404"/>
      <c r="Q2969" s="405"/>
      <c r="S2969" s="405"/>
      <c r="T2969" s="403"/>
      <c r="U2969" s="406"/>
      <c r="V2969" s="400"/>
      <c r="W2969" s="405"/>
      <c r="X2969" s="405"/>
      <c r="Y2969" s="403"/>
      <c r="Z2969" s="407"/>
      <c r="AA2969" s="403"/>
      <c r="AB2969" s="405"/>
      <c r="AC2969" s="403"/>
      <c r="AD2969" s="406"/>
      <c r="AG2969" s="403"/>
      <c r="AH2969" s="403"/>
      <c r="AI2969" s="405"/>
      <c r="AL2969" s="403"/>
      <c r="AN2969" s="403"/>
      <c r="AO2969" s="405"/>
      <c r="AP2969" s="403"/>
      <c r="AQ2969" s="403"/>
      <c r="AR2969" s="403"/>
      <c r="AS2969" s="403"/>
      <c r="AT2969" s="403"/>
      <c r="AU2969" s="403"/>
      <c r="AV2969" s="405"/>
      <c r="AW2969" s="404"/>
      <c r="AY2969" s="403"/>
      <c r="BC2969" s="403"/>
      <c r="BD2969" s="403"/>
      <c r="BE2969" s="403"/>
      <c r="BF2969" s="403"/>
      <c r="BG2969" s="403"/>
      <c r="BH2969" s="403"/>
      <c r="BI2969" s="403"/>
      <c r="BJ2969" s="403"/>
      <c r="BK2969" s="403"/>
    </row>
    <row r="2970" spans="1:63" x14ac:dyDescent="0.25">
      <c r="A2970" s="405"/>
      <c r="B2970" s="400"/>
      <c r="C2970" s="403"/>
      <c r="D2970" s="403"/>
      <c r="E2970" s="403"/>
      <c r="I2970" s="404"/>
      <c r="Q2970" s="405"/>
      <c r="S2970" s="405"/>
      <c r="T2970" s="403"/>
      <c r="U2970" s="406"/>
      <c r="V2970" s="400"/>
      <c r="W2970" s="405"/>
      <c r="X2970" s="405"/>
      <c r="Y2970" s="403"/>
      <c r="Z2970" s="407"/>
      <c r="AA2970" s="403"/>
      <c r="AB2970" s="405"/>
      <c r="AC2970" s="403"/>
      <c r="AD2970" s="406"/>
      <c r="AG2970" s="403"/>
      <c r="AH2970" s="403"/>
      <c r="AI2970" s="405"/>
      <c r="AL2970" s="403"/>
      <c r="AN2970" s="403"/>
      <c r="AO2970" s="405"/>
      <c r="AP2970" s="403"/>
      <c r="AQ2970" s="403"/>
      <c r="AR2970" s="403"/>
      <c r="AS2970" s="403"/>
      <c r="AT2970" s="403"/>
      <c r="AU2970" s="403"/>
      <c r="AV2970" s="405"/>
      <c r="AW2970" s="404"/>
      <c r="AY2970" s="403"/>
      <c r="BC2970" s="403"/>
      <c r="BD2970" s="403"/>
      <c r="BE2970" s="403"/>
      <c r="BF2970" s="403"/>
      <c r="BG2970" s="403"/>
      <c r="BH2970" s="403"/>
      <c r="BI2970" s="403"/>
      <c r="BJ2970" s="403"/>
      <c r="BK2970" s="403"/>
    </row>
    <row r="2971" spans="1:63" x14ac:dyDescent="0.25">
      <c r="A2971" s="405"/>
      <c r="B2971" s="400"/>
      <c r="C2971" s="403"/>
      <c r="D2971" s="403"/>
      <c r="E2971" s="403"/>
      <c r="I2971" s="404"/>
      <c r="Q2971" s="405"/>
      <c r="S2971" s="405"/>
      <c r="T2971" s="403"/>
      <c r="U2971" s="406"/>
      <c r="V2971" s="400"/>
      <c r="W2971" s="405"/>
      <c r="X2971" s="405"/>
      <c r="Y2971" s="403"/>
      <c r="Z2971" s="407"/>
      <c r="AA2971" s="403"/>
      <c r="AB2971" s="405"/>
      <c r="AC2971" s="403"/>
      <c r="AD2971" s="406"/>
      <c r="AG2971" s="403"/>
      <c r="AH2971" s="403"/>
      <c r="AI2971" s="405"/>
      <c r="AL2971" s="403"/>
      <c r="AN2971" s="403"/>
      <c r="AO2971" s="405"/>
      <c r="AP2971" s="403"/>
      <c r="AQ2971" s="403"/>
      <c r="AR2971" s="403"/>
      <c r="AS2971" s="403"/>
      <c r="AT2971" s="403"/>
      <c r="AU2971" s="403"/>
      <c r="AV2971" s="405"/>
      <c r="AW2971" s="404"/>
      <c r="AY2971" s="403"/>
      <c r="BC2971" s="403"/>
      <c r="BD2971" s="403"/>
      <c r="BE2971" s="403"/>
      <c r="BF2971" s="403"/>
      <c r="BG2971" s="403"/>
      <c r="BH2971" s="403"/>
      <c r="BI2971" s="403"/>
      <c r="BJ2971" s="403"/>
      <c r="BK2971" s="403"/>
    </row>
    <row r="2972" spans="1:63" x14ac:dyDescent="0.25">
      <c r="A2972" s="405"/>
      <c r="B2972" s="400"/>
      <c r="C2972" s="403"/>
      <c r="D2972" s="403"/>
      <c r="E2972" s="403"/>
      <c r="I2972" s="404"/>
      <c r="Q2972" s="405"/>
      <c r="S2972" s="405"/>
      <c r="T2972" s="403"/>
      <c r="U2972" s="406"/>
      <c r="V2972" s="400"/>
      <c r="W2972" s="405"/>
      <c r="X2972" s="405"/>
      <c r="Y2972" s="403"/>
      <c r="Z2972" s="407"/>
      <c r="AA2972" s="403"/>
      <c r="AB2972" s="405"/>
      <c r="AC2972" s="403"/>
      <c r="AD2972" s="406"/>
      <c r="AG2972" s="403"/>
      <c r="AH2972" s="403"/>
      <c r="AI2972" s="405"/>
      <c r="AL2972" s="403"/>
      <c r="AN2972" s="403"/>
      <c r="AO2972" s="405"/>
      <c r="AP2972" s="403"/>
      <c r="AQ2972" s="403"/>
      <c r="AR2972" s="403"/>
      <c r="AS2972" s="403"/>
      <c r="AT2972" s="403"/>
      <c r="AU2972" s="403"/>
      <c r="AV2972" s="405"/>
      <c r="AW2972" s="404"/>
      <c r="AY2972" s="403"/>
      <c r="BC2972" s="403"/>
      <c r="BD2972" s="403"/>
      <c r="BE2972" s="403"/>
      <c r="BF2972" s="403"/>
      <c r="BG2972" s="403"/>
      <c r="BH2972" s="403"/>
      <c r="BI2972" s="403"/>
      <c r="BJ2972" s="403"/>
      <c r="BK2972" s="403"/>
    </row>
    <row r="2973" spans="1:63" x14ac:dyDescent="0.25">
      <c r="A2973" s="405"/>
      <c r="B2973" s="400"/>
      <c r="C2973" s="403"/>
      <c r="D2973" s="403"/>
      <c r="E2973" s="403"/>
      <c r="I2973" s="404"/>
      <c r="Q2973" s="405"/>
      <c r="S2973" s="405"/>
      <c r="T2973" s="403"/>
      <c r="U2973" s="406"/>
      <c r="V2973" s="400"/>
      <c r="W2973" s="405"/>
      <c r="X2973" s="405"/>
      <c r="Y2973" s="403"/>
      <c r="Z2973" s="407"/>
      <c r="AA2973" s="403"/>
      <c r="AB2973" s="405"/>
      <c r="AC2973" s="403"/>
      <c r="AD2973" s="406"/>
      <c r="AG2973" s="403"/>
      <c r="AH2973" s="403"/>
      <c r="AI2973" s="405"/>
      <c r="AL2973" s="403"/>
      <c r="AN2973" s="403"/>
      <c r="AO2973" s="405"/>
      <c r="AP2973" s="403"/>
      <c r="AQ2973" s="403"/>
      <c r="AR2973" s="403"/>
      <c r="AS2973" s="403"/>
      <c r="AT2973" s="403"/>
      <c r="AU2973" s="403"/>
      <c r="AV2973" s="405"/>
      <c r="AW2973" s="404"/>
      <c r="AY2973" s="403"/>
      <c r="BC2973" s="403"/>
      <c r="BD2973" s="403"/>
      <c r="BE2973" s="403"/>
      <c r="BF2973" s="403"/>
      <c r="BG2973" s="403"/>
      <c r="BH2973" s="403"/>
      <c r="BI2973" s="403"/>
      <c r="BJ2973" s="403"/>
      <c r="BK2973" s="403"/>
    </row>
    <row r="2974" spans="1:63" x14ac:dyDescent="0.25">
      <c r="A2974" s="405"/>
      <c r="B2974" s="400"/>
      <c r="C2974" s="403"/>
      <c r="D2974" s="403"/>
      <c r="E2974" s="403"/>
      <c r="I2974" s="404"/>
      <c r="Q2974" s="405"/>
      <c r="S2974" s="405"/>
      <c r="T2974" s="403"/>
      <c r="U2974" s="406"/>
      <c r="V2974" s="400"/>
      <c r="W2974" s="405"/>
      <c r="X2974" s="405"/>
      <c r="Y2974" s="403"/>
      <c r="Z2974" s="407"/>
      <c r="AA2974" s="403"/>
      <c r="AB2974" s="405"/>
      <c r="AC2974" s="403"/>
      <c r="AD2974" s="406"/>
      <c r="AG2974" s="403"/>
      <c r="AH2974" s="403"/>
      <c r="AI2974" s="405"/>
      <c r="AL2974" s="403"/>
      <c r="AN2974" s="403"/>
      <c r="AO2974" s="405"/>
      <c r="AP2974" s="403"/>
      <c r="AQ2974" s="403"/>
      <c r="AR2974" s="403"/>
      <c r="AS2974" s="403"/>
      <c r="AT2974" s="403"/>
      <c r="AU2974" s="403"/>
      <c r="AV2974" s="405"/>
      <c r="AW2974" s="404"/>
      <c r="AY2974" s="403"/>
      <c r="BC2974" s="403"/>
      <c r="BD2974" s="403"/>
      <c r="BE2974" s="403"/>
      <c r="BF2974" s="403"/>
      <c r="BG2974" s="403"/>
      <c r="BH2974" s="403"/>
      <c r="BI2974" s="403"/>
      <c r="BJ2974" s="403"/>
      <c r="BK2974" s="403"/>
    </row>
    <row r="2975" spans="1:63" x14ac:dyDescent="0.25">
      <c r="A2975" s="405"/>
      <c r="B2975" s="400"/>
      <c r="C2975" s="403"/>
      <c r="D2975" s="403"/>
      <c r="E2975" s="403"/>
      <c r="I2975" s="404"/>
      <c r="Q2975" s="405"/>
      <c r="S2975" s="405"/>
      <c r="T2975" s="403"/>
      <c r="U2975" s="406"/>
      <c r="V2975" s="400"/>
      <c r="W2975" s="405"/>
      <c r="X2975" s="405"/>
      <c r="Y2975" s="403"/>
      <c r="Z2975" s="407"/>
      <c r="AA2975" s="403"/>
      <c r="AB2975" s="405"/>
      <c r="AC2975" s="403"/>
      <c r="AD2975" s="406"/>
      <c r="AG2975" s="403"/>
      <c r="AH2975" s="403"/>
      <c r="AI2975" s="405"/>
      <c r="AL2975" s="403"/>
      <c r="AN2975" s="403"/>
      <c r="AO2975" s="405"/>
      <c r="AP2975" s="403"/>
      <c r="AQ2975" s="403"/>
      <c r="AR2975" s="403"/>
      <c r="AS2975" s="403"/>
      <c r="AT2975" s="403"/>
      <c r="AU2975" s="403"/>
      <c r="AV2975" s="405"/>
      <c r="AW2975" s="404"/>
      <c r="AY2975" s="403"/>
      <c r="BC2975" s="403"/>
      <c r="BD2975" s="403"/>
      <c r="BE2975" s="403"/>
      <c r="BF2975" s="403"/>
      <c r="BG2975" s="403"/>
      <c r="BH2975" s="403"/>
      <c r="BI2975" s="403"/>
      <c r="BJ2975" s="403"/>
      <c r="BK2975" s="403"/>
    </row>
    <row r="2976" spans="1:63" x14ac:dyDescent="0.25">
      <c r="A2976" s="405"/>
      <c r="B2976" s="400"/>
      <c r="C2976" s="403"/>
      <c r="D2976" s="403"/>
      <c r="E2976" s="403"/>
      <c r="I2976" s="404"/>
      <c r="Q2976" s="405"/>
      <c r="S2976" s="405"/>
      <c r="T2976" s="403"/>
      <c r="U2976" s="406"/>
      <c r="V2976" s="400"/>
      <c r="W2976" s="405"/>
      <c r="X2976" s="405"/>
      <c r="Y2976" s="403"/>
      <c r="Z2976" s="407"/>
      <c r="AA2976" s="403"/>
      <c r="AB2976" s="405"/>
      <c r="AC2976" s="403"/>
      <c r="AD2976" s="406"/>
      <c r="AG2976" s="403"/>
      <c r="AH2976" s="403"/>
      <c r="AI2976" s="405"/>
      <c r="AL2976" s="403"/>
      <c r="AN2976" s="403"/>
      <c r="AO2976" s="405"/>
      <c r="AP2976" s="403"/>
      <c r="AQ2976" s="403"/>
      <c r="AR2976" s="403"/>
      <c r="AS2976" s="403"/>
      <c r="AT2976" s="403"/>
      <c r="AU2976" s="403"/>
      <c r="AV2976" s="405"/>
      <c r="AW2976" s="404"/>
      <c r="AY2976" s="403"/>
      <c r="BC2976" s="403"/>
      <c r="BD2976" s="403"/>
      <c r="BE2976" s="403"/>
      <c r="BF2976" s="403"/>
      <c r="BG2976" s="403"/>
      <c r="BH2976" s="403"/>
      <c r="BI2976" s="403"/>
      <c r="BJ2976" s="403"/>
      <c r="BK2976" s="403"/>
    </row>
    <row r="2977" spans="1:63" x14ac:dyDescent="0.25">
      <c r="A2977" s="405"/>
      <c r="B2977" s="400"/>
      <c r="C2977" s="403"/>
      <c r="D2977" s="403"/>
      <c r="E2977" s="403"/>
      <c r="I2977" s="404"/>
      <c r="Q2977" s="405"/>
      <c r="S2977" s="405"/>
      <c r="T2977" s="403"/>
      <c r="U2977" s="406"/>
      <c r="V2977" s="400"/>
      <c r="W2977" s="405"/>
      <c r="X2977" s="405"/>
      <c r="Y2977" s="403"/>
      <c r="Z2977" s="407"/>
      <c r="AA2977" s="403"/>
      <c r="AB2977" s="405"/>
      <c r="AC2977" s="403"/>
      <c r="AD2977" s="406"/>
      <c r="AG2977" s="403"/>
      <c r="AH2977" s="403"/>
      <c r="AI2977" s="405"/>
      <c r="AL2977" s="403"/>
      <c r="AN2977" s="403"/>
      <c r="AO2977" s="405"/>
      <c r="AP2977" s="403"/>
      <c r="AQ2977" s="403"/>
      <c r="AR2977" s="403"/>
      <c r="AS2977" s="403"/>
      <c r="AT2977" s="403"/>
      <c r="AU2977" s="403"/>
      <c r="AV2977" s="405"/>
      <c r="AW2977" s="404"/>
      <c r="AY2977" s="403"/>
      <c r="BC2977" s="403"/>
      <c r="BD2977" s="403"/>
      <c r="BE2977" s="403"/>
      <c r="BF2977" s="403"/>
      <c r="BG2977" s="403"/>
      <c r="BH2977" s="403"/>
      <c r="BI2977" s="403"/>
      <c r="BJ2977" s="403"/>
      <c r="BK2977" s="403"/>
    </row>
    <row r="2978" spans="1:63" x14ac:dyDescent="0.25">
      <c r="A2978" s="405"/>
      <c r="B2978" s="400"/>
      <c r="C2978" s="403"/>
      <c r="D2978" s="403"/>
      <c r="E2978" s="403"/>
      <c r="I2978" s="404"/>
      <c r="Q2978" s="405"/>
      <c r="S2978" s="405"/>
      <c r="T2978" s="403"/>
      <c r="U2978" s="406"/>
      <c r="V2978" s="400"/>
      <c r="W2978" s="405"/>
      <c r="X2978" s="405"/>
      <c r="Y2978" s="403"/>
      <c r="Z2978" s="407"/>
      <c r="AA2978" s="403"/>
      <c r="AB2978" s="405"/>
      <c r="AC2978" s="403"/>
      <c r="AD2978" s="406"/>
      <c r="AG2978" s="403"/>
      <c r="AH2978" s="403"/>
      <c r="AI2978" s="405"/>
      <c r="AL2978" s="403"/>
      <c r="AN2978" s="403"/>
      <c r="AO2978" s="405"/>
      <c r="AP2978" s="403"/>
      <c r="AQ2978" s="403"/>
      <c r="AR2978" s="403"/>
      <c r="AS2978" s="403"/>
      <c r="AT2978" s="403"/>
      <c r="AU2978" s="403"/>
      <c r="AV2978" s="405"/>
      <c r="AW2978" s="404"/>
      <c r="AY2978" s="403"/>
      <c r="BC2978" s="403"/>
      <c r="BD2978" s="403"/>
      <c r="BE2978" s="403"/>
      <c r="BF2978" s="403"/>
      <c r="BG2978" s="403"/>
      <c r="BH2978" s="403"/>
      <c r="BI2978" s="403"/>
      <c r="BJ2978" s="403"/>
      <c r="BK2978" s="403"/>
    </row>
    <row r="2979" spans="1:63" x14ac:dyDescent="0.25">
      <c r="A2979" s="405"/>
      <c r="B2979" s="400"/>
      <c r="C2979" s="403"/>
      <c r="D2979" s="403"/>
      <c r="E2979" s="403"/>
      <c r="I2979" s="404"/>
      <c r="Q2979" s="405"/>
      <c r="S2979" s="405"/>
      <c r="T2979" s="403"/>
      <c r="U2979" s="406"/>
      <c r="V2979" s="400"/>
      <c r="W2979" s="405"/>
      <c r="X2979" s="405"/>
      <c r="Y2979" s="403"/>
      <c r="Z2979" s="407"/>
      <c r="AA2979" s="403"/>
      <c r="AB2979" s="405"/>
      <c r="AC2979" s="403"/>
      <c r="AD2979" s="406"/>
      <c r="AG2979" s="403"/>
      <c r="AH2979" s="403"/>
      <c r="AI2979" s="405"/>
      <c r="AL2979" s="403"/>
      <c r="AN2979" s="403"/>
      <c r="AO2979" s="405"/>
      <c r="AP2979" s="403"/>
      <c r="AQ2979" s="403"/>
      <c r="AR2979" s="403"/>
      <c r="AS2979" s="403"/>
      <c r="AT2979" s="403"/>
      <c r="AU2979" s="403"/>
      <c r="AV2979" s="405"/>
      <c r="AW2979" s="404"/>
      <c r="AY2979" s="403"/>
      <c r="BC2979" s="403"/>
      <c r="BD2979" s="403"/>
      <c r="BE2979" s="403"/>
      <c r="BF2979" s="403"/>
      <c r="BG2979" s="403"/>
      <c r="BH2979" s="403"/>
      <c r="BI2979" s="403"/>
      <c r="BJ2979" s="403"/>
      <c r="BK2979" s="403"/>
    </row>
    <row r="2980" spans="1:63" x14ac:dyDescent="0.25">
      <c r="A2980" s="405"/>
      <c r="B2980" s="400"/>
      <c r="C2980" s="403"/>
      <c r="D2980" s="403"/>
      <c r="E2980" s="403"/>
      <c r="I2980" s="404"/>
      <c r="Q2980" s="405"/>
      <c r="S2980" s="405"/>
      <c r="T2980" s="403"/>
      <c r="U2980" s="406"/>
      <c r="V2980" s="400"/>
      <c r="W2980" s="405"/>
      <c r="X2980" s="405"/>
      <c r="Y2980" s="403"/>
      <c r="Z2980" s="407"/>
      <c r="AA2980" s="403"/>
      <c r="AB2980" s="405"/>
      <c r="AC2980" s="403"/>
      <c r="AD2980" s="406"/>
      <c r="AG2980" s="403"/>
      <c r="AH2980" s="403"/>
      <c r="AI2980" s="405"/>
      <c r="AL2980" s="403"/>
      <c r="AN2980" s="403"/>
      <c r="AO2980" s="405"/>
      <c r="AP2980" s="403"/>
      <c r="AQ2980" s="403"/>
      <c r="AR2980" s="403"/>
      <c r="AS2980" s="403"/>
      <c r="AT2980" s="403"/>
      <c r="AU2980" s="403"/>
      <c r="AV2980" s="405"/>
      <c r="AW2980" s="404"/>
      <c r="AY2980" s="403"/>
      <c r="BC2980" s="403"/>
      <c r="BD2980" s="403"/>
      <c r="BE2980" s="403"/>
      <c r="BF2980" s="403"/>
      <c r="BG2980" s="403"/>
      <c r="BH2980" s="403"/>
      <c r="BI2980" s="403"/>
      <c r="BJ2980" s="403"/>
      <c r="BK2980" s="403"/>
    </row>
    <row r="2981" spans="1:63" x14ac:dyDescent="0.25">
      <c r="A2981" s="405"/>
      <c r="B2981" s="400"/>
      <c r="C2981" s="403"/>
      <c r="D2981" s="403"/>
      <c r="E2981" s="403"/>
      <c r="I2981" s="404"/>
      <c r="Q2981" s="405"/>
      <c r="S2981" s="405"/>
      <c r="T2981" s="403"/>
      <c r="U2981" s="406"/>
      <c r="V2981" s="400"/>
      <c r="W2981" s="405"/>
      <c r="X2981" s="405"/>
      <c r="Y2981" s="403"/>
      <c r="Z2981" s="407"/>
      <c r="AA2981" s="403"/>
      <c r="AB2981" s="405"/>
      <c r="AC2981" s="403"/>
      <c r="AD2981" s="406"/>
      <c r="AG2981" s="403"/>
      <c r="AH2981" s="403"/>
      <c r="AI2981" s="405"/>
      <c r="AL2981" s="403"/>
      <c r="AN2981" s="403"/>
      <c r="AO2981" s="405"/>
      <c r="AP2981" s="403"/>
      <c r="AQ2981" s="403"/>
      <c r="AR2981" s="403"/>
      <c r="AS2981" s="403"/>
      <c r="AT2981" s="403"/>
      <c r="AU2981" s="403"/>
      <c r="AV2981" s="405"/>
      <c r="AW2981" s="404"/>
      <c r="AY2981" s="403"/>
      <c r="BC2981" s="403"/>
      <c r="BD2981" s="403"/>
      <c r="BE2981" s="403"/>
      <c r="BF2981" s="403"/>
      <c r="BG2981" s="403"/>
      <c r="BH2981" s="403"/>
      <c r="BI2981" s="403"/>
      <c r="BJ2981" s="403"/>
      <c r="BK2981" s="403"/>
    </row>
    <row r="2982" spans="1:63" x14ac:dyDescent="0.25">
      <c r="A2982" s="405"/>
      <c r="B2982" s="400"/>
      <c r="C2982" s="403"/>
      <c r="D2982" s="403"/>
      <c r="E2982" s="403"/>
      <c r="I2982" s="404"/>
      <c r="Q2982" s="405"/>
      <c r="S2982" s="405"/>
      <c r="T2982" s="403"/>
      <c r="U2982" s="406"/>
      <c r="V2982" s="400"/>
      <c r="W2982" s="405"/>
      <c r="X2982" s="405"/>
      <c r="Y2982" s="403"/>
      <c r="Z2982" s="407"/>
      <c r="AA2982" s="403"/>
      <c r="AB2982" s="405"/>
      <c r="AC2982" s="403"/>
      <c r="AD2982" s="406"/>
      <c r="AG2982" s="403"/>
      <c r="AH2982" s="403"/>
      <c r="AI2982" s="405"/>
      <c r="AL2982" s="403"/>
      <c r="AN2982" s="403"/>
      <c r="AO2982" s="405"/>
      <c r="AP2982" s="403"/>
      <c r="AQ2982" s="403"/>
      <c r="AR2982" s="403"/>
      <c r="AS2982" s="403"/>
      <c r="AT2982" s="403"/>
      <c r="AU2982" s="403"/>
      <c r="AV2982" s="405"/>
      <c r="AW2982" s="404"/>
      <c r="AY2982" s="403"/>
      <c r="BC2982" s="403"/>
      <c r="BD2982" s="403"/>
      <c r="BE2982" s="403"/>
      <c r="BF2982" s="403"/>
      <c r="BG2982" s="403"/>
      <c r="BH2982" s="403"/>
      <c r="BI2982" s="403"/>
      <c r="BJ2982" s="403"/>
      <c r="BK2982" s="403"/>
    </row>
    <row r="2983" spans="1:63" x14ac:dyDescent="0.25">
      <c r="A2983" s="405"/>
      <c r="B2983" s="400"/>
      <c r="C2983" s="403"/>
      <c r="D2983" s="403"/>
      <c r="E2983" s="403"/>
      <c r="I2983" s="404"/>
      <c r="Q2983" s="405"/>
      <c r="S2983" s="405"/>
      <c r="T2983" s="403"/>
      <c r="U2983" s="406"/>
      <c r="V2983" s="400"/>
      <c r="W2983" s="405"/>
      <c r="X2983" s="405"/>
      <c r="Y2983" s="403"/>
      <c r="Z2983" s="407"/>
      <c r="AA2983" s="403"/>
      <c r="AB2983" s="405"/>
      <c r="AC2983" s="403"/>
      <c r="AD2983" s="406"/>
      <c r="AG2983" s="403"/>
      <c r="AH2983" s="403"/>
      <c r="AI2983" s="405"/>
      <c r="AL2983" s="403"/>
      <c r="AN2983" s="403"/>
      <c r="AO2983" s="405"/>
      <c r="AP2983" s="403"/>
      <c r="AQ2983" s="403"/>
      <c r="AR2983" s="403"/>
      <c r="AS2983" s="403"/>
      <c r="AT2983" s="403"/>
      <c r="AU2983" s="403"/>
      <c r="AV2983" s="405"/>
      <c r="AW2983" s="404"/>
      <c r="AY2983" s="403"/>
      <c r="BC2983" s="403"/>
      <c r="BD2983" s="403"/>
      <c r="BE2983" s="403"/>
      <c r="BF2983" s="403"/>
      <c r="BG2983" s="403"/>
      <c r="BH2983" s="403"/>
      <c r="BI2983" s="403"/>
      <c r="BJ2983" s="403"/>
      <c r="BK2983" s="403"/>
    </row>
    <row r="2984" spans="1:63" x14ac:dyDescent="0.25">
      <c r="A2984" s="405"/>
      <c r="B2984" s="400"/>
      <c r="C2984" s="403"/>
      <c r="D2984" s="403"/>
      <c r="E2984" s="403"/>
      <c r="I2984" s="404"/>
      <c r="Q2984" s="405"/>
      <c r="S2984" s="405"/>
      <c r="T2984" s="403"/>
      <c r="U2984" s="406"/>
      <c r="V2984" s="400"/>
      <c r="W2984" s="405"/>
      <c r="X2984" s="405"/>
      <c r="Y2984" s="403"/>
      <c r="Z2984" s="407"/>
      <c r="AA2984" s="403"/>
      <c r="AB2984" s="405"/>
      <c r="AC2984" s="403"/>
      <c r="AD2984" s="406"/>
      <c r="AG2984" s="403"/>
      <c r="AH2984" s="403"/>
      <c r="AI2984" s="405"/>
      <c r="AL2984" s="403"/>
      <c r="AN2984" s="403"/>
      <c r="AO2984" s="405"/>
      <c r="AP2984" s="403"/>
      <c r="AQ2984" s="403"/>
      <c r="AR2984" s="403"/>
      <c r="AS2984" s="403"/>
      <c r="AT2984" s="403"/>
      <c r="AU2984" s="403"/>
      <c r="AV2984" s="405"/>
      <c r="AW2984" s="404"/>
      <c r="AY2984" s="403"/>
      <c r="BC2984" s="403"/>
      <c r="BD2984" s="403"/>
      <c r="BE2984" s="403"/>
      <c r="BF2984" s="403"/>
      <c r="BG2984" s="403"/>
      <c r="BH2984" s="403"/>
      <c r="BI2984" s="403"/>
      <c r="BJ2984" s="403"/>
      <c r="BK2984" s="403"/>
    </row>
    <row r="2985" spans="1:63" x14ac:dyDescent="0.25">
      <c r="A2985" s="405"/>
      <c r="B2985" s="400"/>
      <c r="C2985" s="403"/>
      <c r="D2985" s="403"/>
      <c r="E2985" s="403"/>
      <c r="I2985" s="404"/>
      <c r="Q2985" s="405"/>
      <c r="S2985" s="405"/>
      <c r="T2985" s="403"/>
      <c r="U2985" s="406"/>
      <c r="V2985" s="400"/>
      <c r="W2985" s="405"/>
      <c r="X2985" s="405"/>
      <c r="Y2985" s="403"/>
      <c r="Z2985" s="407"/>
      <c r="AA2985" s="403"/>
      <c r="AB2985" s="405"/>
      <c r="AC2985" s="403"/>
      <c r="AD2985" s="406"/>
      <c r="AG2985" s="403"/>
      <c r="AH2985" s="403"/>
      <c r="AI2985" s="405"/>
      <c r="AL2985" s="403"/>
      <c r="AN2985" s="403"/>
      <c r="AO2985" s="405"/>
      <c r="AP2985" s="403"/>
      <c r="AQ2985" s="403"/>
      <c r="AR2985" s="403"/>
      <c r="AS2985" s="403"/>
      <c r="AT2985" s="403"/>
      <c r="AU2985" s="403"/>
      <c r="AV2985" s="405"/>
      <c r="AW2985" s="404"/>
      <c r="AY2985" s="403"/>
      <c r="BC2985" s="403"/>
      <c r="BD2985" s="403"/>
      <c r="BE2985" s="403"/>
      <c r="BF2985" s="403"/>
      <c r="BG2985" s="403"/>
      <c r="BH2985" s="403"/>
      <c r="BI2985" s="403"/>
      <c r="BJ2985" s="403"/>
      <c r="BK2985" s="403"/>
    </row>
    <row r="2986" spans="1:63" x14ac:dyDescent="0.25">
      <c r="A2986" s="405"/>
      <c r="B2986" s="400"/>
      <c r="C2986" s="403"/>
      <c r="D2986" s="403"/>
      <c r="E2986" s="403"/>
      <c r="I2986" s="404"/>
      <c r="Q2986" s="405"/>
      <c r="S2986" s="405"/>
      <c r="T2986" s="403"/>
      <c r="U2986" s="406"/>
      <c r="V2986" s="400"/>
      <c r="W2986" s="405"/>
      <c r="X2986" s="405"/>
      <c r="Y2986" s="403"/>
      <c r="Z2986" s="407"/>
      <c r="AA2986" s="403"/>
      <c r="AB2986" s="405"/>
      <c r="AC2986" s="403"/>
      <c r="AD2986" s="406"/>
      <c r="AG2986" s="403"/>
      <c r="AH2986" s="403"/>
      <c r="AI2986" s="405"/>
      <c r="AL2986" s="403"/>
      <c r="AN2986" s="403"/>
      <c r="AO2986" s="405"/>
      <c r="AP2986" s="403"/>
      <c r="AQ2986" s="403"/>
      <c r="AR2986" s="403"/>
      <c r="AS2986" s="403"/>
      <c r="AT2986" s="403"/>
      <c r="AU2986" s="403"/>
      <c r="AV2986" s="405"/>
      <c r="AW2986" s="404"/>
      <c r="AY2986" s="403"/>
      <c r="BC2986" s="403"/>
      <c r="BD2986" s="403"/>
      <c r="BE2986" s="403"/>
      <c r="BF2986" s="403"/>
      <c r="BG2986" s="403"/>
      <c r="BH2986" s="403"/>
      <c r="BI2986" s="403"/>
      <c r="BJ2986" s="403"/>
      <c r="BK2986" s="403"/>
    </row>
    <row r="2987" spans="1:63" x14ac:dyDescent="0.25">
      <c r="A2987" s="405"/>
      <c r="B2987" s="400"/>
      <c r="C2987" s="403"/>
      <c r="D2987" s="403"/>
      <c r="E2987" s="403"/>
      <c r="I2987" s="404"/>
      <c r="Q2987" s="405"/>
      <c r="S2987" s="405"/>
      <c r="T2987" s="403"/>
      <c r="U2987" s="406"/>
      <c r="V2987" s="400"/>
      <c r="W2987" s="405"/>
      <c r="X2987" s="405"/>
      <c r="Y2987" s="403"/>
      <c r="Z2987" s="407"/>
      <c r="AA2987" s="403"/>
      <c r="AB2987" s="405"/>
      <c r="AC2987" s="403"/>
      <c r="AD2987" s="406"/>
      <c r="AG2987" s="403"/>
      <c r="AH2987" s="403"/>
      <c r="AI2987" s="405"/>
      <c r="AL2987" s="403"/>
      <c r="AN2987" s="403"/>
      <c r="AO2987" s="405"/>
      <c r="AP2987" s="403"/>
      <c r="AQ2987" s="403"/>
      <c r="AR2987" s="403"/>
      <c r="AS2987" s="403"/>
      <c r="AT2987" s="403"/>
      <c r="AU2987" s="403"/>
      <c r="AV2987" s="405"/>
      <c r="AW2987" s="404"/>
      <c r="AY2987" s="403"/>
      <c r="BC2987" s="403"/>
      <c r="BD2987" s="403"/>
      <c r="BE2987" s="403"/>
      <c r="BF2987" s="403"/>
      <c r="BG2987" s="403"/>
      <c r="BH2987" s="403"/>
      <c r="BI2987" s="403"/>
      <c r="BJ2987" s="403"/>
      <c r="BK2987" s="403"/>
    </row>
    <row r="2988" spans="1:63" x14ac:dyDescent="0.25">
      <c r="A2988" s="405"/>
      <c r="B2988" s="400"/>
      <c r="C2988" s="403"/>
      <c r="D2988" s="403"/>
      <c r="E2988" s="403"/>
      <c r="I2988" s="404"/>
      <c r="Q2988" s="405"/>
      <c r="S2988" s="405"/>
      <c r="T2988" s="403"/>
      <c r="U2988" s="406"/>
      <c r="V2988" s="400"/>
      <c r="W2988" s="405"/>
      <c r="X2988" s="405"/>
      <c r="Y2988" s="403"/>
      <c r="Z2988" s="407"/>
      <c r="AA2988" s="403"/>
      <c r="AB2988" s="405"/>
      <c r="AC2988" s="403"/>
      <c r="AD2988" s="406"/>
      <c r="AG2988" s="403"/>
      <c r="AH2988" s="403"/>
      <c r="AI2988" s="405"/>
      <c r="AL2988" s="403"/>
      <c r="AN2988" s="403"/>
      <c r="AO2988" s="405"/>
      <c r="AP2988" s="403"/>
      <c r="AQ2988" s="403"/>
      <c r="AR2988" s="403"/>
      <c r="AS2988" s="403"/>
      <c r="AT2988" s="403"/>
      <c r="AU2988" s="403"/>
      <c r="AV2988" s="405"/>
      <c r="AW2988" s="404"/>
      <c r="AY2988" s="403"/>
      <c r="BC2988" s="403"/>
      <c r="BD2988" s="403"/>
      <c r="BE2988" s="403"/>
      <c r="BF2988" s="403"/>
      <c r="BG2988" s="403"/>
      <c r="BH2988" s="403"/>
      <c r="BI2988" s="403"/>
      <c r="BJ2988" s="403"/>
      <c r="BK2988" s="403"/>
    </row>
    <row r="2989" spans="1:63" x14ac:dyDescent="0.25">
      <c r="A2989" s="405"/>
      <c r="B2989" s="400"/>
      <c r="C2989" s="403"/>
      <c r="D2989" s="403"/>
      <c r="E2989" s="403"/>
      <c r="I2989" s="404"/>
      <c r="Q2989" s="405"/>
      <c r="S2989" s="405"/>
      <c r="T2989" s="403"/>
      <c r="U2989" s="406"/>
      <c r="V2989" s="400"/>
      <c r="W2989" s="405"/>
      <c r="X2989" s="405"/>
      <c r="Y2989" s="403"/>
      <c r="Z2989" s="407"/>
      <c r="AA2989" s="403"/>
      <c r="AB2989" s="405"/>
      <c r="AC2989" s="403"/>
      <c r="AD2989" s="406"/>
      <c r="AG2989" s="403"/>
      <c r="AH2989" s="403"/>
      <c r="AI2989" s="405"/>
      <c r="AL2989" s="403"/>
      <c r="AN2989" s="403"/>
      <c r="AO2989" s="405"/>
      <c r="AP2989" s="403"/>
      <c r="AQ2989" s="403"/>
      <c r="AR2989" s="403"/>
      <c r="AS2989" s="403"/>
      <c r="AT2989" s="403"/>
      <c r="AU2989" s="403"/>
      <c r="AV2989" s="405"/>
      <c r="AW2989" s="404"/>
      <c r="AY2989" s="403"/>
      <c r="BC2989" s="403"/>
      <c r="BD2989" s="403"/>
      <c r="BE2989" s="403"/>
      <c r="BF2989" s="403"/>
      <c r="BG2989" s="403"/>
      <c r="BH2989" s="403"/>
      <c r="BI2989" s="403"/>
      <c r="BJ2989" s="403"/>
      <c r="BK2989" s="403"/>
    </row>
    <row r="2990" spans="1:63" x14ac:dyDescent="0.25">
      <c r="A2990" s="405"/>
      <c r="B2990" s="400"/>
      <c r="C2990" s="403"/>
      <c r="D2990" s="403"/>
      <c r="E2990" s="403"/>
      <c r="I2990" s="404"/>
      <c r="Q2990" s="405"/>
      <c r="S2990" s="405"/>
      <c r="T2990" s="403"/>
      <c r="U2990" s="406"/>
      <c r="V2990" s="400"/>
      <c r="W2990" s="405"/>
      <c r="X2990" s="405"/>
      <c r="Y2990" s="403"/>
      <c r="Z2990" s="407"/>
      <c r="AA2990" s="403"/>
      <c r="AB2990" s="405"/>
      <c r="AC2990" s="403"/>
      <c r="AD2990" s="406"/>
      <c r="AG2990" s="403"/>
      <c r="AH2990" s="403"/>
      <c r="AI2990" s="405"/>
      <c r="AL2990" s="403"/>
      <c r="AN2990" s="403"/>
      <c r="AO2990" s="405"/>
      <c r="AP2990" s="403"/>
      <c r="AQ2990" s="403"/>
      <c r="AR2990" s="403"/>
      <c r="AS2990" s="403"/>
      <c r="AT2990" s="403"/>
      <c r="AU2990" s="403"/>
      <c r="AV2990" s="405"/>
      <c r="AW2990" s="404"/>
      <c r="AY2990" s="403"/>
      <c r="BC2990" s="403"/>
      <c r="BD2990" s="403"/>
      <c r="BE2990" s="403"/>
      <c r="BF2990" s="403"/>
      <c r="BG2990" s="403"/>
      <c r="BH2990" s="403"/>
      <c r="BI2990" s="403"/>
      <c r="BJ2990" s="403"/>
      <c r="BK2990" s="403"/>
    </row>
    <row r="2991" spans="1:63" x14ac:dyDescent="0.25">
      <c r="A2991" s="405"/>
      <c r="B2991" s="400"/>
      <c r="C2991" s="403"/>
      <c r="D2991" s="403"/>
      <c r="E2991" s="403"/>
      <c r="I2991" s="404"/>
      <c r="Q2991" s="405"/>
      <c r="S2991" s="405"/>
      <c r="T2991" s="403"/>
      <c r="U2991" s="406"/>
      <c r="V2991" s="400"/>
      <c r="W2991" s="405"/>
      <c r="X2991" s="405"/>
      <c r="Y2991" s="403"/>
      <c r="Z2991" s="407"/>
      <c r="AA2991" s="403"/>
      <c r="AB2991" s="405"/>
      <c r="AC2991" s="403"/>
      <c r="AD2991" s="406"/>
      <c r="AG2991" s="403"/>
      <c r="AH2991" s="403"/>
      <c r="AI2991" s="405"/>
      <c r="AL2991" s="403"/>
      <c r="AN2991" s="403"/>
      <c r="AO2991" s="405"/>
      <c r="AP2991" s="403"/>
      <c r="AQ2991" s="403"/>
      <c r="AR2991" s="403"/>
      <c r="AS2991" s="403"/>
      <c r="AT2991" s="403"/>
      <c r="AU2991" s="403"/>
      <c r="AV2991" s="405"/>
      <c r="AW2991" s="404"/>
      <c r="AY2991" s="403"/>
      <c r="BC2991" s="403"/>
      <c r="BD2991" s="403"/>
      <c r="BE2991" s="403"/>
      <c r="BF2991" s="403"/>
      <c r="BG2991" s="403"/>
      <c r="BH2991" s="403"/>
      <c r="BI2991" s="403"/>
      <c r="BJ2991" s="403"/>
      <c r="BK2991" s="403"/>
    </row>
    <row r="2992" spans="1:63" x14ac:dyDescent="0.25">
      <c r="A2992" s="405"/>
      <c r="B2992" s="400"/>
      <c r="C2992" s="403"/>
      <c r="D2992" s="403"/>
      <c r="E2992" s="403"/>
      <c r="I2992" s="404"/>
      <c r="Q2992" s="405"/>
      <c r="S2992" s="405"/>
      <c r="T2992" s="403"/>
      <c r="U2992" s="406"/>
      <c r="V2992" s="400"/>
      <c r="W2992" s="405"/>
      <c r="X2992" s="405"/>
      <c r="Y2992" s="403"/>
      <c r="Z2992" s="407"/>
      <c r="AA2992" s="403"/>
      <c r="AB2992" s="405"/>
      <c r="AC2992" s="403"/>
      <c r="AD2992" s="406"/>
      <c r="AG2992" s="403"/>
      <c r="AH2992" s="403"/>
      <c r="AI2992" s="405"/>
      <c r="AL2992" s="403"/>
      <c r="AN2992" s="403"/>
      <c r="AO2992" s="405"/>
      <c r="AP2992" s="403"/>
      <c r="AQ2992" s="403"/>
      <c r="AR2992" s="403"/>
      <c r="AS2992" s="403"/>
      <c r="AT2992" s="403"/>
      <c r="AU2992" s="403"/>
      <c r="AV2992" s="405"/>
      <c r="AW2992" s="404"/>
      <c r="AY2992" s="403"/>
      <c r="BC2992" s="403"/>
      <c r="BD2992" s="403"/>
      <c r="BE2992" s="403"/>
      <c r="BF2992" s="403"/>
      <c r="BG2992" s="403"/>
      <c r="BH2992" s="403"/>
      <c r="BI2992" s="403"/>
      <c r="BJ2992" s="403"/>
      <c r="BK2992" s="403"/>
    </row>
    <row r="2993" spans="1:63" x14ac:dyDescent="0.25">
      <c r="A2993" s="405"/>
      <c r="B2993" s="400"/>
      <c r="C2993" s="403"/>
      <c r="D2993" s="403"/>
      <c r="E2993" s="403"/>
      <c r="I2993" s="404"/>
      <c r="Q2993" s="405"/>
      <c r="S2993" s="405"/>
      <c r="T2993" s="403"/>
      <c r="U2993" s="406"/>
      <c r="V2993" s="400"/>
      <c r="W2993" s="405"/>
      <c r="X2993" s="405"/>
      <c r="Y2993" s="403"/>
      <c r="Z2993" s="407"/>
      <c r="AA2993" s="403"/>
      <c r="AB2993" s="405"/>
      <c r="AC2993" s="403"/>
      <c r="AD2993" s="406"/>
      <c r="AG2993" s="403"/>
      <c r="AH2993" s="403"/>
      <c r="AI2993" s="405"/>
      <c r="AL2993" s="403"/>
      <c r="AN2993" s="403"/>
      <c r="AO2993" s="405"/>
      <c r="AP2993" s="403"/>
      <c r="AQ2993" s="403"/>
      <c r="AR2993" s="403"/>
      <c r="AS2993" s="403"/>
      <c r="AT2993" s="403"/>
      <c r="AU2993" s="403"/>
      <c r="AV2993" s="405"/>
      <c r="AW2993" s="404"/>
      <c r="AY2993" s="403"/>
      <c r="BC2993" s="403"/>
      <c r="BD2993" s="403"/>
      <c r="BE2993" s="403"/>
      <c r="BF2993" s="403"/>
      <c r="BG2993" s="403"/>
      <c r="BH2993" s="403"/>
      <c r="BI2993" s="403"/>
      <c r="BJ2993" s="403"/>
      <c r="BK2993" s="403"/>
    </row>
    <row r="2994" spans="1:63" x14ac:dyDescent="0.25">
      <c r="A2994" s="405"/>
      <c r="B2994" s="400"/>
      <c r="C2994" s="403"/>
      <c r="D2994" s="403"/>
      <c r="E2994" s="403"/>
      <c r="I2994" s="404"/>
      <c r="Q2994" s="405"/>
      <c r="S2994" s="405"/>
      <c r="T2994" s="403"/>
      <c r="U2994" s="406"/>
      <c r="V2994" s="400"/>
      <c r="W2994" s="405"/>
      <c r="X2994" s="405"/>
      <c r="Y2994" s="403"/>
      <c r="Z2994" s="407"/>
      <c r="AA2994" s="403"/>
      <c r="AB2994" s="405"/>
      <c r="AC2994" s="403"/>
      <c r="AD2994" s="406"/>
      <c r="AG2994" s="403"/>
      <c r="AH2994" s="403"/>
      <c r="AI2994" s="405"/>
      <c r="AL2994" s="403"/>
      <c r="AN2994" s="403"/>
      <c r="AO2994" s="405"/>
      <c r="AP2994" s="403"/>
      <c r="AQ2994" s="403"/>
      <c r="AR2994" s="403"/>
      <c r="AS2994" s="403"/>
      <c r="AT2994" s="403"/>
      <c r="AU2994" s="403"/>
      <c r="AV2994" s="405"/>
      <c r="AW2994" s="404"/>
      <c r="AY2994" s="403"/>
      <c r="BC2994" s="403"/>
      <c r="BD2994" s="403"/>
      <c r="BE2994" s="403"/>
      <c r="BF2994" s="403"/>
      <c r="BG2994" s="403"/>
      <c r="BH2994" s="403"/>
      <c r="BI2994" s="403"/>
      <c r="BJ2994" s="403"/>
      <c r="BK2994" s="403"/>
    </row>
    <row r="2995" spans="1:63" x14ac:dyDescent="0.25">
      <c r="A2995" s="405"/>
      <c r="B2995" s="400"/>
      <c r="C2995" s="403"/>
      <c r="D2995" s="403"/>
      <c r="E2995" s="403"/>
      <c r="I2995" s="404"/>
      <c r="Q2995" s="405"/>
      <c r="S2995" s="405"/>
      <c r="T2995" s="403"/>
      <c r="U2995" s="406"/>
      <c r="V2995" s="400"/>
      <c r="W2995" s="405"/>
      <c r="X2995" s="405"/>
      <c r="Y2995" s="403"/>
      <c r="Z2995" s="407"/>
      <c r="AA2995" s="403"/>
      <c r="AB2995" s="405"/>
      <c r="AC2995" s="403"/>
      <c r="AD2995" s="406"/>
      <c r="AG2995" s="403"/>
      <c r="AH2995" s="403"/>
      <c r="AI2995" s="405"/>
      <c r="AL2995" s="403"/>
      <c r="AN2995" s="403"/>
      <c r="AO2995" s="405"/>
      <c r="AP2995" s="403"/>
      <c r="AQ2995" s="403"/>
      <c r="AR2995" s="403"/>
      <c r="AS2995" s="403"/>
      <c r="AT2995" s="403"/>
      <c r="AU2995" s="403"/>
      <c r="AV2995" s="405"/>
      <c r="AW2995" s="404"/>
      <c r="AY2995" s="403"/>
      <c r="BC2995" s="403"/>
      <c r="BD2995" s="403"/>
      <c r="BE2995" s="403"/>
      <c r="BF2995" s="403"/>
      <c r="BG2995" s="403"/>
      <c r="BH2995" s="403"/>
      <c r="BI2995" s="403"/>
      <c r="BJ2995" s="403"/>
      <c r="BK2995" s="403"/>
    </row>
    <row r="2996" spans="1:63" x14ac:dyDescent="0.25">
      <c r="A2996" s="405"/>
      <c r="B2996" s="400"/>
      <c r="C2996" s="403"/>
      <c r="D2996" s="403"/>
      <c r="E2996" s="403"/>
      <c r="I2996" s="404"/>
      <c r="Q2996" s="405"/>
      <c r="S2996" s="405"/>
      <c r="T2996" s="403"/>
      <c r="U2996" s="406"/>
      <c r="V2996" s="400"/>
      <c r="W2996" s="405"/>
      <c r="X2996" s="405"/>
      <c r="Y2996" s="403"/>
      <c r="Z2996" s="407"/>
      <c r="AA2996" s="403"/>
      <c r="AB2996" s="405"/>
      <c r="AC2996" s="403"/>
      <c r="AD2996" s="406"/>
      <c r="AG2996" s="403"/>
      <c r="AH2996" s="403"/>
      <c r="AI2996" s="405"/>
      <c r="AL2996" s="403"/>
      <c r="AN2996" s="403"/>
      <c r="AO2996" s="405"/>
      <c r="AP2996" s="403"/>
      <c r="AQ2996" s="403"/>
      <c r="AR2996" s="403"/>
      <c r="AS2996" s="403"/>
      <c r="AT2996" s="403"/>
      <c r="AU2996" s="403"/>
      <c r="AV2996" s="405"/>
      <c r="AW2996" s="404"/>
      <c r="AY2996" s="403"/>
      <c r="BC2996" s="403"/>
      <c r="BD2996" s="403"/>
      <c r="BE2996" s="403"/>
      <c r="BF2996" s="403"/>
      <c r="BG2996" s="403"/>
      <c r="BH2996" s="403"/>
      <c r="BI2996" s="403"/>
      <c r="BJ2996" s="403"/>
      <c r="BK2996" s="403"/>
    </row>
    <row r="2997" spans="1:63" x14ac:dyDescent="0.25">
      <c r="A2997" s="405"/>
      <c r="B2997" s="400"/>
      <c r="C2997" s="403"/>
      <c r="D2997" s="403"/>
      <c r="E2997" s="403"/>
      <c r="I2997" s="404"/>
      <c r="Q2997" s="405"/>
      <c r="S2997" s="405"/>
      <c r="T2997" s="403"/>
      <c r="U2997" s="406"/>
      <c r="V2997" s="400"/>
      <c r="W2997" s="405"/>
      <c r="X2997" s="405"/>
      <c r="Y2997" s="403"/>
      <c r="Z2997" s="407"/>
      <c r="AA2997" s="403"/>
      <c r="AB2997" s="405"/>
      <c r="AC2997" s="403"/>
      <c r="AD2997" s="406"/>
      <c r="AG2997" s="403"/>
      <c r="AH2997" s="403"/>
      <c r="AI2997" s="405"/>
      <c r="AL2997" s="403"/>
      <c r="AN2997" s="403"/>
      <c r="AO2997" s="405"/>
      <c r="AP2997" s="403"/>
      <c r="AQ2997" s="403"/>
      <c r="AR2997" s="403"/>
      <c r="AS2997" s="403"/>
      <c r="AT2997" s="403"/>
      <c r="AU2997" s="403"/>
      <c r="AV2997" s="405"/>
      <c r="AW2997" s="404"/>
      <c r="AY2997" s="403"/>
      <c r="BC2997" s="403"/>
      <c r="BD2997" s="403"/>
      <c r="BE2997" s="403"/>
      <c r="BF2997" s="403"/>
      <c r="BG2997" s="403"/>
      <c r="BH2997" s="403"/>
      <c r="BI2997" s="403"/>
      <c r="BJ2997" s="403"/>
      <c r="BK2997" s="403"/>
    </row>
    <row r="2998" spans="1:63" x14ac:dyDescent="0.25">
      <c r="A2998" s="405"/>
      <c r="B2998" s="400"/>
      <c r="C2998" s="403"/>
      <c r="D2998" s="403"/>
      <c r="E2998" s="403"/>
      <c r="I2998" s="404"/>
      <c r="Q2998" s="405"/>
      <c r="S2998" s="405"/>
      <c r="T2998" s="403"/>
      <c r="U2998" s="406"/>
      <c r="V2998" s="400"/>
      <c r="W2998" s="405"/>
      <c r="X2998" s="405"/>
      <c r="Y2998" s="403"/>
      <c r="Z2998" s="407"/>
      <c r="AA2998" s="403"/>
      <c r="AB2998" s="405"/>
      <c r="AC2998" s="403"/>
      <c r="AD2998" s="406"/>
      <c r="AG2998" s="403"/>
      <c r="AH2998" s="403"/>
      <c r="AI2998" s="405"/>
      <c r="AL2998" s="403"/>
      <c r="AN2998" s="403"/>
      <c r="AO2998" s="405"/>
      <c r="AP2998" s="403"/>
      <c r="AQ2998" s="403"/>
      <c r="AR2998" s="403"/>
      <c r="AS2998" s="403"/>
      <c r="AT2998" s="403"/>
      <c r="AU2998" s="403"/>
      <c r="AV2998" s="405"/>
      <c r="AW2998" s="404"/>
      <c r="AY2998" s="403"/>
      <c r="BC2998" s="403"/>
      <c r="BD2998" s="403"/>
      <c r="BE2998" s="403"/>
      <c r="BF2998" s="403"/>
      <c r="BG2998" s="403"/>
      <c r="BH2998" s="403"/>
      <c r="BI2998" s="403"/>
      <c r="BJ2998" s="403"/>
      <c r="BK2998" s="403"/>
    </row>
    <row r="2999" spans="1:63" x14ac:dyDescent="0.25">
      <c r="A2999" s="405"/>
      <c r="B2999" s="400"/>
      <c r="C2999" s="403"/>
      <c r="D2999" s="403"/>
      <c r="E2999" s="403"/>
      <c r="I2999" s="404"/>
      <c r="Q2999" s="405"/>
      <c r="S2999" s="405"/>
      <c r="T2999" s="403"/>
      <c r="U2999" s="406"/>
      <c r="V2999" s="400"/>
      <c r="W2999" s="405"/>
      <c r="X2999" s="405"/>
      <c r="Y2999" s="403"/>
      <c r="Z2999" s="407"/>
      <c r="AA2999" s="403"/>
      <c r="AB2999" s="405"/>
      <c r="AC2999" s="403"/>
      <c r="AD2999" s="406"/>
      <c r="AG2999" s="403"/>
      <c r="AH2999" s="403"/>
      <c r="AI2999" s="405"/>
      <c r="AL2999" s="403"/>
      <c r="AN2999" s="403"/>
      <c r="AO2999" s="405"/>
      <c r="AP2999" s="403"/>
      <c r="AQ2999" s="403"/>
      <c r="AR2999" s="403"/>
      <c r="AS2999" s="403"/>
      <c r="AT2999" s="403"/>
      <c r="AU2999" s="403"/>
      <c r="AV2999" s="405"/>
      <c r="AW2999" s="404"/>
      <c r="AY2999" s="403"/>
      <c r="BC2999" s="403"/>
      <c r="BD2999" s="403"/>
      <c r="BE2999" s="403"/>
      <c r="BF2999" s="403"/>
      <c r="BG2999" s="403"/>
      <c r="BH2999" s="403"/>
      <c r="BI2999" s="403"/>
      <c r="BJ2999" s="403"/>
      <c r="BK2999" s="403"/>
    </row>
    <row r="3000" spans="1:63" x14ac:dyDescent="0.25">
      <c r="A3000" s="405"/>
      <c r="B3000" s="400"/>
      <c r="C3000" s="403"/>
      <c r="D3000" s="403"/>
      <c r="E3000" s="403"/>
      <c r="I3000" s="404"/>
      <c r="Q3000" s="405"/>
      <c r="S3000" s="405"/>
      <c r="T3000" s="403"/>
      <c r="U3000" s="406"/>
      <c r="V3000" s="400"/>
      <c r="W3000" s="405"/>
      <c r="X3000" s="405"/>
      <c r="Y3000" s="403"/>
      <c r="Z3000" s="407"/>
      <c r="AA3000" s="403"/>
      <c r="AB3000" s="405"/>
      <c r="AC3000" s="403"/>
      <c r="AD3000" s="406"/>
      <c r="AG3000" s="403"/>
      <c r="AH3000" s="403"/>
      <c r="AI3000" s="405"/>
      <c r="AL3000" s="403"/>
      <c r="AN3000" s="403"/>
      <c r="AO3000" s="405"/>
      <c r="AP3000" s="403"/>
      <c r="AQ3000" s="403"/>
      <c r="AR3000" s="403"/>
      <c r="AS3000" s="403"/>
      <c r="AT3000" s="403"/>
      <c r="AU3000" s="403"/>
      <c r="AV3000" s="405"/>
      <c r="AW3000" s="404"/>
      <c r="AY3000" s="403"/>
      <c r="BC3000" s="403"/>
      <c r="BD3000" s="403"/>
      <c r="BE3000" s="403"/>
      <c r="BF3000" s="403"/>
      <c r="BG3000" s="403"/>
      <c r="BH3000" s="403"/>
      <c r="BI3000" s="403"/>
      <c r="BJ3000" s="403"/>
      <c r="BK3000" s="403"/>
    </row>
    <row r="3001" spans="1:63" x14ac:dyDescent="0.25">
      <c r="A3001" s="405"/>
      <c r="B3001" s="400"/>
      <c r="C3001" s="403"/>
      <c r="D3001" s="403"/>
      <c r="E3001" s="403"/>
      <c r="I3001" s="404"/>
      <c r="Q3001" s="405"/>
      <c r="S3001" s="405"/>
      <c r="T3001" s="403"/>
      <c r="U3001" s="406"/>
      <c r="V3001" s="400"/>
      <c r="W3001" s="405"/>
      <c r="X3001" s="405"/>
      <c r="Y3001" s="403"/>
      <c r="Z3001" s="407"/>
      <c r="AA3001" s="403"/>
      <c r="AB3001" s="405"/>
      <c r="AC3001" s="403"/>
      <c r="AD3001" s="406"/>
      <c r="AG3001" s="403"/>
      <c r="AH3001" s="403"/>
      <c r="AI3001" s="405"/>
      <c r="AL3001" s="403"/>
      <c r="AN3001" s="403"/>
      <c r="AO3001" s="405"/>
      <c r="AP3001" s="403"/>
      <c r="AQ3001" s="403"/>
      <c r="AR3001" s="403"/>
      <c r="AS3001" s="403"/>
      <c r="AT3001" s="403"/>
      <c r="AU3001" s="403"/>
      <c r="AV3001" s="405"/>
      <c r="AW3001" s="404"/>
      <c r="AY3001" s="403"/>
      <c r="BC3001" s="403"/>
      <c r="BD3001" s="403"/>
      <c r="BE3001" s="403"/>
      <c r="BF3001" s="403"/>
      <c r="BG3001" s="403"/>
      <c r="BH3001" s="403"/>
      <c r="BI3001" s="403"/>
      <c r="BJ3001" s="403"/>
      <c r="BK3001" s="403"/>
    </row>
    <row r="3002" spans="1:63" x14ac:dyDescent="0.25">
      <c r="A3002" s="405"/>
      <c r="B3002" s="400"/>
      <c r="C3002" s="403"/>
      <c r="D3002" s="403"/>
      <c r="E3002" s="403"/>
      <c r="I3002" s="404"/>
      <c r="Q3002" s="405"/>
      <c r="S3002" s="405"/>
      <c r="T3002" s="403"/>
      <c r="U3002" s="406"/>
      <c r="V3002" s="400"/>
      <c r="W3002" s="405"/>
      <c r="X3002" s="405"/>
      <c r="Y3002" s="403"/>
      <c r="Z3002" s="407"/>
      <c r="AA3002" s="403"/>
      <c r="AB3002" s="405"/>
      <c r="AC3002" s="403"/>
      <c r="AD3002" s="406"/>
      <c r="AG3002" s="403"/>
      <c r="AH3002" s="403"/>
      <c r="AI3002" s="405"/>
      <c r="AL3002" s="403"/>
      <c r="AN3002" s="403"/>
      <c r="AO3002" s="405"/>
      <c r="AP3002" s="403"/>
      <c r="AQ3002" s="403"/>
      <c r="AR3002" s="403"/>
      <c r="AS3002" s="403"/>
      <c r="AT3002" s="403"/>
      <c r="AU3002" s="403"/>
      <c r="AV3002" s="405"/>
      <c r="AW3002" s="404"/>
      <c r="AY3002" s="403"/>
      <c r="BC3002" s="403"/>
      <c r="BD3002" s="403"/>
      <c r="BE3002" s="403"/>
      <c r="BF3002" s="403"/>
      <c r="BG3002" s="403"/>
      <c r="BH3002" s="403"/>
      <c r="BI3002" s="403"/>
      <c r="BJ3002" s="403"/>
      <c r="BK3002" s="403"/>
    </row>
    <row r="3003" spans="1:63" x14ac:dyDescent="0.25">
      <c r="A3003" s="405"/>
      <c r="B3003" s="400"/>
      <c r="C3003" s="403"/>
      <c r="D3003" s="403"/>
      <c r="E3003" s="403"/>
      <c r="I3003" s="404"/>
      <c r="Q3003" s="405"/>
      <c r="S3003" s="405"/>
      <c r="T3003" s="403"/>
      <c r="U3003" s="406"/>
      <c r="V3003" s="400"/>
      <c r="W3003" s="405"/>
      <c r="X3003" s="405"/>
      <c r="Y3003" s="403"/>
      <c r="Z3003" s="407"/>
      <c r="AA3003" s="403"/>
      <c r="AB3003" s="405"/>
      <c r="AC3003" s="403"/>
      <c r="AD3003" s="406"/>
      <c r="AG3003" s="403"/>
      <c r="AH3003" s="403"/>
      <c r="AI3003" s="405"/>
      <c r="AL3003" s="403"/>
      <c r="AN3003" s="403"/>
      <c r="AO3003" s="405"/>
      <c r="AP3003" s="403"/>
      <c r="AQ3003" s="403"/>
      <c r="AR3003" s="403"/>
      <c r="AS3003" s="403"/>
      <c r="AT3003" s="403"/>
      <c r="AU3003" s="403"/>
      <c r="AV3003" s="405"/>
      <c r="AW3003" s="404"/>
      <c r="AY3003" s="403"/>
      <c r="BC3003" s="403"/>
      <c r="BD3003" s="403"/>
      <c r="BE3003" s="403"/>
      <c r="BF3003" s="403"/>
      <c r="BG3003" s="403"/>
      <c r="BH3003" s="403"/>
      <c r="BI3003" s="403"/>
      <c r="BJ3003" s="403"/>
      <c r="BK3003" s="403"/>
    </row>
    <row r="3004" spans="1:63" x14ac:dyDescent="0.25">
      <c r="A3004" s="405"/>
      <c r="B3004" s="400"/>
      <c r="C3004" s="403"/>
      <c r="D3004" s="403"/>
      <c r="E3004" s="403"/>
      <c r="I3004" s="404"/>
      <c r="Q3004" s="405"/>
      <c r="S3004" s="405"/>
      <c r="T3004" s="403"/>
      <c r="U3004" s="406"/>
      <c r="V3004" s="400"/>
      <c r="W3004" s="405"/>
      <c r="X3004" s="405"/>
      <c r="Y3004" s="403"/>
      <c r="Z3004" s="407"/>
      <c r="AA3004" s="403"/>
      <c r="AB3004" s="405"/>
      <c r="AC3004" s="403"/>
      <c r="AD3004" s="406"/>
      <c r="AG3004" s="403"/>
      <c r="AH3004" s="403"/>
      <c r="AI3004" s="405"/>
      <c r="AL3004" s="403"/>
      <c r="AN3004" s="403"/>
      <c r="AO3004" s="405"/>
      <c r="AP3004" s="403"/>
      <c r="AQ3004" s="403"/>
      <c r="AR3004" s="403"/>
      <c r="AS3004" s="403"/>
      <c r="AT3004" s="403"/>
      <c r="AU3004" s="403"/>
      <c r="AV3004" s="405"/>
      <c r="AW3004" s="404"/>
      <c r="AY3004" s="403"/>
      <c r="BC3004" s="403"/>
      <c r="BD3004" s="403"/>
      <c r="BE3004" s="403"/>
      <c r="BF3004" s="403"/>
      <c r="BG3004" s="403"/>
      <c r="BH3004" s="403"/>
      <c r="BI3004" s="403"/>
      <c r="BJ3004" s="403"/>
      <c r="BK3004" s="403"/>
    </row>
    <row r="3005" spans="1:63" x14ac:dyDescent="0.25">
      <c r="A3005" s="405"/>
      <c r="B3005" s="400"/>
      <c r="C3005" s="403"/>
      <c r="D3005" s="403"/>
      <c r="E3005" s="403"/>
      <c r="I3005" s="404"/>
      <c r="Q3005" s="405"/>
      <c r="S3005" s="405"/>
      <c r="T3005" s="403"/>
      <c r="U3005" s="406"/>
      <c r="V3005" s="400"/>
      <c r="W3005" s="405"/>
      <c r="X3005" s="405"/>
      <c r="Y3005" s="403"/>
      <c r="Z3005" s="407"/>
      <c r="AA3005" s="403"/>
      <c r="AB3005" s="405"/>
      <c r="AC3005" s="403"/>
      <c r="AD3005" s="406"/>
      <c r="AG3005" s="403"/>
      <c r="AH3005" s="403"/>
      <c r="AI3005" s="405"/>
      <c r="AL3005" s="403"/>
      <c r="AN3005" s="403"/>
      <c r="AO3005" s="405"/>
      <c r="AP3005" s="403"/>
      <c r="AQ3005" s="403"/>
      <c r="AR3005" s="403"/>
      <c r="AS3005" s="403"/>
      <c r="AT3005" s="403"/>
      <c r="AU3005" s="403"/>
      <c r="AV3005" s="405"/>
      <c r="AW3005" s="404"/>
      <c r="AY3005" s="403"/>
      <c r="BC3005" s="403"/>
      <c r="BD3005" s="403"/>
      <c r="BE3005" s="403"/>
      <c r="BF3005" s="403"/>
      <c r="BG3005" s="403"/>
      <c r="BH3005" s="403"/>
      <c r="BI3005" s="403"/>
      <c r="BJ3005" s="403"/>
      <c r="BK3005" s="403"/>
    </row>
    <row r="3006" spans="1:63" x14ac:dyDescent="0.25">
      <c r="A3006" s="405"/>
      <c r="B3006" s="400"/>
      <c r="C3006" s="403"/>
      <c r="D3006" s="403"/>
      <c r="E3006" s="403"/>
      <c r="I3006" s="404"/>
      <c r="Q3006" s="405"/>
      <c r="S3006" s="405"/>
      <c r="T3006" s="403"/>
      <c r="U3006" s="406"/>
      <c r="V3006" s="400"/>
      <c r="W3006" s="405"/>
      <c r="X3006" s="405"/>
      <c r="Y3006" s="403"/>
      <c r="Z3006" s="407"/>
      <c r="AA3006" s="403"/>
      <c r="AB3006" s="405"/>
      <c r="AC3006" s="403"/>
      <c r="AD3006" s="406"/>
      <c r="AG3006" s="403"/>
      <c r="AH3006" s="403"/>
      <c r="AI3006" s="405"/>
      <c r="AL3006" s="403"/>
      <c r="AN3006" s="403"/>
      <c r="AO3006" s="405"/>
      <c r="AP3006" s="403"/>
      <c r="AQ3006" s="403"/>
      <c r="AR3006" s="403"/>
      <c r="AS3006" s="403"/>
      <c r="AT3006" s="403"/>
      <c r="AU3006" s="403"/>
      <c r="AV3006" s="405"/>
      <c r="AW3006" s="404"/>
      <c r="AY3006" s="403"/>
      <c r="BC3006" s="403"/>
      <c r="BD3006" s="403"/>
      <c r="BE3006" s="403"/>
      <c r="BF3006" s="403"/>
      <c r="BG3006" s="403"/>
      <c r="BH3006" s="403"/>
      <c r="BI3006" s="403"/>
      <c r="BJ3006" s="403"/>
      <c r="BK3006" s="403"/>
    </row>
    <row r="3007" spans="1:63" x14ac:dyDescent="0.25">
      <c r="A3007" s="405"/>
      <c r="B3007" s="400"/>
      <c r="C3007" s="403"/>
      <c r="D3007" s="403"/>
      <c r="E3007" s="403"/>
      <c r="I3007" s="404"/>
      <c r="Q3007" s="405"/>
      <c r="S3007" s="405"/>
      <c r="T3007" s="403"/>
      <c r="U3007" s="406"/>
      <c r="V3007" s="400"/>
      <c r="W3007" s="405"/>
      <c r="X3007" s="405"/>
      <c r="Y3007" s="403"/>
      <c r="Z3007" s="407"/>
      <c r="AA3007" s="403"/>
      <c r="AB3007" s="405"/>
      <c r="AC3007" s="403"/>
      <c r="AD3007" s="406"/>
      <c r="AG3007" s="403"/>
      <c r="AH3007" s="403"/>
      <c r="AI3007" s="405"/>
      <c r="AL3007" s="403"/>
      <c r="AN3007" s="403"/>
      <c r="AO3007" s="405"/>
      <c r="AP3007" s="403"/>
      <c r="AQ3007" s="403"/>
      <c r="AR3007" s="403"/>
      <c r="AS3007" s="403"/>
      <c r="AT3007" s="403"/>
      <c r="AU3007" s="403"/>
      <c r="AV3007" s="405"/>
      <c r="AW3007" s="404"/>
      <c r="AY3007" s="403"/>
      <c r="BC3007" s="403"/>
      <c r="BD3007" s="403"/>
      <c r="BE3007" s="403"/>
      <c r="BF3007" s="403"/>
      <c r="BG3007" s="403"/>
      <c r="BH3007" s="403"/>
      <c r="BI3007" s="403"/>
      <c r="BJ3007" s="403"/>
      <c r="BK3007" s="403"/>
    </row>
    <row r="3008" spans="1:63" x14ac:dyDescent="0.25">
      <c r="A3008" s="405"/>
      <c r="B3008" s="400"/>
      <c r="C3008" s="403"/>
      <c r="D3008" s="403"/>
      <c r="E3008" s="403"/>
      <c r="I3008" s="404"/>
      <c r="Q3008" s="405"/>
      <c r="S3008" s="405"/>
      <c r="T3008" s="403"/>
      <c r="U3008" s="406"/>
      <c r="V3008" s="400"/>
      <c r="W3008" s="405"/>
      <c r="X3008" s="405"/>
      <c r="Y3008" s="403"/>
      <c r="Z3008" s="407"/>
      <c r="AA3008" s="403"/>
      <c r="AB3008" s="405"/>
      <c r="AC3008" s="403"/>
      <c r="AD3008" s="406"/>
      <c r="AG3008" s="403"/>
      <c r="AH3008" s="403"/>
      <c r="AI3008" s="405"/>
      <c r="AL3008" s="403"/>
      <c r="AN3008" s="403"/>
      <c r="AO3008" s="405"/>
      <c r="AP3008" s="403"/>
      <c r="AQ3008" s="403"/>
      <c r="AR3008" s="403"/>
      <c r="AS3008" s="403"/>
      <c r="AT3008" s="403"/>
      <c r="AU3008" s="403"/>
      <c r="AV3008" s="405"/>
      <c r="AW3008" s="404"/>
      <c r="AY3008" s="403"/>
      <c r="BC3008" s="403"/>
      <c r="BD3008" s="403"/>
      <c r="BE3008" s="403"/>
      <c r="BF3008" s="403"/>
      <c r="BG3008" s="403"/>
      <c r="BH3008" s="403"/>
      <c r="BI3008" s="403"/>
      <c r="BJ3008" s="403"/>
      <c r="BK3008" s="403"/>
    </row>
    <row r="3009" spans="1:63" x14ac:dyDescent="0.25">
      <c r="A3009" s="405"/>
      <c r="B3009" s="400"/>
      <c r="C3009" s="403"/>
      <c r="D3009" s="403"/>
      <c r="E3009" s="403"/>
      <c r="I3009" s="404"/>
      <c r="Q3009" s="405"/>
      <c r="S3009" s="405"/>
      <c r="T3009" s="403"/>
      <c r="U3009" s="406"/>
      <c r="V3009" s="400"/>
      <c r="W3009" s="405"/>
      <c r="X3009" s="405"/>
      <c r="Y3009" s="403"/>
      <c r="Z3009" s="407"/>
      <c r="AA3009" s="403"/>
      <c r="AB3009" s="405"/>
      <c r="AC3009" s="403"/>
      <c r="AD3009" s="406"/>
      <c r="AG3009" s="403"/>
      <c r="AH3009" s="403"/>
      <c r="AI3009" s="405"/>
      <c r="AL3009" s="403"/>
      <c r="AN3009" s="403"/>
      <c r="AO3009" s="405"/>
      <c r="AP3009" s="403"/>
      <c r="AQ3009" s="403"/>
      <c r="AR3009" s="403"/>
      <c r="AS3009" s="403"/>
      <c r="AT3009" s="403"/>
      <c r="AU3009" s="403"/>
      <c r="AV3009" s="405"/>
      <c r="AW3009" s="404"/>
      <c r="AY3009" s="403"/>
      <c r="BC3009" s="403"/>
      <c r="BD3009" s="403"/>
      <c r="BE3009" s="403"/>
      <c r="BF3009" s="403"/>
      <c r="BG3009" s="403"/>
      <c r="BH3009" s="403"/>
      <c r="BI3009" s="403"/>
      <c r="BJ3009" s="403"/>
      <c r="BK3009" s="403"/>
    </row>
    <row r="3010" spans="1:63" x14ac:dyDescent="0.25">
      <c r="A3010" s="405"/>
      <c r="B3010" s="400"/>
      <c r="C3010" s="403"/>
      <c r="D3010" s="403"/>
      <c r="E3010" s="403"/>
      <c r="I3010" s="404"/>
      <c r="Q3010" s="405"/>
      <c r="S3010" s="405"/>
      <c r="T3010" s="403"/>
      <c r="U3010" s="406"/>
      <c r="V3010" s="400"/>
      <c r="W3010" s="405"/>
      <c r="X3010" s="405"/>
      <c r="Y3010" s="403"/>
      <c r="Z3010" s="407"/>
      <c r="AA3010" s="403"/>
      <c r="AB3010" s="405"/>
      <c r="AC3010" s="403"/>
      <c r="AD3010" s="406"/>
      <c r="AG3010" s="403"/>
      <c r="AH3010" s="403"/>
      <c r="AI3010" s="405"/>
      <c r="AL3010" s="403"/>
      <c r="AN3010" s="403"/>
      <c r="AO3010" s="405"/>
      <c r="AP3010" s="403"/>
      <c r="AQ3010" s="403"/>
      <c r="AR3010" s="403"/>
      <c r="AS3010" s="403"/>
      <c r="AT3010" s="403"/>
      <c r="AU3010" s="403"/>
      <c r="AV3010" s="405"/>
      <c r="AW3010" s="404"/>
      <c r="AY3010" s="403"/>
      <c r="BC3010" s="403"/>
      <c r="BD3010" s="403"/>
      <c r="BE3010" s="403"/>
      <c r="BF3010" s="403"/>
      <c r="BG3010" s="403"/>
      <c r="BH3010" s="403"/>
      <c r="BI3010" s="403"/>
      <c r="BJ3010" s="403"/>
      <c r="BK3010" s="403"/>
    </row>
    <row r="3011" spans="1:63" x14ac:dyDescent="0.25">
      <c r="A3011" s="405"/>
      <c r="B3011" s="400"/>
      <c r="C3011" s="403"/>
      <c r="D3011" s="403"/>
      <c r="E3011" s="403"/>
      <c r="I3011" s="404"/>
      <c r="Q3011" s="405"/>
      <c r="S3011" s="405"/>
      <c r="T3011" s="403"/>
      <c r="U3011" s="406"/>
      <c r="V3011" s="400"/>
      <c r="W3011" s="405"/>
      <c r="X3011" s="405"/>
      <c r="Y3011" s="403"/>
      <c r="Z3011" s="407"/>
      <c r="AA3011" s="403"/>
      <c r="AB3011" s="405"/>
      <c r="AC3011" s="403"/>
      <c r="AD3011" s="406"/>
      <c r="AG3011" s="403"/>
      <c r="AH3011" s="403"/>
      <c r="AI3011" s="405"/>
      <c r="AL3011" s="403"/>
      <c r="AN3011" s="403"/>
      <c r="AO3011" s="405"/>
      <c r="AP3011" s="403"/>
      <c r="AQ3011" s="403"/>
      <c r="AR3011" s="403"/>
      <c r="AS3011" s="403"/>
      <c r="AT3011" s="403"/>
      <c r="AU3011" s="403"/>
      <c r="AV3011" s="405"/>
      <c r="AW3011" s="404"/>
      <c r="AY3011" s="403"/>
      <c r="BC3011" s="403"/>
      <c r="BD3011" s="403"/>
      <c r="BE3011" s="403"/>
      <c r="BF3011" s="403"/>
      <c r="BG3011" s="403"/>
      <c r="BH3011" s="403"/>
      <c r="BI3011" s="403"/>
      <c r="BJ3011" s="403"/>
      <c r="BK3011" s="403"/>
    </row>
    <row r="3012" spans="1:63" x14ac:dyDescent="0.25">
      <c r="A3012" s="405"/>
      <c r="B3012" s="400"/>
      <c r="C3012" s="403"/>
      <c r="D3012" s="403"/>
      <c r="E3012" s="403"/>
      <c r="I3012" s="404"/>
      <c r="Q3012" s="405"/>
      <c r="S3012" s="405"/>
      <c r="T3012" s="403"/>
      <c r="U3012" s="406"/>
      <c r="V3012" s="400"/>
      <c r="W3012" s="405"/>
      <c r="X3012" s="405"/>
      <c r="Y3012" s="403"/>
      <c r="Z3012" s="407"/>
      <c r="AA3012" s="403"/>
      <c r="AB3012" s="405"/>
      <c r="AC3012" s="403"/>
      <c r="AD3012" s="406"/>
      <c r="AG3012" s="403"/>
      <c r="AH3012" s="403"/>
      <c r="AI3012" s="405"/>
      <c r="AL3012" s="403"/>
      <c r="AN3012" s="403"/>
      <c r="AO3012" s="405"/>
      <c r="AP3012" s="403"/>
      <c r="AQ3012" s="403"/>
      <c r="AR3012" s="403"/>
      <c r="AS3012" s="403"/>
      <c r="AT3012" s="403"/>
      <c r="AU3012" s="403"/>
      <c r="AV3012" s="405"/>
      <c r="AW3012" s="404"/>
      <c r="AY3012" s="403"/>
      <c r="BC3012" s="403"/>
      <c r="BD3012" s="403"/>
      <c r="BE3012" s="403"/>
      <c r="BF3012" s="403"/>
      <c r="BG3012" s="403"/>
      <c r="BH3012" s="403"/>
      <c r="BI3012" s="403"/>
      <c r="BJ3012" s="403"/>
      <c r="BK3012" s="403"/>
    </row>
    <row r="3013" spans="1:63" x14ac:dyDescent="0.25">
      <c r="A3013" s="405"/>
      <c r="B3013" s="400"/>
      <c r="C3013" s="403"/>
      <c r="D3013" s="403"/>
      <c r="E3013" s="403"/>
      <c r="I3013" s="404"/>
      <c r="Q3013" s="405"/>
      <c r="S3013" s="405"/>
      <c r="T3013" s="403"/>
      <c r="U3013" s="406"/>
      <c r="V3013" s="400"/>
      <c r="W3013" s="405"/>
      <c r="X3013" s="405"/>
      <c r="Y3013" s="403"/>
      <c r="Z3013" s="407"/>
      <c r="AA3013" s="403"/>
      <c r="AB3013" s="405"/>
      <c r="AC3013" s="403"/>
      <c r="AD3013" s="406"/>
      <c r="AG3013" s="403"/>
      <c r="AH3013" s="403"/>
      <c r="AI3013" s="405"/>
      <c r="AL3013" s="403"/>
      <c r="AN3013" s="403"/>
      <c r="AO3013" s="405"/>
      <c r="AP3013" s="403"/>
      <c r="AQ3013" s="403"/>
      <c r="AR3013" s="403"/>
      <c r="AS3013" s="403"/>
      <c r="AT3013" s="403"/>
      <c r="AU3013" s="403"/>
      <c r="AV3013" s="405"/>
      <c r="AW3013" s="404"/>
      <c r="AY3013" s="403"/>
      <c r="BC3013" s="403"/>
      <c r="BD3013" s="403"/>
      <c r="BE3013" s="403"/>
      <c r="BF3013" s="403"/>
      <c r="BG3013" s="403"/>
      <c r="BH3013" s="403"/>
      <c r="BI3013" s="403"/>
      <c r="BJ3013" s="403"/>
      <c r="BK3013" s="403"/>
    </row>
    <row r="3014" spans="1:63" x14ac:dyDescent="0.25">
      <c r="A3014" s="405"/>
      <c r="B3014" s="400"/>
      <c r="C3014" s="403"/>
      <c r="D3014" s="403"/>
      <c r="E3014" s="403"/>
      <c r="I3014" s="404"/>
      <c r="Q3014" s="405"/>
      <c r="S3014" s="405"/>
      <c r="T3014" s="403"/>
      <c r="U3014" s="406"/>
      <c r="V3014" s="400"/>
      <c r="W3014" s="405"/>
      <c r="X3014" s="405"/>
      <c r="Y3014" s="403"/>
      <c r="Z3014" s="407"/>
      <c r="AA3014" s="403"/>
      <c r="AB3014" s="405"/>
      <c r="AC3014" s="403"/>
      <c r="AD3014" s="406"/>
      <c r="AG3014" s="403"/>
      <c r="AH3014" s="403"/>
      <c r="AI3014" s="405"/>
      <c r="AL3014" s="403"/>
      <c r="AN3014" s="403"/>
      <c r="AO3014" s="405"/>
      <c r="AP3014" s="403"/>
      <c r="AQ3014" s="403"/>
      <c r="AR3014" s="403"/>
      <c r="AS3014" s="403"/>
      <c r="AT3014" s="403"/>
      <c r="AU3014" s="403"/>
      <c r="AV3014" s="405"/>
      <c r="AW3014" s="404"/>
      <c r="AY3014" s="403"/>
      <c r="BC3014" s="403"/>
      <c r="BD3014" s="403"/>
      <c r="BE3014" s="403"/>
      <c r="BF3014" s="403"/>
      <c r="BG3014" s="403"/>
      <c r="BH3014" s="403"/>
      <c r="BI3014" s="403"/>
      <c r="BJ3014" s="403"/>
      <c r="BK3014" s="403"/>
    </row>
    <row r="3015" spans="1:63" x14ac:dyDescent="0.25">
      <c r="A3015" s="405"/>
      <c r="B3015" s="400"/>
      <c r="C3015" s="403"/>
      <c r="D3015" s="403"/>
      <c r="E3015" s="403"/>
      <c r="I3015" s="404"/>
      <c r="Q3015" s="405"/>
      <c r="S3015" s="405"/>
      <c r="T3015" s="403"/>
      <c r="U3015" s="406"/>
      <c r="V3015" s="400"/>
      <c r="W3015" s="405"/>
      <c r="X3015" s="405"/>
      <c r="Y3015" s="403"/>
      <c r="Z3015" s="407"/>
      <c r="AA3015" s="403"/>
      <c r="AB3015" s="405"/>
      <c r="AC3015" s="403"/>
      <c r="AD3015" s="406"/>
      <c r="AG3015" s="403"/>
      <c r="AH3015" s="403"/>
      <c r="AI3015" s="405"/>
      <c r="AL3015" s="403"/>
      <c r="AN3015" s="403"/>
      <c r="AO3015" s="405"/>
      <c r="AP3015" s="403"/>
      <c r="AQ3015" s="403"/>
      <c r="AR3015" s="403"/>
      <c r="AS3015" s="403"/>
      <c r="AT3015" s="403"/>
      <c r="AU3015" s="403"/>
      <c r="AV3015" s="405"/>
      <c r="AW3015" s="404"/>
      <c r="AY3015" s="403"/>
      <c r="BC3015" s="403"/>
      <c r="BD3015" s="403"/>
      <c r="BE3015" s="403"/>
      <c r="BF3015" s="403"/>
      <c r="BG3015" s="403"/>
      <c r="BH3015" s="403"/>
      <c r="BI3015" s="403"/>
      <c r="BJ3015" s="403"/>
      <c r="BK3015" s="403"/>
    </row>
    <row r="3016" spans="1:63" x14ac:dyDescent="0.25">
      <c r="A3016" s="405"/>
      <c r="B3016" s="400"/>
      <c r="C3016" s="403"/>
      <c r="D3016" s="403"/>
      <c r="E3016" s="403"/>
      <c r="I3016" s="404"/>
      <c r="Q3016" s="405"/>
      <c r="S3016" s="405"/>
      <c r="T3016" s="403"/>
      <c r="U3016" s="406"/>
      <c r="V3016" s="400"/>
      <c r="W3016" s="405"/>
      <c r="X3016" s="405"/>
      <c r="Y3016" s="403"/>
      <c r="Z3016" s="407"/>
      <c r="AA3016" s="403"/>
      <c r="AB3016" s="405"/>
      <c r="AC3016" s="403"/>
      <c r="AD3016" s="406"/>
      <c r="AG3016" s="403"/>
      <c r="AH3016" s="403"/>
      <c r="AI3016" s="405"/>
      <c r="AL3016" s="403"/>
      <c r="AN3016" s="403"/>
      <c r="AO3016" s="405"/>
      <c r="AP3016" s="403"/>
      <c r="AQ3016" s="403"/>
      <c r="AR3016" s="403"/>
      <c r="AS3016" s="403"/>
      <c r="AT3016" s="403"/>
      <c r="AU3016" s="403"/>
      <c r="AV3016" s="405"/>
      <c r="AW3016" s="404"/>
      <c r="AY3016" s="403"/>
      <c r="BC3016" s="403"/>
      <c r="BD3016" s="403"/>
      <c r="BE3016" s="403"/>
      <c r="BF3016" s="403"/>
      <c r="BG3016" s="403"/>
      <c r="BH3016" s="403"/>
      <c r="BI3016" s="403"/>
      <c r="BJ3016" s="403"/>
      <c r="BK3016" s="403"/>
    </row>
    <row r="3017" spans="1:63" x14ac:dyDescent="0.25">
      <c r="A3017" s="405"/>
      <c r="B3017" s="400"/>
      <c r="C3017" s="403"/>
      <c r="D3017" s="403"/>
      <c r="E3017" s="403"/>
      <c r="I3017" s="404"/>
      <c r="Q3017" s="405"/>
      <c r="S3017" s="405"/>
      <c r="T3017" s="403"/>
      <c r="U3017" s="406"/>
      <c r="V3017" s="400"/>
      <c r="W3017" s="405"/>
      <c r="X3017" s="405"/>
      <c r="Y3017" s="403"/>
      <c r="Z3017" s="407"/>
      <c r="AA3017" s="403"/>
      <c r="AB3017" s="405"/>
      <c r="AC3017" s="403"/>
      <c r="AD3017" s="406"/>
      <c r="AG3017" s="403"/>
      <c r="AH3017" s="403"/>
      <c r="AI3017" s="405"/>
      <c r="AL3017" s="403"/>
      <c r="AN3017" s="403"/>
      <c r="AO3017" s="405"/>
      <c r="AP3017" s="403"/>
      <c r="AQ3017" s="403"/>
      <c r="AR3017" s="403"/>
      <c r="AS3017" s="403"/>
      <c r="AT3017" s="403"/>
      <c r="AU3017" s="403"/>
      <c r="AV3017" s="405"/>
      <c r="AW3017" s="404"/>
      <c r="AY3017" s="403"/>
      <c r="BC3017" s="403"/>
      <c r="BD3017" s="403"/>
      <c r="BE3017" s="403"/>
      <c r="BF3017" s="403"/>
      <c r="BG3017" s="403"/>
      <c r="BH3017" s="403"/>
      <c r="BI3017" s="403"/>
      <c r="BJ3017" s="403"/>
      <c r="BK3017" s="403"/>
    </row>
    <row r="3018" spans="1:63" x14ac:dyDescent="0.25">
      <c r="A3018" s="405"/>
      <c r="B3018" s="400"/>
      <c r="C3018" s="403"/>
      <c r="D3018" s="403"/>
      <c r="E3018" s="403"/>
      <c r="I3018" s="404"/>
      <c r="Q3018" s="405"/>
      <c r="S3018" s="405"/>
      <c r="T3018" s="403"/>
      <c r="U3018" s="406"/>
      <c r="V3018" s="400"/>
      <c r="W3018" s="405"/>
      <c r="X3018" s="405"/>
      <c r="Y3018" s="403"/>
      <c r="Z3018" s="407"/>
      <c r="AA3018" s="403"/>
      <c r="AB3018" s="405"/>
      <c r="AC3018" s="403"/>
      <c r="AD3018" s="406"/>
      <c r="AG3018" s="403"/>
      <c r="AH3018" s="403"/>
      <c r="AI3018" s="405"/>
      <c r="AL3018" s="403"/>
      <c r="AN3018" s="403"/>
      <c r="AO3018" s="405"/>
      <c r="AP3018" s="403"/>
      <c r="AQ3018" s="403"/>
      <c r="AR3018" s="403"/>
      <c r="AS3018" s="403"/>
      <c r="AT3018" s="403"/>
      <c r="AU3018" s="403"/>
      <c r="AV3018" s="405"/>
      <c r="AW3018" s="404"/>
      <c r="AY3018" s="403"/>
      <c r="BC3018" s="403"/>
      <c r="BD3018" s="403"/>
      <c r="BE3018" s="403"/>
      <c r="BF3018" s="403"/>
      <c r="BG3018" s="403"/>
      <c r="BH3018" s="403"/>
      <c r="BI3018" s="403"/>
      <c r="BJ3018" s="403"/>
      <c r="BK3018" s="403"/>
    </row>
    <row r="3019" spans="1:63" x14ac:dyDescent="0.25">
      <c r="A3019" s="405"/>
      <c r="B3019" s="400"/>
      <c r="C3019" s="403"/>
      <c r="D3019" s="403"/>
      <c r="E3019" s="403"/>
      <c r="I3019" s="404"/>
      <c r="Q3019" s="405"/>
      <c r="S3019" s="405"/>
      <c r="T3019" s="403"/>
      <c r="U3019" s="406"/>
      <c r="V3019" s="400"/>
      <c r="W3019" s="405"/>
      <c r="X3019" s="405"/>
      <c r="Y3019" s="403"/>
      <c r="Z3019" s="407"/>
      <c r="AA3019" s="403"/>
      <c r="AB3019" s="405"/>
      <c r="AC3019" s="403"/>
      <c r="AD3019" s="406"/>
      <c r="AG3019" s="403"/>
      <c r="AH3019" s="403"/>
      <c r="AI3019" s="405"/>
      <c r="AL3019" s="403"/>
      <c r="AN3019" s="403"/>
      <c r="AO3019" s="405"/>
      <c r="AP3019" s="403"/>
      <c r="AQ3019" s="403"/>
      <c r="AR3019" s="403"/>
      <c r="AS3019" s="403"/>
      <c r="AT3019" s="403"/>
      <c r="AU3019" s="403"/>
      <c r="AV3019" s="405"/>
      <c r="AW3019" s="404"/>
      <c r="AY3019" s="403"/>
      <c r="BC3019" s="403"/>
      <c r="BD3019" s="403"/>
      <c r="BE3019" s="403"/>
      <c r="BF3019" s="403"/>
      <c r="BG3019" s="403"/>
      <c r="BH3019" s="403"/>
      <c r="BI3019" s="403"/>
      <c r="BJ3019" s="403"/>
      <c r="BK3019" s="403"/>
    </row>
    <row r="3020" spans="1:63" x14ac:dyDescent="0.25">
      <c r="A3020" s="405"/>
      <c r="B3020" s="400"/>
      <c r="C3020" s="403"/>
      <c r="D3020" s="403"/>
      <c r="E3020" s="403"/>
      <c r="I3020" s="404"/>
      <c r="Q3020" s="405"/>
      <c r="S3020" s="405"/>
      <c r="T3020" s="403"/>
      <c r="U3020" s="406"/>
      <c r="V3020" s="400"/>
      <c r="W3020" s="405"/>
      <c r="X3020" s="405"/>
      <c r="Y3020" s="403"/>
      <c r="Z3020" s="407"/>
      <c r="AA3020" s="403"/>
      <c r="AB3020" s="405"/>
      <c r="AC3020" s="403"/>
      <c r="AD3020" s="406"/>
      <c r="AG3020" s="403"/>
      <c r="AH3020" s="403"/>
      <c r="AI3020" s="405"/>
      <c r="AL3020" s="403"/>
      <c r="AN3020" s="403"/>
      <c r="AO3020" s="405"/>
      <c r="AP3020" s="403"/>
      <c r="AQ3020" s="403"/>
      <c r="AR3020" s="403"/>
      <c r="AS3020" s="403"/>
      <c r="AT3020" s="403"/>
      <c r="AU3020" s="403"/>
      <c r="AV3020" s="405"/>
      <c r="AW3020" s="404"/>
      <c r="AY3020" s="403"/>
      <c r="BC3020" s="403"/>
      <c r="BD3020" s="403"/>
      <c r="BE3020" s="403"/>
      <c r="BF3020" s="403"/>
      <c r="BG3020" s="403"/>
      <c r="BH3020" s="403"/>
      <c r="BI3020" s="403"/>
      <c r="BJ3020" s="403"/>
      <c r="BK3020" s="403"/>
    </row>
    <row r="3021" spans="1:63" x14ac:dyDescent="0.25">
      <c r="A3021" s="405"/>
      <c r="B3021" s="400"/>
      <c r="C3021" s="403"/>
      <c r="D3021" s="403"/>
      <c r="E3021" s="403"/>
      <c r="I3021" s="404"/>
      <c r="Q3021" s="405"/>
      <c r="S3021" s="405"/>
      <c r="T3021" s="403"/>
      <c r="U3021" s="406"/>
      <c r="V3021" s="400"/>
      <c r="W3021" s="405"/>
      <c r="X3021" s="405"/>
      <c r="Y3021" s="403"/>
      <c r="Z3021" s="407"/>
      <c r="AA3021" s="403"/>
      <c r="AB3021" s="405"/>
      <c r="AC3021" s="403"/>
      <c r="AD3021" s="406"/>
      <c r="AG3021" s="403"/>
      <c r="AH3021" s="403"/>
      <c r="AI3021" s="405"/>
      <c r="AL3021" s="403"/>
      <c r="AN3021" s="403"/>
      <c r="AO3021" s="405"/>
      <c r="AP3021" s="403"/>
      <c r="AQ3021" s="403"/>
      <c r="AR3021" s="403"/>
      <c r="AS3021" s="403"/>
      <c r="AT3021" s="403"/>
      <c r="AU3021" s="403"/>
      <c r="AV3021" s="405"/>
      <c r="AW3021" s="404"/>
      <c r="AY3021" s="403"/>
      <c r="BC3021" s="403"/>
      <c r="BD3021" s="403"/>
      <c r="BE3021" s="403"/>
      <c r="BF3021" s="403"/>
      <c r="BG3021" s="403"/>
      <c r="BH3021" s="403"/>
      <c r="BI3021" s="403"/>
      <c r="BJ3021" s="403"/>
      <c r="BK3021" s="403"/>
    </row>
    <row r="3022" spans="1:63" x14ac:dyDescent="0.25">
      <c r="A3022" s="405"/>
      <c r="B3022" s="400"/>
      <c r="C3022" s="403"/>
      <c r="D3022" s="403"/>
      <c r="E3022" s="403"/>
      <c r="I3022" s="404"/>
      <c r="Q3022" s="405"/>
      <c r="S3022" s="405"/>
      <c r="T3022" s="403"/>
      <c r="U3022" s="406"/>
      <c r="V3022" s="400"/>
      <c r="W3022" s="405"/>
      <c r="X3022" s="405"/>
      <c r="Y3022" s="403"/>
      <c r="Z3022" s="407"/>
      <c r="AA3022" s="403"/>
      <c r="AB3022" s="405"/>
      <c r="AC3022" s="403"/>
      <c r="AD3022" s="406"/>
      <c r="AG3022" s="403"/>
      <c r="AH3022" s="403"/>
      <c r="AI3022" s="405"/>
      <c r="AL3022" s="403"/>
      <c r="AN3022" s="403"/>
      <c r="AO3022" s="405"/>
      <c r="AP3022" s="403"/>
      <c r="AQ3022" s="403"/>
      <c r="AR3022" s="403"/>
      <c r="AS3022" s="403"/>
      <c r="AT3022" s="403"/>
      <c r="AU3022" s="403"/>
      <c r="AV3022" s="405"/>
      <c r="AW3022" s="404"/>
      <c r="AY3022" s="403"/>
      <c r="BC3022" s="403"/>
      <c r="BD3022" s="403"/>
      <c r="BE3022" s="403"/>
      <c r="BF3022" s="403"/>
      <c r="BG3022" s="403"/>
      <c r="BH3022" s="403"/>
      <c r="BI3022" s="403"/>
      <c r="BJ3022" s="403"/>
      <c r="BK3022" s="403"/>
    </row>
    <row r="3023" spans="1:63" x14ac:dyDescent="0.25">
      <c r="A3023" s="405"/>
      <c r="B3023" s="400"/>
      <c r="C3023" s="403"/>
      <c r="D3023" s="403"/>
      <c r="E3023" s="403"/>
      <c r="I3023" s="404"/>
      <c r="Q3023" s="405"/>
      <c r="S3023" s="405"/>
      <c r="T3023" s="403"/>
      <c r="U3023" s="406"/>
      <c r="V3023" s="400"/>
      <c r="W3023" s="405"/>
      <c r="X3023" s="405"/>
      <c r="Y3023" s="403"/>
      <c r="Z3023" s="407"/>
      <c r="AA3023" s="403"/>
      <c r="AB3023" s="405"/>
      <c r="AC3023" s="403"/>
      <c r="AD3023" s="406"/>
      <c r="AG3023" s="403"/>
      <c r="AH3023" s="403"/>
      <c r="AI3023" s="405"/>
      <c r="AL3023" s="403"/>
      <c r="AN3023" s="403"/>
      <c r="AO3023" s="405"/>
      <c r="AP3023" s="403"/>
      <c r="AQ3023" s="403"/>
      <c r="AR3023" s="403"/>
      <c r="AS3023" s="403"/>
      <c r="AT3023" s="403"/>
      <c r="AU3023" s="403"/>
      <c r="AV3023" s="405"/>
      <c r="AW3023" s="404"/>
      <c r="AY3023" s="403"/>
      <c r="BC3023" s="403"/>
      <c r="BD3023" s="403"/>
      <c r="BE3023" s="403"/>
      <c r="BF3023" s="403"/>
      <c r="BG3023" s="403"/>
      <c r="BH3023" s="403"/>
      <c r="BI3023" s="403"/>
      <c r="BJ3023" s="403"/>
      <c r="BK3023" s="403"/>
    </row>
    <row r="3024" spans="1:63" x14ac:dyDescent="0.25">
      <c r="A3024" s="405"/>
      <c r="B3024" s="400"/>
      <c r="C3024" s="403"/>
      <c r="D3024" s="403"/>
      <c r="E3024" s="403"/>
      <c r="I3024" s="404"/>
      <c r="Q3024" s="405"/>
      <c r="S3024" s="405"/>
      <c r="T3024" s="403"/>
      <c r="U3024" s="406"/>
      <c r="V3024" s="400"/>
      <c r="W3024" s="405"/>
      <c r="X3024" s="405"/>
      <c r="Y3024" s="403"/>
      <c r="Z3024" s="407"/>
      <c r="AA3024" s="403"/>
      <c r="AB3024" s="405"/>
      <c r="AC3024" s="403"/>
      <c r="AD3024" s="406"/>
      <c r="AG3024" s="403"/>
      <c r="AH3024" s="403"/>
      <c r="AI3024" s="405"/>
      <c r="AL3024" s="403"/>
      <c r="AN3024" s="403"/>
      <c r="AO3024" s="405"/>
      <c r="AP3024" s="403"/>
      <c r="AQ3024" s="403"/>
      <c r="AR3024" s="403"/>
      <c r="AS3024" s="403"/>
      <c r="AT3024" s="403"/>
      <c r="AU3024" s="403"/>
      <c r="AV3024" s="405"/>
      <c r="AW3024" s="404"/>
      <c r="AY3024" s="403"/>
      <c r="BC3024" s="403"/>
      <c r="BD3024" s="403"/>
      <c r="BE3024" s="403"/>
      <c r="BF3024" s="403"/>
      <c r="BG3024" s="403"/>
      <c r="BH3024" s="403"/>
      <c r="BI3024" s="403"/>
      <c r="BJ3024" s="403"/>
      <c r="BK3024" s="403"/>
    </row>
    <row r="3025" spans="1:63" x14ac:dyDescent="0.25">
      <c r="A3025" s="405"/>
      <c r="B3025" s="400"/>
      <c r="C3025" s="403"/>
      <c r="D3025" s="403"/>
      <c r="E3025" s="403"/>
      <c r="I3025" s="404"/>
      <c r="Q3025" s="405"/>
      <c r="S3025" s="405"/>
      <c r="T3025" s="403"/>
      <c r="U3025" s="406"/>
      <c r="V3025" s="400"/>
      <c r="W3025" s="405"/>
      <c r="X3025" s="405"/>
      <c r="Y3025" s="403"/>
      <c r="Z3025" s="407"/>
      <c r="AA3025" s="403"/>
      <c r="AB3025" s="405"/>
      <c r="AC3025" s="403"/>
      <c r="AD3025" s="406"/>
      <c r="AG3025" s="403"/>
      <c r="AH3025" s="403"/>
      <c r="AI3025" s="405"/>
      <c r="AL3025" s="403"/>
      <c r="AN3025" s="403"/>
      <c r="AO3025" s="405"/>
      <c r="AP3025" s="403"/>
      <c r="AQ3025" s="403"/>
      <c r="AR3025" s="403"/>
      <c r="AS3025" s="403"/>
      <c r="AT3025" s="403"/>
      <c r="AU3025" s="403"/>
      <c r="AV3025" s="405"/>
      <c r="AW3025" s="404"/>
      <c r="AY3025" s="403"/>
      <c r="BC3025" s="403"/>
      <c r="BD3025" s="403"/>
      <c r="BE3025" s="403"/>
      <c r="BF3025" s="403"/>
      <c r="BG3025" s="403"/>
      <c r="BH3025" s="403"/>
      <c r="BI3025" s="403"/>
      <c r="BJ3025" s="403"/>
      <c r="BK3025" s="403"/>
    </row>
    <row r="3026" spans="1:63" x14ac:dyDescent="0.25">
      <c r="A3026" s="405"/>
      <c r="B3026" s="400"/>
      <c r="C3026" s="403"/>
      <c r="D3026" s="403"/>
      <c r="E3026" s="403"/>
      <c r="I3026" s="404"/>
      <c r="Q3026" s="405"/>
      <c r="S3026" s="405"/>
      <c r="T3026" s="403"/>
      <c r="U3026" s="406"/>
      <c r="V3026" s="400"/>
      <c r="W3026" s="405"/>
      <c r="X3026" s="405"/>
      <c r="Y3026" s="403"/>
      <c r="Z3026" s="407"/>
      <c r="AA3026" s="403"/>
      <c r="AB3026" s="405"/>
      <c r="AC3026" s="403"/>
      <c r="AD3026" s="406"/>
      <c r="AG3026" s="403"/>
      <c r="AH3026" s="403"/>
      <c r="AI3026" s="405"/>
      <c r="AL3026" s="403"/>
      <c r="AN3026" s="403"/>
      <c r="AO3026" s="405"/>
      <c r="AP3026" s="403"/>
      <c r="AQ3026" s="403"/>
      <c r="AR3026" s="403"/>
      <c r="AS3026" s="403"/>
      <c r="AT3026" s="403"/>
      <c r="AU3026" s="403"/>
      <c r="AV3026" s="405"/>
      <c r="AW3026" s="404"/>
      <c r="AY3026" s="403"/>
      <c r="BC3026" s="403"/>
      <c r="BD3026" s="403"/>
      <c r="BE3026" s="403"/>
      <c r="BF3026" s="403"/>
      <c r="BG3026" s="403"/>
      <c r="BH3026" s="403"/>
      <c r="BI3026" s="403"/>
      <c r="BJ3026" s="403"/>
      <c r="BK3026" s="403"/>
    </row>
    <row r="3027" spans="1:63" x14ac:dyDescent="0.25">
      <c r="A3027" s="405"/>
      <c r="B3027" s="400"/>
      <c r="C3027" s="403"/>
      <c r="D3027" s="403"/>
      <c r="E3027" s="403"/>
      <c r="I3027" s="404"/>
      <c r="Q3027" s="405"/>
      <c r="S3027" s="405"/>
      <c r="T3027" s="403"/>
      <c r="U3027" s="406"/>
      <c r="V3027" s="400"/>
      <c r="W3027" s="405"/>
      <c r="X3027" s="405"/>
      <c r="Y3027" s="403"/>
      <c r="Z3027" s="407"/>
      <c r="AA3027" s="403"/>
      <c r="AB3027" s="405"/>
      <c r="AC3027" s="403"/>
      <c r="AD3027" s="406"/>
      <c r="AG3027" s="403"/>
      <c r="AH3027" s="403"/>
      <c r="AI3027" s="405"/>
      <c r="AL3027" s="403"/>
      <c r="AN3027" s="403"/>
      <c r="AO3027" s="405"/>
      <c r="AP3027" s="403"/>
      <c r="AQ3027" s="403"/>
      <c r="AR3027" s="403"/>
      <c r="AS3027" s="403"/>
      <c r="AT3027" s="403"/>
      <c r="AU3027" s="403"/>
      <c r="AV3027" s="405"/>
      <c r="AW3027" s="404"/>
      <c r="AY3027" s="403"/>
      <c r="BC3027" s="403"/>
      <c r="BD3027" s="403"/>
      <c r="BE3027" s="403"/>
      <c r="BF3027" s="403"/>
      <c r="BG3027" s="403"/>
      <c r="BH3027" s="403"/>
      <c r="BI3027" s="403"/>
      <c r="BJ3027" s="403"/>
      <c r="BK3027" s="403"/>
    </row>
    <row r="3028" spans="1:63" x14ac:dyDescent="0.25">
      <c r="A3028" s="405"/>
      <c r="B3028" s="400"/>
      <c r="C3028" s="403"/>
      <c r="D3028" s="403"/>
      <c r="E3028" s="403"/>
      <c r="I3028" s="404"/>
      <c r="Q3028" s="405"/>
      <c r="S3028" s="405"/>
      <c r="T3028" s="403"/>
      <c r="U3028" s="406"/>
      <c r="V3028" s="400"/>
      <c r="W3028" s="405"/>
      <c r="X3028" s="405"/>
      <c r="Y3028" s="403"/>
      <c r="Z3028" s="407"/>
      <c r="AA3028" s="403"/>
      <c r="AB3028" s="405"/>
      <c r="AC3028" s="403"/>
      <c r="AD3028" s="406"/>
      <c r="AG3028" s="403"/>
      <c r="AH3028" s="403"/>
      <c r="AI3028" s="405"/>
      <c r="AL3028" s="403"/>
      <c r="AN3028" s="403"/>
      <c r="AO3028" s="405"/>
      <c r="AP3028" s="403"/>
      <c r="AQ3028" s="403"/>
      <c r="AR3028" s="403"/>
      <c r="AS3028" s="403"/>
      <c r="AT3028" s="403"/>
      <c r="AU3028" s="403"/>
      <c r="AV3028" s="405"/>
      <c r="AW3028" s="404"/>
      <c r="AY3028" s="403"/>
      <c r="BC3028" s="403"/>
      <c r="BD3028" s="403"/>
      <c r="BE3028" s="403"/>
      <c r="BF3028" s="403"/>
      <c r="BG3028" s="403"/>
      <c r="BH3028" s="403"/>
      <c r="BI3028" s="403"/>
      <c r="BJ3028" s="403"/>
      <c r="BK3028" s="403"/>
    </row>
    <row r="3029" spans="1:63" x14ac:dyDescent="0.25">
      <c r="A3029" s="405"/>
      <c r="B3029" s="400"/>
      <c r="C3029" s="403"/>
      <c r="D3029" s="403"/>
      <c r="E3029" s="403"/>
      <c r="I3029" s="404"/>
      <c r="Q3029" s="405"/>
      <c r="S3029" s="405"/>
      <c r="T3029" s="403"/>
      <c r="U3029" s="406"/>
      <c r="V3029" s="400"/>
      <c r="W3029" s="405"/>
      <c r="X3029" s="405"/>
      <c r="Y3029" s="403"/>
      <c r="Z3029" s="407"/>
      <c r="AA3029" s="403"/>
      <c r="AB3029" s="405"/>
      <c r="AC3029" s="403"/>
      <c r="AD3029" s="406"/>
      <c r="AG3029" s="403"/>
      <c r="AH3029" s="403"/>
      <c r="AI3029" s="405"/>
      <c r="AL3029" s="403"/>
      <c r="AN3029" s="403"/>
      <c r="AO3029" s="405"/>
      <c r="AP3029" s="403"/>
      <c r="AQ3029" s="403"/>
      <c r="AR3029" s="403"/>
      <c r="AS3029" s="403"/>
      <c r="AT3029" s="403"/>
      <c r="AU3029" s="403"/>
      <c r="AV3029" s="405"/>
      <c r="AW3029" s="404"/>
      <c r="AY3029" s="403"/>
      <c r="BC3029" s="403"/>
      <c r="BD3029" s="403"/>
      <c r="BE3029" s="403"/>
      <c r="BF3029" s="403"/>
      <c r="BG3029" s="403"/>
      <c r="BH3029" s="403"/>
      <c r="BI3029" s="403"/>
      <c r="BJ3029" s="403"/>
      <c r="BK3029" s="403"/>
    </row>
    <row r="3030" spans="1:63" x14ac:dyDescent="0.25">
      <c r="A3030" s="405"/>
      <c r="B3030" s="400"/>
      <c r="C3030" s="403"/>
      <c r="D3030" s="403"/>
      <c r="E3030" s="403"/>
      <c r="I3030" s="404"/>
      <c r="Q3030" s="405"/>
      <c r="S3030" s="405"/>
      <c r="T3030" s="403"/>
      <c r="U3030" s="406"/>
      <c r="V3030" s="400"/>
      <c r="W3030" s="405"/>
      <c r="X3030" s="405"/>
      <c r="Y3030" s="403"/>
      <c r="Z3030" s="407"/>
      <c r="AA3030" s="403"/>
      <c r="AB3030" s="405"/>
      <c r="AC3030" s="403"/>
      <c r="AD3030" s="406"/>
      <c r="AG3030" s="403"/>
      <c r="AH3030" s="403"/>
      <c r="AI3030" s="405"/>
      <c r="AL3030" s="403"/>
      <c r="AN3030" s="403"/>
      <c r="AO3030" s="405"/>
      <c r="AP3030" s="403"/>
      <c r="AQ3030" s="403"/>
      <c r="AR3030" s="403"/>
      <c r="AS3030" s="403"/>
      <c r="AT3030" s="403"/>
      <c r="AU3030" s="403"/>
      <c r="AV3030" s="405"/>
      <c r="AW3030" s="404"/>
      <c r="AY3030" s="403"/>
      <c r="BC3030" s="403"/>
      <c r="BD3030" s="403"/>
      <c r="BE3030" s="403"/>
      <c r="BF3030" s="403"/>
      <c r="BG3030" s="403"/>
      <c r="BH3030" s="403"/>
      <c r="BI3030" s="403"/>
      <c r="BJ3030" s="403"/>
      <c r="BK3030" s="403"/>
    </row>
    <row r="3031" spans="1:63" x14ac:dyDescent="0.25">
      <c r="A3031" s="405"/>
      <c r="B3031" s="400"/>
      <c r="C3031" s="403"/>
      <c r="D3031" s="403"/>
      <c r="E3031" s="403"/>
      <c r="I3031" s="404"/>
      <c r="Q3031" s="405"/>
      <c r="S3031" s="405"/>
      <c r="T3031" s="403"/>
      <c r="U3031" s="406"/>
      <c r="V3031" s="400"/>
      <c r="W3031" s="405"/>
      <c r="X3031" s="405"/>
      <c r="Y3031" s="403"/>
      <c r="Z3031" s="407"/>
      <c r="AA3031" s="403"/>
      <c r="AB3031" s="405"/>
      <c r="AC3031" s="403"/>
      <c r="AD3031" s="406"/>
      <c r="AG3031" s="403"/>
      <c r="AH3031" s="403"/>
      <c r="AI3031" s="405"/>
      <c r="AL3031" s="403"/>
      <c r="AN3031" s="403"/>
      <c r="AO3031" s="405"/>
      <c r="AP3031" s="403"/>
      <c r="AQ3031" s="403"/>
      <c r="AR3031" s="403"/>
      <c r="AS3031" s="403"/>
      <c r="AT3031" s="403"/>
      <c r="AU3031" s="403"/>
      <c r="AV3031" s="405"/>
      <c r="AW3031" s="404"/>
      <c r="AY3031" s="403"/>
      <c r="BC3031" s="403"/>
      <c r="BD3031" s="403"/>
      <c r="BE3031" s="403"/>
      <c r="BF3031" s="403"/>
      <c r="BG3031" s="403"/>
      <c r="BH3031" s="403"/>
      <c r="BI3031" s="403"/>
      <c r="BJ3031" s="403"/>
      <c r="BK3031" s="403"/>
    </row>
    <row r="3032" spans="1:63" x14ac:dyDescent="0.25">
      <c r="A3032" s="405"/>
      <c r="B3032" s="400"/>
      <c r="C3032" s="403"/>
      <c r="D3032" s="403"/>
      <c r="E3032" s="403"/>
      <c r="I3032" s="404"/>
      <c r="Q3032" s="405"/>
      <c r="S3032" s="405"/>
      <c r="T3032" s="403"/>
      <c r="U3032" s="406"/>
      <c r="V3032" s="400"/>
      <c r="W3032" s="405"/>
      <c r="X3032" s="405"/>
      <c r="Y3032" s="403"/>
      <c r="Z3032" s="407"/>
      <c r="AA3032" s="403"/>
      <c r="AB3032" s="405"/>
      <c r="AC3032" s="403"/>
      <c r="AD3032" s="406"/>
      <c r="AG3032" s="403"/>
      <c r="AH3032" s="403"/>
      <c r="AI3032" s="405"/>
      <c r="AL3032" s="403"/>
      <c r="AN3032" s="403"/>
      <c r="AO3032" s="405"/>
      <c r="AP3032" s="403"/>
      <c r="AQ3032" s="403"/>
      <c r="AR3032" s="403"/>
      <c r="AS3032" s="403"/>
      <c r="AT3032" s="403"/>
      <c r="AU3032" s="403"/>
      <c r="AV3032" s="405"/>
      <c r="AW3032" s="404"/>
      <c r="AY3032" s="403"/>
      <c r="BC3032" s="403"/>
      <c r="BD3032" s="403"/>
      <c r="BE3032" s="403"/>
      <c r="BF3032" s="403"/>
      <c r="BG3032" s="403"/>
      <c r="BH3032" s="403"/>
      <c r="BI3032" s="403"/>
      <c r="BJ3032" s="403"/>
      <c r="BK3032" s="403"/>
    </row>
    <row r="3033" spans="1:63" x14ac:dyDescent="0.25">
      <c r="A3033" s="405"/>
      <c r="B3033" s="400"/>
      <c r="C3033" s="403"/>
      <c r="D3033" s="403"/>
      <c r="E3033" s="403"/>
      <c r="I3033" s="404"/>
      <c r="Q3033" s="405"/>
      <c r="S3033" s="405"/>
      <c r="T3033" s="403"/>
      <c r="U3033" s="406"/>
      <c r="V3033" s="400"/>
      <c r="W3033" s="405"/>
      <c r="X3033" s="405"/>
      <c r="Y3033" s="403"/>
      <c r="Z3033" s="407"/>
      <c r="AA3033" s="403"/>
      <c r="AB3033" s="405"/>
      <c r="AC3033" s="403"/>
      <c r="AD3033" s="406"/>
      <c r="AG3033" s="403"/>
      <c r="AH3033" s="403"/>
      <c r="AI3033" s="405"/>
      <c r="AL3033" s="403"/>
      <c r="AN3033" s="403"/>
      <c r="AO3033" s="405"/>
      <c r="AP3033" s="403"/>
      <c r="AQ3033" s="403"/>
      <c r="AR3033" s="403"/>
      <c r="AS3033" s="403"/>
      <c r="AT3033" s="403"/>
      <c r="AU3033" s="403"/>
      <c r="AV3033" s="405"/>
      <c r="AW3033" s="404"/>
      <c r="AY3033" s="403"/>
      <c r="BC3033" s="403"/>
      <c r="BD3033" s="403"/>
      <c r="BE3033" s="403"/>
      <c r="BF3033" s="403"/>
      <c r="BG3033" s="403"/>
      <c r="BH3033" s="403"/>
      <c r="BI3033" s="403"/>
      <c r="BJ3033" s="403"/>
      <c r="BK3033" s="403"/>
    </row>
    <row r="3034" spans="1:63" x14ac:dyDescent="0.25">
      <c r="A3034" s="405"/>
      <c r="B3034" s="400"/>
      <c r="C3034" s="403"/>
      <c r="D3034" s="403"/>
      <c r="E3034" s="403"/>
      <c r="I3034" s="404"/>
      <c r="Q3034" s="405"/>
      <c r="S3034" s="405"/>
      <c r="T3034" s="403"/>
      <c r="U3034" s="406"/>
      <c r="V3034" s="400"/>
      <c r="W3034" s="405"/>
      <c r="X3034" s="405"/>
      <c r="Y3034" s="403"/>
      <c r="Z3034" s="407"/>
      <c r="AA3034" s="403"/>
      <c r="AB3034" s="405"/>
      <c r="AC3034" s="403"/>
      <c r="AD3034" s="406"/>
      <c r="AG3034" s="403"/>
      <c r="AH3034" s="403"/>
      <c r="AI3034" s="405"/>
      <c r="AL3034" s="403"/>
      <c r="AN3034" s="403"/>
      <c r="AO3034" s="405"/>
      <c r="AP3034" s="403"/>
      <c r="AQ3034" s="403"/>
      <c r="AR3034" s="403"/>
      <c r="AS3034" s="403"/>
      <c r="AT3034" s="403"/>
      <c r="AU3034" s="403"/>
      <c r="AV3034" s="405"/>
      <c r="AW3034" s="404"/>
      <c r="AY3034" s="403"/>
      <c r="BC3034" s="403"/>
      <c r="BD3034" s="403"/>
      <c r="BE3034" s="403"/>
      <c r="BF3034" s="403"/>
      <c r="BG3034" s="403"/>
      <c r="BH3034" s="403"/>
      <c r="BI3034" s="403"/>
      <c r="BJ3034" s="403"/>
      <c r="BK3034" s="403"/>
    </row>
    <row r="3035" spans="1:63" x14ac:dyDescent="0.25">
      <c r="A3035" s="405"/>
      <c r="B3035" s="400"/>
      <c r="C3035" s="403"/>
      <c r="D3035" s="403"/>
      <c r="E3035" s="403"/>
      <c r="I3035" s="404"/>
      <c r="Q3035" s="405"/>
      <c r="S3035" s="405"/>
      <c r="T3035" s="403"/>
      <c r="U3035" s="406"/>
      <c r="V3035" s="400"/>
      <c r="W3035" s="405"/>
      <c r="X3035" s="405"/>
      <c r="Y3035" s="403"/>
      <c r="Z3035" s="407"/>
      <c r="AA3035" s="403"/>
      <c r="AB3035" s="405"/>
      <c r="AC3035" s="403"/>
      <c r="AD3035" s="406"/>
      <c r="AG3035" s="403"/>
      <c r="AH3035" s="403"/>
      <c r="AI3035" s="405"/>
      <c r="AL3035" s="403"/>
      <c r="AN3035" s="403"/>
      <c r="AO3035" s="405"/>
      <c r="AP3035" s="403"/>
      <c r="AQ3035" s="403"/>
      <c r="AR3035" s="403"/>
      <c r="AS3035" s="403"/>
      <c r="AT3035" s="403"/>
      <c r="AU3035" s="403"/>
      <c r="AV3035" s="405"/>
      <c r="AW3035" s="404"/>
      <c r="AY3035" s="403"/>
      <c r="BC3035" s="403"/>
      <c r="BD3035" s="403"/>
      <c r="BE3035" s="403"/>
      <c r="BF3035" s="403"/>
      <c r="BG3035" s="403"/>
      <c r="BH3035" s="403"/>
      <c r="BI3035" s="403"/>
      <c r="BJ3035" s="403"/>
      <c r="BK3035" s="403"/>
    </row>
    <row r="3036" spans="1:63" x14ac:dyDescent="0.25">
      <c r="A3036" s="405"/>
      <c r="B3036" s="400"/>
      <c r="C3036" s="403"/>
      <c r="D3036" s="403"/>
      <c r="E3036" s="403"/>
      <c r="I3036" s="404"/>
      <c r="Q3036" s="405"/>
      <c r="S3036" s="405"/>
      <c r="T3036" s="403"/>
      <c r="U3036" s="406"/>
      <c r="V3036" s="400"/>
      <c r="W3036" s="405"/>
      <c r="X3036" s="405"/>
      <c r="Y3036" s="403"/>
      <c r="Z3036" s="407"/>
      <c r="AA3036" s="403"/>
      <c r="AB3036" s="405"/>
      <c r="AC3036" s="403"/>
      <c r="AD3036" s="406"/>
      <c r="AG3036" s="403"/>
      <c r="AH3036" s="403"/>
      <c r="AI3036" s="405"/>
      <c r="AL3036" s="403"/>
      <c r="AN3036" s="403"/>
      <c r="AO3036" s="405"/>
      <c r="AP3036" s="403"/>
      <c r="AQ3036" s="403"/>
      <c r="AR3036" s="403"/>
      <c r="AS3036" s="403"/>
      <c r="AT3036" s="403"/>
      <c r="AU3036" s="403"/>
      <c r="AV3036" s="405"/>
      <c r="AW3036" s="404"/>
      <c r="AY3036" s="403"/>
      <c r="BC3036" s="403"/>
      <c r="BD3036" s="403"/>
      <c r="BE3036" s="403"/>
      <c r="BF3036" s="403"/>
      <c r="BG3036" s="403"/>
      <c r="BH3036" s="403"/>
      <c r="BI3036" s="403"/>
      <c r="BJ3036" s="403"/>
      <c r="BK3036" s="403"/>
    </row>
    <row r="3037" spans="1:63" x14ac:dyDescent="0.25">
      <c r="A3037" s="405"/>
      <c r="B3037" s="400"/>
      <c r="C3037" s="403"/>
      <c r="D3037" s="403"/>
      <c r="E3037" s="403"/>
      <c r="I3037" s="404"/>
      <c r="Q3037" s="405"/>
      <c r="S3037" s="405"/>
      <c r="T3037" s="403"/>
      <c r="U3037" s="406"/>
      <c r="V3037" s="400"/>
      <c r="W3037" s="405"/>
      <c r="X3037" s="405"/>
      <c r="Y3037" s="403"/>
      <c r="Z3037" s="407"/>
      <c r="AA3037" s="403"/>
      <c r="AB3037" s="405"/>
      <c r="AC3037" s="403"/>
      <c r="AD3037" s="406"/>
      <c r="AG3037" s="403"/>
      <c r="AH3037" s="403"/>
      <c r="AI3037" s="405"/>
      <c r="AL3037" s="403"/>
      <c r="AN3037" s="403"/>
      <c r="AO3037" s="405"/>
      <c r="AP3037" s="403"/>
      <c r="AQ3037" s="403"/>
      <c r="AR3037" s="403"/>
      <c r="AS3037" s="403"/>
      <c r="AT3037" s="403"/>
      <c r="AU3037" s="403"/>
      <c r="AV3037" s="405"/>
      <c r="AW3037" s="404"/>
      <c r="AY3037" s="403"/>
      <c r="BC3037" s="403"/>
      <c r="BD3037" s="403"/>
      <c r="BE3037" s="403"/>
      <c r="BF3037" s="403"/>
      <c r="BG3037" s="403"/>
      <c r="BH3037" s="403"/>
      <c r="BI3037" s="403"/>
      <c r="BJ3037" s="403"/>
      <c r="BK3037" s="403"/>
    </row>
    <row r="3038" spans="1:63" x14ac:dyDescent="0.25">
      <c r="A3038" s="405"/>
      <c r="B3038" s="400"/>
      <c r="C3038" s="403"/>
      <c r="D3038" s="403"/>
      <c r="E3038" s="403"/>
      <c r="I3038" s="404"/>
      <c r="Q3038" s="405"/>
      <c r="S3038" s="405"/>
      <c r="T3038" s="403"/>
      <c r="U3038" s="406"/>
      <c r="V3038" s="400"/>
      <c r="W3038" s="405"/>
      <c r="X3038" s="405"/>
      <c r="Y3038" s="403"/>
      <c r="Z3038" s="407"/>
      <c r="AA3038" s="403"/>
      <c r="AB3038" s="405"/>
      <c r="AC3038" s="403"/>
      <c r="AD3038" s="406"/>
      <c r="AG3038" s="403"/>
      <c r="AH3038" s="403"/>
      <c r="AI3038" s="405"/>
      <c r="AL3038" s="403"/>
      <c r="AN3038" s="403"/>
      <c r="AO3038" s="405"/>
      <c r="AP3038" s="403"/>
      <c r="AQ3038" s="403"/>
      <c r="AR3038" s="403"/>
      <c r="AS3038" s="403"/>
      <c r="AT3038" s="403"/>
      <c r="AU3038" s="403"/>
      <c r="AV3038" s="405"/>
      <c r="AW3038" s="404"/>
      <c r="AY3038" s="403"/>
      <c r="BC3038" s="403"/>
      <c r="BD3038" s="403"/>
      <c r="BE3038" s="403"/>
      <c r="BF3038" s="403"/>
      <c r="BG3038" s="403"/>
      <c r="BH3038" s="403"/>
      <c r="BI3038" s="403"/>
      <c r="BJ3038" s="403"/>
      <c r="BK3038" s="403"/>
    </row>
    <row r="3039" spans="1:63" x14ac:dyDescent="0.25">
      <c r="A3039" s="405"/>
      <c r="B3039" s="400"/>
      <c r="C3039" s="403"/>
      <c r="D3039" s="403"/>
      <c r="E3039" s="403"/>
      <c r="I3039" s="404"/>
      <c r="Q3039" s="405"/>
      <c r="S3039" s="405"/>
      <c r="T3039" s="403"/>
      <c r="U3039" s="406"/>
      <c r="V3039" s="400"/>
      <c r="W3039" s="405"/>
      <c r="X3039" s="405"/>
      <c r="Y3039" s="403"/>
      <c r="Z3039" s="407"/>
      <c r="AA3039" s="403"/>
      <c r="AB3039" s="405"/>
      <c r="AC3039" s="403"/>
      <c r="AD3039" s="406"/>
      <c r="AG3039" s="403"/>
      <c r="AH3039" s="403"/>
      <c r="AI3039" s="405"/>
      <c r="AL3039" s="403"/>
      <c r="AN3039" s="403"/>
      <c r="AO3039" s="405"/>
      <c r="AP3039" s="403"/>
      <c r="AQ3039" s="403"/>
      <c r="AR3039" s="403"/>
      <c r="AS3039" s="403"/>
      <c r="AT3039" s="403"/>
      <c r="AU3039" s="403"/>
      <c r="AV3039" s="405"/>
      <c r="AW3039" s="404"/>
      <c r="AY3039" s="403"/>
      <c r="BC3039" s="403"/>
      <c r="BD3039" s="403"/>
      <c r="BE3039" s="403"/>
      <c r="BF3039" s="403"/>
      <c r="BG3039" s="403"/>
      <c r="BH3039" s="403"/>
      <c r="BI3039" s="403"/>
      <c r="BJ3039" s="403"/>
      <c r="BK3039" s="403"/>
    </row>
    <row r="3040" spans="1:63" x14ac:dyDescent="0.25">
      <c r="A3040" s="405"/>
      <c r="B3040" s="400"/>
      <c r="C3040" s="403"/>
      <c r="D3040" s="403"/>
      <c r="E3040" s="403"/>
      <c r="I3040" s="404"/>
      <c r="Q3040" s="405"/>
      <c r="S3040" s="405"/>
      <c r="T3040" s="403"/>
      <c r="U3040" s="406"/>
      <c r="V3040" s="400"/>
      <c r="W3040" s="405"/>
      <c r="X3040" s="405"/>
      <c r="Y3040" s="403"/>
      <c r="Z3040" s="407"/>
      <c r="AA3040" s="403"/>
      <c r="AB3040" s="405"/>
      <c r="AC3040" s="403"/>
      <c r="AD3040" s="406"/>
      <c r="AG3040" s="403"/>
      <c r="AH3040" s="403"/>
      <c r="AI3040" s="405"/>
      <c r="AL3040" s="403"/>
      <c r="AN3040" s="403"/>
      <c r="AO3040" s="405"/>
      <c r="AP3040" s="403"/>
      <c r="AQ3040" s="403"/>
      <c r="AR3040" s="403"/>
      <c r="AS3040" s="403"/>
      <c r="AT3040" s="403"/>
      <c r="AU3040" s="403"/>
      <c r="AV3040" s="405"/>
      <c r="AW3040" s="404"/>
      <c r="AY3040" s="403"/>
      <c r="BC3040" s="403"/>
      <c r="BD3040" s="403"/>
      <c r="BE3040" s="403"/>
      <c r="BF3040" s="403"/>
      <c r="BG3040" s="403"/>
      <c r="BH3040" s="403"/>
      <c r="BI3040" s="403"/>
      <c r="BJ3040" s="403"/>
      <c r="BK3040" s="403"/>
    </row>
    <row r="3041" spans="1:63" x14ac:dyDescent="0.25">
      <c r="A3041" s="405"/>
      <c r="B3041" s="400"/>
      <c r="C3041" s="403"/>
      <c r="D3041" s="403"/>
      <c r="E3041" s="403"/>
      <c r="I3041" s="404"/>
      <c r="Q3041" s="405"/>
      <c r="S3041" s="405"/>
      <c r="T3041" s="403"/>
      <c r="U3041" s="406"/>
      <c r="V3041" s="400"/>
      <c r="W3041" s="405"/>
      <c r="X3041" s="405"/>
      <c r="Y3041" s="403"/>
      <c r="Z3041" s="407"/>
      <c r="AA3041" s="403"/>
      <c r="AB3041" s="405"/>
      <c r="AC3041" s="403"/>
      <c r="AD3041" s="406"/>
      <c r="AG3041" s="403"/>
      <c r="AH3041" s="403"/>
      <c r="AI3041" s="405"/>
      <c r="AL3041" s="403"/>
      <c r="AN3041" s="403"/>
      <c r="AO3041" s="405"/>
      <c r="AP3041" s="403"/>
      <c r="AQ3041" s="403"/>
      <c r="AR3041" s="403"/>
      <c r="AS3041" s="403"/>
      <c r="AT3041" s="403"/>
      <c r="AU3041" s="403"/>
      <c r="AV3041" s="405"/>
      <c r="AW3041" s="404"/>
      <c r="AY3041" s="403"/>
      <c r="BC3041" s="403"/>
      <c r="BD3041" s="403"/>
      <c r="BE3041" s="403"/>
      <c r="BF3041" s="403"/>
      <c r="BG3041" s="403"/>
      <c r="BH3041" s="403"/>
      <c r="BI3041" s="403"/>
      <c r="BJ3041" s="403"/>
      <c r="BK3041" s="403"/>
    </row>
    <row r="3042" spans="1:63" x14ac:dyDescent="0.25">
      <c r="A3042" s="405"/>
      <c r="B3042" s="400"/>
      <c r="C3042" s="403"/>
      <c r="D3042" s="403"/>
      <c r="E3042" s="403"/>
      <c r="I3042" s="404"/>
      <c r="Q3042" s="405"/>
      <c r="S3042" s="405"/>
      <c r="T3042" s="403"/>
      <c r="U3042" s="406"/>
      <c r="V3042" s="400"/>
      <c r="W3042" s="405"/>
      <c r="X3042" s="405"/>
      <c r="Y3042" s="403"/>
      <c r="Z3042" s="407"/>
      <c r="AA3042" s="403"/>
      <c r="AB3042" s="405"/>
      <c r="AC3042" s="403"/>
      <c r="AD3042" s="406"/>
      <c r="AG3042" s="403"/>
      <c r="AH3042" s="403"/>
      <c r="AI3042" s="405"/>
      <c r="AL3042" s="403"/>
      <c r="AN3042" s="403"/>
      <c r="AO3042" s="405"/>
      <c r="AP3042" s="403"/>
      <c r="AQ3042" s="403"/>
      <c r="AR3042" s="403"/>
      <c r="AS3042" s="403"/>
      <c r="AT3042" s="403"/>
      <c r="AU3042" s="403"/>
      <c r="AV3042" s="405"/>
      <c r="AW3042" s="404"/>
      <c r="AY3042" s="403"/>
      <c r="BC3042" s="403"/>
      <c r="BD3042" s="403"/>
      <c r="BE3042" s="403"/>
      <c r="BF3042" s="403"/>
      <c r="BG3042" s="403"/>
      <c r="BH3042" s="403"/>
      <c r="BI3042" s="403"/>
      <c r="BJ3042" s="403"/>
      <c r="BK3042" s="403"/>
    </row>
    <row r="3043" spans="1:63" x14ac:dyDescent="0.25">
      <c r="A3043" s="405"/>
      <c r="B3043" s="400"/>
      <c r="C3043" s="403"/>
      <c r="D3043" s="403"/>
      <c r="E3043" s="403"/>
      <c r="I3043" s="404"/>
      <c r="Q3043" s="405"/>
      <c r="S3043" s="405"/>
      <c r="T3043" s="403"/>
      <c r="U3043" s="406"/>
      <c r="V3043" s="400"/>
      <c r="W3043" s="405"/>
      <c r="X3043" s="405"/>
      <c r="Y3043" s="403"/>
      <c r="Z3043" s="407"/>
      <c r="AA3043" s="403"/>
      <c r="AB3043" s="405"/>
      <c r="AC3043" s="403"/>
      <c r="AD3043" s="406"/>
      <c r="AG3043" s="403"/>
      <c r="AH3043" s="403"/>
      <c r="AI3043" s="405"/>
      <c r="AL3043" s="403"/>
      <c r="AN3043" s="403"/>
      <c r="AO3043" s="405"/>
      <c r="AP3043" s="403"/>
      <c r="AQ3043" s="403"/>
      <c r="AR3043" s="403"/>
      <c r="AS3043" s="403"/>
      <c r="AT3043" s="403"/>
      <c r="AU3043" s="403"/>
      <c r="AV3043" s="405"/>
      <c r="AW3043" s="404"/>
      <c r="AY3043" s="403"/>
      <c r="BC3043" s="403"/>
      <c r="BD3043" s="403"/>
      <c r="BE3043" s="403"/>
      <c r="BF3043" s="403"/>
      <c r="BG3043" s="403"/>
      <c r="BH3043" s="403"/>
      <c r="BI3043" s="403"/>
      <c r="BJ3043" s="403"/>
      <c r="BK3043" s="403"/>
    </row>
    <row r="3044" spans="1:63" x14ac:dyDescent="0.25">
      <c r="A3044" s="405"/>
      <c r="B3044" s="400"/>
      <c r="C3044" s="403"/>
      <c r="D3044" s="403"/>
      <c r="E3044" s="403"/>
      <c r="I3044" s="404"/>
      <c r="Q3044" s="405"/>
      <c r="S3044" s="405"/>
      <c r="T3044" s="403"/>
      <c r="U3044" s="406"/>
      <c r="V3044" s="400"/>
      <c r="W3044" s="405"/>
      <c r="X3044" s="405"/>
      <c r="Y3044" s="403"/>
      <c r="Z3044" s="407"/>
      <c r="AA3044" s="403"/>
      <c r="AB3044" s="405"/>
      <c r="AC3044" s="403"/>
      <c r="AD3044" s="406"/>
      <c r="AG3044" s="403"/>
      <c r="AH3044" s="403"/>
      <c r="AI3044" s="405"/>
      <c r="AL3044" s="403"/>
      <c r="AN3044" s="403"/>
      <c r="AO3044" s="405"/>
      <c r="AP3044" s="403"/>
      <c r="AQ3044" s="403"/>
      <c r="AR3044" s="403"/>
      <c r="AS3044" s="403"/>
      <c r="AT3044" s="403"/>
      <c r="AU3044" s="403"/>
      <c r="AV3044" s="405"/>
      <c r="AW3044" s="404"/>
      <c r="AY3044" s="403"/>
      <c r="BC3044" s="403"/>
      <c r="BD3044" s="403"/>
      <c r="BE3044" s="403"/>
      <c r="BF3044" s="403"/>
      <c r="BG3044" s="403"/>
      <c r="BH3044" s="403"/>
      <c r="BI3044" s="403"/>
      <c r="BJ3044" s="403"/>
      <c r="BK3044" s="403"/>
    </row>
    <row r="3045" spans="1:63" x14ac:dyDescent="0.25">
      <c r="A3045" s="405"/>
      <c r="B3045" s="400"/>
      <c r="C3045" s="403"/>
      <c r="D3045" s="403"/>
      <c r="E3045" s="403"/>
      <c r="I3045" s="404"/>
      <c r="Q3045" s="405"/>
      <c r="S3045" s="405"/>
      <c r="T3045" s="403"/>
      <c r="U3045" s="406"/>
      <c r="V3045" s="400"/>
      <c r="W3045" s="405"/>
      <c r="X3045" s="405"/>
      <c r="Y3045" s="403"/>
      <c r="Z3045" s="407"/>
      <c r="AA3045" s="403"/>
      <c r="AB3045" s="405"/>
      <c r="AC3045" s="403"/>
      <c r="AD3045" s="406"/>
      <c r="AG3045" s="403"/>
      <c r="AH3045" s="403"/>
      <c r="AI3045" s="405"/>
      <c r="AL3045" s="403"/>
      <c r="AN3045" s="403"/>
      <c r="AO3045" s="405"/>
      <c r="AP3045" s="403"/>
      <c r="AQ3045" s="403"/>
      <c r="AR3045" s="403"/>
      <c r="AS3045" s="403"/>
      <c r="AT3045" s="403"/>
      <c r="AU3045" s="403"/>
      <c r="AV3045" s="405"/>
      <c r="AW3045" s="404"/>
      <c r="AY3045" s="403"/>
      <c r="BC3045" s="403"/>
      <c r="BD3045" s="403"/>
      <c r="BE3045" s="403"/>
      <c r="BF3045" s="403"/>
      <c r="BG3045" s="403"/>
      <c r="BH3045" s="403"/>
      <c r="BI3045" s="403"/>
      <c r="BJ3045" s="403"/>
      <c r="BK3045" s="403"/>
    </row>
    <row r="3046" spans="1:63" x14ac:dyDescent="0.25">
      <c r="A3046" s="405"/>
      <c r="B3046" s="400"/>
      <c r="C3046" s="403"/>
      <c r="D3046" s="403"/>
      <c r="E3046" s="403"/>
      <c r="I3046" s="404"/>
      <c r="Q3046" s="405"/>
      <c r="S3046" s="405"/>
      <c r="T3046" s="403"/>
      <c r="U3046" s="406"/>
      <c r="V3046" s="400"/>
      <c r="W3046" s="405"/>
      <c r="X3046" s="405"/>
      <c r="Y3046" s="403"/>
      <c r="Z3046" s="407"/>
      <c r="AA3046" s="403"/>
      <c r="AB3046" s="405"/>
      <c r="AC3046" s="403"/>
      <c r="AD3046" s="406"/>
      <c r="AG3046" s="403"/>
      <c r="AH3046" s="403"/>
      <c r="AI3046" s="405"/>
      <c r="AL3046" s="403"/>
      <c r="AN3046" s="403"/>
      <c r="AO3046" s="405"/>
      <c r="AP3046" s="403"/>
      <c r="AQ3046" s="403"/>
      <c r="AR3046" s="403"/>
      <c r="AS3046" s="403"/>
      <c r="AT3046" s="403"/>
      <c r="AU3046" s="403"/>
      <c r="AV3046" s="405"/>
      <c r="AW3046" s="404"/>
      <c r="AY3046" s="403"/>
      <c r="BC3046" s="403"/>
      <c r="BD3046" s="403"/>
      <c r="BE3046" s="403"/>
      <c r="BF3046" s="403"/>
      <c r="BG3046" s="403"/>
      <c r="BH3046" s="403"/>
      <c r="BI3046" s="403"/>
      <c r="BJ3046" s="403"/>
      <c r="BK3046" s="403"/>
    </row>
    <row r="3047" spans="1:63" x14ac:dyDescent="0.25">
      <c r="A3047" s="405"/>
      <c r="B3047" s="400"/>
      <c r="C3047" s="403"/>
      <c r="D3047" s="403"/>
      <c r="E3047" s="403"/>
      <c r="I3047" s="404"/>
      <c r="Q3047" s="405"/>
      <c r="S3047" s="405"/>
      <c r="T3047" s="403"/>
      <c r="U3047" s="406"/>
      <c r="V3047" s="400"/>
      <c r="W3047" s="405"/>
      <c r="X3047" s="405"/>
      <c r="Y3047" s="403"/>
      <c r="Z3047" s="407"/>
      <c r="AA3047" s="403"/>
      <c r="AB3047" s="405"/>
      <c r="AC3047" s="403"/>
      <c r="AD3047" s="406"/>
      <c r="AG3047" s="403"/>
      <c r="AH3047" s="403"/>
      <c r="AI3047" s="405"/>
      <c r="AL3047" s="403"/>
      <c r="AN3047" s="403"/>
      <c r="AO3047" s="405"/>
      <c r="AP3047" s="403"/>
      <c r="AQ3047" s="403"/>
      <c r="AR3047" s="403"/>
      <c r="AS3047" s="403"/>
      <c r="AT3047" s="403"/>
      <c r="AU3047" s="403"/>
      <c r="AV3047" s="405"/>
      <c r="AW3047" s="404"/>
      <c r="AY3047" s="403"/>
      <c r="BC3047" s="403"/>
      <c r="BD3047" s="403"/>
      <c r="BE3047" s="403"/>
      <c r="BF3047" s="403"/>
      <c r="BG3047" s="403"/>
      <c r="BH3047" s="403"/>
      <c r="BI3047" s="403"/>
      <c r="BJ3047" s="403"/>
      <c r="BK3047" s="403"/>
    </row>
    <row r="3048" spans="1:63" x14ac:dyDescent="0.25">
      <c r="A3048" s="405"/>
      <c r="B3048" s="400"/>
      <c r="C3048" s="403"/>
      <c r="D3048" s="403"/>
      <c r="E3048" s="403"/>
      <c r="I3048" s="404"/>
      <c r="Q3048" s="405"/>
      <c r="S3048" s="405"/>
      <c r="T3048" s="403"/>
      <c r="U3048" s="406"/>
      <c r="V3048" s="400"/>
      <c r="W3048" s="405"/>
      <c r="X3048" s="405"/>
      <c r="Y3048" s="403"/>
      <c r="Z3048" s="407"/>
      <c r="AA3048" s="403"/>
      <c r="AB3048" s="405"/>
      <c r="AC3048" s="403"/>
      <c r="AD3048" s="406"/>
      <c r="AG3048" s="403"/>
      <c r="AH3048" s="403"/>
      <c r="AI3048" s="405"/>
      <c r="AL3048" s="403"/>
      <c r="AN3048" s="403"/>
      <c r="AO3048" s="405"/>
      <c r="AP3048" s="403"/>
      <c r="AQ3048" s="403"/>
      <c r="AR3048" s="403"/>
      <c r="AS3048" s="403"/>
      <c r="AT3048" s="403"/>
      <c r="AU3048" s="403"/>
      <c r="AV3048" s="405"/>
      <c r="AW3048" s="404"/>
      <c r="AY3048" s="403"/>
      <c r="BC3048" s="403"/>
      <c r="BD3048" s="403"/>
      <c r="BE3048" s="403"/>
      <c r="BF3048" s="403"/>
      <c r="BG3048" s="403"/>
      <c r="BH3048" s="403"/>
      <c r="BI3048" s="403"/>
      <c r="BJ3048" s="403"/>
      <c r="BK3048" s="403"/>
    </row>
    <row r="3049" spans="1:63" x14ac:dyDescent="0.25">
      <c r="A3049" s="405"/>
      <c r="B3049" s="400"/>
      <c r="C3049" s="403"/>
      <c r="D3049" s="403"/>
      <c r="E3049" s="403"/>
      <c r="I3049" s="404"/>
      <c r="Q3049" s="405"/>
      <c r="S3049" s="405"/>
      <c r="T3049" s="403"/>
      <c r="U3049" s="406"/>
      <c r="V3049" s="400"/>
      <c r="W3049" s="405"/>
      <c r="X3049" s="405"/>
      <c r="Y3049" s="403"/>
      <c r="Z3049" s="407"/>
      <c r="AA3049" s="403"/>
      <c r="AB3049" s="405"/>
      <c r="AC3049" s="403"/>
      <c r="AD3049" s="406"/>
      <c r="AG3049" s="403"/>
      <c r="AH3049" s="403"/>
      <c r="AI3049" s="405"/>
      <c r="AL3049" s="403"/>
      <c r="AN3049" s="403"/>
      <c r="AO3049" s="405"/>
      <c r="AP3049" s="403"/>
      <c r="AQ3049" s="403"/>
      <c r="AR3049" s="403"/>
      <c r="AS3049" s="403"/>
      <c r="AT3049" s="403"/>
      <c r="AU3049" s="403"/>
      <c r="AV3049" s="405"/>
      <c r="AW3049" s="404"/>
      <c r="AY3049" s="403"/>
      <c r="BC3049" s="403"/>
      <c r="BD3049" s="403"/>
      <c r="BE3049" s="403"/>
      <c r="BF3049" s="403"/>
      <c r="BG3049" s="403"/>
      <c r="BH3049" s="403"/>
      <c r="BI3049" s="403"/>
      <c r="BJ3049" s="403"/>
      <c r="BK3049" s="403"/>
    </row>
    <row r="3050" spans="1:63" x14ac:dyDescent="0.25">
      <c r="A3050" s="405"/>
      <c r="B3050" s="400"/>
      <c r="C3050" s="403"/>
      <c r="D3050" s="403"/>
      <c r="E3050" s="403"/>
      <c r="I3050" s="404"/>
      <c r="Q3050" s="405"/>
      <c r="S3050" s="405"/>
      <c r="T3050" s="403"/>
      <c r="U3050" s="406"/>
      <c r="V3050" s="400"/>
      <c r="W3050" s="405"/>
      <c r="X3050" s="405"/>
      <c r="Y3050" s="403"/>
      <c r="Z3050" s="407"/>
      <c r="AA3050" s="403"/>
      <c r="AB3050" s="405"/>
      <c r="AC3050" s="403"/>
      <c r="AD3050" s="406"/>
      <c r="AG3050" s="403"/>
      <c r="AH3050" s="403"/>
      <c r="AI3050" s="405"/>
      <c r="AL3050" s="403"/>
      <c r="AN3050" s="403"/>
      <c r="AO3050" s="405"/>
      <c r="AP3050" s="403"/>
      <c r="AQ3050" s="403"/>
      <c r="AR3050" s="403"/>
      <c r="AS3050" s="403"/>
      <c r="AT3050" s="403"/>
      <c r="AU3050" s="403"/>
      <c r="AV3050" s="405"/>
      <c r="AW3050" s="404"/>
      <c r="AY3050" s="403"/>
      <c r="BC3050" s="403"/>
      <c r="BD3050" s="403"/>
      <c r="BE3050" s="403"/>
      <c r="BF3050" s="403"/>
      <c r="BG3050" s="403"/>
      <c r="BH3050" s="403"/>
      <c r="BI3050" s="403"/>
      <c r="BJ3050" s="403"/>
      <c r="BK3050" s="403"/>
    </row>
    <row r="3051" spans="1:63" x14ac:dyDescent="0.25">
      <c r="A3051" s="405"/>
      <c r="B3051" s="400"/>
      <c r="C3051" s="403"/>
      <c r="D3051" s="403"/>
      <c r="E3051" s="403"/>
      <c r="I3051" s="404"/>
      <c r="Q3051" s="405"/>
      <c r="S3051" s="405"/>
      <c r="T3051" s="403"/>
      <c r="U3051" s="406"/>
      <c r="V3051" s="400"/>
      <c r="W3051" s="405"/>
      <c r="X3051" s="405"/>
      <c r="Y3051" s="403"/>
      <c r="Z3051" s="407"/>
      <c r="AA3051" s="403"/>
      <c r="AB3051" s="405"/>
      <c r="AC3051" s="403"/>
      <c r="AD3051" s="406"/>
      <c r="AG3051" s="403"/>
      <c r="AH3051" s="403"/>
      <c r="AI3051" s="405"/>
      <c r="AL3051" s="403"/>
      <c r="AN3051" s="403"/>
      <c r="AO3051" s="405"/>
      <c r="AP3051" s="403"/>
      <c r="AQ3051" s="403"/>
      <c r="AR3051" s="403"/>
      <c r="AS3051" s="403"/>
      <c r="AT3051" s="403"/>
      <c r="AU3051" s="403"/>
      <c r="AV3051" s="405"/>
      <c r="AW3051" s="404"/>
      <c r="AY3051" s="403"/>
      <c r="BC3051" s="403"/>
      <c r="BD3051" s="403"/>
      <c r="BE3051" s="403"/>
      <c r="BF3051" s="403"/>
      <c r="BG3051" s="403"/>
      <c r="BH3051" s="403"/>
      <c r="BI3051" s="403"/>
      <c r="BJ3051" s="403"/>
      <c r="BK3051" s="403"/>
    </row>
    <row r="3052" spans="1:63" x14ac:dyDescent="0.25">
      <c r="A3052" s="405"/>
      <c r="B3052" s="400"/>
      <c r="C3052" s="403"/>
      <c r="D3052" s="403"/>
      <c r="E3052" s="403"/>
      <c r="I3052" s="404"/>
      <c r="Q3052" s="405"/>
      <c r="S3052" s="405"/>
      <c r="T3052" s="403"/>
      <c r="U3052" s="406"/>
      <c r="V3052" s="400"/>
      <c r="W3052" s="405"/>
      <c r="X3052" s="405"/>
      <c r="Y3052" s="403"/>
      <c r="Z3052" s="407"/>
      <c r="AA3052" s="403"/>
      <c r="AB3052" s="405"/>
      <c r="AC3052" s="403"/>
      <c r="AD3052" s="406"/>
      <c r="AG3052" s="403"/>
      <c r="AH3052" s="403"/>
      <c r="AI3052" s="405"/>
      <c r="AL3052" s="403"/>
      <c r="AN3052" s="403"/>
      <c r="AO3052" s="405"/>
      <c r="AP3052" s="403"/>
      <c r="AQ3052" s="403"/>
      <c r="AR3052" s="403"/>
      <c r="AS3052" s="403"/>
      <c r="AT3052" s="403"/>
      <c r="AU3052" s="403"/>
      <c r="AV3052" s="405"/>
      <c r="AW3052" s="404"/>
      <c r="AY3052" s="403"/>
      <c r="BC3052" s="403"/>
      <c r="BD3052" s="403"/>
      <c r="BE3052" s="403"/>
      <c r="BF3052" s="403"/>
      <c r="BG3052" s="403"/>
      <c r="BH3052" s="403"/>
      <c r="BI3052" s="403"/>
      <c r="BJ3052" s="403"/>
      <c r="BK3052" s="403"/>
    </row>
    <row r="3053" spans="1:63" x14ac:dyDescent="0.25">
      <c r="A3053" s="405"/>
      <c r="B3053" s="400"/>
      <c r="C3053" s="403"/>
      <c r="D3053" s="403"/>
      <c r="E3053" s="403"/>
      <c r="I3053" s="404"/>
      <c r="Q3053" s="405"/>
      <c r="S3053" s="405"/>
      <c r="T3053" s="403"/>
      <c r="U3053" s="406"/>
      <c r="V3053" s="400"/>
      <c r="W3053" s="405"/>
      <c r="X3053" s="405"/>
      <c r="Y3053" s="403"/>
      <c r="Z3053" s="407"/>
      <c r="AA3053" s="403"/>
      <c r="AB3053" s="405"/>
      <c r="AC3053" s="403"/>
      <c r="AD3053" s="406"/>
      <c r="AG3053" s="403"/>
      <c r="AH3053" s="403"/>
      <c r="AI3053" s="405"/>
      <c r="AL3053" s="403"/>
      <c r="AN3053" s="403"/>
      <c r="AO3053" s="405"/>
      <c r="AP3053" s="403"/>
      <c r="AQ3053" s="403"/>
      <c r="AR3053" s="403"/>
      <c r="AS3053" s="403"/>
      <c r="AT3053" s="403"/>
      <c r="AU3053" s="403"/>
      <c r="AV3053" s="405"/>
      <c r="AW3053" s="404"/>
      <c r="AY3053" s="403"/>
      <c r="BC3053" s="403"/>
      <c r="BD3053" s="403"/>
      <c r="BE3053" s="403"/>
      <c r="BF3053" s="403"/>
      <c r="BG3053" s="403"/>
      <c r="BH3053" s="403"/>
      <c r="BI3053" s="403"/>
      <c r="BJ3053" s="403"/>
      <c r="BK3053" s="403"/>
    </row>
    <row r="3054" spans="1:63" x14ac:dyDescent="0.25">
      <c r="A3054" s="405"/>
      <c r="B3054" s="400"/>
      <c r="C3054" s="403"/>
      <c r="D3054" s="403"/>
      <c r="E3054" s="403"/>
      <c r="I3054" s="404"/>
      <c r="Q3054" s="405"/>
      <c r="S3054" s="405"/>
      <c r="T3054" s="403"/>
      <c r="U3054" s="406"/>
      <c r="V3054" s="400"/>
      <c r="W3054" s="405"/>
      <c r="X3054" s="405"/>
      <c r="Y3054" s="403"/>
      <c r="Z3054" s="407"/>
      <c r="AA3054" s="403"/>
      <c r="AB3054" s="405"/>
      <c r="AC3054" s="403"/>
      <c r="AD3054" s="406"/>
      <c r="AG3054" s="403"/>
      <c r="AH3054" s="403"/>
      <c r="AI3054" s="405"/>
      <c r="AL3054" s="403"/>
      <c r="AN3054" s="403"/>
      <c r="AO3054" s="405"/>
      <c r="AP3054" s="403"/>
      <c r="AQ3054" s="403"/>
      <c r="AR3054" s="403"/>
      <c r="AS3054" s="403"/>
      <c r="AT3054" s="403"/>
      <c r="AU3054" s="403"/>
      <c r="AV3054" s="405"/>
      <c r="AW3054" s="404"/>
      <c r="AY3054" s="403"/>
      <c r="BC3054" s="403"/>
      <c r="BD3054" s="403"/>
      <c r="BE3054" s="403"/>
      <c r="BF3054" s="403"/>
      <c r="BG3054" s="403"/>
      <c r="BH3054" s="403"/>
      <c r="BI3054" s="403"/>
      <c r="BJ3054" s="403"/>
      <c r="BK3054" s="403"/>
    </row>
    <row r="3055" spans="1:63" x14ac:dyDescent="0.25">
      <c r="A3055" s="405"/>
      <c r="B3055" s="400"/>
      <c r="C3055" s="403"/>
      <c r="D3055" s="403"/>
      <c r="E3055" s="403"/>
      <c r="I3055" s="404"/>
      <c r="Q3055" s="405"/>
      <c r="S3055" s="405"/>
      <c r="T3055" s="403"/>
      <c r="U3055" s="406"/>
      <c r="V3055" s="400"/>
      <c r="W3055" s="405"/>
      <c r="X3055" s="405"/>
      <c r="Y3055" s="403"/>
      <c r="Z3055" s="407"/>
      <c r="AA3055" s="403"/>
      <c r="AB3055" s="405"/>
      <c r="AC3055" s="403"/>
      <c r="AD3055" s="406"/>
      <c r="AG3055" s="403"/>
      <c r="AH3055" s="403"/>
      <c r="AI3055" s="405"/>
      <c r="AL3055" s="403"/>
      <c r="AN3055" s="403"/>
      <c r="AO3055" s="405"/>
      <c r="AP3055" s="403"/>
      <c r="AQ3055" s="403"/>
      <c r="AR3055" s="403"/>
      <c r="AS3055" s="403"/>
      <c r="AT3055" s="403"/>
      <c r="AU3055" s="403"/>
      <c r="AV3055" s="405"/>
      <c r="AW3055" s="404"/>
      <c r="AY3055" s="403"/>
      <c r="BC3055" s="403"/>
      <c r="BD3055" s="403"/>
      <c r="BE3055" s="403"/>
      <c r="BF3055" s="403"/>
      <c r="BG3055" s="403"/>
      <c r="BH3055" s="403"/>
      <c r="BI3055" s="403"/>
      <c r="BJ3055" s="403"/>
      <c r="BK3055" s="403"/>
    </row>
    <row r="3056" spans="1:63" x14ac:dyDescent="0.25">
      <c r="A3056" s="405"/>
      <c r="B3056" s="400"/>
      <c r="C3056" s="403"/>
      <c r="D3056" s="403"/>
      <c r="E3056" s="403"/>
      <c r="I3056" s="404"/>
      <c r="Q3056" s="405"/>
      <c r="S3056" s="405"/>
      <c r="T3056" s="403"/>
      <c r="U3056" s="406"/>
      <c r="V3056" s="400"/>
      <c r="W3056" s="405"/>
      <c r="X3056" s="405"/>
      <c r="Y3056" s="403"/>
      <c r="Z3056" s="407"/>
      <c r="AA3056" s="403"/>
      <c r="AB3056" s="405"/>
      <c r="AC3056" s="403"/>
      <c r="AD3056" s="406"/>
      <c r="AG3056" s="403"/>
      <c r="AH3056" s="403"/>
      <c r="AI3056" s="405"/>
      <c r="AL3056" s="403"/>
      <c r="AN3056" s="403"/>
      <c r="AO3056" s="405"/>
      <c r="AP3056" s="403"/>
      <c r="AQ3056" s="403"/>
      <c r="AR3056" s="403"/>
      <c r="AS3056" s="403"/>
      <c r="AT3056" s="403"/>
      <c r="AU3056" s="403"/>
      <c r="AV3056" s="405"/>
      <c r="AW3056" s="404"/>
      <c r="AY3056" s="403"/>
      <c r="BC3056" s="403"/>
      <c r="BD3056" s="403"/>
      <c r="BE3056" s="403"/>
      <c r="BF3056" s="403"/>
      <c r="BG3056" s="403"/>
      <c r="BH3056" s="403"/>
      <c r="BI3056" s="403"/>
      <c r="BJ3056" s="403"/>
      <c r="BK3056" s="403"/>
    </row>
    <row r="3057" spans="1:63" x14ac:dyDescent="0.25">
      <c r="A3057" s="405"/>
      <c r="B3057" s="400"/>
      <c r="C3057" s="403"/>
      <c r="D3057" s="403"/>
      <c r="E3057" s="403"/>
      <c r="I3057" s="404"/>
      <c r="Q3057" s="405"/>
      <c r="S3057" s="405"/>
      <c r="T3057" s="403"/>
      <c r="U3057" s="406"/>
      <c r="V3057" s="400"/>
      <c r="W3057" s="405"/>
      <c r="X3057" s="405"/>
      <c r="Y3057" s="403"/>
      <c r="Z3057" s="407"/>
      <c r="AA3057" s="403"/>
      <c r="AB3057" s="405"/>
      <c r="AC3057" s="403"/>
      <c r="AD3057" s="406"/>
      <c r="AG3057" s="403"/>
      <c r="AH3057" s="403"/>
      <c r="AI3057" s="405"/>
      <c r="AL3057" s="403"/>
      <c r="AN3057" s="403"/>
      <c r="AO3057" s="405"/>
      <c r="AP3057" s="403"/>
      <c r="AQ3057" s="403"/>
      <c r="AR3057" s="403"/>
      <c r="AS3057" s="403"/>
      <c r="AT3057" s="403"/>
      <c r="AU3057" s="403"/>
      <c r="AV3057" s="405"/>
      <c r="AW3057" s="404"/>
      <c r="AY3057" s="403"/>
      <c r="BC3057" s="403"/>
      <c r="BD3057" s="403"/>
      <c r="BE3057" s="403"/>
      <c r="BF3057" s="403"/>
      <c r="BG3057" s="403"/>
      <c r="BH3057" s="403"/>
      <c r="BI3057" s="403"/>
      <c r="BJ3057" s="403"/>
      <c r="BK3057" s="403"/>
    </row>
    <row r="3058" spans="1:63" x14ac:dyDescent="0.25">
      <c r="A3058" s="405"/>
      <c r="B3058" s="400"/>
      <c r="C3058" s="403"/>
      <c r="D3058" s="403"/>
      <c r="E3058" s="403"/>
      <c r="I3058" s="404"/>
      <c r="Q3058" s="405"/>
      <c r="S3058" s="405"/>
      <c r="T3058" s="403"/>
      <c r="U3058" s="406"/>
      <c r="V3058" s="400"/>
      <c r="W3058" s="405"/>
      <c r="X3058" s="405"/>
      <c r="Y3058" s="403"/>
      <c r="Z3058" s="407"/>
      <c r="AA3058" s="403"/>
      <c r="AB3058" s="405"/>
      <c r="AC3058" s="403"/>
      <c r="AD3058" s="406"/>
      <c r="AG3058" s="403"/>
      <c r="AH3058" s="403"/>
      <c r="AI3058" s="405"/>
      <c r="AL3058" s="403"/>
      <c r="AN3058" s="403"/>
      <c r="AO3058" s="405"/>
      <c r="AP3058" s="403"/>
      <c r="AQ3058" s="403"/>
      <c r="AR3058" s="403"/>
      <c r="AS3058" s="403"/>
      <c r="AT3058" s="403"/>
      <c r="AU3058" s="403"/>
      <c r="AV3058" s="405"/>
      <c r="AW3058" s="404"/>
      <c r="AY3058" s="403"/>
      <c r="BC3058" s="403"/>
      <c r="BD3058" s="403"/>
      <c r="BE3058" s="403"/>
      <c r="BF3058" s="403"/>
      <c r="BG3058" s="403"/>
      <c r="BH3058" s="403"/>
      <c r="BI3058" s="403"/>
      <c r="BJ3058" s="403"/>
      <c r="BK3058" s="403"/>
    </row>
    <row r="3059" spans="1:63" x14ac:dyDescent="0.25">
      <c r="A3059" s="405"/>
      <c r="B3059" s="400"/>
      <c r="C3059" s="403"/>
      <c r="D3059" s="403"/>
      <c r="E3059" s="403"/>
      <c r="I3059" s="404"/>
      <c r="Q3059" s="405"/>
      <c r="S3059" s="405"/>
      <c r="T3059" s="403"/>
      <c r="U3059" s="406"/>
      <c r="V3059" s="400"/>
      <c r="W3059" s="405"/>
      <c r="X3059" s="405"/>
      <c r="Y3059" s="403"/>
      <c r="Z3059" s="407"/>
      <c r="AA3059" s="403"/>
      <c r="AB3059" s="405"/>
      <c r="AC3059" s="403"/>
      <c r="AD3059" s="406"/>
      <c r="AG3059" s="403"/>
      <c r="AH3059" s="403"/>
      <c r="AI3059" s="405"/>
      <c r="AL3059" s="403"/>
      <c r="AN3059" s="403"/>
      <c r="AO3059" s="405"/>
      <c r="AP3059" s="403"/>
      <c r="AQ3059" s="403"/>
      <c r="AR3059" s="403"/>
      <c r="AS3059" s="403"/>
      <c r="AT3059" s="403"/>
      <c r="AU3059" s="403"/>
      <c r="AV3059" s="405"/>
      <c r="AW3059" s="404"/>
      <c r="AY3059" s="403"/>
      <c r="BC3059" s="403"/>
      <c r="BD3059" s="403"/>
      <c r="BE3059" s="403"/>
      <c r="BF3059" s="403"/>
      <c r="BG3059" s="403"/>
      <c r="BH3059" s="403"/>
      <c r="BI3059" s="403"/>
      <c r="BJ3059" s="403"/>
      <c r="BK3059" s="403"/>
    </row>
    <row r="3060" spans="1:63" x14ac:dyDescent="0.25">
      <c r="A3060" s="405"/>
      <c r="B3060" s="400"/>
      <c r="C3060" s="403"/>
      <c r="D3060" s="403"/>
      <c r="E3060" s="403"/>
      <c r="I3060" s="404"/>
      <c r="Q3060" s="405"/>
      <c r="S3060" s="405"/>
      <c r="T3060" s="403"/>
      <c r="U3060" s="406"/>
      <c r="V3060" s="400"/>
      <c r="W3060" s="405"/>
      <c r="X3060" s="405"/>
      <c r="Y3060" s="403"/>
      <c r="Z3060" s="407"/>
      <c r="AA3060" s="403"/>
      <c r="AB3060" s="405"/>
      <c r="AC3060" s="403"/>
      <c r="AD3060" s="406"/>
      <c r="AG3060" s="403"/>
      <c r="AH3060" s="403"/>
      <c r="AI3060" s="405"/>
      <c r="AL3060" s="403"/>
      <c r="AN3060" s="403"/>
      <c r="AO3060" s="405"/>
      <c r="AP3060" s="403"/>
      <c r="AQ3060" s="403"/>
      <c r="AR3060" s="403"/>
      <c r="AS3060" s="403"/>
      <c r="AT3060" s="403"/>
      <c r="AU3060" s="403"/>
      <c r="AV3060" s="405"/>
      <c r="AW3060" s="404"/>
      <c r="AY3060" s="403"/>
      <c r="BC3060" s="403"/>
      <c r="BD3060" s="403"/>
      <c r="BE3060" s="403"/>
      <c r="BF3060" s="403"/>
      <c r="BG3060" s="403"/>
      <c r="BH3060" s="403"/>
      <c r="BI3060" s="403"/>
      <c r="BJ3060" s="403"/>
      <c r="BK3060" s="403"/>
    </row>
    <row r="3061" spans="1:63" x14ac:dyDescent="0.25">
      <c r="A3061" s="405"/>
      <c r="B3061" s="400"/>
      <c r="C3061" s="403"/>
      <c r="D3061" s="403"/>
      <c r="E3061" s="403"/>
      <c r="I3061" s="404"/>
      <c r="Q3061" s="405"/>
      <c r="S3061" s="405"/>
      <c r="T3061" s="403"/>
      <c r="U3061" s="406"/>
      <c r="V3061" s="400"/>
      <c r="W3061" s="405"/>
      <c r="X3061" s="405"/>
      <c r="Y3061" s="403"/>
      <c r="Z3061" s="407"/>
      <c r="AA3061" s="403"/>
      <c r="AB3061" s="405"/>
      <c r="AC3061" s="403"/>
      <c r="AD3061" s="406"/>
      <c r="AG3061" s="403"/>
      <c r="AH3061" s="403"/>
      <c r="AI3061" s="405"/>
      <c r="AL3061" s="403"/>
      <c r="AN3061" s="403"/>
      <c r="AO3061" s="405"/>
      <c r="AP3061" s="403"/>
      <c r="AQ3061" s="403"/>
      <c r="AR3061" s="403"/>
      <c r="AS3061" s="403"/>
      <c r="AT3061" s="403"/>
      <c r="AU3061" s="403"/>
      <c r="AV3061" s="405"/>
      <c r="AW3061" s="404"/>
      <c r="AY3061" s="403"/>
      <c r="BC3061" s="403"/>
      <c r="BD3061" s="403"/>
      <c r="BE3061" s="403"/>
      <c r="BF3061" s="403"/>
      <c r="BG3061" s="403"/>
      <c r="BH3061" s="403"/>
      <c r="BI3061" s="403"/>
      <c r="BJ3061" s="403"/>
      <c r="BK3061" s="403"/>
    </row>
    <row r="3062" spans="1:63" x14ac:dyDescent="0.25">
      <c r="A3062" s="405"/>
      <c r="B3062" s="400"/>
      <c r="C3062" s="403"/>
      <c r="D3062" s="403"/>
      <c r="E3062" s="403"/>
      <c r="I3062" s="404"/>
      <c r="Q3062" s="405"/>
      <c r="S3062" s="405"/>
      <c r="T3062" s="403"/>
      <c r="U3062" s="406"/>
      <c r="V3062" s="400"/>
      <c r="W3062" s="405"/>
      <c r="X3062" s="405"/>
      <c r="Y3062" s="403"/>
      <c r="Z3062" s="407"/>
      <c r="AA3062" s="403"/>
      <c r="AB3062" s="405"/>
      <c r="AC3062" s="403"/>
      <c r="AD3062" s="406"/>
      <c r="AG3062" s="403"/>
      <c r="AH3062" s="403"/>
      <c r="AI3062" s="405"/>
      <c r="AL3062" s="403"/>
      <c r="AN3062" s="403"/>
      <c r="AO3062" s="405"/>
      <c r="AP3062" s="403"/>
      <c r="AQ3062" s="403"/>
      <c r="AR3062" s="403"/>
      <c r="AS3062" s="403"/>
      <c r="AT3062" s="403"/>
      <c r="AU3062" s="403"/>
      <c r="AV3062" s="405"/>
      <c r="AW3062" s="404"/>
      <c r="AY3062" s="403"/>
      <c r="BC3062" s="403"/>
      <c r="BD3062" s="403"/>
      <c r="BE3062" s="403"/>
      <c r="BF3062" s="403"/>
      <c r="BG3062" s="403"/>
      <c r="BH3062" s="403"/>
      <c r="BI3062" s="403"/>
      <c r="BJ3062" s="403"/>
      <c r="BK3062" s="403"/>
    </row>
    <row r="3063" spans="1:63" x14ac:dyDescent="0.25">
      <c r="A3063" s="405"/>
      <c r="B3063" s="400"/>
      <c r="C3063" s="403"/>
      <c r="D3063" s="403"/>
      <c r="E3063" s="403"/>
      <c r="I3063" s="404"/>
      <c r="Q3063" s="405"/>
      <c r="S3063" s="405"/>
      <c r="T3063" s="403"/>
      <c r="U3063" s="406"/>
      <c r="V3063" s="400"/>
      <c r="W3063" s="405"/>
      <c r="X3063" s="405"/>
      <c r="Y3063" s="403"/>
      <c r="Z3063" s="407"/>
      <c r="AA3063" s="403"/>
      <c r="AB3063" s="405"/>
      <c r="AC3063" s="403"/>
      <c r="AD3063" s="406"/>
      <c r="AG3063" s="403"/>
      <c r="AH3063" s="403"/>
      <c r="AI3063" s="405"/>
      <c r="AL3063" s="403"/>
      <c r="AN3063" s="403"/>
      <c r="AO3063" s="405"/>
      <c r="AP3063" s="403"/>
      <c r="AQ3063" s="403"/>
      <c r="AR3063" s="403"/>
      <c r="AS3063" s="403"/>
      <c r="AT3063" s="403"/>
      <c r="AU3063" s="403"/>
      <c r="AV3063" s="405"/>
      <c r="AW3063" s="404"/>
      <c r="AY3063" s="403"/>
      <c r="BC3063" s="403"/>
      <c r="BD3063" s="403"/>
      <c r="BE3063" s="403"/>
      <c r="BF3063" s="403"/>
      <c r="BG3063" s="403"/>
      <c r="BH3063" s="403"/>
      <c r="BI3063" s="403"/>
      <c r="BJ3063" s="403"/>
      <c r="BK3063" s="403"/>
    </row>
    <row r="3064" spans="1:63" x14ac:dyDescent="0.25">
      <c r="A3064" s="405"/>
      <c r="B3064" s="400"/>
      <c r="C3064" s="403"/>
      <c r="D3064" s="403"/>
      <c r="E3064" s="403"/>
      <c r="I3064" s="404"/>
      <c r="Q3064" s="405"/>
      <c r="S3064" s="405"/>
      <c r="T3064" s="403"/>
      <c r="U3064" s="406"/>
      <c r="V3064" s="400"/>
      <c r="W3064" s="405"/>
      <c r="X3064" s="405"/>
      <c r="Y3064" s="403"/>
      <c r="Z3064" s="407"/>
      <c r="AA3064" s="403"/>
      <c r="AB3064" s="405"/>
      <c r="AC3064" s="403"/>
      <c r="AD3064" s="406"/>
      <c r="AG3064" s="403"/>
      <c r="AH3064" s="403"/>
      <c r="AI3064" s="405"/>
      <c r="AL3064" s="403"/>
      <c r="AN3064" s="403"/>
      <c r="AO3064" s="405"/>
      <c r="AP3064" s="403"/>
      <c r="AQ3064" s="403"/>
      <c r="AR3064" s="403"/>
      <c r="AS3064" s="403"/>
      <c r="AT3064" s="403"/>
      <c r="AU3064" s="403"/>
      <c r="AV3064" s="405"/>
      <c r="AW3064" s="404"/>
      <c r="AY3064" s="403"/>
      <c r="BC3064" s="403"/>
      <c r="BD3064" s="403"/>
      <c r="BE3064" s="403"/>
      <c r="BF3064" s="403"/>
      <c r="BG3064" s="403"/>
      <c r="BH3064" s="403"/>
      <c r="BI3064" s="403"/>
      <c r="BJ3064" s="403"/>
      <c r="BK3064" s="403"/>
    </row>
    <row r="3065" spans="1:63" x14ac:dyDescent="0.25">
      <c r="A3065" s="405"/>
      <c r="B3065" s="400"/>
      <c r="C3065" s="403"/>
      <c r="D3065" s="403"/>
      <c r="E3065" s="403"/>
      <c r="I3065" s="404"/>
      <c r="Q3065" s="405"/>
      <c r="S3065" s="405"/>
      <c r="T3065" s="403"/>
      <c r="U3065" s="406"/>
      <c r="V3065" s="400"/>
      <c r="W3065" s="405"/>
      <c r="X3065" s="405"/>
      <c r="Y3065" s="403"/>
      <c r="Z3065" s="407"/>
      <c r="AA3065" s="403"/>
      <c r="AB3065" s="405"/>
      <c r="AC3065" s="403"/>
      <c r="AD3065" s="406"/>
      <c r="AG3065" s="403"/>
      <c r="AH3065" s="403"/>
      <c r="AI3065" s="405"/>
      <c r="AL3065" s="403"/>
      <c r="AN3065" s="403"/>
      <c r="AO3065" s="405"/>
      <c r="AP3065" s="403"/>
      <c r="AQ3065" s="403"/>
      <c r="AR3065" s="403"/>
      <c r="AS3065" s="403"/>
      <c r="AT3065" s="403"/>
      <c r="AU3065" s="403"/>
      <c r="AV3065" s="405"/>
      <c r="AW3065" s="404"/>
      <c r="AY3065" s="403"/>
      <c r="BC3065" s="403"/>
      <c r="BD3065" s="403"/>
      <c r="BE3065" s="403"/>
      <c r="BF3065" s="403"/>
      <c r="BG3065" s="403"/>
      <c r="BH3065" s="403"/>
      <c r="BI3065" s="403"/>
      <c r="BJ3065" s="403"/>
      <c r="BK3065" s="403"/>
    </row>
    <row r="3066" spans="1:63" x14ac:dyDescent="0.25">
      <c r="A3066" s="405"/>
      <c r="B3066" s="400"/>
      <c r="C3066" s="403"/>
      <c r="D3066" s="403"/>
      <c r="E3066" s="403"/>
      <c r="I3066" s="404"/>
      <c r="Q3066" s="405"/>
      <c r="S3066" s="405"/>
      <c r="T3066" s="403"/>
      <c r="U3066" s="406"/>
      <c r="V3066" s="400"/>
      <c r="W3066" s="405"/>
      <c r="X3066" s="405"/>
      <c r="Y3066" s="403"/>
      <c r="Z3066" s="407"/>
      <c r="AA3066" s="403"/>
      <c r="AB3066" s="405"/>
      <c r="AC3066" s="403"/>
      <c r="AD3066" s="406"/>
      <c r="AG3066" s="403"/>
      <c r="AH3066" s="403"/>
      <c r="AI3066" s="405"/>
      <c r="AL3066" s="403"/>
      <c r="AN3066" s="403"/>
      <c r="AO3066" s="405"/>
      <c r="AP3066" s="403"/>
      <c r="AQ3066" s="403"/>
      <c r="AR3066" s="403"/>
      <c r="AS3066" s="403"/>
      <c r="AT3066" s="403"/>
      <c r="AU3066" s="403"/>
      <c r="AV3066" s="405"/>
      <c r="AW3066" s="404"/>
      <c r="AY3066" s="403"/>
      <c r="BC3066" s="403"/>
      <c r="BD3066" s="403"/>
      <c r="BE3066" s="403"/>
      <c r="BF3066" s="403"/>
      <c r="BG3066" s="403"/>
      <c r="BH3066" s="403"/>
      <c r="BI3066" s="403"/>
      <c r="BJ3066" s="403"/>
      <c r="BK3066" s="403"/>
    </row>
    <row r="3067" spans="1:63" x14ac:dyDescent="0.25">
      <c r="A3067" s="405"/>
      <c r="B3067" s="400"/>
      <c r="C3067" s="403"/>
      <c r="D3067" s="403"/>
      <c r="E3067" s="403"/>
      <c r="I3067" s="404"/>
      <c r="Q3067" s="405"/>
      <c r="S3067" s="405"/>
      <c r="T3067" s="403"/>
      <c r="U3067" s="406"/>
      <c r="V3067" s="400"/>
      <c r="W3067" s="405"/>
      <c r="X3067" s="405"/>
      <c r="Y3067" s="403"/>
      <c r="Z3067" s="407"/>
      <c r="AA3067" s="403"/>
      <c r="AB3067" s="405"/>
      <c r="AC3067" s="403"/>
      <c r="AD3067" s="406"/>
      <c r="AG3067" s="403"/>
      <c r="AH3067" s="403"/>
      <c r="AI3067" s="405"/>
      <c r="AL3067" s="403"/>
      <c r="AN3067" s="403"/>
      <c r="AO3067" s="405"/>
      <c r="AP3067" s="403"/>
      <c r="AQ3067" s="403"/>
      <c r="AR3067" s="403"/>
      <c r="AS3067" s="403"/>
      <c r="AT3067" s="403"/>
      <c r="AU3067" s="403"/>
      <c r="AV3067" s="405"/>
      <c r="AW3067" s="404"/>
      <c r="AY3067" s="403"/>
      <c r="BC3067" s="403"/>
      <c r="BD3067" s="403"/>
      <c r="BE3067" s="403"/>
      <c r="BF3067" s="403"/>
      <c r="BG3067" s="403"/>
      <c r="BH3067" s="403"/>
      <c r="BI3067" s="403"/>
      <c r="BJ3067" s="403"/>
      <c r="BK3067" s="403"/>
    </row>
    <row r="3068" spans="1:63" x14ac:dyDescent="0.25">
      <c r="A3068" s="405"/>
      <c r="B3068" s="400"/>
      <c r="C3068" s="403"/>
      <c r="D3068" s="403"/>
      <c r="E3068" s="403"/>
      <c r="I3068" s="404"/>
      <c r="Q3068" s="405"/>
      <c r="S3068" s="405"/>
      <c r="T3068" s="403"/>
      <c r="U3068" s="406"/>
      <c r="V3068" s="400"/>
      <c r="W3068" s="405"/>
      <c r="X3068" s="405"/>
      <c r="Y3068" s="403"/>
      <c r="Z3068" s="407"/>
      <c r="AA3068" s="403"/>
      <c r="AB3068" s="405"/>
      <c r="AC3068" s="403"/>
      <c r="AD3068" s="406"/>
      <c r="AG3068" s="403"/>
      <c r="AH3068" s="403"/>
      <c r="AI3068" s="405"/>
      <c r="AL3068" s="403"/>
      <c r="AN3068" s="403"/>
      <c r="AO3068" s="405"/>
      <c r="AP3068" s="403"/>
      <c r="AQ3068" s="403"/>
      <c r="AR3068" s="403"/>
      <c r="AS3068" s="403"/>
      <c r="AT3068" s="403"/>
      <c r="AU3068" s="403"/>
      <c r="AV3068" s="405"/>
      <c r="AW3068" s="404"/>
      <c r="AY3068" s="403"/>
      <c r="BC3068" s="403"/>
      <c r="BD3068" s="403"/>
      <c r="BE3068" s="403"/>
      <c r="BF3068" s="403"/>
      <c r="BG3068" s="403"/>
      <c r="BH3068" s="403"/>
      <c r="BI3068" s="403"/>
      <c r="BJ3068" s="403"/>
      <c r="BK3068" s="403"/>
    </row>
    <row r="3069" spans="1:63" x14ac:dyDescent="0.25">
      <c r="A3069" s="405"/>
      <c r="B3069" s="400"/>
      <c r="C3069" s="403"/>
      <c r="D3069" s="403"/>
      <c r="E3069" s="403"/>
      <c r="I3069" s="404"/>
      <c r="Q3069" s="405"/>
      <c r="S3069" s="405"/>
      <c r="T3069" s="403"/>
      <c r="U3069" s="406"/>
      <c r="V3069" s="400"/>
      <c r="W3069" s="405"/>
      <c r="X3069" s="405"/>
      <c r="Y3069" s="403"/>
      <c r="Z3069" s="407"/>
      <c r="AA3069" s="403"/>
      <c r="AB3069" s="405"/>
      <c r="AC3069" s="403"/>
      <c r="AD3069" s="406"/>
      <c r="AG3069" s="403"/>
      <c r="AH3069" s="403"/>
      <c r="AI3069" s="405"/>
      <c r="AL3069" s="403"/>
      <c r="AN3069" s="403"/>
      <c r="AO3069" s="405"/>
      <c r="AP3069" s="403"/>
      <c r="AQ3069" s="403"/>
      <c r="AR3069" s="403"/>
      <c r="AS3069" s="403"/>
      <c r="AT3069" s="403"/>
      <c r="AU3069" s="403"/>
      <c r="AV3069" s="405"/>
      <c r="AW3069" s="404"/>
      <c r="AY3069" s="403"/>
      <c r="BC3069" s="403"/>
      <c r="BD3069" s="403"/>
      <c r="BE3069" s="403"/>
      <c r="BF3069" s="403"/>
      <c r="BG3069" s="403"/>
      <c r="BH3069" s="403"/>
      <c r="BI3069" s="403"/>
      <c r="BJ3069" s="403"/>
      <c r="BK3069" s="403"/>
    </row>
    <row r="3070" spans="1:63" x14ac:dyDescent="0.25">
      <c r="A3070" s="405"/>
      <c r="B3070" s="400"/>
      <c r="C3070" s="403"/>
      <c r="D3070" s="403"/>
      <c r="E3070" s="403"/>
      <c r="I3070" s="404"/>
      <c r="Q3070" s="405"/>
      <c r="S3070" s="405"/>
      <c r="T3070" s="403"/>
      <c r="U3070" s="406"/>
      <c r="V3070" s="400"/>
      <c r="W3070" s="405"/>
      <c r="X3070" s="405"/>
      <c r="Y3070" s="403"/>
      <c r="Z3070" s="407"/>
      <c r="AA3070" s="403"/>
      <c r="AB3070" s="405"/>
      <c r="AC3070" s="403"/>
      <c r="AD3070" s="406"/>
      <c r="AG3070" s="403"/>
      <c r="AH3070" s="403"/>
      <c r="AI3070" s="405"/>
      <c r="AL3070" s="403"/>
      <c r="AN3070" s="403"/>
      <c r="AO3070" s="405"/>
      <c r="AP3070" s="403"/>
      <c r="AQ3070" s="403"/>
      <c r="AR3070" s="403"/>
      <c r="AS3070" s="403"/>
      <c r="AT3070" s="403"/>
      <c r="AU3070" s="403"/>
      <c r="AV3070" s="405"/>
      <c r="AW3070" s="404"/>
      <c r="AY3070" s="403"/>
      <c r="BC3070" s="403"/>
      <c r="BD3070" s="403"/>
      <c r="BE3070" s="403"/>
      <c r="BF3070" s="403"/>
      <c r="BG3070" s="403"/>
      <c r="BH3070" s="403"/>
      <c r="BI3070" s="403"/>
      <c r="BJ3070" s="403"/>
      <c r="BK3070" s="403"/>
    </row>
    <row r="3071" spans="1:63" x14ac:dyDescent="0.25">
      <c r="A3071" s="405"/>
      <c r="B3071" s="400"/>
      <c r="C3071" s="403"/>
      <c r="D3071" s="403"/>
      <c r="E3071" s="403"/>
      <c r="I3071" s="404"/>
      <c r="Q3071" s="405"/>
      <c r="S3071" s="405"/>
      <c r="T3071" s="403"/>
      <c r="U3071" s="406"/>
      <c r="V3071" s="400"/>
      <c r="W3071" s="405"/>
      <c r="X3071" s="405"/>
      <c r="Y3071" s="403"/>
      <c r="Z3071" s="407"/>
      <c r="AA3071" s="403"/>
      <c r="AB3071" s="405"/>
      <c r="AC3071" s="403"/>
      <c r="AD3071" s="406"/>
      <c r="AG3071" s="403"/>
      <c r="AH3071" s="403"/>
      <c r="AI3071" s="405"/>
      <c r="AL3071" s="403"/>
      <c r="AN3071" s="403"/>
      <c r="AO3071" s="405"/>
      <c r="AP3071" s="403"/>
      <c r="AQ3071" s="403"/>
      <c r="AR3071" s="403"/>
      <c r="AS3071" s="403"/>
      <c r="AT3071" s="403"/>
      <c r="AU3071" s="403"/>
      <c r="AV3071" s="405"/>
      <c r="AW3071" s="404"/>
      <c r="AY3071" s="403"/>
      <c r="BC3071" s="403"/>
      <c r="BD3071" s="403"/>
      <c r="BE3071" s="403"/>
      <c r="BF3071" s="403"/>
      <c r="BG3071" s="403"/>
      <c r="BH3071" s="403"/>
      <c r="BI3071" s="403"/>
      <c r="BJ3071" s="403"/>
      <c r="BK3071" s="403"/>
    </row>
    <row r="3072" spans="1:63" x14ac:dyDescent="0.25">
      <c r="A3072" s="405"/>
      <c r="B3072" s="400"/>
      <c r="C3072" s="403"/>
      <c r="D3072" s="403"/>
      <c r="E3072" s="403"/>
      <c r="I3072" s="404"/>
      <c r="Q3072" s="405"/>
      <c r="S3072" s="405"/>
      <c r="T3072" s="403"/>
      <c r="U3072" s="406"/>
      <c r="V3072" s="400"/>
      <c r="W3072" s="405"/>
      <c r="X3072" s="405"/>
      <c r="Y3072" s="403"/>
      <c r="Z3072" s="407"/>
      <c r="AA3072" s="403"/>
      <c r="AB3072" s="405"/>
      <c r="AC3072" s="403"/>
      <c r="AD3072" s="406"/>
      <c r="AG3072" s="403"/>
      <c r="AH3072" s="403"/>
      <c r="AI3072" s="405"/>
      <c r="AL3072" s="403"/>
      <c r="AN3072" s="403"/>
      <c r="AO3072" s="405"/>
      <c r="AP3072" s="403"/>
      <c r="AQ3072" s="403"/>
      <c r="AR3072" s="403"/>
      <c r="AS3072" s="403"/>
      <c r="AT3072" s="403"/>
      <c r="AU3072" s="403"/>
      <c r="AV3072" s="405"/>
      <c r="AW3072" s="404"/>
      <c r="AY3072" s="403"/>
      <c r="BC3072" s="403"/>
      <c r="BD3072" s="403"/>
      <c r="BE3072" s="403"/>
      <c r="BF3072" s="403"/>
      <c r="BG3072" s="403"/>
      <c r="BH3072" s="403"/>
      <c r="BI3072" s="403"/>
      <c r="BJ3072" s="403"/>
      <c r="BK3072" s="403"/>
    </row>
    <row r="3073" spans="1:63" x14ac:dyDescent="0.25">
      <c r="A3073" s="405"/>
      <c r="B3073" s="400"/>
      <c r="C3073" s="403"/>
      <c r="D3073" s="403"/>
      <c r="E3073" s="403"/>
      <c r="I3073" s="404"/>
      <c r="Q3073" s="405"/>
      <c r="S3073" s="405"/>
      <c r="T3073" s="403"/>
      <c r="U3073" s="406"/>
      <c r="V3073" s="400"/>
      <c r="W3073" s="405"/>
      <c r="X3073" s="405"/>
      <c r="Y3073" s="403"/>
      <c r="Z3073" s="407"/>
      <c r="AA3073" s="403"/>
      <c r="AB3073" s="405"/>
      <c r="AC3073" s="403"/>
      <c r="AD3073" s="406"/>
      <c r="AG3073" s="403"/>
      <c r="AH3073" s="403"/>
      <c r="AI3073" s="405"/>
      <c r="AL3073" s="403"/>
      <c r="AN3073" s="403"/>
      <c r="AO3073" s="405"/>
      <c r="AP3073" s="403"/>
      <c r="AQ3073" s="403"/>
      <c r="AR3073" s="403"/>
      <c r="AS3073" s="403"/>
      <c r="AT3073" s="403"/>
      <c r="AU3073" s="403"/>
      <c r="AV3073" s="405"/>
      <c r="AW3073" s="404"/>
      <c r="AY3073" s="403"/>
      <c r="BC3073" s="403"/>
      <c r="BD3073" s="403"/>
      <c r="BE3073" s="403"/>
      <c r="BF3073" s="403"/>
      <c r="BG3073" s="403"/>
      <c r="BH3073" s="403"/>
      <c r="BI3073" s="403"/>
      <c r="BJ3073" s="403"/>
      <c r="BK3073" s="403"/>
    </row>
    <row r="3074" spans="1:63" x14ac:dyDescent="0.25">
      <c r="A3074" s="405"/>
      <c r="B3074" s="400"/>
      <c r="C3074" s="403"/>
      <c r="D3074" s="403"/>
      <c r="E3074" s="403"/>
      <c r="I3074" s="404"/>
      <c r="Q3074" s="405"/>
      <c r="S3074" s="405"/>
      <c r="T3074" s="403"/>
      <c r="U3074" s="406"/>
      <c r="V3074" s="400"/>
      <c r="W3074" s="405"/>
      <c r="X3074" s="405"/>
      <c r="Y3074" s="403"/>
      <c r="Z3074" s="407"/>
      <c r="AA3074" s="403"/>
      <c r="AB3074" s="405"/>
      <c r="AC3074" s="403"/>
      <c r="AD3074" s="406"/>
      <c r="AG3074" s="403"/>
      <c r="AH3074" s="403"/>
      <c r="AI3074" s="405"/>
      <c r="AL3074" s="403"/>
      <c r="AN3074" s="403"/>
      <c r="AO3074" s="405"/>
      <c r="AP3074" s="403"/>
      <c r="AQ3074" s="403"/>
      <c r="AR3074" s="403"/>
      <c r="AS3074" s="403"/>
      <c r="AT3074" s="403"/>
      <c r="AU3074" s="403"/>
      <c r="AV3074" s="405"/>
      <c r="AW3074" s="404"/>
      <c r="AY3074" s="403"/>
      <c r="BC3074" s="403"/>
      <c r="BD3074" s="403"/>
      <c r="BE3074" s="403"/>
      <c r="BF3074" s="403"/>
      <c r="BG3074" s="403"/>
      <c r="BH3074" s="403"/>
      <c r="BI3074" s="403"/>
      <c r="BJ3074" s="403"/>
      <c r="BK3074" s="403"/>
    </row>
    <row r="3075" spans="1:63" x14ac:dyDescent="0.25">
      <c r="A3075" s="405"/>
      <c r="B3075" s="400"/>
      <c r="C3075" s="403"/>
      <c r="D3075" s="403"/>
      <c r="E3075" s="403"/>
      <c r="I3075" s="404"/>
      <c r="Q3075" s="405"/>
      <c r="S3075" s="405"/>
      <c r="T3075" s="403"/>
      <c r="U3075" s="406"/>
      <c r="V3075" s="400"/>
      <c r="W3075" s="405"/>
      <c r="X3075" s="405"/>
      <c r="Y3075" s="403"/>
      <c r="Z3075" s="407"/>
      <c r="AA3075" s="403"/>
      <c r="AB3075" s="405"/>
      <c r="AC3075" s="403"/>
      <c r="AD3075" s="406"/>
      <c r="AG3075" s="403"/>
      <c r="AH3075" s="403"/>
      <c r="AI3075" s="405"/>
      <c r="AL3075" s="403"/>
      <c r="AN3075" s="403"/>
      <c r="AO3075" s="405"/>
      <c r="AP3075" s="403"/>
      <c r="AQ3075" s="403"/>
      <c r="AR3075" s="403"/>
      <c r="AS3075" s="403"/>
      <c r="AT3075" s="403"/>
      <c r="AU3075" s="403"/>
      <c r="AV3075" s="405"/>
      <c r="AW3075" s="404"/>
      <c r="AY3075" s="403"/>
      <c r="BC3075" s="403"/>
      <c r="BD3075" s="403"/>
      <c r="BE3075" s="403"/>
      <c r="BF3075" s="403"/>
      <c r="BG3075" s="403"/>
      <c r="BH3075" s="403"/>
      <c r="BI3075" s="403"/>
      <c r="BJ3075" s="403"/>
      <c r="BK3075" s="403"/>
    </row>
    <row r="3076" spans="1:63" x14ac:dyDescent="0.25">
      <c r="A3076" s="405"/>
      <c r="B3076" s="400"/>
      <c r="C3076" s="403"/>
      <c r="D3076" s="403"/>
      <c r="E3076" s="403"/>
      <c r="I3076" s="404"/>
      <c r="Q3076" s="405"/>
      <c r="S3076" s="405"/>
      <c r="T3076" s="403"/>
      <c r="U3076" s="406"/>
      <c r="V3076" s="400"/>
      <c r="W3076" s="405"/>
      <c r="X3076" s="405"/>
      <c r="Y3076" s="403"/>
      <c r="Z3076" s="407"/>
      <c r="AA3076" s="403"/>
      <c r="AB3076" s="405"/>
      <c r="AC3076" s="403"/>
      <c r="AD3076" s="406"/>
      <c r="AG3076" s="403"/>
      <c r="AH3076" s="403"/>
      <c r="AI3076" s="405"/>
      <c r="AL3076" s="403"/>
      <c r="AN3076" s="403"/>
      <c r="AO3076" s="405"/>
      <c r="AP3076" s="403"/>
      <c r="AQ3076" s="403"/>
      <c r="AR3076" s="403"/>
      <c r="AS3076" s="403"/>
      <c r="AT3076" s="403"/>
      <c r="AU3076" s="403"/>
      <c r="AV3076" s="405"/>
      <c r="AW3076" s="404"/>
      <c r="AY3076" s="403"/>
      <c r="BC3076" s="403"/>
      <c r="BD3076" s="403"/>
      <c r="BE3076" s="403"/>
      <c r="BF3076" s="403"/>
      <c r="BG3076" s="403"/>
      <c r="BH3076" s="403"/>
      <c r="BI3076" s="403"/>
      <c r="BJ3076" s="403"/>
      <c r="BK3076" s="403"/>
    </row>
    <row r="3077" spans="1:63" x14ac:dyDescent="0.25">
      <c r="A3077" s="405"/>
      <c r="B3077" s="400"/>
      <c r="C3077" s="403"/>
      <c r="D3077" s="403"/>
      <c r="E3077" s="403"/>
      <c r="I3077" s="404"/>
      <c r="Q3077" s="405"/>
      <c r="S3077" s="405"/>
      <c r="T3077" s="403"/>
      <c r="U3077" s="406"/>
      <c r="V3077" s="400"/>
      <c r="W3077" s="405"/>
      <c r="X3077" s="405"/>
      <c r="Y3077" s="403"/>
      <c r="Z3077" s="407"/>
      <c r="AA3077" s="403"/>
      <c r="AB3077" s="405"/>
      <c r="AC3077" s="403"/>
      <c r="AD3077" s="406"/>
      <c r="AG3077" s="403"/>
      <c r="AH3077" s="403"/>
      <c r="AI3077" s="405"/>
      <c r="AL3077" s="403"/>
      <c r="AN3077" s="403"/>
      <c r="AO3077" s="405"/>
      <c r="AP3077" s="403"/>
      <c r="AQ3077" s="403"/>
      <c r="AR3077" s="403"/>
      <c r="AS3077" s="403"/>
      <c r="AT3077" s="403"/>
      <c r="AU3077" s="403"/>
      <c r="AV3077" s="405"/>
      <c r="AW3077" s="404"/>
      <c r="AY3077" s="403"/>
      <c r="BC3077" s="403"/>
      <c r="BD3077" s="403"/>
      <c r="BE3077" s="403"/>
      <c r="BF3077" s="403"/>
      <c r="BG3077" s="403"/>
      <c r="BH3077" s="403"/>
      <c r="BI3077" s="403"/>
      <c r="BJ3077" s="403"/>
      <c r="BK3077" s="403"/>
    </row>
    <row r="3078" spans="1:63" x14ac:dyDescent="0.25">
      <c r="A3078" s="405"/>
      <c r="B3078" s="400"/>
      <c r="C3078" s="403"/>
      <c r="D3078" s="403"/>
      <c r="E3078" s="403"/>
      <c r="I3078" s="404"/>
      <c r="Q3078" s="405"/>
      <c r="S3078" s="405"/>
      <c r="T3078" s="403"/>
      <c r="U3078" s="406"/>
      <c r="V3078" s="400"/>
      <c r="W3078" s="405"/>
      <c r="X3078" s="405"/>
      <c r="Y3078" s="403"/>
      <c r="Z3078" s="407"/>
      <c r="AA3078" s="403"/>
      <c r="AB3078" s="405"/>
      <c r="AC3078" s="403"/>
      <c r="AD3078" s="406"/>
      <c r="AG3078" s="403"/>
      <c r="AH3078" s="403"/>
      <c r="AI3078" s="405"/>
      <c r="AL3078" s="403"/>
      <c r="AN3078" s="403"/>
      <c r="AO3078" s="405"/>
      <c r="AP3078" s="403"/>
      <c r="AQ3078" s="403"/>
      <c r="AR3078" s="403"/>
      <c r="AS3078" s="403"/>
      <c r="AT3078" s="403"/>
      <c r="AU3078" s="403"/>
      <c r="AV3078" s="405"/>
      <c r="AW3078" s="404"/>
      <c r="AY3078" s="403"/>
      <c r="BC3078" s="403"/>
      <c r="BD3078" s="403"/>
      <c r="BE3078" s="403"/>
      <c r="BF3078" s="403"/>
      <c r="BG3078" s="403"/>
      <c r="BH3078" s="403"/>
      <c r="BI3078" s="403"/>
      <c r="BJ3078" s="403"/>
      <c r="BK3078" s="403"/>
    </row>
    <row r="3079" spans="1:63" x14ac:dyDescent="0.25">
      <c r="A3079" s="405"/>
      <c r="B3079" s="400"/>
      <c r="C3079" s="403"/>
      <c r="D3079" s="403"/>
      <c r="E3079" s="403"/>
      <c r="I3079" s="404"/>
      <c r="Q3079" s="405"/>
      <c r="S3079" s="405"/>
      <c r="T3079" s="403"/>
      <c r="U3079" s="406"/>
      <c r="V3079" s="400"/>
      <c r="W3079" s="405"/>
      <c r="X3079" s="405"/>
      <c r="Y3079" s="403"/>
      <c r="Z3079" s="407"/>
      <c r="AA3079" s="403"/>
      <c r="AB3079" s="405"/>
      <c r="AC3079" s="403"/>
      <c r="AD3079" s="406"/>
      <c r="AG3079" s="403"/>
      <c r="AH3079" s="403"/>
      <c r="AI3079" s="405"/>
      <c r="AL3079" s="403"/>
      <c r="AN3079" s="403"/>
      <c r="AO3079" s="405"/>
      <c r="AP3079" s="403"/>
      <c r="AQ3079" s="403"/>
      <c r="AR3079" s="403"/>
      <c r="AS3079" s="403"/>
      <c r="AT3079" s="403"/>
      <c r="AU3079" s="403"/>
      <c r="AV3079" s="405"/>
      <c r="AW3079" s="404"/>
      <c r="AY3079" s="403"/>
      <c r="BC3079" s="403"/>
      <c r="BD3079" s="403"/>
      <c r="BE3079" s="403"/>
      <c r="BF3079" s="403"/>
      <c r="BG3079" s="403"/>
      <c r="BH3079" s="403"/>
      <c r="BI3079" s="403"/>
      <c r="BJ3079" s="403"/>
      <c r="BK3079" s="403"/>
    </row>
    <row r="3080" spans="1:63" x14ac:dyDescent="0.25">
      <c r="A3080" s="405"/>
      <c r="B3080" s="400"/>
      <c r="C3080" s="403"/>
      <c r="D3080" s="403"/>
      <c r="E3080" s="403"/>
      <c r="I3080" s="404"/>
      <c r="Q3080" s="405"/>
      <c r="S3080" s="405"/>
      <c r="T3080" s="403"/>
      <c r="U3080" s="406"/>
      <c r="V3080" s="400"/>
      <c r="W3080" s="405"/>
      <c r="X3080" s="405"/>
      <c r="Y3080" s="403"/>
      <c r="Z3080" s="407"/>
      <c r="AA3080" s="403"/>
      <c r="AB3080" s="405"/>
      <c r="AC3080" s="403"/>
      <c r="AD3080" s="406"/>
      <c r="AG3080" s="403"/>
      <c r="AH3080" s="403"/>
      <c r="AI3080" s="405"/>
      <c r="AL3080" s="403"/>
      <c r="AN3080" s="403"/>
      <c r="AO3080" s="405"/>
      <c r="AP3080" s="403"/>
      <c r="AQ3080" s="403"/>
      <c r="AR3080" s="403"/>
      <c r="AS3080" s="403"/>
      <c r="AT3080" s="403"/>
      <c r="AU3080" s="403"/>
      <c r="AV3080" s="405"/>
      <c r="AW3080" s="404"/>
      <c r="AY3080" s="403"/>
      <c r="BC3080" s="403"/>
      <c r="BD3080" s="403"/>
      <c r="BE3080" s="403"/>
      <c r="BF3080" s="403"/>
      <c r="BG3080" s="403"/>
      <c r="BH3080" s="403"/>
      <c r="BI3080" s="403"/>
      <c r="BJ3080" s="403"/>
      <c r="BK3080" s="403"/>
    </row>
    <row r="3081" spans="1:63" x14ac:dyDescent="0.25">
      <c r="A3081" s="405"/>
      <c r="B3081" s="400"/>
      <c r="C3081" s="403"/>
      <c r="D3081" s="403"/>
      <c r="E3081" s="403"/>
      <c r="I3081" s="404"/>
      <c r="Q3081" s="405"/>
      <c r="S3081" s="405"/>
      <c r="T3081" s="403"/>
      <c r="U3081" s="406"/>
      <c r="V3081" s="400"/>
      <c r="W3081" s="405"/>
      <c r="X3081" s="405"/>
      <c r="Y3081" s="403"/>
      <c r="Z3081" s="407"/>
      <c r="AA3081" s="403"/>
      <c r="AB3081" s="405"/>
      <c r="AC3081" s="403"/>
      <c r="AD3081" s="406"/>
      <c r="AG3081" s="403"/>
      <c r="AH3081" s="403"/>
      <c r="AI3081" s="405"/>
      <c r="AL3081" s="403"/>
      <c r="AN3081" s="403"/>
      <c r="AO3081" s="405"/>
      <c r="AP3081" s="403"/>
      <c r="AQ3081" s="403"/>
      <c r="AR3081" s="403"/>
      <c r="AS3081" s="403"/>
      <c r="AT3081" s="403"/>
      <c r="AU3081" s="403"/>
      <c r="AV3081" s="405"/>
      <c r="AW3081" s="404"/>
      <c r="AY3081" s="403"/>
      <c r="BC3081" s="403"/>
      <c r="BD3081" s="403"/>
      <c r="BE3081" s="403"/>
      <c r="BF3081" s="403"/>
      <c r="BG3081" s="403"/>
      <c r="BH3081" s="403"/>
      <c r="BI3081" s="403"/>
      <c r="BJ3081" s="403"/>
      <c r="BK3081" s="403"/>
    </row>
    <row r="3082" spans="1:63" x14ac:dyDescent="0.25">
      <c r="A3082" s="405"/>
      <c r="B3082" s="400"/>
      <c r="C3082" s="403"/>
      <c r="D3082" s="403"/>
      <c r="E3082" s="403"/>
      <c r="I3082" s="404"/>
      <c r="Q3082" s="405"/>
      <c r="S3082" s="405"/>
      <c r="T3082" s="403"/>
      <c r="U3082" s="406"/>
      <c r="V3082" s="400"/>
      <c r="W3082" s="405"/>
      <c r="X3082" s="405"/>
      <c r="Y3082" s="403"/>
      <c r="Z3082" s="407"/>
      <c r="AA3082" s="403"/>
      <c r="AB3082" s="405"/>
      <c r="AC3082" s="403"/>
      <c r="AD3082" s="406"/>
      <c r="AG3082" s="403"/>
      <c r="AH3082" s="403"/>
      <c r="AI3082" s="405"/>
      <c r="AL3082" s="403"/>
      <c r="AN3082" s="403"/>
      <c r="AO3082" s="405"/>
      <c r="AP3082" s="403"/>
      <c r="AQ3082" s="403"/>
      <c r="AR3082" s="403"/>
      <c r="AS3082" s="403"/>
      <c r="AT3082" s="403"/>
      <c r="AU3082" s="403"/>
      <c r="AV3082" s="405"/>
      <c r="AW3082" s="404"/>
      <c r="AY3082" s="403"/>
      <c r="BC3082" s="403"/>
      <c r="BD3082" s="403"/>
      <c r="BE3082" s="403"/>
      <c r="BF3082" s="403"/>
      <c r="BG3082" s="403"/>
      <c r="BH3082" s="403"/>
      <c r="BI3082" s="403"/>
      <c r="BJ3082" s="403"/>
      <c r="BK3082" s="403"/>
    </row>
    <row r="3083" spans="1:63" x14ac:dyDescent="0.25">
      <c r="A3083" s="405"/>
      <c r="B3083" s="400"/>
      <c r="C3083" s="403"/>
      <c r="D3083" s="403"/>
      <c r="E3083" s="403"/>
      <c r="I3083" s="404"/>
      <c r="Q3083" s="405"/>
      <c r="S3083" s="405"/>
      <c r="T3083" s="403"/>
      <c r="U3083" s="406"/>
      <c r="V3083" s="400"/>
      <c r="W3083" s="405"/>
      <c r="X3083" s="405"/>
      <c r="Y3083" s="403"/>
      <c r="Z3083" s="407"/>
      <c r="AA3083" s="403"/>
      <c r="AB3083" s="405"/>
      <c r="AC3083" s="403"/>
      <c r="AD3083" s="406"/>
      <c r="AG3083" s="403"/>
      <c r="AH3083" s="403"/>
      <c r="AI3083" s="405"/>
      <c r="AL3083" s="403"/>
      <c r="AN3083" s="403"/>
      <c r="AO3083" s="405"/>
      <c r="AP3083" s="403"/>
      <c r="AQ3083" s="403"/>
      <c r="AR3083" s="403"/>
      <c r="AS3083" s="403"/>
      <c r="AT3083" s="403"/>
      <c r="AU3083" s="403"/>
      <c r="AV3083" s="405"/>
      <c r="AW3083" s="404"/>
      <c r="AY3083" s="403"/>
      <c r="BC3083" s="403"/>
      <c r="BD3083" s="403"/>
      <c r="BE3083" s="403"/>
      <c r="BF3083" s="403"/>
      <c r="BG3083" s="403"/>
      <c r="BH3083" s="403"/>
      <c r="BI3083" s="403"/>
      <c r="BJ3083" s="403"/>
      <c r="BK3083" s="403"/>
    </row>
    <row r="3084" spans="1:63" x14ac:dyDescent="0.25">
      <c r="A3084" s="405"/>
      <c r="B3084" s="400"/>
      <c r="C3084" s="403"/>
      <c r="D3084" s="403"/>
      <c r="E3084" s="403"/>
      <c r="I3084" s="404"/>
      <c r="Q3084" s="405"/>
      <c r="S3084" s="405"/>
      <c r="T3084" s="403"/>
      <c r="U3084" s="406"/>
      <c r="V3084" s="400"/>
      <c r="W3084" s="405"/>
      <c r="X3084" s="405"/>
      <c r="Y3084" s="403"/>
      <c r="Z3084" s="407"/>
      <c r="AA3084" s="403"/>
      <c r="AB3084" s="405"/>
      <c r="AC3084" s="403"/>
      <c r="AD3084" s="406"/>
      <c r="AG3084" s="403"/>
      <c r="AH3084" s="403"/>
      <c r="AI3084" s="405"/>
      <c r="AL3084" s="403"/>
      <c r="AN3084" s="403"/>
      <c r="AO3084" s="405"/>
      <c r="AP3084" s="403"/>
      <c r="AQ3084" s="403"/>
      <c r="AR3084" s="403"/>
      <c r="AS3084" s="403"/>
      <c r="AT3084" s="403"/>
      <c r="AU3084" s="403"/>
      <c r="AV3084" s="405"/>
      <c r="AW3084" s="404"/>
      <c r="AY3084" s="403"/>
      <c r="BC3084" s="403"/>
      <c r="BD3084" s="403"/>
      <c r="BE3084" s="403"/>
      <c r="BF3084" s="403"/>
      <c r="BG3084" s="403"/>
      <c r="BH3084" s="403"/>
      <c r="BI3084" s="403"/>
      <c r="BJ3084" s="403"/>
      <c r="BK3084" s="403"/>
    </row>
    <row r="3085" spans="1:63" x14ac:dyDescent="0.25">
      <c r="A3085" s="405"/>
      <c r="B3085" s="400"/>
      <c r="C3085" s="403"/>
      <c r="D3085" s="403"/>
      <c r="E3085" s="403"/>
      <c r="I3085" s="404"/>
      <c r="Q3085" s="405"/>
      <c r="S3085" s="405"/>
      <c r="T3085" s="403"/>
      <c r="U3085" s="406"/>
      <c r="V3085" s="400"/>
      <c r="W3085" s="405"/>
      <c r="X3085" s="405"/>
      <c r="Y3085" s="403"/>
      <c r="Z3085" s="407"/>
      <c r="AA3085" s="403"/>
      <c r="AB3085" s="405"/>
      <c r="AC3085" s="403"/>
      <c r="AD3085" s="406"/>
      <c r="AG3085" s="403"/>
      <c r="AH3085" s="403"/>
      <c r="AI3085" s="405"/>
      <c r="AL3085" s="403"/>
      <c r="AN3085" s="403"/>
      <c r="AO3085" s="405"/>
      <c r="AP3085" s="403"/>
      <c r="AQ3085" s="403"/>
      <c r="AR3085" s="403"/>
      <c r="AS3085" s="403"/>
      <c r="AT3085" s="403"/>
      <c r="AU3085" s="403"/>
      <c r="AV3085" s="405"/>
      <c r="AW3085" s="404"/>
      <c r="AY3085" s="403"/>
      <c r="BC3085" s="403"/>
      <c r="BD3085" s="403"/>
      <c r="BE3085" s="403"/>
      <c r="BF3085" s="403"/>
      <c r="BG3085" s="403"/>
      <c r="BH3085" s="403"/>
      <c r="BI3085" s="403"/>
      <c r="BJ3085" s="403"/>
      <c r="BK3085" s="403"/>
    </row>
    <row r="3086" spans="1:63" x14ac:dyDescent="0.25">
      <c r="A3086" s="405"/>
      <c r="B3086" s="400"/>
      <c r="C3086" s="403"/>
      <c r="D3086" s="403"/>
      <c r="E3086" s="403"/>
      <c r="I3086" s="404"/>
      <c r="Q3086" s="405"/>
      <c r="S3086" s="405"/>
      <c r="T3086" s="403"/>
      <c r="U3086" s="406"/>
      <c r="V3086" s="400"/>
      <c r="W3086" s="405"/>
      <c r="X3086" s="405"/>
      <c r="Y3086" s="403"/>
      <c r="Z3086" s="407"/>
      <c r="AA3086" s="403"/>
      <c r="AB3086" s="405"/>
      <c r="AC3086" s="403"/>
      <c r="AD3086" s="406"/>
      <c r="AG3086" s="403"/>
      <c r="AH3086" s="403"/>
      <c r="AI3086" s="405"/>
      <c r="AL3086" s="403"/>
      <c r="AN3086" s="403"/>
      <c r="AO3086" s="405"/>
      <c r="AP3086" s="403"/>
      <c r="AQ3086" s="403"/>
      <c r="AR3086" s="403"/>
      <c r="AS3086" s="403"/>
      <c r="AT3086" s="403"/>
      <c r="AU3086" s="403"/>
      <c r="AV3086" s="405"/>
      <c r="AW3086" s="404"/>
      <c r="AY3086" s="403"/>
      <c r="BC3086" s="403"/>
      <c r="BD3086" s="403"/>
      <c r="BE3086" s="403"/>
      <c r="BF3086" s="403"/>
      <c r="BG3086" s="403"/>
      <c r="BH3086" s="403"/>
      <c r="BI3086" s="403"/>
      <c r="BJ3086" s="403"/>
      <c r="BK3086" s="403"/>
    </row>
    <row r="3087" spans="1:63" x14ac:dyDescent="0.25">
      <c r="A3087" s="405"/>
      <c r="B3087" s="400"/>
      <c r="C3087" s="403"/>
      <c r="D3087" s="403"/>
      <c r="E3087" s="403"/>
      <c r="I3087" s="404"/>
      <c r="Q3087" s="405"/>
      <c r="S3087" s="405"/>
      <c r="T3087" s="403"/>
      <c r="U3087" s="406"/>
      <c r="V3087" s="400"/>
      <c r="W3087" s="405"/>
      <c r="X3087" s="405"/>
      <c r="Y3087" s="403"/>
      <c r="Z3087" s="407"/>
      <c r="AA3087" s="403"/>
      <c r="AB3087" s="405"/>
      <c r="AC3087" s="403"/>
      <c r="AD3087" s="406"/>
      <c r="AG3087" s="403"/>
      <c r="AH3087" s="403"/>
      <c r="AI3087" s="405"/>
      <c r="AL3087" s="403"/>
      <c r="AN3087" s="403"/>
      <c r="AO3087" s="405"/>
      <c r="AP3087" s="403"/>
      <c r="AQ3087" s="403"/>
      <c r="AR3087" s="403"/>
      <c r="AS3087" s="403"/>
      <c r="AT3087" s="403"/>
      <c r="AU3087" s="403"/>
      <c r="AV3087" s="405"/>
      <c r="AW3087" s="404"/>
      <c r="AY3087" s="403"/>
      <c r="BC3087" s="403"/>
      <c r="BD3087" s="403"/>
      <c r="BE3087" s="403"/>
      <c r="BF3087" s="403"/>
      <c r="BG3087" s="403"/>
      <c r="BH3087" s="403"/>
      <c r="BI3087" s="403"/>
      <c r="BJ3087" s="403"/>
      <c r="BK3087" s="403"/>
    </row>
    <row r="3088" spans="1:63" x14ac:dyDescent="0.25">
      <c r="A3088" s="405"/>
      <c r="B3088" s="400"/>
      <c r="C3088" s="403"/>
      <c r="D3088" s="403"/>
      <c r="E3088" s="403"/>
      <c r="I3088" s="404"/>
      <c r="Q3088" s="405"/>
      <c r="S3088" s="405"/>
      <c r="T3088" s="403"/>
      <c r="U3088" s="406"/>
      <c r="V3088" s="400"/>
      <c r="W3088" s="405"/>
      <c r="X3088" s="405"/>
      <c r="Y3088" s="403"/>
      <c r="Z3088" s="407"/>
      <c r="AA3088" s="403"/>
      <c r="AB3088" s="405"/>
      <c r="AC3088" s="403"/>
      <c r="AD3088" s="406"/>
      <c r="AG3088" s="403"/>
      <c r="AH3088" s="403"/>
      <c r="AI3088" s="405"/>
      <c r="AL3088" s="403"/>
      <c r="AN3088" s="403"/>
      <c r="AO3088" s="405"/>
      <c r="AP3088" s="403"/>
      <c r="AQ3088" s="403"/>
      <c r="AR3088" s="403"/>
      <c r="AS3088" s="403"/>
      <c r="AT3088" s="403"/>
      <c r="AU3088" s="403"/>
      <c r="AV3088" s="405"/>
      <c r="AW3088" s="404"/>
      <c r="AY3088" s="403"/>
      <c r="BC3088" s="403"/>
      <c r="BD3088" s="403"/>
      <c r="BE3088" s="403"/>
      <c r="BF3088" s="403"/>
      <c r="BG3088" s="403"/>
      <c r="BH3088" s="403"/>
      <c r="BI3088" s="403"/>
      <c r="BJ3088" s="403"/>
      <c r="BK3088" s="403"/>
    </row>
    <row r="3089" spans="1:63" x14ac:dyDescent="0.25">
      <c r="A3089" s="405"/>
      <c r="B3089" s="400"/>
      <c r="C3089" s="403"/>
      <c r="D3089" s="403"/>
      <c r="E3089" s="403"/>
      <c r="I3089" s="404"/>
      <c r="Q3089" s="405"/>
      <c r="S3089" s="405"/>
      <c r="T3089" s="403"/>
      <c r="U3089" s="406"/>
      <c r="V3089" s="400"/>
      <c r="W3089" s="405"/>
      <c r="X3089" s="405"/>
      <c r="Y3089" s="403"/>
      <c r="Z3089" s="407"/>
      <c r="AA3089" s="403"/>
      <c r="AB3089" s="405"/>
      <c r="AC3089" s="403"/>
      <c r="AD3089" s="406"/>
      <c r="AG3089" s="403"/>
      <c r="AH3089" s="403"/>
      <c r="AI3089" s="405"/>
      <c r="AL3089" s="403"/>
      <c r="AN3089" s="403"/>
      <c r="AO3089" s="405"/>
      <c r="AP3089" s="403"/>
      <c r="AQ3089" s="403"/>
      <c r="AR3089" s="403"/>
      <c r="AS3089" s="403"/>
      <c r="AT3089" s="403"/>
      <c r="AU3089" s="403"/>
      <c r="AV3089" s="405"/>
      <c r="AW3089" s="404"/>
      <c r="AY3089" s="403"/>
      <c r="BC3089" s="403"/>
      <c r="BD3089" s="403"/>
      <c r="BE3089" s="403"/>
      <c r="BF3089" s="403"/>
      <c r="BG3089" s="403"/>
      <c r="BH3089" s="403"/>
      <c r="BI3089" s="403"/>
      <c r="BJ3089" s="403"/>
      <c r="BK3089" s="403"/>
    </row>
    <row r="3090" spans="1:63" x14ac:dyDescent="0.25">
      <c r="A3090" s="405"/>
      <c r="B3090" s="400"/>
      <c r="C3090" s="403"/>
      <c r="D3090" s="403"/>
      <c r="E3090" s="403"/>
      <c r="I3090" s="404"/>
      <c r="Q3090" s="405"/>
      <c r="S3090" s="405"/>
      <c r="T3090" s="403"/>
      <c r="U3090" s="406"/>
      <c r="V3090" s="400"/>
      <c r="W3090" s="405"/>
      <c r="X3090" s="405"/>
      <c r="Y3090" s="403"/>
      <c r="Z3090" s="407"/>
      <c r="AA3090" s="403"/>
      <c r="AB3090" s="405"/>
      <c r="AC3090" s="403"/>
      <c r="AD3090" s="406"/>
      <c r="AG3090" s="403"/>
      <c r="AH3090" s="403"/>
      <c r="AI3090" s="405"/>
      <c r="AL3090" s="403"/>
      <c r="AN3090" s="403"/>
      <c r="AO3090" s="405"/>
      <c r="AP3090" s="403"/>
      <c r="AQ3090" s="403"/>
      <c r="AR3090" s="403"/>
      <c r="AS3090" s="403"/>
      <c r="AT3090" s="403"/>
      <c r="AU3090" s="403"/>
      <c r="AV3090" s="405"/>
      <c r="AW3090" s="404"/>
      <c r="AY3090" s="403"/>
      <c r="BC3090" s="403"/>
      <c r="BD3090" s="403"/>
      <c r="BE3090" s="403"/>
      <c r="BF3090" s="403"/>
      <c r="BG3090" s="403"/>
      <c r="BH3090" s="403"/>
      <c r="BI3090" s="403"/>
      <c r="BJ3090" s="403"/>
      <c r="BK3090" s="403"/>
    </row>
    <row r="3091" spans="1:63" x14ac:dyDescent="0.25">
      <c r="A3091" s="405"/>
      <c r="B3091" s="400"/>
      <c r="C3091" s="403"/>
      <c r="D3091" s="403"/>
      <c r="E3091" s="403"/>
      <c r="I3091" s="404"/>
      <c r="Q3091" s="405"/>
      <c r="S3091" s="405"/>
      <c r="T3091" s="403"/>
      <c r="U3091" s="406"/>
      <c r="V3091" s="400"/>
      <c r="W3091" s="405"/>
      <c r="X3091" s="405"/>
      <c r="Y3091" s="403"/>
      <c r="Z3091" s="407"/>
      <c r="AA3091" s="403"/>
      <c r="AB3091" s="405"/>
      <c r="AC3091" s="403"/>
      <c r="AD3091" s="406"/>
      <c r="AG3091" s="403"/>
      <c r="AH3091" s="403"/>
      <c r="AI3091" s="405"/>
      <c r="AL3091" s="403"/>
      <c r="AN3091" s="403"/>
      <c r="AO3091" s="405"/>
      <c r="AP3091" s="403"/>
      <c r="AQ3091" s="403"/>
      <c r="AR3091" s="403"/>
      <c r="AS3091" s="403"/>
      <c r="AT3091" s="403"/>
      <c r="AU3091" s="403"/>
      <c r="AV3091" s="405"/>
      <c r="AW3091" s="404"/>
      <c r="AY3091" s="403"/>
      <c r="BC3091" s="403"/>
      <c r="BD3091" s="403"/>
      <c r="BE3091" s="403"/>
      <c r="BF3091" s="403"/>
      <c r="BG3091" s="403"/>
      <c r="BH3091" s="403"/>
      <c r="BI3091" s="403"/>
      <c r="BJ3091" s="403"/>
      <c r="BK3091" s="403"/>
    </row>
    <row r="3092" spans="1:63" x14ac:dyDescent="0.25">
      <c r="A3092" s="405"/>
      <c r="B3092" s="400"/>
      <c r="C3092" s="403"/>
      <c r="D3092" s="403"/>
      <c r="E3092" s="403"/>
      <c r="I3092" s="404"/>
      <c r="Q3092" s="405"/>
      <c r="S3092" s="405"/>
      <c r="T3092" s="403"/>
      <c r="U3092" s="406"/>
      <c r="V3092" s="400"/>
      <c r="W3092" s="405"/>
      <c r="X3092" s="405"/>
      <c r="Y3092" s="403"/>
      <c r="Z3092" s="407"/>
      <c r="AA3092" s="403"/>
      <c r="AB3092" s="405"/>
      <c r="AC3092" s="403"/>
      <c r="AD3092" s="406"/>
      <c r="AG3092" s="403"/>
      <c r="AH3092" s="403"/>
      <c r="AI3092" s="405"/>
      <c r="AL3092" s="403"/>
      <c r="AN3092" s="403"/>
      <c r="AO3092" s="405"/>
      <c r="AP3092" s="403"/>
      <c r="AQ3092" s="403"/>
      <c r="AR3092" s="403"/>
      <c r="AS3092" s="403"/>
      <c r="AT3092" s="403"/>
      <c r="AU3092" s="403"/>
      <c r="AV3092" s="405"/>
      <c r="AW3092" s="404"/>
      <c r="AY3092" s="403"/>
      <c r="BC3092" s="403"/>
      <c r="BD3092" s="403"/>
      <c r="BE3092" s="403"/>
      <c r="BF3092" s="403"/>
      <c r="BG3092" s="403"/>
      <c r="BH3092" s="403"/>
      <c r="BI3092" s="403"/>
      <c r="BJ3092" s="403"/>
      <c r="BK3092" s="403"/>
    </row>
    <row r="3093" spans="1:63" x14ac:dyDescent="0.25">
      <c r="A3093" s="405"/>
      <c r="B3093" s="400"/>
      <c r="C3093" s="403"/>
      <c r="D3093" s="403"/>
      <c r="E3093" s="403"/>
      <c r="I3093" s="404"/>
      <c r="Q3093" s="405"/>
      <c r="S3093" s="405"/>
      <c r="T3093" s="403"/>
      <c r="U3093" s="406"/>
      <c r="V3093" s="400"/>
      <c r="W3093" s="405"/>
      <c r="X3093" s="405"/>
      <c r="Y3093" s="403"/>
      <c r="Z3093" s="407"/>
      <c r="AA3093" s="403"/>
      <c r="AB3093" s="405"/>
      <c r="AC3093" s="403"/>
      <c r="AD3093" s="406"/>
      <c r="AG3093" s="403"/>
      <c r="AH3093" s="403"/>
      <c r="AI3093" s="405"/>
      <c r="AL3093" s="403"/>
      <c r="AN3093" s="403"/>
      <c r="AO3093" s="405"/>
      <c r="AP3093" s="403"/>
      <c r="AQ3093" s="403"/>
      <c r="AR3093" s="403"/>
      <c r="AS3093" s="403"/>
      <c r="AT3093" s="403"/>
      <c r="AU3093" s="403"/>
      <c r="AV3093" s="405"/>
      <c r="AW3093" s="404"/>
      <c r="AY3093" s="403"/>
      <c r="BC3093" s="403"/>
      <c r="BD3093" s="403"/>
      <c r="BE3093" s="403"/>
      <c r="BF3093" s="403"/>
      <c r="BG3093" s="403"/>
      <c r="BH3093" s="403"/>
      <c r="BI3093" s="403"/>
      <c r="BJ3093" s="403"/>
      <c r="BK3093" s="403"/>
    </row>
    <row r="3094" spans="1:63" x14ac:dyDescent="0.25">
      <c r="A3094" s="405"/>
      <c r="B3094" s="400"/>
      <c r="C3094" s="403"/>
      <c r="D3094" s="403"/>
      <c r="E3094" s="403"/>
      <c r="I3094" s="404"/>
      <c r="Q3094" s="405"/>
      <c r="S3094" s="405"/>
      <c r="T3094" s="403"/>
      <c r="U3094" s="406"/>
      <c r="V3094" s="400"/>
      <c r="W3094" s="405"/>
      <c r="X3094" s="405"/>
      <c r="Y3094" s="403"/>
      <c r="Z3094" s="407"/>
      <c r="AA3094" s="403"/>
      <c r="AB3094" s="405"/>
      <c r="AC3094" s="403"/>
      <c r="AD3094" s="406"/>
      <c r="AG3094" s="403"/>
      <c r="AH3094" s="403"/>
      <c r="AI3094" s="405"/>
      <c r="AL3094" s="403"/>
      <c r="AN3094" s="403"/>
      <c r="AO3094" s="405"/>
      <c r="AP3094" s="403"/>
      <c r="AQ3094" s="403"/>
      <c r="AR3094" s="403"/>
      <c r="AS3094" s="403"/>
      <c r="AT3094" s="403"/>
      <c r="AU3094" s="403"/>
      <c r="AV3094" s="405"/>
      <c r="AW3094" s="404"/>
      <c r="AY3094" s="403"/>
      <c r="BC3094" s="403"/>
      <c r="BD3094" s="403"/>
      <c r="BE3094" s="403"/>
      <c r="BF3094" s="403"/>
      <c r="BG3094" s="403"/>
      <c r="BH3094" s="403"/>
      <c r="BI3094" s="403"/>
      <c r="BJ3094" s="403"/>
      <c r="BK3094" s="403"/>
    </row>
    <row r="3095" spans="1:63" x14ac:dyDescent="0.25">
      <c r="A3095" s="405"/>
      <c r="B3095" s="400"/>
      <c r="C3095" s="403"/>
      <c r="D3095" s="403"/>
      <c r="E3095" s="403"/>
      <c r="I3095" s="404"/>
      <c r="Q3095" s="405"/>
      <c r="S3095" s="405"/>
      <c r="T3095" s="403"/>
      <c r="U3095" s="406"/>
      <c r="V3095" s="400"/>
      <c r="W3095" s="405"/>
      <c r="X3095" s="405"/>
      <c r="Y3095" s="403"/>
      <c r="Z3095" s="407"/>
      <c r="AA3095" s="403"/>
      <c r="AB3095" s="405"/>
      <c r="AC3095" s="403"/>
      <c r="AD3095" s="406"/>
      <c r="AG3095" s="403"/>
      <c r="AH3095" s="403"/>
      <c r="AI3095" s="405"/>
      <c r="AL3095" s="403"/>
      <c r="AN3095" s="403"/>
      <c r="AO3095" s="405"/>
      <c r="AP3095" s="403"/>
      <c r="AQ3095" s="403"/>
      <c r="AR3095" s="403"/>
      <c r="AS3095" s="403"/>
      <c r="AT3095" s="403"/>
      <c r="AU3095" s="403"/>
      <c r="AV3095" s="405"/>
      <c r="AW3095" s="404"/>
      <c r="AY3095" s="403"/>
      <c r="BC3095" s="403"/>
      <c r="BD3095" s="403"/>
      <c r="BE3095" s="403"/>
      <c r="BF3095" s="403"/>
      <c r="BG3095" s="403"/>
      <c r="BH3095" s="403"/>
      <c r="BI3095" s="403"/>
      <c r="BJ3095" s="403"/>
      <c r="BK3095" s="403"/>
    </row>
    <row r="3096" spans="1:63" x14ac:dyDescent="0.25">
      <c r="A3096" s="405"/>
      <c r="B3096" s="400"/>
      <c r="C3096" s="403"/>
      <c r="D3096" s="403"/>
      <c r="E3096" s="403"/>
      <c r="I3096" s="404"/>
      <c r="Q3096" s="405"/>
      <c r="S3096" s="405"/>
      <c r="T3096" s="403"/>
      <c r="U3096" s="406"/>
      <c r="V3096" s="400"/>
      <c r="W3096" s="405"/>
      <c r="X3096" s="405"/>
      <c r="Y3096" s="403"/>
      <c r="Z3096" s="407"/>
      <c r="AA3096" s="403"/>
      <c r="AB3096" s="405"/>
      <c r="AC3096" s="403"/>
      <c r="AD3096" s="406"/>
      <c r="AG3096" s="403"/>
      <c r="AH3096" s="403"/>
      <c r="AI3096" s="405"/>
      <c r="AL3096" s="403"/>
      <c r="AN3096" s="403"/>
      <c r="AO3096" s="405"/>
      <c r="AP3096" s="403"/>
      <c r="AQ3096" s="403"/>
      <c r="AR3096" s="403"/>
      <c r="AS3096" s="403"/>
      <c r="AT3096" s="403"/>
      <c r="AU3096" s="403"/>
      <c r="AV3096" s="405"/>
      <c r="AW3096" s="404"/>
      <c r="AY3096" s="403"/>
      <c r="BC3096" s="403"/>
      <c r="BD3096" s="403"/>
      <c r="BE3096" s="403"/>
      <c r="BF3096" s="403"/>
      <c r="BG3096" s="403"/>
      <c r="BH3096" s="403"/>
      <c r="BI3096" s="403"/>
      <c r="BJ3096" s="403"/>
      <c r="BK3096" s="403"/>
    </row>
    <row r="3097" spans="1:63" x14ac:dyDescent="0.25">
      <c r="A3097" s="405"/>
      <c r="B3097" s="400"/>
      <c r="C3097" s="403"/>
      <c r="D3097" s="403"/>
      <c r="E3097" s="403"/>
      <c r="I3097" s="404"/>
      <c r="Q3097" s="405"/>
      <c r="S3097" s="405"/>
      <c r="T3097" s="403"/>
      <c r="U3097" s="406"/>
      <c r="V3097" s="400"/>
      <c r="W3097" s="405"/>
      <c r="X3097" s="405"/>
      <c r="Y3097" s="403"/>
      <c r="Z3097" s="407"/>
      <c r="AA3097" s="403"/>
      <c r="AB3097" s="405"/>
      <c r="AC3097" s="403"/>
      <c r="AD3097" s="406"/>
      <c r="AG3097" s="403"/>
      <c r="AH3097" s="403"/>
      <c r="AI3097" s="405"/>
      <c r="AL3097" s="403"/>
      <c r="AN3097" s="403"/>
      <c r="AO3097" s="405"/>
      <c r="AP3097" s="403"/>
      <c r="AQ3097" s="403"/>
      <c r="AR3097" s="403"/>
      <c r="AS3097" s="403"/>
      <c r="AT3097" s="403"/>
      <c r="AU3097" s="403"/>
      <c r="AV3097" s="405"/>
      <c r="AW3097" s="404"/>
      <c r="AY3097" s="403"/>
      <c r="BC3097" s="403"/>
      <c r="BD3097" s="403"/>
      <c r="BE3097" s="403"/>
      <c r="BF3097" s="403"/>
      <c r="BG3097" s="403"/>
      <c r="BH3097" s="403"/>
      <c r="BI3097" s="403"/>
      <c r="BJ3097" s="403"/>
      <c r="BK3097" s="403"/>
    </row>
    <row r="3098" spans="1:63" x14ac:dyDescent="0.25">
      <c r="A3098" s="405"/>
      <c r="B3098" s="400"/>
      <c r="C3098" s="403"/>
      <c r="D3098" s="403"/>
      <c r="E3098" s="403"/>
      <c r="I3098" s="404"/>
      <c r="Q3098" s="405"/>
      <c r="S3098" s="405"/>
      <c r="T3098" s="403"/>
      <c r="U3098" s="406"/>
      <c r="V3098" s="400"/>
      <c r="W3098" s="405"/>
      <c r="X3098" s="405"/>
      <c r="Y3098" s="403"/>
      <c r="Z3098" s="407"/>
      <c r="AA3098" s="403"/>
      <c r="AB3098" s="405"/>
      <c r="AC3098" s="403"/>
      <c r="AD3098" s="406"/>
      <c r="AG3098" s="403"/>
      <c r="AH3098" s="403"/>
      <c r="AI3098" s="405"/>
      <c r="AL3098" s="403"/>
      <c r="AN3098" s="403"/>
      <c r="AO3098" s="405"/>
      <c r="AP3098" s="403"/>
      <c r="AQ3098" s="403"/>
      <c r="AR3098" s="403"/>
      <c r="AS3098" s="403"/>
      <c r="AT3098" s="403"/>
      <c r="AU3098" s="403"/>
      <c r="AV3098" s="405"/>
      <c r="AW3098" s="404"/>
      <c r="AY3098" s="403"/>
      <c r="BC3098" s="403"/>
      <c r="BD3098" s="403"/>
      <c r="BE3098" s="403"/>
      <c r="BF3098" s="403"/>
      <c r="BG3098" s="403"/>
      <c r="BH3098" s="403"/>
      <c r="BI3098" s="403"/>
      <c r="BJ3098" s="403"/>
      <c r="BK3098" s="403"/>
    </row>
    <row r="3099" spans="1:63" x14ac:dyDescent="0.25">
      <c r="A3099" s="405"/>
      <c r="B3099" s="400"/>
      <c r="C3099" s="403"/>
      <c r="D3099" s="403"/>
      <c r="E3099" s="403"/>
      <c r="I3099" s="404"/>
      <c r="Q3099" s="405"/>
      <c r="S3099" s="405"/>
      <c r="T3099" s="403"/>
      <c r="U3099" s="406"/>
      <c r="V3099" s="400"/>
      <c r="W3099" s="405"/>
      <c r="X3099" s="405"/>
      <c r="Y3099" s="403"/>
      <c r="Z3099" s="407"/>
      <c r="AA3099" s="403"/>
      <c r="AB3099" s="405"/>
      <c r="AC3099" s="403"/>
      <c r="AD3099" s="406"/>
      <c r="AG3099" s="403"/>
      <c r="AH3099" s="403"/>
      <c r="AI3099" s="405"/>
      <c r="AL3099" s="403"/>
      <c r="AN3099" s="403"/>
      <c r="AO3099" s="405"/>
      <c r="AP3099" s="403"/>
      <c r="AQ3099" s="403"/>
      <c r="AR3099" s="403"/>
      <c r="AS3099" s="403"/>
      <c r="AT3099" s="403"/>
      <c r="AU3099" s="403"/>
      <c r="AV3099" s="405"/>
      <c r="AW3099" s="404"/>
      <c r="AY3099" s="403"/>
      <c r="BC3099" s="403"/>
      <c r="BD3099" s="403"/>
      <c r="BE3099" s="403"/>
      <c r="BF3099" s="403"/>
      <c r="BG3099" s="403"/>
      <c r="BH3099" s="403"/>
      <c r="BI3099" s="403"/>
      <c r="BJ3099" s="403"/>
      <c r="BK3099" s="403"/>
    </row>
    <row r="3100" spans="1:63" x14ac:dyDescent="0.25">
      <c r="A3100" s="405"/>
      <c r="B3100" s="400"/>
      <c r="C3100" s="403"/>
      <c r="D3100" s="403"/>
      <c r="E3100" s="403"/>
      <c r="I3100" s="404"/>
      <c r="Q3100" s="405"/>
      <c r="S3100" s="405"/>
      <c r="T3100" s="403"/>
      <c r="U3100" s="406"/>
      <c r="V3100" s="400"/>
      <c r="W3100" s="405"/>
      <c r="X3100" s="405"/>
      <c r="Y3100" s="403"/>
      <c r="Z3100" s="407"/>
      <c r="AA3100" s="403"/>
      <c r="AB3100" s="405"/>
      <c r="AC3100" s="403"/>
      <c r="AD3100" s="406"/>
      <c r="AG3100" s="403"/>
      <c r="AH3100" s="403"/>
      <c r="AI3100" s="405"/>
      <c r="AL3100" s="403"/>
      <c r="AN3100" s="403"/>
      <c r="AO3100" s="405"/>
      <c r="AP3100" s="403"/>
      <c r="AQ3100" s="403"/>
      <c r="AR3100" s="403"/>
      <c r="AS3100" s="403"/>
      <c r="AT3100" s="403"/>
      <c r="AU3100" s="403"/>
      <c r="AV3100" s="405"/>
      <c r="AW3100" s="404"/>
      <c r="AY3100" s="403"/>
      <c r="BC3100" s="403"/>
      <c r="BD3100" s="403"/>
      <c r="BE3100" s="403"/>
      <c r="BF3100" s="403"/>
      <c r="BG3100" s="403"/>
      <c r="BH3100" s="403"/>
      <c r="BI3100" s="403"/>
      <c r="BJ3100" s="403"/>
      <c r="BK3100" s="403"/>
    </row>
    <row r="3101" spans="1:63" x14ac:dyDescent="0.25">
      <c r="A3101" s="405"/>
      <c r="B3101" s="400"/>
      <c r="C3101" s="403"/>
      <c r="D3101" s="403"/>
      <c r="E3101" s="403"/>
      <c r="I3101" s="404"/>
      <c r="Q3101" s="405"/>
      <c r="S3101" s="405"/>
      <c r="T3101" s="403"/>
      <c r="U3101" s="406"/>
      <c r="V3101" s="400"/>
      <c r="W3101" s="405"/>
      <c r="X3101" s="405"/>
      <c r="Y3101" s="403"/>
      <c r="Z3101" s="407"/>
      <c r="AA3101" s="403"/>
      <c r="AB3101" s="405"/>
      <c r="AC3101" s="403"/>
      <c r="AD3101" s="406"/>
      <c r="AG3101" s="403"/>
      <c r="AH3101" s="403"/>
      <c r="AI3101" s="405"/>
      <c r="AL3101" s="403"/>
      <c r="AN3101" s="403"/>
      <c r="AO3101" s="405"/>
      <c r="AP3101" s="403"/>
      <c r="AQ3101" s="403"/>
      <c r="AR3101" s="403"/>
      <c r="AS3101" s="403"/>
      <c r="AT3101" s="403"/>
      <c r="AU3101" s="403"/>
      <c r="AV3101" s="405"/>
      <c r="AW3101" s="404"/>
      <c r="AY3101" s="403"/>
      <c r="BC3101" s="403"/>
      <c r="BD3101" s="403"/>
      <c r="BE3101" s="403"/>
      <c r="BF3101" s="403"/>
      <c r="BG3101" s="403"/>
      <c r="BH3101" s="403"/>
      <c r="BI3101" s="403"/>
      <c r="BJ3101" s="403"/>
      <c r="BK3101" s="403"/>
    </row>
    <row r="3102" spans="1:63" x14ac:dyDescent="0.25">
      <c r="A3102" s="405"/>
      <c r="B3102" s="400"/>
      <c r="C3102" s="403"/>
      <c r="D3102" s="403"/>
      <c r="E3102" s="403"/>
      <c r="I3102" s="404"/>
      <c r="Q3102" s="405"/>
      <c r="S3102" s="405"/>
      <c r="T3102" s="403"/>
      <c r="U3102" s="406"/>
      <c r="V3102" s="400"/>
      <c r="W3102" s="405"/>
      <c r="X3102" s="405"/>
      <c r="Y3102" s="403"/>
      <c r="Z3102" s="407"/>
      <c r="AA3102" s="403"/>
      <c r="AB3102" s="405"/>
      <c r="AC3102" s="403"/>
      <c r="AD3102" s="406"/>
      <c r="AG3102" s="403"/>
      <c r="AH3102" s="403"/>
      <c r="AI3102" s="405"/>
      <c r="AL3102" s="403"/>
      <c r="AN3102" s="403"/>
      <c r="AO3102" s="405"/>
      <c r="AP3102" s="403"/>
      <c r="AQ3102" s="403"/>
      <c r="AR3102" s="403"/>
      <c r="AS3102" s="403"/>
      <c r="AT3102" s="403"/>
      <c r="AU3102" s="403"/>
      <c r="AV3102" s="405"/>
      <c r="AW3102" s="404"/>
      <c r="AY3102" s="403"/>
      <c r="BC3102" s="403"/>
      <c r="BD3102" s="403"/>
      <c r="BE3102" s="403"/>
      <c r="BF3102" s="403"/>
      <c r="BG3102" s="403"/>
      <c r="BH3102" s="403"/>
      <c r="BI3102" s="403"/>
      <c r="BJ3102" s="403"/>
      <c r="BK3102" s="403"/>
    </row>
    <row r="3103" spans="1:63" x14ac:dyDescent="0.25">
      <c r="A3103" s="405"/>
      <c r="B3103" s="400"/>
      <c r="C3103" s="403"/>
      <c r="D3103" s="403"/>
      <c r="E3103" s="403"/>
      <c r="I3103" s="404"/>
      <c r="Q3103" s="405"/>
      <c r="S3103" s="405"/>
      <c r="T3103" s="403"/>
      <c r="U3103" s="406"/>
      <c r="V3103" s="400"/>
      <c r="W3103" s="405"/>
      <c r="X3103" s="405"/>
      <c r="Y3103" s="403"/>
      <c r="Z3103" s="407"/>
      <c r="AA3103" s="403"/>
      <c r="AB3103" s="405"/>
      <c r="AC3103" s="403"/>
      <c r="AD3103" s="406"/>
      <c r="AG3103" s="403"/>
      <c r="AH3103" s="403"/>
      <c r="AI3103" s="405"/>
      <c r="AL3103" s="403"/>
      <c r="AN3103" s="403"/>
      <c r="AO3103" s="405"/>
      <c r="AP3103" s="403"/>
      <c r="AQ3103" s="403"/>
      <c r="AR3103" s="403"/>
      <c r="AS3103" s="403"/>
      <c r="AT3103" s="403"/>
      <c r="AU3103" s="403"/>
      <c r="AV3103" s="405"/>
      <c r="AW3103" s="404"/>
      <c r="AY3103" s="403"/>
      <c r="BC3103" s="403"/>
      <c r="BD3103" s="403"/>
      <c r="BE3103" s="403"/>
      <c r="BF3103" s="403"/>
      <c r="BG3103" s="403"/>
      <c r="BH3103" s="403"/>
      <c r="BI3103" s="403"/>
      <c r="BJ3103" s="403"/>
      <c r="BK3103" s="403"/>
    </row>
    <row r="3104" spans="1:63" x14ac:dyDescent="0.25">
      <c r="A3104" s="405"/>
      <c r="B3104" s="400"/>
      <c r="C3104" s="403"/>
      <c r="D3104" s="403"/>
      <c r="E3104" s="403"/>
      <c r="I3104" s="404"/>
      <c r="Q3104" s="405"/>
      <c r="S3104" s="405"/>
      <c r="T3104" s="403"/>
      <c r="U3104" s="406"/>
      <c r="V3104" s="400"/>
      <c r="W3104" s="405"/>
      <c r="X3104" s="405"/>
      <c r="Y3104" s="403"/>
      <c r="Z3104" s="407"/>
      <c r="AA3104" s="403"/>
      <c r="AB3104" s="405"/>
      <c r="AC3104" s="403"/>
      <c r="AD3104" s="406"/>
      <c r="AG3104" s="403"/>
      <c r="AH3104" s="403"/>
      <c r="AI3104" s="405"/>
      <c r="AL3104" s="403"/>
      <c r="AN3104" s="403"/>
      <c r="AO3104" s="405"/>
      <c r="AP3104" s="403"/>
      <c r="AQ3104" s="403"/>
      <c r="AR3104" s="403"/>
      <c r="AS3104" s="403"/>
      <c r="AT3104" s="403"/>
      <c r="AU3104" s="403"/>
      <c r="AV3104" s="405"/>
      <c r="AW3104" s="404"/>
      <c r="AY3104" s="403"/>
      <c r="BC3104" s="403"/>
      <c r="BD3104" s="403"/>
      <c r="BE3104" s="403"/>
      <c r="BF3104" s="403"/>
      <c r="BG3104" s="403"/>
      <c r="BH3104" s="403"/>
      <c r="BI3104" s="403"/>
      <c r="BJ3104" s="403"/>
      <c r="BK3104" s="403"/>
    </row>
    <row r="3105" spans="1:63" x14ac:dyDescent="0.25">
      <c r="A3105" s="405"/>
      <c r="B3105" s="400"/>
      <c r="C3105" s="403"/>
      <c r="D3105" s="403"/>
      <c r="E3105" s="403"/>
      <c r="I3105" s="404"/>
      <c r="Q3105" s="405"/>
      <c r="S3105" s="405"/>
      <c r="T3105" s="403"/>
      <c r="U3105" s="406"/>
      <c r="V3105" s="400"/>
      <c r="W3105" s="405"/>
      <c r="X3105" s="405"/>
      <c r="Y3105" s="403"/>
      <c r="Z3105" s="407"/>
      <c r="AA3105" s="403"/>
      <c r="AB3105" s="405"/>
      <c r="AC3105" s="403"/>
      <c r="AD3105" s="406"/>
      <c r="AG3105" s="403"/>
      <c r="AH3105" s="403"/>
      <c r="AI3105" s="405"/>
      <c r="AL3105" s="403"/>
      <c r="AN3105" s="403"/>
      <c r="AO3105" s="405"/>
      <c r="AP3105" s="403"/>
      <c r="AQ3105" s="403"/>
      <c r="AR3105" s="403"/>
      <c r="AS3105" s="403"/>
      <c r="AT3105" s="403"/>
      <c r="AU3105" s="403"/>
      <c r="AV3105" s="405"/>
      <c r="AW3105" s="404"/>
      <c r="AY3105" s="403"/>
      <c r="BC3105" s="403"/>
      <c r="BD3105" s="403"/>
      <c r="BE3105" s="403"/>
      <c r="BF3105" s="403"/>
      <c r="BG3105" s="403"/>
      <c r="BH3105" s="403"/>
      <c r="BI3105" s="403"/>
      <c r="BJ3105" s="403"/>
      <c r="BK3105" s="403"/>
    </row>
    <row r="3106" spans="1:63" x14ac:dyDescent="0.25">
      <c r="A3106" s="405"/>
      <c r="B3106" s="400"/>
      <c r="C3106" s="403"/>
      <c r="D3106" s="403"/>
      <c r="E3106" s="403"/>
      <c r="I3106" s="404"/>
      <c r="Q3106" s="405"/>
      <c r="S3106" s="405"/>
      <c r="T3106" s="403"/>
      <c r="U3106" s="406"/>
      <c r="V3106" s="400"/>
      <c r="W3106" s="405"/>
      <c r="X3106" s="405"/>
      <c r="Y3106" s="403"/>
      <c r="Z3106" s="407"/>
      <c r="AA3106" s="403"/>
      <c r="AB3106" s="405"/>
      <c r="AC3106" s="403"/>
      <c r="AD3106" s="406"/>
      <c r="AG3106" s="403"/>
      <c r="AH3106" s="403"/>
      <c r="AI3106" s="405"/>
      <c r="AL3106" s="403"/>
      <c r="AN3106" s="403"/>
      <c r="AO3106" s="405"/>
      <c r="AP3106" s="403"/>
      <c r="AQ3106" s="403"/>
      <c r="AR3106" s="403"/>
      <c r="AS3106" s="403"/>
      <c r="AT3106" s="403"/>
      <c r="AU3106" s="403"/>
      <c r="AV3106" s="405"/>
      <c r="AW3106" s="404"/>
      <c r="AY3106" s="403"/>
      <c r="BC3106" s="403"/>
      <c r="BD3106" s="403"/>
      <c r="BE3106" s="403"/>
      <c r="BF3106" s="403"/>
      <c r="BG3106" s="403"/>
      <c r="BH3106" s="403"/>
      <c r="BI3106" s="403"/>
      <c r="BJ3106" s="403"/>
      <c r="BK3106" s="403"/>
    </row>
    <row r="3107" spans="1:63" x14ac:dyDescent="0.25">
      <c r="A3107" s="405"/>
      <c r="B3107" s="400"/>
      <c r="C3107" s="403"/>
      <c r="D3107" s="403"/>
      <c r="E3107" s="403"/>
      <c r="I3107" s="404"/>
      <c r="Q3107" s="405"/>
      <c r="S3107" s="405"/>
      <c r="T3107" s="403"/>
      <c r="U3107" s="406"/>
      <c r="V3107" s="400"/>
      <c r="W3107" s="405"/>
      <c r="X3107" s="405"/>
      <c r="Y3107" s="403"/>
      <c r="Z3107" s="407"/>
      <c r="AA3107" s="403"/>
      <c r="AB3107" s="405"/>
      <c r="AC3107" s="403"/>
      <c r="AD3107" s="406"/>
      <c r="AG3107" s="403"/>
      <c r="AH3107" s="403"/>
      <c r="AI3107" s="405"/>
      <c r="AL3107" s="403"/>
      <c r="AN3107" s="403"/>
      <c r="AO3107" s="405"/>
      <c r="AP3107" s="403"/>
      <c r="AQ3107" s="403"/>
      <c r="AR3107" s="403"/>
      <c r="AS3107" s="403"/>
      <c r="AT3107" s="403"/>
      <c r="AU3107" s="403"/>
      <c r="AV3107" s="405"/>
      <c r="AW3107" s="404"/>
      <c r="AY3107" s="403"/>
      <c r="BC3107" s="403"/>
      <c r="BD3107" s="403"/>
      <c r="BE3107" s="403"/>
      <c r="BF3107" s="403"/>
      <c r="BG3107" s="403"/>
      <c r="BH3107" s="403"/>
      <c r="BI3107" s="403"/>
      <c r="BJ3107" s="403"/>
      <c r="BK3107" s="403"/>
    </row>
    <row r="3108" spans="1:63" x14ac:dyDescent="0.25">
      <c r="A3108" s="405"/>
      <c r="B3108" s="400"/>
      <c r="C3108" s="403"/>
      <c r="D3108" s="403"/>
      <c r="E3108" s="403"/>
      <c r="I3108" s="404"/>
      <c r="Q3108" s="405"/>
      <c r="S3108" s="405"/>
      <c r="T3108" s="403"/>
      <c r="U3108" s="406"/>
      <c r="V3108" s="400"/>
      <c r="W3108" s="405"/>
      <c r="X3108" s="405"/>
      <c r="Y3108" s="403"/>
      <c r="Z3108" s="407"/>
      <c r="AA3108" s="403"/>
      <c r="AB3108" s="405"/>
      <c r="AC3108" s="403"/>
      <c r="AD3108" s="406"/>
      <c r="AG3108" s="403"/>
      <c r="AH3108" s="403"/>
      <c r="AI3108" s="405"/>
      <c r="AL3108" s="403"/>
      <c r="AN3108" s="403"/>
      <c r="AO3108" s="405"/>
      <c r="AP3108" s="403"/>
      <c r="AQ3108" s="403"/>
      <c r="AR3108" s="403"/>
      <c r="AS3108" s="403"/>
      <c r="AT3108" s="403"/>
      <c r="AU3108" s="403"/>
      <c r="AV3108" s="405"/>
      <c r="AW3108" s="404"/>
      <c r="AY3108" s="403"/>
      <c r="BC3108" s="403"/>
      <c r="BD3108" s="403"/>
      <c r="BE3108" s="403"/>
      <c r="BF3108" s="403"/>
      <c r="BG3108" s="403"/>
      <c r="BH3108" s="403"/>
      <c r="BI3108" s="403"/>
      <c r="BJ3108" s="403"/>
      <c r="BK3108" s="403"/>
    </row>
    <row r="3109" spans="1:63" x14ac:dyDescent="0.25">
      <c r="A3109" s="405"/>
      <c r="B3109" s="400"/>
      <c r="C3109" s="403"/>
      <c r="D3109" s="403"/>
      <c r="E3109" s="403"/>
      <c r="I3109" s="404"/>
      <c r="Q3109" s="405"/>
      <c r="S3109" s="405"/>
      <c r="T3109" s="403"/>
      <c r="U3109" s="406"/>
      <c r="V3109" s="400"/>
      <c r="W3109" s="405"/>
      <c r="X3109" s="405"/>
      <c r="Y3109" s="403"/>
      <c r="Z3109" s="407"/>
      <c r="AA3109" s="403"/>
      <c r="AB3109" s="405"/>
      <c r="AC3109" s="403"/>
      <c r="AD3109" s="406"/>
      <c r="AG3109" s="403"/>
      <c r="AH3109" s="403"/>
      <c r="AI3109" s="405"/>
      <c r="AL3109" s="403"/>
      <c r="AN3109" s="403"/>
      <c r="AO3109" s="405"/>
      <c r="AP3109" s="403"/>
      <c r="AQ3109" s="403"/>
      <c r="AR3109" s="403"/>
      <c r="AS3109" s="403"/>
      <c r="AT3109" s="403"/>
      <c r="AU3109" s="403"/>
      <c r="AV3109" s="405"/>
      <c r="AW3109" s="404"/>
      <c r="AY3109" s="403"/>
      <c r="BC3109" s="403"/>
      <c r="BD3109" s="403"/>
      <c r="BE3109" s="403"/>
      <c r="BF3109" s="403"/>
      <c r="BG3109" s="403"/>
      <c r="BH3109" s="403"/>
      <c r="BI3109" s="403"/>
      <c r="BJ3109" s="403"/>
      <c r="BK3109" s="403"/>
    </row>
    <row r="3110" spans="1:63" x14ac:dyDescent="0.25">
      <c r="A3110" s="405"/>
      <c r="B3110" s="400"/>
      <c r="C3110" s="403"/>
      <c r="D3110" s="403"/>
      <c r="E3110" s="403"/>
      <c r="I3110" s="404"/>
      <c r="Q3110" s="405"/>
      <c r="S3110" s="405"/>
      <c r="T3110" s="403"/>
      <c r="U3110" s="406"/>
      <c r="V3110" s="400"/>
      <c r="W3110" s="405"/>
      <c r="X3110" s="405"/>
      <c r="Y3110" s="403"/>
      <c r="Z3110" s="407"/>
      <c r="AA3110" s="403"/>
      <c r="AB3110" s="405"/>
      <c r="AC3110" s="403"/>
      <c r="AD3110" s="406"/>
      <c r="AG3110" s="403"/>
      <c r="AH3110" s="403"/>
      <c r="AI3110" s="405"/>
      <c r="AL3110" s="403"/>
      <c r="AN3110" s="403"/>
      <c r="AO3110" s="405"/>
      <c r="AP3110" s="403"/>
      <c r="AQ3110" s="403"/>
      <c r="AR3110" s="403"/>
      <c r="AS3110" s="403"/>
      <c r="AT3110" s="403"/>
      <c r="AU3110" s="403"/>
      <c r="AV3110" s="405"/>
      <c r="AW3110" s="404"/>
      <c r="AY3110" s="403"/>
      <c r="BC3110" s="403"/>
      <c r="BD3110" s="403"/>
      <c r="BE3110" s="403"/>
      <c r="BF3110" s="403"/>
      <c r="BG3110" s="403"/>
      <c r="BH3110" s="403"/>
      <c r="BI3110" s="403"/>
      <c r="BJ3110" s="403"/>
      <c r="BK3110" s="403"/>
    </row>
    <row r="3111" spans="1:63" x14ac:dyDescent="0.25">
      <c r="A3111" s="405"/>
      <c r="B3111" s="400"/>
      <c r="C3111" s="403"/>
      <c r="D3111" s="403"/>
      <c r="E3111" s="403"/>
      <c r="I3111" s="404"/>
      <c r="Q3111" s="405"/>
      <c r="S3111" s="405"/>
      <c r="T3111" s="403"/>
      <c r="U3111" s="406"/>
      <c r="V3111" s="400"/>
      <c r="W3111" s="405"/>
      <c r="X3111" s="405"/>
      <c r="Y3111" s="403"/>
      <c r="Z3111" s="407"/>
      <c r="AA3111" s="403"/>
      <c r="AB3111" s="405"/>
      <c r="AC3111" s="403"/>
      <c r="AD3111" s="406"/>
      <c r="AG3111" s="403"/>
      <c r="AH3111" s="403"/>
      <c r="AI3111" s="405"/>
      <c r="AL3111" s="403"/>
      <c r="AN3111" s="403"/>
      <c r="AO3111" s="405"/>
      <c r="AP3111" s="403"/>
      <c r="AQ3111" s="403"/>
      <c r="AR3111" s="403"/>
      <c r="AS3111" s="403"/>
      <c r="AT3111" s="403"/>
      <c r="AU3111" s="403"/>
      <c r="AV3111" s="405"/>
      <c r="AW3111" s="404"/>
      <c r="AY3111" s="403"/>
      <c r="BC3111" s="403"/>
      <c r="BD3111" s="403"/>
      <c r="BE3111" s="403"/>
      <c r="BF3111" s="403"/>
      <c r="BG3111" s="403"/>
      <c r="BH3111" s="403"/>
      <c r="BI3111" s="403"/>
      <c r="BJ3111" s="403"/>
      <c r="BK3111" s="403"/>
    </row>
    <row r="3112" spans="1:63" x14ac:dyDescent="0.25">
      <c r="A3112" s="405"/>
      <c r="B3112" s="400"/>
      <c r="C3112" s="403"/>
      <c r="D3112" s="403"/>
      <c r="E3112" s="403"/>
      <c r="I3112" s="404"/>
      <c r="Q3112" s="405"/>
      <c r="S3112" s="405"/>
      <c r="T3112" s="403"/>
      <c r="U3112" s="406"/>
      <c r="V3112" s="400"/>
      <c r="W3112" s="405"/>
      <c r="X3112" s="405"/>
      <c r="Y3112" s="403"/>
      <c r="Z3112" s="407"/>
      <c r="AA3112" s="403"/>
      <c r="AB3112" s="405"/>
      <c r="AC3112" s="403"/>
      <c r="AD3112" s="406"/>
      <c r="AG3112" s="403"/>
      <c r="AH3112" s="403"/>
      <c r="AI3112" s="405"/>
      <c r="AL3112" s="403"/>
      <c r="AN3112" s="403"/>
      <c r="AO3112" s="405"/>
      <c r="AP3112" s="403"/>
      <c r="AQ3112" s="403"/>
      <c r="AR3112" s="403"/>
      <c r="AS3112" s="403"/>
      <c r="AT3112" s="403"/>
      <c r="AU3112" s="403"/>
      <c r="AV3112" s="405"/>
      <c r="AW3112" s="404"/>
      <c r="AY3112" s="403"/>
      <c r="BC3112" s="403"/>
      <c r="BD3112" s="403"/>
      <c r="BE3112" s="403"/>
      <c r="BF3112" s="403"/>
      <c r="BG3112" s="403"/>
      <c r="BH3112" s="403"/>
      <c r="BI3112" s="403"/>
      <c r="BJ3112" s="403"/>
      <c r="BK3112" s="403"/>
    </row>
    <row r="3113" spans="1:63" x14ac:dyDescent="0.25">
      <c r="A3113" s="405"/>
      <c r="B3113" s="400"/>
      <c r="C3113" s="403"/>
      <c r="D3113" s="403"/>
      <c r="E3113" s="403"/>
      <c r="I3113" s="404"/>
      <c r="Q3113" s="405"/>
      <c r="S3113" s="405"/>
      <c r="T3113" s="403"/>
      <c r="U3113" s="406"/>
      <c r="V3113" s="400"/>
      <c r="W3113" s="405"/>
      <c r="X3113" s="405"/>
      <c r="Y3113" s="403"/>
      <c r="Z3113" s="407"/>
      <c r="AA3113" s="403"/>
      <c r="AB3113" s="405"/>
      <c r="AC3113" s="403"/>
      <c r="AD3113" s="406"/>
      <c r="AG3113" s="403"/>
      <c r="AH3113" s="403"/>
      <c r="AI3113" s="405"/>
      <c r="AL3113" s="403"/>
      <c r="AN3113" s="403"/>
      <c r="AO3113" s="405"/>
      <c r="AP3113" s="403"/>
      <c r="AQ3113" s="403"/>
      <c r="AR3113" s="403"/>
      <c r="AS3113" s="403"/>
      <c r="AT3113" s="403"/>
      <c r="AU3113" s="403"/>
      <c r="AV3113" s="405"/>
      <c r="AW3113" s="404"/>
      <c r="AY3113" s="403"/>
      <c r="BC3113" s="403"/>
      <c r="BD3113" s="403"/>
      <c r="BE3113" s="403"/>
      <c r="BF3113" s="403"/>
      <c r="BG3113" s="403"/>
      <c r="BH3113" s="403"/>
      <c r="BI3113" s="403"/>
      <c r="BJ3113" s="403"/>
      <c r="BK3113" s="403"/>
    </row>
    <row r="3114" spans="1:63" x14ac:dyDescent="0.25">
      <c r="A3114" s="405"/>
      <c r="B3114" s="400"/>
      <c r="C3114" s="403"/>
      <c r="D3114" s="403"/>
      <c r="E3114" s="403"/>
      <c r="I3114" s="404"/>
      <c r="Q3114" s="405"/>
      <c r="S3114" s="405"/>
      <c r="T3114" s="403"/>
      <c r="U3114" s="406"/>
      <c r="V3114" s="400"/>
      <c r="W3114" s="405"/>
      <c r="X3114" s="405"/>
      <c r="Y3114" s="403"/>
      <c r="Z3114" s="407"/>
      <c r="AA3114" s="403"/>
      <c r="AB3114" s="405"/>
      <c r="AC3114" s="403"/>
      <c r="AD3114" s="406"/>
      <c r="AG3114" s="403"/>
      <c r="AH3114" s="403"/>
      <c r="AI3114" s="405"/>
      <c r="AL3114" s="403"/>
      <c r="AN3114" s="403"/>
      <c r="AO3114" s="405"/>
      <c r="AP3114" s="403"/>
      <c r="AQ3114" s="403"/>
      <c r="AR3114" s="403"/>
      <c r="AS3114" s="403"/>
      <c r="AT3114" s="403"/>
      <c r="AU3114" s="403"/>
      <c r="AV3114" s="405"/>
      <c r="AW3114" s="404"/>
      <c r="AY3114" s="403"/>
      <c r="BC3114" s="403"/>
      <c r="BD3114" s="403"/>
      <c r="BE3114" s="403"/>
      <c r="BF3114" s="403"/>
      <c r="BG3114" s="403"/>
      <c r="BH3114" s="403"/>
      <c r="BI3114" s="403"/>
      <c r="BJ3114" s="403"/>
      <c r="BK3114" s="403"/>
    </row>
    <row r="3115" spans="1:63" x14ac:dyDescent="0.25">
      <c r="A3115" s="405"/>
      <c r="B3115" s="400"/>
      <c r="C3115" s="403"/>
      <c r="D3115" s="403"/>
      <c r="E3115" s="403"/>
      <c r="I3115" s="404"/>
      <c r="Q3115" s="405"/>
      <c r="S3115" s="405"/>
      <c r="T3115" s="403"/>
      <c r="U3115" s="406"/>
      <c r="V3115" s="400"/>
      <c r="W3115" s="405"/>
      <c r="X3115" s="405"/>
      <c r="Y3115" s="403"/>
      <c r="Z3115" s="407"/>
      <c r="AA3115" s="403"/>
      <c r="AB3115" s="405"/>
      <c r="AC3115" s="403"/>
      <c r="AD3115" s="406"/>
      <c r="AG3115" s="403"/>
      <c r="AH3115" s="403"/>
      <c r="AI3115" s="405"/>
      <c r="AL3115" s="403"/>
      <c r="AN3115" s="403"/>
      <c r="AO3115" s="405"/>
      <c r="AP3115" s="403"/>
      <c r="AQ3115" s="403"/>
      <c r="AR3115" s="403"/>
      <c r="AS3115" s="403"/>
      <c r="AT3115" s="403"/>
      <c r="AU3115" s="403"/>
      <c r="AV3115" s="405"/>
      <c r="AW3115" s="404"/>
      <c r="AY3115" s="403"/>
      <c r="BC3115" s="403"/>
      <c r="BD3115" s="403"/>
      <c r="BE3115" s="403"/>
      <c r="BF3115" s="403"/>
      <c r="BG3115" s="403"/>
      <c r="BH3115" s="403"/>
      <c r="BI3115" s="403"/>
      <c r="BJ3115" s="403"/>
      <c r="BK3115" s="403"/>
    </row>
    <row r="3116" spans="1:63" x14ac:dyDescent="0.25">
      <c r="A3116" s="405"/>
      <c r="B3116" s="400"/>
      <c r="C3116" s="403"/>
      <c r="D3116" s="403"/>
      <c r="E3116" s="403"/>
      <c r="I3116" s="404"/>
      <c r="Q3116" s="405"/>
      <c r="S3116" s="405"/>
      <c r="T3116" s="403"/>
      <c r="U3116" s="406"/>
      <c r="V3116" s="400"/>
      <c r="W3116" s="405"/>
      <c r="X3116" s="405"/>
      <c r="Y3116" s="403"/>
      <c r="Z3116" s="407"/>
      <c r="AA3116" s="403"/>
      <c r="AB3116" s="405"/>
      <c r="AC3116" s="403"/>
      <c r="AD3116" s="406"/>
      <c r="AG3116" s="403"/>
      <c r="AH3116" s="403"/>
      <c r="AI3116" s="405"/>
      <c r="AL3116" s="403"/>
      <c r="AN3116" s="403"/>
      <c r="AO3116" s="405"/>
      <c r="AP3116" s="403"/>
      <c r="AQ3116" s="403"/>
      <c r="AR3116" s="403"/>
      <c r="AS3116" s="403"/>
      <c r="AT3116" s="403"/>
      <c r="AU3116" s="403"/>
      <c r="AV3116" s="405"/>
      <c r="AW3116" s="404"/>
      <c r="AY3116" s="403"/>
      <c r="BC3116" s="403"/>
      <c r="BD3116" s="403"/>
      <c r="BE3116" s="403"/>
      <c r="BF3116" s="403"/>
      <c r="BG3116" s="403"/>
      <c r="BH3116" s="403"/>
      <c r="BI3116" s="403"/>
      <c r="BJ3116" s="403"/>
      <c r="BK3116" s="403"/>
    </row>
    <row r="3117" spans="1:63" x14ac:dyDescent="0.25">
      <c r="A3117" s="405"/>
      <c r="B3117" s="400"/>
      <c r="C3117" s="403"/>
      <c r="D3117" s="403"/>
      <c r="E3117" s="403"/>
      <c r="I3117" s="404"/>
      <c r="Q3117" s="405"/>
      <c r="S3117" s="405"/>
      <c r="T3117" s="403"/>
      <c r="U3117" s="406"/>
      <c r="V3117" s="400"/>
      <c r="W3117" s="405"/>
      <c r="X3117" s="405"/>
      <c r="Y3117" s="403"/>
      <c r="Z3117" s="407"/>
      <c r="AA3117" s="403"/>
      <c r="AB3117" s="405"/>
      <c r="AC3117" s="403"/>
      <c r="AD3117" s="406"/>
      <c r="AG3117" s="403"/>
      <c r="AH3117" s="403"/>
      <c r="AI3117" s="405"/>
      <c r="AL3117" s="403"/>
      <c r="AN3117" s="403"/>
      <c r="AO3117" s="405"/>
      <c r="AP3117" s="403"/>
      <c r="AQ3117" s="403"/>
      <c r="AR3117" s="403"/>
      <c r="AS3117" s="403"/>
      <c r="AT3117" s="403"/>
      <c r="AU3117" s="403"/>
      <c r="AV3117" s="405"/>
      <c r="AW3117" s="404"/>
      <c r="AY3117" s="403"/>
      <c r="BC3117" s="403"/>
      <c r="BD3117" s="403"/>
      <c r="BE3117" s="403"/>
      <c r="BF3117" s="403"/>
      <c r="BG3117" s="403"/>
      <c r="BH3117" s="403"/>
      <c r="BI3117" s="403"/>
      <c r="BJ3117" s="403"/>
      <c r="BK3117" s="403"/>
    </row>
    <row r="3118" spans="1:63" x14ac:dyDescent="0.25">
      <c r="A3118" s="405"/>
      <c r="B3118" s="400"/>
      <c r="C3118" s="403"/>
      <c r="D3118" s="403"/>
      <c r="E3118" s="403"/>
      <c r="I3118" s="404"/>
      <c r="Q3118" s="405"/>
      <c r="S3118" s="405"/>
      <c r="T3118" s="403"/>
      <c r="U3118" s="406"/>
      <c r="V3118" s="400"/>
      <c r="W3118" s="405"/>
      <c r="X3118" s="405"/>
      <c r="Y3118" s="403"/>
      <c r="Z3118" s="407"/>
      <c r="AA3118" s="403"/>
      <c r="AB3118" s="405"/>
      <c r="AC3118" s="403"/>
      <c r="AD3118" s="406"/>
      <c r="AG3118" s="403"/>
      <c r="AH3118" s="403"/>
      <c r="AI3118" s="405"/>
      <c r="AL3118" s="403"/>
      <c r="AN3118" s="403"/>
      <c r="AO3118" s="405"/>
      <c r="AP3118" s="403"/>
      <c r="AQ3118" s="403"/>
      <c r="AR3118" s="403"/>
      <c r="AS3118" s="403"/>
      <c r="AT3118" s="403"/>
      <c r="AU3118" s="403"/>
      <c r="AV3118" s="405"/>
      <c r="AW3118" s="404"/>
      <c r="AY3118" s="403"/>
      <c r="BC3118" s="403"/>
      <c r="BD3118" s="403"/>
      <c r="BE3118" s="403"/>
      <c r="BF3118" s="403"/>
      <c r="BG3118" s="403"/>
      <c r="BH3118" s="403"/>
      <c r="BI3118" s="403"/>
      <c r="BJ3118" s="403"/>
      <c r="BK3118" s="403"/>
    </row>
    <row r="3119" spans="1:63" x14ac:dyDescent="0.25">
      <c r="A3119" s="405"/>
      <c r="B3119" s="400"/>
      <c r="C3119" s="403"/>
      <c r="D3119" s="403"/>
      <c r="E3119" s="403"/>
      <c r="I3119" s="404"/>
      <c r="Q3119" s="405"/>
      <c r="S3119" s="405"/>
      <c r="T3119" s="403"/>
      <c r="U3119" s="406"/>
      <c r="V3119" s="400"/>
      <c r="W3119" s="405"/>
      <c r="X3119" s="405"/>
      <c r="Y3119" s="403"/>
      <c r="Z3119" s="407"/>
      <c r="AA3119" s="403"/>
      <c r="AB3119" s="405"/>
      <c r="AC3119" s="403"/>
      <c r="AD3119" s="406"/>
      <c r="AG3119" s="403"/>
      <c r="AH3119" s="403"/>
      <c r="AI3119" s="405"/>
      <c r="AL3119" s="403"/>
      <c r="AN3119" s="403"/>
      <c r="AO3119" s="405"/>
      <c r="AP3119" s="403"/>
      <c r="AQ3119" s="403"/>
      <c r="AR3119" s="403"/>
      <c r="AS3119" s="403"/>
      <c r="AT3119" s="403"/>
      <c r="AU3119" s="403"/>
      <c r="AV3119" s="405"/>
      <c r="AW3119" s="404"/>
      <c r="AY3119" s="403"/>
      <c r="BC3119" s="403"/>
      <c r="BD3119" s="403"/>
      <c r="BE3119" s="403"/>
      <c r="BF3119" s="403"/>
      <c r="BG3119" s="403"/>
      <c r="BH3119" s="403"/>
      <c r="BI3119" s="403"/>
      <c r="BJ3119" s="403"/>
      <c r="BK3119" s="403"/>
    </row>
    <row r="3120" spans="1:63" x14ac:dyDescent="0.25">
      <c r="A3120" s="405"/>
      <c r="B3120" s="400"/>
      <c r="C3120" s="403"/>
      <c r="D3120" s="403"/>
      <c r="E3120" s="403"/>
      <c r="I3120" s="404"/>
      <c r="Q3120" s="405"/>
      <c r="S3120" s="405"/>
      <c r="T3120" s="403"/>
      <c r="U3120" s="406"/>
      <c r="V3120" s="400"/>
      <c r="W3120" s="405"/>
      <c r="X3120" s="405"/>
      <c r="Y3120" s="403"/>
      <c r="Z3120" s="407"/>
      <c r="AA3120" s="403"/>
      <c r="AB3120" s="405"/>
      <c r="AC3120" s="403"/>
      <c r="AD3120" s="406"/>
      <c r="AG3120" s="403"/>
      <c r="AH3120" s="403"/>
      <c r="AI3120" s="405"/>
      <c r="AL3120" s="403"/>
      <c r="AN3120" s="403"/>
      <c r="AO3120" s="405"/>
      <c r="AP3120" s="403"/>
      <c r="AQ3120" s="403"/>
      <c r="AR3120" s="403"/>
      <c r="AS3120" s="403"/>
      <c r="AT3120" s="403"/>
      <c r="AU3120" s="403"/>
      <c r="AV3120" s="405"/>
      <c r="AW3120" s="404"/>
      <c r="AY3120" s="403"/>
      <c r="BC3120" s="403"/>
      <c r="BD3120" s="403"/>
      <c r="BE3120" s="403"/>
      <c r="BF3120" s="403"/>
      <c r="BG3120" s="403"/>
      <c r="BH3120" s="403"/>
      <c r="BI3120" s="403"/>
      <c r="BJ3120" s="403"/>
      <c r="BK3120" s="403"/>
    </row>
    <row r="3121" spans="1:63" x14ac:dyDescent="0.25">
      <c r="A3121" s="405"/>
      <c r="B3121" s="400"/>
      <c r="C3121" s="403"/>
      <c r="D3121" s="403"/>
      <c r="E3121" s="403"/>
      <c r="I3121" s="404"/>
      <c r="Q3121" s="405"/>
      <c r="S3121" s="405"/>
      <c r="T3121" s="403"/>
      <c r="U3121" s="406"/>
      <c r="V3121" s="400"/>
      <c r="W3121" s="405"/>
      <c r="X3121" s="405"/>
      <c r="Y3121" s="403"/>
      <c r="Z3121" s="407"/>
      <c r="AA3121" s="403"/>
      <c r="AB3121" s="405"/>
      <c r="AC3121" s="403"/>
      <c r="AD3121" s="406"/>
      <c r="AG3121" s="403"/>
      <c r="AH3121" s="403"/>
      <c r="AI3121" s="405"/>
      <c r="AL3121" s="403"/>
      <c r="AN3121" s="403"/>
      <c r="AO3121" s="405"/>
      <c r="AP3121" s="403"/>
      <c r="AQ3121" s="403"/>
      <c r="AR3121" s="403"/>
      <c r="AS3121" s="403"/>
      <c r="AT3121" s="403"/>
      <c r="AU3121" s="403"/>
      <c r="AV3121" s="405"/>
      <c r="AW3121" s="404"/>
      <c r="AY3121" s="403"/>
      <c r="BC3121" s="403"/>
      <c r="BD3121" s="403"/>
      <c r="BE3121" s="403"/>
      <c r="BF3121" s="403"/>
      <c r="BG3121" s="403"/>
      <c r="BH3121" s="403"/>
      <c r="BI3121" s="403"/>
      <c r="BJ3121" s="403"/>
      <c r="BK3121" s="403"/>
    </row>
    <row r="3122" spans="1:63" x14ac:dyDescent="0.25">
      <c r="A3122" s="405"/>
      <c r="B3122" s="400"/>
      <c r="C3122" s="403"/>
      <c r="D3122" s="403"/>
      <c r="E3122" s="403"/>
      <c r="I3122" s="404"/>
      <c r="Q3122" s="405"/>
      <c r="S3122" s="405"/>
      <c r="T3122" s="403"/>
      <c r="U3122" s="406"/>
      <c r="V3122" s="400"/>
      <c r="W3122" s="405"/>
      <c r="X3122" s="405"/>
      <c r="Y3122" s="403"/>
      <c r="Z3122" s="407"/>
      <c r="AA3122" s="403"/>
      <c r="AB3122" s="405"/>
      <c r="AC3122" s="403"/>
      <c r="AD3122" s="406"/>
      <c r="AG3122" s="403"/>
      <c r="AH3122" s="403"/>
      <c r="AI3122" s="405"/>
      <c r="AL3122" s="403"/>
      <c r="AN3122" s="403"/>
      <c r="AO3122" s="405"/>
      <c r="AP3122" s="403"/>
      <c r="AQ3122" s="403"/>
      <c r="AR3122" s="403"/>
      <c r="AS3122" s="403"/>
      <c r="AT3122" s="403"/>
      <c r="AU3122" s="403"/>
      <c r="AV3122" s="405"/>
      <c r="AW3122" s="404"/>
      <c r="AY3122" s="403"/>
      <c r="BC3122" s="403"/>
      <c r="BD3122" s="403"/>
      <c r="BE3122" s="403"/>
      <c r="BF3122" s="403"/>
      <c r="BG3122" s="403"/>
      <c r="BH3122" s="403"/>
      <c r="BI3122" s="403"/>
      <c r="BJ3122" s="403"/>
      <c r="BK3122" s="403"/>
    </row>
    <row r="3123" spans="1:63" x14ac:dyDescent="0.25">
      <c r="A3123" s="405"/>
      <c r="B3123" s="400"/>
      <c r="C3123" s="403"/>
      <c r="D3123" s="403"/>
      <c r="E3123" s="403"/>
      <c r="I3123" s="404"/>
      <c r="Q3123" s="405"/>
      <c r="S3123" s="405"/>
      <c r="T3123" s="403"/>
      <c r="U3123" s="406"/>
      <c r="V3123" s="400"/>
      <c r="W3123" s="405"/>
      <c r="X3123" s="405"/>
      <c r="Y3123" s="403"/>
      <c r="Z3123" s="407"/>
      <c r="AA3123" s="403"/>
      <c r="AB3123" s="405"/>
      <c r="AC3123" s="403"/>
      <c r="AD3123" s="406"/>
      <c r="AG3123" s="403"/>
      <c r="AH3123" s="403"/>
      <c r="AI3123" s="405"/>
      <c r="AL3123" s="403"/>
      <c r="AN3123" s="403"/>
      <c r="AO3123" s="405"/>
      <c r="AP3123" s="403"/>
      <c r="AQ3123" s="403"/>
      <c r="AR3123" s="403"/>
      <c r="AS3123" s="403"/>
      <c r="AT3123" s="403"/>
      <c r="AU3123" s="403"/>
      <c r="AV3123" s="405"/>
      <c r="AW3123" s="404"/>
      <c r="AY3123" s="403"/>
      <c r="BC3123" s="403"/>
      <c r="BD3123" s="403"/>
      <c r="BE3123" s="403"/>
      <c r="BF3123" s="403"/>
      <c r="BG3123" s="403"/>
      <c r="BH3123" s="403"/>
      <c r="BI3123" s="403"/>
      <c r="BJ3123" s="403"/>
      <c r="BK3123" s="403"/>
    </row>
    <row r="3124" spans="1:63" x14ac:dyDescent="0.25">
      <c r="A3124" s="405"/>
      <c r="B3124" s="400"/>
      <c r="C3124" s="403"/>
      <c r="D3124" s="403"/>
      <c r="E3124" s="403"/>
      <c r="I3124" s="404"/>
      <c r="Q3124" s="405"/>
      <c r="S3124" s="405"/>
      <c r="T3124" s="403"/>
      <c r="U3124" s="406"/>
      <c r="V3124" s="400"/>
      <c r="W3124" s="405"/>
      <c r="X3124" s="405"/>
      <c r="Y3124" s="403"/>
      <c r="Z3124" s="407"/>
      <c r="AA3124" s="403"/>
      <c r="AB3124" s="405"/>
      <c r="AC3124" s="403"/>
      <c r="AD3124" s="406"/>
      <c r="AG3124" s="403"/>
      <c r="AH3124" s="403"/>
      <c r="AI3124" s="405"/>
      <c r="AL3124" s="403"/>
      <c r="AN3124" s="403"/>
      <c r="AO3124" s="405"/>
      <c r="AP3124" s="403"/>
      <c r="AQ3124" s="403"/>
      <c r="AR3124" s="403"/>
      <c r="AS3124" s="403"/>
      <c r="AT3124" s="403"/>
      <c r="AU3124" s="403"/>
      <c r="AV3124" s="405"/>
      <c r="AW3124" s="404"/>
      <c r="AY3124" s="403"/>
      <c r="BC3124" s="403"/>
      <c r="BD3124" s="403"/>
      <c r="BE3124" s="403"/>
      <c r="BF3124" s="403"/>
      <c r="BG3124" s="403"/>
      <c r="BH3124" s="403"/>
      <c r="BI3124" s="403"/>
      <c r="BJ3124" s="403"/>
      <c r="BK3124" s="403"/>
    </row>
    <row r="3125" spans="1:63" x14ac:dyDescent="0.25">
      <c r="A3125" s="405"/>
      <c r="B3125" s="400"/>
      <c r="C3125" s="403"/>
      <c r="D3125" s="403"/>
      <c r="E3125" s="403"/>
      <c r="I3125" s="404"/>
      <c r="Q3125" s="405"/>
      <c r="S3125" s="405"/>
      <c r="T3125" s="403"/>
      <c r="U3125" s="406"/>
      <c r="V3125" s="400"/>
      <c r="W3125" s="405"/>
      <c r="X3125" s="405"/>
      <c r="Y3125" s="403"/>
      <c r="Z3125" s="407"/>
      <c r="AA3125" s="403"/>
      <c r="AB3125" s="405"/>
      <c r="AC3125" s="403"/>
      <c r="AD3125" s="406"/>
      <c r="AG3125" s="403"/>
      <c r="AH3125" s="403"/>
      <c r="AI3125" s="405"/>
      <c r="AL3125" s="403"/>
      <c r="AN3125" s="403"/>
      <c r="AO3125" s="405"/>
      <c r="AP3125" s="403"/>
      <c r="AQ3125" s="403"/>
      <c r="AR3125" s="403"/>
      <c r="AS3125" s="403"/>
      <c r="AT3125" s="403"/>
      <c r="AU3125" s="403"/>
      <c r="AV3125" s="405"/>
      <c r="AW3125" s="404"/>
      <c r="AY3125" s="403"/>
      <c r="BC3125" s="403"/>
      <c r="BD3125" s="403"/>
      <c r="BE3125" s="403"/>
      <c r="BF3125" s="403"/>
      <c r="BG3125" s="403"/>
      <c r="BH3125" s="403"/>
      <c r="BI3125" s="403"/>
      <c r="BJ3125" s="403"/>
      <c r="BK3125" s="403"/>
    </row>
    <row r="3126" spans="1:63" x14ac:dyDescent="0.25">
      <c r="A3126" s="405"/>
      <c r="B3126" s="400"/>
      <c r="C3126" s="403"/>
      <c r="D3126" s="403"/>
      <c r="E3126" s="403"/>
      <c r="I3126" s="404"/>
      <c r="Q3126" s="405"/>
      <c r="S3126" s="405"/>
      <c r="T3126" s="403"/>
      <c r="U3126" s="406"/>
      <c r="V3126" s="400"/>
      <c r="W3126" s="405"/>
      <c r="X3126" s="405"/>
      <c r="Y3126" s="403"/>
      <c r="Z3126" s="407"/>
      <c r="AA3126" s="403"/>
      <c r="AB3126" s="405"/>
      <c r="AC3126" s="403"/>
      <c r="AD3126" s="406"/>
      <c r="AG3126" s="403"/>
      <c r="AH3126" s="403"/>
      <c r="AI3126" s="405"/>
      <c r="AL3126" s="403"/>
      <c r="AN3126" s="403"/>
      <c r="AO3126" s="405"/>
      <c r="AP3126" s="403"/>
      <c r="AQ3126" s="403"/>
      <c r="AR3126" s="403"/>
      <c r="AS3126" s="403"/>
      <c r="AT3126" s="403"/>
      <c r="AU3126" s="403"/>
      <c r="AV3126" s="405"/>
      <c r="AW3126" s="404"/>
      <c r="AY3126" s="403"/>
      <c r="BC3126" s="403"/>
      <c r="BD3126" s="403"/>
      <c r="BE3126" s="403"/>
      <c r="BF3126" s="403"/>
      <c r="BG3126" s="403"/>
      <c r="BH3126" s="403"/>
      <c r="BI3126" s="403"/>
      <c r="BJ3126" s="403"/>
      <c r="BK3126" s="403"/>
    </row>
    <row r="3127" spans="1:63" x14ac:dyDescent="0.25">
      <c r="A3127" s="405"/>
      <c r="B3127" s="400"/>
      <c r="C3127" s="403"/>
      <c r="D3127" s="403"/>
      <c r="E3127" s="403"/>
      <c r="I3127" s="404"/>
      <c r="Q3127" s="405"/>
      <c r="S3127" s="405"/>
      <c r="T3127" s="403"/>
      <c r="U3127" s="406"/>
      <c r="V3127" s="400"/>
      <c r="W3127" s="405"/>
      <c r="X3127" s="405"/>
      <c r="Y3127" s="403"/>
      <c r="Z3127" s="407"/>
      <c r="AA3127" s="403"/>
      <c r="AB3127" s="405"/>
      <c r="AC3127" s="403"/>
      <c r="AD3127" s="406"/>
      <c r="AG3127" s="403"/>
      <c r="AH3127" s="403"/>
      <c r="AI3127" s="405"/>
      <c r="AL3127" s="403"/>
      <c r="AN3127" s="403"/>
      <c r="AO3127" s="405"/>
      <c r="AP3127" s="403"/>
      <c r="AQ3127" s="403"/>
      <c r="AR3127" s="403"/>
      <c r="AS3127" s="403"/>
      <c r="AT3127" s="403"/>
      <c r="AU3127" s="403"/>
      <c r="AV3127" s="405"/>
      <c r="AW3127" s="404"/>
      <c r="AY3127" s="403"/>
      <c r="BC3127" s="403"/>
      <c r="BD3127" s="403"/>
      <c r="BE3127" s="403"/>
      <c r="BF3127" s="403"/>
      <c r="BG3127" s="403"/>
      <c r="BH3127" s="403"/>
      <c r="BI3127" s="403"/>
      <c r="BJ3127" s="403"/>
      <c r="BK3127" s="403"/>
    </row>
    <row r="3128" spans="1:63" x14ac:dyDescent="0.25">
      <c r="A3128" s="405"/>
      <c r="B3128" s="400"/>
      <c r="C3128" s="403"/>
      <c r="D3128" s="403"/>
      <c r="E3128" s="403"/>
      <c r="I3128" s="404"/>
      <c r="Q3128" s="405"/>
      <c r="S3128" s="405"/>
      <c r="T3128" s="403"/>
      <c r="U3128" s="406"/>
      <c r="V3128" s="400"/>
      <c r="W3128" s="405"/>
      <c r="X3128" s="405"/>
      <c r="Y3128" s="403"/>
      <c r="Z3128" s="407"/>
      <c r="AA3128" s="403"/>
      <c r="AB3128" s="405"/>
      <c r="AC3128" s="403"/>
      <c r="AD3128" s="406"/>
      <c r="AG3128" s="403"/>
      <c r="AH3128" s="403"/>
      <c r="AI3128" s="405"/>
      <c r="AL3128" s="403"/>
      <c r="AN3128" s="403"/>
      <c r="AO3128" s="405"/>
      <c r="AP3128" s="403"/>
      <c r="AQ3128" s="403"/>
      <c r="AR3128" s="403"/>
      <c r="AS3128" s="403"/>
      <c r="AT3128" s="403"/>
      <c r="AU3128" s="403"/>
      <c r="AV3128" s="405"/>
      <c r="AW3128" s="404"/>
      <c r="AY3128" s="403"/>
      <c r="BC3128" s="403"/>
      <c r="BD3128" s="403"/>
      <c r="BE3128" s="403"/>
      <c r="BF3128" s="403"/>
      <c r="BG3128" s="403"/>
      <c r="BH3128" s="403"/>
      <c r="BI3128" s="403"/>
      <c r="BJ3128" s="403"/>
      <c r="BK3128" s="403"/>
    </row>
    <row r="3129" spans="1:63" x14ac:dyDescent="0.25">
      <c r="A3129" s="405"/>
      <c r="B3129" s="400"/>
      <c r="C3129" s="403"/>
      <c r="D3129" s="403"/>
      <c r="E3129" s="403"/>
      <c r="I3129" s="404"/>
      <c r="Q3129" s="405"/>
      <c r="S3129" s="405"/>
      <c r="T3129" s="403"/>
      <c r="U3129" s="406"/>
      <c r="V3129" s="400"/>
      <c r="W3129" s="405"/>
      <c r="X3129" s="405"/>
      <c r="Y3129" s="403"/>
      <c r="Z3129" s="407"/>
      <c r="AA3129" s="403"/>
      <c r="AB3129" s="405"/>
      <c r="AC3129" s="403"/>
      <c r="AD3129" s="406"/>
      <c r="AG3129" s="403"/>
      <c r="AH3129" s="403"/>
      <c r="AI3129" s="405"/>
      <c r="AL3129" s="403"/>
      <c r="AN3129" s="403"/>
      <c r="AO3129" s="405"/>
      <c r="AP3129" s="403"/>
      <c r="AQ3129" s="403"/>
      <c r="AR3129" s="403"/>
      <c r="AS3129" s="403"/>
      <c r="AT3129" s="403"/>
      <c r="AU3129" s="403"/>
      <c r="AV3129" s="405"/>
      <c r="AW3129" s="404"/>
      <c r="AY3129" s="403"/>
      <c r="BC3129" s="403"/>
      <c r="BD3129" s="403"/>
      <c r="BE3129" s="403"/>
      <c r="BF3129" s="403"/>
      <c r="BG3129" s="403"/>
      <c r="BH3129" s="403"/>
      <c r="BI3129" s="403"/>
      <c r="BJ3129" s="403"/>
      <c r="BK3129" s="403"/>
    </row>
    <row r="3130" spans="1:63" x14ac:dyDescent="0.25">
      <c r="A3130" s="405"/>
      <c r="B3130" s="400"/>
      <c r="C3130" s="403"/>
      <c r="D3130" s="403"/>
      <c r="E3130" s="403"/>
      <c r="I3130" s="404"/>
      <c r="Q3130" s="405"/>
      <c r="S3130" s="405"/>
      <c r="T3130" s="403"/>
      <c r="U3130" s="406"/>
      <c r="V3130" s="400"/>
      <c r="W3130" s="405"/>
      <c r="X3130" s="405"/>
      <c r="Y3130" s="403"/>
      <c r="Z3130" s="407"/>
      <c r="AA3130" s="403"/>
      <c r="AB3130" s="405"/>
      <c r="AC3130" s="403"/>
      <c r="AD3130" s="406"/>
      <c r="AG3130" s="403"/>
      <c r="AH3130" s="403"/>
      <c r="AI3130" s="405"/>
      <c r="AL3130" s="403"/>
      <c r="AN3130" s="403"/>
      <c r="AO3130" s="405"/>
      <c r="AP3130" s="403"/>
      <c r="AQ3130" s="403"/>
      <c r="AR3130" s="403"/>
      <c r="AS3130" s="403"/>
      <c r="AT3130" s="403"/>
      <c r="AU3130" s="403"/>
      <c r="AV3130" s="405"/>
      <c r="AW3130" s="404"/>
      <c r="AY3130" s="403"/>
      <c r="BC3130" s="403"/>
      <c r="BD3130" s="403"/>
      <c r="BE3130" s="403"/>
      <c r="BF3130" s="403"/>
      <c r="BG3130" s="403"/>
      <c r="BH3130" s="403"/>
      <c r="BI3130" s="403"/>
      <c r="BJ3130" s="403"/>
      <c r="BK3130" s="403"/>
    </row>
    <row r="3131" spans="1:63" x14ac:dyDescent="0.25">
      <c r="A3131" s="405"/>
      <c r="B3131" s="400"/>
      <c r="C3131" s="403"/>
      <c r="D3131" s="403"/>
      <c r="E3131" s="403"/>
      <c r="I3131" s="404"/>
      <c r="Q3131" s="405"/>
      <c r="S3131" s="405"/>
      <c r="T3131" s="403"/>
      <c r="U3131" s="406"/>
      <c r="V3131" s="400"/>
      <c r="W3131" s="405"/>
      <c r="X3131" s="405"/>
      <c r="Y3131" s="403"/>
      <c r="Z3131" s="407"/>
      <c r="AA3131" s="403"/>
      <c r="AB3131" s="405"/>
      <c r="AC3131" s="403"/>
      <c r="AD3131" s="406"/>
      <c r="AG3131" s="403"/>
      <c r="AH3131" s="403"/>
      <c r="AI3131" s="405"/>
      <c r="AL3131" s="403"/>
      <c r="AN3131" s="403"/>
      <c r="AO3131" s="405"/>
      <c r="AP3131" s="403"/>
      <c r="AQ3131" s="403"/>
      <c r="AR3131" s="403"/>
      <c r="AS3131" s="403"/>
      <c r="AT3131" s="403"/>
      <c r="AU3131" s="403"/>
      <c r="AV3131" s="405"/>
      <c r="AW3131" s="404"/>
      <c r="AY3131" s="403"/>
      <c r="BC3131" s="403"/>
      <c r="BD3131" s="403"/>
      <c r="BE3131" s="403"/>
      <c r="BF3131" s="403"/>
      <c r="BG3131" s="403"/>
      <c r="BH3131" s="403"/>
      <c r="BI3131" s="403"/>
      <c r="BJ3131" s="403"/>
      <c r="BK3131" s="403"/>
    </row>
    <row r="3132" spans="1:63" x14ac:dyDescent="0.25">
      <c r="A3132" s="405"/>
      <c r="B3132" s="400"/>
      <c r="C3132" s="403"/>
      <c r="D3132" s="403"/>
      <c r="E3132" s="403"/>
      <c r="I3132" s="404"/>
      <c r="Q3132" s="405"/>
      <c r="S3132" s="405"/>
      <c r="T3132" s="403"/>
      <c r="U3132" s="406"/>
      <c r="V3132" s="400"/>
      <c r="W3132" s="405"/>
      <c r="X3132" s="405"/>
      <c r="Y3132" s="403"/>
      <c r="Z3132" s="407"/>
      <c r="AA3132" s="403"/>
      <c r="AB3132" s="405"/>
      <c r="AC3132" s="403"/>
      <c r="AD3132" s="406"/>
      <c r="AG3132" s="403"/>
      <c r="AH3132" s="403"/>
      <c r="AI3132" s="405"/>
      <c r="AL3132" s="403"/>
      <c r="AN3132" s="403"/>
      <c r="AO3132" s="405"/>
      <c r="AP3132" s="403"/>
      <c r="AQ3132" s="403"/>
      <c r="AR3132" s="403"/>
      <c r="AS3132" s="403"/>
      <c r="AT3132" s="403"/>
      <c r="AU3132" s="403"/>
      <c r="AV3132" s="405"/>
      <c r="AW3132" s="404"/>
      <c r="AY3132" s="403"/>
      <c r="BC3132" s="403"/>
      <c r="BD3132" s="403"/>
      <c r="BE3132" s="403"/>
      <c r="BF3132" s="403"/>
      <c r="BG3132" s="403"/>
      <c r="BH3132" s="403"/>
      <c r="BI3132" s="403"/>
      <c r="BJ3132" s="403"/>
      <c r="BK3132" s="403"/>
    </row>
    <row r="3133" spans="1:63" x14ac:dyDescent="0.25">
      <c r="A3133" s="405"/>
      <c r="B3133" s="400"/>
      <c r="C3133" s="403"/>
      <c r="D3133" s="403"/>
      <c r="E3133" s="403"/>
      <c r="I3133" s="404"/>
      <c r="Q3133" s="405"/>
      <c r="S3133" s="405"/>
      <c r="T3133" s="403"/>
      <c r="U3133" s="406"/>
      <c r="V3133" s="400"/>
      <c r="W3133" s="405"/>
      <c r="X3133" s="405"/>
      <c r="Y3133" s="403"/>
      <c r="Z3133" s="407"/>
      <c r="AA3133" s="403"/>
      <c r="AB3133" s="405"/>
      <c r="AC3133" s="403"/>
      <c r="AD3133" s="406"/>
      <c r="AG3133" s="403"/>
      <c r="AH3133" s="403"/>
      <c r="AI3133" s="405"/>
      <c r="AL3133" s="403"/>
      <c r="AN3133" s="403"/>
      <c r="AO3133" s="405"/>
      <c r="AP3133" s="403"/>
      <c r="AQ3133" s="403"/>
      <c r="AR3133" s="403"/>
      <c r="AS3133" s="403"/>
      <c r="AT3133" s="403"/>
      <c r="AU3133" s="403"/>
      <c r="AV3133" s="405"/>
      <c r="AW3133" s="404"/>
      <c r="AY3133" s="403"/>
      <c r="BC3133" s="403"/>
      <c r="BD3133" s="403"/>
      <c r="BE3133" s="403"/>
      <c r="BF3133" s="403"/>
      <c r="BG3133" s="403"/>
      <c r="BH3133" s="403"/>
      <c r="BI3133" s="403"/>
      <c r="BJ3133" s="403"/>
      <c r="BK3133" s="403"/>
    </row>
    <row r="3134" spans="1:63" x14ac:dyDescent="0.25">
      <c r="A3134" s="405"/>
      <c r="B3134" s="400"/>
      <c r="C3134" s="403"/>
      <c r="D3134" s="403"/>
      <c r="E3134" s="403"/>
      <c r="I3134" s="404"/>
      <c r="Q3134" s="405"/>
      <c r="S3134" s="405"/>
      <c r="T3134" s="403"/>
      <c r="U3134" s="406"/>
      <c r="V3134" s="400"/>
      <c r="W3134" s="405"/>
      <c r="X3134" s="405"/>
      <c r="Y3134" s="403"/>
      <c r="Z3134" s="407"/>
      <c r="AA3134" s="403"/>
      <c r="AB3134" s="405"/>
      <c r="AC3134" s="403"/>
      <c r="AD3134" s="406"/>
      <c r="AG3134" s="403"/>
      <c r="AH3134" s="403"/>
      <c r="AI3134" s="405"/>
      <c r="AL3134" s="403"/>
      <c r="AN3134" s="403"/>
      <c r="AO3134" s="405"/>
      <c r="AP3134" s="403"/>
      <c r="AQ3134" s="403"/>
      <c r="AR3134" s="403"/>
      <c r="AS3134" s="403"/>
      <c r="AT3134" s="403"/>
      <c r="AU3134" s="403"/>
      <c r="AV3134" s="405"/>
      <c r="AW3134" s="404"/>
      <c r="AY3134" s="403"/>
      <c r="BC3134" s="403"/>
      <c r="BD3134" s="403"/>
      <c r="BE3134" s="403"/>
      <c r="BF3134" s="403"/>
      <c r="BG3134" s="403"/>
      <c r="BH3134" s="403"/>
      <c r="BI3134" s="403"/>
      <c r="BJ3134" s="403"/>
      <c r="BK3134" s="403"/>
    </row>
    <row r="3135" spans="1:63" x14ac:dyDescent="0.25">
      <c r="A3135" s="405"/>
      <c r="B3135" s="400"/>
      <c r="C3135" s="403"/>
      <c r="D3135" s="403"/>
      <c r="E3135" s="403"/>
      <c r="I3135" s="404"/>
      <c r="Q3135" s="405"/>
      <c r="S3135" s="405"/>
      <c r="T3135" s="403"/>
      <c r="U3135" s="406"/>
      <c r="V3135" s="400"/>
      <c r="W3135" s="405"/>
      <c r="X3135" s="405"/>
      <c r="Y3135" s="403"/>
      <c r="Z3135" s="407"/>
      <c r="AA3135" s="403"/>
      <c r="AB3135" s="405"/>
      <c r="AC3135" s="403"/>
      <c r="AD3135" s="406"/>
      <c r="AG3135" s="403"/>
      <c r="AH3135" s="403"/>
      <c r="AI3135" s="405"/>
      <c r="AL3135" s="403"/>
      <c r="AN3135" s="403"/>
      <c r="AO3135" s="405"/>
      <c r="AP3135" s="403"/>
      <c r="AQ3135" s="403"/>
      <c r="AR3135" s="403"/>
      <c r="AS3135" s="403"/>
      <c r="AT3135" s="403"/>
      <c r="AU3135" s="403"/>
      <c r="AV3135" s="405"/>
      <c r="AW3135" s="404"/>
      <c r="AY3135" s="403"/>
      <c r="BC3135" s="403"/>
      <c r="BD3135" s="403"/>
      <c r="BE3135" s="403"/>
      <c r="BF3135" s="403"/>
      <c r="BG3135" s="403"/>
      <c r="BH3135" s="403"/>
      <c r="BI3135" s="403"/>
      <c r="BJ3135" s="403"/>
      <c r="BK3135" s="403"/>
    </row>
    <row r="3136" spans="1:63" x14ac:dyDescent="0.25">
      <c r="A3136" s="405"/>
      <c r="B3136" s="400"/>
      <c r="C3136" s="403"/>
      <c r="D3136" s="403"/>
      <c r="E3136" s="403"/>
      <c r="I3136" s="404"/>
      <c r="Q3136" s="405"/>
      <c r="S3136" s="405"/>
      <c r="T3136" s="403"/>
      <c r="U3136" s="406"/>
      <c r="V3136" s="400"/>
      <c r="W3136" s="405"/>
      <c r="X3136" s="405"/>
      <c r="Y3136" s="403"/>
      <c r="Z3136" s="407"/>
      <c r="AA3136" s="403"/>
      <c r="AB3136" s="405"/>
      <c r="AC3136" s="403"/>
      <c r="AD3136" s="406"/>
      <c r="AG3136" s="403"/>
      <c r="AH3136" s="403"/>
      <c r="AI3136" s="405"/>
      <c r="AL3136" s="403"/>
      <c r="AN3136" s="403"/>
      <c r="AO3136" s="405"/>
      <c r="AP3136" s="403"/>
      <c r="AQ3136" s="403"/>
      <c r="AR3136" s="403"/>
      <c r="AS3136" s="403"/>
      <c r="AT3136" s="403"/>
      <c r="AU3136" s="403"/>
      <c r="AV3136" s="405"/>
      <c r="AW3136" s="404"/>
      <c r="AY3136" s="403"/>
      <c r="BC3136" s="403"/>
      <c r="BD3136" s="403"/>
      <c r="BE3136" s="403"/>
      <c r="BF3136" s="403"/>
      <c r="BG3136" s="403"/>
      <c r="BH3136" s="403"/>
      <c r="BI3136" s="403"/>
      <c r="BJ3136" s="403"/>
      <c r="BK3136" s="403"/>
    </row>
    <row r="3137" spans="1:63" x14ac:dyDescent="0.25">
      <c r="A3137" s="405"/>
      <c r="B3137" s="400"/>
      <c r="C3137" s="403"/>
      <c r="D3137" s="403"/>
      <c r="E3137" s="403"/>
      <c r="I3137" s="404"/>
      <c r="Q3137" s="405"/>
      <c r="S3137" s="405"/>
      <c r="T3137" s="403"/>
      <c r="U3137" s="406"/>
      <c r="V3137" s="400"/>
      <c r="W3137" s="405"/>
      <c r="X3137" s="405"/>
      <c r="Y3137" s="403"/>
      <c r="Z3137" s="407"/>
      <c r="AA3137" s="403"/>
      <c r="AB3137" s="405"/>
      <c r="AC3137" s="403"/>
      <c r="AD3137" s="406"/>
      <c r="AG3137" s="403"/>
      <c r="AH3137" s="403"/>
      <c r="AI3137" s="405"/>
      <c r="AL3137" s="403"/>
      <c r="AN3137" s="403"/>
      <c r="AO3137" s="405"/>
      <c r="AP3137" s="403"/>
      <c r="AQ3137" s="403"/>
      <c r="AR3137" s="403"/>
      <c r="AS3137" s="403"/>
      <c r="AT3137" s="403"/>
      <c r="AU3137" s="403"/>
      <c r="AV3137" s="405"/>
      <c r="AW3137" s="404"/>
      <c r="AY3137" s="403"/>
      <c r="BC3137" s="403"/>
      <c r="BD3137" s="403"/>
      <c r="BE3137" s="403"/>
      <c r="BF3137" s="403"/>
      <c r="BG3137" s="403"/>
      <c r="BH3137" s="403"/>
      <c r="BI3137" s="403"/>
      <c r="BJ3137" s="403"/>
      <c r="BK3137" s="403"/>
    </row>
    <row r="3138" spans="1:63" x14ac:dyDescent="0.25">
      <c r="A3138" s="405"/>
      <c r="B3138" s="400"/>
      <c r="C3138" s="403"/>
      <c r="D3138" s="403"/>
      <c r="E3138" s="403"/>
      <c r="I3138" s="404"/>
      <c r="Q3138" s="405"/>
      <c r="S3138" s="405"/>
      <c r="T3138" s="403"/>
      <c r="U3138" s="406"/>
      <c r="V3138" s="400"/>
      <c r="W3138" s="405"/>
      <c r="X3138" s="405"/>
      <c r="Y3138" s="403"/>
      <c r="Z3138" s="407"/>
      <c r="AA3138" s="403"/>
      <c r="AB3138" s="405"/>
      <c r="AC3138" s="403"/>
      <c r="AD3138" s="406"/>
      <c r="AG3138" s="403"/>
      <c r="AH3138" s="403"/>
      <c r="AI3138" s="405"/>
      <c r="AL3138" s="403"/>
      <c r="AN3138" s="403"/>
      <c r="AO3138" s="405"/>
      <c r="AP3138" s="403"/>
      <c r="AQ3138" s="403"/>
      <c r="AR3138" s="403"/>
      <c r="AS3138" s="403"/>
      <c r="AT3138" s="403"/>
      <c r="AU3138" s="403"/>
      <c r="AV3138" s="405"/>
      <c r="AW3138" s="404"/>
      <c r="AY3138" s="403"/>
      <c r="BC3138" s="403"/>
      <c r="BD3138" s="403"/>
      <c r="BE3138" s="403"/>
      <c r="BF3138" s="403"/>
      <c r="BG3138" s="403"/>
      <c r="BH3138" s="403"/>
      <c r="BI3138" s="403"/>
      <c r="BJ3138" s="403"/>
      <c r="BK3138" s="403"/>
    </row>
    <row r="3139" spans="1:63" x14ac:dyDescent="0.25">
      <c r="A3139" s="405"/>
      <c r="B3139" s="400"/>
      <c r="C3139" s="403"/>
      <c r="D3139" s="403"/>
      <c r="E3139" s="403"/>
      <c r="I3139" s="404"/>
      <c r="Q3139" s="405"/>
      <c r="S3139" s="405"/>
      <c r="T3139" s="403"/>
      <c r="U3139" s="406"/>
      <c r="V3139" s="400"/>
      <c r="W3139" s="405"/>
      <c r="X3139" s="405"/>
      <c r="Y3139" s="403"/>
      <c r="Z3139" s="407"/>
      <c r="AA3139" s="403"/>
      <c r="AB3139" s="405"/>
      <c r="AC3139" s="403"/>
      <c r="AD3139" s="406"/>
      <c r="AG3139" s="403"/>
      <c r="AH3139" s="403"/>
      <c r="AI3139" s="405"/>
      <c r="AL3139" s="403"/>
      <c r="AN3139" s="403"/>
      <c r="AO3139" s="405"/>
      <c r="AP3139" s="403"/>
      <c r="AQ3139" s="403"/>
      <c r="AR3139" s="403"/>
      <c r="AS3139" s="403"/>
      <c r="AT3139" s="403"/>
      <c r="AU3139" s="403"/>
      <c r="AV3139" s="405"/>
      <c r="AW3139" s="404"/>
      <c r="AY3139" s="403"/>
      <c r="BC3139" s="403"/>
      <c r="BD3139" s="403"/>
      <c r="BE3139" s="403"/>
      <c r="BF3139" s="403"/>
      <c r="BG3139" s="403"/>
      <c r="BH3139" s="403"/>
      <c r="BI3139" s="403"/>
      <c r="BJ3139" s="403"/>
      <c r="BK3139" s="403"/>
    </row>
    <row r="3140" spans="1:63" x14ac:dyDescent="0.25">
      <c r="A3140" s="405"/>
      <c r="B3140" s="400"/>
      <c r="C3140" s="403"/>
      <c r="D3140" s="403"/>
      <c r="E3140" s="403"/>
      <c r="I3140" s="404"/>
      <c r="Q3140" s="405"/>
      <c r="S3140" s="405"/>
      <c r="T3140" s="403"/>
      <c r="U3140" s="406"/>
      <c r="V3140" s="400"/>
      <c r="W3140" s="405"/>
      <c r="X3140" s="405"/>
      <c r="Y3140" s="403"/>
      <c r="Z3140" s="407"/>
      <c r="AA3140" s="403"/>
      <c r="AB3140" s="405"/>
      <c r="AC3140" s="403"/>
      <c r="AD3140" s="406"/>
      <c r="AG3140" s="403"/>
      <c r="AH3140" s="403"/>
      <c r="AI3140" s="405"/>
      <c r="AL3140" s="403"/>
      <c r="AN3140" s="403"/>
      <c r="AO3140" s="405"/>
      <c r="AP3140" s="403"/>
      <c r="AQ3140" s="403"/>
      <c r="AR3140" s="403"/>
      <c r="AS3140" s="403"/>
      <c r="AT3140" s="403"/>
      <c r="AU3140" s="403"/>
      <c r="AV3140" s="405"/>
      <c r="AW3140" s="404"/>
      <c r="AY3140" s="403"/>
      <c r="BC3140" s="403"/>
      <c r="BD3140" s="403"/>
      <c r="BE3140" s="403"/>
      <c r="BF3140" s="403"/>
      <c r="BG3140" s="403"/>
      <c r="BH3140" s="403"/>
      <c r="BI3140" s="403"/>
      <c r="BJ3140" s="403"/>
      <c r="BK3140" s="403"/>
    </row>
    <row r="3141" spans="1:63" x14ac:dyDescent="0.25">
      <c r="A3141" s="405"/>
      <c r="B3141" s="400"/>
      <c r="C3141" s="403"/>
      <c r="D3141" s="403"/>
      <c r="E3141" s="403"/>
      <c r="I3141" s="404"/>
      <c r="Q3141" s="405"/>
      <c r="S3141" s="405"/>
      <c r="T3141" s="403"/>
      <c r="U3141" s="406"/>
      <c r="V3141" s="400"/>
      <c r="W3141" s="405"/>
      <c r="X3141" s="405"/>
      <c r="Y3141" s="403"/>
      <c r="Z3141" s="407"/>
      <c r="AA3141" s="403"/>
      <c r="AB3141" s="405"/>
      <c r="AC3141" s="403"/>
      <c r="AD3141" s="406"/>
      <c r="AG3141" s="403"/>
      <c r="AH3141" s="403"/>
      <c r="AI3141" s="405"/>
      <c r="AL3141" s="403"/>
      <c r="AN3141" s="403"/>
      <c r="AO3141" s="405"/>
      <c r="AP3141" s="403"/>
      <c r="AQ3141" s="403"/>
      <c r="AR3141" s="403"/>
      <c r="AS3141" s="403"/>
      <c r="AT3141" s="403"/>
      <c r="AU3141" s="403"/>
      <c r="AV3141" s="405"/>
      <c r="AW3141" s="404"/>
      <c r="AY3141" s="403"/>
      <c r="BC3141" s="403"/>
      <c r="BD3141" s="403"/>
      <c r="BE3141" s="403"/>
      <c r="BF3141" s="403"/>
      <c r="BG3141" s="403"/>
      <c r="BH3141" s="403"/>
      <c r="BI3141" s="403"/>
      <c r="BJ3141" s="403"/>
      <c r="BK3141" s="403"/>
    </row>
    <row r="3142" spans="1:63" x14ac:dyDescent="0.25">
      <c r="A3142" s="405"/>
      <c r="B3142" s="400"/>
      <c r="C3142" s="403"/>
      <c r="D3142" s="403"/>
      <c r="E3142" s="403"/>
      <c r="I3142" s="404"/>
      <c r="Q3142" s="405"/>
      <c r="S3142" s="405"/>
      <c r="T3142" s="403"/>
      <c r="U3142" s="406"/>
      <c r="V3142" s="400"/>
      <c r="W3142" s="405"/>
      <c r="X3142" s="405"/>
      <c r="Y3142" s="403"/>
      <c r="Z3142" s="407"/>
      <c r="AA3142" s="403"/>
      <c r="AB3142" s="405"/>
      <c r="AC3142" s="403"/>
      <c r="AD3142" s="406"/>
      <c r="AG3142" s="403"/>
      <c r="AH3142" s="403"/>
      <c r="AI3142" s="405"/>
      <c r="AL3142" s="403"/>
      <c r="AN3142" s="403"/>
      <c r="AO3142" s="405"/>
      <c r="AP3142" s="403"/>
      <c r="AQ3142" s="403"/>
      <c r="AR3142" s="403"/>
      <c r="AS3142" s="403"/>
      <c r="AT3142" s="403"/>
      <c r="AU3142" s="403"/>
      <c r="AV3142" s="405"/>
      <c r="AW3142" s="404"/>
      <c r="AY3142" s="403"/>
      <c r="BC3142" s="403"/>
      <c r="BD3142" s="403"/>
      <c r="BE3142" s="403"/>
      <c r="BF3142" s="403"/>
      <c r="BG3142" s="403"/>
      <c r="BH3142" s="403"/>
      <c r="BI3142" s="403"/>
      <c r="BJ3142" s="403"/>
      <c r="BK3142" s="403"/>
    </row>
    <row r="3143" spans="1:63" x14ac:dyDescent="0.25">
      <c r="A3143" s="405"/>
      <c r="B3143" s="400"/>
      <c r="C3143" s="403"/>
      <c r="D3143" s="403"/>
      <c r="E3143" s="403"/>
      <c r="I3143" s="404"/>
      <c r="Q3143" s="405"/>
      <c r="S3143" s="405"/>
      <c r="T3143" s="403"/>
      <c r="U3143" s="406"/>
      <c r="V3143" s="400"/>
      <c r="W3143" s="405"/>
      <c r="X3143" s="405"/>
      <c r="Y3143" s="403"/>
      <c r="Z3143" s="407"/>
      <c r="AA3143" s="403"/>
      <c r="AB3143" s="405"/>
      <c r="AC3143" s="403"/>
      <c r="AD3143" s="406"/>
      <c r="AG3143" s="403"/>
      <c r="AH3143" s="403"/>
      <c r="AI3143" s="405"/>
      <c r="AL3143" s="403"/>
      <c r="AN3143" s="403"/>
      <c r="AO3143" s="405"/>
      <c r="AP3143" s="403"/>
      <c r="AQ3143" s="403"/>
      <c r="AR3143" s="403"/>
      <c r="AS3143" s="403"/>
      <c r="AT3143" s="403"/>
      <c r="AU3143" s="403"/>
      <c r="AV3143" s="405"/>
      <c r="AW3143" s="404"/>
      <c r="AY3143" s="403"/>
      <c r="BC3143" s="403"/>
      <c r="BD3143" s="403"/>
      <c r="BE3143" s="403"/>
      <c r="BF3143" s="403"/>
      <c r="BG3143" s="403"/>
      <c r="BH3143" s="403"/>
      <c r="BI3143" s="403"/>
      <c r="BJ3143" s="403"/>
      <c r="BK3143" s="403"/>
    </row>
    <row r="3144" spans="1:63" x14ac:dyDescent="0.25">
      <c r="A3144" s="405"/>
      <c r="B3144" s="400"/>
      <c r="C3144" s="403"/>
      <c r="D3144" s="403"/>
      <c r="E3144" s="403"/>
      <c r="I3144" s="404"/>
      <c r="Q3144" s="405"/>
      <c r="S3144" s="405"/>
      <c r="T3144" s="403"/>
      <c r="U3144" s="406"/>
      <c r="V3144" s="400"/>
      <c r="W3144" s="405"/>
      <c r="X3144" s="405"/>
      <c r="Y3144" s="403"/>
      <c r="Z3144" s="407"/>
      <c r="AA3144" s="403"/>
      <c r="AB3144" s="405"/>
      <c r="AC3144" s="403"/>
      <c r="AD3144" s="406"/>
      <c r="AG3144" s="403"/>
      <c r="AH3144" s="403"/>
      <c r="AI3144" s="405"/>
      <c r="AL3144" s="403"/>
      <c r="AN3144" s="403"/>
      <c r="AO3144" s="405"/>
      <c r="AP3144" s="403"/>
      <c r="AQ3144" s="403"/>
      <c r="AR3144" s="403"/>
      <c r="AS3144" s="403"/>
      <c r="AT3144" s="403"/>
      <c r="AU3144" s="403"/>
      <c r="AV3144" s="405"/>
      <c r="AW3144" s="404"/>
      <c r="AY3144" s="403"/>
      <c r="BC3144" s="403"/>
      <c r="BD3144" s="403"/>
      <c r="BE3144" s="403"/>
      <c r="BF3144" s="403"/>
      <c r="BG3144" s="403"/>
      <c r="BH3144" s="403"/>
      <c r="BI3144" s="403"/>
      <c r="BJ3144" s="403"/>
      <c r="BK3144" s="403"/>
    </row>
    <row r="3145" spans="1:63" x14ac:dyDescent="0.25">
      <c r="A3145" s="405"/>
      <c r="B3145" s="400"/>
      <c r="C3145" s="403"/>
      <c r="D3145" s="403"/>
      <c r="E3145" s="403"/>
      <c r="I3145" s="404"/>
      <c r="Q3145" s="405"/>
      <c r="S3145" s="405"/>
      <c r="T3145" s="403"/>
      <c r="U3145" s="406"/>
      <c r="V3145" s="400"/>
      <c r="W3145" s="405"/>
      <c r="X3145" s="405"/>
      <c r="Y3145" s="403"/>
      <c r="Z3145" s="407"/>
      <c r="AA3145" s="403"/>
      <c r="AB3145" s="405"/>
      <c r="AC3145" s="403"/>
      <c r="AD3145" s="406"/>
      <c r="AG3145" s="403"/>
      <c r="AH3145" s="403"/>
      <c r="AI3145" s="405"/>
      <c r="AL3145" s="403"/>
      <c r="AN3145" s="403"/>
      <c r="AO3145" s="405"/>
      <c r="AP3145" s="403"/>
      <c r="AQ3145" s="403"/>
      <c r="AR3145" s="403"/>
      <c r="AS3145" s="403"/>
      <c r="AT3145" s="403"/>
      <c r="AU3145" s="403"/>
      <c r="AV3145" s="405"/>
      <c r="AW3145" s="404"/>
      <c r="AY3145" s="403"/>
      <c r="BC3145" s="403"/>
      <c r="BD3145" s="403"/>
      <c r="BE3145" s="403"/>
      <c r="BF3145" s="403"/>
      <c r="BG3145" s="403"/>
      <c r="BH3145" s="403"/>
      <c r="BI3145" s="403"/>
      <c r="BJ3145" s="403"/>
      <c r="BK3145" s="403"/>
    </row>
    <row r="3146" spans="1:63" x14ac:dyDescent="0.25">
      <c r="A3146" s="405"/>
      <c r="B3146" s="400"/>
      <c r="C3146" s="403"/>
      <c r="D3146" s="403"/>
      <c r="E3146" s="403"/>
      <c r="I3146" s="404"/>
      <c r="Q3146" s="405"/>
      <c r="S3146" s="405"/>
      <c r="T3146" s="403"/>
      <c r="U3146" s="406"/>
      <c r="V3146" s="400"/>
      <c r="W3146" s="405"/>
      <c r="X3146" s="405"/>
      <c r="Y3146" s="403"/>
      <c r="Z3146" s="407"/>
      <c r="AA3146" s="403"/>
      <c r="AB3146" s="405"/>
      <c r="AC3146" s="403"/>
      <c r="AD3146" s="406"/>
      <c r="AG3146" s="403"/>
      <c r="AH3146" s="403"/>
      <c r="AI3146" s="405"/>
      <c r="AL3146" s="403"/>
      <c r="AN3146" s="403"/>
      <c r="AO3146" s="405"/>
      <c r="AP3146" s="403"/>
      <c r="AQ3146" s="403"/>
      <c r="AR3146" s="403"/>
      <c r="AS3146" s="403"/>
      <c r="AT3146" s="403"/>
      <c r="AU3146" s="403"/>
      <c r="AV3146" s="405"/>
      <c r="AW3146" s="404"/>
      <c r="AY3146" s="403"/>
      <c r="BC3146" s="403"/>
      <c r="BD3146" s="403"/>
      <c r="BE3146" s="403"/>
      <c r="BF3146" s="403"/>
      <c r="BG3146" s="403"/>
      <c r="BH3146" s="403"/>
      <c r="BI3146" s="403"/>
      <c r="BJ3146" s="403"/>
      <c r="BK3146" s="403"/>
    </row>
    <row r="3147" spans="1:63" x14ac:dyDescent="0.25">
      <c r="A3147" s="405"/>
      <c r="B3147" s="400"/>
      <c r="C3147" s="403"/>
      <c r="D3147" s="403"/>
      <c r="E3147" s="403"/>
      <c r="I3147" s="404"/>
      <c r="Q3147" s="405"/>
      <c r="S3147" s="405"/>
      <c r="T3147" s="403"/>
      <c r="U3147" s="406"/>
      <c r="V3147" s="400"/>
      <c r="W3147" s="405"/>
      <c r="X3147" s="405"/>
      <c r="Y3147" s="403"/>
      <c r="Z3147" s="407"/>
      <c r="AA3147" s="403"/>
      <c r="AB3147" s="405"/>
      <c r="AC3147" s="403"/>
      <c r="AD3147" s="406"/>
      <c r="AG3147" s="403"/>
      <c r="AH3147" s="403"/>
      <c r="AI3147" s="405"/>
      <c r="AL3147" s="403"/>
      <c r="AN3147" s="403"/>
      <c r="AO3147" s="405"/>
      <c r="AP3147" s="403"/>
      <c r="AQ3147" s="403"/>
      <c r="AR3147" s="403"/>
      <c r="AS3147" s="403"/>
      <c r="AT3147" s="403"/>
      <c r="AU3147" s="403"/>
      <c r="AV3147" s="405"/>
      <c r="AW3147" s="404"/>
      <c r="AY3147" s="403"/>
      <c r="BC3147" s="403"/>
      <c r="BD3147" s="403"/>
      <c r="BE3147" s="403"/>
      <c r="BF3147" s="403"/>
      <c r="BG3147" s="403"/>
      <c r="BH3147" s="403"/>
      <c r="BI3147" s="403"/>
      <c r="BJ3147" s="403"/>
      <c r="BK3147" s="403"/>
    </row>
    <row r="3148" spans="1:63" x14ac:dyDescent="0.25">
      <c r="A3148" s="405"/>
      <c r="B3148" s="400"/>
      <c r="C3148" s="403"/>
      <c r="D3148" s="403"/>
      <c r="E3148" s="403"/>
      <c r="I3148" s="404"/>
      <c r="Q3148" s="405"/>
      <c r="S3148" s="405"/>
      <c r="T3148" s="403"/>
      <c r="U3148" s="406"/>
      <c r="V3148" s="400"/>
      <c r="W3148" s="405"/>
      <c r="X3148" s="405"/>
      <c r="Y3148" s="403"/>
      <c r="Z3148" s="407"/>
      <c r="AA3148" s="403"/>
      <c r="AB3148" s="405"/>
      <c r="AC3148" s="403"/>
      <c r="AD3148" s="406"/>
      <c r="AG3148" s="403"/>
      <c r="AH3148" s="403"/>
      <c r="AI3148" s="405"/>
      <c r="AL3148" s="403"/>
      <c r="AN3148" s="403"/>
      <c r="AO3148" s="405"/>
      <c r="AP3148" s="403"/>
      <c r="AQ3148" s="403"/>
      <c r="AR3148" s="403"/>
      <c r="AS3148" s="403"/>
      <c r="AT3148" s="403"/>
      <c r="AU3148" s="403"/>
      <c r="AV3148" s="405"/>
      <c r="AW3148" s="404"/>
      <c r="AY3148" s="403"/>
      <c r="BC3148" s="403"/>
      <c r="BD3148" s="403"/>
      <c r="BE3148" s="403"/>
      <c r="BF3148" s="403"/>
      <c r="BG3148" s="403"/>
      <c r="BH3148" s="403"/>
      <c r="BI3148" s="403"/>
      <c r="BJ3148" s="403"/>
      <c r="BK3148" s="403"/>
    </row>
    <row r="3149" spans="1:63" x14ac:dyDescent="0.25">
      <c r="A3149" s="405"/>
      <c r="B3149" s="400"/>
      <c r="C3149" s="403"/>
      <c r="D3149" s="403"/>
      <c r="E3149" s="403"/>
      <c r="I3149" s="404"/>
      <c r="Q3149" s="405"/>
      <c r="S3149" s="405"/>
      <c r="T3149" s="403"/>
      <c r="U3149" s="406"/>
      <c r="V3149" s="400"/>
      <c r="W3149" s="405"/>
      <c r="X3149" s="405"/>
      <c r="Y3149" s="403"/>
      <c r="Z3149" s="407"/>
      <c r="AA3149" s="403"/>
      <c r="AB3149" s="405"/>
      <c r="AC3149" s="403"/>
      <c r="AD3149" s="406"/>
      <c r="AG3149" s="403"/>
      <c r="AH3149" s="403"/>
      <c r="AI3149" s="405"/>
      <c r="AL3149" s="403"/>
      <c r="AN3149" s="403"/>
      <c r="AO3149" s="405"/>
      <c r="AP3149" s="403"/>
      <c r="AQ3149" s="403"/>
      <c r="AR3149" s="403"/>
      <c r="AS3149" s="403"/>
      <c r="AT3149" s="403"/>
      <c r="AU3149" s="403"/>
      <c r="AV3149" s="405"/>
      <c r="AW3149" s="404"/>
      <c r="AY3149" s="403"/>
      <c r="BC3149" s="403"/>
      <c r="BD3149" s="403"/>
      <c r="BE3149" s="403"/>
      <c r="BF3149" s="403"/>
      <c r="BG3149" s="403"/>
      <c r="BH3149" s="403"/>
      <c r="BI3149" s="403"/>
      <c r="BJ3149" s="403"/>
      <c r="BK3149" s="403"/>
    </row>
    <row r="3150" spans="1:63" x14ac:dyDescent="0.25">
      <c r="A3150" s="405"/>
      <c r="B3150" s="400"/>
      <c r="C3150" s="403"/>
      <c r="D3150" s="403"/>
      <c r="E3150" s="403"/>
      <c r="I3150" s="404"/>
      <c r="Q3150" s="405"/>
      <c r="S3150" s="405"/>
      <c r="T3150" s="403"/>
      <c r="U3150" s="406"/>
      <c r="V3150" s="400"/>
      <c r="W3150" s="405"/>
      <c r="X3150" s="405"/>
      <c r="Y3150" s="403"/>
      <c r="Z3150" s="407"/>
      <c r="AA3150" s="403"/>
      <c r="AB3150" s="405"/>
      <c r="AC3150" s="403"/>
      <c r="AD3150" s="406"/>
      <c r="AG3150" s="403"/>
      <c r="AH3150" s="403"/>
      <c r="AI3150" s="405"/>
      <c r="AL3150" s="403"/>
      <c r="AN3150" s="403"/>
      <c r="AO3150" s="405"/>
      <c r="AP3150" s="403"/>
      <c r="AQ3150" s="403"/>
      <c r="AR3150" s="403"/>
      <c r="AS3150" s="403"/>
      <c r="AT3150" s="403"/>
      <c r="AU3150" s="403"/>
      <c r="AV3150" s="405"/>
      <c r="AW3150" s="404"/>
      <c r="AY3150" s="403"/>
      <c r="BC3150" s="403"/>
      <c r="BD3150" s="403"/>
      <c r="BE3150" s="403"/>
      <c r="BF3150" s="403"/>
      <c r="BG3150" s="403"/>
      <c r="BH3150" s="403"/>
      <c r="BI3150" s="403"/>
      <c r="BJ3150" s="403"/>
      <c r="BK3150" s="403"/>
    </row>
    <row r="3151" spans="1:63" x14ac:dyDescent="0.25">
      <c r="A3151" s="405"/>
      <c r="B3151" s="400"/>
      <c r="C3151" s="403"/>
      <c r="D3151" s="403"/>
      <c r="E3151" s="403"/>
      <c r="I3151" s="404"/>
      <c r="Q3151" s="405"/>
      <c r="S3151" s="405"/>
      <c r="T3151" s="403"/>
      <c r="U3151" s="406"/>
      <c r="V3151" s="400"/>
      <c r="W3151" s="405"/>
      <c r="X3151" s="405"/>
      <c r="Y3151" s="403"/>
      <c r="Z3151" s="407"/>
      <c r="AA3151" s="403"/>
      <c r="AB3151" s="405"/>
      <c r="AC3151" s="403"/>
      <c r="AD3151" s="406"/>
      <c r="AG3151" s="403"/>
      <c r="AH3151" s="403"/>
      <c r="AI3151" s="405"/>
      <c r="AL3151" s="403"/>
      <c r="AN3151" s="403"/>
      <c r="AO3151" s="405"/>
      <c r="AP3151" s="403"/>
      <c r="AQ3151" s="403"/>
      <c r="AR3151" s="403"/>
      <c r="AS3151" s="403"/>
      <c r="AT3151" s="403"/>
      <c r="AU3151" s="403"/>
      <c r="AV3151" s="405"/>
      <c r="AW3151" s="404"/>
      <c r="AY3151" s="403"/>
      <c r="BC3151" s="403"/>
      <c r="BD3151" s="403"/>
      <c r="BE3151" s="403"/>
      <c r="BF3151" s="403"/>
      <c r="BG3151" s="403"/>
      <c r="BH3151" s="403"/>
      <c r="BI3151" s="403"/>
      <c r="BJ3151" s="403"/>
      <c r="BK3151" s="403"/>
    </row>
    <row r="3152" spans="1:63" x14ac:dyDescent="0.25">
      <c r="A3152" s="405"/>
      <c r="B3152" s="400"/>
      <c r="C3152" s="403"/>
      <c r="D3152" s="403"/>
      <c r="E3152" s="403"/>
      <c r="I3152" s="404"/>
      <c r="Q3152" s="405"/>
      <c r="S3152" s="405"/>
      <c r="T3152" s="403"/>
      <c r="U3152" s="406"/>
      <c r="V3152" s="400"/>
      <c r="W3152" s="405"/>
      <c r="X3152" s="405"/>
      <c r="Y3152" s="403"/>
      <c r="Z3152" s="407"/>
      <c r="AA3152" s="403"/>
      <c r="AB3152" s="405"/>
      <c r="AC3152" s="403"/>
      <c r="AD3152" s="406"/>
      <c r="AG3152" s="403"/>
      <c r="AH3152" s="403"/>
      <c r="AI3152" s="405"/>
      <c r="AL3152" s="403"/>
      <c r="AN3152" s="403"/>
      <c r="AO3152" s="405"/>
      <c r="AP3152" s="403"/>
      <c r="AQ3152" s="403"/>
      <c r="AR3152" s="403"/>
      <c r="AS3152" s="403"/>
      <c r="AT3152" s="403"/>
      <c r="AU3152" s="403"/>
      <c r="AV3152" s="405"/>
      <c r="AW3152" s="404"/>
      <c r="AY3152" s="403"/>
      <c r="BC3152" s="403"/>
      <c r="BD3152" s="403"/>
      <c r="BE3152" s="403"/>
      <c r="BF3152" s="403"/>
      <c r="BG3152" s="403"/>
      <c r="BH3152" s="403"/>
      <c r="BI3152" s="403"/>
      <c r="BJ3152" s="403"/>
      <c r="BK3152" s="403"/>
    </row>
    <row r="3153" spans="1:63" x14ac:dyDescent="0.25">
      <c r="A3153" s="405"/>
      <c r="B3153" s="400"/>
      <c r="C3153" s="403"/>
      <c r="D3153" s="403"/>
      <c r="E3153" s="403"/>
      <c r="I3153" s="404"/>
      <c r="Q3153" s="405"/>
      <c r="S3153" s="405"/>
      <c r="T3153" s="403"/>
      <c r="U3153" s="406"/>
      <c r="V3153" s="400"/>
      <c r="W3153" s="405"/>
      <c r="X3153" s="405"/>
      <c r="Y3153" s="403"/>
      <c r="Z3153" s="407"/>
      <c r="AA3153" s="403"/>
      <c r="AB3153" s="405"/>
      <c r="AC3153" s="403"/>
      <c r="AD3153" s="406"/>
      <c r="AG3153" s="403"/>
      <c r="AH3153" s="403"/>
      <c r="AI3153" s="405"/>
      <c r="AL3153" s="403"/>
      <c r="AN3153" s="403"/>
      <c r="AO3153" s="405"/>
      <c r="AP3153" s="403"/>
      <c r="AQ3153" s="403"/>
      <c r="AR3153" s="403"/>
      <c r="AS3153" s="403"/>
      <c r="AT3153" s="403"/>
      <c r="AU3153" s="403"/>
      <c r="AV3153" s="405"/>
      <c r="AW3153" s="404"/>
      <c r="AY3153" s="403"/>
      <c r="BC3153" s="403"/>
      <c r="BD3153" s="403"/>
      <c r="BE3153" s="403"/>
      <c r="BF3153" s="403"/>
      <c r="BG3153" s="403"/>
      <c r="BH3153" s="403"/>
      <c r="BI3153" s="403"/>
      <c r="BJ3153" s="403"/>
      <c r="BK3153" s="403"/>
    </row>
    <row r="3154" spans="1:63" x14ac:dyDescent="0.25">
      <c r="A3154" s="405"/>
      <c r="B3154" s="400"/>
      <c r="C3154" s="403"/>
      <c r="D3154" s="403"/>
      <c r="E3154" s="403"/>
      <c r="I3154" s="404"/>
      <c r="Q3154" s="405"/>
      <c r="S3154" s="405"/>
      <c r="T3154" s="403"/>
      <c r="U3154" s="406"/>
      <c r="V3154" s="400"/>
      <c r="W3154" s="405"/>
      <c r="X3154" s="405"/>
      <c r="Y3154" s="403"/>
      <c r="Z3154" s="407"/>
      <c r="AA3154" s="403"/>
      <c r="AB3154" s="405"/>
      <c r="AC3154" s="403"/>
      <c r="AD3154" s="406"/>
      <c r="AG3154" s="403"/>
      <c r="AH3154" s="403"/>
      <c r="AI3154" s="405"/>
      <c r="AL3154" s="403"/>
      <c r="AN3154" s="403"/>
      <c r="AO3154" s="405"/>
      <c r="AP3154" s="403"/>
      <c r="AQ3154" s="403"/>
      <c r="AR3154" s="403"/>
      <c r="AS3154" s="403"/>
      <c r="AT3154" s="403"/>
      <c r="AU3154" s="403"/>
      <c r="AV3154" s="405"/>
      <c r="AW3154" s="404"/>
      <c r="AY3154" s="403"/>
      <c r="BC3154" s="403"/>
      <c r="BD3154" s="403"/>
      <c r="BE3154" s="403"/>
      <c r="BF3154" s="403"/>
      <c r="BG3154" s="403"/>
      <c r="BH3154" s="403"/>
      <c r="BI3154" s="403"/>
      <c r="BJ3154" s="403"/>
      <c r="BK3154" s="403"/>
    </row>
    <row r="3155" spans="1:63" x14ac:dyDescent="0.25">
      <c r="A3155" s="405"/>
      <c r="B3155" s="400"/>
      <c r="C3155" s="403"/>
      <c r="D3155" s="403"/>
      <c r="E3155" s="403"/>
      <c r="I3155" s="404"/>
      <c r="Q3155" s="405"/>
      <c r="S3155" s="405"/>
      <c r="T3155" s="403"/>
      <c r="U3155" s="406"/>
      <c r="V3155" s="400"/>
      <c r="W3155" s="405"/>
      <c r="X3155" s="405"/>
      <c r="Y3155" s="403"/>
      <c r="Z3155" s="407"/>
      <c r="AA3155" s="403"/>
      <c r="AB3155" s="405"/>
      <c r="AC3155" s="403"/>
      <c r="AD3155" s="406"/>
      <c r="AG3155" s="403"/>
      <c r="AH3155" s="403"/>
      <c r="AI3155" s="405"/>
      <c r="AL3155" s="403"/>
      <c r="AN3155" s="403"/>
      <c r="AO3155" s="405"/>
      <c r="AP3155" s="403"/>
      <c r="AQ3155" s="403"/>
      <c r="AR3155" s="403"/>
      <c r="AS3155" s="403"/>
      <c r="AT3155" s="403"/>
      <c r="AU3155" s="403"/>
      <c r="AV3155" s="405"/>
      <c r="AW3155" s="404"/>
      <c r="AY3155" s="403"/>
      <c r="BC3155" s="403"/>
      <c r="BD3155" s="403"/>
      <c r="BE3155" s="403"/>
      <c r="BF3155" s="403"/>
      <c r="BG3155" s="403"/>
      <c r="BH3155" s="403"/>
      <c r="BI3155" s="403"/>
      <c r="BJ3155" s="403"/>
      <c r="BK3155" s="403"/>
    </row>
    <row r="3156" spans="1:63" x14ac:dyDescent="0.25">
      <c r="A3156" s="405"/>
      <c r="B3156" s="400"/>
      <c r="C3156" s="403"/>
      <c r="D3156" s="403"/>
      <c r="E3156" s="403"/>
      <c r="I3156" s="404"/>
      <c r="Q3156" s="405"/>
      <c r="S3156" s="405"/>
      <c r="T3156" s="403"/>
      <c r="U3156" s="406"/>
      <c r="V3156" s="400"/>
      <c r="W3156" s="405"/>
      <c r="X3156" s="405"/>
      <c r="Y3156" s="403"/>
      <c r="Z3156" s="407"/>
      <c r="AA3156" s="403"/>
      <c r="AB3156" s="405"/>
      <c r="AC3156" s="403"/>
      <c r="AD3156" s="406"/>
      <c r="AG3156" s="403"/>
      <c r="AH3156" s="403"/>
      <c r="AI3156" s="405"/>
      <c r="AL3156" s="403"/>
      <c r="AN3156" s="403"/>
      <c r="AO3156" s="405"/>
      <c r="AP3156" s="403"/>
      <c r="AQ3156" s="403"/>
      <c r="AR3156" s="403"/>
      <c r="AS3156" s="403"/>
      <c r="AT3156" s="403"/>
      <c r="AU3156" s="403"/>
      <c r="AV3156" s="405"/>
      <c r="AW3156" s="404"/>
      <c r="AY3156" s="403"/>
      <c r="BC3156" s="403"/>
      <c r="BD3156" s="403"/>
      <c r="BE3156" s="403"/>
      <c r="BF3156" s="403"/>
      <c r="BG3156" s="403"/>
      <c r="BH3156" s="403"/>
      <c r="BI3156" s="403"/>
      <c r="BJ3156" s="403"/>
      <c r="BK3156" s="403"/>
    </row>
    <row r="3157" spans="1:63" x14ac:dyDescent="0.25">
      <c r="A3157" s="405"/>
      <c r="B3157" s="400"/>
      <c r="C3157" s="403"/>
      <c r="D3157" s="403"/>
      <c r="E3157" s="403"/>
      <c r="I3157" s="404"/>
      <c r="Q3157" s="405"/>
      <c r="S3157" s="405"/>
      <c r="T3157" s="403"/>
      <c r="U3157" s="406"/>
      <c r="V3157" s="400"/>
      <c r="W3157" s="405"/>
      <c r="X3157" s="405"/>
      <c r="Y3157" s="403"/>
      <c r="Z3157" s="407"/>
      <c r="AA3157" s="403"/>
      <c r="AB3157" s="405"/>
      <c r="AC3157" s="403"/>
      <c r="AD3157" s="406"/>
      <c r="AG3157" s="403"/>
      <c r="AH3157" s="403"/>
      <c r="AI3157" s="405"/>
      <c r="AL3157" s="403"/>
      <c r="AN3157" s="403"/>
      <c r="AO3157" s="405"/>
      <c r="AP3157" s="403"/>
      <c r="AQ3157" s="403"/>
      <c r="AR3157" s="403"/>
      <c r="AS3157" s="403"/>
      <c r="AT3157" s="403"/>
      <c r="AU3157" s="403"/>
      <c r="AV3157" s="405"/>
      <c r="AW3157" s="404"/>
      <c r="AY3157" s="403"/>
      <c r="BC3157" s="403"/>
      <c r="BD3157" s="403"/>
      <c r="BE3157" s="403"/>
      <c r="BF3157" s="403"/>
      <c r="BG3157" s="403"/>
      <c r="BH3157" s="403"/>
      <c r="BI3157" s="403"/>
      <c r="BJ3157" s="403"/>
      <c r="BK3157" s="403"/>
    </row>
    <row r="3158" spans="1:63" x14ac:dyDescent="0.25">
      <c r="A3158" s="405"/>
      <c r="B3158" s="400"/>
      <c r="C3158" s="403"/>
      <c r="D3158" s="403"/>
      <c r="E3158" s="403"/>
      <c r="I3158" s="404"/>
      <c r="Q3158" s="405"/>
      <c r="S3158" s="405"/>
      <c r="T3158" s="403"/>
      <c r="U3158" s="406"/>
      <c r="V3158" s="400"/>
      <c r="W3158" s="405"/>
      <c r="X3158" s="405"/>
      <c r="Y3158" s="403"/>
      <c r="Z3158" s="407"/>
      <c r="AA3158" s="403"/>
      <c r="AB3158" s="405"/>
      <c r="AC3158" s="403"/>
      <c r="AD3158" s="406"/>
      <c r="AG3158" s="403"/>
      <c r="AH3158" s="403"/>
      <c r="AI3158" s="405"/>
      <c r="AL3158" s="403"/>
      <c r="AN3158" s="403"/>
      <c r="AO3158" s="405"/>
      <c r="AP3158" s="403"/>
      <c r="AQ3158" s="403"/>
      <c r="AR3158" s="403"/>
      <c r="AS3158" s="403"/>
      <c r="AT3158" s="403"/>
      <c r="AU3158" s="403"/>
      <c r="AV3158" s="405"/>
      <c r="AW3158" s="404"/>
      <c r="AY3158" s="403"/>
      <c r="BC3158" s="403"/>
      <c r="BD3158" s="403"/>
      <c r="BE3158" s="403"/>
      <c r="BF3158" s="403"/>
      <c r="BG3158" s="403"/>
      <c r="BH3158" s="403"/>
      <c r="BI3158" s="403"/>
      <c r="BJ3158" s="403"/>
      <c r="BK3158" s="403"/>
    </row>
    <row r="3159" spans="1:63" x14ac:dyDescent="0.25">
      <c r="A3159" s="405"/>
      <c r="B3159" s="400"/>
      <c r="C3159" s="403"/>
      <c r="D3159" s="403"/>
      <c r="E3159" s="403"/>
      <c r="I3159" s="404"/>
      <c r="Q3159" s="405"/>
      <c r="S3159" s="405"/>
      <c r="T3159" s="403"/>
      <c r="U3159" s="406"/>
      <c r="V3159" s="400"/>
      <c r="W3159" s="405"/>
      <c r="X3159" s="405"/>
      <c r="Y3159" s="403"/>
      <c r="Z3159" s="407"/>
      <c r="AA3159" s="403"/>
      <c r="AB3159" s="405"/>
      <c r="AC3159" s="403"/>
      <c r="AD3159" s="406"/>
      <c r="AG3159" s="403"/>
      <c r="AH3159" s="403"/>
      <c r="AI3159" s="405"/>
      <c r="AL3159" s="403"/>
      <c r="AN3159" s="403"/>
      <c r="AO3159" s="405"/>
      <c r="AP3159" s="403"/>
      <c r="AQ3159" s="403"/>
      <c r="AR3159" s="403"/>
      <c r="AS3159" s="403"/>
      <c r="AT3159" s="403"/>
      <c r="AU3159" s="403"/>
      <c r="AV3159" s="405"/>
      <c r="AW3159" s="404"/>
      <c r="AY3159" s="403"/>
      <c r="BC3159" s="403"/>
      <c r="BD3159" s="403"/>
      <c r="BE3159" s="403"/>
      <c r="BF3159" s="403"/>
      <c r="BG3159" s="403"/>
      <c r="BH3159" s="403"/>
      <c r="BI3159" s="403"/>
      <c r="BJ3159" s="403"/>
      <c r="BK3159" s="403"/>
    </row>
    <row r="3160" spans="1:63" x14ac:dyDescent="0.25">
      <c r="A3160" s="405"/>
      <c r="B3160" s="400"/>
      <c r="C3160" s="403"/>
      <c r="D3160" s="403"/>
      <c r="E3160" s="403"/>
      <c r="I3160" s="404"/>
      <c r="Q3160" s="405"/>
      <c r="S3160" s="405"/>
      <c r="T3160" s="403"/>
      <c r="U3160" s="406"/>
      <c r="V3160" s="400"/>
      <c r="W3160" s="405"/>
      <c r="X3160" s="405"/>
      <c r="Y3160" s="403"/>
      <c r="Z3160" s="407"/>
      <c r="AA3160" s="403"/>
      <c r="AB3160" s="405"/>
      <c r="AC3160" s="403"/>
      <c r="AD3160" s="406"/>
      <c r="AG3160" s="403"/>
      <c r="AH3160" s="403"/>
      <c r="AI3160" s="405"/>
      <c r="AL3160" s="403"/>
      <c r="AN3160" s="403"/>
      <c r="AO3160" s="405"/>
      <c r="AP3160" s="403"/>
      <c r="AQ3160" s="403"/>
      <c r="AR3160" s="403"/>
      <c r="AS3160" s="403"/>
      <c r="AT3160" s="403"/>
      <c r="AU3160" s="403"/>
      <c r="AV3160" s="405"/>
      <c r="AW3160" s="404"/>
      <c r="AY3160" s="403"/>
      <c r="BC3160" s="403"/>
      <c r="BD3160" s="403"/>
      <c r="BE3160" s="403"/>
      <c r="BF3160" s="403"/>
      <c r="BG3160" s="403"/>
      <c r="BH3160" s="403"/>
      <c r="BI3160" s="403"/>
      <c r="BJ3160" s="403"/>
      <c r="BK3160" s="403"/>
    </row>
    <row r="3161" spans="1:63" x14ac:dyDescent="0.25">
      <c r="A3161" s="405"/>
      <c r="B3161" s="400"/>
      <c r="C3161" s="403"/>
      <c r="D3161" s="403"/>
      <c r="E3161" s="403"/>
      <c r="I3161" s="404"/>
      <c r="Q3161" s="405"/>
      <c r="S3161" s="405"/>
      <c r="T3161" s="403"/>
      <c r="U3161" s="406"/>
      <c r="V3161" s="400"/>
      <c r="W3161" s="405"/>
      <c r="X3161" s="405"/>
      <c r="Y3161" s="403"/>
      <c r="Z3161" s="407"/>
      <c r="AA3161" s="403"/>
      <c r="AB3161" s="405"/>
      <c r="AC3161" s="403"/>
      <c r="AD3161" s="406"/>
      <c r="AG3161" s="403"/>
      <c r="AH3161" s="403"/>
      <c r="AI3161" s="405"/>
      <c r="AL3161" s="403"/>
      <c r="AN3161" s="403"/>
      <c r="AO3161" s="405"/>
      <c r="AP3161" s="403"/>
      <c r="AQ3161" s="403"/>
      <c r="AR3161" s="403"/>
      <c r="AS3161" s="403"/>
      <c r="AT3161" s="403"/>
      <c r="AU3161" s="403"/>
      <c r="AV3161" s="405"/>
      <c r="AW3161" s="404"/>
      <c r="AY3161" s="403"/>
      <c r="BC3161" s="403"/>
      <c r="BD3161" s="403"/>
      <c r="BE3161" s="403"/>
      <c r="BF3161" s="403"/>
      <c r="BG3161" s="403"/>
      <c r="BH3161" s="403"/>
      <c r="BI3161" s="403"/>
      <c r="BJ3161" s="403"/>
      <c r="BK3161" s="403"/>
    </row>
    <row r="3162" spans="1:63" x14ac:dyDescent="0.25">
      <c r="A3162" s="405"/>
      <c r="B3162" s="400"/>
      <c r="C3162" s="403"/>
      <c r="D3162" s="403"/>
      <c r="E3162" s="403"/>
      <c r="I3162" s="404"/>
      <c r="Q3162" s="405"/>
      <c r="S3162" s="405"/>
      <c r="T3162" s="403"/>
      <c r="U3162" s="406"/>
      <c r="V3162" s="400"/>
      <c r="W3162" s="405"/>
      <c r="X3162" s="405"/>
      <c r="Y3162" s="403"/>
      <c r="Z3162" s="407"/>
      <c r="AA3162" s="403"/>
      <c r="AB3162" s="405"/>
      <c r="AC3162" s="403"/>
      <c r="AD3162" s="406"/>
      <c r="AG3162" s="403"/>
      <c r="AH3162" s="403"/>
      <c r="AI3162" s="405"/>
      <c r="AL3162" s="403"/>
      <c r="AN3162" s="403"/>
      <c r="AO3162" s="405"/>
      <c r="AP3162" s="403"/>
      <c r="AQ3162" s="403"/>
      <c r="AR3162" s="403"/>
      <c r="AS3162" s="403"/>
      <c r="AT3162" s="403"/>
      <c r="AU3162" s="403"/>
      <c r="AV3162" s="405"/>
      <c r="AW3162" s="404"/>
      <c r="AY3162" s="403"/>
      <c r="BC3162" s="403"/>
      <c r="BD3162" s="403"/>
      <c r="BE3162" s="403"/>
      <c r="BF3162" s="403"/>
      <c r="BG3162" s="403"/>
      <c r="BH3162" s="403"/>
      <c r="BI3162" s="403"/>
      <c r="BJ3162" s="403"/>
      <c r="BK3162" s="403"/>
    </row>
    <row r="3163" spans="1:63" x14ac:dyDescent="0.25">
      <c r="A3163" s="405"/>
      <c r="B3163" s="400"/>
      <c r="C3163" s="403"/>
      <c r="D3163" s="403"/>
      <c r="E3163" s="403"/>
      <c r="I3163" s="404"/>
      <c r="Q3163" s="405"/>
      <c r="S3163" s="405"/>
      <c r="T3163" s="403"/>
      <c r="U3163" s="406"/>
      <c r="V3163" s="400"/>
      <c r="W3163" s="405"/>
      <c r="X3163" s="405"/>
      <c r="Y3163" s="403"/>
      <c r="Z3163" s="407"/>
      <c r="AA3163" s="403"/>
      <c r="AB3163" s="405"/>
      <c r="AC3163" s="403"/>
      <c r="AD3163" s="406"/>
      <c r="AG3163" s="403"/>
      <c r="AH3163" s="403"/>
      <c r="AI3163" s="405"/>
      <c r="AL3163" s="403"/>
      <c r="AN3163" s="403"/>
      <c r="AO3163" s="405"/>
      <c r="AP3163" s="403"/>
      <c r="AQ3163" s="403"/>
      <c r="AR3163" s="403"/>
      <c r="AS3163" s="403"/>
      <c r="AT3163" s="403"/>
      <c r="AU3163" s="403"/>
      <c r="AV3163" s="405"/>
      <c r="AW3163" s="404"/>
      <c r="AY3163" s="403"/>
      <c r="BC3163" s="403"/>
      <c r="BD3163" s="403"/>
      <c r="BE3163" s="403"/>
      <c r="BF3163" s="403"/>
      <c r="BG3163" s="403"/>
      <c r="BH3163" s="403"/>
      <c r="BI3163" s="403"/>
      <c r="BJ3163" s="403"/>
      <c r="BK3163" s="403"/>
    </row>
    <row r="3164" spans="1:63" x14ac:dyDescent="0.25">
      <c r="A3164" s="405"/>
      <c r="B3164" s="400"/>
      <c r="C3164" s="403"/>
      <c r="D3164" s="403"/>
      <c r="E3164" s="403"/>
      <c r="I3164" s="404"/>
      <c r="Q3164" s="405"/>
      <c r="S3164" s="405"/>
      <c r="T3164" s="403"/>
      <c r="U3164" s="406"/>
      <c r="V3164" s="400"/>
      <c r="W3164" s="405"/>
      <c r="X3164" s="405"/>
      <c r="Y3164" s="403"/>
      <c r="Z3164" s="407"/>
      <c r="AA3164" s="403"/>
      <c r="AB3164" s="405"/>
      <c r="AC3164" s="403"/>
      <c r="AD3164" s="406"/>
      <c r="AG3164" s="403"/>
      <c r="AH3164" s="403"/>
      <c r="AI3164" s="405"/>
      <c r="AL3164" s="403"/>
      <c r="AN3164" s="403"/>
      <c r="AO3164" s="405"/>
      <c r="AP3164" s="403"/>
      <c r="AQ3164" s="403"/>
      <c r="AR3164" s="403"/>
      <c r="AS3164" s="403"/>
      <c r="AT3164" s="403"/>
      <c r="AU3164" s="403"/>
      <c r="AV3164" s="405"/>
      <c r="AW3164" s="404"/>
      <c r="AY3164" s="403"/>
      <c r="BC3164" s="403"/>
      <c r="BD3164" s="403"/>
      <c r="BE3164" s="403"/>
      <c r="BF3164" s="403"/>
      <c r="BG3164" s="403"/>
      <c r="BH3164" s="403"/>
      <c r="BI3164" s="403"/>
      <c r="BJ3164" s="403"/>
      <c r="BK3164" s="403"/>
    </row>
    <row r="3165" spans="1:63" x14ac:dyDescent="0.25">
      <c r="A3165" s="405"/>
      <c r="B3165" s="400"/>
      <c r="C3165" s="403"/>
      <c r="D3165" s="403"/>
      <c r="E3165" s="403"/>
      <c r="I3165" s="404"/>
      <c r="Q3165" s="405"/>
      <c r="S3165" s="405"/>
      <c r="T3165" s="403"/>
      <c r="U3165" s="406"/>
      <c r="V3165" s="400"/>
      <c r="W3165" s="405"/>
      <c r="X3165" s="405"/>
      <c r="Y3165" s="403"/>
      <c r="Z3165" s="407"/>
      <c r="AA3165" s="403"/>
      <c r="AB3165" s="405"/>
      <c r="AC3165" s="403"/>
      <c r="AD3165" s="406"/>
      <c r="AG3165" s="403"/>
      <c r="AH3165" s="403"/>
      <c r="AI3165" s="405"/>
      <c r="AL3165" s="403"/>
      <c r="AN3165" s="403"/>
      <c r="AO3165" s="405"/>
      <c r="AP3165" s="403"/>
      <c r="AQ3165" s="403"/>
      <c r="AR3165" s="403"/>
      <c r="AS3165" s="403"/>
      <c r="AT3165" s="403"/>
      <c r="AU3165" s="403"/>
      <c r="AV3165" s="405"/>
      <c r="AW3165" s="404"/>
      <c r="AY3165" s="403"/>
      <c r="BC3165" s="403"/>
      <c r="BD3165" s="403"/>
      <c r="BE3165" s="403"/>
      <c r="BF3165" s="403"/>
      <c r="BG3165" s="403"/>
      <c r="BH3165" s="403"/>
      <c r="BI3165" s="403"/>
      <c r="BJ3165" s="403"/>
      <c r="BK3165" s="403"/>
    </row>
    <row r="3166" spans="1:63" x14ac:dyDescent="0.25">
      <c r="A3166" s="405"/>
      <c r="B3166" s="400"/>
      <c r="C3166" s="403"/>
      <c r="D3166" s="403"/>
      <c r="E3166" s="403"/>
      <c r="I3166" s="404"/>
      <c r="Q3166" s="405"/>
      <c r="S3166" s="405"/>
      <c r="T3166" s="403"/>
      <c r="U3166" s="406"/>
      <c r="V3166" s="400"/>
      <c r="W3166" s="405"/>
      <c r="X3166" s="405"/>
      <c r="Y3166" s="403"/>
      <c r="Z3166" s="407"/>
      <c r="AA3166" s="403"/>
      <c r="AB3166" s="405"/>
      <c r="AC3166" s="403"/>
      <c r="AD3166" s="406"/>
      <c r="AG3166" s="403"/>
      <c r="AH3166" s="403"/>
      <c r="AI3166" s="405"/>
      <c r="AL3166" s="403"/>
      <c r="AN3166" s="403"/>
      <c r="AO3166" s="405"/>
      <c r="AP3166" s="403"/>
      <c r="AQ3166" s="403"/>
      <c r="AR3166" s="403"/>
      <c r="AS3166" s="403"/>
      <c r="AT3166" s="403"/>
      <c r="AU3166" s="403"/>
      <c r="AV3166" s="405"/>
      <c r="AW3166" s="404"/>
      <c r="AY3166" s="403"/>
      <c r="BC3166" s="403"/>
      <c r="BD3166" s="403"/>
      <c r="BE3166" s="403"/>
      <c r="BF3166" s="403"/>
      <c r="BG3166" s="403"/>
      <c r="BH3166" s="403"/>
      <c r="BI3166" s="403"/>
      <c r="BJ3166" s="403"/>
      <c r="BK3166" s="403"/>
    </row>
    <row r="3167" spans="1:63" x14ac:dyDescent="0.25">
      <c r="A3167" s="405"/>
      <c r="B3167" s="400"/>
      <c r="C3167" s="403"/>
      <c r="D3167" s="403"/>
      <c r="E3167" s="403"/>
      <c r="I3167" s="404"/>
      <c r="Q3167" s="405"/>
      <c r="S3167" s="405"/>
      <c r="T3167" s="403"/>
      <c r="U3167" s="406"/>
      <c r="V3167" s="400"/>
      <c r="W3167" s="405"/>
      <c r="X3167" s="405"/>
      <c r="Y3167" s="403"/>
      <c r="Z3167" s="407"/>
      <c r="AA3167" s="403"/>
      <c r="AB3167" s="405"/>
      <c r="AC3167" s="403"/>
      <c r="AD3167" s="406"/>
      <c r="AG3167" s="403"/>
      <c r="AH3167" s="403"/>
      <c r="AI3167" s="405"/>
      <c r="AL3167" s="403"/>
      <c r="AN3167" s="403"/>
      <c r="AO3167" s="405"/>
      <c r="AP3167" s="403"/>
      <c r="AQ3167" s="403"/>
      <c r="AR3167" s="403"/>
      <c r="AS3167" s="403"/>
      <c r="AT3167" s="403"/>
      <c r="AU3167" s="403"/>
      <c r="AV3167" s="405"/>
      <c r="AW3167" s="404"/>
      <c r="AY3167" s="403"/>
      <c r="BC3167" s="403"/>
      <c r="BD3167" s="403"/>
      <c r="BE3167" s="403"/>
      <c r="BF3167" s="403"/>
      <c r="BG3167" s="403"/>
      <c r="BH3167" s="403"/>
      <c r="BI3167" s="403"/>
      <c r="BJ3167" s="403"/>
      <c r="BK3167" s="403"/>
    </row>
    <row r="3168" spans="1:63" x14ac:dyDescent="0.25">
      <c r="A3168" s="405"/>
      <c r="B3168" s="400"/>
      <c r="C3168" s="403"/>
      <c r="D3168" s="403"/>
      <c r="E3168" s="403"/>
      <c r="I3168" s="404"/>
      <c r="Q3168" s="405"/>
      <c r="S3168" s="405"/>
      <c r="T3168" s="403"/>
      <c r="U3168" s="406"/>
      <c r="V3168" s="400"/>
      <c r="W3168" s="405"/>
      <c r="X3168" s="405"/>
      <c r="Y3168" s="403"/>
      <c r="Z3168" s="407"/>
      <c r="AA3168" s="403"/>
      <c r="AB3168" s="405"/>
      <c r="AC3168" s="403"/>
      <c r="AD3168" s="406"/>
      <c r="AG3168" s="403"/>
      <c r="AH3168" s="403"/>
      <c r="AI3168" s="405"/>
      <c r="AL3168" s="403"/>
      <c r="AN3168" s="403"/>
      <c r="AO3168" s="405"/>
      <c r="AP3168" s="403"/>
      <c r="AQ3168" s="403"/>
      <c r="AR3168" s="403"/>
      <c r="AS3168" s="403"/>
      <c r="AT3168" s="403"/>
      <c r="AU3168" s="403"/>
      <c r="AV3168" s="405"/>
      <c r="AW3168" s="404"/>
      <c r="AY3168" s="403"/>
      <c r="BC3168" s="403"/>
      <c r="BD3168" s="403"/>
      <c r="BE3168" s="403"/>
      <c r="BF3168" s="403"/>
      <c r="BG3168" s="403"/>
      <c r="BH3168" s="403"/>
      <c r="BI3168" s="403"/>
      <c r="BJ3168" s="403"/>
      <c r="BK3168" s="403"/>
    </row>
    <row r="3169" spans="1:63" x14ac:dyDescent="0.25">
      <c r="A3169" s="405"/>
      <c r="B3169" s="400"/>
      <c r="C3169" s="403"/>
      <c r="D3169" s="403"/>
      <c r="E3169" s="403"/>
      <c r="I3169" s="404"/>
      <c r="Q3169" s="405"/>
      <c r="S3169" s="405"/>
      <c r="T3169" s="403"/>
      <c r="U3169" s="406"/>
      <c r="V3169" s="400"/>
      <c r="W3169" s="405"/>
      <c r="X3169" s="405"/>
      <c r="Y3169" s="403"/>
      <c r="Z3169" s="407"/>
      <c r="AA3169" s="403"/>
      <c r="AB3169" s="405"/>
      <c r="AC3169" s="403"/>
      <c r="AD3169" s="406"/>
      <c r="AG3169" s="403"/>
      <c r="AH3169" s="403"/>
      <c r="AI3169" s="405"/>
      <c r="AL3169" s="403"/>
      <c r="AN3169" s="403"/>
      <c r="AO3169" s="405"/>
      <c r="AP3169" s="403"/>
      <c r="AQ3169" s="403"/>
      <c r="AR3169" s="403"/>
      <c r="AS3169" s="403"/>
      <c r="AT3169" s="403"/>
      <c r="AU3169" s="403"/>
      <c r="AV3169" s="405"/>
      <c r="AW3169" s="404"/>
      <c r="AY3169" s="403"/>
      <c r="BC3169" s="403"/>
      <c r="BD3169" s="403"/>
      <c r="BE3169" s="403"/>
      <c r="BF3169" s="403"/>
      <c r="BG3169" s="403"/>
      <c r="BH3169" s="403"/>
      <c r="BI3169" s="403"/>
      <c r="BJ3169" s="403"/>
      <c r="BK3169" s="403"/>
    </row>
    <row r="3170" spans="1:63" x14ac:dyDescent="0.25">
      <c r="A3170" s="405"/>
      <c r="B3170" s="400"/>
      <c r="C3170" s="403"/>
      <c r="D3170" s="403"/>
      <c r="E3170" s="403"/>
      <c r="I3170" s="404"/>
      <c r="Q3170" s="405"/>
      <c r="S3170" s="405"/>
      <c r="T3170" s="403"/>
      <c r="U3170" s="406"/>
      <c r="V3170" s="400"/>
      <c r="W3170" s="405"/>
      <c r="X3170" s="405"/>
      <c r="Y3170" s="403"/>
      <c r="Z3170" s="407"/>
      <c r="AA3170" s="403"/>
      <c r="AB3170" s="405"/>
      <c r="AC3170" s="403"/>
      <c r="AD3170" s="406"/>
      <c r="AG3170" s="403"/>
      <c r="AH3170" s="403"/>
      <c r="AI3170" s="405"/>
      <c r="AL3170" s="403"/>
      <c r="AN3170" s="403"/>
      <c r="AO3170" s="405"/>
      <c r="AP3170" s="403"/>
      <c r="AQ3170" s="403"/>
      <c r="AR3170" s="403"/>
      <c r="AS3170" s="403"/>
      <c r="AT3170" s="403"/>
      <c r="AU3170" s="403"/>
      <c r="AV3170" s="405"/>
      <c r="AW3170" s="404"/>
      <c r="AY3170" s="403"/>
      <c r="BC3170" s="403"/>
      <c r="BD3170" s="403"/>
      <c r="BE3170" s="403"/>
      <c r="BF3170" s="403"/>
      <c r="BG3170" s="403"/>
      <c r="BH3170" s="403"/>
      <c r="BI3170" s="403"/>
      <c r="BJ3170" s="403"/>
      <c r="BK3170" s="403"/>
    </row>
    <row r="3171" spans="1:63" x14ac:dyDescent="0.25">
      <c r="A3171" s="405"/>
      <c r="B3171" s="400"/>
      <c r="C3171" s="403"/>
      <c r="D3171" s="403"/>
      <c r="E3171" s="403"/>
      <c r="I3171" s="404"/>
      <c r="Q3171" s="405"/>
      <c r="S3171" s="405"/>
      <c r="T3171" s="403"/>
      <c r="U3171" s="406"/>
      <c r="V3171" s="400"/>
      <c r="W3171" s="405"/>
      <c r="X3171" s="405"/>
      <c r="Y3171" s="403"/>
      <c r="Z3171" s="407"/>
      <c r="AA3171" s="403"/>
      <c r="AB3171" s="405"/>
      <c r="AC3171" s="403"/>
      <c r="AD3171" s="406"/>
      <c r="AG3171" s="403"/>
      <c r="AH3171" s="403"/>
      <c r="AI3171" s="405"/>
      <c r="AL3171" s="403"/>
      <c r="AN3171" s="403"/>
      <c r="AO3171" s="405"/>
      <c r="AP3171" s="403"/>
      <c r="AQ3171" s="403"/>
      <c r="AR3171" s="403"/>
      <c r="AS3171" s="403"/>
      <c r="AT3171" s="403"/>
      <c r="AU3171" s="403"/>
      <c r="AV3171" s="405"/>
      <c r="AW3171" s="404"/>
      <c r="AY3171" s="403"/>
      <c r="BC3171" s="403"/>
      <c r="BD3171" s="403"/>
      <c r="BE3171" s="403"/>
      <c r="BF3171" s="403"/>
      <c r="BG3171" s="403"/>
      <c r="BH3171" s="403"/>
      <c r="BI3171" s="403"/>
      <c r="BJ3171" s="403"/>
      <c r="BK3171" s="403"/>
    </row>
    <row r="3172" spans="1:63" x14ac:dyDescent="0.25">
      <c r="A3172" s="405"/>
      <c r="B3172" s="400"/>
      <c r="C3172" s="403"/>
      <c r="D3172" s="403"/>
      <c r="E3172" s="403"/>
      <c r="I3172" s="404"/>
      <c r="Q3172" s="405"/>
      <c r="S3172" s="405"/>
      <c r="T3172" s="403"/>
      <c r="U3172" s="406"/>
      <c r="V3172" s="400"/>
      <c r="W3172" s="405"/>
      <c r="X3172" s="405"/>
      <c r="Y3172" s="403"/>
      <c r="Z3172" s="407"/>
      <c r="AA3172" s="403"/>
      <c r="AB3172" s="405"/>
      <c r="AC3172" s="403"/>
      <c r="AD3172" s="406"/>
      <c r="AG3172" s="403"/>
      <c r="AH3172" s="403"/>
      <c r="AI3172" s="405"/>
      <c r="AL3172" s="403"/>
      <c r="AN3172" s="403"/>
      <c r="AO3172" s="405"/>
      <c r="AP3172" s="403"/>
      <c r="AQ3172" s="403"/>
      <c r="AR3172" s="403"/>
      <c r="AS3172" s="403"/>
      <c r="AT3172" s="403"/>
      <c r="AU3172" s="403"/>
      <c r="AV3172" s="405"/>
      <c r="AW3172" s="404"/>
      <c r="AY3172" s="403"/>
      <c r="BC3172" s="403"/>
      <c r="BD3172" s="403"/>
      <c r="BE3172" s="403"/>
      <c r="BF3172" s="403"/>
      <c r="BG3172" s="403"/>
      <c r="BH3172" s="403"/>
      <c r="BI3172" s="403"/>
      <c r="BJ3172" s="403"/>
      <c r="BK3172" s="403"/>
    </row>
    <row r="3173" spans="1:63" x14ac:dyDescent="0.25">
      <c r="A3173" s="405"/>
      <c r="B3173" s="400"/>
      <c r="C3173" s="403"/>
      <c r="D3173" s="403"/>
      <c r="E3173" s="403"/>
      <c r="I3173" s="404"/>
      <c r="Q3173" s="405"/>
      <c r="S3173" s="405"/>
      <c r="T3173" s="403"/>
      <c r="U3173" s="406"/>
      <c r="V3173" s="400"/>
      <c r="W3173" s="405"/>
      <c r="X3173" s="405"/>
      <c r="Y3173" s="403"/>
      <c r="Z3173" s="407"/>
      <c r="AA3173" s="403"/>
      <c r="AB3173" s="405"/>
      <c r="AC3173" s="403"/>
      <c r="AD3173" s="406"/>
      <c r="AG3173" s="403"/>
      <c r="AH3173" s="403"/>
      <c r="AI3173" s="405"/>
      <c r="AL3173" s="403"/>
      <c r="AN3173" s="403"/>
      <c r="AO3173" s="405"/>
      <c r="AP3173" s="403"/>
      <c r="AQ3173" s="403"/>
      <c r="AR3173" s="403"/>
      <c r="AS3173" s="403"/>
      <c r="AT3173" s="403"/>
      <c r="AU3173" s="403"/>
      <c r="AV3173" s="405"/>
      <c r="AW3173" s="404"/>
      <c r="AY3173" s="403"/>
      <c r="BC3173" s="403"/>
      <c r="BD3173" s="403"/>
      <c r="BE3173" s="403"/>
      <c r="BF3173" s="403"/>
      <c r="BG3173" s="403"/>
      <c r="BH3173" s="403"/>
      <c r="BI3173" s="403"/>
      <c r="BJ3173" s="403"/>
      <c r="BK3173" s="403"/>
    </row>
    <row r="3174" spans="1:63" x14ac:dyDescent="0.25">
      <c r="A3174" s="405"/>
      <c r="B3174" s="400"/>
      <c r="C3174" s="403"/>
      <c r="D3174" s="403"/>
      <c r="E3174" s="403"/>
      <c r="I3174" s="404"/>
      <c r="Q3174" s="405"/>
      <c r="S3174" s="405"/>
      <c r="T3174" s="403"/>
      <c r="U3174" s="406"/>
      <c r="V3174" s="400"/>
      <c r="W3174" s="405"/>
      <c r="X3174" s="405"/>
      <c r="Y3174" s="403"/>
      <c r="Z3174" s="407"/>
      <c r="AA3174" s="403"/>
      <c r="AB3174" s="405"/>
      <c r="AC3174" s="403"/>
      <c r="AD3174" s="406"/>
      <c r="AG3174" s="403"/>
      <c r="AH3174" s="403"/>
      <c r="AI3174" s="405"/>
      <c r="AL3174" s="403"/>
      <c r="AN3174" s="403"/>
      <c r="AO3174" s="405"/>
      <c r="AP3174" s="403"/>
      <c r="AQ3174" s="403"/>
      <c r="AR3174" s="403"/>
      <c r="AS3174" s="403"/>
      <c r="AT3174" s="403"/>
      <c r="AU3174" s="403"/>
      <c r="AV3174" s="405"/>
      <c r="AW3174" s="404"/>
      <c r="AY3174" s="403"/>
      <c r="BC3174" s="403"/>
      <c r="BD3174" s="403"/>
      <c r="BE3174" s="403"/>
      <c r="BF3174" s="403"/>
      <c r="BG3174" s="403"/>
      <c r="BH3174" s="403"/>
      <c r="BI3174" s="403"/>
      <c r="BJ3174" s="403"/>
      <c r="BK3174" s="403"/>
    </row>
    <row r="3175" spans="1:63" x14ac:dyDescent="0.25">
      <c r="A3175" s="405"/>
      <c r="B3175" s="400"/>
      <c r="C3175" s="403"/>
      <c r="D3175" s="403"/>
      <c r="E3175" s="403"/>
      <c r="I3175" s="404"/>
      <c r="Q3175" s="405"/>
      <c r="S3175" s="405"/>
      <c r="T3175" s="403"/>
      <c r="U3175" s="406"/>
      <c r="V3175" s="400"/>
      <c r="W3175" s="405"/>
      <c r="X3175" s="405"/>
      <c r="Y3175" s="403"/>
      <c r="Z3175" s="407"/>
      <c r="AA3175" s="403"/>
      <c r="AB3175" s="405"/>
      <c r="AC3175" s="403"/>
      <c r="AD3175" s="406"/>
      <c r="AG3175" s="403"/>
      <c r="AH3175" s="403"/>
      <c r="AI3175" s="405"/>
      <c r="AL3175" s="403"/>
      <c r="AN3175" s="403"/>
      <c r="AO3175" s="405"/>
      <c r="AP3175" s="403"/>
      <c r="AQ3175" s="403"/>
      <c r="AR3175" s="403"/>
      <c r="AS3175" s="403"/>
      <c r="AT3175" s="403"/>
      <c r="AU3175" s="403"/>
      <c r="AV3175" s="405"/>
      <c r="AW3175" s="404"/>
      <c r="AY3175" s="403"/>
      <c r="BC3175" s="403"/>
      <c r="BD3175" s="403"/>
      <c r="BE3175" s="403"/>
      <c r="BF3175" s="403"/>
      <c r="BG3175" s="403"/>
      <c r="BH3175" s="403"/>
      <c r="BI3175" s="403"/>
      <c r="BJ3175" s="403"/>
      <c r="BK3175" s="403"/>
    </row>
    <row r="3176" spans="1:63" x14ac:dyDescent="0.25">
      <c r="A3176" s="405"/>
      <c r="B3176" s="400"/>
      <c r="C3176" s="403"/>
      <c r="D3176" s="403"/>
      <c r="E3176" s="403"/>
      <c r="I3176" s="404"/>
      <c r="Q3176" s="405"/>
      <c r="S3176" s="405"/>
      <c r="T3176" s="403"/>
      <c r="U3176" s="406"/>
      <c r="V3176" s="400"/>
      <c r="W3176" s="405"/>
      <c r="X3176" s="405"/>
      <c r="Y3176" s="403"/>
      <c r="Z3176" s="407"/>
      <c r="AA3176" s="403"/>
      <c r="AB3176" s="405"/>
      <c r="AC3176" s="403"/>
      <c r="AD3176" s="406"/>
      <c r="AG3176" s="403"/>
      <c r="AH3176" s="403"/>
      <c r="AI3176" s="405"/>
      <c r="AL3176" s="403"/>
      <c r="AN3176" s="403"/>
      <c r="AO3176" s="405"/>
      <c r="AP3176" s="403"/>
      <c r="AQ3176" s="403"/>
      <c r="AR3176" s="403"/>
      <c r="AS3176" s="403"/>
      <c r="AT3176" s="403"/>
      <c r="AU3176" s="403"/>
      <c r="AV3176" s="405"/>
      <c r="AW3176" s="404"/>
      <c r="AY3176" s="403"/>
      <c r="BC3176" s="403"/>
      <c r="BD3176" s="403"/>
      <c r="BE3176" s="403"/>
      <c r="BF3176" s="403"/>
      <c r="BG3176" s="403"/>
      <c r="BH3176" s="403"/>
      <c r="BI3176" s="403"/>
      <c r="BJ3176" s="403"/>
      <c r="BK3176" s="403"/>
    </row>
    <row r="3177" spans="1:63" x14ac:dyDescent="0.25">
      <c r="A3177" s="405"/>
      <c r="B3177" s="400"/>
      <c r="C3177" s="403"/>
      <c r="D3177" s="403"/>
      <c r="E3177" s="403"/>
      <c r="I3177" s="404"/>
      <c r="Q3177" s="405"/>
      <c r="S3177" s="405"/>
      <c r="T3177" s="403"/>
      <c r="U3177" s="406"/>
      <c r="V3177" s="400"/>
      <c r="W3177" s="405"/>
      <c r="X3177" s="405"/>
      <c r="Y3177" s="403"/>
      <c r="Z3177" s="407"/>
      <c r="AA3177" s="403"/>
      <c r="AB3177" s="405"/>
      <c r="AC3177" s="403"/>
      <c r="AD3177" s="406"/>
      <c r="AG3177" s="403"/>
      <c r="AH3177" s="403"/>
      <c r="AI3177" s="405"/>
      <c r="AL3177" s="403"/>
      <c r="AN3177" s="403"/>
      <c r="AO3177" s="405"/>
      <c r="AP3177" s="403"/>
      <c r="AQ3177" s="403"/>
      <c r="AR3177" s="403"/>
      <c r="AS3177" s="403"/>
      <c r="AT3177" s="403"/>
      <c r="AU3177" s="403"/>
      <c r="AV3177" s="405"/>
      <c r="AW3177" s="404"/>
      <c r="AY3177" s="403"/>
      <c r="BC3177" s="403"/>
      <c r="BD3177" s="403"/>
      <c r="BE3177" s="403"/>
      <c r="BF3177" s="403"/>
      <c r="BG3177" s="403"/>
      <c r="BH3177" s="403"/>
      <c r="BI3177" s="403"/>
      <c r="BJ3177" s="403"/>
      <c r="BK3177" s="403"/>
    </row>
    <row r="3178" spans="1:63" x14ac:dyDescent="0.25">
      <c r="A3178" s="405"/>
      <c r="B3178" s="400"/>
      <c r="C3178" s="403"/>
      <c r="D3178" s="403"/>
      <c r="E3178" s="403"/>
      <c r="I3178" s="404"/>
      <c r="Q3178" s="405"/>
      <c r="S3178" s="405"/>
      <c r="T3178" s="403"/>
      <c r="U3178" s="406"/>
      <c r="V3178" s="400"/>
      <c r="W3178" s="405"/>
      <c r="X3178" s="405"/>
      <c r="Y3178" s="403"/>
      <c r="Z3178" s="407"/>
      <c r="AA3178" s="403"/>
      <c r="AB3178" s="405"/>
      <c r="AC3178" s="403"/>
      <c r="AD3178" s="406"/>
      <c r="AG3178" s="403"/>
      <c r="AH3178" s="403"/>
      <c r="AI3178" s="405"/>
      <c r="AL3178" s="403"/>
      <c r="AN3178" s="403"/>
      <c r="AO3178" s="405"/>
      <c r="AP3178" s="403"/>
      <c r="AQ3178" s="403"/>
      <c r="AR3178" s="403"/>
      <c r="AS3178" s="403"/>
      <c r="AT3178" s="403"/>
      <c r="AU3178" s="403"/>
      <c r="AV3178" s="405"/>
      <c r="AW3178" s="404"/>
      <c r="AY3178" s="403"/>
      <c r="BC3178" s="403"/>
      <c r="BD3178" s="403"/>
      <c r="BE3178" s="403"/>
      <c r="BF3178" s="403"/>
      <c r="BG3178" s="403"/>
      <c r="BH3178" s="403"/>
      <c r="BI3178" s="403"/>
      <c r="BJ3178" s="403"/>
      <c r="BK3178" s="403"/>
    </row>
    <row r="3179" spans="1:63" x14ac:dyDescent="0.25">
      <c r="A3179" s="405"/>
      <c r="B3179" s="400"/>
      <c r="C3179" s="403"/>
      <c r="D3179" s="403"/>
      <c r="E3179" s="403"/>
      <c r="I3179" s="404"/>
      <c r="Q3179" s="405"/>
      <c r="S3179" s="405"/>
      <c r="T3179" s="403"/>
      <c r="U3179" s="406"/>
      <c r="V3179" s="400"/>
      <c r="W3179" s="405"/>
      <c r="X3179" s="405"/>
      <c r="Y3179" s="403"/>
      <c r="Z3179" s="407"/>
      <c r="AA3179" s="403"/>
      <c r="AB3179" s="405"/>
      <c r="AC3179" s="403"/>
      <c r="AD3179" s="406"/>
      <c r="AG3179" s="403"/>
      <c r="AH3179" s="403"/>
      <c r="AI3179" s="405"/>
      <c r="AL3179" s="403"/>
      <c r="AN3179" s="403"/>
      <c r="AO3179" s="405"/>
      <c r="AP3179" s="403"/>
      <c r="AQ3179" s="403"/>
      <c r="AR3179" s="403"/>
      <c r="AS3179" s="403"/>
      <c r="AT3179" s="403"/>
      <c r="AU3179" s="403"/>
      <c r="AV3179" s="405"/>
      <c r="AW3179" s="404"/>
      <c r="AY3179" s="403"/>
      <c r="BC3179" s="403"/>
      <c r="BD3179" s="403"/>
      <c r="BE3179" s="403"/>
      <c r="BF3179" s="403"/>
      <c r="BG3179" s="403"/>
      <c r="BH3179" s="403"/>
      <c r="BI3179" s="403"/>
      <c r="BJ3179" s="403"/>
      <c r="BK3179" s="403"/>
    </row>
    <row r="3180" spans="1:63" x14ac:dyDescent="0.25">
      <c r="A3180" s="405"/>
      <c r="B3180" s="400"/>
      <c r="C3180" s="403"/>
      <c r="D3180" s="403"/>
      <c r="E3180" s="403"/>
      <c r="I3180" s="404"/>
      <c r="Q3180" s="405"/>
      <c r="S3180" s="405"/>
      <c r="T3180" s="403"/>
      <c r="U3180" s="406"/>
      <c r="V3180" s="400"/>
      <c r="W3180" s="405"/>
      <c r="X3180" s="405"/>
      <c r="Y3180" s="403"/>
      <c r="Z3180" s="407"/>
      <c r="AA3180" s="403"/>
      <c r="AB3180" s="405"/>
      <c r="AC3180" s="403"/>
      <c r="AD3180" s="406"/>
      <c r="AG3180" s="403"/>
      <c r="AH3180" s="403"/>
      <c r="AI3180" s="405"/>
      <c r="AL3180" s="403"/>
      <c r="AN3180" s="403"/>
      <c r="AO3180" s="405"/>
      <c r="AP3180" s="403"/>
      <c r="AQ3180" s="403"/>
      <c r="AR3180" s="403"/>
      <c r="AS3180" s="403"/>
      <c r="AT3180" s="403"/>
      <c r="AU3180" s="403"/>
      <c r="AV3180" s="405"/>
      <c r="AW3180" s="404"/>
      <c r="AY3180" s="403"/>
      <c r="BC3180" s="403"/>
      <c r="BD3180" s="403"/>
      <c r="BE3180" s="403"/>
      <c r="BF3180" s="403"/>
      <c r="BG3180" s="403"/>
      <c r="BH3180" s="403"/>
      <c r="BI3180" s="403"/>
      <c r="BJ3180" s="403"/>
      <c r="BK3180" s="403"/>
    </row>
    <row r="3181" spans="1:63" x14ac:dyDescent="0.25">
      <c r="A3181" s="405"/>
      <c r="B3181" s="400"/>
      <c r="C3181" s="403"/>
      <c r="D3181" s="403"/>
      <c r="E3181" s="403"/>
      <c r="I3181" s="404"/>
      <c r="Q3181" s="405"/>
      <c r="S3181" s="405"/>
      <c r="T3181" s="403"/>
      <c r="U3181" s="406"/>
      <c r="V3181" s="400"/>
      <c r="W3181" s="405"/>
      <c r="X3181" s="405"/>
      <c r="Y3181" s="403"/>
      <c r="Z3181" s="407"/>
      <c r="AA3181" s="403"/>
      <c r="AB3181" s="405"/>
      <c r="AC3181" s="403"/>
      <c r="AD3181" s="406"/>
      <c r="AG3181" s="403"/>
      <c r="AH3181" s="403"/>
      <c r="AI3181" s="405"/>
      <c r="AL3181" s="403"/>
      <c r="AN3181" s="403"/>
      <c r="AO3181" s="405"/>
      <c r="AP3181" s="403"/>
      <c r="AQ3181" s="403"/>
      <c r="AR3181" s="403"/>
      <c r="AS3181" s="403"/>
      <c r="AT3181" s="403"/>
      <c r="AU3181" s="403"/>
      <c r="AV3181" s="405"/>
      <c r="AW3181" s="404"/>
      <c r="AY3181" s="403"/>
      <c r="BC3181" s="403"/>
      <c r="BD3181" s="403"/>
      <c r="BE3181" s="403"/>
      <c r="BF3181" s="403"/>
      <c r="BG3181" s="403"/>
      <c r="BH3181" s="403"/>
      <c r="BI3181" s="403"/>
      <c r="BJ3181" s="403"/>
      <c r="BK3181" s="403"/>
    </row>
    <row r="3182" spans="1:63" x14ac:dyDescent="0.25">
      <c r="A3182" s="405"/>
      <c r="B3182" s="400"/>
      <c r="C3182" s="403"/>
      <c r="D3182" s="403"/>
      <c r="E3182" s="403"/>
      <c r="I3182" s="404"/>
      <c r="Q3182" s="405"/>
      <c r="S3182" s="405"/>
      <c r="T3182" s="403"/>
      <c r="U3182" s="406"/>
      <c r="V3182" s="400"/>
      <c r="W3182" s="405"/>
      <c r="X3182" s="405"/>
      <c r="Y3182" s="403"/>
      <c r="Z3182" s="407"/>
      <c r="AA3182" s="403"/>
      <c r="AB3182" s="405"/>
      <c r="AC3182" s="403"/>
      <c r="AD3182" s="406"/>
      <c r="AG3182" s="403"/>
      <c r="AH3182" s="403"/>
      <c r="AI3182" s="405"/>
      <c r="AL3182" s="403"/>
      <c r="AN3182" s="403"/>
      <c r="AO3182" s="405"/>
      <c r="AP3182" s="403"/>
      <c r="AQ3182" s="403"/>
      <c r="AR3182" s="403"/>
      <c r="AS3182" s="403"/>
      <c r="AT3182" s="403"/>
      <c r="AU3182" s="403"/>
      <c r="AV3182" s="405"/>
      <c r="AW3182" s="404"/>
      <c r="AY3182" s="403"/>
      <c r="BC3182" s="403"/>
      <c r="BD3182" s="403"/>
      <c r="BE3182" s="403"/>
      <c r="BF3182" s="403"/>
      <c r="BG3182" s="403"/>
      <c r="BH3182" s="403"/>
      <c r="BI3182" s="403"/>
      <c r="BJ3182" s="403"/>
      <c r="BK3182" s="403"/>
    </row>
    <row r="3183" spans="1:63" x14ac:dyDescent="0.25">
      <c r="A3183" s="405"/>
      <c r="B3183" s="400"/>
      <c r="C3183" s="403"/>
      <c r="D3183" s="403"/>
      <c r="E3183" s="403"/>
      <c r="I3183" s="404"/>
      <c r="Q3183" s="405"/>
      <c r="S3183" s="405"/>
      <c r="T3183" s="403"/>
      <c r="U3183" s="406"/>
      <c r="V3183" s="400"/>
      <c r="W3183" s="405"/>
      <c r="X3183" s="405"/>
      <c r="Y3183" s="403"/>
      <c r="Z3183" s="407"/>
      <c r="AA3183" s="403"/>
      <c r="AB3183" s="405"/>
      <c r="AC3183" s="403"/>
      <c r="AD3183" s="406"/>
      <c r="AG3183" s="403"/>
      <c r="AH3183" s="403"/>
      <c r="AI3183" s="405"/>
      <c r="AL3183" s="403"/>
      <c r="AN3183" s="403"/>
      <c r="AO3183" s="405"/>
      <c r="AP3183" s="403"/>
      <c r="AQ3183" s="403"/>
      <c r="AR3183" s="403"/>
      <c r="AS3183" s="403"/>
      <c r="AT3183" s="403"/>
      <c r="AU3183" s="403"/>
      <c r="AV3183" s="405"/>
      <c r="AW3183" s="404"/>
      <c r="AY3183" s="403"/>
      <c r="BC3183" s="403"/>
      <c r="BD3183" s="403"/>
      <c r="BE3183" s="403"/>
      <c r="BF3183" s="403"/>
      <c r="BG3183" s="403"/>
      <c r="BH3183" s="403"/>
      <c r="BI3183" s="403"/>
      <c r="BJ3183" s="403"/>
      <c r="BK3183" s="403"/>
    </row>
    <row r="3184" spans="1:63" x14ac:dyDescent="0.25">
      <c r="A3184" s="405"/>
      <c r="B3184" s="400"/>
      <c r="C3184" s="403"/>
      <c r="D3184" s="403"/>
      <c r="E3184" s="403"/>
      <c r="I3184" s="404"/>
      <c r="Q3184" s="405"/>
      <c r="S3184" s="405"/>
      <c r="T3184" s="403"/>
      <c r="U3184" s="406"/>
      <c r="V3184" s="400"/>
      <c r="W3184" s="405"/>
      <c r="X3184" s="405"/>
      <c r="Y3184" s="403"/>
      <c r="Z3184" s="407"/>
      <c r="AA3184" s="403"/>
      <c r="AB3184" s="405"/>
      <c r="AC3184" s="403"/>
      <c r="AD3184" s="406"/>
      <c r="AG3184" s="403"/>
      <c r="AH3184" s="403"/>
      <c r="AI3184" s="405"/>
      <c r="AL3184" s="403"/>
      <c r="AN3184" s="403"/>
      <c r="AO3184" s="405"/>
      <c r="AP3184" s="403"/>
      <c r="AQ3184" s="403"/>
      <c r="AR3184" s="403"/>
      <c r="AS3184" s="403"/>
      <c r="AT3184" s="403"/>
      <c r="AU3184" s="403"/>
      <c r="AV3184" s="405"/>
      <c r="AW3184" s="404"/>
      <c r="AY3184" s="403"/>
      <c r="BC3184" s="403"/>
      <c r="BD3184" s="403"/>
      <c r="BE3184" s="403"/>
      <c r="BF3184" s="403"/>
      <c r="BG3184" s="403"/>
      <c r="BH3184" s="403"/>
      <c r="BI3184" s="403"/>
      <c r="BJ3184" s="403"/>
      <c r="BK3184" s="403"/>
    </row>
    <row r="3185" spans="1:63" x14ac:dyDescent="0.25">
      <c r="A3185" s="405"/>
      <c r="B3185" s="400"/>
      <c r="C3185" s="403"/>
      <c r="D3185" s="403"/>
      <c r="E3185" s="403"/>
      <c r="I3185" s="404"/>
      <c r="Q3185" s="405"/>
      <c r="S3185" s="405"/>
      <c r="T3185" s="403"/>
      <c r="U3185" s="406"/>
      <c r="V3185" s="400"/>
      <c r="W3185" s="405"/>
      <c r="X3185" s="405"/>
      <c r="Y3185" s="403"/>
      <c r="Z3185" s="407"/>
      <c r="AA3185" s="403"/>
      <c r="AB3185" s="405"/>
      <c r="AC3185" s="403"/>
      <c r="AD3185" s="406"/>
      <c r="AG3185" s="403"/>
      <c r="AH3185" s="403"/>
      <c r="AI3185" s="405"/>
      <c r="AL3185" s="403"/>
      <c r="AN3185" s="403"/>
      <c r="AO3185" s="405"/>
      <c r="AP3185" s="403"/>
      <c r="AQ3185" s="403"/>
      <c r="AR3185" s="403"/>
      <c r="AS3185" s="403"/>
      <c r="AT3185" s="403"/>
      <c r="AU3185" s="403"/>
      <c r="AV3185" s="405"/>
      <c r="AW3185" s="404"/>
      <c r="AY3185" s="403"/>
      <c r="BC3185" s="403"/>
      <c r="BD3185" s="403"/>
      <c r="BE3185" s="403"/>
      <c r="BF3185" s="403"/>
      <c r="BG3185" s="403"/>
      <c r="BH3185" s="403"/>
      <c r="BI3185" s="403"/>
      <c r="BJ3185" s="403"/>
      <c r="BK3185" s="403"/>
    </row>
    <row r="3186" spans="1:63" x14ac:dyDescent="0.25">
      <c r="A3186" s="405"/>
      <c r="B3186" s="400"/>
      <c r="C3186" s="403"/>
      <c r="D3186" s="403"/>
      <c r="E3186" s="403"/>
      <c r="I3186" s="404"/>
      <c r="Q3186" s="405"/>
      <c r="S3186" s="405"/>
      <c r="T3186" s="403"/>
      <c r="U3186" s="406"/>
      <c r="V3186" s="400"/>
      <c r="W3186" s="405"/>
      <c r="X3186" s="405"/>
      <c r="Y3186" s="403"/>
      <c r="Z3186" s="407"/>
      <c r="AA3186" s="403"/>
      <c r="AB3186" s="405"/>
      <c r="AC3186" s="403"/>
      <c r="AD3186" s="406"/>
      <c r="AG3186" s="403"/>
      <c r="AH3186" s="403"/>
      <c r="AI3186" s="405"/>
      <c r="AL3186" s="403"/>
      <c r="AN3186" s="403"/>
      <c r="AO3186" s="405"/>
      <c r="AP3186" s="403"/>
      <c r="AQ3186" s="403"/>
      <c r="AR3186" s="403"/>
      <c r="AS3186" s="403"/>
      <c r="AT3186" s="403"/>
      <c r="AU3186" s="403"/>
      <c r="AV3186" s="405"/>
      <c r="AW3186" s="404"/>
      <c r="AY3186" s="403"/>
      <c r="BC3186" s="403"/>
      <c r="BD3186" s="403"/>
      <c r="BE3186" s="403"/>
      <c r="BF3186" s="403"/>
      <c r="BG3186" s="403"/>
      <c r="BH3186" s="403"/>
      <c r="BI3186" s="403"/>
      <c r="BJ3186" s="403"/>
      <c r="BK3186" s="403"/>
    </row>
    <row r="3187" spans="1:63" x14ac:dyDescent="0.25">
      <c r="A3187" s="405"/>
      <c r="B3187" s="400"/>
      <c r="C3187" s="403"/>
      <c r="D3187" s="403"/>
      <c r="E3187" s="403"/>
      <c r="I3187" s="404"/>
      <c r="Q3187" s="405"/>
      <c r="S3187" s="405"/>
      <c r="T3187" s="403"/>
      <c r="U3187" s="406"/>
      <c r="V3187" s="400"/>
      <c r="W3187" s="405"/>
      <c r="X3187" s="405"/>
      <c r="Y3187" s="403"/>
      <c r="Z3187" s="407"/>
      <c r="AA3187" s="403"/>
      <c r="AB3187" s="405"/>
      <c r="AC3187" s="403"/>
      <c r="AD3187" s="406"/>
      <c r="AG3187" s="403"/>
      <c r="AH3187" s="403"/>
      <c r="AI3187" s="405"/>
      <c r="AL3187" s="403"/>
      <c r="AN3187" s="403"/>
      <c r="AO3187" s="405"/>
      <c r="AP3187" s="403"/>
      <c r="AQ3187" s="403"/>
      <c r="AR3187" s="403"/>
      <c r="AS3187" s="403"/>
      <c r="AT3187" s="403"/>
      <c r="AU3187" s="403"/>
      <c r="AV3187" s="405"/>
      <c r="AW3187" s="404"/>
      <c r="AY3187" s="403"/>
      <c r="BC3187" s="403"/>
      <c r="BD3187" s="403"/>
      <c r="BE3187" s="403"/>
      <c r="BF3187" s="403"/>
      <c r="BG3187" s="403"/>
      <c r="BH3187" s="403"/>
      <c r="BI3187" s="403"/>
      <c r="BJ3187" s="403"/>
      <c r="BK3187" s="403"/>
    </row>
    <row r="3188" spans="1:63" x14ac:dyDescent="0.25">
      <c r="A3188" s="405"/>
      <c r="B3188" s="400"/>
      <c r="C3188" s="403"/>
      <c r="D3188" s="403"/>
      <c r="E3188" s="403"/>
      <c r="I3188" s="404"/>
      <c r="Q3188" s="405"/>
      <c r="S3188" s="405"/>
      <c r="T3188" s="403"/>
      <c r="U3188" s="406"/>
      <c r="V3188" s="400"/>
      <c r="W3188" s="405"/>
      <c r="X3188" s="405"/>
      <c r="Y3188" s="403"/>
      <c r="Z3188" s="407"/>
      <c r="AA3188" s="403"/>
      <c r="AB3188" s="405"/>
      <c r="AC3188" s="403"/>
      <c r="AD3188" s="406"/>
      <c r="AG3188" s="403"/>
      <c r="AH3188" s="403"/>
      <c r="AI3188" s="405"/>
      <c r="AL3188" s="403"/>
      <c r="AN3188" s="403"/>
      <c r="AO3188" s="405"/>
      <c r="AP3188" s="403"/>
      <c r="AQ3188" s="403"/>
      <c r="AR3188" s="403"/>
      <c r="AS3188" s="403"/>
      <c r="AT3188" s="403"/>
      <c r="AU3188" s="403"/>
      <c r="AV3188" s="405"/>
      <c r="AW3188" s="404"/>
      <c r="AY3188" s="403"/>
      <c r="BC3188" s="403"/>
      <c r="BD3188" s="403"/>
      <c r="BE3188" s="403"/>
      <c r="BF3188" s="403"/>
      <c r="BG3188" s="403"/>
      <c r="BH3188" s="403"/>
      <c r="BI3188" s="403"/>
      <c r="BJ3188" s="403"/>
      <c r="BK3188" s="403"/>
    </row>
    <row r="3189" spans="1:63" x14ac:dyDescent="0.25">
      <c r="A3189" s="405"/>
      <c r="B3189" s="400"/>
      <c r="C3189" s="403"/>
      <c r="D3189" s="403"/>
      <c r="E3189" s="403"/>
      <c r="I3189" s="404"/>
      <c r="Q3189" s="405"/>
      <c r="S3189" s="405"/>
      <c r="T3189" s="403"/>
      <c r="U3189" s="406"/>
      <c r="V3189" s="400"/>
      <c r="W3189" s="405"/>
      <c r="X3189" s="405"/>
      <c r="Y3189" s="403"/>
      <c r="Z3189" s="407"/>
      <c r="AA3189" s="403"/>
      <c r="AB3189" s="405"/>
      <c r="AC3189" s="403"/>
      <c r="AD3189" s="406"/>
      <c r="AG3189" s="403"/>
      <c r="AH3189" s="403"/>
      <c r="AI3189" s="405"/>
      <c r="AL3189" s="403"/>
      <c r="AN3189" s="403"/>
      <c r="AO3189" s="405"/>
      <c r="AP3189" s="403"/>
      <c r="AQ3189" s="403"/>
      <c r="AR3189" s="403"/>
      <c r="AS3189" s="403"/>
      <c r="AT3189" s="403"/>
      <c r="AU3189" s="403"/>
      <c r="AV3189" s="405"/>
      <c r="AW3189" s="404"/>
      <c r="AY3189" s="403"/>
      <c r="BC3189" s="403"/>
      <c r="BD3189" s="403"/>
      <c r="BE3189" s="403"/>
      <c r="BF3189" s="403"/>
      <c r="BG3189" s="403"/>
      <c r="BH3189" s="403"/>
      <c r="BI3189" s="403"/>
      <c r="BJ3189" s="403"/>
      <c r="BK3189" s="403"/>
    </row>
    <row r="3190" spans="1:63" x14ac:dyDescent="0.25">
      <c r="A3190" s="405"/>
      <c r="B3190" s="400"/>
      <c r="C3190" s="403"/>
      <c r="D3190" s="403"/>
      <c r="E3190" s="403"/>
      <c r="I3190" s="404"/>
      <c r="Q3190" s="405"/>
      <c r="S3190" s="405"/>
      <c r="T3190" s="403"/>
      <c r="U3190" s="406"/>
      <c r="V3190" s="400"/>
      <c r="W3190" s="405"/>
      <c r="X3190" s="405"/>
      <c r="Y3190" s="403"/>
      <c r="Z3190" s="407"/>
      <c r="AA3190" s="403"/>
      <c r="AB3190" s="405"/>
      <c r="AC3190" s="403"/>
      <c r="AD3190" s="406"/>
      <c r="AG3190" s="403"/>
      <c r="AH3190" s="403"/>
      <c r="AI3190" s="405"/>
      <c r="AL3190" s="403"/>
      <c r="AN3190" s="403"/>
      <c r="AO3190" s="405"/>
      <c r="AP3190" s="403"/>
      <c r="AQ3190" s="403"/>
      <c r="AR3190" s="403"/>
      <c r="AS3190" s="403"/>
      <c r="AT3190" s="403"/>
      <c r="AU3190" s="403"/>
      <c r="AV3190" s="405"/>
      <c r="AW3190" s="404"/>
      <c r="AY3190" s="403"/>
      <c r="BC3190" s="403"/>
      <c r="BD3190" s="403"/>
      <c r="BE3190" s="403"/>
      <c r="BF3190" s="403"/>
      <c r="BG3190" s="403"/>
      <c r="BH3190" s="403"/>
      <c r="BI3190" s="403"/>
      <c r="BJ3190" s="403"/>
      <c r="BK3190" s="403"/>
    </row>
    <row r="3191" spans="1:63" x14ac:dyDescent="0.25">
      <c r="A3191" s="405"/>
      <c r="B3191" s="400"/>
      <c r="C3191" s="403"/>
      <c r="D3191" s="403"/>
      <c r="E3191" s="403"/>
      <c r="I3191" s="404"/>
      <c r="Q3191" s="405"/>
      <c r="S3191" s="405"/>
      <c r="T3191" s="403"/>
      <c r="U3191" s="406"/>
      <c r="V3191" s="400"/>
      <c r="W3191" s="405"/>
      <c r="X3191" s="405"/>
      <c r="Y3191" s="403"/>
      <c r="Z3191" s="407"/>
      <c r="AA3191" s="403"/>
      <c r="AB3191" s="405"/>
      <c r="AC3191" s="403"/>
      <c r="AD3191" s="406"/>
      <c r="AG3191" s="403"/>
      <c r="AH3191" s="403"/>
      <c r="AI3191" s="405"/>
      <c r="AL3191" s="403"/>
      <c r="AN3191" s="403"/>
      <c r="AO3191" s="405"/>
      <c r="AP3191" s="403"/>
      <c r="AQ3191" s="403"/>
      <c r="AR3191" s="403"/>
      <c r="AS3191" s="403"/>
      <c r="AT3191" s="403"/>
      <c r="AU3191" s="403"/>
      <c r="AV3191" s="405"/>
      <c r="AW3191" s="404"/>
      <c r="AY3191" s="403"/>
      <c r="BC3191" s="403"/>
      <c r="BD3191" s="403"/>
      <c r="BE3191" s="403"/>
      <c r="BF3191" s="403"/>
      <c r="BG3191" s="403"/>
      <c r="BH3191" s="403"/>
      <c r="BI3191" s="403"/>
      <c r="BJ3191" s="403"/>
      <c r="BK3191" s="403"/>
    </row>
    <row r="3192" spans="1:63" x14ac:dyDescent="0.25">
      <c r="A3192" s="405"/>
      <c r="B3192" s="400"/>
      <c r="C3192" s="403"/>
      <c r="D3192" s="403"/>
      <c r="E3192" s="403"/>
      <c r="I3192" s="404"/>
      <c r="Q3192" s="405"/>
      <c r="S3192" s="405"/>
      <c r="T3192" s="403"/>
      <c r="U3192" s="406"/>
      <c r="V3192" s="400"/>
      <c r="W3192" s="405"/>
      <c r="X3192" s="405"/>
      <c r="Y3192" s="403"/>
      <c r="Z3192" s="407"/>
      <c r="AA3192" s="403"/>
      <c r="AB3192" s="405"/>
      <c r="AC3192" s="403"/>
      <c r="AD3192" s="406"/>
      <c r="AG3192" s="403"/>
      <c r="AH3192" s="403"/>
      <c r="AI3192" s="405"/>
      <c r="AL3192" s="403"/>
      <c r="AN3192" s="403"/>
      <c r="AO3192" s="405"/>
      <c r="AP3192" s="403"/>
      <c r="AQ3192" s="403"/>
      <c r="AR3192" s="403"/>
      <c r="AS3192" s="403"/>
      <c r="AT3192" s="403"/>
      <c r="AU3192" s="403"/>
      <c r="AV3192" s="405"/>
      <c r="AW3192" s="404"/>
      <c r="AY3192" s="403"/>
      <c r="BC3192" s="403"/>
      <c r="BD3192" s="403"/>
      <c r="BE3192" s="403"/>
      <c r="BF3192" s="403"/>
      <c r="BG3192" s="403"/>
      <c r="BH3192" s="403"/>
      <c r="BI3192" s="403"/>
      <c r="BJ3192" s="403"/>
      <c r="BK3192" s="403"/>
    </row>
    <row r="3193" spans="1:63" x14ac:dyDescent="0.25">
      <c r="A3193" s="405"/>
      <c r="B3193" s="400"/>
      <c r="C3193" s="403"/>
      <c r="D3193" s="403"/>
      <c r="E3193" s="403"/>
      <c r="I3193" s="404"/>
      <c r="Q3193" s="405"/>
      <c r="S3193" s="405"/>
      <c r="T3193" s="403"/>
      <c r="U3193" s="406"/>
      <c r="V3193" s="400"/>
      <c r="W3193" s="405"/>
      <c r="X3193" s="405"/>
      <c r="Y3193" s="403"/>
      <c r="Z3193" s="407"/>
      <c r="AA3193" s="403"/>
      <c r="AB3193" s="405"/>
      <c r="AC3193" s="403"/>
      <c r="AD3193" s="406"/>
      <c r="AG3193" s="403"/>
      <c r="AH3193" s="403"/>
      <c r="AI3193" s="405"/>
      <c r="AL3193" s="403"/>
      <c r="AN3193" s="403"/>
      <c r="AO3193" s="405"/>
      <c r="AP3193" s="403"/>
      <c r="AQ3193" s="403"/>
      <c r="AR3193" s="403"/>
      <c r="AS3193" s="403"/>
      <c r="AT3193" s="403"/>
      <c r="AU3193" s="403"/>
      <c r="AV3193" s="405"/>
      <c r="AW3193" s="404"/>
      <c r="AY3193" s="403"/>
      <c r="BC3193" s="403"/>
      <c r="BD3193" s="403"/>
      <c r="BE3193" s="403"/>
      <c r="BF3193" s="403"/>
      <c r="BG3193" s="403"/>
      <c r="BH3193" s="403"/>
      <c r="BI3193" s="403"/>
      <c r="BJ3193" s="403"/>
      <c r="BK3193" s="403"/>
    </row>
    <row r="3194" spans="1:63" x14ac:dyDescent="0.25">
      <c r="A3194" s="405"/>
      <c r="B3194" s="400"/>
      <c r="C3194" s="403"/>
      <c r="D3194" s="403"/>
      <c r="E3194" s="403"/>
      <c r="I3194" s="404"/>
      <c r="Q3194" s="405"/>
      <c r="S3194" s="405"/>
      <c r="T3194" s="403"/>
      <c r="U3194" s="406"/>
      <c r="V3194" s="400"/>
      <c r="W3194" s="405"/>
      <c r="X3194" s="405"/>
      <c r="Y3194" s="403"/>
      <c r="Z3194" s="407"/>
      <c r="AA3194" s="403"/>
      <c r="AB3194" s="405"/>
      <c r="AC3194" s="403"/>
      <c r="AD3194" s="406"/>
      <c r="AG3194" s="403"/>
      <c r="AH3194" s="403"/>
      <c r="AI3194" s="405"/>
      <c r="AL3194" s="403"/>
      <c r="AN3194" s="403"/>
      <c r="AO3194" s="405"/>
      <c r="AP3194" s="403"/>
      <c r="AQ3194" s="403"/>
      <c r="AR3194" s="403"/>
      <c r="AS3194" s="403"/>
      <c r="AT3194" s="403"/>
      <c r="AU3194" s="403"/>
      <c r="AV3194" s="405"/>
      <c r="AW3194" s="404"/>
      <c r="AY3194" s="403"/>
      <c r="BC3194" s="403"/>
      <c r="BD3194" s="403"/>
      <c r="BE3194" s="403"/>
      <c r="BF3194" s="403"/>
      <c r="BG3194" s="403"/>
      <c r="BH3194" s="403"/>
      <c r="BI3194" s="403"/>
      <c r="BJ3194" s="403"/>
      <c r="BK3194" s="403"/>
    </row>
    <row r="3195" spans="1:63" x14ac:dyDescent="0.25">
      <c r="A3195" s="405"/>
      <c r="B3195" s="400"/>
      <c r="C3195" s="403"/>
      <c r="D3195" s="403"/>
      <c r="E3195" s="403"/>
      <c r="I3195" s="404"/>
      <c r="Q3195" s="405"/>
      <c r="S3195" s="405"/>
      <c r="T3195" s="403"/>
      <c r="U3195" s="406"/>
      <c r="V3195" s="400"/>
      <c r="W3195" s="405"/>
      <c r="X3195" s="405"/>
      <c r="Y3195" s="403"/>
      <c r="Z3195" s="407"/>
      <c r="AA3195" s="403"/>
      <c r="AB3195" s="405"/>
      <c r="AC3195" s="403"/>
      <c r="AD3195" s="406"/>
      <c r="AG3195" s="403"/>
      <c r="AH3195" s="403"/>
      <c r="AI3195" s="405"/>
      <c r="AL3195" s="403"/>
      <c r="AN3195" s="403"/>
      <c r="AO3195" s="405"/>
      <c r="AP3195" s="403"/>
      <c r="AQ3195" s="403"/>
      <c r="AR3195" s="403"/>
      <c r="AS3195" s="403"/>
      <c r="AT3195" s="403"/>
      <c r="AU3195" s="403"/>
      <c r="AV3195" s="405"/>
      <c r="AW3195" s="404"/>
      <c r="AY3195" s="403"/>
      <c r="BC3195" s="403"/>
      <c r="BD3195" s="403"/>
      <c r="BE3195" s="403"/>
      <c r="BF3195" s="403"/>
      <c r="BG3195" s="403"/>
      <c r="BH3195" s="403"/>
      <c r="BI3195" s="403"/>
      <c r="BJ3195" s="403"/>
      <c r="BK3195" s="403"/>
    </row>
    <row r="3196" spans="1:63" x14ac:dyDescent="0.25">
      <c r="A3196" s="405"/>
      <c r="B3196" s="400"/>
      <c r="C3196" s="403"/>
      <c r="D3196" s="403"/>
      <c r="E3196" s="403"/>
      <c r="I3196" s="404"/>
      <c r="Q3196" s="405"/>
      <c r="S3196" s="405"/>
      <c r="T3196" s="403"/>
      <c r="U3196" s="406"/>
      <c r="V3196" s="400"/>
      <c r="W3196" s="405"/>
      <c r="X3196" s="405"/>
      <c r="Y3196" s="403"/>
      <c r="Z3196" s="407"/>
      <c r="AA3196" s="403"/>
      <c r="AB3196" s="405"/>
      <c r="AC3196" s="403"/>
      <c r="AD3196" s="406"/>
      <c r="AG3196" s="403"/>
      <c r="AH3196" s="403"/>
      <c r="AI3196" s="405"/>
      <c r="AL3196" s="403"/>
      <c r="AN3196" s="403"/>
      <c r="AO3196" s="405"/>
      <c r="AP3196" s="403"/>
      <c r="AQ3196" s="403"/>
      <c r="AR3196" s="403"/>
      <c r="AS3196" s="403"/>
      <c r="AT3196" s="403"/>
      <c r="AU3196" s="403"/>
      <c r="AV3196" s="405"/>
      <c r="AW3196" s="404"/>
      <c r="AY3196" s="403"/>
      <c r="BC3196" s="403"/>
      <c r="BD3196" s="403"/>
      <c r="BE3196" s="403"/>
      <c r="BF3196" s="403"/>
      <c r="BG3196" s="403"/>
      <c r="BH3196" s="403"/>
      <c r="BI3196" s="403"/>
      <c r="BJ3196" s="403"/>
      <c r="BK3196" s="403"/>
    </row>
    <row r="3197" spans="1:63" x14ac:dyDescent="0.25">
      <c r="A3197" s="405"/>
      <c r="B3197" s="400"/>
      <c r="C3197" s="403"/>
      <c r="D3197" s="403"/>
      <c r="E3197" s="403"/>
      <c r="I3197" s="404"/>
      <c r="Q3197" s="405"/>
      <c r="S3197" s="405"/>
      <c r="T3197" s="403"/>
      <c r="U3197" s="406"/>
      <c r="V3197" s="400"/>
      <c r="W3197" s="405"/>
      <c r="X3197" s="405"/>
      <c r="Y3197" s="403"/>
      <c r="Z3197" s="407"/>
      <c r="AA3197" s="403"/>
      <c r="AB3197" s="405"/>
      <c r="AC3197" s="403"/>
      <c r="AD3197" s="406"/>
      <c r="AG3197" s="403"/>
      <c r="AH3197" s="403"/>
      <c r="AI3197" s="405"/>
      <c r="AL3197" s="403"/>
      <c r="AN3197" s="403"/>
      <c r="AO3197" s="405"/>
      <c r="AP3197" s="403"/>
      <c r="AQ3197" s="403"/>
      <c r="AR3197" s="403"/>
      <c r="AS3197" s="403"/>
      <c r="AT3197" s="403"/>
      <c r="AU3197" s="403"/>
      <c r="AV3197" s="405"/>
      <c r="AW3197" s="404"/>
      <c r="AY3197" s="403"/>
      <c r="BC3197" s="403"/>
      <c r="BD3197" s="403"/>
      <c r="BE3197" s="403"/>
      <c r="BF3197" s="403"/>
      <c r="BG3197" s="403"/>
      <c r="BH3197" s="403"/>
      <c r="BI3197" s="403"/>
      <c r="BJ3197" s="403"/>
      <c r="BK3197" s="403"/>
    </row>
    <row r="3198" spans="1:63" x14ac:dyDescent="0.25">
      <c r="A3198" s="405"/>
      <c r="B3198" s="400"/>
      <c r="C3198" s="403"/>
      <c r="D3198" s="403"/>
      <c r="E3198" s="403"/>
      <c r="I3198" s="404"/>
      <c r="Q3198" s="405"/>
      <c r="S3198" s="405"/>
      <c r="T3198" s="403"/>
      <c r="U3198" s="406"/>
      <c r="V3198" s="400"/>
      <c r="W3198" s="405"/>
      <c r="X3198" s="405"/>
      <c r="Y3198" s="403"/>
      <c r="Z3198" s="407"/>
      <c r="AA3198" s="403"/>
      <c r="AB3198" s="405"/>
      <c r="AC3198" s="403"/>
      <c r="AD3198" s="406"/>
      <c r="AG3198" s="403"/>
      <c r="AH3198" s="403"/>
      <c r="AI3198" s="405"/>
      <c r="AL3198" s="403"/>
      <c r="AN3198" s="403"/>
      <c r="AO3198" s="405"/>
      <c r="AP3198" s="403"/>
      <c r="AQ3198" s="403"/>
      <c r="AR3198" s="403"/>
      <c r="AS3198" s="403"/>
      <c r="AT3198" s="403"/>
      <c r="AU3198" s="403"/>
      <c r="AV3198" s="405"/>
      <c r="AW3198" s="404"/>
      <c r="AY3198" s="403"/>
      <c r="BC3198" s="403"/>
      <c r="BD3198" s="403"/>
      <c r="BE3198" s="403"/>
      <c r="BF3198" s="403"/>
      <c r="BG3198" s="403"/>
      <c r="BH3198" s="403"/>
      <c r="BI3198" s="403"/>
      <c r="BJ3198" s="403"/>
      <c r="BK3198" s="403"/>
    </row>
    <row r="3199" spans="1:63" x14ac:dyDescent="0.25">
      <c r="A3199" s="405"/>
      <c r="B3199" s="400"/>
      <c r="C3199" s="403"/>
      <c r="D3199" s="403"/>
      <c r="E3199" s="403"/>
      <c r="I3199" s="404"/>
      <c r="Q3199" s="405"/>
      <c r="S3199" s="405"/>
      <c r="T3199" s="403"/>
      <c r="U3199" s="406"/>
      <c r="V3199" s="400"/>
      <c r="W3199" s="405"/>
      <c r="X3199" s="405"/>
      <c r="Y3199" s="403"/>
      <c r="Z3199" s="407"/>
      <c r="AA3199" s="403"/>
      <c r="AB3199" s="405"/>
      <c r="AC3199" s="403"/>
      <c r="AD3199" s="406"/>
      <c r="AG3199" s="403"/>
      <c r="AH3199" s="403"/>
      <c r="AI3199" s="405"/>
      <c r="AL3199" s="403"/>
      <c r="AN3199" s="403"/>
      <c r="AO3199" s="405"/>
      <c r="AP3199" s="403"/>
      <c r="AQ3199" s="403"/>
      <c r="AR3199" s="403"/>
      <c r="AS3199" s="403"/>
      <c r="AT3199" s="403"/>
      <c r="AU3199" s="403"/>
      <c r="AV3199" s="405"/>
      <c r="AW3199" s="404"/>
      <c r="AY3199" s="403"/>
      <c r="BC3199" s="403"/>
      <c r="BD3199" s="403"/>
      <c r="BE3199" s="403"/>
      <c r="BF3199" s="403"/>
      <c r="BG3199" s="403"/>
      <c r="BH3199" s="403"/>
      <c r="BI3199" s="403"/>
      <c r="BJ3199" s="403"/>
      <c r="BK3199" s="403"/>
    </row>
    <row r="3200" spans="1:63" x14ac:dyDescent="0.25">
      <c r="A3200" s="405"/>
      <c r="B3200" s="400"/>
      <c r="C3200" s="403"/>
      <c r="D3200" s="403"/>
      <c r="E3200" s="403"/>
      <c r="I3200" s="404"/>
      <c r="Q3200" s="405"/>
      <c r="S3200" s="405"/>
      <c r="T3200" s="403"/>
      <c r="U3200" s="406"/>
      <c r="V3200" s="400"/>
      <c r="W3200" s="405"/>
      <c r="X3200" s="405"/>
      <c r="Y3200" s="403"/>
      <c r="Z3200" s="407"/>
      <c r="AA3200" s="403"/>
      <c r="AB3200" s="405"/>
      <c r="AC3200" s="403"/>
      <c r="AD3200" s="406"/>
      <c r="AG3200" s="403"/>
      <c r="AH3200" s="403"/>
      <c r="AI3200" s="405"/>
      <c r="AL3200" s="403"/>
      <c r="AN3200" s="403"/>
      <c r="AO3200" s="405"/>
      <c r="AP3200" s="403"/>
      <c r="AQ3200" s="403"/>
      <c r="AR3200" s="403"/>
      <c r="AS3200" s="403"/>
      <c r="AT3200" s="403"/>
      <c r="AU3200" s="403"/>
      <c r="AV3200" s="405"/>
      <c r="AW3200" s="404"/>
      <c r="AY3200" s="403"/>
      <c r="BC3200" s="403"/>
      <c r="BD3200" s="403"/>
      <c r="BE3200" s="403"/>
      <c r="BF3200" s="403"/>
      <c r="BG3200" s="403"/>
      <c r="BH3200" s="403"/>
      <c r="BI3200" s="403"/>
      <c r="BJ3200" s="403"/>
      <c r="BK3200" s="403"/>
    </row>
    <row r="3201" spans="1:63" x14ac:dyDescent="0.25">
      <c r="A3201" s="405"/>
      <c r="B3201" s="400"/>
      <c r="C3201" s="403"/>
      <c r="D3201" s="403"/>
      <c r="E3201" s="403"/>
      <c r="I3201" s="404"/>
      <c r="Q3201" s="405"/>
      <c r="S3201" s="405"/>
      <c r="T3201" s="403"/>
      <c r="U3201" s="406"/>
      <c r="V3201" s="400"/>
      <c r="W3201" s="405"/>
      <c r="X3201" s="405"/>
      <c r="Y3201" s="403"/>
      <c r="Z3201" s="407"/>
      <c r="AA3201" s="403"/>
      <c r="AB3201" s="405"/>
      <c r="AC3201" s="403"/>
      <c r="AD3201" s="406"/>
      <c r="AG3201" s="403"/>
      <c r="AH3201" s="403"/>
      <c r="AI3201" s="405"/>
      <c r="AL3201" s="403"/>
      <c r="AN3201" s="403"/>
      <c r="AO3201" s="405"/>
      <c r="AP3201" s="403"/>
      <c r="AQ3201" s="403"/>
      <c r="AR3201" s="403"/>
      <c r="AS3201" s="403"/>
      <c r="AT3201" s="403"/>
      <c r="AU3201" s="403"/>
      <c r="AV3201" s="405"/>
      <c r="AW3201" s="404"/>
      <c r="AY3201" s="403"/>
      <c r="BC3201" s="403"/>
      <c r="BD3201" s="403"/>
      <c r="BE3201" s="403"/>
      <c r="BF3201" s="403"/>
      <c r="BG3201" s="403"/>
      <c r="BH3201" s="403"/>
      <c r="BI3201" s="403"/>
      <c r="BJ3201" s="403"/>
      <c r="BK3201" s="403"/>
    </row>
    <row r="3202" spans="1:63" x14ac:dyDescent="0.25">
      <c r="A3202" s="405"/>
      <c r="B3202" s="400"/>
      <c r="C3202" s="403"/>
      <c r="D3202" s="403"/>
      <c r="E3202" s="403"/>
      <c r="I3202" s="404"/>
      <c r="Q3202" s="405"/>
      <c r="S3202" s="405"/>
      <c r="T3202" s="403"/>
      <c r="U3202" s="406"/>
      <c r="V3202" s="400"/>
      <c r="W3202" s="405"/>
      <c r="X3202" s="405"/>
      <c r="Y3202" s="403"/>
      <c r="Z3202" s="407"/>
      <c r="AA3202" s="403"/>
      <c r="AB3202" s="405"/>
      <c r="AC3202" s="403"/>
      <c r="AD3202" s="406"/>
      <c r="AG3202" s="403"/>
      <c r="AH3202" s="403"/>
      <c r="AI3202" s="405"/>
      <c r="AL3202" s="403"/>
      <c r="AN3202" s="403"/>
      <c r="AO3202" s="405"/>
      <c r="AP3202" s="403"/>
      <c r="AQ3202" s="403"/>
      <c r="AR3202" s="403"/>
      <c r="AS3202" s="403"/>
      <c r="AT3202" s="403"/>
      <c r="AU3202" s="403"/>
      <c r="AV3202" s="405"/>
      <c r="AW3202" s="404"/>
      <c r="AY3202" s="403"/>
      <c r="BC3202" s="403"/>
      <c r="BD3202" s="403"/>
      <c r="BE3202" s="403"/>
      <c r="BF3202" s="403"/>
      <c r="BG3202" s="403"/>
      <c r="BH3202" s="403"/>
      <c r="BI3202" s="403"/>
      <c r="BJ3202" s="403"/>
      <c r="BK3202" s="403"/>
    </row>
    <row r="3203" spans="1:63" x14ac:dyDescent="0.25">
      <c r="A3203" s="405"/>
      <c r="B3203" s="400"/>
      <c r="C3203" s="403"/>
      <c r="D3203" s="403"/>
      <c r="E3203" s="403"/>
      <c r="I3203" s="404"/>
      <c r="Q3203" s="405"/>
      <c r="S3203" s="405"/>
      <c r="T3203" s="403"/>
      <c r="U3203" s="406"/>
      <c r="V3203" s="400"/>
      <c r="W3203" s="405"/>
      <c r="X3203" s="405"/>
      <c r="Y3203" s="403"/>
      <c r="Z3203" s="407"/>
      <c r="AA3203" s="403"/>
      <c r="AB3203" s="405"/>
      <c r="AC3203" s="403"/>
      <c r="AD3203" s="406"/>
      <c r="AG3203" s="403"/>
      <c r="AH3203" s="403"/>
      <c r="AI3203" s="405"/>
      <c r="AL3203" s="403"/>
      <c r="AN3203" s="403"/>
      <c r="AO3203" s="405"/>
      <c r="AP3203" s="403"/>
      <c r="AQ3203" s="403"/>
      <c r="AR3203" s="403"/>
      <c r="AS3203" s="403"/>
      <c r="AT3203" s="403"/>
      <c r="AU3203" s="403"/>
      <c r="AV3203" s="405"/>
      <c r="AW3203" s="404"/>
      <c r="AY3203" s="403"/>
      <c r="BC3203" s="403"/>
      <c r="BD3203" s="403"/>
      <c r="BE3203" s="403"/>
      <c r="BF3203" s="403"/>
      <c r="BG3203" s="403"/>
      <c r="BH3203" s="403"/>
      <c r="BI3203" s="403"/>
      <c r="BJ3203" s="403"/>
      <c r="BK3203" s="403"/>
    </row>
    <row r="3204" spans="1:63" x14ac:dyDescent="0.25">
      <c r="A3204" s="405"/>
      <c r="B3204" s="400"/>
      <c r="C3204" s="403"/>
      <c r="D3204" s="403"/>
      <c r="E3204" s="403"/>
      <c r="I3204" s="404"/>
      <c r="Q3204" s="405"/>
      <c r="S3204" s="405"/>
      <c r="T3204" s="403"/>
      <c r="U3204" s="406"/>
      <c r="V3204" s="400"/>
      <c r="W3204" s="405"/>
      <c r="X3204" s="405"/>
      <c r="Y3204" s="403"/>
      <c r="Z3204" s="407"/>
      <c r="AA3204" s="403"/>
      <c r="AB3204" s="405"/>
      <c r="AC3204" s="403"/>
      <c r="AD3204" s="406"/>
      <c r="AG3204" s="403"/>
      <c r="AH3204" s="403"/>
      <c r="AI3204" s="405"/>
      <c r="AL3204" s="403"/>
      <c r="AN3204" s="403"/>
      <c r="AO3204" s="405"/>
      <c r="AP3204" s="403"/>
      <c r="AQ3204" s="403"/>
      <c r="AR3204" s="403"/>
      <c r="AS3204" s="403"/>
      <c r="AT3204" s="403"/>
      <c r="AU3204" s="403"/>
      <c r="AV3204" s="405"/>
      <c r="AW3204" s="404"/>
      <c r="AY3204" s="403"/>
      <c r="BC3204" s="403"/>
      <c r="BD3204" s="403"/>
      <c r="BE3204" s="403"/>
      <c r="BF3204" s="403"/>
      <c r="BG3204" s="403"/>
      <c r="BH3204" s="403"/>
      <c r="BI3204" s="403"/>
      <c r="BJ3204" s="403"/>
      <c r="BK3204" s="403"/>
    </row>
    <row r="3205" spans="1:63" x14ac:dyDescent="0.25">
      <c r="A3205" s="405"/>
      <c r="B3205" s="400"/>
      <c r="C3205" s="403"/>
      <c r="D3205" s="403"/>
      <c r="E3205" s="403"/>
      <c r="I3205" s="404"/>
      <c r="Q3205" s="405"/>
      <c r="S3205" s="405"/>
      <c r="T3205" s="403"/>
      <c r="U3205" s="406"/>
      <c r="V3205" s="400"/>
      <c r="W3205" s="405"/>
      <c r="X3205" s="405"/>
      <c r="Y3205" s="403"/>
      <c r="Z3205" s="407"/>
      <c r="AA3205" s="403"/>
      <c r="AB3205" s="405"/>
      <c r="AC3205" s="403"/>
      <c r="AD3205" s="406"/>
      <c r="AG3205" s="403"/>
      <c r="AH3205" s="403"/>
      <c r="AI3205" s="405"/>
      <c r="AL3205" s="403"/>
      <c r="AN3205" s="403"/>
      <c r="AO3205" s="405"/>
      <c r="AP3205" s="403"/>
      <c r="AQ3205" s="403"/>
      <c r="AR3205" s="403"/>
      <c r="AS3205" s="403"/>
      <c r="AT3205" s="403"/>
      <c r="AU3205" s="403"/>
      <c r="AV3205" s="405"/>
      <c r="AW3205" s="404"/>
      <c r="AY3205" s="403"/>
      <c r="BC3205" s="403"/>
      <c r="BD3205" s="403"/>
      <c r="BE3205" s="403"/>
      <c r="BF3205" s="403"/>
      <c r="BG3205" s="403"/>
      <c r="BH3205" s="403"/>
      <c r="BI3205" s="403"/>
      <c r="BJ3205" s="403"/>
      <c r="BK3205" s="403"/>
    </row>
    <row r="3206" spans="1:63" x14ac:dyDescent="0.25">
      <c r="A3206" s="405"/>
      <c r="B3206" s="400"/>
      <c r="C3206" s="403"/>
      <c r="D3206" s="403"/>
      <c r="E3206" s="403"/>
      <c r="I3206" s="404"/>
      <c r="Q3206" s="405"/>
      <c r="S3206" s="405"/>
      <c r="T3206" s="403"/>
      <c r="U3206" s="406"/>
      <c r="V3206" s="400"/>
      <c r="W3206" s="405"/>
      <c r="X3206" s="405"/>
      <c r="Y3206" s="403"/>
      <c r="Z3206" s="407"/>
      <c r="AA3206" s="403"/>
      <c r="AB3206" s="405"/>
      <c r="AC3206" s="403"/>
      <c r="AD3206" s="406"/>
      <c r="AG3206" s="403"/>
      <c r="AH3206" s="403"/>
      <c r="AI3206" s="405"/>
      <c r="AL3206" s="403"/>
      <c r="AN3206" s="403"/>
      <c r="AO3206" s="405"/>
      <c r="AP3206" s="403"/>
      <c r="AQ3206" s="403"/>
      <c r="AR3206" s="403"/>
      <c r="AS3206" s="403"/>
      <c r="AT3206" s="403"/>
      <c r="AU3206" s="403"/>
      <c r="AV3206" s="405"/>
      <c r="AW3206" s="404"/>
      <c r="AY3206" s="403"/>
      <c r="BC3206" s="403"/>
      <c r="BD3206" s="403"/>
      <c r="BE3206" s="403"/>
      <c r="BF3206" s="403"/>
      <c r="BG3206" s="403"/>
      <c r="BH3206" s="403"/>
      <c r="BI3206" s="403"/>
      <c r="BJ3206" s="403"/>
      <c r="BK3206" s="403"/>
    </row>
    <row r="3207" spans="1:63" x14ac:dyDescent="0.25">
      <c r="A3207" s="405"/>
      <c r="B3207" s="400"/>
      <c r="C3207" s="403"/>
      <c r="D3207" s="403"/>
      <c r="E3207" s="403"/>
      <c r="I3207" s="404"/>
      <c r="Q3207" s="405"/>
      <c r="S3207" s="405"/>
      <c r="T3207" s="403"/>
      <c r="U3207" s="406"/>
      <c r="V3207" s="400"/>
      <c r="W3207" s="405"/>
      <c r="X3207" s="405"/>
      <c r="Y3207" s="403"/>
      <c r="Z3207" s="407"/>
      <c r="AA3207" s="403"/>
      <c r="AB3207" s="405"/>
      <c r="AC3207" s="403"/>
      <c r="AD3207" s="406"/>
      <c r="AG3207" s="403"/>
      <c r="AH3207" s="403"/>
      <c r="AI3207" s="405"/>
      <c r="AL3207" s="403"/>
      <c r="AN3207" s="403"/>
      <c r="AO3207" s="405"/>
      <c r="AP3207" s="403"/>
      <c r="AQ3207" s="403"/>
      <c r="AR3207" s="403"/>
      <c r="AS3207" s="403"/>
      <c r="AT3207" s="403"/>
      <c r="AU3207" s="403"/>
      <c r="AV3207" s="405"/>
      <c r="AW3207" s="404"/>
      <c r="AY3207" s="403"/>
      <c r="BC3207" s="403"/>
      <c r="BD3207" s="403"/>
      <c r="BE3207" s="403"/>
      <c r="BF3207" s="403"/>
      <c r="BG3207" s="403"/>
      <c r="BH3207" s="403"/>
      <c r="BI3207" s="403"/>
      <c r="BJ3207" s="403"/>
      <c r="BK3207" s="403"/>
    </row>
    <row r="3208" spans="1:63" x14ac:dyDescent="0.25">
      <c r="A3208" s="405"/>
      <c r="B3208" s="400"/>
      <c r="C3208" s="403"/>
      <c r="D3208" s="403"/>
      <c r="E3208" s="403"/>
      <c r="I3208" s="404"/>
      <c r="Q3208" s="405"/>
      <c r="S3208" s="405"/>
      <c r="T3208" s="403"/>
      <c r="U3208" s="406"/>
      <c r="V3208" s="400"/>
      <c r="W3208" s="405"/>
      <c r="X3208" s="405"/>
      <c r="Y3208" s="403"/>
      <c r="Z3208" s="407"/>
      <c r="AA3208" s="403"/>
      <c r="AB3208" s="405"/>
      <c r="AC3208" s="403"/>
      <c r="AD3208" s="406"/>
      <c r="AG3208" s="403"/>
      <c r="AH3208" s="403"/>
      <c r="AI3208" s="405"/>
      <c r="AL3208" s="403"/>
      <c r="AN3208" s="403"/>
      <c r="AO3208" s="405"/>
      <c r="AP3208" s="403"/>
      <c r="AQ3208" s="403"/>
      <c r="AR3208" s="403"/>
      <c r="AS3208" s="403"/>
      <c r="AT3208" s="403"/>
      <c r="AU3208" s="403"/>
      <c r="AV3208" s="405"/>
      <c r="AW3208" s="404"/>
      <c r="AY3208" s="403"/>
      <c r="BC3208" s="403"/>
      <c r="BD3208" s="403"/>
      <c r="BE3208" s="403"/>
      <c r="BF3208" s="403"/>
      <c r="BG3208" s="403"/>
      <c r="BH3208" s="403"/>
      <c r="BI3208" s="403"/>
      <c r="BJ3208" s="403"/>
      <c r="BK3208" s="403"/>
    </row>
    <row r="3209" spans="1:63" x14ac:dyDescent="0.25">
      <c r="A3209" s="405"/>
      <c r="B3209" s="400"/>
      <c r="C3209" s="403"/>
      <c r="D3209" s="403"/>
      <c r="E3209" s="403"/>
      <c r="I3209" s="404"/>
      <c r="Q3209" s="405"/>
      <c r="S3209" s="405"/>
      <c r="T3209" s="403"/>
      <c r="U3209" s="406"/>
      <c r="V3209" s="400"/>
      <c r="W3209" s="405"/>
      <c r="X3209" s="405"/>
      <c r="Y3209" s="403"/>
      <c r="Z3209" s="407"/>
      <c r="AA3209" s="403"/>
      <c r="AB3209" s="405"/>
      <c r="AC3209" s="403"/>
      <c r="AD3209" s="406"/>
      <c r="AG3209" s="403"/>
      <c r="AH3209" s="403"/>
      <c r="AI3209" s="405"/>
      <c r="AL3209" s="403"/>
      <c r="AN3209" s="403"/>
      <c r="AO3209" s="405"/>
      <c r="AP3209" s="403"/>
      <c r="AQ3209" s="403"/>
      <c r="AR3209" s="403"/>
      <c r="AS3209" s="403"/>
      <c r="AT3209" s="403"/>
      <c r="AU3209" s="403"/>
      <c r="AV3209" s="405"/>
      <c r="AW3209" s="404"/>
      <c r="AY3209" s="403"/>
      <c r="BC3209" s="403"/>
      <c r="BD3209" s="403"/>
      <c r="BE3209" s="403"/>
      <c r="BF3209" s="403"/>
      <c r="BG3209" s="403"/>
      <c r="BH3209" s="403"/>
      <c r="BI3209" s="403"/>
      <c r="BJ3209" s="403"/>
      <c r="BK3209" s="403"/>
    </row>
    <row r="3210" spans="1:63" x14ac:dyDescent="0.25">
      <c r="A3210" s="405"/>
      <c r="B3210" s="400"/>
      <c r="C3210" s="403"/>
      <c r="D3210" s="403"/>
      <c r="E3210" s="403"/>
      <c r="I3210" s="404"/>
      <c r="Q3210" s="405"/>
      <c r="S3210" s="405"/>
      <c r="T3210" s="403"/>
      <c r="U3210" s="406"/>
      <c r="V3210" s="400"/>
      <c r="W3210" s="405"/>
      <c r="X3210" s="405"/>
      <c r="Y3210" s="403"/>
      <c r="Z3210" s="407"/>
      <c r="AA3210" s="403"/>
      <c r="AB3210" s="405"/>
      <c r="AC3210" s="403"/>
      <c r="AD3210" s="406"/>
      <c r="AG3210" s="403"/>
      <c r="AH3210" s="403"/>
      <c r="AI3210" s="405"/>
      <c r="AL3210" s="403"/>
      <c r="AN3210" s="403"/>
      <c r="AO3210" s="405"/>
      <c r="AP3210" s="403"/>
      <c r="AQ3210" s="403"/>
      <c r="AR3210" s="403"/>
      <c r="AS3210" s="403"/>
      <c r="AT3210" s="403"/>
      <c r="AU3210" s="403"/>
      <c r="AV3210" s="405"/>
      <c r="AW3210" s="404"/>
      <c r="AY3210" s="403"/>
      <c r="BC3210" s="403"/>
      <c r="BD3210" s="403"/>
      <c r="BE3210" s="403"/>
      <c r="BF3210" s="403"/>
      <c r="BG3210" s="403"/>
      <c r="BH3210" s="403"/>
      <c r="BI3210" s="403"/>
      <c r="BJ3210" s="403"/>
      <c r="BK3210" s="403"/>
    </row>
    <row r="3211" spans="1:63" x14ac:dyDescent="0.25">
      <c r="A3211" s="405"/>
      <c r="B3211" s="400"/>
      <c r="C3211" s="403"/>
      <c r="D3211" s="403"/>
      <c r="E3211" s="403"/>
      <c r="I3211" s="404"/>
      <c r="Q3211" s="405"/>
      <c r="S3211" s="405"/>
      <c r="T3211" s="403"/>
      <c r="U3211" s="406"/>
      <c r="V3211" s="400"/>
      <c r="W3211" s="405"/>
      <c r="X3211" s="405"/>
      <c r="Y3211" s="403"/>
      <c r="Z3211" s="407"/>
      <c r="AA3211" s="403"/>
      <c r="AB3211" s="405"/>
      <c r="AC3211" s="403"/>
      <c r="AD3211" s="406"/>
      <c r="AG3211" s="403"/>
      <c r="AH3211" s="403"/>
      <c r="AI3211" s="405"/>
      <c r="AL3211" s="403"/>
      <c r="AN3211" s="403"/>
      <c r="AO3211" s="405"/>
      <c r="AP3211" s="403"/>
      <c r="AQ3211" s="403"/>
      <c r="AR3211" s="403"/>
      <c r="AS3211" s="403"/>
      <c r="AT3211" s="403"/>
      <c r="AU3211" s="403"/>
      <c r="AV3211" s="405"/>
      <c r="AW3211" s="404"/>
      <c r="AY3211" s="403"/>
      <c r="BC3211" s="403"/>
      <c r="BD3211" s="403"/>
      <c r="BE3211" s="403"/>
      <c r="BF3211" s="403"/>
      <c r="BG3211" s="403"/>
      <c r="BH3211" s="403"/>
      <c r="BI3211" s="403"/>
      <c r="BJ3211" s="403"/>
      <c r="BK3211" s="403"/>
    </row>
    <row r="3212" spans="1:63" x14ac:dyDescent="0.25">
      <c r="A3212" s="405"/>
      <c r="B3212" s="400"/>
      <c r="C3212" s="403"/>
      <c r="D3212" s="403"/>
      <c r="E3212" s="403"/>
      <c r="I3212" s="404"/>
      <c r="Q3212" s="405"/>
      <c r="S3212" s="405"/>
      <c r="T3212" s="403"/>
      <c r="U3212" s="406"/>
      <c r="V3212" s="400"/>
      <c r="W3212" s="405"/>
      <c r="X3212" s="405"/>
      <c r="Y3212" s="403"/>
      <c r="Z3212" s="407"/>
      <c r="AA3212" s="403"/>
      <c r="AB3212" s="405"/>
      <c r="AC3212" s="403"/>
      <c r="AD3212" s="406"/>
      <c r="AG3212" s="403"/>
      <c r="AH3212" s="403"/>
      <c r="AI3212" s="405"/>
      <c r="AL3212" s="403"/>
      <c r="AN3212" s="403"/>
      <c r="AO3212" s="405"/>
      <c r="AP3212" s="403"/>
      <c r="AQ3212" s="403"/>
      <c r="AR3212" s="403"/>
      <c r="AS3212" s="403"/>
      <c r="AT3212" s="403"/>
      <c r="AU3212" s="403"/>
      <c r="AV3212" s="405"/>
      <c r="AW3212" s="404"/>
      <c r="AY3212" s="403"/>
      <c r="BC3212" s="403"/>
      <c r="BD3212" s="403"/>
      <c r="BE3212" s="403"/>
      <c r="BF3212" s="403"/>
      <c r="BG3212" s="403"/>
      <c r="BH3212" s="403"/>
      <c r="BI3212" s="403"/>
      <c r="BJ3212" s="403"/>
      <c r="BK3212" s="403"/>
    </row>
    <row r="3213" spans="1:63" x14ac:dyDescent="0.25">
      <c r="A3213" s="405"/>
      <c r="B3213" s="400"/>
      <c r="C3213" s="403"/>
      <c r="D3213" s="403"/>
      <c r="E3213" s="403"/>
      <c r="I3213" s="404"/>
      <c r="Q3213" s="405"/>
      <c r="S3213" s="405"/>
      <c r="T3213" s="403"/>
      <c r="U3213" s="406"/>
      <c r="V3213" s="400"/>
      <c r="W3213" s="405"/>
      <c r="X3213" s="405"/>
      <c r="Y3213" s="403"/>
      <c r="Z3213" s="407"/>
      <c r="AA3213" s="403"/>
      <c r="AB3213" s="405"/>
      <c r="AC3213" s="403"/>
      <c r="AD3213" s="406"/>
      <c r="AG3213" s="403"/>
      <c r="AH3213" s="403"/>
      <c r="AI3213" s="405"/>
      <c r="AL3213" s="403"/>
      <c r="AN3213" s="403"/>
      <c r="AO3213" s="405"/>
      <c r="AP3213" s="403"/>
      <c r="AQ3213" s="403"/>
      <c r="AR3213" s="403"/>
      <c r="AS3213" s="403"/>
      <c r="AT3213" s="403"/>
      <c r="AU3213" s="403"/>
      <c r="AV3213" s="405"/>
      <c r="AW3213" s="404"/>
      <c r="AY3213" s="403"/>
      <c r="BC3213" s="403"/>
      <c r="BD3213" s="403"/>
      <c r="BE3213" s="403"/>
      <c r="BF3213" s="403"/>
      <c r="BG3213" s="403"/>
      <c r="BH3213" s="403"/>
      <c r="BI3213" s="403"/>
      <c r="BJ3213" s="403"/>
      <c r="BK3213" s="403"/>
    </row>
    <row r="3214" spans="1:63" x14ac:dyDescent="0.25">
      <c r="A3214" s="405"/>
      <c r="B3214" s="400"/>
      <c r="C3214" s="403"/>
      <c r="D3214" s="403"/>
      <c r="E3214" s="403"/>
      <c r="I3214" s="404"/>
      <c r="Q3214" s="405"/>
      <c r="S3214" s="405"/>
      <c r="T3214" s="403"/>
      <c r="U3214" s="406"/>
      <c r="V3214" s="400"/>
      <c r="W3214" s="405"/>
      <c r="X3214" s="405"/>
      <c r="Y3214" s="403"/>
      <c r="Z3214" s="407"/>
      <c r="AA3214" s="403"/>
      <c r="AB3214" s="405"/>
      <c r="AC3214" s="403"/>
      <c r="AD3214" s="406"/>
      <c r="AG3214" s="403"/>
      <c r="AH3214" s="403"/>
      <c r="AI3214" s="405"/>
      <c r="AL3214" s="403"/>
      <c r="AN3214" s="403"/>
      <c r="AO3214" s="405"/>
      <c r="AP3214" s="403"/>
      <c r="AQ3214" s="403"/>
      <c r="AR3214" s="403"/>
      <c r="AS3214" s="403"/>
      <c r="AT3214" s="403"/>
      <c r="AU3214" s="403"/>
      <c r="AV3214" s="405"/>
      <c r="AW3214" s="404"/>
      <c r="AY3214" s="403"/>
      <c r="BC3214" s="403"/>
      <c r="BD3214" s="403"/>
      <c r="BE3214" s="403"/>
      <c r="BF3214" s="403"/>
      <c r="BG3214" s="403"/>
      <c r="BH3214" s="403"/>
      <c r="BI3214" s="403"/>
      <c r="BJ3214" s="403"/>
      <c r="BK3214" s="403"/>
    </row>
    <row r="3215" spans="1:63" x14ac:dyDescent="0.25">
      <c r="A3215" s="405"/>
      <c r="B3215" s="400"/>
      <c r="C3215" s="403"/>
      <c r="D3215" s="403"/>
      <c r="E3215" s="403"/>
      <c r="I3215" s="404"/>
      <c r="Q3215" s="405"/>
      <c r="S3215" s="405"/>
      <c r="T3215" s="403"/>
      <c r="U3215" s="406"/>
      <c r="V3215" s="400"/>
      <c r="W3215" s="405"/>
      <c r="X3215" s="405"/>
      <c r="Y3215" s="403"/>
      <c r="Z3215" s="407"/>
      <c r="AA3215" s="403"/>
      <c r="AB3215" s="405"/>
      <c r="AC3215" s="403"/>
      <c r="AD3215" s="406"/>
      <c r="AG3215" s="403"/>
      <c r="AH3215" s="403"/>
      <c r="AI3215" s="405"/>
      <c r="AL3215" s="403"/>
      <c r="AN3215" s="403"/>
      <c r="AO3215" s="405"/>
      <c r="AP3215" s="403"/>
      <c r="AQ3215" s="403"/>
      <c r="AR3215" s="403"/>
      <c r="AS3215" s="403"/>
      <c r="AT3215" s="403"/>
      <c r="AU3215" s="403"/>
      <c r="AV3215" s="405"/>
      <c r="AW3215" s="404"/>
      <c r="AY3215" s="403"/>
      <c r="BC3215" s="403"/>
      <c r="BD3215" s="403"/>
      <c r="BE3215" s="403"/>
      <c r="BF3215" s="403"/>
      <c r="BG3215" s="403"/>
      <c r="BH3215" s="403"/>
      <c r="BI3215" s="403"/>
      <c r="BJ3215" s="403"/>
      <c r="BK3215" s="403"/>
    </row>
    <row r="3216" spans="1:63" x14ac:dyDescent="0.25">
      <c r="A3216" s="405"/>
      <c r="B3216" s="400"/>
      <c r="C3216" s="403"/>
      <c r="D3216" s="403"/>
      <c r="E3216" s="403"/>
      <c r="I3216" s="404"/>
      <c r="Q3216" s="405"/>
      <c r="S3216" s="405"/>
      <c r="T3216" s="403"/>
      <c r="U3216" s="406"/>
      <c r="V3216" s="400"/>
      <c r="W3216" s="405"/>
      <c r="X3216" s="405"/>
      <c r="Y3216" s="403"/>
      <c r="Z3216" s="407"/>
      <c r="AA3216" s="403"/>
      <c r="AB3216" s="405"/>
      <c r="AC3216" s="403"/>
      <c r="AD3216" s="406"/>
      <c r="AG3216" s="403"/>
      <c r="AH3216" s="403"/>
      <c r="AI3216" s="405"/>
      <c r="AL3216" s="403"/>
      <c r="AN3216" s="403"/>
      <c r="AO3216" s="405"/>
      <c r="AP3216" s="403"/>
      <c r="AQ3216" s="403"/>
      <c r="AR3216" s="403"/>
      <c r="AS3216" s="403"/>
      <c r="AT3216" s="403"/>
      <c r="AU3216" s="403"/>
      <c r="AV3216" s="405"/>
      <c r="AW3216" s="404"/>
      <c r="AY3216" s="403"/>
      <c r="BC3216" s="403"/>
      <c r="BD3216" s="403"/>
      <c r="BE3216" s="403"/>
      <c r="BF3216" s="403"/>
      <c r="BG3216" s="403"/>
      <c r="BH3216" s="403"/>
      <c r="BI3216" s="403"/>
      <c r="BJ3216" s="403"/>
      <c r="BK3216" s="403"/>
    </row>
    <row r="3217" spans="1:63" x14ac:dyDescent="0.25">
      <c r="A3217" s="405"/>
      <c r="B3217" s="400"/>
      <c r="C3217" s="403"/>
      <c r="D3217" s="403"/>
      <c r="E3217" s="403"/>
      <c r="I3217" s="404"/>
      <c r="Q3217" s="405"/>
      <c r="S3217" s="405"/>
      <c r="T3217" s="403"/>
      <c r="U3217" s="406"/>
      <c r="V3217" s="400"/>
      <c r="W3217" s="405"/>
      <c r="X3217" s="405"/>
      <c r="Y3217" s="403"/>
      <c r="Z3217" s="407"/>
      <c r="AA3217" s="403"/>
      <c r="AB3217" s="405"/>
      <c r="AC3217" s="403"/>
      <c r="AD3217" s="406"/>
      <c r="AG3217" s="403"/>
      <c r="AH3217" s="403"/>
      <c r="AI3217" s="405"/>
      <c r="AL3217" s="403"/>
      <c r="AN3217" s="403"/>
      <c r="AO3217" s="405"/>
      <c r="AP3217" s="403"/>
      <c r="AQ3217" s="403"/>
      <c r="AR3217" s="403"/>
      <c r="AS3217" s="403"/>
      <c r="AT3217" s="403"/>
      <c r="AU3217" s="403"/>
      <c r="AV3217" s="405"/>
      <c r="AW3217" s="404"/>
      <c r="AY3217" s="403"/>
      <c r="BC3217" s="403"/>
      <c r="BD3217" s="403"/>
      <c r="BE3217" s="403"/>
      <c r="BF3217" s="403"/>
      <c r="BG3217" s="403"/>
      <c r="BH3217" s="403"/>
      <c r="BI3217" s="403"/>
      <c r="BJ3217" s="403"/>
      <c r="BK3217" s="403"/>
    </row>
    <row r="3218" spans="1:63" x14ac:dyDescent="0.25">
      <c r="A3218" s="405"/>
      <c r="B3218" s="400"/>
      <c r="C3218" s="403"/>
      <c r="D3218" s="403"/>
      <c r="E3218" s="403"/>
      <c r="I3218" s="404"/>
      <c r="Q3218" s="405"/>
      <c r="S3218" s="405"/>
      <c r="T3218" s="403"/>
      <c r="U3218" s="406"/>
      <c r="V3218" s="400"/>
      <c r="W3218" s="405"/>
      <c r="X3218" s="405"/>
      <c r="Y3218" s="403"/>
      <c r="Z3218" s="407"/>
      <c r="AA3218" s="403"/>
      <c r="AB3218" s="405"/>
      <c r="AC3218" s="403"/>
      <c r="AD3218" s="406"/>
      <c r="AG3218" s="403"/>
      <c r="AH3218" s="403"/>
      <c r="AI3218" s="405"/>
      <c r="AL3218" s="403"/>
      <c r="AN3218" s="403"/>
      <c r="AO3218" s="405"/>
      <c r="AP3218" s="403"/>
      <c r="AQ3218" s="403"/>
      <c r="AR3218" s="403"/>
      <c r="AS3218" s="403"/>
      <c r="AT3218" s="403"/>
      <c r="AU3218" s="403"/>
      <c r="AV3218" s="405"/>
      <c r="AW3218" s="404"/>
      <c r="AY3218" s="403"/>
      <c r="BC3218" s="403"/>
      <c r="BD3218" s="403"/>
      <c r="BE3218" s="403"/>
      <c r="BF3218" s="403"/>
      <c r="BG3218" s="403"/>
      <c r="BH3218" s="403"/>
      <c r="BI3218" s="403"/>
      <c r="BJ3218" s="403"/>
      <c r="BK3218" s="403"/>
    </row>
    <row r="3219" spans="1:63" x14ac:dyDescent="0.25">
      <c r="A3219" s="405"/>
      <c r="B3219" s="400"/>
      <c r="C3219" s="403"/>
      <c r="D3219" s="403"/>
      <c r="E3219" s="403"/>
      <c r="I3219" s="404"/>
      <c r="Q3219" s="405"/>
      <c r="S3219" s="405"/>
      <c r="T3219" s="403"/>
      <c r="U3219" s="406"/>
      <c r="V3219" s="400"/>
      <c r="W3219" s="405"/>
      <c r="X3219" s="405"/>
      <c r="Y3219" s="403"/>
      <c r="Z3219" s="407"/>
      <c r="AA3219" s="403"/>
      <c r="AB3219" s="405"/>
      <c r="AC3219" s="403"/>
      <c r="AD3219" s="406"/>
      <c r="AG3219" s="403"/>
      <c r="AH3219" s="403"/>
      <c r="AI3219" s="405"/>
      <c r="AL3219" s="403"/>
      <c r="AN3219" s="403"/>
      <c r="AO3219" s="405"/>
      <c r="AP3219" s="403"/>
      <c r="AQ3219" s="403"/>
      <c r="AR3219" s="403"/>
      <c r="AS3219" s="403"/>
      <c r="AT3219" s="403"/>
      <c r="AU3219" s="403"/>
      <c r="AV3219" s="405"/>
      <c r="AW3219" s="404"/>
      <c r="AY3219" s="403"/>
      <c r="BC3219" s="403"/>
      <c r="BD3219" s="403"/>
      <c r="BE3219" s="403"/>
      <c r="BF3219" s="403"/>
      <c r="BG3219" s="403"/>
      <c r="BH3219" s="403"/>
      <c r="BI3219" s="403"/>
      <c r="BJ3219" s="403"/>
      <c r="BK3219" s="403"/>
    </row>
    <row r="3220" spans="1:63" x14ac:dyDescent="0.25">
      <c r="A3220" s="405"/>
      <c r="B3220" s="400"/>
      <c r="C3220" s="403"/>
      <c r="D3220" s="403"/>
      <c r="E3220" s="403"/>
      <c r="I3220" s="404"/>
      <c r="Q3220" s="405"/>
      <c r="S3220" s="405"/>
      <c r="T3220" s="403"/>
      <c r="U3220" s="406"/>
      <c r="V3220" s="400"/>
      <c r="W3220" s="405"/>
      <c r="X3220" s="405"/>
      <c r="Y3220" s="403"/>
      <c r="Z3220" s="407"/>
      <c r="AA3220" s="403"/>
      <c r="AB3220" s="405"/>
      <c r="AC3220" s="403"/>
      <c r="AD3220" s="406"/>
      <c r="AG3220" s="403"/>
      <c r="AH3220" s="403"/>
      <c r="AI3220" s="405"/>
      <c r="AL3220" s="403"/>
      <c r="AN3220" s="403"/>
      <c r="AO3220" s="405"/>
      <c r="AP3220" s="403"/>
      <c r="AQ3220" s="403"/>
      <c r="AR3220" s="403"/>
      <c r="AS3220" s="403"/>
      <c r="AT3220" s="403"/>
      <c r="AU3220" s="403"/>
      <c r="AV3220" s="405"/>
      <c r="AW3220" s="404"/>
      <c r="AY3220" s="403"/>
      <c r="BC3220" s="403"/>
      <c r="BD3220" s="403"/>
      <c r="BE3220" s="403"/>
      <c r="BF3220" s="403"/>
      <c r="BG3220" s="403"/>
      <c r="BH3220" s="403"/>
      <c r="BI3220" s="403"/>
      <c r="BJ3220" s="403"/>
      <c r="BK3220" s="403"/>
    </row>
    <row r="3221" spans="1:63" x14ac:dyDescent="0.25">
      <c r="A3221" s="405"/>
      <c r="B3221" s="400"/>
      <c r="C3221" s="403"/>
      <c r="D3221" s="403"/>
      <c r="E3221" s="403"/>
      <c r="I3221" s="404"/>
      <c r="Q3221" s="405"/>
      <c r="S3221" s="405"/>
      <c r="T3221" s="403"/>
      <c r="U3221" s="406"/>
      <c r="V3221" s="400"/>
      <c r="W3221" s="405"/>
      <c r="X3221" s="405"/>
      <c r="Y3221" s="403"/>
      <c r="Z3221" s="407"/>
      <c r="AA3221" s="403"/>
      <c r="AB3221" s="405"/>
      <c r="AC3221" s="403"/>
      <c r="AD3221" s="406"/>
      <c r="AG3221" s="403"/>
      <c r="AH3221" s="403"/>
      <c r="AI3221" s="405"/>
      <c r="AL3221" s="403"/>
      <c r="AN3221" s="403"/>
      <c r="AO3221" s="405"/>
      <c r="AP3221" s="403"/>
      <c r="AQ3221" s="403"/>
      <c r="AR3221" s="403"/>
      <c r="AS3221" s="403"/>
      <c r="AT3221" s="403"/>
      <c r="AU3221" s="403"/>
      <c r="AV3221" s="405"/>
      <c r="AW3221" s="404"/>
      <c r="AY3221" s="403"/>
      <c r="BC3221" s="403"/>
      <c r="BD3221" s="403"/>
      <c r="BE3221" s="403"/>
      <c r="BF3221" s="403"/>
      <c r="BG3221" s="403"/>
      <c r="BH3221" s="403"/>
      <c r="BI3221" s="403"/>
      <c r="BJ3221" s="403"/>
      <c r="BK3221" s="403"/>
    </row>
    <row r="3222" spans="1:63" x14ac:dyDescent="0.25">
      <c r="A3222" s="405"/>
      <c r="B3222" s="400"/>
      <c r="C3222" s="403"/>
      <c r="D3222" s="403"/>
      <c r="E3222" s="403"/>
      <c r="I3222" s="404"/>
      <c r="Q3222" s="405"/>
      <c r="S3222" s="405"/>
      <c r="T3222" s="403"/>
      <c r="U3222" s="406"/>
      <c r="V3222" s="400"/>
      <c r="W3222" s="405"/>
      <c r="X3222" s="405"/>
      <c r="Y3222" s="403"/>
      <c r="Z3222" s="407"/>
      <c r="AA3222" s="403"/>
      <c r="AB3222" s="405"/>
      <c r="AC3222" s="403"/>
      <c r="AD3222" s="406"/>
      <c r="AG3222" s="403"/>
      <c r="AH3222" s="403"/>
      <c r="AI3222" s="405"/>
      <c r="AL3222" s="403"/>
      <c r="AN3222" s="403"/>
      <c r="AO3222" s="405"/>
      <c r="AP3222" s="403"/>
      <c r="AQ3222" s="403"/>
      <c r="AR3222" s="403"/>
      <c r="AS3222" s="403"/>
      <c r="AT3222" s="403"/>
      <c r="AU3222" s="403"/>
      <c r="AV3222" s="405"/>
      <c r="AW3222" s="404"/>
      <c r="AY3222" s="403"/>
      <c r="BC3222" s="403"/>
      <c r="BD3222" s="403"/>
      <c r="BE3222" s="403"/>
      <c r="BF3222" s="403"/>
      <c r="BG3222" s="403"/>
      <c r="BH3222" s="403"/>
      <c r="BI3222" s="403"/>
      <c r="BJ3222" s="403"/>
      <c r="BK3222" s="403"/>
    </row>
    <row r="3223" spans="1:63" x14ac:dyDescent="0.25">
      <c r="A3223" s="405"/>
      <c r="B3223" s="400"/>
      <c r="C3223" s="403"/>
      <c r="D3223" s="403"/>
      <c r="E3223" s="403"/>
      <c r="I3223" s="404"/>
      <c r="Q3223" s="405"/>
      <c r="S3223" s="405"/>
      <c r="T3223" s="403"/>
      <c r="U3223" s="406"/>
      <c r="V3223" s="400"/>
      <c r="W3223" s="405"/>
      <c r="X3223" s="405"/>
      <c r="Y3223" s="403"/>
      <c r="Z3223" s="407"/>
      <c r="AA3223" s="403"/>
      <c r="AB3223" s="405"/>
      <c r="AC3223" s="403"/>
      <c r="AD3223" s="406"/>
      <c r="AG3223" s="403"/>
      <c r="AH3223" s="403"/>
      <c r="AI3223" s="405"/>
      <c r="AL3223" s="403"/>
      <c r="AN3223" s="403"/>
      <c r="AO3223" s="405"/>
      <c r="AP3223" s="403"/>
      <c r="AQ3223" s="403"/>
      <c r="AR3223" s="403"/>
      <c r="AS3223" s="403"/>
      <c r="AT3223" s="403"/>
      <c r="AU3223" s="403"/>
      <c r="AV3223" s="405"/>
      <c r="AW3223" s="404"/>
      <c r="AY3223" s="403"/>
      <c r="BC3223" s="403"/>
      <c r="BD3223" s="403"/>
      <c r="BE3223" s="403"/>
      <c r="BF3223" s="403"/>
      <c r="BG3223" s="403"/>
      <c r="BH3223" s="403"/>
      <c r="BI3223" s="403"/>
      <c r="BJ3223" s="403"/>
      <c r="BK3223" s="403"/>
    </row>
    <row r="3224" spans="1:63" x14ac:dyDescent="0.25">
      <c r="A3224" s="405"/>
      <c r="B3224" s="400"/>
      <c r="C3224" s="403"/>
      <c r="D3224" s="403"/>
      <c r="E3224" s="403"/>
      <c r="I3224" s="404"/>
      <c r="Q3224" s="405"/>
      <c r="S3224" s="405"/>
      <c r="T3224" s="403"/>
      <c r="U3224" s="406"/>
      <c r="V3224" s="400"/>
      <c r="W3224" s="405"/>
      <c r="X3224" s="405"/>
      <c r="Y3224" s="403"/>
      <c r="Z3224" s="407"/>
      <c r="AA3224" s="403"/>
      <c r="AB3224" s="405"/>
      <c r="AC3224" s="403"/>
      <c r="AD3224" s="406"/>
      <c r="AG3224" s="403"/>
      <c r="AH3224" s="403"/>
      <c r="AI3224" s="405"/>
      <c r="AL3224" s="403"/>
      <c r="AN3224" s="403"/>
      <c r="AO3224" s="405"/>
      <c r="AP3224" s="403"/>
      <c r="AQ3224" s="403"/>
      <c r="AR3224" s="403"/>
      <c r="AS3224" s="403"/>
      <c r="AT3224" s="403"/>
      <c r="AU3224" s="403"/>
      <c r="AV3224" s="405"/>
      <c r="AW3224" s="404"/>
      <c r="AY3224" s="403"/>
      <c r="BC3224" s="403"/>
      <c r="BD3224" s="403"/>
      <c r="BE3224" s="403"/>
      <c r="BF3224" s="403"/>
      <c r="BG3224" s="403"/>
      <c r="BH3224" s="403"/>
      <c r="BI3224" s="403"/>
      <c r="BJ3224" s="403"/>
      <c r="BK3224" s="403"/>
    </row>
    <row r="3225" spans="1:63" x14ac:dyDescent="0.25">
      <c r="A3225" s="405"/>
      <c r="B3225" s="400"/>
      <c r="C3225" s="403"/>
      <c r="D3225" s="403"/>
      <c r="E3225" s="403"/>
      <c r="I3225" s="404"/>
      <c r="Q3225" s="405"/>
      <c r="S3225" s="405"/>
      <c r="T3225" s="403"/>
      <c r="U3225" s="406"/>
      <c r="V3225" s="400"/>
      <c r="W3225" s="405"/>
      <c r="X3225" s="405"/>
      <c r="Y3225" s="403"/>
      <c r="Z3225" s="407"/>
      <c r="AA3225" s="403"/>
      <c r="AB3225" s="405"/>
      <c r="AC3225" s="403"/>
      <c r="AD3225" s="406"/>
      <c r="AG3225" s="403"/>
      <c r="AH3225" s="403"/>
      <c r="AI3225" s="405"/>
      <c r="AL3225" s="403"/>
      <c r="AN3225" s="403"/>
      <c r="AO3225" s="405"/>
      <c r="AP3225" s="403"/>
      <c r="AQ3225" s="403"/>
      <c r="AR3225" s="403"/>
      <c r="AS3225" s="403"/>
      <c r="AT3225" s="403"/>
      <c r="AU3225" s="403"/>
      <c r="AV3225" s="405"/>
      <c r="AW3225" s="404"/>
      <c r="AY3225" s="403"/>
      <c r="BC3225" s="403"/>
      <c r="BD3225" s="403"/>
      <c r="BE3225" s="403"/>
      <c r="BF3225" s="403"/>
      <c r="BG3225" s="403"/>
      <c r="BH3225" s="403"/>
      <c r="BI3225" s="403"/>
      <c r="BJ3225" s="403"/>
      <c r="BK3225" s="403"/>
    </row>
    <row r="3226" spans="1:63" x14ac:dyDescent="0.25">
      <c r="A3226" s="405"/>
      <c r="B3226" s="400"/>
      <c r="C3226" s="403"/>
      <c r="D3226" s="403"/>
      <c r="E3226" s="403"/>
      <c r="I3226" s="404"/>
      <c r="Q3226" s="405"/>
      <c r="S3226" s="405"/>
      <c r="T3226" s="403"/>
      <c r="U3226" s="406"/>
      <c r="V3226" s="400"/>
      <c r="W3226" s="405"/>
      <c r="X3226" s="405"/>
      <c r="Y3226" s="403"/>
      <c r="Z3226" s="407"/>
      <c r="AA3226" s="403"/>
      <c r="AB3226" s="405"/>
      <c r="AC3226" s="403"/>
      <c r="AD3226" s="406"/>
      <c r="AG3226" s="403"/>
      <c r="AH3226" s="403"/>
      <c r="AI3226" s="405"/>
      <c r="AL3226" s="403"/>
      <c r="AN3226" s="403"/>
      <c r="AO3226" s="405"/>
      <c r="AP3226" s="403"/>
      <c r="AQ3226" s="403"/>
      <c r="AR3226" s="403"/>
      <c r="AS3226" s="403"/>
      <c r="AT3226" s="403"/>
      <c r="AU3226" s="403"/>
      <c r="AV3226" s="405"/>
      <c r="AW3226" s="404"/>
      <c r="AY3226" s="403"/>
      <c r="BC3226" s="403"/>
      <c r="BD3226" s="403"/>
      <c r="BE3226" s="403"/>
      <c r="BF3226" s="403"/>
      <c r="BG3226" s="403"/>
      <c r="BH3226" s="403"/>
      <c r="BI3226" s="403"/>
      <c r="BJ3226" s="403"/>
      <c r="BK3226" s="403"/>
    </row>
    <row r="3227" spans="1:63" x14ac:dyDescent="0.25">
      <c r="A3227" s="405"/>
      <c r="B3227" s="400"/>
      <c r="C3227" s="403"/>
      <c r="D3227" s="403"/>
      <c r="E3227" s="403"/>
      <c r="I3227" s="404"/>
      <c r="Q3227" s="405"/>
      <c r="S3227" s="405"/>
      <c r="T3227" s="403"/>
      <c r="U3227" s="406"/>
      <c r="V3227" s="400"/>
      <c r="W3227" s="405"/>
      <c r="X3227" s="405"/>
      <c r="Y3227" s="403"/>
      <c r="Z3227" s="407"/>
      <c r="AA3227" s="403"/>
      <c r="AB3227" s="405"/>
      <c r="AC3227" s="403"/>
      <c r="AD3227" s="406"/>
      <c r="AG3227" s="403"/>
      <c r="AH3227" s="403"/>
      <c r="AI3227" s="405"/>
      <c r="AL3227" s="403"/>
      <c r="AN3227" s="403"/>
      <c r="AO3227" s="405"/>
      <c r="AP3227" s="403"/>
      <c r="AQ3227" s="403"/>
      <c r="AR3227" s="403"/>
      <c r="AS3227" s="403"/>
      <c r="AT3227" s="403"/>
      <c r="AU3227" s="403"/>
      <c r="AV3227" s="405"/>
      <c r="AW3227" s="404"/>
      <c r="AY3227" s="403"/>
      <c r="BC3227" s="403"/>
      <c r="BD3227" s="403"/>
      <c r="BE3227" s="403"/>
      <c r="BF3227" s="403"/>
      <c r="BG3227" s="403"/>
      <c r="BH3227" s="403"/>
      <c r="BI3227" s="403"/>
      <c r="BJ3227" s="403"/>
      <c r="BK3227" s="403"/>
    </row>
    <row r="3228" spans="1:63" x14ac:dyDescent="0.25">
      <c r="A3228" s="405"/>
      <c r="B3228" s="400"/>
      <c r="C3228" s="403"/>
      <c r="D3228" s="403"/>
      <c r="E3228" s="403"/>
      <c r="I3228" s="404"/>
      <c r="Q3228" s="405"/>
      <c r="S3228" s="405"/>
      <c r="T3228" s="403"/>
      <c r="U3228" s="406"/>
      <c r="V3228" s="400"/>
      <c r="W3228" s="405"/>
      <c r="X3228" s="405"/>
      <c r="Y3228" s="403"/>
      <c r="Z3228" s="407"/>
      <c r="AA3228" s="403"/>
      <c r="AB3228" s="405"/>
      <c r="AC3228" s="403"/>
      <c r="AD3228" s="406"/>
      <c r="AG3228" s="403"/>
      <c r="AH3228" s="403"/>
      <c r="AI3228" s="405"/>
      <c r="AL3228" s="403"/>
      <c r="AN3228" s="403"/>
      <c r="AO3228" s="405"/>
      <c r="AP3228" s="403"/>
      <c r="AQ3228" s="403"/>
      <c r="AR3228" s="403"/>
      <c r="AS3228" s="403"/>
      <c r="AT3228" s="403"/>
      <c r="AU3228" s="403"/>
      <c r="AV3228" s="405"/>
      <c r="AW3228" s="404"/>
      <c r="AY3228" s="403"/>
      <c r="BC3228" s="403"/>
      <c r="BD3228" s="403"/>
      <c r="BE3228" s="403"/>
      <c r="BF3228" s="403"/>
      <c r="BG3228" s="403"/>
      <c r="BH3228" s="403"/>
      <c r="BI3228" s="403"/>
      <c r="BJ3228" s="403"/>
      <c r="BK3228" s="403"/>
    </row>
    <row r="3229" spans="1:63" x14ac:dyDescent="0.25">
      <c r="A3229" s="405"/>
      <c r="B3229" s="400"/>
      <c r="C3229" s="403"/>
      <c r="D3229" s="403"/>
      <c r="E3229" s="403"/>
      <c r="I3229" s="404"/>
      <c r="Q3229" s="405"/>
      <c r="S3229" s="405"/>
      <c r="T3229" s="403"/>
      <c r="U3229" s="406"/>
      <c r="V3229" s="400"/>
      <c r="W3229" s="405"/>
      <c r="X3229" s="405"/>
      <c r="Y3229" s="403"/>
      <c r="Z3229" s="407"/>
      <c r="AA3229" s="403"/>
      <c r="AB3229" s="405"/>
      <c r="AC3229" s="403"/>
      <c r="AD3229" s="406"/>
      <c r="AG3229" s="403"/>
      <c r="AH3229" s="403"/>
      <c r="AI3229" s="405"/>
      <c r="AL3229" s="403"/>
      <c r="AN3229" s="403"/>
      <c r="AO3229" s="405"/>
      <c r="AP3229" s="403"/>
      <c r="AQ3229" s="403"/>
      <c r="AR3229" s="403"/>
      <c r="AS3229" s="403"/>
      <c r="AT3229" s="403"/>
      <c r="AU3229" s="403"/>
      <c r="AV3229" s="405"/>
      <c r="AW3229" s="404"/>
      <c r="AY3229" s="403"/>
      <c r="BC3229" s="403"/>
      <c r="BD3229" s="403"/>
      <c r="BE3229" s="403"/>
      <c r="BF3229" s="403"/>
      <c r="BG3229" s="403"/>
      <c r="BH3229" s="403"/>
      <c r="BI3229" s="403"/>
      <c r="BJ3229" s="403"/>
      <c r="BK3229" s="403"/>
    </row>
    <row r="3230" spans="1:63" x14ac:dyDescent="0.25">
      <c r="A3230" s="405"/>
      <c r="B3230" s="400"/>
      <c r="C3230" s="403"/>
      <c r="D3230" s="403"/>
      <c r="E3230" s="403"/>
      <c r="I3230" s="404"/>
      <c r="Q3230" s="405"/>
      <c r="S3230" s="405"/>
      <c r="T3230" s="403"/>
      <c r="U3230" s="406"/>
      <c r="V3230" s="400"/>
      <c r="W3230" s="405"/>
      <c r="X3230" s="405"/>
      <c r="Y3230" s="403"/>
      <c r="Z3230" s="407"/>
      <c r="AA3230" s="403"/>
      <c r="AB3230" s="405"/>
      <c r="AC3230" s="403"/>
      <c r="AD3230" s="406"/>
      <c r="AG3230" s="403"/>
      <c r="AH3230" s="403"/>
      <c r="AI3230" s="405"/>
      <c r="AL3230" s="403"/>
      <c r="AN3230" s="403"/>
      <c r="AO3230" s="405"/>
      <c r="AP3230" s="403"/>
      <c r="AQ3230" s="403"/>
      <c r="AR3230" s="403"/>
      <c r="AS3230" s="403"/>
      <c r="AT3230" s="403"/>
      <c r="AU3230" s="403"/>
      <c r="AV3230" s="405"/>
      <c r="AW3230" s="404"/>
      <c r="AY3230" s="403"/>
      <c r="BC3230" s="403"/>
      <c r="BD3230" s="403"/>
      <c r="BE3230" s="403"/>
      <c r="BF3230" s="403"/>
      <c r="BG3230" s="403"/>
      <c r="BH3230" s="403"/>
      <c r="BI3230" s="403"/>
      <c r="BJ3230" s="403"/>
      <c r="BK3230" s="403"/>
    </row>
    <row r="3231" spans="1:63" x14ac:dyDescent="0.25">
      <c r="A3231" s="405"/>
      <c r="B3231" s="400"/>
      <c r="C3231" s="403"/>
      <c r="D3231" s="403"/>
      <c r="E3231" s="403"/>
      <c r="I3231" s="404"/>
      <c r="Q3231" s="405"/>
      <c r="S3231" s="405"/>
      <c r="T3231" s="403"/>
      <c r="U3231" s="406"/>
      <c r="V3231" s="400"/>
      <c r="W3231" s="405"/>
      <c r="X3231" s="405"/>
      <c r="Y3231" s="403"/>
      <c r="Z3231" s="407"/>
      <c r="AA3231" s="403"/>
      <c r="AB3231" s="405"/>
      <c r="AC3231" s="403"/>
      <c r="AD3231" s="406"/>
      <c r="AG3231" s="403"/>
      <c r="AH3231" s="403"/>
      <c r="AI3231" s="405"/>
      <c r="AL3231" s="403"/>
      <c r="AN3231" s="403"/>
      <c r="AO3231" s="405"/>
      <c r="AP3231" s="403"/>
      <c r="AQ3231" s="403"/>
      <c r="AR3231" s="403"/>
      <c r="AS3231" s="403"/>
      <c r="AT3231" s="403"/>
      <c r="AU3231" s="403"/>
      <c r="AV3231" s="405"/>
      <c r="AW3231" s="404"/>
      <c r="AY3231" s="403"/>
      <c r="BC3231" s="403"/>
      <c r="BD3231" s="403"/>
      <c r="BE3231" s="403"/>
      <c r="BF3231" s="403"/>
      <c r="BG3231" s="403"/>
      <c r="BH3231" s="403"/>
      <c r="BI3231" s="403"/>
      <c r="BJ3231" s="403"/>
      <c r="BK3231" s="403"/>
    </row>
    <row r="3232" spans="1:63" x14ac:dyDescent="0.25">
      <c r="A3232" s="405"/>
      <c r="B3232" s="400"/>
      <c r="C3232" s="403"/>
      <c r="D3232" s="403"/>
      <c r="E3232" s="403"/>
      <c r="I3232" s="404"/>
      <c r="Q3232" s="405"/>
      <c r="S3232" s="405"/>
      <c r="T3232" s="403"/>
      <c r="U3232" s="406"/>
      <c r="V3232" s="400"/>
      <c r="W3232" s="405"/>
      <c r="X3232" s="405"/>
      <c r="Y3232" s="403"/>
      <c r="Z3232" s="407"/>
      <c r="AA3232" s="403"/>
      <c r="AB3232" s="405"/>
      <c r="AC3232" s="403"/>
      <c r="AD3232" s="406"/>
      <c r="AG3232" s="403"/>
      <c r="AH3232" s="403"/>
      <c r="AI3232" s="405"/>
      <c r="AL3232" s="403"/>
      <c r="AN3232" s="403"/>
      <c r="AO3232" s="405"/>
      <c r="AP3232" s="403"/>
      <c r="AQ3232" s="403"/>
      <c r="AR3232" s="403"/>
      <c r="AS3232" s="403"/>
      <c r="AT3232" s="403"/>
      <c r="AU3232" s="403"/>
      <c r="AV3232" s="405"/>
      <c r="AW3232" s="404"/>
      <c r="AY3232" s="403"/>
      <c r="BC3232" s="403"/>
      <c r="BD3232" s="403"/>
      <c r="BE3232" s="403"/>
      <c r="BF3232" s="403"/>
      <c r="BG3232" s="403"/>
      <c r="BH3232" s="403"/>
      <c r="BI3232" s="403"/>
      <c r="BJ3232" s="403"/>
      <c r="BK3232" s="403"/>
    </row>
    <row r="3233" spans="1:63" x14ac:dyDescent="0.25">
      <c r="A3233" s="405"/>
      <c r="B3233" s="400"/>
      <c r="C3233" s="403"/>
      <c r="D3233" s="403"/>
      <c r="E3233" s="403"/>
      <c r="I3233" s="404"/>
      <c r="Q3233" s="405"/>
      <c r="S3233" s="405"/>
      <c r="T3233" s="403"/>
      <c r="U3233" s="406"/>
      <c r="V3233" s="400"/>
      <c r="W3233" s="405"/>
      <c r="X3233" s="405"/>
      <c r="Y3233" s="403"/>
      <c r="Z3233" s="407"/>
      <c r="AA3233" s="403"/>
      <c r="AB3233" s="405"/>
      <c r="AC3233" s="403"/>
      <c r="AD3233" s="406"/>
      <c r="AG3233" s="403"/>
      <c r="AH3233" s="403"/>
      <c r="AI3233" s="405"/>
      <c r="AL3233" s="403"/>
      <c r="AN3233" s="403"/>
      <c r="AO3233" s="405"/>
      <c r="AP3233" s="403"/>
      <c r="AQ3233" s="403"/>
      <c r="AR3233" s="403"/>
      <c r="AS3233" s="403"/>
      <c r="AT3233" s="403"/>
      <c r="AU3233" s="403"/>
      <c r="AV3233" s="405"/>
      <c r="AW3233" s="404"/>
      <c r="AY3233" s="403"/>
      <c r="BC3233" s="403"/>
      <c r="BD3233" s="403"/>
      <c r="BE3233" s="403"/>
      <c r="BF3233" s="403"/>
      <c r="BG3233" s="403"/>
      <c r="BH3233" s="403"/>
      <c r="BI3233" s="403"/>
      <c r="BJ3233" s="403"/>
      <c r="BK3233" s="403"/>
    </row>
    <row r="3234" spans="1:63" x14ac:dyDescent="0.25">
      <c r="A3234" s="405"/>
      <c r="B3234" s="400"/>
      <c r="C3234" s="403"/>
      <c r="D3234" s="403"/>
      <c r="E3234" s="403"/>
      <c r="I3234" s="404"/>
      <c r="Q3234" s="405"/>
      <c r="S3234" s="405"/>
      <c r="T3234" s="403"/>
      <c r="U3234" s="406"/>
      <c r="V3234" s="400"/>
      <c r="W3234" s="405"/>
      <c r="X3234" s="405"/>
      <c r="Y3234" s="403"/>
      <c r="Z3234" s="407"/>
      <c r="AA3234" s="403"/>
      <c r="AB3234" s="405"/>
      <c r="AC3234" s="403"/>
      <c r="AD3234" s="406"/>
      <c r="AG3234" s="403"/>
      <c r="AH3234" s="403"/>
      <c r="AI3234" s="405"/>
      <c r="AL3234" s="403"/>
      <c r="AN3234" s="403"/>
      <c r="AO3234" s="405"/>
      <c r="AP3234" s="403"/>
      <c r="AQ3234" s="403"/>
      <c r="AR3234" s="403"/>
      <c r="AS3234" s="403"/>
      <c r="AT3234" s="403"/>
      <c r="AU3234" s="403"/>
      <c r="AV3234" s="405"/>
      <c r="AW3234" s="404"/>
      <c r="AY3234" s="403"/>
      <c r="BC3234" s="403"/>
      <c r="BD3234" s="403"/>
      <c r="BE3234" s="403"/>
      <c r="BF3234" s="403"/>
      <c r="BG3234" s="403"/>
      <c r="BH3234" s="403"/>
      <c r="BI3234" s="403"/>
      <c r="BJ3234" s="403"/>
      <c r="BK3234" s="403"/>
    </row>
    <row r="3235" spans="1:63" x14ac:dyDescent="0.25">
      <c r="A3235" s="405"/>
      <c r="B3235" s="400"/>
      <c r="C3235" s="403"/>
      <c r="D3235" s="403"/>
      <c r="E3235" s="403"/>
      <c r="I3235" s="404"/>
      <c r="Q3235" s="405"/>
      <c r="S3235" s="405"/>
      <c r="T3235" s="403"/>
      <c r="U3235" s="406"/>
      <c r="V3235" s="400"/>
      <c r="W3235" s="405"/>
      <c r="X3235" s="405"/>
      <c r="Y3235" s="403"/>
      <c r="Z3235" s="407"/>
      <c r="AA3235" s="403"/>
      <c r="AB3235" s="405"/>
      <c r="AC3235" s="403"/>
      <c r="AD3235" s="406"/>
      <c r="AG3235" s="403"/>
      <c r="AH3235" s="403"/>
      <c r="AI3235" s="405"/>
      <c r="AL3235" s="403"/>
      <c r="AN3235" s="403"/>
      <c r="AO3235" s="405"/>
      <c r="AP3235" s="403"/>
      <c r="AQ3235" s="403"/>
      <c r="AR3235" s="403"/>
      <c r="AS3235" s="403"/>
      <c r="AT3235" s="403"/>
      <c r="AU3235" s="403"/>
      <c r="AV3235" s="405"/>
      <c r="AW3235" s="404"/>
      <c r="AY3235" s="403"/>
      <c r="BC3235" s="403"/>
      <c r="BD3235" s="403"/>
      <c r="BE3235" s="403"/>
      <c r="BF3235" s="403"/>
      <c r="BG3235" s="403"/>
      <c r="BH3235" s="403"/>
      <c r="BI3235" s="403"/>
      <c r="BJ3235" s="403"/>
      <c r="BK3235" s="403"/>
    </row>
    <row r="3236" spans="1:63" x14ac:dyDescent="0.25">
      <c r="A3236" s="405"/>
      <c r="B3236" s="400"/>
      <c r="C3236" s="403"/>
      <c r="D3236" s="403"/>
      <c r="E3236" s="403"/>
      <c r="I3236" s="404"/>
      <c r="Q3236" s="405"/>
      <c r="S3236" s="405"/>
      <c r="T3236" s="403"/>
      <c r="U3236" s="406"/>
      <c r="V3236" s="400"/>
      <c r="W3236" s="405"/>
      <c r="X3236" s="405"/>
      <c r="Y3236" s="403"/>
      <c r="Z3236" s="407"/>
      <c r="AA3236" s="403"/>
      <c r="AB3236" s="405"/>
      <c r="AC3236" s="403"/>
      <c r="AD3236" s="406"/>
      <c r="AG3236" s="403"/>
      <c r="AH3236" s="403"/>
      <c r="AI3236" s="405"/>
      <c r="AL3236" s="403"/>
      <c r="AN3236" s="403"/>
      <c r="AO3236" s="405"/>
      <c r="AP3236" s="403"/>
      <c r="AQ3236" s="403"/>
      <c r="AR3236" s="403"/>
      <c r="AS3236" s="403"/>
      <c r="AT3236" s="403"/>
      <c r="AU3236" s="403"/>
      <c r="AV3236" s="405"/>
      <c r="AW3236" s="404"/>
      <c r="AY3236" s="403"/>
      <c r="BC3236" s="403"/>
      <c r="BD3236" s="403"/>
      <c r="BE3236" s="403"/>
      <c r="BF3236" s="403"/>
      <c r="BG3236" s="403"/>
      <c r="BH3236" s="403"/>
      <c r="BI3236" s="403"/>
      <c r="BJ3236" s="403"/>
      <c r="BK3236" s="403"/>
    </row>
    <row r="3237" spans="1:63" x14ac:dyDescent="0.25">
      <c r="A3237" s="405"/>
      <c r="B3237" s="400"/>
      <c r="C3237" s="403"/>
      <c r="D3237" s="403"/>
      <c r="E3237" s="403"/>
      <c r="I3237" s="404"/>
      <c r="Q3237" s="405"/>
      <c r="S3237" s="405"/>
      <c r="T3237" s="403"/>
      <c r="U3237" s="406"/>
      <c r="V3237" s="400"/>
      <c r="W3237" s="405"/>
      <c r="X3237" s="405"/>
      <c r="Y3237" s="403"/>
      <c r="Z3237" s="407"/>
      <c r="AA3237" s="403"/>
      <c r="AB3237" s="405"/>
      <c r="AC3237" s="403"/>
      <c r="AD3237" s="406"/>
      <c r="AG3237" s="403"/>
      <c r="AH3237" s="403"/>
      <c r="AI3237" s="405"/>
      <c r="AL3237" s="403"/>
      <c r="AN3237" s="403"/>
      <c r="AO3237" s="405"/>
      <c r="AP3237" s="403"/>
      <c r="AQ3237" s="403"/>
      <c r="AR3237" s="403"/>
      <c r="AS3237" s="403"/>
      <c r="AT3237" s="403"/>
      <c r="AU3237" s="403"/>
      <c r="AV3237" s="405"/>
      <c r="AW3237" s="404"/>
      <c r="AY3237" s="403"/>
      <c r="BC3237" s="403"/>
      <c r="BD3237" s="403"/>
      <c r="BE3237" s="403"/>
      <c r="BF3237" s="403"/>
      <c r="BG3237" s="403"/>
      <c r="BH3237" s="403"/>
      <c r="BI3237" s="403"/>
      <c r="BJ3237" s="403"/>
      <c r="BK3237" s="403"/>
    </row>
    <row r="3238" spans="1:63" x14ac:dyDescent="0.25">
      <c r="A3238" s="405"/>
      <c r="B3238" s="400"/>
      <c r="C3238" s="403"/>
      <c r="D3238" s="403"/>
      <c r="E3238" s="403"/>
      <c r="I3238" s="404"/>
      <c r="Q3238" s="405"/>
      <c r="S3238" s="405"/>
      <c r="T3238" s="403"/>
      <c r="U3238" s="406"/>
      <c r="V3238" s="400"/>
      <c r="W3238" s="405"/>
      <c r="X3238" s="405"/>
      <c r="Y3238" s="403"/>
      <c r="Z3238" s="407"/>
      <c r="AA3238" s="403"/>
      <c r="AB3238" s="405"/>
      <c r="AC3238" s="403"/>
      <c r="AD3238" s="406"/>
      <c r="AG3238" s="403"/>
      <c r="AH3238" s="403"/>
      <c r="AI3238" s="405"/>
      <c r="AL3238" s="403"/>
      <c r="AN3238" s="403"/>
      <c r="AO3238" s="405"/>
      <c r="AP3238" s="403"/>
      <c r="AQ3238" s="403"/>
      <c r="AR3238" s="403"/>
      <c r="AS3238" s="403"/>
      <c r="AT3238" s="403"/>
      <c r="AU3238" s="403"/>
      <c r="AV3238" s="405"/>
      <c r="AW3238" s="404"/>
      <c r="AY3238" s="403"/>
      <c r="BC3238" s="403"/>
      <c r="BD3238" s="403"/>
      <c r="BE3238" s="403"/>
      <c r="BF3238" s="403"/>
      <c r="BG3238" s="403"/>
      <c r="BH3238" s="403"/>
      <c r="BI3238" s="403"/>
      <c r="BJ3238" s="403"/>
      <c r="BK3238" s="403"/>
    </row>
    <row r="3239" spans="1:63" x14ac:dyDescent="0.25">
      <c r="A3239" s="405"/>
      <c r="B3239" s="400"/>
      <c r="C3239" s="403"/>
      <c r="D3239" s="403"/>
      <c r="E3239" s="403"/>
      <c r="I3239" s="404"/>
      <c r="Q3239" s="405"/>
      <c r="S3239" s="405"/>
      <c r="T3239" s="403"/>
      <c r="U3239" s="406"/>
      <c r="V3239" s="400"/>
      <c r="W3239" s="405"/>
      <c r="X3239" s="405"/>
      <c r="Y3239" s="403"/>
      <c r="Z3239" s="407"/>
      <c r="AA3239" s="403"/>
      <c r="AB3239" s="405"/>
      <c r="AC3239" s="403"/>
      <c r="AD3239" s="406"/>
      <c r="AG3239" s="403"/>
      <c r="AH3239" s="403"/>
      <c r="AI3239" s="405"/>
      <c r="AL3239" s="403"/>
      <c r="AN3239" s="403"/>
      <c r="AO3239" s="405"/>
      <c r="AP3239" s="403"/>
      <c r="AQ3239" s="403"/>
      <c r="AR3239" s="403"/>
      <c r="AS3239" s="403"/>
      <c r="AT3239" s="403"/>
      <c r="AU3239" s="403"/>
      <c r="AV3239" s="405"/>
      <c r="AW3239" s="404"/>
      <c r="AY3239" s="403"/>
      <c r="BC3239" s="403"/>
      <c r="BD3239" s="403"/>
      <c r="BE3239" s="403"/>
      <c r="BF3239" s="403"/>
      <c r="BG3239" s="403"/>
      <c r="BH3239" s="403"/>
      <c r="BI3239" s="403"/>
      <c r="BJ3239" s="403"/>
      <c r="BK3239" s="403"/>
    </row>
    <row r="3240" spans="1:63" x14ac:dyDescent="0.25">
      <c r="A3240" s="405"/>
      <c r="B3240" s="400"/>
      <c r="C3240" s="403"/>
      <c r="D3240" s="403"/>
      <c r="E3240" s="403"/>
      <c r="I3240" s="404"/>
      <c r="Q3240" s="405"/>
      <c r="S3240" s="405"/>
      <c r="T3240" s="403"/>
      <c r="U3240" s="406"/>
      <c r="V3240" s="400"/>
      <c r="W3240" s="405"/>
      <c r="X3240" s="405"/>
      <c r="Y3240" s="403"/>
      <c r="Z3240" s="407"/>
      <c r="AA3240" s="403"/>
      <c r="AB3240" s="405"/>
      <c r="AC3240" s="403"/>
      <c r="AD3240" s="406"/>
      <c r="AG3240" s="403"/>
      <c r="AH3240" s="403"/>
      <c r="AI3240" s="405"/>
      <c r="AL3240" s="403"/>
      <c r="AN3240" s="403"/>
      <c r="AO3240" s="405"/>
      <c r="AP3240" s="403"/>
      <c r="AQ3240" s="403"/>
      <c r="AR3240" s="403"/>
      <c r="AS3240" s="403"/>
      <c r="AT3240" s="403"/>
      <c r="AU3240" s="403"/>
      <c r="AV3240" s="405"/>
      <c r="AW3240" s="404"/>
      <c r="AY3240" s="403"/>
      <c r="BC3240" s="403"/>
      <c r="BD3240" s="403"/>
      <c r="BE3240" s="403"/>
      <c r="BF3240" s="403"/>
      <c r="BG3240" s="403"/>
      <c r="BH3240" s="403"/>
      <c r="BI3240" s="403"/>
      <c r="BJ3240" s="403"/>
      <c r="BK3240" s="403"/>
    </row>
    <row r="3241" spans="1:63" x14ac:dyDescent="0.25">
      <c r="A3241" s="405"/>
      <c r="B3241" s="400"/>
      <c r="C3241" s="403"/>
      <c r="D3241" s="403"/>
      <c r="E3241" s="403"/>
      <c r="I3241" s="404"/>
      <c r="Q3241" s="405"/>
      <c r="S3241" s="405"/>
      <c r="T3241" s="403"/>
      <c r="U3241" s="406"/>
      <c r="V3241" s="400"/>
      <c r="W3241" s="405"/>
      <c r="X3241" s="405"/>
      <c r="Y3241" s="403"/>
      <c r="Z3241" s="407"/>
      <c r="AA3241" s="403"/>
      <c r="AB3241" s="405"/>
      <c r="AC3241" s="403"/>
      <c r="AD3241" s="406"/>
      <c r="AG3241" s="403"/>
      <c r="AH3241" s="403"/>
      <c r="AI3241" s="405"/>
      <c r="AL3241" s="403"/>
      <c r="AN3241" s="403"/>
      <c r="AO3241" s="405"/>
      <c r="AP3241" s="403"/>
      <c r="AQ3241" s="403"/>
      <c r="AR3241" s="403"/>
      <c r="AS3241" s="403"/>
      <c r="AT3241" s="403"/>
      <c r="AU3241" s="403"/>
      <c r="AV3241" s="405"/>
      <c r="AW3241" s="404"/>
      <c r="AY3241" s="403"/>
      <c r="BC3241" s="403"/>
      <c r="BD3241" s="403"/>
      <c r="BE3241" s="403"/>
      <c r="BF3241" s="403"/>
      <c r="BG3241" s="403"/>
      <c r="BH3241" s="403"/>
      <c r="BI3241" s="403"/>
      <c r="BJ3241" s="403"/>
      <c r="BK3241" s="403"/>
    </row>
    <row r="3242" spans="1:63" x14ac:dyDescent="0.25">
      <c r="A3242" s="405"/>
      <c r="B3242" s="400"/>
      <c r="C3242" s="403"/>
      <c r="D3242" s="403"/>
      <c r="E3242" s="403"/>
      <c r="I3242" s="404"/>
      <c r="Q3242" s="405"/>
      <c r="S3242" s="405"/>
      <c r="T3242" s="403"/>
      <c r="U3242" s="406"/>
      <c r="V3242" s="400"/>
      <c r="W3242" s="405"/>
      <c r="X3242" s="405"/>
      <c r="Y3242" s="403"/>
      <c r="Z3242" s="407"/>
      <c r="AA3242" s="403"/>
      <c r="AB3242" s="405"/>
      <c r="AC3242" s="403"/>
      <c r="AD3242" s="406"/>
      <c r="AG3242" s="403"/>
      <c r="AH3242" s="403"/>
      <c r="AI3242" s="405"/>
      <c r="AL3242" s="403"/>
      <c r="AN3242" s="403"/>
      <c r="AO3242" s="405"/>
      <c r="AP3242" s="403"/>
      <c r="AQ3242" s="403"/>
      <c r="AR3242" s="403"/>
      <c r="AS3242" s="403"/>
      <c r="AT3242" s="403"/>
      <c r="AU3242" s="403"/>
      <c r="AV3242" s="405"/>
      <c r="AW3242" s="404"/>
      <c r="AY3242" s="403"/>
      <c r="BC3242" s="403"/>
      <c r="BD3242" s="403"/>
      <c r="BE3242" s="403"/>
      <c r="BF3242" s="403"/>
      <c r="BG3242" s="403"/>
      <c r="BH3242" s="403"/>
      <c r="BI3242" s="403"/>
      <c r="BJ3242" s="403"/>
      <c r="BK3242" s="403"/>
    </row>
    <row r="3243" spans="1:63" x14ac:dyDescent="0.25">
      <c r="A3243" s="405"/>
      <c r="B3243" s="400"/>
      <c r="C3243" s="403"/>
      <c r="D3243" s="403"/>
      <c r="E3243" s="403"/>
      <c r="I3243" s="404"/>
      <c r="Q3243" s="405"/>
      <c r="S3243" s="405"/>
      <c r="T3243" s="403"/>
      <c r="U3243" s="406"/>
      <c r="V3243" s="400"/>
      <c r="W3243" s="405"/>
      <c r="X3243" s="405"/>
      <c r="Y3243" s="403"/>
      <c r="Z3243" s="407"/>
      <c r="AA3243" s="403"/>
      <c r="AB3243" s="405"/>
      <c r="AC3243" s="403"/>
      <c r="AD3243" s="406"/>
      <c r="AG3243" s="403"/>
      <c r="AH3243" s="403"/>
      <c r="AI3243" s="405"/>
      <c r="AL3243" s="403"/>
      <c r="AN3243" s="403"/>
      <c r="AO3243" s="405"/>
      <c r="AP3243" s="403"/>
      <c r="AQ3243" s="403"/>
      <c r="AR3243" s="403"/>
      <c r="AS3243" s="403"/>
      <c r="AT3243" s="403"/>
      <c r="AU3243" s="403"/>
      <c r="AV3243" s="405"/>
      <c r="AW3243" s="404"/>
      <c r="AY3243" s="403"/>
      <c r="BC3243" s="403"/>
      <c r="BD3243" s="403"/>
      <c r="BE3243" s="403"/>
      <c r="BF3243" s="403"/>
      <c r="BG3243" s="403"/>
      <c r="BH3243" s="403"/>
      <c r="BI3243" s="403"/>
      <c r="BJ3243" s="403"/>
      <c r="BK3243" s="403"/>
    </row>
    <row r="3244" spans="1:63" x14ac:dyDescent="0.25">
      <c r="A3244" s="405"/>
      <c r="B3244" s="400"/>
      <c r="C3244" s="403"/>
      <c r="D3244" s="403"/>
      <c r="E3244" s="403"/>
      <c r="I3244" s="404"/>
      <c r="Q3244" s="405"/>
      <c r="S3244" s="405"/>
      <c r="T3244" s="403"/>
      <c r="U3244" s="406"/>
      <c r="V3244" s="400"/>
      <c r="W3244" s="405"/>
      <c r="X3244" s="405"/>
      <c r="Y3244" s="403"/>
      <c r="Z3244" s="407"/>
      <c r="AA3244" s="403"/>
      <c r="AB3244" s="405"/>
      <c r="AC3244" s="403"/>
      <c r="AD3244" s="406"/>
      <c r="AG3244" s="403"/>
      <c r="AH3244" s="403"/>
      <c r="AI3244" s="405"/>
      <c r="AL3244" s="403"/>
      <c r="AN3244" s="403"/>
      <c r="AO3244" s="405"/>
      <c r="AP3244" s="403"/>
      <c r="AQ3244" s="403"/>
      <c r="AR3244" s="403"/>
      <c r="AS3244" s="403"/>
      <c r="AT3244" s="403"/>
      <c r="AU3244" s="403"/>
      <c r="AV3244" s="405"/>
      <c r="AW3244" s="404"/>
      <c r="AY3244" s="403"/>
      <c r="BC3244" s="403"/>
      <c r="BD3244" s="403"/>
      <c r="BE3244" s="403"/>
      <c r="BF3244" s="403"/>
      <c r="BG3244" s="403"/>
      <c r="BH3244" s="403"/>
      <c r="BI3244" s="403"/>
      <c r="BJ3244" s="403"/>
      <c r="BK3244" s="403"/>
    </row>
    <row r="3245" spans="1:63" x14ac:dyDescent="0.25">
      <c r="A3245" s="405"/>
      <c r="B3245" s="400"/>
      <c r="C3245" s="403"/>
      <c r="D3245" s="403"/>
      <c r="E3245" s="403"/>
      <c r="I3245" s="404"/>
      <c r="Q3245" s="405"/>
      <c r="S3245" s="405"/>
      <c r="T3245" s="403"/>
      <c r="U3245" s="406"/>
      <c r="V3245" s="400"/>
      <c r="W3245" s="405"/>
      <c r="X3245" s="405"/>
      <c r="Y3245" s="403"/>
      <c r="Z3245" s="407"/>
      <c r="AA3245" s="403"/>
      <c r="AB3245" s="405"/>
      <c r="AC3245" s="403"/>
      <c r="AD3245" s="406"/>
      <c r="AG3245" s="403"/>
      <c r="AH3245" s="403"/>
      <c r="AI3245" s="405"/>
      <c r="AL3245" s="403"/>
      <c r="AN3245" s="403"/>
      <c r="AO3245" s="405"/>
      <c r="AP3245" s="403"/>
      <c r="AQ3245" s="403"/>
      <c r="AR3245" s="403"/>
      <c r="AS3245" s="403"/>
      <c r="AT3245" s="403"/>
      <c r="AU3245" s="403"/>
      <c r="AV3245" s="405"/>
      <c r="AW3245" s="404"/>
      <c r="AY3245" s="403"/>
      <c r="BC3245" s="403"/>
      <c r="BD3245" s="403"/>
      <c r="BE3245" s="403"/>
      <c r="BF3245" s="403"/>
      <c r="BG3245" s="403"/>
      <c r="BH3245" s="403"/>
      <c r="BI3245" s="403"/>
      <c r="BJ3245" s="403"/>
      <c r="BK3245" s="403"/>
    </row>
    <row r="3246" spans="1:63" x14ac:dyDescent="0.25">
      <c r="A3246" s="405"/>
      <c r="B3246" s="400"/>
      <c r="C3246" s="403"/>
      <c r="D3246" s="403"/>
      <c r="E3246" s="403"/>
      <c r="I3246" s="404"/>
      <c r="Q3246" s="405"/>
      <c r="S3246" s="405"/>
      <c r="T3246" s="403"/>
      <c r="U3246" s="406"/>
      <c r="V3246" s="400"/>
      <c r="W3246" s="405"/>
      <c r="X3246" s="405"/>
      <c r="Y3246" s="403"/>
      <c r="Z3246" s="407"/>
      <c r="AA3246" s="403"/>
      <c r="AB3246" s="405"/>
      <c r="AC3246" s="403"/>
      <c r="AD3246" s="406"/>
      <c r="AG3246" s="403"/>
      <c r="AH3246" s="403"/>
      <c r="AI3246" s="405"/>
      <c r="AL3246" s="403"/>
      <c r="AN3246" s="403"/>
      <c r="AO3246" s="405"/>
      <c r="AP3246" s="403"/>
      <c r="AQ3246" s="403"/>
      <c r="AR3246" s="403"/>
      <c r="AS3246" s="403"/>
      <c r="AT3246" s="403"/>
      <c r="AU3246" s="403"/>
      <c r="AV3246" s="405"/>
      <c r="AW3246" s="404"/>
      <c r="AY3246" s="403"/>
      <c r="BC3246" s="403"/>
      <c r="BD3246" s="403"/>
      <c r="BE3246" s="403"/>
      <c r="BF3246" s="403"/>
      <c r="BG3246" s="403"/>
      <c r="BH3246" s="403"/>
      <c r="BI3246" s="403"/>
      <c r="BJ3246" s="403"/>
      <c r="BK3246" s="403"/>
    </row>
    <row r="3247" spans="1:63" x14ac:dyDescent="0.25">
      <c r="A3247" s="405"/>
      <c r="B3247" s="400"/>
      <c r="C3247" s="403"/>
      <c r="D3247" s="403"/>
      <c r="E3247" s="403"/>
      <c r="I3247" s="404"/>
      <c r="Q3247" s="405"/>
      <c r="S3247" s="405"/>
      <c r="T3247" s="403"/>
      <c r="U3247" s="406"/>
      <c r="V3247" s="400"/>
      <c r="W3247" s="405"/>
      <c r="X3247" s="405"/>
      <c r="Y3247" s="403"/>
      <c r="Z3247" s="407"/>
      <c r="AA3247" s="403"/>
      <c r="AB3247" s="405"/>
      <c r="AC3247" s="403"/>
      <c r="AD3247" s="406"/>
      <c r="AG3247" s="403"/>
      <c r="AH3247" s="403"/>
      <c r="AI3247" s="405"/>
      <c r="AL3247" s="403"/>
      <c r="AN3247" s="403"/>
      <c r="AO3247" s="405"/>
      <c r="AP3247" s="403"/>
      <c r="AQ3247" s="403"/>
      <c r="AR3247" s="403"/>
      <c r="AS3247" s="403"/>
      <c r="AT3247" s="403"/>
      <c r="AU3247" s="403"/>
      <c r="AV3247" s="405"/>
      <c r="AW3247" s="404"/>
      <c r="AY3247" s="403"/>
      <c r="BC3247" s="403"/>
      <c r="BD3247" s="403"/>
      <c r="BE3247" s="403"/>
      <c r="BF3247" s="403"/>
      <c r="BG3247" s="403"/>
      <c r="BH3247" s="403"/>
      <c r="BI3247" s="403"/>
      <c r="BJ3247" s="403"/>
      <c r="BK3247" s="403"/>
    </row>
    <row r="3248" spans="1:63" x14ac:dyDescent="0.25">
      <c r="A3248" s="405"/>
      <c r="B3248" s="400"/>
      <c r="C3248" s="403"/>
      <c r="D3248" s="403"/>
      <c r="E3248" s="403"/>
      <c r="I3248" s="404"/>
      <c r="Q3248" s="405"/>
      <c r="S3248" s="405"/>
      <c r="T3248" s="403"/>
      <c r="U3248" s="406"/>
      <c r="V3248" s="400"/>
      <c r="W3248" s="405"/>
      <c r="X3248" s="405"/>
      <c r="Y3248" s="403"/>
      <c r="Z3248" s="407"/>
      <c r="AA3248" s="403"/>
      <c r="AB3248" s="405"/>
      <c r="AC3248" s="403"/>
      <c r="AD3248" s="406"/>
      <c r="AG3248" s="403"/>
      <c r="AH3248" s="403"/>
      <c r="AI3248" s="405"/>
      <c r="AL3248" s="403"/>
      <c r="AN3248" s="403"/>
      <c r="AO3248" s="405"/>
      <c r="AP3248" s="403"/>
      <c r="AQ3248" s="403"/>
      <c r="AR3248" s="403"/>
      <c r="AS3248" s="403"/>
      <c r="AT3248" s="403"/>
      <c r="AU3248" s="403"/>
      <c r="AV3248" s="405"/>
      <c r="AW3248" s="404"/>
      <c r="AY3248" s="403"/>
      <c r="BC3248" s="403"/>
      <c r="BD3248" s="403"/>
      <c r="BE3248" s="403"/>
      <c r="BF3248" s="403"/>
      <c r="BG3248" s="403"/>
      <c r="BH3248" s="403"/>
      <c r="BI3248" s="403"/>
      <c r="BJ3248" s="403"/>
      <c r="BK3248" s="403"/>
    </row>
    <row r="3249" spans="1:63" x14ac:dyDescent="0.25">
      <c r="A3249" s="405"/>
      <c r="B3249" s="400"/>
      <c r="C3249" s="403"/>
      <c r="D3249" s="403"/>
      <c r="E3249" s="403"/>
      <c r="I3249" s="404"/>
      <c r="Q3249" s="405"/>
      <c r="S3249" s="405"/>
      <c r="T3249" s="403"/>
      <c r="U3249" s="406"/>
      <c r="V3249" s="400"/>
      <c r="W3249" s="405"/>
      <c r="X3249" s="405"/>
      <c r="Y3249" s="403"/>
      <c r="Z3249" s="407"/>
      <c r="AA3249" s="403"/>
      <c r="AB3249" s="405"/>
      <c r="AC3249" s="403"/>
      <c r="AD3249" s="406"/>
      <c r="AG3249" s="403"/>
      <c r="AH3249" s="403"/>
      <c r="AI3249" s="405"/>
      <c r="AL3249" s="403"/>
      <c r="AN3249" s="403"/>
      <c r="AO3249" s="405"/>
      <c r="AP3249" s="403"/>
      <c r="AQ3249" s="403"/>
      <c r="AR3249" s="403"/>
      <c r="AS3249" s="403"/>
      <c r="AT3249" s="403"/>
      <c r="AU3249" s="403"/>
      <c r="AV3249" s="405"/>
      <c r="AW3249" s="404"/>
      <c r="AY3249" s="403"/>
      <c r="BC3249" s="403"/>
      <c r="BD3249" s="403"/>
      <c r="BE3249" s="403"/>
      <c r="BF3249" s="403"/>
      <c r="BG3249" s="403"/>
      <c r="BH3249" s="403"/>
      <c r="BI3249" s="403"/>
      <c r="BJ3249" s="403"/>
      <c r="BK3249" s="403"/>
    </row>
    <row r="3250" spans="1:63" x14ac:dyDescent="0.25">
      <c r="A3250" s="405"/>
      <c r="B3250" s="400"/>
      <c r="C3250" s="403"/>
      <c r="D3250" s="403"/>
      <c r="E3250" s="403"/>
      <c r="I3250" s="404"/>
      <c r="Q3250" s="405"/>
      <c r="S3250" s="405"/>
      <c r="T3250" s="403"/>
      <c r="U3250" s="406"/>
      <c r="V3250" s="400"/>
      <c r="W3250" s="405"/>
      <c r="X3250" s="405"/>
      <c r="Y3250" s="403"/>
      <c r="Z3250" s="407"/>
      <c r="AA3250" s="403"/>
      <c r="AB3250" s="405"/>
      <c r="AC3250" s="403"/>
      <c r="AD3250" s="406"/>
      <c r="AG3250" s="403"/>
      <c r="AH3250" s="403"/>
      <c r="AI3250" s="405"/>
      <c r="AL3250" s="403"/>
      <c r="AN3250" s="403"/>
      <c r="AO3250" s="405"/>
      <c r="AP3250" s="403"/>
      <c r="AQ3250" s="403"/>
      <c r="AR3250" s="403"/>
      <c r="AS3250" s="403"/>
      <c r="AT3250" s="403"/>
      <c r="AU3250" s="403"/>
      <c r="AV3250" s="405"/>
      <c r="AW3250" s="404"/>
      <c r="AY3250" s="403"/>
      <c r="BC3250" s="403"/>
      <c r="BD3250" s="403"/>
      <c r="BE3250" s="403"/>
      <c r="BF3250" s="403"/>
      <c r="BG3250" s="403"/>
      <c r="BH3250" s="403"/>
      <c r="BI3250" s="403"/>
      <c r="BJ3250" s="403"/>
      <c r="BK3250" s="403"/>
    </row>
    <row r="3251" spans="1:63" x14ac:dyDescent="0.25">
      <c r="A3251" s="405"/>
      <c r="B3251" s="400"/>
      <c r="C3251" s="403"/>
      <c r="D3251" s="403"/>
      <c r="E3251" s="403"/>
      <c r="I3251" s="404"/>
      <c r="Q3251" s="405"/>
      <c r="S3251" s="405"/>
      <c r="T3251" s="403"/>
      <c r="U3251" s="406"/>
      <c r="V3251" s="400"/>
      <c r="W3251" s="405"/>
      <c r="X3251" s="405"/>
      <c r="Y3251" s="403"/>
      <c r="Z3251" s="407"/>
      <c r="AA3251" s="403"/>
      <c r="AB3251" s="405"/>
      <c r="AC3251" s="403"/>
      <c r="AD3251" s="406"/>
      <c r="AG3251" s="403"/>
      <c r="AH3251" s="403"/>
      <c r="AI3251" s="405"/>
      <c r="AL3251" s="403"/>
      <c r="AN3251" s="403"/>
      <c r="AO3251" s="405"/>
      <c r="AP3251" s="403"/>
      <c r="AQ3251" s="403"/>
      <c r="AR3251" s="403"/>
      <c r="AS3251" s="403"/>
      <c r="AT3251" s="403"/>
      <c r="AU3251" s="403"/>
      <c r="AV3251" s="405"/>
      <c r="AW3251" s="404"/>
      <c r="AY3251" s="403"/>
      <c r="BC3251" s="403"/>
      <c r="BD3251" s="403"/>
      <c r="BE3251" s="403"/>
      <c r="BF3251" s="403"/>
      <c r="BG3251" s="403"/>
      <c r="BH3251" s="403"/>
      <c r="BI3251" s="403"/>
      <c r="BJ3251" s="403"/>
      <c r="BK3251" s="403"/>
    </row>
    <row r="3252" spans="1:63" x14ac:dyDescent="0.25">
      <c r="A3252" s="405"/>
      <c r="B3252" s="400"/>
      <c r="C3252" s="403"/>
      <c r="D3252" s="403"/>
      <c r="E3252" s="403"/>
      <c r="I3252" s="404"/>
      <c r="Q3252" s="405"/>
      <c r="S3252" s="405"/>
      <c r="T3252" s="403"/>
      <c r="U3252" s="406"/>
      <c r="V3252" s="400"/>
      <c r="W3252" s="405"/>
      <c r="X3252" s="405"/>
      <c r="Y3252" s="403"/>
      <c r="Z3252" s="407"/>
      <c r="AA3252" s="403"/>
      <c r="AB3252" s="405"/>
      <c r="AC3252" s="403"/>
      <c r="AD3252" s="406"/>
      <c r="AG3252" s="403"/>
      <c r="AH3252" s="403"/>
      <c r="AI3252" s="405"/>
      <c r="AL3252" s="403"/>
      <c r="AN3252" s="403"/>
      <c r="AO3252" s="405"/>
      <c r="AP3252" s="403"/>
      <c r="AQ3252" s="403"/>
      <c r="AR3252" s="403"/>
      <c r="AS3252" s="403"/>
      <c r="AT3252" s="403"/>
      <c r="AU3252" s="403"/>
      <c r="AV3252" s="405"/>
      <c r="AW3252" s="404"/>
      <c r="AY3252" s="403"/>
      <c r="BC3252" s="403"/>
      <c r="BD3252" s="403"/>
      <c r="BE3252" s="403"/>
      <c r="BF3252" s="403"/>
      <c r="BG3252" s="403"/>
      <c r="BH3252" s="403"/>
      <c r="BI3252" s="403"/>
      <c r="BJ3252" s="403"/>
      <c r="BK3252" s="403"/>
    </row>
    <row r="3253" spans="1:63" x14ac:dyDescent="0.25">
      <c r="A3253" s="405"/>
      <c r="B3253" s="400"/>
      <c r="C3253" s="403"/>
      <c r="D3253" s="403"/>
      <c r="E3253" s="403"/>
      <c r="I3253" s="404"/>
      <c r="Q3253" s="405"/>
      <c r="S3253" s="405"/>
      <c r="T3253" s="403"/>
      <c r="U3253" s="406"/>
      <c r="V3253" s="400"/>
      <c r="W3253" s="405"/>
      <c r="X3253" s="405"/>
      <c r="Y3253" s="403"/>
      <c r="Z3253" s="407"/>
      <c r="AA3253" s="403"/>
      <c r="AB3253" s="405"/>
      <c r="AC3253" s="403"/>
      <c r="AD3253" s="406"/>
      <c r="AG3253" s="403"/>
      <c r="AH3253" s="403"/>
      <c r="AI3253" s="405"/>
      <c r="AL3253" s="403"/>
      <c r="AN3253" s="403"/>
      <c r="AO3253" s="405"/>
      <c r="AP3253" s="403"/>
      <c r="AQ3253" s="403"/>
      <c r="AR3253" s="403"/>
      <c r="AS3253" s="403"/>
      <c r="AT3253" s="403"/>
      <c r="AU3253" s="403"/>
      <c r="AV3253" s="405"/>
      <c r="AW3253" s="404"/>
      <c r="AY3253" s="403"/>
      <c r="BC3253" s="403"/>
      <c r="BD3253" s="403"/>
      <c r="BE3253" s="403"/>
      <c r="BF3253" s="403"/>
      <c r="BG3253" s="403"/>
      <c r="BH3253" s="403"/>
      <c r="BI3253" s="403"/>
      <c r="BJ3253" s="403"/>
      <c r="BK3253" s="403"/>
    </row>
    <row r="3254" spans="1:63" x14ac:dyDescent="0.25">
      <c r="A3254" s="405"/>
      <c r="B3254" s="400"/>
      <c r="C3254" s="403"/>
      <c r="D3254" s="403"/>
      <c r="E3254" s="403"/>
      <c r="I3254" s="404"/>
      <c r="Q3254" s="405"/>
      <c r="S3254" s="405"/>
      <c r="T3254" s="403"/>
      <c r="U3254" s="406"/>
      <c r="V3254" s="400"/>
      <c r="W3254" s="405"/>
      <c r="X3254" s="405"/>
      <c r="Y3254" s="403"/>
      <c r="Z3254" s="407"/>
      <c r="AA3254" s="403"/>
      <c r="AB3254" s="405"/>
      <c r="AC3254" s="403"/>
      <c r="AD3254" s="406"/>
      <c r="AG3254" s="403"/>
      <c r="AH3254" s="403"/>
      <c r="AI3254" s="405"/>
      <c r="AL3254" s="403"/>
      <c r="AN3254" s="403"/>
      <c r="AO3254" s="405"/>
      <c r="AP3254" s="403"/>
      <c r="AQ3254" s="403"/>
      <c r="AR3254" s="403"/>
      <c r="AS3254" s="403"/>
      <c r="AT3254" s="403"/>
      <c r="AU3254" s="403"/>
      <c r="AV3254" s="405"/>
      <c r="AW3254" s="404"/>
      <c r="AY3254" s="403"/>
      <c r="BC3254" s="403"/>
      <c r="BD3254" s="403"/>
      <c r="BE3254" s="403"/>
      <c r="BF3254" s="403"/>
      <c r="BG3254" s="403"/>
      <c r="BH3254" s="403"/>
      <c r="BI3254" s="403"/>
      <c r="BJ3254" s="403"/>
      <c r="BK3254" s="403"/>
    </row>
    <row r="3255" spans="1:63" x14ac:dyDescent="0.25">
      <c r="A3255" s="405"/>
      <c r="B3255" s="400"/>
      <c r="C3255" s="403"/>
      <c r="D3255" s="403"/>
      <c r="E3255" s="403"/>
      <c r="I3255" s="404"/>
      <c r="Q3255" s="405"/>
      <c r="S3255" s="405"/>
      <c r="T3255" s="403"/>
      <c r="U3255" s="406"/>
      <c r="V3255" s="400"/>
      <c r="W3255" s="405"/>
      <c r="X3255" s="405"/>
      <c r="Y3255" s="403"/>
      <c r="Z3255" s="407"/>
      <c r="AA3255" s="403"/>
      <c r="AB3255" s="405"/>
      <c r="AC3255" s="403"/>
      <c r="AD3255" s="406"/>
      <c r="AG3255" s="403"/>
      <c r="AH3255" s="403"/>
      <c r="AI3255" s="405"/>
      <c r="AL3255" s="403"/>
      <c r="AN3255" s="403"/>
      <c r="AO3255" s="405"/>
      <c r="AP3255" s="403"/>
      <c r="AQ3255" s="403"/>
      <c r="AR3255" s="403"/>
      <c r="AS3255" s="403"/>
      <c r="AT3255" s="403"/>
      <c r="AU3255" s="403"/>
      <c r="AV3255" s="405"/>
      <c r="AW3255" s="404"/>
      <c r="AY3255" s="403"/>
      <c r="BC3255" s="403"/>
      <c r="BD3255" s="403"/>
      <c r="BE3255" s="403"/>
      <c r="BF3255" s="403"/>
      <c r="BG3255" s="403"/>
      <c r="BH3255" s="403"/>
      <c r="BI3255" s="403"/>
      <c r="BJ3255" s="403"/>
      <c r="BK3255" s="403"/>
    </row>
    <row r="3256" spans="1:63" x14ac:dyDescent="0.25">
      <c r="A3256" s="405"/>
      <c r="B3256" s="400"/>
      <c r="C3256" s="403"/>
      <c r="D3256" s="403"/>
      <c r="E3256" s="403"/>
      <c r="I3256" s="404"/>
      <c r="Q3256" s="405"/>
      <c r="S3256" s="405"/>
      <c r="T3256" s="403"/>
      <c r="U3256" s="406"/>
      <c r="V3256" s="400"/>
      <c r="W3256" s="405"/>
      <c r="X3256" s="405"/>
      <c r="Y3256" s="403"/>
      <c r="Z3256" s="407"/>
      <c r="AA3256" s="403"/>
      <c r="AB3256" s="405"/>
      <c r="AC3256" s="403"/>
      <c r="AD3256" s="406"/>
      <c r="AG3256" s="403"/>
      <c r="AH3256" s="403"/>
      <c r="AI3256" s="405"/>
      <c r="AL3256" s="403"/>
      <c r="AN3256" s="403"/>
      <c r="AO3256" s="405"/>
      <c r="AP3256" s="403"/>
      <c r="AQ3256" s="403"/>
      <c r="AR3256" s="403"/>
      <c r="AS3256" s="403"/>
      <c r="AT3256" s="403"/>
      <c r="AU3256" s="403"/>
      <c r="AV3256" s="405"/>
      <c r="AW3256" s="404"/>
      <c r="AY3256" s="403"/>
      <c r="BC3256" s="403"/>
      <c r="BD3256" s="403"/>
      <c r="BE3256" s="403"/>
      <c r="BF3256" s="403"/>
      <c r="BG3256" s="403"/>
      <c r="BH3256" s="403"/>
      <c r="BI3256" s="403"/>
      <c r="BJ3256" s="403"/>
      <c r="BK3256" s="403"/>
    </row>
    <row r="3257" spans="1:63" x14ac:dyDescent="0.25">
      <c r="A3257" s="405"/>
      <c r="B3257" s="400"/>
      <c r="C3257" s="403"/>
      <c r="D3257" s="403"/>
      <c r="E3257" s="403"/>
      <c r="I3257" s="404"/>
      <c r="Q3257" s="405"/>
      <c r="S3257" s="405"/>
      <c r="T3257" s="403"/>
      <c r="U3257" s="406"/>
      <c r="V3257" s="400"/>
      <c r="W3257" s="405"/>
      <c r="X3257" s="405"/>
      <c r="Y3257" s="403"/>
      <c r="Z3257" s="407"/>
      <c r="AA3257" s="403"/>
      <c r="AB3257" s="405"/>
      <c r="AC3257" s="403"/>
      <c r="AD3257" s="406"/>
      <c r="AG3257" s="403"/>
      <c r="AH3257" s="403"/>
      <c r="AI3257" s="405"/>
      <c r="AL3257" s="403"/>
      <c r="AN3257" s="403"/>
      <c r="AO3257" s="405"/>
      <c r="AP3257" s="403"/>
      <c r="AQ3257" s="403"/>
      <c r="AR3257" s="403"/>
      <c r="AS3257" s="403"/>
      <c r="AT3257" s="403"/>
      <c r="AU3257" s="403"/>
      <c r="AV3257" s="405"/>
      <c r="AW3257" s="404"/>
      <c r="AY3257" s="403"/>
      <c r="BC3257" s="403"/>
      <c r="BD3257" s="403"/>
      <c r="BE3257" s="403"/>
      <c r="BF3257" s="403"/>
      <c r="BG3257" s="403"/>
      <c r="BH3257" s="403"/>
      <c r="BI3257" s="403"/>
      <c r="BJ3257" s="403"/>
      <c r="BK3257" s="403"/>
    </row>
    <row r="3258" spans="1:63" x14ac:dyDescent="0.25">
      <c r="A3258" s="405"/>
      <c r="B3258" s="400"/>
      <c r="C3258" s="403"/>
      <c r="D3258" s="403"/>
      <c r="E3258" s="403"/>
      <c r="I3258" s="404"/>
      <c r="Q3258" s="405"/>
      <c r="S3258" s="405"/>
      <c r="T3258" s="403"/>
      <c r="U3258" s="406"/>
      <c r="V3258" s="400"/>
      <c r="W3258" s="405"/>
      <c r="X3258" s="405"/>
      <c r="Y3258" s="403"/>
      <c r="Z3258" s="407"/>
      <c r="AA3258" s="403"/>
      <c r="AB3258" s="405"/>
      <c r="AC3258" s="403"/>
      <c r="AD3258" s="406"/>
      <c r="AG3258" s="403"/>
      <c r="AH3258" s="403"/>
      <c r="AI3258" s="405"/>
      <c r="AL3258" s="403"/>
      <c r="AN3258" s="403"/>
      <c r="AO3258" s="405"/>
      <c r="AP3258" s="403"/>
      <c r="AQ3258" s="403"/>
      <c r="AR3258" s="403"/>
      <c r="AS3258" s="403"/>
      <c r="AT3258" s="403"/>
      <c r="AU3258" s="403"/>
      <c r="AV3258" s="405"/>
      <c r="AW3258" s="404"/>
      <c r="AY3258" s="403"/>
      <c r="BC3258" s="403"/>
      <c r="BD3258" s="403"/>
      <c r="BE3258" s="403"/>
      <c r="BF3258" s="403"/>
      <c r="BG3258" s="403"/>
      <c r="BH3258" s="403"/>
      <c r="BI3258" s="403"/>
      <c r="BJ3258" s="403"/>
      <c r="BK3258" s="403"/>
    </row>
    <row r="3259" spans="1:63" x14ac:dyDescent="0.25">
      <c r="A3259" s="405"/>
      <c r="B3259" s="400"/>
      <c r="C3259" s="403"/>
      <c r="D3259" s="403"/>
      <c r="E3259" s="403"/>
      <c r="I3259" s="404"/>
      <c r="Q3259" s="405"/>
      <c r="S3259" s="405"/>
      <c r="T3259" s="403"/>
      <c r="U3259" s="406"/>
      <c r="V3259" s="400"/>
      <c r="W3259" s="405"/>
      <c r="X3259" s="405"/>
      <c r="Y3259" s="403"/>
      <c r="Z3259" s="407"/>
      <c r="AA3259" s="403"/>
      <c r="AB3259" s="405"/>
      <c r="AC3259" s="403"/>
      <c r="AD3259" s="406"/>
      <c r="AG3259" s="403"/>
      <c r="AH3259" s="403"/>
      <c r="AI3259" s="405"/>
      <c r="AL3259" s="403"/>
      <c r="AN3259" s="403"/>
      <c r="AO3259" s="405"/>
      <c r="AP3259" s="403"/>
      <c r="AQ3259" s="403"/>
      <c r="AR3259" s="403"/>
      <c r="AS3259" s="403"/>
      <c r="AT3259" s="403"/>
      <c r="AU3259" s="403"/>
      <c r="AV3259" s="405"/>
      <c r="AW3259" s="404"/>
      <c r="AY3259" s="403"/>
      <c r="BC3259" s="403"/>
      <c r="BD3259" s="403"/>
      <c r="BE3259" s="403"/>
      <c r="BF3259" s="403"/>
      <c r="BG3259" s="403"/>
      <c r="BH3259" s="403"/>
      <c r="BI3259" s="403"/>
      <c r="BJ3259" s="403"/>
      <c r="BK3259" s="403"/>
    </row>
    <row r="3260" spans="1:63" x14ac:dyDescent="0.25">
      <c r="A3260" s="405"/>
      <c r="B3260" s="400"/>
      <c r="C3260" s="403"/>
      <c r="D3260" s="403"/>
      <c r="E3260" s="403"/>
      <c r="I3260" s="404"/>
      <c r="Q3260" s="405"/>
      <c r="S3260" s="405"/>
      <c r="T3260" s="403"/>
      <c r="U3260" s="406"/>
      <c r="V3260" s="400"/>
      <c r="W3260" s="405"/>
      <c r="X3260" s="405"/>
      <c r="Y3260" s="403"/>
      <c r="Z3260" s="407"/>
      <c r="AA3260" s="403"/>
      <c r="AB3260" s="405"/>
      <c r="AC3260" s="403"/>
      <c r="AD3260" s="406"/>
      <c r="AG3260" s="403"/>
      <c r="AH3260" s="403"/>
      <c r="AI3260" s="405"/>
      <c r="AL3260" s="403"/>
      <c r="AN3260" s="403"/>
      <c r="AO3260" s="405"/>
      <c r="AP3260" s="403"/>
      <c r="AQ3260" s="403"/>
      <c r="AR3260" s="403"/>
      <c r="AS3260" s="403"/>
      <c r="AT3260" s="403"/>
      <c r="AU3260" s="403"/>
      <c r="AV3260" s="405"/>
      <c r="AW3260" s="404"/>
      <c r="AY3260" s="403"/>
      <c r="BC3260" s="403"/>
      <c r="BD3260" s="403"/>
      <c r="BE3260" s="403"/>
      <c r="BF3260" s="403"/>
      <c r="BG3260" s="403"/>
      <c r="BH3260" s="403"/>
      <c r="BI3260" s="403"/>
      <c r="BJ3260" s="403"/>
      <c r="BK3260" s="403"/>
    </row>
    <row r="3261" spans="1:63" x14ac:dyDescent="0.25">
      <c r="A3261" s="405"/>
      <c r="B3261" s="400"/>
      <c r="C3261" s="403"/>
      <c r="D3261" s="403"/>
      <c r="E3261" s="403"/>
      <c r="I3261" s="404"/>
      <c r="Q3261" s="405"/>
      <c r="S3261" s="405"/>
      <c r="T3261" s="403"/>
      <c r="U3261" s="406"/>
      <c r="V3261" s="400"/>
      <c r="W3261" s="405"/>
      <c r="X3261" s="405"/>
      <c r="Y3261" s="403"/>
      <c r="Z3261" s="407"/>
      <c r="AA3261" s="403"/>
      <c r="AB3261" s="405"/>
      <c r="AC3261" s="403"/>
      <c r="AD3261" s="406"/>
      <c r="AG3261" s="403"/>
      <c r="AH3261" s="403"/>
      <c r="AI3261" s="405"/>
      <c r="AL3261" s="403"/>
      <c r="AN3261" s="403"/>
      <c r="AO3261" s="405"/>
      <c r="AP3261" s="403"/>
      <c r="AQ3261" s="403"/>
      <c r="AR3261" s="403"/>
      <c r="AS3261" s="403"/>
      <c r="AT3261" s="403"/>
      <c r="AU3261" s="403"/>
      <c r="AV3261" s="405"/>
      <c r="AW3261" s="404"/>
      <c r="AY3261" s="403"/>
      <c r="BC3261" s="403"/>
      <c r="BD3261" s="403"/>
      <c r="BE3261" s="403"/>
      <c r="BF3261" s="403"/>
      <c r="BG3261" s="403"/>
      <c r="BH3261" s="403"/>
      <c r="BI3261" s="403"/>
      <c r="BJ3261" s="403"/>
      <c r="BK3261" s="403"/>
    </row>
    <row r="3262" spans="1:63" x14ac:dyDescent="0.25">
      <c r="A3262" s="405"/>
      <c r="B3262" s="400"/>
      <c r="C3262" s="403"/>
      <c r="D3262" s="403"/>
      <c r="E3262" s="403"/>
      <c r="I3262" s="404"/>
      <c r="Q3262" s="405"/>
      <c r="S3262" s="405"/>
      <c r="T3262" s="403"/>
      <c r="U3262" s="406"/>
      <c r="V3262" s="400"/>
      <c r="W3262" s="405"/>
      <c r="X3262" s="405"/>
      <c r="Y3262" s="403"/>
      <c r="Z3262" s="407"/>
      <c r="AA3262" s="403"/>
      <c r="AB3262" s="405"/>
      <c r="AC3262" s="403"/>
      <c r="AD3262" s="406"/>
      <c r="AG3262" s="403"/>
      <c r="AH3262" s="403"/>
      <c r="AI3262" s="405"/>
      <c r="AL3262" s="403"/>
      <c r="AN3262" s="403"/>
      <c r="AO3262" s="405"/>
      <c r="AP3262" s="403"/>
      <c r="AQ3262" s="403"/>
      <c r="AR3262" s="403"/>
      <c r="AS3262" s="403"/>
      <c r="AT3262" s="403"/>
      <c r="AU3262" s="403"/>
      <c r="AV3262" s="405"/>
      <c r="AW3262" s="404"/>
      <c r="AY3262" s="403"/>
      <c r="BC3262" s="403"/>
      <c r="BD3262" s="403"/>
      <c r="BE3262" s="403"/>
      <c r="BF3262" s="403"/>
      <c r="BG3262" s="403"/>
      <c r="BH3262" s="403"/>
      <c r="BI3262" s="403"/>
      <c r="BJ3262" s="403"/>
      <c r="BK3262" s="403"/>
    </row>
    <row r="3263" spans="1:63" x14ac:dyDescent="0.25">
      <c r="A3263" s="405"/>
      <c r="B3263" s="400"/>
      <c r="C3263" s="403"/>
      <c r="D3263" s="403"/>
      <c r="E3263" s="403"/>
      <c r="I3263" s="404"/>
      <c r="Q3263" s="405"/>
      <c r="S3263" s="405"/>
      <c r="T3263" s="403"/>
      <c r="U3263" s="406"/>
      <c r="V3263" s="400"/>
      <c r="W3263" s="405"/>
      <c r="X3263" s="405"/>
      <c r="Y3263" s="403"/>
      <c r="Z3263" s="407"/>
      <c r="AA3263" s="403"/>
      <c r="AB3263" s="405"/>
      <c r="AC3263" s="403"/>
      <c r="AD3263" s="406"/>
      <c r="AG3263" s="403"/>
      <c r="AH3263" s="403"/>
      <c r="AI3263" s="405"/>
      <c r="AL3263" s="403"/>
      <c r="AN3263" s="403"/>
      <c r="AO3263" s="405"/>
      <c r="AP3263" s="403"/>
      <c r="AQ3263" s="403"/>
      <c r="AR3263" s="403"/>
      <c r="AS3263" s="403"/>
      <c r="AT3263" s="403"/>
      <c r="AU3263" s="403"/>
      <c r="AV3263" s="405"/>
      <c r="AW3263" s="404"/>
      <c r="AY3263" s="403"/>
      <c r="BC3263" s="403"/>
      <c r="BD3263" s="403"/>
      <c r="BE3263" s="403"/>
      <c r="BF3263" s="403"/>
      <c r="BG3263" s="403"/>
      <c r="BH3263" s="403"/>
      <c r="BI3263" s="403"/>
      <c r="BJ3263" s="403"/>
      <c r="BK3263" s="403"/>
    </row>
    <row r="3264" spans="1:63" x14ac:dyDescent="0.25">
      <c r="A3264" s="405"/>
      <c r="B3264" s="400"/>
      <c r="C3264" s="403"/>
      <c r="D3264" s="403"/>
      <c r="E3264" s="403"/>
      <c r="I3264" s="404"/>
      <c r="Q3264" s="405"/>
      <c r="S3264" s="405"/>
      <c r="T3264" s="403"/>
      <c r="U3264" s="406"/>
      <c r="V3264" s="400"/>
      <c r="W3264" s="405"/>
      <c r="X3264" s="405"/>
      <c r="Y3264" s="403"/>
      <c r="Z3264" s="407"/>
      <c r="AA3264" s="403"/>
      <c r="AB3264" s="405"/>
      <c r="AC3264" s="403"/>
      <c r="AD3264" s="406"/>
      <c r="AG3264" s="403"/>
      <c r="AH3264" s="403"/>
      <c r="AI3264" s="405"/>
      <c r="AL3264" s="403"/>
      <c r="AN3264" s="403"/>
      <c r="AO3264" s="405"/>
      <c r="AP3264" s="403"/>
      <c r="AQ3264" s="403"/>
      <c r="AR3264" s="403"/>
      <c r="AS3264" s="403"/>
      <c r="AT3264" s="403"/>
      <c r="AU3264" s="403"/>
      <c r="AV3264" s="405"/>
      <c r="AW3264" s="404"/>
      <c r="AY3264" s="403"/>
      <c r="BC3264" s="403"/>
      <c r="BD3264" s="403"/>
      <c r="BE3264" s="403"/>
      <c r="BF3264" s="403"/>
      <c r="BG3264" s="403"/>
      <c r="BH3264" s="403"/>
      <c r="BI3264" s="403"/>
      <c r="BJ3264" s="403"/>
      <c r="BK3264" s="403"/>
    </row>
    <row r="3265" spans="1:63" x14ac:dyDescent="0.25">
      <c r="A3265" s="405"/>
      <c r="B3265" s="400"/>
      <c r="C3265" s="403"/>
      <c r="D3265" s="403"/>
      <c r="E3265" s="403"/>
      <c r="I3265" s="404"/>
      <c r="Q3265" s="405"/>
      <c r="S3265" s="405"/>
      <c r="T3265" s="403"/>
      <c r="U3265" s="406"/>
      <c r="V3265" s="400"/>
      <c r="W3265" s="405"/>
      <c r="X3265" s="405"/>
      <c r="Y3265" s="403"/>
      <c r="Z3265" s="407"/>
      <c r="AA3265" s="403"/>
      <c r="AB3265" s="405"/>
      <c r="AC3265" s="403"/>
      <c r="AD3265" s="406"/>
      <c r="AG3265" s="403"/>
      <c r="AH3265" s="403"/>
      <c r="AI3265" s="405"/>
      <c r="AL3265" s="403"/>
      <c r="AN3265" s="403"/>
      <c r="AO3265" s="405"/>
      <c r="AP3265" s="403"/>
      <c r="AQ3265" s="403"/>
      <c r="AR3265" s="403"/>
      <c r="AS3265" s="403"/>
      <c r="AT3265" s="403"/>
      <c r="AU3265" s="403"/>
      <c r="AV3265" s="405"/>
      <c r="AW3265" s="404"/>
      <c r="AY3265" s="403"/>
      <c r="BC3265" s="403"/>
      <c r="BD3265" s="403"/>
      <c r="BE3265" s="403"/>
      <c r="BF3265" s="403"/>
      <c r="BG3265" s="403"/>
      <c r="BH3265" s="403"/>
      <c r="BI3265" s="403"/>
      <c r="BJ3265" s="403"/>
      <c r="BK3265" s="403"/>
    </row>
    <row r="3266" spans="1:63" x14ac:dyDescent="0.25">
      <c r="A3266" s="405"/>
      <c r="B3266" s="400"/>
      <c r="C3266" s="403"/>
      <c r="D3266" s="403"/>
      <c r="E3266" s="403"/>
      <c r="I3266" s="404"/>
      <c r="Q3266" s="405"/>
      <c r="S3266" s="405"/>
      <c r="T3266" s="403"/>
      <c r="U3266" s="406"/>
      <c r="V3266" s="400"/>
      <c r="W3266" s="405"/>
      <c r="X3266" s="405"/>
      <c r="Y3266" s="403"/>
      <c r="Z3266" s="407"/>
      <c r="AA3266" s="403"/>
      <c r="AB3266" s="405"/>
      <c r="AC3266" s="403"/>
      <c r="AD3266" s="406"/>
      <c r="AG3266" s="403"/>
      <c r="AH3266" s="403"/>
      <c r="AI3266" s="405"/>
      <c r="AL3266" s="403"/>
      <c r="AN3266" s="403"/>
      <c r="AO3266" s="405"/>
      <c r="AP3266" s="403"/>
      <c r="AQ3266" s="403"/>
      <c r="AR3266" s="403"/>
      <c r="AS3266" s="403"/>
      <c r="AT3266" s="403"/>
      <c r="AU3266" s="403"/>
      <c r="AV3266" s="405"/>
      <c r="AW3266" s="404"/>
      <c r="AY3266" s="403"/>
      <c r="BC3266" s="403"/>
      <c r="BD3266" s="403"/>
      <c r="BE3266" s="403"/>
      <c r="BF3266" s="403"/>
      <c r="BG3266" s="403"/>
      <c r="BH3266" s="403"/>
      <c r="BI3266" s="403"/>
      <c r="BJ3266" s="403"/>
      <c r="BK3266" s="403"/>
    </row>
    <row r="3267" spans="1:63" x14ac:dyDescent="0.25">
      <c r="A3267" s="405"/>
      <c r="B3267" s="400"/>
      <c r="C3267" s="403"/>
      <c r="D3267" s="403"/>
      <c r="E3267" s="403"/>
      <c r="I3267" s="404"/>
      <c r="Q3267" s="405"/>
      <c r="S3267" s="405"/>
      <c r="T3267" s="403"/>
      <c r="U3267" s="406"/>
      <c r="V3267" s="400"/>
      <c r="W3267" s="405"/>
      <c r="X3267" s="405"/>
      <c r="Y3267" s="403"/>
      <c r="Z3267" s="407"/>
      <c r="AA3267" s="403"/>
      <c r="AB3267" s="405"/>
      <c r="AC3267" s="403"/>
      <c r="AD3267" s="406"/>
      <c r="AG3267" s="403"/>
      <c r="AH3267" s="403"/>
      <c r="AI3267" s="405"/>
      <c r="AL3267" s="403"/>
      <c r="AN3267" s="403"/>
      <c r="AO3267" s="405"/>
      <c r="AP3267" s="403"/>
      <c r="AQ3267" s="403"/>
      <c r="AR3267" s="403"/>
      <c r="AS3267" s="403"/>
      <c r="AT3267" s="403"/>
      <c r="AU3267" s="403"/>
      <c r="AV3267" s="405"/>
      <c r="AW3267" s="404"/>
      <c r="AY3267" s="403"/>
      <c r="BC3267" s="403"/>
      <c r="BD3267" s="403"/>
      <c r="BE3267" s="403"/>
      <c r="BF3267" s="403"/>
      <c r="BG3267" s="403"/>
      <c r="BH3267" s="403"/>
      <c r="BI3267" s="403"/>
      <c r="BJ3267" s="403"/>
      <c r="BK3267" s="403"/>
    </row>
    <row r="3268" spans="1:63" x14ac:dyDescent="0.25">
      <c r="A3268" s="405"/>
      <c r="B3268" s="400"/>
      <c r="C3268" s="403"/>
      <c r="D3268" s="403"/>
      <c r="E3268" s="403"/>
      <c r="I3268" s="404"/>
      <c r="Q3268" s="405"/>
      <c r="S3268" s="405"/>
      <c r="T3268" s="403"/>
      <c r="U3268" s="406"/>
      <c r="V3268" s="400"/>
      <c r="W3268" s="405"/>
      <c r="X3268" s="405"/>
      <c r="Y3268" s="403"/>
      <c r="Z3268" s="407"/>
      <c r="AA3268" s="403"/>
      <c r="AB3268" s="405"/>
      <c r="AC3268" s="403"/>
      <c r="AD3268" s="406"/>
      <c r="AG3268" s="403"/>
      <c r="AH3268" s="403"/>
      <c r="AI3268" s="405"/>
      <c r="AL3268" s="403"/>
      <c r="AN3268" s="403"/>
      <c r="AO3268" s="405"/>
      <c r="AP3268" s="403"/>
      <c r="AQ3268" s="403"/>
      <c r="AR3268" s="403"/>
      <c r="AS3268" s="403"/>
      <c r="AT3268" s="403"/>
      <c r="AU3268" s="403"/>
      <c r="AV3268" s="405"/>
      <c r="AW3268" s="404"/>
      <c r="AY3268" s="403"/>
      <c r="BC3268" s="403"/>
      <c r="BD3268" s="403"/>
      <c r="BE3268" s="403"/>
      <c r="BF3268" s="403"/>
      <c r="BG3268" s="403"/>
      <c r="BH3268" s="403"/>
      <c r="BI3268" s="403"/>
      <c r="BJ3268" s="403"/>
      <c r="BK3268" s="403"/>
    </row>
    <row r="3269" spans="1:63" x14ac:dyDescent="0.25">
      <c r="A3269" s="405"/>
      <c r="B3269" s="400"/>
      <c r="C3269" s="403"/>
      <c r="D3269" s="403"/>
      <c r="E3269" s="403"/>
      <c r="I3269" s="404"/>
      <c r="Q3269" s="405"/>
      <c r="S3269" s="405"/>
      <c r="T3269" s="403"/>
      <c r="U3269" s="406"/>
      <c r="V3269" s="400"/>
      <c r="W3269" s="405"/>
      <c r="X3269" s="405"/>
      <c r="Y3269" s="403"/>
      <c r="Z3269" s="407"/>
      <c r="AA3269" s="403"/>
      <c r="AB3269" s="405"/>
      <c r="AC3269" s="403"/>
      <c r="AD3269" s="406"/>
      <c r="AG3269" s="403"/>
      <c r="AH3269" s="403"/>
      <c r="AI3269" s="405"/>
      <c r="AL3269" s="403"/>
      <c r="AN3269" s="403"/>
      <c r="AO3269" s="405"/>
      <c r="AP3269" s="403"/>
      <c r="AQ3269" s="403"/>
      <c r="AR3269" s="403"/>
      <c r="AS3269" s="403"/>
      <c r="AT3269" s="403"/>
      <c r="AU3269" s="403"/>
      <c r="AV3269" s="405"/>
      <c r="AW3269" s="404"/>
      <c r="AY3269" s="403"/>
      <c r="BC3269" s="403"/>
      <c r="BD3269" s="403"/>
      <c r="BE3269" s="403"/>
      <c r="BF3269" s="403"/>
      <c r="BG3269" s="403"/>
      <c r="BH3269" s="403"/>
      <c r="BI3269" s="403"/>
      <c r="BJ3269" s="403"/>
      <c r="BK3269" s="403"/>
    </row>
    <row r="3270" spans="1:63" x14ac:dyDescent="0.25">
      <c r="A3270" s="405"/>
      <c r="B3270" s="400"/>
      <c r="C3270" s="403"/>
      <c r="D3270" s="403"/>
      <c r="E3270" s="403"/>
      <c r="I3270" s="404"/>
      <c r="Q3270" s="405"/>
      <c r="S3270" s="405"/>
      <c r="T3270" s="403"/>
      <c r="U3270" s="406"/>
      <c r="V3270" s="400"/>
      <c r="W3270" s="405"/>
      <c r="X3270" s="405"/>
      <c r="Y3270" s="403"/>
      <c r="Z3270" s="407"/>
      <c r="AA3270" s="403"/>
      <c r="AB3270" s="405"/>
      <c r="AC3270" s="403"/>
      <c r="AD3270" s="406"/>
      <c r="AG3270" s="403"/>
      <c r="AH3270" s="403"/>
      <c r="AI3270" s="405"/>
      <c r="AL3270" s="403"/>
      <c r="AN3270" s="403"/>
      <c r="AO3270" s="405"/>
      <c r="AP3270" s="403"/>
      <c r="AQ3270" s="403"/>
      <c r="AR3270" s="403"/>
      <c r="AS3270" s="403"/>
      <c r="AT3270" s="403"/>
      <c r="AU3270" s="403"/>
      <c r="AV3270" s="405"/>
      <c r="AW3270" s="404"/>
      <c r="AY3270" s="403"/>
      <c r="BC3270" s="403"/>
      <c r="BD3270" s="403"/>
      <c r="BE3270" s="403"/>
      <c r="BF3270" s="403"/>
      <c r="BG3270" s="403"/>
      <c r="BH3270" s="403"/>
      <c r="BI3270" s="403"/>
      <c r="BJ3270" s="403"/>
      <c r="BK3270" s="403"/>
    </row>
    <row r="3271" spans="1:63" x14ac:dyDescent="0.25">
      <c r="A3271" s="405"/>
      <c r="B3271" s="400"/>
      <c r="C3271" s="403"/>
      <c r="D3271" s="403"/>
      <c r="E3271" s="403"/>
      <c r="I3271" s="404"/>
      <c r="Q3271" s="405"/>
      <c r="S3271" s="405"/>
      <c r="T3271" s="403"/>
      <c r="U3271" s="406"/>
      <c r="V3271" s="400"/>
      <c r="W3271" s="405"/>
      <c r="X3271" s="405"/>
      <c r="Y3271" s="403"/>
      <c r="Z3271" s="407"/>
      <c r="AA3271" s="403"/>
      <c r="AB3271" s="405"/>
      <c r="AC3271" s="403"/>
      <c r="AD3271" s="406"/>
      <c r="AG3271" s="403"/>
      <c r="AH3271" s="403"/>
      <c r="AI3271" s="405"/>
      <c r="AL3271" s="403"/>
      <c r="AN3271" s="403"/>
      <c r="AO3271" s="405"/>
      <c r="AP3271" s="403"/>
      <c r="AQ3271" s="403"/>
      <c r="AR3271" s="403"/>
      <c r="AS3271" s="403"/>
      <c r="AT3271" s="403"/>
      <c r="AU3271" s="403"/>
      <c r="AV3271" s="405"/>
      <c r="AW3271" s="404"/>
      <c r="AY3271" s="403"/>
      <c r="BC3271" s="403"/>
      <c r="BD3271" s="403"/>
      <c r="BE3271" s="403"/>
      <c r="BF3271" s="403"/>
      <c r="BG3271" s="403"/>
      <c r="BH3271" s="403"/>
      <c r="BI3271" s="403"/>
      <c r="BJ3271" s="403"/>
      <c r="BK3271" s="403"/>
    </row>
    <row r="3272" spans="1:63" x14ac:dyDescent="0.25">
      <c r="A3272" s="405"/>
      <c r="B3272" s="400"/>
      <c r="C3272" s="403"/>
      <c r="D3272" s="403"/>
      <c r="E3272" s="403"/>
      <c r="I3272" s="404"/>
      <c r="Q3272" s="405"/>
      <c r="S3272" s="405"/>
      <c r="T3272" s="403"/>
      <c r="U3272" s="406"/>
      <c r="V3272" s="400"/>
      <c r="W3272" s="405"/>
      <c r="X3272" s="405"/>
      <c r="Y3272" s="403"/>
      <c r="Z3272" s="407"/>
      <c r="AA3272" s="403"/>
      <c r="AB3272" s="405"/>
      <c r="AC3272" s="403"/>
      <c r="AD3272" s="406"/>
      <c r="AG3272" s="403"/>
      <c r="AH3272" s="403"/>
      <c r="AI3272" s="405"/>
      <c r="AL3272" s="403"/>
      <c r="AN3272" s="403"/>
      <c r="AO3272" s="405"/>
      <c r="AP3272" s="403"/>
      <c r="AQ3272" s="403"/>
      <c r="AR3272" s="403"/>
      <c r="AS3272" s="403"/>
      <c r="AT3272" s="403"/>
      <c r="AU3272" s="403"/>
      <c r="AV3272" s="405"/>
      <c r="AW3272" s="404"/>
      <c r="AY3272" s="403"/>
      <c r="BC3272" s="403"/>
      <c r="BD3272" s="403"/>
      <c r="BE3272" s="403"/>
      <c r="BF3272" s="403"/>
      <c r="BG3272" s="403"/>
      <c r="BH3272" s="403"/>
      <c r="BI3272" s="403"/>
      <c r="BJ3272" s="403"/>
      <c r="BK3272" s="403"/>
    </row>
    <row r="3273" spans="1:63" x14ac:dyDescent="0.25">
      <c r="A3273" s="405"/>
      <c r="B3273" s="400"/>
      <c r="C3273" s="403"/>
      <c r="D3273" s="403"/>
      <c r="E3273" s="403"/>
      <c r="I3273" s="404"/>
      <c r="Q3273" s="405"/>
      <c r="S3273" s="405"/>
      <c r="T3273" s="403"/>
      <c r="U3273" s="406"/>
      <c r="V3273" s="400"/>
      <c r="W3273" s="405"/>
      <c r="X3273" s="405"/>
      <c r="Y3273" s="403"/>
      <c r="Z3273" s="407"/>
      <c r="AA3273" s="403"/>
      <c r="AB3273" s="405"/>
      <c r="AC3273" s="403"/>
      <c r="AD3273" s="406"/>
      <c r="AG3273" s="403"/>
      <c r="AH3273" s="403"/>
      <c r="AI3273" s="405"/>
      <c r="AL3273" s="403"/>
      <c r="AN3273" s="403"/>
      <c r="AO3273" s="405"/>
      <c r="AP3273" s="403"/>
      <c r="AQ3273" s="403"/>
      <c r="AR3273" s="403"/>
      <c r="AS3273" s="403"/>
      <c r="AT3273" s="403"/>
      <c r="AU3273" s="403"/>
      <c r="AV3273" s="405"/>
      <c r="AW3273" s="404"/>
      <c r="AY3273" s="403"/>
      <c r="BC3273" s="403"/>
      <c r="BD3273" s="403"/>
      <c r="BE3273" s="403"/>
      <c r="BF3273" s="403"/>
      <c r="BG3273" s="403"/>
      <c r="BH3273" s="403"/>
      <c r="BI3273" s="403"/>
      <c r="BJ3273" s="403"/>
      <c r="BK3273" s="403"/>
    </row>
    <row r="3274" spans="1:63" x14ac:dyDescent="0.25">
      <c r="A3274" s="405"/>
      <c r="B3274" s="400"/>
      <c r="C3274" s="403"/>
      <c r="D3274" s="403"/>
      <c r="E3274" s="403"/>
      <c r="I3274" s="404"/>
      <c r="Q3274" s="405"/>
      <c r="S3274" s="405"/>
      <c r="T3274" s="403"/>
      <c r="U3274" s="406"/>
      <c r="V3274" s="400"/>
      <c r="W3274" s="405"/>
      <c r="X3274" s="405"/>
      <c r="Y3274" s="403"/>
      <c r="Z3274" s="407"/>
      <c r="AA3274" s="403"/>
      <c r="AB3274" s="405"/>
      <c r="AC3274" s="403"/>
      <c r="AD3274" s="406"/>
      <c r="AG3274" s="403"/>
      <c r="AH3274" s="403"/>
      <c r="AI3274" s="405"/>
      <c r="AL3274" s="403"/>
      <c r="AN3274" s="403"/>
      <c r="AO3274" s="405"/>
      <c r="AP3274" s="403"/>
      <c r="AQ3274" s="403"/>
      <c r="AR3274" s="403"/>
      <c r="AS3274" s="403"/>
      <c r="AT3274" s="403"/>
      <c r="AU3274" s="403"/>
      <c r="AV3274" s="405"/>
      <c r="AW3274" s="404"/>
      <c r="AY3274" s="403"/>
      <c r="BC3274" s="403"/>
      <c r="BD3274" s="403"/>
      <c r="BE3274" s="403"/>
      <c r="BF3274" s="403"/>
      <c r="BG3274" s="403"/>
      <c r="BH3274" s="403"/>
      <c r="BI3274" s="403"/>
      <c r="BJ3274" s="403"/>
      <c r="BK3274" s="403"/>
    </row>
    <row r="3275" spans="1:63" x14ac:dyDescent="0.25">
      <c r="A3275" s="405"/>
      <c r="B3275" s="400"/>
      <c r="C3275" s="403"/>
      <c r="D3275" s="403"/>
      <c r="E3275" s="403"/>
      <c r="I3275" s="404"/>
      <c r="Q3275" s="405"/>
      <c r="S3275" s="405"/>
      <c r="T3275" s="403"/>
      <c r="U3275" s="406"/>
      <c r="V3275" s="400"/>
      <c r="W3275" s="405"/>
      <c r="X3275" s="405"/>
      <c r="Y3275" s="403"/>
      <c r="Z3275" s="407"/>
      <c r="AA3275" s="403"/>
      <c r="AB3275" s="405"/>
      <c r="AC3275" s="403"/>
      <c r="AD3275" s="406"/>
      <c r="AG3275" s="403"/>
      <c r="AH3275" s="403"/>
      <c r="AI3275" s="405"/>
      <c r="AL3275" s="403"/>
      <c r="AN3275" s="403"/>
      <c r="AO3275" s="405"/>
      <c r="AP3275" s="403"/>
      <c r="AQ3275" s="403"/>
      <c r="AR3275" s="403"/>
      <c r="AS3275" s="403"/>
      <c r="AT3275" s="403"/>
      <c r="AU3275" s="403"/>
      <c r="AV3275" s="405"/>
      <c r="AW3275" s="404"/>
      <c r="AY3275" s="403"/>
      <c r="BC3275" s="403"/>
      <c r="BD3275" s="403"/>
      <c r="BE3275" s="403"/>
      <c r="BF3275" s="403"/>
      <c r="BG3275" s="403"/>
      <c r="BH3275" s="403"/>
      <c r="BI3275" s="403"/>
      <c r="BJ3275" s="403"/>
      <c r="BK3275" s="403"/>
    </row>
    <row r="3276" spans="1:63" x14ac:dyDescent="0.25">
      <c r="A3276" s="405"/>
      <c r="B3276" s="400"/>
      <c r="C3276" s="403"/>
      <c r="D3276" s="403"/>
      <c r="E3276" s="403"/>
      <c r="I3276" s="404"/>
      <c r="Q3276" s="405"/>
      <c r="S3276" s="405"/>
      <c r="T3276" s="403"/>
      <c r="U3276" s="406"/>
      <c r="V3276" s="400"/>
      <c r="W3276" s="405"/>
      <c r="X3276" s="405"/>
      <c r="Y3276" s="403"/>
      <c r="Z3276" s="407"/>
      <c r="AA3276" s="403"/>
      <c r="AB3276" s="405"/>
      <c r="AC3276" s="403"/>
      <c r="AD3276" s="406"/>
      <c r="AG3276" s="403"/>
      <c r="AH3276" s="403"/>
      <c r="AI3276" s="405"/>
      <c r="AL3276" s="403"/>
      <c r="AN3276" s="403"/>
      <c r="AO3276" s="405"/>
      <c r="AP3276" s="403"/>
      <c r="AQ3276" s="403"/>
      <c r="AR3276" s="403"/>
      <c r="AS3276" s="403"/>
      <c r="AT3276" s="403"/>
      <c r="AU3276" s="403"/>
      <c r="AV3276" s="405"/>
      <c r="AW3276" s="404"/>
      <c r="AY3276" s="403"/>
      <c r="BC3276" s="403"/>
      <c r="BD3276" s="403"/>
      <c r="BE3276" s="403"/>
      <c r="BF3276" s="403"/>
      <c r="BG3276" s="403"/>
      <c r="BH3276" s="403"/>
      <c r="BI3276" s="403"/>
      <c r="BJ3276" s="403"/>
      <c r="BK3276" s="403"/>
    </row>
    <row r="3277" spans="1:63" x14ac:dyDescent="0.25">
      <c r="A3277" s="405"/>
      <c r="B3277" s="400"/>
      <c r="C3277" s="403"/>
      <c r="D3277" s="403"/>
      <c r="E3277" s="403"/>
      <c r="I3277" s="404"/>
      <c r="Q3277" s="405"/>
      <c r="S3277" s="405"/>
      <c r="T3277" s="403"/>
      <c r="U3277" s="406"/>
      <c r="V3277" s="400"/>
      <c r="W3277" s="405"/>
      <c r="X3277" s="405"/>
      <c r="Y3277" s="403"/>
      <c r="Z3277" s="407"/>
      <c r="AA3277" s="403"/>
      <c r="AB3277" s="405"/>
      <c r="AC3277" s="403"/>
      <c r="AD3277" s="406"/>
      <c r="AG3277" s="403"/>
      <c r="AH3277" s="403"/>
      <c r="AI3277" s="405"/>
      <c r="AL3277" s="403"/>
      <c r="AN3277" s="403"/>
      <c r="AO3277" s="405"/>
      <c r="AP3277" s="403"/>
      <c r="AQ3277" s="403"/>
      <c r="AR3277" s="403"/>
      <c r="AS3277" s="403"/>
      <c r="AT3277" s="403"/>
      <c r="AU3277" s="403"/>
      <c r="AV3277" s="405"/>
      <c r="AW3277" s="404"/>
      <c r="AY3277" s="403"/>
      <c r="BC3277" s="403"/>
      <c r="BD3277" s="403"/>
      <c r="BE3277" s="403"/>
      <c r="BF3277" s="403"/>
      <c r="BG3277" s="403"/>
      <c r="BH3277" s="403"/>
      <c r="BI3277" s="403"/>
      <c r="BJ3277" s="403"/>
      <c r="BK3277" s="403"/>
    </row>
    <row r="3278" spans="1:63" x14ac:dyDescent="0.25">
      <c r="A3278" s="405"/>
      <c r="B3278" s="400"/>
      <c r="C3278" s="403"/>
      <c r="D3278" s="403"/>
      <c r="E3278" s="403"/>
      <c r="I3278" s="404"/>
      <c r="Q3278" s="405"/>
      <c r="S3278" s="405"/>
      <c r="T3278" s="403"/>
      <c r="U3278" s="406"/>
      <c r="V3278" s="400"/>
      <c r="W3278" s="405"/>
      <c r="X3278" s="405"/>
      <c r="Y3278" s="403"/>
      <c r="Z3278" s="407"/>
      <c r="AA3278" s="403"/>
      <c r="AB3278" s="405"/>
      <c r="AC3278" s="403"/>
      <c r="AD3278" s="406"/>
      <c r="AG3278" s="403"/>
      <c r="AH3278" s="403"/>
      <c r="AI3278" s="405"/>
      <c r="AL3278" s="403"/>
      <c r="AN3278" s="403"/>
      <c r="AO3278" s="405"/>
      <c r="AP3278" s="403"/>
      <c r="AQ3278" s="403"/>
      <c r="AR3278" s="403"/>
      <c r="AS3278" s="403"/>
      <c r="AT3278" s="403"/>
      <c r="AU3278" s="403"/>
      <c r="AV3278" s="405"/>
      <c r="AW3278" s="404"/>
      <c r="AY3278" s="403"/>
      <c r="BC3278" s="403"/>
      <c r="BD3278" s="403"/>
      <c r="BE3278" s="403"/>
      <c r="BF3278" s="403"/>
      <c r="BG3278" s="403"/>
      <c r="BH3278" s="403"/>
      <c r="BI3278" s="403"/>
      <c r="BJ3278" s="403"/>
      <c r="BK3278" s="403"/>
    </row>
    <row r="3279" spans="1:63" x14ac:dyDescent="0.25">
      <c r="A3279" s="405"/>
      <c r="B3279" s="400"/>
      <c r="C3279" s="403"/>
      <c r="D3279" s="403"/>
      <c r="E3279" s="403"/>
      <c r="I3279" s="404"/>
      <c r="Q3279" s="405"/>
      <c r="S3279" s="405"/>
      <c r="T3279" s="403"/>
      <c r="U3279" s="406"/>
      <c r="V3279" s="400"/>
      <c r="W3279" s="405"/>
      <c r="X3279" s="405"/>
      <c r="Y3279" s="403"/>
      <c r="Z3279" s="407"/>
      <c r="AA3279" s="403"/>
      <c r="AB3279" s="405"/>
      <c r="AC3279" s="403"/>
      <c r="AD3279" s="406"/>
      <c r="AG3279" s="403"/>
      <c r="AH3279" s="403"/>
      <c r="AI3279" s="405"/>
      <c r="AL3279" s="403"/>
      <c r="AN3279" s="403"/>
      <c r="AO3279" s="405"/>
      <c r="AP3279" s="403"/>
      <c r="AQ3279" s="403"/>
      <c r="AR3279" s="403"/>
      <c r="AS3279" s="403"/>
      <c r="AT3279" s="403"/>
      <c r="AU3279" s="403"/>
      <c r="AV3279" s="405"/>
      <c r="AW3279" s="404"/>
      <c r="AY3279" s="403"/>
      <c r="BC3279" s="403"/>
      <c r="BD3279" s="403"/>
      <c r="BE3279" s="403"/>
      <c r="BF3279" s="403"/>
      <c r="BG3279" s="403"/>
      <c r="BH3279" s="403"/>
      <c r="BI3279" s="403"/>
      <c r="BJ3279" s="403"/>
      <c r="BK3279" s="403"/>
    </row>
    <row r="3280" spans="1:63" x14ac:dyDescent="0.25">
      <c r="A3280" s="405"/>
      <c r="B3280" s="400"/>
      <c r="C3280" s="403"/>
      <c r="D3280" s="403"/>
      <c r="E3280" s="403"/>
      <c r="I3280" s="404"/>
      <c r="Q3280" s="405"/>
      <c r="S3280" s="405"/>
      <c r="T3280" s="403"/>
      <c r="U3280" s="406"/>
      <c r="V3280" s="400"/>
      <c r="W3280" s="405"/>
      <c r="X3280" s="405"/>
      <c r="Y3280" s="403"/>
      <c r="Z3280" s="407"/>
      <c r="AA3280" s="403"/>
      <c r="AB3280" s="405"/>
      <c r="AC3280" s="403"/>
      <c r="AD3280" s="406"/>
      <c r="AG3280" s="403"/>
      <c r="AH3280" s="403"/>
      <c r="AI3280" s="405"/>
      <c r="AL3280" s="403"/>
      <c r="AN3280" s="403"/>
      <c r="AO3280" s="405"/>
      <c r="AP3280" s="403"/>
      <c r="AQ3280" s="403"/>
      <c r="AR3280" s="403"/>
      <c r="AS3280" s="403"/>
      <c r="AT3280" s="403"/>
      <c r="AU3280" s="403"/>
      <c r="AV3280" s="405"/>
      <c r="AW3280" s="404"/>
      <c r="AY3280" s="403"/>
      <c r="BC3280" s="403"/>
      <c r="BD3280" s="403"/>
      <c r="BE3280" s="403"/>
      <c r="BF3280" s="403"/>
      <c r="BG3280" s="403"/>
      <c r="BH3280" s="403"/>
      <c r="BI3280" s="403"/>
      <c r="BJ3280" s="403"/>
      <c r="BK3280" s="403"/>
    </row>
    <row r="3281" spans="1:63" x14ac:dyDescent="0.25">
      <c r="A3281" s="405"/>
      <c r="B3281" s="400"/>
      <c r="C3281" s="403"/>
      <c r="D3281" s="403"/>
      <c r="E3281" s="403"/>
      <c r="I3281" s="404"/>
      <c r="Q3281" s="405"/>
      <c r="S3281" s="405"/>
      <c r="T3281" s="403"/>
      <c r="U3281" s="406"/>
      <c r="V3281" s="400"/>
      <c r="W3281" s="405"/>
      <c r="X3281" s="405"/>
      <c r="Y3281" s="403"/>
      <c r="Z3281" s="407"/>
      <c r="AA3281" s="403"/>
      <c r="AB3281" s="405"/>
      <c r="AC3281" s="403"/>
      <c r="AD3281" s="406"/>
      <c r="AG3281" s="403"/>
      <c r="AH3281" s="403"/>
      <c r="AI3281" s="405"/>
      <c r="AL3281" s="403"/>
      <c r="AN3281" s="403"/>
      <c r="AO3281" s="405"/>
      <c r="AP3281" s="403"/>
      <c r="AQ3281" s="403"/>
      <c r="AR3281" s="403"/>
      <c r="AS3281" s="403"/>
      <c r="AT3281" s="403"/>
      <c r="AU3281" s="403"/>
      <c r="AV3281" s="405"/>
      <c r="AW3281" s="404"/>
      <c r="AY3281" s="403"/>
      <c r="BC3281" s="403"/>
      <c r="BD3281" s="403"/>
      <c r="BE3281" s="403"/>
      <c r="BF3281" s="403"/>
      <c r="BG3281" s="403"/>
      <c r="BH3281" s="403"/>
      <c r="BI3281" s="403"/>
      <c r="BJ3281" s="403"/>
      <c r="BK3281" s="403"/>
    </row>
    <row r="3282" spans="1:63" x14ac:dyDescent="0.25">
      <c r="A3282" s="405"/>
      <c r="B3282" s="400"/>
      <c r="C3282" s="403"/>
      <c r="D3282" s="403"/>
      <c r="E3282" s="403"/>
      <c r="I3282" s="404"/>
      <c r="Q3282" s="405"/>
      <c r="S3282" s="405"/>
      <c r="T3282" s="403"/>
      <c r="U3282" s="406"/>
      <c r="V3282" s="400"/>
      <c r="W3282" s="405"/>
      <c r="X3282" s="405"/>
      <c r="Y3282" s="403"/>
      <c r="Z3282" s="407"/>
      <c r="AA3282" s="403"/>
      <c r="AB3282" s="405"/>
      <c r="AC3282" s="403"/>
      <c r="AD3282" s="406"/>
      <c r="AG3282" s="403"/>
      <c r="AH3282" s="403"/>
      <c r="AI3282" s="405"/>
      <c r="AL3282" s="403"/>
      <c r="AN3282" s="403"/>
      <c r="AO3282" s="405"/>
      <c r="AP3282" s="403"/>
      <c r="AQ3282" s="403"/>
      <c r="AR3282" s="403"/>
      <c r="AS3282" s="403"/>
      <c r="AT3282" s="403"/>
      <c r="AU3282" s="403"/>
      <c r="AV3282" s="405"/>
      <c r="AW3282" s="404"/>
      <c r="AY3282" s="403"/>
      <c r="BC3282" s="403"/>
      <c r="BD3282" s="403"/>
      <c r="BE3282" s="403"/>
      <c r="BF3282" s="403"/>
      <c r="BG3282" s="403"/>
      <c r="BH3282" s="403"/>
      <c r="BI3282" s="403"/>
      <c r="BJ3282" s="403"/>
      <c r="BK3282" s="403"/>
    </row>
    <row r="3283" spans="1:63" x14ac:dyDescent="0.25">
      <c r="A3283" s="405"/>
      <c r="B3283" s="400"/>
      <c r="C3283" s="403"/>
      <c r="D3283" s="403"/>
      <c r="E3283" s="403"/>
      <c r="I3283" s="404"/>
      <c r="Q3283" s="405"/>
      <c r="S3283" s="405"/>
      <c r="T3283" s="403"/>
      <c r="U3283" s="406"/>
      <c r="V3283" s="400"/>
      <c r="W3283" s="405"/>
      <c r="X3283" s="405"/>
      <c r="Y3283" s="403"/>
      <c r="Z3283" s="407"/>
      <c r="AA3283" s="403"/>
      <c r="AB3283" s="405"/>
      <c r="AC3283" s="403"/>
      <c r="AD3283" s="406"/>
      <c r="AG3283" s="403"/>
      <c r="AH3283" s="403"/>
      <c r="AI3283" s="405"/>
      <c r="AL3283" s="403"/>
      <c r="AN3283" s="403"/>
      <c r="AO3283" s="405"/>
      <c r="AP3283" s="403"/>
      <c r="AQ3283" s="403"/>
      <c r="AR3283" s="403"/>
      <c r="AS3283" s="403"/>
      <c r="AT3283" s="403"/>
      <c r="AU3283" s="403"/>
      <c r="AV3283" s="405"/>
      <c r="AW3283" s="404"/>
      <c r="AY3283" s="403"/>
      <c r="BC3283" s="403"/>
      <c r="BD3283" s="403"/>
      <c r="BE3283" s="403"/>
      <c r="BF3283" s="403"/>
      <c r="BG3283" s="403"/>
      <c r="BH3283" s="403"/>
      <c r="BI3283" s="403"/>
      <c r="BJ3283" s="403"/>
      <c r="BK3283" s="403"/>
    </row>
    <row r="3284" spans="1:63" x14ac:dyDescent="0.25">
      <c r="A3284" s="405"/>
      <c r="B3284" s="400"/>
      <c r="C3284" s="403"/>
      <c r="D3284" s="403"/>
      <c r="E3284" s="403"/>
      <c r="I3284" s="404"/>
      <c r="Q3284" s="405"/>
      <c r="S3284" s="405"/>
      <c r="T3284" s="403"/>
      <c r="U3284" s="406"/>
      <c r="V3284" s="400"/>
      <c r="W3284" s="405"/>
      <c r="X3284" s="405"/>
      <c r="Y3284" s="403"/>
      <c r="Z3284" s="407"/>
      <c r="AA3284" s="403"/>
      <c r="AB3284" s="405"/>
      <c r="AC3284" s="403"/>
      <c r="AD3284" s="406"/>
      <c r="AG3284" s="403"/>
      <c r="AH3284" s="403"/>
      <c r="AI3284" s="405"/>
      <c r="AL3284" s="403"/>
      <c r="AN3284" s="403"/>
      <c r="AO3284" s="405"/>
      <c r="AP3284" s="403"/>
      <c r="AQ3284" s="403"/>
      <c r="AR3284" s="403"/>
      <c r="AS3284" s="403"/>
      <c r="AT3284" s="403"/>
      <c r="AU3284" s="403"/>
      <c r="AV3284" s="405"/>
      <c r="AW3284" s="404"/>
      <c r="AY3284" s="403"/>
      <c r="BC3284" s="403"/>
      <c r="BD3284" s="403"/>
      <c r="BE3284" s="403"/>
      <c r="BF3284" s="403"/>
      <c r="BG3284" s="403"/>
      <c r="BH3284" s="403"/>
      <c r="BI3284" s="403"/>
      <c r="BJ3284" s="403"/>
      <c r="BK3284" s="403"/>
    </row>
    <row r="3285" spans="1:63" x14ac:dyDescent="0.25">
      <c r="A3285" s="405"/>
      <c r="B3285" s="400"/>
      <c r="C3285" s="403"/>
      <c r="D3285" s="403"/>
      <c r="E3285" s="403"/>
      <c r="I3285" s="404"/>
      <c r="Q3285" s="405"/>
      <c r="S3285" s="405"/>
      <c r="T3285" s="403"/>
      <c r="U3285" s="406"/>
      <c r="V3285" s="400"/>
      <c r="W3285" s="405"/>
      <c r="X3285" s="405"/>
      <c r="Y3285" s="403"/>
      <c r="Z3285" s="407"/>
      <c r="AA3285" s="403"/>
      <c r="AB3285" s="405"/>
      <c r="AC3285" s="403"/>
      <c r="AD3285" s="406"/>
      <c r="AG3285" s="403"/>
      <c r="AH3285" s="403"/>
      <c r="AI3285" s="405"/>
      <c r="AL3285" s="403"/>
      <c r="AN3285" s="403"/>
      <c r="AO3285" s="405"/>
      <c r="AP3285" s="403"/>
      <c r="AQ3285" s="403"/>
      <c r="AR3285" s="403"/>
      <c r="AS3285" s="403"/>
      <c r="AT3285" s="403"/>
      <c r="AU3285" s="403"/>
      <c r="AV3285" s="405"/>
      <c r="AW3285" s="404"/>
      <c r="AY3285" s="403"/>
      <c r="BC3285" s="403"/>
      <c r="BD3285" s="403"/>
      <c r="BE3285" s="403"/>
      <c r="BF3285" s="403"/>
      <c r="BG3285" s="403"/>
      <c r="BH3285" s="403"/>
      <c r="BI3285" s="403"/>
      <c r="BJ3285" s="403"/>
      <c r="BK3285" s="403"/>
    </row>
    <row r="3286" spans="1:63" x14ac:dyDescent="0.25">
      <c r="A3286" s="405"/>
      <c r="B3286" s="400"/>
      <c r="C3286" s="403"/>
      <c r="D3286" s="403"/>
      <c r="E3286" s="403"/>
      <c r="I3286" s="404"/>
      <c r="Q3286" s="405"/>
      <c r="S3286" s="405"/>
      <c r="T3286" s="403"/>
      <c r="U3286" s="406"/>
      <c r="V3286" s="400"/>
      <c r="W3286" s="405"/>
      <c r="X3286" s="405"/>
      <c r="Y3286" s="403"/>
      <c r="Z3286" s="407"/>
      <c r="AA3286" s="403"/>
      <c r="AB3286" s="405"/>
      <c r="AC3286" s="403"/>
      <c r="AD3286" s="406"/>
      <c r="AG3286" s="403"/>
      <c r="AH3286" s="403"/>
      <c r="AI3286" s="405"/>
      <c r="AL3286" s="403"/>
      <c r="AN3286" s="403"/>
      <c r="AO3286" s="405"/>
      <c r="AP3286" s="403"/>
      <c r="AQ3286" s="403"/>
      <c r="AR3286" s="403"/>
      <c r="AS3286" s="403"/>
      <c r="AT3286" s="403"/>
      <c r="AU3286" s="403"/>
      <c r="AV3286" s="405"/>
      <c r="AW3286" s="404"/>
      <c r="AY3286" s="403"/>
      <c r="BC3286" s="403"/>
      <c r="BD3286" s="403"/>
      <c r="BE3286" s="403"/>
      <c r="BF3286" s="403"/>
      <c r="BG3286" s="403"/>
      <c r="BH3286" s="403"/>
      <c r="BI3286" s="403"/>
      <c r="BJ3286" s="403"/>
      <c r="BK3286" s="403"/>
    </row>
    <row r="3287" spans="1:63" x14ac:dyDescent="0.25">
      <c r="A3287" s="405"/>
      <c r="B3287" s="400"/>
      <c r="C3287" s="403"/>
      <c r="D3287" s="403"/>
      <c r="E3287" s="403"/>
      <c r="I3287" s="404"/>
      <c r="Q3287" s="405"/>
      <c r="S3287" s="405"/>
      <c r="T3287" s="403"/>
      <c r="U3287" s="406"/>
      <c r="V3287" s="400"/>
      <c r="W3287" s="405"/>
      <c r="X3287" s="405"/>
      <c r="Y3287" s="403"/>
      <c r="Z3287" s="407"/>
      <c r="AA3287" s="403"/>
      <c r="AB3287" s="405"/>
      <c r="AC3287" s="403"/>
      <c r="AD3287" s="406"/>
      <c r="AG3287" s="403"/>
      <c r="AH3287" s="403"/>
      <c r="AI3287" s="405"/>
      <c r="AL3287" s="403"/>
      <c r="AN3287" s="403"/>
      <c r="AO3287" s="405"/>
      <c r="AP3287" s="403"/>
      <c r="AQ3287" s="403"/>
      <c r="AR3287" s="403"/>
      <c r="AS3287" s="403"/>
      <c r="AT3287" s="403"/>
      <c r="AU3287" s="403"/>
      <c r="AV3287" s="405"/>
      <c r="AW3287" s="404"/>
      <c r="AY3287" s="403"/>
      <c r="BC3287" s="403"/>
      <c r="BD3287" s="403"/>
      <c r="BE3287" s="403"/>
      <c r="BF3287" s="403"/>
      <c r="BG3287" s="403"/>
      <c r="BH3287" s="403"/>
      <c r="BI3287" s="403"/>
      <c r="BJ3287" s="403"/>
      <c r="BK3287" s="403"/>
    </row>
    <row r="3288" spans="1:63" x14ac:dyDescent="0.25">
      <c r="A3288" s="405"/>
      <c r="B3288" s="400"/>
      <c r="C3288" s="403"/>
      <c r="D3288" s="403"/>
      <c r="E3288" s="403"/>
      <c r="I3288" s="404"/>
      <c r="Q3288" s="405"/>
      <c r="S3288" s="405"/>
      <c r="T3288" s="403"/>
      <c r="U3288" s="406"/>
      <c r="V3288" s="400"/>
      <c r="W3288" s="405"/>
      <c r="X3288" s="405"/>
      <c r="Y3288" s="403"/>
      <c r="Z3288" s="407"/>
      <c r="AA3288" s="403"/>
      <c r="AB3288" s="405"/>
      <c r="AC3288" s="403"/>
      <c r="AD3288" s="406"/>
      <c r="AG3288" s="403"/>
      <c r="AH3288" s="403"/>
      <c r="AI3288" s="405"/>
      <c r="AL3288" s="403"/>
      <c r="AN3288" s="403"/>
      <c r="AO3288" s="405"/>
      <c r="AP3288" s="403"/>
      <c r="AQ3288" s="403"/>
      <c r="AR3288" s="403"/>
      <c r="AS3288" s="403"/>
      <c r="AT3288" s="403"/>
      <c r="AU3288" s="403"/>
      <c r="AV3288" s="405"/>
      <c r="AW3288" s="404"/>
      <c r="AY3288" s="403"/>
      <c r="BC3288" s="403"/>
      <c r="BD3288" s="403"/>
      <c r="BE3288" s="403"/>
      <c r="BF3288" s="403"/>
      <c r="BG3288" s="403"/>
      <c r="BH3288" s="403"/>
      <c r="BI3288" s="403"/>
      <c r="BJ3288" s="403"/>
      <c r="BK3288" s="403"/>
    </row>
    <row r="3289" spans="1:63" x14ac:dyDescent="0.25">
      <c r="A3289" s="405"/>
      <c r="B3289" s="400"/>
      <c r="C3289" s="403"/>
      <c r="D3289" s="403"/>
      <c r="E3289" s="403"/>
      <c r="I3289" s="404"/>
      <c r="Q3289" s="405"/>
      <c r="S3289" s="405"/>
      <c r="T3289" s="403"/>
      <c r="U3289" s="406"/>
      <c r="V3289" s="400"/>
      <c r="W3289" s="405"/>
      <c r="X3289" s="405"/>
      <c r="Y3289" s="403"/>
      <c r="Z3289" s="407"/>
      <c r="AA3289" s="403"/>
      <c r="AB3289" s="405"/>
      <c r="AC3289" s="403"/>
      <c r="AD3289" s="406"/>
      <c r="AG3289" s="403"/>
      <c r="AH3289" s="403"/>
      <c r="AI3289" s="405"/>
      <c r="AL3289" s="403"/>
      <c r="AN3289" s="403"/>
      <c r="AO3289" s="405"/>
      <c r="AP3289" s="403"/>
      <c r="AQ3289" s="403"/>
      <c r="AR3289" s="403"/>
      <c r="AS3289" s="403"/>
      <c r="AT3289" s="403"/>
      <c r="AU3289" s="403"/>
      <c r="AV3289" s="405"/>
      <c r="AW3289" s="404"/>
      <c r="AY3289" s="403"/>
      <c r="BC3289" s="403"/>
      <c r="BD3289" s="403"/>
      <c r="BE3289" s="403"/>
      <c r="BF3289" s="403"/>
      <c r="BG3289" s="403"/>
      <c r="BH3289" s="403"/>
      <c r="BI3289" s="403"/>
      <c r="BJ3289" s="403"/>
      <c r="BK3289" s="403"/>
    </row>
    <row r="3290" spans="1:63" x14ac:dyDescent="0.25">
      <c r="A3290" s="405"/>
      <c r="B3290" s="400"/>
      <c r="C3290" s="403"/>
      <c r="D3290" s="403"/>
      <c r="E3290" s="403"/>
      <c r="I3290" s="404"/>
      <c r="Q3290" s="405"/>
      <c r="S3290" s="405"/>
      <c r="T3290" s="403"/>
      <c r="U3290" s="406"/>
      <c r="V3290" s="400"/>
      <c r="W3290" s="405"/>
      <c r="X3290" s="405"/>
      <c r="Y3290" s="403"/>
      <c r="Z3290" s="407"/>
      <c r="AA3290" s="403"/>
      <c r="AB3290" s="405"/>
      <c r="AC3290" s="403"/>
      <c r="AD3290" s="406"/>
      <c r="AG3290" s="403"/>
      <c r="AH3290" s="403"/>
      <c r="AI3290" s="405"/>
      <c r="AL3290" s="403"/>
      <c r="AN3290" s="403"/>
      <c r="AO3290" s="405"/>
      <c r="AP3290" s="403"/>
      <c r="AQ3290" s="403"/>
      <c r="AR3290" s="403"/>
      <c r="AS3290" s="403"/>
      <c r="AT3290" s="403"/>
      <c r="AU3290" s="403"/>
      <c r="AV3290" s="405"/>
      <c r="AW3290" s="404"/>
      <c r="AY3290" s="403"/>
      <c r="BC3290" s="403"/>
      <c r="BD3290" s="403"/>
      <c r="BE3290" s="403"/>
      <c r="BF3290" s="403"/>
      <c r="BG3290" s="403"/>
      <c r="BH3290" s="403"/>
      <c r="BI3290" s="403"/>
      <c r="BJ3290" s="403"/>
      <c r="BK3290" s="403"/>
    </row>
    <row r="3291" spans="1:63" x14ac:dyDescent="0.25">
      <c r="A3291" s="405"/>
      <c r="B3291" s="400"/>
      <c r="C3291" s="403"/>
      <c r="D3291" s="403"/>
      <c r="E3291" s="403"/>
      <c r="I3291" s="404"/>
      <c r="Q3291" s="405"/>
      <c r="S3291" s="405"/>
      <c r="T3291" s="403"/>
      <c r="U3291" s="406"/>
      <c r="V3291" s="400"/>
      <c r="W3291" s="405"/>
      <c r="X3291" s="405"/>
      <c r="Y3291" s="403"/>
      <c r="Z3291" s="407"/>
      <c r="AA3291" s="403"/>
      <c r="AB3291" s="405"/>
      <c r="AC3291" s="403"/>
      <c r="AD3291" s="406"/>
      <c r="AG3291" s="403"/>
      <c r="AH3291" s="403"/>
      <c r="AI3291" s="405"/>
      <c r="AL3291" s="403"/>
      <c r="AN3291" s="403"/>
      <c r="AO3291" s="405"/>
      <c r="AP3291" s="403"/>
      <c r="AQ3291" s="403"/>
      <c r="AR3291" s="403"/>
      <c r="AS3291" s="403"/>
      <c r="AT3291" s="403"/>
      <c r="AU3291" s="403"/>
      <c r="AV3291" s="405"/>
      <c r="AW3291" s="404"/>
      <c r="AY3291" s="403"/>
      <c r="BC3291" s="403"/>
      <c r="BD3291" s="403"/>
      <c r="BE3291" s="403"/>
      <c r="BF3291" s="403"/>
      <c r="BG3291" s="403"/>
      <c r="BH3291" s="403"/>
      <c r="BI3291" s="403"/>
      <c r="BJ3291" s="403"/>
      <c r="BK3291" s="403"/>
    </row>
    <row r="3292" spans="1:63" x14ac:dyDescent="0.25">
      <c r="A3292" s="405"/>
      <c r="B3292" s="400"/>
      <c r="C3292" s="403"/>
      <c r="D3292" s="403"/>
      <c r="E3292" s="403"/>
      <c r="I3292" s="404"/>
      <c r="Q3292" s="405"/>
      <c r="S3292" s="405"/>
      <c r="T3292" s="403"/>
      <c r="U3292" s="406"/>
      <c r="V3292" s="400"/>
      <c r="W3292" s="405"/>
      <c r="X3292" s="405"/>
      <c r="Y3292" s="403"/>
      <c r="Z3292" s="407"/>
      <c r="AA3292" s="403"/>
      <c r="AB3292" s="405"/>
      <c r="AC3292" s="403"/>
      <c r="AD3292" s="406"/>
      <c r="AG3292" s="403"/>
      <c r="AH3292" s="403"/>
      <c r="AI3292" s="405"/>
      <c r="AL3292" s="403"/>
      <c r="AN3292" s="403"/>
      <c r="AO3292" s="405"/>
      <c r="AP3292" s="403"/>
      <c r="AQ3292" s="403"/>
      <c r="AR3292" s="403"/>
      <c r="AS3292" s="403"/>
      <c r="AT3292" s="403"/>
      <c r="AU3292" s="403"/>
      <c r="AV3292" s="405"/>
      <c r="AW3292" s="404"/>
      <c r="AY3292" s="403"/>
      <c r="BC3292" s="403"/>
      <c r="BD3292" s="403"/>
      <c r="BE3292" s="403"/>
      <c r="BF3292" s="403"/>
      <c r="BG3292" s="403"/>
      <c r="BH3292" s="403"/>
      <c r="BI3292" s="403"/>
      <c r="BJ3292" s="403"/>
      <c r="BK3292" s="403"/>
    </row>
    <row r="3293" spans="1:63" x14ac:dyDescent="0.25">
      <c r="A3293" s="405"/>
      <c r="B3293" s="400"/>
      <c r="C3293" s="403"/>
      <c r="D3293" s="403"/>
      <c r="E3293" s="403"/>
      <c r="I3293" s="404"/>
      <c r="Q3293" s="405"/>
      <c r="S3293" s="405"/>
      <c r="T3293" s="403"/>
      <c r="U3293" s="406"/>
      <c r="V3293" s="400"/>
      <c r="W3293" s="405"/>
      <c r="X3293" s="405"/>
      <c r="Y3293" s="403"/>
      <c r="Z3293" s="407"/>
      <c r="AA3293" s="403"/>
      <c r="AB3293" s="405"/>
      <c r="AC3293" s="403"/>
      <c r="AD3293" s="406"/>
      <c r="AG3293" s="403"/>
      <c r="AH3293" s="403"/>
      <c r="AI3293" s="405"/>
      <c r="AL3293" s="403"/>
      <c r="AN3293" s="403"/>
      <c r="AO3293" s="405"/>
      <c r="AP3293" s="403"/>
      <c r="AQ3293" s="403"/>
      <c r="AR3293" s="403"/>
      <c r="AS3293" s="403"/>
      <c r="AT3293" s="403"/>
      <c r="AU3293" s="403"/>
      <c r="AV3293" s="405"/>
      <c r="AW3293" s="404"/>
      <c r="AY3293" s="403"/>
      <c r="BC3293" s="403"/>
      <c r="BD3293" s="403"/>
      <c r="BE3293" s="403"/>
      <c r="BF3293" s="403"/>
      <c r="BG3293" s="403"/>
      <c r="BH3293" s="403"/>
      <c r="BI3293" s="403"/>
      <c r="BJ3293" s="403"/>
      <c r="BK3293" s="403"/>
    </row>
    <row r="3294" spans="1:63" x14ac:dyDescent="0.25">
      <c r="A3294" s="405"/>
      <c r="B3294" s="400"/>
      <c r="C3294" s="403"/>
      <c r="D3294" s="403"/>
      <c r="E3294" s="403"/>
      <c r="I3294" s="404"/>
      <c r="Q3294" s="405"/>
      <c r="S3294" s="405"/>
      <c r="T3294" s="403"/>
      <c r="U3294" s="406"/>
      <c r="V3294" s="400"/>
      <c r="W3294" s="405"/>
      <c r="X3294" s="405"/>
      <c r="Y3294" s="403"/>
      <c r="Z3294" s="407"/>
      <c r="AA3294" s="403"/>
      <c r="AB3294" s="405"/>
      <c r="AC3294" s="403"/>
      <c r="AD3294" s="406"/>
      <c r="AG3294" s="403"/>
      <c r="AH3294" s="403"/>
      <c r="AI3294" s="405"/>
      <c r="AL3294" s="403"/>
      <c r="AN3294" s="403"/>
      <c r="AO3294" s="405"/>
      <c r="AP3294" s="403"/>
      <c r="AQ3294" s="403"/>
      <c r="AR3294" s="403"/>
      <c r="AS3294" s="403"/>
      <c r="AT3294" s="403"/>
      <c r="AU3294" s="403"/>
      <c r="AV3294" s="405"/>
      <c r="AW3294" s="404"/>
      <c r="AY3294" s="403"/>
      <c r="BC3294" s="403"/>
      <c r="BD3294" s="403"/>
      <c r="BE3294" s="403"/>
      <c r="BF3294" s="403"/>
      <c r="BG3294" s="403"/>
      <c r="BH3294" s="403"/>
      <c r="BI3294" s="403"/>
      <c r="BJ3294" s="403"/>
      <c r="BK3294" s="403"/>
    </row>
    <row r="3295" spans="1:63" x14ac:dyDescent="0.25">
      <c r="A3295" s="405"/>
      <c r="B3295" s="400"/>
      <c r="C3295" s="403"/>
      <c r="D3295" s="403"/>
      <c r="E3295" s="403"/>
      <c r="I3295" s="404"/>
      <c r="Q3295" s="405"/>
      <c r="S3295" s="405"/>
      <c r="T3295" s="403"/>
      <c r="U3295" s="406"/>
      <c r="V3295" s="400"/>
      <c r="W3295" s="405"/>
      <c r="X3295" s="405"/>
      <c r="Y3295" s="403"/>
      <c r="Z3295" s="407"/>
      <c r="AA3295" s="403"/>
      <c r="AB3295" s="405"/>
      <c r="AC3295" s="403"/>
      <c r="AD3295" s="406"/>
      <c r="AG3295" s="403"/>
      <c r="AH3295" s="403"/>
      <c r="AI3295" s="405"/>
      <c r="AL3295" s="403"/>
      <c r="AN3295" s="403"/>
      <c r="AO3295" s="405"/>
      <c r="AP3295" s="403"/>
      <c r="AQ3295" s="403"/>
      <c r="AR3295" s="403"/>
      <c r="AS3295" s="403"/>
      <c r="AT3295" s="403"/>
      <c r="AU3295" s="403"/>
      <c r="AV3295" s="405"/>
      <c r="AW3295" s="404"/>
      <c r="AY3295" s="403"/>
      <c r="BC3295" s="403"/>
      <c r="BD3295" s="403"/>
      <c r="BE3295" s="403"/>
      <c r="BF3295" s="403"/>
      <c r="BG3295" s="403"/>
      <c r="BH3295" s="403"/>
      <c r="BI3295" s="403"/>
      <c r="BJ3295" s="403"/>
      <c r="BK3295" s="403"/>
    </row>
    <row r="3296" spans="1:63" x14ac:dyDescent="0.25">
      <c r="A3296" s="405"/>
      <c r="B3296" s="400"/>
      <c r="C3296" s="403"/>
      <c r="D3296" s="403"/>
      <c r="E3296" s="403"/>
      <c r="I3296" s="404"/>
      <c r="Q3296" s="405"/>
      <c r="S3296" s="405"/>
      <c r="T3296" s="403"/>
      <c r="U3296" s="406"/>
      <c r="V3296" s="400"/>
      <c r="W3296" s="405"/>
      <c r="X3296" s="405"/>
      <c r="Y3296" s="403"/>
      <c r="Z3296" s="407"/>
      <c r="AA3296" s="403"/>
      <c r="AB3296" s="405"/>
      <c r="AC3296" s="403"/>
      <c r="AD3296" s="406"/>
      <c r="AG3296" s="403"/>
      <c r="AH3296" s="403"/>
      <c r="AI3296" s="405"/>
      <c r="AL3296" s="403"/>
      <c r="AN3296" s="403"/>
      <c r="AO3296" s="405"/>
      <c r="AP3296" s="403"/>
      <c r="AQ3296" s="403"/>
      <c r="AR3296" s="403"/>
      <c r="AS3296" s="403"/>
      <c r="AT3296" s="403"/>
      <c r="AU3296" s="403"/>
      <c r="AV3296" s="405"/>
      <c r="AW3296" s="404"/>
      <c r="AY3296" s="403"/>
      <c r="BC3296" s="403"/>
      <c r="BD3296" s="403"/>
      <c r="BE3296" s="403"/>
      <c r="BF3296" s="403"/>
      <c r="BG3296" s="403"/>
      <c r="BH3296" s="403"/>
      <c r="BI3296" s="403"/>
      <c r="BJ3296" s="403"/>
      <c r="BK3296" s="403"/>
    </row>
    <row r="3297" spans="1:63" x14ac:dyDescent="0.25">
      <c r="A3297" s="405"/>
      <c r="B3297" s="400"/>
      <c r="C3297" s="403"/>
      <c r="D3297" s="403"/>
      <c r="E3297" s="403"/>
      <c r="I3297" s="404"/>
      <c r="Q3297" s="405"/>
      <c r="S3297" s="405"/>
      <c r="T3297" s="403"/>
      <c r="U3297" s="406"/>
      <c r="V3297" s="400"/>
      <c r="W3297" s="405"/>
      <c r="X3297" s="405"/>
      <c r="Y3297" s="403"/>
      <c r="Z3297" s="407"/>
      <c r="AA3297" s="403"/>
      <c r="AB3297" s="405"/>
      <c r="AC3297" s="403"/>
      <c r="AD3297" s="406"/>
      <c r="AG3297" s="403"/>
      <c r="AH3297" s="403"/>
      <c r="AI3297" s="405"/>
      <c r="AL3297" s="403"/>
      <c r="AN3297" s="403"/>
      <c r="AO3297" s="405"/>
      <c r="AP3297" s="403"/>
      <c r="AQ3297" s="403"/>
      <c r="AR3297" s="403"/>
      <c r="AS3297" s="403"/>
      <c r="AT3297" s="403"/>
      <c r="AU3297" s="403"/>
      <c r="AV3297" s="405"/>
      <c r="AW3297" s="404"/>
      <c r="AY3297" s="403"/>
      <c r="BC3297" s="403"/>
      <c r="BD3297" s="403"/>
      <c r="BE3297" s="403"/>
      <c r="BF3297" s="403"/>
      <c r="BG3297" s="403"/>
      <c r="BH3297" s="403"/>
      <c r="BI3297" s="403"/>
      <c r="BJ3297" s="403"/>
      <c r="BK3297" s="403"/>
    </row>
    <row r="3298" spans="1:63" x14ac:dyDescent="0.25">
      <c r="A3298" s="405"/>
      <c r="B3298" s="400"/>
      <c r="C3298" s="403"/>
      <c r="D3298" s="403"/>
      <c r="E3298" s="403"/>
      <c r="I3298" s="404"/>
      <c r="Q3298" s="405"/>
      <c r="S3298" s="405"/>
      <c r="T3298" s="403"/>
      <c r="U3298" s="406"/>
      <c r="V3298" s="400"/>
      <c r="W3298" s="405"/>
      <c r="X3298" s="405"/>
      <c r="Y3298" s="403"/>
      <c r="Z3298" s="407"/>
      <c r="AA3298" s="403"/>
      <c r="AB3298" s="405"/>
      <c r="AC3298" s="403"/>
      <c r="AD3298" s="406"/>
      <c r="AG3298" s="403"/>
      <c r="AH3298" s="403"/>
      <c r="AI3298" s="405"/>
      <c r="AL3298" s="403"/>
      <c r="AN3298" s="403"/>
      <c r="AO3298" s="405"/>
      <c r="AP3298" s="403"/>
      <c r="AQ3298" s="403"/>
      <c r="AR3298" s="403"/>
      <c r="AS3298" s="403"/>
      <c r="AT3298" s="403"/>
      <c r="AU3298" s="403"/>
      <c r="AV3298" s="405"/>
      <c r="AW3298" s="404"/>
      <c r="AY3298" s="403"/>
      <c r="BC3298" s="403"/>
      <c r="BD3298" s="403"/>
      <c r="BE3298" s="403"/>
      <c r="BF3298" s="403"/>
      <c r="BG3298" s="403"/>
      <c r="BH3298" s="403"/>
      <c r="BI3298" s="403"/>
      <c r="BJ3298" s="403"/>
      <c r="BK3298" s="403"/>
    </row>
    <row r="3299" spans="1:63" x14ac:dyDescent="0.25">
      <c r="A3299" s="405"/>
      <c r="B3299" s="400"/>
      <c r="C3299" s="403"/>
      <c r="D3299" s="403"/>
      <c r="E3299" s="403"/>
      <c r="I3299" s="404"/>
      <c r="Q3299" s="405"/>
      <c r="S3299" s="405"/>
      <c r="T3299" s="403"/>
      <c r="U3299" s="406"/>
      <c r="V3299" s="400"/>
      <c r="W3299" s="405"/>
      <c r="X3299" s="405"/>
      <c r="Y3299" s="403"/>
      <c r="Z3299" s="407"/>
      <c r="AA3299" s="403"/>
      <c r="AB3299" s="405"/>
      <c r="AC3299" s="403"/>
      <c r="AD3299" s="406"/>
      <c r="AG3299" s="403"/>
      <c r="AH3299" s="403"/>
      <c r="AI3299" s="405"/>
      <c r="AL3299" s="403"/>
      <c r="AN3299" s="403"/>
      <c r="AO3299" s="405"/>
      <c r="AP3299" s="403"/>
      <c r="AQ3299" s="403"/>
      <c r="AR3299" s="403"/>
      <c r="AS3299" s="403"/>
      <c r="AT3299" s="403"/>
      <c r="AU3299" s="403"/>
      <c r="AV3299" s="405"/>
      <c r="AW3299" s="404"/>
      <c r="AY3299" s="403"/>
      <c r="BC3299" s="403"/>
      <c r="BD3299" s="403"/>
      <c r="BE3299" s="403"/>
      <c r="BF3299" s="403"/>
      <c r="BG3299" s="403"/>
      <c r="BH3299" s="403"/>
      <c r="BI3299" s="403"/>
      <c r="BJ3299" s="403"/>
      <c r="BK3299" s="403"/>
    </row>
    <row r="3300" spans="1:63" x14ac:dyDescent="0.25">
      <c r="A3300" s="405"/>
      <c r="B3300" s="400"/>
      <c r="C3300" s="403"/>
      <c r="D3300" s="403"/>
      <c r="E3300" s="403"/>
      <c r="I3300" s="404"/>
      <c r="Q3300" s="405"/>
      <c r="S3300" s="405"/>
      <c r="T3300" s="403"/>
      <c r="U3300" s="406"/>
      <c r="V3300" s="400"/>
      <c r="W3300" s="405"/>
      <c r="X3300" s="405"/>
      <c r="Y3300" s="403"/>
      <c r="Z3300" s="407"/>
      <c r="AA3300" s="403"/>
      <c r="AB3300" s="405"/>
      <c r="AC3300" s="403"/>
      <c r="AD3300" s="406"/>
      <c r="AG3300" s="403"/>
      <c r="AH3300" s="403"/>
      <c r="AI3300" s="405"/>
      <c r="AL3300" s="403"/>
      <c r="AN3300" s="403"/>
      <c r="AO3300" s="405"/>
      <c r="AP3300" s="403"/>
      <c r="AQ3300" s="403"/>
      <c r="AR3300" s="403"/>
      <c r="AS3300" s="403"/>
      <c r="AT3300" s="403"/>
      <c r="AU3300" s="403"/>
      <c r="AV3300" s="405"/>
      <c r="AW3300" s="404"/>
      <c r="AY3300" s="403"/>
      <c r="BC3300" s="403"/>
      <c r="BD3300" s="403"/>
      <c r="BE3300" s="403"/>
      <c r="BF3300" s="403"/>
      <c r="BG3300" s="403"/>
      <c r="BH3300" s="403"/>
      <c r="BI3300" s="403"/>
      <c r="BJ3300" s="403"/>
      <c r="BK3300" s="403"/>
    </row>
    <row r="3301" spans="1:63" x14ac:dyDescent="0.25">
      <c r="A3301" s="405"/>
      <c r="B3301" s="400"/>
      <c r="C3301" s="403"/>
      <c r="D3301" s="403"/>
      <c r="E3301" s="403"/>
      <c r="I3301" s="404"/>
      <c r="Q3301" s="405"/>
      <c r="S3301" s="405"/>
      <c r="T3301" s="403"/>
      <c r="U3301" s="406"/>
      <c r="V3301" s="400"/>
      <c r="W3301" s="405"/>
      <c r="X3301" s="405"/>
      <c r="Y3301" s="403"/>
      <c r="Z3301" s="407"/>
      <c r="AA3301" s="403"/>
      <c r="AB3301" s="405"/>
      <c r="AC3301" s="403"/>
      <c r="AD3301" s="406"/>
      <c r="AG3301" s="403"/>
      <c r="AH3301" s="403"/>
      <c r="AI3301" s="405"/>
      <c r="AL3301" s="403"/>
      <c r="AN3301" s="403"/>
      <c r="AO3301" s="405"/>
      <c r="AP3301" s="403"/>
      <c r="AQ3301" s="403"/>
      <c r="AR3301" s="403"/>
      <c r="AS3301" s="403"/>
      <c r="AT3301" s="403"/>
      <c r="AU3301" s="403"/>
      <c r="AV3301" s="405"/>
      <c r="AW3301" s="404"/>
      <c r="AY3301" s="403"/>
      <c r="BC3301" s="403"/>
      <c r="BD3301" s="403"/>
      <c r="BE3301" s="403"/>
      <c r="BF3301" s="403"/>
      <c r="BG3301" s="403"/>
      <c r="BH3301" s="403"/>
      <c r="BI3301" s="403"/>
      <c r="BJ3301" s="403"/>
      <c r="BK3301" s="403"/>
    </row>
    <row r="3302" spans="1:63" x14ac:dyDescent="0.25">
      <c r="A3302" s="405"/>
      <c r="B3302" s="400"/>
      <c r="C3302" s="403"/>
      <c r="D3302" s="403"/>
      <c r="E3302" s="403"/>
      <c r="I3302" s="404"/>
      <c r="Q3302" s="405"/>
      <c r="S3302" s="405"/>
      <c r="T3302" s="403"/>
      <c r="U3302" s="406"/>
      <c r="V3302" s="400"/>
      <c r="W3302" s="405"/>
      <c r="X3302" s="405"/>
      <c r="Y3302" s="403"/>
      <c r="Z3302" s="407"/>
      <c r="AA3302" s="403"/>
      <c r="AB3302" s="405"/>
      <c r="AC3302" s="403"/>
      <c r="AD3302" s="406"/>
      <c r="AG3302" s="403"/>
      <c r="AH3302" s="403"/>
      <c r="AI3302" s="405"/>
      <c r="AL3302" s="403"/>
      <c r="AN3302" s="403"/>
      <c r="AO3302" s="405"/>
      <c r="AP3302" s="403"/>
      <c r="AQ3302" s="403"/>
      <c r="AR3302" s="403"/>
      <c r="AS3302" s="403"/>
      <c r="AT3302" s="403"/>
      <c r="AU3302" s="403"/>
      <c r="AV3302" s="405"/>
      <c r="AW3302" s="404"/>
      <c r="AY3302" s="403"/>
      <c r="BC3302" s="403"/>
      <c r="BD3302" s="403"/>
      <c r="BE3302" s="403"/>
      <c r="BF3302" s="403"/>
      <c r="BG3302" s="403"/>
      <c r="BH3302" s="403"/>
      <c r="BI3302" s="403"/>
      <c r="BJ3302" s="403"/>
      <c r="BK3302" s="403"/>
    </row>
    <row r="3303" spans="1:63" x14ac:dyDescent="0.25">
      <c r="A3303" s="405"/>
      <c r="B3303" s="400"/>
      <c r="C3303" s="403"/>
      <c r="D3303" s="403"/>
      <c r="E3303" s="403"/>
      <c r="I3303" s="404"/>
      <c r="Q3303" s="405"/>
      <c r="S3303" s="405"/>
      <c r="T3303" s="403"/>
      <c r="U3303" s="406"/>
      <c r="V3303" s="400"/>
      <c r="W3303" s="405"/>
      <c r="X3303" s="405"/>
      <c r="Y3303" s="403"/>
      <c r="Z3303" s="407"/>
      <c r="AA3303" s="403"/>
      <c r="AB3303" s="405"/>
      <c r="AC3303" s="403"/>
      <c r="AD3303" s="406"/>
      <c r="AG3303" s="403"/>
      <c r="AH3303" s="403"/>
      <c r="AI3303" s="405"/>
      <c r="AL3303" s="403"/>
      <c r="AN3303" s="403"/>
      <c r="AO3303" s="405"/>
      <c r="AP3303" s="403"/>
      <c r="AQ3303" s="403"/>
      <c r="AR3303" s="403"/>
      <c r="AS3303" s="403"/>
      <c r="AT3303" s="403"/>
      <c r="AU3303" s="403"/>
      <c r="AV3303" s="405"/>
      <c r="AW3303" s="404"/>
      <c r="AY3303" s="403"/>
      <c r="BC3303" s="403"/>
      <c r="BD3303" s="403"/>
      <c r="BE3303" s="403"/>
      <c r="BF3303" s="403"/>
      <c r="BG3303" s="403"/>
      <c r="BH3303" s="403"/>
      <c r="BI3303" s="403"/>
      <c r="BJ3303" s="403"/>
      <c r="BK3303" s="403"/>
    </row>
    <row r="3304" spans="1:63" x14ac:dyDescent="0.25">
      <c r="A3304" s="405"/>
      <c r="B3304" s="400"/>
      <c r="C3304" s="403"/>
      <c r="D3304" s="403"/>
      <c r="E3304" s="403"/>
      <c r="I3304" s="404"/>
      <c r="Q3304" s="405"/>
      <c r="S3304" s="405"/>
      <c r="T3304" s="403"/>
      <c r="U3304" s="406"/>
      <c r="V3304" s="400"/>
      <c r="W3304" s="405"/>
      <c r="X3304" s="405"/>
      <c r="Y3304" s="403"/>
      <c r="Z3304" s="407"/>
      <c r="AA3304" s="403"/>
      <c r="AB3304" s="405"/>
      <c r="AC3304" s="403"/>
      <c r="AD3304" s="406"/>
      <c r="AG3304" s="403"/>
      <c r="AH3304" s="403"/>
      <c r="AI3304" s="405"/>
      <c r="AL3304" s="403"/>
      <c r="AN3304" s="403"/>
      <c r="AO3304" s="405"/>
      <c r="AP3304" s="403"/>
      <c r="AQ3304" s="403"/>
      <c r="AR3304" s="403"/>
      <c r="AS3304" s="403"/>
      <c r="AT3304" s="403"/>
      <c r="AU3304" s="403"/>
      <c r="AV3304" s="405"/>
      <c r="AW3304" s="404"/>
      <c r="AY3304" s="403"/>
      <c r="BC3304" s="403"/>
      <c r="BD3304" s="403"/>
      <c r="BE3304" s="403"/>
      <c r="BF3304" s="403"/>
      <c r="BG3304" s="403"/>
      <c r="BH3304" s="403"/>
      <c r="BI3304" s="403"/>
      <c r="BJ3304" s="403"/>
      <c r="BK3304" s="403"/>
    </row>
    <row r="3305" spans="1:63" x14ac:dyDescent="0.25">
      <c r="A3305" s="405"/>
      <c r="B3305" s="400"/>
      <c r="C3305" s="403"/>
      <c r="D3305" s="403"/>
      <c r="E3305" s="403"/>
      <c r="I3305" s="404"/>
      <c r="Q3305" s="405"/>
      <c r="S3305" s="405"/>
      <c r="T3305" s="403"/>
      <c r="U3305" s="406"/>
      <c r="V3305" s="400"/>
      <c r="W3305" s="405"/>
      <c r="X3305" s="405"/>
      <c r="Y3305" s="403"/>
      <c r="Z3305" s="407"/>
      <c r="AA3305" s="403"/>
      <c r="AB3305" s="405"/>
      <c r="AC3305" s="403"/>
      <c r="AD3305" s="406"/>
      <c r="AG3305" s="403"/>
      <c r="AH3305" s="403"/>
      <c r="AI3305" s="405"/>
      <c r="AL3305" s="403"/>
      <c r="AN3305" s="403"/>
      <c r="AO3305" s="405"/>
      <c r="AP3305" s="403"/>
      <c r="AQ3305" s="403"/>
      <c r="AR3305" s="403"/>
      <c r="AS3305" s="403"/>
      <c r="AT3305" s="403"/>
      <c r="AU3305" s="403"/>
      <c r="AV3305" s="405"/>
      <c r="AW3305" s="404"/>
      <c r="AY3305" s="403"/>
      <c r="BC3305" s="403"/>
      <c r="BD3305" s="403"/>
      <c r="BE3305" s="403"/>
      <c r="BF3305" s="403"/>
      <c r="BG3305" s="403"/>
      <c r="BH3305" s="403"/>
      <c r="BI3305" s="403"/>
      <c r="BJ3305" s="403"/>
      <c r="BK3305" s="403"/>
    </row>
    <row r="3306" spans="1:63" x14ac:dyDescent="0.25">
      <c r="A3306" s="405"/>
      <c r="B3306" s="400"/>
      <c r="C3306" s="403"/>
      <c r="D3306" s="403"/>
      <c r="E3306" s="403"/>
      <c r="I3306" s="404"/>
      <c r="Q3306" s="405"/>
      <c r="S3306" s="405"/>
      <c r="T3306" s="403"/>
      <c r="U3306" s="406"/>
      <c r="V3306" s="400"/>
      <c r="W3306" s="405"/>
      <c r="X3306" s="405"/>
      <c r="Y3306" s="403"/>
      <c r="Z3306" s="407"/>
      <c r="AA3306" s="403"/>
      <c r="AB3306" s="405"/>
      <c r="AC3306" s="403"/>
      <c r="AD3306" s="406"/>
      <c r="AG3306" s="403"/>
      <c r="AH3306" s="403"/>
      <c r="AI3306" s="405"/>
      <c r="AL3306" s="403"/>
      <c r="AN3306" s="403"/>
      <c r="AO3306" s="405"/>
      <c r="AP3306" s="403"/>
      <c r="AQ3306" s="403"/>
      <c r="AR3306" s="403"/>
      <c r="AS3306" s="403"/>
      <c r="AT3306" s="403"/>
      <c r="AU3306" s="403"/>
      <c r="AV3306" s="405"/>
      <c r="AW3306" s="404"/>
      <c r="AY3306" s="403"/>
      <c r="BC3306" s="403"/>
      <c r="BD3306" s="403"/>
      <c r="BE3306" s="403"/>
      <c r="BF3306" s="403"/>
      <c r="BG3306" s="403"/>
      <c r="BH3306" s="403"/>
      <c r="BI3306" s="403"/>
      <c r="BJ3306" s="403"/>
      <c r="BK3306" s="403"/>
    </row>
    <row r="3307" spans="1:63" x14ac:dyDescent="0.25">
      <c r="A3307" s="405"/>
      <c r="B3307" s="400"/>
      <c r="C3307" s="403"/>
      <c r="D3307" s="403"/>
      <c r="E3307" s="403"/>
      <c r="I3307" s="404"/>
      <c r="Q3307" s="405"/>
      <c r="S3307" s="405"/>
      <c r="T3307" s="403"/>
      <c r="U3307" s="406"/>
      <c r="V3307" s="400"/>
      <c r="W3307" s="405"/>
      <c r="X3307" s="405"/>
      <c r="Y3307" s="403"/>
      <c r="Z3307" s="407"/>
      <c r="AA3307" s="403"/>
      <c r="AB3307" s="405"/>
      <c r="AC3307" s="403"/>
      <c r="AD3307" s="406"/>
      <c r="AG3307" s="403"/>
      <c r="AH3307" s="403"/>
      <c r="AI3307" s="405"/>
      <c r="AL3307" s="403"/>
      <c r="AN3307" s="403"/>
      <c r="AO3307" s="405"/>
      <c r="AP3307" s="403"/>
      <c r="AQ3307" s="403"/>
      <c r="AR3307" s="403"/>
      <c r="AS3307" s="403"/>
      <c r="AT3307" s="403"/>
      <c r="AU3307" s="403"/>
      <c r="AV3307" s="405"/>
      <c r="AW3307" s="404"/>
      <c r="AY3307" s="403"/>
      <c r="BC3307" s="403"/>
      <c r="BD3307" s="403"/>
      <c r="BE3307" s="403"/>
      <c r="BF3307" s="403"/>
      <c r="BG3307" s="403"/>
      <c r="BH3307" s="403"/>
      <c r="BI3307" s="403"/>
      <c r="BJ3307" s="403"/>
      <c r="BK3307" s="403"/>
    </row>
    <row r="3308" spans="1:63" x14ac:dyDescent="0.25">
      <c r="A3308" s="405"/>
      <c r="B3308" s="400"/>
      <c r="C3308" s="403"/>
      <c r="D3308" s="403"/>
      <c r="E3308" s="403"/>
      <c r="I3308" s="404"/>
      <c r="Q3308" s="405"/>
      <c r="S3308" s="405"/>
      <c r="T3308" s="403"/>
      <c r="U3308" s="406"/>
      <c r="V3308" s="400"/>
      <c r="W3308" s="405"/>
      <c r="X3308" s="405"/>
      <c r="Y3308" s="403"/>
      <c r="Z3308" s="407"/>
      <c r="AA3308" s="403"/>
      <c r="AB3308" s="405"/>
      <c r="AC3308" s="403"/>
      <c r="AD3308" s="406"/>
      <c r="AG3308" s="403"/>
      <c r="AH3308" s="403"/>
      <c r="AI3308" s="405"/>
      <c r="AL3308" s="403"/>
      <c r="AN3308" s="403"/>
      <c r="AO3308" s="405"/>
      <c r="AP3308" s="403"/>
      <c r="AQ3308" s="403"/>
      <c r="AR3308" s="403"/>
      <c r="AS3308" s="403"/>
      <c r="AT3308" s="403"/>
      <c r="AU3308" s="403"/>
      <c r="AV3308" s="405"/>
      <c r="AW3308" s="404"/>
      <c r="AY3308" s="403"/>
      <c r="BC3308" s="403"/>
      <c r="BD3308" s="403"/>
      <c r="BE3308" s="403"/>
      <c r="BF3308" s="403"/>
      <c r="BG3308" s="403"/>
      <c r="BH3308" s="403"/>
      <c r="BI3308" s="403"/>
      <c r="BJ3308" s="403"/>
      <c r="BK3308" s="403"/>
    </row>
    <row r="3309" spans="1:63" x14ac:dyDescent="0.25">
      <c r="A3309" s="405"/>
      <c r="B3309" s="400"/>
      <c r="C3309" s="403"/>
      <c r="D3309" s="403"/>
      <c r="E3309" s="403"/>
      <c r="I3309" s="404"/>
      <c r="Q3309" s="405"/>
      <c r="S3309" s="405"/>
      <c r="T3309" s="403"/>
      <c r="U3309" s="406"/>
      <c r="V3309" s="400"/>
      <c r="W3309" s="405"/>
      <c r="X3309" s="405"/>
      <c r="Y3309" s="403"/>
      <c r="Z3309" s="407"/>
      <c r="AA3309" s="403"/>
      <c r="AB3309" s="405"/>
      <c r="AC3309" s="403"/>
      <c r="AD3309" s="406"/>
      <c r="AG3309" s="403"/>
      <c r="AH3309" s="403"/>
      <c r="AI3309" s="405"/>
      <c r="AL3309" s="403"/>
      <c r="AN3309" s="403"/>
      <c r="AO3309" s="405"/>
      <c r="AP3309" s="403"/>
      <c r="AQ3309" s="403"/>
      <c r="AR3309" s="403"/>
      <c r="AS3309" s="403"/>
      <c r="AT3309" s="403"/>
      <c r="AU3309" s="403"/>
      <c r="AV3309" s="405"/>
      <c r="AW3309" s="404"/>
      <c r="AY3309" s="403"/>
      <c r="BC3309" s="403"/>
      <c r="BD3309" s="403"/>
      <c r="BE3309" s="403"/>
      <c r="BF3309" s="403"/>
      <c r="BG3309" s="403"/>
      <c r="BH3309" s="403"/>
      <c r="BI3309" s="403"/>
      <c r="BJ3309" s="403"/>
      <c r="BK3309" s="403"/>
    </row>
    <row r="3310" spans="1:63" x14ac:dyDescent="0.25">
      <c r="A3310" s="405"/>
      <c r="B3310" s="400"/>
      <c r="C3310" s="403"/>
      <c r="D3310" s="403"/>
      <c r="E3310" s="403"/>
      <c r="I3310" s="404"/>
      <c r="Q3310" s="405"/>
      <c r="S3310" s="405"/>
      <c r="T3310" s="403"/>
      <c r="U3310" s="406"/>
      <c r="V3310" s="400"/>
      <c r="W3310" s="405"/>
      <c r="X3310" s="405"/>
      <c r="Y3310" s="403"/>
      <c r="Z3310" s="407"/>
      <c r="AA3310" s="403"/>
      <c r="AB3310" s="405"/>
      <c r="AC3310" s="403"/>
      <c r="AD3310" s="406"/>
      <c r="AG3310" s="403"/>
      <c r="AH3310" s="403"/>
      <c r="AI3310" s="405"/>
      <c r="AL3310" s="403"/>
      <c r="AN3310" s="403"/>
      <c r="AO3310" s="405"/>
      <c r="AP3310" s="403"/>
      <c r="AQ3310" s="403"/>
      <c r="AR3310" s="403"/>
      <c r="AS3310" s="403"/>
      <c r="AT3310" s="403"/>
      <c r="AU3310" s="403"/>
      <c r="AV3310" s="405"/>
      <c r="AW3310" s="404"/>
      <c r="AY3310" s="403"/>
      <c r="BC3310" s="403"/>
      <c r="BD3310" s="403"/>
      <c r="BE3310" s="403"/>
      <c r="BF3310" s="403"/>
      <c r="BG3310" s="403"/>
      <c r="BH3310" s="403"/>
      <c r="BI3310" s="403"/>
      <c r="BJ3310" s="403"/>
      <c r="BK3310" s="403"/>
    </row>
    <row r="3311" spans="1:63" x14ac:dyDescent="0.25">
      <c r="A3311" s="405"/>
      <c r="B3311" s="400"/>
      <c r="C3311" s="403"/>
      <c r="D3311" s="403"/>
      <c r="E3311" s="403"/>
      <c r="I3311" s="404"/>
      <c r="Q3311" s="405"/>
      <c r="S3311" s="405"/>
      <c r="T3311" s="403"/>
      <c r="U3311" s="406"/>
      <c r="V3311" s="400"/>
      <c r="W3311" s="405"/>
      <c r="X3311" s="405"/>
      <c r="Y3311" s="403"/>
      <c r="Z3311" s="407"/>
      <c r="AA3311" s="403"/>
      <c r="AB3311" s="405"/>
      <c r="AC3311" s="403"/>
      <c r="AD3311" s="406"/>
      <c r="AG3311" s="403"/>
      <c r="AH3311" s="403"/>
      <c r="AI3311" s="405"/>
      <c r="AL3311" s="403"/>
      <c r="AN3311" s="403"/>
      <c r="AO3311" s="405"/>
      <c r="AP3311" s="403"/>
      <c r="AQ3311" s="403"/>
      <c r="AR3311" s="403"/>
      <c r="AS3311" s="403"/>
      <c r="AT3311" s="403"/>
      <c r="AU3311" s="403"/>
      <c r="AV3311" s="405"/>
      <c r="AW3311" s="404"/>
      <c r="AY3311" s="403"/>
      <c r="BC3311" s="403"/>
      <c r="BD3311" s="403"/>
      <c r="BE3311" s="403"/>
      <c r="BF3311" s="403"/>
      <c r="BG3311" s="403"/>
      <c r="BH3311" s="403"/>
      <c r="BI3311" s="403"/>
      <c r="BJ3311" s="403"/>
      <c r="BK3311" s="403"/>
    </row>
    <row r="3312" spans="1:63" x14ac:dyDescent="0.25">
      <c r="A3312" s="405"/>
      <c r="B3312" s="400"/>
      <c r="C3312" s="403"/>
      <c r="D3312" s="403"/>
      <c r="E3312" s="403"/>
      <c r="I3312" s="404"/>
      <c r="Q3312" s="405"/>
      <c r="S3312" s="405"/>
      <c r="T3312" s="403"/>
      <c r="U3312" s="406"/>
      <c r="V3312" s="400"/>
      <c r="W3312" s="405"/>
      <c r="X3312" s="405"/>
      <c r="Y3312" s="403"/>
      <c r="Z3312" s="407"/>
      <c r="AA3312" s="403"/>
      <c r="AB3312" s="405"/>
      <c r="AC3312" s="403"/>
      <c r="AD3312" s="406"/>
      <c r="AG3312" s="403"/>
      <c r="AH3312" s="403"/>
      <c r="AI3312" s="405"/>
      <c r="AL3312" s="403"/>
      <c r="AN3312" s="403"/>
      <c r="AO3312" s="405"/>
      <c r="AP3312" s="403"/>
      <c r="AQ3312" s="403"/>
      <c r="AR3312" s="403"/>
      <c r="AS3312" s="403"/>
      <c r="AT3312" s="403"/>
      <c r="AU3312" s="403"/>
      <c r="AV3312" s="405"/>
      <c r="AW3312" s="404"/>
      <c r="AY3312" s="403"/>
      <c r="BC3312" s="403"/>
      <c r="BD3312" s="403"/>
      <c r="BE3312" s="403"/>
      <c r="BF3312" s="403"/>
      <c r="BG3312" s="403"/>
      <c r="BH3312" s="403"/>
      <c r="BI3312" s="403"/>
      <c r="BJ3312" s="403"/>
      <c r="BK3312" s="403"/>
    </row>
    <row r="3313" spans="1:63" x14ac:dyDescent="0.25">
      <c r="A3313" s="405"/>
      <c r="B3313" s="400"/>
      <c r="C3313" s="403"/>
      <c r="D3313" s="403"/>
      <c r="E3313" s="403"/>
      <c r="I3313" s="404"/>
      <c r="Q3313" s="405"/>
      <c r="S3313" s="405"/>
      <c r="T3313" s="403"/>
      <c r="U3313" s="406"/>
      <c r="V3313" s="400"/>
      <c r="W3313" s="405"/>
      <c r="X3313" s="405"/>
      <c r="Y3313" s="403"/>
      <c r="Z3313" s="407"/>
      <c r="AA3313" s="403"/>
      <c r="AB3313" s="405"/>
      <c r="AC3313" s="403"/>
      <c r="AD3313" s="406"/>
      <c r="AG3313" s="403"/>
      <c r="AH3313" s="403"/>
      <c r="AI3313" s="405"/>
      <c r="AL3313" s="403"/>
      <c r="AN3313" s="403"/>
      <c r="AO3313" s="405"/>
      <c r="AP3313" s="403"/>
      <c r="AQ3313" s="403"/>
      <c r="AR3313" s="403"/>
      <c r="AS3313" s="403"/>
      <c r="AT3313" s="403"/>
      <c r="AU3313" s="403"/>
      <c r="AV3313" s="405"/>
      <c r="AW3313" s="404"/>
      <c r="AY3313" s="403"/>
      <c r="BC3313" s="403"/>
      <c r="BD3313" s="403"/>
      <c r="BE3313" s="403"/>
      <c r="BF3313" s="403"/>
      <c r="BG3313" s="403"/>
      <c r="BH3313" s="403"/>
      <c r="BI3313" s="403"/>
      <c r="BJ3313" s="403"/>
      <c r="BK3313" s="403"/>
    </row>
    <row r="3314" spans="1:63" x14ac:dyDescent="0.25">
      <c r="A3314" s="405"/>
      <c r="B3314" s="400"/>
      <c r="C3314" s="403"/>
      <c r="D3314" s="403"/>
      <c r="E3314" s="403"/>
      <c r="I3314" s="404"/>
      <c r="Q3314" s="405"/>
      <c r="S3314" s="405"/>
      <c r="T3314" s="403"/>
      <c r="U3314" s="406"/>
      <c r="V3314" s="400"/>
      <c r="W3314" s="405"/>
      <c r="X3314" s="405"/>
      <c r="Y3314" s="403"/>
      <c r="Z3314" s="407"/>
      <c r="AA3314" s="403"/>
      <c r="AB3314" s="405"/>
      <c r="AC3314" s="403"/>
      <c r="AD3314" s="406"/>
      <c r="AG3314" s="403"/>
      <c r="AH3314" s="403"/>
      <c r="AI3314" s="405"/>
      <c r="AL3314" s="403"/>
      <c r="AN3314" s="403"/>
      <c r="AO3314" s="405"/>
      <c r="AP3314" s="403"/>
      <c r="AQ3314" s="403"/>
      <c r="AR3314" s="403"/>
      <c r="AS3314" s="403"/>
      <c r="AT3314" s="403"/>
      <c r="AU3314" s="403"/>
      <c r="AV3314" s="405"/>
      <c r="AW3314" s="404"/>
      <c r="AY3314" s="403"/>
      <c r="BC3314" s="403"/>
      <c r="BD3314" s="403"/>
      <c r="BE3314" s="403"/>
      <c r="BF3314" s="403"/>
      <c r="BG3314" s="403"/>
      <c r="BH3314" s="403"/>
      <c r="BI3314" s="403"/>
      <c r="BJ3314" s="403"/>
      <c r="BK3314" s="403"/>
    </row>
    <row r="3315" spans="1:63" x14ac:dyDescent="0.25">
      <c r="A3315" s="405"/>
      <c r="B3315" s="400"/>
      <c r="C3315" s="403"/>
      <c r="D3315" s="403"/>
      <c r="E3315" s="403"/>
      <c r="I3315" s="404"/>
      <c r="Q3315" s="405"/>
      <c r="S3315" s="405"/>
      <c r="T3315" s="403"/>
      <c r="U3315" s="406"/>
      <c r="V3315" s="400"/>
      <c r="W3315" s="405"/>
      <c r="X3315" s="405"/>
      <c r="Y3315" s="403"/>
      <c r="Z3315" s="407"/>
      <c r="AA3315" s="403"/>
      <c r="AB3315" s="405"/>
      <c r="AC3315" s="403"/>
      <c r="AD3315" s="406"/>
      <c r="AG3315" s="403"/>
      <c r="AH3315" s="403"/>
      <c r="AI3315" s="405"/>
      <c r="AL3315" s="403"/>
      <c r="AN3315" s="403"/>
      <c r="AO3315" s="405"/>
      <c r="AP3315" s="403"/>
      <c r="AQ3315" s="403"/>
      <c r="AR3315" s="403"/>
      <c r="AS3315" s="403"/>
      <c r="AT3315" s="403"/>
      <c r="AU3315" s="403"/>
      <c r="AV3315" s="405"/>
      <c r="AW3315" s="404"/>
      <c r="AY3315" s="403"/>
      <c r="BC3315" s="403"/>
      <c r="BD3315" s="403"/>
      <c r="BE3315" s="403"/>
      <c r="BF3315" s="403"/>
      <c r="BG3315" s="403"/>
      <c r="BH3315" s="403"/>
      <c r="BI3315" s="403"/>
      <c r="BJ3315" s="403"/>
      <c r="BK3315" s="403"/>
    </row>
    <row r="3316" spans="1:63" x14ac:dyDescent="0.25">
      <c r="A3316" s="405"/>
      <c r="B3316" s="400"/>
      <c r="C3316" s="403"/>
      <c r="D3316" s="403"/>
      <c r="E3316" s="403"/>
      <c r="I3316" s="404"/>
      <c r="Q3316" s="405"/>
      <c r="S3316" s="405"/>
      <c r="T3316" s="403"/>
      <c r="U3316" s="406"/>
      <c r="V3316" s="400"/>
      <c r="W3316" s="405"/>
      <c r="X3316" s="405"/>
      <c r="Y3316" s="403"/>
      <c r="Z3316" s="407"/>
      <c r="AA3316" s="403"/>
      <c r="AB3316" s="405"/>
      <c r="AC3316" s="403"/>
      <c r="AD3316" s="406"/>
      <c r="AG3316" s="403"/>
      <c r="AH3316" s="403"/>
      <c r="AI3316" s="405"/>
      <c r="AL3316" s="403"/>
      <c r="AN3316" s="403"/>
      <c r="AO3316" s="405"/>
      <c r="AP3316" s="403"/>
      <c r="AQ3316" s="403"/>
      <c r="AR3316" s="403"/>
      <c r="AS3316" s="403"/>
      <c r="AT3316" s="403"/>
      <c r="AU3316" s="403"/>
      <c r="AV3316" s="405"/>
      <c r="AW3316" s="404"/>
      <c r="AY3316" s="403"/>
      <c r="BC3316" s="403"/>
      <c r="BD3316" s="403"/>
      <c r="BE3316" s="403"/>
      <c r="BF3316" s="403"/>
      <c r="BG3316" s="403"/>
      <c r="BH3316" s="403"/>
      <c r="BI3316" s="403"/>
      <c r="BJ3316" s="403"/>
      <c r="BK3316" s="403"/>
    </row>
    <row r="3317" spans="1:63" x14ac:dyDescent="0.25">
      <c r="A3317" s="405"/>
      <c r="B3317" s="400"/>
      <c r="C3317" s="403"/>
      <c r="D3317" s="403"/>
      <c r="E3317" s="403"/>
      <c r="I3317" s="404"/>
      <c r="Q3317" s="405"/>
      <c r="S3317" s="405"/>
      <c r="T3317" s="403"/>
      <c r="U3317" s="406"/>
      <c r="V3317" s="400"/>
      <c r="W3317" s="405"/>
      <c r="X3317" s="405"/>
      <c r="Y3317" s="403"/>
      <c r="Z3317" s="407"/>
      <c r="AA3317" s="403"/>
      <c r="AB3317" s="405"/>
      <c r="AC3317" s="403"/>
      <c r="AD3317" s="406"/>
      <c r="AG3317" s="403"/>
      <c r="AH3317" s="403"/>
      <c r="AI3317" s="405"/>
      <c r="AL3317" s="403"/>
      <c r="AN3317" s="403"/>
      <c r="AO3317" s="405"/>
      <c r="AP3317" s="403"/>
      <c r="AQ3317" s="403"/>
      <c r="AR3317" s="403"/>
      <c r="AS3317" s="403"/>
      <c r="AT3317" s="403"/>
      <c r="AU3317" s="403"/>
      <c r="AV3317" s="405"/>
      <c r="AW3317" s="404"/>
      <c r="AY3317" s="403"/>
      <c r="BC3317" s="403"/>
      <c r="BD3317" s="403"/>
      <c r="BE3317" s="403"/>
      <c r="BF3317" s="403"/>
      <c r="BG3317" s="403"/>
      <c r="BH3317" s="403"/>
      <c r="BI3317" s="403"/>
      <c r="BJ3317" s="403"/>
      <c r="BK3317" s="403"/>
    </row>
    <row r="3318" spans="1:63" x14ac:dyDescent="0.25">
      <c r="A3318" s="405"/>
      <c r="B3318" s="400"/>
      <c r="C3318" s="403"/>
      <c r="D3318" s="403"/>
      <c r="E3318" s="403"/>
      <c r="I3318" s="404"/>
      <c r="Q3318" s="405"/>
      <c r="S3318" s="405"/>
      <c r="T3318" s="403"/>
      <c r="U3318" s="406"/>
      <c r="V3318" s="400"/>
      <c r="W3318" s="405"/>
      <c r="X3318" s="405"/>
      <c r="Y3318" s="403"/>
      <c r="Z3318" s="407"/>
      <c r="AA3318" s="403"/>
      <c r="AB3318" s="405"/>
      <c r="AC3318" s="403"/>
      <c r="AD3318" s="406"/>
      <c r="AG3318" s="403"/>
      <c r="AH3318" s="403"/>
      <c r="AI3318" s="405"/>
      <c r="AL3318" s="403"/>
      <c r="AN3318" s="403"/>
      <c r="AO3318" s="405"/>
      <c r="AP3318" s="403"/>
      <c r="AQ3318" s="403"/>
      <c r="AR3318" s="403"/>
      <c r="AS3318" s="403"/>
      <c r="AT3318" s="403"/>
      <c r="AU3318" s="403"/>
      <c r="AV3318" s="405"/>
      <c r="AW3318" s="404"/>
      <c r="AY3318" s="403"/>
      <c r="BC3318" s="403"/>
      <c r="BD3318" s="403"/>
      <c r="BE3318" s="403"/>
      <c r="BF3318" s="403"/>
      <c r="BG3318" s="403"/>
      <c r="BH3318" s="403"/>
      <c r="BI3318" s="403"/>
      <c r="BJ3318" s="403"/>
      <c r="BK3318" s="403"/>
    </row>
    <row r="3319" spans="1:63" x14ac:dyDescent="0.25">
      <c r="A3319" s="405"/>
      <c r="B3319" s="400"/>
      <c r="C3319" s="403"/>
      <c r="D3319" s="403"/>
      <c r="E3319" s="403"/>
      <c r="I3319" s="404"/>
      <c r="Q3319" s="405"/>
      <c r="S3319" s="405"/>
      <c r="T3319" s="403"/>
      <c r="U3319" s="406"/>
      <c r="V3319" s="400"/>
      <c r="W3319" s="405"/>
      <c r="X3319" s="405"/>
      <c r="Y3319" s="403"/>
      <c r="Z3319" s="407"/>
      <c r="AA3319" s="403"/>
      <c r="AB3319" s="405"/>
      <c r="AC3319" s="403"/>
      <c r="AD3319" s="406"/>
      <c r="AG3319" s="403"/>
      <c r="AH3319" s="403"/>
      <c r="AI3319" s="405"/>
      <c r="AL3319" s="403"/>
      <c r="AN3319" s="403"/>
      <c r="AO3319" s="405"/>
      <c r="AP3319" s="403"/>
      <c r="AQ3319" s="403"/>
      <c r="AR3319" s="403"/>
      <c r="AS3319" s="403"/>
      <c r="AT3319" s="403"/>
      <c r="AU3319" s="403"/>
      <c r="AV3319" s="405"/>
      <c r="AW3319" s="404"/>
      <c r="AY3319" s="403"/>
      <c r="BC3319" s="403"/>
      <c r="BD3319" s="403"/>
      <c r="BE3319" s="403"/>
      <c r="BF3319" s="403"/>
      <c r="BG3319" s="403"/>
      <c r="BH3319" s="403"/>
      <c r="BI3319" s="403"/>
      <c r="BJ3319" s="403"/>
      <c r="BK3319" s="403"/>
    </row>
    <row r="3320" spans="1:63" x14ac:dyDescent="0.25">
      <c r="A3320" s="405"/>
      <c r="B3320" s="400"/>
      <c r="C3320" s="403"/>
      <c r="D3320" s="403"/>
      <c r="E3320" s="403"/>
      <c r="I3320" s="404"/>
      <c r="Q3320" s="405"/>
      <c r="S3320" s="405"/>
      <c r="T3320" s="403"/>
      <c r="U3320" s="406"/>
      <c r="V3320" s="400"/>
      <c r="W3320" s="405"/>
      <c r="X3320" s="405"/>
      <c r="Y3320" s="403"/>
      <c r="Z3320" s="407"/>
      <c r="AA3320" s="403"/>
      <c r="AB3320" s="405"/>
      <c r="AC3320" s="403"/>
      <c r="AD3320" s="406"/>
      <c r="AG3320" s="403"/>
      <c r="AH3320" s="403"/>
      <c r="AI3320" s="405"/>
      <c r="AL3320" s="403"/>
      <c r="AN3320" s="403"/>
      <c r="AO3320" s="405"/>
      <c r="AP3320" s="403"/>
      <c r="AQ3320" s="403"/>
      <c r="AR3320" s="403"/>
      <c r="AS3320" s="403"/>
      <c r="AT3320" s="403"/>
      <c r="AU3320" s="403"/>
      <c r="AV3320" s="405"/>
      <c r="AW3320" s="404"/>
      <c r="AY3320" s="403"/>
      <c r="BC3320" s="403"/>
      <c r="BD3320" s="403"/>
      <c r="BE3320" s="403"/>
      <c r="BF3320" s="403"/>
      <c r="BG3320" s="403"/>
      <c r="BH3320" s="403"/>
      <c r="BI3320" s="403"/>
      <c r="BJ3320" s="403"/>
      <c r="BK3320" s="403"/>
    </row>
    <row r="3321" spans="1:63" x14ac:dyDescent="0.25">
      <c r="A3321" s="405"/>
      <c r="B3321" s="400"/>
      <c r="C3321" s="403"/>
      <c r="D3321" s="403"/>
      <c r="E3321" s="403"/>
      <c r="I3321" s="404"/>
      <c r="Q3321" s="405"/>
      <c r="S3321" s="405"/>
      <c r="T3321" s="403"/>
      <c r="U3321" s="406"/>
      <c r="V3321" s="400"/>
      <c r="W3321" s="405"/>
      <c r="X3321" s="405"/>
      <c r="Y3321" s="403"/>
      <c r="Z3321" s="407"/>
      <c r="AA3321" s="403"/>
      <c r="AB3321" s="405"/>
      <c r="AC3321" s="403"/>
      <c r="AD3321" s="406"/>
      <c r="AG3321" s="403"/>
      <c r="AH3321" s="403"/>
      <c r="AI3321" s="405"/>
      <c r="AL3321" s="403"/>
      <c r="AN3321" s="403"/>
      <c r="AO3321" s="405"/>
      <c r="AP3321" s="403"/>
      <c r="AQ3321" s="403"/>
      <c r="AR3321" s="403"/>
      <c r="AS3321" s="403"/>
      <c r="AT3321" s="403"/>
      <c r="AU3321" s="403"/>
      <c r="AV3321" s="405"/>
      <c r="AW3321" s="404"/>
      <c r="AY3321" s="403"/>
      <c r="BC3321" s="403"/>
      <c r="BD3321" s="403"/>
      <c r="BE3321" s="403"/>
      <c r="BF3321" s="403"/>
      <c r="BG3321" s="403"/>
      <c r="BH3321" s="403"/>
      <c r="BI3321" s="403"/>
      <c r="BJ3321" s="403"/>
      <c r="BK3321" s="403"/>
    </row>
    <row r="3322" spans="1:63" x14ac:dyDescent="0.25">
      <c r="A3322" s="405"/>
      <c r="B3322" s="400"/>
      <c r="C3322" s="403"/>
      <c r="D3322" s="403"/>
      <c r="E3322" s="403"/>
      <c r="I3322" s="404"/>
      <c r="Q3322" s="405"/>
      <c r="S3322" s="405"/>
      <c r="T3322" s="403"/>
      <c r="U3322" s="406"/>
      <c r="V3322" s="400"/>
      <c r="W3322" s="405"/>
      <c r="X3322" s="405"/>
      <c r="Y3322" s="403"/>
      <c r="Z3322" s="407"/>
      <c r="AA3322" s="403"/>
      <c r="AB3322" s="405"/>
      <c r="AC3322" s="403"/>
      <c r="AD3322" s="406"/>
      <c r="AG3322" s="403"/>
      <c r="AH3322" s="403"/>
      <c r="AI3322" s="405"/>
      <c r="AL3322" s="403"/>
      <c r="AN3322" s="403"/>
      <c r="AO3322" s="405"/>
      <c r="AP3322" s="403"/>
      <c r="AQ3322" s="403"/>
      <c r="AR3322" s="403"/>
      <c r="AS3322" s="403"/>
      <c r="AT3322" s="403"/>
      <c r="AU3322" s="403"/>
      <c r="AV3322" s="405"/>
      <c r="AW3322" s="404"/>
      <c r="AY3322" s="403"/>
      <c r="BC3322" s="403"/>
      <c r="BD3322" s="403"/>
      <c r="BE3322" s="403"/>
      <c r="BF3322" s="403"/>
      <c r="BG3322" s="403"/>
      <c r="BH3322" s="403"/>
      <c r="BI3322" s="403"/>
      <c r="BJ3322" s="403"/>
      <c r="BK3322" s="403"/>
    </row>
    <row r="3323" spans="1:63" x14ac:dyDescent="0.25">
      <c r="A3323" s="405"/>
      <c r="B3323" s="400"/>
      <c r="C3323" s="403"/>
      <c r="D3323" s="403"/>
      <c r="E3323" s="403"/>
      <c r="I3323" s="404"/>
      <c r="Q3323" s="405"/>
      <c r="S3323" s="405"/>
      <c r="T3323" s="403"/>
      <c r="U3323" s="406"/>
      <c r="V3323" s="400"/>
      <c r="W3323" s="405"/>
      <c r="X3323" s="405"/>
      <c r="Y3323" s="403"/>
      <c r="Z3323" s="407"/>
      <c r="AA3323" s="403"/>
      <c r="AB3323" s="405"/>
      <c r="AC3323" s="403"/>
      <c r="AD3323" s="406"/>
      <c r="AG3323" s="403"/>
      <c r="AH3323" s="403"/>
      <c r="AI3323" s="405"/>
      <c r="AL3323" s="403"/>
      <c r="AN3323" s="403"/>
      <c r="AO3323" s="405"/>
      <c r="AP3323" s="403"/>
      <c r="AQ3323" s="403"/>
      <c r="AR3323" s="403"/>
      <c r="AS3323" s="403"/>
      <c r="AT3323" s="403"/>
      <c r="AU3323" s="403"/>
      <c r="AV3323" s="405"/>
      <c r="AW3323" s="404"/>
      <c r="AY3323" s="403"/>
      <c r="BC3323" s="403"/>
      <c r="BD3323" s="403"/>
      <c r="BE3323" s="403"/>
      <c r="BF3323" s="403"/>
      <c r="BG3323" s="403"/>
      <c r="BH3323" s="403"/>
      <c r="BI3323" s="403"/>
      <c r="BJ3323" s="403"/>
      <c r="BK3323" s="403"/>
    </row>
    <row r="3324" spans="1:63" x14ac:dyDescent="0.25">
      <c r="A3324" s="405"/>
      <c r="B3324" s="400"/>
      <c r="C3324" s="403"/>
      <c r="D3324" s="403"/>
      <c r="E3324" s="403"/>
      <c r="I3324" s="404"/>
      <c r="Q3324" s="405"/>
      <c r="S3324" s="405"/>
      <c r="T3324" s="403"/>
      <c r="U3324" s="406"/>
      <c r="V3324" s="400"/>
      <c r="W3324" s="405"/>
      <c r="X3324" s="405"/>
      <c r="Y3324" s="403"/>
      <c r="Z3324" s="407"/>
      <c r="AA3324" s="403"/>
      <c r="AB3324" s="405"/>
      <c r="AC3324" s="403"/>
      <c r="AD3324" s="406"/>
      <c r="AG3324" s="403"/>
      <c r="AH3324" s="403"/>
      <c r="AI3324" s="405"/>
      <c r="AL3324" s="403"/>
      <c r="AN3324" s="403"/>
      <c r="AO3324" s="405"/>
      <c r="AP3324" s="403"/>
      <c r="AQ3324" s="403"/>
      <c r="AR3324" s="403"/>
      <c r="AS3324" s="403"/>
      <c r="AT3324" s="403"/>
      <c r="AU3324" s="403"/>
      <c r="AV3324" s="405"/>
      <c r="AW3324" s="404"/>
      <c r="AY3324" s="403"/>
      <c r="BC3324" s="403"/>
      <c r="BD3324" s="403"/>
      <c r="BE3324" s="403"/>
      <c r="BF3324" s="403"/>
      <c r="BG3324" s="403"/>
      <c r="BH3324" s="403"/>
      <c r="BI3324" s="403"/>
      <c r="BJ3324" s="403"/>
      <c r="BK3324" s="403"/>
    </row>
    <row r="3325" spans="1:63" x14ac:dyDescent="0.25">
      <c r="A3325" s="405"/>
      <c r="B3325" s="400"/>
      <c r="C3325" s="403"/>
      <c r="D3325" s="403"/>
      <c r="E3325" s="403"/>
      <c r="I3325" s="404"/>
      <c r="Q3325" s="405"/>
      <c r="S3325" s="405"/>
      <c r="T3325" s="403"/>
      <c r="U3325" s="406"/>
      <c r="V3325" s="400"/>
      <c r="W3325" s="405"/>
      <c r="X3325" s="405"/>
      <c r="Y3325" s="403"/>
      <c r="Z3325" s="407"/>
      <c r="AA3325" s="403"/>
      <c r="AB3325" s="405"/>
      <c r="AC3325" s="403"/>
      <c r="AD3325" s="406"/>
      <c r="AG3325" s="403"/>
      <c r="AH3325" s="403"/>
      <c r="AI3325" s="405"/>
      <c r="AL3325" s="403"/>
      <c r="AN3325" s="403"/>
      <c r="AO3325" s="405"/>
      <c r="AP3325" s="403"/>
      <c r="AQ3325" s="403"/>
      <c r="AR3325" s="403"/>
      <c r="AS3325" s="403"/>
      <c r="AT3325" s="403"/>
      <c r="AU3325" s="403"/>
      <c r="AV3325" s="405"/>
      <c r="AW3325" s="404"/>
      <c r="AY3325" s="403"/>
      <c r="BC3325" s="403"/>
      <c r="BD3325" s="403"/>
      <c r="BE3325" s="403"/>
      <c r="BF3325" s="403"/>
      <c r="BG3325" s="403"/>
      <c r="BH3325" s="403"/>
      <c r="BI3325" s="403"/>
      <c r="BJ3325" s="403"/>
      <c r="BK3325" s="403"/>
    </row>
    <row r="3326" spans="1:63" x14ac:dyDescent="0.25">
      <c r="A3326" s="405"/>
      <c r="B3326" s="400"/>
      <c r="C3326" s="403"/>
      <c r="D3326" s="403"/>
      <c r="E3326" s="403"/>
      <c r="I3326" s="404"/>
      <c r="Q3326" s="405"/>
      <c r="S3326" s="405"/>
      <c r="T3326" s="403"/>
      <c r="U3326" s="406"/>
      <c r="V3326" s="400"/>
      <c r="W3326" s="405"/>
      <c r="X3326" s="405"/>
      <c r="Y3326" s="403"/>
      <c r="Z3326" s="407"/>
      <c r="AA3326" s="403"/>
      <c r="AB3326" s="405"/>
      <c r="AC3326" s="403"/>
      <c r="AD3326" s="406"/>
      <c r="AG3326" s="403"/>
      <c r="AH3326" s="403"/>
      <c r="AI3326" s="405"/>
      <c r="AL3326" s="403"/>
      <c r="AN3326" s="403"/>
      <c r="AO3326" s="405"/>
      <c r="AP3326" s="403"/>
      <c r="AQ3326" s="403"/>
      <c r="AR3326" s="403"/>
      <c r="AS3326" s="403"/>
      <c r="AT3326" s="403"/>
      <c r="AU3326" s="403"/>
      <c r="AV3326" s="405"/>
      <c r="AW3326" s="404"/>
      <c r="AY3326" s="403"/>
      <c r="BC3326" s="403"/>
      <c r="BD3326" s="403"/>
      <c r="BE3326" s="403"/>
      <c r="BF3326" s="403"/>
      <c r="BG3326" s="403"/>
      <c r="BH3326" s="403"/>
      <c r="BI3326" s="403"/>
      <c r="BJ3326" s="403"/>
      <c r="BK3326" s="403"/>
    </row>
    <row r="3327" spans="1:63" x14ac:dyDescent="0.25">
      <c r="A3327" s="405"/>
      <c r="B3327" s="400"/>
      <c r="C3327" s="403"/>
      <c r="D3327" s="403"/>
      <c r="E3327" s="403"/>
      <c r="I3327" s="404"/>
      <c r="Q3327" s="405"/>
      <c r="S3327" s="405"/>
      <c r="T3327" s="403"/>
      <c r="U3327" s="406"/>
      <c r="V3327" s="400"/>
      <c r="W3327" s="405"/>
      <c r="X3327" s="405"/>
      <c r="Y3327" s="403"/>
      <c r="Z3327" s="407"/>
      <c r="AA3327" s="403"/>
      <c r="AB3327" s="405"/>
      <c r="AC3327" s="403"/>
      <c r="AD3327" s="406"/>
      <c r="AG3327" s="403"/>
      <c r="AH3327" s="403"/>
      <c r="AI3327" s="405"/>
      <c r="AL3327" s="403"/>
      <c r="AN3327" s="403"/>
      <c r="AO3327" s="405"/>
      <c r="AP3327" s="403"/>
      <c r="AQ3327" s="403"/>
      <c r="AR3327" s="403"/>
      <c r="AS3327" s="403"/>
      <c r="AT3327" s="403"/>
      <c r="AU3327" s="403"/>
      <c r="AV3327" s="405"/>
      <c r="AW3327" s="404"/>
      <c r="AY3327" s="403"/>
      <c r="BC3327" s="403"/>
      <c r="BD3327" s="403"/>
      <c r="BE3327" s="403"/>
      <c r="BF3327" s="403"/>
      <c r="BG3327" s="403"/>
      <c r="BH3327" s="403"/>
      <c r="BI3327" s="403"/>
      <c r="BJ3327" s="403"/>
      <c r="BK3327" s="403"/>
    </row>
    <row r="3328" spans="1:63" x14ac:dyDescent="0.25">
      <c r="A3328" s="405"/>
      <c r="B3328" s="400"/>
      <c r="C3328" s="403"/>
      <c r="D3328" s="403"/>
      <c r="E3328" s="403"/>
      <c r="I3328" s="404"/>
      <c r="Q3328" s="405"/>
      <c r="S3328" s="405"/>
      <c r="T3328" s="403"/>
      <c r="U3328" s="406"/>
      <c r="V3328" s="400"/>
      <c r="W3328" s="405"/>
      <c r="X3328" s="405"/>
      <c r="Y3328" s="403"/>
      <c r="Z3328" s="407"/>
      <c r="AA3328" s="403"/>
      <c r="AB3328" s="405"/>
      <c r="AC3328" s="403"/>
      <c r="AD3328" s="406"/>
      <c r="AG3328" s="403"/>
      <c r="AH3328" s="403"/>
      <c r="AI3328" s="405"/>
      <c r="AL3328" s="403"/>
      <c r="AN3328" s="403"/>
      <c r="AO3328" s="405"/>
      <c r="AP3328" s="403"/>
      <c r="AQ3328" s="403"/>
      <c r="AR3328" s="403"/>
      <c r="AS3328" s="403"/>
      <c r="AT3328" s="403"/>
      <c r="AU3328" s="403"/>
      <c r="AV3328" s="405"/>
      <c r="AW3328" s="404"/>
      <c r="AY3328" s="403"/>
      <c r="BC3328" s="403"/>
      <c r="BD3328" s="403"/>
      <c r="BE3328" s="403"/>
      <c r="BF3328" s="403"/>
      <c r="BG3328" s="403"/>
      <c r="BH3328" s="403"/>
      <c r="BI3328" s="403"/>
      <c r="BJ3328" s="403"/>
      <c r="BK3328" s="403"/>
    </row>
    <row r="3329" spans="1:63" x14ac:dyDescent="0.25">
      <c r="A3329" s="405"/>
      <c r="B3329" s="400"/>
      <c r="C3329" s="403"/>
      <c r="D3329" s="403"/>
      <c r="E3329" s="403"/>
      <c r="I3329" s="404"/>
      <c r="Q3329" s="405"/>
      <c r="S3329" s="405"/>
      <c r="T3329" s="403"/>
      <c r="U3329" s="406"/>
      <c r="V3329" s="400"/>
      <c r="W3329" s="405"/>
      <c r="X3329" s="405"/>
      <c r="Y3329" s="403"/>
      <c r="Z3329" s="407"/>
      <c r="AA3329" s="403"/>
      <c r="AB3329" s="405"/>
      <c r="AC3329" s="403"/>
      <c r="AD3329" s="406"/>
      <c r="AG3329" s="403"/>
      <c r="AH3329" s="403"/>
      <c r="AI3329" s="405"/>
      <c r="AL3329" s="403"/>
      <c r="AN3329" s="403"/>
      <c r="AO3329" s="405"/>
      <c r="AP3329" s="403"/>
      <c r="AQ3329" s="403"/>
      <c r="AR3329" s="403"/>
      <c r="AS3329" s="403"/>
      <c r="AT3329" s="403"/>
      <c r="AU3329" s="403"/>
      <c r="AV3329" s="405"/>
      <c r="AW3329" s="404"/>
      <c r="AY3329" s="403"/>
      <c r="BC3329" s="403"/>
      <c r="BD3329" s="403"/>
      <c r="BE3329" s="403"/>
      <c r="BF3329" s="403"/>
      <c r="BG3329" s="403"/>
      <c r="BH3329" s="403"/>
      <c r="BI3329" s="403"/>
      <c r="BJ3329" s="403"/>
      <c r="BK3329" s="403"/>
    </row>
    <row r="3330" spans="1:63" x14ac:dyDescent="0.25">
      <c r="A3330" s="405"/>
      <c r="B3330" s="400"/>
      <c r="C3330" s="403"/>
      <c r="D3330" s="403"/>
      <c r="E3330" s="403"/>
      <c r="I3330" s="404"/>
      <c r="Q3330" s="405"/>
      <c r="S3330" s="405"/>
      <c r="T3330" s="403"/>
      <c r="U3330" s="406"/>
      <c r="V3330" s="400"/>
      <c r="W3330" s="405"/>
      <c r="X3330" s="405"/>
      <c r="Y3330" s="403"/>
      <c r="Z3330" s="407"/>
      <c r="AA3330" s="403"/>
      <c r="AB3330" s="405"/>
      <c r="AC3330" s="403"/>
      <c r="AD3330" s="406"/>
      <c r="AG3330" s="403"/>
      <c r="AH3330" s="403"/>
      <c r="AI3330" s="405"/>
      <c r="AL3330" s="403"/>
      <c r="AN3330" s="403"/>
      <c r="AO3330" s="405"/>
      <c r="AP3330" s="403"/>
      <c r="AQ3330" s="403"/>
      <c r="AR3330" s="403"/>
      <c r="AS3330" s="403"/>
      <c r="AT3330" s="403"/>
      <c r="AU3330" s="403"/>
      <c r="AV3330" s="405"/>
      <c r="AW3330" s="404"/>
      <c r="AY3330" s="403"/>
      <c r="BC3330" s="403"/>
      <c r="BD3330" s="403"/>
      <c r="BE3330" s="403"/>
      <c r="BF3330" s="403"/>
      <c r="BG3330" s="403"/>
      <c r="BH3330" s="403"/>
      <c r="BI3330" s="403"/>
      <c r="BJ3330" s="403"/>
      <c r="BK3330" s="403"/>
    </row>
    <row r="3331" spans="1:63" x14ac:dyDescent="0.25">
      <c r="A3331" s="405"/>
      <c r="B3331" s="400"/>
      <c r="C3331" s="403"/>
      <c r="D3331" s="403"/>
      <c r="E3331" s="403"/>
      <c r="I3331" s="404"/>
      <c r="Q3331" s="405"/>
      <c r="S3331" s="405"/>
      <c r="T3331" s="403"/>
      <c r="U3331" s="406"/>
      <c r="V3331" s="400"/>
      <c r="W3331" s="405"/>
      <c r="X3331" s="405"/>
      <c r="Y3331" s="403"/>
      <c r="Z3331" s="407"/>
      <c r="AA3331" s="403"/>
      <c r="AB3331" s="405"/>
      <c r="AC3331" s="403"/>
      <c r="AD3331" s="406"/>
      <c r="AG3331" s="403"/>
      <c r="AH3331" s="403"/>
      <c r="AI3331" s="405"/>
      <c r="AL3331" s="403"/>
      <c r="AN3331" s="403"/>
      <c r="AO3331" s="405"/>
      <c r="AP3331" s="403"/>
      <c r="AQ3331" s="403"/>
      <c r="AR3331" s="403"/>
      <c r="AS3331" s="403"/>
      <c r="AT3331" s="403"/>
      <c r="AU3331" s="403"/>
      <c r="AV3331" s="405"/>
      <c r="AW3331" s="404"/>
      <c r="AY3331" s="403"/>
      <c r="BC3331" s="403"/>
      <c r="BD3331" s="403"/>
      <c r="BE3331" s="403"/>
      <c r="BF3331" s="403"/>
      <c r="BG3331" s="403"/>
      <c r="BH3331" s="403"/>
      <c r="BI3331" s="403"/>
      <c r="BJ3331" s="403"/>
      <c r="BK3331" s="403"/>
    </row>
    <row r="3332" spans="1:63" x14ac:dyDescent="0.25">
      <c r="A3332" s="405"/>
      <c r="B3332" s="400"/>
      <c r="C3332" s="403"/>
      <c r="D3332" s="403"/>
      <c r="E3332" s="403"/>
      <c r="I3332" s="404"/>
      <c r="Q3332" s="405"/>
      <c r="S3332" s="405"/>
      <c r="T3332" s="403"/>
      <c r="U3332" s="406"/>
      <c r="V3332" s="400"/>
      <c r="W3332" s="405"/>
      <c r="X3332" s="405"/>
      <c r="Y3332" s="403"/>
      <c r="Z3332" s="407"/>
      <c r="AA3332" s="403"/>
      <c r="AB3332" s="405"/>
      <c r="AC3332" s="403"/>
      <c r="AD3332" s="406"/>
      <c r="AG3332" s="403"/>
      <c r="AH3332" s="403"/>
      <c r="AI3332" s="405"/>
      <c r="AL3332" s="403"/>
      <c r="AN3332" s="403"/>
      <c r="AO3332" s="405"/>
      <c r="AP3332" s="403"/>
      <c r="AQ3332" s="403"/>
      <c r="AR3332" s="403"/>
      <c r="AS3332" s="403"/>
      <c r="AT3332" s="403"/>
      <c r="AU3332" s="403"/>
      <c r="AV3332" s="405"/>
      <c r="AW3332" s="404"/>
      <c r="AY3332" s="403"/>
      <c r="BC3332" s="403"/>
      <c r="BD3332" s="403"/>
      <c r="BE3332" s="403"/>
      <c r="BF3332" s="403"/>
      <c r="BG3332" s="403"/>
      <c r="BH3332" s="403"/>
      <c r="BI3332" s="403"/>
      <c r="BJ3332" s="403"/>
      <c r="BK3332" s="403"/>
    </row>
    <row r="3333" spans="1:63" x14ac:dyDescent="0.25">
      <c r="A3333" s="405"/>
      <c r="B3333" s="400"/>
      <c r="C3333" s="403"/>
      <c r="D3333" s="403"/>
      <c r="E3333" s="403"/>
      <c r="I3333" s="404"/>
      <c r="Q3333" s="405"/>
      <c r="S3333" s="405"/>
      <c r="T3333" s="403"/>
      <c r="U3333" s="406"/>
      <c r="V3333" s="400"/>
      <c r="W3333" s="405"/>
      <c r="X3333" s="405"/>
      <c r="Y3333" s="403"/>
      <c r="Z3333" s="407"/>
      <c r="AA3333" s="403"/>
      <c r="AB3333" s="405"/>
      <c r="AC3333" s="403"/>
      <c r="AD3333" s="406"/>
      <c r="AG3333" s="403"/>
      <c r="AH3333" s="403"/>
      <c r="AI3333" s="405"/>
      <c r="AL3333" s="403"/>
      <c r="AN3333" s="403"/>
      <c r="AO3333" s="405"/>
      <c r="AP3333" s="403"/>
      <c r="AQ3333" s="403"/>
      <c r="AR3333" s="403"/>
      <c r="AS3333" s="403"/>
      <c r="AT3333" s="403"/>
      <c r="AU3333" s="403"/>
      <c r="AV3333" s="405"/>
      <c r="AW3333" s="404"/>
      <c r="AY3333" s="403"/>
      <c r="BC3333" s="403"/>
      <c r="BD3333" s="403"/>
      <c r="BE3333" s="403"/>
      <c r="BF3333" s="403"/>
      <c r="BG3333" s="403"/>
      <c r="BH3333" s="403"/>
      <c r="BI3333" s="403"/>
      <c r="BJ3333" s="403"/>
      <c r="BK3333" s="403"/>
    </row>
    <row r="3334" spans="1:63" x14ac:dyDescent="0.25">
      <c r="A3334" s="405"/>
      <c r="B3334" s="400"/>
      <c r="C3334" s="403"/>
      <c r="D3334" s="403"/>
      <c r="E3334" s="403"/>
      <c r="I3334" s="404"/>
      <c r="Q3334" s="405"/>
      <c r="S3334" s="405"/>
      <c r="T3334" s="403"/>
      <c r="U3334" s="406"/>
      <c r="V3334" s="400"/>
      <c r="W3334" s="405"/>
      <c r="X3334" s="405"/>
      <c r="Y3334" s="403"/>
      <c r="Z3334" s="407"/>
      <c r="AA3334" s="403"/>
      <c r="AB3334" s="405"/>
      <c r="AC3334" s="403"/>
      <c r="AD3334" s="406"/>
      <c r="AG3334" s="403"/>
      <c r="AH3334" s="403"/>
      <c r="AI3334" s="405"/>
      <c r="AL3334" s="403"/>
      <c r="AN3334" s="403"/>
      <c r="AO3334" s="405"/>
      <c r="AP3334" s="403"/>
      <c r="AQ3334" s="403"/>
      <c r="AR3334" s="403"/>
      <c r="AS3334" s="403"/>
      <c r="AT3334" s="403"/>
      <c r="AU3334" s="403"/>
      <c r="AV3334" s="405"/>
      <c r="AW3334" s="404"/>
      <c r="AY3334" s="403"/>
      <c r="BC3334" s="403"/>
      <c r="BD3334" s="403"/>
      <c r="BE3334" s="403"/>
      <c r="BF3334" s="403"/>
      <c r="BG3334" s="403"/>
      <c r="BH3334" s="403"/>
      <c r="BI3334" s="403"/>
      <c r="BJ3334" s="403"/>
      <c r="BK3334" s="403"/>
    </row>
    <row r="3335" spans="1:63" x14ac:dyDescent="0.25">
      <c r="A3335" s="405"/>
      <c r="B3335" s="400"/>
      <c r="C3335" s="403"/>
      <c r="D3335" s="403"/>
      <c r="E3335" s="403"/>
      <c r="I3335" s="404"/>
      <c r="Q3335" s="405"/>
      <c r="S3335" s="405"/>
      <c r="T3335" s="403"/>
      <c r="U3335" s="406"/>
      <c r="V3335" s="400"/>
      <c r="W3335" s="405"/>
      <c r="X3335" s="405"/>
      <c r="Y3335" s="403"/>
      <c r="Z3335" s="407"/>
      <c r="AA3335" s="403"/>
      <c r="AB3335" s="405"/>
      <c r="AC3335" s="403"/>
      <c r="AD3335" s="406"/>
      <c r="AG3335" s="403"/>
      <c r="AH3335" s="403"/>
      <c r="AI3335" s="405"/>
      <c r="AL3335" s="403"/>
      <c r="AN3335" s="403"/>
      <c r="AO3335" s="405"/>
      <c r="AP3335" s="403"/>
      <c r="AQ3335" s="403"/>
      <c r="AR3335" s="403"/>
      <c r="AS3335" s="403"/>
      <c r="AT3335" s="403"/>
      <c r="AU3335" s="403"/>
      <c r="AV3335" s="405"/>
      <c r="AW3335" s="404"/>
      <c r="AY3335" s="403"/>
      <c r="BC3335" s="403"/>
      <c r="BD3335" s="403"/>
      <c r="BE3335" s="403"/>
      <c r="BF3335" s="403"/>
      <c r="BG3335" s="403"/>
      <c r="BH3335" s="403"/>
      <c r="BI3335" s="403"/>
      <c r="BJ3335" s="403"/>
      <c r="BK3335" s="403"/>
    </row>
    <row r="3336" spans="1:63" x14ac:dyDescent="0.25">
      <c r="A3336" s="405"/>
      <c r="B3336" s="400"/>
      <c r="C3336" s="403"/>
      <c r="D3336" s="403"/>
      <c r="E3336" s="403"/>
      <c r="I3336" s="404"/>
      <c r="Q3336" s="405"/>
      <c r="S3336" s="405"/>
      <c r="T3336" s="403"/>
      <c r="U3336" s="406"/>
      <c r="V3336" s="400"/>
      <c r="W3336" s="405"/>
      <c r="X3336" s="405"/>
      <c r="Y3336" s="403"/>
      <c r="Z3336" s="407"/>
      <c r="AA3336" s="403"/>
      <c r="AB3336" s="405"/>
      <c r="AC3336" s="403"/>
      <c r="AD3336" s="406"/>
      <c r="AG3336" s="403"/>
      <c r="AH3336" s="403"/>
      <c r="AI3336" s="405"/>
      <c r="AL3336" s="403"/>
      <c r="AN3336" s="403"/>
      <c r="AO3336" s="405"/>
      <c r="AP3336" s="403"/>
      <c r="AQ3336" s="403"/>
      <c r="AR3336" s="403"/>
      <c r="AS3336" s="403"/>
      <c r="AT3336" s="403"/>
      <c r="AU3336" s="403"/>
      <c r="AV3336" s="405"/>
      <c r="AW3336" s="404"/>
      <c r="AY3336" s="403"/>
      <c r="BC3336" s="403"/>
      <c r="BD3336" s="403"/>
      <c r="BE3336" s="403"/>
      <c r="BF3336" s="403"/>
      <c r="BG3336" s="403"/>
      <c r="BH3336" s="403"/>
      <c r="BI3336" s="403"/>
      <c r="BJ3336" s="403"/>
      <c r="BK3336" s="403"/>
    </row>
    <row r="3337" spans="1:63" x14ac:dyDescent="0.25">
      <c r="A3337" s="405"/>
      <c r="B3337" s="400"/>
      <c r="C3337" s="403"/>
      <c r="D3337" s="403"/>
      <c r="E3337" s="403"/>
      <c r="I3337" s="404"/>
      <c r="Q3337" s="405"/>
      <c r="S3337" s="405"/>
      <c r="T3337" s="403"/>
      <c r="U3337" s="406"/>
      <c r="V3337" s="400"/>
      <c r="W3337" s="405"/>
      <c r="X3337" s="405"/>
      <c r="Y3337" s="403"/>
      <c r="Z3337" s="407"/>
      <c r="AA3337" s="403"/>
      <c r="AB3337" s="405"/>
      <c r="AC3337" s="403"/>
      <c r="AD3337" s="406"/>
      <c r="AG3337" s="403"/>
      <c r="AH3337" s="403"/>
      <c r="AI3337" s="405"/>
      <c r="AL3337" s="403"/>
      <c r="AN3337" s="403"/>
      <c r="AO3337" s="405"/>
      <c r="AP3337" s="403"/>
      <c r="AQ3337" s="403"/>
      <c r="AR3337" s="403"/>
      <c r="AS3337" s="403"/>
      <c r="AT3337" s="403"/>
      <c r="AU3337" s="403"/>
      <c r="AV3337" s="405"/>
      <c r="AW3337" s="404"/>
      <c r="AY3337" s="403"/>
      <c r="BC3337" s="403"/>
      <c r="BD3337" s="403"/>
      <c r="BE3337" s="403"/>
      <c r="BF3337" s="403"/>
      <c r="BG3337" s="403"/>
      <c r="BH3337" s="403"/>
      <c r="BI3337" s="403"/>
      <c r="BJ3337" s="403"/>
      <c r="BK3337" s="403"/>
    </row>
    <row r="3338" spans="1:63" x14ac:dyDescent="0.25">
      <c r="A3338" s="405"/>
      <c r="B3338" s="400"/>
      <c r="C3338" s="403"/>
      <c r="D3338" s="403"/>
      <c r="E3338" s="403"/>
      <c r="I3338" s="404"/>
      <c r="Q3338" s="405"/>
      <c r="S3338" s="405"/>
      <c r="T3338" s="403"/>
      <c r="U3338" s="406"/>
      <c r="V3338" s="400"/>
      <c r="W3338" s="405"/>
      <c r="X3338" s="405"/>
      <c r="Y3338" s="403"/>
      <c r="Z3338" s="407"/>
      <c r="AA3338" s="403"/>
      <c r="AB3338" s="405"/>
      <c r="AC3338" s="403"/>
      <c r="AD3338" s="406"/>
      <c r="AG3338" s="403"/>
      <c r="AH3338" s="403"/>
      <c r="AI3338" s="405"/>
      <c r="AL3338" s="403"/>
      <c r="AN3338" s="403"/>
      <c r="AO3338" s="405"/>
      <c r="AP3338" s="403"/>
      <c r="AQ3338" s="403"/>
      <c r="AR3338" s="403"/>
      <c r="AS3338" s="403"/>
      <c r="AT3338" s="403"/>
      <c r="AU3338" s="403"/>
      <c r="AV3338" s="405"/>
      <c r="AW3338" s="404"/>
      <c r="AY3338" s="403"/>
      <c r="BC3338" s="403"/>
      <c r="BD3338" s="403"/>
      <c r="BE3338" s="403"/>
      <c r="BF3338" s="403"/>
      <c r="BG3338" s="403"/>
      <c r="BH3338" s="403"/>
      <c r="BI3338" s="403"/>
      <c r="BJ3338" s="403"/>
      <c r="BK3338" s="403"/>
    </row>
    <row r="3339" spans="1:63" x14ac:dyDescent="0.25">
      <c r="A3339" s="405"/>
      <c r="B3339" s="400"/>
      <c r="C3339" s="403"/>
      <c r="D3339" s="403"/>
      <c r="E3339" s="403"/>
      <c r="I3339" s="404"/>
      <c r="Q3339" s="405"/>
      <c r="S3339" s="405"/>
      <c r="T3339" s="403"/>
      <c r="U3339" s="406"/>
      <c r="V3339" s="400"/>
      <c r="W3339" s="405"/>
      <c r="X3339" s="405"/>
      <c r="Y3339" s="403"/>
      <c r="Z3339" s="407"/>
      <c r="AA3339" s="403"/>
      <c r="AB3339" s="405"/>
      <c r="AC3339" s="403"/>
      <c r="AD3339" s="406"/>
      <c r="AG3339" s="403"/>
      <c r="AH3339" s="403"/>
      <c r="AI3339" s="405"/>
      <c r="AL3339" s="403"/>
      <c r="AN3339" s="403"/>
      <c r="AO3339" s="405"/>
      <c r="AP3339" s="403"/>
      <c r="AQ3339" s="403"/>
      <c r="AR3339" s="403"/>
      <c r="AS3339" s="403"/>
      <c r="AT3339" s="403"/>
      <c r="AU3339" s="403"/>
      <c r="AV3339" s="405"/>
      <c r="AW3339" s="404"/>
      <c r="AY3339" s="403"/>
      <c r="BC3339" s="403"/>
      <c r="BD3339" s="403"/>
      <c r="BE3339" s="403"/>
      <c r="BF3339" s="403"/>
      <c r="BG3339" s="403"/>
      <c r="BH3339" s="403"/>
      <c r="BI3339" s="403"/>
      <c r="BJ3339" s="403"/>
      <c r="BK3339" s="403"/>
    </row>
    <row r="3340" spans="1:63" x14ac:dyDescent="0.25">
      <c r="A3340" s="405"/>
      <c r="B3340" s="400"/>
      <c r="C3340" s="403"/>
      <c r="D3340" s="403"/>
      <c r="E3340" s="403"/>
      <c r="I3340" s="404"/>
      <c r="Q3340" s="405"/>
      <c r="S3340" s="405"/>
      <c r="T3340" s="403"/>
      <c r="U3340" s="406"/>
      <c r="V3340" s="400"/>
      <c r="W3340" s="405"/>
      <c r="X3340" s="405"/>
      <c r="Y3340" s="403"/>
      <c r="Z3340" s="407"/>
      <c r="AA3340" s="403"/>
      <c r="AB3340" s="405"/>
      <c r="AC3340" s="403"/>
      <c r="AD3340" s="406"/>
      <c r="AG3340" s="403"/>
      <c r="AH3340" s="403"/>
      <c r="AI3340" s="405"/>
      <c r="AL3340" s="403"/>
      <c r="AN3340" s="403"/>
      <c r="AO3340" s="405"/>
      <c r="AP3340" s="403"/>
      <c r="AQ3340" s="403"/>
      <c r="AR3340" s="403"/>
      <c r="AS3340" s="403"/>
      <c r="AT3340" s="403"/>
      <c r="AU3340" s="403"/>
      <c r="AV3340" s="405"/>
      <c r="AW3340" s="404"/>
      <c r="AY3340" s="403"/>
      <c r="BC3340" s="403"/>
      <c r="BD3340" s="403"/>
      <c r="BE3340" s="403"/>
      <c r="BF3340" s="403"/>
      <c r="BG3340" s="403"/>
      <c r="BH3340" s="403"/>
      <c r="BI3340" s="403"/>
      <c r="BJ3340" s="403"/>
      <c r="BK3340" s="403"/>
    </row>
    <row r="3341" spans="1:63" x14ac:dyDescent="0.25">
      <c r="A3341" s="405"/>
      <c r="B3341" s="400"/>
      <c r="C3341" s="403"/>
      <c r="D3341" s="403"/>
      <c r="E3341" s="403"/>
      <c r="I3341" s="404"/>
      <c r="Q3341" s="405"/>
      <c r="S3341" s="405"/>
      <c r="T3341" s="403"/>
      <c r="U3341" s="406"/>
      <c r="V3341" s="400"/>
      <c r="W3341" s="405"/>
      <c r="X3341" s="405"/>
      <c r="Y3341" s="403"/>
      <c r="Z3341" s="407"/>
      <c r="AA3341" s="403"/>
      <c r="AB3341" s="405"/>
      <c r="AC3341" s="403"/>
      <c r="AD3341" s="406"/>
      <c r="AG3341" s="403"/>
      <c r="AH3341" s="403"/>
      <c r="AI3341" s="405"/>
      <c r="AL3341" s="403"/>
      <c r="AN3341" s="403"/>
      <c r="AO3341" s="405"/>
      <c r="AP3341" s="403"/>
      <c r="AQ3341" s="403"/>
      <c r="AR3341" s="403"/>
      <c r="AS3341" s="403"/>
      <c r="AT3341" s="403"/>
      <c r="AU3341" s="403"/>
      <c r="AV3341" s="405"/>
      <c r="AW3341" s="404"/>
      <c r="AY3341" s="403"/>
      <c r="BC3341" s="403"/>
      <c r="BD3341" s="403"/>
      <c r="BE3341" s="403"/>
      <c r="BF3341" s="403"/>
      <c r="BG3341" s="403"/>
      <c r="BH3341" s="403"/>
      <c r="BI3341" s="403"/>
      <c r="BJ3341" s="403"/>
      <c r="BK3341" s="403"/>
    </row>
    <row r="3342" spans="1:63" x14ac:dyDescent="0.25">
      <c r="A3342" s="405"/>
      <c r="B3342" s="400"/>
      <c r="C3342" s="403"/>
      <c r="D3342" s="403"/>
      <c r="E3342" s="403"/>
      <c r="I3342" s="404"/>
      <c r="Q3342" s="405"/>
      <c r="S3342" s="405"/>
      <c r="T3342" s="403"/>
      <c r="U3342" s="406"/>
      <c r="V3342" s="400"/>
      <c r="W3342" s="405"/>
      <c r="X3342" s="405"/>
      <c r="Y3342" s="403"/>
      <c r="Z3342" s="407"/>
      <c r="AA3342" s="403"/>
      <c r="AB3342" s="405"/>
      <c r="AC3342" s="403"/>
      <c r="AD3342" s="406"/>
      <c r="AG3342" s="403"/>
      <c r="AH3342" s="403"/>
      <c r="AI3342" s="405"/>
      <c r="AL3342" s="403"/>
      <c r="AN3342" s="403"/>
      <c r="AO3342" s="405"/>
      <c r="AP3342" s="403"/>
      <c r="AQ3342" s="403"/>
      <c r="AR3342" s="403"/>
      <c r="AS3342" s="403"/>
      <c r="AT3342" s="403"/>
      <c r="AU3342" s="403"/>
      <c r="AV3342" s="405"/>
      <c r="AW3342" s="404"/>
      <c r="AY3342" s="403"/>
      <c r="BC3342" s="403"/>
      <c r="BD3342" s="403"/>
      <c r="BE3342" s="403"/>
      <c r="BF3342" s="403"/>
      <c r="BG3342" s="403"/>
      <c r="BH3342" s="403"/>
      <c r="BI3342" s="403"/>
      <c r="BJ3342" s="403"/>
      <c r="BK3342" s="403"/>
    </row>
    <row r="3343" spans="1:63" x14ac:dyDescent="0.25">
      <c r="A3343" s="405"/>
      <c r="B3343" s="400"/>
      <c r="C3343" s="403"/>
      <c r="D3343" s="403"/>
      <c r="E3343" s="403"/>
      <c r="I3343" s="404"/>
      <c r="Q3343" s="405"/>
      <c r="S3343" s="405"/>
      <c r="T3343" s="403"/>
      <c r="U3343" s="406"/>
      <c r="V3343" s="400"/>
      <c r="W3343" s="405"/>
      <c r="X3343" s="405"/>
      <c r="Y3343" s="403"/>
      <c r="Z3343" s="407"/>
      <c r="AA3343" s="403"/>
      <c r="AB3343" s="405"/>
      <c r="AC3343" s="403"/>
      <c r="AD3343" s="406"/>
      <c r="AG3343" s="403"/>
      <c r="AH3343" s="403"/>
      <c r="AI3343" s="405"/>
      <c r="AL3343" s="403"/>
      <c r="AN3343" s="403"/>
      <c r="AO3343" s="405"/>
      <c r="AP3343" s="403"/>
      <c r="AQ3343" s="403"/>
      <c r="AR3343" s="403"/>
      <c r="AS3343" s="403"/>
      <c r="AT3343" s="403"/>
      <c r="AU3343" s="403"/>
      <c r="AV3343" s="405"/>
      <c r="AW3343" s="404"/>
      <c r="AY3343" s="403"/>
      <c r="BC3343" s="403"/>
      <c r="BD3343" s="403"/>
      <c r="BE3343" s="403"/>
      <c r="BF3343" s="403"/>
      <c r="BG3343" s="403"/>
      <c r="BH3343" s="403"/>
      <c r="BI3343" s="403"/>
      <c r="BJ3343" s="403"/>
      <c r="BK3343" s="403"/>
    </row>
    <row r="3344" spans="1:63" x14ac:dyDescent="0.25">
      <c r="A3344" s="405"/>
      <c r="B3344" s="400"/>
      <c r="C3344" s="403"/>
      <c r="D3344" s="403"/>
      <c r="E3344" s="403"/>
      <c r="I3344" s="404"/>
      <c r="Q3344" s="405"/>
      <c r="S3344" s="405"/>
      <c r="T3344" s="403"/>
      <c r="U3344" s="406"/>
      <c r="V3344" s="400"/>
      <c r="W3344" s="405"/>
      <c r="X3344" s="405"/>
      <c r="Y3344" s="403"/>
      <c r="Z3344" s="407"/>
      <c r="AA3344" s="403"/>
      <c r="AB3344" s="405"/>
      <c r="AC3344" s="403"/>
      <c r="AD3344" s="406"/>
      <c r="AG3344" s="403"/>
      <c r="AH3344" s="403"/>
      <c r="AI3344" s="405"/>
      <c r="AL3344" s="403"/>
      <c r="AN3344" s="403"/>
      <c r="AO3344" s="405"/>
      <c r="AP3344" s="403"/>
      <c r="AQ3344" s="403"/>
      <c r="AR3344" s="403"/>
      <c r="AS3344" s="403"/>
      <c r="AT3344" s="403"/>
      <c r="AU3344" s="403"/>
      <c r="AV3344" s="405"/>
      <c r="AW3344" s="404"/>
      <c r="AY3344" s="403"/>
      <c r="BC3344" s="403"/>
      <c r="BD3344" s="403"/>
      <c r="BE3344" s="403"/>
      <c r="BF3344" s="403"/>
      <c r="BG3344" s="403"/>
      <c r="BH3344" s="403"/>
      <c r="BI3344" s="403"/>
      <c r="BJ3344" s="403"/>
      <c r="BK3344" s="403"/>
    </row>
    <row r="3345" spans="1:63" x14ac:dyDescent="0.25">
      <c r="A3345" s="405"/>
      <c r="B3345" s="400"/>
      <c r="C3345" s="403"/>
      <c r="D3345" s="403"/>
      <c r="E3345" s="403"/>
      <c r="I3345" s="404"/>
      <c r="Q3345" s="405"/>
      <c r="S3345" s="405"/>
      <c r="T3345" s="403"/>
      <c r="U3345" s="406"/>
      <c r="V3345" s="400"/>
      <c r="W3345" s="405"/>
      <c r="X3345" s="405"/>
      <c r="Y3345" s="403"/>
      <c r="Z3345" s="407"/>
      <c r="AA3345" s="403"/>
      <c r="AB3345" s="405"/>
      <c r="AC3345" s="403"/>
      <c r="AD3345" s="406"/>
      <c r="AG3345" s="403"/>
      <c r="AH3345" s="403"/>
      <c r="AI3345" s="405"/>
      <c r="AL3345" s="403"/>
      <c r="AN3345" s="403"/>
      <c r="AO3345" s="405"/>
      <c r="AP3345" s="403"/>
      <c r="AQ3345" s="403"/>
      <c r="AR3345" s="403"/>
      <c r="AS3345" s="403"/>
      <c r="AT3345" s="403"/>
      <c r="AU3345" s="403"/>
      <c r="AV3345" s="405"/>
      <c r="AW3345" s="404"/>
      <c r="AY3345" s="403"/>
      <c r="BC3345" s="403"/>
      <c r="BD3345" s="403"/>
      <c r="BE3345" s="403"/>
      <c r="BF3345" s="403"/>
      <c r="BG3345" s="403"/>
      <c r="BH3345" s="403"/>
      <c r="BI3345" s="403"/>
      <c r="BJ3345" s="403"/>
      <c r="BK3345" s="403"/>
    </row>
    <row r="3346" spans="1:63" x14ac:dyDescent="0.25">
      <c r="A3346" s="405"/>
      <c r="B3346" s="400"/>
      <c r="C3346" s="403"/>
      <c r="D3346" s="403"/>
      <c r="E3346" s="403"/>
      <c r="I3346" s="404"/>
      <c r="Q3346" s="405"/>
      <c r="S3346" s="405"/>
      <c r="T3346" s="403"/>
      <c r="U3346" s="406"/>
      <c r="V3346" s="400"/>
      <c r="W3346" s="405"/>
      <c r="X3346" s="405"/>
      <c r="Y3346" s="403"/>
      <c r="Z3346" s="407"/>
      <c r="AA3346" s="403"/>
      <c r="AB3346" s="405"/>
      <c r="AC3346" s="403"/>
      <c r="AD3346" s="406"/>
      <c r="AG3346" s="403"/>
      <c r="AH3346" s="403"/>
      <c r="AI3346" s="405"/>
      <c r="AL3346" s="403"/>
      <c r="AN3346" s="403"/>
      <c r="AO3346" s="405"/>
      <c r="AP3346" s="403"/>
      <c r="AQ3346" s="403"/>
      <c r="AR3346" s="403"/>
      <c r="AS3346" s="403"/>
      <c r="AT3346" s="403"/>
      <c r="AU3346" s="403"/>
      <c r="AV3346" s="405"/>
      <c r="AW3346" s="404"/>
      <c r="AY3346" s="403"/>
      <c r="BC3346" s="403"/>
      <c r="BD3346" s="403"/>
      <c r="BE3346" s="403"/>
      <c r="BF3346" s="403"/>
      <c r="BG3346" s="403"/>
      <c r="BH3346" s="403"/>
      <c r="BI3346" s="403"/>
      <c r="BJ3346" s="403"/>
      <c r="BK3346" s="403"/>
    </row>
    <row r="3347" spans="1:63" x14ac:dyDescent="0.25">
      <c r="A3347" s="405"/>
      <c r="B3347" s="400"/>
      <c r="C3347" s="403"/>
      <c r="D3347" s="403"/>
      <c r="E3347" s="403"/>
      <c r="I3347" s="404"/>
      <c r="Q3347" s="405"/>
      <c r="S3347" s="405"/>
      <c r="T3347" s="403"/>
      <c r="U3347" s="406"/>
      <c r="V3347" s="400"/>
      <c r="W3347" s="405"/>
      <c r="X3347" s="405"/>
      <c r="Y3347" s="403"/>
      <c r="Z3347" s="407"/>
      <c r="AA3347" s="403"/>
      <c r="AB3347" s="405"/>
      <c r="AC3347" s="403"/>
      <c r="AD3347" s="406"/>
      <c r="AG3347" s="403"/>
      <c r="AH3347" s="403"/>
      <c r="AI3347" s="405"/>
      <c r="AL3347" s="403"/>
      <c r="AN3347" s="403"/>
      <c r="AO3347" s="405"/>
      <c r="AP3347" s="403"/>
      <c r="AQ3347" s="403"/>
      <c r="AR3347" s="403"/>
      <c r="AS3347" s="403"/>
      <c r="AT3347" s="403"/>
      <c r="AU3347" s="403"/>
      <c r="AV3347" s="405"/>
      <c r="AW3347" s="404"/>
      <c r="AY3347" s="403"/>
      <c r="BC3347" s="403"/>
      <c r="BD3347" s="403"/>
      <c r="BE3347" s="403"/>
      <c r="BF3347" s="403"/>
      <c r="BG3347" s="403"/>
      <c r="BH3347" s="403"/>
      <c r="BI3347" s="403"/>
      <c r="BJ3347" s="403"/>
      <c r="BK3347" s="403"/>
    </row>
    <row r="3348" spans="1:63" x14ac:dyDescent="0.25">
      <c r="A3348" s="405"/>
      <c r="B3348" s="400"/>
      <c r="C3348" s="403"/>
      <c r="D3348" s="403"/>
      <c r="E3348" s="403"/>
      <c r="I3348" s="404"/>
      <c r="Q3348" s="405"/>
      <c r="S3348" s="405"/>
      <c r="T3348" s="403"/>
      <c r="U3348" s="406"/>
      <c r="V3348" s="400"/>
      <c r="W3348" s="405"/>
      <c r="X3348" s="405"/>
      <c r="Y3348" s="403"/>
      <c r="Z3348" s="407"/>
      <c r="AA3348" s="403"/>
      <c r="AB3348" s="405"/>
      <c r="AC3348" s="403"/>
      <c r="AD3348" s="406"/>
      <c r="AG3348" s="403"/>
      <c r="AH3348" s="403"/>
      <c r="AI3348" s="405"/>
      <c r="AL3348" s="403"/>
      <c r="AN3348" s="403"/>
      <c r="AO3348" s="405"/>
      <c r="AP3348" s="403"/>
      <c r="AQ3348" s="403"/>
      <c r="AR3348" s="403"/>
      <c r="AS3348" s="403"/>
      <c r="AT3348" s="403"/>
      <c r="AU3348" s="403"/>
      <c r="AV3348" s="405"/>
      <c r="AW3348" s="404"/>
      <c r="AY3348" s="403"/>
      <c r="BC3348" s="403"/>
      <c r="BD3348" s="403"/>
      <c r="BE3348" s="403"/>
      <c r="BF3348" s="403"/>
      <c r="BG3348" s="403"/>
      <c r="BH3348" s="403"/>
      <c r="BI3348" s="403"/>
      <c r="BJ3348" s="403"/>
      <c r="BK3348" s="403"/>
    </row>
    <row r="3349" spans="1:63" x14ac:dyDescent="0.25">
      <c r="A3349" s="405"/>
      <c r="B3349" s="400"/>
      <c r="C3349" s="403"/>
      <c r="D3349" s="403"/>
      <c r="E3349" s="403"/>
      <c r="I3349" s="404"/>
      <c r="Q3349" s="405"/>
      <c r="S3349" s="405"/>
      <c r="T3349" s="403"/>
      <c r="U3349" s="406"/>
      <c r="V3349" s="400"/>
      <c r="W3349" s="405"/>
      <c r="X3349" s="405"/>
      <c r="Y3349" s="403"/>
      <c r="Z3349" s="407"/>
      <c r="AA3349" s="403"/>
      <c r="AB3349" s="405"/>
      <c r="AC3349" s="403"/>
      <c r="AD3349" s="406"/>
      <c r="AG3349" s="403"/>
      <c r="AH3349" s="403"/>
      <c r="AI3349" s="405"/>
      <c r="AL3349" s="403"/>
      <c r="AN3349" s="403"/>
      <c r="AO3349" s="405"/>
      <c r="AP3349" s="403"/>
      <c r="AQ3349" s="403"/>
      <c r="AR3349" s="403"/>
      <c r="AS3349" s="403"/>
      <c r="AT3349" s="403"/>
      <c r="AU3349" s="403"/>
      <c r="AV3349" s="405"/>
      <c r="AW3349" s="404"/>
      <c r="AY3349" s="403"/>
      <c r="BC3349" s="403"/>
      <c r="BD3349" s="403"/>
      <c r="BE3349" s="403"/>
      <c r="BF3349" s="403"/>
      <c r="BG3349" s="403"/>
      <c r="BH3349" s="403"/>
      <c r="BI3349" s="403"/>
      <c r="BJ3349" s="403"/>
      <c r="BK3349" s="403"/>
    </row>
    <row r="3350" spans="1:63" x14ac:dyDescent="0.25">
      <c r="A3350" s="405"/>
      <c r="B3350" s="400"/>
      <c r="C3350" s="403"/>
      <c r="D3350" s="403"/>
      <c r="E3350" s="403"/>
      <c r="I3350" s="404"/>
      <c r="Q3350" s="405"/>
      <c r="S3350" s="405"/>
      <c r="T3350" s="403"/>
      <c r="U3350" s="406"/>
      <c r="V3350" s="400"/>
      <c r="W3350" s="405"/>
      <c r="X3350" s="405"/>
      <c r="Y3350" s="403"/>
      <c r="Z3350" s="407"/>
      <c r="AA3350" s="403"/>
      <c r="AB3350" s="405"/>
      <c r="AC3350" s="403"/>
      <c r="AD3350" s="406"/>
      <c r="AG3350" s="403"/>
      <c r="AH3350" s="403"/>
      <c r="AI3350" s="405"/>
      <c r="AL3350" s="403"/>
      <c r="AN3350" s="403"/>
      <c r="AO3350" s="405"/>
      <c r="AP3350" s="403"/>
      <c r="AQ3350" s="403"/>
      <c r="AR3350" s="403"/>
      <c r="AS3350" s="403"/>
      <c r="AT3350" s="403"/>
      <c r="AU3350" s="403"/>
      <c r="AV3350" s="405"/>
      <c r="AW3350" s="404"/>
      <c r="AY3350" s="403"/>
      <c r="BC3350" s="403"/>
      <c r="BD3350" s="403"/>
      <c r="BE3350" s="403"/>
      <c r="BF3350" s="403"/>
      <c r="BG3350" s="403"/>
      <c r="BH3350" s="403"/>
      <c r="BI3350" s="403"/>
      <c r="BJ3350" s="403"/>
      <c r="BK3350" s="403"/>
    </row>
    <row r="3351" spans="1:63" x14ac:dyDescent="0.25">
      <c r="A3351" s="405"/>
      <c r="B3351" s="400"/>
      <c r="C3351" s="403"/>
      <c r="D3351" s="403"/>
      <c r="E3351" s="403"/>
      <c r="I3351" s="404"/>
      <c r="Q3351" s="405"/>
      <c r="S3351" s="405"/>
      <c r="T3351" s="403"/>
      <c r="U3351" s="406"/>
      <c r="V3351" s="400"/>
      <c r="W3351" s="405"/>
      <c r="X3351" s="405"/>
      <c r="Y3351" s="403"/>
      <c r="Z3351" s="407"/>
      <c r="AA3351" s="403"/>
      <c r="AB3351" s="405"/>
      <c r="AC3351" s="403"/>
      <c r="AD3351" s="406"/>
      <c r="AG3351" s="403"/>
      <c r="AH3351" s="403"/>
      <c r="AI3351" s="405"/>
      <c r="AL3351" s="403"/>
      <c r="AN3351" s="403"/>
      <c r="AO3351" s="405"/>
      <c r="AP3351" s="403"/>
      <c r="AQ3351" s="403"/>
      <c r="AR3351" s="403"/>
      <c r="AS3351" s="403"/>
      <c r="AT3351" s="403"/>
      <c r="AU3351" s="403"/>
      <c r="AV3351" s="405"/>
      <c r="AW3351" s="404"/>
      <c r="AY3351" s="403"/>
      <c r="BC3351" s="403"/>
      <c r="BD3351" s="403"/>
      <c r="BE3351" s="403"/>
      <c r="BF3351" s="403"/>
      <c r="BG3351" s="403"/>
      <c r="BH3351" s="403"/>
      <c r="BI3351" s="403"/>
      <c r="BJ3351" s="403"/>
      <c r="BK3351" s="403"/>
    </row>
    <row r="3352" spans="1:63" x14ac:dyDescent="0.25">
      <c r="A3352" s="405"/>
      <c r="B3352" s="400"/>
      <c r="C3352" s="403"/>
      <c r="D3352" s="403"/>
      <c r="E3352" s="403"/>
      <c r="I3352" s="404"/>
      <c r="Q3352" s="405"/>
      <c r="S3352" s="405"/>
      <c r="T3352" s="403"/>
      <c r="U3352" s="406"/>
      <c r="V3352" s="400"/>
      <c r="W3352" s="405"/>
      <c r="X3352" s="405"/>
      <c r="Y3352" s="403"/>
      <c r="Z3352" s="407"/>
      <c r="AA3352" s="403"/>
      <c r="AB3352" s="405"/>
      <c r="AC3352" s="403"/>
      <c r="AD3352" s="406"/>
      <c r="AG3352" s="403"/>
      <c r="AH3352" s="403"/>
      <c r="AI3352" s="405"/>
      <c r="AL3352" s="403"/>
      <c r="AN3352" s="403"/>
      <c r="AO3352" s="405"/>
      <c r="AP3352" s="403"/>
      <c r="AQ3352" s="403"/>
      <c r="AR3352" s="403"/>
      <c r="AS3352" s="403"/>
      <c r="AT3352" s="403"/>
      <c r="AU3352" s="403"/>
      <c r="AV3352" s="405"/>
      <c r="AW3352" s="404"/>
      <c r="AY3352" s="403"/>
      <c r="BC3352" s="403"/>
      <c r="BD3352" s="403"/>
      <c r="BE3352" s="403"/>
      <c r="BF3352" s="403"/>
      <c r="BG3352" s="403"/>
      <c r="BH3352" s="403"/>
      <c r="BI3352" s="403"/>
      <c r="BJ3352" s="403"/>
      <c r="BK3352" s="403"/>
    </row>
    <row r="3353" spans="1:63" x14ac:dyDescent="0.25">
      <c r="A3353" s="405"/>
      <c r="B3353" s="400"/>
      <c r="C3353" s="403"/>
      <c r="D3353" s="403"/>
      <c r="E3353" s="403"/>
      <c r="I3353" s="404"/>
      <c r="Q3353" s="405"/>
      <c r="S3353" s="405"/>
      <c r="T3353" s="403"/>
      <c r="U3353" s="406"/>
      <c r="V3353" s="400"/>
      <c r="W3353" s="405"/>
      <c r="X3353" s="405"/>
      <c r="Y3353" s="403"/>
      <c r="Z3353" s="407"/>
      <c r="AA3353" s="403"/>
      <c r="AB3353" s="405"/>
      <c r="AC3353" s="403"/>
      <c r="AD3353" s="406"/>
      <c r="AG3353" s="403"/>
      <c r="AH3353" s="403"/>
      <c r="AI3353" s="405"/>
      <c r="AL3353" s="403"/>
      <c r="AN3353" s="403"/>
      <c r="AO3353" s="405"/>
      <c r="AP3353" s="403"/>
      <c r="AQ3353" s="403"/>
      <c r="AR3353" s="403"/>
      <c r="AS3353" s="403"/>
      <c r="AT3353" s="403"/>
      <c r="AU3353" s="403"/>
      <c r="AV3353" s="405"/>
      <c r="AW3353" s="404"/>
      <c r="AY3353" s="403"/>
      <c r="BC3353" s="403"/>
      <c r="BD3353" s="403"/>
      <c r="BE3353" s="403"/>
      <c r="BF3353" s="403"/>
      <c r="BG3353" s="403"/>
      <c r="BH3353" s="403"/>
      <c r="BI3353" s="403"/>
      <c r="BJ3353" s="403"/>
      <c r="BK3353" s="403"/>
    </row>
    <row r="3354" spans="1:63" x14ac:dyDescent="0.25">
      <c r="A3354" s="405"/>
      <c r="B3354" s="400"/>
      <c r="C3354" s="403"/>
      <c r="D3354" s="403"/>
      <c r="E3354" s="403"/>
      <c r="I3354" s="404"/>
      <c r="Q3354" s="405"/>
      <c r="S3354" s="405"/>
      <c r="T3354" s="403"/>
      <c r="U3354" s="406"/>
      <c r="V3354" s="400"/>
      <c r="W3354" s="405"/>
      <c r="X3354" s="405"/>
      <c r="Y3354" s="403"/>
      <c r="Z3354" s="407"/>
      <c r="AA3354" s="403"/>
      <c r="AB3354" s="405"/>
      <c r="AC3354" s="403"/>
      <c r="AD3354" s="406"/>
      <c r="AG3354" s="403"/>
      <c r="AH3354" s="403"/>
      <c r="AI3354" s="405"/>
      <c r="AL3354" s="403"/>
      <c r="AN3354" s="403"/>
      <c r="AO3354" s="405"/>
      <c r="AP3354" s="403"/>
      <c r="AQ3354" s="403"/>
      <c r="AR3354" s="403"/>
      <c r="AS3354" s="403"/>
      <c r="AT3354" s="403"/>
      <c r="AU3354" s="403"/>
      <c r="AV3354" s="405"/>
      <c r="AW3354" s="404"/>
      <c r="AY3354" s="403"/>
      <c r="BC3354" s="403"/>
      <c r="BD3354" s="403"/>
      <c r="BE3354" s="403"/>
      <c r="BF3354" s="403"/>
      <c r="BG3354" s="403"/>
      <c r="BH3354" s="403"/>
      <c r="BI3354" s="403"/>
      <c r="BJ3354" s="403"/>
      <c r="BK3354" s="403"/>
    </row>
    <row r="3355" spans="1:63" x14ac:dyDescent="0.25">
      <c r="A3355" s="405"/>
      <c r="B3355" s="400"/>
      <c r="C3355" s="403"/>
      <c r="D3355" s="403"/>
      <c r="E3355" s="403"/>
      <c r="I3355" s="404"/>
      <c r="Q3355" s="405"/>
      <c r="S3355" s="405"/>
      <c r="T3355" s="403"/>
      <c r="U3355" s="406"/>
      <c r="V3355" s="400"/>
      <c r="W3355" s="405"/>
      <c r="X3355" s="405"/>
      <c r="Y3355" s="403"/>
      <c r="Z3355" s="407"/>
      <c r="AA3355" s="403"/>
      <c r="AB3355" s="405"/>
      <c r="AC3355" s="403"/>
      <c r="AD3355" s="406"/>
      <c r="AG3355" s="403"/>
      <c r="AH3355" s="403"/>
      <c r="AI3355" s="405"/>
      <c r="AL3355" s="403"/>
      <c r="AN3355" s="403"/>
      <c r="AO3355" s="405"/>
      <c r="AP3355" s="403"/>
      <c r="AQ3355" s="403"/>
      <c r="AR3355" s="403"/>
      <c r="AS3355" s="403"/>
      <c r="AT3355" s="403"/>
      <c r="AU3355" s="403"/>
      <c r="AV3355" s="405"/>
      <c r="AW3355" s="404"/>
      <c r="AY3355" s="403"/>
      <c r="BC3355" s="403"/>
      <c r="BD3355" s="403"/>
      <c r="BE3355" s="403"/>
      <c r="BF3355" s="403"/>
      <c r="BG3355" s="403"/>
      <c r="BH3355" s="403"/>
      <c r="BI3355" s="403"/>
      <c r="BJ3355" s="403"/>
      <c r="BK3355" s="403"/>
    </row>
    <row r="3356" spans="1:63" x14ac:dyDescent="0.25">
      <c r="A3356" s="405"/>
      <c r="B3356" s="400"/>
      <c r="C3356" s="403"/>
      <c r="D3356" s="403"/>
      <c r="E3356" s="403"/>
      <c r="I3356" s="404"/>
      <c r="Q3356" s="405"/>
      <c r="S3356" s="405"/>
      <c r="T3356" s="403"/>
      <c r="U3356" s="406"/>
      <c r="V3356" s="400"/>
      <c r="W3356" s="405"/>
      <c r="X3356" s="405"/>
      <c r="Y3356" s="403"/>
      <c r="Z3356" s="407"/>
      <c r="AA3356" s="403"/>
      <c r="AB3356" s="405"/>
      <c r="AC3356" s="403"/>
      <c r="AD3356" s="406"/>
      <c r="AG3356" s="403"/>
      <c r="AH3356" s="403"/>
      <c r="AI3356" s="405"/>
      <c r="AL3356" s="403"/>
      <c r="AN3356" s="403"/>
      <c r="AO3356" s="405"/>
      <c r="AP3356" s="403"/>
      <c r="AQ3356" s="403"/>
      <c r="AR3356" s="403"/>
      <c r="AS3356" s="403"/>
      <c r="AT3356" s="403"/>
      <c r="AU3356" s="403"/>
      <c r="AV3356" s="405"/>
      <c r="AW3356" s="404"/>
      <c r="AY3356" s="403"/>
      <c r="BC3356" s="403"/>
      <c r="BD3356" s="403"/>
      <c r="BE3356" s="403"/>
      <c r="BF3356" s="403"/>
      <c r="BG3356" s="403"/>
      <c r="BH3356" s="403"/>
      <c r="BI3356" s="403"/>
      <c r="BJ3356" s="403"/>
      <c r="BK3356" s="403"/>
    </row>
    <row r="3357" spans="1:63" x14ac:dyDescent="0.25">
      <c r="A3357" s="405"/>
      <c r="B3357" s="400"/>
      <c r="C3357" s="403"/>
      <c r="D3357" s="403"/>
      <c r="E3357" s="403"/>
      <c r="I3357" s="404"/>
      <c r="Q3357" s="405"/>
      <c r="S3357" s="405"/>
      <c r="T3357" s="403"/>
      <c r="U3357" s="406"/>
      <c r="V3357" s="400"/>
      <c r="W3357" s="405"/>
      <c r="X3357" s="405"/>
      <c r="Y3357" s="403"/>
      <c r="Z3357" s="407"/>
      <c r="AA3357" s="403"/>
      <c r="AB3357" s="405"/>
      <c r="AC3357" s="403"/>
      <c r="AD3357" s="406"/>
      <c r="AG3357" s="403"/>
      <c r="AH3357" s="403"/>
      <c r="AI3357" s="405"/>
      <c r="AL3357" s="403"/>
      <c r="AN3357" s="403"/>
      <c r="AO3357" s="405"/>
      <c r="AP3357" s="403"/>
      <c r="AQ3357" s="403"/>
      <c r="AR3357" s="403"/>
      <c r="AS3357" s="403"/>
      <c r="AT3357" s="403"/>
      <c r="AU3357" s="403"/>
      <c r="AV3357" s="405"/>
      <c r="AW3357" s="404"/>
      <c r="AY3357" s="403"/>
      <c r="BC3357" s="403"/>
      <c r="BD3357" s="403"/>
      <c r="BE3357" s="403"/>
      <c r="BF3357" s="403"/>
      <c r="BG3357" s="403"/>
      <c r="BH3357" s="403"/>
      <c r="BI3357" s="403"/>
      <c r="BJ3357" s="403"/>
      <c r="BK3357" s="403"/>
    </row>
    <row r="3358" spans="1:63" x14ac:dyDescent="0.25">
      <c r="A3358" s="405"/>
      <c r="B3358" s="400"/>
      <c r="C3358" s="403"/>
      <c r="D3358" s="403"/>
      <c r="E3358" s="403"/>
      <c r="I3358" s="404"/>
      <c r="Q3358" s="405"/>
      <c r="S3358" s="405"/>
      <c r="T3358" s="403"/>
      <c r="U3358" s="406"/>
      <c r="V3358" s="400"/>
      <c r="W3358" s="405"/>
      <c r="X3358" s="405"/>
      <c r="Y3358" s="403"/>
      <c r="Z3358" s="407"/>
      <c r="AA3358" s="403"/>
      <c r="AB3358" s="405"/>
      <c r="AC3358" s="403"/>
      <c r="AD3358" s="406"/>
      <c r="AG3358" s="403"/>
      <c r="AH3358" s="403"/>
      <c r="AI3358" s="405"/>
      <c r="AL3358" s="403"/>
      <c r="AN3358" s="403"/>
      <c r="AO3358" s="405"/>
      <c r="AP3358" s="403"/>
      <c r="AQ3358" s="403"/>
      <c r="AR3358" s="403"/>
      <c r="AS3358" s="403"/>
      <c r="AT3358" s="403"/>
      <c r="AU3358" s="403"/>
      <c r="AV3358" s="405"/>
      <c r="AW3358" s="404"/>
      <c r="AY3358" s="403"/>
      <c r="BC3358" s="403"/>
      <c r="BD3358" s="403"/>
      <c r="BE3358" s="403"/>
      <c r="BF3358" s="403"/>
      <c r="BG3358" s="403"/>
      <c r="BH3358" s="403"/>
      <c r="BI3358" s="403"/>
      <c r="BJ3358" s="403"/>
      <c r="BK3358" s="403"/>
    </row>
    <row r="3359" spans="1:63" x14ac:dyDescent="0.25">
      <c r="A3359" s="405"/>
      <c r="B3359" s="400"/>
      <c r="C3359" s="403"/>
      <c r="D3359" s="403"/>
      <c r="E3359" s="403"/>
      <c r="I3359" s="404"/>
      <c r="Q3359" s="405"/>
      <c r="S3359" s="405"/>
      <c r="T3359" s="403"/>
      <c r="U3359" s="406"/>
      <c r="V3359" s="400"/>
      <c r="W3359" s="405"/>
      <c r="X3359" s="405"/>
      <c r="Y3359" s="403"/>
      <c r="Z3359" s="407"/>
      <c r="AA3359" s="403"/>
      <c r="AB3359" s="405"/>
      <c r="AC3359" s="403"/>
      <c r="AD3359" s="406"/>
      <c r="AG3359" s="403"/>
      <c r="AH3359" s="403"/>
      <c r="AI3359" s="405"/>
      <c r="AL3359" s="403"/>
      <c r="AN3359" s="403"/>
      <c r="AO3359" s="405"/>
      <c r="AP3359" s="403"/>
      <c r="AQ3359" s="403"/>
      <c r="AR3359" s="403"/>
      <c r="AS3359" s="403"/>
      <c r="AT3359" s="403"/>
      <c r="AU3359" s="403"/>
      <c r="AV3359" s="405"/>
      <c r="AW3359" s="404"/>
      <c r="AY3359" s="403"/>
      <c r="BC3359" s="403"/>
      <c r="BD3359" s="403"/>
      <c r="BE3359" s="403"/>
      <c r="BF3359" s="403"/>
      <c r="BG3359" s="403"/>
      <c r="BH3359" s="403"/>
      <c r="BI3359" s="403"/>
      <c r="BJ3359" s="403"/>
      <c r="BK3359" s="403"/>
    </row>
    <row r="3360" spans="1:63" x14ac:dyDescent="0.25">
      <c r="A3360" s="405"/>
      <c r="B3360" s="400"/>
      <c r="C3360" s="403"/>
      <c r="D3360" s="403"/>
      <c r="E3360" s="403"/>
      <c r="I3360" s="404"/>
      <c r="Q3360" s="405"/>
      <c r="S3360" s="405"/>
      <c r="T3360" s="403"/>
      <c r="U3360" s="406"/>
      <c r="V3360" s="400"/>
      <c r="W3360" s="405"/>
      <c r="X3360" s="405"/>
      <c r="Y3360" s="403"/>
      <c r="Z3360" s="407"/>
      <c r="AA3360" s="403"/>
      <c r="AB3360" s="405"/>
      <c r="AC3360" s="403"/>
      <c r="AD3360" s="406"/>
      <c r="AG3360" s="403"/>
      <c r="AH3360" s="403"/>
      <c r="AI3360" s="405"/>
      <c r="AL3360" s="403"/>
      <c r="AN3360" s="403"/>
      <c r="AO3360" s="405"/>
      <c r="AP3360" s="403"/>
      <c r="AQ3360" s="403"/>
      <c r="AR3360" s="403"/>
      <c r="AS3360" s="403"/>
      <c r="AT3360" s="403"/>
      <c r="AU3360" s="403"/>
      <c r="AV3360" s="405"/>
      <c r="AW3360" s="404"/>
      <c r="AY3360" s="403"/>
      <c r="BC3360" s="403"/>
      <c r="BD3360" s="403"/>
      <c r="BE3360" s="403"/>
      <c r="BF3360" s="403"/>
      <c r="BG3360" s="403"/>
      <c r="BH3360" s="403"/>
      <c r="BI3360" s="403"/>
      <c r="BJ3360" s="403"/>
      <c r="BK3360" s="403"/>
    </row>
    <row r="3361" spans="1:63" x14ac:dyDescent="0.25">
      <c r="A3361" s="405"/>
      <c r="B3361" s="400"/>
      <c r="C3361" s="403"/>
      <c r="D3361" s="403"/>
      <c r="E3361" s="403"/>
      <c r="I3361" s="404"/>
      <c r="Q3361" s="405"/>
      <c r="S3361" s="405"/>
      <c r="T3361" s="403"/>
      <c r="U3361" s="406"/>
      <c r="V3361" s="400"/>
      <c r="W3361" s="405"/>
      <c r="X3361" s="405"/>
      <c r="Y3361" s="403"/>
      <c r="Z3361" s="407"/>
      <c r="AA3361" s="403"/>
      <c r="AB3361" s="405"/>
      <c r="AC3361" s="403"/>
      <c r="AD3361" s="406"/>
      <c r="AG3361" s="403"/>
      <c r="AH3361" s="403"/>
      <c r="AI3361" s="405"/>
      <c r="AL3361" s="403"/>
      <c r="AN3361" s="403"/>
      <c r="AO3361" s="405"/>
      <c r="AP3361" s="403"/>
      <c r="AQ3361" s="403"/>
      <c r="AR3361" s="403"/>
      <c r="AS3361" s="403"/>
      <c r="AT3361" s="403"/>
      <c r="AU3361" s="403"/>
      <c r="AV3361" s="405"/>
      <c r="AW3361" s="404"/>
      <c r="AY3361" s="403"/>
      <c r="BC3361" s="403"/>
      <c r="BD3361" s="403"/>
      <c r="BE3361" s="403"/>
      <c r="BF3361" s="403"/>
      <c r="BG3361" s="403"/>
      <c r="BH3361" s="403"/>
      <c r="BI3361" s="403"/>
      <c r="BJ3361" s="403"/>
      <c r="BK3361" s="403"/>
    </row>
    <row r="3362" spans="1:63" x14ac:dyDescent="0.25">
      <c r="A3362" s="405"/>
      <c r="B3362" s="400"/>
      <c r="C3362" s="403"/>
      <c r="D3362" s="403"/>
      <c r="E3362" s="403"/>
      <c r="I3362" s="404"/>
      <c r="Q3362" s="405"/>
      <c r="S3362" s="405"/>
      <c r="T3362" s="403"/>
      <c r="U3362" s="406"/>
      <c r="V3362" s="400"/>
      <c r="W3362" s="405"/>
      <c r="X3362" s="405"/>
      <c r="Y3362" s="403"/>
      <c r="Z3362" s="407"/>
      <c r="AA3362" s="403"/>
      <c r="AB3362" s="405"/>
      <c r="AC3362" s="403"/>
      <c r="AD3362" s="406"/>
      <c r="AG3362" s="403"/>
      <c r="AH3362" s="403"/>
      <c r="AI3362" s="405"/>
      <c r="AL3362" s="403"/>
      <c r="AN3362" s="403"/>
      <c r="AO3362" s="405"/>
      <c r="AP3362" s="403"/>
      <c r="AQ3362" s="403"/>
      <c r="AR3362" s="403"/>
      <c r="AS3362" s="403"/>
      <c r="AT3362" s="403"/>
      <c r="AU3362" s="403"/>
      <c r="AV3362" s="405"/>
      <c r="AW3362" s="404"/>
      <c r="AY3362" s="403"/>
      <c r="BC3362" s="403"/>
      <c r="BD3362" s="403"/>
      <c r="BE3362" s="403"/>
      <c r="BF3362" s="403"/>
      <c r="BG3362" s="403"/>
      <c r="BH3362" s="403"/>
      <c r="BI3362" s="403"/>
      <c r="BJ3362" s="403"/>
      <c r="BK3362" s="403"/>
    </row>
    <row r="3363" spans="1:63" x14ac:dyDescent="0.25">
      <c r="A3363" s="405"/>
      <c r="B3363" s="400"/>
      <c r="C3363" s="403"/>
      <c r="D3363" s="403"/>
      <c r="E3363" s="403"/>
      <c r="I3363" s="404"/>
      <c r="Q3363" s="405"/>
      <c r="S3363" s="405"/>
      <c r="T3363" s="403"/>
      <c r="U3363" s="406"/>
      <c r="V3363" s="400"/>
      <c r="W3363" s="405"/>
      <c r="X3363" s="405"/>
      <c r="Y3363" s="403"/>
      <c r="Z3363" s="407"/>
      <c r="AA3363" s="403"/>
      <c r="AB3363" s="405"/>
      <c r="AC3363" s="403"/>
      <c r="AD3363" s="406"/>
      <c r="AG3363" s="403"/>
      <c r="AH3363" s="403"/>
      <c r="AI3363" s="405"/>
      <c r="AL3363" s="403"/>
      <c r="AN3363" s="403"/>
      <c r="AO3363" s="405"/>
      <c r="AP3363" s="403"/>
      <c r="AQ3363" s="403"/>
      <c r="AR3363" s="403"/>
      <c r="AS3363" s="403"/>
      <c r="AT3363" s="403"/>
      <c r="AU3363" s="403"/>
      <c r="AV3363" s="405"/>
      <c r="AW3363" s="404"/>
      <c r="AY3363" s="403"/>
      <c r="BC3363" s="403"/>
      <c r="BD3363" s="403"/>
      <c r="BE3363" s="403"/>
      <c r="BF3363" s="403"/>
      <c r="BG3363" s="403"/>
      <c r="BH3363" s="403"/>
      <c r="BI3363" s="403"/>
      <c r="BJ3363" s="403"/>
      <c r="BK3363" s="403"/>
    </row>
    <row r="3364" spans="1:63" x14ac:dyDescent="0.25">
      <c r="A3364" s="405"/>
      <c r="B3364" s="400"/>
      <c r="C3364" s="403"/>
      <c r="D3364" s="403"/>
      <c r="E3364" s="403"/>
      <c r="I3364" s="404"/>
      <c r="Q3364" s="405"/>
      <c r="S3364" s="405"/>
      <c r="T3364" s="403"/>
      <c r="U3364" s="406"/>
      <c r="V3364" s="400"/>
      <c r="W3364" s="405"/>
      <c r="X3364" s="405"/>
      <c r="Y3364" s="403"/>
      <c r="Z3364" s="407"/>
      <c r="AA3364" s="403"/>
      <c r="AB3364" s="405"/>
      <c r="AC3364" s="403"/>
      <c r="AD3364" s="406"/>
      <c r="AG3364" s="403"/>
      <c r="AH3364" s="403"/>
      <c r="AI3364" s="405"/>
      <c r="AL3364" s="403"/>
      <c r="AN3364" s="403"/>
      <c r="AO3364" s="405"/>
      <c r="AP3364" s="403"/>
      <c r="AQ3364" s="403"/>
      <c r="AR3364" s="403"/>
      <c r="AS3364" s="403"/>
      <c r="AT3364" s="403"/>
      <c r="AU3364" s="403"/>
      <c r="AV3364" s="405"/>
      <c r="AW3364" s="404"/>
      <c r="AY3364" s="403"/>
      <c r="BC3364" s="403"/>
      <c r="BD3364" s="403"/>
      <c r="BE3364" s="403"/>
      <c r="BF3364" s="403"/>
      <c r="BG3364" s="403"/>
      <c r="BH3364" s="403"/>
      <c r="BI3364" s="403"/>
      <c r="BJ3364" s="403"/>
      <c r="BK3364" s="403"/>
    </row>
    <row r="3365" spans="1:63" x14ac:dyDescent="0.25">
      <c r="A3365" s="405"/>
      <c r="B3365" s="400"/>
      <c r="C3365" s="403"/>
      <c r="D3365" s="403"/>
      <c r="E3365" s="403"/>
      <c r="I3365" s="404"/>
      <c r="Q3365" s="405"/>
      <c r="S3365" s="405"/>
      <c r="T3365" s="403"/>
      <c r="U3365" s="406"/>
      <c r="V3365" s="400"/>
      <c r="W3365" s="405"/>
      <c r="X3365" s="405"/>
      <c r="Y3365" s="403"/>
      <c r="Z3365" s="407"/>
      <c r="AA3365" s="403"/>
      <c r="AB3365" s="405"/>
      <c r="AC3365" s="403"/>
      <c r="AD3365" s="406"/>
      <c r="AG3365" s="403"/>
      <c r="AH3365" s="403"/>
      <c r="AI3365" s="405"/>
      <c r="AL3365" s="403"/>
      <c r="AN3365" s="403"/>
      <c r="AO3365" s="405"/>
      <c r="AP3365" s="403"/>
      <c r="AQ3365" s="403"/>
      <c r="AR3365" s="403"/>
      <c r="AS3365" s="403"/>
      <c r="AT3365" s="403"/>
      <c r="AU3365" s="403"/>
      <c r="AV3365" s="405"/>
      <c r="AW3365" s="404"/>
      <c r="AY3365" s="403"/>
      <c r="BC3365" s="403"/>
      <c r="BD3365" s="403"/>
      <c r="BE3365" s="403"/>
      <c r="BF3365" s="403"/>
      <c r="BG3365" s="403"/>
      <c r="BH3365" s="403"/>
      <c r="BI3365" s="403"/>
      <c r="BJ3365" s="403"/>
      <c r="BK3365" s="403"/>
    </row>
    <row r="3366" spans="1:63" x14ac:dyDescent="0.25">
      <c r="A3366" s="405"/>
      <c r="B3366" s="400"/>
      <c r="C3366" s="403"/>
      <c r="D3366" s="403"/>
      <c r="E3366" s="403"/>
      <c r="I3366" s="404"/>
      <c r="Q3366" s="405"/>
      <c r="S3366" s="405"/>
      <c r="T3366" s="403"/>
      <c r="U3366" s="406"/>
      <c r="V3366" s="400"/>
      <c r="W3366" s="405"/>
      <c r="X3366" s="405"/>
      <c r="Y3366" s="403"/>
      <c r="Z3366" s="407"/>
      <c r="AA3366" s="403"/>
      <c r="AB3366" s="405"/>
      <c r="AC3366" s="403"/>
      <c r="AD3366" s="406"/>
      <c r="AG3366" s="403"/>
      <c r="AH3366" s="403"/>
      <c r="AI3366" s="405"/>
      <c r="AL3366" s="403"/>
      <c r="AN3366" s="403"/>
      <c r="AO3366" s="405"/>
      <c r="AP3366" s="403"/>
      <c r="AQ3366" s="403"/>
      <c r="AR3366" s="403"/>
      <c r="AS3366" s="403"/>
      <c r="AT3366" s="403"/>
      <c r="AU3366" s="403"/>
      <c r="AV3366" s="405"/>
      <c r="AW3366" s="404"/>
      <c r="AY3366" s="403"/>
      <c r="BC3366" s="403"/>
      <c r="BD3366" s="403"/>
      <c r="BE3366" s="403"/>
      <c r="BF3366" s="403"/>
      <c r="BG3366" s="403"/>
      <c r="BH3366" s="403"/>
      <c r="BI3366" s="403"/>
      <c r="BJ3366" s="403"/>
      <c r="BK3366" s="403"/>
    </row>
    <row r="3367" spans="1:63" x14ac:dyDescent="0.25">
      <c r="A3367" s="405"/>
      <c r="B3367" s="400"/>
      <c r="C3367" s="403"/>
      <c r="D3367" s="403"/>
      <c r="E3367" s="403"/>
      <c r="I3367" s="404"/>
      <c r="Q3367" s="405"/>
      <c r="S3367" s="405"/>
      <c r="T3367" s="403"/>
      <c r="U3367" s="406"/>
      <c r="V3367" s="400"/>
      <c r="W3367" s="405"/>
      <c r="X3367" s="405"/>
      <c r="Y3367" s="403"/>
      <c r="Z3367" s="407"/>
      <c r="AA3367" s="403"/>
      <c r="AB3367" s="405"/>
      <c r="AC3367" s="403"/>
      <c r="AD3367" s="406"/>
      <c r="AG3367" s="403"/>
      <c r="AH3367" s="403"/>
      <c r="AI3367" s="405"/>
      <c r="AL3367" s="403"/>
      <c r="AN3367" s="403"/>
      <c r="AO3367" s="405"/>
      <c r="AP3367" s="403"/>
      <c r="AQ3367" s="403"/>
      <c r="AR3367" s="403"/>
      <c r="AS3367" s="403"/>
      <c r="AT3367" s="403"/>
      <c r="AU3367" s="403"/>
      <c r="AV3367" s="405"/>
      <c r="AW3367" s="404"/>
      <c r="AY3367" s="403"/>
      <c r="BC3367" s="403"/>
      <c r="BD3367" s="403"/>
      <c r="BE3367" s="403"/>
      <c r="BF3367" s="403"/>
      <c r="BG3367" s="403"/>
      <c r="BH3367" s="403"/>
      <c r="BI3367" s="403"/>
      <c r="BJ3367" s="403"/>
      <c r="BK3367" s="403"/>
    </row>
    <row r="3368" spans="1:63" x14ac:dyDescent="0.25">
      <c r="A3368" s="405"/>
      <c r="B3368" s="400"/>
      <c r="C3368" s="403"/>
      <c r="D3368" s="403"/>
      <c r="E3368" s="403"/>
      <c r="I3368" s="404"/>
      <c r="Q3368" s="405"/>
      <c r="S3368" s="405"/>
      <c r="T3368" s="403"/>
      <c r="U3368" s="406"/>
      <c r="V3368" s="400"/>
      <c r="W3368" s="405"/>
      <c r="X3368" s="405"/>
      <c r="Y3368" s="403"/>
      <c r="Z3368" s="407"/>
      <c r="AA3368" s="403"/>
      <c r="AB3368" s="405"/>
      <c r="AC3368" s="403"/>
      <c r="AD3368" s="406"/>
      <c r="AG3368" s="403"/>
      <c r="AH3368" s="403"/>
      <c r="AI3368" s="405"/>
      <c r="AL3368" s="403"/>
      <c r="AN3368" s="403"/>
      <c r="AO3368" s="405"/>
      <c r="AP3368" s="403"/>
      <c r="AQ3368" s="403"/>
      <c r="AR3368" s="403"/>
      <c r="AS3368" s="403"/>
      <c r="AT3368" s="403"/>
      <c r="AU3368" s="403"/>
      <c r="AV3368" s="405"/>
      <c r="AW3368" s="404"/>
      <c r="AY3368" s="403"/>
      <c r="BC3368" s="403"/>
      <c r="BD3368" s="403"/>
      <c r="BE3368" s="403"/>
      <c r="BF3368" s="403"/>
      <c r="BG3368" s="403"/>
      <c r="BH3368" s="403"/>
      <c r="BI3368" s="403"/>
      <c r="BJ3368" s="403"/>
      <c r="BK3368" s="403"/>
    </row>
    <row r="3369" spans="1:63" x14ac:dyDescent="0.25">
      <c r="A3369" s="405"/>
      <c r="B3369" s="400"/>
      <c r="C3369" s="403"/>
      <c r="D3369" s="403"/>
      <c r="E3369" s="403"/>
      <c r="I3369" s="404"/>
      <c r="Q3369" s="405"/>
      <c r="S3369" s="405"/>
      <c r="T3369" s="403"/>
      <c r="U3369" s="406"/>
      <c r="V3369" s="400"/>
      <c r="W3369" s="405"/>
      <c r="X3369" s="405"/>
      <c r="Y3369" s="403"/>
      <c r="Z3369" s="407"/>
      <c r="AA3369" s="403"/>
      <c r="AB3369" s="405"/>
      <c r="AC3369" s="403"/>
      <c r="AD3369" s="406"/>
      <c r="AG3369" s="403"/>
      <c r="AH3369" s="403"/>
      <c r="AI3369" s="405"/>
      <c r="AL3369" s="403"/>
      <c r="AN3369" s="403"/>
      <c r="AO3369" s="405"/>
      <c r="AP3369" s="403"/>
      <c r="AQ3369" s="403"/>
      <c r="AR3369" s="403"/>
      <c r="AS3369" s="403"/>
      <c r="AT3369" s="403"/>
      <c r="AU3369" s="403"/>
      <c r="AV3369" s="405"/>
      <c r="AW3369" s="404"/>
      <c r="AY3369" s="403"/>
      <c r="BC3369" s="403"/>
      <c r="BD3369" s="403"/>
      <c r="BE3369" s="403"/>
      <c r="BF3369" s="403"/>
      <c r="BG3369" s="403"/>
      <c r="BH3369" s="403"/>
      <c r="BI3369" s="403"/>
      <c r="BJ3369" s="403"/>
      <c r="BK3369" s="403"/>
    </row>
    <row r="3370" spans="1:63" x14ac:dyDescent="0.25">
      <c r="A3370" s="405"/>
      <c r="B3370" s="400"/>
      <c r="C3370" s="403"/>
      <c r="D3370" s="403"/>
      <c r="E3370" s="403"/>
      <c r="I3370" s="404"/>
      <c r="Q3370" s="405"/>
      <c r="S3370" s="405"/>
      <c r="T3370" s="403"/>
      <c r="U3370" s="406"/>
      <c r="V3370" s="400"/>
      <c r="W3370" s="405"/>
      <c r="X3370" s="405"/>
      <c r="Y3370" s="403"/>
      <c r="Z3370" s="407"/>
      <c r="AA3370" s="403"/>
      <c r="AB3370" s="405"/>
      <c r="AC3370" s="403"/>
      <c r="AD3370" s="406"/>
      <c r="AG3370" s="403"/>
      <c r="AH3370" s="403"/>
      <c r="AI3370" s="405"/>
      <c r="AL3370" s="403"/>
      <c r="AN3370" s="403"/>
      <c r="AO3370" s="405"/>
      <c r="AP3370" s="403"/>
      <c r="AQ3370" s="403"/>
      <c r="AR3370" s="403"/>
      <c r="AS3370" s="403"/>
      <c r="AT3370" s="403"/>
      <c r="AU3370" s="403"/>
      <c r="AV3370" s="405"/>
      <c r="AW3370" s="404"/>
      <c r="AY3370" s="403"/>
      <c r="BC3370" s="403"/>
      <c r="BD3370" s="403"/>
      <c r="BE3370" s="403"/>
      <c r="BF3370" s="403"/>
      <c r="BG3370" s="403"/>
      <c r="BH3370" s="403"/>
      <c r="BI3370" s="403"/>
      <c r="BJ3370" s="403"/>
      <c r="BK3370" s="403"/>
    </row>
    <row r="3371" spans="1:63" x14ac:dyDescent="0.25">
      <c r="A3371" s="405"/>
      <c r="B3371" s="400"/>
      <c r="C3371" s="403"/>
      <c r="D3371" s="403"/>
      <c r="E3371" s="403"/>
      <c r="I3371" s="404"/>
      <c r="Q3371" s="405"/>
      <c r="S3371" s="405"/>
      <c r="T3371" s="403"/>
      <c r="U3371" s="406"/>
      <c r="V3371" s="400"/>
      <c r="W3371" s="405"/>
      <c r="X3371" s="405"/>
      <c r="Y3371" s="403"/>
      <c r="Z3371" s="407"/>
      <c r="AA3371" s="403"/>
      <c r="AB3371" s="405"/>
      <c r="AC3371" s="403"/>
      <c r="AD3371" s="406"/>
      <c r="AG3371" s="403"/>
      <c r="AH3371" s="403"/>
      <c r="AI3371" s="405"/>
      <c r="AL3371" s="403"/>
      <c r="AN3371" s="403"/>
      <c r="AO3371" s="405"/>
      <c r="AP3371" s="403"/>
      <c r="AQ3371" s="403"/>
      <c r="AR3371" s="403"/>
      <c r="AS3371" s="403"/>
      <c r="AT3371" s="403"/>
      <c r="AU3371" s="403"/>
      <c r="AV3371" s="405"/>
      <c r="AW3371" s="404"/>
      <c r="AY3371" s="403"/>
      <c r="BC3371" s="403"/>
      <c r="BD3371" s="403"/>
      <c r="BE3371" s="403"/>
      <c r="BF3371" s="403"/>
      <c r="BG3371" s="403"/>
      <c r="BH3371" s="403"/>
      <c r="BI3371" s="403"/>
      <c r="BJ3371" s="403"/>
      <c r="BK3371" s="403"/>
    </row>
    <row r="3372" spans="1:63" x14ac:dyDescent="0.25">
      <c r="A3372" s="405"/>
      <c r="B3372" s="400"/>
      <c r="C3372" s="403"/>
      <c r="D3372" s="403"/>
      <c r="E3372" s="403"/>
      <c r="I3372" s="404"/>
      <c r="Q3372" s="405"/>
      <c r="S3372" s="405"/>
      <c r="T3372" s="403"/>
      <c r="U3372" s="406"/>
      <c r="V3372" s="400"/>
      <c r="W3372" s="405"/>
      <c r="X3372" s="405"/>
      <c r="Y3372" s="403"/>
      <c r="Z3372" s="407"/>
      <c r="AA3372" s="403"/>
      <c r="AB3372" s="405"/>
      <c r="AC3372" s="403"/>
      <c r="AD3372" s="406"/>
      <c r="AG3372" s="403"/>
      <c r="AH3372" s="403"/>
      <c r="AI3372" s="405"/>
      <c r="AL3372" s="403"/>
      <c r="AN3372" s="403"/>
      <c r="AO3372" s="405"/>
      <c r="AP3372" s="403"/>
      <c r="AQ3372" s="403"/>
      <c r="AR3372" s="403"/>
      <c r="AS3372" s="403"/>
      <c r="AT3372" s="403"/>
      <c r="AU3372" s="403"/>
      <c r="AV3372" s="405"/>
      <c r="AW3372" s="404"/>
      <c r="AY3372" s="403"/>
      <c r="BC3372" s="403"/>
      <c r="BD3372" s="403"/>
      <c r="BE3372" s="403"/>
      <c r="BF3372" s="403"/>
      <c r="BG3372" s="403"/>
      <c r="BH3372" s="403"/>
      <c r="BI3372" s="403"/>
      <c r="BJ3372" s="403"/>
      <c r="BK3372" s="403"/>
    </row>
    <row r="3373" spans="1:63" x14ac:dyDescent="0.25">
      <c r="A3373" s="405"/>
      <c r="B3373" s="400"/>
      <c r="C3373" s="403"/>
      <c r="D3373" s="403"/>
      <c r="E3373" s="403"/>
      <c r="I3373" s="404"/>
      <c r="Q3373" s="405"/>
      <c r="S3373" s="405"/>
      <c r="T3373" s="403"/>
      <c r="U3373" s="406"/>
      <c r="V3373" s="400"/>
      <c r="W3373" s="405"/>
      <c r="X3373" s="405"/>
      <c r="Y3373" s="403"/>
      <c r="Z3373" s="407"/>
      <c r="AA3373" s="403"/>
      <c r="AB3373" s="405"/>
      <c r="AC3373" s="403"/>
      <c r="AD3373" s="406"/>
      <c r="AG3373" s="403"/>
      <c r="AH3373" s="403"/>
      <c r="AI3373" s="405"/>
      <c r="AL3373" s="403"/>
      <c r="AN3373" s="403"/>
      <c r="AO3373" s="405"/>
      <c r="AP3373" s="403"/>
      <c r="AQ3373" s="403"/>
      <c r="AR3373" s="403"/>
      <c r="AS3373" s="403"/>
      <c r="AT3373" s="403"/>
      <c r="AU3373" s="403"/>
      <c r="AV3373" s="405"/>
      <c r="AW3373" s="404"/>
      <c r="AY3373" s="403"/>
      <c r="BC3373" s="403"/>
      <c r="BD3373" s="403"/>
      <c r="BE3373" s="403"/>
      <c r="BF3373" s="403"/>
      <c r="BG3373" s="403"/>
      <c r="BH3373" s="403"/>
      <c r="BI3373" s="403"/>
      <c r="BJ3373" s="403"/>
      <c r="BK3373" s="403"/>
    </row>
    <row r="3374" spans="1:63" x14ac:dyDescent="0.25">
      <c r="A3374" s="405"/>
      <c r="B3374" s="400"/>
      <c r="C3374" s="403"/>
      <c r="D3374" s="403"/>
      <c r="E3374" s="403"/>
      <c r="I3374" s="404"/>
      <c r="Q3374" s="405"/>
      <c r="S3374" s="405"/>
      <c r="T3374" s="403"/>
      <c r="U3374" s="406"/>
      <c r="V3374" s="400"/>
      <c r="W3374" s="405"/>
      <c r="X3374" s="405"/>
      <c r="Y3374" s="403"/>
      <c r="Z3374" s="407"/>
      <c r="AA3374" s="403"/>
      <c r="AB3374" s="405"/>
      <c r="AC3374" s="403"/>
      <c r="AD3374" s="406"/>
      <c r="AG3374" s="403"/>
      <c r="AH3374" s="403"/>
      <c r="AI3374" s="405"/>
      <c r="AL3374" s="403"/>
      <c r="AN3374" s="403"/>
      <c r="AO3374" s="405"/>
      <c r="AP3374" s="403"/>
      <c r="AQ3374" s="403"/>
      <c r="AR3374" s="403"/>
      <c r="AS3374" s="403"/>
      <c r="AT3374" s="403"/>
      <c r="AU3374" s="403"/>
      <c r="AV3374" s="405"/>
      <c r="AW3374" s="404"/>
      <c r="AY3374" s="403"/>
      <c r="BC3374" s="403"/>
      <c r="BD3374" s="403"/>
      <c r="BE3374" s="403"/>
      <c r="BF3374" s="403"/>
      <c r="BG3374" s="403"/>
      <c r="BH3374" s="403"/>
      <c r="BI3374" s="403"/>
      <c r="BJ3374" s="403"/>
      <c r="BK3374" s="403"/>
    </row>
    <row r="3375" spans="1:63" x14ac:dyDescent="0.25">
      <c r="A3375" s="405"/>
      <c r="B3375" s="400"/>
      <c r="C3375" s="403"/>
      <c r="D3375" s="403"/>
      <c r="E3375" s="403"/>
      <c r="I3375" s="404"/>
      <c r="Q3375" s="405"/>
      <c r="S3375" s="405"/>
      <c r="T3375" s="403"/>
      <c r="U3375" s="406"/>
      <c r="V3375" s="400"/>
      <c r="W3375" s="405"/>
      <c r="X3375" s="405"/>
      <c r="Y3375" s="403"/>
      <c r="Z3375" s="407"/>
      <c r="AA3375" s="403"/>
      <c r="AB3375" s="405"/>
      <c r="AC3375" s="403"/>
      <c r="AD3375" s="406"/>
      <c r="AG3375" s="403"/>
      <c r="AH3375" s="403"/>
      <c r="AI3375" s="405"/>
      <c r="AL3375" s="403"/>
      <c r="AN3375" s="403"/>
      <c r="AO3375" s="405"/>
      <c r="AP3375" s="403"/>
      <c r="AQ3375" s="403"/>
      <c r="AR3375" s="403"/>
      <c r="AS3375" s="403"/>
      <c r="AT3375" s="403"/>
      <c r="AU3375" s="403"/>
      <c r="AV3375" s="405"/>
      <c r="AW3375" s="404"/>
      <c r="AY3375" s="403"/>
      <c r="BC3375" s="403"/>
      <c r="BD3375" s="403"/>
      <c r="BE3375" s="403"/>
      <c r="BF3375" s="403"/>
      <c r="BG3375" s="403"/>
      <c r="BH3375" s="403"/>
      <c r="BI3375" s="403"/>
      <c r="BJ3375" s="403"/>
      <c r="BK3375" s="403"/>
    </row>
    <row r="3376" spans="1:63" x14ac:dyDescent="0.25">
      <c r="A3376" s="405"/>
      <c r="B3376" s="400"/>
      <c r="C3376" s="403"/>
      <c r="D3376" s="403"/>
      <c r="E3376" s="403"/>
      <c r="I3376" s="404"/>
      <c r="Q3376" s="405"/>
      <c r="S3376" s="405"/>
      <c r="T3376" s="403"/>
      <c r="U3376" s="406"/>
      <c r="V3376" s="400"/>
      <c r="W3376" s="405"/>
      <c r="X3376" s="405"/>
      <c r="Y3376" s="403"/>
      <c r="Z3376" s="407"/>
      <c r="AA3376" s="403"/>
      <c r="AB3376" s="405"/>
      <c r="AC3376" s="403"/>
      <c r="AD3376" s="406"/>
      <c r="AG3376" s="403"/>
      <c r="AH3376" s="403"/>
      <c r="AI3376" s="405"/>
      <c r="AL3376" s="403"/>
      <c r="AN3376" s="403"/>
      <c r="AO3376" s="405"/>
      <c r="AP3376" s="403"/>
      <c r="AQ3376" s="403"/>
      <c r="AR3376" s="403"/>
      <c r="AS3376" s="403"/>
      <c r="AT3376" s="403"/>
      <c r="AU3376" s="403"/>
      <c r="AV3376" s="405"/>
      <c r="AW3376" s="404"/>
      <c r="AY3376" s="403"/>
      <c r="BC3376" s="403"/>
      <c r="BD3376" s="403"/>
      <c r="BE3376" s="403"/>
      <c r="BF3376" s="403"/>
      <c r="BG3376" s="403"/>
      <c r="BH3376" s="403"/>
      <c r="BI3376" s="403"/>
      <c r="BJ3376" s="403"/>
      <c r="BK3376" s="403"/>
    </row>
    <row r="3377" spans="1:63" x14ac:dyDescent="0.25">
      <c r="A3377" s="405"/>
      <c r="B3377" s="400"/>
      <c r="C3377" s="403"/>
      <c r="D3377" s="403"/>
      <c r="E3377" s="403"/>
      <c r="I3377" s="404"/>
      <c r="Q3377" s="405"/>
      <c r="S3377" s="405"/>
      <c r="T3377" s="403"/>
      <c r="U3377" s="406"/>
      <c r="V3377" s="400"/>
      <c r="W3377" s="405"/>
      <c r="X3377" s="405"/>
      <c r="Y3377" s="403"/>
      <c r="Z3377" s="407"/>
      <c r="AA3377" s="403"/>
      <c r="AB3377" s="405"/>
      <c r="AC3377" s="403"/>
      <c r="AD3377" s="406"/>
      <c r="AG3377" s="403"/>
      <c r="AH3377" s="403"/>
      <c r="AI3377" s="405"/>
      <c r="AL3377" s="403"/>
      <c r="AN3377" s="403"/>
      <c r="AO3377" s="405"/>
      <c r="AP3377" s="403"/>
      <c r="AQ3377" s="403"/>
      <c r="AR3377" s="403"/>
      <c r="AS3377" s="403"/>
      <c r="AT3377" s="403"/>
      <c r="AU3377" s="403"/>
      <c r="AV3377" s="405"/>
      <c r="AW3377" s="404"/>
      <c r="AY3377" s="403"/>
      <c r="BC3377" s="403"/>
      <c r="BD3377" s="403"/>
      <c r="BE3377" s="403"/>
      <c r="BF3377" s="403"/>
      <c r="BG3377" s="403"/>
      <c r="BH3377" s="403"/>
      <c r="BI3377" s="403"/>
      <c r="BJ3377" s="403"/>
      <c r="BK3377" s="403"/>
    </row>
    <row r="3378" spans="1:63" x14ac:dyDescent="0.25">
      <c r="A3378" s="405"/>
      <c r="B3378" s="400"/>
      <c r="C3378" s="403"/>
      <c r="D3378" s="403"/>
      <c r="E3378" s="403"/>
      <c r="I3378" s="404"/>
      <c r="Q3378" s="405"/>
      <c r="S3378" s="405"/>
      <c r="T3378" s="403"/>
      <c r="U3378" s="406"/>
      <c r="V3378" s="400"/>
      <c r="W3378" s="405"/>
      <c r="X3378" s="405"/>
      <c r="Y3378" s="403"/>
      <c r="Z3378" s="407"/>
      <c r="AA3378" s="403"/>
      <c r="AB3378" s="405"/>
      <c r="AC3378" s="403"/>
      <c r="AD3378" s="406"/>
      <c r="AG3378" s="403"/>
      <c r="AH3378" s="403"/>
      <c r="AI3378" s="405"/>
      <c r="AL3378" s="403"/>
      <c r="AN3378" s="403"/>
      <c r="AO3378" s="405"/>
      <c r="AP3378" s="403"/>
      <c r="AQ3378" s="403"/>
      <c r="AR3378" s="403"/>
      <c r="AS3378" s="403"/>
      <c r="AT3378" s="403"/>
      <c r="AU3378" s="403"/>
      <c r="AV3378" s="405"/>
      <c r="AW3378" s="404"/>
      <c r="AY3378" s="403"/>
      <c r="BC3378" s="403"/>
      <c r="BD3378" s="403"/>
      <c r="BE3378" s="403"/>
      <c r="BF3378" s="403"/>
      <c r="BG3378" s="403"/>
      <c r="BH3378" s="403"/>
      <c r="BI3378" s="403"/>
      <c r="BJ3378" s="403"/>
      <c r="BK3378" s="403"/>
    </row>
    <row r="3379" spans="1:63" x14ac:dyDescent="0.25">
      <c r="A3379" s="405"/>
      <c r="B3379" s="400"/>
      <c r="C3379" s="403"/>
      <c r="D3379" s="403"/>
      <c r="E3379" s="403"/>
      <c r="I3379" s="404"/>
      <c r="Q3379" s="405"/>
      <c r="S3379" s="405"/>
      <c r="T3379" s="403"/>
      <c r="U3379" s="406"/>
      <c r="V3379" s="400"/>
      <c r="W3379" s="405"/>
      <c r="X3379" s="405"/>
      <c r="Y3379" s="403"/>
      <c r="Z3379" s="407"/>
      <c r="AA3379" s="403"/>
      <c r="AB3379" s="405"/>
      <c r="AC3379" s="403"/>
      <c r="AD3379" s="406"/>
      <c r="AG3379" s="403"/>
      <c r="AH3379" s="403"/>
      <c r="AI3379" s="405"/>
      <c r="AL3379" s="403"/>
      <c r="AN3379" s="403"/>
      <c r="AO3379" s="405"/>
      <c r="AP3379" s="403"/>
      <c r="AQ3379" s="403"/>
      <c r="AR3379" s="403"/>
      <c r="AS3379" s="403"/>
      <c r="AT3379" s="403"/>
      <c r="AU3379" s="403"/>
      <c r="AV3379" s="405"/>
      <c r="AW3379" s="404"/>
      <c r="AY3379" s="403"/>
      <c r="BC3379" s="403"/>
      <c r="BD3379" s="403"/>
      <c r="BE3379" s="403"/>
      <c r="BF3379" s="403"/>
      <c r="BG3379" s="403"/>
      <c r="BH3379" s="403"/>
      <c r="BI3379" s="403"/>
      <c r="BJ3379" s="403"/>
      <c r="BK3379" s="403"/>
    </row>
    <row r="3380" spans="1:63" x14ac:dyDescent="0.25">
      <c r="A3380" s="405"/>
      <c r="B3380" s="400"/>
      <c r="C3380" s="403"/>
      <c r="D3380" s="403"/>
      <c r="E3380" s="403"/>
      <c r="I3380" s="404"/>
      <c r="Q3380" s="405"/>
      <c r="S3380" s="405"/>
      <c r="T3380" s="403"/>
      <c r="U3380" s="406"/>
      <c r="V3380" s="400"/>
      <c r="W3380" s="405"/>
      <c r="X3380" s="405"/>
      <c r="Y3380" s="403"/>
      <c r="Z3380" s="407"/>
      <c r="AA3380" s="403"/>
      <c r="AB3380" s="405"/>
      <c r="AC3380" s="403"/>
      <c r="AD3380" s="406"/>
      <c r="AG3380" s="403"/>
      <c r="AH3380" s="403"/>
      <c r="AI3380" s="405"/>
      <c r="AL3380" s="403"/>
      <c r="AN3380" s="403"/>
      <c r="AO3380" s="405"/>
      <c r="AP3380" s="403"/>
      <c r="AQ3380" s="403"/>
      <c r="AR3380" s="403"/>
      <c r="AS3380" s="403"/>
      <c r="AT3380" s="403"/>
      <c r="AU3380" s="403"/>
      <c r="AV3380" s="405"/>
      <c r="AW3380" s="404"/>
      <c r="AY3380" s="403"/>
      <c r="BC3380" s="403"/>
      <c r="BD3380" s="403"/>
      <c r="BE3380" s="403"/>
      <c r="BF3380" s="403"/>
      <c r="BG3380" s="403"/>
      <c r="BH3380" s="403"/>
      <c r="BI3380" s="403"/>
      <c r="BJ3380" s="403"/>
      <c r="BK3380" s="403"/>
    </row>
    <row r="3381" spans="1:63" x14ac:dyDescent="0.25">
      <c r="A3381" s="405"/>
      <c r="B3381" s="400"/>
      <c r="C3381" s="403"/>
      <c r="D3381" s="403"/>
      <c r="E3381" s="403"/>
      <c r="I3381" s="404"/>
      <c r="Q3381" s="405"/>
      <c r="S3381" s="405"/>
      <c r="T3381" s="403"/>
      <c r="U3381" s="406"/>
      <c r="V3381" s="400"/>
      <c r="W3381" s="405"/>
      <c r="X3381" s="405"/>
      <c r="Y3381" s="403"/>
      <c r="Z3381" s="407"/>
      <c r="AA3381" s="403"/>
      <c r="AB3381" s="405"/>
      <c r="AC3381" s="403"/>
      <c r="AD3381" s="406"/>
      <c r="AG3381" s="403"/>
      <c r="AH3381" s="403"/>
      <c r="AI3381" s="405"/>
      <c r="AL3381" s="403"/>
      <c r="AN3381" s="403"/>
      <c r="AO3381" s="405"/>
      <c r="AP3381" s="403"/>
      <c r="AQ3381" s="403"/>
      <c r="AR3381" s="403"/>
      <c r="AS3381" s="403"/>
      <c r="AT3381" s="403"/>
      <c r="AU3381" s="403"/>
      <c r="AV3381" s="405"/>
      <c r="AW3381" s="404"/>
      <c r="AY3381" s="403"/>
      <c r="BC3381" s="403"/>
      <c r="BD3381" s="403"/>
      <c r="BE3381" s="403"/>
      <c r="BF3381" s="403"/>
      <c r="BG3381" s="403"/>
      <c r="BH3381" s="403"/>
      <c r="BI3381" s="403"/>
      <c r="BJ3381" s="403"/>
      <c r="BK3381" s="403"/>
    </row>
    <row r="3382" spans="1:63" x14ac:dyDescent="0.25">
      <c r="A3382" s="405"/>
      <c r="B3382" s="400"/>
      <c r="C3382" s="403"/>
      <c r="D3382" s="403"/>
      <c r="E3382" s="403"/>
      <c r="I3382" s="404"/>
      <c r="Q3382" s="405"/>
      <c r="S3382" s="405"/>
      <c r="T3382" s="403"/>
      <c r="U3382" s="406"/>
      <c r="V3382" s="400"/>
      <c r="W3382" s="405"/>
      <c r="X3382" s="405"/>
      <c r="Y3382" s="403"/>
      <c r="Z3382" s="407"/>
      <c r="AA3382" s="403"/>
      <c r="AB3382" s="405"/>
      <c r="AC3382" s="403"/>
      <c r="AD3382" s="406"/>
      <c r="AG3382" s="403"/>
      <c r="AH3382" s="403"/>
      <c r="AI3382" s="405"/>
      <c r="AL3382" s="403"/>
      <c r="AN3382" s="403"/>
      <c r="AO3382" s="405"/>
      <c r="AP3382" s="403"/>
      <c r="AQ3382" s="403"/>
      <c r="AR3382" s="403"/>
      <c r="AS3382" s="403"/>
      <c r="AT3382" s="403"/>
      <c r="AU3382" s="403"/>
      <c r="AV3382" s="405"/>
      <c r="AW3382" s="404"/>
      <c r="AY3382" s="403"/>
      <c r="BC3382" s="403"/>
      <c r="BD3382" s="403"/>
      <c r="BE3382" s="403"/>
      <c r="BF3382" s="403"/>
      <c r="BG3382" s="403"/>
      <c r="BH3382" s="403"/>
      <c r="BI3382" s="403"/>
      <c r="BJ3382" s="403"/>
      <c r="BK3382" s="403"/>
    </row>
    <row r="3383" spans="1:63" x14ac:dyDescent="0.25">
      <c r="A3383" s="405"/>
      <c r="B3383" s="400"/>
      <c r="C3383" s="403"/>
      <c r="D3383" s="403"/>
      <c r="E3383" s="403"/>
      <c r="I3383" s="404"/>
      <c r="Q3383" s="405"/>
      <c r="S3383" s="405"/>
      <c r="T3383" s="403"/>
      <c r="U3383" s="406"/>
      <c r="V3383" s="400"/>
      <c r="W3383" s="405"/>
      <c r="X3383" s="405"/>
      <c r="Y3383" s="403"/>
      <c r="Z3383" s="407"/>
      <c r="AA3383" s="403"/>
      <c r="AB3383" s="405"/>
      <c r="AC3383" s="403"/>
      <c r="AD3383" s="406"/>
      <c r="AG3383" s="403"/>
      <c r="AH3383" s="403"/>
      <c r="AI3383" s="405"/>
      <c r="AL3383" s="403"/>
      <c r="AN3383" s="403"/>
      <c r="AO3383" s="405"/>
      <c r="AP3383" s="403"/>
      <c r="AQ3383" s="403"/>
      <c r="AR3383" s="403"/>
      <c r="AS3383" s="403"/>
      <c r="AT3383" s="403"/>
      <c r="AU3383" s="403"/>
      <c r="AV3383" s="405"/>
      <c r="AW3383" s="404"/>
      <c r="AY3383" s="403"/>
      <c r="BC3383" s="403"/>
      <c r="BD3383" s="403"/>
      <c r="BE3383" s="403"/>
      <c r="BF3383" s="403"/>
      <c r="BG3383" s="403"/>
      <c r="BH3383" s="403"/>
      <c r="BI3383" s="403"/>
      <c r="BJ3383" s="403"/>
      <c r="BK3383" s="403"/>
    </row>
    <row r="3384" spans="1:63" x14ac:dyDescent="0.25">
      <c r="A3384" s="405"/>
      <c r="B3384" s="400"/>
      <c r="C3384" s="403"/>
      <c r="D3384" s="403"/>
      <c r="E3384" s="403"/>
      <c r="I3384" s="404"/>
      <c r="Q3384" s="405"/>
      <c r="S3384" s="405"/>
      <c r="T3384" s="403"/>
      <c r="U3384" s="406"/>
      <c r="V3384" s="400"/>
      <c r="W3384" s="405"/>
      <c r="X3384" s="405"/>
      <c r="Y3384" s="403"/>
      <c r="Z3384" s="407"/>
      <c r="AA3384" s="403"/>
      <c r="AB3384" s="405"/>
      <c r="AC3384" s="403"/>
      <c r="AD3384" s="406"/>
      <c r="AG3384" s="403"/>
      <c r="AH3384" s="403"/>
      <c r="AI3384" s="405"/>
      <c r="AL3384" s="403"/>
      <c r="AN3384" s="403"/>
      <c r="AO3384" s="405"/>
      <c r="AP3384" s="403"/>
      <c r="AQ3384" s="403"/>
      <c r="AR3384" s="403"/>
      <c r="AS3384" s="403"/>
      <c r="AT3384" s="403"/>
      <c r="AU3384" s="403"/>
      <c r="AV3384" s="405"/>
      <c r="AW3384" s="404"/>
      <c r="AY3384" s="403"/>
      <c r="BC3384" s="403"/>
      <c r="BD3384" s="403"/>
      <c r="BE3384" s="403"/>
      <c r="BF3384" s="403"/>
      <c r="BG3384" s="403"/>
      <c r="BH3384" s="403"/>
      <c r="BI3384" s="403"/>
      <c r="BJ3384" s="403"/>
      <c r="BK3384" s="403"/>
    </row>
    <row r="3385" spans="1:63" x14ac:dyDescent="0.25">
      <c r="A3385" s="405"/>
      <c r="B3385" s="400"/>
      <c r="C3385" s="403"/>
      <c r="D3385" s="403"/>
      <c r="E3385" s="403"/>
      <c r="I3385" s="404"/>
      <c r="Q3385" s="405"/>
      <c r="S3385" s="405"/>
      <c r="T3385" s="403"/>
      <c r="U3385" s="406"/>
      <c r="V3385" s="400"/>
      <c r="W3385" s="405"/>
      <c r="X3385" s="405"/>
      <c r="Y3385" s="403"/>
      <c r="Z3385" s="407"/>
      <c r="AA3385" s="403"/>
      <c r="AB3385" s="405"/>
      <c r="AC3385" s="403"/>
      <c r="AD3385" s="406"/>
      <c r="AG3385" s="403"/>
      <c r="AH3385" s="403"/>
      <c r="AI3385" s="405"/>
      <c r="AL3385" s="403"/>
      <c r="AN3385" s="403"/>
      <c r="AO3385" s="405"/>
      <c r="AP3385" s="403"/>
      <c r="AQ3385" s="403"/>
      <c r="AR3385" s="403"/>
      <c r="AS3385" s="403"/>
      <c r="AT3385" s="403"/>
      <c r="AU3385" s="403"/>
      <c r="AV3385" s="405"/>
      <c r="AW3385" s="404"/>
      <c r="AY3385" s="403"/>
      <c r="BC3385" s="403"/>
      <c r="BD3385" s="403"/>
      <c r="BE3385" s="403"/>
      <c r="BF3385" s="403"/>
      <c r="BG3385" s="403"/>
      <c r="BH3385" s="403"/>
      <c r="BI3385" s="403"/>
      <c r="BJ3385" s="403"/>
      <c r="BK3385" s="403"/>
    </row>
    <row r="3386" spans="1:63" x14ac:dyDescent="0.25">
      <c r="A3386" s="405"/>
      <c r="B3386" s="400"/>
      <c r="C3386" s="403"/>
      <c r="D3386" s="403"/>
      <c r="E3386" s="403"/>
      <c r="I3386" s="404"/>
      <c r="Q3386" s="405"/>
      <c r="S3386" s="405"/>
      <c r="T3386" s="403"/>
      <c r="U3386" s="406"/>
      <c r="V3386" s="400"/>
      <c r="W3386" s="405"/>
      <c r="X3386" s="405"/>
      <c r="Y3386" s="403"/>
      <c r="Z3386" s="407"/>
      <c r="AA3386" s="403"/>
      <c r="AB3386" s="405"/>
      <c r="AC3386" s="403"/>
      <c r="AD3386" s="406"/>
      <c r="AG3386" s="403"/>
      <c r="AH3386" s="403"/>
      <c r="AI3386" s="405"/>
      <c r="AL3386" s="403"/>
      <c r="AN3386" s="403"/>
      <c r="AO3386" s="405"/>
      <c r="AP3386" s="403"/>
      <c r="AQ3386" s="403"/>
      <c r="AR3386" s="403"/>
      <c r="AS3386" s="403"/>
      <c r="AT3386" s="403"/>
      <c r="AU3386" s="403"/>
      <c r="AV3386" s="405"/>
      <c r="AW3386" s="404"/>
      <c r="AY3386" s="403"/>
      <c r="BC3386" s="403"/>
      <c r="BD3386" s="403"/>
      <c r="BE3386" s="403"/>
      <c r="BF3386" s="403"/>
      <c r="BG3386" s="403"/>
      <c r="BH3386" s="403"/>
      <c r="BI3386" s="403"/>
      <c r="BJ3386" s="403"/>
      <c r="BK3386" s="403"/>
    </row>
    <row r="3387" spans="1:63" x14ac:dyDescent="0.25">
      <c r="A3387" s="405"/>
      <c r="B3387" s="400"/>
      <c r="C3387" s="403"/>
      <c r="D3387" s="403"/>
      <c r="E3387" s="403"/>
      <c r="I3387" s="404"/>
      <c r="Q3387" s="405"/>
      <c r="S3387" s="405"/>
      <c r="T3387" s="403"/>
      <c r="U3387" s="406"/>
      <c r="V3387" s="400"/>
      <c r="W3387" s="405"/>
      <c r="X3387" s="405"/>
      <c r="Y3387" s="403"/>
      <c r="Z3387" s="407"/>
      <c r="AA3387" s="403"/>
      <c r="AB3387" s="405"/>
      <c r="AC3387" s="403"/>
      <c r="AD3387" s="406"/>
      <c r="AG3387" s="403"/>
      <c r="AH3387" s="403"/>
      <c r="AI3387" s="405"/>
      <c r="AL3387" s="403"/>
      <c r="AN3387" s="403"/>
      <c r="AO3387" s="405"/>
      <c r="AP3387" s="403"/>
      <c r="AQ3387" s="403"/>
      <c r="AR3387" s="403"/>
      <c r="AS3387" s="403"/>
      <c r="AT3387" s="403"/>
      <c r="AU3387" s="403"/>
      <c r="AV3387" s="405"/>
      <c r="AW3387" s="404"/>
      <c r="AY3387" s="403"/>
      <c r="BC3387" s="403"/>
      <c r="BD3387" s="403"/>
      <c r="BE3387" s="403"/>
      <c r="BF3387" s="403"/>
      <c r="BG3387" s="403"/>
      <c r="BH3387" s="403"/>
      <c r="BI3387" s="403"/>
      <c r="BJ3387" s="403"/>
      <c r="BK3387" s="403"/>
    </row>
    <row r="3388" spans="1:63" x14ac:dyDescent="0.25">
      <c r="A3388" s="405"/>
      <c r="B3388" s="400"/>
      <c r="C3388" s="403"/>
      <c r="D3388" s="403"/>
      <c r="E3388" s="403"/>
      <c r="I3388" s="404"/>
      <c r="Q3388" s="405"/>
      <c r="S3388" s="405"/>
      <c r="T3388" s="403"/>
      <c r="U3388" s="406"/>
      <c r="V3388" s="400"/>
      <c r="W3388" s="405"/>
      <c r="X3388" s="405"/>
      <c r="Y3388" s="403"/>
      <c r="Z3388" s="407"/>
      <c r="AA3388" s="403"/>
      <c r="AB3388" s="405"/>
      <c r="AC3388" s="403"/>
      <c r="AD3388" s="406"/>
      <c r="AG3388" s="403"/>
      <c r="AH3388" s="403"/>
      <c r="AI3388" s="405"/>
      <c r="AL3388" s="403"/>
      <c r="AN3388" s="403"/>
      <c r="AO3388" s="405"/>
      <c r="AP3388" s="403"/>
      <c r="AQ3388" s="403"/>
      <c r="AR3388" s="403"/>
      <c r="AS3388" s="403"/>
      <c r="AT3388" s="403"/>
      <c r="AU3388" s="403"/>
      <c r="AV3388" s="405"/>
      <c r="AW3388" s="404"/>
      <c r="AY3388" s="403"/>
      <c r="BC3388" s="403"/>
      <c r="BD3388" s="403"/>
      <c r="BE3388" s="403"/>
      <c r="BF3388" s="403"/>
      <c r="BG3388" s="403"/>
      <c r="BH3388" s="403"/>
      <c r="BI3388" s="403"/>
      <c r="BJ3388" s="403"/>
      <c r="BK3388" s="403"/>
    </row>
    <row r="3389" spans="1:63" x14ac:dyDescent="0.25">
      <c r="A3389" s="405"/>
      <c r="B3389" s="400"/>
      <c r="C3389" s="403"/>
      <c r="D3389" s="403"/>
      <c r="E3389" s="403"/>
      <c r="I3389" s="404"/>
      <c r="Q3389" s="405"/>
      <c r="S3389" s="405"/>
      <c r="T3389" s="403"/>
      <c r="U3389" s="406"/>
      <c r="V3389" s="400"/>
      <c r="W3389" s="405"/>
      <c r="X3389" s="405"/>
      <c r="Y3389" s="403"/>
      <c r="Z3389" s="407"/>
      <c r="AA3389" s="403"/>
      <c r="AB3389" s="405"/>
      <c r="AC3389" s="403"/>
      <c r="AD3389" s="406"/>
      <c r="AG3389" s="403"/>
      <c r="AH3389" s="403"/>
      <c r="AI3389" s="405"/>
      <c r="AL3389" s="403"/>
      <c r="AN3389" s="403"/>
      <c r="AO3389" s="405"/>
      <c r="AP3389" s="403"/>
      <c r="AQ3389" s="403"/>
      <c r="AR3389" s="403"/>
      <c r="AS3389" s="403"/>
      <c r="AT3389" s="403"/>
      <c r="AU3389" s="403"/>
      <c r="AV3389" s="405"/>
      <c r="AW3389" s="404"/>
      <c r="AY3389" s="403"/>
      <c r="BC3389" s="403"/>
      <c r="BD3389" s="403"/>
      <c r="BE3389" s="403"/>
      <c r="BF3389" s="403"/>
      <c r="BG3389" s="403"/>
      <c r="BH3389" s="403"/>
      <c r="BI3389" s="403"/>
      <c r="BJ3389" s="403"/>
      <c r="BK3389" s="403"/>
    </row>
    <row r="3390" spans="1:63" x14ac:dyDescent="0.25">
      <c r="A3390" s="405"/>
      <c r="B3390" s="400"/>
      <c r="C3390" s="403"/>
      <c r="D3390" s="403"/>
      <c r="E3390" s="403"/>
      <c r="I3390" s="404"/>
      <c r="Q3390" s="405"/>
      <c r="S3390" s="405"/>
      <c r="T3390" s="403"/>
      <c r="U3390" s="406"/>
      <c r="V3390" s="400"/>
      <c r="W3390" s="405"/>
      <c r="X3390" s="405"/>
      <c r="Y3390" s="403"/>
      <c r="Z3390" s="407"/>
      <c r="AA3390" s="403"/>
      <c r="AB3390" s="405"/>
      <c r="AC3390" s="403"/>
      <c r="AD3390" s="406"/>
      <c r="AG3390" s="403"/>
      <c r="AH3390" s="403"/>
      <c r="AI3390" s="405"/>
      <c r="AL3390" s="403"/>
      <c r="AN3390" s="403"/>
      <c r="AO3390" s="405"/>
      <c r="AP3390" s="403"/>
      <c r="AQ3390" s="403"/>
      <c r="AR3390" s="403"/>
      <c r="AS3390" s="403"/>
      <c r="AT3390" s="403"/>
      <c r="AU3390" s="403"/>
      <c r="AV3390" s="405"/>
      <c r="AW3390" s="404"/>
      <c r="AY3390" s="403"/>
      <c r="BC3390" s="403"/>
      <c r="BD3390" s="403"/>
      <c r="BE3390" s="403"/>
      <c r="BF3390" s="403"/>
      <c r="BG3390" s="403"/>
      <c r="BH3390" s="403"/>
      <c r="BI3390" s="403"/>
      <c r="BJ3390" s="403"/>
      <c r="BK3390" s="403"/>
    </row>
    <row r="3391" spans="1:63" x14ac:dyDescent="0.25">
      <c r="A3391" s="405"/>
      <c r="B3391" s="400"/>
      <c r="C3391" s="403"/>
      <c r="D3391" s="403"/>
      <c r="E3391" s="403"/>
      <c r="I3391" s="404"/>
      <c r="Q3391" s="405"/>
      <c r="S3391" s="405"/>
      <c r="T3391" s="403"/>
      <c r="U3391" s="406"/>
      <c r="V3391" s="400"/>
      <c r="W3391" s="405"/>
      <c r="X3391" s="405"/>
      <c r="Y3391" s="403"/>
      <c r="Z3391" s="407"/>
      <c r="AA3391" s="403"/>
      <c r="AB3391" s="405"/>
      <c r="AC3391" s="403"/>
      <c r="AD3391" s="406"/>
      <c r="AG3391" s="403"/>
      <c r="AH3391" s="403"/>
      <c r="AI3391" s="405"/>
      <c r="AL3391" s="403"/>
      <c r="AN3391" s="403"/>
      <c r="AO3391" s="405"/>
      <c r="AP3391" s="403"/>
      <c r="AQ3391" s="403"/>
      <c r="AR3391" s="403"/>
      <c r="AS3391" s="403"/>
      <c r="AT3391" s="403"/>
      <c r="AU3391" s="403"/>
      <c r="AV3391" s="405"/>
      <c r="AW3391" s="404"/>
      <c r="AY3391" s="403"/>
      <c r="BC3391" s="403"/>
      <c r="BD3391" s="403"/>
      <c r="BE3391" s="403"/>
      <c r="BF3391" s="403"/>
      <c r="BG3391" s="403"/>
      <c r="BH3391" s="403"/>
      <c r="BI3391" s="403"/>
      <c r="BJ3391" s="403"/>
      <c r="BK3391" s="403"/>
    </row>
    <row r="3392" spans="1:63" x14ac:dyDescent="0.25">
      <c r="A3392" s="405"/>
      <c r="B3392" s="400"/>
      <c r="C3392" s="403"/>
      <c r="D3392" s="403"/>
      <c r="E3392" s="403"/>
      <c r="I3392" s="404"/>
      <c r="Q3392" s="405"/>
      <c r="S3392" s="405"/>
      <c r="T3392" s="403"/>
      <c r="U3392" s="406"/>
      <c r="V3392" s="400"/>
      <c r="W3392" s="405"/>
      <c r="X3392" s="405"/>
      <c r="Y3392" s="403"/>
      <c r="Z3392" s="407"/>
      <c r="AA3392" s="403"/>
      <c r="AB3392" s="405"/>
      <c r="AC3392" s="403"/>
      <c r="AD3392" s="406"/>
      <c r="AG3392" s="403"/>
      <c r="AH3392" s="403"/>
      <c r="AI3392" s="405"/>
      <c r="AL3392" s="403"/>
      <c r="AN3392" s="403"/>
      <c r="AO3392" s="405"/>
      <c r="AP3392" s="403"/>
      <c r="AQ3392" s="403"/>
      <c r="AR3392" s="403"/>
      <c r="AS3392" s="403"/>
      <c r="AT3392" s="403"/>
      <c r="AU3392" s="403"/>
      <c r="AV3392" s="405"/>
      <c r="AW3392" s="404"/>
      <c r="AY3392" s="403"/>
      <c r="BC3392" s="403"/>
      <c r="BD3392" s="403"/>
      <c r="BE3392" s="403"/>
      <c r="BF3392" s="403"/>
      <c r="BG3392" s="403"/>
      <c r="BH3392" s="403"/>
      <c r="BI3392" s="403"/>
      <c r="BJ3392" s="403"/>
      <c r="BK3392" s="403"/>
    </row>
    <row r="3393" spans="1:63" x14ac:dyDescent="0.25">
      <c r="A3393" s="405"/>
      <c r="B3393" s="400"/>
      <c r="C3393" s="403"/>
      <c r="D3393" s="403"/>
      <c r="E3393" s="403"/>
      <c r="I3393" s="404"/>
      <c r="Q3393" s="405"/>
      <c r="S3393" s="405"/>
      <c r="T3393" s="403"/>
      <c r="U3393" s="406"/>
      <c r="V3393" s="400"/>
      <c r="W3393" s="405"/>
      <c r="X3393" s="405"/>
      <c r="Y3393" s="403"/>
      <c r="Z3393" s="407"/>
      <c r="AA3393" s="403"/>
      <c r="AB3393" s="405"/>
      <c r="AC3393" s="403"/>
      <c r="AD3393" s="406"/>
      <c r="AG3393" s="403"/>
      <c r="AH3393" s="403"/>
      <c r="AI3393" s="405"/>
      <c r="AL3393" s="403"/>
      <c r="AN3393" s="403"/>
      <c r="AO3393" s="405"/>
      <c r="AP3393" s="403"/>
      <c r="AQ3393" s="403"/>
      <c r="AR3393" s="403"/>
      <c r="AS3393" s="403"/>
      <c r="AT3393" s="403"/>
      <c r="AU3393" s="403"/>
      <c r="AV3393" s="405"/>
      <c r="AW3393" s="404"/>
      <c r="AY3393" s="403"/>
      <c r="BC3393" s="403"/>
      <c r="BD3393" s="403"/>
      <c r="BE3393" s="403"/>
      <c r="BF3393" s="403"/>
      <c r="BG3393" s="403"/>
      <c r="BH3393" s="403"/>
      <c r="BI3393" s="403"/>
      <c r="BJ3393" s="403"/>
      <c r="BK3393" s="403"/>
    </row>
    <row r="3394" spans="1:63" x14ac:dyDescent="0.25">
      <c r="A3394" s="405"/>
      <c r="B3394" s="400"/>
      <c r="C3394" s="403"/>
      <c r="D3394" s="403"/>
      <c r="E3394" s="403"/>
      <c r="I3394" s="404"/>
      <c r="Q3394" s="405"/>
      <c r="S3394" s="405"/>
      <c r="T3394" s="403"/>
      <c r="U3394" s="406"/>
      <c r="V3394" s="400"/>
      <c r="W3394" s="405"/>
      <c r="X3394" s="405"/>
      <c r="Y3394" s="403"/>
      <c r="Z3394" s="407"/>
      <c r="AA3394" s="403"/>
      <c r="AB3394" s="405"/>
      <c r="AC3394" s="403"/>
      <c r="AD3394" s="406"/>
      <c r="AG3394" s="403"/>
      <c r="AH3394" s="403"/>
      <c r="AI3394" s="405"/>
      <c r="AL3394" s="403"/>
      <c r="AN3394" s="403"/>
      <c r="AO3394" s="405"/>
      <c r="AP3394" s="403"/>
      <c r="AQ3394" s="403"/>
      <c r="AR3394" s="403"/>
      <c r="AS3394" s="403"/>
      <c r="AT3394" s="403"/>
      <c r="AU3394" s="403"/>
      <c r="AV3394" s="405"/>
      <c r="AW3394" s="404"/>
      <c r="AY3394" s="403"/>
      <c r="BC3394" s="403"/>
      <c r="BD3394" s="403"/>
      <c r="BE3394" s="403"/>
      <c r="BF3394" s="403"/>
      <c r="BG3394" s="403"/>
      <c r="BH3394" s="403"/>
      <c r="BI3394" s="403"/>
      <c r="BJ3394" s="403"/>
      <c r="BK3394" s="403"/>
    </row>
    <row r="3395" spans="1:63" x14ac:dyDescent="0.25">
      <c r="A3395" s="405"/>
      <c r="B3395" s="400"/>
      <c r="C3395" s="403"/>
      <c r="D3395" s="403"/>
      <c r="E3395" s="403"/>
      <c r="I3395" s="404"/>
      <c r="Q3395" s="405"/>
      <c r="S3395" s="405"/>
      <c r="T3395" s="403"/>
      <c r="U3395" s="406"/>
      <c r="V3395" s="400"/>
      <c r="W3395" s="405"/>
      <c r="X3395" s="405"/>
      <c r="Y3395" s="403"/>
      <c r="Z3395" s="407"/>
      <c r="AA3395" s="403"/>
      <c r="AB3395" s="405"/>
      <c r="AC3395" s="403"/>
      <c r="AD3395" s="406"/>
      <c r="AG3395" s="403"/>
      <c r="AH3395" s="403"/>
      <c r="AI3395" s="405"/>
      <c r="AL3395" s="403"/>
      <c r="AN3395" s="403"/>
      <c r="AO3395" s="405"/>
      <c r="AP3395" s="403"/>
      <c r="AQ3395" s="403"/>
      <c r="AR3395" s="403"/>
      <c r="AS3395" s="403"/>
      <c r="AT3395" s="403"/>
      <c r="AU3395" s="403"/>
      <c r="AV3395" s="405"/>
      <c r="AW3395" s="404"/>
      <c r="AY3395" s="403"/>
      <c r="BC3395" s="403"/>
      <c r="BD3395" s="403"/>
      <c r="BE3395" s="403"/>
      <c r="BF3395" s="403"/>
      <c r="BG3395" s="403"/>
      <c r="BH3395" s="403"/>
      <c r="BI3395" s="403"/>
      <c r="BJ3395" s="403"/>
      <c r="BK3395" s="403"/>
    </row>
    <row r="3396" spans="1:63" x14ac:dyDescent="0.25">
      <c r="A3396" s="405"/>
      <c r="B3396" s="400"/>
      <c r="C3396" s="403"/>
      <c r="D3396" s="403"/>
      <c r="E3396" s="403"/>
      <c r="I3396" s="404"/>
      <c r="Q3396" s="405"/>
      <c r="S3396" s="405"/>
      <c r="T3396" s="403"/>
      <c r="U3396" s="406"/>
      <c r="V3396" s="400"/>
      <c r="W3396" s="405"/>
      <c r="X3396" s="405"/>
      <c r="Y3396" s="403"/>
      <c r="Z3396" s="407"/>
      <c r="AA3396" s="403"/>
      <c r="AB3396" s="405"/>
      <c r="AC3396" s="403"/>
      <c r="AD3396" s="406"/>
      <c r="AG3396" s="403"/>
      <c r="AH3396" s="403"/>
      <c r="AI3396" s="405"/>
      <c r="AL3396" s="403"/>
      <c r="AN3396" s="403"/>
      <c r="AO3396" s="405"/>
      <c r="AP3396" s="403"/>
      <c r="AQ3396" s="403"/>
      <c r="AR3396" s="403"/>
      <c r="AS3396" s="403"/>
      <c r="AT3396" s="403"/>
      <c r="AU3396" s="403"/>
      <c r="AV3396" s="405"/>
      <c r="AW3396" s="404"/>
      <c r="AY3396" s="403"/>
      <c r="BC3396" s="403"/>
      <c r="BD3396" s="403"/>
      <c r="BE3396" s="403"/>
      <c r="BF3396" s="403"/>
      <c r="BG3396" s="403"/>
      <c r="BH3396" s="403"/>
      <c r="BI3396" s="403"/>
      <c r="BJ3396" s="403"/>
      <c r="BK3396" s="403"/>
    </row>
    <row r="3397" spans="1:63" x14ac:dyDescent="0.25">
      <c r="A3397" s="405"/>
      <c r="B3397" s="400"/>
      <c r="C3397" s="403"/>
      <c r="D3397" s="403"/>
      <c r="E3397" s="403"/>
      <c r="I3397" s="404"/>
      <c r="Q3397" s="405"/>
      <c r="S3397" s="405"/>
      <c r="T3397" s="403"/>
      <c r="U3397" s="406"/>
      <c r="V3397" s="400"/>
      <c r="W3397" s="405"/>
      <c r="X3397" s="405"/>
      <c r="Y3397" s="403"/>
      <c r="Z3397" s="407"/>
      <c r="AA3397" s="403"/>
      <c r="AB3397" s="405"/>
      <c r="AC3397" s="403"/>
      <c r="AD3397" s="406"/>
      <c r="AG3397" s="403"/>
      <c r="AH3397" s="403"/>
      <c r="AI3397" s="405"/>
      <c r="AL3397" s="403"/>
      <c r="AN3397" s="403"/>
      <c r="AO3397" s="405"/>
      <c r="AP3397" s="403"/>
      <c r="AQ3397" s="403"/>
      <c r="AR3397" s="403"/>
      <c r="AS3397" s="403"/>
      <c r="AT3397" s="403"/>
      <c r="AU3397" s="403"/>
      <c r="AV3397" s="405"/>
      <c r="AW3397" s="404"/>
      <c r="AY3397" s="403"/>
      <c r="BC3397" s="403"/>
      <c r="BD3397" s="403"/>
      <c r="BE3397" s="403"/>
      <c r="BF3397" s="403"/>
      <c r="BG3397" s="403"/>
      <c r="BH3397" s="403"/>
      <c r="BI3397" s="403"/>
      <c r="BJ3397" s="403"/>
      <c r="BK3397" s="403"/>
    </row>
    <row r="3398" spans="1:63" x14ac:dyDescent="0.25">
      <c r="A3398" s="405"/>
      <c r="B3398" s="400"/>
      <c r="C3398" s="403"/>
      <c r="D3398" s="403"/>
      <c r="E3398" s="403"/>
      <c r="I3398" s="404"/>
      <c r="Q3398" s="405"/>
      <c r="S3398" s="405"/>
      <c r="T3398" s="403"/>
      <c r="U3398" s="406"/>
      <c r="V3398" s="400"/>
      <c r="W3398" s="405"/>
      <c r="X3398" s="405"/>
      <c r="Y3398" s="403"/>
      <c r="Z3398" s="407"/>
      <c r="AA3398" s="403"/>
      <c r="AB3398" s="405"/>
      <c r="AC3398" s="403"/>
      <c r="AD3398" s="406"/>
      <c r="AG3398" s="403"/>
      <c r="AH3398" s="403"/>
      <c r="AI3398" s="405"/>
      <c r="AL3398" s="403"/>
      <c r="AN3398" s="403"/>
      <c r="AO3398" s="405"/>
      <c r="AP3398" s="403"/>
      <c r="AQ3398" s="403"/>
      <c r="AR3398" s="403"/>
      <c r="AS3398" s="403"/>
      <c r="AT3398" s="403"/>
      <c r="AU3398" s="403"/>
      <c r="AV3398" s="405"/>
      <c r="AW3398" s="404"/>
      <c r="AY3398" s="403"/>
      <c r="BC3398" s="403"/>
      <c r="BD3398" s="403"/>
      <c r="BE3398" s="403"/>
      <c r="BF3398" s="403"/>
      <c r="BG3398" s="403"/>
      <c r="BH3398" s="403"/>
      <c r="BI3398" s="403"/>
      <c r="BJ3398" s="403"/>
      <c r="BK3398" s="403"/>
    </row>
    <row r="3399" spans="1:63" x14ac:dyDescent="0.25">
      <c r="A3399" s="405"/>
      <c r="B3399" s="400"/>
      <c r="C3399" s="403"/>
      <c r="D3399" s="403"/>
      <c r="E3399" s="403"/>
      <c r="I3399" s="404"/>
      <c r="Q3399" s="405"/>
      <c r="S3399" s="405"/>
      <c r="T3399" s="403"/>
      <c r="U3399" s="406"/>
      <c r="V3399" s="400"/>
      <c r="W3399" s="405"/>
      <c r="X3399" s="405"/>
      <c r="Y3399" s="403"/>
      <c r="Z3399" s="407"/>
      <c r="AA3399" s="403"/>
      <c r="AB3399" s="405"/>
      <c r="AC3399" s="403"/>
      <c r="AD3399" s="406"/>
      <c r="AG3399" s="403"/>
      <c r="AH3399" s="403"/>
      <c r="AI3399" s="405"/>
      <c r="AL3399" s="403"/>
      <c r="AN3399" s="403"/>
      <c r="AO3399" s="405"/>
      <c r="AP3399" s="403"/>
      <c r="AQ3399" s="403"/>
      <c r="AR3399" s="403"/>
      <c r="AS3399" s="403"/>
      <c r="AT3399" s="403"/>
      <c r="AU3399" s="403"/>
      <c r="AV3399" s="405"/>
      <c r="AW3399" s="404"/>
      <c r="AY3399" s="403"/>
      <c r="BC3399" s="403"/>
      <c r="BD3399" s="403"/>
      <c r="BE3399" s="403"/>
      <c r="BF3399" s="403"/>
      <c r="BG3399" s="403"/>
      <c r="BH3399" s="403"/>
      <c r="BI3399" s="403"/>
      <c r="BJ3399" s="403"/>
      <c r="BK3399" s="403"/>
    </row>
    <row r="3400" spans="1:63" x14ac:dyDescent="0.25">
      <c r="A3400" s="405"/>
      <c r="B3400" s="400"/>
      <c r="C3400" s="403"/>
      <c r="D3400" s="403"/>
      <c r="E3400" s="403"/>
      <c r="I3400" s="404"/>
      <c r="Q3400" s="405"/>
      <c r="S3400" s="405"/>
      <c r="T3400" s="403"/>
      <c r="U3400" s="406"/>
      <c r="V3400" s="400"/>
      <c r="W3400" s="405"/>
      <c r="X3400" s="405"/>
      <c r="Y3400" s="403"/>
      <c r="Z3400" s="407"/>
      <c r="AA3400" s="403"/>
      <c r="AB3400" s="405"/>
      <c r="AC3400" s="403"/>
      <c r="AD3400" s="406"/>
      <c r="AG3400" s="403"/>
      <c r="AH3400" s="403"/>
      <c r="AI3400" s="405"/>
      <c r="AL3400" s="403"/>
      <c r="AN3400" s="403"/>
      <c r="AO3400" s="405"/>
      <c r="AP3400" s="403"/>
      <c r="AQ3400" s="403"/>
      <c r="AR3400" s="403"/>
      <c r="AS3400" s="403"/>
      <c r="AT3400" s="403"/>
      <c r="AU3400" s="403"/>
      <c r="AV3400" s="405"/>
      <c r="AW3400" s="404"/>
      <c r="AY3400" s="403"/>
      <c r="BC3400" s="403"/>
      <c r="BD3400" s="403"/>
      <c r="BE3400" s="403"/>
      <c r="BF3400" s="403"/>
      <c r="BG3400" s="403"/>
      <c r="BH3400" s="403"/>
      <c r="BI3400" s="403"/>
      <c r="BJ3400" s="403"/>
      <c r="BK3400" s="403"/>
    </row>
    <row r="3401" spans="1:63" x14ac:dyDescent="0.25">
      <c r="A3401" s="405"/>
      <c r="B3401" s="400"/>
      <c r="C3401" s="403"/>
      <c r="D3401" s="403"/>
      <c r="E3401" s="403"/>
      <c r="I3401" s="404"/>
      <c r="Q3401" s="405"/>
      <c r="S3401" s="405"/>
      <c r="T3401" s="403"/>
      <c r="U3401" s="406"/>
      <c r="V3401" s="400"/>
      <c r="W3401" s="405"/>
      <c r="X3401" s="405"/>
      <c r="Y3401" s="403"/>
      <c r="Z3401" s="407"/>
      <c r="AA3401" s="403"/>
      <c r="AB3401" s="405"/>
      <c r="AC3401" s="403"/>
      <c r="AD3401" s="406"/>
      <c r="AG3401" s="403"/>
      <c r="AH3401" s="403"/>
      <c r="AI3401" s="405"/>
      <c r="AL3401" s="403"/>
      <c r="AN3401" s="403"/>
      <c r="AO3401" s="405"/>
      <c r="AP3401" s="403"/>
      <c r="AQ3401" s="403"/>
      <c r="AR3401" s="403"/>
      <c r="AS3401" s="403"/>
      <c r="AT3401" s="403"/>
      <c r="AU3401" s="403"/>
      <c r="AV3401" s="405"/>
      <c r="AW3401" s="404"/>
      <c r="AY3401" s="403"/>
      <c r="BC3401" s="403"/>
      <c r="BD3401" s="403"/>
      <c r="BE3401" s="403"/>
      <c r="BF3401" s="403"/>
      <c r="BG3401" s="403"/>
      <c r="BH3401" s="403"/>
      <c r="BI3401" s="403"/>
      <c r="BJ3401" s="403"/>
      <c r="BK3401" s="403"/>
    </row>
    <row r="3402" spans="1:63" x14ac:dyDescent="0.25">
      <c r="A3402" s="405"/>
      <c r="B3402" s="400"/>
      <c r="C3402" s="403"/>
      <c r="D3402" s="403"/>
      <c r="E3402" s="403"/>
      <c r="I3402" s="404"/>
      <c r="Q3402" s="405"/>
      <c r="S3402" s="405"/>
      <c r="T3402" s="403"/>
      <c r="U3402" s="406"/>
      <c r="V3402" s="400"/>
      <c r="W3402" s="405"/>
      <c r="X3402" s="405"/>
      <c r="Y3402" s="403"/>
      <c r="Z3402" s="407"/>
      <c r="AA3402" s="403"/>
      <c r="AB3402" s="405"/>
      <c r="AC3402" s="403"/>
      <c r="AD3402" s="406"/>
      <c r="AG3402" s="403"/>
      <c r="AH3402" s="403"/>
      <c r="AI3402" s="405"/>
      <c r="AL3402" s="403"/>
      <c r="AN3402" s="403"/>
      <c r="AO3402" s="405"/>
      <c r="AP3402" s="403"/>
      <c r="AQ3402" s="403"/>
      <c r="AR3402" s="403"/>
      <c r="AS3402" s="403"/>
      <c r="AT3402" s="403"/>
      <c r="AU3402" s="403"/>
      <c r="AV3402" s="405"/>
      <c r="AW3402" s="404"/>
      <c r="AY3402" s="403"/>
      <c r="BC3402" s="403"/>
      <c r="BD3402" s="403"/>
      <c r="BE3402" s="403"/>
      <c r="BF3402" s="403"/>
      <c r="BG3402" s="403"/>
      <c r="BH3402" s="403"/>
      <c r="BI3402" s="403"/>
      <c r="BJ3402" s="403"/>
      <c r="BK3402" s="403"/>
    </row>
    <row r="3403" spans="1:63" x14ac:dyDescent="0.25">
      <c r="A3403" s="405"/>
      <c r="B3403" s="400"/>
      <c r="C3403" s="403"/>
      <c r="D3403" s="403"/>
      <c r="E3403" s="403"/>
      <c r="I3403" s="404"/>
      <c r="Q3403" s="405"/>
      <c r="S3403" s="405"/>
      <c r="T3403" s="403"/>
      <c r="U3403" s="406"/>
      <c r="V3403" s="400"/>
      <c r="W3403" s="405"/>
      <c r="X3403" s="405"/>
      <c r="Y3403" s="403"/>
      <c r="Z3403" s="407"/>
      <c r="AA3403" s="403"/>
      <c r="AB3403" s="405"/>
      <c r="AC3403" s="403"/>
      <c r="AD3403" s="406"/>
      <c r="AG3403" s="403"/>
      <c r="AH3403" s="403"/>
      <c r="AI3403" s="405"/>
      <c r="AL3403" s="403"/>
      <c r="AN3403" s="403"/>
      <c r="AO3403" s="405"/>
      <c r="AP3403" s="403"/>
      <c r="AQ3403" s="403"/>
      <c r="AR3403" s="403"/>
      <c r="AS3403" s="403"/>
      <c r="AT3403" s="403"/>
      <c r="AU3403" s="403"/>
      <c r="AV3403" s="405"/>
      <c r="AW3403" s="404"/>
      <c r="AY3403" s="403"/>
      <c r="BC3403" s="403"/>
      <c r="BD3403" s="403"/>
      <c r="BE3403" s="403"/>
      <c r="BF3403" s="403"/>
      <c r="BG3403" s="403"/>
      <c r="BH3403" s="403"/>
      <c r="BI3403" s="403"/>
      <c r="BJ3403" s="403"/>
      <c r="BK3403" s="403"/>
    </row>
    <row r="3404" spans="1:63" x14ac:dyDescent="0.25">
      <c r="A3404" s="405"/>
      <c r="B3404" s="400"/>
      <c r="C3404" s="403"/>
      <c r="D3404" s="403"/>
      <c r="E3404" s="403"/>
      <c r="I3404" s="404"/>
      <c r="Q3404" s="405"/>
      <c r="S3404" s="405"/>
      <c r="T3404" s="403"/>
      <c r="U3404" s="406"/>
      <c r="V3404" s="400"/>
      <c r="W3404" s="405"/>
      <c r="X3404" s="405"/>
      <c r="Y3404" s="403"/>
      <c r="Z3404" s="407"/>
      <c r="AA3404" s="403"/>
      <c r="AB3404" s="405"/>
      <c r="AC3404" s="403"/>
      <c r="AD3404" s="406"/>
      <c r="AG3404" s="403"/>
      <c r="AH3404" s="403"/>
      <c r="AI3404" s="405"/>
      <c r="AL3404" s="403"/>
      <c r="AN3404" s="403"/>
      <c r="AO3404" s="405"/>
      <c r="AP3404" s="403"/>
      <c r="AQ3404" s="403"/>
      <c r="AR3404" s="403"/>
      <c r="AS3404" s="403"/>
      <c r="AT3404" s="403"/>
      <c r="AU3404" s="403"/>
      <c r="AV3404" s="405"/>
      <c r="AW3404" s="404"/>
      <c r="AY3404" s="403"/>
      <c r="BC3404" s="403"/>
      <c r="BD3404" s="403"/>
      <c r="BE3404" s="403"/>
      <c r="BF3404" s="403"/>
      <c r="BG3404" s="403"/>
      <c r="BH3404" s="403"/>
      <c r="BI3404" s="403"/>
      <c r="BJ3404" s="403"/>
      <c r="BK3404" s="403"/>
    </row>
    <row r="3405" spans="1:63" x14ac:dyDescent="0.25">
      <c r="A3405" s="405"/>
      <c r="B3405" s="400"/>
      <c r="C3405" s="403"/>
      <c r="D3405" s="403"/>
      <c r="E3405" s="403"/>
      <c r="I3405" s="404"/>
      <c r="Q3405" s="405"/>
      <c r="S3405" s="405"/>
      <c r="T3405" s="403"/>
      <c r="U3405" s="406"/>
      <c r="V3405" s="400"/>
      <c r="W3405" s="405"/>
      <c r="X3405" s="405"/>
      <c r="Y3405" s="403"/>
      <c r="Z3405" s="407"/>
      <c r="AA3405" s="403"/>
      <c r="AB3405" s="405"/>
      <c r="AC3405" s="403"/>
      <c r="AD3405" s="406"/>
      <c r="AG3405" s="403"/>
      <c r="AH3405" s="403"/>
      <c r="AI3405" s="405"/>
      <c r="AL3405" s="403"/>
      <c r="AN3405" s="403"/>
      <c r="AO3405" s="405"/>
      <c r="AP3405" s="403"/>
      <c r="AQ3405" s="403"/>
      <c r="AR3405" s="403"/>
      <c r="AS3405" s="403"/>
      <c r="AT3405" s="403"/>
      <c r="AU3405" s="403"/>
      <c r="AV3405" s="405"/>
      <c r="AW3405" s="404"/>
      <c r="AY3405" s="403"/>
      <c r="BC3405" s="403"/>
      <c r="BD3405" s="403"/>
      <c r="BE3405" s="403"/>
      <c r="BF3405" s="403"/>
      <c r="BG3405" s="403"/>
      <c r="BH3405" s="403"/>
      <c r="BI3405" s="403"/>
      <c r="BJ3405" s="403"/>
      <c r="BK3405" s="403"/>
    </row>
    <row r="3406" spans="1:63" x14ac:dyDescent="0.25">
      <c r="A3406" s="405"/>
      <c r="B3406" s="400"/>
      <c r="C3406" s="403"/>
      <c r="D3406" s="403"/>
      <c r="E3406" s="403"/>
      <c r="I3406" s="404"/>
      <c r="Q3406" s="405"/>
      <c r="S3406" s="405"/>
      <c r="T3406" s="403"/>
      <c r="U3406" s="406"/>
      <c r="V3406" s="400"/>
      <c r="W3406" s="405"/>
      <c r="X3406" s="405"/>
      <c r="Y3406" s="403"/>
      <c r="Z3406" s="407"/>
      <c r="AA3406" s="403"/>
      <c r="AB3406" s="405"/>
      <c r="AC3406" s="403"/>
      <c r="AD3406" s="406"/>
      <c r="AG3406" s="403"/>
      <c r="AH3406" s="403"/>
      <c r="AI3406" s="405"/>
      <c r="AL3406" s="403"/>
      <c r="AN3406" s="403"/>
      <c r="AO3406" s="405"/>
      <c r="AP3406" s="403"/>
      <c r="AQ3406" s="403"/>
      <c r="AR3406" s="403"/>
      <c r="AS3406" s="403"/>
      <c r="AT3406" s="403"/>
      <c r="AU3406" s="403"/>
      <c r="AV3406" s="405"/>
      <c r="AW3406" s="404"/>
      <c r="AY3406" s="403"/>
      <c r="BC3406" s="403"/>
      <c r="BD3406" s="403"/>
      <c r="BE3406" s="403"/>
      <c r="BF3406" s="403"/>
      <c r="BG3406" s="403"/>
      <c r="BH3406" s="403"/>
      <c r="BI3406" s="403"/>
      <c r="BJ3406" s="403"/>
      <c r="BK3406" s="403"/>
    </row>
    <row r="3407" spans="1:63" x14ac:dyDescent="0.25">
      <c r="A3407" s="405"/>
      <c r="B3407" s="400"/>
      <c r="C3407" s="403"/>
      <c r="D3407" s="403"/>
      <c r="E3407" s="403"/>
      <c r="I3407" s="404"/>
      <c r="Q3407" s="405"/>
      <c r="S3407" s="405"/>
      <c r="T3407" s="403"/>
      <c r="U3407" s="406"/>
      <c r="V3407" s="400"/>
      <c r="W3407" s="405"/>
      <c r="X3407" s="405"/>
      <c r="Y3407" s="403"/>
      <c r="Z3407" s="407"/>
      <c r="AA3407" s="403"/>
      <c r="AB3407" s="405"/>
      <c r="AC3407" s="403"/>
      <c r="AD3407" s="406"/>
      <c r="AG3407" s="403"/>
      <c r="AH3407" s="403"/>
      <c r="AI3407" s="405"/>
      <c r="AL3407" s="403"/>
      <c r="AN3407" s="403"/>
      <c r="AO3407" s="405"/>
      <c r="AP3407" s="403"/>
      <c r="AQ3407" s="403"/>
      <c r="AR3407" s="403"/>
      <c r="AS3407" s="403"/>
      <c r="AT3407" s="403"/>
      <c r="AU3407" s="403"/>
      <c r="AV3407" s="405"/>
      <c r="AW3407" s="404"/>
      <c r="AY3407" s="403"/>
      <c r="BC3407" s="403"/>
      <c r="BD3407" s="403"/>
      <c r="BE3407" s="403"/>
      <c r="BF3407" s="403"/>
      <c r="BG3407" s="403"/>
      <c r="BH3407" s="403"/>
      <c r="BI3407" s="403"/>
      <c r="BJ3407" s="403"/>
      <c r="BK3407" s="403"/>
    </row>
    <row r="3408" spans="1:63" x14ac:dyDescent="0.25">
      <c r="A3408" s="405"/>
      <c r="B3408" s="400"/>
      <c r="C3408" s="403"/>
      <c r="D3408" s="403"/>
      <c r="E3408" s="403"/>
      <c r="I3408" s="404"/>
      <c r="Q3408" s="405"/>
      <c r="S3408" s="405"/>
      <c r="T3408" s="403"/>
      <c r="U3408" s="406"/>
      <c r="V3408" s="400"/>
      <c r="W3408" s="405"/>
      <c r="X3408" s="405"/>
      <c r="Y3408" s="403"/>
      <c r="Z3408" s="407"/>
      <c r="AA3408" s="403"/>
      <c r="AB3408" s="405"/>
      <c r="AC3408" s="403"/>
      <c r="AD3408" s="406"/>
      <c r="AG3408" s="403"/>
      <c r="AH3408" s="403"/>
      <c r="AI3408" s="405"/>
      <c r="AL3408" s="403"/>
      <c r="AN3408" s="403"/>
      <c r="AO3408" s="405"/>
      <c r="AP3408" s="403"/>
      <c r="AQ3408" s="403"/>
      <c r="AR3408" s="403"/>
      <c r="AS3408" s="403"/>
      <c r="AT3408" s="403"/>
      <c r="AU3408" s="403"/>
      <c r="AV3408" s="405"/>
      <c r="AW3408" s="404"/>
      <c r="AY3408" s="403"/>
      <c r="BC3408" s="403"/>
      <c r="BD3408" s="403"/>
      <c r="BE3408" s="403"/>
      <c r="BF3408" s="403"/>
      <c r="BG3408" s="403"/>
      <c r="BH3408" s="403"/>
      <c r="BI3408" s="403"/>
      <c r="BJ3408" s="403"/>
      <c r="BK3408" s="403"/>
    </row>
    <row r="3409" spans="1:63" x14ac:dyDescent="0.25">
      <c r="A3409" s="405"/>
      <c r="B3409" s="400"/>
      <c r="C3409" s="403"/>
      <c r="D3409" s="403"/>
      <c r="E3409" s="403"/>
      <c r="I3409" s="404"/>
      <c r="Q3409" s="405"/>
      <c r="S3409" s="405"/>
      <c r="T3409" s="403"/>
      <c r="U3409" s="406"/>
      <c r="V3409" s="400"/>
      <c r="W3409" s="405"/>
      <c r="X3409" s="405"/>
      <c r="Y3409" s="403"/>
      <c r="Z3409" s="407"/>
      <c r="AA3409" s="403"/>
      <c r="AB3409" s="405"/>
      <c r="AC3409" s="403"/>
      <c r="AD3409" s="406"/>
      <c r="AG3409" s="403"/>
      <c r="AH3409" s="403"/>
      <c r="AI3409" s="405"/>
      <c r="AL3409" s="403"/>
      <c r="AN3409" s="403"/>
      <c r="AO3409" s="405"/>
      <c r="AP3409" s="403"/>
      <c r="AQ3409" s="403"/>
      <c r="AR3409" s="403"/>
      <c r="AS3409" s="403"/>
      <c r="AT3409" s="403"/>
      <c r="AU3409" s="403"/>
      <c r="AV3409" s="405"/>
      <c r="AW3409" s="404"/>
      <c r="AY3409" s="403"/>
      <c r="BC3409" s="403"/>
      <c r="BD3409" s="403"/>
      <c r="BE3409" s="403"/>
      <c r="BF3409" s="403"/>
      <c r="BG3409" s="403"/>
      <c r="BH3409" s="403"/>
      <c r="BI3409" s="403"/>
      <c r="BJ3409" s="403"/>
      <c r="BK3409" s="403"/>
    </row>
    <row r="3410" spans="1:63" x14ac:dyDescent="0.25">
      <c r="A3410" s="405"/>
      <c r="B3410" s="400"/>
      <c r="C3410" s="403"/>
      <c r="D3410" s="403"/>
      <c r="E3410" s="403"/>
      <c r="I3410" s="404"/>
      <c r="Q3410" s="405"/>
      <c r="S3410" s="405"/>
      <c r="T3410" s="403"/>
      <c r="U3410" s="406"/>
      <c r="V3410" s="400"/>
      <c r="W3410" s="405"/>
      <c r="X3410" s="405"/>
      <c r="Y3410" s="403"/>
      <c r="Z3410" s="407"/>
      <c r="AA3410" s="403"/>
      <c r="AB3410" s="405"/>
      <c r="AC3410" s="403"/>
      <c r="AD3410" s="406"/>
      <c r="AG3410" s="403"/>
      <c r="AH3410" s="403"/>
      <c r="AI3410" s="405"/>
      <c r="AL3410" s="403"/>
      <c r="AN3410" s="403"/>
      <c r="AO3410" s="405"/>
      <c r="AP3410" s="403"/>
      <c r="AQ3410" s="403"/>
      <c r="AR3410" s="403"/>
      <c r="AS3410" s="403"/>
      <c r="AT3410" s="403"/>
      <c r="AU3410" s="403"/>
      <c r="AV3410" s="405"/>
      <c r="AW3410" s="404"/>
      <c r="AY3410" s="403"/>
      <c r="BC3410" s="403"/>
      <c r="BD3410" s="403"/>
      <c r="BE3410" s="403"/>
      <c r="BF3410" s="403"/>
      <c r="BG3410" s="403"/>
      <c r="BH3410" s="403"/>
      <c r="BI3410" s="403"/>
      <c r="BJ3410" s="403"/>
      <c r="BK3410" s="403"/>
    </row>
    <row r="3411" spans="1:63" x14ac:dyDescent="0.25">
      <c r="A3411" s="405"/>
      <c r="B3411" s="400"/>
      <c r="C3411" s="403"/>
      <c r="D3411" s="403"/>
      <c r="E3411" s="403"/>
      <c r="I3411" s="404"/>
      <c r="Q3411" s="405"/>
      <c r="S3411" s="405"/>
      <c r="T3411" s="403"/>
      <c r="U3411" s="406"/>
      <c r="V3411" s="400"/>
      <c r="W3411" s="405"/>
      <c r="X3411" s="405"/>
      <c r="Y3411" s="403"/>
      <c r="Z3411" s="407"/>
      <c r="AA3411" s="403"/>
      <c r="AB3411" s="405"/>
      <c r="AC3411" s="403"/>
      <c r="AD3411" s="406"/>
      <c r="AG3411" s="403"/>
      <c r="AH3411" s="403"/>
      <c r="AI3411" s="405"/>
      <c r="AL3411" s="403"/>
      <c r="AN3411" s="403"/>
      <c r="AO3411" s="405"/>
      <c r="AP3411" s="403"/>
      <c r="AQ3411" s="403"/>
      <c r="AR3411" s="403"/>
      <c r="AS3411" s="403"/>
      <c r="AT3411" s="403"/>
      <c r="AU3411" s="403"/>
      <c r="AV3411" s="405"/>
      <c r="AW3411" s="404"/>
      <c r="AY3411" s="403"/>
      <c r="BC3411" s="403"/>
      <c r="BD3411" s="403"/>
      <c r="BE3411" s="403"/>
      <c r="BF3411" s="403"/>
      <c r="BG3411" s="403"/>
      <c r="BH3411" s="403"/>
      <c r="BI3411" s="403"/>
      <c r="BJ3411" s="403"/>
      <c r="BK3411" s="403"/>
    </row>
    <row r="3412" spans="1:63" x14ac:dyDescent="0.25">
      <c r="A3412" s="405"/>
      <c r="B3412" s="400"/>
      <c r="C3412" s="403"/>
      <c r="D3412" s="403"/>
      <c r="E3412" s="403"/>
      <c r="I3412" s="404"/>
      <c r="Q3412" s="405"/>
      <c r="S3412" s="405"/>
      <c r="T3412" s="403"/>
      <c r="U3412" s="406"/>
      <c r="V3412" s="400"/>
      <c r="W3412" s="405"/>
      <c r="X3412" s="405"/>
      <c r="Y3412" s="403"/>
      <c r="Z3412" s="407"/>
      <c r="AA3412" s="403"/>
      <c r="AB3412" s="405"/>
      <c r="AC3412" s="403"/>
      <c r="AD3412" s="406"/>
      <c r="AG3412" s="403"/>
      <c r="AH3412" s="403"/>
      <c r="AI3412" s="405"/>
      <c r="AL3412" s="403"/>
      <c r="AN3412" s="403"/>
      <c r="AO3412" s="405"/>
      <c r="AP3412" s="403"/>
      <c r="AQ3412" s="403"/>
      <c r="AR3412" s="403"/>
      <c r="AS3412" s="403"/>
      <c r="AT3412" s="403"/>
      <c r="AU3412" s="403"/>
      <c r="AV3412" s="405"/>
      <c r="AW3412" s="404"/>
      <c r="AY3412" s="403"/>
      <c r="BC3412" s="403"/>
      <c r="BD3412" s="403"/>
      <c r="BE3412" s="403"/>
      <c r="BF3412" s="403"/>
      <c r="BG3412" s="403"/>
      <c r="BH3412" s="403"/>
      <c r="BI3412" s="403"/>
      <c r="BJ3412" s="403"/>
      <c r="BK3412" s="403"/>
    </row>
    <row r="3413" spans="1:63" x14ac:dyDescent="0.25">
      <c r="A3413" s="405"/>
      <c r="B3413" s="400"/>
      <c r="C3413" s="403"/>
      <c r="D3413" s="403"/>
      <c r="E3413" s="403"/>
      <c r="I3413" s="404"/>
      <c r="Q3413" s="405"/>
      <c r="S3413" s="405"/>
      <c r="T3413" s="403"/>
      <c r="U3413" s="406"/>
      <c r="V3413" s="400"/>
      <c r="W3413" s="405"/>
      <c r="X3413" s="405"/>
      <c r="Y3413" s="403"/>
      <c r="Z3413" s="407"/>
      <c r="AA3413" s="403"/>
      <c r="AB3413" s="405"/>
      <c r="AC3413" s="403"/>
      <c r="AD3413" s="406"/>
      <c r="AG3413" s="403"/>
      <c r="AH3413" s="403"/>
      <c r="AI3413" s="405"/>
      <c r="AL3413" s="403"/>
      <c r="AN3413" s="403"/>
      <c r="AO3413" s="405"/>
      <c r="AP3413" s="403"/>
      <c r="AQ3413" s="403"/>
      <c r="AR3413" s="403"/>
      <c r="AS3413" s="403"/>
      <c r="AT3413" s="403"/>
      <c r="AU3413" s="403"/>
      <c r="AV3413" s="405"/>
      <c r="AW3413" s="404"/>
      <c r="AY3413" s="403"/>
      <c r="BC3413" s="403"/>
      <c r="BD3413" s="403"/>
      <c r="BE3413" s="403"/>
      <c r="BF3413" s="403"/>
      <c r="BG3413" s="403"/>
      <c r="BH3413" s="403"/>
      <c r="BI3413" s="403"/>
      <c r="BJ3413" s="403"/>
      <c r="BK3413" s="403"/>
    </row>
    <row r="3414" spans="1:63" x14ac:dyDescent="0.25">
      <c r="A3414" s="405"/>
      <c r="B3414" s="400"/>
      <c r="C3414" s="403"/>
      <c r="D3414" s="403"/>
      <c r="E3414" s="403"/>
      <c r="I3414" s="404"/>
      <c r="Q3414" s="405"/>
      <c r="S3414" s="405"/>
      <c r="T3414" s="403"/>
      <c r="U3414" s="406"/>
      <c r="V3414" s="400"/>
      <c r="W3414" s="405"/>
      <c r="X3414" s="405"/>
      <c r="Y3414" s="403"/>
      <c r="Z3414" s="407"/>
      <c r="AA3414" s="403"/>
      <c r="AB3414" s="405"/>
      <c r="AC3414" s="403"/>
      <c r="AD3414" s="406"/>
      <c r="AG3414" s="403"/>
      <c r="AH3414" s="403"/>
      <c r="AI3414" s="405"/>
      <c r="AL3414" s="403"/>
      <c r="AN3414" s="403"/>
      <c r="AO3414" s="405"/>
      <c r="AP3414" s="403"/>
      <c r="AQ3414" s="403"/>
      <c r="AR3414" s="403"/>
      <c r="AS3414" s="403"/>
      <c r="AT3414" s="403"/>
      <c r="AU3414" s="403"/>
      <c r="AV3414" s="405"/>
      <c r="AW3414" s="404"/>
      <c r="AY3414" s="403"/>
      <c r="BC3414" s="403"/>
      <c r="BD3414" s="403"/>
      <c r="BE3414" s="403"/>
      <c r="BF3414" s="403"/>
      <c r="BG3414" s="403"/>
      <c r="BH3414" s="403"/>
      <c r="BI3414" s="403"/>
      <c r="BJ3414" s="403"/>
      <c r="BK3414" s="403"/>
    </row>
    <row r="3415" spans="1:63" x14ac:dyDescent="0.25">
      <c r="A3415" s="405"/>
      <c r="B3415" s="400"/>
      <c r="C3415" s="403"/>
      <c r="D3415" s="403"/>
      <c r="E3415" s="403"/>
      <c r="I3415" s="404"/>
      <c r="Q3415" s="405"/>
      <c r="S3415" s="405"/>
      <c r="T3415" s="403"/>
      <c r="U3415" s="406"/>
      <c r="V3415" s="400"/>
      <c r="W3415" s="405"/>
      <c r="X3415" s="405"/>
      <c r="Y3415" s="403"/>
      <c r="Z3415" s="407"/>
      <c r="AA3415" s="403"/>
      <c r="AB3415" s="405"/>
      <c r="AC3415" s="403"/>
      <c r="AD3415" s="406"/>
      <c r="AG3415" s="403"/>
      <c r="AH3415" s="403"/>
      <c r="AI3415" s="405"/>
      <c r="AL3415" s="403"/>
      <c r="AN3415" s="403"/>
      <c r="AO3415" s="405"/>
      <c r="AP3415" s="403"/>
      <c r="AQ3415" s="403"/>
      <c r="AR3415" s="403"/>
      <c r="AS3415" s="403"/>
      <c r="AT3415" s="403"/>
      <c r="AU3415" s="403"/>
      <c r="AV3415" s="405"/>
      <c r="AW3415" s="404"/>
      <c r="AY3415" s="403"/>
      <c r="BC3415" s="403"/>
      <c r="BD3415" s="403"/>
      <c r="BE3415" s="403"/>
      <c r="BF3415" s="403"/>
      <c r="BG3415" s="403"/>
      <c r="BH3415" s="403"/>
      <c r="BI3415" s="403"/>
      <c r="BJ3415" s="403"/>
      <c r="BK3415" s="403"/>
    </row>
    <row r="3416" spans="1:63" x14ac:dyDescent="0.25">
      <c r="A3416" s="405"/>
      <c r="B3416" s="400"/>
      <c r="C3416" s="403"/>
      <c r="D3416" s="403"/>
      <c r="E3416" s="403"/>
      <c r="I3416" s="404"/>
      <c r="Q3416" s="405"/>
      <c r="S3416" s="405"/>
      <c r="T3416" s="403"/>
      <c r="U3416" s="406"/>
      <c r="V3416" s="400"/>
      <c r="W3416" s="405"/>
      <c r="X3416" s="405"/>
      <c r="Y3416" s="403"/>
      <c r="Z3416" s="407"/>
      <c r="AA3416" s="403"/>
      <c r="AB3416" s="405"/>
      <c r="AC3416" s="403"/>
      <c r="AD3416" s="406"/>
      <c r="AG3416" s="403"/>
      <c r="AH3416" s="403"/>
      <c r="AI3416" s="405"/>
      <c r="AL3416" s="403"/>
      <c r="AN3416" s="403"/>
      <c r="AO3416" s="405"/>
      <c r="AP3416" s="403"/>
      <c r="AQ3416" s="403"/>
      <c r="AR3416" s="403"/>
      <c r="AS3416" s="403"/>
      <c r="AT3416" s="403"/>
      <c r="AU3416" s="403"/>
      <c r="AV3416" s="405"/>
      <c r="AW3416" s="404"/>
      <c r="AY3416" s="403"/>
      <c r="BC3416" s="403"/>
      <c r="BD3416" s="403"/>
      <c r="BE3416" s="403"/>
      <c r="BF3416" s="403"/>
      <c r="BG3416" s="403"/>
      <c r="BH3416" s="403"/>
      <c r="BI3416" s="403"/>
      <c r="BJ3416" s="403"/>
      <c r="BK3416" s="403"/>
    </row>
    <row r="3417" spans="1:63" x14ac:dyDescent="0.25">
      <c r="A3417" s="405"/>
      <c r="B3417" s="400"/>
      <c r="C3417" s="403"/>
      <c r="D3417" s="403"/>
      <c r="E3417" s="403"/>
      <c r="I3417" s="404"/>
      <c r="Q3417" s="405"/>
      <c r="S3417" s="405"/>
      <c r="T3417" s="403"/>
      <c r="U3417" s="406"/>
      <c r="V3417" s="400"/>
      <c r="W3417" s="405"/>
      <c r="X3417" s="405"/>
      <c r="Y3417" s="403"/>
      <c r="Z3417" s="407"/>
      <c r="AA3417" s="403"/>
      <c r="AB3417" s="405"/>
      <c r="AC3417" s="403"/>
      <c r="AD3417" s="406"/>
      <c r="AG3417" s="403"/>
      <c r="AH3417" s="403"/>
      <c r="AI3417" s="405"/>
      <c r="AL3417" s="403"/>
      <c r="AN3417" s="403"/>
      <c r="AO3417" s="405"/>
      <c r="AP3417" s="403"/>
      <c r="AQ3417" s="403"/>
      <c r="AR3417" s="403"/>
      <c r="AS3417" s="403"/>
      <c r="AT3417" s="403"/>
      <c r="AU3417" s="403"/>
      <c r="AV3417" s="405"/>
      <c r="AW3417" s="404"/>
      <c r="AY3417" s="403"/>
      <c r="BC3417" s="403"/>
      <c r="BD3417" s="403"/>
      <c r="BE3417" s="403"/>
      <c r="BF3417" s="403"/>
      <c r="BG3417" s="403"/>
      <c r="BH3417" s="403"/>
      <c r="BI3417" s="403"/>
      <c r="BJ3417" s="403"/>
      <c r="BK3417" s="403"/>
    </row>
    <row r="3418" spans="1:63" x14ac:dyDescent="0.25">
      <c r="A3418" s="405"/>
      <c r="B3418" s="400"/>
      <c r="C3418" s="403"/>
      <c r="D3418" s="403"/>
      <c r="E3418" s="403"/>
      <c r="I3418" s="404"/>
      <c r="Q3418" s="405"/>
      <c r="S3418" s="405"/>
      <c r="T3418" s="403"/>
      <c r="U3418" s="406"/>
      <c r="V3418" s="400"/>
      <c r="W3418" s="405"/>
      <c r="X3418" s="405"/>
      <c r="Y3418" s="403"/>
      <c r="Z3418" s="407"/>
      <c r="AA3418" s="403"/>
      <c r="AB3418" s="405"/>
      <c r="AC3418" s="403"/>
      <c r="AD3418" s="406"/>
      <c r="AG3418" s="403"/>
      <c r="AH3418" s="403"/>
      <c r="AI3418" s="405"/>
      <c r="AL3418" s="403"/>
      <c r="AN3418" s="403"/>
      <c r="AO3418" s="405"/>
      <c r="AP3418" s="403"/>
      <c r="AQ3418" s="403"/>
      <c r="AR3418" s="403"/>
      <c r="AS3418" s="403"/>
      <c r="AT3418" s="403"/>
      <c r="AU3418" s="403"/>
      <c r="AV3418" s="405"/>
      <c r="AW3418" s="404"/>
      <c r="AY3418" s="403"/>
      <c r="BC3418" s="403"/>
      <c r="BD3418" s="403"/>
      <c r="BE3418" s="403"/>
      <c r="BF3418" s="403"/>
      <c r="BG3418" s="403"/>
      <c r="BH3418" s="403"/>
      <c r="BI3418" s="403"/>
      <c r="BJ3418" s="403"/>
      <c r="BK3418" s="403"/>
    </row>
    <row r="3419" spans="1:63" x14ac:dyDescent="0.25">
      <c r="A3419" s="405"/>
      <c r="B3419" s="400"/>
      <c r="C3419" s="403"/>
      <c r="D3419" s="403"/>
      <c r="E3419" s="403"/>
      <c r="I3419" s="404"/>
      <c r="Q3419" s="405"/>
      <c r="S3419" s="405"/>
      <c r="T3419" s="403"/>
      <c r="U3419" s="406"/>
      <c r="V3419" s="400"/>
      <c r="W3419" s="405"/>
      <c r="X3419" s="405"/>
      <c r="Y3419" s="403"/>
      <c r="Z3419" s="407"/>
      <c r="AA3419" s="403"/>
      <c r="AB3419" s="405"/>
      <c r="AC3419" s="403"/>
      <c r="AD3419" s="406"/>
      <c r="AG3419" s="403"/>
      <c r="AH3419" s="403"/>
      <c r="AI3419" s="405"/>
      <c r="AL3419" s="403"/>
      <c r="AN3419" s="403"/>
      <c r="AO3419" s="405"/>
      <c r="AP3419" s="403"/>
      <c r="AQ3419" s="403"/>
      <c r="AR3419" s="403"/>
      <c r="AS3419" s="403"/>
      <c r="AT3419" s="403"/>
      <c r="AU3419" s="403"/>
      <c r="AV3419" s="405"/>
      <c r="AW3419" s="404"/>
      <c r="AY3419" s="403"/>
      <c r="BC3419" s="403"/>
      <c r="BD3419" s="403"/>
      <c r="BE3419" s="403"/>
      <c r="BF3419" s="403"/>
      <c r="BG3419" s="403"/>
      <c r="BH3419" s="403"/>
      <c r="BI3419" s="403"/>
      <c r="BJ3419" s="403"/>
      <c r="BK3419" s="403"/>
    </row>
    <row r="3420" spans="1:63" x14ac:dyDescent="0.25">
      <c r="A3420" s="405"/>
      <c r="B3420" s="400"/>
      <c r="C3420" s="403"/>
      <c r="D3420" s="403"/>
      <c r="E3420" s="403"/>
      <c r="I3420" s="404"/>
      <c r="Q3420" s="405"/>
      <c r="S3420" s="405"/>
      <c r="T3420" s="403"/>
      <c r="U3420" s="406"/>
      <c r="V3420" s="400"/>
      <c r="W3420" s="405"/>
      <c r="X3420" s="405"/>
      <c r="Y3420" s="403"/>
      <c r="Z3420" s="407"/>
      <c r="AA3420" s="403"/>
      <c r="AB3420" s="405"/>
      <c r="AC3420" s="403"/>
      <c r="AD3420" s="406"/>
      <c r="AG3420" s="403"/>
      <c r="AH3420" s="403"/>
      <c r="AI3420" s="405"/>
      <c r="AL3420" s="403"/>
      <c r="AN3420" s="403"/>
      <c r="AO3420" s="405"/>
      <c r="AP3420" s="403"/>
      <c r="AQ3420" s="403"/>
      <c r="AR3420" s="403"/>
      <c r="AS3420" s="403"/>
      <c r="AT3420" s="403"/>
      <c r="AU3420" s="403"/>
      <c r="AV3420" s="405"/>
      <c r="AW3420" s="404"/>
      <c r="AY3420" s="403"/>
      <c r="BC3420" s="403"/>
      <c r="BD3420" s="403"/>
      <c r="BE3420" s="403"/>
      <c r="BF3420" s="403"/>
      <c r="BG3420" s="403"/>
      <c r="BH3420" s="403"/>
      <c r="BI3420" s="403"/>
      <c r="BJ3420" s="403"/>
      <c r="BK3420" s="403"/>
    </row>
    <row r="3421" spans="1:63" x14ac:dyDescent="0.25">
      <c r="A3421" s="405"/>
      <c r="B3421" s="400"/>
      <c r="C3421" s="403"/>
      <c r="D3421" s="403"/>
      <c r="E3421" s="403"/>
      <c r="I3421" s="404"/>
      <c r="Q3421" s="405"/>
      <c r="S3421" s="405"/>
      <c r="T3421" s="403"/>
      <c r="U3421" s="406"/>
      <c r="V3421" s="400"/>
      <c r="W3421" s="405"/>
      <c r="X3421" s="405"/>
      <c r="Y3421" s="403"/>
      <c r="Z3421" s="407"/>
      <c r="AA3421" s="403"/>
      <c r="AB3421" s="405"/>
      <c r="AC3421" s="403"/>
      <c r="AD3421" s="406"/>
      <c r="AG3421" s="403"/>
      <c r="AH3421" s="403"/>
      <c r="AI3421" s="405"/>
      <c r="AL3421" s="403"/>
      <c r="AN3421" s="403"/>
      <c r="AO3421" s="405"/>
      <c r="AP3421" s="403"/>
      <c r="AQ3421" s="403"/>
      <c r="AR3421" s="403"/>
      <c r="AS3421" s="403"/>
      <c r="AT3421" s="403"/>
      <c r="AU3421" s="403"/>
      <c r="AV3421" s="405"/>
      <c r="AW3421" s="404"/>
      <c r="AY3421" s="403"/>
      <c r="BC3421" s="403"/>
      <c r="BD3421" s="403"/>
      <c r="BE3421" s="403"/>
      <c r="BF3421" s="403"/>
      <c r="BG3421" s="403"/>
      <c r="BH3421" s="403"/>
      <c r="BI3421" s="403"/>
      <c r="BJ3421" s="403"/>
      <c r="BK3421" s="403"/>
    </row>
    <row r="3422" spans="1:63" x14ac:dyDescent="0.25">
      <c r="A3422" s="405"/>
      <c r="B3422" s="400"/>
      <c r="C3422" s="403"/>
      <c r="D3422" s="403"/>
      <c r="E3422" s="403"/>
      <c r="I3422" s="404"/>
      <c r="Q3422" s="405"/>
      <c r="S3422" s="405"/>
      <c r="T3422" s="403"/>
      <c r="U3422" s="406"/>
      <c r="V3422" s="400"/>
      <c r="W3422" s="405"/>
      <c r="X3422" s="405"/>
      <c r="Y3422" s="403"/>
      <c r="Z3422" s="407"/>
      <c r="AA3422" s="403"/>
      <c r="AB3422" s="405"/>
      <c r="AC3422" s="403"/>
      <c r="AD3422" s="406"/>
      <c r="AG3422" s="403"/>
      <c r="AH3422" s="403"/>
      <c r="AI3422" s="405"/>
      <c r="AL3422" s="403"/>
      <c r="AN3422" s="403"/>
      <c r="AO3422" s="405"/>
      <c r="AP3422" s="403"/>
      <c r="AQ3422" s="403"/>
      <c r="AR3422" s="403"/>
      <c r="AS3422" s="403"/>
      <c r="AT3422" s="403"/>
      <c r="AU3422" s="403"/>
      <c r="AV3422" s="405"/>
      <c r="AW3422" s="404"/>
      <c r="AY3422" s="403"/>
      <c r="BC3422" s="403"/>
      <c r="BD3422" s="403"/>
      <c r="BE3422" s="403"/>
      <c r="BF3422" s="403"/>
      <c r="BG3422" s="403"/>
      <c r="BH3422" s="403"/>
      <c r="BI3422" s="403"/>
      <c r="BJ3422" s="403"/>
      <c r="BK3422" s="403"/>
    </row>
    <row r="3423" spans="1:63" x14ac:dyDescent="0.25">
      <c r="A3423" s="405"/>
      <c r="B3423" s="400"/>
      <c r="C3423" s="403"/>
      <c r="D3423" s="403"/>
      <c r="E3423" s="403"/>
      <c r="I3423" s="404"/>
      <c r="Q3423" s="405"/>
      <c r="S3423" s="405"/>
      <c r="T3423" s="403"/>
      <c r="U3423" s="406"/>
      <c r="V3423" s="400"/>
      <c r="W3423" s="405"/>
      <c r="X3423" s="405"/>
      <c r="Y3423" s="403"/>
      <c r="Z3423" s="407"/>
      <c r="AA3423" s="403"/>
      <c r="AB3423" s="405"/>
      <c r="AC3423" s="403"/>
      <c r="AD3423" s="406"/>
      <c r="AG3423" s="403"/>
      <c r="AH3423" s="403"/>
      <c r="AI3423" s="405"/>
      <c r="AL3423" s="403"/>
      <c r="AN3423" s="403"/>
      <c r="AO3423" s="405"/>
      <c r="AP3423" s="403"/>
      <c r="AQ3423" s="403"/>
      <c r="AR3423" s="403"/>
      <c r="AS3423" s="403"/>
      <c r="AT3423" s="403"/>
      <c r="AU3423" s="403"/>
      <c r="AV3423" s="405"/>
      <c r="AW3423" s="404"/>
      <c r="AY3423" s="403"/>
      <c r="BC3423" s="403"/>
      <c r="BD3423" s="403"/>
      <c r="BE3423" s="403"/>
      <c r="BF3423" s="403"/>
      <c r="BG3423" s="403"/>
      <c r="BH3423" s="403"/>
      <c r="BI3423" s="403"/>
      <c r="BJ3423" s="403"/>
      <c r="BK3423" s="403"/>
    </row>
    <row r="3424" spans="1:63" x14ac:dyDescent="0.25">
      <c r="A3424" s="405"/>
      <c r="B3424" s="400"/>
      <c r="C3424" s="403"/>
      <c r="D3424" s="403"/>
      <c r="E3424" s="403"/>
      <c r="I3424" s="404"/>
      <c r="Q3424" s="405"/>
      <c r="S3424" s="405"/>
      <c r="T3424" s="403"/>
      <c r="U3424" s="406"/>
      <c r="V3424" s="400"/>
      <c r="W3424" s="405"/>
      <c r="X3424" s="405"/>
      <c r="Y3424" s="403"/>
      <c r="Z3424" s="407"/>
      <c r="AA3424" s="403"/>
      <c r="AB3424" s="405"/>
      <c r="AC3424" s="403"/>
      <c r="AD3424" s="406"/>
      <c r="AG3424" s="403"/>
      <c r="AH3424" s="403"/>
      <c r="AI3424" s="405"/>
      <c r="AL3424" s="403"/>
      <c r="AN3424" s="403"/>
      <c r="AO3424" s="405"/>
      <c r="AP3424" s="403"/>
      <c r="AQ3424" s="403"/>
      <c r="AR3424" s="403"/>
      <c r="AS3424" s="403"/>
      <c r="AT3424" s="403"/>
      <c r="AU3424" s="403"/>
      <c r="AV3424" s="405"/>
      <c r="AW3424" s="404"/>
      <c r="AY3424" s="403"/>
      <c r="BC3424" s="403"/>
      <c r="BD3424" s="403"/>
      <c r="BE3424" s="403"/>
      <c r="BF3424" s="403"/>
      <c r="BG3424" s="403"/>
      <c r="BH3424" s="403"/>
      <c r="BI3424" s="403"/>
      <c r="BJ3424" s="403"/>
      <c r="BK3424" s="403"/>
    </row>
    <row r="3425" spans="1:63" x14ac:dyDescent="0.25">
      <c r="A3425" s="405"/>
      <c r="B3425" s="400"/>
      <c r="C3425" s="403"/>
      <c r="D3425" s="403"/>
      <c r="E3425" s="403"/>
      <c r="I3425" s="404"/>
      <c r="Q3425" s="405"/>
      <c r="S3425" s="405"/>
      <c r="T3425" s="403"/>
      <c r="U3425" s="406"/>
      <c r="V3425" s="400"/>
      <c r="W3425" s="405"/>
      <c r="X3425" s="405"/>
      <c r="Y3425" s="403"/>
      <c r="Z3425" s="407"/>
      <c r="AA3425" s="403"/>
      <c r="AB3425" s="405"/>
      <c r="AC3425" s="403"/>
      <c r="AD3425" s="406"/>
      <c r="AG3425" s="403"/>
      <c r="AH3425" s="403"/>
      <c r="AI3425" s="405"/>
      <c r="AL3425" s="403"/>
      <c r="AN3425" s="403"/>
      <c r="AO3425" s="405"/>
      <c r="AP3425" s="403"/>
      <c r="AQ3425" s="403"/>
      <c r="AR3425" s="403"/>
      <c r="AS3425" s="403"/>
      <c r="AT3425" s="403"/>
      <c r="AU3425" s="403"/>
      <c r="AV3425" s="405"/>
      <c r="AW3425" s="404"/>
      <c r="AY3425" s="403"/>
      <c r="BC3425" s="403"/>
      <c r="BD3425" s="403"/>
      <c r="BE3425" s="403"/>
      <c r="BF3425" s="403"/>
      <c r="BG3425" s="403"/>
      <c r="BH3425" s="403"/>
      <c r="BI3425" s="403"/>
      <c r="BJ3425" s="403"/>
      <c r="BK3425" s="403"/>
    </row>
    <row r="3426" spans="1:63" x14ac:dyDescent="0.25">
      <c r="A3426" s="405"/>
      <c r="B3426" s="400"/>
      <c r="C3426" s="403"/>
      <c r="D3426" s="403"/>
      <c r="E3426" s="403"/>
      <c r="I3426" s="404"/>
      <c r="Q3426" s="405"/>
      <c r="S3426" s="405"/>
      <c r="T3426" s="403"/>
      <c r="U3426" s="406"/>
      <c r="V3426" s="400"/>
      <c r="W3426" s="405"/>
      <c r="X3426" s="405"/>
      <c r="Y3426" s="403"/>
      <c r="Z3426" s="407"/>
      <c r="AA3426" s="403"/>
      <c r="AB3426" s="405"/>
      <c r="AC3426" s="403"/>
      <c r="AD3426" s="406"/>
      <c r="AG3426" s="403"/>
      <c r="AH3426" s="403"/>
      <c r="AI3426" s="405"/>
      <c r="AL3426" s="403"/>
      <c r="AN3426" s="403"/>
      <c r="AO3426" s="405"/>
      <c r="AP3426" s="403"/>
      <c r="AQ3426" s="403"/>
      <c r="AR3426" s="403"/>
      <c r="AS3426" s="403"/>
      <c r="AT3426" s="403"/>
      <c r="AU3426" s="403"/>
      <c r="AV3426" s="405"/>
      <c r="AW3426" s="404"/>
      <c r="AY3426" s="403"/>
      <c r="BC3426" s="403"/>
      <c r="BD3426" s="403"/>
      <c r="BE3426" s="403"/>
      <c r="BF3426" s="403"/>
      <c r="BG3426" s="403"/>
      <c r="BH3426" s="403"/>
      <c r="BI3426" s="403"/>
      <c r="BJ3426" s="403"/>
      <c r="BK3426" s="403"/>
    </row>
    <row r="3427" spans="1:63" x14ac:dyDescent="0.25">
      <c r="A3427" s="405"/>
      <c r="B3427" s="400"/>
      <c r="C3427" s="403"/>
      <c r="D3427" s="403"/>
      <c r="E3427" s="403"/>
      <c r="I3427" s="404"/>
      <c r="Q3427" s="405"/>
      <c r="S3427" s="405"/>
      <c r="T3427" s="403"/>
      <c r="U3427" s="406"/>
      <c r="V3427" s="400"/>
      <c r="W3427" s="405"/>
      <c r="X3427" s="405"/>
      <c r="Y3427" s="403"/>
      <c r="Z3427" s="407"/>
      <c r="AA3427" s="403"/>
      <c r="AB3427" s="405"/>
      <c r="AC3427" s="403"/>
      <c r="AD3427" s="406"/>
      <c r="AG3427" s="403"/>
      <c r="AH3427" s="403"/>
      <c r="AI3427" s="405"/>
      <c r="AL3427" s="403"/>
      <c r="AN3427" s="403"/>
      <c r="AO3427" s="405"/>
      <c r="AP3427" s="403"/>
      <c r="AQ3427" s="403"/>
      <c r="AR3427" s="403"/>
      <c r="AS3427" s="403"/>
      <c r="AT3427" s="403"/>
      <c r="AU3427" s="403"/>
      <c r="AV3427" s="405"/>
      <c r="AW3427" s="404"/>
      <c r="AY3427" s="403"/>
      <c r="BC3427" s="403"/>
      <c r="BD3427" s="403"/>
      <c r="BE3427" s="403"/>
      <c r="BF3427" s="403"/>
      <c r="BG3427" s="403"/>
      <c r="BH3427" s="403"/>
      <c r="BI3427" s="403"/>
      <c r="BJ3427" s="403"/>
      <c r="BK3427" s="403"/>
    </row>
    <row r="3428" spans="1:63" x14ac:dyDescent="0.25">
      <c r="A3428" s="405"/>
      <c r="B3428" s="400"/>
      <c r="C3428" s="403"/>
      <c r="D3428" s="403"/>
      <c r="E3428" s="403"/>
      <c r="I3428" s="404"/>
      <c r="Q3428" s="405"/>
      <c r="S3428" s="405"/>
      <c r="T3428" s="403"/>
      <c r="U3428" s="406"/>
      <c r="V3428" s="400"/>
      <c r="W3428" s="405"/>
      <c r="X3428" s="405"/>
      <c r="Y3428" s="403"/>
      <c r="Z3428" s="407"/>
      <c r="AA3428" s="403"/>
      <c r="AB3428" s="405"/>
      <c r="AC3428" s="403"/>
      <c r="AD3428" s="406"/>
      <c r="AG3428" s="403"/>
      <c r="AH3428" s="403"/>
      <c r="AI3428" s="405"/>
      <c r="AL3428" s="403"/>
      <c r="AN3428" s="403"/>
      <c r="AO3428" s="405"/>
      <c r="AP3428" s="403"/>
      <c r="AQ3428" s="403"/>
      <c r="AR3428" s="403"/>
      <c r="AS3428" s="403"/>
      <c r="AT3428" s="403"/>
      <c r="AU3428" s="403"/>
      <c r="AV3428" s="405"/>
      <c r="AW3428" s="404"/>
      <c r="AY3428" s="403"/>
      <c r="BC3428" s="403"/>
      <c r="BD3428" s="403"/>
      <c r="BE3428" s="403"/>
      <c r="BF3428" s="403"/>
      <c r="BG3428" s="403"/>
      <c r="BH3428" s="403"/>
      <c r="BI3428" s="403"/>
      <c r="BJ3428" s="403"/>
      <c r="BK3428" s="403"/>
    </row>
    <row r="3429" spans="1:63" x14ac:dyDescent="0.25">
      <c r="A3429" s="405"/>
      <c r="B3429" s="400"/>
      <c r="C3429" s="403"/>
      <c r="D3429" s="403"/>
      <c r="E3429" s="403"/>
      <c r="I3429" s="404"/>
      <c r="Q3429" s="405"/>
      <c r="S3429" s="405"/>
      <c r="T3429" s="403"/>
      <c r="U3429" s="406"/>
      <c r="V3429" s="400"/>
      <c r="W3429" s="405"/>
      <c r="X3429" s="405"/>
      <c r="Y3429" s="403"/>
      <c r="Z3429" s="407"/>
      <c r="AA3429" s="403"/>
      <c r="AB3429" s="405"/>
      <c r="AC3429" s="403"/>
      <c r="AD3429" s="406"/>
      <c r="AG3429" s="403"/>
      <c r="AH3429" s="403"/>
      <c r="AI3429" s="405"/>
      <c r="AL3429" s="403"/>
      <c r="AN3429" s="403"/>
      <c r="AO3429" s="405"/>
      <c r="AP3429" s="403"/>
      <c r="AQ3429" s="403"/>
      <c r="AR3429" s="403"/>
      <c r="AS3429" s="403"/>
      <c r="AT3429" s="403"/>
      <c r="AU3429" s="403"/>
      <c r="AV3429" s="405"/>
      <c r="AW3429" s="404"/>
      <c r="AY3429" s="403"/>
      <c r="BC3429" s="403"/>
      <c r="BD3429" s="403"/>
      <c r="BE3429" s="403"/>
      <c r="BF3429" s="403"/>
      <c r="BG3429" s="403"/>
      <c r="BH3429" s="403"/>
      <c r="BI3429" s="403"/>
      <c r="BJ3429" s="403"/>
      <c r="BK3429" s="403"/>
    </row>
    <row r="3430" spans="1:63" x14ac:dyDescent="0.25">
      <c r="A3430" s="405"/>
      <c r="B3430" s="400"/>
      <c r="C3430" s="403"/>
      <c r="D3430" s="403"/>
      <c r="E3430" s="403"/>
      <c r="I3430" s="404"/>
      <c r="Q3430" s="405"/>
      <c r="S3430" s="405"/>
      <c r="T3430" s="403"/>
      <c r="U3430" s="406"/>
      <c r="V3430" s="400"/>
      <c r="W3430" s="405"/>
      <c r="X3430" s="405"/>
      <c r="Y3430" s="403"/>
      <c r="Z3430" s="407"/>
      <c r="AA3430" s="403"/>
      <c r="AB3430" s="405"/>
      <c r="AC3430" s="403"/>
      <c r="AD3430" s="406"/>
      <c r="AG3430" s="403"/>
      <c r="AH3430" s="403"/>
      <c r="AI3430" s="405"/>
      <c r="AL3430" s="403"/>
      <c r="AN3430" s="403"/>
      <c r="AO3430" s="405"/>
      <c r="AP3430" s="403"/>
      <c r="AQ3430" s="403"/>
      <c r="AR3430" s="403"/>
      <c r="AS3430" s="403"/>
      <c r="AT3430" s="403"/>
      <c r="AU3430" s="403"/>
      <c r="AV3430" s="405"/>
      <c r="AW3430" s="404"/>
      <c r="AY3430" s="403"/>
      <c r="BC3430" s="403"/>
      <c r="BD3430" s="403"/>
      <c r="BE3430" s="403"/>
      <c r="BF3430" s="403"/>
      <c r="BG3430" s="403"/>
      <c r="BH3430" s="403"/>
      <c r="BI3430" s="403"/>
      <c r="BJ3430" s="403"/>
      <c r="BK3430" s="403"/>
    </row>
    <row r="3431" spans="1:63" x14ac:dyDescent="0.25">
      <c r="A3431" s="405"/>
      <c r="B3431" s="400"/>
      <c r="C3431" s="403"/>
      <c r="D3431" s="403"/>
      <c r="E3431" s="403"/>
      <c r="I3431" s="404"/>
      <c r="Q3431" s="405"/>
      <c r="S3431" s="405"/>
      <c r="T3431" s="403"/>
      <c r="U3431" s="406"/>
      <c r="V3431" s="400"/>
      <c r="W3431" s="405"/>
      <c r="X3431" s="405"/>
      <c r="Y3431" s="403"/>
      <c r="Z3431" s="407"/>
      <c r="AA3431" s="403"/>
      <c r="AB3431" s="405"/>
      <c r="AC3431" s="403"/>
      <c r="AD3431" s="406"/>
      <c r="AG3431" s="403"/>
      <c r="AH3431" s="403"/>
      <c r="AI3431" s="405"/>
      <c r="AL3431" s="403"/>
      <c r="AN3431" s="403"/>
      <c r="AO3431" s="405"/>
      <c r="AP3431" s="403"/>
      <c r="AQ3431" s="403"/>
      <c r="AR3431" s="403"/>
      <c r="AS3431" s="403"/>
      <c r="AT3431" s="403"/>
      <c r="AU3431" s="403"/>
      <c r="AV3431" s="405"/>
      <c r="AW3431" s="404"/>
      <c r="AY3431" s="403"/>
      <c r="BC3431" s="403"/>
      <c r="BD3431" s="403"/>
      <c r="BE3431" s="403"/>
      <c r="BF3431" s="403"/>
      <c r="BG3431" s="403"/>
      <c r="BH3431" s="403"/>
      <c r="BI3431" s="403"/>
      <c r="BJ3431" s="403"/>
      <c r="BK3431" s="403"/>
    </row>
    <row r="3432" spans="1:63" x14ac:dyDescent="0.25">
      <c r="A3432" s="405"/>
      <c r="B3432" s="400"/>
      <c r="C3432" s="403"/>
      <c r="D3432" s="403"/>
      <c r="E3432" s="403"/>
      <c r="I3432" s="404"/>
      <c r="Q3432" s="405"/>
      <c r="S3432" s="405"/>
      <c r="T3432" s="403"/>
      <c r="U3432" s="406"/>
      <c r="V3432" s="400"/>
      <c r="W3432" s="405"/>
      <c r="X3432" s="405"/>
      <c r="Y3432" s="403"/>
      <c r="Z3432" s="407"/>
      <c r="AA3432" s="403"/>
      <c r="AB3432" s="405"/>
      <c r="AC3432" s="403"/>
      <c r="AD3432" s="406"/>
      <c r="AG3432" s="403"/>
      <c r="AH3432" s="403"/>
      <c r="AI3432" s="405"/>
      <c r="AL3432" s="403"/>
      <c r="AN3432" s="403"/>
      <c r="AO3432" s="405"/>
      <c r="AP3432" s="403"/>
      <c r="AQ3432" s="403"/>
      <c r="AR3432" s="403"/>
      <c r="AS3432" s="403"/>
      <c r="AT3432" s="403"/>
      <c r="AU3432" s="403"/>
      <c r="AV3432" s="405"/>
      <c r="AW3432" s="404"/>
      <c r="AY3432" s="403"/>
      <c r="BC3432" s="403"/>
      <c r="BD3432" s="403"/>
      <c r="BE3432" s="403"/>
      <c r="BF3432" s="403"/>
      <c r="BG3432" s="403"/>
      <c r="BH3432" s="403"/>
      <c r="BI3432" s="403"/>
      <c r="BJ3432" s="403"/>
      <c r="BK3432" s="403"/>
    </row>
    <row r="3433" spans="1:63" x14ac:dyDescent="0.25">
      <c r="A3433" s="405"/>
      <c r="B3433" s="400"/>
      <c r="C3433" s="403"/>
      <c r="D3433" s="403"/>
      <c r="E3433" s="403"/>
      <c r="I3433" s="404"/>
      <c r="Q3433" s="405"/>
      <c r="S3433" s="405"/>
      <c r="T3433" s="403"/>
      <c r="U3433" s="406"/>
      <c r="V3433" s="400"/>
      <c r="W3433" s="405"/>
      <c r="X3433" s="405"/>
      <c r="Y3433" s="403"/>
      <c r="Z3433" s="407"/>
      <c r="AA3433" s="403"/>
      <c r="AB3433" s="405"/>
      <c r="AC3433" s="403"/>
      <c r="AD3433" s="406"/>
      <c r="AG3433" s="403"/>
      <c r="AH3433" s="403"/>
      <c r="AI3433" s="405"/>
      <c r="AL3433" s="403"/>
      <c r="AN3433" s="403"/>
      <c r="AO3433" s="405"/>
      <c r="AP3433" s="403"/>
      <c r="AQ3433" s="403"/>
      <c r="AR3433" s="403"/>
      <c r="AS3433" s="403"/>
      <c r="AT3433" s="403"/>
      <c r="AU3433" s="403"/>
      <c r="AV3433" s="405"/>
      <c r="AW3433" s="404"/>
      <c r="AY3433" s="403"/>
      <c r="BC3433" s="403"/>
      <c r="BD3433" s="403"/>
      <c r="BE3433" s="403"/>
      <c r="BF3433" s="403"/>
      <c r="BG3433" s="403"/>
      <c r="BH3433" s="403"/>
      <c r="BI3433" s="403"/>
      <c r="BJ3433" s="403"/>
      <c r="BK3433" s="403"/>
    </row>
    <row r="3434" spans="1:63" x14ac:dyDescent="0.25">
      <c r="A3434" s="405"/>
      <c r="B3434" s="400"/>
      <c r="C3434" s="403"/>
      <c r="D3434" s="403"/>
      <c r="E3434" s="403"/>
      <c r="I3434" s="404"/>
      <c r="Q3434" s="405"/>
      <c r="S3434" s="405"/>
      <c r="T3434" s="403"/>
      <c r="U3434" s="406"/>
      <c r="V3434" s="400"/>
      <c r="W3434" s="405"/>
      <c r="X3434" s="405"/>
      <c r="Y3434" s="403"/>
      <c r="Z3434" s="407"/>
      <c r="AA3434" s="403"/>
      <c r="AB3434" s="405"/>
      <c r="AC3434" s="403"/>
      <c r="AD3434" s="406"/>
      <c r="AG3434" s="403"/>
      <c r="AH3434" s="403"/>
      <c r="AI3434" s="405"/>
      <c r="AL3434" s="403"/>
      <c r="AN3434" s="403"/>
      <c r="AO3434" s="405"/>
      <c r="AP3434" s="403"/>
      <c r="AQ3434" s="403"/>
      <c r="AR3434" s="403"/>
      <c r="AS3434" s="403"/>
      <c r="AT3434" s="403"/>
      <c r="AU3434" s="403"/>
      <c r="AV3434" s="405"/>
      <c r="AW3434" s="404"/>
      <c r="AY3434" s="403"/>
      <c r="BC3434" s="403"/>
      <c r="BD3434" s="403"/>
      <c r="BE3434" s="403"/>
      <c r="BF3434" s="403"/>
      <c r="BG3434" s="403"/>
      <c r="BH3434" s="403"/>
      <c r="BI3434" s="403"/>
      <c r="BJ3434" s="403"/>
      <c r="BK3434" s="403"/>
    </row>
    <row r="3435" spans="1:63" x14ac:dyDescent="0.25">
      <c r="A3435" s="405"/>
      <c r="B3435" s="400"/>
      <c r="C3435" s="403"/>
      <c r="D3435" s="403"/>
      <c r="E3435" s="403"/>
      <c r="I3435" s="404"/>
      <c r="Q3435" s="405"/>
      <c r="S3435" s="405"/>
      <c r="T3435" s="403"/>
      <c r="U3435" s="406"/>
      <c r="V3435" s="400"/>
      <c r="W3435" s="405"/>
      <c r="X3435" s="405"/>
      <c r="Y3435" s="403"/>
      <c r="Z3435" s="407"/>
      <c r="AA3435" s="403"/>
      <c r="AB3435" s="405"/>
      <c r="AC3435" s="403"/>
      <c r="AD3435" s="406"/>
      <c r="AG3435" s="403"/>
      <c r="AH3435" s="403"/>
      <c r="AI3435" s="405"/>
      <c r="AL3435" s="403"/>
      <c r="AN3435" s="403"/>
      <c r="AO3435" s="405"/>
      <c r="AP3435" s="403"/>
      <c r="AQ3435" s="403"/>
      <c r="AR3435" s="403"/>
      <c r="AS3435" s="403"/>
      <c r="AT3435" s="403"/>
      <c r="AU3435" s="403"/>
      <c r="AV3435" s="405"/>
      <c r="AW3435" s="404"/>
      <c r="AY3435" s="403"/>
      <c r="BC3435" s="403"/>
      <c r="BD3435" s="403"/>
      <c r="BE3435" s="403"/>
      <c r="BF3435" s="403"/>
      <c r="BG3435" s="403"/>
      <c r="BH3435" s="403"/>
      <c r="BI3435" s="403"/>
      <c r="BJ3435" s="403"/>
      <c r="BK3435" s="403"/>
    </row>
    <row r="3436" spans="1:63" x14ac:dyDescent="0.25">
      <c r="A3436" s="405"/>
      <c r="B3436" s="400"/>
      <c r="C3436" s="403"/>
      <c r="D3436" s="403"/>
      <c r="E3436" s="403"/>
      <c r="I3436" s="404"/>
      <c r="Q3436" s="405"/>
      <c r="S3436" s="405"/>
      <c r="T3436" s="403"/>
      <c r="U3436" s="406"/>
      <c r="V3436" s="400"/>
      <c r="W3436" s="405"/>
      <c r="X3436" s="405"/>
      <c r="Y3436" s="403"/>
      <c r="Z3436" s="407"/>
      <c r="AA3436" s="403"/>
      <c r="AB3436" s="405"/>
      <c r="AC3436" s="403"/>
      <c r="AD3436" s="406"/>
      <c r="AG3436" s="403"/>
      <c r="AH3436" s="403"/>
      <c r="AI3436" s="405"/>
      <c r="AL3436" s="403"/>
      <c r="AN3436" s="403"/>
      <c r="AO3436" s="405"/>
      <c r="AP3436" s="403"/>
      <c r="AQ3436" s="403"/>
      <c r="AR3436" s="403"/>
      <c r="AS3436" s="403"/>
      <c r="AT3436" s="403"/>
      <c r="AU3436" s="403"/>
      <c r="AV3436" s="405"/>
      <c r="AW3436" s="404"/>
      <c r="AY3436" s="403"/>
      <c r="BC3436" s="403"/>
      <c r="BD3436" s="403"/>
      <c r="BE3436" s="403"/>
      <c r="BF3436" s="403"/>
      <c r="BG3436" s="403"/>
      <c r="BH3436" s="403"/>
      <c r="BI3436" s="403"/>
      <c r="BJ3436" s="403"/>
      <c r="BK3436" s="403"/>
    </row>
    <row r="3437" spans="1:63" x14ac:dyDescent="0.25">
      <c r="A3437" s="405"/>
      <c r="B3437" s="400"/>
      <c r="C3437" s="403"/>
      <c r="D3437" s="403"/>
      <c r="E3437" s="403"/>
      <c r="I3437" s="404"/>
      <c r="Q3437" s="405"/>
      <c r="S3437" s="405"/>
      <c r="T3437" s="403"/>
      <c r="U3437" s="406"/>
      <c r="V3437" s="400"/>
      <c r="W3437" s="405"/>
      <c r="X3437" s="405"/>
      <c r="Y3437" s="403"/>
      <c r="Z3437" s="407"/>
      <c r="AA3437" s="403"/>
      <c r="AB3437" s="405"/>
      <c r="AC3437" s="403"/>
      <c r="AD3437" s="406"/>
      <c r="AG3437" s="403"/>
      <c r="AH3437" s="403"/>
      <c r="AI3437" s="405"/>
      <c r="AL3437" s="403"/>
      <c r="AN3437" s="403"/>
      <c r="AO3437" s="405"/>
      <c r="AP3437" s="403"/>
      <c r="AQ3437" s="403"/>
      <c r="AR3437" s="403"/>
      <c r="AS3437" s="403"/>
      <c r="AT3437" s="403"/>
      <c r="AU3437" s="403"/>
      <c r="AV3437" s="405"/>
      <c r="AW3437" s="404"/>
      <c r="AY3437" s="403"/>
      <c r="BC3437" s="403"/>
      <c r="BD3437" s="403"/>
      <c r="BE3437" s="403"/>
      <c r="BF3437" s="403"/>
      <c r="BG3437" s="403"/>
      <c r="BH3437" s="403"/>
      <c r="BI3437" s="403"/>
      <c r="BJ3437" s="403"/>
      <c r="BK3437" s="403"/>
    </row>
    <row r="3438" spans="1:63" x14ac:dyDescent="0.25">
      <c r="A3438" s="405"/>
      <c r="B3438" s="400"/>
      <c r="C3438" s="403"/>
      <c r="D3438" s="403"/>
      <c r="E3438" s="403"/>
      <c r="I3438" s="404"/>
      <c r="Q3438" s="405"/>
      <c r="S3438" s="405"/>
      <c r="T3438" s="403"/>
      <c r="U3438" s="406"/>
      <c r="V3438" s="400"/>
      <c r="W3438" s="405"/>
      <c r="X3438" s="405"/>
      <c r="Y3438" s="403"/>
      <c r="Z3438" s="407"/>
      <c r="AA3438" s="403"/>
      <c r="AB3438" s="405"/>
      <c r="AC3438" s="403"/>
      <c r="AD3438" s="406"/>
      <c r="AG3438" s="403"/>
      <c r="AH3438" s="403"/>
      <c r="AI3438" s="405"/>
      <c r="AL3438" s="403"/>
      <c r="AN3438" s="403"/>
      <c r="AO3438" s="405"/>
      <c r="AP3438" s="403"/>
      <c r="AQ3438" s="403"/>
      <c r="AR3438" s="403"/>
      <c r="AS3438" s="403"/>
      <c r="AT3438" s="403"/>
      <c r="AU3438" s="403"/>
      <c r="AV3438" s="405"/>
      <c r="AW3438" s="404"/>
      <c r="AY3438" s="403"/>
      <c r="BC3438" s="403"/>
      <c r="BD3438" s="403"/>
      <c r="BE3438" s="403"/>
      <c r="BF3438" s="403"/>
      <c r="BG3438" s="403"/>
      <c r="BH3438" s="403"/>
      <c r="BI3438" s="403"/>
      <c r="BJ3438" s="403"/>
      <c r="BK3438" s="403"/>
    </row>
    <row r="3439" spans="1:63" x14ac:dyDescent="0.25">
      <c r="A3439" s="405"/>
      <c r="B3439" s="400"/>
      <c r="C3439" s="403"/>
      <c r="D3439" s="403"/>
      <c r="E3439" s="403"/>
      <c r="I3439" s="404"/>
      <c r="Q3439" s="405"/>
      <c r="S3439" s="405"/>
      <c r="T3439" s="403"/>
      <c r="U3439" s="406"/>
      <c r="V3439" s="400"/>
      <c r="W3439" s="405"/>
      <c r="X3439" s="405"/>
      <c r="Y3439" s="403"/>
      <c r="Z3439" s="407"/>
      <c r="AA3439" s="403"/>
      <c r="AB3439" s="405"/>
      <c r="AC3439" s="403"/>
      <c r="AD3439" s="406"/>
      <c r="AG3439" s="403"/>
      <c r="AH3439" s="403"/>
      <c r="AI3439" s="405"/>
      <c r="AL3439" s="403"/>
      <c r="AN3439" s="403"/>
      <c r="AO3439" s="405"/>
      <c r="AP3439" s="403"/>
      <c r="AQ3439" s="403"/>
      <c r="AR3439" s="403"/>
      <c r="AS3439" s="403"/>
      <c r="AT3439" s="403"/>
      <c r="AU3439" s="403"/>
      <c r="AV3439" s="405"/>
      <c r="AW3439" s="404"/>
      <c r="AY3439" s="403"/>
      <c r="BC3439" s="403"/>
      <c r="BD3439" s="403"/>
      <c r="BE3439" s="403"/>
      <c r="BF3439" s="403"/>
      <c r="BG3439" s="403"/>
      <c r="BH3439" s="403"/>
      <c r="BI3439" s="403"/>
      <c r="BJ3439" s="403"/>
      <c r="BK3439" s="403"/>
    </row>
    <row r="3440" spans="1:63" x14ac:dyDescent="0.25">
      <c r="A3440" s="405"/>
      <c r="B3440" s="400"/>
      <c r="C3440" s="403"/>
      <c r="D3440" s="403"/>
      <c r="E3440" s="403"/>
      <c r="I3440" s="404"/>
      <c r="Q3440" s="405"/>
      <c r="S3440" s="405"/>
      <c r="T3440" s="403"/>
      <c r="U3440" s="406"/>
      <c r="V3440" s="400"/>
      <c r="W3440" s="405"/>
      <c r="X3440" s="405"/>
      <c r="Y3440" s="403"/>
      <c r="Z3440" s="407"/>
      <c r="AA3440" s="403"/>
      <c r="AB3440" s="405"/>
      <c r="AC3440" s="403"/>
      <c r="AD3440" s="406"/>
      <c r="AG3440" s="403"/>
      <c r="AH3440" s="403"/>
      <c r="AI3440" s="405"/>
      <c r="AL3440" s="403"/>
      <c r="AN3440" s="403"/>
      <c r="AO3440" s="405"/>
      <c r="AP3440" s="403"/>
      <c r="AQ3440" s="403"/>
      <c r="AR3440" s="403"/>
      <c r="AS3440" s="403"/>
      <c r="AT3440" s="403"/>
      <c r="AU3440" s="403"/>
      <c r="AV3440" s="405"/>
      <c r="AW3440" s="404"/>
      <c r="AY3440" s="403"/>
      <c r="BC3440" s="403"/>
      <c r="BD3440" s="403"/>
      <c r="BE3440" s="403"/>
      <c r="BF3440" s="403"/>
      <c r="BG3440" s="403"/>
      <c r="BH3440" s="403"/>
      <c r="BI3440" s="403"/>
      <c r="BJ3440" s="403"/>
      <c r="BK3440" s="403"/>
    </row>
    <row r="3441" spans="1:63" x14ac:dyDescent="0.25">
      <c r="A3441" s="405"/>
      <c r="B3441" s="400"/>
      <c r="C3441" s="403"/>
      <c r="D3441" s="403"/>
      <c r="E3441" s="403"/>
      <c r="I3441" s="404"/>
      <c r="Q3441" s="405"/>
      <c r="S3441" s="405"/>
      <c r="T3441" s="403"/>
      <c r="U3441" s="406"/>
      <c r="V3441" s="400"/>
      <c r="W3441" s="405"/>
      <c r="X3441" s="405"/>
      <c r="Y3441" s="403"/>
      <c r="Z3441" s="407"/>
      <c r="AA3441" s="403"/>
      <c r="AB3441" s="405"/>
      <c r="AC3441" s="403"/>
      <c r="AD3441" s="406"/>
      <c r="AG3441" s="403"/>
      <c r="AH3441" s="403"/>
      <c r="AI3441" s="405"/>
      <c r="AL3441" s="403"/>
      <c r="AN3441" s="403"/>
      <c r="AO3441" s="405"/>
      <c r="AP3441" s="403"/>
      <c r="AQ3441" s="403"/>
      <c r="AR3441" s="403"/>
      <c r="AS3441" s="403"/>
      <c r="AT3441" s="403"/>
      <c r="AU3441" s="403"/>
      <c r="AV3441" s="405"/>
      <c r="AW3441" s="404"/>
      <c r="AY3441" s="403"/>
      <c r="BC3441" s="403"/>
      <c r="BD3441" s="403"/>
      <c r="BE3441" s="403"/>
      <c r="BF3441" s="403"/>
      <c r="BG3441" s="403"/>
      <c r="BH3441" s="403"/>
      <c r="BI3441" s="403"/>
      <c r="BJ3441" s="403"/>
      <c r="BK3441" s="403"/>
    </row>
    <row r="3442" spans="1:63" x14ac:dyDescent="0.25">
      <c r="A3442" s="405"/>
      <c r="B3442" s="400"/>
      <c r="C3442" s="403"/>
      <c r="D3442" s="403"/>
      <c r="E3442" s="403"/>
      <c r="I3442" s="404"/>
      <c r="Q3442" s="405"/>
      <c r="S3442" s="405"/>
      <c r="T3442" s="403"/>
      <c r="U3442" s="406"/>
      <c r="V3442" s="400"/>
      <c r="W3442" s="405"/>
      <c r="X3442" s="405"/>
      <c r="Y3442" s="403"/>
      <c r="Z3442" s="407"/>
      <c r="AA3442" s="403"/>
      <c r="AB3442" s="405"/>
      <c r="AC3442" s="403"/>
      <c r="AD3442" s="406"/>
      <c r="AG3442" s="403"/>
      <c r="AH3442" s="403"/>
      <c r="AI3442" s="405"/>
      <c r="AL3442" s="403"/>
      <c r="AN3442" s="403"/>
      <c r="AO3442" s="405"/>
      <c r="AP3442" s="403"/>
      <c r="AQ3442" s="403"/>
      <c r="AR3442" s="403"/>
      <c r="AS3442" s="403"/>
      <c r="AT3442" s="403"/>
      <c r="AU3442" s="403"/>
      <c r="AV3442" s="405"/>
      <c r="AW3442" s="404"/>
      <c r="AY3442" s="403"/>
      <c r="BC3442" s="403"/>
      <c r="BD3442" s="403"/>
      <c r="BE3442" s="403"/>
      <c r="BF3442" s="403"/>
      <c r="BG3442" s="403"/>
      <c r="BH3442" s="403"/>
      <c r="BI3442" s="403"/>
      <c r="BJ3442" s="403"/>
      <c r="BK3442" s="403"/>
    </row>
    <row r="3443" spans="1:63" x14ac:dyDescent="0.25">
      <c r="A3443" s="405"/>
      <c r="B3443" s="400"/>
      <c r="C3443" s="403"/>
      <c r="D3443" s="403"/>
      <c r="E3443" s="403"/>
      <c r="I3443" s="404"/>
      <c r="Q3443" s="405"/>
      <c r="S3443" s="405"/>
      <c r="T3443" s="403"/>
      <c r="U3443" s="406"/>
      <c r="V3443" s="400"/>
      <c r="W3443" s="405"/>
      <c r="X3443" s="405"/>
      <c r="Y3443" s="403"/>
      <c r="Z3443" s="407"/>
      <c r="AA3443" s="403"/>
      <c r="AB3443" s="405"/>
      <c r="AC3443" s="403"/>
      <c r="AD3443" s="406"/>
      <c r="AG3443" s="403"/>
      <c r="AH3443" s="403"/>
      <c r="AI3443" s="405"/>
      <c r="AL3443" s="403"/>
      <c r="AN3443" s="403"/>
      <c r="AO3443" s="405"/>
      <c r="AP3443" s="403"/>
      <c r="AQ3443" s="403"/>
      <c r="AR3443" s="403"/>
      <c r="AS3443" s="403"/>
      <c r="AT3443" s="403"/>
      <c r="AU3443" s="403"/>
      <c r="AV3443" s="405"/>
      <c r="AW3443" s="404"/>
      <c r="AY3443" s="403"/>
      <c r="BC3443" s="403"/>
      <c r="BD3443" s="403"/>
      <c r="BE3443" s="403"/>
      <c r="BF3443" s="403"/>
      <c r="BG3443" s="403"/>
      <c r="BH3443" s="403"/>
      <c r="BI3443" s="403"/>
      <c r="BJ3443" s="403"/>
      <c r="BK3443" s="403"/>
    </row>
    <row r="3444" spans="1:63" x14ac:dyDescent="0.25">
      <c r="A3444" s="405"/>
      <c r="B3444" s="400"/>
      <c r="C3444" s="403"/>
      <c r="D3444" s="403"/>
      <c r="E3444" s="403"/>
      <c r="I3444" s="404"/>
      <c r="Q3444" s="405"/>
      <c r="S3444" s="405"/>
      <c r="T3444" s="403"/>
      <c r="U3444" s="406"/>
      <c r="V3444" s="400"/>
      <c r="W3444" s="405"/>
      <c r="X3444" s="405"/>
      <c r="Y3444" s="403"/>
      <c r="Z3444" s="407"/>
      <c r="AA3444" s="403"/>
      <c r="AB3444" s="405"/>
      <c r="AC3444" s="403"/>
      <c r="AD3444" s="406"/>
      <c r="AG3444" s="403"/>
      <c r="AH3444" s="403"/>
      <c r="AI3444" s="405"/>
      <c r="AL3444" s="403"/>
      <c r="AN3444" s="403"/>
      <c r="AO3444" s="405"/>
      <c r="AP3444" s="403"/>
      <c r="AQ3444" s="403"/>
      <c r="AR3444" s="403"/>
      <c r="AS3444" s="403"/>
      <c r="AT3444" s="403"/>
      <c r="AU3444" s="403"/>
      <c r="AV3444" s="405"/>
      <c r="AW3444" s="404"/>
      <c r="AY3444" s="403"/>
      <c r="BC3444" s="403"/>
      <c r="BD3444" s="403"/>
      <c r="BE3444" s="403"/>
      <c r="BF3444" s="403"/>
      <c r="BG3444" s="403"/>
      <c r="BH3444" s="403"/>
      <c r="BI3444" s="403"/>
      <c r="BJ3444" s="403"/>
      <c r="BK3444" s="403"/>
    </row>
    <row r="3445" spans="1:63" x14ac:dyDescent="0.25">
      <c r="A3445" s="405"/>
      <c r="B3445" s="400"/>
      <c r="C3445" s="403"/>
      <c r="D3445" s="403"/>
      <c r="E3445" s="403"/>
      <c r="I3445" s="404"/>
      <c r="Q3445" s="405"/>
      <c r="S3445" s="405"/>
      <c r="T3445" s="403"/>
      <c r="U3445" s="406"/>
      <c r="V3445" s="400"/>
      <c r="W3445" s="405"/>
      <c r="X3445" s="405"/>
      <c r="Y3445" s="403"/>
      <c r="Z3445" s="407"/>
      <c r="AA3445" s="403"/>
      <c r="AB3445" s="405"/>
      <c r="AC3445" s="403"/>
      <c r="AD3445" s="406"/>
      <c r="AG3445" s="403"/>
      <c r="AH3445" s="403"/>
      <c r="AI3445" s="405"/>
      <c r="AL3445" s="403"/>
      <c r="AN3445" s="403"/>
      <c r="AO3445" s="405"/>
      <c r="AP3445" s="403"/>
      <c r="AQ3445" s="403"/>
      <c r="AR3445" s="403"/>
      <c r="AS3445" s="403"/>
      <c r="AT3445" s="403"/>
      <c r="AU3445" s="403"/>
      <c r="AV3445" s="405"/>
      <c r="AW3445" s="404"/>
      <c r="AY3445" s="403"/>
      <c r="BC3445" s="403"/>
      <c r="BD3445" s="403"/>
      <c r="BE3445" s="403"/>
      <c r="BF3445" s="403"/>
      <c r="BG3445" s="403"/>
      <c r="BH3445" s="403"/>
      <c r="BI3445" s="403"/>
      <c r="BJ3445" s="403"/>
      <c r="BK3445" s="403"/>
    </row>
    <row r="3446" spans="1:63" x14ac:dyDescent="0.25">
      <c r="A3446" s="405"/>
      <c r="B3446" s="400"/>
      <c r="C3446" s="403"/>
      <c r="D3446" s="403"/>
      <c r="E3446" s="403"/>
      <c r="I3446" s="404"/>
      <c r="Q3446" s="405"/>
      <c r="S3446" s="405"/>
      <c r="T3446" s="403"/>
      <c r="U3446" s="406"/>
      <c r="V3446" s="400"/>
      <c r="W3446" s="405"/>
      <c r="X3446" s="405"/>
      <c r="Y3446" s="403"/>
      <c r="Z3446" s="407"/>
      <c r="AA3446" s="403"/>
      <c r="AB3446" s="405"/>
      <c r="AC3446" s="403"/>
      <c r="AD3446" s="406"/>
      <c r="AG3446" s="403"/>
      <c r="AH3446" s="403"/>
      <c r="AI3446" s="405"/>
      <c r="AL3446" s="403"/>
      <c r="AN3446" s="403"/>
      <c r="AO3446" s="405"/>
      <c r="AP3446" s="403"/>
      <c r="AQ3446" s="403"/>
      <c r="AR3446" s="403"/>
      <c r="AS3446" s="403"/>
      <c r="AT3446" s="403"/>
      <c r="AU3446" s="403"/>
      <c r="AV3446" s="405"/>
      <c r="AW3446" s="404"/>
      <c r="AY3446" s="403"/>
      <c r="BC3446" s="403"/>
      <c r="BD3446" s="403"/>
      <c r="BE3446" s="403"/>
      <c r="BF3446" s="403"/>
      <c r="BG3446" s="403"/>
      <c r="BH3446" s="403"/>
      <c r="BI3446" s="403"/>
      <c r="BJ3446" s="403"/>
      <c r="BK3446" s="403"/>
    </row>
    <row r="3447" spans="1:63" x14ac:dyDescent="0.25">
      <c r="A3447" s="405"/>
      <c r="B3447" s="400"/>
      <c r="C3447" s="403"/>
      <c r="D3447" s="403"/>
      <c r="E3447" s="403"/>
      <c r="I3447" s="404"/>
      <c r="Q3447" s="405"/>
      <c r="S3447" s="405"/>
      <c r="T3447" s="403"/>
      <c r="U3447" s="406"/>
      <c r="V3447" s="400"/>
      <c r="W3447" s="405"/>
      <c r="X3447" s="405"/>
      <c r="Y3447" s="403"/>
      <c r="Z3447" s="407"/>
      <c r="AA3447" s="403"/>
      <c r="AB3447" s="405"/>
      <c r="AC3447" s="403"/>
      <c r="AD3447" s="406"/>
      <c r="AG3447" s="403"/>
      <c r="AH3447" s="403"/>
      <c r="AI3447" s="405"/>
      <c r="AL3447" s="403"/>
      <c r="AN3447" s="403"/>
      <c r="AO3447" s="405"/>
      <c r="AP3447" s="403"/>
      <c r="AQ3447" s="403"/>
      <c r="AR3447" s="403"/>
      <c r="AS3447" s="403"/>
      <c r="AT3447" s="403"/>
      <c r="AU3447" s="403"/>
      <c r="AV3447" s="405"/>
      <c r="AW3447" s="404"/>
      <c r="AY3447" s="403"/>
      <c r="BC3447" s="403"/>
      <c r="BD3447" s="403"/>
      <c r="BE3447" s="403"/>
      <c r="BF3447" s="403"/>
      <c r="BG3447" s="403"/>
      <c r="BH3447" s="403"/>
      <c r="BI3447" s="403"/>
      <c r="BJ3447" s="403"/>
      <c r="BK3447" s="403"/>
    </row>
    <row r="3448" spans="1:63" x14ac:dyDescent="0.25">
      <c r="A3448" s="405"/>
      <c r="B3448" s="400"/>
      <c r="C3448" s="403"/>
      <c r="D3448" s="403"/>
      <c r="E3448" s="403"/>
      <c r="I3448" s="404"/>
      <c r="Q3448" s="405"/>
      <c r="S3448" s="405"/>
      <c r="T3448" s="403"/>
      <c r="U3448" s="406"/>
      <c r="V3448" s="400"/>
      <c r="W3448" s="405"/>
      <c r="X3448" s="405"/>
      <c r="Y3448" s="403"/>
      <c r="Z3448" s="407"/>
      <c r="AA3448" s="403"/>
      <c r="AB3448" s="405"/>
      <c r="AC3448" s="403"/>
      <c r="AD3448" s="406"/>
      <c r="AG3448" s="403"/>
      <c r="AH3448" s="403"/>
      <c r="AI3448" s="405"/>
      <c r="AL3448" s="403"/>
      <c r="AN3448" s="403"/>
      <c r="AO3448" s="405"/>
      <c r="AP3448" s="403"/>
      <c r="AQ3448" s="403"/>
      <c r="AR3448" s="403"/>
      <c r="AS3448" s="403"/>
      <c r="AT3448" s="403"/>
      <c r="AU3448" s="403"/>
      <c r="AV3448" s="405"/>
      <c r="AW3448" s="404"/>
      <c r="AY3448" s="403"/>
      <c r="BC3448" s="403"/>
      <c r="BD3448" s="403"/>
      <c r="BE3448" s="403"/>
      <c r="BF3448" s="403"/>
      <c r="BG3448" s="403"/>
      <c r="BH3448" s="403"/>
      <c r="BI3448" s="403"/>
      <c r="BJ3448" s="403"/>
      <c r="BK3448" s="403"/>
    </row>
    <row r="3449" spans="1:63" x14ac:dyDescent="0.25">
      <c r="A3449" s="405"/>
      <c r="B3449" s="400"/>
      <c r="C3449" s="403"/>
      <c r="D3449" s="403"/>
      <c r="E3449" s="403"/>
      <c r="I3449" s="404"/>
      <c r="Q3449" s="405"/>
      <c r="S3449" s="405"/>
      <c r="T3449" s="403"/>
      <c r="U3449" s="406"/>
      <c r="V3449" s="400"/>
      <c r="W3449" s="405"/>
      <c r="X3449" s="405"/>
      <c r="Y3449" s="403"/>
      <c r="Z3449" s="407"/>
      <c r="AA3449" s="403"/>
      <c r="AB3449" s="405"/>
      <c r="AC3449" s="403"/>
      <c r="AD3449" s="406"/>
      <c r="AG3449" s="403"/>
      <c r="AH3449" s="403"/>
      <c r="AI3449" s="405"/>
      <c r="AL3449" s="403"/>
      <c r="AN3449" s="403"/>
      <c r="AO3449" s="405"/>
      <c r="AP3449" s="403"/>
      <c r="AQ3449" s="403"/>
      <c r="AR3449" s="403"/>
      <c r="AS3449" s="403"/>
      <c r="AT3449" s="403"/>
      <c r="AU3449" s="403"/>
      <c r="AV3449" s="405"/>
      <c r="AW3449" s="404"/>
      <c r="AY3449" s="403"/>
      <c r="BC3449" s="403"/>
      <c r="BD3449" s="403"/>
      <c r="BE3449" s="403"/>
      <c r="BF3449" s="403"/>
      <c r="BG3449" s="403"/>
      <c r="BH3449" s="403"/>
      <c r="BI3449" s="403"/>
      <c r="BJ3449" s="403"/>
      <c r="BK3449" s="403"/>
    </row>
    <row r="3450" spans="1:63" x14ac:dyDescent="0.25">
      <c r="A3450" s="405"/>
      <c r="B3450" s="400"/>
      <c r="C3450" s="403"/>
      <c r="D3450" s="403"/>
      <c r="E3450" s="403"/>
      <c r="I3450" s="404"/>
      <c r="Q3450" s="405"/>
      <c r="S3450" s="405"/>
      <c r="T3450" s="403"/>
      <c r="U3450" s="406"/>
      <c r="V3450" s="400"/>
      <c r="W3450" s="405"/>
      <c r="X3450" s="405"/>
      <c r="Y3450" s="403"/>
      <c r="Z3450" s="407"/>
      <c r="AA3450" s="403"/>
      <c r="AB3450" s="405"/>
      <c r="AC3450" s="403"/>
      <c r="AD3450" s="406"/>
      <c r="AG3450" s="403"/>
      <c r="AH3450" s="403"/>
      <c r="AI3450" s="405"/>
      <c r="AL3450" s="403"/>
      <c r="AN3450" s="403"/>
      <c r="AO3450" s="405"/>
      <c r="AP3450" s="403"/>
      <c r="AQ3450" s="403"/>
      <c r="AR3450" s="403"/>
      <c r="AS3450" s="403"/>
      <c r="AT3450" s="403"/>
      <c r="AU3450" s="403"/>
      <c r="AV3450" s="405"/>
      <c r="AW3450" s="404"/>
      <c r="AY3450" s="403"/>
      <c r="BC3450" s="403"/>
      <c r="BD3450" s="403"/>
      <c r="BE3450" s="403"/>
      <c r="BF3450" s="403"/>
      <c r="BG3450" s="403"/>
      <c r="BH3450" s="403"/>
      <c r="BI3450" s="403"/>
      <c r="BJ3450" s="403"/>
      <c r="BK3450" s="403"/>
    </row>
    <row r="3451" spans="1:63" x14ac:dyDescent="0.25">
      <c r="A3451" s="405"/>
      <c r="B3451" s="400"/>
      <c r="C3451" s="403"/>
      <c r="D3451" s="403"/>
      <c r="E3451" s="403"/>
      <c r="I3451" s="404"/>
      <c r="Q3451" s="405"/>
      <c r="S3451" s="405"/>
      <c r="T3451" s="403"/>
      <c r="U3451" s="406"/>
      <c r="V3451" s="400"/>
      <c r="W3451" s="405"/>
      <c r="X3451" s="405"/>
      <c r="Y3451" s="403"/>
      <c r="Z3451" s="407"/>
      <c r="AA3451" s="403"/>
      <c r="AB3451" s="405"/>
      <c r="AC3451" s="403"/>
      <c r="AD3451" s="406"/>
      <c r="AG3451" s="403"/>
      <c r="AH3451" s="403"/>
      <c r="AI3451" s="405"/>
      <c r="AL3451" s="403"/>
      <c r="AN3451" s="403"/>
      <c r="AO3451" s="405"/>
      <c r="AP3451" s="403"/>
      <c r="AQ3451" s="403"/>
      <c r="AR3451" s="403"/>
      <c r="AS3451" s="403"/>
      <c r="AT3451" s="403"/>
      <c r="AU3451" s="403"/>
      <c r="AV3451" s="405"/>
      <c r="AW3451" s="404"/>
      <c r="AY3451" s="403"/>
      <c r="BC3451" s="403"/>
      <c r="BD3451" s="403"/>
      <c r="BE3451" s="403"/>
      <c r="BF3451" s="403"/>
      <c r="BG3451" s="403"/>
      <c r="BH3451" s="403"/>
      <c r="BI3451" s="403"/>
      <c r="BJ3451" s="403"/>
      <c r="BK3451" s="403"/>
    </row>
    <row r="3452" spans="1:63" x14ac:dyDescent="0.25">
      <c r="A3452" s="405"/>
      <c r="B3452" s="400"/>
      <c r="C3452" s="403"/>
      <c r="D3452" s="403"/>
      <c r="E3452" s="403"/>
      <c r="I3452" s="404"/>
      <c r="Q3452" s="405"/>
      <c r="S3452" s="405"/>
      <c r="T3452" s="403"/>
      <c r="U3452" s="406"/>
      <c r="V3452" s="400"/>
      <c r="W3452" s="405"/>
      <c r="X3452" s="405"/>
      <c r="Y3452" s="403"/>
      <c r="Z3452" s="407"/>
      <c r="AA3452" s="403"/>
      <c r="AB3452" s="405"/>
      <c r="AC3452" s="403"/>
      <c r="AD3452" s="406"/>
      <c r="AG3452" s="403"/>
      <c r="AH3452" s="403"/>
      <c r="AI3452" s="405"/>
      <c r="AL3452" s="403"/>
      <c r="AN3452" s="403"/>
      <c r="AO3452" s="405"/>
      <c r="AP3452" s="403"/>
      <c r="AQ3452" s="403"/>
      <c r="AR3452" s="403"/>
      <c r="AS3452" s="403"/>
      <c r="AT3452" s="403"/>
      <c r="AU3452" s="403"/>
      <c r="AV3452" s="405"/>
      <c r="AW3452" s="404"/>
      <c r="AY3452" s="403"/>
      <c r="BC3452" s="403"/>
      <c r="BD3452" s="403"/>
      <c r="BE3452" s="403"/>
      <c r="BF3452" s="403"/>
      <c r="BG3452" s="403"/>
      <c r="BH3452" s="403"/>
      <c r="BI3452" s="403"/>
      <c r="BJ3452" s="403"/>
      <c r="BK3452" s="403"/>
    </row>
    <row r="3453" spans="1:63" x14ac:dyDescent="0.25">
      <c r="A3453" s="405"/>
      <c r="B3453" s="400"/>
      <c r="C3453" s="403"/>
      <c r="D3453" s="403"/>
      <c r="E3453" s="403"/>
      <c r="I3453" s="404"/>
      <c r="Q3453" s="405"/>
      <c r="S3453" s="405"/>
      <c r="T3453" s="403"/>
      <c r="U3453" s="406"/>
      <c r="V3453" s="400"/>
      <c r="W3453" s="405"/>
      <c r="X3453" s="405"/>
      <c r="Y3453" s="403"/>
      <c r="Z3453" s="407"/>
      <c r="AA3453" s="403"/>
      <c r="AB3453" s="405"/>
      <c r="AC3453" s="403"/>
      <c r="AD3453" s="406"/>
      <c r="AG3453" s="403"/>
      <c r="AH3453" s="403"/>
      <c r="AI3453" s="405"/>
      <c r="AL3453" s="403"/>
      <c r="AN3453" s="403"/>
      <c r="AO3453" s="405"/>
      <c r="AP3453" s="403"/>
      <c r="AQ3453" s="403"/>
      <c r="AR3453" s="403"/>
      <c r="AS3453" s="403"/>
      <c r="AT3453" s="403"/>
      <c r="AU3453" s="403"/>
      <c r="AV3453" s="405"/>
      <c r="AW3453" s="404"/>
      <c r="AY3453" s="403"/>
      <c r="BC3453" s="403"/>
      <c r="BD3453" s="403"/>
      <c r="BE3453" s="403"/>
      <c r="BF3453" s="403"/>
      <c r="BG3453" s="403"/>
      <c r="BH3453" s="403"/>
      <c r="BI3453" s="403"/>
      <c r="BJ3453" s="403"/>
      <c r="BK3453" s="403"/>
    </row>
    <row r="3454" spans="1:63" x14ac:dyDescent="0.25">
      <c r="A3454" s="405"/>
      <c r="B3454" s="400"/>
      <c r="C3454" s="403"/>
      <c r="D3454" s="403"/>
      <c r="E3454" s="403"/>
      <c r="I3454" s="404"/>
      <c r="Q3454" s="405"/>
      <c r="S3454" s="405"/>
      <c r="T3454" s="403"/>
      <c r="U3454" s="406"/>
      <c r="V3454" s="400"/>
      <c r="W3454" s="405"/>
      <c r="X3454" s="405"/>
      <c r="Y3454" s="403"/>
      <c r="Z3454" s="407"/>
      <c r="AA3454" s="403"/>
      <c r="AB3454" s="405"/>
      <c r="AC3454" s="403"/>
      <c r="AD3454" s="406"/>
      <c r="AG3454" s="403"/>
      <c r="AH3454" s="403"/>
      <c r="AI3454" s="405"/>
      <c r="AL3454" s="403"/>
      <c r="AN3454" s="403"/>
      <c r="AO3454" s="405"/>
      <c r="AP3454" s="403"/>
      <c r="AQ3454" s="403"/>
      <c r="AR3454" s="403"/>
      <c r="AS3454" s="403"/>
      <c r="AT3454" s="403"/>
      <c r="AU3454" s="403"/>
      <c r="AV3454" s="405"/>
      <c r="AW3454" s="404"/>
      <c r="AY3454" s="403"/>
      <c r="BC3454" s="403"/>
      <c r="BD3454" s="403"/>
      <c r="BE3454" s="403"/>
      <c r="BF3454" s="403"/>
      <c r="BG3454" s="403"/>
      <c r="BH3454" s="403"/>
      <c r="BI3454" s="403"/>
      <c r="BJ3454" s="403"/>
      <c r="BK3454" s="403"/>
    </row>
    <row r="3455" spans="1:63" x14ac:dyDescent="0.25">
      <c r="A3455" s="405"/>
      <c r="B3455" s="400"/>
      <c r="C3455" s="403"/>
      <c r="D3455" s="403"/>
      <c r="E3455" s="403"/>
      <c r="I3455" s="404"/>
      <c r="Q3455" s="405"/>
      <c r="S3455" s="405"/>
      <c r="T3455" s="403"/>
      <c r="U3455" s="406"/>
      <c r="V3455" s="400"/>
      <c r="W3455" s="405"/>
      <c r="X3455" s="405"/>
      <c r="Y3455" s="403"/>
      <c r="Z3455" s="407"/>
      <c r="AA3455" s="403"/>
      <c r="AB3455" s="405"/>
      <c r="AC3455" s="403"/>
      <c r="AD3455" s="406"/>
      <c r="AG3455" s="403"/>
      <c r="AH3455" s="403"/>
      <c r="AI3455" s="405"/>
      <c r="AL3455" s="403"/>
      <c r="AN3455" s="403"/>
      <c r="AO3455" s="405"/>
      <c r="AP3455" s="403"/>
      <c r="AQ3455" s="403"/>
      <c r="AR3455" s="403"/>
      <c r="AS3455" s="403"/>
      <c r="AT3455" s="403"/>
      <c r="AU3455" s="403"/>
      <c r="AV3455" s="405"/>
      <c r="AW3455" s="404"/>
      <c r="AY3455" s="403"/>
      <c r="BC3455" s="403"/>
      <c r="BD3455" s="403"/>
      <c r="BE3455" s="403"/>
      <c r="BF3455" s="403"/>
      <c r="BG3455" s="403"/>
      <c r="BH3455" s="403"/>
      <c r="BI3455" s="403"/>
      <c r="BJ3455" s="403"/>
      <c r="BK3455" s="403"/>
    </row>
    <row r="3456" spans="1:63" x14ac:dyDescent="0.25">
      <c r="A3456" s="405"/>
      <c r="B3456" s="400"/>
      <c r="C3456" s="403"/>
      <c r="D3456" s="403"/>
      <c r="E3456" s="403"/>
      <c r="I3456" s="404"/>
      <c r="Q3456" s="405"/>
      <c r="S3456" s="405"/>
      <c r="T3456" s="403"/>
      <c r="U3456" s="406"/>
      <c r="V3456" s="400"/>
      <c r="W3456" s="405"/>
      <c r="X3456" s="405"/>
      <c r="Y3456" s="403"/>
      <c r="Z3456" s="407"/>
      <c r="AA3456" s="403"/>
      <c r="AB3456" s="405"/>
      <c r="AC3456" s="403"/>
      <c r="AD3456" s="406"/>
      <c r="AG3456" s="403"/>
      <c r="AH3456" s="403"/>
      <c r="AI3456" s="405"/>
      <c r="AL3456" s="403"/>
      <c r="AN3456" s="403"/>
      <c r="AO3456" s="405"/>
      <c r="AP3456" s="403"/>
      <c r="AQ3456" s="403"/>
      <c r="AR3456" s="403"/>
      <c r="AS3456" s="403"/>
      <c r="AT3456" s="403"/>
      <c r="AU3456" s="403"/>
      <c r="AV3456" s="405"/>
      <c r="AW3456" s="404"/>
      <c r="AY3456" s="403"/>
      <c r="BC3456" s="403"/>
      <c r="BD3456" s="403"/>
      <c r="BE3456" s="403"/>
      <c r="BF3456" s="403"/>
      <c r="BG3456" s="403"/>
      <c r="BH3456" s="403"/>
      <c r="BI3456" s="403"/>
      <c r="BJ3456" s="403"/>
      <c r="BK3456" s="403"/>
    </row>
    <row r="3457" spans="1:63" x14ac:dyDescent="0.25">
      <c r="A3457" s="405"/>
      <c r="B3457" s="400"/>
      <c r="C3457" s="403"/>
      <c r="D3457" s="403"/>
      <c r="E3457" s="403"/>
      <c r="I3457" s="404"/>
      <c r="Q3457" s="405"/>
      <c r="S3457" s="405"/>
      <c r="T3457" s="403"/>
      <c r="U3457" s="406"/>
      <c r="V3457" s="400"/>
      <c r="W3457" s="405"/>
      <c r="X3457" s="405"/>
      <c r="Y3457" s="403"/>
      <c r="Z3457" s="407"/>
      <c r="AA3457" s="403"/>
      <c r="AB3457" s="405"/>
      <c r="AC3457" s="403"/>
      <c r="AD3457" s="406"/>
      <c r="AG3457" s="403"/>
      <c r="AH3457" s="403"/>
      <c r="AI3457" s="405"/>
      <c r="AL3457" s="403"/>
      <c r="AN3457" s="403"/>
      <c r="AO3457" s="405"/>
      <c r="AP3457" s="403"/>
      <c r="AQ3457" s="403"/>
      <c r="AR3457" s="403"/>
      <c r="AS3457" s="403"/>
      <c r="AT3457" s="403"/>
      <c r="AU3457" s="403"/>
      <c r="AV3457" s="405"/>
      <c r="AW3457" s="404"/>
      <c r="AY3457" s="403"/>
      <c r="BC3457" s="403"/>
      <c r="BD3457" s="403"/>
      <c r="BE3457" s="403"/>
      <c r="BF3457" s="403"/>
      <c r="BG3457" s="403"/>
      <c r="BH3457" s="403"/>
      <c r="BI3457" s="403"/>
      <c r="BJ3457" s="403"/>
      <c r="BK3457" s="403"/>
    </row>
    <row r="3458" spans="1:63" x14ac:dyDescent="0.25">
      <c r="A3458" s="405"/>
      <c r="B3458" s="400"/>
      <c r="C3458" s="403"/>
      <c r="D3458" s="403"/>
      <c r="E3458" s="403"/>
      <c r="I3458" s="404"/>
      <c r="Q3458" s="405"/>
      <c r="S3458" s="405"/>
      <c r="T3458" s="403"/>
      <c r="U3458" s="406"/>
      <c r="V3458" s="400"/>
      <c r="W3458" s="405"/>
      <c r="X3458" s="405"/>
      <c r="Y3458" s="403"/>
      <c r="Z3458" s="407"/>
      <c r="AA3458" s="403"/>
      <c r="AB3458" s="405"/>
      <c r="AC3458" s="403"/>
      <c r="AD3458" s="406"/>
      <c r="AG3458" s="403"/>
      <c r="AH3458" s="403"/>
      <c r="AI3458" s="405"/>
      <c r="AL3458" s="403"/>
      <c r="AN3458" s="403"/>
      <c r="AO3458" s="405"/>
      <c r="AP3458" s="403"/>
      <c r="AQ3458" s="403"/>
      <c r="AR3458" s="403"/>
      <c r="AS3458" s="403"/>
      <c r="AT3458" s="403"/>
      <c r="AU3458" s="403"/>
      <c r="AV3458" s="405"/>
      <c r="AW3458" s="404"/>
      <c r="AY3458" s="403"/>
      <c r="BC3458" s="403"/>
      <c r="BD3458" s="403"/>
      <c r="BE3458" s="403"/>
      <c r="BF3458" s="403"/>
      <c r="BG3458" s="403"/>
      <c r="BH3458" s="403"/>
      <c r="BI3458" s="403"/>
      <c r="BJ3458" s="403"/>
      <c r="BK3458" s="403"/>
    </row>
    <row r="3459" spans="1:63" x14ac:dyDescent="0.25">
      <c r="A3459" s="405"/>
      <c r="B3459" s="400"/>
      <c r="C3459" s="403"/>
      <c r="D3459" s="403"/>
      <c r="E3459" s="403"/>
      <c r="I3459" s="404"/>
      <c r="Q3459" s="405"/>
      <c r="S3459" s="405"/>
      <c r="T3459" s="403"/>
      <c r="U3459" s="406"/>
      <c r="V3459" s="400"/>
      <c r="W3459" s="405"/>
      <c r="X3459" s="405"/>
      <c r="Y3459" s="403"/>
      <c r="Z3459" s="407"/>
      <c r="AA3459" s="403"/>
      <c r="AB3459" s="405"/>
      <c r="AC3459" s="403"/>
      <c r="AD3459" s="406"/>
      <c r="AG3459" s="403"/>
      <c r="AH3459" s="403"/>
      <c r="AI3459" s="405"/>
      <c r="AL3459" s="403"/>
      <c r="AN3459" s="403"/>
      <c r="AO3459" s="405"/>
      <c r="AP3459" s="403"/>
      <c r="AQ3459" s="403"/>
      <c r="AR3459" s="403"/>
      <c r="AS3459" s="403"/>
      <c r="AT3459" s="403"/>
      <c r="AU3459" s="403"/>
      <c r="AV3459" s="405"/>
      <c r="AW3459" s="404"/>
      <c r="AY3459" s="403"/>
      <c r="BC3459" s="403"/>
      <c r="BD3459" s="403"/>
      <c r="BE3459" s="403"/>
      <c r="BF3459" s="403"/>
      <c r="BG3459" s="403"/>
      <c r="BH3459" s="403"/>
      <c r="BI3459" s="403"/>
      <c r="BJ3459" s="403"/>
      <c r="BK3459" s="403"/>
    </row>
    <row r="3460" spans="1:63" x14ac:dyDescent="0.25">
      <c r="A3460" s="405"/>
      <c r="B3460" s="400"/>
      <c r="C3460" s="403"/>
      <c r="D3460" s="403"/>
      <c r="E3460" s="403"/>
      <c r="I3460" s="404"/>
      <c r="Q3460" s="405"/>
      <c r="S3460" s="405"/>
      <c r="T3460" s="403"/>
      <c r="U3460" s="406"/>
      <c r="V3460" s="400"/>
      <c r="W3460" s="405"/>
      <c r="X3460" s="405"/>
      <c r="Y3460" s="403"/>
      <c r="Z3460" s="407"/>
      <c r="AA3460" s="403"/>
      <c r="AB3460" s="405"/>
      <c r="AC3460" s="403"/>
      <c r="AD3460" s="406"/>
      <c r="AG3460" s="403"/>
      <c r="AH3460" s="403"/>
      <c r="AI3460" s="405"/>
      <c r="AL3460" s="403"/>
      <c r="AN3460" s="403"/>
      <c r="AO3460" s="405"/>
      <c r="AP3460" s="403"/>
      <c r="AQ3460" s="403"/>
      <c r="AR3460" s="403"/>
      <c r="AS3460" s="403"/>
      <c r="AT3460" s="403"/>
      <c r="AU3460" s="403"/>
      <c r="AV3460" s="405"/>
      <c r="AW3460" s="404"/>
      <c r="AY3460" s="403"/>
      <c r="BC3460" s="403"/>
      <c r="BD3460" s="403"/>
      <c r="BE3460" s="403"/>
      <c r="BF3460" s="403"/>
      <c r="BG3460" s="403"/>
      <c r="BH3460" s="403"/>
      <c r="BI3460" s="403"/>
      <c r="BJ3460" s="403"/>
      <c r="BK3460" s="403"/>
    </row>
    <row r="3461" spans="1:63" x14ac:dyDescent="0.25">
      <c r="A3461" s="405"/>
      <c r="B3461" s="400"/>
      <c r="C3461" s="403"/>
      <c r="D3461" s="403"/>
      <c r="E3461" s="403"/>
      <c r="I3461" s="404"/>
      <c r="Q3461" s="405"/>
      <c r="S3461" s="405"/>
      <c r="T3461" s="403"/>
      <c r="U3461" s="406"/>
      <c r="V3461" s="400"/>
      <c r="W3461" s="405"/>
      <c r="X3461" s="405"/>
      <c r="Y3461" s="403"/>
      <c r="Z3461" s="407"/>
      <c r="AA3461" s="403"/>
      <c r="AB3461" s="405"/>
      <c r="AC3461" s="403"/>
      <c r="AD3461" s="406"/>
      <c r="AG3461" s="403"/>
      <c r="AH3461" s="403"/>
      <c r="AI3461" s="405"/>
      <c r="AL3461" s="403"/>
      <c r="AN3461" s="403"/>
      <c r="AO3461" s="405"/>
      <c r="AP3461" s="403"/>
      <c r="AQ3461" s="403"/>
      <c r="AR3461" s="403"/>
      <c r="AS3461" s="403"/>
      <c r="AT3461" s="403"/>
      <c r="AU3461" s="403"/>
      <c r="AV3461" s="405"/>
      <c r="AW3461" s="404"/>
      <c r="AY3461" s="403"/>
      <c r="BC3461" s="403"/>
      <c r="BD3461" s="403"/>
      <c r="BE3461" s="403"/>
      <c r="BF3461" s="403"/>
      <c r="BG3461" s="403"/>
      <c r="BH3461" s="403"/>
      <c r="BI3461" s="403"/>
      <c r="BJ3461" s="403"/>
      <c r="BK3461" s="403"/>
    </row>
    <row r="3462" spans="1:63" x14ac:dyDescent="0.25">
      <c r="A3462" s="405"/>
      <c r="B3462" s="400"/>
      <c r="C3462" s="403"/>
      <c r="D3462" s="403"/>
      <c r="E3462" s="403"/>
      <c r="I3462" s="404"/>
      <c r="Q3462" s="405"/>
      <c r="S3462" s="405"/>
      <c r="T3462" s="403"/>
      <c r="U3462" s="406"/>
      <c r="V3462" s="400"/>
      <c r="W3462" s="405"/>
      <c r="X3462" s="405"/>
      <c r="Y3462" s="403"/>
      <c r="Z3462" s="407"/>
      <c r="AA3462" s="403"/>
      <c r="AB3462" s="405"/>
      <c r="AC3462" s="403"/>
      <c r="AD3462" s="406"/>
      <c r="AG3462" s="403"/>
      <c r="AH3462" s="403"/>
      <c r="AI3462" s="405"/>
      <c r="AL3462" s="403"/>
      <c r="AN3462" s="403"/>
      <c r="AO3462" s="405"/>
      <c r="AP3462" s="403"/>
      <c r="AQ3462" s="403"/>
      <c r="AR3462" s="403"/>
      <c r="AS3462" s="403"/>
      <c r="AT3462" s="403"/>
      <c r="AU3462" s="403"/>
      <c r="AV3462" s="405"/>
      <c r="AW3462" s="404"/>
      <c r="AY3462" s="403"/>
      <c r="BC3462" s="403"/>
      <c r="BD3462" s="403"/>
      <c r="BE3462" s="403"/>
      <c r="BF3462" s="403"/>
      <c r="BG3462" s="403"/>
      <c r="BH3462" s="403"/>
      <c r="BI3462" s="403"/>
      <c r="BJ3462" s="403"/>
      <c r="BK3462" s="403"/>
    </row>
    <row r="3463" spans="1:63" x14ac:dyDescent="0.25">
      <c r="A3463" s="405"/>
      <c r="B3463" s="400"/>
      <c r="C3463" s="403"/>
      <c r="D3463" s="403"/>
      <c r="E3463" s="403"/>
      <c r="I3463" s="404"/>
      <c r="Q3463" s="405"/>
      <c r="S3463" s="405"/>
      <c r="T3463" s="403"/>
      <c r="U3463" s="406"/>
      <c r="V3463" s="400"/>
      <c r="W3463" s="405"/>
      <c r="X3463" s="405"/>
      <c r="Y3463" s="403"/>
      <c r="Z3463" s="407"/>
      <c r="AA3463" s="403"/>
      <c r="AB3463" s="405"/>
      <c r="AC3463" s="403"/>
      <c r="AD3463" s="406"/>
      <c r="AG3463" s="403"/>
      <c r="AH3463" s="403"/>
      <c r="AI3463" s="405"/>
      <c r="AL3463" s="403"/>
      <c r="AN3463" s="403"/>
      <c r="AO3463" s="405"/>
      <c r="AP3463" s="403"/>
      <c r="AQ3463" s="403"/>
      <c r="AR3463" s="403"/>
      <c r="AS3463" s="403"/>
      <c r="AT3463" s="403"/>
      <c r="AU3463" s="403"/>
      <c r="AV3463" s="405"/>
      <c r="AW3463" s="404"/>
      <c r="AY3463" s="403"/>
      <c r="BC3463" s="403"/>
      <c r="BD3463" s="403"/>
      <c r="BE3463" s="403"/>
      <c r="BF3463" s="403"/>
      <c r="BG3463" s="403"/>
      <c r="BH3463" s="403"/>
      <c r="BI3463" s="403"/>
      <c r="BJ3463" s="403"/>
      <c r="BK3463" s="403"/>
    </row>
    <row r="3464" spans="1:63" x14ac:dyDescent="0.25">
      <c r="A3464" s="405"/>
      <c r="B3464" s="400"/>
      <c r="C3464" s="403"/>
      <c r="D3464" s="403"/>
      <c r="E3464" s="403"/>
      <c r="I3464" s="404"/>
      <c r="Q3464" s="405"/>
      <c r="S3464" s="405"/>
      <c r="T3464" s="403"/>
      <c r="U3464" s="406"/>
      <c r="V3464" s="400"/>
      <c r="W3464" s="405"/>
      <c r="X3464" s="405"/>
      <c r="Y3464" s="403"/>
      <c r="Z3464" s="407"/>
      <c r="AA3464" s="403"/>
      <c r="AB3464" s="405"/>
      <c r="AC3464" s="403"/>
      <c r="AD3464" s="406"/>
      <c r="AG3464" s="403"/>
      <c r="AH3464" s="403"/>
      <c r="AI3464" s="405"/>
      <c r="AL3464" s="403"/>
      <c r="AN3464" s="403"/>
      <c r="AO3464" s="405"/>
      <c r="AP3464" s="403"/>
      <c r="AQ3464" s="403"/>
      <c r="AR3464" s="403"/>
      <c r="AS3464" s="403"/>
      <c r="AT3464" s="403"/>
      <c r="AU3464" s="403"/>
      <c r="AV3464" s="405"/>
      <c r="AW3464" s="404"/>
      <c r="AY3464" s="403"/>
      <c r="BC3464" s="403"/>
      <c r="BD3464" s="403"/>
      <c r="BE3464" s="403"/>
      <c r="BF3464" s="403"/>
      <c r="BG3464" s="403"/>
      <c r="BH3464" s="403"/>
      <c r="BI3464" s="403"/>
      <c r="BJ3464" s="403"/>
      <c r="BK3464" s="403"/>
    </row>
    <row r="3465" spans="1:63" x14ac:dyDescent="0.25">
      <c r="A3465" s="405"/>
      <c r="B3465" s="400"/>
      <c r="C3465" s="403"/>
      <c r="D3465" s="403"/>
      <c r="E3465" s="403"/>
      <c r="I3465" s="404"/>
      <c r="Q3465" s="405"/>
      <c r="S3465" s="405"/>
      <c r="T3465" s="403"/>
      <c r="U3465" s="406"/>
      <c r="V3465" s="400"/>
      <c r="W3465" s="405"/>
      <c r="X3465" s="405"/>
      <c r="Y3465" s="403"/>
      <c r="Z3465" s="407"/>
      <c r="AA3465" s="403"/>
      <c r="AB3465" s="405"/>
      <c r="AC3465" s="403"/>
      <c r="AD3465" s="406"/>
      <c r="AG3465" s="403"/>
      <c r="AH3465" s="403"/>
      <c r="AI3465" s="405"/>
      <c r="AL3465" s="403"/>
      <c r="AN3465" s="403"/>
      <c r="AO3465" s="405"/>
      <c r="AP3465" s="403"/>
      <c r="AQ3465" s="403"/>
      <c r="AR3465" s="403"/>
      <c r="AS3465" s="403"/>
      <c r="AT3465" s="403"/>
      <c r="AU3465" s="403"/>
      <c r="AV3465" s="405"/>
      <c r="AW3465" s="404"/>
      <c r="AY3465" s="403"/>
      <c r="BC3465" s="403"/>
      <c r="BD3465" s="403"/>
      <c r="BE3465" s="403"/>
      <c r="BF3465" s="403"/>
      <c r="BG3465" s="403"/>
      <c r="BH3465" s="403"/>
      <c r="BI3465" s="403"/>
      <c r="BJ3465" s="403"/>
      <c r="BK3465" s="403"/>
    </row>
    <row r="3466" spans="1:63" x14ac:dyDescent="0.25">
      <c r="A3466" s="405"/>
      <c r="B3466" s="400"/>
      <c r="C3466" s="403"/>
      <c r="D3466" s="403"/>
      <c r="E3466" s="403"/>
      <c r="I3466" s="404"/>
      <c r="Q3466" s="405"/>
      <c r="S3466" s="405"/>
      <c r="T3466" s="403"/>
      <c r="U3466" s="406"/>
      <c r="V3466" s="400"/>
      <c r="W3466" s="405"/>
      <c r="X3466" s="405"/>
      <c r="Y3466" s="403"/>
      <c r="Z3466" s="407"/>
      <c r="AA3466" s="403"/>
      <c r="AB3466" s="405"/>
      <c r="AC3466" s="403"/>
      <c r="AD3466" s="406"/>
      <c r="AG3466" s="403"/>
      <c r="AH3466" s="403"/>
      <c r="AI3466" s="405"/>
      <c r="AL3466" s="403"/>
      <c r="AN3466" s="403"/>
      <c r="AO3466" s="405"/>
      <c r="AP3466" s="403"/>
      <c r="AQ3466" s="403"/>
      <c r="AR3466" s="403"/>
      <c r="AS3466" s="403"/>
      <c r="AT3466" s="403"/>
      <c r="AU3466" s="403"/>
      <c r="AV3466" s="405"/>
      <c r="AW3466" s="404"/>
      <c r="AY3466" s="403"/>
      <c r="BC3466" s="403"/>
      <c r="BD3466" s="403"/>
      <c r="BE3466" s="403"/>
      <c r="BF3466" s="403"/>
      <c r="BG3466" s="403"/>
      <c r="BH3466" s="403"/>
      <c r="BI3466" s="403"/>
      <c r="BJ3466" s="403"/>
      <c r="BK3466" s="403"/>
    </row>
    <row r="3467" spans="1:63" x14ac:dyDescent="0.25">
      <c r="A3467" s="405"/>
      <c r="B3467" s="400"/>
      <c r="C3467" s="403"/>
      <c r="D3467" s="403"/>
      <c r="E3467" s="403"/>
      <c r="I3467" s="404"/>
      <c r="Q3467" s="405"/>
      <c r="S3467" s="405"/>
      <c r="T3467" s="403"/>
      <c r="U3467" s="406"/>
      <c r="V3467" s="400"/>
      <c r="W3467" s="405"/>
      <c r="X3467" s="405"/>
      <c r="Y3467" s="403"/>
      <c r="Z3467" s="407"/>
      <c r="AA3467" s="403"/>
      <c r="AB3467" s="405"/>
      <c r="AC3467" s="403"/>
      <c r="AD3467" s="406"/>
      <c r="AG3467" s="403"/>
      <c r="AH3467" s="403"/>
      <c r="AI3467" s="405"/>
      <c r="AL3467" s="403"/>
      <c r="AN3467" s="403"/>
      <c r="AO3467" s="405"/>
      <c r="AP3467" s="403"/>
      <c r="AQ3467" s="403"/>
      <c r="AR3467" s="403"/>
      <c r="AS3467" s="403"/>
      <c r="AT3467" s="403"/>
      <c r="AU3467" s="403"/>
      <c r="AV3467" s="405"/>
      <c r="AW3467" s="404"/>
      <c r="AY3467" s="403"/>
      <c r="BC3467" s="403"/>
      <c r="BD3467" s="403"/>
      <c r="BE3467" s="403"/>
      <c r="BF3467" s="403"/>
      <c r="BG3467" s="403"/>
      <c r="BH3467" s="403"/>
      <c r="BI3467" s="403"/>
      <c r="BJ3467" s="403"/>
      <c r="BK3467" s="403"/>
    </row>
    <row r="3468" spans="1:63" x14ac:dyDescent="0.25">
      <c r="A3468" s="405"/>
      <c r="B3468" s="400"/>
      <c r="C3468" s="403"/>
      <c r="D3468" s="403"/>
      <c r="E3468" s="403"/>
      <c r="I3468" s="404"/>
      <c r="Q3468" s="405"/>
      <c r="S3468" s="405"/>
      <c r="T3468" s="403"/>
      <c r="U3468" s="406"/>
      <c r="V3468" s="400"/>
      <c r="W3468" s="405"/>
      <c r="X3468" s="405"/>
      <c r="Y3468" s="403"/>
      <c r="Z3468" s="407"/>
      <c r="AA3468" s="403"/>
      <c r="AB3468" s="405"/>
      <c r="AC3468" s="403"/>
      <c r="AD3468" s="406"/>
      <c r="AG3468" s="403"/>
      <c r="AH3468" s="403"/>
      <c r="AI3468" s="405"/>
      <c r="AL3468" s="403"/>
      <c r="AN3468" s="403"/>
      <c r="AO3468" s="405"/>
      <c r="AP3468" s="403"/>
      <c r="AQ3468" s="403"/>
      <c r="AR3468" s="403"/>
      <c r="AS3468" s="403"/>
      <c r="AT3468" s="403"/>
      <c r="AU3468" s="403"/>
      <c r="AV3468" s="405"/>
      <c r="AW3468" s="404"/>
      <c r="AY3468" s="403"/>
      <c r="BC3468" s="403"/>
      <c r="BD3468" s="403"/>
      <c r="BE3468" s="403"/>
      <c r="BF3468" s="403"/>
      <c r="BG3468" s="403"/>
      <c r="BH3468" s="403"/>
      <c r="BI3468" s="403"/>
      <c r="BJ3468" s="403"/>
      <c r="BK3468" s="403"/>
    </row>
    <row r="3469" spans="1:63" x14ac:dyDescent="0.25">
      <c r="A3469" s="405"/>
      <c r="B3469" s="400"/>
      <c r="C3469" s="403"/>
      <c r="D3469" s="403"/>
      <c r="E3469" s="403"/>
      <c r="I3469" s="404"/>
      <c r="Q3469" s="405"/>
      <c r="S3469" s="405"/>
      <c r="T3469" s="403"/>
      <c r="U3469" s="406"/>
      <c r="V3469" s="400"/>
      <c r="W3469" s="405"/>
      <c r="X3469" s="405"/>
      <c r="Y3469" s="403"/>
      <c r="Z3469" s="407"/>
      <c r="AA3469" s="403"/>
      <c r="AB3469" s="405"/>
      <c r="AC3469" s="403"/>
      <c r="AD3469" s="406"/>
      <c r="AG3469" s="403"/>
      <c r="AH3469" s="403"/>
      <c r="AI3469" s="405"/>
      <c r="AL3469" s="403"/>
      <c r="AN3469" s="403"/>
      <c r="AO3469" s="405"/>
      <c r="AP3469" s="403"/>
      <c r="AQ3469" s="403"/>
      <c r="AR3469" s="403"/>
      <c r="AS3469" s="403"/>
      <c r="AT3469" s="403"/>
      <c r="AU3469" s="403"/>
      <c r="AV3469" s="405"/>
      <c r="AW3469" s="404"/>
      <c r="AY3469" s="403"/>
      <c r="BC3469" s="403"/>
      <c r="BD3469" s="403"/>
      <c r="BE3469" s="403"/>
      <c r="BF3469" s="403"/>
      <c r="BG3469" s="403"/>
      <c r="BH3469" s="403"/>
      <c r="BI3469" s="403"/>
      <c r="BJ3469" s="403"/>
      <c r="BK3469" s="403"/>
    </row>
    <row r="3470" spans="1:63" x14ac:dyDescent="0.25">
      <c r="A3470" s="405"/>
      <c r="B3470" s="400"/>
      <c r="C3470" s="403"/>
      <c r="D3470" s="403"/>
      <c r="E3470" s="403"/>
      <c r="I3470" s="404"/>
      <c r="Q3470" s="405"/>
      <c r="S3470" s="405"/>
      <c r="T3470" s="403"/>
      <c r="U3470" s="406"/>
      <c r="V3470" s="400"/>
      <c r="W3470" s="405"/>
      <c r="X3470" s="405"/>
      <c r="Y3470" s="403"/>
      <c r="Z3470" s="407"/>
      <c r="AA3470" s="403"/>
      <c r="AB3470" s="405"/>
      <c r="AC3470" s="403"/>
      <c r="AD3470" s="406"/>
      <c r="AG3470" s="403"/>
      <c r="AH3470" s="403"/>
      <c r="AI3470" s="405"/>
      <c r="AL3470" s="403"/>
      <c r="AN3470" s="403"/>
      <c r="AO3470" s="405"/>
      <c r="AP3470" s="403"/>
      <c r="AQ3470" s="403"/>
      <c r="AR3470" s="403"/>
      <c r="AS3470" s="403"/>
      <c r="AT3470" s="403"/>
      <c r="AU3470" s="403"/>
      <c r="AV3470" s="405"/>
      <c r="AW3470" s="404"/>
      <c r="AY3470" s="403"/>
      <c r="BC3470" s="403"/>
      <c r="BD3470" s="403"/>
      <c r="BE3470" s="403"/>
      <c r="BF3470" s="403"/>
      <c r="BG3470" s="403"/>
      <c r="BH3470" s="403"/>
      <c r="BI3470" s="403"/>
      <c r="BJ3470" s="403"/>
      <c r="BK3470" s="403"/>
    </row>
    <row r="3471" spans="1:63" x14ac:dyDescent="0.25">
      <c r="A3471" s="405"/>
      <c r="B3471" s="400"/>
      <c r="C3471" s="403"/>
      <c r="D3471" s="403"/>
      <c r="E3471" s="403"/>
      <c r="I3471" s="404"/>
      <c r="Q3471" s="405"/>
      <c r="S3471" s="405"/>
      <c r="T3471" s="403"/>
      <c r="U3471" s="406"/>
      <c r="V3471" s="400"/>
      <c r="W3471" s="405"/>
      <c r="X3471" s="405"/>
      <c r="Y3471" s="403"/>
      <c r="Z3471" s="407"/>
      <c r="AA3471" s="403"/>
      <c r="AB3471" s="405"/>
      <c r="AC3471" s="403"/>
      <c r="AD3471" s="406"/>
      <c r="AG3471" s="403"/>
      <c r="AH3471" s="403"/>
      <c r="AI3471" s="405"/>
      <c r="AL3471" s="403"/>
      <c r="AN3471" s="403"/>
      <c r="AO3471" s="405"/>
      <c r="AP3471" s="403"/>
      <c r="AQ3471" s="403"/>
      <c r="AR3471" s="403"/>
      <c r="AS3471" s="403"/>
      <c r="AT3471" s="403"/>
      <c r="AU3471" s="403"/>
      <c r="AV3471" s="405"/>
      <c r="AW3471" s="404"/>
      <c r="AY3471" s="403"/>
      <c r="BC3471" s="403"/>
      <c r="BD3471" s="403"/>
      <c r="BE3471" s="403"/>
      <c r="BF3471" s="403"/>
      <c r="BG3471" s="403"/>
      <c r="BH3471" s="403"/>
      <c r="BI3471" s="403"/>
      <c r="BJ3471" s="403"/>
      <c r="BK3471" s="403"/>
    </row>
    <row r="3472" spans="1:63" x14ac:dyDescent="0.25">
      <c r="A3472" s="405"/>
      <c r="B3472" s="400"/>
      <c r="C3472" s="403"/>
      <c r="D3472" s="403"/>
      <c r="E3472" s="403"/>
      <c r="I3472" s="404"/>
      <c r="Q3472" s="405"/>
      <c r="S3472" s="405"/>
      <c r="T3472" s="403"/>
      <c r="U3472" s="406"/>
      <c r="V3472" s="400"/>
      <c r="W3472" s="405"/>
      <c r="X3472" s="405"/>
      <c r="Y3472" s="403"/>
      <c r="Z3472" s="407"/>
      <c r="AA3472" s="403"/>
      <c r="AB3472" s="405"/>
      <c r="AC3472" s="403"/>
      <c r="AD3472" s="406"/>
      <c r="AG3472" s="403"/>
      <c r="AH3472" s="403"/>
      <c r="AI3472" s="405"/>
      <c r="AL3472" s="403"/>
      <c r="AN3472" s="403"/>
      <c r="AO3472" s="405"/>
      <c r="AP3472" s="403"/>
      <c r="AQ3472" s="403"/>
      <c r="AR3472" s="403"/>
      <c r="AS3472" s="403"/>
      <c r="AT3472" s="403"/>
      <c r="AU3472" s="403"/>
      <c r="AV3472" s="405"/>
      <c r="AW3472" s="404"/>
      <c r="AY3472" s="403"/>
      <c r="BC3472" s="403"/>
      <c r="BD3472" s="403"/>
      <c r="BE3472" s="403"/>
      <c r="BF3472" s="403"/>
      <c r="BG3472" s="403"/>
      <c r="BH3472" s="403"/>
      <c r="BI3472" s="403"/>
      <c r="BJ3472" s="403"/>
      <c r="BK3472" s="403"/>
    </row>
    <row r="3473" spans="1:63" x14ac:dyDescent="0.25">
      <c r="A3473" s="405"/>
      <c r="B3473" s="400"/>
      <c r="C3473" s="403"/>
      <c r="D3473" s="403"/>
      <c r="E3473" s="403"/>
      <c r="I3473" s="404"/>
      <c r="Q3473" s="405"/>
      <c r="S3473" s="405"/>
      <c r="T3473" s="403"/>
      <c r="U3473" s="406"/>
      <c r="V3473" s="400"/>
      <c r="W3473" s="405"/>
      <c r="X3473" s="405"/>
      <c r="Y3473" s="403"/>
      <c r="Z3473" s="407"/>
      <c r="AA3473" s="403"/>
      <c r="AB3473" s="405"/>
      <c r="AC3473" s="403"/>
      <c r="AD3473" s="406"/>
      <c r="AG3473" s="403"/>
      <c r="AH3473" s="403"/>
      <c r="AI3473" s="405"/>
      <c r="AL3473" s="403"/>
      <c r="AN3473" s="403"/>
      <c r="AO3473" s="405"/>
      <c r="AP3473" s="403"/>
      <c r="AQ3473" s="403"/>
      <c r="AR3473" s="403"/>
      <c r="AS3473" s="403"/>
      <c r="AT3473" s="403"/>
      <c r="AU3473" s="403"/>
      <c r="AV3473" s="405"/>
      <c r="AW3473" s="404"/>
      <c r="AY3473" s="403"/>
      <c r="BC3473" s="403"/>
      <c r="BD3473" s="403"/>
      <c r="BE3473" s="403"/>
      <c r="BF3473" s="403"/>
      <c r="BG3473" s="403"/>
      <c r="BH3473" s="403"/>
      <c r="BI3473" s="403"/>
      <c r="BJ3473" s="403"/>
      <c r="BK3473" s="403"/>
    </row>
    <row r="3474" spans="1:63" x14ac:dyDescent="0.25">
      <c r="A3474" s="405"/>
      <c r="B3474" s="400"/>
      <c r="C3474" s="403"/>
      <c r="D3474" s="403"/>
      <c r="E3474" s="403"/>
      <c r="I3474" s="404"/>
      <c r="Q3474" s="405"/>
      <c r="S3474" s="405"/>
      <c r="T3474" s="403"/>
      <c r="U3474" s="406"/>
      <c r="V3474" s="400"/>
      <c r="W3474" s="405"/>
      <c r="X3474" s="405"/>
      <c r="Y3474" s="403"/>
      <c r="Z3474" s="407"/>
      <c r="AA3474" s="403"/>
      <c r="AB3474" s="405"/>
      <c r="AC3474" s="403"/>
      <c r="AD3474" s="406"/>
      <c r="AG3474" s="403"/>
      <c r="AH3474" s="403"/>
      <c r="AI3474" s="405"/>
      <c r="AL3474" s="403"/>
      <c r="AN3474" s="403"/>
      <c r="AO3474" s="405"/>
      <c r="AP3474" s="403"/>
      <c r="AQ3474" s="403"/>
      <c r="AR3474" s="403"/>
      <c r="AS3474" s="403"/>
      <c r="AT3474" s="403"/>
      <c r="AU3474" s="403"/>
      <c r="AV3474" s="405"/>
      <c r="AW3474" s="404"/>
      <c r="AY3474" s="403"/>
      <c r="BC3474" s="403"/>
      <c r="BD3474" s="403"/>
      <c r="BE3474" s="403"/>
      <c r="BF3474" s="403"/>
      <c r="BG3474" s="403"/>
      <c r="BH3474" s="403"/>
      <c r="BI3474" s="403"/>
      <c r="BJ3474" s="403"/>
      <c r="BK3474" s="403"/>
    </row>
    <row r="3475" spans="1:63" x14ac:dyDescent="0.25">
      <c r="A3475" s="405"/>
      <c r="B3475" s="400"/>
      <c r="C3475" s="403"/>
      <c r="D3475" s="403"/>
      <c r="E3475" s="403"/>
      <c r="I3475" s="404"/>
      <c r="Q3475" s="405"/>
      <c r="S3475" s="405"/>
      <c r="T3475" s="403"/>
      <c r="U3475" s="406"/>
      <c r="V3475" s="400"/>
      <c r="W3475" s="405"/>
      <c r="X3475" s="405"/>
      <c r="Y3475" s="403"/>
      <c r="Z3475" s="407"/>
      <c r="AA3475" s="403"/>
      <c r="AB3475" s="405"/>
      <c r="AC3475" s="403"/>
      <c r="AD3475" s="406"/>
      <c r="AG3475" s="403"/>
      <c r="AH3475" s="403"/>
      <c r="AI3475" s="405"/>
      <c r="AL3475" s="403"/>
      <c r="AN3475" s="403"/>
      <c r="AO3475" s="405"/>
      <c r="AP3475" s="403"/>
      <c r="AQ3475" s="403"/>
      <c r="AR3475" s="403"/>
      <c r="AS3475" s="403"/>
      <c r="AT3475" s="403"/>
      <c r="AU3475" s="403"/>
      <c r="AV3475" s="405"/>
      <c r="AW3475" s="404"/>
      <c r="AY3475" s="403"/>
      <c r="BC3475" s="403"/>
      <c r="BD3475" s="403"/>
      <c r="BE3475" s="403"/>
      <c r="BF3475" s="403"/>
      <c r="BG3475" s="403"/>
      <c r="BH3475" s="403"/>
      <c r="BI3475" s="403"/>
      <c r="BJ3475" s="403"/>
      <c r="BK3475" s="403"/>
    </row>
    <row r="3476" spans="1:63" x14ac:dyDescent="0.25">
      <c r="A3476" s="405"/>
      <c r="B3476" s="400"/>
      <c r="C3476" s="403"/>
      <c r="D3476" s="403"/>
      <c r="E3476" s="403"/>
      <c r="I3476" s="404"/>
      <c r="Q3476" s="405"/>
      <c r="S3476" s="405"/>
      <c r="T3476" s="403"/>
      <c r="U3476" s="406"/>
      <c r="V3476" s="400"/>
      <c r="W3476" s="405"/>
      <c r="X3476" s="405"/>
      <c r="Y3476" s="403"/>
      <c r="Z3476" s="407"/>
      <c r="AA3476" s="403"/>
      <c r="AB3476" s="405"/>
      <c r="AC3476" s="403"/>
      <c r="AD3476" s="406"/>
      <c r="AG3476" s="403"/>
      <c r="AH3476" s="403"/>
      <c r="AI3476" s="405"/>
      <c r="AL3476" s="403"/>
      <c r="AN3476" s="403"/>
      <c r="AO3476" s="405"/>
      <c r="AP3476" s="403"/>
      <c r="AQ3476" s="403"/>
      <c r="AR3476" s="403"/>
      <c r="AS3476" s="403"/>
      <c r="AT3476" s="403"/>
      <c r="AU3476" s="403"/>
      <c r="AV3476" s="405"/>
      <c r="AW3476" s="404"/>
      <c r="AY3476" s="403"/>
      <c r="BC3476" s="403"/>
      <c r="BD3476" s="403"/>
      <c r="BE3476" s="403"/>
      <c r="BF3476" s="403"/>
      <c r="BG3476" s="403"/>
      <c r="BH3476" s="403"/>
      <c r="BI3476" s="403"/>
      <c r="BJ3476" s="403"/>
      <c r="BK3476" s="403"/>
    </row>
    <row r="3477" spans="1:63" x14ac:dyDescent="0.25">
      <c r="A3477" s="405"/>
      <c r="B3477" s="400"/>
      <c r="C3477" s="403"/>
      <c r="D3477" s="403"/>
      <c r="E3477" s="403"/>
      <c r="I3477" s="404"/>
      <c r="Q3477" s="405"/>
      <c r="S3477" s="405"/>
      <c r="T3477" s="403"/>
      <c r="U3477" s="406"/>
      <c r="V3477" s="400"/>
      <c r="W3477" s="405"/>
      <c r="X3477" s="405"/>
      <c r="Y3477" s="403"/>
      <c r="Z3477" s="407"/>
      <c r="AA3477" s="403"/>
      <c r="AB3477" s="405"/>
      <c r="AC3477" s="403"/>
      <c r="AD3477" s="406"/>
      <c r="AG3477" s="403"/>
      <c r="AH3477" s="403"/>
      <c r="AI3477" s="405"/>
      <c r="AL3477" s="403"/>
      <c r="AN3477" s="403"/>
      <c r="AO3477" s="405"/>
      <c r="AP3477" s="403"/>
      <c r="AQ3477" s="403"/>
      <c r="AR3477" s="403"/>
      <c r="AS3477" s="403"/>
      <c r="AT3477" s="403"/>
      <c r="AU3477" s="403"/>
      <c r="AV3477" s="405"/>
      <c r="AW3477" s="404"/>
      <c r="AY3477" s="403"/>
      <c r="BC3477" s="403"/>
      <c r="BD3477" s="403"/>
      <c r="BE3477" s="403"/>
      <c r="BF3477" s="403"/>
      <c r="BG3477" s="403"/>
      <c r="BH3477" s="403"/>
      <c r="BI3477" s="403"/>
      <c r="BJ3477" s="403"/>
      <c r="BK3477" s="403"/>
    </row>
    <row r="3478" spans="1:63" x14ac:dyDescent="0.25">
      <c r="A3478" s="405"/>
      <c r="B3478" s="400"/>
      <c r="C3478" s="403"/>
      <c r="D3478" s="403"/>
      <c r="E3478" s="403"/>
      <c r="I3478" s="404"/>
      <c r="Q3478" s="405"/>
      <c r="S3478" s="405"/>
      <c r="T3478" s="403"/>
      <c r="U3478" s="406"/>
      <c r="V3478" s="400"/>
      <c r="W3478" s="405"/>
      <c r="X3478" s="405"/>
      <c r="Y3478" s="403"/>
      <c r="Z3478" s="407"/>
      <c r="AA3478" s="403"/>
      <c r="AB3478" s="405"/>
      <c r="AC3478" s="403"/>
      <c r="AD3478" s="406"/>
      <c r="AG3478" s="403"/>
      <c r="AH3478" s="403"/>
      <c r="AI3478" s="405"/>
      <c r="AL3478" s="403"/>
      <c r="AN3478" s="403"/>
      <c r="AO3478" s="405"/>
      <c r="AP3478" s="403"/>
      <c r="AQ3478" s="403"/>
      <c r="AR3478" s="403"/>
      <c r="AS3478" s="403"/>
      <c r="AT3478" s="403"/>
      <c r="AU3478" s="403"/>
      <c r="AV3478" s="405"/>
      <c r="AW3478" s="404"/>
      <c r="AY3478" s="403"/>
      <c r="BC3478" s="403"/>
      <c r="BD3478" s="403"/>
      <c r="BE3478" s="403"/>
      <c r="BF3478" s="403"/>
      <c r="BG3478" s="403"/>
      <c r="BH3478" s="403"/>
      <c r="BI3478" s="403"/>
      <c r="BJ3478" s="403"/>
      <c r="BK3478" s="403"/>
    </row>
    <row r="3479" spans="1:63" x14ac:dyDescent="0.25">
      <c r="A3479" s="405"/>
      <c r="B3479" s="400"/>
      <c r="C3479" s="403"/>
      <c r="D3479" s="403"/>
      <c r="E3479" s="403"/>
      <c r="I3479" s="404"/>
      <c r="Q3479" s="405"/>
      <c r="S3479" s="405"/>
      <c r="T3479" s="403"/>
      <c r="U3479" s="406"/>
      <c r="V3479" s="400"/>
      <c r="W3479" s="405"/>
      <c r="X3479" s="405"/>
      <c r="Y3479" s="403"/>
      <c r="Z3479" s="407"/>
      <c r="AA3479" s="403"/>
      <c r="AB3479" s="405"/>
      <c r="AC3479" s="403"/>
      <c r="AD3479" s="406"/>
      <c r="AG3479" s="403"/>
      <c r="AH3479" s="403"/>
      <c r="AI3479" s="405"/>
      <c r="AL3479" s="403"/>
      <c r="AN3479" s="403"/>
      <c r="AO3479" s="405"/>
      <c r="AP3479" s="403"/>
      <c r="AQ3479" s="403"/>
      <c r="AR3479" s="403"/>
      <c r="AS3479" s="403"/>
      <c r="AT3479" s="403"/>
      <c r="AU3479" s="403"/>
      <c r="AV3479" s="405"/>
      <c r="AW3479" s="404"/>
      <c r="AY3479" s="403"/>
      <c r="BC3479" s="403"/>
      <c r="BD3479" s="403"/>
      <c r="BE3479" s="403"/>
      <c r="BF3479" s="403"/>
      <c r="BG3479" s="403"/>
      <c r="BH3479" s="403"/>
      <c r="BI3479" s="403"/>
      <c r="BJ3479" s="403"/>
      <c r="BK3479" s="403"/>
    </row>
    <row r="3480" spans="1:63" x14ac:dyDescent="0.25">
      <c r="A3480" s="405"/>
      <c r="B3480" s="400"/>
      <c r="C3480" s="403"/>
      <c r="D3480" s="403"/>
      <c r="E3480" s="403"/>
      <c r="I3480" s="404"/>
      <c r="Q3480" s="405"/>
      <c r="S3480" s="405"/>
      <c r="T3480" s="403"/>
      <c r="U3480" s="406"/>
      <c r="V3480" s="400"/>
      <c r="W3480" s="405"/>
      <c r="X3480" s="405"/>
      <c r="Y3480" s="403"/>
      <c r="Z3480" s="407"/>
      <c r="AA3480" s="403"/>
      <c r="AB3480" s="405"/>
      <c r="AC3480" s="403"/>
      <c r="AD3480" s="406"/>
      <c r="AG3480" s="403"/>
      <c r="AH3480" s="403"/>
      <c r="AI3480" s="405"/>
      <c r="AL3480" s="403"/>
      <c r="AN3480" s="403"/>
      <c r="AO3480" s="405"/>
      <c r="AP3480" s="403"/>
      <c r="AQ3480" s="403"/>
      <c r="AR3480" s="403"/>
      <c r="AS3480" s="403"/>
      <c r="AT3480" s="403"/>
      <c r="AU3480" s="403"/>
      <c r="AV3480" s="405"/>
      <c r="AW3480" s="404"/>
      <c r="AY3480" s="403"/>
      <c r="BC3480" s="403"/>
      <c r="BD3480" s="403"/>
      <c r="BE3480" s="403"/>
      <c r="BF3480" s="403"/>
      <c r="BG3480" s="403"/>
      <c r="BH3480" s="403"/>
      <c r="BI3480" s="403"/>
      <c r="BJ3480" s="403"/>
      <c r="BK3480" s="403"/>
    </row>
    <row r="3481" spans="1:63" x14ac:dyDescent="0.25">
      <c r="A3481" s="405"/>
      <c r="B3481" s="400"/>
      <c r="C3481" s="403"/>
      <c r="D3481" s="403"/>
      <c r="E3481" s="403"/>
      <c r="I3481" s="404"/>
      <c r="Q3481" s="405"/>
      <c r="S3481" s="405"/>
      <c r="T3481" s="403"/>
      <c r="U3481" s="406"/>
      <c r="V3481" s="400"/>
      <c r="W3481" s="405"/>
      <c r="X3481" s="405"/>
      <c r="Y3481" s="403"/>
      <c r="Z3481" s="407"/>
      <c r="AA3481" s="403"/>
      <c r="AB3481" s="405"/>
      <c r="AC3481" s="403"/>
      <c r="AD3481" s="406"/>
      <c r="AG3481" s="403"/>
      <c r="AH3481" s="403"/>
      <c r="AI3481" s="405"/>
      <c r="AL3481" s="403"/>
      <c r="AN3481" s="403"/>
      <c r="AO3481" s="405"/>
      <c r="AP3481" s="403"/>
      <c r="AQ3481" s="403"/>
      <c r="AR3481" s="403"/>
      <c r="AS3481" s="403"/>
      <c r="AT3481" s="403"/>
      <c r="AU3481" s="403"/>
      <c r="AV3481" s="405"/>
      <c r="AW3481" s="404"/>
      <c r="AY3481" s="403"/>
      <c r="BC3481" s="403"/>
      <c r="BD3481" s="403"/>
      <c r="BE3481" s="403"/>
      <c r="BF3481" s="403"/>
      <c r="BG3481" s="403"/>
      <c r="BH3481" s="403"/>
      <c r="BI3481" s="403"/>
      <c r="BJ3481" s="403"/>
      <c r="BK3481" s="403"/>
    </row>
    <row r="3482" spans="1:63" x14ac:dyDescent="0.25">
      <c r="A3482" s="405"/>
      <c r="B3482" s="400"/>
      <c r="C3482" s="403"/>
      <c r="D3482" s="403"/>
      <c r="E3482" s="403"/>
      <c r="I3482" s="404"/>
      <c r="Q3482" s="405"/>
      <c r="S3482" s="405"/>
      <c r="T3482" s="403"/>
      <c r="U3482" s="406"/>
      <c r="V3482" s="400"/>
      <c r="W3482" s="405"/>
      <c r="X3482" s="405"/>
      <c r="Y3482" s="403"/>
      <c r="Z3482" s="407"/>
      <c r="AA3482" s="403"/>
      <c r="AB3482" s="405"/>
      <c r="AC3482" s="403"/>
      <c r="AD3482" s="406"/>
      <c r="AG3482" s="403"/>
      <c r="AH3482" s="403"/>
      <c r="AI3482" s="405"/>
      <c r="AL3482" s="403"/>
      <c r="AN3482" s="403"/>
      <c r="AO3482" s="405"/>
      <c r="AP3482" s="403"/>
      <c r="AQ3482" s="403"/>
      <c r="AR3482" s="403"/>
      <c r="AS3482" s="403"/>
      <c r="AT3482" s="403"/>
      <c r="AU3482" s="403"/>
      <c r="AV3482" s="405"/>
      <c r="AW3482" s="404"/>
      <c r="AY3482" s="403"/>
      <c r="BC3482" s="403"/>
      <c r="BD3482" s="403"/>
      <c r="BE3482" s="403"/>
      <c r="BF3482" s="403"/>
      <c r="BG3482" s="403"/>
      <c r="BH3482" s="403"/>
      <c r="BI3482" s="403"/>
      <c r="BJ3482" s="403"/>
      <c r="BK3482" s="403"/>
    </row>
    <row r="3483" spans="1:63" x14ac:dyDescent="0.25">
      <c r="A3483" s="405"/>
      <c r="B3483" s="400"/>
      <c r="C3483" s="403"/>
      <c r="D3483" s="403"/>
      <c r="E3483" s="403"/>
      <c r="I3483" s="404"/>
      <c r="Q3483" s="405"/>
      <c r="S3483" s="405"/>
      <c r="T3483" s="403"/>
      <c r="U3483" s="406"/>
      <c r="V3483" s="400"/>
      <c r="W3483" s="405"/>
      <c r="X3483" s="405"/>
      <c r="Y3483" s="403"/>
      <c r="Z3483" s="407"/>
      <c r="AA3483" s="403"/>
      <c r="AB3483" s="405"/>
      <c r="AC3483" s="403"/>
      <c r="AD3483" s="406"/>
      <c r="AG3483" s="403"/>
      <c r="AH3483" s="403"/>
      <c r="AI3483" s="405"/>
      <c r="AL3483" s="403"/>
      <c r="AN3483" s="403"/>
      <c r="AO3483" s="405"/>
      <c r="AP3483" s="403"/>
      <c r="AQ3483" s="403"/>
      <c r="AR3483" s="403"/>
      <c r="AS3483" s="403"/>
      <c r="AT3483" s="403"/>
      <c r="AU3483" s="403"/>
      <c r="AV3483" s="405"/>
      <c r="AW3483" s="404"/>
      <c r="AY3483" s="403"/>
      <c r="BC3483" s="403"/>
      <c r="BD3483" s="403"/>
      <c r="BE3483" s="403"/>
      <c r="BF3483" s="403"/>
      <c r="BG3483" s="403"/>
      <c r="BH3483" s="403"/>
      <c r="BI3483" s="403"/>
      <c r="BJ3483" s="403"/>
      <c r="BK3483" s="403"/>
    </row>
    <row r="3484" spans="1:63" x14ac:dyDescent="0.25">
      <c r="A3484" s="405"/>
      <c r="B3484" s="400"/>
      <c r="C3484" s="403"/>
      <c r="D3484" s="403"/>
      <c r="E3484" s="403"/>
      <c r="I3484" s="404"/>
      <c r="Q3484" s="405"/>
      <c r="S3484" s="405"/>
      <c r="T3484" s="403"/>
      <c r="U3484" s="406"/>
      <c r="V3484" s="400"/>
      <c r="W3484" s="405"/>
      <c r="X3484" s="405"/>
      <c r="Y3484" s="403"/>
      <c r="Z3484" s="407"/>
      <c r="AA3484" s="403"/>
      <c r="AB3484" s="405"/>
      <c r="AC3484" s="403"/>
      <c r="AD3484" s="406"/>
      <c r="AG3484" s="403"/>
      <c r="AH3484" s="403"/>
      <c r="AI3484" s="405"/>
      <c r="AL3484" s="403"/>
      <c r="AN3484" s="403"/>
      <c r="AO3484" s="405"/>
      <c r="AP3484" s="403"/>
      <c r="AQ3484" s="403"/>
      <c r="AR3484" s="403"/>
      <c r="AS3484" s="403"/>
      <c r="AT3484" s="403"/>
      <c r="AU3484" s="403"/>
      <c r="AV3484" s="405"/>
      <c r="AW3484" s="404"/>
      <c r="AY3484" s="403"/>
      <c r="BC3484" s="403"/>
      <c r="BD3484" s="403"/>
      <c r="BE3484" s="403"/>
      <c r="BF3484" s="403"/>
      <c r="BG3484" s="403"/>
      <c r="BH3484" s="403"/>
      <c r="BI3484" s="403"/>
      <c r="BJ3484" s="403"/>
      <c r="BK3484" s="403"/>
    </row>
    <row r="3485" spans="1:63" x14ac:dyDescent="0.25">
      <c r="A3485" s="405"/>
      <c r="B3485" s="400"/>
      <c r="C3485" s="403"/>
      <c r="D3485" s="403"/>
      <c r="E3485" s="403"/>
      <c r="I3485" s="404"/>
      <c r="Q3485" s="405"/>
      <c r="S3485" s="405"/>
      <c r="T3485" s="403"/>
      <c r="U3485" s="406"/>
      <c r="V3485" s="400"/>
      <c r="W3485" s="405"/>
      <c r="X3485" s="405"/>
      <c r="Y3485" s="403"/>
      <c r="Z3485" s="407"/>
      <c r="AA3485" s="403"/>
      <c r="AB3485" s="405"/>
      <c r="AC3485" s="403"/>
      <c r="AD3485" s="406"/>
      <c r="AG3485" s="403"/>
      <c r="AH3485" s="403"/>
      <c r="AI3485" s="405"/>
      <c r="AL3485" s="403"/>
      <c r="AN3485" s="403"/>
      <c r="AO3485" s="405"/>
      <c r="AP3485" s="403"/>
      <c r="AQ3485" s="403"/>
      <c r="AR3485" s="403"/>
      <c r="AS3485" s="403"/>
      <c r="AT3485" s="403"/>
      <c r="AU3485" s="403"/>
      <c r="AV3485" s="405"/>
      <c r="AW3485" s="404"/>
      <c r="AY3485" s="403"/>
      <c r="BC3485" s="403"/>
      <c r="BD3485" s="403"/>
      <c r="BE3485" s="403"/>
      <c r="BF3485" s="403"/>
      <c r="BG3485" s="403"/>
      <c r="BH3485" s="403"/>
      <c r="BI3485" s="403"/>
      <c r="BJ3485" s="403"/>
      <c r="BK3485" s="403"/>
    </row>
    <row r="3486" spans="1:63" x14ac:dyDescent="0.25">
      <c r="A3486" s="405"/>
      <c r="B3486" s="400"/>
      <c r="C3486" s="403"/>
      <c r="D3486" s="403"/>
      <c r="E3486" s="403"/>
      <c r="I3486" s="404"/>
      <c r="Q3486" s="405"/>
      <c r="S3486" s="405"/>
      <c r="T3486" s="403"/>
      <c r="U3486" s="406"/>
      <c r="V3486" s="400"/>
      <c r="W3486" s="405"/>
      <c r="X3486" s="405"/>
      <c r="Y3486" s="403"/>
      <c r="Z3486" s="407"/>
      <c r="AA3486" s="403"/>
      <c r="AB3486" s="405"/>
      <c r="AC3486" s="403"/>
      <c r="AD3486" s="406"/>
      <c r="AG3486" s="403"/>
      <c r="AH3486" s="403"/>
      <c r="AI3486" s="405"/>
      <c r="AL3486" s="403"/>
      <c r="AN3486" s="403"/>
      <c r="AO3486" s="405"/>
      <c r="AP3486" s="403"/>
      <c r="AQ3486" s="403"/>
      <c r="AR3486" s="403"/>
      <c r="AS3486" s="403"/>
      <c r="AT3486" s="403"/>
      <c r="AU3486" s="403"/>
      <c r="AV3486" s="405"/>
      <c r="AW3486" s="404"/>
      <c r="AY3486" s="403"/>
      <c r="BC3486" s="403"/>
      <c r="BD3486" s="403"/>
      <c r="BE3486" s="403"/>
      <c r="BF3486" s="403"/>
      <c r="BG3486" s="403"/>
      <c r="BH3486" s="403"/>
      <c r="BI3486" s="403"/>
      <c r="BJ3486" s="403"/>
      <c r="BK3486" s="403"/>
    </row>
    <row r="3487" spans="1:63" x14ac:dyDescent="0.25">
      <c r="A3487" s="405"/>
      <c r="B3487" s="400"/>
      <c r="C3487" s="403"/>
      <c r="D3487" s="403"/>
      <c r="E3487" s="403"/>
      <c r="I3487" s="404"/>
      <c r="Q3487" s="405"/>
      <c r="S3487" s="405"/>
      <c r="T3487" s="403"/>
      <c r="U3487" s="406"/>
      <c r="V3487" s="400"/>
      <c r="W3487" s="405"/>
      <c r="X3487" s="405"/>
      <c r="Y3487" s="403"/>
      <c r="Z3487" s="407"/>
      <c r="AA3487" s="403"/>
      <c r="AB3487" s="405"/>
      <c r="AC3487" s="403"/>
      <c r="AD3487" s="406"/>
      <c r="AG3487" s="403"/>
      <c r="AH3487" s="403"/>
      <c r="AI3487" s="405"/>
      <c r="AL3487" s="403"/>
      <c r="AN3487" s="403"/>
      <c r="AO3487" s="405"/>
      <c r="AP3487" s="403"/>
      <c r="AQ3487" s="403"/>
      <c r="AR3487" s="403"/>
      <c r="AS3487" s="403"/>
      <c r="AT3487" s="403"/>
      <c r="AU3487" s="403"/>
      <c r="AV3487" s="405"/>
      <c r="AW3487" s="404"/>
      <c r="AY3487" s="403"/>
      <c r="BC3487" s="403"/>
      <c r="BD3487" s="403"/>
      <c r="BE3487" s="403"/>
      <c r="BF3487" s="403"/>
      <c r="BG3487" s="403"/>
      <c r="BH3487" s="403"/>
      <c r="BI3487" s="403"/>
      <c r="BJ3487" s="403"/>
      <c r="BK3487" s="403"/>
    </row>
    <row r="3488" spans="1:63" x14ac:dyDescent="0.25">
      <c r="A3488" s="405"/>
      <c r="B3488" s="400"/>
      <c r="C3488" s="403"/>
      <c r="D3488" s="403"/>
      <c r="E3488" s="403"/>
      <c r="I3488" s="404"/>
      <c r="Q3488" s="405"/>
      <c r="S3488" s="405"/>
      <c r="T3488" s="403"/>
      <c r="U3488" s="406"/>
      <c r="V3488" s="400"/>
      <c r="W3488" s="405"/>
      <c r="X3488" s="405"/>
      <c r="Y3488" s="403"/>
      <c r="Z3488" s="407"/>
      <c r="AA3488" s="403"/>
      <c r="AB3488" s="405"/>
      <c r="AC3488" s="403"/>
      <c r="AD3488" s="406"/>
      <c r="AG3488" s="403"/>
      <c r="AH3488" s="403"/>
      <c r="AI3488" s="405"/>
      <c r="AL3488" s="403"/>
      <c r="AN3488" s="403"/>
      <c r="AO3488" s="405"/>
      <c r="AP3488" s="403"/>
      <c r="AQ3488" s="403"/>
      <c r="AR3488" s="403"/>
      <c r="AS3488" s="403"/>
      <c r="AT3488" s="403"/>
      <c r="AU3488" s="403"/>
      <c r="AV3488" s="405"/>
      <c r="AW3488" s="404"/>
      <c r="AY3488" s="403"/>
      <c r="BC3488" s="403"/>
      <c r="BD3488" s="403"/>
      <c r="BE3488" s="403"/>
      <c r="BF3488" s="403"/>
      <c r="BG3488" s="403"/>
      <c r="BH3488" s="403"/>
      <c r="BI3488" s="403"/>
      <c r="BJ3488" s="403"/>
      <c r="BK3488" s="403"/>
    </row>
    <row r="3489" spans="1:63" x14ac:dyDescent="0.25">
      <c r="A3489" s="405"/>
      <c r="B3489" s="400"/>
      <c r="C3489" s="403"/>
      <c r="D3489" s="403"/>
      <c r="E3489" s="403"/>
      <c r="I3489" s="404"/>
      <c r="Q3489" s="405"/>
      <c r="S3489" s="405"/>
      <c r="T3489" s="403"/>
      <c r="U3489" s="406"/>
      <c r="V3489" s="400"/>
      <c r="W3489" s="405"/>
      <c r="X3489" s="405"/>
      <c r="Y3489" s="403"/>
      <c r="Z3489" s="407"/>
      <c r="AA3489" s="403"/>
      <c r="AB3489" s="405"/>
      <c r="AC3489" s="403"/>
      <c r="AD3489" s="406"/>
      <c r="AG3489" s="403"/>
      <c r="AH3489" s="403"/>
      <c r="AI3489" s="405"/>
      <c r="AL3489" s="403"/>
      <c r="AN3489" s="403"/>
      <c r="AO3489" s="405"/>
      <c r="AP3489" s="403"/>
      <c r="AQ3489" s="403"/>
      <c r="AR3489" s="403"/>
      <c r="AS3489" s="403"/>
      <c r="AT3489" s="403"/>
      <c r="AU3489" s="403"/>
      <c r="AV3489" s="405"/>
      <c r="AW3489" s="404"/>
      <c r="AY3489" s="403"/>
      <c r="BC3489" s="403"/>
      <c r="BD3489" s="403"/>
      <c r="BE3489" s="403"/>
      <c r="BF3489" s="403"/>
      <c r="BG3489" s="403"/>
      <c r="BH3489" s="403"/>
      <c r="BI3489" s="403"/>
      <c r="BJ3489" s="403"/>
      <c r="BK3489" s="403"/>
    </row>
    <row r="3490" spans="1:63" x14ac:dyDescent="0.25">
      <c r="A3490" s="405"/>
      <c r="B3490" s="400"/>
      <c r="C3490" s="403"/>
      <c r="D3490" s="403"/>
      <c r="E3490" s="403"/>
      <c r="I3490" s="404"/>
      <c r="Q3490" s="405"/>
      <c r="S3490" s="405"/>
      <c r="T3490" s="403"/>
      <c r="U3490" s="406"/>
      <c r="V3490" s="400"/>
      <c r="W3490" s="405"/>
      <c r="X3490" s="405"/>
      <c r="Y3490" s="403"/>
      <c r="Z3490" s="407"/>
      <c r="AA3490" s="403"/>
      <c r="AB3490" s="405"/>
      <c r="AC3490" s="403"/>
      <c r="AD3490" s="406"/>
      <c r="AG3490" s="403"/>
      <c r="AH3490" s="403"/>
      <c r="AI3490" s="405"/>
      <c r="AL3490" s="403"/>
      <c r="AN3490" s="403"/>
      <c r="AO3490" s="405"/>
      <c r="AP3490" s="403"/>
      <c r="AQ3490" s="403"/>
      <c r="AR3490" s="403"/>
      <c r="AS3490" s="403"/>
      <c r="AT3490" s="403"/>
      <c r="AU3490" s="403"/>
      <c r="AV3490" s="405"/>
      <c r="AW3490" s="404"/>
      <c r="AY3490" s="403"/>
      <c r="BC3490" s="403"/>
      <c r="BD3490" s="403"/>
      <c r="BE3490" s="403"/>
      <c r="BF3490" s="403"/>
      <c r="BG3490" s="403"/>
      <c r="BH3490" s="403"/>
      <c r="BI3490" s="403"/>
      <c r="BJ3490" s="403"/>
      <c r="BK3490" s="403"/>
    </row>
    <row r="3491" spans="1:63" x14ac:dyDescent="0.25">
      <c r="A3491" s="405"/>
      <c r="B3491" s="400"/>
      <c r="C3491" s="403"/>
      <c r="D3491" s="403"/>
      <c r="E3491" s="403"/>
      <c r="I3491" s="404"/>
      <c r="Q3491" s="405"/>
      <c r="S3491" s="405"/>
      <c r="T3491" s="403"/>
      <c r="U3491" s="406"/>
      <c r="V3491" s="400"/>
      <c r="W3491" s="405"/>
      <c r="X3491" s="405"/>
      <c r="Y3491" s="403"/>
      <c r="Z3491" s="407"/>
      <c r="AA3491" s="403"/>
      <c r="AB3491" s="405"/>
      <c r="AC3491" s="403"/>
      <c r="AD3491" s="406"/>
      <c r="AG3491" s="403"/>
      <c r="AH3491" s="403"/>
      <c r="AI3491" s="405"/>
      <c r="AL3491" s="403"/>
      <c r="AN3491" s="403"/>
      <c r="AO3491" s="405"/>
      <c r="AP3491" s="403"/>
      <c r="AQ3491" s="403"/>
      <c r="AR3491" s="403"/>
      <c r="AS3491" s="403"/>
      <c r="AT3491" s="403"/>
      <c r="AU3491" s="403"/>
      <c r="AV3491" s="405"/>
      <c r="AW3491" s="404"/>
      <c r="AY3491" s="403"/>
      <c r="BC3491" s="403"/>
      <c r="BD3491" s="403"/>
      <c r="BE3491" s="403"/>
      <c r="BF3491" s="403"/>
      <c r="BG3491" s="403"/>
      <c r="BH3491" s="403"/>
      <c r="BI3491" s="403"/>
      <c r="BJ3491" s="403"/>
      <c r="BK3491" s="403"/>
    </row>
    <row r="3492" spans="1:63" x14ac:dyDescent="0.25">
      <c r="A3492" s="405"/>
      <c r="B3492" s="400"/>
      <c r="C3492" s="403"/>
      <c r="D3492" s="403"/>
      <c r="E3492" s="403"/>
      <c r="I3492" s="404"/>
      <c r="Q3492" s="405"/>
      <c r="S3492" s="405"/>
      <c r="T3492" s="403"/>
      <c r="U3492" s="406"/>
      <c r="V3492" s="400"/>
      <c r="W3492" s="405"/>
      <c r="X3492" s="405"/>
      <c r="Y3492" s="403"/>
      <c r="Z3492" s="407"/>
      <c r="AA3492" s="403"/>
      <c r="AB3492" s="405"/>
      <c r="AC3492" s="403"/>
      <c r="AD3492" s="406"/>
      <c r="AG3492" s="403"/>
      <c r="AH3492" s="403"/>
      <c r="AI3492" s="405"/>
      <c r="AL3492" s="403"/>
      <c r="AN3492" s="403"/>
      <c r="AO3492" s="405"/>
      <c r="AP3492" s="403"/>
      <c r="AQ3492" s="403"/>
      <c r="AR3492" s="403"/>
      <c r="AS3492" s="403"/>
      <c r="AT3492" s="403"/>
      <c r="AU3492" s="403"/>
      <c r="AV3492" s="405"/>
      <c r="AW3492" s="404"/>
      <c r="AY3492" s="403"/>
      <c r="BC3492" s="403"/>
      <c r="BD3492" s="403"/>
      <c r="BE3492" s="403"/>
      <c r="BF3492" s="403"/>
      <c r="BG3492" s="403"/>
      <c r="BH3492" s="403"/>
      <c r="BI3492" s="403"/>
      <c r="BJ3492" s="403"/>
      <c r="BK3492" s="403"/>
    </row>
    <row r="3493" spans="1:63" x14ac:dyDescent="0.25">
      <c r="A3493" s="405"/>
      <c r="B3493" s="400"/>
      <c r="C3493" s="403"/>
      <c r="D3493" s="403"/>
      <c r="E3493" s="403"/>
      <c r="I3493" s="404"/>
      <c r="Q3493" s="405"/>
      <c r="S3493" s="405"/>
      <c r="T3493" s="403"/>
      <c r="U3493" s="406"/>
      <c r="V3493" s="400"/>
      <c r="W3493" s="405"/>
      <c r="X3493" s="405"/>
      <c r="Y3493" s="403"/>
      <c r="Z3493" s="407"/>
      <c r="AA3493" s="403"/>
      <c r="AB3493" s="405"/>
      <c r="AC3493" s="403"/>
      <c r="AD3493" s="406"/>
      <c r="AG3493" s="403"/>
      <c r="AH3493" s="403"/>
      <c r="AI3493" s="405"/>
      <c r="AL3493" s="403"/>
      <c r="AN3493" s="403"/>
      <c r="AO3493" s="405"/>
      <c r="AP3493" s="403"/>
      <c r="AQ3493" s="403"/>
      <c r="AR3493" s="403"/>
      <c r="AS3493" s="403"/>
      <c r="AT3493" s="403"/>
      <c r="AU3493" s="403"/>
      <c r="AV3493" s="405"/>
      <c r="AW3493" s="404"/>
      <c r="AY3493" s="403"/>
      <c r="BC3493" s="403"/>
      <c r="BD3493" s="403"/>
      <c r="BE3493" s="403"/>
      <c r="BF3493" s="403"/>
      <c r="BG3493" s="403"/>
      <c r="BH3493" s="403"/>
      <c r="BI3493" s="403"/>
      <c r="BJ3493" s="403"/>
      <c r="BK3493" s="403"/>
    </row>
    <row r="3494" spans="1:63" x14ac:dyDescent="0.25">
      <c r="A3494" s="405"/>
      <c r="B3494" s="400"/>
      <c r="C3494" s="403"/>
      <c r="D3494" s="403"/>
      <c r="E3494" s="403"/>
      <c r="I3494" s="404"/>
      <c r="Q3494" s="405"/>
      <c r="S3494" s="405"/>
      <c r="T3494" s="403"/>
      <c r="U3494" s="406"/>
      <c r="V3494" s="400"/>
      <c r="W3494" s="405"/>
      <c r="X3494" s="405"/>
      <c r="Y3494" s="403"/>
      <c r="Z3494" s="407"/>
      <c r="AA3494" s="403"/>
      <c r="AB3494" s="405"/>
      <c r="AC3494" s="403"/>
      <c r="AD3494" s="406"/>
      <c r="AG3494" s="403"/>
      <c r="AH3494" s="403"/>
      <c r="AI3494" s="405"/>
      <c r="AL3494" s="403"/>
      <c r="AN3494" s="403"/>
      <c r="AO3494" s="405"/>
      <c r="AP3494" s="403"/>
      <c r="AQ3494" s="403"/>
      <c r="AR3494" s="403"/>
      <c r="AS3494" s="403"/>
      <c r="AT3494" s="403"/>
      <c r="AU3494" s="403"/>
      <c r="AV3494" s="405"/>
      <c r="AW3494" s="404"/>
      <c r="AY3494" s="403"/>
      <c r="BC3494" s="403"/>
      <c r="BD3494" s="403"/>
      <c r="BE3494" s="403"/>
      <c r="BF3494" s="403"/>
      <c r="BG3494" s="403"/>
      <c r="BH3494" s="403"/>
      <c r="BI3494" s="403"/>
      <c r="BJ3494" s="403"/>
      <c r="BK3494" s="403"/>
    </row>
    <row r="3495" spans="1:63" x14ac:dyDescent="0.25">
      <c r="A3495" s="405"/>
      <c r="B3495" s="400"/>
      <c r="C3495" s="403"/>
      <c r="D3495" s="403"/>
      <c r="E3495" s="403"/>
      <c r="I3495" s="404"/>
      <c r="Q3495" s="405"/>
      <c r="S3495" s="405"/>
      <c r="T3495" s="403"/>
      <c r="U3495" s="406"/>
      <c r="V3495" s="400"/>
      <c r="W3495" s="405"/>
      <c r="X3495" s="405"/>
      <c r="Y3495" s="403"/>
      <c r="Z3495" s="407"/>
      <c r="AA3495" s="403"/>
      <c r="AB3495" s="405"/>
      <c r="AC3495" s="403"/>
      <c r="AD3495" s="406"/>
      <c r="AG3495" s="403"/>
      <c r="AH3495" s="403"/>
      <c r="AI3495" s="405"/>
      <c r="AL3495" s="403"/>
      <c r="AN3495" s="403"/>
      <c r="AO3495" s="405"/>
      <c r="AP3495" s="403"/>
      <c r="AQ3495" s="403"/>
      <c r="AR3495" s="403"/>
      <c r="AS3495" s="403"/>
      <c r="AT3495" s="403"/>
      <c r="AU3495" s="403"/>
      <c r="AV3495" s="405"/>
      <c r="AW3495" s="404"/>
      <c r="AY3495" s="403"/>
      <c r="BC3495" s="403"/>
      <c r="BD3495" s="403"/>
      <c r="BE3495" s="403"/>
      <c r="BF3495" s="403"/>
      <c r="BG3495" s="403"/>
      <c r="BH3495" s="403"/>
      <c r="BI3495" s="403"/>
      <c r="BJ3495" s="403"/>
      <c r="BK3495" s="403"/>
    </row>
    <row r="3496" spans="1:63" x14ac:dyDescent="0.25">
      <c r="A3496" s="405"/>
      <c r="B3496" s="400"/>
      <c r="C3496" s="403"/>
      <c r="D3496" s="403"/>
      <c r="E3496" s="403"/>
      <c r="I3496" s="404"/>
      <c r="Q3496" s="405"/>
      <c r="S3496" s="405"/>
      <c r="T3496" s="403"/>
      <c r="U3496" s="406"/>
      <c r="V3496" s="400"/>
      <c r="W3496" s="405"/>
      <c r="X3496" s="405"/>
      <c r="Y3496" s="403"/>
      <c r="Z3496" s="407"/>
      <c r="AA3496" s="403"/>
      <c r="AB3496" s="405"/>
      <c r="AC3496" s="403"/>
      <c r="AD3496" s="406"/>
      <c r="AG3496" s="403"/>
      <c r="AH3496" s="403"/>
      <c r="AI3496" s="405"/>
      <c r="AL3496" s="403"/>
      <c r="AN3496" s="403"/>
      <c r="AO3496" s="405"/>
      <c r="AP3496" s="403"/>
      <c r="AQ3496" s="403"/>
      <c r="AR3496" s="403"/>
      <c r="AS3496" s="403"/>
      <c r="AT3496" s="403"/>
      <c r="AU3496" s="403"/>
      <c r="AV3496" s="405"/>
      <c r="AW3496" s="404"/>
      <c r="AY3496" s="403"/>
      <c r="BC3496" s="403"/>
      <c r="BD3496" s="403"/>
      <c r="BE3496" s="403"/>
      <c r="BF3496" s="403"/>
      <c r="BG3496" s="403"/>
      <c r="BH3496" s="403"/>
      <c r="BI3496" s="403"/>
      <c r="BJ3496" s="403"/>
      <c r="BK3496" s="403"/>
    </row>
    <row r="3497" spans="1:63" x14ac:dyDescent="0.25">
      <c r="A3497" s="405"/>
      <c r="B3497" s="400"/>
      <c r="C3497" s="403"/>
      <c r="D3497" s="403"/>
      <c r="E3497" s="403"/>
      <c r="I3497" s="404"/>
      <c r="Q3497" s="405"/>
      <c r="S3497" s="405"/>
      <c r="T3497" s="403"/>
      <c r="U3497" s="406"/>
      <c r="V3497" s="400"/>
      <c r="W3497" s="405"/>
      <c r="X3497" s="405"/>
      <c r="Y3497" s="403"/>
      <c r="Z3497" s="407"/>
      <c r="AA3497" s="403"/>
      <c r="AB3497" s="405"/>
      <c r="AC3497" s="403"/>
      <c r="AD3497" s="406"/>
      <c r="AG3497" s="403"/>
      <c r="AH3497" s="403"/>
      <c r="AI3497" s="405"/>
      <c r="AL3497" s="403"/>
      <c r="AN3497" s="403"/>
      <c r="AO3497" s="405"/>
      <c r="AP3497" s="403"/>
      <c r="AQ3497" s="403"/>
      <c r="AR3497" s="403"/>
      <c r="AS3497" s="403"/>
      <c r="AT3497" s="403"/>
      <c r="AU3497" s="403"/>
      <c r="AV3497" s="405"/>
      <c r="AW3497" s="404"/>
      <c r="AY3497" s="403"/>
      <c r="BC3497" s="403"/>
      <c r="BD3497" s="403"/>
      <c r="BE3497" s="403"/>
      <c r="BF3497" s="403"/>
      <c r="BG3497" s="403"/>
      <c r="BH3497" s="403"/>
      <c r="BI3497" s="403"/>
      <c r="BJ3497" s="403"/>
      <c r="BK3497" s="403"/>
    </row>
    <row r="3498" spans="1:63" x14ac:dyDescent="0.25">
      <c r="A3498" s="405"/>
      <c r="B3498" s="400"/>
      <c r="C3498" s="403"/>
      <c r="D3498" s="403"/>
      <c r="E3498" s="403"/>
      <c r="I3498" s="404"/>
      <c r="Q3498" s="405"/>
      <c r="S3498" s="405"/>
      <c r="T3498" s="403"/>
      <c r="U3498" s="406"/>
      <c r="V3498" s="400"/>
      <c r="W3498" s="405"/>
      <c r="X3498" s="405"/>
      <c r="Y3498" s="403"/>
      <c r="Z3498" s="407"/>
      <c r="AA3498" s="403"/>
      <c r="AB3498" s="405"/>
      <c r="AC3498" s="403"/>
      <c r="AD3498" s="406"/>
      <c r="AG3498" s="403"/>
      <c r="AH3498" s="403"/>
      <c r="AI3498" s="405"/>
      <c r="AL3498" s="403"/>
      <c r="AN3498" s="403"/>
      <c r="AO3498" s="405"/>
      <c r="AP3498" s="403"/>
      <c r="AQ3498" s="403"/>
      <c r="AR3498" s="403"/>
      <c r="AS3498" s="403"/>
      <c r="AT3498" s="403"/>
      <c r="AU3498" s="403"/>
      <c r="AV3498" s="405"/>
      <c r="AW3498" s="404"/>
      <c r="AY3498" s="403"/>
      <c r="BC3498" s="403"/>
      <c r="BD3498" s="403"/>
      <c r="BE3498" s="403"/>
      <c r="BF3498" s="403"/>
      <c r="BG3498" s="403"/>
      <c r="BH3498" s="403"/>
      <c r="BI3498" s="403"/>
      <c r="BJ3498" s="403"/>
      <c r="BK3498" s="403"/>
    </row>
    <row r="3499" spans="1:63" x14ac:dyDescent="0.25">
      <c r="A3499" s="405"/>
      <c r="B3499" s="400"/>
      <c r="C3499" s="403"/>
      <c r="D3499" s="403"/>
      <c r="E3499" s="403"/>
      <c r="I3499" s="404"/>
      <c r="Q3499" s="405"/>
      <c r="S3499" s="405"/>
      <c r="T3499" s="403"/>
      <c r="U3499" s="406"/>
      <c r="V3499" s="400"/>
      <c r="W3499" s="405"/>
      <c r="X3499" s="405"/>
      <c r="Y3499" s="403"/>
      <c r="Z3499" s="407"/>
      <c r="AA3499" s="403"/>
      <c r="AB3499" s="405"/>
      <c r="AC3499" s="403"/>
      <c r="AD3499" s="406"/>
      <c r="AG3499" s="403"/>
      <c r="AH3499" s="403"/>
      <c r="AI3499" s="405"/>
      <c r="AL3499" s="403"/>
      <c r="AN3499" s="403"/>
      <c r="AO3499" s="405"/>
      <c r="AP3499" s="403"/>
      <c r="AQ3499" s="403"/>
      <c r="AR3499" s="403"/>
      <c r="AS3499" s="403"/>
      <c r="AT3499" s="403"/>
      <c r="AU3499" s="403"/>
      <c r="AV3499" s="405"/>
      <c r="AW3499" s="404"/>
      <c r="AY3499" s="403"/>
      <c r="BC3499" s="403"/>
      <c r="BD3499" s="403"/>
      <c r="BE3499" s="403"/>
      <c r="BF3499" s="403"/>
      <c r="BG3499" s="403"/>
      <c r="BH3499" s="403"/>
      <c r="BI3499" s="403"/>
      <c r="BJ3499" s="403"/>
      <c r="BK3499" s="403"/>
    </row>
    <row r="3500" spans="1:63" x14ac:dyDescent="0.25">
      <c r="A3500" s="405"/>
      <c r="B3500" s="400"/>
      <c r="C3500" s="403"/>
      <c r="D3500" s="403"/>
      <c r="E3500" s="403"/>
      <c r="I3500" s="404"/>
      <c r="Q3500" s="405"/>
      <c r="S3500" s="405"/>
      <c r="T3500" s="403"/>
      <c r="U3500" s="406"/>
      <c r="V3500" s="400"/>
      <c r="W3500" s="405"/>
      <c r="X3500" s="405"/>
      <c r="Y3500" s="403"/>
      <c r="Z3500" s="407"/>
      <c r="AA3500" s="403"/>
      <c r="AB3500" s="405"/>
      <c r="AC3500" s="403"/>
      <c r="AD3500" s="406"/>
      <c r="AG3500" s="403"/>
      <c r="AH3500" s="403"/>
      <c r="AI3500" s="405"/>
      <c r="AL3500" s="403"/>
      <c r="AN3500" s="403"/>
      <c r="AO3500" s="405"/>
      <c r="AP3500" s="403"/>
      <c r="AQ3500" s="403"/>
      <c r="AR3500" s="403"/>
      <c r="AS3500" s="403"/>
      <c r="AT3500" s="403"/>
      <c r="AU3500" s="403"/>
      <c r="AV3500" s="405"/>
      <c r="AW3500" s="404"/>
      <c r="AY3500" s="403"/>
      <c r="BC3500" s="403"/>
      <c r="BD3500" s="403"/>
      <c r="BE3500" s="403"/>
      <c r="BF3500" s="403"/>
      <c r="BG3500" s="403"/>
      <c r="BH3500" s="403"/>
      <c r="BI3500" s="403"/>
      <c r="BJ3500" s="403"/>
      <c r="BK3500" s="403"/>
    </row>
    <row r="3501" spans="1:63" x14ac:dyDescent="0.25">
      <c r="A3501" s="405"/>
      <c r="B3501" s="400"/>
      <c r="C3501" s="403"/>
      <c r="D3501" s="403"/>
      <c r="E3501" s="403"/>
      <c r="I3501" s="404"/>
      <c r="Q3501" s="405"/>
      <c r="S3501" s="405"/>
      <c r="T3501" s="403"/>
      <c r="U3501" s="406"/>
      <c r="V3501" s="400"/>
      <c r="W3501" s="405"/>
      <c r="X3501" s="405"/>
      <c r="Y3501" s="403"/>
      <c r="Z3501" s="407"/>
      <c r="AA3501" s="403"/>
      <c r="AB3501" s="405"/>
      <c r="AC3501" s="403"/>
      <c r="AD3501" s="406"/>
      <c r="AG3501" s="403"/>
      <c r="AH3501" s="403"/>
      <c r="AI3501" s="405"/>
      <c r="AL3501" s="403"/>
      <c r="AN3501" s="403"/>
      <c r="AO3501" s="405"/>
      <c r="AP3501" s="403"/>
      <c r="AQ3501" s="403"/>
      <c r="AR3501" s="403"/>
      <c r="AS3501" s="403"/>
      <c r="AT3501" s="403"/>
      <c r="AU3501" s="403"/>
      <c r="AV3501" s="405"/>
      <c r="AW3501" s="404"/>
      <c r="AY3501" s="403"/>
      <c r="BC3501" s="403"/>
      <c r="BD3501" s="403"/>
      <c r="BE3501" s="403"/>
      <c r="BF3501" s="403"/>
      <c r="BG3501" s="403"/>
      <c r="BH3501" s="403"/>
      <c r="BI3501" s="403"/>
      <c r="BJ3501" s="403"/>
      <c r="BK3501" s="403"/>
    </row>
    <row r="3502" spans="1:63" x14ac:dyDescent="0.25">
      <c r="A3502" s="405"/>
      <c r="B3502" s="400"/>
      <c r="C3502" s="403"/>
      <c r="D3502" s="403"/>
      <c r="E3502" s="403"/>
      <c r="I3502" s="404"/>
      <c r="Q3502" s="405"/>
      <c r="S3502" s="405"/>
      <c r="T3502" s="403"/>
      <c r="U3502" s="406"/>
      <c r="V3502" s="400"/>
      <c r="W3502" s="405"/>
      <c r="X3502" s="405"/>
      <c r="Y3502" s="403"/>
      <c r="Z3502" s="407"/>
      <c r="AA3502" s="403"/>
      <c r="AB3502" s="405"/>
      <c r="AC3502" s="403"/>
      <c r="AD3502" s="406"/>
      <c r="AG3502" s="403"/>
      <c r="AH3502" s="403"/>
      <c r="AI3502" s="405"/>
      <c r="AL3502" s="403"/>
      <c r="AN3502" s="403"/>
      <c r="AO3502" s="405"/>
      <c r="AP3502" s="403"/>
      <c r="AQ3502" s="403"/>
      <c r="AR3502" s="403"/>
      <c r="AS3502" s="403"/>
      <c r="AT3502" s="403"/>
      <c r="AU3502" s="403"/>
      <c r="AV3502" s="405"/>
      <c r="AW3502" s="404"/>
      <c r="AY3502" s="403"/>
      <c r="BC3502" s="403"/>
      <c r="BD3502" s="403"/>
      <c r="BE3502" s="403"/>
      <c r="BF3502" s="403"/>
      <c r="BG3502" s="403"/>
      <c r="BH3502" s="403"/>
      <c r="BI3502" s="403"/>
      <c r="BJ3502" s="403"/>
      <c r="BK3502" s="403"/>
    </row>
    <row r="3503" spans="1:63" x14ac:dyDescent="0.25">
      <c r="A3503" s="405"/>
      <c r="B3503" s="400"/>
      <c r="C3503" s="403"/>
      <c r="D3503" s="403"/>
      <c r="E3503" s="403"/>
      <c r="I3503" s="404"/>
      <c r="Q3503" s="405"/>
      <c r="S3503" s="405"/>
      <c r="T3503" s="403"/>
      <c r="U3503" s="406"/>
      <c r="V3503" s="400"/>
      <c r="W3503" s="405"/>
      <c r="X3503" s="405"/>
      <c r="Y3503" s="403"/>
      <c r="Z3503" s="407"/>
      <c r="AA3503" s="403"/>
      <c r="AB3503" s="405"/>
      <c r="AC3503" s="403"/>
      <c r="AD3503" s="406"/>
      <c r="AG3503" s="403"/>
      <c r="AH3503" s="403"/>
      <c r="AI3503" s="405"/>
      <c r="AL3503" s="403"/>
      <c r="AN3503" s="403"/>
      <c r="AO3503" s="405"/>
      <c r="AP3503" s="403"/>
      <c r="AQ3503" s="403"/>
      <c r="AR3503" s="403"/>
      <c r="AS3503" s="403"/>
      <c r="AT3503" s="403"/>
      <c r="AU3503" s="403"/>
      <c r="AV3503" s="405"/>
      <c r="AW3503" s="404"/>
      <c r="AY3503" s="403"/>
      <c r="BC3503" s="403"/>
      <c r="BD3503" s="403"/>
      <c r="BE3503" s="403"/>
      <c r="BF3503" s="403"/>
      <c r="BG3503" s="403"/>
      <c r="BH3503" s="403"/>
      <c r="BI3503" s="403"/>
      <c r="BJ3503" s="403"/>
      <c r="BK3503" s="403"/>
    </row>
    <row r="3504" spans="1:63" x14ac:dyDescent="0.25">
      <c r="A3504" s="405"/>
      <c r="B3504" s="400"/>
      <c r="C3504" s="403"/>
      <c r="D3504" s="403"/>
      <c r="E3504" s="403"/>
      <c r="I3504" s="404"/>
      <c r="Q3504" s="405"/>
      <c r="S3504" s="405"/>
      <c r="T3504" s="403"/>
      <c r="U3504" s="406"/>
      <c r="V3504" s="400"/>
      <c r="W3504" s="405"/>
      <c r="X3504" s="405"/>
      <c r="Y3504" s="403"/>
      <c r="Z3504" s="407"/>
      <c r="AA3504" s="403"/>
      <c r="AB3504" s="405"/>
      <c r="AC3504" s="403"/>
      <c r="AD3504" s="406"/>
      <c r="AG3504" s="403"/>
      <c r="AH3504" s="403"/>
      <c r="AI3504" s="405"/>
      <c r="AL3504" s="403"/>
      <c r="AN3504" s="403"/>
      <c r="AO3504" s="405"/>
      <c r="AP3504" s="403"/>
      <c r="AQ3504" s="403"/>
      <c r="AR3504" s="403"/>
      <c r="AS3504" s="403"/>
      <c r="AT3504" s="403"/>
      <c r="AU3504" s="403"/>
      <c r="AV3504" s="405"/>
      <c r="AW3504" s="404"/>
      <c r="AY3504" s="403"/>
      <c r="BC3504" s="403"/>
      <c r="BD3504" s="403"/>
      <c r="BE3504" s="403"/>
      <c r="BF3504" s="403"/>
      <c r="BG3504" s="403"/>
      <c r="BH3504" s="403"/>
      <c r="BI3504" s="403"/>
      <c r="BJ3504" s="403"/>
      <c r="BK3504" s="403"/>
    </row>
    <row r="3505" spans="1:63" x14ac:dyDescent="0.25">
      <c r="A3505" s="405"/>
      <c r="B3505" s="400"/>
      <c r="C3505" s="403"/>
      <c r="D3505" s="403"/>
      <c r="E3505" s="403"/>
      <c r="I3505" s="404"/>
      <c r="Q3505" s="405"/>
      <c r="S3505" s="405"/>
      <c r="T3505" s="403"/>
      <c r="U3505" s="406"/>
      <c r="V3505" s="400"/>
      <c r="W3505" s="405"/>
      <c r="X3505" s="405"/>
      <c r="Y3505" s="403"/>
      <c r="Z3505" s="407"/>
      <c r="AA3505" s="403"/>
      <c r="AB3505" s="405"/>
      <c r="AC3505" s="403"/>
      <c r="AD3505" s="406"/>
      <c r="AG3505" s="403"/>
      <c r="AH3505" s="403"/>
      <c r="AI3505" s="405"/>
      <c r="AL3505" s="403"/>
      <c r="AN3505" s="403"/>
      <c r="AO3505" s="405"/>
      <c r="AP3505" s="403"/>
      <c r="AQ3505" s="403"/>
      <c r="AR3505" s="403"/>
      <c r="AS3505" s="403"/>
      <c r="AT3505" s="403"/>
      <c r="AU3505" s="403"/>
      <c r="AV3505" s="405"/>
      <c r="AW3505" s="404"/>
      <c r="AY3505" s="403"/>
      <c r="BC3505" s="403"/>
      <c r="BD3505" s="403"/>
      <c r="BE3505" s="403"/>
      <c r="BF3505" s="403"/>
      <c r="BG3505" s="403"/>
      <c r="BH3505" s="403"/>
      <c r="BI3505" s="403"/>
      <c r="BJ3505" s="403"/>
      <c r="BK3505" s="403"/>
    </row>
    <row r="3506" spans="1:63" x14ac:dyDescent="0.25">
      <c r="A3506" s="405"/>
      <c r="B3506" s="400"/>
      <c r="C3506" s="403"/>
      <c r="D3506" s="403"/>
      <c r="E3506" s="403"/>
      <c r="I3506" s="404"/>
      <c r="Q3506" s="405"/>
      <c r="S3506" s="405"/>
      <c r="T3506" s="403"/>
      <c r="U3506" s="406"/>
      <c r="V3506" s="400"/>
      <c r="W3506" s="405"/>
      <c r="X3506" s="405"/>
      <c r="Y3506" s="403"/>
      <c r="Z3506" s="407"/>
      <c r="AA3506" s="403"/>
      <c r="AB3506" s="405"/>
      <c r="AC3506" s="403"/>
      <c r="AD3506" s="406"/>
      <c r="AG3506" s="403"/>
      <c r="AH3506" s="403"/>
      <c r="AI3506" s="405"/>
      <c r="AL3506" s="403"/>
      <c r="AN3506" s="403"/>
      <c r="AO3506" s="405"/>
      <c r="AP3506" s="403"/>
      <c r="AQ3506" s="403"/>
      <c r="AR3506" s="403"/>
      <c r="AS3506" s="403"/>
      <c r="AT3506" s="403"/>
      <c r="AU3506" s="403"/>
      <c r="AV3506" s="405"/>
      <c r="AW3506" s="404"/>
      <c r="AY3506" s="403"/>
      <c r="BC3506" s="403"/>
      <c r="BD3506" s="403"/>
      <c r="BE3506" s="403"/>
      <c r="BF3506" s="403"/>
      <c r="BG3506" s="403"/>
      <c r="BH3506" s="403"/>
      <c r="BI3506" s="403"/>
      <c r="BJ3506" s="403"/>
      <c r="BK3506" s="403"/>
    </row>
    <row r="3507" spans="1:63" x14ac:dyDescent="0.25">
      <c r="A3507" s="405"/>
      <c r="B3507" s="400"/>
      <c r="C3507" s="403"/>
      <c r="D3507" s="403"/>
      <c r="E3507" s="403"/>
      <c r="I3507" s="404"/>
      <c r="Q3507" s="405"/>
      <c r="S3507" s="405"/>
      <c r="T3507" s="403"/>
      <c r="U3507" s="406"/>
      <c r="V3507" s="400"/>
      <c r="W3507" s="405"/>
      <c r="X3507" s="405"/>
      <c r="Y3507" s="403"/>
      <c r="Z3507" s="407"/>
      <c r="AA3507" s="403"/>
      <c r="AB3507" s="405"/>
      <c r="AC3507" s="403"/>
      <c r="AD3507" s="406"/>
      <c r="AG3507" s="403"/>
      <c r="AH3507" s="403"/>
      <c r="AI3507" s="405"/>
      <c r="AL3507" s="403"/>
      <c r="AN3507" s="403"/>
      <c r="AO3507" s="405"/>
      <c r="AP3507" s="403"/>
      <c r="AQ3507" s="403"/>
      <c r="AR3507" s="403"/>
      <c r="AS3507" s="403"/>
      <c r="AT3507" s="403"/>
      <c r="AU3507" s="403"/>
      <c r="AV3507" s="405"/>
      <c r="AW3507" s="404"/>
      <c r="AY3507" s="403"/>
      <c r="BC3507" s="403"/>
      <c r="BD3507" s="403"/>
      <c r="BE3507" s="403"/>
      <c r="BF3507" s="403"/>
      <c r="BG3507" s="403"/>
      <c r="BH3507" s="403"/>
      <c r="BI3507" s="403"/>
      <c r="BJ3507" s="403"/>
      <c r="BK3507" s="403"/>
    </row>
    <row r="3508" spans="1:63" x14ac:dyDescent="0.25">
      <c r="A3508" s="405"/>
      <c r="B3508" s="400"/>
      <c r="C3508" s="403"/>
      <c r="D3508" s="403"/>
      <c r="E3508" s="403"/>
      <c r="I3508" s="404"/>
      <c r="Q3508" s="405"/>
      <c r="S3508" s="405"/>
      <c r="T3508" s="403"/>
      <c r="U3508" s="406"/>
      <c r="V3508" s="400"/>
      <c r="W3508" s="405"/>
      <c r="X3508" s="405"/>
      <c r="Y3508" s="403"/>
      <c r="Z3508" s="407"/>
      <c r="AA3508" s="403"/>
      <c r="AB3508" s="405"/>
      <c r="AC3508" s="403"/>
      <c r="AD3508" s="406"/>
      <c r="AG3508" s="403"/>
      <c r="AH3508" s="403"/>
      <c r="AI3508" s="405"/>
      <c r="AL3508" s="403"/>
      <c r="AN3508" s="403"/>
      <c r="AO3508" s="405"/>
      <c r="AP3508" s="403"/>
      <c r="AQ3508" s="403"/>
      <c r="AR3508" s="403"/>
      <c r="AS3508" s="403"/>
      <c r="AT3508" s="403"/>
      <c r="AU3508" s="403"/>
      <c r="AV3508" s="405"/>
      <c r="AW3508" s="404"/>
      <c r="AY3508" s="403"/>
      <c r="BC3508" s="403"/>
      <c r="BD3508" s="403"/>
      <c r="BE3508" s="403"/>
      <c r="BF3508" s="403"/>
      <c r="BG3508" s="403"/>
      <c r="BH3508" s="403"/>
      <c r="BI3508" s="403"/>
      <c r="BJ3508" s="403"/>
      <c r="BK3508" s="403"/>
    </row>
    <row r="3509" spans="1:63" x14ac:dyDescent="0.25">
      <c r="A3509" s="405"/>
      <c r="B3509" s="400"/>
      <c r="C3509" s="403"/>
      <c r="D3509" s="403"/>
      <c r="E3509" s="403"/>
      <c r="I3509" s="404"/>
      <c r="Q3509" s="405"/>
      <c r="S3509" s="405"/>
      <c r="T3509" s="403"/>
      <c r="U3509" s="406"/>
      <c r="V3509" s="400"/>
      <c r="W3509" s="405"/>
      <c r="X3509" s="405"/>
      <c r="Y3509" s="403"/>
      <c r="Z3509" s="407"/>
      <c r="AA3509" s="403"/>
      <c r="AB3509" s="405"/>
      <c r="AC3509" s="403"/>
      <c r="AD3509" s="406"/>
      <c r="AG3509" s="403"/>
      <c r="AH3509" s="403"/>
      <c r="AI3509" s="405"/>
      <c r="AL3509" s="403"/>
      <c r="AN3509" s="403"/>
      <c r="AO3509" s="405"/>
      <c r="AP3509" s="403"/>
      <c r="AQ3509" s="403"/>
      <c r="AR3509" s="403"/>
      <c r="AS3509" s="403"/>
      <c r="AT3509" s="403"/>
      <c r="AU3509" s="403"/>
      <c r="AV3509" s="405"/>
      <c r="AW3509" s="404"/>
      <c r="AY3509" s="403"/>
      <c r="BC3509" s="403"/>
      <c r="BD3509" s="403"/>
      <c r="BE3509" s="403"/>
      <c r="BF3509" s="403"/>
      <c r="BG3509" s="403"/>
      <c r="BH3509" s="403"/>
      <c r="BI3509" s="403"/>
      <c r="BJ3509" s="403"/>
      <c r="BK3509" s="403"/>
    </row>
    <row r="3510" spans="1:63" x14ac:dyDescent="0.25">
      <c r="A3510" s="405"/>
      <c r="B3510" s="400"/>
      <c r="C3510" s="403"/>
      <c r="D3510" s="403"/>
      <c r="E3510" s="403"/>
      <c r="I3510" s="404"/>
      <c r="Q3510" s="405"/>
      <c r="S3510" s="405"/>
      <c r="T3510" s="403"/>
      <c r="U3510" s="406"/>
      <c r="V3510" s="400"/>
      <c r="W3510" s="405"/>
      <c r="X3510" s="405"/>
      <c r="Y3510" s="403"/>
      <c r="Z3510" s="407"/>
      <c r="AA3510" s="403"/>
      <c r="AB3510" s="405"/>
      <c r="AC3510" s="403"/>
      <c r="AD3510" s="406"/>
      <c r="AG3510" s="403"/>
      <c r="AH3510" s="403"/>
      <c r="AI3510" s="405"/>
      <c r="AL3510" s="403"/>
      <c r="AN3510" s="403"/>
      <c r="AO3510" s="405"/>
      <c r="AP3510" s="403"/>
      <c r="AQ3510" s="403"/>
      <c r="AR3510" s="403"/>
      <c r="AS3510" s="403"/>
      <c r="AT3510" s="403"/>
      <c r="AU3510" s="403"/>
      <c r="AV3510" s="405"/>
      <c r="AW3510" s="404"/>
      <c r="AY3510" s="403"/>
      <c r="BC3510" s="403"/>
      <c r="BD3510" s="403"/>
      <c r="BE3510" s="403"/>
      <c r="BF3510" s="403"/>
      <c r="BG3510" s="403"/>
      <c r="BH3510" s="403"/>
      <c r="BI3510" s="403"/>
      <c r="BJ3510" s="403"/>
      <c r="BK3510" s="403"/>
    </row>
    <row r="3511" spans="1:63" x14ac:dyDescent="0.25">
      <c r="A3511" s="405"/>
      <c r="B3511" s="400"/>
      <c r="C3511" s="403"/>
      <c r="D3511" s="403"/>
      <c r="E3511" s="403"/>
      <c r="I3511" s="404"/>
      <c r="Q3511" s="405"/>
      <c r="S3511" s="405"/>
      <c r="T3511" s="403"/>
      <c r="U3511" s="406"/>
      <c r="V3511" s="400"/>
      <c r="W3511" s="405"/>
      <c r="X3511" s="405"/>
      <c r="Y3511" s="403"/>
      <c r="Z3511" s="407"/>
      <c r="AA3511" s="403"/>
      <c r="AB3511" s="405"/>
      <c r="AC3511" s="403"/>
      <c r="AD3511" s="406"/>
      <c r="AG3511" s="403"/>
      <c r="AH3511" s="403"/>
      <c r="AI3511" s="405"/>
      <c r="AL3511" s="403"/>
      <c r="AN3511" s="403"/>
      <c r="AO3511" s="405"/>
      <c r="AP3511" s="403"/>
      <c r="AQ3511" s="403"/>
      <c r="AR3511" s="403"/>
      <c r="AS3511" s="403"/>
      <c r="AT3511" s="403"/>
      <c r="AU3511" s="403"/>
      <c r="AV3511" s="405"/>
      <c r="AW3511" s="404"/>
      <c r="AY3511" s="403"/>
      <c r="BC3511" s="403"/>
      <c r="BD3511" s="403"/>
      <c r="BE3511" s="403"/>
      <c r="BF3511" s="403"/>
      <c r="BG3511" s="403"/>
      <c r="BH3511" s="403"/>
      <c r="BI3511" s="403"/>
      <c r="BJ3511" s="403"/>
      <c r="BK3511" s="403"/>
    </row>
    <row r="3512" spans="1:63" x14ac:dyDescent="0.25">
      <c r="A3512" s="405"/>
      <c r="B3512" s="400"/>
      <c r="C3512" s="403"/>
      <c r="D3512" s="403"/>
      <c r="E3512" s="403"/>
      <c r="I3512" s="404"/>
      <c r="Q3512" s="405"/>
      <c r="S3512" s="405"/>
      <c r="T3512" s="403"/>
      <c r="U3512" s="406"/>
      <c r="V3512" s="400"/>
      <c r="W3512" s="405"/>
      <c r="X3512" s="405"/>
      <c r="Y3512" s="403"/>
      <c r="Z3512" s="407"/>
      <c r="AA3512" s="403"/>
      <c r="AB3512" s="405"/>
      <c r="AC3512" s="403"/>
      <c r="AD3512" s="406"/>
      <c r="AG3512" s="403"/>
      <c r="AH3512" s="403"/>
      <c r="AI3512" s="405"/>
      <c r="AL3512" s="403"/>
      <c r="AN3512" s="403"/>
      <c r="AO3512" s="405"/>
      <c r="AP3512" s="403"/>
      <c r="AQ3512" s="403"/>
      <c r="AR3512" s="403"/>
      <c r="AS3512" s="403"/>
      <c r="AT3512" s="403"/>
      <c r="AU3512" s="403"/>
      <c r="AV3512" s="405"/>
      <c r="AW3512" s="404"/>
      <c r="AY3512" s="403"/>
      <c r="BC3512" s="403"/>
      <c r="BD3512" s="403"/>
      <c r="BE3512" s="403"/>
      <c r="BF3512" s="403"/>
      <c r="BG3512" s="403"/>
      <c r="BH3512" s="403"/>
      <c r="BI3512" s="403"/>
      <c r="BJ3512" s="403"/>
      <c r="BK3512" s="403"/>
    </row>
    <row r="3513" spans="1:63" x14ac:dyDescent="0.25">
      <c r="A3513" s="405"/>
      <c r="B3513" s="400"/>
      <c r="C3513" s="403"/>
      <c r="D3513" s="403"/>
      <c r="E3513" s="403"/>
      <c r="I3513" s="404"/>
      <c r="Q3513" s="405"/>
      <c r="S3513" s="405"/>
      <c r="T3513" s="403"/>
      <c r="U3513" s="406"/>
      <c r="V3513" s="400"/>
      <c r="W3513" s="405"/>
      <c r="X3513" s="405"/>
      <c r="Y3513" s="403"/>
      <c r="Z3513" s="407"/>
      <c r="AA3513" s="403"/>
      <c r="AB3513" s="405"/>
      <c r="AC3513" s="403"/>
      <c r="AD3513" s="406"/>
      <c r="AG3513" s="403"/>
      <c r="AH3513" s="403"/>
      <c r="AI3513" s="405"/>
      <c r="AL3513" s="403"/>
      <c r="AN3513" s="403"/>
      <c r="AO3513" s="405"/>
      <c r="AP3513" s="403"/>
      <c r="AQ3513" s="403"/>
      <c r="AR3513" s="403"/>
      <c r="AS3513" s="403"/>
      <c r="AT3513" s="403"/>
      <c r="AU3513" s="403"/>
      <c r="AV3513" s="405"/>
      <c r="AW3513" s="404"/>
      <c r="AY3513" s="403"/>
      <c r="BC3513" s="403"/>
      <c r="BD3513" s="403"/>
      <c r="BE3513" s="403"/>
      <c r="BF3513" s="403"/>
      <c r="BG3513" s="403"/>
      <c r="BH3513" s="403"/>
      <c r="BI3513" s="403"/>
      <c r="BJ3513" s="403"/>
      <c r="BK3513" s="403"/>
    </row>
    <row r="3514" spans="1:63" x14ac:dyDescent="0.25">
      <c r="A3514" s="405"/>
      <c r="B3514" s="400"/>
      <c r="C3514" s="403"/>
      <c r="D3514" s="403"/>
      <c r="E3514" s="403"/>
      <c r="I3514" s="404"/>
      <c r="Q3514" s="405"/>
      <c r="S3514" s="405"/>
      <c r="T3514" s="403"/>
      <c r="U3514" s="406"/>
      <c r="V3514" s="400"/>
      <c r="W3514" s="405"/>
      <c r="X3514" s="405"/>
      <c r="Y3514" s="403"/>
      <c r="Z3514" s="407"/>
      <c r="AA3514" s="403"/>
      <c r="AB3514" s="405"/>
      <c r="AC3514" s="403"/>
      <c r="AD3514" s="406"/>
      <c r="AG3514" s="403"/>
      <c r="AH3514" s="403"/>
      <c r="AI3514" s="405"/>
      <c r="AL3514" s="403"/>
      <c r="AN3514" s="403"/>
      <c r="AO3514" s="405"/>
      <c r="AP3514" s="403"/>
      <c r="AQ3514" s="403"/>
      <c r="AR3514" s="403"/>
      <c r="AS3514" s="403"/>
      <c r="AT3514" s="403"/>
      <c r="AU3514" s="403"/>
      <c r="AV3514" s="405"/>
      <c r="AW3514" s="404"/>
      <c r="AY3514" s="403"/>
      <c r="BC3514" s="403"/>
      <c r="BD3514" s="403"/>
      <c r="BE3514" s="403"/>
      <c r="BF3514" s="403"/>
      <c r="BG3514" s="403"/>
      <c r="BH3514" s="403"/>
      <c r="BI3514" s="403"/>
      <c r="BJ3514" s="403"/>
      <c r="BK3514" s="403"/>
    </row>
    <row r="3515" spans="1:63" x14ac:dyDescent="0.25">
      <c r="A3515" s="405"/>
      <c r="B3515" s="400"/>
      <c r="C3515" s="403"/>
      <c r="D3515" s="403"/>
      <c r="E3515" s="403"/>
      <c r="I3515" s="404"/>
      <c r="Q3515" s="405"/>
      <c r="S3515" s="405"/>
      <c r="T3515" s="403"/>
      <c r="U3515" s="406"/>
      <c r="V3515" s="400"/>
      <c r="W3515" s="405"/>
      <c r="X3515" s="405"/>
      <c r="Y3515" s="403"/>
      <c r="Z3515" s="407"/>
      <c r="AA3515" s="403"/>
      <c r="AB3515" s="405"/>
      <c r="AC3515" s="403"/>
      <c r="AD3515" s="406"/>
      <c r="AG3515" s="403"/>
      <c r="AH3515" s="403"/>
      <c r="AI3515" s="405"/>
      <c r="AL3515" s="403"/>
      <c r="AN3515" s="403"/>
      <c r="AO3515" s="405"/>
      <c r="AP3515" s="403"/>
      <c r="AQ3515" s="403"/>
      <c r="AR3515" s="403"/>
      <c r="AS3515" s="403"/>
      <c r="AT3515" s="403"/>
      <c r="AU3515" s="403"/>
      <c r="AV3515" s="405"/>
      <c r="AW3515" s="404"/>
      <c r="AY3515" s="403"/>
      <c r="BC3515" s="403"/>
      <c r="BD3515" s="403"/>
      <c r="BE3515" s="403"/>
      <c r="BF3515" s="403"/>
      <c r="BG3515" s="403"/>
      <c r="BH3515" s="403"/>
      <c r="BI3515" s="403"/>
      <c r="BJ3515" s="403"/>
      <c r="BK3515" s="403"/>
    </row>
    <row r="3516" spans="1:63" x14ac:dyDescent="0.25">
      <c r="A3516" s="405"/>
      <c r="B3516" s="400"/>
      <c r="C3516" s="403"/>
      <c r="D3516" s="403"/>
      <c r="E3516" s="403"/>
      <c r="I3516" s="404"/>
      <c r="Q3516" s="405"/>
      <c r="S3516" s="405"/>
      <c r="T3516" s="403"/>
      <c r="U3516" s="406"/>
      <c r="V3516" s="400"/>
      <c r="W3516" s="405"/>
      <c r="X3516" s="405"/>
      <c r="Y3516" s="403"/>
      <c r="Z3516" s="407"/>
      <c r="AA3516" s="403"/>
      <c r="AB3516" s="405"/>
      <c r="AC3516" s="403"/>
      <c r="AD3516" s="406"/>
      <c r="AG3516" s="403"/>
      <c r="AH3516" s="403"/>
      <c r="AI3516" s="405"/>
      <c r="AL3516" s="403"/>
      <c r="AN3516" s="403"/>
      <c r="AO3516" s="405"/>
      <c r="AP3516" s="403"/>
      <c r="AQ3516" s="403"/>
      <c r="AR3516" s="403"/>
      <c r="AS3516" s="403"/>
      <c r="AT3516" s="403"/>
      <c r="AU3516" s="403"/>
      <c r="AV3516" s="405"/>
      <c r="AW3516" s="404"/>
      <c r="AY3516" s="403"/>
      <c r="BC3516" s="403"/>
      <c r="BD3516" s="403"/>
      <c r="BE3516" s="403"/>
      <c r="BF3516" s="403"/>
      <c r="BG3516" s="403"/>
      <c r="BH3516" s="403"/>
      <c r="BI3516" s="403"/>
      <c r="BJ3516" s="403"/>
      <c r="BK3516" s="403"/>
    </row>
    <row r="3517" spans="1:63" x14ac:dyDescent="0.25">
      <c r="A3517" s="405"/>
      <c r="B3517" s="400"/>
      <c r="C3517" s="403"/>
      <c r="D3517" s="403"/>
      <c r="E3517" s="403"/>
      <c r="I3517" s="404"/>
      <c r="Q3517" s="405"/>
      <c r="S3517" s="405"/>
      <c r="T3517" s="403"/>
      <c r="U3517" s="406"/>
      <c r="V3517" s="400"/>
      <c r="W3517" s="405"/>
      <c r="X3517" s="405"/>
      <c r="Y3517" s="403"/>
      <c r="Z3517" s="407"/>
      <c r="AA3517" s="403"/>
      <c r="AB3517" s="405"/>
      <c r="AC3517" s="403"/>
      <c r="AD3517" s="406"/>
      <c r="AG3517" s="403"/>
      <c r="AH3517" s="403"/>
      <c r="AI3517" s="405"/>
      <c r="AL3517" s="403"/>
      <c r="AN3517" s="403"/>
      <c r="AO3517" s="405"/>
      <c r="AP3517" s="403"/>
      <c r="AQ3517" s="403"/>
      <c r="AR3517" s="403"/>
      <c r="AS3517" s="403"/>
      <c r="AT3517" s="403"/>
      <c r="AU3517" s="403"/>
      <c r="AV3517" s="405"/>
      <c r="AW3517" s="404"/>
      <c r="AY3517" s="403"/>
      <c r="BC3517" s="403"/>
      <c r="BD3517" s="403"/>
      <c r="BE3517" s="403"/>
      <c r="BF3517" s="403"/>
      <c r="BG3517" s="403"/>
      <c r="BH3517" s="403"/>
      <c r="BI3517" s="403"/>
      <c r="BJ3517" s="403"/>
      <c r="BK3517" s="403"/>
    </row>
    <row r="3518" spans="1:63" x14ac:dyDescent="0.25">
      <c r="A3518" s="405"/>
      <c r="B3518" s="400"/>
      <c r="C3518" s="403"/>
      <c r="D3518" s="403"/>
      <c r="E3518" s="403"/>
      <c r="I3518" s="404"/>
      <c r="Q3518" s="405"/>
      <c r="S3518" s="405"/>
      <c r="T3518" s="403"/>
      <c r="U3518" s="406"/>
      <c r="V3518" s="400"/>
      <c r="W3518" s="405"/>
      <c r="X3518" s="405"/>
      <c r="Y3518" s="403"/>
      <c r="Z3518" s="407"/>
      <c r="AA3518" s="403"/>
      <c r="AB3518" s="405"/>
      <c r="AC3518" s="403"/>
      <c r="AD3518" s="406"/>
      <c r="AG3518" s="403"/>
      <c r="AH3518" s="403"/>
      <c r="AI3518" s="405"/>
      <c r="AL3518" s="403"/>
      <c r="AN3518" s="403"/>
      <c r="AO3518" s="405"/>
      <c r="AP3518" s="403"/>
      <c r="AQ3518" s="403"/>
      <c r="AR3518" s="403"/>
      <c r="AS3518" s="403"/>
      <c r="AT3518" s="403"/>
      <c r="AU3518" s="403"/>
      <c r="AV3518" s="405"/>
      <c r="AW3518" s="404"/>
      <c r="AY3518" s="403"/>
      <c r="BC3518" s="403"/>
      <c r="BD3518" s="403"/>
      <c r="BE3518" s="403"/>
      <c r="BF3518" s="403"/>
      <c r="BG3518" s="403"/>
      <c r="BH3518" s="403"/>
      <c r="BI3518" s="403"/>
      <c r="BJ3518" s="403"/>
      <c r="BK3518" s="403"/>
    </row>
    <row r="3519" spans="1:63" x14ac:dyDescent="0.25">
      <c r="A3519" s="405"/>
      <c r="B3519" s="400"/>
      <c r="C3519" s="403"/>
      <c r="D3519" s="403"/>
      <c r="E3519" s="403"/>
      <c r="I3519" s="404"/>
      <c r="Q3519" s="405"/>
      <c r="S3519" s="405"/>
      <c r="T3519" s="403"/>
      <c r="U3519" s="406"/>
      <c r="V3519" s="400"/>
      <c r="W3519" s="405"/>
      <c r="X3519" s="405"/>
      <c r="Y3519" s="403"/>
      <c r="Z3519" s="407"/>
      <c r="AA3519" s="403"/>
      <c r="AB3519" s="405"/>
      <c r="AC3519" s="403"/>
      <c r="AD3519" s="406"/>
      <c r="AG3519" s="403"/>
      <c r="AH3519" s="403"/>
      <c r="AI3519" s="405"/>
      <c r="AL3519" s="403"/>
      <c r="AN3519" s="403"/>
      <c r="AO3519" s="405"/>
      <c r="AP3519" s="403"/>
      <c r="AQ3519" s="403"/>
      <c r="AR3519" s="403"/>
      <c r="AS3519" s="403"/>
      <c r="AT3519" s="403"/>
      <c r="AU3519" s="403"/>
      <c r="AV3519" s="405"/>
      <c r="AW3519" s="404"/>
      <c r="AY3519" s="403"/>
      <c r="BC3519" s="403"/>
      <c r="BD3519" s="403"/>
      <c r="BE3519" s="403"/>
      <c r="BF3519" s="403"/>
      <c r="BG3519" s="403"/>
      <c r="BH3519" s="403"/>
      <c r="BI3519" s="403"/>
      <c r="BJ3519" s="403"/>
      <c r="BK3519" s="403"/>
    </row>
    <row r="3520" spans="1:63" x14ac:dyDescent="0.25">
      <c r="A3520" s="405"/>
      <c r="B3520" s="400"/>
      <c r="C3520" s="403"/>
      <c r="D3520" s="403"/>
      <c r="E3520" s="403"/>
      <c r="I3520" s="404"/>
      <c r="Q3520" s="405"/>
      <c r="S3520" s="405"/>
      <c r="T3520" s="403"/>
      <c r="U3520" s="406"/>
      <c r="V3520" s="400"/>
      <c r="W3520" s="405"/>
      <c r="X3520" s="405"/>
      <c r="Y3520" s="403"/>
      <c r="Z3520" s="407"/>
      <c r="AA3520" s="403"/>
      <c r="AB3520" s="405"/>
      <c r="AC3520" s="403"/>
      <c r="AD3520" s="406"/>
      <c r="AG3520" s="403"/>
      <c r="AH3520" s="403"/>
      <c r="AI3520" s="405"/>
      <c r="AL3520" s="403"/>
      <c r="AN3520" s="403"/>
      <c r="AO3520" s="405"/>
      <c r="AP3520" s="403"/>
      <c r="AQ3520" s="403"/>
      <c r="AR3520" s="403"/>
      <c r="AS3520" s="403"/>
      <c r="AT3520" s="403"/>
      <c r="AU3520" s="403"/>
      <c r="AV3520" s="405"/>
      <c r="AW3520" s="404"/>
      <c r="AY3520" s="403"/>
      <c r="BC3520" s="403"/>
      <c r="BD3520" s="403"/>
      <c r="BE3520" s="403"/>
      <c r="BF3520" s="403"/>
      <c r="BG3520" s="403"/>
      <c r="BH3520" s="403"/>
      <c r="BI3520" s="403"/>
      <c r="BJ3520" s="403"/>
      <c r="BK3520" s="403"/>
    </row>
    <row r="3521" spans="1:63" x14ac:dyDescent="0.25">
      <c r="A3521" s="405"/>
      <c r="B3521" s="400"/>
      <c r="C3521" s="403"/>
      <c r="D3521" s="403"/>
      <c r="E3521" s="403"/>
      <c r="I3521" s="404"/>
      <c r="Q3521" s="405"/>
      <c r="S3521" s="405"/>
      <c r="T3521" s="403"/>
      <c r="U3521" s="406"/>
      <c r="V3521" s="400"/>
      <c r="W3521" s="405"/>
      <c r="X3521" s="405"/>
      <c r="Y3521" s="403"/>
      <c r="Z3521" s="407"/>
      <c r="AA3521" s="403"/>
      <c r="AB3521" s="405"/>
      <c r="AC3521" s="403"/>
      <c r="AD3521" s="406"/>
      <c r="AG3521" s="403"/>
      <c r="AH3521" s="403"/>
      <c r="AI3521" s="405"/>
      <c r="AL3521" s="403"/>
      <c r="AN3521" s="403"/>
      <c r="AO3521" s="405"/>
      <c r="AP3521" s="403"/>
      <c r="AQ3521" s="403"/>
      <c r="AR3521" s="403"/>
      <c r="AS3521" s="403"/>
      <c r="AT3521" s="403"/>
      <c r="AU3521" s="403"/>
      <c r="AV3521" s="405"/>
      <c r="AW3521" s="404"/>
      <c r="AY3521" s="403"/>
      <c r="BC3521" s="403"/>
      <c r="BD3521" s="403"/>
      <c r="BE3521" s="403"/>
      <c r="BF3521" s="403"/>
      <c r="BG3521" s="403"/>
      <c r="BH3521" s="403"/>
      <c r="BI3521" s="403"/>
      <c r="BJ3521" s="403"/>
      <c r="BK3521" s="403"/>
    </row>
    <row r="3522" spans="1:63" x14ac:dyDescent="0.25">
      <c r="A3522" s="405"/>
      <c r="B3522" s="400"/>
      <c r="C3522" s="403"/>
      <c r="D3522" s="403"/>
      <c r="E3522" s="403"/>
      <c r="I3522" s="404"/>
      <c r="Q3522" s="405"/>
      <c r="S3522" s="405"/>
      <c r="T3522" s="403"/>
      <c r="U3522" s="406"/>
      <c r="V3522" s="400"/>
      <c r="W3522" s="405"/>
      <c r="X3522" s="405"/>
      <c r="Y3522" s="403"/>
      <c r="Z3522" s="407"/>
      <c r="AA3522" s="403"/>
      <c r="AB3522" s="405"/>
      <c r="AC3522" s="403"/>
      <c r="AD3522" s="406"/>
      <c r="AG3522" s="403"/>
      <c r="AH3522" s="403"/>
      <c r="AI3522" s="405"/>
      <c r="AL3522" s="403"/>
      <c r="AN3522" s="403"/>
      <c r="AO3522" s="405"/>
      <c r="AP3522" s="403"/>
      <c r="AQ3522" s="403"/>
      <c r="AR3522" s="403"/>
      <c r="AS3522" s="403"/>
      <c r="AT3522" s="403"/>
      <c r="AU3522" s="403"/>
      <c r="AV3522" s="405"/>
      <c r="AW3522" s="404"/>
      <c r="AY3522" s="403"/>
      <c r="BC3522" s="403"/>
      <c r="BD3522" s="403"/>
      <c r="BE3522" s="403"/>
      <c r="BF3522" s="403"/>
      <c r="BG3522" s="403"/>
      <c r="BH3522" s="403"/>
      <c r="BI3522" s="403"/>
      <c r="BJ3522" s="403"/>
      <c r="BK3522" s="403"/>
    </row>
    <row r="3523" spans="1:63" x14ac:dyDescent="0.25">
      <c r="A3523" s="405"/>
      <c r="B3523" s="400"/>
      <c r="C3523" s="403"/>
      <c r="D3523" s="403"/>
      <c r="E3523" s="403"/>
      <c r="I3523" s="404"/>
      <c r="Q3523" s="405"/>
      <c r="S3523" s="405"/>
      <c r="T3523" s="403"/>
      <c r="U3523" s="406"/>
      <c r="V3523" s="400"/>
      <c r="W3523" s="405"/>
      <c r="X3523" s="405"/>
      <c r="Y3523" s="403"/>
      <c r="Z3523" s="407"/>
      <c r="AA3523" s="403"/>
      <c r="AB3523" s="405"/>
      <c r="AC3523" s="403"/>
      <c r="AD3523" s="406"/>
      <c r="AG3523" s="403"/>
      <c r="AH3523" s="403"/>
      <c r="AI3523" s="405"/>
      <c r="AL3523" s="403"/>
      <c r="AN3523" s="403"/>
      <c r="AO3523" s="405"/>
      <c r="AP3523" s="403"/>
      <c r="AQ3523" s="403"/>
      <c r="AR3523" s="403"/>
      <c r="AS3523" s="403"/>
      <c r="AT3523" s="403"/>
      <c r="AU3523" s="403"/>
      <c r="AV3523" s="405"/>
      <c r="AW3523" s="404"/>
      <c r="AY3523" s="403"/>
      <c r="BC3523" s="403"/>
      <c r="BD3523" s="403"/>
      <c r="BE3523" s="403"/>
      <c r="BF3523" s="403"/>
      <c r="BG3523" s="403"/>
      <c r="BH3523" s="403"/>
      <c r="BI3523" s="403"/>
      <c r="BJ3523" s="403"/>
      <c r="BK3523" s="403"/>
    </row>
    <row r="3524" spans="1:63" x14ac:dyDescent="0.25">
      <c r="A3524" s="405"/>
      <c r="B3524" s="400"/>
      <c r="C3524" s="403"/>
      <c r="D3524" s="403"/>
      <c r="E3524" s="403"/>
      <c r="I3524" s="404"/>
      <c r="Q3524" s="405"/>
      <c r="S3524" s="405"/>
      <c r="T3524" s="403"/>
      <c r="U3524" s="406"/>
      <c r="V3524" s="400"/>
      <c r="W3524" s="405"/>
      <c r="X3524" s="405"/>
      <c r="Y3524" s="403"/>
      <c r="Z3524" s="407"/>
      <c r="AA3524" s="403"/>
      <c r="AB3524" s="405"/>
      <c r="AC3524" s="403"/>
      <c r="AD3524" s="406"/>
      <c r="AG3524" s="403"/>
      <c r="AH3524" s="403"/>
      <c r="AI3524" s="405"/>
      <c r="AL3524" s="403"/>
      <c r="AN3524" s="403"/>
      <c r="AO3524" s="405"/>
      <c r="AP3524" s="403"/>
      <c r="AQ3524" s="403"/>
      <c r="AR3524" s="403"/>
      <c r="AS3524" s="403"/>
      <c r="AT3524" s="403"/>
      <c r="AU3524" s="403"/>
      <c r="AV3524" s="405"/>
      <c r="AW3524" s="404"/>
      <c r="AY3524" s="403"/>
      <c r="BC3524" s="403"/>
      <c r="BD3524" s="403"/>
      <c r="BE3524" s="403"/>
      <c r="BF3524" s="403"/>
      <c r="BG3524" s="403"/>
      <c r="BH3524" s="403"/>
      <c r="BI3524" s="403"/>
      <c r="BJ3524" s="403"/>
      <c r="BK3524" s="403"/>
    </row>
    <row r="3525" spans="1:63" x14ac:dyDescent="0.25">
      <c r="A3525" s="405"/>
      <c r="B3525" s="400"/>
      <c r="C3525" s="403"/>
      <c r="D3525" s="403"/>
      <c r="E3525" s="403"/>
      <c r="I3525" s="404"/>
      <c r="Q3525" s="405"/>
      <c r="S3525" s="405"/>
      <c r="T3525" s="403"/>
      <c r="U3525" s="406"/>
      <c r="V3525" s="400"/>
      <c r="W3525" s="405"/>
      <c r="X3525" s="405"/>
      <c r="Y3525" s="403"/>
      <c r="Z3525" s="407"/>
      <c r="AA3525" s="403"/>
      <c r="AB3525" s="405"/>
      <c r="AC3525" s="403"/>
      <c r="AD3525" s="406"/>
      <c r="AG3525" s="403"/>
      <c r="AH3525" s="403"/>
      <c r="AI3525" s="405"/>
      <c r="AL3525" s="403"/>
      <c r="AN3525" s="403"/>
      <c r="AO3525" s="405"/>
      <c r="AP3525" s="403"/>
      <c r="AQ3525" s="403"/>
      <c r="AR3525" s="403"/>
      <c r="AS3525" s="403"/>
      <c r="AT3525" s="403"/>
      <c r="AU3525" s="403"/>
      <c r="AV3525" s="405"/>
      <c r="AW3525" s="404"/>
      <c r="AY3525" s="403"/>
      <c r="BC3525" s="403"/>
      <c r="BD3525" s="403"/>
      <c r="BE3525" s="403"/>
      <c r="BF3525" s="403"/>
      <c r="BG3525" s="403"/>
      <c r="BH3525" s="403"/>
      <c r="BI3525" s="403"/>
      <c r="BJ3525" s="403"/>
      <c r="BK3525" s="403"/>
    </row>
    <row r="3526" spans="1:63" x14ac:dyDescent="0.25">
      <c r="A3526" s="405"/>
      <c r="B3526" s="400"/>
      <c r="C3526" s="403"/>
      <c r="D3526" s="403"/>
      <c r="E3526" s="403"/>
      <c r="I3526" s="404"/>
      <c r="Q3526" s="405"/>
      <c r="S3526" s="405"/>
      <c r="T3526" s="403"/>
      <c r="U3526" s="406"/>
      <c r="V3526" s="400"/>
      <c r="W3526" s="405"/>
      <c r="X3526" s="405"/>
      <c r="Y3526" s="403"/>
      <c r="Z3526" s="407"/>
      <c r="AA3526" s="403"/>
      <c r="AB3526" s="405"/>
      <c r="AC3526" s="403"/>
      <c r="AD3526" s="406"/>
      <c r="AG3526" s="403"/>
      <c r="AH3526" s="403"/>
      <c r="AI3526" s="405"/>
      <c r="AL3526" s="403"/>
      <c r="AN3526" s="403"/>
      <c r="AO3526" s="405"/>
      <c r="AP3526" s="403"/>
      <c r="AQ3526" s="403"/>
      <c r="AR3526" s="403"/>
      <c r="AS3526" s="403"/>
      <c r="AT3526" s="403"/>
      <c r="AU3526" s="403"/>
      <c r="AV3526" s="405"/>
      <c r="AW3526" s="404"/>
      <c r="AY3526" s="403"/>
      <c r="BC3526" s="403"/>
      <c r="BD3526" s="403"/>
      <c r="BE3526" s="403"/>
      <c r="BF3526" s="403"/>
      <c r="BG3526" s="403"/>
      <c r="BH3526" s="403"/>
      <c r="BI3526" s="403"/>
      <c r="BJ3526" s="403"/>
      <c r="BK3526" s="403"/>
    </row>
    <row r="3527" spans="1:63" x14ac:dyDescent="0.25">
      <c r="A3527" s="405"/>
      <c r="B3527" s="400"/>
      <c r="C3527" s="403"/>
      <c r="D3527" s="403"/>
      <c r="E3527" s="403"/>
      <c r="I3527" s="404"/>
      <c r="Q3527" s="405"/>
      <c r="S3527" s="405"/>
      <c r="T3527" s="403"/>
      <c r="U3527" s="406"/>
      <c r="V3527" s="400"/>
      <c r="W3527" s="405"/>
      <c r="X3527" s="405"/>
      <c r="Y3527" s="403"/>
      <c r="Z3527" s="407"/>
      <c r="AA3527" s="403"/>
      <c r="AB3527" s="405"/>
      <c r="AC3527" s="403"/>
      <c r="AD3527" s="406"/>
      <c r="AG3527" s="403"/>
      <c r="AH3527" s="403"/>
      <c r="AI3527" s="405"/>
      <c r="AL3527" s="403"/>
      <c r="AN3527" s="403"/>
      <c r="AO3527" s="405"/>
      <c r="AP3527" s="403"/>
      <c r="AQ3527" s="403"/>
      <c r="AR3527" s="403"/>
      <c r="AS3527" s="403"/>
      <c r="AT3527" s="403"/>
      <c r="AU3527" s="403"/>
      <c r="AV3527" s="405"/>
      <c r="AW3527" s="404"/>
      <c r="AY3527" s="403"/>
      <c r="BC3527" s="403"/>
      <c r="BD3527" s="403"/>
      <c r="BE3527" s="403"/>
      <c r="BF3527" s="403"/>
      <c r="BG3527" s="403"/>
      <c r="BH3527" s="403"/>
      <c r="BI3527" s="403"/>
      <c r="BJ3527" s="403"/>
      <c r="BK3527" s="403"/>
    </row>
    <row r="3528" spans="1:63" x14ac:dyDescent="0.25">
      <c r="A3528" s="405"/>
      <c r="B3528" s="400"/>
      <c r="C3528" s="403"/>
      <c r="D3528" s="403"/>
      <c r="E3528" s="403"/>
      <c r="I3528" s="404"/>
      <c r="Q3528" s="405"/>
      <c r="S3528" s="405"/>
      <c r="T3528" s="403"/>
      <c r="U3528" s="406"/>
      <c r="V3528" s="400"/>
      <c r="W3528" s="405"/>
      <c r="X3528" s="405"/>
      <c r="Y3528" s="403"/>
      <c r="Z3528" s="407"/>
      <c r="AA3528" s="403"/>
      <c r="AB3528" s="405"/>
      <c r="AC3528" s="403"/>
      <c r="AD3528" s="406"/>
      <c r="AG3528" s="403"/>
      <c r="AH3528" s="403"/>
      <c r="AI3528" s="405"/>
      <c r="AL3528" s="403"/>
      <c r="AN3528" s="403"/>
      <c r="AO3528" s="405"/>
      <c r="AP3528" s="403"/>
      <c r="AQ3528" s="403"/>
      <c r="AR3528" s="403"/>
      <c r="AS3528" s="403"/>
      <c r="AT3528" s="403"/>
      <c r="AU3528" s="403"/>
      <c r="AV3528" s="405"/>
      <c r="AW3528" s="404"/>
      <c r="AY3528" s="403"/>
      <c r="BC3528" s="403"/>
      <c r="BD3528" s="403"/>
      <c r="BE3528" s="403"/>
      <c r="BF3528" s="403"/>
      <c r="BG3528" s="403"/>
      <c r="BH3528" s="403"/>
      <c r="BI3528" s="403"/>
      <c r="BJ3528" s="403"/>
      <c r="BK3528" s="403"/>
    </row>
    <row r="3529" spans="1:63" x14ac:dyDescent="0.25">
      <c r="A3529" s="405"/>
      <c r="B3529" s="400"/>
      <c r="C3529" s="403"/>
      <c r="D3529" s="403"/>
      <c r="E3529" s="403"/>
      <c r="I3529" s="404"/>
      <c r="Q3529" s="405"/>
      <c r="S3529" s="405"/>
      <c r="T3529" s="403"/>
      <c r="U3529" s="406"/>
      <c r="V3529" s="400"/>
      <c r="W3529" s="405"/>
      <c r="X3529" s="405"/>
      <c r="Y3529" s="403"/>
      <c r="Z3529" s="407"/>
      <c r="AA3529" s="403"/>
      <c r="AB3529" s="405"/>
      <c r="AC3529" s="403"/>
      <c r="AD3529" s="406"/>
      <c r="AG3529" s="403"/>
      <c r="AH3529" s="403"/>
      <c r="AI3529" s="405"/>
      <c r="AL3529" s="403"/>
      <c r="AN3529" s="403"/>
      <c r="AO3529" s="405"/>
      <c r="AP3529" s="403"/>
      <c r="AQ3529" s="403"/>
      <c r="AR3529" s="403"/>
      <c r="AS3529" s="403"/>
      <c r="AT3529" s="403"/>
      <c r="AU3529" s="403"/>
      <c r="AV3529" s="405"/>
      <c r="AW3529" s="404"/>
      <c r="AY3529" s="403"/>
      <c r="BC3529" s="403"/>
      <c r="BD3529" s="403"/>
      <c r="BE3529" s="403"/>
      <c r="BF3529" s="403"/>
      <c r="BG3529" s="403"/>
      <c r="BH3529" s="403"/>
      <c r="BI3529" s="403"/>
      <c r="BJ3529" s="403"/>
      <c r="BK3529" s="403"/>
    </row>
    <row r="3530" spans="1:63" x14ac:dyDescent="0.25">
      <c r="A3530" s="405"/>
      <c r="B3530" s="400"/>
      <c r="C3530" s="403"/>
      <c r="D3530" s="403"/>
      <c r="E3530" s="403"/>
      <c r="I3530" s="404"/>
      <c r="Q3530" s="405"/>
      <c r="S3530" s="405"/>
      <c r="T3530" s="403"/>
      <c r="U3530" s="406"/>
      <c r="V3530" s="400"/>
      <c r="W3530" s="405"/>
      <c r="X3530" s="405"/>
      <c r="Y3530" s="403"/>
      <c r="Z3530" s="407"/>
      <c r="AA3530" s="403"/>
      <c r="AB3530" s="405"/>
      <c r="AC3530" s="403"/>
      <c r="AD3530" s="406"/>
      <c r="AG3530" s="403"/>
      <c r="AH3530" s="403"/>
      <c r="AI3530" s="405"/>
      <c r="AL3530" s="403"/>
      <c r="AN3530" s="403"/>
      <c r="AO3530" s="405"/>
      <c r="AP3530" s="403"/>
      <c r="AQ3530" s="403"/>
      <c r="AR3530" s="403"/>
      <c r="AS3530" s="403"/>
      <c r="AT3530" s="403"/>
      <c r="AU3530" s="403"/>
      <c r="AV3530" s="405"/>
      <c r="AW3530" s="404"/>
      <c r="AY3530" s="403"/>
      <c r="BC3530" s="403"/>
      <c r="BD3530" s="403"/>
      <c r="BE3530" s="403"/>
      <c r="BF3530" s="403"/>
      <c r="BG3530" s="403"/>
      <c r="BH3530" s="403"/>
      <c r="BI3530" s="403"/>
      <c r="BJ3530" s="403"/>
      <c r="BK3530" s="403"/>
    </row>
    <row r="3531" spans="1:63" x14ac:dyDescent="0.25">
      <c r="A3531" s="405"/>
      <c r="B3531" s="400"/>
      <c r="C3531" s="403"/>
      <c r="D3531" s="403"/>
      <c r="E3531" s="403"/>
      <c r="I3531" s="404"/>
      <c r="Q3531" s="405"/>
      <c r="S3531" s="405"/>
      <c r="T3531" s="403"/>
      <c r="U3531" s="406"/>
      <c r="V3531" s="400"/>
      <c r="W3531" s="405"/>
      <c r="X3531" s="405"/>
      <c r="Y3531" s="403"/>
      <c r="Z3531" s="407"/>
      <c r="AA3531" s="403"/>
      <c r="AB3531" s="405"/>
      <c r="AC3531" s="403"/>
      <c r="AD3531" s="406"/>
      <c r="AG3531" s="403"/>
      <c r="AH3531" s="403"/>
      <c r="AI3531" s="405"/>
      <c r="AL3531" s="403"/>
      <c r="AN3531" s="403"/>
      <c r="AO3531" s="405"/>
      <c r="AP3531" s="403"/>
      <c r="AQ3531" s="403"/>
      <c r="AR3531" s="403"/>
      <c r="AS3531" s="403"/>
      <c r="AT3531" s="403"/>
      <c r="AU3531" s="403"/>
      <c r="AV3531" s="405"/>
      <c r="AW3531" s="404"/>
      <c r="AY3531" s="403"/>
      <c r="BC3531" s="403"/>
      <c r="BD3531" s="403"/>
      <c r="BE3531" s="403"/>
      <c r="BF3531" s="403"/>
      <c r="BG3531" s="403"/>
      <c r="BH3531" s="403"/>
      <c r="BI3531" s="403"/>
      <c r="BJ3531" s="403"/>
      <c r="BK3531" s="403"/>
    </row>
    <row r="3532" spans="1:63" x14ac:dyDescent="0.25">
      <c r="A3532" s="405"/>
      <c r="B3532" s="400"/>
      <c r="C3532" s="403"/>
      <c r="D3532" s="403"/>
      <c r="E3532" s="403"/>
      <c r="I3532" s="404"/>
      <c r="Q3532" s="405"/>
      <c r="S3532" s="405"/>
      <c r="T3532" s="403"/>
      <c r="U3532" s="406"/>
      <c r="V3532" s="400"/>
      <c r="W3532" s="405"/>
      <c r="X3532" s="405"/>
      <c r="Y3532" s="403"/>
      <c r="Z3532" s="407"/>
      <c r="AA3532" s="403"/>
      <c r="AB3532" s="405"/>
      <c r="AC3532" s="403"/>
      <c r="AD3532" s="406"/>
      <c r="AG3532" s="403"/>
      <c r="AH3532" s="403"/>
      <c r="AI3532" s="405"/>
      <c r="AL3532" s="403"/>
      <c r="AN3532" s="403"/>
      <c r="AO3532" s="405"/>
      <c r="AP3532" s="403"/>
      <c r="AQ3532" s="403"/>
      <c r="AR3532" s="403"/>
      <c r="AS3532" s="403"/>
      <c r="AT3532" s="403"/>
      <c r="AU3532" s="403"/>
      <c r="AV3532" s="405"/>
      <c r="AW3532" s="404"/>
      <c r="AY3532" s="403"/>
      <c r="BC3532" s="403"/>
      <c r="BD3532" s="403"/>
      <c r="BE3532" s="403"/>
      <c r="BF3532" s="403"/>
      <c r="BG3532" s="403"/>
      <c r="BH3532" s="403"/>
      <c r="BI3532" s="403"/>
      <c r="BJ3532" s="403"/>
      <c r="BK3532" s="403"/>
    </row>
    <row r="3533" spans="1:63" x14ac:dyDescent="0.25">
      <c r="A3533" s="405"/>
      <c r="B3533" s="400"/>
      <c r="C3533" s="403"/>
      <c r="D3533" s="403"/>
      <c r="E3533" s="403"/>
      <c r="I3533" s="404"/>
      <c r="Q3533" s="405"/>
      <c r="S3533" s="405"/>
      <c r="T3533" s="403"/>
      <c r="U3533" s="406"/>
      <c r="V3533" s="400"/>
      <c r="W3533" s="405"/>
      <c r="X3533" s="405"/>
      <c r="Y3533" s="403"/>
      <c r="Z3533" s="407"/>
      <c r="AA3533" s="403"/>
      <c r="AB3533" s="405"/>
      <c r="AC3533" s="403"/>
      <c r="AD3533" s="406"/>
      <c r="AG3533" s="403"/>
      <c r="AH3533" s="403"/>
      <c r="AI3533" s="405"/>
      <c r="AL3533" s="403"/>
      <c r="AN3533" s="403"/>
      <c r="AO3533" s="405"/>
      <c r="AP3533" s="403"/>
      <c r="AQ3533" s="403"/>
      <c r="AR3533" s="403"/>
      <c r="AS3533" s="403"/>
      <c r="AT3533" s="403"/>
      <c r="AU3533" s="403"/>
      <c r="AV3533" s="405"/>
      <c r="AW3533" s="404"/>
      <c r="AY3533" s="403"/>
      <c r="BC3533" s="403"/>
      <c r="BD3533" s="403"/>
      <c r="BE3533" s="403"/>
      <c r="BF3533" s="403"/>
      <c r="BG3533" s="403"/>
      <c r="BH3533" s="403"/>
      <c r="BI3533" s="403"/>
      <c r="BJ3533" s="403"/>
      <c r="BK3533" s="403"/>
    </row>
    <row r="3534" spans="1:63" x14ac:dyDescent="0.25">
      <c r="A3534" s="405"/>
      <c r="B3534" s="400"/>
      <c r="C3534" s="403"/>
      <c r="D3534" s="403"/>
      <c r="E3534" s="403"/>
      <c r="I3534" s="404"/>
      <c r="Q3534" s="405"/>
      <c r="S3534" s="405"/>
      <c r="T3534" s="403"/>
      <c r="U3534" s="406"/>
      <c r="V3534" s="400"/>
      <c r="W3534" s="405"/>
      <c r="X3534" s="405"/>
      <c r="Y3534" s="403"/>
      <c r="Z3534" s="407"/>
      <c r="AA3534" s="403"/>
      <c r="AB3534" s="405"/>
      <c r="AC3534" s="403"/>
      <c r="AD3534" s="406"/>
      <c r="AG3534" s="403"/>
      <c r="AH3534" s="403"/>
      <c r="AI3534" s="405"/>
      <c r="AL3534" s="403"/>
      <c r="AN3534" s="403"/>
      <c r="AO3534" s="405"/>
      <c r="AP3534" s="403"/>
      <c r="AQ3534" s="403"/>
      <c r="AR3534" s="403"/>
      <c r="AS3534" s="403"/>
      <c r="AT3534" s="403"/>
      <c r="AU3534" s="403"/>
      <c r="AV3534" s="405"/>
      <c r="AW3534" s="404"/>
      <c r="AY3534" s="403"/>
      <c r="BC3534" s="403"/>
      <c r="BD3534" s="403"/>
      <c r="BE3534" s="403"/>
      <c r="BF3534" s="403"/>
      <c r="BG3534" s="403"/>
      <c r="BH3534" s="403"/>
      <c r="BI3534" s="403"/>
      <c r="BJ3534" s="403"/>
      <c r="BK3534" s="403"/>
    </row>
    <row r="3535" spans="1:63" x14ac:dyDescent="0.25">
      <c r="A3535" s="405"/>
      <c r="B3535" s="400"/>
      <c r="C3535" s="403"/>
      <c r="D3535" s="403"/>
      <c r="E3535" s="403"/>
      <c r="I3535" s="404"/>
      <c r="Q3535" s="405"/>
      <c r="S3535" s="405"/>
      <c r="T3535" s="403"/>
      <c r="U3535" s="406"/>
      <c r="V3535" s="400"/>
      <c r="W3535" s="405"/>
      <c r="X3535" s="405"/>
      <c r="Y3535" s="403"/>
      <c r="Z3535" s="407"/>
      <c r="AA3535" s="403"/>
      <c r="AB3535" s="405"/>
      <c r="AC3535" s="403"/>
      <c r="AD3535" s="406"/>
      <c r="AG3535" s="403"/>
      <c r="AH3535" s="403"/>
      <c r="AI3535" s="405"/>
      <c r="AL3535" s="403"/>
      <c r="AN3535" s="403"/>
      <c r="AO3535" s="405"/>
      <c r="AP3535" s="403"/>
      <c r="AQ3535" s="403"/>
      <c r="AR3535" s="403"/>
      <c r="AS3535" s="403"/>
      <c r="AT3535" s="403"/>
      <c r="AU3535" s="403"/>
      <c r="AV3535" s="405"/>
      <c r="AW3535" s="404"/>
      <c r="AY3535" s="403"/>
      <c r="BC3535" s="403"/>
      <c r="BD3535" s="403"/>
      <c r="BE3535" s="403"/>
      <c r="BF3535" s="403"/>
      <c r="BG3535" s="403"/>
      <c r="BH3535" s="403"/>
      <c r="BI3535" s="403"/>
      <c r="BJ3535" s="403"/>
      <c r="BK3535" s="403"/>
    </row>
    <row r="3536" spans="1:63" x14ac:dyDescent="0.25">
      <c r="A3536" s="405"/>
      <c r="B3536" s="400"/>
      <c r="C3536" s="403"/>
      <c r="D3536" s="403"/>
      <c r="E3536" s="403"/>
      <c r="I3536" s="404"/>
      <c r="Q3536" s="405"/>
      <c r="S3536" s="405"/>
      <c r="T3536" s="403"/>
      <c r="U3536" s="406"/>
      <c r="V3536" s="400"/>
      <c r="W3536" s="405"/>
      <c r="X3536" s="405"/>
      <c r="Y3536" s="403"/>
      <c r="Z3536" s="407"/>
      <c r="AA3536" s="403"/>
      <c r="AB3536" s="405"/>
      <c r="AC3536" s="403"/>
      <c r="AD3536" s="406"/>
      <c r="AG3536" s="403"/>
      <c r="AH3536" s="403"/>
      <c r="AI3536" s="405"/>
      <c r="AL3536" s="403"/>
      <c r="AN3536" s="403"/>
      <c r="AO3536" s="405"/>
      <c r="AP3536" s="403"/>
      <c r="AQ3536" s="403"/>
      <c r="AR3536" s="403"/>
      <c r="AS3536" s="403"/>
      <c r="AT3536" s="403"/>
      <c r="AU3536" s="403"/>
      <c r="AV3536" s="405"/>
      <c r="AW3536" s="404"/>
      <c r="AY3536" s="403"/>
      <c r="BC3536" s="403"/>
      <c r="BD3536" s="403"/>
      <c r="BE3536" s="403"/>
      <c r="BF3536" s="403"/>
      <c r="BG3536" s="403"/>
      <c r="BH3536" s="403"/>
      <c r="BI3536" s="403"/>
      <c r="BJ3536" s="403"/>
      <c r="BK3536" s="403"/>
    </row>
    <row r="3537" spans="1:63" x14ac:dyDescent="0.25">
      <c r="A3537" s="405"/>
      <c r="B3537" s="400"/>
      <c r="C3537" s="403"/>
      <c r="D3537" s="403"/>
      <c r="E3537" s="403"/>
      <c r="I3537" s="404"/>
      <c r="Q3537" s="405"/>
      <c r="S3537" s="405"/>
      <c r="T3537" s="403"/>
      <c r="U3537" s="406"/>
      <c r="V3537" s="400"/>
      <c r="W3537" s="405"/>
      <c r="X3537" s="405"/>
      <c r="Y3537" s="403"/>
      <c r="Z3537" s="407"/>
      <c r="AA3537" s="403"/>
      <c r="AB3537" s="405"/>
      <c r="AC3537" s="403"/>
      <c r="AD3537" s="406"/>
      <c r="AG3537" s="403"/>
      <c r="AH3537" s="403"/>
      <c r="AI3537" s="405"/>
      <c r="AL3537" s="403"/>
      <c r="AN3537" s="403"/>
      <c r="AO3537" s="405"/>
      <c r="AP3537" s="403"/>
      <c r="AQ3537" s="403"/>
      <c r="AR3537" s="403"/>
      <c r="AS3537" s="403"/>
      <c r="AT3537" s="403"/>
      <c r="AU3537" s="403"/>
      <c r="AV3537" s="405"/>
      <c r="AW3537" s="404"/>
      <c r="AY3537" s="403"/>
      <c r="BC3537" s="403"/>
      <c r="BD3537" s="403"/>
      <c r="BE3537" s="403"/>
      <c r="BF3537" s="403"/>
      <c r="BG3537" s="403"/>
      <c r="BH3537" s="403"/>
      <c r="BI3537" s="403"/>
      <c r="BJ3537" s="403"/>
      <c r="BK3537" s="403"/>
    </row>
    <row r="3538" spans="1:63" x14ac:dyDescent="0.25">
      <c r="A3538" s="405"/>
      <c r="B3538" s="400"/>
      <c r="C3538" s="403"/>
      <c r="D3538" s="403"/>
      <c r="E3538" s="403"/>
      <c r="I3538" s="404"/>
      <c r="Q3538" s="405"/>
      <c r="S3538" s="405"/>
      <c r="T3538" s="403"/>
      <c r="U3538" s="406"/>
      <c r="V3538" s="400"/>
      <c r="W3538" s="405"/>
      <c r="X3538" s="405"/>
      <c r="Y3538" s="403"/>
      <c r="Z3538" s="407"/>
      <c r="AA3538" s="403"/>
      <c r="AB3538" s="405"/>
      <c r="AC3538" s="403"/>
      <c r="AD3538" s="406"/>
      <c r="AG3538" s="403"/>
      <c r="AH3538" s="403"/>
      <c r="AI3538" s="405"/>
      <c r="AL3538" s="403"/>
      <c r="AN3538" s="403"/>
      <c r="AO3538" s="405"/>
      <c r="AP3538" s="403"/>
      <c r="AQ3538" s="403"/>
      <c r="AR3538" s="403"/>
      <c r="AS3538" s="403"/>
      <c r="AT3538" s="403"/>
      <c r="AU3538" s="403"/>
      <c r="AV3538" s="405"/>
      <c r="AW3538" s="404"/>
      <c r="AY3538" s="403"/>
      <c r="BC3538" s="403"/>
      <c r="BD3538" s="403"/>
      <c r="BE3538" s="403"/>
      <c r="BF3538" s="403"/>
      <c r="BG3538" s="403"/>
      <c r="BH3538" s="403"/>
      <c r="BI3538" s="403"/>
      <c r="BJ3538" s="403"/>
      <c r="BK3538" s="403"/>
    </row>
    <row r="3539" spans="1:63" x14ac:dyDescent="0.25">
      <c r="A3539" s="405"/>
      <c r="B3539" s="400"/>
      <c r="C3539" s="403"/>
      <c r="D3539" s="403"/>
      <c r="E3539" s="403"/>
      <c r="I3539" s="404"/>
      <c r="Q3539" s="405"/>
      <c r="S3539" s="405"/>
      <c r="T3539" s="403"/>
      <c r="U3539" s="406"/>
      <c r="V3539" s="400"/>
      <c r="W3539" s="405"/>
      <c r="X3539" s="405"/>
      <c r="Y3539" s="403"/>
      <c r="Z3539" s="407"/>
      <c r="AA3539" s="403"/>
      <c r="AB3539" s="405"/>
      <c r="AC3539" s="403"/>
      <c r="AD3539" s="406"/>
      <c r="AG3539" s="403"/>
      <c r="AH3539" s="403"/>
      <c r="AI3539" s="405"/>
      <c r="AL3539" s="403"/>
      <c r="AN3539" s="403"/>
      <c r="AO3539" s="405"/>
      <c r="AP3539" s="403"/>
      <c r="AQ3539" s="403"/>
      <c r="AR3539" s="403"/>
      <c r="AS3539" s="403"/>
      <c r="AT3539" s="403"/>
      <c r="AU3539" s="403"/>
      <c r="AV3539" s="405"/>
      <c r="AW3539" s="404"/>
      <c r="AY3539" s="403"/>
      <c r="BC3539" s="403"/>
      <c r="BD3539" s="403"/>
      <c r="BE3539" s="403"/>
      <c r="BF3539" s="403"/>
      <c r="BG3539" s="403"/>
      <c r="BH3539" s="403"/>
      <c r="BI3539" s="403"/>
      <c r="BJ3539" s="403"/>
      <c r="BK3539" s="403"/>
    </row>
    <row r="3540" spans="1:63" x14ac:dyDescent="0.25">
      <c r="A3540" s="405"/>
      <c r="B3540" s="400"/>
      <c r="C3540" s="403"/>
      <c r="D3540" s="403"/>
      <c r="E3540" s="403"/>
      <c r="I3540" s="404"/>
      <c r="Q3540" s="405"/>
      <c r="S3540" s="405"/>
      <c r="T3540" s="403"/>
      <c r="U3540" s="406"/>
      <c r="V3540" s="400"/>
      <c r="W3540" s="405"/>
      <c r="X3540" s="405"/>
      <c r="Y3540" s="403"/>
      <c r="Z3540" s="407"/>
      <c r="AA3540" s="403"/>
      <c r="AB3540" s="405"/>
      <c r="AC3540" s="403"/>
      <c r="AD3540" s="406"/>
      <c r="AG3540" s="403"/>
      <c r="AH3540" s="403"/>
      <c r="AI3540" s="405"/>
      <c r="AL3540" s="403"/>
      <c r="AN3540" s="403"/>
      <c r="AO3540" s="405"/>
      <c r="AP3540" s="403"/>
      <c r="AQ3540" s="403"/>
      <c r="AR3540" s="403"/>
      <c r="AS3540" s="403"/>
      <c r="AT3540" s="403"/>
      <c r="AU3540" s="403"/>
      <c r="AV3540" s="405"/>
      <c r="AW3540" s="404"/>
      <c r="AY3540" s="403"/>
      <c r="BC3540" s="403"/>
      <c r="BD3540" s="403"/>
      <c r="BE3540" s="403"/>
      <c r="BF3540" s="403"/>
      <c r="BG3540" s="403"/>
      <c r="BH3540" s="403"/>
      <c r="BI3540" s="403"/>
      <c r="BJ3540" s="403"/>
      <c r="BK3540" s="403"/>
    </row>
    <row r="3541" spans="1:63" x14ac:dyDescent="0.25">
      <c r="A3541" s="405"/>
      <c r="B3541" s="400"/>
      <c r="C3541" s="403"/>
      <c r="D3541" s="403"/>
      <c r="E3541" s="403"/>
      <c r="I3541" s="404"/>
      <c r="Q3541" s="405"/>
      <c r="S3541" s="405"/>
      <c r="T3541" s="403"/>
      <c r="U3541" s="406"/>
      <c r="V3541" s="400"/>
      <c r="W3541" s="405"/>
      <c r="X3541" s="405"/>
      <c r="Y3541" s="403"/>
      <c r="Z3541" s="407"/>
      <c r="AA3541" s="403"/>
      <c r="AB3541" s="405"/>
      <c r="AC3541" s="403"/>
      <c r="AD3541" s="406"/>
      <c r="AG3541" s="403"/>
      <c r="AH3541" s="403"/>
      <c r="AI3541" s="405"/>
      <c r="AL3541" s="403"/>
      <c r="AN3541" s="403"/>
      <c r="AO3541" s="405"/>
      <c r="AP3541" s="403"/>
      <c r="AQ3541" s="403"/>
      <c r="AR3541" s="403"/>
      <c r="AS3541" s="403"/>
      <c r="AT3541" s="403"/>
      <c r="AU3541" s="403"/>
      <c r="AV3541" s="405"/>
      <c r="AW3541" s="404"/>
      <c r="AY3541" s="403"/>
      <c r="BC3541" s="403"/>
      <c r="BD3541" s="403"/>
      <c r="BE3541" s="403"/>
      <c r="BF3541" s="403"/>
      <c r="BG3541" s="403"/>
      <c r="BH3541" s="403"/>
      <c r="BI3541" s="403"/>
      <c r="BJ3541" s="403"/>
      <c r="BK3541" s="403"/>
    </row>
    <row r="3542" spans="1:63" x14ac:dyDescent="0.25">
      <c r="A3542" s="405"/>
      <c r="B3542" s="400"/>
      <c r="C3542" s="403"/>
      <c r="D3542" s="403"/>
      <c r="E3542" s="403"/>
      <c r="I3542" s="404"/>
      <c r="Q3542" s="405"/>
      <c r="S3542" s="405"/>
      <c r="T3542" s="403"/>
      <c r="U3542" s="406"/>
      <c r="V3542" s="400"/>
      <c r="W3542" s="405"/>
      <c r="X3542" s="405"/>
      <c r="Y3542" s="403"/>
      <c r="Z3542" s="407"/>
      <c r="AA3542" s="403"/>
      <c r="AB3542" s="405"/>
      <c r="AC3542" s="403"/>
      <c r="AD3542" s="406"/>
      <c r="AG3542" s="403"/>
      <c r="AH3542" s="403"/>
      <c r="AI3542" s="405"/>
      <c r="AL3542" s="403"/>
      <c r="AN3542" s="403"/>
      <c r="AO3542" s="405"/>
      <c r="AP3542" s="403"/>
      <c r="AQ3542" s="403"/>
      <c r="AR3542" s="403"/>
      <c r="AS3542" s="403"/>
      <c r="AT3542" s="403"/>
      <c r="AU3542" s="403"/>
      <c r="AV3542" s="405"/>
      <c r="AW3542" s="404"/>
      <c r="AY3542" s="403"/>
      <c r="BC3542" s="403"/>
      <c r="BD3542" s="403"/>
      <c r="BE3542" s="403"/>
      <c r="BF3542" s="403"/>
      <c r="BG3542" s="403"/>
      <c r="BH3542" s="403"/>
      <c r="BI3542" s="403"/>
      <c r="BJ3542" s="403"/>
      <c r="BK3542" s="403"/>
    </row>
    <row r="3543" spans="1:63" x14ac:dyDescent="0.25">
      <c r="A3543" s="405"/>
      <c r="B3543" s="400"/>
      <c r="C3543" s="403"/>
      <c r="D3543" s="403"/>
      <c r="E3543" s="403"/>
      <c r="I3543" s="404"/>
      <c r="Q3543" s="405"/>
      <c r="S3543" s="405"/>
      <c r="T3543" s="403"/>
      <c r="U3543" s="406"/>
      <c r="V3543" s="400"/>
      <c r="W3543" s="405"/>
      <c r="X3543" s="405"/>
      <c r="Y3543" s="403"/>
      <c r="Z3543" s="407"/>
      <c r="AA3543" s="403"/>
      <c r="AB3543" s="405"/>
      <c r="AC3543" s="403"/>
      <c r="AD3543" s="406"/>
      <c r="AG3543" s="403"/>
      <c r="AH3543" s="403"/>
      <c r="AI3543" s="405"/>
      <c r="AL3543" s="403"/>
      <c r="AN3543" s="403"/>
      <c r="AO3543" s="405"/>
      <c r="AP3543" s="403"/>
      <c r="AQ3543" s="403"/>
      <c r="AR3543" s="403"/>
      <c r="AS3543" s="403"/>
      <c r="AT3543" s="403"/>
      <c r="AU3543" s="403"/>
      <c r="AV3543" s="405"/>
      <c r="AW3543" s="404"/>
      <c r="AY3543" s="403"/>
      <c r="BC3543" s="403"/>
      <c r="BD3543" s="403"/>
      <c r="BE3543" s="403"/>
      <c r="BF3543" s="403"/>
      <c r="BG3543" s="403"/>
      <c r="BH3543" s="403"/>
      <c r="BI3543" s="403"/>
      <c r="BJ3543" s="403"/>
      <c r="BK3543" s="403"/>
    </row>
    <row r="3544" spans="1:63" x14ac:dyDescent="0.25">
      <c r="A3544" s="405"/>
      <c r="B3544" s="400"/>
      <c r="C3544" s="403"/>
      <c r="D3544" s="403"/>
      <c r="E3544" s="403"/>
      <c r="I3544" s="404"/>
      <c r="Q3544" s="405"/>
      <c r="S3544" s="405"/>
      <c r="T3544" s="403"/>
      <c r="U3544" s="406"/>
      <c r="V3544" s="400"/>
      <c r="W3544" s="405"/>
      <c r="X3544" s="405"/>
      <c r="Y3544" s="403"/>
      <c r="Z3544" s="407"/>
      <c r="AA3544" s="403"/>
      <c r="AB3544" s="405"/>
      <c r="AC3544" s="403"/>
      <c r="AD3544" s="406"/>
      <c r="AG3544" s="403"/>
      <c r="AH3544" s="403"/>
      <c r="AI3544" s="405"/>
      <c r="AL3544" s="403"/>
      <c r="AN3544" s="403"/>
      <c r="AO3544" s="405"/>
      <c r="AP3544" s="403"/>
      <c r="AQ3544" s="403"/>
      <c r="AR3544" s="403"/>
      <c r="AS3544" s="403"/>
      <c r="AT3544" s="403"/>
      <c r="AU3544" s="403"/>
      <c r="AV3544" s="405"/>
      <c r="AW3544" s="404"/>
      <c r="AY3544" s="403"/>
      <c r="BC3544" s="403"/>
      <c r="BD3544" s="403"/>
      <c r="BE3544" s="403"/>
      <c r="BF3544" s="403"/>
      <c r="BG3544" s="403"/>
      <c r="BH3544" s="403"/>
      <c r="BI3544" s="403"/>
      <c r="BJ3544" s="403"/>
      <c r="BK3544" s="403"/>
    </row>
    <row r="3545" spans="1:63" x14ac:dyDescent="0.25">
      <c r="A3545" s="405"/>
      <c r="B3545" s="400"/>
      <c r="C3545" s="403"/>
      <c r="D3545" s="403"/>
      <c r="E3545" s="403"/>
      <c r="I3545" s="404"/>
      <c r="Q3545" s="405"/>
      <c r="S3545" s="405"/>
      <c r="T3545" s="403"/>
      <c r="U3545" s="406"/>
      <c r="V3545" s="400"/>
      <c r="W3545" s="405"/>
      <c r="X3545" s="405"/>
      <c r="Y3545" s="403"/>
      <c r="Z3545" s="407"/>
      <c r="AA3545" s="403"/>
      <c r="AB3545" s="405"/>
      <c r="AC3545" s="403"/>
      <c r="AD3545" s="406"/>
      <c r="AG3545" s="403"/>
      <c r="AH3545" s="403"/>
      <c r="AI3545" s="405"/>
      <c r="AL3545" s="403"/>
      <c r="AN3545" s="403"/>
      <c r="AO3545" s="405"/>
      <c r="AP3545" s="403"/>
      <c r="AQ3545" s="403"/>
      <c r="AR3545" s="403"/>
      <c r="AS3545" s="403"/>
      <c r="AT3545" s="403"/>
      <c r="AU3545" s="403"/>
      <c r="AV3545" s="405"/>
      <c r="AW3545" s="404"/>
      <c r="AY3545" s="403"/>
      <c r="BC3545" s="403"/>
      <c r="BD3545" s="403"/>
      <c r="BE3545" s="403"/>
      <c r="BF3545" s="403"/>
      <c r="BG3545" s="403"/>
      <c r="BH3545" s="403"/>
      <c r="BI3545" s="403"/>
      <c r="BJ3545" s="403"/>
      <c r="BK3545" s="403"/>
    </row>
    <row r="3546" spans="1:63" x14ac:dyDescent="0.25">
      <c r="A3546" s="405"/>
      <c r="B3546" s="400"/>
      <c r="C3546" s="403"/>
      <c r="D3546" s="403"/>
      <c r="E3546" s="403"/>
      <c r="I3546" s="404"/>
      <c r="Q3546" s="405"/>
      <c r="S3546" s="405"/>
      <c r="T3546" s="403"/>
      <c r="U3546" s="406"/>
      <c r="V3546" s="400"/>
      <c r="W3546" s="405"/>
      <c r="X3546" s="405"/>
      <c r="Y3546" s="403"/>
      <c r="Z3546" s="407"/>
      <c r="AA3546" s="403"/>
      <c r="AB3546" s="405"/>
      <c r="AC3546" s="403"/>
      <c r="AD3546" s="406"/>
      <c r="AG3546" s="403"/>
      <c r="AH3546" s="403"/>
      <c r="AI3546" s="405"/>
      <c r="AL3546" s="403"/>
      <c r="AN3546" s="403"/>
      <c r="AO3546" s="405"/>
      <c r="AP3546" s="403"/>
      <c r="AQ3546" s="403"/>
      <c r="AR3546" s="403"/>
      <c r="AS3546" s="403"/>
      <c r="AT3546" s="403"/>
      <c r="AU3546" s="403"/>
      <c r="AV3546" s="405"/>
      <c r="AW3546" s="404"/>
      <c r="AY3546" s="403"/>
      <c r="BC3546" s="403"/>
      <c r="BD3546" s="403"/>
      <c r="BE3546" s="403"/>
      <c r="BF3546" s="403"/>
      <c r="BG3546" s="403"/>
      <c r="BH3546" s="403"/>
      <c r="BI3546" s="403"/>
      <c r="BJ3546" s="403"/>
      <c r="BK3546" s="403"/>
    </row>
    <row r="3547" spans="1:63" x14ac:dyDescent="0.25">
      <c r="A3547" s="405"/>
      <c r="B3547" s="400"/>
      <c r="C3547" s="403"/>
      <c r="D3547" s="403"/>
      <c r="E3547" s="403"/>
      <c r="I3547" s="404"/>
      <c r="Q3547" s="405"/>
      <c r="S3547" s="405"/>
      <c r="T3547" s="403"/>
      <c r="U3547" s="406"/>
      <c r="V3547" s="400"/>
      <c r="W3547" s="405"/>
      <c r="X3547" s="405"/>
      <c r="Y3547" s="403"/>
      <c r="Z3547" s="407"/>
      <c r="AA3547" s="403"/>
      <c r="AB3547" s="405"/>
      <c r="AC3547" s="403"/>
      <c r="AD3547" s="406"/>
      <c r="AG3547" s="403"/>
      <c r="AH3547" s="403"/>
      <c r="AI3547" s="405"/>
      <c r="AL3547" s="403"/>
      <c r="AN3547" s="403"/>
      <c r="AO3547" s="405"/>
      <c r="AP3547" s="403"/>
      <c r="AQ3547" s="403"/>
      <c r="AR3547" s="403"/>
      <c r="AS3547" s="403"/>
      <c r="AT3547" s="403"/>
      <c r="AU3547" s="403"/>
      <c r="AV3547" s="405"/>
      <c r="AW3547" s="404"/>
      <c r="AY3547" s="403"/>
      <c r="BC3547" s="403"/>
      <c r="BD3547" s="403"/>
      <c r="BE3547" s="403"/>
      <c r="BF3547" s="403"/>
      <c r="BG3547" s="403"/>
      <c r="BH3547" s="403"/>
      <c r="BI3547" s="403"/>
      <c r="BJ3547" s="403"/>
      <c r="BK3547" s="403"/>
    </row>
    <row r="3548" spans="1:63" x14ac:dyDescent="0.25">
      <c r="A3548" s="405"/>
      <c r="B3548" s="400"/>
      <c r="C3548" s="403"/>
      <c r="D3548" s="403"/>
      <c r="E3548" s="403"/>
      <c r="I3548" s="404"/>
      <c r="Q3548" s="405"/>
      <c r="S3548" s="405"/>
      <c r="T3548" s="403"/>
      <c r="U3548" s="406"/>
      <c r="V3548" s="400"/>
      <c r="W3548" s="405"/>
      <c r="X3548" s="405"/>
      <c r="Y3548" s="403"/>
      <c r="Z3548" s="407"/>
      <c r="AA3548" s="403"/>
      <c r="AB3548" s="405"/>
      <c r="AC3548" s="403"/>
      <c r="AD3548" s="406"/>
      <c r="AG3548" s="403"/>
      <c r="AH3548" s="403"/>
      <c r="AI3548" s="405"/>
      <c r="AL3548" s="403"/>
      <c r="AN3548" s="403"/>
      <c r="AO3548" s="405"/>
      <c r="AP3548" s="403"/>
      <c r="AQ3548" s="403"/>
      <c r="AR3548" s="403"/>
      <c r="AS3548" s="403"/>
      <c r="AT3548" s="403"/>
      <c r="AU3548" s="403"/>
      <c r="AV3548" s="405"/>
      <c r="AW3548" s="404"/>
      <c r="AY3548" s="403"/>
      <c r="BC3548" s="403"/>
      <c r="BD3548" s="403"/>
      <c r="BE3548" s="403"/>
      <c r="BF3548" s="403"/>
      <c r="BG3548" s="403"/>
      <c r="BH3548" s="403"/>
      <c r="BI3548" s="403"/>
      <c r="BJ3548" s="403"/>
      <c r="BK3548" s="403"/>
    </row>
    <row r="3549" spans="1:63" x14ac:dyDescent="0.25">
      <c r="A3549" s="405"/>
      <c r="B3549" s="400"/>
      <c r="C3549" s="403"/>
      <c r="D3549" s="403"/>
      <c r="E3549" s="403"/>
      <c r="I3549" s="404"/>
      <c r="Q3549" s="405"/>
      <c r="S3549" s="405"/>
      <c r="T3549" s="403"/>
      <c r="U3549" s="406"/>
      <c r="V3549" s="400"/>
      <c r="W3549" s="405"/>
      <c r="X3549" s="405"/>
      <c r="Y3549" s="403"/>
      <c r="Z3549" s="407"/>
      <c r="AA3549" s="403"/>
      <c r="AB3549" s="405"/>
      <c r="AC3549" s="403"/>
      <c r="AD3549" s="406"/>
      <c r="AG3549" s="403"/>
      <c r="AH3549" s="403"/>
      <c r="AI3549" s="405"/>
      <c r="AL3549" s="403"/>
      <c r="AN3549" s="403"/>
      <c r="AO3549" s="405"/>
      <c r="AP3549" s="403"/>
      <c r="AQ3549" s="403"/>
      <c r="AR3549" s="403"/>
      <c r="AS3549" s="403"/>
      <c r="AT3549" s="403"/>
      <c r="AU3549" s="403"/>
      <c r="AV3549" s="405"/>
      <c r="AW3549" s="404"/>
      <c r="AY3549" s="403"/>
      <c r="BC3549" s="403"/>
      <c r="BD3549" s="403"/>
      <c r="BE3549" s="403"/>
      <c r="BF3549" s="403"/>
      <c r="BG3549" s="403"/>
      <c r="BH3549" s="403"/>
      <c r="BI3549" s="403"/>
      <c r="BJ3549" s="403"/>
      <c r="BK3549" s="403"/>
    </row>
    <row r="3550" spans="1:63" x14ac:dyDescent="0.25">
      <c r="A3550" s="405"/>
      <c r="B3550" s="400"/>
      <c r="C3550" s="403"/>
      <c r="D3550" s="403"/>
      <c r="E3550" s="403"/>
      <c r="I3550" s="404"/>
      <c r="Q3550" s="405"/>
      <c r="S3550" s="405"/>
      <c r="T3550" s="403"/>
      <c r="U3550" s="406"/>
      <c r="V3550" s="400"/>
      <c r="W3550" s="405"/>
      <c r="X3550" s="405"/>
      <c r="Y3550" s="403"/>
      <c r="Z3550" s="407"/>
      <c r="AA3550" s="403"/>
      <c r="AB3550" s="405"/>
      <c r="AC3550" s="403"/>
      <c r="AD3550" s="406"/>
      <c r="AG3550" s="403"/>
      <c r="AH3550" s="403"/>
      <c r="AI3550" s="405"/>
      <c r="AL3550" s="403"/>
      <c r="AN3550" s="403"/>
      <c r="AO3550" s="405"/>
      <c r="AP3550" s="403"/>
      <c r="AQ3550" s="403"/>
      <c r="AR3550" s="403"/>
      <c r="AS3550" s="403"/>
      <c r="AT3550" s="403"/>
      <c r="AU3550" s="403"/>
      <c r="AV3550" s="405"/>
      <c r="AW3550" s="404"/>
      <c r="AY3550" s="403"/>
      <c r="BC3550" s="403"/>
      <c r="BD3550" s="403"/>
      <c r="BE3550" s="403"/>
      <c r="BF3550" s="403"/>
      <c r="BG3550" s="403"/>
      <c r="BH3550" s="403"/>
      <c r="BI3550" s="403"/>
      <c r="BJ3550" s="403"/>
      <c r="BK3550" s="403"/>
    </row>
    <row r="3551" spans="1:63" x14ac:dyDescent="0.25">
      <c r="A3551" s="405"/>
      <c r="B3551" s="400"/>
      <c r="C3551" s="403"/>
      <c r="D3551" s="403"/>
      <c r="E3551" s="403"/>
      <c r="I3551" s="404"/>
      <c r="Q3551" s="405"/>
      <c r="S3551" s="405"/>
      <c r="T3551" s="403"/>
      <c r="U3551" s="406"/>
      <c r="V3551" s="400"/>
      <c r="W3551" s="405"/>
      <c r="X3551" s="405"/>
      <c r="Y3551" s="403"/>
      <c r="Z3551" s="407"/>
      <c r="AA3551" s="403"/>
      <c r="AB3551" s="405"/>
      <c r="AC3551" s="403"/>
      <c r="AD3551" s="406"/>
      <c r="AG3551" s="403"/>
      <c r="AH3551" s="403"/>
      <c r="AI3551" s="405"/>
      <c r="AL3551" s="403"/>
      <c r="AN3551" s="403"/>
      <c r="AO3551" s="405"/>
      <c r="AP3551" s="403"/>
      <c r="AQ3551" s="403"/>
      <c r="AR3551" s="403"/>
      <c r="AS3551" s="403"/>
      <c r="AT3551" s="403"/>
      <c r="AU3551" s="403"/>
      <c r="AV3551" s="405"/>
      <c r="AW3551" s="404"/>
      <c r="AY3551" s="403"/>
      <c r="BC3551" s="403"/>
      <c r="BD3551" s="403"/>
      <c r="BE3551" s="403"/>
      <c r="BF3551" s="403"/>
      <c r="BG3551" s="403"/>
      <c r="BH3551" s="403"/>
      <c r="BI3551" s="403"/>
      <c r="BJ3551" s="403"/>
      <c r="BK3551" s="403"/>
    </row>
    <row r="3552" spans="1:63" x14ac:dyDescent="0.25">
      <c r="A3552" s="405"/>
      <c r="B3552" s="400"/>
      <c r="C3552" s="403"/>
      <c r="D3552" s="403"/>
      <c r="E3552" s="403"/>
      <c r="I3552" s="404"/>
      <c r="Q3552" s="405"/>
      <c r="S3552" s="405"/>
      <c r="T3552" s="403"/>
      <c r="U3552" s="406"/>
      <c r="V3552" s="400"/>
      <c r="W3552" s="405"/>
      <c r="X3552" s="405"/>
      <c r="Y3552" s="403"/>
      <c r="Z3552" s="407"/>
      <c r="AA3552" s="403"/>
      <c r="AB3552" s="405"/>
      <c r="AC3552" s="403"/>
      <c r="AD3552" s="406"/>
      <c r="AG3552" s="403"/>
      <c r="AH3552" s="403"/>
      <c r="AI3552" s="405"/>
      <c r="AL3552" s="403"/>
      <c r="AN3552" s="403"/>
      <c r="AO3552" s="405"/>
      <c r="AP3552" s="403"/>
      <c r="AQ3552" s="403"/>
      <c r="AR3552" s="403"/>
      <c r="AS3552" s="403"/>
      <c r="AT3552" s="403"/>
      <c r="AU3552" s="403"/>
      <c r="AV3552" s="405"/>
      <c r="AW3552" s="404"/>
      <c r="AY3552" s="403"/>
      <c r="BC3552" s="403"/>
      <c r="BD3552" s="403"/>
      <c r="BE3552" s="403"/>
      <c r="BF3552" s="403"/>
      <c r="BG3552" s="403"/>
      <c r="BH3552" s="403"/>
      <c r="BI3552" s="403"/>
      <c r="BJ3552" s="403"/>
      <c r="BK3552" s="403"/>
    </row>
    <row r="3553" spans="1:63" x14ac:dyDescent="0.25">
      <c r="A3553" s="405"/>
      <c r="B3553" s="400"/>
      <c r="C3553" s="403"/>
      <c r="D3553" s="403"/>
      <c r="E3553" s="403"/>
      <c r="I3553" s="404"/>
      <c r="Q3553" s="405"/>
      <c r="S3553" s="405"/>
      <c r="T3553" s="403"/>
      <c r="U3553" s="406"/>
      <c r="V3553" s="400"/>
      <c r="W3553" s="405"/>
      <c r="X3553" s="405"/>
      <c r="Y3553" s="403"/>
      <c r="Z3553" s="407"/>
      <c r="AA3553" s="403"/>
      <c r="AB3553" s="405"/>
      <c r="AC3553" s="403"/>
      <c r="AD3553" s="406"/>
      <c r="AG3553" s="403"/>
      <c r="AH3553" s="403"/>
      <c r="AI3553" s="405"/>
      <c r="AL3553" s="403"/>
      <c r="AN3553" s="403"/>
      <c r="AO3553" s="405"/>
      <c r="AP3553" s="403"/>
      <c r="AQ3553" s="403"/>
      <c r="AR3553" s="403"/>
      <c r="AS3553" s="403"/>
      <c r="AT3553" s="403"/>
      <c r="AU3553" s="403"/>
      <c r="AV3553" s="405"/>
      <c r="AW3553" s="404"/>
      <c r="AY3553" s="403"/>
      <c r="BC3553" s="403"/>
      <c r="BD3553" s="403"/>
      <c r="BE3553" s="403"/>
      <c r="BF3553" s="403"/>
      <c r="BG3553" s="403"/>
      <c r="BH3553" s="403"/>
      <c r="BI3553" s="403"/>
      <c r="BJ3553" s="403"/>
      <c r="BK3553" s="403"/>
    </row>
    <row r="3554" spans="1:63" x14ac:dyDescent="0.25">
      <c r="A3554" s="405"/>
      <c r="B3554" s="400"/>
      <c r="C3554" s="403"/>
      <c r="D3554" s="403"/>
      <c r="E3554" s="403"/>
      <c r="I3554" s="404"/>
      <c r="Q3554" s="405"/>
      <c r="S3554" s="405"/>
      <c r="T3554" s="403"/>
      <c r="U3554" s="406"/>
      <c r="V3554" s="400"/>
      <c r="W3554" s="405"/>
      <c r="X3554" s="405"/>
      <c r="Y3554" s="403"/>
      <c r="Z3554" s="407"/>
      <c r="AA3554" s="403"/>
      <c r="AB3554" s="405"/>
      <c r="AC3554" s="403"/>
      <c r="AD3554" s="406"/>
      <c r="AG3554" s="403"/>
      <c r="AH3554" s="403"/>
      <c r="AI3554" s="405"/>
      <c r="AL3554" s="403"/>
      <c r="AN3554" s="403"/>
      <c r="AO3554" s="405"/>
      <c r="AP3554" s="403"/>
      <c r="AQ3554" s="403"/>
      <c r="AR3554" s="403"/>
      <c r="AS3554" s="403"/>
      <c r="AT3554" s="403"/>
      <c r="AU3554" s="403"/>
      <c r="AV3554" s="405"/>
      <c r="AW3554" s="404"/>
      <c r="AY3554" s="403"/>
      <c r="BC3554" s="403"/>
      <c r="BD3554" s="403"/>
      <c r="BE3554" s="403"/>
      <c r="BF3554" s="403"/>
      <c r="BG3554" s="403"/>
      <c r="BH3554" s="403"/>
      <c r="BI3554" s="403"/>
      <c r="BJ3554" s="403"/>
      <c r="BK3554" s="403"/>
    </row>
    <row r="3555" spans="1:63" x14ac:dyDescent="0.25">
      <c r="A3555" s="405"/>
      <c r="B3555" s="400"/>
      <c r="C3555" s="403"/>
      <c r="D3555" s="403"/>
      <c r="E3555" s="403"/>
      <c r="I3555" s="404"/>
      <c r="Q3555" s="405"/>
      <c r="S3555" s="405"/>
      <c r="T3555" s="403"/>
      <c r="U3555" s="406"/>
      <c r="V3555" s="400"/>
      <c r="W3555" s="405"/>
      <c r="X3555" s="405"/>
      <c r="Y3555" s="403"/>
      <c r="Z3555" s="407"/>
      <c r="AA3555" s="403"/>
      <c r="AB3555" s="405"/>
      <c r="AC3555" s="403"/>
      <c r="AD3555" s="406"/>
      <c r="AG3555" s="403"/>
      <c r="AH3555" s="403"/>
      <c r="AI3555" s="405"/>
      <c r="AL3555" s="403"/>
      <c r="AN3555" s="403"/>
      <c r="AO3555" s="405"/>
      <c r="AP3555" s="403"/>
      <c r="AQ3555" s="403"/>
      <c r="AR3555" s="403"/>
      <c r="AS3555" s="403"/>
      <c r="AT3555" s="403"/>
      <c r="AU3555" s="403"/>
      <c r="AV3555" s="405"/>
      <c r="AW3555" s="404"/>
      <c r="AY3555" s="403"/>
      <c r="BC3555" s="403"/>
      <c r="BD3555" s="403"/>
      <c r="BE3555" s="403"/>
      <c r="BF3555" s="403"/>
      <c r="BG3555" s="403"/>
      <c r="BH3555" s="403"/>
      <c r="BI3555" s="403"/>
      <c r="BJ3555" s="403"/>
      <c r="BK3555" s="403"/>
    </row>
    <row r="3556" spans="1:63" x14ac:dyDescent="0.25">
      <c r="A3556" s="405"/>
      <c r="B3556" s="400"/>
      <c r="C3556" s="403"/>
      <c r="D3556" s="403"/>
      <c r="E3556" s="403"/>
      <c r="I3556" s="404"/>
      <c r="Q3556" s="405"/>
      <c r="S3556" s="405"/>
      <c r="T3556" s="403"/>
      <c r="U3556" s="406"/>
      <c r="V3556" s="400"/>
      <c r="W3556" s="405"/>
      <c r="X3556" s="405"/>
      <c r="Y3556" s="403"/>
      <c r="Z3556" s="407"/>
      <c r="AA3556" s="403"/>
      <c r="AB3556" s="405"/>
      <c r="AC3556" s="403"/>
      <c r="AD3556" s="406"/>
      <c r="AG3556" s="403"/>
      <c r="AH3556" s="403"/>
      <c r="AI3556" s="405"/>
      <c r="AL3556" s="403"/>
      <c r="AN3556" s="403"/>
      <c r="AO3556" s="405"/>
      <c r="AP3556" s="403"/>
      <c r="AQ3556" s="403"/>
      <c r="AR3556" s="403"/>
      <c r="AS3556" s="403"/>
      <c r="AT3556" s="403"/>
      <c r="AU3556" s="403"/>
      <c r="AV3556" s="405"/>
      <c r="AW3556" s="404"/>
      <c r="AY3556" s="403"/>
      <c r="BC3556" s="403"/>
      <c r="BD3556" s="403"/>
      <c r="BE3556" s="403"/>
      <c r="BF3556" s="403"/>
      <c r="BG3556" s="403"/>
      <c r="BH3556" s="403"/>
      <c r="BI3556" s="403"/>
      <c r="BJ3556" s="403"/>
      <c r="BK3556" s="403"/>
    </row>
    <row r="3557" spans="1:63" x14ac:dyDescent="0.25">
      <c r="A3557" s="405"/>
      <c r="B3557" s="400"/>
      <c r="C3557" s="403"/>
      <c r="D3557" s="403"/>
      <c r="E3557" s="403"/>
      <c r="I3557" s="404"/>
      <c r="Q3557" s="405"/>
      <c r="S3557" s="405"/>
      <c r="T3557" s="403"/>
      <c r="U3557" s="406"/>
      <c r="V3557" s="400"/>
      <c r="W3557" s="405"/>
      <c r="X3557" s="405"/>
      <c r="Y3557" s="403"/>
      <c r="Z3557" s="407"/>
      <c r="AA3557" s="403"/>
      <c r="AB3557" s="405"/>
      <c r="AC3557" s="403"/>
      <c r="AD3557" s="406"/>
      <c r="AG3557" s="403"/>
      <c r="AH3557" s="403"/>
      <c r="AI3557" s="405"/>
      <c r="AL3557" s="403"/>
      <c r="AN3557" s="403"/>
      <c r="AO3557" s="405"/>
      <c r="AP3557" s="403"/>
      <c r="AQ3557" s="403"/>
      <c r="AR3557" s="403"/>
      <c r="AS3557" s="403"/>
      <c r="AT3557" s="403"/>
      <c r="AU3557" s="403"/>
      <c r="AV3557" s="405"/>
      <c r="AW3557" s="404"/>
      <c r="AY3557" s="403"/>
      <c r="BC3557" s="403"/>
      <c r="BD3557" s="403"/>
      <c r="BE3557" s="403"/>
      <c r="BF3557" s="403"/>
      <c r="BG3557" s="403"/>
      <c r="BH3557" s="403"/>
      <c r="BI3557" s="403"/>
      <c r="BJ3557" s="403"/>
      <c r="BK3557" s="403"/>
    </row>
    <row r="3558" spans="1:63" x14ac:dyDescent="0.25">
      <c r="A3558" s="405"/>
      <c r="B3558" s="400"/>
      <c r="C3558" s="403"/>
      <c r="D3558" s="403"/>
      <c r="E3558" s="403"/>
      <c r="I3558" s="404"/>
      <c r="Q3558" s="405"/>
      <c r="S3558" s="405"/>
      <c r="T3558" s="403"/>
      <c r="U3558" s="406"/>
      <c r="V3558" s="400"/>
      <c r="W3558" s="405"/>
      <c r="X3558" s="405"/>
      <c r="Y3558" s="403"/>
      <c r="Z3558" s="407"/>
      <c r="AA3558" s="403"/>
      <c r="AB3558" s="405"/>
      <c r="AC3558" s="403"/>
      <c r="AD3558" s="406"/>
      <c r="AG3558" s="403"/>
      <c r="AH3558" s="403"/>
      <c r="AI3558" s="405"/>
      <c r="AL3558" s="403"/>
      <c r="AN3558" s="403"/>
      <c r="AO3558" s="405"/>
      <c r="AP3558" s="403"/>
      <c r="AQ3558" s="403"/>
      <c r="AR3558" s="403"/>
      <c r="AS3558" s="403"/>
      <c r="AT3558" s="403"/>
      <c r="AU3558" s="403"/>
      <c r="AV3558" s="405"/>
      <c r="AW3558" s="404"/>
      <c r="AY3558" s="403"/>
      <c r="BC3558" s="403"/>
      <c r="BD3558" s="403"/>
      <c r="BE3558" s="403"/>
      <c r="BF3558" s="403"/>
      <c r="BG3558" s="403"/>
      <c r="BH3558" s="403"/>
      <c r="BI3558" s="403"/>
      <c r="BJ3558" s="403"/>
      <c r="BK3558" s="403"/>
    </row>
    <row r="3559" spans="1:63" x14ac:dyDescent="0.25">
      <c r="A3559" s="405"/>
      <c r="B3559" s="400"/>
      <c r="C3559" s="403"/>
      <c r="D3559" s="403"/>
      <c r="E3559" s="403"/>
      <c r="I3559" s="404"/>
      <c r="Q3559" s="405"/>
      <c r="S3559" s="405"/>
      <c r="T3559" s="403"/>
      <c r="U3559" s="406"/>
      <c r="V3559" s="400"/>
      <c r="W3559" s="405"/>
      <c r="X3559" s="405"/>
      <c r="Y3559" s="403"/>
      <c r="Z3559" s="407"/>
      <c r="AA3559" s="403"/>
      <c r="AB3559" s="405"/>
      <c r="AC3559" s="403"/>
      <c r="AD3559" s="406"/>
      <c r="AG3559" s="403"/>
      <c r="AH3559" s="403"/>
      <c r="AI3559" s="405"/>
      <c r="AL3559" s="403"/>
      <c r="AN3559" s="403"/>
      <c r="AO3559" s="405"/>
      <c r="AP3559" s="403"/>
      <c r="AQ3559" s="403"/>
      <c r="AR3559" s="403"/>
      <c r="AS3559" s="403"/>
      <c r="AT3559" s="403"/>
      <c r="AU3559" s="403"/>
      <c r="AV3559" s="405"/>
      <c r="AW3559" s="404"/>
      <c r="AY3559" s="403"/>
      <c r="BC3559" s="403"/>
      <c r="BD3559" s="403"/>
      <c r="BE3559" s="403"/>
      <c r="BF3559" s="403"/>
      <c r="BG3559" s="403"/>
      <c r="BH3559" s="403"/>
      <c r="BI3559" s="403"/>
      <c r="BJ3559" s="403"/>
      <c r="BK3559" s="403"/>
    </row>
    <row r="3560" spans="1:63" x14ac:dyDescent="0.25">
      <c r="A3560" s="405"/>
      <c r="B3560" s="400"/>
      <c r="C3560" s="403"/>
      <c r="D3560" s="403"/>
      <c r="E3560" s="403"/>
      <c r="I3560" s="404"/>
      <c r="Q3560" s="405"/>
      <c r="S3560" s="405"/>
      <c r="T3560" s="403"/>
      <c r="U3560" s="406"/>
      <c r="V3560" s="400"/>
      <c r="W3560" s="405"/>
      <c r="X3560" s="405"/>
      <c r="Y3560" s="403"/>
      <c r="Z3560" s="407"/>
      <c r="AA3560" s="403"/>
      <c r="AB3560" s="405"/>
      <c r="AC3560" s="403"/>
      <c r="AD3560" s="406"/>
      <c r="AG3560" s="403"/>
      <c r="AH3560" s="403"/>
      <c r="AI3560" s="405"/>
      <c r="AL3560" s="403"/>
      <c r="AN3560" s="403"/>
      <c r="AO3560" s="405"/>
      <c r="AP3560" s="403"/>
      <c r="AQ3560" s="403"/>
      <c r="AR3560" s="403"/>
      <c r="AS3560" s="403"/>
      <c r="AT3560" s="403"/>
      <c r="AU3560" s="403"/>
      <c r="AV3560" s="405"/>
      <c r="AW3560" s="404"/>
      <c r="AY3560" s="403"/>
      <c r="BC3560" s="403"/>
      <c r="BD3560" s="403"/>
      <c r="BE3560" s="403"/>
      <c r="BF3560" s="403"/>
      <c r="BG3560" s="403"/>
      <c r="BH3560" s="403"/>
      <c r="BI3560" s="403"/>
      <c r="BJ3560" s="403"/>
      <c r="BK3560" s="403"/>
    </row>
    <row r="3561" spans="1:63" x14ac:dyDescent="0.25">
      <c r="A3561" s="405"/>
      <c r="B3561" s="400"/>
      <c r="C3561" s="403"/>
      <c r="D3561" s="403"/>
      <c r="E3561" s="403"/>
      <c r="I3561" s="404"/>
      <c r="Q3561" s="405"/>
      <c r="S3561" s="405"/>
      <c r="T3561" s="403"/>
      <c r="U3561" s="406"/>
      <c r="V3561" s="400"/>
      <c r="W3561" s="405"/>
      <c r="X3561" s="405"/>
      <c r="Y3561" s="403"/>
      <c r="Z3561" s="407"/>
      <c r="AA3561" s="403"/>
      <c r="AB3561" s="405"/>
      <c r="AC3561" s="403"/>
      <c r="AD3561" s="406"/>
      <c r="AG3561" s="403"/>
      <c r="AH3561" s="403"/>
      <c r="AI3561" s="405"/>
      <c r="AL3561" s="403"/>
      <c r="AN3561" s="403"/>
      <c r="AO3561" s="405"/>
      <c r="AP3561" s="403"/>
      <c r="AQ3561" s="403"/>
      <c r="AR3561" s="403"/>
      <c r="AS3561" s="403"/>
      <c r="AT3561" s="403"/>
      <c r="AU3561" s="403"/>
      <c r="AV3561" s="405"/>
      <c r="AW3561" s="404"/>
      <c r="AY3561" s="403"/>
      <c r="BC3561" s="403"/>
      <c r="BD3561" s="403"/>
      <c r="BE3561" s="403"/>
      <c r="BF3561" s="403"/>
      <c r="BG3561" s="403"/>
      <c r="BH3561" s="403"/>
      <c r="BI3561" s="403"/>
      <c r="BJ3561" s="403"/>
      <c r="BK3561" s="403"/>
    </row>
    <row r="3562" spans="1:63" x14ac:dyDescent="0.25">
      <c r="A3562" s="405"/>
      <c r="B3562" s="400"/>
      <c r="C3562" s="403"/>
      <c r="D3562" s="403"/>
      <c r="E3562" s="403"/>
      <c r="I3562" s="404"/>
      <c r="Q3562" s="405"/>
      <c r="S3562" s="405"/>
      <c r="T3562" s="403"/>
      <c r="U3562" s="406"/>
      <c r="V3562" s="400"/>
      <c r="W3562" s="405"/>
      <c r="X3562" s="405"/>
      <c r="Y3562" s="403"/>
      <c r="Z3562" s="407"/>
      <c r="AA3562" s="403"/>
      <c r="AB3562" s="405"/>
      <c r="AC3562" s="403"/>
      <c r="AD3562" s="406"/>
      <c r="AG3562" s="403"/>
      <c r="AH3562" s="403"/>
      <c r="AI3562" s="405"/>
      <c r="AL3562" s="403"/>
      <c r="AN3562" s="403"/>
      <c r="AO3562" s="405"/>
      <c r="AP3562" s="403"/>
      <c r="AQ3562" s="403"/>
      <c r="AR3562" s="403"/>
      <c r="AS3562" s="403"/>
      <c r="AT3562" s="403"/>
      <c r="AU3562" s="403"/>
      <c r="AV3562" s="405"/>
      <c r="AW3562" s="404"/>
      <c r="AY3562" s="403"/>
      <c r="BC3562" s="403"/>
      <c r="BD3562" s="403"/>
      <c r="BE3562" s="403"/>
      <c r="BF3562" s="403"/>
      <c r="BG3562" s="403"/>
      <c r="BH3562" s="403"/>
      <c r="BI3562" s="403"/>
      <c r="BJ3562" s="403"/>
      <c r="BK3562" s="403"/>
    </row>
    <row r="3563" spans="1:63" x14ac:dyDescent="0.25">
      <c r="A3563" s="405"/>
      <c r="B3563" s="400"/>
      <c r="C3563" s="403"/>
      <c r="D3563" s="403"/>
      <c r="E3563" s="403"/>
      <c r="I3563" s="404"/>
      <c r="Q3563" s="405"/>
      <c r="S3563" s="405"/>
      <c r="T3563" s="403"/>
      <c r="U3563" s="406"/>
      <c r="V3563" s="400"/>
      <c r="W3563" s="405"/>
      <c r="X3563" s="405"/>
      <c r="Y3563" s="403"/>
      <c r="Z3563" s="407"/>
      <c r="AA3563" s="403"/>
      <c r="AB3563" s="405"/>
      <c r="AC3563" s="403"/>
      <c r="AD3563" s="406"/>
      <c r="AG3563" s="403"/>
      <c r="AH3563" s="403"/>
      <c r="AI3563" s="405"/>
      <c r="AL3563" s="403"/>
      <c r="AN3563" s="403"/>
      <c r="AO3563" s="405"/>
      <c r="AP3563" s="403"/>
      <c r="AQ3563" s="403"/>
      <c r="AR3563" s="403"/>
      <c r="AS3563" s="403"/>
      <c r="AT3563" s="403"/>
      <c r="AU3563" s="403"/>
      <c r="AV3563" s="405"/>
      <c r="AW3563" s="404"/>
      <c r="AY3563" s="403"/>
      <c r="BC3563" s="403"/>
      <c r="BD3563" s="403"/>
      <c r="BE3563" s="403"/>
      <c r="BF3563" s="403"/>
      <c r="BG3563" s="403"/>
      <c r="BH3563" s="403"/>
      <c r="BI3563" s="403"/>
      <c r="BJ3563" s="403"/>
      <c r="BK3563" s="403"/>
    </row>
    <row r="3564" spans="1:63" x14ac:dyDescent="0.25">
      <c r="A3564" s="405"/>
      <c r="B3564" s="400"/>
      <c r="C3564" s="403"/>
      <c r="D3564" s="403"/>
      <c r="E3564" s="403"/>
      <c r="I3564" s="404"/>
      <c r="Q3564" s="405"/>
      <c r="S3564" s="405"/>
      <c r="T3564" s="403"/>
      <c r="U3564" s="406"/>
      <c r="V3564" s="400"/>
      <c r="W3564" s="405"/>
      <c r="X3564" s="405"/>
      <c r="Y3564" s="403"/>
      <c r="Z3564" s="407"/>
      <c r="AA3564" s="403"/>
      <c r="AB3564" s="405"/>
      <c r="AC3564" s="403"/>
      <c r="AD3564" s="406"/>
      <c r="AG3564" s="403"/>
      <c r="AH3564" s="403"/>
      <c r="AI3564" s="405"/>
      <c r="AL3564" s="403"/>
      <c r="AN3564" s="403"/>
      <c r="AO3564" s="405"/>
      <c r="AP3564" s="403"/>
      <c r="AQ3564" s="403"/>
      <c r="AR3564" s="403"/>
      <c r="AS3564" s="403"/>
      <c r="AT3564" s="403"/>
      <c r="AU3564" s="403"/>
      <c r="AV3564" s="405"/>
      <c r="AW3564" s="404"/>
      <c r="AY3564" s="403"/>
      <c r="BC3564" s="403"/>
      <c r="BD3564" s="403"/>
      <c r="BE3564" s="403"/>
      <c r="BF3564" s="403"/>
      <c r="BG3564" s="403"/>
      <c r="BH3564" s="403"/>
      <c r="BI3564" s="403"/>
      <c r="BJ3564" s="403"/>
      <c r="BK3564" s="403"/>
    </row>
    <row r="3565" spans="1:63" x14ac:dyDescent="0.25">
      <c r="A3565" s="405"/>
      <c r="B3565" s="400"/>
      <c r="C3565" s="403"/>
      <c r="D3565" s="403"/>
      <c r="E3565" s="403"/>
      <c r="I3565" s="404"/>
      <c r="Q3565" s="405"/>
      <c r="S3565" s="405"/>
      <c r="T3565" s="403"/>
      <c r="U3565" s="406"/>
      <c r="V3565" s="400"/>
      <c r="W3565" s="405"/>
      <c r="X3565" s="405"/>
      <c r="Y3565" s="403"/>
      <c r="Z3565" s="407"/>
      <c r="AA3565" s="403"/>
      <c r="AB3565" s="405"/>
      <c r="AC3565" s="403"/>
      <c r="AD3565" s="406"/>
      <c r="AG3565" s="403"/>
      <c r="AH3565" s="403"/>
      <c r="AI3565" s="405"/>
      <c r="AL3565" s="403"/>
      <c r="AN3565" s="403"/>
      <c r="AO3565" s="405"/>
      <c r="AP3565" s="403"/>
      <c r="AQ3565" s="403"/>
      <c r="AR3565" s="403"/>
      <c r="AS3565" s="403"/>
      <c r="AT3565" s="403"/>
      <c r="AU3565" s="403"/>
      <c r="AV3565" s="405"/>
      <c r="AW3565" s="404"/>
      <c r="AY3565" s="403"/>
      <c r="BC3565" s="403"/>
      <c r="BD3565" s="403"/>
      <c r="BE3565" s="403"/>
      <c r="BF3565" s="403"/>
      <c r="BG3565" s="403"/>
      <c r="BH3565" s="403"/>
      <c r="BI3565" s="403"/>
      <c r="BJ3565" s="403"/>
      <c r="BK3565" s="403"/>
    </row>
    <row r="3566" spans="1:63" x14ac:dyDescent="0.25">
      <c r="A3566" s="405"/>
      <c r="B3566" s="400"/>
      <c r="C3566" s="403"/>
      <c r="D3566" s="403"/>
      <c r="E3566" s="403"/>
      <c r="I3566" s="404"/>
      <c r="Q3566" s="405"/>
      <c r="S3566" s="405"/>
      <c r="T3566" s="403"/>
      <c r="U3566" s="406"/>
      <c r="V3566" s="400"/>
      <c r="W3566" s="405"/>
      <c r="X3566" s="405"/>
      <c r="Y3566" s="403"/>
      <c r="Z3566" s="407"/>
      <c r="AA3566" s="403"/>
      <c r="AB3566" s="405"/>
      <c r="AC3566" s="403"/>
      <c r="AD3566" s="406"/>
      <c r="AG3566" s="403"/>
      <c r="AH3566" s="403"/>
      <c r="AI3566" s="405"/>
      <c r="AL3566" s="403"/>
      <c r="AN3566" s="403"/>
      <c r="AO3566" s="405"/>
      <c r="AP3566" s="403"/>
      <c r="AQ3566" s="403"/>
      <c r="AR3566" s="403"/>
      <c r="AS3566" s="403"/>
      <c r="AT3566" s="403"/>
      <c r="AU3566" s="403"/>
      <c r="AV3566" s="405"/>
      <c r="AW3566" s="404"/>
      <c r="AY3566" s="403"/>
      <c r="BC3566" s="403"/>
      <c r="BD3566" s="403"/>
      <c r="BE3566" s="403"/>
      <c r="BF3566" s="403"/>
      <c r="BG3566" s="403"/>
      <c r="BH3566" s="403"/>
      <c r="BI3566" s="403"/>
      <c r="BJ3566" s="403"/>
      <c r="BK3566" s="403"/>
    </row>
    <row r="3567" spans="1:63" x14ac:dyDescent="0.25">
      <c r="A3567" s="405"/>
      <c r="B3567" s="400"/>
      <c r="C3567" s="403"/>
      <c r="D3567" s="403"/>
      <c r="E3567" s="403"/>
      <c r="I3567" s="404"/>
      <c r="Q3567" s="405"/>
      <c r="S3567" s="405"/>
      <c r="T3567" s="403"/>
      <c r="U3567" s="406"/>
      <c r="V3567" s="400"/>
      <c r="W3567" s="405"/>
      <c r="X3567" s="405"/>
      <c r="Y3567" s="403"/>
      <c r="Z3567" s="407"/>
      <c r="AA3567" s="403"/>
      <c r="AB3567" s="405"/>
      <c r="AC3567" s="403"/>
      <c r="AD3567" s="406"/>
      <c r="AG3567" s="403"/>
      <c r="AH3567" s="403"/>
      <c r="AI3567" s="405"/>
      <c r="AL3567" s="403"/>
      <c r="AN3567" s="403"/>
      <c r="AO3567" s="405"/>
      <c r="AP3567" s="403"/>
      <c r="AQ3567" s="403"/>
      <c r="AR3567" s="403"/>
      <c r="AS3567" s="403"/>
      <c r="AT3567" s="403"/>
      <c r="AU3567" s="403"/>
      <c r="AV3567" s="405"/>
      <c r="AW3567" s="404"/>
      <c r="AY3567" s="403"/>
      <c r="BC3567" s="403"/>
      <c r="BD3567" s="403"/>
      <c r="BE3567" s="403"/>
      <c r="BF3567" s="403"/>
      <c r="BG3567" s="403"/>
      <c r="BH3567" s="403"/>
      <c r="BI3567" s="403"/>
      <c r="BJ3567" s="403"/>
      <c r="BK3567" s="403"/>
    </row>
    <row r="3568" spans="1:63" x14ac:dyDescent="0.25">
      <c r="A3568" s="405"/>
      <c r="B3568" s="400"/>
      <c r="C3568" s="403"/>
      <c r="D3568" s="403"/>
      <c r="E3568" s="403"/>
      <c r="I3568" s="404"/>
      <c r="Q3568" s="405"/>
      <c r="S3568" s="405"/>
      <c r="T3568" s="403"/>
      <c r="U3568" s="406"/>
      <c r="V3568" s="400"/>
      <c r="W3568" s="405"/>
      <c r="X3568" s="405"/>
      <c r="Y3568" s="403"/>
      <c r="Z3568" s="407"/>
      <c r="AA3568" s="403"/>
      <c r="AB3568" s="405"/>
      <c r="AC3568" s="403"/>
      <c r="AD3568" s="406"/>
      <c r="AG3568" s="403"/>
      <c r="AH3568" s="403"/>
      <c r="AI3568" s="405"/>
      <c r="AL3568" s="403"/>
      <c r="AN3568" s="403"/>
      <c r="AO3568" s="405"/>
      <c r="AP3568" s="403"/>
      <c r="AQ3568" s="403"/>
      <c r="AR3568" s="403"/>
      <c r="AS3568" s="403"/>
      <c r="AT3568" s="403"/>
      <c r="AU3568" s="403"/>
      <c r="AV3568" s="405"/>
      <c r="AW3568" s="404"/>
      <c r="AY3568" s="403"/>
      <c r="BC3568" s="403"/>
      <c r="BD3568" s="403"/>
      <c r="BE3568" s="403"/>
      <c r="BF3568" s="403"/>
      <c r="BG3568" s="403"/>
      <c r="BH3568" s="403"/>
      <c r="BI3568" s="403"/>
      <c r="BJ3568" s="403"/>
      <c r="BK3568" s="403"/>
    </row>
    <row r="3569" spans="1:63" x14ac:dyDescent="0.25">
      <c r="A3569" s="405"/>
      <c r="B3569" s="400"/>
      <c r="C3569" s="403"/>
      <c r="D3569" s="403"/>
      <c r="E3569" s="403"/>
      <c r="I3569" s="404"/>
      <c r="Q3569" s="405"/>
      <c r="S3569" s="405"/>
      <c r="T3569" s="403"/>
      <c r="U3569" s="406"/>
      <c r="V3569" s="400"/>
      <c r="W3569" s="405"/>
      <c r="X3569" s="405"/>
      <c r="Y3569" s="403"/>
      <c r="Z3569" s="407"/>
      <c r="AA3569" s="403"/>
      <c r="AB3569" s="405"/>
      <c r="AC3569" s="403"/>
      <c r="AD3569" s="406"/>
      <c r="AG3569" s="403"/>
      <c r="AH3569" s="403"/>
      <c r="AI3569" s="405"/>
      <c r="AL3569" s="403"/>
      <c r="AN3569" s="403"/>
      <c r="AO3569" s="405"/>
      <c r="AP3569" s="403"/>
      <c r="AQ3569" s="403"/>
      <c r="AR3569" s="403"/>
      <c r="AS3569" s="403"/>
      <c r="AT3569" s="403"/>
      <c r="AU3569" s="403"/>
      <c r="AV3569" s="405"/>
      <c r="AW3569" s="404"/>
      <c r="AY3569" s="403"/>
      <c r="BC3569" s="403"/>
      <c r="BD3569" s="403"/>
      <c r="BE3569" s="403"/>
      <c r="BF3569" s="403"/>
      <c r="BG3569" s="403"/>
      <c r="BH3569" s="403"/>
      <c r="BI3569" s="403"/>
      <c r="BJ3569" s="403"/>
      <c r="BK3569" s="403"/>
    </row>
    <row r="3570" spans="1:63" x14ac:dyDescent="0.25">
      <c r="A3570" s="405"/>
      <c r="B3570" s="400"/>
      <c r="C3570" s="403"/>
      <c r="D3570" s="403"/>
      <c r="E3570" s="403"/>
      <c r="I3570" s="404"/>
      <c r="Q3570" s="405"/>
      <c r="S3570" s="405"/>
      <c r="T3570" s="403"/>
      <c r="U3570" s="406"/>
      <c r="V3570" s="400"/>
      <c r="W3570" s="405"/>
      <c r="X3570" s="405"/>
      <c r="Y3570" s="403"/>
      <c r="Z3570" s="407"/>
      <c r="AA3570" s="403"/>
      <c r="AB3570" s="405"/>
      <c r="AC3570" s="403"/>
      <c r="AD3570" s="406"/>
      <c r="AG3570" s="403"/>
      <c r="AH3570" s="403"/>
      <c r="AI3570" s="405"/>
      <c r="AL3570" s="403"/>
      <c r="AN3570" s="403"/>
      <c r="AO3570" s="405"/>
      <c r="AP3570" s="403"/>
      <c r="AQ3570" s="403"/>
      <c r="AR3570" s="403"/>
      <c r="AS3570" s="403"/>
      <c r="AT3570" s="403"/>
      <c r="AU3570" s="403"/>
      <c r="AV3570" s="405"/>
      <c r="AW3570" s="404"/>
      <c r="AY3570" s="403"/>
      <c r="BC3570" s="403"/>
      <c r="BD3570" s="403"/>
      <c r="BE3570" s="403"/>
      <c r="BF3570" s="403"/>
      <c r="BG3570" s="403"/>
      <c r="BH3570" s="403"/>
      <c r="BI3570" s="403"/>
      <c r="BJ3570" s="403"/>
      <c r="BK3570" s="403"/>
    </row>
    <row r="3571" spans="1:63" x14ac:dyDescent="0.25">
      <c r="A3571" s="405"/>
      <c r="B3571" s="400"/>
      <c r="C3571" s="403"/>
      <c r="D3571" s="403"/>
      <c r="E3571" s="403"/>
      <c r="I3571" s="404"/>
      <c r="Q3571" s="405"/>
      <c r="S3571" s="405"/>
      <c r="T3571" s="403"/>
      <c r="U3571" s="406"/>
      <c r="V3571" s="400"/>
      <c r="W3571" s="405"/>
      <c r="X3571" s="405"/>
      <c r="Y3571" s="403"/>
      <c r="Z3571" s="407"/>
      <c r="AA3571" s="403"/>
      <c r="AB3571" s="405"/>
      <c r="AC3571" s="403"/>
      <c r="AD3571" s="406"/>
      <c r="AG3571" s="403"/>
      <c r="AH3571" s="403"/>
      <c r="AI3571" s="405"/>
      <c r="AL3571" s="403"/>
      <c r="AN3571" s="403"/>
      <c r="AO3571" s="405"/>
      <c r="AP3571" s="403"/>
      <c r="AQ3571" s="403"/>
      <c r="AR3571" s="403"/>
      <c r="AS3571" s="403"/>
      <c r="AT3571" s="403"/>
      <c r="AU3571" s="403"/>
      <c r="AV3571" s="405"/>
      <c r="AW3571" s="404"/>
      <c r="AY3571" s="403"/>
      <c r="BC3571" s="403"/>
      <c r="BD3571" s="403"/>
      <c r="BE3571" s="403"/>
      <c r="BF3571" s="403"/>
      <c r="BG3571" s="403"/>
      <c r="BH3571" s="403"/>
      <c r="BI3571" s="403"/>
      <c r="BJ3571" s="403"/>
      <c r="BK3571" s="403"/>
    </row>
    <row r="3572" spans="1:63" x14ac:dyDescent="0.25">
      <c r="A3572" s="405"/>
      <c r="B3572" s="400"/>
      <c r="C3572" s="403"/>
      <c r="D3572" s="403"/>
      <c r="E3572" s="403"/>
      <c r="I3572" s="404"/>
      <c r="Q3572" s="405"/>
      <c r="S3572" s="405"/>
      <c r="T3572" s="403"/>
      <c r="U3572" s="406"/>
      <c r="V3572" s="400"/>
      <c r="W3572" s="405"/>
      <c r="X3572" s="405"/>
      <c r="Y3572" s="403"/>
      <c r="Z3572" s="407"/>
      <c r="AA3572" s="403"/>
      <c r="AB3572" s="405"/>
      <c r="AC3572" s="403"/>
      <c r="AD3572" s="406"/>
      <c r="AG3572" s="403"/>
      <c r="AH3572" s="403"/>
      <c r="AI3572" s="405"/>
      <c r="AL3572" s="403"/>
      <c r="AN3572" s="403"/>
      <c r="AO3572" s="405"/>
      <c r="AP3572" s="403"/>
      <c r="AQ3572" s="403"/>
      <c r="AR3572" s="403"/>
      <c r="AS3572" s="403"/>
      <c r="AT3572" s="403"/>
      <c r="AU3572" s="403"/>
      <c r="AV3572" s="405"/>
      <c r="AW3572" s="404"/>
      <c r="AY3572" s="403"/>
      <c r="BC3572" s="403"/>
      <c r="BD3572" s="403"/>
      <c r="BE3572" s="403"/>
      <c r="BF3572" s="403"/>
      <c r="BG3572" s="403"/>
      <c r="BH3572" s="403"/>
      <c r="BI3572" s="403"/>
      <c r="BJ3572" s="403"/>
      <c r="BK3572" s="403"/>
    </row>
    <row r="3573" spans="1:63" x14ac:dyDescent="0.25">
      <c r="A3573" s="405"/>
      <c r="B3573" s="400"/>
      <c r="C3573" s="403"/>
      <c r="D3573" s="403"/>
      <c r="E3573" s="403"/>
      <c r="I3573" s="404"/>
      <c r="Q3573" s="405"/>
      <c r="S3573" s="405"/>
      <c r="T3573" s="403"/>
      <c r="U3573" s="406"/>
      <c r="V3573" s="400"/>
      <c r="W3573" s="405"/>
      <c r="X3573" s="405"/>
      <c r="Y3573" s="403"/>
      <c r="Z3573" s="407"/>
      <c r="AA3573" s="403"/>
      <c r="AB3573" s="405"/>
      <c r="AC3573" s="403"/>
      <c r="AD3573" s="406"/>
      <c r="AG3573" s="403"/>
      <c r="AH3573" s="403"/>
      <c r="AI3573" s="405"/>
      <c r="AL3573" s="403"/>
      <c r="AN3573" s="403"/>
      <c r="AO3573" s="405"/>
      <c r="AP3573" s="403"/>
      <c r="AQ3573" s="403"/>
      <c r="AR3573" s="403"/>
      <c r="AS3573" s="403"/>
      <c r="AT3573" s="403"/>
      <c r="AU3573" s="403"/>
      <c r="AV3573" s="405"/>
      <c r="AW3573" s="404"/>
      <c r="AY3573" s="403"/>
      <c r="BC3573" s="403"/>
      <c r="BD3573" s="403"/>
      <c r="BE3573" s="403"/>
      <c r="BF3573" s="403"/>
      <c r="BG3573" s="403"/>
      <c r="BH3573" s="403"/>
      <c r="BI3573" s="403"/>
      <c r="BJ3573" s="403"/>
      <c r="BK3573" s="403"/>
    </row>
    <row r="3574" spans="1:63" x14ac:dyDescent="0.25">
      <c r="A3574" s="405"/>
      <c r="B3574" s="400"/>
      <c r="C3574" s="403"/>
      <c r="D3574" s="403"/>
      <c r="E3574" s="403"/>
      <c r="I3574" s="404"/>
      <c r="Q3574" s="405"/>
      <c r="S3574" s="405"/>
      <c r="T3574" s="403"/>
      <c r="U3574" s="406"/>
      <c r="V3574" s="400"/>
      <c r="W3574" s="405"/>
      <c r="X3574" s="405"/>
      <c r="Y3574" s="403"/>
      <c r="Z3574" s="407"/>
      <c r="AA3574" s="403"/>
      <c r="AB3574" s="405"/>
      <c r="AC3574" s="403"/>
      <c r="AD3574" s="406"/>
      <c r="AG3574" s="403"/>
      <c r="AH3574" s="403"/>
      <c r="AI3574" s="405"/>
      <c r="AL3574" s="403"/>
      <c r="AN3574" s="403"/>
      <c r="AO3574" s="405"/>
      <c r="AP3574" s="403"/>
      <c r="AQ3574" s="403"/>
      <c r="AR3574" s="403"/>
      <c r="AS3574" s="403"/>
      <c r="AT3574" s="403"/>
      <c r="AU3574" s="403"/>
      <c r="AV3574" s="405"/>
      <c r="AW3574" s="404"/>
      <c r="AY3574" s="403"/>
      <c r="BC3574" s="403"/>
      <c r="BD3574" s="403"/>
      <c r="BE3574" s="403"/>
      <c r="BF3574" s="403"/>
      <c r="BG3574" s="403"/>
      <c r="BH3574" s="403"/>
      <c r="BI3574" s="403"/>
      <c r="BJ3574" s="403"/>
      <c r="BK3574" s="403"/>
    </row>
    <row r="3575" spans="1:63" x14ac:dyDescent="0.25">
      <c r="A3575" s="405"/>
      <c r="B3575" s="400"/>
      <c r="C3575" s="403"/>
      <c r="D3575" s="403"/>
      <c r="E3575" s="403"/>
      <c r="I3575" s="404"/>
      <c r="Q3575" s="405"/>
      <c r="S3575" s="405"/>
      <c r="T3575" s="403"/>
      <c r="U3575" s="406"/>
      <c r="V3575" s="400"/>
      <c r="W3575" s="405"/>
      <c r="X3575" s="405"/>
      <c r="Y3575" s="403"/>
      <c r="Z3575" s="407"/>
      <c r="AA3575" s="403"/>
      <c r="AB3575" s="405"/>
      <c r="AC3575" s="403"/>
      <c r="AD3575" s="406"/>
      <c r="AG3575" s="403"/>
      <c r="AH3575" s="403"/>
      <c r="AI3575" s="405"/>
      <c r="AL3575" s="403"/>
      <c r="AN3575" s="403"/>
      <c r="AO3575" s="405"/>
      <c r="AP3575" s="403"/>
      <c r="AQ3575" s="403"/>
      <c r="AR3575" s="403"/>
      <c r="AS3575" s="403"/>
      <c r="AT3575" s="403"/>
      <c r="AU3575" s="403"/>
      <c r="AV3575" s="405"/>
      <c r="AW3575" s="404"/>
      <c r="AY3575" s="403"/>
      <c r="BC3575" s="403"/>
      <c r="BD3575" s="403"/>
      <c r="BE3575" s="403"/>
      <c r="BF3575" s="403"/>
      <c r="BG3575" s="403"/>
      <c r="BH3575" s="403"/>
      <c r="BI3575" s="403"/>
      <c r="BJ3575" s="403"/>
      <c r="BK3575" s="403"/>
    </row>
    <row r="3576" spans="1:63" x14ac:dyDescent="0.25">
      <c r="A3576" s="405"/>
      <c r="B3576" s="400"/>
      <c r="C3576" s="403"/>
      <c r="D3576" s="403"/>
      <c r="E3576" s="403"/>
      <c r="I3576" s="404"/>
      <c r="Q3576" s="405"/>
      <c r="S3576" s="405"/>
      <c r="T3576" s="403"/>
      <c r="U3576" s="406"/>
      <c r="V3576" s="400"/>
      <c r="W3576" s="405"/>
      <c r="X3576" s="405"/>
      <c r="Y3576" s="403"/>
      <c r="Z3576" s="407"/>
      <c r="AA3576" s="403"/>
      <c r="AB3576" s="405"/>
      <c r="AC3576" s="403"/>
      <c r="AD3576" s="406"/>
      <c r="AG3576" s="403"/>
      <c r="AH3576" s="403"/>
      <c r="AI3576" s="405"/>
      <c r="AL3576" s="403"/>
      <c r="AN3576" s="403"/>
      <c r="AO3576" s="405"/>
      <c r="AP3576" s="403"/>
      <c r="AQ3576" s="403"/>
      <c r="AR3576" s="403"/>
      <c r="AS3576" s="403"/>
      <c r="AT3576" s="403"/>
      <c r="AU3576" s="403"/>
      <c r="AV3576" s="405"/>
      <c r="AW3576" s="404"/>
      <c r="AY3576" s="403"/>
      <c r="BC3576" s="403"/>
      <c r="BD3576" s="403"/>
      <c r="BE3576" s="403"/>
      <c r="BF3576" s="403"/>
      <c r="BG3576" s="403"/>
      <c r="BH3576" s="403"/>
      <c r="BI3576" s="403"/>
      <c r="BJ3576" s="403"/>
      <c r="BK3576" s="403"/>
    </row>
    <row r="3577" spans="1:63" x14ac:dyDescent="0.25">
      <c r="A3577" s="405"/>
      <c r="B3577" s="400"/>
      <c r="C3577" s="403"/>
      <c r="D3577" s="403"/>
      <c r="E3577" s="403"/>
      <c r="I3577" s="404"/>
      <c r="Q3577" s="405"/>
      <c r="S3577" s="405"/>
      <c r="T3577" s="403"/>
      <c r="U3577" s="406"/>
      <c r="V3577" s="400"/>
      <c r="W3577" s="405"/>
      <c r="X3577" s="405"/>
      <c r="Y3577" s="403"/>
      <c r="Z3577" s="407"/>
      <c r="AA3577" s="403"/>
      <c r="AB3577" s="405"/>
      <c r="AC3577" s="403"/>
      <c r="AD3577" s="406"/>
      <c r="AG3577" s="403"/>
      <c r="AH3577" s="403"/>
      <c r="AI3577" s="405"/>
      <c r="AL3577" s="403"/>
      <c r="AN3577" s="403"/>
      <c r="AO3577" s="405"/>
      <c r="AP3577" s="403"/>
      <c r="AQ3577" s="403"/>
      <c r="AR3577" s="403"/>
      <c r="AS3577" s="403"/>
      <c r="AT3577" s="403"/>
      <c r="AU3577" s="403"/>
      <c r="AV3577" s="405"/>
      <c r="AW3577" s="404"/>
      <c r="AY3577" s="403"/>
      <c r="BC3577" s="403"/>
      <c r="BD3577" s="403"/>
      <c r="BE3577" s="403"/>
      <c r="BF3577" s="403"/>
      <c r="BG3577" s="403"/>
      <c r="BH3577" s="403"/>
      <c r="BI3577" s="403"/>
      <c r="BJ3577" s="403"/>
      <c r="BK3577" s="403"/>
    </row>
    <row r="3578" spans="1:63" x14ac:dyDescent="0.25">
      <c r="A3578" s="405"/>
      <c r="B3578" s="400"/>
      <c r="C3578" s="403"/>
      <c r="D3578" s="403"/>
      <c r="E3578" s="403"/>
      <c r="I3578" s="404"/>
      <c r="Q3578" s="405"/>
      <c r="S3578" s="405"/>
      <c r="T3578" s="403"/>
      <c r="U3578" s="406"/>
      <c r="V3578" s="400"/>
      <c r="W3578" s="405"/>
      <c r="X3578" s="405"/>
      <c r="Y3578" s="403"/>
      <c r="Z3578" s="407"/>
      <c r="AA3578" s="403"/>
      <c r="AB3578" s="405"/>
      <c r="AC3578" s="403"/>
      <c r="AD3578" s="406"/>
      <c r="AG3578" s="403"/>
      <c r="AH3578" s="403"/>
      <c r="AI3578" s="405"/>
      <c r="AL3578" s="403"/>
      <c r="AN3578" s="403"/>
      <c r="AO3578" s="405"/>
      <c r="AP3578" s="403"/>
      <c r="AQ3578" s="403"/>
      <c r="AR3578" s="403"/>
      <c r="AS3578" s="403"/>
      <c r="AT3578" s="403"/>
      <c r="AU3578" s="403"/>
      <c r="AV3578" s="405"/>
      <c r="AW3578" s="404"/>
      <c r="AY3578" s="403"/>
      <c r="BC3578" s="403"/>
      <c r="BD3578" s="403"/>
      <c r="BE3578" s="403"/>
      <c r="BF3578" s="403"/>
      <c r="BG3578" s="403"/>
      <c r="BH3578" s="403"/>
      <c r="BI3578" s="403"/>
      <c r="BJ3578" s="403"/>
      <c r="BK3578" s="403"/>
    </row>
    <row r="3579" spans="1:63" x14ac:dyDescent="0.25">
      <c r="A3579" s="405"/>
      <c r="B3579" s="400"/>
      <c r="C3579" s="403"/>
      <c r="D3579" s="403"/>
      <c r="E3579" s="403"/>
      <c r="I3579" s="404"/>
      <c r="Q3579" s="405"/>
      <c r="S3579" s="405"/>
      <c r="T3579" s="403"/>
      <c r="U3579" s="406"/>
      <c r="V3579" s="400"/>
      <c r="W3579" s="405"/>
      <c r="X3579" s="405"/>
      <c r="Y3579" s="403"/>
      <c r="Z3579" s="407"/>
      <c r="AA3579" s="403"/>
      <c r="AB3579" s="405"/>
      <c r="AC3579" s="403"/>
      <c r="AD3579" s="406"/>
      <c r="AG3579" s="403"/>
      <c r="AH3579" s="403"/>
      <c r="AI3579" s="405"/>
      <c r="AL3579" s="403"/>
      <c r="AN3579" s="403"/>
      <c r="AO3579" s="405"/>
      <c r="AP3579" s="403"/>
      <c r="AQ3579" s="403"/>
      <c r="AR3579" s="403"/>
      <c r="AS3579" s="403"/>
      <c r="AT3579" s="403"/>
      <c r="AU3579" s="403"/>
      <c r="AV3579" s="405"/>
      <c r="AW3579" s="404"/>
      <c r="AY3579" s="403"/>
      <c r="BC3579" s="403"/>
      <c r="BD3579" s="403"/>
      <c r="BE3579" s="403"/>
      <c r="BF3579" s="403"/>
      <c r="BG3579" s="403"/>
      <c r="BH3579" s="403"/>
      <c r="BI3579" s="403"/>
      <c r="BJ3579" s="403"/>
      <c r="BK3579" s="403"/>
    </row>
    <row r="3580" spans="1:63" x14ac:dyDescent="0.25">
      <c r="A3580" s="405"/>
      <c r="B3580" s="400"/>
      <c r="C3580" s="403"/>
      <c r="D3580" s="403"/>
      <c r="E3580" s="403"/>
      <c r="I3580" s="404"/>
      <c r="Q3580" s="405"/>
      <c r="S3580" s="405"/>
      <c r="T3580" s="403"/>
      <c r="U3580" s="406"/>
      <c r="V3580" s="400"/>
      <c r="W3580" s="405"/>
      <c r="X3580" s="405"/>
      <c r="Y3580" s="403"/>
      <c r="Z3580" s="407"/>
      <c r="AA3580" s="403"/>
      <c r="AB3580" s="405"/>
      <c r="AC3580" s="403"/>
      <c r="AD3580" s="406"/>
      <c r="AG3580" s="403"/>
      <c r="AH3580" s="403"/>
      <c r="AI3580" s="405"/>
      <c r="AL3580" s="403"/>
      <c r="AN3580" s="403"/>
      <c r="AO3580" s="405"/>
      <c r="AP3580" s="403"/>
      <c r="AQ3580" s="403"/>
      <c r="AR3580" s="403"/>
      <c r="AS3580" s="403"/>
      <c r="AT3580" s="403"/>
      <c r="AU3580" s="403"/>
      <c r="AV3580" s="405"/>
      <c r="AW3580" s="404"/>
      <c r="AY3580" s="403"/>
      <c r="BC3580" s="403"/>
      <c r="BD3580" s="403"/>
      <c r="BE3580" s="403"/>
      <c r="BF3580" s="403"/>
      <c r="BG3580" s="403"/>
      <c r="BH3580" s="403"/>
      <c r="BI3580" s="403"/>
      <c r="BJ3580" s="403"/>
      <c r="BK3580" s="403"/>
    </row>
    <row r="3581" spans="1:63" x14ac:dyDescent="0.25">
      <c r="A3581" s="405"/>
      <c r="B3581" s="400"/>
      <c r="C3581" s="403"/>
      <c r="D3581" s="403"/>
      <c r="E3581" s="403"/>
      <c r="I3581" s="404"/>
      <c r="Q3581" s="405"/>
      <c r="S3581" s="405"/>
      <c r="T3581" s="403"/>
      <c r="U3581" s="406"/>
      <c r="V3581" s="400"/>
      <c r="W3581" s="405"/>
      <c r="X3581" s="405"/>
      <c r="Y3581" s="403"/>
      <c r="Z3581" s="407"/>
      <c r="AA3581" s="403"/>
      <c r="AB3581" s="405"/>
      <c r="AC3581" s="403"/>
      <c r="AD3581" s="406"/>
      <c r="AG3581" s="403"/>
      <c r="AH3581" s="403"/>
      <c r="AI3581" s="405"/>
      <c r="AL3581" s="403"/>
      <c r="AN3581" s="403"/>
      <c r="AO3581" s="405"/>
      <c r="AP3581" s="403"/>
      <c r="AQ3581" s="403"/>
      <c r="AR3581" s="403"/>
      <c r="AS3581" s="403"/>
      <c r="AT3581" s="403"/>
      <c r="AU3581" s="403"/>
      <c r="AV3581" s="405"/>
      <c r="AW3581" s="404"/>
      <c r="AY3581" s="403"/>
      <c r="BC3581" s="403"/>
      <c r="BD3581" s="403"/>
      <c r="BE3581" s="403"/>
      <c r="BF3581" s="403"/>
      <c r="BG3581" s="403"/>
      <c r="BH3581" s="403"/>
      <c r="BI3581" s="403"/>
      <c r="BJ3581" s="403"/>
      <c r="BK3581" s="403"/>
    </row>
    <row r="3582" spans="1:63" x14ac:dyDescent="0.25">
      <c r="A3582" s="405"/>
      <c r="B3582" s="400"/>
      <c r="C3582" s="403"/>
      <c r="D3582" s="403"/>
      <c r="E3582" s="403"/>
      <c r="I3582" s="404"/>
      <c r="Q3582" s="405"/>
      <c r="S3582" s="405"/>
      <c r="T3582" s="403"/>
      <c r="U3582" s="406"/>
      <c r="V3582" s="400"/>
      <c r="W3582" s="405"/>
      <c r="X3582" s="405"/>
      <c r="Y3582" s="403"/>
      <c r="Z3582" s="407"/>
      <c r="AA3582" s="403"/>
      <c r="AB3582" s="405"/>
      <c r="AC3582" s="403"/>
      <c r="AD3582" s="406"/>
      <c r="AG3582" s="403"/>
      <c r="AH3582" s="403"/>
      <c r="AI3582" s="405"/>
      <c r="AL3582" s="403"/>
      <c r="AN3582" s="403"/>
      <c r="AO3582" s="405"/>
      <c r="AP3582" s="403"/>
      <c r="AQ3582" s="403"/>
      <c r="AR3582" s="403"/>
      <c r="AS3582" s="403"/>
      <c r="AT3582" s="403"/>
      <c r="AU3582" s="403"/>
      <c r="AV3582" s="405"/>
      <c r="AW3582" s="404"/>
      <c r="AY3582" s="403"/>
      <c r="BC3582" s="403"/>
      <c r="BD3582" s="403"/>
      <c r="BE3582" s="403"/>
      <c r="BF3582" s="403"/>
      <c r="BG3582" s="403"/>
      <c r="BH3582" s="403"/>
      <c r="BI3582" s="403"/>
      <c r="BJ3582" s="403"/>
      <c r="BK3582" s="403"/>
    </row>
    <row r="3583" spans="1:63" x14ac:dyDescent="0.25">
      <c r="A3583" s="405"/>
      <c r="B3583" s="400"/>
      <c r="C3583" s="403"/>
      <c r="D3583" s="403"/>
      <c r="E3583" s="403"/>
      <c r="I3583" s="404"/>
      <c r="Q3583" s="405"/>
      <c r="S3583" s="405"/>
      <c r="T3583" s="403"/>
      <c r="U3583" s="406"/>
      <c r="V3583" s="400"/>
      <c r="W3583" s="405"/>
      <c r="X3583" s="405"/>
      <c r="Y3583" s="403"/>
      <c r="Z3583" s="407"/>
      <c r="AA3583" s="403"/>
      <c r="AB3583" s="405"/>
      <c r="AC3583" s="403"/>
      <c r="AD3583" s="406"/>
      <c r="AG3583" s="403"/>
      <c r="AH3583" s="403"/>
      <c r="AI3583" s="405"/>
      <c r="AL3583" s="403"/>
      <c r="AN3583" s="403"/>
      <c r="AO3583" s="405"/>
      <c r="AP3583" s="403"/>
      <c r="AQ3583" s="403"/>
      <c r="AR3583" s="403"/>
      <c r="AS3583" s="403"/>
      <c r="AT3583" s="403"/>
      <c r="AU3583" s="403"/>
      <c r="AV3583" s="405"/>
      <c r="AW3583" s="404"/>
      <c r="AY3583" s="403"/>
      <c r="BC3583" s="403"/>
      <c r="BD3583" s="403"/>
      <c r="BE3583" s="403"/>
      <c r="BF3583" s="403"/>
      <c r="BG3583" s="403"/>
      <c r="BH3583" s="403"/>
      <c r="BI3583" s="403"/>
      <c r="BJ3583" s="403"/>
      <c r="BK3583" s="403"/>
    </row>
    <row r="3584" spans="1:63" x14ac:dyDescent="0.25">
      <c r="A3584" s="405"/>
      <c r="B3584" s="400"/>
      <c r="C3584" s="403"/>
      <c r="D3584" s="403"/>
      <c r="E3584" s="403"/>
      <c r="I3584" s="404"/>
      <c r="Q3584" s="405"/>
      <c r="S3584" s="405"/>
      <c r="T3584" s="403"/>
      <c r="U3584" s="406"/>
      <c r="V3584" s="400"/>
      <c r="W3584" s="405"/>
      <c r="X3584" s="405"/>
      <c r="Y3584" s="403"/>
      <c r="Z3584" s="407"/>
      <c r="AA3584" s="403"/>
      <c r="AB3584" s="405"/>
      <c r="AC3584" s="403"/>
      <c r="AD3584" s="406"/>
      <c r="AG3584" s="403"/>
      <c r="AH3584" s="403"/>
      <c r="AI3584" s="405"/>
      <c r="AL3584" s="403"/>
      <c r="AN3584" s="403"/>
      <c r="AO3584" s="405"/>
      <c r="AP3584" s="403"/>
      <c r="AQ3584" s="403"/>
      <c r="AR3584" s="403"/>
      <c r="AS3584" s="403"/>
      <c r="AT3584" s="403"/>
      <c r="AU3584" s="403"/>
      <c r="AV3584" s="405"/>
      <c r="AW3584" s="404"/>
      <c r="AY3584" s="403"/>
      <c r="BC3584" s="403"/>
      <c r="BD3584" s="403"/>
      <c r="BE3584" s="403"/>
      <c r="BF3584" s="403"/>
      <c r="BG3584" s="403"/>
      <c r="BH3584" s="403"/>
      <c r="BI3584" s="403"/>
      <c r="BJ3584" s="403"/>
      <c r="BK3584" s="403"/>
    </row>
    <row r="3585" spans="1:63" x14ac:dyDescent="0.25">
      <c r="A3585" s="405"/>
      <c r="B3585" s="400"/>
      <c r="C3585" s="403"/>
      <c r="D3585" s="403"/>
      <c r="E3585" s="403"/>
      <c r="I3585" s="404"/>
      <c r="Q3585" s="405"/>
      <c r="S3585" s="405"/>
      <c r="T3585" s="403"/>
      <c r="U3585" s="406"/>
      <c r="V3585" s="400"/>
      <c r="W3585" s="405"/>
      <c r="X3585" s="405"/>
      <c r="Y3585" s="403"/>
      <c r="Z3585" s="407"/>
      <c r="AA3585" s="403"/>
      <c r="AB3585" s="405"/>
      <c r="AC3585" s="403"/>
      <c r="AD3585" s="406"/>
      <c r="AG3585" s="403"/>
      <c r="AH3585" s="403"/>
      <c r="AI3585" s="405"/>
      <c r="AL3585" s="403"/>
      <c r="AN3585" s="403"/>
      <c r="AO3585" s="405"/>
      <c r="AP3585" s="403"/>
      <c r="AQ3585" s="403"/>
      <c r="AR3585" s="403"/>
      <c r="AS3585" s="403"/>
      <c r="AT3585" s="403"/>
      <c r="AU3585" s="403"/>
      <c r="AV3585" s="405"/>
      <c r="AW3585" s="404"/>
      <c r="AY3585" s="403"/>
      <c r="BC3585" s="403"/>
      <c r="BD3585" s="403"/>
      <c r="BE3585" s="403"/>
      <c r="BF3585" s="403"/>
      <c r="BG3585" s="403"/>
      <c r="BH3585" s="403"/>
      <c r="BI3585" s="403"/>
      <c r="BJ3585" s="403"/>
      <c r="BK3585" s="403"/>
    </row>
    <row r="3586" spans="1:63" x14ac:dyDescent="0.25">
      <c r="A3586" s="405"/>
      <c r="B3586" s="400"/>
      <c r="C3586" s="403"/>
      <c r="D3586" s="403"/>
      <c r="E3586" s="403"/>
      <c r="I3586" s="404"/>
      <c r="Q3586" s="405"/>
      <c r="S3586" s="405"/>
      <c r="T3586" s="403"/>
      <c r="U3586" s="406"/>
      <c r="V3586" s="400"/>
      <c r="W3586" s="405"/>
      <c r="X3586" s="405"/>
      <c r="Y3586" s="403"/>
      <c r="Z3586" s="407"/>
      <c r="AA3586" s="403"/>
      <c r="AB3586" s="405"/>
      <c r="AC3586" s="403"/>
      <c r="AD3586" s="406"/>
      <c r="AG3586" s="403"/>
      <c r="AH3586" s="403"/>
      <c r="AI3586" s="405"/>
      <c r="AL3586" s="403"/>
      <c r="AN3586" s="403"/>
      <c r="AO3586" s="405"/>
      <c r="AP3586" s="403"/>
      <c r="AQ3586" s="403"/>
      <c r="AR3586" s="403"/>
      <c r="AS3586" s="403"/>
      <c r="AT3586" s="403"/>
      <c r="AU3586" s="403"/>
      <c r="AV3586" s="405"/>
      <c r="AW3586" s="404"/>
      <c r="AY3586" s="403"/>
      <c r="BC3586" s="403"/>
      <c r="BD3586" s="403"/>
      <c r="BE3586" s="403"/>
      <c r="BF3586" s="403"/>
      <c r="BG3586" s="403"/>
      <c r="BH3586" s="403"/>
      <c r="BI3586" s="403"/>
      <c r="BJ3586" s="403"/>
      <c r="BK3586" s="403"/>
    </row>
    <row r="3587" spans="1:63" x14ac:dyDescent="0.25">
      <c r="A3587" s="405"/>
      <c r="B3587" s="400"/>
      <c r="C3587" s="403"/>
      <c r="D3587" s="403"/>
      <c r="E3587" s="403"/>
      <c r="I3587" s="404"/>
      <c r="Q3587" s="405"/>
      <c r="S3587" s="405"/>
      <c r="T3587" s="403"/>
      <c r="U3587" s="406"/>
      <c r="V3587" s="400"/>
      <c r="W3587" s="405"/>
      <c r="X3587" s="405"/>
      <c r="Y3587" s="403"/>
      <c r="Z3587" s="407"/>
      <c r="AA3587" s="403"/>
      <c r="AB3587" s="405"/>
      <c r="AC3587" s="403"/>
      <c r="AD3587" s="406"/>
      <c r="AG3587" s="403"/>
      <c r="AH3587" s="403"/>
      <c r="AI3587" s="405"/>
      <c r="AL3587" s="403"/>
      <c r="AN3587" s="403"/>
      <c r="AO3587" s="405"/>
      <c r="AP3587" s="403"/>
      <c r="AQ3587" s="403"/>
      <c r="AR3587" s="403"/>
      <c r="AS3587" s="403"/>
      <c r="AT3587" s="403"/>
      <c r="AU3587" s="403"/>
      <c r="AV3587" s="405"/>
      <c r="AW3587" s="404"/>
      <c r="AY3587" s="403"/>
      <c r="BC3587" s="403"/>
      <c r="BD3587" s="403"/>
      <c r="BE3587" s="403"/>
      <c r="BF3587" s="403"/>
      <c r="BG3587" s="403"/>
      <c r="BH3587" s="403"/>
      <c r="BI3587" s="403"/>
      <c r="BJ3587" s="403"/>
      <c r="BK3587" s="403"/>
    </row>
    <row r="3588" spans="1:63" x14ac:dyDescent="0.25">
      <c r="A3588" s="405"/>
      <c r="B3588" s="400"/>
      <c r="C3588" s="403"/>
      <c r="D3588" s="403"/>
      <c r="E3588" s="403"/>
      <c r="I3588" s="404"/>
      <c r="Q3588" s="405"/>
      <c r="S3588" s="405"/>
      <c r="T3588" s="403"/>
      <c r="U3588" s="406"/>
      <c r="V3588" s="400"/>
      <c r="W3588" s="405"/>
      <c r="X3588" s="405"/>
      <c r="Y3588" s="403"/>
      <c r="Z3588" s="407"/>
      <c r="AA3588" s="403"/>
      <c r="AB3588" s="405"/>
      <c r="AC3588" s="403"/>
      <c r="AD3588" s="406"/>
      <c r="AG3588" s="403"/>
      <c r="AH3588" s="403"/>
      <c r="AI3588" s="405"/>
      <c r="AL3588" s="403"/>
      <c r="AN3588" s="403"/>
      <c r="AO3588" s="405"/>
      <c r="AP3588" s="403"/>
      <c r="AQ3588" s="403"/>
      <c r="AR3588" s="403"/>
      <c r="AS3588" s="403"/>
      <c r="AT3588" s="403"/>
      <c r="AU3588" s="403"/>
      <c r="AV3588" s="405"/>
      <c r="AW3588" s="404"/>
      <c r="AY3588" s="403"/>
      <c r="BC3588" s="403"/>
      <c r="BD3588" s="403"/>
      <c r="BE3588" s="403"/>
      <c r="BF3588" s="403"/>
      <c r="BG3588" s="403"/>
      <c r="BH3588" s="403"/>
      <c r="BI3588" s="403"/>
      <c r="BJ3588" s="403"/>
      <c r="BK3588" s="403"/>
    </row>
    <row r="3589" spans="1:63" x14ac:dyDescent="0.25">
      <c r="A3589" s="405"/>
      <c r="B3589" s="400"/>
      <c r="C3589" s="403"/>
      <c r="D3589" s="403"/>
      <c r="E3589" s="403"/>
      <c r="I3589" s="404"/>
      <c r="Q3589" s="405"/>
      <c r="S3589" s="405"/>
      <c r="T3589" s="403"/>
      <c r="U3589" s="406"/>
      <c r="V3589" s="400"/>
      <c r="W3589" s="405"/>
      <c r="X3589" s="405"/>
      <c r="Y3589" s="403"/>
      <c r="Z3589" s="407"/>
      <c r="AA3589" s="403"/>
      <c r="AB3589" s="405"/>
      <c r="AC3589" s="403"/>
      <c r="AD3589" s="406"/>
      <c r="AG3589" s="403"/>
      <c r="AH3589" s="403"/>
      <c r="AI3589" s="405"/>
      <c r="AL3589" s="403"/>
      <c r="AN3589" s="403"/>
      <c r="AO3589" s="405"/>
      <c r="AP3589" s="403"/>
      <c r="AQ3589" s="403"/>
      <c r="AR3589" s="403"/>
      <c r="AS3589" s="403"/>
      <c r="AT3589" s="403"/>
      <c r="AU3589" s="403"/>
      <c r="AV3589" s="405"/>
      <c r="AW3589" s="404"/>
      <c r="AY3589" s="403"/>
      <c r="BC3589" s="403"/>
      <c r="BD3589" s="403"/>
      <c r="BE3589" s="403"/>
      <c r="BF3589" s="403"/>
      <c r="BG3589" s="403"/>
      <c r="BH3589" s="403"/>
      <c r="BI3589" s="403"/>
      <c r="BJ3589" s="403"/>
      <c r="BK3589" s="403"/>
    </row>
    <row r="3590" spans="1:63" x14ac:dyDescent="0.25">
      <c r="A3590" s="405"/>
      <c r="B3590" s="400"/>
      <c r="C3590" s="403"/>
      <c r="D3590" s="403"/>
      <c r="E3590" s="403"/>
      <c r="I3590" s="404"/>
      <c r="Q3590" s="405"/>
      <c r="S3590" s="405"/>
      <c r="T3590" s="403"/>
      <c r="U3590" s="406"/>
      <c r="V3590" s="400"/>
      <c r="W3590" s="405"/>
      <c r="X3590" s="405"/>
      <c r="Y3590" s="403"/>
      <c r="Z3590" s="407"/>
      <c r="AA3590" s="403"/>
      <c r="AB3590" s="405"/>
      <c r="AC3590" s="403"/>
      <c r="AD3590" s="406"/>
      <c r="AG3590" s="403"/>
      <c r="AH3590" s="403"/>
      <c r="AI3590" s="405"/>
      <c r="AL3590" s="403"/>
      <c r="AN3590" s="403"/>
      <c r="AO3590" s="405"/>
      <c r="AP3590" s="403"/>
      <c r="AQ3590" s="403"/>
      <c r="AR3590" s="403"/>
      <c r="AS3590" s="403"/>
      <c r="AT3590" s="403"/>
      <c r="AU3590" s="403"/>
      <c r="AV3590" s="405"/>
      <c r="AW3590" s="404"/>
      <c r="AY3590" s="403"/>
      <c r="BC3590" s="403"/>
      <c r="BD3590" s="403"/>
      <c r="BE3590" s="403"/>
      <c r="BF3590" s="403"/>
      <c r="BG3590" s="403"/>
      <c r="BH3590" s="403"/>
      <c r="BI3590" s="403"/>
      <c r="BJ3590" s="403"/>
      <c r="BK3590" s="403"/>
    </row>
    <row r="3591" spans="1:63" x14ac:dyDescent="0.25">
      <c r="A3591" s="405"/>
      <c r="B3591" s="400"/>
      <c r="C3591" s="403"/>
      <c r="D3591" s="403"/>
      <c r="E3591" s="403"/>
      <c r="I3591" s="404"/>
      <c r="Q3591" s="405"/>
      <c r="S3591" s="405"/>
      <c r="T3591" s="403"/>
      <c r="U3591" s="406"/>
      <c r="V3591" s="400"/>
      <c r="W3591" s="405"/>
      <c r="X3591" s="405"/>
      <c r="Y3591" s="403"/>
      <c r="Z3591" s="407"/>
      <c r="AA3591" s="403"/>
      <c r="AB3591" s="405"/>
      <c r="AC3591" s="403"/>
      <c r="AD3591" s="406"/>
      <c r="AG3591" s="403"/>
      <c r="AH3591" s="403"/>
      <c r="AI3591" s="405"/>
      <c r="AL3591" s="403"/>
      <c r="AN3591" s="403"/>
      <c r="AO3591" s="405"/>
      <c r="AP3591" s="403"/>
      <c r="AQ3591" s="403"/>
      <c r="AR3591" s="403"/>
      <c r="AS3591" s="403"/>
      <c r="AT3591" s="403"/>
      <c r="AU3591" s="403"/>
      <c r="AV3591" s="405"/>
      <c r="AW3591" s="404"/>
      <c r="AY3591" s="403"/>
      <c r="BC3591" s="403"/>
      <c r="BD3591" s="403"/>
      <c r="BE3591" s="403"/>
      <c r="BF3591" s="403"/>
      <c r="BG3591" s="403"/>
      <c r="BH3591" s="403"/>
      <c r="BI3591" s="403"/>
      <c r="BJ3591" s="403"/>
      <c r="BK3591" s="403"/>
    </row>
    <row r="3592" spans="1:63" x14ac:dyDescent="0.25">
      <c r="A3592" s="405"/>
      <c r="B3592" s="400"/>
      <c r="C3592" s="403"/>
      <c r="D3592" s="403"/>
      <c r="E3592" s="403"/>
      <c r="I3592" s="404"/>
      <c r="Q3592" s="405"/>
      <c r="S3592" s="405"/>
      <c r="T3592" s="403"/>
      <c r="U3592" s="406"/>
      <c r="V3592" s="400"/>
      <c r="W3592" s="405"/>
      <c r="X3592" s="405"/>
      <c r="Y3592" s="403"/>
      <c r="Z3592" s="407"/>
      <c r="AA3592" s="403"/>
      <c r="AB3592" s="405"/>
      <c r="AC3592" s="403"/>
      <c r="AD3592" s="406"/>
      <c r="AG3592" s="403"/>
      <c r="AH3592" s="403"/>
      <c r="AI3592" s="405"/>
      <c r="AL3592" s="403"/>
      <c r="AN3592" s="403"/>
      <c r="AO3592" s="405"/>
      <c r="AP3592" s="403"/>
      <c r="AQ3592" s="403"/>
      <c r="AR3592" s="403"/>
      <c r="AS3592" s="403"/>
      <c r="AT3592" s="403"/>
      <c r="AU3592" s="403"/>
      <c r="AV3592" s="405"/>
      <c r="AW3592" s="404"/>
      <c r="AY3592" s="403"/>
      <c r="BC3592" s="403"/>
      <c r="BD3592" s="403"/>
      <c r="BE3592" s="403"/>
      <c r="BF3592" s="403"/>
      <c r="BG3592" s="403"/>
      <c r="BH3592" s="403"/>
      <c r="BI3592" s="403"/>
      <c r="BJ3592" s="403"/>
      <c r="BK3592" s="403"/>
    </row>
    <row r="3593" spans="1:63" x14ac:dyDescent="0.25">
      <c r="A3593" s="405"/>
      <c r="B3593" s="400"/>
      <c r="C3593" s="403"/>
      <c r="D3593" s="403"/>
      <c r="E3593" s="403"/>
      <c r="I3593" s="404"/>
      <c r="Q3593" s="405"/>
      <c r="S3593" s="405"/>
      <c r="T3593" s="403"/>
      <c r="U3593" s="406"/>
      <c r="V3593" s="400"/>
      <c r="W3593" s="405"/>
      <c r="X3593" s="405"/>
      <c r="Y3593" s="403"/>
      <c r="Z3593" s="407"/>
      <c r="AA3593" s="403"/>
      <c r="AB3593" s="405"/>
      <c r="AC3593" s="403"/>
      <c r="AD3593" s="406"/>
      <c r="AG3593" s="403"/>
      <c r="AH3593" s="403"/>
      <c r="AI3593" s="405"/>
      <c r="AL3593" s="403"/>
      <c r="AN3593" s="403"/>
      <c r="AO3593" s="405"/>
      <c r="AP3593" s="403"/>
      <c r="AQ3593" s="403"/>
      <c r="AR3593" s="403"/>
      <c r="AS3593" s="403"/>
      <c r="AT3593" s="403"/>
      <c r="AU3593" s="403"/>
      <c r="AV3593" s="405"/>
      <c r="AW3593" s="404"/>
      <c r="AY3593" s="403"/>
      <c r="BC3593" s="403"/>
      <c r="BD3593" s="403"/>
      <c r="BE3593" s="403"/>
      <c r="BF3593" s="403"/>
      <c r="BG3593" s="403"/>
      <c r="BH3593" s="403"/>
      <c r="BI3593" s="403"/>
      <c r="BJ3593" s="403"/>
      <c r="BK3593" s="403"/>
    </row>
    <row r="3594" spans="1:63" x14ac:dyDescent="0.25">
      <c r="A3594" s="405"/>
      <c r="B3594" s="400"/>
      <c r="C3594" s="403"/>
      <c r="D3594" s="403"/>
      <c r="E3594" s="403"/>
      <c r="I3594" s="404"/>
      <c r="Q3594" s="405"/>
      <c r="S3594" s="405"/>
      <c r="T3594" s="403"/>
      <c r="U3594" s="406"/>
      <c r="V3594" s="400"/>
      <c r="W3594" s="405"/>
      <c r="X3594" s="405"/>
      <c r="Y3594" s="403"/>
      <c r="Z3594" s="407"/>
      <c r="AA3594" s="403"/>
      <c r="AB3594" s="405"/>
      <c r="AC3594" s="403"/>
      <c r="AD3594" s="406"/>
      <c r="AG3594" s="403"/>
      <c r="AH3594" s="403"/>
      <c r="AI3594" s="405"/>
      <c r="AL3594" s="403"/>
      <c r="AN3594" s="403"/>
      <c r="AO3594" s="405"/>
      <c r="AP3594" s="403"/>
      <c r="AQ3594" s="403"/>
      <c r="AR3594" s="403"/>
      <c r="AS3594" s="403"/>
      <c r="AT3594" s="403"/>
      <c r="AU3594" s="403"/>
      <c r="AV3594" s="405"/>
      <c r="AW3594" s="404"/>
      <c r="AY3594" s="403"/>
      <c r="BC3594" s="403"/>
      <c r="BD3594" s="403"/>
      <c r="BE3594" s="403"/>
      <c r="BF3594" s="403"/>
      <c r="BG3594" s="403"/>
      <c r="BH3594" s="403"/>
      <c r="BI3594" s="403"/>
      <c r="BJ3594" s="403"/>
      <c r="BK3594" s="403"/>
    </row>
    <row r="3595" spans="1:63" x14ac:dyDescent="0.25">
      <c r="A3595" s="405"/>
      <c r="B3595" s="400"/>
      <c r="C3595" s="403"/>
      <c r="D3595" s="403"/>
      <c r="E3595" s="403"/>
      <c r="I3595" s="404"/>
      <c r="Q3595" s="405"/>
      <c r="S3595" s="405"/>
      <c r="T3595" s="403"/>
      <c r="U3595" s="406"/>
      <c r="V3595" s="400"/>
      <c r="W3595" s="405"/>
      <c r="X3595" s="405"/>
      <c r="Y3595" s="403"/>
      <c r="Z3595" s="407"/>
      <c r="AA3595" s="403"/>
      <c r="AB3595" s="405"/>
      <c r="AC3595" s="403"/>
      <c r="AD3595" s="406"/>
      <c r="AG3595" s="403"/>
      <c r="AH3595" s="403"/>
      <c r="AI3595" s="405"/>
      <c r="AL3595" s="403"/>
      <c r="AN3595" s="403"/>
      <c r="AO3595" s="405"/>
      <c r="AP3595" s="403"/>
      <c r="AQ3595" s="403"/>
      <c r="AR3595" s="403"/>
      <c r="AS3595" s="403"/>
      <c r="AT3595" s="403"/>
      <c r="AU3595" s="403"/>
      <c r="AV3595" s="405"/>
      <c r="AW3595" s="404"/>
      <c r="AY3595" s="403"/>
      <c r="BC3595" s="403"/>
      <c r="BD3595" s="403"/>
      <c r="BE3595" s="403"/>
      <c r="BF3595" s="403"/>
      <c r="BG3595" s="403"/>
      <c r="BH3595" s="403"/>
      <c r="BI3595" s="403"/>
      <c r="BJ3595" s="403"/>
      <c r="BK3595" s="403"/>
    </row>
    <row r="3596" spans="1:63" x14ac:dyDescent="0.25">
      <c r="A3596" s="405"/>
      <c r="B3596" s="400"/>
      <c r="C3596" s="403"/>
      <c r="D3596" s="403"/>
      <c r="E3596" s="403"/>
      <c r="I3596" s="404"/>
      <c r="Q3596" s="405"/>
      <c r="S3596" s="405"/>
      <c r="T3596" s="403"/>
      <c r="U3596" s="406"/>
      <c r="V3596" s="400"/>
      <c r="W3596" s="405"/>
      <c r="X3596" s="405"/>
      <c r="Y3596" s="403"/>
      <c r="Z3596" s="407"/>
      <c r="AA3596" s="403"/>
      <c r="AB3596" s="405"/>
      <c r="AC3596" s="403"/>
      <c r="AD3596" s="406"/>
      <c r="AG3596" s="403"/>
      <c r="AH3596" s="403"/>
      <c r="AI3596" s="405"/>
      <c r="AL3596" s="403"/>
      <c r="AN3596" s="403"/>
      <c r="AO3596" s="405"/>
      <c r="AP3596" s="403"/>
      <c r="AQ3596" s="403"/>
      <c r="AR3596" s="403"/>
      <c r="AS3596" s="403"/>
      <c r="AT3596" s="403"/>
      <c r="AU3596" s="403"/>
      <c r="AV3596" s="405"/>
      <c r="AW3596" s="404"/>
      <c r="AY3596" s="403"/>
      <c r="BC3596" s="403"/>
      <c r="BD3596" s="403"/>
      <c r="BE3596" s="403"/>
      <c r="BF3596" s="403"/>
      <c r="BG3596" s="403"/>
      <c r="BH3596" s="403"/>
      <c r="BI3596" s="403"/>
      <c r="BJ3596" s="403"/>
      <c r="BK3596" s="403"/>
    </row>
    <row r="3597" spans="1:63" x14ac:dyDescent="0.25">
      <c r="A3597" s="405"/>
      <c r="B3597" s="400"/>
      <c r="C3597" s="403"/>
      <c r="D3597" s="403"/>
      <c r="E3597" s="403"/>
      <c r="I3597" s="404"/>
      <c r="Q3597" s="405"/>
      <c r="S3597" s="405"/>
      <c r="T3597" s="403"/>
      <c r="U3597" s="406"/>
      <c r="V3597" s="400"/>
      <c r="W3597" s="405"/>
      <c r="X3597" s="405"/>
      <c r="Y3597" s="403"/>
      <c r="Z3597" s="407"/>
      <c r="AA3597" s="403"/>
      <c r="AB3597" s="405"/>
      <c r="AC3597" s="403"/>
      <c r="AD3597" s="406"/>
      <c r="AG3597" s="403"/>
      <c r="AH3597" s="403"/>
      <c r="AI3597" s="405"/>
      <c r="AL3597" s="403"/>
      <c r="AN3597" s="403"/>
      <c r="AO3597" s="405"/>
      <c r="AP3597" s="403"/>
      <c r="AQ3597" s="403"/>
      <c r="AR3597" s="403"/>
      <c r="AS3597" s="403"/>
      <c r="AT3597" s="403"/>
      <c r="AU3597" s="403"/>
      <c r="AV3597" s="405"/>
      <c r="AW3597" s="404"/>
      <c r="AY3597" s="403"/>
      <c r="BC3597" s="403"/>
      <c r="BD3597" s="403"/>
      <c r="BE3597" s="403"/>
      <c r="BF3597" s="403"/>
      <c r="BG3597" s="403"/>
      <c r="BH3597" s="403"/>
      <c r="BI3597" s="403"/>
      <c r="BJ3597" s="403"/>
      <c r="BK3597" s="403"/>
    </row>
    <row r="3598" spans="1:63" x14ac:dyDescent="0.25">
      <c r="A3598" s="405"/>
      <c r="B3598" s="400"/>
      <c r="C3598" s="403"/>
      <c r="D3598" s="403"/>
      <c r="E3598" s="403"/>
      <c r="I3598" s="404"/>
      <c r="Q3598" s="405"/>
      <c r="S3598" s="405"/>
      <c r="T3598" s="403"/>
      <c r="U3598" s="406"/>
      <c r="V3598" s="400"/>
      <c r="W3598" s="405"/>
      <c r="X3598" s="405"/>
      <c r="Y3598" s="403"/>
      <c r="Z3598" s="407"/>
      <c r="AA3598" s="403"/>
      <c r="AB3598" s="405"/>
      <c r="AC3598" s="403"/>
      <c r="AD3598" s="406"/>
      <c r="AG3598" s="403"/>
      <c r="AH3598" s="403"/>
      <c r="AI3598" s="405"/>
      <c r="AL3598" s="403"/>
      <c r="AN3598" s="403"/>
      <c r="AO3598" s="405"/>
      <c r="AP3598" s="403"/>
      <c r="AQ3598" s="403"/>
      <c r="AR3598" s="403"/>
      <c r="AS3598" s="403"/>
      <c r="AT3598" s="403"/>
      <c r="AU3598" s="403"/>
      <c r="AV3598" s="405"/>
      <c r="AW3598" s="404"/>
      <c r="AY3598" s="403"/>
      <c r="BC3598" s="403"/>
      <c r="BD3598" s="403"/>
      <c r="BE3598" s="403"/>
      <c r="BF3598" s="403"/>
      <c r="BG3598" s="403"/>
      <c r="BH3598" s="403"/>
      <c r="BI3598" s="403"/>
      <c r="BJ3598" s="403"/>
      <c r="BK3598" s="403"/>
    </row>
    <row r="3599" spans="1:63" x14ac:dyDescent="0.25">
      <c r="A3599" s="405"/>
      <c r="B3599" s="400"/>
      <c r="C3599" s="403"/>
      <c r="D3599" s="403"/>
      <c r="E3599" s="403"/>
      <c r="I3599" s="404"/>
      <c r="Q3599" s="405"/>
      <c r="S3599" s="405"/>
      <c r="T3599" s="403"/>
      <c r="U3599" s="406"/>
      <c r="V3599" s="400"/>
      <c r="W3599" s="405"/>
      <c r="X3599" s="405"/>
      <c r="Y3599" s="403"/>
      <c r="Z3599" s="407"/>
      <c r="AA3599" s="403"/>
      <c r="AB3599" s="405"/>
      <c r="AC3599" s="403"/>
      <c r="AD3599" s="406"/>
      <c r="AG3599" s="403"/>
      <c r="AH3599" s="403"/>
      <c r="AI3599" s="405"/>
      <c r="AL3599" s="403"/>
      <c r="AN3599" s="403"/>
      <c r="AO3599" s="405"/>
      <c r="AP3599" s="403"/>
      <c r="AQ3599" s="403"/>
      <c r="AR3599" s="403"/>
      <c r="AS3599" s="403"/>
      <c r="AT3599" s="403"/>
      <c r="AU3599" s="403"/>
      <c r="AV3599" s="405"/>
      <c r="AW3599" s="404"/>
      <c r="AY3599" s="403"/>
      <c r="BC3599" s="403"/>
      <c r="BD3599" s="403"/>
      <c r="BE3599" s="403"/>
      <c r="BF3599" s="403"/>
      <c r="BG3599" s="403"/>
      <c r="BH3599" s="403"/>
      <c r="BI3599" s="403"/>
      <c r="BJ3599" s="403"/>
      <c r="BK3599" s="403"/>
    </row>
    <row r="3600" spans="1:63" x14ac:dyDescent="0.25">
      <c r="A3600" s="405"/>
      <c r="B3600" s="400"/>
      <c r="C3600" s="403"/>
      <c r="D3600" s="403"/>
      <c r="E3600" s="403"/>
      <c r="I3600" s="404"/>
      <c r="Q3600" s="405"/>
      <c r="S3600" s="405"/>
      <c r="T3600" s="403"/>
      <c r="U3600" s="406"/>
      <c r="V3600" s="400"/>
      <c r="W3600" s="405"/>
      <c r="X3600" s="405"/>
      <c r="Y3600" s="403"/>
      <c r="Z3600" s="407"/>
      <c r="AA3600" s="403"/>
      <c r="AB3600" s="405"/>
      <c r="AC3600" s="403"/>
      <c r="AD3600" s="406"/>
      <c r="AG3600" s="403"/>
      <c r="AH3600" s="403"/>
      <c r="AI3600" s="405"/>
      <c r="AL3600" s="403"/>
      <c r="AN3600" s="403"/>
      <c r="AO3600" s="405"/>
      <c r="AP3600" s="403"/>
      <c r="AQ3600" s="403"/>
      <c r="AR3600" s="403"/>
      <c r="AS3600" s="403"/>
      <c r="AT3600" s="403"/>
      <c r="AU3600" s="403"/>
      <c r="AV3600" s="405"/>
      <c r="AW3600" s="404"/>
      <c r="AY3600" s="403"/>
      <c r="BC3600" s="403"/>
      <c r="BD3600" s="403"/>
      <c r="BE3600" s="403"/>
      <c r="BF3600" s="403"/>
      <c r="BG3600" s="403"/>
      <c r="BH3600" s="403"/>
      <c r="BI3600" s="403"/>
      <c r="BJ3600" s="403"/>
      <c r="BK3600" s="403"/>
    </row>
    <row r="3601" spans="1:63" x14ac:dyDescent="0.25">
      <c r="A3601" s="405"/>
      <c r="B3601" s="400"/>
      <c r="C3601" s="403"/>
      <c r="D3601" s="403"/>
      <c r="E3601" s="403"/>
      <c r="I3601" s="404"/>
      <c r="Q3601" s="405"/>
      <c r="S3601" s="405"/>
      <c r="T3601" s="403"/>
      <c r="U3601" s="406"/>
      <c r="V3601" s="400"/>
      <c r="W3601" s="405"/>
      <c r="X3601" s="405"/>
      <c r="Y3601" s="403"/>
      <c r="Z3601" s="407"/>
      <c r="AA3601" s="403"/>
      <c r="AB3601" s="405"/>
      <c r="AC3601" s="403"/>
      <c r="AD3601" s="406"/>
      <c r="AG3601" s="403"/>
      <c r="AH3601" s="403"/>
      <c r="AI3601" s="405"/>
      <c r="AL3601" s="403"/>
      <c r="AN3601" s="403"/>
      <c r="AO3601" s="405"/>
      <c r="AP3601" s="403"/>
      <c r="AQ3601" s="403"/>
      <c r="AR3601" s="403"/>
      <c r="AS3601" s="403"/>
      <c r="AT3601" s="403"/>
      <c r="AU3601" s="403"/>
      <c r="AV3601" s="405"/>
      <c r="AW3601" s="404"/>
      <c r="AY3601" s="403"/>
      <c r="BC3601" s="403"/>
      <c r="BD3601" s="403"/>
      <c r="BE3601" s="403"/>
      <c r="BF3601" s="403"/>
      <c r="BG3601" s="403"/>
      <c r="BH3601" s="403"/>
      <c r="BI3601" s="403"/>
      <c r="BJ3601" s="403"/>
      <c r="BK3601" s="403"/>
    </row>
    <row r="3602" spans="1:63" x14ac:dyDescent="0.25">
      <c r="A3602" s="405"/>
      <c r="B3602" s="400"/>
      <c r="C3602" s="403"/>
      <c r="D3602" s="403"/>
      <c r="E3602" s="403"/>
      <c r="I3602" s="404"/>
      <c r="Q3602" s="405"/>
      <c r="S3602" s="405"/>
      <c r="T3602" s="403"/>
      <c r="U3602" s="406"/>
      <c r="V3602" s="400"/>
      <c r="W3602" s="405"/>
      <c r="X3602" s="405"/>
      <c r="Y3602" s="403"/>
      <c r="Z3602" s="407"/>
      <c r="AA3602" s="403"/>
      <c r="AB3602" s="405"/>
      <c r="AC3602" s="403"/>
      <c r="AD3602" s="406"/>
      <c r="AG3602" s="403"/>
      <c r="AH3602" s="403"/>
      <c r="AI3602" s="405"/>
      <c r="AL3602" s="403"/>
      <c r="AN3602" s="403"/>
      <c r="AO3602" s="405"/>
      <c r="AP3602" s="403"/>
      <c r="AQ3602" s="403"/>
      <c r="AR3602" s="403"/>
      <c r="AS3602" s="403"/>
      <c r="AT3602" s="403"/>
      <c r="AU3602" s="403"/>
      <c r="AV3602" s="405"/>
      <c r="AW3602" s="404"/>
      <c r="AY3602" s="403"/>
      <c r="BC3602" s="403"/>
      <c r="BD3602" s="403"/>
      <c r="BE3602" s="403"/>
      <c r="BF3602" s="403"/>
      <c r="BG3602" s="403"/>
      <c r="BH3602" s="403"/>
      <c r="BI3602" s="403"/>
      <c r="BJ3602" s="403"/>
      <c r="BK3602" s="403"/>
    </row>
    <row r="3603" spans="1:63" x14ac:dyDescent="0.25">
      <c r="A3603" s="405"/>
      <c r="B3603" s="400"/>
      <c r="C3603" s="403"/>
      <c r="D3603" s="403"/>
      <c r="E3603" s="403"/>
      <c r="I3603" s="404"/>
      <c r="Q3603" s="405"/>
      <c r="S3603" s="405"/>
      <c r="T3603" s="403"/>
      <c r="U3603" s="406"/>
      <c r="V3603" s="400"/>
      <c r="W3603" s="405"/>
      <c r="X3603" s="405"/>
      <c r="Y3603" s="403"/>
      <c r="Z3603" s="407"/>
      <c r="AA3603" s="403"/>
      <c r="AB3603" s="405"/>
      <c r="AC3603" s="403"/>
      <c r="AD3603" s="406"/>
      <c r="AG3603" s="403"/>
      <c r="AH3603" s="403"/>
      <c r="AI3603" s="405"/>
      <c r="AL3603" s="403"/>
      <c r="AN3603" s="403"/>
      <c r="AO3603" s="405"/>
      <c r="AP3603" s="403"/>
      <c r="AQ3603" s="403"/>
      <c r="AR3603" s="403"/>
      <c r="AS3603" s="403"/>
      <c r="AT3603" s="403"/>
      <c r="AU3603" s="403"/>
      <c r="AV3603" s="405"/>
      <c r="AW3603" s="404"/>
      <c r="AY3603" s="403"/>
      <c r="BC3603" s="403"/>
      <c r="BD3603" s="403"/>
      <c r="BE3603" s="403"/>
      <c r="BF3603" s="403"/>
      <c r="BG3603" s="403"/>
      <c r="BH3603" s="403"/>
      <c r="BI3603" s="403"/>
      <c r="BJ3603" s="403"/>
      <c r="BK3603" s="403"/>
    </row>
    <row r="3604" spans="1:63" x14ac:dyDescent="0.25">
      <c r="A3604" s="405"/>
      <c r="B3604" s="400"/>
      <c r="C3604" s="403"/>
      <c r="D3604" s="403"/>
      <c r="E3604" s="403"/>
      <c r="I3604" s="404"/>
      <c r="Q3604" s="405"/>
      <c r="S3604" s="405"/>
      <c r="T3604" s="403"/>
      <c r="U3604" s="406"/>
      <c r="V3604" s="400"/>
      <c r="W3604" s="405"/>
      <c r="X3604" s="405"/>
      <c r="Y3604" s="403"/>
      <c r="Z3604" s="407"/>
      <c r="AA3604" s="403"/>
      <c r="AB3604" s="405"/>
      <c r="AC3604" s="403"/>
      <c r="AD3604" s="406"/>
      <c r="AG3604" s="403"/>
      <c r="AH3604" s="403"/>
      <c r="AI3604" s="405"/>
      <c r="AL3604" s="403"/>
      <c r="AN3604" s="403"/>
      <c r="AO3604" s="405"/>
      <c r="AP3604" s="403"/>
      <c r="AQ3604" s="403"/>
      <c r="AR3604" s="403"/>
      <c r="AS3604" s="403"/>
      <c r="AT3604" s="403"/>
      <c r="AU3604" s="403"/>
      <c r="AV3604" s="405"/>
      <c r="AW3604" s="404"/>
      <c r="AY3604" s="403"/>
      <c r="BC3604" s="403"/>
      <c r="BD3604" s="403"/>
      <c r="BE3604" s="403"/>
      <c r="BF3604" s="403"/>
      <c r="BG3604" s="403"/>
      <c r="BH3604" s="403"/>
      <c r="BI3604" s="403"/>
      <c r="BJ3604" s="403"/>
      <c r="BK3604" s="403"/>
    </row>
    <row r="3605" spans="1:63" x14ac:dyDescent="0.25">
      <c r="A3605" s="405"/>
      <c r="B3605" s="400"/>
      <c r="C3605" s="403"/>
      <c r="D3605" s="403"/>
      <c r="E3605" s="403"/>
      <c r="I3605" s="404"/>
      <c r="Q3605" s="405"/>
      <c r="S3605" s="405"/>
      <c r="T3605" s="403"/>
      <c r="U3605" s="406"/>
      <c r="V3605" s="400"/>
      <c r="W3605" s="405"/>
      <c r="X3605" s="405"/>
      <c r="Y3605" s="403"/>
      <c r="Z3605" s="407"/>
      <c r="AA3605" s="403"/>
      <c r="AB3605" s="405"/>
      <c r="AC3605" s="403"/>
      <c r="AD3605" s="406"/>
      <c r="AG3605" s="403"/>
      <c r="AH3605" s="403"/>
      <c r="AI3605" s="405"/>
      <c r="AL3605" s="403"/>
      <c r="AN3605" s="403"/>
      <c r="AO3605" s="405"/>
      <c r="AP3605" s="403"/>
      <c r="AQ3605" s="403"/>
      <c r="AR3605" s="403"/>
      <c r="AS3605" s="403"/>
      <c r="AT3605" s="403"/>
      <c r="AU3605" s="403"/>
      <c r="AV3605" s="405"/>
      <c r="AW3605" s="404"/>
      <c r="AY3605" s="403"/>
      <c r="BC3605" s="403"/>
      <c r="BD3605" s="403"/>
      <c r="BE3605" s="403"/>
      <c r="BF3605" s="403"/>
      <c r="BG3605" s="403"/>
      <c r="BH3605" s="403"/>
      <c r="BI3605" s="403"/>
      <c r="BJ3605" s="403"/>
      <c r="BK3605" s="403"/>
    </row>
    <row r="3606" spans="1:63" x14ac:dyDescent="0.25">
      <c r="A3606" s="405"/>
      <c r="B3606" s="400"/>
      <c r="C3606" s="403"/>
      <c r="D3606" s="403"/>
      <c r="E3606" s="403"/>
      <c r="I3606" s="404"/>
      <c r="Q3606" s="405"/>
      <c r="S3606" s="405"/>
      <c r="T3606" s="403"/>
      <c r="U3606" s="406"/>
      <c r="V3606" s="400"/>
      <c r="W3606" s="405"/>
      <c r="X3606" s="405"/>
      <c r="Y3606" s="403"/>
      <c r="Z3606" s="407"/>
      <c r="AA3606" s="403"/>
      <c r="AB3606" s="405"/>
      <c r="AC3606" s="403"/>
      <c r="AD3606" s="406"/>
      <c r="AG3606" s="403"/>
      <c r="AH3606" s="403"/>
      <c r="AI3606" s="405"/>
      <c r="AL3606" s="403"/>
      <c r="AN3606" s="403"/>
      <c r="AO3606" s="405"/>
      <c r="AP3606" s="403"/>
      <c r="AQ3606" s="403"/>
      <c r="AR3606" s="403"/>
      <c r="AS3606" s="403"/>
      <c r="AT3606" s="403"/>
      <c r="AU3606" s="403"/>
      <c r="AV3606" s="405"/>
      <c r="AW3606" s="404"/>
      <c r="AY3606" s="403"/>
      <c r="BC3606" s="403"/>
      <c r="BD3606" s="403"/>
      <c r="BE3606" s="403"/>
      <c r="BF3606" s="403"/>
      <c r="BG3606" s="403"/>
      <c r="BH3606" s="403"/>
      <c r="BI3606" s="403"/>
      <c r="BJ3606" s="403"/>
      <c r="BK3606" s="403"/>
    </row>
    <row r="3607" spans="1:63" x14ac:dyDescent="0.25">
      <c r="A3607" s="405"/>
      <c r="B3607" s="400"/>
      <c r="C3607" s="403"/>
      <c r="D3607" s="403"/>
      <c r="E3607" s="403"/>
      <c r="I3607" s="404"/>
      <c r="Q3607" s="405"/>
      <c r="S3607" s="405"/>
      <c r="T3607" s="403"/>
      <c r="U3607" s="406"/>
      <c r="V3607" s="400"/>
      <c r="W3607" s="405"/>
      <c r="X3607" s="405"/>
      <c r="Y3607" s="403"/>
      <c r="Z3607" s="407"/>
      <c r="AA3607" s="403"/>
      <c r="AB3607" s="405"/>
      <c r="AC3607" s="403"/>
      <c r="AD3607" s="406"/>
      <c r="AG3607" s="403"/>
      <c r="AH3607" s="403"/>
      <c r="AI3607" s="405"/>
      <c r="AL3607" s="403"/>
      <c r="AN3607" s="403"/>
      <c r="AO3607" s="405"/>
      <c r="AP3607" s="403"/>
      <c r="AQ3607" s="403"/>
      <c r="AR3607" s="403"/>
      <c r="AS3607" s="403"/>
      <c r="AT3607" s="403"/>
      <c r="AU3607" s="403"/>
      <c r="AV3607" s="405"/>
      <c r="AW3607" s="404"/>
      <c r="AY3607" s="403"/>
      <c r="BC3607" s="403"/>
      <c r="BD3607" s="403"/>
      <c r="BE3607" s="403"/>
      <c r="BF3607" s="403"/>
      <c r="BG3607" s="403"/>
      <c r="BH3607" s="403"/>
      <c r="BI3607" s="403"/>
      <c r="BJ3607" s="403"/>
      <c r="BK3607" s="403"/>
    </row>
    <row r="3608" spans="1:63" x14ac:dyDescent="0.25">
      <c r="A3608" s="405"/>
      <c r="B3608" s="400"/>
      <c r="C3608" s="403"/>
      <c r="D3608" s="403"/>
      <c r="E3608" s="403"/>
      <c r="I3608" s="404"/>
      <c r="Q3608" s="405"/>
      <c r="S3608" s="405"/>
      <c r="T3608" s="403"/>
      <c r="U3608" s="406"/>
      <c r="V3608" s="400"/>
      <c r="W3608" s="405"/>
      <c r="X3608" s="405"/>
      <c r="Y3608" s="403"/>
      <c r="Z3608" s="407"/>
      <c r="AA3608" s="403"/>
      <c r="AB3608" s="405"/>
      <c r="AC3608" s="403"/>
      <c r="AD3608" s="406"/>
      <c r="AG3608" s="403"/>
      <c r="AH3608" s="403"/>
      <c r="AI3608" s="405"/>
      <c r="AL3608" s="403"/>
      <c r="AN3608" s="403"/>
      <c r="AO3608" s="405"/>
      <c r="AP3608" s="403"/>
      <c r="AQ3608" s="403"/>
      <c r="AR3608" s="403"/>
      <c r="AS3608" s="403"/>
      <c r="AT3608" s="403"/>
      <c r="AU3608" s="403"/>
      <c r="AV3608" s="405"/>
      <c r="AW3608" s="404"/>
      <c r="AY3608" s="403"/>
      <c r="BC3608" s="403"/>
      <c r="BD3608" s="403"/>
      <c r="BE3608" s="403"/>
      <c r="BF3608" s="403"/>
      <c r="BG3608" s="403"/>
      <c r="BH3608" s="403"/>
      <c r="BI3608" s="403"/>
      <c r="BJ3608" s="403"/>
      <c r="BK3608" s="403"/>
    </row>
    <row r="3609" spans="1:63" x14ac:dyDescent="0.25">
      <c r="A3609" s="405"/>
      <c r="B3609" s="400"/>
      <c r="C3609" s="403"/>
      <c r="D3609" s="403"/>
      <c r="E3609" s="403"/>
      <c r="I3609" s="404"/>
      <c r="Q3609" s="405"/>
      <c r="S3609" s="405"/>
      <c r="T3609" s="403"/>
      <c r="U3609" s="406"/>
      <c r="V3609" s="400"/>
      <c r="W3609" s="405"/>
      <c r="X3609" s="405"/>
      <c r="Y3609" s="403"/>
      <c r="Z3609" s="407"/>
      <c r="AA3609" s="403"/>
      <c r="AB3609" s="405"/>
      <c r="AC3609" s="403"/>
      <c r="AD3609" s="406"/>
      <c r="AG3609" s="403"/>
      <c r="AH3609" s="403"/>
      <c r="AI3609" s="405"/>
      <c r="AL3609" s="403"/>
      <c r="AN3609" s="403"/>
      <c r="AO3609" s="405"/>
      <c r="AP3609" s="403"/>
      <c r="AQ3609" s="403"/>
      <c r="AR3609" s="403"/>
      <c r="AS3609" s="403"/>
      <c r="AT3609" s="403"/>
      <c r="AU3609" s="403"/>
      <c r="AV3609" s="405"/>
      <c r="AW3609" s="404"/>
      <c r="AY3609" s="403"/>
      <c r="BC3609" s="403"/>
      <c r="BD3609" s="403"/>
      <c r="BE3609" s="403"/>
      <c r="BF3609" s="403"/>
      <c r="BG3609" s="403"/>
      <c r="BH3609" s="403"/>
      <c r="BI3609" s="403"/>
      <c r="BJ3609" s="403"/>
      <c r="BK3609" s="403"/>
    </row>
    <row r="3610" spans="1:63" x14ac:dyDescent="0.25">
      <c r="A3610" s="405"/>
      <c r="B3610" s="400"/>
      <c r="C3610" s="403"/>
      <c r="D3610" s="403"/>
      <c r="E3610" s="403"/>
      <c r="I3610" s="404"/>
      <c r="Q3610" s="405"/>
      <c r="S3610" s="405"/>
      <c r="T3610" s="403"/>
      <c r="U3610" s="406"/>
      <c r="V3610" s="400"/>
      <c r="W3610" s="405"/>
      <c r="X3610" s="405"/>
      <c r="Y3610" s="403"/>
      <c r="Z3610" s="407"/>
      <c r="AA3610" s="403"/>
      <c r="AB3610" s="405"/>
      <c r="AC3610" s="403"/>
      <c r="AD3610" s="406"/>
      <c r="AG3610" s="403"/>
      <c r="AH3610" s="403"/>
      <c r="AI3610" s="405"/>
      <c r="AL3610" s="403"/>
      <c r="AN3610" s="403"/>
      <c r="AO3610" s="405"/>
      <c r="AP3610" s="403"/>
      <c r="AQ3610" s="403"/>
      <c r="AR3610" s="403"/>
      <c r="AS3610" s="403"/>
      <c r="AT3610" s="403"/>
      <c r="AU3610" s="403"/>
      <c r="AV3610" s="405"/>
      <c r="AW3610" s="404"/>
      <c r="AY3610" s="403"/>
      <c r="BC3610" s="403"/>
      <c r="BD3610" s="403"/>
      <c r="BE3610" s="403"/>
      <c r="BF3610" s="403"/>
      <c r="BG3610" s="403"/>
      <c r="BH3610" s="403"/>
      <c r="BI3610" s="403"/>
      <c r="BJ3610" s="403"/>
      <c r="BK3610" s="403"/>
    </row>
    <row r="3611" spans="1:63" x14ac:dyDescent="0.25">
      <c r="A3611" s="405"/>
      <c r="B3611" s="400"/>
      <c r="C3611" s="403"/>
      <c r="D3611" s="403"/>
      <c r="E3611" s="403"/>
      <c r="I3611" s="404"/>
      <c r="Q3611" s="405"/>
      <c r="S3611" s="405"/>
      <c r="T3611" s="403"/>
      <c r="U3611" s="406"/>
      <c r="V3611" s="400"/>
      <c r="W3611" s="405"/>
      <c r="X3611" s="405"/>
      <c r="Y3611" s="403"/>
      <c r="Z3611" s="407"/>
      <c r="AA3611" s="403"/>
      <c r="AB3611" s="405"/>
      <c r="AC3611" s="403"/>
      <c r="AD3611" s="406"/>
      <c r="AG3611" s="403"/>
      <c r="AH3611" s="403"/>
      <c r="AI3611" s="405"/>
      <c r="AL3611" s="403"/>
      <c r="AN3611" s="403"/>
      <c r="AO3611" s="405"/>
      <c r="AP3611" s="403"/>
      <c r="AQ3611" s="403"/>
      <c r="AR3611" s="403"/>
      <c r="AS3611" s="403"/>
      <c r="AT3611" s="403"/>
      <c r="AU3611" s="403"/>
      <c r="AV3611" s="405"/>
      <c r="AW3611" s="404"/>
      <c r="AY3611" s="403"/>
      <c r="BC3611" s="403"/>
      <c r="BD3611" s="403"/>
      <c r="BE3611" s="403"/>
      <c r="BF3611" s="403"/>
      <c r="BG3611" s="403"/>
      <c r="BH3611" s="403"/>
      <c r="BI3611" s="403"/>
      <c r="BJ3611" s="403"/>
      <c r="BK3611" s="403"/>
    </row>
    <row r="3612" spans="1:63" x14ac:dyDescent="0.25">
      <c r="A3612" s="405"/>
      <c r="B3612" s="400"/>
      <c r="C3612" s="403"/>
      <c r="D3612" s="403"/>
      <c r="E3612" s="403"/>
      <c r="I3612" s="404"/>
      <c r="Q3612" s="405"/>
      <c r="S3612" s="405"/>
      <c r="T3612" s="403"/>
      <c r="U3612" s="406"/>
      <c r="V3612" s="400"/>
      <c r="W3612" s="405"/>
      <c r="X3612" s="405"/>
      <c r="Y3612" s="403"/>
      <c r="Z3612" s="407"/>
      <c r="AA3612" s="403"/>
      <c r="AB3612" s="405"/>
      <c r="AC3612" s="403"/>
      <c r="AD3612" s="406"/>
      <c r="AG3612" s="403"/>
      <c r="AH3612" s="403"/>
      <c r="AI3612" s="405"/>
      <c r="AL3612" s="403"/>
      <c r="AN3612" s="403"/>
      <c r="AO3612" s="405"/>
      <c r="AP3612" s="403"/>
      <c r="AQ3612" s="403"/>
      <c r="AR3612" s="403"/>
      <c r="AS3612" s="403"/>
      <c r="AT3612" s="403"/>
      <c r="AU3612" s="403"/>
      <c r="AV3612" s="405"/>
      <c r="AW3612" s="404"/>
      <c r="AY3612" s="403"/>
      <c r="BC3612" s="403"/>
      <c r="BD3612" s="403"/>
      <c r="BE3612" s="403"/>
      <c r="BF3612" s="403"/>
      <c r="BG3612" s="403"/>
      <c r="BH3612" s="403"/>
      <c r="BI3612" s="403"/>
      <c r="BJ3612" s="403"/>
      <c r="BK3612" s="403"/>
    </row>
    <row r="3613" spans="1:63" x14ac:dyDescent="0.25">
      <c r="A3613" s="405"/>
      <c r="B3613" s="400"/>
      <c r="C3613" s="403"/>
      <c r="D3613" s="403"/>
      <c r="E3613" s="403"/>
      <c r="I3613" s="404"/>
      <c r="Q3613" s="405"/>
      <c r="S3613" s="405"/>
      <c r="T3613" s="403"/>
      <c r="U3613" s="406"/>
      <c r="V3613" s="400"/>
      <c r="W3613" s="405"/>
      <c r="X3613" s="405"/>
      <c r="Y3613" s="403"/>
      <c r="Z3613" s="407"/>
      <c r="AA3613" s="403"/>
      <c r="AB3613" s="405"/>
      <c r="AC3613" s="403"/>
      <c r="AD3613" s="406"/>
      <c r="AG3613" s="403"/>
      <c r="AH3613" s="403"/>
      <c r="AI3613" s="405"/>
      <c r="AL3613" s="403"/>
      <c r="AN3613" s="403"/>
      <c r="AO3613" s="405"/>
      <c r="AP3613" s="403"/>
      <c r="AQ3613" s="403"/>
      <c r="AR3613" s="403"/>
      <c r="AS3613" s="403"/>
      <c r="AT3613" s="403"/>
      <c r="AU3613" s="403"/>
      <c r="AV3613" s="405"/>
      <c r="AW3613" s="404"/>
      <c r="AY3613" s="403"/>
      <c r="BC3613" s="403"/>
      <c r="BD3613" s="403"/>
      <c r="BE3613" s="403"/>
      <c r="BF3613" s="403"/>
      <c r="BG3613" s="403"/>
      <c r="BH3613" s="403"/>
      <c r="BI3613" s="403"/>
      <c r="BJ3613" s="403"/>
      <c r="BK3613" s="403"/>
    </row>
    <row r="3614" spans="1:63" x14ac:dyDescent="0.25">
      <c r="A3614" s="405"/>
      <c r="B3614" s="400"/>
      <c r="C3614" s="403"/>
      <c r="D3614" s="403"/>
      <c r="E3614" s="403"/>
      <c r="I3614" s="404"/>
      <c r="Q3614" s="405"/>
      <c r="S3614" s="405"/>
      <c r="T3614" s="403"/>
      <c r="U3614" s="406"/>
      <c r="V3614" s="400"/>
      <c r="W3614" s="405"/>
      <c r="X3614" s="405"/>
      <c r="Y3614" s="403"/>
      <c r="Z3614" s="407"/>
      <c r="AA3614" s="403"/>
      <c r="AB3614" s="405"/>
      <c r="AC3614" s="403"/>
      <c r="AD3614" s="406"/>
      <c r="AG3614" s="403"/>
      <c r="AH3614" s="403"/>
      <c r="AI3614" s="405"/>
      <c r="AL3614" s="403"/>
      <c r="AN3614" s="403"/>
      <c r="AO3614" s="405"/>
      <c r="AP3614" s="403"/>
      <c r="AQ3614" s="403"/>
      <c r="AR3614" s="403"/>
      <c r="AS3614" s="403"/>
      <c r="AT3614" s="403"/>
      <c r="AU3614" s="403"/>
      <c r="AV3614" s="405"/>
      <c r="AW3614" s="404"/>
      <c r="AY3614" s="403"/>
      <c r="BC3614" s="403"/>
      <c r="BD3614" s="403"/>
      <c r="BE3614" s="403"/>
      <c r="BF3614" s="403"/>
      <c r="BG3614" s="403"/>
      <c r="BH3614" s="403"/>
      <c r="BI3614" s="403"/>
      <c r="BJ3614" s="403"/>
      <c r="BK3614" s="403"/>
    </row>
    <row r="3615" spans="1:63" x14ac:dyDescent="0.25">
      <c r="A3615" s="405"/>
      <c r="B3615" s="400"/>
      <c r="C3615" s="403"/>
      <c r="D3615" s="403"/>
      <c r="E3615" s="403"/>
      <c r="I3615" s="404"/>
      <c r="Q3615" s="405"/>
      <c r="S3615" s="405"/>
      <c r="T3615" s="403"/>
      <c r="U3615" s="406"/>
      <c r="V3615" s="400"/>
      <c r="W3615" s="405"/>
      <c r="X3615" s="405"/>
      <c r="Y3615" s="403"/>
      <c r="Z3615" s="407"/>
      <c r="AA3615" s="403"/>
      <c r="AB3615" s="405"/>
      <c r="AC3615" s="403"/>
      <c r="AD3615" s="406"/>
      <c r="AG3615" s="403"/>
      <c r="AH3615" s="403"/>
      <c r="AI3615" s="405"/>
      <c r="AL3615" s="403"/>
      <c r="AN3615" s="403"/>
      <c r="AO3615" s="405"/>
      <c r="AP3615" s="403"/>
      <c r="AQ3615" s="403"/>
      <c r="AR3615" s="403"/>
      <c r="AS3615" s="403"/>
      <c r="AT3615" s="403"/>
      <c r="AU3615" s="403"/>
      <c r="AV3615" s="405"/>
      <c r="AW3615" s="404"/>
      <c r="AY3615" s="403"/>
      <c r="BC3615" s="403"/>
      <c r="BD3615" s="403"/>
      <c r="BE3615" s="403"/>
      <c r="BF3615" s="403"/>
      <c r="BG3615" s="403"/>
      <c r="BH3615" s="403"/>
      <c r="BI3615" s="403"/>
      <c r="BJ3615" s="403"/>
      <c r="BK3615" s="403"/>
    </row>
    <row r="3616" spans="1:63" x14ac:dyDescent="0.25">
      <c r="A3616" s="405"/>
      <c r="B3616" s="400"/>
      <c r="C3616" s="403"/>
      <c r="D3616" s="403"/>
      <c r="E3616" s="403"/>
      <c r="I3616" s="404"/>
      <c r="Q3616" s="405"/>
      <c r="S3616" s="405"/>
      <c r="T3616" s="403"/>
      <c r="U3616" s="406"/>
      <c r="V3616" s="400"/>
      <c r="W3616" s="405"/>
      <c r="X3616" s="405"/>
      <c r="Y3616" s="403"/>
      <c r="Z3616" s="407"/>
      <c r="AA3616" s="403"/>
      <c r="AB3616" s="405"/>
      <c r="AC3616" s="403"/>
      <c r="AD3616" s="406"/>
      <c r="AG3616" s="403"/>
      <c r="AH3616" s="403"/>
      <c r="AI3616" s="405"/>
      <c r="AL3616" s="403"/>
      <c r="AN3616" s="403"/>
      <c r="AO3616" s="405"/>
      <c r="AP3616" s="403"/>
      <c r="AQ3616" s="403"/>
      <c r="AR3616" s="403"/>
      <c r="AS3616" s="403"/>
      <c r="AT3616" s="403"/>
      <c r="AU3616" s="403"/>
      <c r="AV3616" s="405"/>
      <c r="AW3616" s="404"/>
      <c r="AY3616" s="403"/>
      <c r="BC3616" s="403"/>
      <c r="BD3616" s="403"/>
      <c r="BE3616" s="403"/>
      <c r="BF3616" s="403"/>
      <c r="BG3616" s="403"/>
      <c r="BH3616" s="403"/>
      <c r="BI3616" s="403"/>
      <c r="BJ3616" s="403"/>
      <c r="BK3616" s="403"/>
    </row>
    <row r="3617" spans="1:63" x14ac:dyDescent="0.25">
      <c r="A3617" s="405"/>
      <c r="B3617" s="400"/>
      <c r="C3617" s="403"/>
      <c r="D3617" s="403"/>
      <c r="E3617" s="403"/>
      <c r="I3617" s="404"/>
      <c r="Q3617" s="405"/>
      <c r="S3617" s="405"/>
      <c r="T3617" s="403"/>
      <c r="U3617" s="406"/>
      <c r="V3617" s="400"/>
      <c r="W3617" s="405"/>
      <c r="X3617" s="405"/>
      <c r="Y3617" s="403"/>
      <c r="Z3617" s="407"/>
      <c r="AA3617" s="403"/>
      <c r="AB3617" s="405"/>
      <c r="AC3617" s="403"/>
      <c r="AD3617" s="406"/>
      <c r="AG3617" s="403"/>
      <c r="AH3617" s="403"/>
      <c r="AI3617" s="405"/>
      <c r="AL3617" s="403"/>
      <c r="AN3617" s="403"/>
      <c r="AO3617" s="405"/>
      <c r="AP3617" s="403"/>
      <c r="AQ3617" s="403"/>
      <c r="AR3617" s="403"/>
      <c r="AS3617" s="403"/>
      <c r="AT3617" s="403"/>
      <c r="AU3617" s="403"/>
      <c r="AV3617" s="405"/>
      <c r="AW3617" s="404"/>
      <c r="AY3617" s="403"/>
      <c r="BC3617" s="403"/>
      <c r="BD3617" s="403"/>
      <c r="BE3617" s="403"/>
      <c r="BF3617" s="403"/>
      <c r="BG3617" s="403"/>
      <c r="BH3617" s="403"/>
      <c r="BI3617" s="403"/>
      <c r="BJ3617" s="403"/>
      <c r="BK3617" s="403"/>
    </row>
    <row r="3618" spans="1:63" x14ac:dyDescent="0.25">
      <c r="A3618" s="405"/>
      <c r="B3618" s="400"/>
      <c r="C3618" s="403"/>
      <c r="D3618" s="403"/>
      <c r="E3618" s="403"/>
      <c r="I3618" s="404"/>
      <c r="Q3618" s="405"/>
      <c r="S3618" s="405"/>
      <c r="T3618" s="403"/>
      <c r="U3618" s="406"/>
      <c r="V3618" s="400"/>
      <c r="W3618" s="405"/>
      <c r="X3618" s="405"/>
      <c r="Y3618" s="403"/>
      <c r="Z3618" s="407"/>
      <c r="AA3618" s="403"/>
      <c r="AB3618" s="405"/>
      <c r="AC3618" s="403"/>
      <c r="AD3618" s="406"/>
      <c r="AG3618" s="403"/>
      <c r="AH3618" s="403"/>
      <c r="AI3618" s="405"/>
      <c r="AL3618" s="403"/>
      <c r="AN3618" s="403"/>
      <c r="AO3618" s="405"/>
      <c r="AP3618" s="403"/>
      <c r="AQ3618" s="403"/>
      <c r="AR3618" s="403"/>
      <c r="AS3618" s="403"/>
      <c r="AT3618" s="403"/>
      <c r="AU3618" s="403"/>
      <c r="AV3618" s="405"/>
      <c r="AW3618" s="404"/>
      <c r="AY3618" s="403"/>
      <c r="BC3618" s="403"/>
      <c r="BD3618" s="403"/>
      <c r="BE3618" s="403"/>
      <c r="BF3618" s="403"/>
      <c r="BG3618" s="403"/>
      <c r="BH3618" s="403"/>
      <c r="BI3618" s="403"/>
      <c r="BJ3618" s="403"/>
      <c r="BK3618" s="403"/>
    </row>
    <row r="3619" spans="1:63" x14ac:dyDescent="0.25">
      <c r="A3619" s="405"/>
      <c r="B3619" s="400"/>
      <c r="C3619" s="403"/>
      <c r="D3619" s="403"/>
      <c r="E3619" s="403"/>
      <c r="I3619" s="404"/>
      <c r="Q3619" s="405"/>
      <c r="S3619" s="405"/>
      <c r="T3619" s="403"/>
      <c r="U3619" s="406"/>
      <c r="V3619" s="400"/>
      <c r="W3619" s="405"/>
      <c r="X3619" s="405"/>
      <c r="Y3619" s="403"/>
      <c r="Z3619" s="407"/>
      <c r="AA3619" s="403"/>
      <c r="AB3619" s="405"/>
      <c r="AC3619" s="403"/>
      <c r="AD3619" s="406"/>
      <c r="AG3619" s="403"/>
      <c r="AH3619" s="403"/>
      <c r="AI3619" s="405"/>
      <c r="AL3619" s="403"/>
      <c r="AN3619" s="403"/>
      <c r="AO3619" s="405"/>
      <c r="AP3619" s="403"/>
      <c r="AQ3619" s="403"/>
      <c r="AR3619" s="403"/>
      <c r="AS3619" s="403"/>
      <c r="AT3619" s="403"/>
      <c r="AU3619" s="403"/>
      <c r="AV3619" s="405"/>
      <c r="AW3619" s="404"/>
      <c r="AY3619" s="403"/>
      <c r="BC3619" s="403"/>
      <c r="BD3619" s="403"/>
      <c r="BE3619" s="403"/>
      <c r="BF3619" s="403"/>
      <c r="BG3619" s="403"/>
      <c r="BH3619" s="403"/>
      <c r="BI3619" s="403"/>
      <c r="BJ3619" s="403"/>
      <c r="BK3619" s="403"/>
    </row>
    <row r="3620" spans="1:63" x14ac:dyDescent="0.25">
      <c r="A3620" s="405"/>
      <c r="B3620" s="400"/>
      <c r="C3620" s="403"/>
      <c r="D3620" s="403"/>
      <c r="E3620" s="403"/>
      <c r="I3620" s="404"/>
      <c r="Q3620" s="405"/>
      <c r="S3620" s="405"/>
      <c r="T3620" s="403"/>
      <c r="U3620" s="406"/>
      <c r="V3620" s="400"/>
      <c r="W3620" s="405"/>
      <c r="X3620" s="405"/>
      <c r="Y3620" s="403"/>
      <c r="Z3620" s="407"/>
      <c r="AA3620" s="403"/>
      <c r="AB3620" s="405"/>
      <c r="AC3620" s="403"/>
      <c r="AD3620" s="406"/>
      <c r="AG3620" s="403"/>
      <c r="AH3620" s="403"/>
      <c r="AI3620" s="405"/>
      <c r="AL3620" s="403"/>
      <c r="AN3620" s="403"/>
      <c r="AO3620" s="405"/>
      <c r="AP3620" s="403"/>
      <c r="AQ3620" s="403"/>
      <c r="AR3620" s="403"/>
      <c r="AS3620" s="403"/>
      <c r="AT3620" s="403"/>
      <c r="AU3620" s="403"/>
      <c r="AV3620" s="405"/>
      <c r="AW3620" s="404"/>
      <c r="AY3620" s="403"/>
      <c r="BC3620" s="403"/>
      <c r="BD3620" s="403"/>
      <c r="BE3620" s="403"/>
      <c r="BF3620" s="403"/>
      <c r="BG3620" s="403"/>
      <c r="BH3620" s="403"/>
      <c r="BI3620" s="403"/>
      <c r="BJ3620" s="403"/>
      <c r="BK3620" s="403"/>
    </row>
    <row r="3621" spans="1:63" x14ac:dyDescent="0.25">
      <c r="A3621" s="405"/>
      <c r="B3621" s="400"/>
      <c r="C3621" s="403"/>
      <c r="D3621" s="403"/>
      <c r="E3621" s="403"/>
      <c r="I3621" s="404"/>
      <c r="Q3621" s="405"/>
      <c r="S3621" s="405"/>
      <c r="T3621" s="403"/>
      <c r="U3621" s="406"/>
      <c r="V3621" s="400"/>
      <c r="W3621" s="405"/>
      <c r="X3621" s="405"/>
      <c r="Y3621" s="403"/>
      <c r="Z3621" s="407"/>
      <c r="AA3621" s="403"/>
      <c r="AB3621" s="405"/>
      <c r="AC3621" s="403"/>
      <c r="AD3621" s="406"/>
      <c r="AG3621" s="403"/>
      <c r="AH3621" s="403"/>
      <c r="AI3621" s="405"/>
      <c r="AL3621" s="403"/>
      <c r="AN3621" s="403"/>
      <c r="AO3621" s="405"/>
      <c r="AP3621" s="403"/>
      <c r="AQ3621" s="403"/>
      <c r="AR3621" s="403"/>
      <c r="AS3621" s="403"/>
      <c r="AT3621" s="403"/>
      <c r="AU3621" s="403"/>
      <c r="AV3621" s="405"/>
      <c r="AW3621" s="404"/>
      <c r="AY3621" s="403"/>
      <c r="BC3621" s="403"/>
      <c r="BD3621" s="403"/>
      <c r="BE3621" s="403"/>
      <c r="BF3621" s="403"/>
      <c r="BG3621" s="403"/>
      <c r="BH3621" s="403"/>
      <c r="BI3621" s="403"/>
      <c r="BJ3621" s="403"/>
      <c r="BK3621" s="403"/>
    </row>
    <row r="3622" spans="1:63" x14ac:dyDescent="0.25">
      <c r="A3622" s="405"/>
      <c r="B3622" s="400"/>
      <c r="C3622" s="403"/>
      <c r="D3622" s="403"/>
      <c r="E3622" s="403"/>
      <c r="I3622" s="404"/>
      <c r="Q3622" s="405"/>
      <c r="S3622" s="405"/>
      <c r="T3622" s="403"/>
      <c r="U3622" s="406"/>
      <c r="V3622" s="400"/>
      <c r="W3622" s="405"/>
      <c r="X3622" s="405"/>
      <c r="Y3622" s="403"/>
      <c r="Z3622" s="407"/>
      <c r="AA3622" s="403"/>
      <c r="AB3622" s="405"/>
      <c r="AC3622" s="403"/>
      <c r="AD3622" s="406"/>
      <c r="AG3622" s="403"/>
      <c r="AH3622" s="403"/>
      <c r="AI3622" s="405"/>
      <c r="AL3622" s="403"/>
      <c r="AN3622" s="403"/>
      <c r="AO3622" s="405"/>
      <c r="AP3622" s="403"/>
      <c r="AQ3622" s="403"/>
      <c r="AR3622" s="403"/>
      <c r="AS3622" s="403"/>
      <c r="AT3622" s="403"/>
      <c r="AU3622" s="403"/>
      <c r="AV3622" s="405"/>
      <c r="AW3622" s="404"/>
      <c r="AY3622" s="403"/>
      <c r="BC3622" s="403"/>
      <c r="BD3622" s="403"/>
      <c r="BE3622" s="403"/>
      <c r="BF3622" s="403"/>
      <c r="BG3622" s="403"/>
      <c r="BH3622" s="403"/>
      <c r="BI3622" s="403"/>
      <c r="BJ3622" s="403"/>
      <c r="BK3622" s="403"/>
    </row>
    <row r="3623" spans="1:63" x14ac:dyDescent="0.25">
      <c r="A3623" s="405"/>
      <c r="B3623" s="400"/>
      <c r="C3623" s="403"/>
      <c r="D3623" s="403"/>
      <c r="E3623" s="403"/>
      <c r="I3623" s="404"/>
      <c r="Q3623" s="405"/>
      <c r="S3623" s="405"/>
      <c r="T3623" s="403"/>
      <c r="U3623" s="406"/>
      <c r="V3623" s="400"/>
      <c r="W3623" s="405"/>
      <c r="X3623" s="405"/>
      <c r="Y3623" s="403"/>
      <c r="Z3623" s="407"/>
      <c r="AA3623" s="403"/>
      <c r="AB3623" s="405"/>
      <c r="AC3623" s="403"/>
      <c r="AD3623" s="406"/>
      <c r="AG3623" s="403"/>
      <c r="AH3623" s="403"/>
      <c r="AI3623" s="405"/>
      <c r="AL3623" s="403"/>
      <c r="AN3623" s="403"/>
      <c r="AO3623" s="405"/>
      <c r="AP3623" s="403"/>
      <c r="AQ3623" s="403"/>
      <c r="AR3623" s="403"/>
      <c r="AS3623" s="403"/>
      <c r="AT3623" s="403"/>
      <c r="AU3623" s="403"/>
      <c r="AV3623" s="405"/>
      <c r="AW3623" s="404"/>
      <c r="AY3623" s="403"/>
      <c r="BC3623" s="403"/>
      <c r="BD3623" s="403"/>
      <c r="BE3623" s="403"/>
      <c r="BF3623" s="403"/>
      <c r="BG3623" s="403"/>
      <c r="BH3623" s="403"/>
      <c r="BI3623" s="403"/>
      <c r="BJ3623" s="403"/>
      <c r="BK3623" s="403"/>
    </row>
    <row r="3624" spans="1:63" x14ac:dyDescent="0.25">
      <c r="A3624" s="405"/>
      <c r="B3624" s="400"/>
      <c r="C3624" s="403"/>
      <c r="D3624" s="403"/>
      <c r="E3624" s="403"/>
      <c r="I3624" s="404"/>
      <c r="Q3624" s="405"/>
      <c r="S3624" s="405"/>
      <c r="T3624" s="403"/>
      <c r="U3624" s="406"/>
      <c r="V3624" s="400"/>
      <c r="W3624" s="405"/>
      <c r="X3624" s="405"/>
      <c r="Y3624" s="403"/>
      <c r="Z3624" s="407"/>
      <c r="AA3624" s="403"/>
      <c r="AB3624" s="405"/>
      <c r="AC3624" s="403"/>
      <c r="AD3624" s="406"/>
      <c r="AG3624" s="403"/>
      <c r="AH3624" s="403"/>
      <c r="AI3624" s="405"/>
      <c r="AL3624" s="403"/>
      <c r="AN3624" s="403"/>
      <c r="AO3624" s="405"/>
      <c r="AP3624" s="403"/>
      <c r="AQ3624" s="403"/>
      <c r="AR3624" s="403"/>
      <c r="AS3624" s="403"/>
      <c r="AT3624" s="403"/>
      <c r="AU3624" s="403"/>
      <c r="AV3624" s="405"/>
      <c r="AW3624" s="404"/>
      <c r="AY3624" s="403"/>
      <c r="BC3624" s="403"/>
      <c r="BD3624" s="403"/>
      <c r="BE3624" s="403"/>
      <c r="BF3624" s="403"/>
      <c r="BG3624" s="403"/>
      <c r="BH3624" s="403"/>
      <c r="BI3624" s="403"/>
      <c r="BJ3624" s="403"/>
      <c r="BK3624" s="403"/>
    </row>
    <row r="3625" spans="1:63" x14ac:dyDescent="0.25">
      <c r="A3625" s="405"/>
      <c r="B3625" s="400"/>
      <c r="C3625" s="403"/>
      <c r="D3625" s="403"/>
      <c r="E3625" s="403"/>
      <c r="I3625" s="404"/>
      <c r="Q3625" s="405"/>
      <c r="S3625" s="405"/>
      <c r="T3625" s="403"/>
      <c r="U3625" s="406"/>
      <c r="V3625" s="400"/>
      <c r="W3625" s="405"/>
      <c r="X3625" s="405"/>
      <c r="Y3625" s="403"/>
      <c r="Z3625" s="407"/>
      <c r="AA3625" s="403"/>
      <c r="AB3625" s="405"/>
      <c r="AC3625" s="403"/>
      <c r="AD3625" s="406"/>
      <c r="AG3625" s="403"/>
      <c r="AH3625" s="403"/>
      <c r="AI3625" s="405"/>
      <c r="AL3625" s="403"/>
      <c r="AN3625" s="403"/>
      <c r="AO3625" s="405"/>
      <c r="AP3625" s="403"/>
      <c r="AQ3625" s="403"/>
      <c r="AR3625" s="403"/>
      <c r="AS3625" s="403"/>
      <c r="AT3625" s="403"/>
      <c r="AU3625" s="403"/>
      <c r="AV3625" s="405"/>
      <c r="AW3625" s="404"/>
      <c r="AY3625" s="403"/>
      <c r="BC3625" s="403"/>
      <c r="BD3625" s="403"/>
      <c r="BE3625" s="403"/>
      <c r="BF3625" s="403"/>
      <c r="BG3625" s="403"/>
      <c r="BH3625" s="403"/>
      <c r="BI3625" s="403"/>
      <c r="BJ3625" s="403"/>
      <c r="BK3625" s="403"/>
    </row>
    <row r="3626" spans="1:63" x14ac:dyDescent="0.25">
      <c r="A3626" s="405"/>
      <c r="B3626" s="400"/>
      <c r="C3626" s="403"/>
      <c r="D3626" s="403"/>
      <c r="E3626" s="403"/>
      <c r="I3626" s="404"/>
      <c r="Q3626" s="405"/>
      <c r="S3626" s="405"/>
      <c r="T3626" s="403"/>
      <c r="U3626" s="406"/>
      <c r="V3626" s="400"/>
      <c r="W3626" s="405"/>
      <c r="X3626" s="405"/>
      <c r="Y3626" s="403"/>
      <c r="Z3626" s="407"/>
      <c r="AA3626" s="403"/>
      <c r="AB3626" s="405"/>
      <c r="AC3626" s="403"/>
      <c r="AD3626" s="406"/>
      <c r="AG3626" s="403"/>
      <c r="AH3626" s="403"/>
      <c r="AI3626" s="405"/>
      <c r="AL3626" s="403"/>
      <c r="AN3626" s="403"/>
      <c r="AO3626" s="405"/>
      <c r="AP3626" s="403"/>
      <c r="AQ3626" s="403"/>
      <c r="AR3626" s="403"/>
      <c r="AS3626" s="403"/>
      <c r="AT3626" s="403"/>
      <c r="AU3626" s="403"/>
      <c r="AV3626" s="405"/>
      <c r="AW3626" s="404"/>
      <c r="AY3626" s="403"/>
      <c r="BC3626" s="403"/>
      <c r="BD3626" s="403"/>
      <c r="BE3626" s="403"/>
      <c r="BF3626" s="403"/>
      <c r="BG3626" s="403"/>
      <c r="BH3626" s="403"/>
      <c r="BI3626" s="403"/>
      <c r="BJ3626" s="403"/>
      <c r="BK3626" s="403"/>
    </row>
    <row r="3627" spans="1:63" x14ac:dyDescent="0.25">
      <c r="A3627" s="405"/>
      <c r="B3627" s="400"/>
      <c r="C3627" s="403"/>
      <c r="D3627" s="403"/>
      <c r="E3627" s="403"/>
      <c r="I3627" s="404"/>
      <c r="Q3627" s="405"/>
      <c r="S3627" s="405"/>
      <c r="T3627" s="403"/>
      <c r="U3627" s="406"/>
      <c r="V3627" s="400"/>
      <c r="W3627" s="405"/>
      <c r="X3627" s="405"/>
      <c r="Y3627" s="403"/>
      <c r="Z3627" s="407"/>
      <c r="AA3627" s="403"/>
      <c r="AB3627" s="405"/>
      <c r="AC3627" s="403"/>
      <c r="AD3627" s="406"/>
      <c r="AG3627" s="403"/>
      <c r="AH3627" s="403"/>
      <c r="AI3627" s="405"/>
      <c r="AL3627" s="403"/>
      <c r="AN3627" s="403"/>
      <c r="AO3627" s="405"/>
      <c r="AP3627" s="403"/>
      <c r="AQ3627" s="403"/>
      <c r="AR3627" s="403"/>
      <c r="AS3627" s="403"/>
      <c r="AT3627" s="403"/>
      <c r="AU3627" s="403"/>
      <c r="AV3627" s="405"/>
      <c r="AW3627" s="404"/>
      <c r="AY3627" s="403"/>
      <c r="BC3627" s="403"/>
      <c r="BD3627" s="403"/>
      <c r="BE3627" s="403"/>
      <c r="BF3627" s="403"/>
      <c r="BG3627" s="403"/>
      <c r="BH3627" s="403"/>
      <c r="BI3627" s="403"/>
      <c r="BJ3627" s="403"/>
      <c r="BK3627" s="403"/>
    </row>
    <row r="3628" spans="1:63" x14ac:dyDescent="0.25">
      <c r="A3628" s="405"/>
      <c r="B3628" s="400"/>
      <c r="C3628" s="403"/>
      <c r="D3628" s="403"/>
      <c r="E3628" s="403"/>
      <c r="I3628" s="404"/>
      <c r="Q3628" s="405"/>
      <c r="S3628" s="405"/>
      <c r="T3628" s="403"/>
      <c r="U3628" s="406"/>
      <c r="V3628" s="400"/>
      <c r="W3628" s="405"/>
      <c r="X3628" s="405"/>
      <c r="Y3628" s="403"/>
      <c r="Z3628" s="407"/>
      <c r="AA3628" s="403"/>
      <c r="AB3628" s="405"/>
      <c r="AC3628" s="403"/>
      <c r="AD3628" s="406"/>
      <c r="AG3628" s="403"/>
      <c r="AH3628" s="403"/>
      <c r="AI3628" s="405"/>
      <c r="AL3628" s="403"/>
      <c r="AN3628" s="403"/>
      <c r="AO3628" s="405"/>
      <c r="AP3628" s="403"/>
      <c r="AQ3628" s="403"/>
      <c r="AR3628" s="403"/>
      <c r="AS3628" s="403"/>
      <c r="AT3628" s="403"/>
      <c r="AU3628" s="403"/>
      <c r="AV3628" s="405"/>
      <c r="AW3628" s="404"/>
      <c r="AY3628" s="403"/>
      <c r="BC3628" s="403"/>
      <c r="BD3628" s="403"/>
      <c r="BE3628" s="403"/>
      <c r="BF3628" s="403"/>
      <c r="BG3628" s="403"/>
      <c r="BH3628" s="403"/>
      <c r="BI3628" s="403"/>
      <c r="BJ3628" s="403"/>
      <c r="BK3628" s="403"/>
    </row>
    <row r="3629" spans="1:63" x14ac:dyDescent="0.25">
      <c r="A3629" s="405"/>
      <c r="B3629" s="400"/>
      <c r="C3629" s="403"/>
      <c r="D3629" s="403"/>
      <c r="E3629" s="403"/>
      <c r="I3629" s="404"/>
      <c r="Q3629" s="405"/>
      <c r="S3629" s="405"/>
      <c r="T3629" s="403"/>
      <c r="U3629" s="406"/>
      <c r="V3629" s="400"/>
      <c r="W3629" s="405"/>
      <c r="X3629" s="405"/>
      <c r="Y3629" s="403"/>
      <c r="Z3629" s="407"/>
      <c r="AA3629" s="403"/>
      <c r="AB3629" s="405"/>
      <c r="AC3629" s="403"/>
      <c r="AD3629" s="406"/>
      <c r="AG3629" s="403"/>
      <c r="AH3629" s="403"/>
      <c r="AI3629" s="405"/>
      <c r="AL3629" s="403"/>
      <c r="AN3629" s="403"/>
      <c r="AO3629" s="405"/>
      <c r="AP3629" s="403"/>
      <c r="AQ3629" s="403"/>
      <c r="AR3629" s="403"/>
      <c r="AS3629" s="403"/>
      <c r="AT3629" s="403"/>
      <c r="AU3629" s="403"/>
      <c r="AV3629" s="405"/>
      <c r="AW3629" s="404"/>
      <c r="AY3629" s="403"/>
      <c r="BC3629" s="403"/>
      <c r="BD3629" s="403"/>
      <c r="BE3629" s="403"/>
      <c r="BF3629" s="403"/>
      <c r="BG3629" s="403"/>
      <c r="BH3629" s="403"/>
      <c r="BI3629" s="403"/>
      <c r="BJ3629" s="403"/>
      <c r="BK3629" s="403"/>
    </row>
    <row r="3630" spans="1:63" x14ac:dyDescent="0.25">
      <c r="A3630" s="405"/>
      <c r="B3630" s="400"/>
      <c r="C3630" s="403"/>
      <c r="D3630" s="403"/>
      <c r="E3630" s="403"/>
      <c r="I3630" s="404"/>
      <c r="Q3630" s="405"/>
      <c r="S3630" s="405"/>
      <c r="T3630" s="403"/>
      <c r="U3630" s="406"/>
      <c r="V3630" s="400"/>
      <c r="W3630" s="405"/>
      <c r="X3630" s="405"/>
      <c r="Y3630" s="403"/>
      <c r="Z3630" s="407"/>
      <c r="AA3630" s="403"/>
      <c r="AB3630" s="405"/>
      <c r="AC3630" s="403"/>
      <c r="AD3630" s="406"/>
      <c r="AG3630" s="403"/>
      <c r="AH3630" s="403"/>
      <c r="AI3630" s="405"/>
      <c r="AL3630" s="403"/>
      <c r="AN3630" s="403"/>
      <c r="AO3630" s="405"/>
      <c r="AP3630" s="403"/>
      <c r="AQ3630" s="403"/>
      <c r="AR3630" s="403"/>
      <c r="AS3630" s="403"/>
      <c r="AT3630" s="403"/>
      <c r="AU3630" s="403"/>
      <c r="AV3630" s="405"/>
      <c r="AW3630" s="404"/>
      <c r="AY3630" s="403"/>
      <c r="BC3630" s="403"/>
      <c r="BD3630" s="403"/>
      <c r="BE3630" s="403"/>
      <c r="BF3630" s="403"/>
      <c r="BG3630" s="403"/>
      <c r="BH3630" s="403"/>
      <c r="BI3630" s="403"/>
      <c r="BJ3630" s="403"/>
      <c r="BK3630" s="403"/>
    </row>
    <row r="3631" spans="1:63" x14ac:dyDescent="0.25">
      <c r="A3631" s="405"/>
      <c r="B3631" s="400"/>
      <c r="C3631" s="403"/>
      <c r="D3631" s="403"/>
      <c r="E3631" s="403"/>
      <c r="I3631" s="404"/>
      <c r="Q3631" s="405"/>
      <c r="S3631" s="405"/>
      <c r="T3631" s="403"/>
      <c r="U3631" s="406"/>
      <c r="V3631" s="400"/>
      <c r="W3631" s="405"/>
      <c r="X3631" s="405"/>
      <c r="Y3631" s="403"/>
      <c r="Z3631" s="407"/>
      <c r="AA3631" s="403"/>
      <c r="AB3631" s="405"/>
      <c r="AC3631" s="403"/>
      <c r="AD3631" s="406"/>
      <c r="AG3631" s="403"/>
      <c r="AH3631" s="403"/>
      <c r="AI3631" s="405"/>
      <c r="AL3631" s="403"/>
      <c r="AN3631" s="403"/>
      <c r="AO3631" s="405"/>
      <c r="AP3631" s="403"/>
      <c r="AQ3631" s="403"/>
      <c r="AR3631" s="403"/>
      <c r="AS3631" s="403"/>
      <c r="AT3631" s="403"/>
      <c r="AU3631" s="403"/>
      <c r="AV3631" s="405"/>
      <c r="AW3631" s="404"/>
      <c r="AY3631" s="403"/>
      <c r="BC3631" s="403"/>
      <c r="BD3631" s="403"/>
      <c r="BE3631" s="403"/>
      <c r="BF3631" s="403"/>
      <c r="BG3631" s="403"/>
      <c r="BH3631" s="403"/>
      <c r="BI3631" s="403"/>
      <c r="BJ3631" s="403"/>
      <c r="BK3631" s="403"/>
    </row>
    <row r="3632" spans="1:63" x14ac:dyDescent="0.25">
      <c r="A3632" s="405"/>
      <c r="B3632" s="400"/>
      <c r="C3632" s="403"/>
      <c r="D3632" s="403"/>
      <c r="E3632" s="403"/>
      <c r="I3632" s="404"/>
      <c r="Q3632" s="405"/>
      <c r="S3632" s="405"/>
      <c r="T3632" s="403"/>
      <c r="U3632" s="406"/>
      <c r="V3632" s="400"/>
      <c r="W3632" s="405"/>
      <c r="X3632" s="405"/>
      <c r="Y3632" s="403"/>
      <c r="Z3632" s="407"/>
      <c r="AA3632" s="403"/>
      <c r="AB3632" s="405"/>
      <c r="AC3632" s="403"/>
      <c r="AD3632" s="406"/>
      <c r="AG3632" s="403"/>
      <c r="AH3632" s="403"/>
      <c r="AI3632" s="405"/>
      <c r="AL3632" s="403"/>
      <c r="AN3632" s="403"/>
      <c r="AO3632" s="405"/>
      <c r="AP3632" s="403"/>
      <c r="AQ3632" s="403"/>
      <c r="AR3632" s="403"/>
      <c r="AS3632" s="403"/>
      <c r="AT3632" s="403"/>
      <c r="AU3632" s="403"/>
      <c r="AV3632" s="405"/>
      <c r="AW3632" s="404"/>
      <c r="AY3632" s="403"/>
      <c r="BC3632" s="403"/>
      <c r="BD3632" s="403"/>
      <c r="BE3632" s="403"/>
      <c r="BF3632" s="403"/>
      <c r="BG3632" s="403"/>
      <c r="BH3632" s="403"/>
      <c r="BI3632" s="403"/>
      <c r="BJ3632" s="403"/>
      <c r="BK3632" s="403"/>
    </row>
    <row r="3633" spans="1:63" x14ac:dyDescent="0.25">
      <c r="A3633" s="405"/>
      <c r="B3633" s="400"/>
      <c r="C3633" s="403"/>
      <c r="D3633" s="403"/>
      <c r="E3633" s="403"/>
      <c r="I3633" s="404"/>
      <c r="Q3633" s="405"/>
      <c r="S3633" s="405"/>
      <c r="T3633" s="403"/>
      <c r="U3633" s="406"/>
      <c r="V3633" s="400"/>
      <c r="W3633" s="405"/>
      <c r="X3633" s="405"/>
      <c r="Y3633" s="403"/>
      <c r="Z3633" s="407"/>
      <c r="AA3633" s="403"/>
      <c r="AB3633" s="405"/>
      <c r="AC3633" s="403"/>
      <c r="AD3633" s="406"/>
      <c r="AG3633" s="403"/>
      <c r="AH3633" s="403"/>
      <c r="AI3633" s="405"/>
      <c r="AL3633" s="403"/>
      <c r="AN3633" s="403"/>
      <c r="AO3633" s="405"/>
      <c r="AP3633" s="403"/>
      <c r="AQ3633" s="403"/>
      <c r="AR3633" s="403"/>
      <c r="AS3633" s="403"/>
      <c r="AT3633" s="403"/>
      <c r="AU3633" s="403"/>
      <c r="AV3633" s="405"/>
      <c r="AW3633" s="404"/>
      <c r="AY3633" s="403"/>
      <c r="BC3633" s="403"/>
      <c r="BD3633" s="403"/>
      <c r="BE3633" s="403"/>
      <c r="BF3633" s="403"/>
      <c r="BG3633" s="403"/>
      <c r="BH3633" s="403"/>
      <c r="BI3633" s="403"/>
      <c r="BJ3633" s="403"/>
      <c r="BK3633" s="403"/>
    </row>
    <row r="3634" spans="1:63" x14ac:dyDescent="0.25">
      <c r="A3634" s="405"/>
      <c r="B3634" s="400"/>
      <c r="C3634" s="403"/>
      <c r="D3634" s="403"/>
      <c r="E3634" s="403"/>
      <c r="I3634" s="404"/>
      <c r="Q3634" s="405"/>
      <c r="S3634" s="405"/>
      <c r="T3634" s="403"/>
      <c r="U3634" s="406"/>
      <c r="V3634" s="400"/>
      <c r="W3634" s="405"/>
      <c r="X3634" s="405"/>
      <c r="Y3634" s="403"/>
      <c r="Z3634" s="407"/>
      <c r="AA3634" s="403"/>
      <c r="AB3634" s="405"/>
      <c r="AC3634" s="403"/>
      <c r="AD3634" s="406"/>
      <c r="AG3634" s="403"/>
      <c r="AH3634" s="403"/>
      <c r="AI3634" s="405"/>
      <c r="AL3634" s="403"/>
      <c r="AN3634" s="403"/>
      <c r="AO3634" s="405"/>
      <c r="AP3634" s="403"/>
      <c r="AQ3634" s="403"/>
      <c r="AR3634" s="403"/>
      <c r="AS3634" s="403"/>
      <c r="AT3634" s="403"/>
      <c r="AU3634" s="403"/>
      <c r="AV3634" s="405"/>
      <c r="AW3634" s="404"/>
      <c r="AY3634" s="403"/>
      <c r="BC3634" s="403"/>
      <c r="BD3634" s="403"/>
      <c r="BE3634" s="403"/>
      <c r="BF3634" s="403"/>
      <c r="BG3634" s="403"/>
      <c r="BH3634" s="403"/>
      <c r="BI3634" s="403"/>
      <c r="BJ3634" s="403"/>
      <c r="BK3634" s="403"/>
    </row>
    <row r="3635" spans="1:63" x14ac:dyDescent="0.25">
      <c r="A3635" s="405"/>
      <c r="B3635" s="400"/>
      <c r="C3635" s="403"/>
      <c r="D3635" s="403"/>
      <c r="E3635" s="403"/>
      <c r="I3635" s="404"/>
      <c r="Q3635" s="405"/>
      <c r="S3635" s="405"/>
      <c r="T3635" s="403"/>
      <c r="U3635" s="406"/>
      <c r="V3635" s="400"/>
      <c r="W3635" s="405"/>
      <c r="X3635" s="405"/>
      <c r="Y3635" s="403"/>
      <c r="Z3635" s="407"/>
      <c r="AA3635" s="403"/>
      <c r="AB3635" s="405"/>
      <c r="AC3635" s="403"/>
      <c r="AD3635" s="406"/>
      <c r="AG3635" s="403"/>
      <c r="AH3635" s="403"/>
      <c r="AI3635" s="405"/>
      <c r="AL3635" s="403"/>
      <c r="AN3635" s="403"/>
      <c r="AO3635" s="405"/>
      <c r="AP3635" s="403"/>
      <c r="AQ3635" s="403"/>
      <c r="AR3635" s="403"/>
      <c r="AS3635" s="403"/>
      <c r="AT3635" s="403"/>
      <c r="AU3635" s="403"/>
      <c r="AV3635" s="405"/>
      <c r="AW3635" s="404"/>
      <c r="AY3635" s="403"/>
      <c r="BC3635" s="403"/>
      <c r="BD3635" s="403"/>
      <c r="BE3635" s="403"/>
      <c r="BF3635" s="403"/>
      <c r="BG3635" s="403"/>
      <c r="BH3635" s="403"/>
      <c r="BI3635" s="403"/>
      <c r="BJ3635" s="403"/>
      <c r="BK3635" s="403"/>
    </row>
    <row r="3636" spans="1:63" x14ac:dyDescent="0.25">
      <c r="A3636" s="405"/>
      <c r="B3636" s="400"/>
      <c r="C3636" s="403"/>
      <c r="D3636" s="403"/>
      <c r="E3636" s="403"/>
      <c r="I3636" s="404"/>
      <c r="Q3636" s="405"/>
      <c r="S3636" s="405"/>
      <c r="T3636" s="403"/>
      <c r="U3636" s="406"/>
      <c r="V3636" s="400"/>
      <c r="W3636" s="405"/>
      <c r="X3636" s="405"/>
      <c r="Y3636" s="403"/>
      <c r="Z3636" s="407"/>
      <c r="AA3636" s="403"/>
      <c r="AB3636" s="405"/>
      <c r="AC3636" s="403"/>
      <c r="AD3636" s="406"/>
      <c r="AG3636" s="403"/>
      <c r="AH3636" s="403"/>
      <c r="AI3636" s="405"/>
      <c r="AL3636" s="403"/>
      <c r="AN3636" s="403"/>
      <c r="AO3636" s="405"/>
      <c r="AP3636" s="403"/>
      <c r="AQ3636" s="403"/>
      <c r="AR3636" s="403"/>
      <c r="AS3636" s="403"/>
      <c r="AT3636" s="403"/>
      <c r="AU3636" s="403"/>
      <c r="AV3636" s="405"/>
      <c r="AW3636" s="404"/>
      <c r="AY3636" s="403"/>
      <c r="BC3636" s="403"/>
      <c r="BD3636" s="403"/>
      <c r="BE3636" s="403"/>
      <c r="BF3636" s="403"/>
      <c r="BG3636" s="403"/>
      <c r="BH3636" s="403"/>
      <c r="BI3636" s="403"/>
      <c r="BJ3636" s="403"/>
      <c r="BK3636" s="403"/>
    </row>
    <row r="3637" spans="1:63" x14ac:dyDescent="0.25">
      <c r="A3637" s="405"/>
      <c r="B3637" s="400"/>
      <c r="C3637" s="403"/>
      <c r="D3637" s="403"/>
      <c r="E3637" s="403"/>
      <c r="I3637" s="404"/>
      <c r="Q3637" s="405"/>
      <c r="S3637" s="405"/>
      <c r="T3637" s="403"/>
      <c r="U3637" s="406"/>
      <c r="V3637" s="400"/>
      <c r="W3637" s="405"/>
      <c r="X3637" s="405"/>
      <c r="Y3637" s="403"/>
      <c r="Z3637" s="407"/>
      <c r="AA3637" s="403"/>
      <c r="AB3637" s="405"/>
      <c r="AC3637" s="403"/>
      <c r="AD3637" s="406"/>
      <c r="AG3637" s="403"/>
      <c r="AH3637" s="403"/>
      <c r="AI3637" s="405"/>
      <c r="AL3637" s="403"/>
      <c r="AN3637" s="403"/>
      <c r="AO3637" s="405"/>
      <c r="AP3637" s="403"/>
      <c r="AQ3637" s="403"/>
      <c r="AR3637" s="403"/>
      <c r="AS3637" s="403"/>
      <c r="AT3637" s="403"/>
      <c r="AU3637" s="403"/>
      <c r="AV3637" s="405"/>
      <c r="AW3637" s="404"/>
      <c r="AY3637" s="403"/>
      <c r="BC3637" s="403"/>
      <c r="BD3637" s="403"/>
      <c r="BE3637" s="403"/>
      <c r="BF3637" s="403"/>
      <c r="BG3637" s="403"/>
      <c r="BH3637" s="403"/>
      <c r="BI3637" s="403"/>
      <c r="BJ3637" s="403"/>
      <c r="BK3637" s="403"/>
    </row>
    <row r="3638" spans="1:63" x14ac:dyDescent="0.25">
      <c r="A3638" s="405"/>
      <c r="B3638" s="400"/>
      <c r="C3638" s="403"/>
      <c r="D3638" s="403"/>
      <c r="E3638" s="403"/>
      <c r="I3638" s="404"/>
      <c r="Q3638" s="405"/>
      <c r="S3638" s="405"/>
      <c r="T3638" s="403"/>
      <c r="U3638" s="406"/>
      <c r="V3638" s="400"/>
      <c r="W3638" s="405"/>
      <c r="X3638" s="405"/>
      <c r="Y3638" s="403"/>
      <c r="Z3638" s="407"/>
      <c r="AA3638" s="403"/>
      <c r="AB3638" s="405"/>
      <c r="AC3638" s="403"/>
      <c r="AD3638" s="406"/>
      <c r="AG3638" s="403"/>
      <c r="AH3638" s="403"/>
      <c r="AI3638" s="405"/>
      <c r="AL3638" s="403"/>
      <c r="AN3638" s="403"/>
      <c r="AO3638" s="405"/>
      <c r="AP3638" s="403"/>
      <c r="AQ3638" s="403"/>
      <c r="AR3638" s="403"/>
      <c r="AS3638" s="403"/>
      <c r="AT3638" s="403"/>
      <c r="AU3638" s="403"/>
      <c r="AV3638" s="405"/>
      <c r="AW3638" s="404"/>
      <c r="AY3638" s="403"/>
      <c r="BC3638" s="403"/>
      <c r="BD3638" s="403"/>
      <c r="BE3638" s="403"/>
      <c r="BF3638" s="403"/>
      <c r="BG3638" s="403"/>
      <c r="BH3638" s="403"/>
      <c r="BI3638" s="403"/>
      <c r="BJ3638" s="403"/>
      <c r="BK3638" s="403"/>
    </row>
    <row r="3639" spans="1:63" x14ac:dyDescent="0.25">
      <c r="A3639" s="405"/>
      <c r="B3639" s="400"/>
      <c r="C3639" s="403"/>
      <c r="D3639" s="403"/>
      <c r="E3639" s="403"/>
      <c r="I3639" s="404"/>
      <c r="Q3639" s="405"/>
      <c r="S3639" s="405"/>
      <c r="T3639" s="403"/>
      <c r="U3639" s="406"/>
      <c r="V3639" s="400"/>
      <c r="W3639" s="405"/>
      <c r="X3639" s="405"/>
      <c r="Y3639" s="403"/>
      <c r="Z3639" s="407"/>
      <c r="AA3639" s="403"/>
      <c r="AB3639" s="405"/>
      <c r="AC3639" s="403"/>
      <c r="AD3639" s="406"/>
      <c r="AG3639" s="403"/>
      <c r="AH3639" s="403"/>
      <c r="AI3639" s="405"/>
      <c r="AL3639" s="403"/>
      <c r="AN3639" s="403"/>
      <c r="AO3639" s="405"/>
      <c r="AP3639" s="403"/>
      <c r="AQ3639" s="403"/>
      <c r="AR3639" s="403"/>
      <c r="AS3639" s="403"/>
      <c r="AT3639" s="403"/>
      <c r="AU3639" s="403"/>
      <c r="AV3639" s="405"/>
      <c r="AW3639" s="404"/>
      <c r="AY3639" s="403"/>
      <c r="BC3639" s="403"/>
      <c r="BD3639" s="403"/>
      <c r="BE3639" s="403"/>
      <c r="BF3639" s="403"/>
      <c r="BG3639" s="403"/>
      <c r="BH3639" s="403"/>
      <c r="BI3639" s="403"/>
      <c r="BJ3639" s="403"/>
      <c r="BK3639" s="403"/>
    </row>
    <row r="3640" spans="1:63" x14ac:dyDescent="0.25">
      <c r="A3640" s="405"/>
      <c r="B3640" s="400"/>
      <c r="C3640" s="403"/>
      <c r="D3640" s="403"/>
      <c r="E3640" s="403"/>
      <c r="I3640" s="404"/>
      <c r="Q3640" s="405"/>
      <c r="S3640" s="405"/>
      <c r="T3640" s="403"/>
      <c r="U3640" s="406"/>
      <c r="V3640" s="400"/>
      <c r="W3640" s="405"/>
      <c r="X3640" s="405"/>
      <c r="Y3640" s="403"/>
      <c r="Z3640" s="407"/>
      <c r="AA3640" s="403"/>
      <c r="AB3640" s="405"/>
      <c r="AC3640" s="403"/>
      <c r="AD3640" s="406"/>
      <c r="AG3640" s="403"/>
      <c r="AH3640" s="403"/>
      <c r="AI3640" s="405"/>
      <c r="AL3640" s="403"/>
      <c r="AN3640" s="403"/>
      <c r="AO3640" s="405"/>
      <c r="AP3640" s="403"/>
      <c r="AQ3640" s="403"/>
      <c r="AR3640" s="403"/>
      <c r="AS3640" s="403"/>
      <c r="AT3640" s="403"/>
      <c r="AU3640" s="403"/>
      <c r="AV3640" s="405"/>
      <c r="AW3640" s="404"/>
      <c r="AY3640" s="403"/>
      <c r="BC3640" s="403"/>
      <c r="BD3640" s="403"/>
      <c r="BE3640" s="403"/>
      <c r="BF3640" s="403"/>
      <c r="BG3640" s="403"/>
      <c r="BH3640" s="403"/>
      <c r="BI3640" s="403"/>
      <c r="BJ3640" s="403"/>
      <c r="BK3640" s="403"/>
    </row>
    <row r="3641" spans="1:63" x14ac:dyDescent="0.25">
      <c r="A3641" s="405"/>
      <c r="B3641" s="400"/>
      <c r="C3641" s="403"/>
      <c r="D3641" s="403"/>
      <c r="E3641" s="403"/>
      <c r="I3641" s="404"/>
      <c r="Q3641" s="405"/>
      <c r="S3641" s="405"/>
      <c r="T3641" s="403"/>
      <c r="U3641" s="406"/>
      <c r="V3641" s="400"/>
      <c r="W3641" s="405"/>
      <c r="X3641" s="405"/>
      <c r="Y3641" s="403"/>
      <c r="Z3641" s="407"/>
      <c r="AA3641" s="403"/>
      <c r="AB3641" s="405"/>
      <c r="AC3641" s="403"/>
      <c r="AD3641" s="406"/>
      <c r="AG3641" s="403"/>
      <c r="AH3641" s="403"/>
      <c r="AI3641" s="405"/>
      <c r="AL3641" s="403"/>
      <c r="AN3641" s="403"/>
      <c r="AO3641" s="405"/>
      <c r="AP3641" s="403"/>
      <c r="AQ3641" s="403"/>
      <c r="AR3641" s="403"/>
      <c r="AS3641" s="403"/>
      <c r="AT3641" s="403"/>
      <c r="AU3641" s="403"/>
      <c r="AV3641" s="405"/>
      <c r="AW3641" s="404"/>
      <c r="AY3641" s="403"/>
      <c r="BC3641" s="403"/>
      <c r="BD3641" s="403"/>
      <c r="BE3641" s="403"/>
      <c r="BF3641" s="403"/>
      <c r="BG3641" s="403"/>
      <c r="BH3641" s="403"/>
      <c r="BI3641" s="403"/>
      <c r="BJ3641" s="403"/>
      <c r="BK3641" s="403"/>
    </row>
    <row r="3642" spans="1:63" x14ac:dyDescent="0.25">
      <c r="A3642" s="405"/>
      <c r="B3642" s="400"/>
      <c r="C3642" s="403"/>
      <c r="D3642" s="403"/>
      <c r="E3642" s="403"/>
      <c r="I3642" s="404"/>
      <c r="Q3642" s="405"/>
      <c r="S3642" s="405"/>
      <c r="T3642" s="403"/>
      <c r="U3642" s="406"/>
      <c r="V3642" s="400"/>
      <c r="W3642" s="405"/>
      <c r="X3642" s="405"/>
      <c r="Y3642" s="403"/>
      <c r="Z3642" s="407"/>
      <c r="AA3642" s="403"/>
      <c r="AB3642" s="405"/>
      <c r="AC3642" s="403"/>
      <c r="AD3642" s="406"/>
      <c r="AG3642" s="403"/>
      <c r="AH3642" s="403"/>
      <c r="AI3642" s="405"/>
      <c r="AL3642" s="403"/>
      <c r="AN3642" s="403"/>
      <c r="AO3642" s="405"/>
      <c r="AP3642" s="403"/>
      <c r="AQ3642" s="403"/>
      <c r="AR3642" s="403"/>
      <c r="AS3642" s="403"/>
      <c r="AT3642" s="403"/>
      <c r="AU3642" s="403"/>
      <c r="AV3642" s="405"/>
      <c r="AW3642" s="404"/>
      <c r="AY3642" s="403"/>
      <c r="BC3642" s="403"/>
      <c r="BD3642" s="403"/>
      <c r="BE3642" s="403"/>
      <c r="BF3642" s="403"/>
      <c r="BG3642" s="403"/>
      <c r="BH3642" s="403"/>
      <c r="BI3642" s="403"/>
      <c r="BJ3642" s="403"/>
      <c r="BK3642" s="403"/>
    </row>
    <row r="3643" spans="1:63" x14ac:dyDescent="0.25">
      <c r="A3643" s="405"/>
      <c r="B3643" s="400"/>
      <c r="C3643" s="403"/>
      <c r="D3643" s="403"/>
      <c r="E3643" s="403"/>
      <c r="I3643" s="404"/>
      <c r="Q3643" s="405"/>
      <c r="S3643" s="405"/>
      <c r="T3643" s="403"/>
      <c r="U3643" s="406"/>
      <c r="V3643" s="400"/>
      <c r="W3643" s="405"/>
      <c r="X3643" s="405"/>
      <c r="Y3643" s="403"/>
      <c r="Z3643" s="407"/>
      <c r="AA3643" s="403"/>
      <c r="AB3643" s="405"/>
      <c r="AC3643" s="403"/>
      <c r="AD3643" s="406"/>
      <c r="AG3643" s="403"/>
      <c r="AH3643" s="403"/>
      <c r="AI3643" s="405"/>
      <c r="AL3643" s="403"/>
      <c r="AN3643" s="403"/>
      <c r="AO3643" s="405"/>
      <c r="AP3643" s="403"/>
      <c r="AQ3643" s="403"/>
      <c r="AR3643" s="403"/>
      <c r="AS3643" s="403"/>
      <c r="AT3643" s="403"/>
      <c r="AU3643" s="403"/>
      <c r="AV3643" s="405"/>
      <c r="AW3643" s="404"/>
      <c r="AY3643" s="403"/>
      <c r="BC3643" s="403"/>
      <c r="BD3643" s="403"/>
      <c r="BE3643" s="403"/>
      <c r="BF3643" s="403"/>
      <c r="BG3643" s="403"/>
      <c r="BH3643" s="403"/>
      <c r="BI3643" s="403"/>
      <c r="BJ3643" s="403"/>
      <c r="BK3643" s="403"/>
    </row>
    <row r="3644" spans="1:63" x14ac:dyDescent="0.25">
      <c r="A3644" s="405"/>
      <c r="B3644" s="400"/>
      <c r="C3644" s="403"/>
      <c r="D3644" s="403"/>
      <c r="E3644" s="403"/>
      <c r="I3644" s="404"/>
      <c r="Q3644" s="405"/>
      <c r="S3644" s="405"/>
      <c r="T3644" s="403"/>
      <c r="U3644" s="406"/>
      <c r="V3644" s="400"/>
      <c r="W3644" s="405"/>
      <c r="X3644" s="405"/>
      <c r="Y3644" s="403"/>
      <c r="Z3644" s="407"/>
      <c r="AA3644" s="403"/>
      <c r="AB3644" s="405"/>
      <c r="AC3644" s="403"/>
      <c r="AD3644" s="406"/>
      <c r="AG3644" s="403"/>
      <c r="AH3644" s="403"/>
      <c r="AI3644" s="405"/>
      <c r="AL3644" s="403"/>
      <c r="AN3644" s="403"/>
      <c r="AO3644" s="405"/>
      <c r="AP3644" s="403"/>
      <c r="AQ3644" s="403"/>
      <c r="AR3644" s="403"/>
      <c r="AS3644" s="403"/>
      <c r="AT3644" s="403"/>
      <c r="AU3644" s="403"/>
      <c r="AV3644" s="405"/>
      <c r="AW3644" s="404"/>
      <c r="AY3644" s="403"/>
      <c r="BC3644" s="403"/>
      <c r="BD3644" s="403"/>
      <c r="BE3644" s="403"/>
      <c r="BF3644" s="403"/>
      <c r="BG3644" s="403"/>
      <c r="BH3644" s="403"/>
      <c r="BI3644" s="403"/>
      <c r="BJ3644" s="403"/>
      <c r="BK3644" s="403"/>
    </row>
    <row r="3645" spans="1:63" x14ac:dyDescent="0.25">
      <c r="A3645" s="405"/>
      <c r="B3645" s="400"/>
      <c r="C3645" s="403"/>
      <c r="D3645" s="403"/>
      <c r="E3645" s="403"/>
      <c r="I3645" s="404"/>
      <c r="Q3645" s="405"/>
      <c r="S3645" s="405"/>
      <c r="T3645" s="403"/>
      <c r="U3645" s="406"/>
      <c r="V3645" s="400"/>
      <c r="W3645" s="405"/>
      <c r="X3645" s="405"/>
      <c r="Y3645" s="403"/>
      <c r="Z3645" s="407"/>
      <c r="AA3645" s="403"/>
      <c r="AB3645" s="405"/>
      <c r="AC3645" s="403"/>
      <c r="AD3645" s="406"/>
      <c r="AG3645" s="403"/>
      <c r="AH3645" s="403"/>
      <c r="AI3645" s="405"/>
      <c r="AL3645" s="403"/>
      <c r="AN3645" s="403"/>
      <c r="AO3645" s="405"/>
      <c r="AP3645" s="403"/>
      <c r="AQ3645" s="403"/>
      <c r="AR3645" s="403"/>
      <c r="AS3645" s="403"/>
      <c r="AT3645" s="403"/>
      <c r="AU3645" s="403"/>
      <c r="AV3645" s="405"/>
      <c r="AW3645" s="404"/>
      <c r="AY3645" s="403"/>
      <c r="BC3645" s="403"/>
      <c r="BD3645" s="403"/>
      <c r="BE3645" s="403"/>
      <c r="BF3645" s="403"/>
      <c r="BG3645" s="403"/>
      <c r="BH3645" s="403"/>
      <c r="BI3645" s="403"/>
      <c r="BJ3645" s="403"/>
      <c r="BK3645" s="403"/>
    </row>
    <row r="3646" spans="1:63" x14ac:dyDescent="0.25">
      <c r="A3646" s="405"/>
      <c r="B3646" s="400"/>
      <c r="C3646" s="403"/>
      <c r="D3646" s="403"/>
      <c r="E3646" s="403"/>
      <c r="I3646" s="404"/>
      <c r="Q3646" s="405"/>
      <c r="S3646" s="405"/>
      <c r="T3646" s="403"/>
      <c r="U3646" s="406"/>
      <c r="V3646" s="400"/>
      <c r="W3646" s="405"/>
      <c r="X3646" s="405"/>
      <c r="Y3646" s="403"/>
      <c r="Z3646" s="407"/>
      <c r="AA3646" s="403"/>
      <c r="AB3646" s="405"/>
      <c r="AC3646" s="403"/>
      <c r="AD3646" s="406"/>
      <c r="AG3646" s="403"/>
      <c r="AH3646" s="403"/>
      <c r="AI3646" s="405"/>
      <c r="AL3646" s="403"/>
      <c r="AN3646" s="403"/>
      <c r="AO3646" s="405"/>
      <c r="AP3646" s="403"/>
      <c r="AQ3646" s="403"/>
      <c r="AR3646" s="403"/>
      <c r="AS3646" s="403"/>
      <c r="AT3646" s="403"/>
      <c r="AU3646" s="403"/>
      <c r="AV3646" s="405"/>
      <c r="AW3646" s="404"/>
      <c r="AY3646" s="403"/>
      <c r="BC3646" s="403"/>
      <c r="BD3646" s="403"/>
      <c r="BE3646" s="403"/>
      <c r="BF3646" s="403"/>
      <c r="BG3646" s="403"/>
      <c r="BH3646" s="403"/>
      <c r="BI3646" s="403"/>
      <c r="BJ3646" s="403"/>
      <c r="BK3646" s="403"/>
    </row>
    <row r="3647" spans="1:63" x14ac:dyDescent="0.25">
      <c r="A3647" s="405"/>
      <c r="B3647" s="400"/>
      <c r="C3647" s="403"/>
      <c r="D3647" s="403"/>
      <c r="E3647" s="403"/>
      <c r="I3647" s="404"/>
      <c r="Q3647" s="405"/>
      <c r="S3647" s="405"/>
      <c r="T3647" s="403"/>
      <c r="U3647" s="406"/>
      <c r="V3647" s="400"/>
      <c r="W3647" s="405"/>
      <c r="X3647" s="405"/>
      <c r="Y3647" s="403"/>
      <c r="Z3647" s="407"/>
      <c r="AA3647" s="403"/>
      <c r="AB3647" s="405"/>
      <c r="AC3647" s="403"/>
      <c r="AD3647" s="406"/>
      <c r="AG3647" s="403"/>
      <c r="AH3647" s="403"/>
      <c r="AI3647" s="405"/>
      <c r="AL3647" s="403"/>
      <c r="AN3647" s="403"/>
      <c r="AO3647" s="405"/>
      <c r="AP3647" s="403"/>
      <c r="AQ3647" s="403"/>
      <c r="AR3647" s="403"/>
      <c r="AS3647" s="403"/>
      <c r="AT3647" s="403"/>
      <c r="AU3647" s="403"/>
      <c r="AV3647" s="405"/>
      <c r="AW3647" s="404"/>
      <c r="AY3647" s="403"/>
      <c r="BC3647" s="403"/>
      <c r="BD3647" s="403"/>
      <c r="BE3647" s="403"/>
      <c r="BF3647" s="403"/>
      <c r="BG3647" s="403"/>
      <c r="BH3647" s="403"/>
      <c r="BI3647" s="403"/>
      <c r="BJ3647" s="403"/>
      <c r="BK3647" s="403"/>
    </row>
    <row r="3648" spans="1:63" x14ac:dyDescent="0.25">
      <c r="A3648" s="405"/>
      <c r="B3648" s="400"/>
      <c r="C3648" s="403"/>
      <c r="D3648" s="403"/>
      <c r="E3648" s="403"/>
      <c r="I3648" s="404"/>
      <c r="Q3648" s="405"/>
      <c r="S3648" s="405"/>
      <c r="T3648" s="403"/>
      <c r="U3648" s="406"/>
      <c r="V3648" s="400"/>
      <c r="W3648" s="405"/>
      <c r="X3648" s="405"/>
      <c r="Y3648" s="403"/>
      <c r="Z3648" s="407"/>
      <c r="AA3648" s="403"/>
      <c r="AB3648" s="405"/>
      <c r="AC3648" s="403"/>
      <c r="AD3648" s="406"/>
      <c r="AG3648" s="403"/>
      <c r="AH3648" s="403"/>
      <c r="AI3648" s="405"/>
      <c r="AL3648" s="403"/>
      <c r="AN3648" s="403"/>
      <c r="AO3648" s="405"/>
      <c r="AP3648" s="403"/>
      <c r="AQ3648" s="403"/>
      <c r="AR3648" s="403"/>
      <c r="AS3648" s="403"/>
      <c r="AT3648" s="403"/>
      <c r="AU3648" s="403"/>
      <c r="AV3648" s="405"/>
      <c r="AW3648" s="404"/>
      <c r="AY3648" s="403"/>
      <c r="BC3648" s="403"/>
      <c r="BD3648" s="403"/>
      <c r="BE3648" s="403"/>
      <c r="BF3648" s="403"/>
      <c r="BG3648" s="403"/>
      <c r="BH3648" s="403"/>
      <c r="BI3648" s="403"/>
      <c r="BJ3648" s="403"/>
      <c r="BK3648" s="403"/>
    </row>
    <row r="3649" spans="1:63" x14ac:dyDescent="0.25">
      <c r="A3649" s="405"/>
      <c r="B3649" s="400"/>
      <c r="C3649" s="403"/>
      <c r="D3649" s="403"/>
      <c r="E3649" s="403"/>
      <c r="I3649" s="404"/>
      <c r="Q3649" s="405"/>
      <c r="S3649" s="405"/>
      <c r="T3649" s="403"/>
      <c r="U3649" s="406"/>
      <c r="V3649" s="400"/>
      <c r="W3649" s="405"/>
      <c r="X3649" s="405"/>
      <c r="Y3649" s="403"/>
      <c r="Z3649" s="407"/>
      <c r="AA3649" s="403"/>
      <c r="AB3649" s="405"/>
      <c r="AC3649" s="403"/>
      <c r="AD3649" s="406"/>
      <c r="AG3649" s="403"/>
      <c r="AH3649" s="403"/>
      <c r="AI3649" s="405"/>
      <c r="AL3649" s="403"/>
      <c r="AN3649" s="403"/>
      <c r="AO3649" s="405"/>
      <c r="AP3649" s="403"/>
      <c r="AQ3649" s="403"/>
      <c r="AR3649" s="403"/>
      <c r="AS3649" s="403"/>
      <c r="AT3649" s="403"/>
      <c r="AU3649" s="403"/>
      <c r="AV3649" s="405"/>
      <c r="AW3649" s="404"/>
      <c r="AY3649" s="403"/>
      <c r="BC3649" s="403"/>
      <c r="BD3649" s="403"/>
      <c r="BE3649" s="403"/>
      <c r="BF3649" s="403"/>
      <c r="BG3649" s="403"/>
      <c r="BH3649" s="403"/>
      <c r="BI3649" s="403"/>
      <c r="BJ3649" s="403"/>
      <c r="BK3649" s="403"/>
    </row>
    <row r="3650" spans="1:63" x14ac:dyDescent="0.25">
      <c r="A3650" s="405"/>
      <c r="B3650" s="400"/>
      <c r="C3650" s="403"/>
      <c r="D3650" s="403"/>
      <c r="E3650" s="403"/>
      <c r="I3650" s="404"/>
      <c r="Q3650" s="405"/>
      <c r="S3650" s="405"/>
      <c r="T3650" s="403"/>
      <c r="U3650" s="406"/>
      <c r="V3650" s="400"/>
      <c r="W3650" s="405"/>
      <c r="X3650" s="405"/>
      <c r="Y3650" s="403"/>
      <c r="Z3650" s="407"/>
      <c r="AA3650" s="403"/>
      <c r="AB3650" s="405"/>
      <c r="AC3650" s="403"/>
      <c r="AD3650" s="406"/>
      <c r="AG3650" s="403"/>
      <c r="AH3650" s="403"/>
      <c r="AI3650" s="405"/>
      <c r="AL3650" s="403"/>
      <c r="AN3650" s="403"/>
      <c r="AO3650" s="405"/>
      <c r="AP3650" s="403"/>
      <c r="AQ3650" s="403"/>
      <c r="AR3650" s="403"/>
      <c r="AS3650" s="403"/>
      <c r="AT3650" s="403"/>
      <c r="AU3650" s="403"/>
      <c r="AV3650" s="405"/>
      <c r="AW3650" s="404"/>
      <c r="AY3650" s="403"/>
      <c r="BC3650" s="403"/>
      <c r="BD3650" s="403"/>
      <c r="BE3650" s="403"/>
      <c r="BF3650" s="403"/>
      <c r="BG3650" s="403"/>
      <c r="BH3650" s="403"/>
      <c r="BI3650" s="403"/>
      <c r="BJ3650" s="403"/>
      <c r="BK3650" s="403"/>
    </row>
    <row r="3651" spans="1:63" x14ac:dyDescent="0.25">
      <c r="A3651" s="405"/>
      <c r="B3651" s="400"/>
      <c r="C3651" s="403"/>
      <c r="D3651" s="403"/>
      <c r="E3651" s="403"/>
      <c r="I3651" s="404"/>
      <c r="Q3651" s="405"/>
      <c r="S3651" s="405"/>
      <c r="T3651" s="403"/>
      <c r="U3651" s="406"/>
      <c r="V3651" s="400"/>
      <c r="W3651" s="405"/>
      <c r="X3651" s="405"/>
      <c r="Y3651" s="403"/>
      <c r="Z3651" s="407"/>
      <c r="AA3651" s="403"/>
      <c r="AB3651" s="405"/>
      <c r="AC3651" s="403"/>
      <c r="AD3651" s="406"/>
      <c r="AG3651" s="403"/>
      <c r="AH3651" s="403"/>
      <c r="AI3651" s="405"/>
      <c r="AL3651" s="403"/>
      <c r="AN3651" s="403"/>
      <c r="AO3651" s="405"/>
      <c r="AP3651" s="403"/>
      <c r="AQ3651" s="403"/>
      <c r="AR3651" s="403"/>
      <c r="AS3651" s="403"/>
      <c r="AT3651" s="403"/>
      <c r="AU3651" s="403"/>
      <c r="AV3651" s="405"/>
      <c r="AW3651" s="404"/>
      <c r="AY3651" s="403"/>
      <c r="BC3651" s="403"/>
      <c r="BD3651" s="403"/>
      <c r="BE3651" s="403"/>
      <c r="BF3651" s="403"/>
      <c r="BG3651" s="403"/>
      <c r="BH3651" s="403"/>
      <c r="BI3651" s="403"/>
      <c r="BJ3651" s="403"/>
      <c r="BK3651" s="403"/>
    </row>
    <row r="3652" spans="1:63" x14ac:dyDescent="0.25">
      <c r="A3652" s="405"/>
      <c r="B3652" s="400"/>
      <c r="C3652" s="403"/>
      <c r="D3652" s="403"/>
      <c r="E3652" s="403"/>
      <c r="I3652" s="404"/>
      <c r="Q3652" s="405"/>
      <c r="S3652" s="405"/>
      <c r="T3652" s="403"/>
      <c r="U3652" s="406"/>
      <c r="V3652" s="400"/>
      <c r="W3652" s="405"/>
      <c r="X3652" s="405"/>
      <c r="Y3652" s="403"/>
      <c r="Z3652" s="407"/>
      <c r="AA3652" s="403"/>
      <c r="AB3652" s="405"/>
      <c r="AC3652" s="403"/>
      <c r="AD3652" s="406"/>
      <c r="AG3652" s="403"/>
      <c r="AH3652" s="403"/>
      <c r="AI3652" s="405"/>
      <c r="AL3652" s="403"/>
      <c r="AN3652" s="403"/>
      <c r="AO3652" s="405"/>
      <c r="AP3652" s="403"/>
      <c r="AQ3652" s="403"/>
      <c r="AR3652" s="403"/>
      <c r="AS3652" s="403"/>
      <c r="AT3652" s="403"/>
      <c r="AU3652" s="403"/>
      <c r="AV3652" s="405"/>
      <c r="AW3652" s="404"/>
      <c r="AY3652" s="403"/>
      <c r="BC3652" s="403"/>
      <c r="BD3652" s="403"/>
      <c r="BE3652" s="403"/>
      <c r="BF3652" s="403"/>
      <c r="BG3652" s="403"/>
      <c r="BH3652" s="403"/>
      <c r="BI3652" s="403"/>
      <c r="BJ3652" s="403"/>
      <c r="BK3652" s="403"/>
    </row>
    <row r="3653" spans="1:63" x14ac:dyDescent="0.25">
      <c r="A3653" s="405"/>
      <c r="B3653" s="400"/>
      <c r="C3653" s="403"/>
      <c r="D3653" s="403"/>
      <c r="E3653" s="403"/>
      <c r="I3653" s="404"/>
      <c r="Q3653" s="405"/>
      <c r="S3653" s="405"/>
      <c r="T3653" s="403"/>
      <c r="U3653" s="406"/>
      <c r="V3653" s="400"/>
      <c r="W3653" s="405"/>
      <c r="X3653" s="405"/>
      <c r="Y3653" s="403"/>
      <c r="Z3653" s="407"/>
      <c r="AA3653" s="403"/>
      <c r="AB3653" s="405"/>
      <c r="AC3653" s="403"/>
      <c r="AD3653" s="406"/>
      <c r="AG3653" s="403"/>
      <c r="AH3653" s="403"/>
      <c r="AI3653" s="405"/>
      <c r="AL3653" s="403"/>
      <c r="AN3653" s="403"/>
      <c r="AO3653" s="405"/>
      <c r="AP3653" s="403"/>
      <c r="AQ3653" s="403"/>
      <c r="AR3653" s="403"/>
      <c r="AS3653" s="403"/>
      <c r="AT3653" s="403"/>
      <c r="AU3653" s="403"/>
      <c r="AV3653" s="405"/>
      <c r="AW3653" s="404"/>
      <c r="AY3653" s="403"/>
      <c r="BC3653" s="403"/>
      <c r="BD3653" s="403"/>
      <c r="BE3653" s="403"/>
      <c r="BF3653" s="403"/>
      <c r="BG3653" s="403"/>
      <c r="BH3653" s="403"/>
      <c r="BI3653" s="403"/>
      <c r="BJ3653" s="403"/>
      <c r="BK3653" s="403"/>
    </row>
    <row r="3654" spans="1:63" x14ac:dyDescent="0.25">
      <c r="A3654" s="405"/>
      <c r="B3654" s="400"/>
      <c r="C3654" s="403"/>
      <c r="D3654" s="403"/>
      <c r="E3654" s="403"/>
      <c r="I3654" s="404"/>
      <c r="Q3654" s="405"/>
      <c r="S3654" s="405"/>
      <c r="T3654" s="403"/>
      <c r="U3654" s="406"/>
      <c r="V3654" s="400"/>
      <c r="W3654" s="405"/>
      <c r="X3654" s="405"/>
      <c r="Y3654" s="403"/>
      <c r="Z3654" s="407"/>
      <c r="AA3654" s="403"/>
      <c r="AB3654" s="405"/>
      <c r="AC3654" s="403"/>
      <c r="AD3654" s="406"/>
      <c r="AG3654" s="403"/>
      <c r="AH3654" s="403"/>
      <c r="AI3654" s="405"/>
      <c r="AL3654" s="403"/>
      <c r="AN3654" s="403"/>
      <c r="AO3654" s="405"/>
      <c r="AP3654" s="403"/>
      <c r="AQ3654" s="403"/>
      <c r="AR3654" s="403"/>
      <c r="AS3654" s="403"/>
      <c r="AT3654" s="403"/>
      <c r="AU3654" s="403"/>
      <c r="AV3654" s="405"/>
      <c r="AW3654" s="404"/>
      <c r="AY3654" s="403"/>
      <c r="BC3654" s="403"/>
      <c r="BD3654" s="403"/>
      <c r="BE3654" s="403"/>
      <c r="BF3654" s="403"/>
      <c r="BG3654" s="403"/>
      <c r="BH3654" s="403"/>
      <c r="BI3654" s="403"/>
      <c r="BJ3654" s="403"/>
      <c r="BK3654" s="403"/>
    </row>
    <row r="3655" spans="1:63" x14ac:dyDescent="0.25">
      <c r="A3655" s="405"/>
      <c r="B3655" s="400"/>
      <c r="C3655" s="403"/>
      <c r="D3655" s="403"/>
      <c r="E3655" s="403"/>
      <c r="I3655" s="404"/>
      <c r="Q3655" s="405"/>
      <c r="S3655" s="405"/>
      <c r="T3655" s="403"/>
      <c r="U3655" s="406"/>
      <c r="V3655" s="400"/>
      <c r="W3655" s="405"/>
      <c r="X3655" s="405"/>
      <c r="Y3655" s="403"/>
      <c r="Z3655" s="407"/>
      <c r="AA3655" s="403"/>
      <c r="AB3655" s="405"/>
      <c r="AC3655" s="403"/>
      <c r="AD3655" s="406"/>
      <c r="AG3655" s="403"/>
      <c r="AH3655" s="403"/>
      <c r="AI3655" s="405"/>
      <c r="AL3655" s="403"/>
      <c r="AN3655" s="403"/>
      <c r="AO3655" s="405"/>
      <c r="AP3655" s="403"/>
      <c r="AQ3655" s="403"/>
      <c r="AR3655" s="403"/>
      <c r="AS3655" s="403"/>
      <c r="AT3655" s="403"/>
      <c r="AU3655" s="403"/>
      <c r="AV3655" s="405"/>
      <c r="AW3655" s="404"/>
      <c r="AY3655" s="403"/>
      <c r="BC3655" s="403"/>
      <c r="BD3655" s="403"/>
      <c r="BE3655" s="403"/>
      <c r="BF3655" s="403"/>
      <c r="BG3655" s="403"/>
      <c r="BH3655" s="403"/>
      <c r="BI3655" s="403"/>
      <c r="BJ3655" s="403"/>
      <c r="BK3655" s="403"/>
    </row>
    <row r="3656" spans="1:63" x14ac:dyDescent="0.25">
      <c r="A3656" s="405"/>
      <c r="B3656" s="400"/>
      <c r="C3656" s="403"/>
      <c r="D3656" s="403"/>
      <c r="E3656" s="403"/>
      <c r="I3656" s="404"/>
      <c r="Q3656" s="405"/>
      <c r="S3656" s="405"/>
      <c r="T3656" s="403"/>
      <c r="U3656" s="406"/>
      <c r="V3656" s="400"/>
      <c r="W3656" s="405"/>
      <c r="X3656" s="405"/>
      <c r="Y3656" s="403"/>
      <c r="Z3656" s="407"/>
      <c r="AA3656" s="403"/>
      <c r="AB3656" s="405"/>
      <c r="AC3656" s="403"/>
      <c r="AD3656" s="406"/>
      <c r="AG3656" s="403"/>
      <c r="AH3656" s="403"/>
      <c r="AI3656" s="405"/>
      <c r="AL3656" s="403"/>
      <c r="AN3656" s="403"/>
      <c r="AO3656" s="405"/>
      <c r="AP3656" s="403"/>
      <c r="AQ3656" s="403"/>
      <c r="AR3656" s="403"/>
      <c r="AS3656" s="403"/>
      <c r="AT3656" s="403"/>
      <c r="AU3656" s="403"/>
      <c r="AV3656" s="405"/>
      <c r="AW3656" s="404"/>
      <c r="AY3656" s="403"/>
      <c r="BC3656" s="403"/>
      <c r="BD3656" s="403"/>
      <c r="BE3656" s="403"/>
      <c r="BF3656" s="403"/>
      <c r="BG3656" s="403"/>
      <c r="BH3656" s="403"/>
      <c r="BI3656" s="403"/>
      <c r="BJ3656" s="403"/>
      <c r="BK3656" s="403"/>
    </row>
    <row r="3657" spans="1:63" x14ac:dyDescent="0.25">
      <c r="A3657" s="405"/>
      <c r="B3657" s="400"/>
      <c r="C3657" s="403"/>
      <c r="D3657" s="403"/>
      <c r="E3657" s="403"/>
      <c r="I3657" s="404"/>
      <c r="Q3657" s="405"/>
      <c r="S3657" s="405"/>
      <c r="T3657" s="403"/>
      <c r="U3657" s="406"/>
      <c r="V3657" s="400"/>
      <c r="W3657" s="405"/>
      <c r="X3657" s="405"/>
      <c r="Y3657" s="403"/>
      <c r="Z3657" s="407"/>
      <c r="AA3657" s="403"/>
      <c r="AB3657" s="405"/>
      <c r="AC3657" s="403"/>
      <c r="AD3657" s="406"/>
      <c r="AG3657" s="403"/>
      <c r="AH3657" s="403"/>
      <c r="AI3657" s="405"/>
      <c r="AL3657" s="403"/>
      <c r="AN3657" s="403"/>
      <c r="AO3657" s="405"/>
      <c r="AP3657" s="403"/>
      <c r="AQ3657" s="403"/>
      <c r="AR3657" s="403"/>
      <c r="AS3657" s="403"/>
      <c r="AT3657" s="403"/>
      <c r="AU3657" s="403"/>
      <c r="AV3657" s="405"/>
      <c r="AW3657" s="404"/>
      <c r="AY3657" s="403"/>
      <c r="BC3657" s="403"/>
      <c r="BD3657" s="403"/>
      <c r="BE3657" s="403"/>
      <c r="BF3657" s="403"/>
      <c r="BG3657" s="403"/>
      <c r="BH3657" s="403"/>
      <c r="BI3657" s="403"/>
      <c r="BJ3657" s="403"/>
      <c r="BK3657" s="403"/>
    </row>
    <row r="3658" spans="1:63" x14ac:dyDescent="0.25">
      <c r="A3658" s="405"/>
      <c r="B3658" s="400"/>
      <c r="C3658" s="403"/>
      <c r="D3658" s="403"/>
      <c r="E3658" s="403"/>
      <c r="I3658" s="404"/>
      <c r="Q3658" s="405"/>
      <c r="S3658" s="405"/>
      <c r="T3658" s="403"/>
      <c r="U3658" s="406"/>
      <c r="V3658" s="400"/>
      <c r="W3658" s="405"/>
      <c r="X3658" s="405"/>
      <c r="Y3658" s="403"/>
      <c r="Z3658" s="407"/>
      <c r="AA3658" s="403"/>
      <c r="AB3658" s="405"/>
      <c r="AC3658" s="403"/>
      <c r="AD3658" s="406"/>
      <c r="AG3658" s="403"/>
      <c r="AH3658" s="403"/>
      <c r="AI3658" s="405"/>
      <c r="AL3658" s="403"/>
      <c r="AN3658" s="403"/>
      <c r="AO3658" s="405"/>
      <c r="AP3658" s="403"/>
      <c r="AQ3658" s="403"/>
      <c r="AR3658" s="403"/>
      <c r="AS3658" s="403"/>
      <c r="AT3658" s="403"/>
      <c r="AU3658" s="403"/>
      <c r="AV3658" s="405"/>
      <c r="AW3658" s="404"/>
      <c r="AY3658" s="403"/>
      <c r="BC3658" s="403"/>
      <c r="BD3658" s="403"/>
      <c r="BE3658" s="403"/>
      <c r="BF3658" s="403"/>
      <c r="BG3658" s="403"/>
      <c r="BH3658" s="403"/>
      <c r="BI3658" s="403"/>
      <c r="BJ3658" s="403"/>
      <c r="BK3658" s="403"/>
    </row>
    <row r="3659" spans="1:63" x14ac:dyDescent="0.25">
      <c r="A3659" s="405"/>
      <c r="B3659" s="400"/>
      <c r="C3659" s="403"/>
      <c r="D3659" s="403"/>
      <c r="E3659" s="403"/>
      <c r="I3659" s="404"/>
      <c r="Q3659" s="405"/>
      <c r="S3659" s="405"/>
      <c r="T3659" s="403"/>
      <c r="U3659" s="406"/>
      <c r="V3659" s="400"/>
      <c r="W3659" s="405"/>
      <c r="X3659" s="405"/>
      <c r="Y3659" s="403"/>
      <c r="Z3659" s="407"/>
      <c r="AA3659" s="403"/>
      <c r="AB3659" s="405"/>
      <c r="AC3659" s="403"/>
      <c r="AD3659" s="406"/>
      <c r="AG3659" s="403"/>
      <c r="AH3659" s="403"/>
      <c r="AI3659" s="405"/>
      <c r="AL3659" s="403"/>
      <c r="AN3659" s="403"/>
      <c r="AO3659" s="405"/>
      <c r="AP3659" s="403"/>
      <c r="AQ3659" s="403"/>
      <c r="AR3659" s="403"/>
      <c r="AS3659" s="403"/>
      <c r="AT3659" s="403"/>
      <c r="AU3659" s="403"/>
      <c r="AV3659" s="405"/>
      <c r="AW3659" s="404"/>
      <c r="AY3659" s="403"/>
      <c r="BC3659" s="403"/>
      <c r="BD3659" s="403"/>
      <c r="BE3659" s="403"/>
      <c r="BF3659" s="403"/>
      <c r="BG3659" s="403"/>
      <c r="BH3659" s="403"/>
      <c r="BI3659" s="403"/>
      <c r="BJ3659" s="403"/>
      <c r="BK3659" s="403"/>
    </row>
    <row r="3660" spans="1:63" x14ac:dyDescent="0.25">
      <c r="A3660" s="405"/>
      <c r="B3660" s="400"/>
      <c r="C3660" s="403"/>
      <c r="D3660" s="403"/>
      <c r="E3660" s="403"/>
      <c r="I3660" s="404"/>
      <c r="Q3660" s="405"/>
      <c r="S3660" s="405"/>
      <c r="T3660" s="403"/>
      <c r="U3660" s="406"/>
      <c r="V3660" s="400"/>
      <c r="W3660" s="405"/>
      <c r="X3660" s="405"/>
      <c r="Y3660" s="403"/>
      <c r="Z3660" s="407"/>
      <c r="AA3660" s="403"/>
      <c r="AB3660" s="405"/>
      <c r="AC3660" s="403"/>
      <c r="AD3660" s="406"/>
      <c r="AG3660" s="403"/>
      <c r="AH3660" s="403"/>
      <c r="AI3660" s="405"/>
      <c r="AL3660" s="403"/>
      <c r="AN3660" s="403"/>
      <c r="AO3660" s="405"/>
      <c r="AP3660" s="403"/>
      <c r="AQ3660" s="403"/>
      <c r="AR3660" s="403"/>
      <c r="AS3660" s="403"/>
      <c r="AT3660" s="403"/>
      <c r="AU3660" s="403"/>
      <c r="AV3660" s="405"/>
      <c r="AW3660" s="404"/>
      <c r="AY3660" s="403"/>
      <c r="BC3660" s="403"/>
      <c r="BD3660" s="403"/>
      <c r="BE3660" s="403"/>
      <c r="BF3660" s="403"/>
      <c r="BG3660" s="403"/>
      <c r="BH3660" s="403"/>
      <c r="BI3660" s="403"/>
      <c r="BJ3660" s="403"/>
      <c r="BK3660" s="403"/>
    </row>
    <row r="3661" spans="1:63" x14ac:dyDescent="0.25">
      <c r="A3661" s="405"/>
      <c r="B3661" s="400"/>
      <c r="C3661" s="403"/>
      <c r="D3661" s="403"/>
      <c r="E3661" s="403"/>
      <c r="I3661" s="404"/>
      <c r="Q3661" s="405"/>
      <c r="S3661" s="405"/>
      <c r="T3661" s="403"/>
      <c r="U3661" s="406"/>
      <c r="V3661" s="400"/>
      <c r="W3661" s="405"/>
      <c r="X3661" s="405"/>
      <c r="Y3661" s="403"/>
      <c r="Z3661" s="407"/>
      <c r="AA3661" s="403"/>
      <c r="AB3661" s="405"/>
      <c r="AC3661" s="403"/>
      <c r="AD3661" s="406"/>
      <c r="AG3661" s="403"/>
      <c r="AH3661" s="403"/>
      <c r="AI3661" s="405"/>
      <c r="AL3661" s="403"/>
      <c r="AN3661" s="403"/>
      <c r="AO3661" s="405"/>
      <c r="AP3661" s="403"/>
      <c r="AQ3661" s="403"/>
      <c r="AR3661" s="403"/>
      <c r="AS3661" s="403"/>
      <c r="AT3661" s="403"/>
      <c r="AU3661" s="403"/>
      <c r="AV3661" s="405"/>
      <c r="AW3661" s="404"/>
      <c r="AY3661" s="403"/>
      <c r="BC3661" s="403"/>
      <c r="BD3661" s="403"/>
      <c r="BE3661" s="403"/>
      <c r="BF3661" s="403"/>
      <c r="BG3661" s="403"/>
      <c r="BH3661" s="403"/>
      <c r="BI3661" s="403"/>
      <c r="BJ3661" s="403"/>
      <c r="BK3661" s="403"/>
    </row>
    <row r="3662" spans="1:63" x14ac:dyDescent="0.25">
      <c r="A3662" s="405"/>
      <c r="B3662" s="400"/>
      <c r="C3662" s="403"/>
      <c r="D3662" s="403"/>
      <c r="E3662" s="403"/>
      <c r="I3662" s="404"/>
      <c r="Q3662" s="405"/>
      <c r="S3662" s="405"/>
      <c r="T3662" s="403"/>
      <c r="U3662" s="406"/>
      <c r="V3662" s="400"/>
      <c r="W3662" s="405"/>
      <c r="X3662" s="405"/>
      <c r="Y3662" s="403"/>
      <c r="Z3662" s="407"/>
      <c r="AA3662" s="403"/>
      <c r="AB3662" s="405"/>
      <c r="AC3662" s="403"/>
      <c r="AD3662" s="406"/>
      <c r="AG3662" s="403"/>
      <c r="AH3662" s="403"/>
      <c r="AI3662" s="405"/>
      <c r="AL3662" s="403"/>
      <c r="AN3662" s="403"/>
      <c r="AO3662" s="405"/>
      <c r="AP3662" s="403"/>
      <c r="AQ3662" s="403"/>
      <c r="AR3662" s="403"/>
      <c r="AS3662" s="403"/>
      <c r="AT3662" s="403"/>
      <c r="AU3662" s="403"/>
      <c r="AV3662" s="405"/>
      <c r="AW3662" s="404"/>
      <c r="AY3662" s="403"/>
      <c r="BC3662" s="403"/>
      <c r="BD3662" s="403"/>
      <c r="BE3662" s="403"/>
      <c r="BF3662" s="403"/>
      <c r="BG3662" s="403"/>
      <c r="BH3662" s="403"/>
      <c r="BI3662" s="403"/>
      <c r="BJ3662" s="403"/>
      <c r="BK3662" s="403"/>
    </row>
    <row r="3663" spans="1:63" x14ac:dyDescent="0.25">
      <c r="A3663" s="405"/>
      <c r="B3663" s="400"/>
      <c r="C3663" s="403"/>
      <c r="D3663" s="403"/>
      <c r="E3663" s="403"/>
      <c r="I3663" s="404"/>
      <c r="Q3663" s="405"/>
      <c r="S3663" s="405"/>
      <c r="T3663" s="403"/>
      <c r="U3663" s="406"/>
      <c r="V3663" s="400"/>
      <c r="W3663" s="405"/>
      <c r="X3663" s="405"/>
      <c r="Y3663" s="403"/>
      <c r="Z3663" s="407"/>
      <c r="AA3663" s="403"/>
      <c r="AB3663" s="405"/>
      <c r="AC3663" s="403"/>
      <c r="AD3663" s="406"/>
      <c r="AG3663" s="403"/>
      <c r="AH3663" s="403"/>
      <c r="AI3663" s="405"/>
      <c r="AL3663" s="403"/>
      <c r="AN3663" s="403"/>
      <c r="AO3663" s="405"/>
      <c r="AP3663" s="403"/>
      <c r="AQ3663" s="403"/>
      <c r="AR3663" s="403"/>
      <c r="AS3663" s="403"/>
      <c r="AT3663" s="403"/>
      <c r="AU3663" s="403"/>
      <c r="AV3663" s="405"/>
      <c r="AW3663" s="404"/>
      <c r="AY3663" s="403"/>
      <c r="BC3663" s="403"/>
      <c r="BD3663" s="403"/>
      <c r="BE3663" s="403"/>
      <c r="BF3663" s="403"/>
      <c r="BG3663" s="403"/>
      <c r="BH3663" s="403"/>
      <c r="BI3663" s="403"/>
      <c r="BJ3663" s="403"/>
      <c r="BK3663" s="403"/>
    </row>
    <row r="3664" spans="1:63" x14ac:dyDescent="0.25">
      <c r="A3664" s="405"/>
      <c r="B3664" s="400"/>
      <c r="C3664" s="403"/>
      <c r="D3664" s="403"/>
      <c r="E3664" s="403"/>
      <c r="I3664" s="404"/>
      <c r="Q3664" s="405"/>
      <c r="S3664" s="405"/>
      <c r="T3664" s="403"/>
      <c r="U3664" s="406"/>
      <c r="V3664" s="400"/>
      <c r="W3664" s="405"/>
      <c r="X3664" s="405"/>
      <c r="Y3664" s="403"/>
      <c r="Z3664" s="407"/>
      <c r="AA3664" s="403"/>
      <c r="AB3664" s="405"/>
      <c r="AC3664" s="403"/>
      <c r="AD3664" s="406"/>
      <c r="AG3664" s="403"/>
      <c r="AH3664" s="403"/>
      <c r="AI3664" s="405"/>
      <c r="AL3664" s="403"/>
      <c r="AN3664" s="403"/>
      <c r="AO3664" s="405"/>
      <c r="AP3664" s="403"/>
      <c r="AQ3664" s="403"/>
      <c r="AR3664" s="403"/>
      <c r="AS3664" s="403"/>
      <c r="AT3664" s="403"/>
      <c r="AU3664" s="403"/>
      <c r="AV3664" s="405"/>
      <c r="AW3664" s="404"/>
      <c r="AY3664" s="403"/>
      <c r="BC3664" s="403"/>
      <c r="BD3664" s="403"/>
      <c r="BE3664" s="403"/>
      <c r="BF3664" s="403"/>
      <c r="BG3664" s="403"/>
      <c r="BH3664" s="403"/>
      <c r="BI3664" s="403"/>
      <c r="BJ3664" s="403"/>
      <c r="BK3664" s="403"/>
    </row>
    <row r="3665" spans="1:63" x14ac:dyDescent="0.25">
      <c r="A3665" s="405"/>
      <c r="B3665" s="400"/>
      <c r="C3665" s="403"/>
      <c r="D3665" s="403"/>
      <c r="E3665" s="403"/>
      <c r="I3665" s="404"/>
      <c r="Q3665" s="405"/>
      <c r="S3665" s="405"/>
      <c r="T3665" s="403"/>
      <c r="U3665" s="406"/>
      <c r="V3665" s="400"/>
      <c r="W3665" s="405"/>
      <c r="X3665" s="405"/>
      <c r="Y3665" s="403"/>
      <c r="Z3665" s="407"/>
      <c r="AA3665" s="403"/>
      <c r="AB3665" s="405"/>
      <c r="AC3665" s="403"/>
      <c r="AD3665" s="406"/>
      <c r="AG3665" s="403"/>
      <c r="AH3665" s="403"/>
      <c r="AI3665" s="405"/>
      <c r="AL3665" s="403"/>
      <c r="AN3665" s="403"/>
      <c r="AO3665" s="405"/>
      <c r="AP3665" s="403"/>
      <c r="AQ3665" s="403"/>
      <c r="AR3665" s="403"/>
      <c r="AS3665" s="403"/>
      <c r="AT3665" s="403"/>
      <c r="AU3665" s="403"/>
      <c r="AV3665" s="405"/>
      <c r="AW3665" s="404"/>
      <c r="AY3665" s="403"/>
      <c r="BC3665" s="403"/>
      <c r="BD3665" s="403"/>
      <c r="BE3665" s="403"/>
      <c r="BF3665" s="403"/>
      <c r="BG3665" s="403"/>
      <c r="BH3665" s="403"/>
      <c r="BI3665" s="403"/>
      <c r="BJ3665" s="403"/>
      <c r="BK3665" s="403"/>
    </row>
    <row r="3666" spans="1:63" x14ac:dyDescent="0.25">
      <c r="A3666" s="405"/>
      <c r="B3666" s="400"/>
      <c r="C3666" s="403"/>
      <c r="D3666" s="403"/>
      <c r="E3666" s="403"/>
      <c r="I3666" s="404"/>
      <c r="Q3666" s="405"/>
      <c r="S3666" s="405"/>
      <c r="T3666" s="403"/>
      <c r="U3666" s="406"/>
      <c r="V3666" s="400"/>
      <c r="W3666" s="405"/>
      <c r="X3666" s="405"/>
      <c r="Y3666" s="403"/>
      <c r="Z3666" s="407"/>
      <c r="AA3666" s="403"/>
      <c r="AB3666" s="405"/>
      <c r="AC3666" s="403"/>
      <c r="AD3666" s="406"/>
      <c r="AG3666" s="403"/>
      <c r="AH3666" s="403"/>
      <c r="AI3666" s="405"/>
      <c r="AL3666" s="403"/>
      <c r="AN3666" s="403"/>
      <c r="AO3666" s="405"/>
      <c r="AP3666" s="403"/>
      <c r="AQ3666" s="403"/>
      <c r="AR3666" s="403"/>
      <c r="AS3666" s="403"/>
      <c r="AT3666" s="403"/>
      <c r="AU3666" s="403"/>
      <c r="AV3666" s="405"/>
      <c r="AW3666" s="404"/>
      <c r="AY3666" s="403"/>
      <c r="BC3666" s="403"/>
      <c r="BD3666" s="403"/>
      <c r="BE3666" s="403"/>
      <c r="BF3666" s="403"/>
      <c r="BG3666" s="403"/>
      <c r="BH3666" s="403"/>
      <c r="BI3666" s="403"/>
      <c r="BJ3666" s="403"/>
      <c r="BK3666" s="403"/>
    </row>
    <row r="3667" spans="1:63" x14ac:dyDescent="0.25">
      <c r="A3667" s="405"/>
      <c r="B3667" s="400"/>
      <c r="C3667" s="403"/>
      <c r="D3667" s="403"/>
      <c r="E3667" s="403"/>
      <c r="I3667" s="404"/>
      <c r="Q3667" s="405"/>
      <c r="S3667" s="405"/>
      <c r="T3667" s="403"/>
      <c r="U3667" s="406"/>
      <c r="V3667" s="400"/>
      <c r="W3667" s="405"/>
      <c r="X3667" s="405"/>
      <c r="Y3667" s="403"/>
      <c r="Z3667" s="407"/>
      <c r="AA3667" s="403"/>
      <c r="AB3667" s="405"/>
      <c r="AC3667" s="403"/>
      <c r="AD3667" s="406"/>
      <c r="AG3667" s="403"/>
      <c r="AH3667" s="403"/>
      <c r="AI3667" s="405"/>
      <c r="AL3667" s="403"/>
      <c r="AN3667" s="403"/>
      <c r="AO3667" s="405"/>
      <c r="AP3667" s="403"/>
      <c r="AQ3667" s="403"/>
      <c r="AR3667" s="403"/>
      <c r="AS3667" s="403"/>
      <c r="AT3667" s="403"/>
      <c r="AU3667" s="403"/>
      <c r="AV3667" s="405"/>
      <c r="AW3667" s="404"/>
      <c r="AY3667" s="403"/>
      <c r="BC3667" s="403"/>
      <c r="BD3667" s="403"/>
      <c r="BE3667" s="403"/>
      <c r="BF3667" s="403"/>
      <c r="BG3667" s="403"/>
      <c r="BH3667" s="403"/>
      <c r="BI3667" s="403"/>
      <c r="BJ3667" s="403"/>
      <c r="BK3667" s="403"/>
    </row>
    <row r="3668" spans="1:63" x14ac:dyDescent="0.25">
      <c r="A3668" s="405"/>
      <c r="B3668" s="400"/>
      <c r="C3668" s="403"/>
      <c r="D3668" s="403"/>
      <c r="E3668" s="403"/>
      <c r="I3668" s="404"/>
      <c r="Q3668" s="405"/>
      <c r="S3668" s="405"/>
      <c r="T3668" s="403"/>
      <c r="U3668" s="406"/>
      <c r="V3668" s="400"/>
      <c r="W3668" s="405"/>
      <c r="X3668" s="405"/>
      <c r="Y3668" s="403"/>
      <c r="Z3668" s="407"/>
      <c r="AA3668" s="403"/>
      <c r="AB3668" s="405"/>
      <c r="AC3668" s="403"/>
      <c r="AD3668" s="406"/>
      <c r="AG3668" s="403"/>
      <c r="AH3668" s="403"/>
      <c r="AI3668" s="405"/>
      <c r="AL3668" s="403"/>
      <c r="AN3668" s="403"/>
      <c r="AO3668" s="405"/>
      <c r="AP3668" s="403"/>
      <c r="AQ3668" s="403"/>
      <c r="AR3668" s="403"/>
      <c r="AS3668" s="403"/>
      <c r="AT3668" s="403"/>
      <c r="AU3668" s="403"/>
      <c r="AV3668" s="405"/>
      <c r="AW3668" s="404"/>
      <c r="AY3668" s="403"/>
      <c r="BC3668" s="403"/>
      <c r="BD3668" s="403"/>
      <c r="BE3668" s="403"/>
      <c r="BF3668" s="403"/>
      <c r="BG3668" s="403"/>
      <c r="BH3668" s="403"/>
      <c r="BI3668" s="403"/>
      <c r="BJ3668" s="403"/>
      <c r="BK3668" s="403"/>
    </row>
    <row r="3669" spans="1:63" x14ac:dyDescent="0.25">
      <c r="A3669" s="405"/>
      <c r="B3669" s="400"/>
      <c r="C3669" s="403"/>
      <c r="D3669" s="403"/>
      <c r="E3669" s="403"/>
      <c r="I3669" s="404"/>
      <c r="Q3669" s="405"/>
      <c r="S3669" s="405"/>
      <c r="T3669" s="403"/>
      <c r="U3669" s="406"/>
      <c r="V3669" s="400"/>
      <c r="W3669" s="405"/>
      <c r="X3669" s="405"/>
      <c r="Y3669" s="403"/>
      <c r="Z3669" s="407"/>
      <c r="AA3669" s="403"/>
      <c r="AB3669" s="405"/>
      <c r="AC3669" s="403"/>
      <c r="AD3669" s="406"/>
      <c r="AG3669" s="403"/>
      <c r="AH3669" s="403"/>
      <c r="AI3669" s="405"/>
      <c r="AL3669" s="403"/>
      <c r="AN3669" s="403"/>
      <c r="AO3669" s="405"/>
      <c r="AP3669" s="403"/>
      <c r="AQ3669" s="403"/>
      <c r="AR3669" s="403"/>
      <c r="AS3669" s="403"/>
      <c r="AT3669" s="403"/>
      <c r="AU3669" s="403"/>
      <c r="AV3669" s="405"/>
      <c r="AW3669" s="404"/>
      <c r="AY3669" s="403"/>
      <c r="BC3669" s="403"/>
      <c r="BD3669" s="403"/>
      <c r="BE3669" s="403"/>
      <c r="BF3669" s="403"/>
      <c r="BG3669" s="403"/>
      <c r="BH3669" s="403"/>
      <c r="BI3669" s="403"/>
      <c r="BJ3669" s="403"/>
      <c r="BK3669" s="403"/>
    </row>
    <row r="3670" spans="1:63" x14ac:dyDescent="0.25">
      <c r="A3670" s="405"/>
      <c r="B3670" s="400"/>
      <c r="C3670" s="403"/>
      <c r="D3670" s="403"/>
      <c r="E3670" s="403"/>
      <c r="I3670" s="404"/>
      <c r="Q3670" s="405"/>
      <c r="S3670" s="405"/>
      <c r="T3670" s="403"/>
      <c r="U3670" s="406"/>
      <c r="V3670" s="400"/>
      <c r="W3670" s="405"/>
      <c r="X3670" s="405"/>
      <c r="Y3670" s="403"/>
      <c r="Z3670" s="407"/>
      <c r="AA3670" s="403"/>
      <c r="AB3670" s="405"/>
      <c r="AC3670" s="403"/>
      <c r="AD3670" s="406"/>
      <c r="AG3670" s="403"/>
      <c r="AH3670" s="403"/>
      <c r="AI3670" s="405"/>
      <c r="AL3670" s="403"/>
      <c r="AN3670" s="403"/>
      <c r="AO3670" s="405"/>
      <c r="AP3670" s="403"/>
      <c r="AQ3670" s="403"/>
      <c r="AR3670" s="403"/>
      <c r="AS3670" s="403"/>
      <c r="AT3670" s="403"/>
      <c r="AU3670" s="403"/>
      <c r="AV3670" s="405"/>
      <c r="AW3670" s="404"/>
      <c r="AY3670" s="403"/>
      <c r="BC3670" s="403"/>
      <c r="BD3670" s="403"/>
      <c r="BE3670" s="403"/>
      <c r="BF3670" s="403"/>
      <c r="BG3670" s="403"/>
      <c r="BH3670" s="403"/>
      <c r="BI3670" s="403"/>
      <c r="BJ3670" s="403"/>
      <c r="BK3670" s="403"/>
    </row>
    <row r="3671" spans="1:63" x14ac:dyDescent="0.25">
      <c r="A3671" s="405"/>
      <c r="B3671" s="400"/>
      <c r="C3671" s="403"/>
      <c r="D3671" s="403"/>
      <c r="E3671" s="403"/>
      <c r="I3671" s="404"/>
      <c r="Q3671" s="405"/>
      <c r="S3671" s="405"/>
      <c r="T3671" s="403"/>
      <c r="U3671" s="406"/>
      <c r="V3671" s="400"/>
      <c r="W3671" s="405"/>
      <c r="X3671" s="405"/>
      <c r="Y3671" s="403"/>
      <c r="Z3671" s="407"/>
      <c r="AA3671" s="403"/>
      <c r="AB3671" s="405"/>
      <c r="AC3671" s="403"/>
      <c r="AD3671" s="406"/>
      <c r="AG3671" s="403"/>
      <c r="AH3671" s="403"/>
      <c r="AI3671" s="405"/>
      <c r="AL3671" s="403"/>
      <c r="AN3671" s="403"/>
      <c r="AO3671" s="405"/>
      <c r="AP3671" s="403"/>
      <c r="AQ3671" s="403"/>
      <c r="AR3671" s="403"/>
      <c r="AS3671" s="403"/>
      <c r="AT3671" s="403"/>
      <c r="AU3671" s="403"/>
      <c r="AV3671" s="405"/>
      <c r="AW3671" s="404"/>
      <c r="AY3671" s="403"/>
      <c r="BC3671" s="403"/>
      <c r="BD3671" s="403"/>
      <c r="BE3671" s="403"/>
      <c r="BF3671" s="403"/>
      <c r="BG3671" s="403"/>
      <c r="BH3671" s="403"/>
      <c r="BI3671" s="403"/>
      <c r="BJ3671" s="403"/>
      <c r="BK3671" s="403"/>
    </row>
    <row r="3672" spans="1:63" x14ac:dyDescent="0.25">
      <c r="A3672" s="405"/>
      <c r="B3672" s="400"/>
      <c r="C3672" s="403"/>
      <c r="D3672" s="403"/>
      <c r="E3672" s="403"/>
      <c r="I3672" s="404"/>
      <c r="Q3672" s="405"/>
      <c r="S3672" s="405"/>
      <c r="T3672" s="403"/>
      <c r="U3672" s="406"/>
      <c r="V3672" s="400"/>
      <c r="W3672" s="405"/>
      <c r="X3672" s="405"/>
      <c r="Y3672" s="403"/>
      <c r="Z3672" s="407"/>
      <c r="AA3672" s="403"/>
      <c r="AB3672" s="405"/>
      <c r="AC3672" s="403"/>
      <c r="AD3672" s="406"/>
      <c r="AG3672" s="403"/>
      <c r="AH3672" s="403"/>
      <c r="AI3672" s="405"/>
      <c r="AL3672" s="403"/>
      <c r="AN3672" s="403"/>
      <c r="AO3672" s="405"/>
      <c r="AP3672" s="403"/>
      <c r="AQ3672" s="403"/>
      <c r="AR3672" s="403"/>
      <c r="AS3672" s="403"/>
      <c r="AT3672" s="403"/>
      <c r="AU3672" s="403"/>
      <c r="AV3672" s="405"/>
      <c r="AW3672" s="404"/>
      <c r="AY3672" s="403"/>
      <c r="BC3672" s="403"/>
      <c r="BD3672" s="403"/>
      <c r="BE3672" s="403"/>
      <c r="BF3672" s="403"/>
      <c r="BG3672" s="403"/>
      <c r="BH3672" s="403"/>
      <c r="BI3672" s="403"/>
      <c r="BJ3672" s="403"/>
      <c r="BK3672" s="403"/>
    </row>
    <row r="3673" spans="1:63" x14ac:dyDescent="0.25">
      <c r="A3673" s="405"/>
      <c r="B3673" s="400"/>
      <c r="C3673" s="403"/>
      <c r="D3673" s="403"/>
      <c r="E3673" s="403"/>
      <c r="I3673" s="404"/>
      <c r="Q3673" s="405"/>
      <c r="S3673" s="405"/>
      <c r="T3673" s="403"/>
      <c r="U3673" s="406"/>
      <c r="V3673" s="400"/>
      <c r="W3673" s="405"/>
      <c r="X3673" s="405"/>
      <c r="Y3673" s="403"/>
      <c r="Z3673" s="407"/>
      <c r="AA3673" s="403"/>
      <c r="AB3673" s="405"/>
      <c r="AC3673" s="403"/>
      <c r="AD3673" s="406"/>
      <c r="AG3673" s="403"/>
      <c r="AH3673" s="403"/>
      <c r="AI3673" s="405"/>
      <c r="AL3673" s="403"/>
      <c r="AN3673" s="403"/>
      <c r="AO3673" s="405"/>
      <c r="AP3673" s="403"/>
      <c r="AQ3673" s="403"/>
      <c r="AR3673" s="403"/>
      <c r="AS3673" s="403"/>
      <c r="AT3673" s="403"/>
      <c r="AU3673" s="403"/>
      <c r="AV3673" s="405"/>
      <c r="AW3673" s="404"/>
      <c r="AY3673" s="403"/>
      <c r="BC3673" s="403"/>
      <c r="BD3673" s="403"/>
      <c r="BE3673" s="403"/>
      <c r="BF3673" s="403"/>
      <c r="BG3673" s="403"/>
      <c r="BH3673" s="403"/>
      <c r="BI3673" s="403"/>
      <c r="BJ3673" s="403"/>
      <c r="BK3673" s="403"/>
    </row>
    <row r="3674" spans="1:63" x14ac:dyDescent="0.25">
      <c r="A3674" s="405"/>
      <c r="B3674" s="400"/>
      <c r="C3674" s="403"/>
      <c r="D3674" s="403"/>
      <c r="E3674" s="403"/>
      <c r="I3674" s="404"/>
      <c r="Q3674" s="405"/>
      <c r="S3674" s="405"/>
      <c r="T3674" s="403"/>
      <c r="U3674" s="406"/>
      <c r="V3674" s="400"/>
      <c r="W3674" s="405"/>
      <c r="X3674" s="405"/>
      <c r="Y3674" s="403"/>
      <c r="Z3674" s="407"/>
      <c r="AA3674" s="403"/>
      <c r="AB3674" s="405"/>
      <c r="AC3674" s="403"/>
      <c r="AD3674" s="406"/>
      <c r="AG3674" s="403"/>
      <c r="AH3674" s="403"/>
      <c r="AI3674" s="405"/>
      <c r="AL3674" s="403"/>
      <c r="AN3674" s="403"/>
      <c r="AO3674" s="405"/>
      <c r="AP3674" s="403"/>
      <c r="AQ3674" s="403"/>
      <c r="AR3674" s="403"/>
      <c r="AS3674" s="403"/>
      <c r="AT3674" s="403"/>
      <c r="AU3674" s="403"/>
      <c r="AV3674" s="405"/>
      <c r="AW3674" s="404"/>
      <c r="AY3674" s="403"/>
      <c r="BC3674" s="403"/>
      <c r="BD3674" s="403"/>
      <c r="BE3674" s="403"/>
      <c r="BF3674" s="403"/>
      <c r="BG3674" s="403"/>
      <c r="BH3674" s="403"/>
      <c r="BI3674" s="403"/>
      <c r="BJ3674" s="403"/>
      <c r="BK3674" s="403"/>
    </row>
    <row r="3675" spans="1:63" x14ac:dyDescent="0.25">
      <c r="A3675" s="405"/>
      <c r="B3675" s="400"/>
      <c r="C3675" s="403"/>
      <c r="D3675" s="403"/>
      <c r="E3675" s="403"/>
      <c r="I3675" s="404"/>
      <c r="Q3675" s="405"/>
      <c r="S3675" s="405"/>
      <c r="T3675" s="403"/>
      <c r="U3675" s="406"/>
      <c r="V3675" s="400"/>
      <c r="W3675" s="405"/>
      <c r="X3675" s="405"/>
      <c r="Y3675" s="403"/>
      <c r="Z3675" s="407"/>
      <c r="AA3675" s="403"/>
      <c r="AB3675" s="405"/>
      <c r="AC3675" s="403"/>
      <c r="AD3675" s="406"/>
      <c r="AG3675" s="403"/>
      <c r="AH3675" s="403"/>
      <c r="AI3675" s="405"/>
      <c r="AL3675" s="403"/>
      <c r="AN3675" s="403"/>
      <c r="AO3675" s="405"/>
      <c r="AP3675" s="403"/>
      <c r="AQ3675" s="403"/>
      <c r="AR3675" s="403"/>
      <c r="AS3675" s="403"/>
      <c r="AT3675" s="403"/>
      <c r="AU3675" s="403"/>
      <c r="AV3675" s="405"/>
      <c r="AW3675" s="404"/>
      <c r="AY3675" s="403"/>
      <c r="BC3675" s="403"/>
      <c r="BD3675" s="403"/>
      <c r="BE3675" s="403"/>
      <c r="BF3675" s="403"/>
      <c r="BG3675" s="403"/>
      <c r="BH3675" s="403"/>
      <c r="BI3675" s="403"/>
      <c r="BJ3675" s="403"/>
      <c r="BK3675" s="403"/>
    </row>
    <row r="3676" spans="1:63" x14ac:dyDescent="0.25">
      <c r="A3676" s="405"/>
      <c r="B3676" s="400"/>
      <c r="C3676" s="403"/>
      <c r="D3676" s="403"/>
      <c r="E3676" s="403"/>
      <c r="I3676" s="404"/>
      <c r="Q3676" s="405"/>
      <c r="S3676" s="405"/>
      <c r="T3676" s="403"/>
      <c r="U3676" s="406"/>
      <c r="V3676" s="400"/>
      <c r="W3676" s="405"/>
      <c r="X3676" s="405"/>
      <c r="Y3676" s="403"/>
      <c r="Z3676" s="407"/>
      <c r="AA3676" s="403"/>
      <c r="AB3676" s="405"/>
      <c r="AC3676" s="403"/>
      <c r="AD3676" s="406"/>
      <c r="AG3676" s="403"/>
      <c r="AH3676" s="403"/>
      <c r="AI3676" s="405"/>
      <c r="AL3676" s="403"/>
      <c r="AN3676" s="403"/>
      <c r="AO3676" s="405"/>
      <c r="AP3676" s="403"/>
      <c r="AQ3676" s="403"/>
      <c r="AR3676" s="403"/>
      <c r="AS3676" s="403"/>
      <c r="AT3676" s="403"/>
      <c r="AU3676" s="403"/>
      <c r="AV3676" s="405"/>
      <c r="AW3676" s="404"/>
      <c r="AY3676" s="403"/>
      <c r="BC3676" s="403"/>
      <c r="BD3676" s="403"/>
      <c r="BE3676" s="403"/>
      <c r="BF3676" s="403"/>
      <c r="BG3676" s="403"/>
      <c r="BH3676" s="403"/>
      <c r="BI3676" s="403"/>
      <c r="BJ3676" s="403"/>
      <c r="BK3676" s="403"/>
    </row>
    <row r="3677" spans="1:63" x14ac:dyDescent="0.25">
      <c r="A3677" s="405"/>
      <c r="B3677" s="400"/>
      <c r="C3677" s="403"/>
      <c r="D3677" s="403"/>
      <c r="E3677" s="403"/>
      <c r="I3677" s="404"/>
      <c r="Q3677" s="405"/>
      <c r="S3677" s="405"/>
      <c r="T3677" s="403"/>
      <c r="U3677" s="406"/>
      <c r="V3677" s="400"/>
      <c r="W3677" s="405"/>
      <c r="X3677" s="405"/>
      <c r="Y3677" s="403"/>
      <c r="Z3677" s="407"/>
      <c r="AA3677" s="403"/>
      <c r="AB3677" s="405"/>
      <c r="AC3677" s="403"/>
      <c r="AD3677" s="406"/>
      <c r="AG3677" s="403"/>
      <c r="AH3677" s="403"/>
      <c r="AI3677" s="405"/>
      <c r="AL3677" s="403"/>
      <c r="AN3677" s="403"/>
      <c r="AO3677" s="405"/>
      <c r="AP3677" s="403"/>
      <c r="AQ3677" s="403"/>
      <c r="AR3677" s="403"/>
      <c r="AS3677" s="403"/>
      <c r="AT3677" s="403"/>
      <c r="AU3677" s="403"/>
      <c r="AV3677" s="405"/>
      <c r="AW3677" s="404"/>
      <c r="AY3677" s="403"/>
      <c r="BC3677" s="403"/>
      <c r="BD3677" s="403"/>
      <c r="BE3677" s="403"/>
      <c r="BF3677" s="403"/>
      <c r="BG3677" s="403"/>
      <c r="BH3677" s="403"/>
      <c r="BI3677" s="403"/>
      <c r="BJ3677" s="403"/>
      <c r="BK3677" s="403"/>
    </row>
    <row r="3678" spans="1:63" x14ac:dyDescent="0.25">
      <c r="A3678" s="405"/>
      <c r="B3678" s="400"/>
      <c r="C3678" s="403"/>
      <c r="D3678" s="403"/>
      <c r="E3678" s="403"/>
      <c r="I3678" s="404"/>
      <c r="Q3678" s="405"/>
      <c r="S3678" s="405"/>
      <c r="T3678" s="403"/>
      <c r="U3678" s="406"/>
      <c r="V3678" s="400"/>
      <c r="W3678" s="405"/>
      <c r="X3678" s="405"/>
      <c r="Y3678" s="403"/>
      <c r="Z3678" s="407"/>
      <c r="AA3678" s="403"/>
      <c r="AB3678" s="405"/>
      <c r="AC3678" s="403"/>
      <c r="AD3678" s="406"/>
      <c r="AG3678" s="403"/>
      <c r="AH3678" s="403"/>
      <c r="AI3678" s="405"/>
      <c r="AL3678" s="403"/>
      <c r="AN3678" s="403"/>
      <c r="AO3678" s="405"/>
      <c r="AP3678" s="403"/>
      <c r="AQ3678" s="403"/>
      <c r="AR3678" s="403"/>
      <c r="AS3678" s="403"/>
      <c r="AT3678" s="403"/>
      <c r="AU3678" s="403"/>
      <c r="AV3678" s="405"/>
      <c r="AW3678" s="404"/>
      <c r="AY3678" s="403"/>
      <c r="BC3678" s="403"/>
      <c r="BD3678" s="403"/>
      <c r="BE3678" s="403"/>
      <c r="BF3678" s="403"/>
      <c r="BG3678" s="403"/>
      <c r="BH3678" s="403"/>
      <c r="BI3678" s="403"/>
      <c r="BJ3678" s="403"/>
      <c r="BK3678" s="403"/>
    </row>
    <row r="3679" spans="1:63" x14ac:dyDescent="0.25">
      <c r="A3679" s="405"/>
      <c r="B3679" s="400"/>
      <c r="C3679" s="403"/>
      <c r="D3679" s="403"/>
      <c r="E3679" s="403"/>
      <c r="I3679" s="404"/>
      <c r="Q3679" s="405"/>
      <c r="S3679" s="405"/>
      <c r="T3679" s="403"/>
      <c r="U3679" s="406"/>
      <c r="V3679" s="400"/>
      <c r="W3679" s="405"/>
      <c r="X3679" s="405"/>
      <c r="Y3679" s="403"/>
      <c r="Z3679" s="407"/>
      <c r="AA3679" s="403"/>
      <c r="AB3679" s="405"/>
      <c r="AC3679" s="403"/>
      <c r="AD3679" s="406"/>
      <c r="AG3679" s="403"/>
      <c r="AH3679" s="403"/>
      <c r="AI3679" s="405"/>
      <c r="AL3679" s="403"/>
      <c r="AN3679" s="403"/>
      <c r="AO3679" s="405"/>
      <c r="AP3679" s="403"/>
      <c r="AQ3679" s="403"/>
      <c r="AR3679" s="403"/>
      <c r="AS3679" s="403"/>
      <c r="AT3679" s="403"/>
      <c r="AU3679" s="403"/>
      <c r="AV3679" s="405"/>
      <c r="AW3679" s="404"/>
      <c r="AY3679" s="403"/>
      <c r="BC3679" s="403"/>
      <c r="BD3679" s="403"/>
      <c r="BE3679" s="403"/>
      <c r="BF3679" s="403"/>
      <c r="BG3679" s="403"/>
      <c r="BH3679" s="403"/>
      <c r="BI3679" s="403"/>
      <c r="BJ3679" s="403"/>
      <c r="BK3679" s="403"/>
    </row>
    <row r="3680" spans="1:63" x14ac:dyDescent="0.25">
      <c r="A3680" s="405"/>
      <c r="B3680" s="400"/>
      <c r="C3680" s="403"/>
      <c r="D3680" s="403"/>
      <c r="E3680" s="403"/>
      <c r="I3680" s="404"/>
      <c r="Q3680" s="405"/>
      <c r="S3680" s="405"/>
      <c r="T3680" s="403"/>
      <c r="U3680" s="406"/>
      <c r="V3680" s="400"/>
      <c r="W3680" s="405"/>
      <c r="X3680" s="405"/>
      <c r="Y3680" s="403"/>
      <c r="Z3680" s="407"/>
      <c r="AA3680" s="403"/>
      <c r="AB3680" s="405"/>
      <c r="AC3680" s="403"/>
      <c r="AD3680" s="406"/>
      <c r="AG3680" s="403"/>
      <c r="AH3680" s="403"/>
      <c r="AI3680" s="405"/>
      <c r="AL3680" s="403"/>
      <c r="AN3680" s="403"/>
      <c r="AO3680" s="405"/>
      <c r="AP3680" s="403"/>
      <c r="AQ3680" s="403"/>
      <c r="AR3680" s="403"/>
      <c r="AS3680" s="403"/>
      <c r="AT3680" s="403"/>
      <c r="AU3680" s="403"/>
      <c r="AV3680" s="405"/>
      <c r="AW3680" s="404"/>
      <c r="AY3680" s="403"/>
      <c r="BC3680" s="403"/>
      <c r="BD3680" s="403"/>
      <c r="BE3680" s="403"/>
      <c r="BF3680" s="403"/>
      <c r="BG3680" s="403"/>
      <c r="BH3680" s="403"/>
      <c r="BI3680" s="403"/>
      <c r="BJ3680" s="403"/>
      <c r="BK3680" s="403"/>
    </row>
    <row r="3681" spans="1:63" x14ac:dyDescent="0.25">
      <c r="A3681" s="405"/>
      <c r="B3681" s="400"/>
      <c r="C3681" s="403"/>
      <c r="D3681" s="403"/>
      <c r="E3681" s="403"/>
      <c r="I3681" s="404"/>
      <c r="Q3681" s="405"/>
      <c r="S3681" s="405"/>
      <c r="T3681" s="403"/>
      <c r="U3681" s="406"/>
      <c r="V3681" s="400"/>
      <c r="W3681" s="405"/>
      <c r="X3681" s="405"/>
      <c r="Y3681" s="403"/>
      <c r="Z3681" s="407"/>
      <c r="AA3681" s="403"/>
      <c r="AB3681" s="405"/>
      <c r="AC3681" s="403"/>
      <c r="AD3681" s="406"/>
      <c r="AG3681" s="403"/>
      <c r="AH3681" s="403"/>
      <c r="AI3681" s="405"/>
      <c r="AL3681" s="403"/>
      <c r="AN3681" s="403"/>
      <c r="AO3681" s="405"/>
      <c r="AP3681" s="403"/>
      <c r="AQ3681" s="403"/>
      <c r="AR3681" s="403"/>
      <c r="AS3681" s="403"/>
      <c r="AT3681" s="403"/>
      <c r="AU3681" s="403"/>
      <c r="AV3681" s="405"/>
      <c r="AW3681" s="404"/>
      <c r="AY3681" s="403"/>
      <c r="BC3681" s="403"/>
      <c r="BD3681" s="403"/>
      <c r="BE3681" s="403"/>
      <c r="BF3681" s="403"/>
      <c r="BG3681" s="403"/>
      <c r="BH3681" s="403"/>
      <c r="BI3681" s="403"/>
      <c r="BJ3681" s="403"/>
      <c r="BK3681" s="403"/>
    </row>
    <row r="3682" spans="1:63" x14ac:dyDescent="0.25">
      <c r="A3682" s="405"/>
      <c r="B3682" s="400"/>
      <c r="C3682" s="403"/>
      <c r="D3682" s="403"/>
      <c r="E3682" s="403"/>
      <c r="I3682" s="404"/>
      <c r="Q3682" s="405"/>
      <c r="S3682" s="405"/>
      <c r="T3682" s="403"/>
      <c r="U3682" s="406"/>
      <c r="V3682" s="400"/>
      <c r="W3682" s="405"/>
      <c r="X3682" s="405"/>
      <c r="Y3682" s="403"/>
      <c r="Z3682" s="407"/>
      <c r="AA3682" s="403"/>
      <c r="AB3682" s="405"/>
      <c r="AC3682" s="403"/>
      <c r="AD3682" s="406"/>
      <c r="AG3682" s="403"/>
      <c r="AH3682" s="403"/>
      <c r="AI3682" s="405"/>
      <c r="AL3682" s="403"/>
      <c r="AN3682" s="403"/>
      <c r="AO3682" s="405"/>
      <c r="AP3682" s="403"/>
      <c r="AQ3682" s="403"/>
      <c r="AR3682" s="403"/>
      <c r="AS3682" s="403"/>
      <c r="AT3682" s="403"/>
      <c r="AU3682" s="403"/>
      <c r="AV3682" s="405"/>
      <c r="AW3682" s="404"/>
      <c r="AY3682" s="403"/>
      <c r="BC3682" s="403"/>
      <c r="BD3682" s="403"/>
      <c r="BE3682" s="403"/>
      <c r="BF3682" s="403"/>
      <c r="BG3682" s="403"/>
      <c r="BH3682" s="403"/>
      <c r="BI3682" s="403"/>
      <c r="BJ3682" s="403"/>
      <c r="BK3682" s="403"/>
    </row>
    <row r="3683" spans="1:63" x14ac:dyDescent="0.25">
      <c r="A3683" s="405"/>
      <c r="B3683" s="400"/>
      <c r="C3683" s="403"/>
      <c r="D3683" s="403"/>
      <c r="E3683" s="403"/>
      <c r="I3683" s="404"/>
      <c r="Q3683" s="405"/>
      <c r="S3683" s="405"/>
      <c r="T3683" s="403"/>
      <c r="U3683" s="406"/>
      <c r="V3683" s="400"/>
      <c r="W3683" s="405"/>
      <c r="X3683" s="405"/>
      <c r="Y3683" s="403"/>
      <c r="Z3683" s="407"/>
      <c r="AA3683" s="403"/>
      <c r="AB3683" s="405"/>
      <c r="AC3683" s="403"/>
      <c r="AD3683" s="406"/>
      <c r="AG3683" s="403"/>
      <c r="AH3683" s="403"/>
      <c r="AI3683" s="405"/>
      <c r="AL3683" s="403"/>
      <c r="AN3683" s="403"/>
      <c r="AO3683" s="405"/>
      <c r="AP3683" s="403"/>
      <c r="AQ3683" s="403"/>
      <c r="AR3683" s="403"/>
      <c r="AS3683" s="403"/>
      <c r="AT3683" s="403"/>
      <c r="AU3683" s="403"/>
      <c r="AV3683" s="405"/>
      <c r="AW3683" s="404"/>
      <c r="AY3683" s="403"/>
      <c r="BC3683" s="403"/>
      <c r="BD3683" s="403"/>
      <c r="BE3683" s="403"/>
      <c r="BF3683" s="403"/>
      <c r="BG3683" s="403"/>
      <c r="BH3683" s="403"/>
      <c r="BI3683" s="403"/>
      <c r="BJ3683" s="403"/>
      <c r="BK3683" s="403"/>
    </row>
    <row r="3684" spans="1:63" x14ac:dyDescent="0.25">
      <c r="A3684" s="405"/>
      <c r="B3684" s="400"/>
      <c r="C3684" s="403"/>
      <c r="D3684" s="403"/>
      <c r="E3684" s="403"/>
      <c r="I3684" s="404"/>
      <c r="Q3684" s="405"/>
      <c r="S3684" s="405"/>
      <c r="T3684" s="403"/>
      <c r="U3684" s="406"/>
      <c r="V3684" s="400"/>
      <c r="W3684" s="405"/>
      <c r="X3684" s="405"/>
      <c r="Y3684" s="403"/>
      <c r="Z3684" s="407"/>
      <c r="AA3684" s="403"/>
      <c r="AB3684" s="405"/>
      <c r="AC3684" s="403"/>
      <c r="AD3684" s="406"/>
      <c r="AG3684" s="403"/>
      <c r="AH3684" s="403"/>
      <c r="AI3684" s="405"/>
      <c r="AL3684" s="403"/>
      <c r="AN3684" s="403"/>
      <c r="AO3684" s="405"/>
      <c r="AP3684" s="403"/>
      <c r="AQ3684" s="403"/>
      <c r="AR3684" s="403"/>
      <c r="AS3684" s="403"/>
      <c r="AT3684" s="403"/>
      <c r="AU3684" s="403"/>
      <c r="AV3684" s="405"/>
      <c r="AW3684" s="404"/>
      <c r="AY3684" s="403"/>
      <c r="BC3684" s="403"/>
      <c r="BD3684" s="403"/>
      <c r="BE3684" s="403"/>
      <c r="BF3684" s="403"/>
      <c r="BG3684" s="403"/>
      <c r="BH3684" s="403"/>
      <c r="BI3684" s="403"/>
      <c r="BJ3684" s="403"/>
      <c r="BK3684" s="403"/>
    </row>
    <row r="3685" spans="1:63" x14ac:dyDescent="0.25">
      <c r="A3685" s="405"/>
      <c r="B3685" s="400"/>
      <c r="C3685" s="403"/>
      <c r="D3685" s="403"/>
      <c r="E3685" s="403"/>
      <c r="I3685" s="404"/>
      <c r="Q3685" s="405"/>
      <c r="S3685" s="405"/>
      <c r="T3685" s="403"/>
      <c r="U3685" s="406"/>
      <c r="V3685" s="400"/>
      <c r="W3685" s="405"/>
      <c r="X3685" s="405"/>
      <c r="Y3685" s="403"/>
      <c r="Z3685" s="407"/>
      <c r="AA3685" s="403"/>
      <c r="AB3685" s="405"/>
      <c r="AC3685" s="403"/>
      <c r="AD3685" s="406"/>
      <c r="AG3685" s="403"/>
      <c r="AH3685" s="403"/>
      <c r="AI3685" s="405"/>
      <c r="AL3685" s="403"/>
      <c r="AN3685" s="403"/>
      <c r="AO3685" s="405"/>
      <c r="AP3685" s="403"/>
      <c r="AQ3685" s="403"/>
      <c r="AR3685" s="403"/>
      <c r="AS3685" s="403"/>
      <c r="AT3685" s="403"/>
      <c r="AU3685" s="403"/>
      <c r="AV3685" s="405"/>
      <c r="AW3685" s="404"/>
      <c r="AY3685" s="403"/>
      <c r="BC3685" s="403"/>
      <c r="BD3685" s="403"/>
      <c r="BE3685" s="403"/>
      <c r="BF3685" s="403"/>
      <c r="BG3685" s="403"/>
      <c r="BH3685" s="403"/>
      <c r="BI3685" s="403"/>
      <c r="BJ3685" s="403"/>
      <c r="BK3685" s="403"/>
    </row>
    <row r="3686" spans="1:63" x14ac:dyDescent="0.25">
      <c r="A3686" s="405"/>
      <c r="B3686" s="400"/>
      <c r="C3686" s="403"/>
      <c r="D3686" s="403"/>
      <c r="E3686" s="403"/>
      <c r="I3686" s="404"/>
      <c r="Q3686" s="405"/>
      <c r="S3686" s="405"/>
      <c r="T3686" s="403"/>
      <c r="U3686" s="406"/>
      <c r="V3686" s="400"/>
      <c r="W3686" s="405"/>
      <c r="X3686" s="405"/>
      <c r="Y3686" s="403"/>
      <c r="Z3686" s="407"/>
      <c r="AA3686" s="403"/>
      <c r="AB3686" s="405"/>
      <c r="AC3686" s="403"/>
      <c r="AD3686" s="406"/>
      <c r="AG3686" s="403"/>
      <c r="AH3686" s="403"/>
      <c r="AI3686" s="405"/>
      <c r="AL3686" s="403"/>
      <c r="AN3686" s="403"/>
      <c r="AO3686" s="405"/>
      <c r="AP3686" s="403"/>
      <c r="AQ3686" s="403"/>
      <c r="AR3686" s="403"/>
      <c r="AS3686" s="403"/>
      <c r="AT3686" s="403"/>
      <c r="AU3686" s="403"/>
      <c r="AV3686" s="405"/>
      <c r="AW3686" s="404"/>
      <c r="AY3686" s="403"/>
      <c r="BC3686" s="403"/>
      <c r="BD3686" s="403"/>
      <c r="BE3686" s="403"/>
      <c r="BF3686" s="403"/>
      <c r="BG3686" s="403"/>
      <c r="BH3686" s="403"/>
      <c r="BI3686" s="403"/>
      <c r="BJ3686" s="403"/>
      <c r="BK3686" s="403"/>
    </row>
    <row r="3687" spans="1:63" x14ac:dyDescent="0.25">
      <c r="A3687" s="405"/>
      <c r="B3687" s="400"/>
      <c r="C3687" s="403"/>
      <c r="D3687" s="403"/>
      <c r="E3687" s="403"/>
      <c r="I3687" s="404"/>
      <c r="Q3687" s="405"/>
      <c r="S3687" s="405"/>
      <c r="T3687" s="403"/>
      <c r="U3687" s="406"/>
      <c r="V3687" s="400"/>
      <c r="W3687" s="405"/>
      <c r="X3687" s="405"/>
      <c r="Y3687" s="403"/>
      <c r="Z3687" s="407"/>
      <c r="AA3687" s="403"/>
      <c r="AB3687" s="405"/>
      <c r="AC3687" s="403"/>
      <c r="AD3687" s="406"/>
      <c r="AG3687" s="403"/>
      <c r="AH3687" s="403"/>
      <c r="AI3687" s="405"/>
      <c r="AL3687" s="403"/>
      <c r="AN3687" s="403"/>
      <c r="AO3687" s="405"/>
      <c r="AP3687" s="403"/>
      <c r="AQ3687" s="403"/>
      <c r="AR3687" s="403"/>
      <c r="AS3687" s="403"/>
      <c r="AT3687" s="403"/>
      <c r="AU3687" s="403"/>
      <c r="AV3687" s="405"/>
      <c r="AW3687" s="404"/>
      <c r="AY3687" s="403"/>
      <c r="BC3687" s="403"/>
      <c r="BD3687" s="403"/>
      <c r="BE3687" s="403"/>
      <c r="BF3687" s="403"/>
      <c r="BG3687" s="403"/>
      <c r="BH3687" s="403"/>
      <c r="BI3687" s="403"/>
      <c r="BJ3687" s="403"/>
      <c r="BK3687" s="403"/>
    </row>
    <row r="3688" spans="1:63" x14ac:dyDescent="0.25">
      <c r="A3688" s="405"/>
      <c r="B3688" s="400"/>
      <c r="C3688" s="403"/>
      <c r="D3688" s="403"/>
      <c r="E3688" s="403"/>
      <c r="I3688" s="404"/>
      <c r="Q3688" s="405"/>
      <c r="S3688" s="405"/>
      <c r="T3688" s="403"/>
      <c r="U3688" s="406"/>
      <c r="V3688" s="400"/>
      <c r="W3688" s="405"/>
      <c r="X3688" s="405"/>
      <c r="Y3688" s="403"/>
      <c r="Z3688" s="407"/>
      <c r="AA3688" s="403"/>
      <c r="AB3688" s="405"/>
      <c r="AC3688" s="403"/>
      <c r="AD3688" s="406"/>
      <c r="AG3688" s="403"/>
      <c r="AH3688" s="403"/>
      <c r="AI3688" s="405"/>
      <c r="AL3688" s="403"/>
      <c r="AN3688" s="403"/>
      <c r="AO3688" s="405"/>
      <c r="AP3688" s="403"/>
      <c r="AQ3688" s="403"/>
      <c r="AR3688" s="403"/>
      <c r="AS3688" s="403"/>
      <c r="AT3688" s="403"/>
      <c r="AU3688" s="403"/>
      <c r="AV3688" s="405"/>
      <c r="AW3688" s="404"/>
      <c r="AY3688" s="403"/>
      <c r="BC3688" s="403"/>
      <c r="BD3688" s="403"/>
      <c r="BE3688" s="403"/>
      <c r="BF3688" s="403"/>
      <c r="BG3688" s="403"/>
      <c r="BH3688" s="403"/>
      <c r="BI3688" s="403"/>
      <c r="BJ3688" s="403"/>
      <c r="BK3688" s="403"/>
    </row>
    <row r="3689" spans="1:63" x14ac:dyDescent="0.25">
      <c r="A3689" s="405"/>
      <c r="B3689" s="400"/>
      <c r="C3689" s="403"/>
      <c r="D3689" s="403"/>
      <c r="E3689" s="403"/>
      <c r="I3689" s="404"/>
      <c r="Q3689" s="405"/>
      <c r="S3689" s="405"/>
      <c r="T3689" s="403"/>
      <c r="U3689" s="406"/>
      <c r="V3689" s="400"/>
      <c r="W3689" s="405"/>
      <c r="X3689" s="405"/>
      <c r="Y3689" s="403"/>
      <c r="Z3689" s="407"/>
      <c r="AA3689" s="403"/>
      <c r="AB3689" s="405"/>
      <c r="AC3689" s="403"/>
      <c r="AD3689" s="406"/>
      <c r="AG3689" s="403"/>
      <c r="AH3689" s="403"/>
      <c r="AI3689" s="405"/>
      <c r="AL3689" s="403"/>
      <c r="AN3689" s="403"/>
      <c r="AO3689" s="405"/>
      <c r="AP3689" s="403"/>
      <c r="AQ3689" s="403"/>
      <c r="AR3689" s="403"/>
      <c r="AS3689" s="403"/>
      <c r="AT3689" s="403"/>
      <c r="AU3689" s="403"/>
      <c r="AV3689" s="405"/>
      <c r="AW3689" s="404"/>
      <c r="AY3689" s="403"/>
      <c r="BC3689" s="403"/>
      <c r="BD3689" s="403"/>
      <c r="BE3689" s="403"/>
      <c r="BF3689" s="403"/>
      <c r="BG3689" s="403"/>
      <c r="BH3689" s="403"/>
      <c r="BI3689" s="403"/>
      <c r="BJ3689" s="403"/>
      <c r="BK3689" s="403"/>
    </row>
    <row r="3690" spans="1:63" x14ac:dyDescent="0.25">
      <c r="A3690" s="405"/>
      <c r="B3690" s="400"/>
      <c r="C3690" s="403"/>
      <c r="D3690" s="403"/>
      <c r="E3690" s="403"/>
      <c r="I3690" s="404"/>
      <c r="Q3690" s="405"/>
      <c r="S3690" s="405"/>
      <c r="T3690" s="403"/>
      <c r="U3690" s="406"/>
      <c r="V3690" s="400"/>
      <c r="W3690" s="405"/>
      <c r="X3690" s="405"/>
      <c r="Y3690" s="403"/>
      <c r="Z3690" s="407"/>
      <c r="AA3690" s="403"/>
      <c r="AB3690" s="405"/>
      <c r="AC3690" s="403"/>
      <c r="AD3690" s="406"/>
      <c r="AG3690" s="403"/>
      <c r="AH3690" s="403"/>
      <c r="AI3690" s="405"/>
      <c r="AL3690" s="403"/>
      <c r="AN3690" s="403"/>
      <c r="AO3690" s="405"/>
      <c r="AP3690" s="403"/>
      <c r="AQ3690" s="403"/>
      <c r="AR3690" s="403"/>
      <c r="AS3690" s="403"/>
      <c r="AT3690" s="403"/>
      <c r="AU3690" s="403"/>
      <c r="AV3690" s="405"/>
      <c r="AW3690" s="404"/>
      <c r="AY3690" s="403"/>
      <c r="BC3690" s="403"/>
      <c r="BD3690" s="403"/>
      <c r="BE3690" s="403"/>
      <c r="BF3690" s="403"/>
      <c r="BG3690" s="403"/>
      <c r="BH3690" s="403"/>
      <c r="BI3690" s="403"/>
      <c r="BJ3690" s="403"/>
      <c r="BK3690" s="403"/>
    </row>
    <row r="3691" spans="1:63" x14ac:dyDescent="0.25">
      <c r="A3691" s="405"/>
      <c r="B3691" s="400"/>
      <c r="C3691" s="403"/>
      <c r="D3691" s="403"/>
      <c r="E3691" s="403"/>
      <c r="I3691" s="404"/>
      <c r="Q3691" s="405"/>
      <c r="S3691" s="405"/>
      <c r="T3691" s="403"/>
      <c r="U3691" s="406"/>
      <c r="V3691" s="400"/>
      <c r="W3691" s="405"/>
      <c r="X3691" s="405"/>
      <c r="Y3691" s="403"/>
      <c r="Z3691" s="407"/>
      <c r="AA3691" s="403"/>
      <c r="AB3691" s="405"/>
      <c r="AC3691" s="403"/>
      <c r="AD3691" s="406"/>
      <c r="AG3691" s="403"/>
      <c r="AH3691" s="403"/>
      <c r="AI3691" s="405"/>
      <c r="AL3691" s="403"/>
      <c r="AN3691" s="403"/>
      <c r="AO3691" s="405"/>
      <c r="AP3691" s="403"/>
      <c r="AQ3691" s="403"/>
      <c r="AR3691" s="403"/>
      <c r="AS3691" s="403"/>
      <c r="AT3691" s="403"/>
      <c r="AU3691" s="403"/>
      <c r="AV3691" s="405"/>
      <c r="AW3691" s="404"/>
      <c r="AY3691" s="403"/>
      <c r="BC3691" s="403"/>
      <c r="BD3691" s="403"/>
      <c r="BE3691" s="403"/>
      <c r="BF3691" s="403"/>
      <c r="BG3691" s="403"/>
      <c r="BH3691" s="403"/>
      <c r="BI3691" s="403"/>
      <c r="BJ3691" s="403"/>
      <c r="BK3691" s="403"/>
    </row>
    <row r="3692" spans="1:63" x14ac:dyDescent="0.25">
      <c r="A3692" s="405"/>
      <c r="B3692" s="400"/>
      <c r="C3692" s="403"/>
      <c r="D3692" s="403"/>
      <c r="E3692" s="403"/>
      <c r="I3692" s="404"/>
      <c r="Q3692" s="405"/>
      <c r="S3692" s="405"/>
      <c r="T3692" s="403"/>
      <c r="U3692" s="406"/>
      <c r="V3692" s="400"/>
      <c r="W3692" s="405"/>
      <c r="X3692" s="405"/>
      <c r="Y3692" s="403"/>
      <c r="Z3692" s="407"/>
      <c r="AA3692" s="403"/>
      <c r="AB3692" s="405"/>
      <c r="AC3692" s="403"/>
      <c r="AD3692" s="406"/>
      <c r="AG3692" s="403"/>
      <c r="AH3692" s="403"/>
      <c r="AI3692" s="405"/>
      <c r="AL3692" s="403"/>
      <c r="AN3692" s="403"/>
      <c r="AO3692" s="405"/>
      <c r="AP3692" s="403"/>
      <c r="AQ3692" s="403"/>
      <c r="AR3692" s="403"/>
      <c r="AS3692" s="403"/>
      <c r="AT3692" s="403"/>
      <c r="AU3692" s="403"/>
      <c r="AV3692" s="405"/>
      <c r="AW3692" s="404"/>
      <c r="AY3692" s="403"/>
      <c r="BC3692" s="403"/>
      <c r="BD3692" s="403"/>
      <c r="BE3692" s="403"/>
      <c r="BF3692" s="403"/>
      <c r="BG3692" s="403"/>
      <c r="BH3692" s="403"/>
      <c r="BI3692" s="403"/>
      <c r="BJ3692" s="403"/>
      <c r="BK3692" s="403"/>
    </row>
    <row r="3693" spans="1:63" x14ac:dyDescent="0.25">
      <c r="A3693" s="405"/>
      <c r="B3693" s="400"/>
      <c r="C3693" s="403"/>
      <c r="D3693" s="403"/>
      <c r="E3693" s="403"/>
      <c r="I3693" s="404"/>
      <c r="Q3693" s="405"/>
      <c r="S3693" s="405"/>
      <c r="T3693" s="403"/>
      <c r="U3693" s="406"/>
      <c r="V3693" s="400"/>
      <c r="W3693" s="405"/>
      <c r="X3693" s="405"/>
      <c r="Y3693" s="403"/>
      <c r="Z3693" s="407"/>
      <c r="AA3693" s="403"/>
      <c r="AB3693" s="405"/>
      <c r="AC3693" s="403"/>
      <c r="AD3693" s="406"/>
      <c r="AG3693" s="403"/>
      <c r="AH3693" s="403"/>
      <c r="AI3693" s="405"/>
      <c r="AL3693" s="403"/>
      <c r="AN3693" s="403"/>
      <c r="AO3693" s="405"/>
      <c r="AP3693" s="403"/>
      <c r="AQ3693" s="403"/>
      <c r="AR3693" s="403"/>
      <c r="AS3693" s="403"/>
      <c r="AT3693" s="403"/>
      <c r="AU3693" s="403"/>
      <c r="AV3693" s="405"/>
      <c r="AW3693" s="404"/>
      <c r="AY3693" s="403"/>
      <c r="BC3693" s="403"/>
      <c r="BD3693" s="403"/>
      <c r="BE3693" s="403"/>
      <c r="BF3693" s="403"/>
      <c r="BG3693" s="403"/>
      <c r="BH3693" s="403"/>
      <c r="BI3693" s="403"/>
      <c r="BJ3693" s="403"/>
      <c r="BK3693" s="403"/>
    </row>
    <row r="3694" spans="1:63" x14ac:dyDescent="0.25">
      <c r="A3694" s="405"/>
      <c r="B3694" s="400"/>
      <c r="C3694" s="403"/>
      <c r="D3694" s="403"/>
      <c r="E3694" s="403"/>
      <c r="I3694" s="404"/>
      <c r="Q3694" s="405"/>
      <c r="S3694" s="405"/>
      <c r="T3694" s="403"/>
      <c r="U3694" s="406"/>
      <c r="V3694" s="400"/>
      <c r="W3694" s="405"/>
      <c r="X3694" s="405"/>
      <c r="Y3694" s="403"/>
      <c r="Z3694" s="407"/>
      <c r="AA3694" s="403"/>
      <c r="AB3694" s="405"/>
      <c r="AC3694" s="403"/>
      <c r="AD3694" s="406"/>
      <c r="AG3694" s="403"/>
      <c r="AH3694" s="403"/>
      <c r="AI3694" s="405"/>
      <c r="AL3694" s="403"/>
      <c r="AN3694" s="403"/>
      <c r="AO3694" s="405"/>
      <c r="AP3694" s="403"/>
      <c r="AQ3694" s="403"/>
      <c r="AR3694" s="403"/>
      <c r="AS3694" s="403"/>
      <c r="AT3694" s="403"/>
      <c r="AU3694" s="403"/>
      <c r="AV3694" s="405"/>
      <c r="AW3694" s="404"/>
      <c r="AY3694" s="403"/>
      <c r="BC3694" s="403"/>
      <c r="BD3694" s="403"/>
      <c r="BE3694" s="403"/>
      <c r="BF3694" s="403"/>
      <c r="BG3694" s="403"/>
      <c r="BH3694" s="403"/>
      <c r="BI3694" s="403"/>
      <c r="BJ3694" s="403"/>
      <c r="BK3694" s="403"/>
    </row>
    <row r="3695" spans="1:63" x14ac:dyDescent="0.25">
      <c r="A3695" s="405"/>
      <c r="B3695" s="400"/>
      <c r="C3695" s="403"/>
      <c r="D3695" s="403"/>
      <c r="E3695" s="403"/>
      <c r="I3695" s="404"/>
      <c r="Q3695" s="405"/>
      <c r="S3695" s="405"/>
      <c r="T3695" s="403"/>
      <c r="U3695" s="406"/>
      <c r="V3695" s="400"/>
      <c r="W3695" s="405"/>
      <c r="X3695" s="405"/>
      <c r="Y3695" s="403"/>
      <c r="Z3695" s="407"/>
      <c r="AA3695" s="403"/>
      <c r="AB3695" s="405"/>
      <c r="AC3695" s="403"/>
      <c r="AD3695" s="406"/>
      <c r="AG3695" s="403"/>
      <c r="AH3695" s="403"/>
      <c r="AI3695" s="405"/>
      <c r="AL3695" s="403"/>
      <c r="AN3695" s="403"/>
      <c r="AO3695" s="405"/>
      <c r="AP3695" s="403"/>
      <c r="AQ3695" s="403"/>
      <c r="AR3695" s="403"/>
      <c r="AS3695" s="403"/>
      <c r="AT3695" s="403"/>
      <c r="AU3695" s="403"/>
      <c r="AV3695" s="405"/>
      <c r="AW3695" s="404"/>
      <c r="AY3695" s="403"/>
      <c r="BC3695" s="403"/>
      <c r="BD3695" s="403"/>
      <c r="BE3695" s="403"/>
      <c r="BF3695" s="403"/>
      <c r="BG3695" s="403"/>
      <c r="BH3695" s="403"/>
      <c r="BI3695" s="403"/>
      <c r="BJ3695" s="403"/>
      <c r="BK3695" s="403"/>
    </row>
    <row r="3696" spans="1:63" x14ac:dyDescent="0.25">
      <c r="A3696" s="405"/>
      <c r="B3696" s="400"/>
      <c r="C3696" s="403"/>
      <c r="D3696" s="403"/>
      <c r="E3696" s="403"/>
      <c r="I3696" s="404"/>
      <c r="Q3696" s="405"/>
      <c r="S3696" s="405"/>
      <c r="T3696" s="403"/>
      <c r="U3696" s="406"/>
      <c r="V3696" s="400"/>
      <c r="W3696" s="405"/>
      <c r="X3696" s="405"/>
      <c r="Y3696" s="403"/>
      <c r="Z3696" s="407"/>
      <c r="AA3696" s="403"/>
      <c r="AB3696" s="405"/>
      <c r="AC3696" s="403"/>
      <c r="AD3696" s="406"/>
      <c r="AG3696" s="403"/>
      <c r="AH3696" s="403"/>
      <c r="AI3696" s="405"/>
      <c r="AL3696" s="403"/>
      <c r="AN3696" s="403"/>
      <c r="AO3696" s="405"/>
      <c r="AP3696" s="403"/>
      <c r="AQ3696" s="403"/>
      <c r="AR3696" s="403"/>
      <c r="AS3696" s="403"/>
      <c r="AT3696" s="403"/>
      <c r="AU3696" s="403"/>
      <c r="AV3696" s="405"/>
      <c r="AW3696" s="404"/>
      <c r="AY3696" s="403"/>
      <c r="BC3696" s="403"/>
      <c r="BD3696" s="403"/>
      <c r="BE3696" s="403"/>
      <c r="BF3696" s="403"/>
      <c r="BG3696" s="403"/>
      <c r="BH3696" s="403"/>
      <c r="BI3696" s="403"/>
      <c r="BJ3696" s="403"/>
      <c r="BK3696" s="403"/>
    </row>
    <row r="3697" spans="1:63" x14ac:dyDescent="0.25">
      <c r="A3697" s="405"/>
      <c r="B3697" s="400"/>
      <c r="C3697" s="403"/>
      <c r="D3697" s="403"/>
      <c r="E3697" s="403"/>
      <c r="I3697" s="404"/>
      <c r="Q3697" s="405"/>
      <c r="S3697" s="405"/>
      <c r="T3697" s="403"/>
      <c r="U3697" s="406"/>
      <c r="V3697" s="400"/>
      <c r="W3697" s="405"/>
      <c r="X3697" s="405"/>
      <c r="Y3697" s="403"/>
      <c r="Z3697" s="407"/>
      <c r="AA3697" s="403"/>
      <c r="AB3697" s="405"/>
      <c r="AC3697" s="403"/>
      <c r="AD3697" s="406"/>
      <c r="AG3697" s="403"/>
      <c r="AH3697" s="403"/>
      <c r="AI3697" s="405"/>
      <c r="AL3697" s="403"/>
      <c r="AN3697" s="403"/>
      <c r="AO3697" s="405"/>
      <c r="AP3697" s="403"/>
      <c r="AQ3697" s="403"/>
      <c r="AR3697" s="403"/>
      <c r="AS3697" s="403"/>
      <c r="AT3697" s="403"/>
      <c r="AU3697" s="403"/>
      <c r="AV3697" s="405"/>
      <c r="AW3697" s="404"/>
      <c r="AY3697" s="403"/>
      <c r="BC3697" s="403"/>
      <c r="BD3697" s="403"/>
      <c r="BE3697" s="403"/>
      <c r="BF3697" s="403"/>
      <c r="BG3697" s="403"/>
      <c r="BH3697" s="403"/>
      <c r="BI3697" s="403"/>
      <c r="BJ3697" s="403"/>
      <c r="BK3697" s="403"/>
    </row>
    <row r="3698" spans="1:63" x14ac:dyDescent="0.25">
      <c r="A3698" s="405"/>
      <c r="B3698" s="400"/>
      <c r="C3698" s="403"/>
      <c r="D3698" s="403"/>
      <c r="E3698" s="403"/>
      <c r="I3698" s="404"/>
      <c r="Q3698" s="405"/>
      <c r="S3698" s="405"/>
      <c r="T3698" s="403"/>
      <c r="U3698" s="406"/>
      <c r="V3698" s="400"/>
      <c r="W3698" s="405"/>
      <c r="X3698" s="405"/>
      <c r="Y3698" s="403"/>
      <c r="Z3698" s="407"/>
      <c r="AA3698" s="403"/>
      <c r="AB3698" s="405"/>
      <c r="AC3698" s="403"/>
      <c r="AD3698" s="406"/>
      <c r="AG3698" s="403"/>
      <c r="AH3698" s="403"/>
      <c r="AI3698" s="405"/>
      <c r="AL3698" s="403"/>
      <c r="AN3698" s="403"/>
      <c r="AO3698" s="405"/>
      <c r="AP3698" s="403"/>
      <c r="AQ3698" s="403"/>
      <c r="AR3698" s="403"/>
      <c r="AS3698" s="403"/>
      <c r="AT3698" s="403"/>
      <c r="AU3698" s="403"/>
      <c r="AV3698" s="405"/>
      <c r="AW3698" s="404"/>
      <c r="AY3698" s="403"/>
      <c r="BC3698" s="403"/>
      <c r="BD3698" s="403"/>
      <c r="BE3698" s="403"/>
      <c r="BF3698" s="403"/>
      <c r="BG3698" s="403"/>
      <c r="BH3698" s="403"/>
      <c r="BI3698" s="403"/>
      <c r="BJ3698" s="403"/>
      <c r="BK3698" s="403"/>
    </row>
    <row r="3699" spans="1:63" x14ac:dyDescent="0.25">
      <c r="A3699" s="405"/>
      <c r="B3699" s="400"/>
      <c r="C3699" s="403"/>
      <c r="D3699" s="403"/>
      <c r="E3699" s="403"/>
      <c r="I3699" s="404"/>
      <c r="Q3699" s="405"/>
      <c r="S3699" s="405"/>
      <c r="T3699" s="403"/>
      <c r="U3699" s="406"/>
      <c r="V3699" s="400"/>
      <c r="W3699" s="405"/>
      <c r="X3699" s="405"/>
      <c r="Y3699" s="403"/>
      <c r="Z3699" s="407"/>
      <c r="AA3699" s="403"/>
      <c r="AB3699" s="405"/>
      <c r="AC3699" s="403"/>
      <c r="AD3699" s="406"/>
      <c r="AG3699" s="403"/>
      <c r="AH3699" s="403"/>
      <c r="AI3699" s="405"/>
      <c r="AL3699" s="403"/>
      <c r="AN3699" s="403"/>
      <c r="AO3699" s="405"/>
      <c r="AP3699" s="403"/>
      <c r="AQ3699" s="403"/>
      <c r="AR3699" s="403"/>
      <c r="AS3699" s="403"/>
      <c r="AT3699" s="403"/>
      <c r="AU3699" s="403"/>
      <c r="AV3699" s="405"/>
      <c r="AW3699" s="404"/>
      <c r="AY3699" s="403"/>
      <c r="BC3699" s="403"/>
      <c r="BD3699" s="403"/>
      <c r="BE3699" s="403"/>
      <c r="BF3699" s="403"/>
      <c r="BG3699" s="403"/>
      <c r="BH3699" s="403"/>
      <c r="BI3699" s="403"/>
      <c r="BJ3699" s="403"/>
      <c r="BK3699" s="403"/>
    </row>
    <row r="3700" spans="1:63" x14ac:dyDescent="0.25">
      <c r="A3700" s="405"/>
      <c r="B3700" s="400"/>
      <c r="C3700" s="403"/>
      <c r="D3700" s="403"/>
      <c r="E3700" s="403"/>
      <c r="I3700" s="404"/>
      <c r="Q3700" s="405"/>
      <c r="S3700" s="405"/>
      <c r="T3700" s="403"/>
      <c r="U3700" s="406"/>
      <c r="V3700" s="400"/>
      <c r="W3700" s="405"/>
      <c r="X3700" s="405"/>
      <c r="Y3700" s="403"/>
      <c r="Z3700" s="407"/>
      <c r="AA3700" s="403"/>
      <c r="AB3700" s="405"/>
      <c r="AC3700" s="403"/>
      <c r="AD3700" s="406"/>
      <c r="AG3700" s="403"/>
      <c r="AH3700" s="403"/>
      <c r="AI3700" s="405"/>
      <c r="AL3700" s="403"/>
      <c r="AN3700" s="403"/>
      <c r="AO3700" s="405"/>
      <c r="AP3700" s="403"/>
      <c r="AQ3700" s="403"/>
      <c r="AR3700" s="403"/>
      <c r="AS3700" s="403"/>
      <c r="AT3700" s="403"/>
      <c r="AU3700" s="403"/>
      <c r="AV3700" s="405"/>
      <c r="AW3700" s="404"/>
      <c r="AY3700" s="403"/>
      <c r="BC3700" s="403"/>
      <c r="BD3700" s="403"/>
      <c r="BE3700" s="403"/>
      <c r="BF3700" s="403"/>
      <c r="BG3700" s="403"/>
      <c r="BH3700" s="403"/>
      <c r="BI3700" s="403"/>
      <c r="BJ3700" s="403"/>
      <c r="BK3700" s="403"/>
    </row>
    <row r="3701" spans="1:63" x14ac:dyDescent="0.25">
      <c r="A3701" s="405"/>
      <c r="B3701" s="400"/>
      <c r="C3701" s="403"/>
      <c r="D3701" s="403"/>
      <c r="E3701" s="403"/>
      <c r="I3701" s="404"/>
      <c r="Q3701" s="405"/>
      <c r="S3701" s="405"/>
      <c r="T3701" s="403"/>
      <c r="U3701" s="406"/>
      <c r="V3701" s="400"/>
      <c r="W3701" s="405"/>
      <c r="X3701" s="405"/>
      <c r="Y3701" s="403"/>
      <c r="Z3701" s="407"/>
      <c r="AA3701" s="403"/>
      <c r="AB3701" s="405"/>
      <c r="AC3701" s="403"/>
      <c r="AD3701" s="406"/>
      <c r="AG3701" s="403"/>
      <c r="AH3701" s="403"/>
      <c r="AI3701" s="405"/>
      <c r="AL3701" s="403"/>
      <c r="AN3701" s="403"/>
      <c r="AO3701" s="405"/>
      <c r="AP3701" s="403"/>
      <c r="AQ3701" s="403"/>
      <c r="AR3701" s="403"/>
      <c r="AS3701" s="403"/>
      <c r="AT3701" s="403"/>
      <c r="AU3701" s="403"/>
      <c r="AV3701" s="405"/>
      <c r="AW3701" s="404"/>
      <c r="AY3701" s="403"/>
      <c r="BC3701" s="403"/>
      <c r="BD3701" s="403"/>
      <c r="BE3701" s="403"/>
      <c r="BF3701" s="403"/>
      <c r="BG3701" s="403"/>
      <c r="BH3701" s="403"/>
      <c r="BI3701" s="403"/>
      <c r="BJ3701" s="403"/>
      <c r="BK3701" s="403"/>
    </row>
    <row r="3702" spans="1:63" x14ac:dyDescent="0.25">
      <c r="A3702" s="405"/>
      <c r="B3702" s="400"/>
      <c r="C3702" s="403"/>
      <c r="D3702" s="403"/>
      <c r="E3702" s="403"/>
      <c r="I3702" s="404"/>
      <c r="Q3702" s="405"/>
      <c r="S3702" s="405"/>
      <c r="T3702" s="403"/>
      <c r="U3702" s="406"/>
      <c r="V3702" s="400"/>
      <c r="W3702" s="405"/>
      <c r="X3702" s="405"/>
      <c r="Y3702" s="403"/>
      <c r="Z3702" s="407"/>
      <c r="AA3702" s="403"/>
      <c r="AB3702" s="405"/>
      <c r="AC3702" s="403"/>
      <c r="AD3702" s="406"/>
      <c r="AG3702" s="403"/>
      <c r="AH3702" s="403"/>
      <c r="AI3702" s="405"/>
      <c r="AL3702" s="403"/>
      <c r="AN3702" s="403"/>
      <c r="AO3702" s="405"/>
      <c r="AP3702" s="403"/>
      <c r="AQ3702" s="403"/>
      <c r="AR3702" s="403"/>
      <c r="AS3702" s="403"/>
      <c r="AT3702" s="403"/>
      <c r="AU3702" s="403"/>
      <c r="AV3702" s="405"/>
      <c r="AW3702" s="404"/>
      <c r="AY3702" s="403"/>
      <c r="BC3702" s="403"/>
      <c r="BD3702" s="403"/>
      <c r="BE3702" s="403"/>
      <c r="BF3702" s="403"/>
      <c r="BG3702" s="403"/>
      <c r="BH3702" s="403"/>
      <c r="BI3702" s="403"/>
      <c r="BJ3702" s="403"/>
      <c r="BK3702" s="403"/>
    </row>
    <row r="3703" spans="1:63" x14ac:dyDescent="0.25">
      <c r="A3703" s="405"/>
      <c r="B3703" s="400"/>
      <c r="C3703" s="403"/>
      <c r="D3703" s="403"/>
      <c r="E3703" s="403"/>
      <c r="I3703" s="404"/>
      <c r="Q3703" s="405"/>
      <c r="S3703" s="405"/>
      <c r="T3703" s="403"/>
      <c r="U3703" s="406"/>
      <c r="V3703" s="400"/>
      <c r="W3703" s="405"/>
      <c r="X3703" s="405"/>
      <c r="Y3703" s="403"/>
      <c r="Z3703" s="407"/>
      <c r="AA3703" s="403"/>
      <c r="AB3703" s="405"/>
      <c r="AC3703" s="403"/>
      <c r="AD3703" s="406"/>
      <c r="AG3703" s="403"/>
      <c r="AH3703" s="403"/>
      <c r="AI3703" s="405"/>
      <c r="AL3703" s="403"/>
      <c r="AN3703" s="403"/>
      <c r="AO3703" s="405"/>
      <c r="AP3703" s="403"/>
      <c r="AQ3703" s="403"/>
      <c r="AR3703" s="403"/>
      <c r="AS3703" s="403"/>
      <c r="AT3703" s="403"/>
      <c r="AU3703" s="403"/>
      <c r="AV3703" s="405"/>
      <c r="AW3703" s="404"/>
      <c r="AY3703" s="403"/>
      <c r="BC3703" s="403"/>
      <c r="BD3703" s="403"/>
      <c r="BE3703" s="403"/>
      <c r="BF3703" s="403"/>
      <c r="BG3703" s="403"/>
      <c r="BH3703" s="403"/>
      <c r="BI3703" s="403"/>
      <c r="BJ3703" s="403"/>
      <c r="BK3703" s="403"/>
    </row>
    <row r="3704" spans="1:63" x14ac:dyDescent="0.25">
      <c r="A3704" s="405"/>
      <c r="B3704" s="400"/>
      <c r="C3704" s="403"/>
      <c r="D3704" s="403"/>
      <c r="E3704" s="403"/>
      <c r="I3704" s="404"/>
      <c r="Q3704" s="405"/>
      <c r="S3704" s="405"/>
      <c r="T3704" s="403"/>
      <c r="U3704" s="406"/>
      <c r="V3704" s="400"/>
      <c r="W3704" s="405"/>
      <c r="X3704" s="405"/>
      <c r="Y3704" s="403"/>
      <c r="Z3704" s="407"/>
      <c r="AA3704" s="403"/>
      <c r="AB3704" s="405"/>
      <c r="AC3704" s="403"/>
      <c r="AD3704" s="406"/>
      <c r="AG3704" s="403"/>
      <c r="AH3704" s="403"/>
      <c r="AI3704" s="405"/>
      <c r="AL3704" s="403"/>
      <c r="AN3704" s="403"/>
      <c r="AO3704" s="405"/>
      <c r="AP3704" s="403"/>
      <c r="AQ3704" s="403"/>
      <c r="AR3704" s="403"/>
      <c r="AS3704" s="403"/>
      <c r="AT3704" s="403"/>
      <c r="AU3704" s="403"/>
      <c r="AV3704" s="405"/>
      <c r="AW3704" s="404"/>
      <c r="AY3704" s="403"/>
      <c r="BC3704" s="403"/>
      <c r="BD3704" s="403"/>
      <c r="BE3704" s="403"/>
      <c r="BF3704" s="403"/>
      <c r="BG3704" s="403"/>
      <c r="BH3704" s="403"/>
      <c r="BI3704" s="403"/>
      <c r="BJ3704" s="403"/>
      <c r="BK3704" s="403"/>
    </row>
    <row r="3705" spans="1:63" x14ac:dyDescent="0.25">
      <c r="A3705" s="405"/>
      <c r="B3705" s="400"/>
      <c r="C3705" s="403"/>
      <c r="D3705" s="403"/>
      <c r="E3705" s="403"/>
      <c r="I3705" s="404"/>
      <c r="Q3705" s="405"/>
      <c r="S3705" s="405"/>
      <c r="T3705" s="403"/>
      <c r="U3705" s="406"/>
      <c r="V3705" s="400"/>
      <c r="W3705" s="405"/>
      <c r="X3705" s="405"/>
      <c r="Y3705" s="403"/>
      <c r="Z3705" s="407"/>
      <c r="AA3705" s="403"/>
      <c r="AB3705" s="405"/>
      <c r="AC3705" s="403"/>
      <c r="AD3705" s="406"/>
      <c r="AG3705" s="403"/>
      <c r="AH3705" s="403"/>
      <c r="AI3705" s="405"/>
      <c r="AL3705" s="403"/>
      <c r="AN3705" s="403"/>
      <c r="AO3705" s="405"/>
      <c r="AP3705" s="403"/>
      <c r="AQ3705" s="403"/>
      <c r="AR3705" s="403"/>
      <c r="AS3705" s="403"/>
      <c r="AT3705" s="403"/>
      <c r="AU3705" s="403"/>
      <c r="AV3705" s="405"/>
      <c r="AW3705" s="404"/>
      <c r="AY3705" s="403"/>
      <c r="BC3705" s="403"/>
      <c r="BD3705" s="403"/>
      <c r="BE3705" s="403"/>
      <c r="BF3705" s="403"/>
      <c r="BG3705" s="403"/>
      <c r="BH3705" s="403"/>
      <c r="BI3705" s="403"/>
      <c r="BJ3705" s="403"/>
      <c r="BK3705" s="403"/>
    </row>
    <row r="3706" spans="1:63" x14ac:dyDescent="0.25">
      <c r="A3706" s="405"/>
      <c r="B3706" s="400"/>
      <c r="C3706" s="403"/>
      <c r="D3706" s="403"/>
      <c r="E3706" s="403"/>
      <c r="I3706" s="404"/>
      <c r="Q3706" s="405"/>
      <c r="S3706" s="405"/>
      <c r="T3706" s="403"/>
      <c r="U3706" s="406"/>
      <c r="V3706" s="400"/>
      <c r="W3706" s="405"/>
      <c r="X3706" s="405"/>
      <c r="Y3706" s="403"/>
      <c r="Z3706" s="407"/>
      <c r="AA3706" s="403"/>
      <c r="AB3706" s="405"/>
      <c r="AC3706" s="403"/>
      <c r="AD3706" s="406"/>
      <c r="AG3706" s="403"/>
      <c r="AH3706" s="403"/>
      <c r="AI3706" s="405"/>
      <c r="AL3706" s="403"/>
      <c r="AN3706" s="403"/>
      <c r="AO3706" s="405"/>
      <c r="AP3706" s="403"/>
      <c r="AQ3706" s="403"/>
      <c r="AR3706" s="403"/>
      <c r="AS3706" s="403"/>
      <c r="AT3706" s="403"/>
      <c r="AU3706" s="403"/>
      <c r="AV3706" s="405"/>
      <c r="AW3706" s="404"/>
      <c r="AY3706" s="403"/>
      <c r="BC3706" s="403"/>
      <c r="BD3706" s="403"/>
      <c r="BE3706" s="403"/>
      <c r="BF3706" s="403"/>
      <c r="BG3706" s="403"/>
      <c r="BH3706" s="403"/>
      <c r="BI3706" s="403"/>
      <c r="BJ3706" s="403"/>
      <c r="BK3706" s="403"/>
    </row>
    <row r="3707" spans="1:63" x14ac:dyDescent="0.25">
      <c r="A3707" s="405"/>
      <c r="B3707" s="400"/>
      <c r="C3707" s="403"/>
      <c r="D3707" s="403"/>
      <c r="E3707" s="403"/>
      <c r="I3707" s="404"/>
      <c r="Q3707" s="405"/>
      <c r="S3707" s="405"/>
      <c r="T3707" s="403"/>
      <c r="U3707" s="406"/>
      <c r="V3707" s="400"/>
      <c r="W3707" s="405"/>
      <c r="X3707" s="405"/>
      <c r="Y3707" s="403"/>
      <c r="Z3707" s="407"/>
      <c r="AA3707" s="403"/>
      <c r="AB3707" s="405"/>
      <c r="AC3707" s="403"/>
      <c r="AD3707" s="406"/>
      <c r="AG3707" s="403"/>
      <c r="AH3707" s="403"/>
      <c r="AI3707" s="405"/>
      <c r="AL3707" s="403"/>
      <c r="AN3707" s="403"/>
      <c r="AO3707" s="405"/>
      <c r="AP3707" s="403"/>
      <c r="AQ3707" s="403"/>
      <c r="AR3707" s="403"/>
      <c r="AS3707" s="403"/>
      <c r="AT3707" s="403"/>
      <c r="AU3707" s="403"/>
      <c r="AV3707" s="405"/>
      <c r="AW3707" s="404"/>
      <c r="AY3707" s="403"/>
      <c r="BC3707" s="403"/>
      <c r="BD3707" s="403"/>
      <c r="BE3707" s="403"/>
      <c r="BF3707" s="403"/>
      <c r="BG3707" s="403"/>
      <c r="BH3707" s="403"/>
      <c r="BI3707" s="403"/>
      <c r="BJ3707" s="403"/>
      <c r="BK3707" s="403"/>
    </row>
    <row r="3708" spans="1:63" x14ac:dyDescent="0.25">
      <c r="A3708" s="405"/>
      <c r="B3708" s="400"/>
      <c r="C3708" s="403"/>
      <c r="D3708" s="403"/>
      <c r="E3708" s="403"/>
      <c r="I3708" s="404"/>
      <c r="Q3708" s="405"/>
      <c r="S3708" s="405"/>
      <c r="T3708" s="403"/>
      <c r="U3708" s="406"/>
      <c r="V3708" s="400"/>
      <c r="W3708" s="405"/>
      <c r="X3708" s="405"/>
      <c r="Y3708" s="403"/>
      <c r="Z3708" s="407"/>
      <c r="AA3708" s="403"/>
      <c r="AB3708" s="405"/>
      <c r="AC3708" s="403"/>
      <c r="AD3708" s="406"/>
      <c r="AG3708" s="403"/>
      <c r="AH3708" s="403"/>
      <c r="AI3708" s="405"/>
      <c r="AL3708" s="403"/>
      <c r="AN3708" s="403"/>
      <c r="AO3708" s="405"/>
      <c r="AP3708" s="403"/>
      <c r="AQ3708" s="403"/>
      <c r="AR3708" s="403"/>
      <c r="AS3708" s="403"/>
      <c r="AT3708" s="403"/>
      <c r="AU3708" s="403"/>
      <c r="AV3708" s="405"/>
      <c r="AW3708" s="404"/>
      <c r="AY3708" s="403"/>
      <c r="BC3708" s="403"/>
      <c r="BD3708" s="403"/>
      <c r="BE3708" s="403"/>
      <c r="BF3708" s="403"/>
      <c r="BG3708" s="403"/>
      <c r="BH3708" s="403"/>
      <c r="BI3708" s="403"/>
      <c r="BJ3708" s="403"/>
      <c r="BK3708" s="403"/>
    </row>
    <row r="3709" spans="1:63" x14ac:dyDescent="0.25">
      <c r="A3709" s="405"/>
      <c r="B3709" s="400"/>
      <c r="C3709" s="403"/>
      <c r="D3709" s="403"/>
      <c r="E3709" s="403"/>
      <c r="I3709" s="404"/>
      <c r="Q3709" s="405"/>
      <c r="S3709" s="405"/>
      <c r="T3709" s="403"/>
      <c r="U3709" s="406"/>
      <c r="V3709" s="400"/>
      <c r="W3709" s="405"/>
      <c r="X3709" s="405"/>
      <c r="Y3709" s="403"/>
      <c r="Z3709" s="407"/>
      <c r="AA3709" s="403"/>
      <c r="AB3709" s="405"/>
      <c r="AC3709" s="403"/>
      <c r="AD3709" s="406"/>
      <c r="AG3709" s="403"/>
      <c r="AH3709" s="403"/>
      <c r="AI3709" s="405"/>
      <c r="AL3709" s="403"/>
      <c r="AN3709" s="403"/>
      <c r="AO3709" s="405"/>
      <c r="AP3709" s="403"/>
      <c r="AQ3709" s="403"/>
      <c r="AR3709" s="403"/>
      <c r="AS3709" s="403"/>
      <c r="AT3709" s="403"/>
      <c r="AU3709" s="403"/>
      <c r="AV3709" s="405"/>
      <c r="AW3709" s="404"/>
      <c r="AY3709" s="403"/>
      <c r="BC3709" s="403"/>
      <c r="BD3709" s="403"/>
      <c r="BE3709" s="403"/>
      <c r="BF3709" s="403"/>
      <c r="BG3709" s="403"/>
      <c r="BH3709" s="403"/>
      <c r="BI3709" s="403"/>
      <c r="BJ3709" s="403"/>
      <c r="BK3709" s="403"/>
    </row>
    <row r="3710" spans="1:63" x14ac:dyDescent="0.25">
      <c r="A3710" s="405"/>
      <c r="B3710" s="400"/>
      <c r="C3710" s="403"/>
      <c r="D3710" s="403"/>
      <c r="E3710" s="403"/>
      <c r="I3710" s="404"/>
      <c r="Q3710" s="405"/>
      <c r="S3710" s="405"/>
      <c r="T3710" s="403"/>
      <c r="U3710" s="406"/>
      <c r="V3710" s="400"/>
      <c r="W3710" s="405"/>
      <c r="X3710" s="405"/>
      <c r="Y3710" s="403"/>
      <c r="Z3710" s="407"/>
      <c r="AA3710" s="403"/>
      <c r="AB3710" s="405"/>
      <c r="AC3710" s="403"/>
      <c r="AD3710" s="406"/>
      <c r="AG3710" s="403"/>
      <c r="AH3710" s="403"/>
      <c r="AI3710" s="405"/>
      <c r="AL3710" s="403"/>
      <c r="AN3710" s="403"/>
      <c r="AO3710" s="405"/>
      <c r="AP3710" s="403"/>
      <c r="AQ3710" s="403"/>
      <c r="AR3710" s="403"/>
      <c r="AS3710" s="403"/>
      <c r="AT3710" s="403"/>
      <c r="AU3710" s="403"/>
      <c r="AV3710" s="405"/>
      <c r="AW3710" s="404"/>
      <c r="AY3710" s="403"/>
      <c r="BC3710" s="403"/>
      <c r="BD3710" s="403"/>
      <c r="BE3710" s="403"/>
      <c r="BF3710" s="403"/>
      <c r="BG3710" s="403"/>
      <c r="BH3710" s="403"/>
      <c r="BI3710" s="403"/>
      <c r="BJ3710" s="403"/>
      <c r="BK3710" s="403"/>
    </row>
    <row r="3711" spans="1:63" x14ac:dyDescent="0.25">
      <c r="A3711" s="405"/>
      <c r="B3711" s="400"/>
      <c r="C3711" s="403"/>
      <c r="D3711" s="403"/>
      <c r="E3711" s="403"/>
      <c r="I3711" s="404"/>
      <c r="Q3711" s="405"/>
      <c r="S3711" s="405"/>
      <c r="T3711" s="403"/>
      <c r="U3711" s="406"/>
      <c r="V3711" s="400"/>
      <c r="W3711" s="405"/>
      <c r="X3711" s="405"/>
      <c r="Y3711" s="403"/>
      <c r="Z3711" s="407"/>
      <c r="AA3711" s="403"/>
      <c r="AB3711" s="405"/>
      <c r="AC3711" s="403"/>
      <c r="AD3711" s="406"/>
      <c r="AG3711" s="403"/>
      <c r="AH3711" s="403"/>
      <c r="AI3711" s="405"/>
      <c r="AL3711" s="403"/>
      <c r="AN3711" s="403"/>
      <c r="AO3711" s="405"/>
      <c r="AP3711" s="403"/>
      <c r="AQ3711" s="403"/>
      <c r="AR3711" s="403"/>
      <c r="AS3711" s="403"/>
      <c r="AT3711" s="403"/>
      <c r="AU3711" s="403"/>
      <c r="AV3711" s="405"/>
      <c r="AW3711" s="404"/>
      <c r="AY3711" s="403"/>
      <c r="BC3711" s="403"/>
      <c r="BD3711" s="403"/>
      <c r="BE3711" s="403"/>
      <c r="BF3711" s="403"/>
      <c r="BG3711" s="403"/>
      <c r="BH3711" s="403"/>
      <c r="BI3711" s="403"/>
      <c r="BJ3711" s="403"/>
      <c r="BK3711" s="403"/>
    </row>
    <row r="3712" spans="1:63" x14ac:dyDescent="0.25">
      <c r="A3712" s="405"/>
      <c r="B3712" s="400"/>
      <c r="C3712" s="403"/>
      <c r="D3712" s="403"/>
      <c r="E3712" s="403"/>
      <c r="I3712" s="404"/>
      <c r="Q3712" s="405"/>
      <c r="S3712" s="405"/>
      <c r="T3712" s="403"/>
      <c r="U3712" s="406"/>
      <c r="V3712" s="400"/>
      <c r="W3712" s="405"/>
      <c r="X3712" s="405"/>
      <c r="Y3712" s="403"/>
      <c r="Z3712" s="407"/>
      <c r="AA3712" s="403"/>
      <c r="AB3712" s="405"/>
      <c r="AC3712" s="403"/>
      <c r="AD3712" s="406"/>
      <c r="AG3712" s="403"/>
      <c r="AH3712" s="403"/>
      <c r="AI3712" s="405"/>
      <c r="AL3712" s="403"/>
      <c r="AN3712" s="403"/>
      <c r="AO3712" s="405"/>
      <c r="AP3712" s="403"/>
      <c r="AQ3712" s="403"/>
      <c r="AR3712" s="403"/>
      <c r="AS3712" s="403"/>
      <c r="AT3712" s="403"/>
      <c r="AU3712" s="403"/>
      <c r="AV3712" s="405"/>
      <c r="AW3712" s="404"/>
      <c r="AY3712" s="403"/>
      <c r="BC3712" s="403"/>
      <c r="BD3712" s="403"/>
      <c r="BE3712" s="403"/>
      <c r="BF3712" s="403"/>
      <c r="BG3712" s="403"/>
      <c r="BH3712" s="403"/>
      <c r="BI3712" s="403"/>
      <c r="BJ3712" s="403"/>
      <c r="BK3712" s="403"/>
    </row>
    <row r="3713" spans="1:63" x14ac:dyDescent="0.25">
      <c r="A3713" s="405"/>
      <c r="B3713" s="400"/>
      <c r="C3713" s="403"/>
      <c r="D3713" s="403"/>
      <c r="E3713" s="403"/>
      <c r="I3713" s="404"/>
      <c r="Q3713" s="405"/>
      <c r="S3713" s="405"/>
      <c r="T3713" s="403"/>
      <c r="U3713" s="406"/>
      <c r="V3713" s="400"/>
      <c r="W3713" s="405"/>
      <c r="X3713" s="405"/>
      <c r="Y3713" s="403"/>
      <c r="Z3713" s="407"/>
      <c r="AA3713" s="403"/>
      <c r="AB3713" s="405"/>
      <c r="AC3713" s="403"/>
      <c r="AD3713" s="406"/>
      <c r="AG3713" s="403"/>
      <c r="AH3713" s="403"/>
      <c r="AI3713" s="405"/>
      <c r="AL3713" s="403"/>
      <c r="AN3713" s="403"/>
      <c r="AO3713" s="405"/>
      <c r="AP3713" s="403"/>
      <c r="AQ3713" s="403"/>
      <c r="AR3713" s="403"/>
      <c r="AS3713" s="403"/>
      <c r="AT3713" s="403"/>
      <c r="AU3713" s="403"/>
      <c r="AV3713" s="405"/>
      <c r="AW3713" s="404"/>
      <c r="AY3713" s="403"/>
      <c r="BC3713" s="403"/>
      <c r="BD3713" s="403"/>
      <c r="BE3713" s="403"/>
      <c r="BF3713" s="403"/>
      <c r="BG3713" s="403"/>
      <c r="BH3713" s="403"/>
      <c r="BI3713" s="403"/>
      <c r="BJ3713" s="403"/>
      <c r="BK3713" s="403"/>
    </row>
    <row r="3714" spans="1:63" x14ac:dyDescent="0.25">
      <c r="A3714" s="405"/>
      <c r="B3714" s="400"/>
      <c r="C3714" s="403"/>
      <c r="D3714" s="403"/>
      <c r="E3714" s="403"/>
      <c r="I3714" s="404"/>
      <c r="Q3714" s="405"/>
      <c r="S3714" s="405"/>
      <c r="T3714" s="403"/>
      <c r="U3714" s="406"/>
      <c r="V3714" s="400"/>
      <c r="W3714" s="405"/>
      <c r="X3714" s="405"/>
      <c r="Y3714" s="403"/>
      <c r="Z3714" s="407"/>
      <c r="AA3714" s="403"/>
      <c r="AB3714" s="405"/>
      <c r="AC3714" s="403"/>
      <c r="AD3714" s="406"/>
      <c r="AG3714" s="403"/>
      <c r="AH3714" s="403"/>
      <c r="AI3714" s="405"/>
      <c r="AL3714" s="403"/>
      <c r="AN3714" s="403"/>
      <c r="AO3714" s="405"/>
      <c r="AP3714" s="403"/>
      <c r="AQ3714" s="403"/>
      <c r="AR3714" s="403"/>
      <c r="AS3714" s="403"/>
      <c r="AT3714" s="403"/>
      <c r="AU3714" s="403"/>
      <c r="AV3714" s="405"/>
      <c r="AW3714" s="404"/>
      <c r="AY3714" s="403"/>
      <c r="BC3714" s="403"/>
      <c r="BD3714" s="403"/>
      <c r="BE3714" s="403"/>
      <c r="BF3714" s="403"/>
      <c r="BG3714" s="403"/>
      <c r="BH3714" s="403"/>
      <c r="BI3714" s="403"/>
      <c r="BJ3714" s="403"/>
      <c r="BK3714" s="403"/>
    </row>
    <row r="3715" spans="1:63" x14ac:dyDescent="0.25">
      <c r="A3715" s="405"/>
      <c r="B3715" s="400"/>
      <c r="C3715" s="403"/>
      <c r="D3715" s="403"/>
      <c r="E3715" s="403"/>
      <c r="I3715" s="404"/>
      <c r="Q3715" s="405"/>
      <c r="S3715" s="405"/>
      <c r="T3715" s="403"/>
      <c r="U3715" s="406"/>
      <c r="V3715" s="400"/>
      <c r="W3715" s="405"/>
      <c r="X3715" s="405"/>
      <c r="Y3715" s="403"/>
      <c r="Z3715" s="407"/>
      <c r="AA3715" s="403"/>
      <c r="AB3715" s="405"/>
      <c r="AC3715" s="403"/>
      <c r="AD3715" s="406"/>
      <c r="AG3715" s="403"/>
      <c r="AH3715" s="403"/>
      <c r="AI3715" s="405"/>
      <c r="AL3715" s="403"/>
      <c r="AN3715" s="403"/>
      <c r="AO3715" s="405"/>
      <c r="AP3715" s="403"/>
      <c r="AQ3715" s="403"/>
      <c r="AR3715" s="403"/>
      <c r="AS3715" s="403"/>
      <c r="AT3715" s="403"/>
      <c r="AU3715" s="403"/>
      <c r="AV3715" s="405"/>
      <c r="AW3715" s="404"/>
      <c r="AY3715" s="403"/>
      <c r="BC3715" s="403"/>
      <c r="BD3715" s="403"/>
      <c r="BE3715" s="403"/>
      <c r="BF3715" s="403"/>
      <c r="BG3715" s="403"/>
      <c r="BH3715" s="403"/>
      <c r="BI3715" s="403"/>
      <c r="BJ3715" s="403"/>
      <c r="BK3715" s="403"/>
    </row>
    <row r="3716" spans="1:63" x14ac:dyDescent="0.25">
      <c r="A3716" s="405"/>
      <c r="B3716" s="400"/>
      <c r="C3716" s="403"/>
      <c r="D3716" s="403"/>
      <c r="E3716" s="403"/>
      <c r="I3716" s="404"/>
      <c r="Q3716" s="405"/>
      <c r="S3716" s="405"/>
      <c r="T3716" s="403"/>
      <c r="U3716" s="406"/>
      <c r="V3716" s="400"/>
      <c r="W3716" s="405"/>
      <c r="X3716" s="405"/>
      <c r="Y3716" s="403"/>
      <c r="Z3716" s="407"/>
      <c r="AA3716" s="403"/>
      <c r="AB3716" s="405"/>
      <c r="AC3716" s="403"/>
      <c r="AD3716" s="406"/>
      <c r="AG3716" s="403"/>
      <c r="AH3716" s="403"/>
      <c r="AI3716" s="405"/>
      <c r="AL3716" s="403"/>
      <c r="AN3716" s="403"/>
      <c r="AO3716" s="405"/>
      <c r="AP3716" s="403"/>
      <c r="AQ3716" s="403"/>
      <c r="AR3716" s="403"/>
      <c r="AS3716" s="403"/>
      <c r="AT3716" s="403"/>
      <c r="AU3716" s="403"/>
      <c r="AV3716" s="405"/>
      <c r="AW3716" s="404"/>
      <c r="AY3716" s="403"/>
      <c r="BC3716" s="403"/>
      <c r="BD3716" s="403"/>
      <c r="BE3716" s="403"/>
      <c r="BF3716" s="403"/>
      <c r="BG3716" s="403"/>
      <c r="BH3716" s="403"/>
      <c r="BI3716" s="403"/>
      <c r="BJ3716" s="403"/>
      <c r="BK3716" s="403"/>
    </row>
    <row r="3717" spans="1:63" x14ac:dyDescent="0.25">
      <c r="A3717" s="405"/>
      <c r="B3717" s="400"/>
      <c r="C3717" s="403"/>
      <c r="D3717" s="403"/>
      <c r="E3717" s="403"/>
      <c r="I3717" s="404"/>
      <c r="Q3717" s="405"/>
      <c r="S3717" s="405"/>
      <c r="T3717" s="403"/>
      <c r="U3717" s="406"/>
      <c r="V3717" s="400"/>
      <c r="W3717" s="405"/>
      <c r="X3717" s="405"/>
      <c r="Y3717" s="403"/>
      <c r="Z3717" s="407"/>
      <c r="AA3717" s="403"/>
      <c r="AB3717" s="405"/>
      <c r="AC3717" s="403"/>
      <c r="AD3717" s="406"/>
      <c r="AG3717" s="403"/>
      <c r="AH3717" s="403"/>
      <c r="AI3717" s="405"/>
      <c r="AL3717" s="403"/>
      <c r="AN3717" s="403"/>
      <c r="AO3717" s="405"/>
      <c r="AP3717" s="403"/>
      <c r="AQ3717" s="403"/>
      <c r="AR3717" s="403"/>
      <c r="AS3717" s="403"/>
      <c r="AT3717" s="403"/>
      <c r="AU3717" s="403"/>
      <c r="AV3717" s="405"/>
      <c r="AW3717" s="404"/>
      <c r="AY3717" s="403"/>
      <c r="BC3717" s="403"/>
      <c r="BD3717" s="403"/>
      <c r="BE3717" s="403"/>
      <c r="BF3717" s="403"/>
      <c r="BG3717" s="403"/>
      <c r="BH3717" s="403"/>
      <c r="BI3717" s="403"/>
      <c r="BJ3717" s="403"/>
      <c r="BK3717" s="403"/>
    </row>
    <row r="3718" spans="1:63" x14ac:dyDescent="0.25">
      <c r="A3718" s="405"/>
      <c r="B3718" s="400"/>
      <c r="C3718" s="403"/>
      <c r="D3718" s="403"/>
      <c r="E3718" s="403"/>
      <c r="I3718" s="404"/>
      <c r="Q3718" s="405"/>
      <c r="S3718" s="405"/>
      <c r="T3718" s="403"/>
      <c r="U3718" s="406"/>
      <c r="V3718" s="400"/>
      <c r="W3718" s="405"/>
      <c r="X3718" s="405"/>
      <c r="Y3718" s="403"/>
      <c r="Z3718" s="407"/>
      <c r="AA3718" s="403"/>
      <c r="AB3718" s="405"/>
      <c r="AC3718" s="403"/>
      <c r="AD3718" s="406"/>
      <c r="AG3718" s="403"/>
      <c r="AH3718" s="403"/>
      <c r="AI3718" s="405"/>
      <c r="AL3718" s="403"/>
      <c r="AN3718" s="403"/>
      <c r="AO3718" s="405"/>
      <c r="AP3718" s="403"/>
      <c r="AQ3718" s="403"/>
      <c r="AR3718" s="403"/>
      <c r="AS3718" s="403"/>
      <c r="AT3718" s="403"/>
      <c r="AU3718" s="403"/>
      <c r="AV3718" s="405"/>
      <c r="AW3718" s="404"/>
      <c r="AY3718" s="403"/>
      <c r="BC3718" s="403"/>
      <c r="BD3718" s="403"/>
      <c r="BE3718" s="403"/>
      <c r="BF3718" s="403"/>
      <c r="BG3718" s="403"/>
      <c r="BH3718" s="403"/>
      <c r="BI3718" s="403"/>
      <c r="BJ3718" s="403"/>
      <c r="BK3718" s="403"/>
    </row>
    <row r="3719" spans="1:63" x14ac:dyDescent="0.25">
      <c r="A3719" s="405"/>
      <c r="B3719" s="400"/>
      <c r="C3719" s="403"/>
      <c r="D3719" s="403"/>
      <c r="E3719" s="403"/>
      <c r="I3719" s="404"/>
      <c r="Q3719" s="405"/>
      <c r="S3719" s="405"/>
      <c r="T3719" s="403"/>
      <c r="U3719" s="406"/>
      <c r="V3719" s="400"/>
      <c r="W3719" s="405"/>
      <c r="X3719" s="405"/>
      <c r="Y3719" s="403"/>
      <c r="Z3719" s="407"/>
      <c r="AA3719" s="403"/>
      <c r="AB3719" s="405"/>
      <c r="AC3719" s="403"/>
      <c r="AD3719" s="406"/>
      <c r="AG3719" s="403"/>
      <c r="AH3719" s="403"/>
      <c r="AI3719" s="405"/>
      <c r="AL3719" s="403"/>
      <c r="AN3719" s="403"/>
      <c r="AO3719" s="405"/>
      <c r="AP3719" s="403"/>
      <c r="AQ3719" s="403"/>
      <c r="AR3719" s="403"/>
      <c r="AS3719" s="403"/>
      <c r="AT3719" s="403"/>
      <c r="AU3719" s="403"/>
      <c r="AV3719" s="405"/>
      <c r="AW3719" s="404"/>
      <c r="AY3719" s="403"/>
      <c r="BC3719" s="403"/>
      <c r="BD3719" s="403"/>
      <c r="BE3719" s="403"/>
      <c r="BF3719" s="403"/>
      <c r="BG3719" s="403"/>
      <c r="BH3719" s="403"/>
      <c r="BI3719" s="403"/>
      <c r="BJ3719" s="403"/>
      <c r="BK3719" s="403"/>
    </row>
    <row r="3720" spans="1:63" x14ac:dyDescent="0.25">
      <c r="A3720" s="405"/>
      <c r="B3720" s="400"/>
      <c r="C3720" s="403"/>
      <c r="D3720" s="403"/>
      <c r="E3720" s="403"/>
      <c r="I3720" s="404"/>
      <c r="Q3720" s="405"/>
      <c r="S3720" s="405"/>
      <c r="T3720" s="403"/>
      <c r="U3720" s="406"/>
      <c r="V3720" s="400"/>
      <c r="W3720" s="405"/>
      <c r="X3720" s="405"/>
      <c r="Y3720" s="403"/>
      <c r="Z3720" s="407"/>
      <c r="AA3720" s="403"/>
      <c r="AB3720" s="405"/>
      <c r="AC3720" s="403"/>
      <c r="AD3720" s="406"/>
      <c r="AG3720" s="403"/>
      <c r="AH3720" s="403"/>
      <c r="AI3720" s="405"/>
      <c r="AL3720" s="403"/>
      <c r="AN3720" s="403"/>
      <c r="AO3720" s="405"/>
      <c r="AP3720" s="403"/>
      <c r="AQ3720" s="403"/>
      <c r="AR3720" s="403"/>
      <c r="AS3720" s="403"/>
      <c r="AT3720" s="403"/>
      <c r="AU3720" s="403"/>
      <c r="AV3720" s="405"/>
      <c r="AW3720" s="404"/>
      <c r="AY3720" s="403"/>
      <c r="BC3720" s="403"/>
      <c r="BD3720" s="403"/>
      <c r="BE3720" s="403"/>
      <c r="BF3720" s="403"/>
      <c r="BG3720" s="403"/>
      <c r="BH3720" s="403"/>
      <c r="BI3720" s="403"/>
      <c r="BJ3720" s="403"/>
      <c r="BK3720" s="403"/>
    </row>
    <row r="3721" spans="1:63" x14ac:dyDescent="0.25">
      <c r="A3721" s="405"/>
      <c r="B3721" s="400"/>
      <c r="C3721" s="403"/>
      <c r="D3721" s="403"/>
      <c r="E3721" s="403"/>
      <c r="I3721" s="404"/>
      <c r="Q3721" s="405"/>
      <c r="S3721" s="405"/>
      <c r="T3721" s="403"/>
      <c r="U3721" s="406"/>
      <c r="V3721" s="400"/>
      <c r="W3721" s="405"/>
      <c r="X3721" s="405"/>
      <c r="Y3721" s="403"/>
      <c r="Z3721" s="407"/>
      <c r="AA3721" s="403"/>
      <c r="AB3721" s="405"/>
      <c r="AC3721" s="403"/>
      <c r="AD3721" s="406"/>
      <c r="AG3721" s="403"/>
      <c r="AH3721" s="403"/>
      <c r="AI3721" s="405"/>
      <c r="AL3721" s="403"/>
      <c r="AN3721" s="403"/>
      <c r="AO3721" s="405"/>
      <c r="AP3721" s="403"/>
      <c r="AQ3721" s="403"/>
      <c r="AR3721" s="403"/>
      <c r="AS3721" s="403"/>
      <c r="AT3721" s="403"/>
      <c r="AU3721" s="403"/>
      <c r="AV3721" s="405"/>
      <c r="AW3721" s="404"/>
      <c r="AY3721" s="403"/>
      <c r="BC3721" s="403"/>
      <c r="BD3721" s="403"/>
      <c r="BE3721" s="403"/>
      <c r="BF3721" s="403"/>
      <c r="BG3721" s="403"/>
      <c r="BH3721" s="403"/>
      <c r="BI3721" s="403"/>
      <c r="BJ3721" s="403"/>
      <c r="BK3721" s="403"/>
    </row>
    <row r="3722" spans="1:63" x14ac:dyDescent="0.25">
      <c r="A3722" s="405"/>
      <c r="B3722" s="400"/>
      <c r="C3722" s="403"/>
      <c r="D3722" s="403"/>
      <c r="E3722" s="403"/>
      <c r="I3722" s="404"/>
      <c r="Q3722" s="405"/>
      <c r="S3722" s="405"/>
      <c r="T3722" s="403"/>
      <c r="U3722" s="406"/>
      <c r="V3722" s="400"/>
      <c r="W3722" s="405"/>
      <c r="X3722" s="405"/>
      <c r="Y3722" s="403"/>
      <c r="Z3722" s="407"/>
      <c r="AA3722" s="403"/>
      <c r="AB3722" s="405"/>
      <c r="AC3722" s="403"/>
      <c r="AD3722" s="406"/>
      <c r="AG3722" s="403"/>
      <c r="AH3722" s="403"/>
      <c r="AI3722" s="405"/>
      <c r="AL3722" s="403"/>
      <c r="AN3722" s="403"/>
      <c r="AO3722" s="405"/>
      <c r="AP3722" s="403"/>
      <c r="AQ3722" s="403"/>
      <c r="AR3722" s="403"/>
      <c r="AS3722" s="403"/>
      <c r="AT3722" s="403"/>
      <c r="AU3722" s="403"/>
      <c r="AV3722" s="405"/>
      <c r="AW3722" s="404"/>
      <c r="AY3722" s="403"/>
      <c r="BC3722" s="403"/>
      <c r="BD3722" s="403"/>
      <c r="BE3722" s="403"/>
      <c r="BF3722" s="403"/>
      <c r="BG3722" s="403"/>
      <c r="BH3722" s="403"/>
      <c r="BI3722" s="403"/>
      <c r="BJ3722" s="403"/>
      <c r="BK3722" s="403"/>
    </row>
    <row r="3723" spans="1:63" x14ac:dyDescent="0.25">
      <c r="A3723" s="405"/>
      <c r="B3723" s="400"/>
      <c r="C3723" s="403"/>
      <c r="D3723" s="403"/>
      <c r="E3723" s="403"/>
      <c r="I3723" s="404"/>
      <c r="Q3723" s="405"/>
      <c r="S3723" s="405"/>
      <c r="T3723" s="403"/>
      <c r="U3723" s="406"/>
      <c r="V3723" s="400"/>
      <c r="W3723" s="405"/>
      <c r="X3723" s="405"/>
      <c r="Y3723" s="403"/>
      <c r="Z3723" s="407"/>
      <c r="AA3723" s="403"/>
      <c r="AB3723" s="405"/>
      <c r="AC3723" s="403"/>
      <c r="AD3723" s="406"/>
      <c r="AG3723" s="403"/>
      <c r="AH3723" s="403"/>
      <c r="AI3723" s="405"/>
      <c r="AL3723" s="403"/>
      <c r="AN3723" s="403"/>
      <c r="AO3723" s="405"/>
      <c r="AP3723" s="403"/>
      <c r="AQ3723" s="403"/>
      <c r="AR3723" s="403"/>
      <c r="AS3723" s="403"/>
      <c r="AT3723" s="403"/>
      <c r="AU3723" s="403"/>
      <c r="AV3723" s="405"/>
      <c r="AW3723" s="404"/>
      <c r="AY3723" s="403"/>
      <c r="BC3723" s="403"/>
      <c r="BD3723" s="403"/>
      <c r="BE3723" s="403"/>
      <c r="BF3723" s="403"/>
      <c r="BG3723" s="403"/>
      <c r="BH3723" s="403"/>
      <c r="BI3723" s="403"/>
      <c r="BJ3723" s="403"/>
      <c r="BK3723" s="403"/>
    </row>
    <row r="3724" spans="1:63" x14ac:dyDescent="0.25">
      <c r="A3724" s="405"/>
      <c r="B3724" s="400"/>
      <c r="C3724" s="403"/>
      <c r="D3724" s="403"/>
      <c r="E3724" s="403"/>
      <c r="I3724" s="404"/>
      <c r="Q3724" s="405"/>
      <c r="S3724" s="405"/>
      <c r="T3724" s="403"/>
      <c r="U3724" s="406"/>
      <c r="V3724" s="400"/>
      <c r="W3724" s="405"/>
      <c r="X3724" s="405"/>
      <c r="Y3724" s="403"/>
      <c r="Z3724" s="407"/>
      <c r="AA3724" s="403"/>
      <c r="AB3724" s="405"/>
      <c r="AC3724" s="403"/>
      <c r="AD3724" s="406"/>
      <c r="AG3724" s="403"/>
      <c r="AH3724" s="403"/>
      <c r="AI3724" s="405"/>
      <c r="AL3724" s="403"/>
      <c r="AN3724" s="403"/>
      <c r="AO3724" s="405"/>
      <c r="AP3724" s="403"/>
      <c r="AQ3724" s="403"/>
      <c r="AR3724" s="403"/>
      <c r="AS3724" s="403"/>
      <c r="AT3724" s="403"/>
      <c r="AU3724" s="403"/>
      <c r="AV3724" s="405"/>
      <c r="AW3724" s="404"/>
      <c r="AY3724" s="403"/>
      <c r="BC3724" s="403"/>
      <c r="BD3724" s="403"/>
      <c r="BE3724" s="403"/>
      <c r="BF3724" s="403"/>
      <c r="BG3724" s="403"/>
      <c r="BH3724" s="403"/>
      <c r="BI3724" s="403"/>
      <c r="BJ3724" s="403"/>
      <c r="BK3724" s="403"/>
    </row>
    <row r="3725" spans="1:63" x14ac:dyDescent="0.25">
      <c r="A3725" s="405"/>
      <c r="B3725" s="400"/>
      <c r="C3725" s="403"/>
      <c r="D3725" s="403"/>
      <c r="E3725" s="403"/>
      <c r="I3725" s="404"/>
      <c r="Q3725" s="405"/>
      <c r="S3725" s="405"/>
      <c r="T3725" s="403"/>
      <c r="U3725" s="406"/>
      <c r="V3725" s="400"/>
      <c r="W3725" s="405"/>
      <c r="X3725" s="405"/>
      <c r="Y3725" s="403"/>
      <c r="Z3725" s="407"/>
      <c r="AA3725" s="403"/>
      <c r="AB3725" s="405"/>
      <c r="AC3725" s="403"/>
      <c r="AD3725" s="406"/>
      <c r="AG3725" s="403"/>
      <c r="AH3725" s="403"/>
      <c r="AI3725" s="405"/>
      <c r="AL3725" s="403"/>
      <c r="AN3725" s="403"/>
      <c r="AO3725" s="405"/>
      <c r="AP3725" s="403"/>
      <c r="AQ3725" s="403"/>
      <c r="AR3725" s="403"/>
      <c r="AS3725" s="403"/>
      <c r="AT3725" s="403"/>
      <c r="AU3725" s="403"/>
      <c r="AV3725" s="405"/>
      <c r="AW3725" s="404"/>
      <c r="AY3725" s="403"/>
      <c r="BC3725" s="403"/>
      <c r="BD3725" s="403"/>
      <c r="BE3725" s="403"/>
      <c r="BF3725" s="403"/>
      <c r="BG3725" s="403"/>
      <c r="BH3725" s="403"/>
      <c r="BI3725" s="403"/>
      <c r="BJ3725" s="403"/>
      <c r="BK3725" s="403"/>
    </row>
    <row r="3726" spans="1:63" x14ac:dyDescent="0.25">
      <c r="A3726" s="405"/>
      <c r="B3726" s="400"/>
      <c r="C3726" s="403"/>
      <c r="D3726" s="403"/>
      <c r="E3726" s="403"/>
      <c r="I3726" s="404"/>
      <c r="Q3726" s="405"/>
      <c r="S3726" s="405"/>
      <c r="T3726" s="403"/>
      <c r="U3726" s="406"/>
      <c r="V3726" s="400"/>
      <c r="W3726" s="405"/>
      <c r="X3726" s="405"/>
      <c r="Y3726" s="403"/>
      <c r="Z3726" s="407"/>
      <c r="AA3726" s="403"/>
      <c r="AB3726" s="405"/>
      <c r="AC3726" s="403"/>
      <c r="AD3726" s="406"/>
      <c r="AG3726" s="403"/>
      <c r="AH3726" s="403"/>
      <c r="AI3726" s="405"/>
      <c r="AL3726" s="403"/>
      <c r="AN3726" s="403"/>
      <c r="AO3726" s="405"/>
      <c r="AP3726" s="403"/>
      <c r="AQ3726" s="403"/>
      <c r="AR3726" s="403"/>
      <c r="AS3726" s="403"/>
      <c r="AT3726" s="403"/>
      <c r="AU3726" s="403"/>
      <c r="AV3726" s="405"/>
      <c r="AW3726" s="404"/>
      <c r="AY3726" s="403"/>
      <c r="BC3726" s="403"/>
      <c r="BD3726" s="403"/>
      <c r="BE3726" s="403"/>
      <c r="BF3726" s="403"/>
      <c r="BG3726" s="403"/>
      <c r="BH3726" s="403"/>
      <c r="BI3726" s="403"/>
      <c r="BJ3726" s="403"/>
      <c r="BK3726" s="403"/>
    </row>
    <row r="3727" spans="1:63" x14ac:dyDescent="0.25">
      <c r="A3727" s="405"/>
      <c r="B3727" s="400"/>
      <c r="C3727" s="403"/>
      <c r="D3727" s="403"/>
      <c r="E3727" s="403"/>
      <c r="I3727" s="404"/>
      <c r="Q3727" s="405"/>
      <c r="S3727" s="405"/>
      <c r="T3727" s="403"/>
      <c r="U3727" s="406"/>
      <c r="V3727" s="400"/>
      <c r="W3727" s="405"/>
      <c r="X3727" s="405"/>
      <c r="Y3727" s="403"/>
      <c r="Z3727" s="407"/>
      <c r="AA3727" s="403"/>
      <c r="AB3727" s="405"/>
      <c r="AC3727" s="403"/>
      <c r="AD3727" s="406"/>
      <c r="AG3727" s="403"/>
      <c r="AH3727" s="403"/>
      <c r="AI3727" s="405"/>
      <c r="AL3727" s="403"/>
      <c r="AN3727" s="403"/>
      <c r="AO3727" s="405"/>
      <c r="AP3727" s="403"/>
      <c r="AQ3727" s="403"/>
      <c r="AR3727" s="403"/>
      <c r="AS3727" s="403"/>
      <c r="AT3727" s="403"/>
      <c r="AU3727" s="403"/>
      <c r="AV3727" s="405"/>
      <c r="AW3727" s="404"/>
      <c r="AY3727" s="403"/>
      <c r="BC3727" s="403"/>
      <c r="BD3727" s="403"/>
      <c r="BE3727" s="403"/>
      <c r="BF3727" s="403"/>
      <c r="BG3727" s="403"/>
      <c r="BH3727" s="403"/>
      <c r="BI3727" s="403"/>
      <c r="BJ3727" s="403"/>
      <c r="BK3727" s="403"/>
    </row>
    <row r="3728" spans="1:63" x14ac:dyDescent="0.25">
      <c r="A3728" s="405"/>
      <c r="B3728" s="400"/>
      <c r="C3728" s="403"/>
      <c r="D3728" s="403"/>
      <c r="E3728" s="403"/>
      <c r="I3728" s="404"/>
      <c r="Q3728" s="405"/>
      <c r="S3728" s="405"/>
      <c r="T3728" s="403"/>
      <c r="U3728" s="406"/>
      <c r="V3728" s="400"/>
      <c r="W3728" s="405"/>
      <c r="X3728" s="405"/>
      <c r="Y3728" s="403"/>
      <c r="Z3728" s="407"/>
      <c r="AA3728" s="403"/>
      <c r="AB3728" s="405"/>
      <c r="AC3728" s="403"/>
      <c r="AD3728" s="406"/>
      <c r="AG3728" s="403"/>
      <c r="AH3728" s="403"/>
      <c r="AI3728" s="405"/>
      <c r="AL3728" s="403"/>
      <c r="AN3728" s="403"/>
      <c r="AO3728" s="405"/>
      <c r="AP3728" s="403"/>
      <c r="AQ3728" s="403"/>
      <c r="AR3728" s="403"/>
      <c r="AS3728" s="403"/>
      <c r="AT3728" s="403"/>
      <c r="AU3728" s="403"/>
      <c r="AV3728" s="405"/>
      <c r="AW3728" s="404"/>
      <c r="AY3728" s="403"/>
      <c r="BC3728" s="403"/>
      <c r="BD3728" s="403"/>
      <c r="BE3728" s="403"/>
      <c r="BF3728" s="403"/>
      <c r="BG3728" s="403"/>
      <c r="BH3728" s="403"/>
      <c r="BI3728" s="403"/>
      <c r="BJ3728" s="403"/>
      <c r="BK3728" s="403"/>
    </row>
    <row r="3729" spans="1:63" x14ac:dyDescent="0.25">
      <c r="A3729" s="405"/>
      <c r="B3729" s="400"/>
      <c r="C3729" s="403"/>
      <c r="D3729" s="403"/>
      <c r="E3729" s="403"/>
      <c r="I3729" s="404"/>
      <c r="Q3729" s="405"/>
      <c r="S3729" s="405"/>
      <c r="T3729" s="403"/>
      <c r="U3729" s="406"/>
      <c r="V3729" s="400"/>
      <c r="W3729" s="405"/>
      <c r="X3729" s="405"/>
      <c r="Y3729" s="403"/>
      <c r="Z3729" s="407"/>
      <c r="AA3729" s="403"/>
      <c r="AB3729" s="405"/>
      <c r="AC3729" s="403"/>
      <c r="AD3729" s="406"/>
      <c r="AG3729" s="403"/>
      <c r="AH3729" s="403"/>
      <c r="AI3729" s="405"/>
      <c r="AL3729" s="403"/>
      <c r="AN3729" s="403"/>
      <c r="AO3729" s="405"/>
      <c r="AP3729" s="403"/>
      <c r="AQ3729" s="403"/>
      <c r="AR3729" s="403"/>
      <c r="AS3729" s="403"/>
      <c r="AT3729" s="403"/>
      <c r="AU3729" s="403"/>
      <c r="AV3729" s="405"/>
      <c r="AW3729" s="404"/>
      <c r="AY3729" s="403"/>
      <c r="BC3729" s="403"/>
      <c r="BD3729" s="403"/>
      <c r="BE3729" s="403"/>
      <c r="BF3729" s="403"/>
      <c r="BG3729" s="403"/>
      <c r="BH3729" s="403"/>
      <c r="BI3729" s="403"/>
      <c r="BJ3729" s="403"/>
      <c r="BK3729" s="403"/>
    </row>
    <row r="3730" spans="1:63" x14ac:dyDescent="0.25">
      <c r="A3730" s="405"/>
      <c r="B3730" s="400"/>
      <c r="C3730" s="403"/>
      <c r="D3730" s="403"/>
      <c r="E3730" s="403"/>
      <c r="I3730" s="404"/>
      <c r="Q3730" s="405"/>
      <c r="S3730" s="405"/>
      <c r="T3730" s="403"/>
      <c r="U3730" s="406"/>
      <c r="V3730" s="400"/>
      <c r="W3730" s="405"/>
      <c r="X3730" s="405"/>
      <c r="Y3730" s="403"/>
      <c r="Z3730" s="407"/>
      <c r="AA3730" s="403"/>
      <c r="AB3730" s="405"/>
      <c r="AC3730" s="403"/>
      <c r="AD3730" s="406"/>
      <c r="AG3730" s="403"/>
      <c r="AH3730" s="403"/>
      <c r="AI3730" s="405"/>
      <c r="AL3730" s="403"/>
      <c r="AN3730" s="403"/>
      <c r="AO3730" s="405"/>
      <c r="AP3730" s="403"/>
      <c r="AQ3730" s="403"/>
      <c r="AR3730" s="403"/>
      <c r="AS3730" s="403"/>
      <c r="AT3730" s="403"/>
      <c r="AU3730" s="403"/>
      <c r="AV3730" s="405"/>
      <c r="AW3730" s="404"/>
      <c r="AY3730" s="403"/>
      <c r="BC3730" s="403"/>
      <c r="BD3730" s="403"/>
      <c r="BE3730" s="403"/>
      <c r="BF3730" s="403"/>
      <c r="BG3730" s="403"/>
      <c r="BH3730" s="403"/>
      <c r="BI3730" s="403"/>
      <c r="BJ3730" s="403"/>
      <c r="BK3730" s="403"/>
    </row>
    <row r="3731" spans="1:63" x14ac:dyDescent="0.25">
      <c r="A3731" s="405"/>
      <c r="B3731" s="400"/>
      <c r="C3731" s="403"/>
      <c r="D3731" s="403"/>
      <c r="E3731" s="403"/>
      <c r="I3731" s="404"/>
      <c r="Q3731" s="405"/>
      <c r="S3731" s="405"/>
      <c r="T3731" s="403"/>
      <c r="U3731" s="406"/>
      <c r="V3731" s="400"/>
      <c r="W3731" s="405"/>
      <c r="X3731" s="405"/>
      <c r="Y3731" s="403"/>
      <c r="Z3731" s="407"/>
      <c r="AA3731" s="403"/>
      <c r="AB3731" s="405"/>
      <c r="AC3731" s="403"/>
      <c r="AD3731" s="406"/>
      <c r="AG3731" s="403"/>
      <c r="AH3731" s="403"/>
      <c r="AI3731" s="405"/>
      <c r="AL3731" s="403"/>
      <c r="AN3731" s="403"/>
      <c r="AO3731" s="405"/>
      <c r="AP3731" s="403"/>
      <c r="AQ3731" s="403"/>
      <c r="AR3731" s="403"/>
      <c r="AS3731" s="403"/>
      <c r="AT3731" s="403"/>
      <c r="AU3731" s="403"/>
      <c r="AV3731" s="405"/>
      <c r="AW3731" s="404"/>
      <c r="AY3731" s="403"/>
      <c r="BC3731" s="403"/>
      <c r="BD3731" s="403"/>
      <c r="BE3731" s="403"/>
      <c r="BF3731" s="403"/>
      <c r="BG3731" s="403"/>
      <c r="BH3731" s="403"/>
      <c r="BI3731" s="403"/>
      <c r="BJ3731" s="403"/>
      <c r="BK3731" s="403"/>
    </row>
    <row r="3732" spans="1:63" x14ac:dyDescent="0.25">
      <c r="A3732" s="405"/>
      <c r="B3732" s="400"/>
      <c r="C3732" s="403"/>
      <c r="D3732" s="403"/>
      <c r="E3732" s="403"/>
      <c r="I3732" s="404"/>
      <c r="Q3732" s="405"/>
      <c r="S3732" s="405"/>
      <c r="T3732" s="403"/>
      <c r="U3732" s="406"/>
      <c r="V3732" s="400"/>
      <c r="W3732" s="405"/>
      <c r="X3732" s="405"/>
      <c r="Y3732" s="403"/>
      <c r="Z3732" s="407"/>
      <c r="AA3732" s="403"/>
      <c r="AB3732" s="405"/>
      <c r="AC3732" s="403"/>
      <c r="AD3732" s="406"/>
      <c r="AG3732" s="403"/>
      <c r="AH3732" s="403"/>
      <c r="AI3732" s="405"/>
      <c r="AL3732" s="403"/>
      <c r="AN3732" s="403"/>
      <c r="AO3732" s="405"/>
      <c r="AP3732" s="403"/>
      <c r="AQ3732" s="403"/>
      <c r="AR3732" s="403"/>
      <c r="AS3732" s="403"/>
      <c r="AT3732" s="403"/>
      <c r="AU3732" s="403"/>
      <c r="AV3732" s="405"/>
      <c r="AW3732" s="404"/>
      <c r="AY3732" s="403"/>
      <c r="BC3732" s="403"/>
      <c r="BD3732" s="403"/>
      <c r="BE3732" s="403"/>
      <c r="BF3732" s="403"/>
      <c r="BG3732" s="403"/>
      <c r="BH3732" s="403"/>
      <c r="BI3732" s="403"/>
      <c r="BJ3732" s="403"/>
      <c r="BK3732" s="403"/>
    </row>
    <row r="3733" spans="1:63" x14ac:dyDescent="0.25">
      <c r="A3733" s="405"/>
      <c r="B3733" s="400"/>
      <c r="C3733" s="403"/>
      <c r="D3733" s="403"/>
      <c r="E3733" s="403"/>
      <c r="I3733" s="404"/>
      <c r="Q3733" s="405"/>
      <c r="S3733" s="405"/>
      <c r="T3733" s="403"/>
      <c r="U3733" s="406"/>
      <c r="V3733" s="400"/>
      <c r="W3733" s="405"/>
      <c r="X3733" s="405"/>
      <c r="Y3733" s="403"/>
      <c r="Z3733" s="407"/>
      <c r="AA3733" s="403"/>
      <c r="AB3733" s="405"/>
      <c r="AC3733" s="403"/>
      <c r="AD3733" s="406"/>
      <c r="AG3733" s="403"/>
      <c r="AH3733" s="403"/>
      <c r="AI3733" s="405"/>
      <c r="AL3733" s="403"/>
      <c r="AN3733" s="403"/>
      <c r="AO3733" s="405"/>
      <c r="AP3733" s="403"/>
      <c r="AQ3733" s="403"/>
      <c r="AR3733" s="403"/>
      <c r="AS3733" s="403"/>
      <c r="AT3733" s="403"/>
      <c r="AU3733" s="403"/>
      <c r="AV3733" s="405"/>
      <c r="AW3733" s="404"/>
      <c r="AY3733" s="403"/>
      <c r="BC3733" s="403"/>
      <c r="BD3733" s="403"/>
      <c r="BE3733" s="403"/>
      <c r="BF3733" s="403"/>
      <c r="BG3733" s="403"/>
      <c r="BH3733" s="403"/>
      <c r="BI3733" s="403"/>
      <c r="BJ3733" s="403"/>
      <c r="BK3733" s="403"/>
    </row>
    <row r="3734" spans="1:63" x14ac:dyDescent="0.25">
      <c r="A3734" s="405"/>
      <c r="B3734" s="400"/>
      <c r="C3734" s="403"/>
      <c r="D3734" s="403"/>
      <c r="E3734" s="403"/>
      <c r="I3734" s="404"/>
      <c r="Q3734" s="405"/>
      <c r="S3734" s="405"/>
      <c r="T3734" s="403"/>
      <c r="U3734" s="406"/>
      <c r="V3734" s="400"/>
      <c r="W3734" s="405"/>
      <c r="X3734" s="405"/>
      <c r="Y3734" s="403"/>
      <c r="Z3734" s="407"/>
      <c r="AA3734" s="403"/>
      <c r="AB3734" s="405"/>
      <c r="AC3734" s="403"/>
      <c r="AD3734" s="406"/>
      <c r="AG3734" s="403"/>
      <c r="AH3734" s="403"/>
      <c r="AI3734" s="405"/>
      <c r="AL3734" s="403"/>
      <c r="AN3734" s="403"/>
      <c r="AO3734" s="405"/>
      <c r="AP3734" s="403"/>
      <c r="AQ3734" s="403"/>
      <c r="AR3734" s="403"/>
      <c r="AS3734" s="403"/>
      <c r="AT3734" s="403"/>
      <c r="AU3734" s="403"/>
      <c r="AV3734" s="405"/>
      <c r="AW3734" s="404"/>
      <c r="AY3734" s="403"/>
      <c r="BC3734" s="403"/>
      <c r="BD3734" s="403"/>
      <c r="BE3734" s="403"/>
      <c r="BF3734" s="403"/>
      <c r="BG3734" s="403"/>
      <c r="BH3734" s="403"/>
      <c r="BI3734" s="403"/>
      <c r="BJ3734" s="403"/>
      <c r="BK3734" s="403"/>
    </row>
    <row r="3735" spans="1:63" x14ac:dyDescent="0.25">
      <c r="A3735" s="405"/>
      <c r="B3735" s="400"/>
      <c r="C3735" s="403"/>
      <c r="D3735" s="403"/>
      <c r="E3735" s="403"/>
      <c r="I3735" s="404"/>
      <c r="Q3735" s="405"/>
      <c r="S3735" s="405"/>
      <c r="T3735" s="403"/>
      <c r="U3735" s="406"/>
      <c r="V3735" s="400"/>
      <c r="W3735" s="405"/>
      <c r="X3735" s="405"/>
      <c r="Y3735" s="403"/>
      <c r="Z3735" s="407"/>
      <c r="AA3735" s="403"/>
      <c r="AB3735" s="405"/>
      <c r="AC3735" s="403"/>
      <c r="AD3735" s="406"/>
      <c r="AG3735" s="403"/>
      <c r="AH3735" s="403"/>
      <c r="AI3735" s="405"/>
      <c r="AL3735" s="403"/>
      <c r="AN3735" s="403"/>
      <c r="AO3735" s="405"/>
      <c r="AP3735" s="403"/>
      <c r="AQ3735" s="403"/>
      <c r="AR3735" s="403"/>
      <c r="AS3735" s="403"/>
      <c r="AT3735" s="403"/>
      <c r="AU3735" s="403"/>
      <c r="AV3735" s="405"/>
      <c r="AW3735" s="404"/>
      <c r="AY3735" s="403"/>
      <c r="BC3735" s="403"/>
      <c r="BD3735" s="403"/>
      <c r="BE3735" s="403"/>
      <c r="BF3735" s="403"/>
      <c r="BG3735" s="403"/>
      <c r="BH3735" s="403"/>
      <c r="BI3735" s="403"/>
      <c r="BJ3735" s="403"/>
      <c r="BK3735" s="403"/>
    </row>
    <row r="3736" spans="1:63" x14ac:dyDescent="0.25">
      <c r="A3736" s="405"/>
      <c r="B3736" s="400"/>
      <c r="C3736" s="403"/>
      <c r="D3736" s="403"/>
      <c r="E3736" s="403"/>
      <c r="I3736" s="404"/>
      <c r="Q3736" s="405"/>
      <c r="S3736" s="405"/>
      <c r="T3736" s="403"/>
      <c r="U3736" s="406"/>
      <c r="V3736" s="400"/>
      <c r="W3736" s="405"/>
      <c r="X3736" s="405"/>
      <c r="Y3736" s="403"/>
      <c r="Z3736" s="407"/>
      <c r="AA3736" s="403"/>
      <c r="AB3736" s="405"/>
      <c r="AC3736" s="403"/>
      <c r="AD3736" s="406"/>
      <c r="AG3736" s="403"/>
      <c r="AH3736" s="403"/>
      <c r="AI3736" s="405"/>
      <c r="AL3736" s="403"/>
      <c r="AN3736" s="403"/>
      <c r="AO3736" s="405"/>
      <c r="AP3736" s="403"/>
      <c r="AQ3736" s="403"/>
      <c r="AR3736" s="403"/>
      <c r="AS3736" s="403"/>
      <c r="AT3736" s="403"/>
      <c r="AU3736" s="403"/>
      <c r="AV3736" s="405"/>
      <c r="AW3736" s="404"/>
      <c r="AY3736" s="403"/>
      <c r="BC3736" s="403"/>
      <c r="BD3736" s="403"/>
      <c r="BE3736" s="403"/>
      <c r="BF3736" s="403"/>
      <c r="BG3736" s="403"/>
      <c r="BH3736" s="403"/>
      <c r="BI3736" s="403"/>
      <c r="BJ3736" s="403"/>
      <c r="BK3736" s="403"/>
    </row>
    <row r="3737" spans="1:63" x14ac:dyDescent="0.25">
      <c r="A3737" s="405"/>
      <c r="B3737" s="400"/>
      <c r="C3737" s="403"/>
      <c r="D3737" s="403"/>
      <c r="E3737" s="403"/>
      <c r="I3737" s="404"/>
      <c r="Q3737" s="405"/>
      <c r="S3737" s="405"/>
      <c r="T3737" s="403"/>
      <c r="U3737" s="406"/>
      <c r="V3737" s="400"/>
      <c r="W3737" s="405"/>
      <c r="X3737" s="405"/>
      <c r="Y3737" s="403"/>
      <c r="Z3737" s="407"/>
      <c r="AA3737" s="403"/>
      <c r="AB3737" s="405"/>
      <c r="AC3737" s="403"/>
      <c r="AD3737" s="406"/>
      <c r="AG3737" s="403"/>
      <c r="AH3737" s="403"/>
      <c r="AI3737" s="405"/>
      <c r="AL3737" s="403"/>
      <c r="AN3737" s="403"/>
      <c r="AO3737" s="405"/>
      <c r="AP3737" s="403"/>
      <c r="AQ3737" s="403"/>
      <c r="AR3737" s="403"/>
      <c r="AS3737" s="403"/>
      <c r="AT3737" s="403"/>
      <c r="AU3737" s="403"/>
      <c r="AV3737" s="405"/>
      <c r="AW3737" s="404"/>
      <c r="AY3737" s="403"/>
      <c r="BC3737" s="403"/>
      <c r="BD3737" s="403"/>
      <c r="BE3737" s="403"/>
      <c r="BF3737" s="403"/>
      <c r="BG3737" s="403"/>
      <c r="BH3737" s="403"/>
      <c r="BI3737" s="403"/>
      <c r="BJ3737" s="403"/>
      <c r="BK3737" s="403"/>
    </row>
    <row r="3738" spans="1:63" x14ac:dyDescent="0.25">
      <c r="A3738" s="405"/>
      <c r="B3738" s="400"/>
      <c r="C3738" s="403"/>
      <c r="D3738" s="403"/>
      <c r="E3738" s="403"/>
      <c r="I3738" s="404"/>
      <c r="Q3738" s="405"/>
      <c r="S3738" s="405"/>
      <c r="T3738" s="403"/>
      <c r="U3738" s="406"/>
      <c r="V3738" s="400"/>
      <c r="W3738" s="405"/>
      <c r="X3738" s="405"/>
      <c r="Y3738" s="403"/>
      <c r="Z3738" s="407"/>
      <c r="AA3738" s="403"/>
      <c r="AB3738" s="405"/>
      <c r="AC3738" s="403"/>
      <c r="AD3738" s="406"/>
      <c r="AG3738" s="403"/>
      <c r="AH3738" s="403"/>
      <c r="AI3738" s="405"/>
      <c r="AL3738" s="403"/>
      <c r="AN3738" s="403"/>
      <c r="AO3738" s="405"/>
      <c r="AP3738" s="403"/>
      <c r="AQ3738" s="403"/>
      <c r="AR3738" s="403"/>
      <c r="AS3738" s="403"/>
      <c r="AT3738" s="403"/>
      <c r="AU3738" s="403"/>
      <c r="AV3738" s="405"/>
      <c r="AW3738" s="404"/>
      <c r="AY3738" s="403"/>
      <c r="BC3738" s="403"/>
      <c r="BD3738" s="403"/>
      <c r="BE3738" s="403"/>
      <c r="BF3738" s="403"/>
      <c r="BG3738" s="403"/>
      <c r="BH3738" s="403"/>
      <c r="BI3738" s="403"/>
      <c r="BJ3738" s="403"/>
      <c r="BK3738" s="403"/>
    </row>
    <row r="3739" spans="1:63" x14ac:dyDescent="0.25">
      <c r="A3739" s="405"/>
      <c r="B3739" s="400"/>
      <c r="C3739" s="403"/>
      <c r="D3739" s="403"/>
      <c r="E3739" s="403"/>
      <c r="I3739" s="404"/>
      <c r="Q3739" s="405"/>
      <c r="S3739" s="405"/>
      <c r="T3739" s="403"/>
      <c r="U3739" s="406"/>
      <c r="V3739" s="400"/>
      <c r="W3739" s="405"/>
      <c r="X3739" s="405"/>
      <c r="Y3739" s="403"/>
      <c r="Z3739" s="407"/>
      <c r="AA3739" s="403"/>
      <c r="AB3739" s="405"/>
      <c r="AC3739" s="403"/>
      <c r="AD3739" s="406"/>
      <c r="AG3739" s="403"/>
      <c r="AH3739" s="403"/>
      <c r="AI3739" s="405"/>
      <c r="AL3739" s="403"/>
      <c r="AN3739" s="403"/>
      <c r="AO3739" s="405"/>
      <c r="AP3739" s="403"/>
      <c r="AQ3739" s="403"/>
      <c r="AR3739" s="403"/>
      <c r="AS3739" s="403"/>
      <c r="AT3739" s="403"/>
      <c r="AU3739" s="403"/>
      <c r="AV3739" s="405"/>
      <c r="AW3739" s="404"/>
      <c r="AY3739" s="403"/>
      <c r="BC3739" s="403"/>
      <c r="BD3739" s="403"/>
      <c r="BE3739" s="403"/>
      <c r="BF3739" s="403"/>
      <c r="BG3739" s="403"/>
      <c r="BH3739" s="403"/>
      <c r="BI3739" s="403"/>
      <c r="BJ3739" s="403"/>
      <c r="BK3739" s="403"/>
    </row>
    <row r="3740" spans="1:63" x14ac:dyDescent="0.25">
      <c r="A3740" s="405"/>
      <c r="B3740" s="400"/>
      <c r="C3740" s="403"/>
      <c r="D3740" s="403"/>
      <c r="E3740" s="403"/>
      <c r="I3740" s="404"/>
      <c r="Q3740" s="405"/>
      <c r="S3740" s="405"/>
      <c r="T3740" s="403"/>
      <c r="U3740" s="406"/>
      <c r="V3740" s="400"/>
      <c r="W3740" s="405"/>
      <c r="X3740" s="405"/>
      <c r="Y3740" s="403"/>
      <c r="Z3740" s="407"/>
      <c r="AA3740" s="403"/>
      <c r="AB3740" s="405"/>
      <c r="AC3740" s="403"/>
      <c r="AD3740" s="406"/>
      <c r="AG3740" s="403"/>
      <c r="AH3740" s="403"/>
      <c r="AI3740" s="405"/>
      <c r="AL3740" s="403"/>
      <c r="AN3740" s="403"/>
      <c r="AO3740" s="405"/>
      <c r="AP3740" s="403"/>
      <c r="AQ3740" s="403"/>
      <c r="AR3740" s="403"/>
      <c r="AS3740" s="403"/>
      <c r="AT3740" s="403"/>
      <c r="AU3740" s="403"/>
      <c r="AV3740" s="405"/>
      <c r="AW3740" s="404"/>
      <c r="AY3740" s="403"/>
      <c r="BC3740" s="403"/>
      <c r="BD3740" s="403"/>
      <c r="BE3740" s="403"/>
      <c r="BF3740" s="403"/>
      <c r="BG3740" s="403"/>
      <c r="BH3740" s="403"/>
      <c r="BI3740" s="403"/>
      <c r="BJ3740" s="403"/>
      <c r="BK3740" s="403"/>
    </row>
    <row r="3741" spans="1:63" x14ac:dyDescent="0.25">
      <c r="A3741" s="405"/>
      <c r="B3741" s="400"/>
      <c r="C3741" s="403"/>
      <c r="D3741" s="403"/>
      <c r="E3741" s="403"/>
      <c r="I3741" s="404"/>
      <c r="Q3741" s="405"/>
      <c r="S3741" s="405"/>
      <c r="T3741" s="403"/>
      <c r="U3741" s="406"/>
      <c r="V3741" s="400"/>
      <c r="W3741" s="405"/>
      <c r="X3741" s="405"/>
      <c r="Y3741" s="403"/>
      <c r="Z3741" s="407"/>
      <c r="AA3741" s="403"/>
      <c r="AB3741" s="405"/>
      <c r="AC3741" s="403"/>
      <c r="AD3741" s="406"/>
      <c r="AG3741" s="403"/>
      <c r="AH3741" s="403"/>
      <c r="AI3741" s="405"/>
      <c r="AL3741" s="403"/>
      <c r="AN3741" s="403"/>
      <c r="AO3741" s="405"/>
      <c r="AP3741" s="403"/>
      <c r="AQ3741" s="403"/>
      <c r="AR3741" s="403"/>
      <c r="AS3741" s="403"/>
      <c r="AT3741" s="403"/>
      <c r="AU3741" s="403"/>
      <c r="AV3741" s="405"/>
      <c r="AW3741" s="404"/>
      <c r="AY3741" s="403"/>
      <c r="BC3741" s="403"/>
      <c r="BD3741" s="403"/>
      <c r="BE3741" s="403"/>
      <c r="BF3741" s="403"/>
      <c r="BG3741" s="403"/>
      <c r="BH3741" s="403"/>
      <c r="BI3741" s="403"/>
      <c r="BJ3741" s="403"/>
      <c r="BK3741" s="403"/>
    </row>
    <row r="3742" spans="1:63" x14ac:dyDescent="0.25">
      <c r="A3742" s="405"/>
      <c r="B3742" s="400"/>
      <c r="C3742" s="403"/>
      <c r="D3742" s="403"/>
      <c r="E3742" s="403"/>
      <c r="I3742" s="404"/>
      <c r="Q3742" s="405"/>
      <c r="S3742" s="405"/>
      <c r="T3742" s="403"/>
      <c r="U3742" s="406"/>
      <c r="V3742" s="400"/>
      <c r="W3742" s="405"/>
      <c r="X3742" s="405"/>
      <c r="Y3742" s="403"/>
      <c r="Z3742" s="407"/>
      <c r="AA3742" s="403"/>
      <c r="AB3742" s="405"/>
      <c r="AC3742" s="403"/>
      <c r="AD3742" s="406"/>
      <c r="AG3742" s="403"/>
      <c r="AH3742" s="403"/>
      <c r="AI3742" s="405"/>
      <c r="AL3742" s="403"/>
      <c r="AN3742" s="403"/>
      <c r="AO3742" s="405"/>
      <c r="AP3742" s="403"/>
      <c r="AQ3742" s="403"/>
      <c r="AR3742" s="403"/>
      <c r="AS3742" s="403"/>
      <c r="AT3742" s="403"/>
      <c r="AU3742" s="403"/>
      <c r="AV3742" s="405"/>
      <c r="AW3742" s="404"/>
      <c r="AY3742" s="403"/>
      <c r="BC3742" s="403"/>
      <c r="BD3742" s="403"/>
      <c r="BE3742" s="403"/>
      <c r="BF3742" s="403"/>
      <c r="BG3742" s="403"/>
      <c r="BH3742" s="403"/>
      <c r="BI3742" s="403"/>
      <c r="BJ3742" s="403"/>
      <c r="BK3742" s="403"/>
    </row>
    <row r="3743" spans="1:63" x14ac:dyDescent="0.25">
      <c r="A3743" s="405"/>
      <c r="B3743" s="400"/>
      <c r="C3743" s="403"/>
      <c r="D3743" s="403"/>
      <c r="E3743" s="403"/>
      <c r="I3743" s="404"/>
      <c r="Q3743" s="405"/>
      <c r="S3743" s="405"/>
      <c r="T3743" s="403"/>
      <c r="U3743" s="406"/>
      <c r="V3743" s="400"/>
      <c r="W3743" s="405"/>
      <c r="X3743" s="405"/>
      <c r="Y3743" s="403"/>
      <c r="Z3743" s="407"/>
      <c r="AA3743" s="403"/>
      <c r="AB3743" s="405"/>
      <c r="AC3743" s="403"/>
      <c r="AD3743" s="406"/>
      <c r="AG3743" s="403"/>
      <c r="AH3743" s="403"/>
      <c r="AI3743" s="405"/>
      <c r="AL3743" s="403"/>
      <c r="AN3743" s="403"/>
      <c r="AO3743" s="405"/>
      <c r="AP3743" s="403"/>
      <c r="AQ3743" s="403"/>
      <c r="AR3743" s="403"/>
      <c r="AS3743" s="403"/>
      <c r="AT3743" s="403"/>
      <c r="AU3743" s="403"/>
      <c r="AV3743" s="405"/>
      <c r="AW3743" s="404"/>
      <c r="AY3743" s="403"/>
      <c r="BC3743" s="403"/>
      <c r="BD3743" s="403"/>
      <c r="BE3743" s="403"/>
      <c r="BF3743" s="403"/>
      <c r="BG3743" s="403"/>
      <c r="BH3743" s="403"/>
      <c r="BI3743" s="403"/>
      <c r="BJ3743" s="403"/>
      <c r="BK3743" s="403"/>
    </row>
    <row r="3744" spans="1:63" x14ac:dyDescent="0.25">
      <c r="A3744" s="405"/>
      <c r="B3744" s="400"/>
      <c r="C3744" s="403"/>
      <c r="D3744" s="403"/>
      <c r="E3744" s="403"/>
      <c r="I3744" s="404"/>
      <c r="Q3744" s="405"/>
      <c r="S3744" s="405"/>
      <c r="T3744" s="403"/>
      <c r="U3744" s="406"/>
      <c r="V3744" s="400"/>
      <c r="W3744" s="405"/>
      <c r="X3744" s="405"/>
      <c r="Y3744" s="403"/>
      <c r="Z3744" s="407"/>
      <c r="AA3744" s="403"/>
      <c r="AB3744" s="405"/>
      <c r="AC3744" s="403"/>
      <c r="AD3744" s="406"/>
      <c r="AG3744" s="403"/>
      <c r="AH3744" s="403"/>
      <c r="AI3744" s="405"/>
      <c r="AL3744" s="403"/>
      <c r="AN3744" s="403"/>
      <c r="AO3744" s="405"/>
      <c r="AP3744" s="403"/>
      <c r="AQ3744" s="403"/>
      <c r="AR3744" s="403"/>
      <c r="AS3744" s="403"/>
      <c r="AT3744" s="403"/>
      <c r="AU3744" s="403"/>
      <c r="AV3744" s="405"/>
      <c r="AW3744" s="404"/>
      <c r="AY3744" s="403"/>
      <c r="BC3744" s="403"/>
      <c r="BD3744" s="403"/>
      <c r="BE3744" s="403"/>
      <c r="BF3744" s="403"/>
      <c r="BG3744" s="403"/>
      <c r="BH3744" s="403"/>
      <c r="BI3744" s="403"/>
      <c r="BJ3744" s="403"/>
      <c r="BK3744" s="403"/>
    </row>
    <row r="3745" spans="1:63" x14ac:dyDescent="0.25">
      <c r="A3745" s="405"/>
      <c r="B3745" s="400"/>
      <c r="C3745" s="403"/>
      <c r="D3745" s="403"/>
      <c r="E3745" s="403"/>
      <c r="I3745" s="404"/>
      <c r="Q3745" s="405"/>
      <c r="S3745" s="405"/>
      <c r="T3745" s="403"/>
      <c r="U3745" s="406"/>
      <c r="V3745" s="400"/>
      <c r="W3745" s="405"/>
      <c r="X3745" s="405"/>
      <c r="Y3745" s="403"/>
      <c r="Z3745" s="407"/>
      <c r="AA3745" s="403"/>
      <c r="AB3745" s="405"/>
      <c r="AC3745" s="403"/>
      <c r="AD3745" s="406"/>
      <c r="AG3745" s="403"/>
      <c r="AH3745" s="403"/>
      <c r="AI3745" s="405"/>
      <c r="AL3745" s="403"/>
      <c r="AN3745" s="403"/>
      <c r="AO3745" s="405"/>
      <c r="AP3745" s="403"/>
      <c r="AQ3745" s="403"/>
      <c r="AR3745" s="403"/>
      <c r="AS3745" s="403"/>
      <c r="AT3745" s="403"/>
      <c r="AU3745" s="403"/>
      <c r="AV3745" s="405"/>
      <c r="AW3745" s="404"/>
      <c r="AY3745" s="403"/>
      <c r="BC3745" s="403"/>
      <c r="BD3745" s="403"/>
      <c r="BE3745" s="403"/>
      <c r="BF3745" s="403"/>
      <c r="BG3745" s="403"/>
      <c r="BH3745" s="403"/>
      <c r="BI3745" s="403"/>
      <c r="BJ3745" s="403"/>
      <c r="BK3745" s="403"/>
    </row>
    <row r="3746" spans="1:63" x14ac:dyDescent="0.25">
      <c r="A3746" s="405"/>
      <c r="B3746" s="400"/>
      <c r="C3746" s="403"/>
      <c r="D3746" s="403"/>
      <c r="E3746" s="403"/>
      <c r="I3746" s="404"/>
      <c r="Q3746" s="405"/>
      <c r="S3746" s="405"/>
      <c r="T3746" s="403"/>
      <c r="U3746" s="406"/>
      <c r="V3746" s="400"/>
      <c r="W3746" s="405"/>
      <c r="X3746" s="405"/>
      <c r="Y3746" s="403"/>
      <c r="Z3746" s="407"/>
      <c r="AA3746" s="403"/>
      <c r="AB3746" s="405"/>
      <c r="AC3746" s="403"/>
      <c r="AD3746" s="406"/>
      <c r="AG3746" s="403"/>
      <c r="AH3746" s="403"/>
      <c r="AI3746" s="405"/>
      <c r="AL3746" s="403"/>
      <c r="AN3746" s="403"/>
      <c r="AO3746" s="405"/>
      <c r="AP3746" s="403"/>
      <c r="AQ3746" s="403"/>
      <c r="AR3746" s="403"/>
      <c r="AS3746" s="403"/>
      <c r="AT3746" s="403"/>
      <c r="AU3746" s="403"/>
      <c r="AV3746" s="405"/>
      <c r="AW3746" s="404"/>
      <c r="AY3746" s="403"/>
      <c r="BC3746" s="403"/>
      <c r="BD3746" s="403"/>
      <c r="BE3746" s="403"/>
      <c r="BF3746" s="403"/>
      <c r="BG3746" s="403"/>
      <c r="BH3746" s="403"/>
      <c r="BI3746" s="403"/>
      <c r="BJ3746" s="403"/>
      <c r="BK3746" s="403"/>
    </row>
    <row r="3747" spans="1:63" x14ac:dyDescent="0.25">
      <c r="A3747" s="405"/>
      <c r="B3747" s="400"/>
      <c r="C3747" s="403"/>
      <c r="D3747" s="403"/>
      <c r="E3747" s="403"/>
      <c r="I3747" s="404"/>
      <c r="Q3747" s="405"/>
      <c r="S3747" s="405"/>
      <c r="T3747" s="403"/>
      <c r="U3747" s="406"/>
      <c r="V3747" s="400"/>
      <c r="W3747" s="405"/>
      <c r="X3747" s="405"/>
      <c r="Y3747" s="403"/>
      <c r="Z3747" s="407"/>
      <c r="AA3747" s="403"/>
      <c r="AB3747" s="405"/>
      <c r="AC3747" s="403"/>
      <c r="AD3747" s="406"/>
      <c r="AG3747" s="403"/>
      <c r="AH3747" s="403"/>
      <c r="AI3747" s="405"/>
      <c r="AL3747" s="403"/>
      <c r="AN3747" s="403"/>
      <c r="AO3747" s="405"/>
      <c r="AP3747" s="403"/>
      <c r="AQ3747" s="403"/>
      <c r="AR3747" s="403"/>
      <c r="AS3747" s="403"/>
      <c r="AT3747" s="403"/>
      <c r="AU3747" s="403"/>
      <c r="AV3747" s="405"/>
      <c r="AW3747" s="404"/>
      <c r="AY3747" s="403"/>
      <c r="BC3747" s="403"/>
      <c r="BD3747" s="403"/>
      <c r="BE3747" s="403"/>
      <c r="BF3747" s="403"/>
      <c r="BG3747" s="403"/>
      <c r="BH3747" s="403"/>
      <c r="BI3747" s="403"/>
      <c r="BJ3747" s="403"/>
      <c r="BK3747" s="403"/>
    </row>
    <row r="3748" spans="1:63" x14ac:dyDescent="0.25">
      <c r="A3748" s="405"/>
      <c r="B3748" s="400"/>
      <c r="C3748" s="403"/>
      <c r="D3748" s="403"/>
      <c r="E3748" s="403"/>
      <c r="I3748" s="404"/>
      <c r="Q3748" s="405"/>
      <c r="S3748" s="405"/>
      <c r="T3748" s="403"/>
      <c r="U3748" s="406"/>
      <c r="V3748" s="400"/>
      <c r="W3748" s="405"/>
      <c r="X3748" s="405"/>
      <c r="Y3748" s="403"/>
      <c r="Z3748" s="407"/>
      <c r="AA3748" s="403"/>
      <c r="AB3748" s="405"/>
      <c r="AC3748" s="403"/>
      <c r="AD3748" s="406"/>
      <c r="AG3748" s="403"/>
      <c r="AH3748" s="403"/>
      <c r="AI3748" s="405"/>
      <c r="AL3748" s="403"/>
      <c r="AN3748" s="403"/>
      <c r="AO3748" s="405"/>
      <c r="AP3748" s="403"/>
      <c r="AQ3748" s="403"/>
      <c r="AR3748" s="403"/>
      <c r="AS3748" s="403"/>
      <c r="AT3748" s="403"/>
      <c r="AU3748" s="403"/>
      <c r="AV3748" s="405"/>
      <c r="AW3748" s="404"/>
      <c r="AY3748" s="403"/>
      <c r="BC3748" s="403"/>
      <c r="BD3748" s="403"/>
      <c r="BE3748" s="403"/>
      <c r="BF3748" s="403"/>
      <c r="BG3748" s="403"/>
      <c r="BH3748" s="403"/>
      <c r="BI3748" s="403"/>
      <c r="BJ3748" s="403"/>
      <c r="BK3748" s="403"/>
    </row>
    <row r="3749" spans="1:63" x14ac:dyDescent="0.25">
      <c r="A3749" s="405"/>
      <c r="B3749" s="400"/>
      <c r="C3749" s="403"/>
      <c r="D3749" s="403"/>
      <c r="E3749" s="403"/>
      <c r="I3749" s="404"/>
      <c r="Q3749" s="405"/>
      <c r="S3749" s="405"/>
      <c r="T3749" s="403"/>
      <c r="U3749" s="406"/>
      <c r="V3749" s="400"/>
      <c r="W3749" s="405"/>
      <c r="X3749" s="405"/>
      <c r="Y3749" s="403"/>
      <c r="Z3749" s="407"/>
      <c r="AA3749" s="403"/>
      <c r="AB3749" s="405"/>
      <c r="AC3749" s="403"/>
      <c r="AD3749" s="406"/>
      <c r="AG3749" s="403"/>
      <c r="AH3749" s="403"/>
      <c r="AI3749" s="405"/>
      <c r="AL3749" s="403"/>
      <c r="AN3749" s="403"/>
      <c r="AO3749" s="405"/>
      <c r="AP3749" s="403"/>
      <c r="AQ3749" s="403"/>
      <c r="AR3749" s="403"/>
      <c r="AS3749" s="403"/>
      <c r="AT3749" s="403"/>
      <c r="AU3749" s="403"/>
      <c r="AV3749" s="405"/>
      <c r="AW3749" s="404"/>
      <c r="AY3749" s="403"/>
      <c r="BC3749" s="403"/>
      <c r="BD3749" s="403"/>
      <c r="BE3749" s="403"/>
      <c r="BF3749" s="403"/>
      <c r="BG3749" s="403"/>
      <c r="BH3749" s="403"/>
      <c r="BI3749" s="403"/>
      <c r="BJ3749" s="403"/>
      <c r="BK3749" s="403"/>
    </row>
    <row r="3750" spans="1:63" x14ac:dyDescent="0.25">
      <c r="A3750" s="405"/>
      <c r="B3750" s="400"/>
      <c r="C3750" s="403"/>
      <c r="D3750" s="403"/>
      <c r="E3750" s="403"/>
      <c r="I3750" s="404"/>
      <c r="Q3750" s="405"/>
      <c r="S3750" s="405"/>
      <c r="T3750" s="403"/>
      <c r="U3750" s="406"/>
      <c r="V3750" s="400"/>
      <c r="W3750" s="405"/>
      <c r="X3750" s="405"/>
      <c r="Y3750" s="403"/>
      <c r="Z3750" s="407"/>
      <c r="AA3750" s="403"/>
      <c r="AB3750" s="405"/>
      <c r="AC3750" s="403"/>
      <c r="AD3750" s="406"/>
      <c r="AG3750" s="403"/>
      <c r="AH3750" s="403"/>
      <c r="AI3750" s="405"/>
      <c r="AL3750" s="403"/>
      <c r="AN3750" s="403"/>
      <c r="AO3750" s="405"/>
      <c r="AP3750" s="403"/>
      <c r="AQ3750" s="403"/>
      <c r="AR3750" s="403"/>
      <c r="AS3750" s="403"/>
      <c r="AT3750" s="403"/>
      <c r="AU3750" s="403"/>
      <c r="AV3750" s="405"/>
      <c r="AW3750" s="404"/>
      <c r="AY3750" s="403"/>
      <c r="BC3750" s="403"/>
      <c r="BD3750" s="403"/>
      <c r="BE3750" s="403"/>
      <c r="BF3750" s="403"/>
      <c r="BG3750" s="403"/>
      <c r="BH3750" s="403"/>
      <c r="BI3750" s="403"/>
      <c r="BJ3750" s="403"/>
      <c r="BK3750" s="403"/>
    </row>
    <row r="3751" spans="1:63" x14ac:dyDescent="0.25">
      <c r="A3751" s="405"/>
      <c r="B3751" s="400"/>
      <c r="C3751" s="403"/>
      <c r="D3751" s="403"/>
      <c r="E3751" s="403"/>
      <c r="I3751" s="404"/>
      <c r="Q3751" s="405"/>
      <c r="S3751" s="405"/>
      <c r="T3751" s="403"/>
      <c r="U3751" s="406"/>
      <c r="V3751" s="400"/>
      <c r="W3751" s="405"/>
      <c r="X3751" s="405"/>
      <c r="Y3751" s="403"/>
      <c r="Z3751" s="407"/>
      <c r="AA3751" s="403"/>
      <c r="AB3751" s="405"/>
      <c r="AC3751" s="403"/>
      <c r="AD3751" s="406"/>
      <c r="AG3751" s="403"/>
      <c r="AH3751" s="403"/>
      <c r="AI3751" s="405"/>
      <c r="AL3751" s="403"/>
      <c r="AN3751" s="403"/>
      <c r="AO3751" s="405"/>
      <c r="AP3751" s="403"/>
      <c r="AQ3751" s="403"/>
      <c r="AR3751" s="403"/>
      <c r="AS3751" s="403"/>
      <c r="AT3751" s="403"/>
      <c r="AU3751" s="403"/>
      <c r="AV3751" s="405"/>
      <c r="AW3751" s="404"/>
      <c r="AY3751" s="403"/>
      <c r="BC3751" s="403"/>
      <c r="BD3751" s="403"/>
      <c r="BE3751" s="403"/>
      <c r="BF3751" s="403"/>
      <c r="BG3751" s="403"/>
      <c r="BH3751" s="403"/>
      <c r="BI3751" s="403"/>
      <c r="BJ3751" s="403"/>
      <c r="BK3751" s="403"/>
    </row>
    <row r="3752" spans="1:63" x14ac:dyDescent="0.25">
      <c r="A3752" s="405"/>
      <c r="B3752" s="400"/>
      <c r="C3752" s="403"/>
      <c r="D3752" s="403"/>
      <c r="E3752" s="403"/>
      <c r="I3752" s="404"/>
      <c r="Q3752" s="405"/>
      <c r="S3752" s="405"/>
      <c r="T3752" s="403"/>
      <c r="U3752" s="406"/>
      <c r="V3752" s="400"/>
      <c r="W3752" s="405"/>
      <c r="X3752" s="405"/>
      <c r="Y3752" s="403"/>
      <c r="Z3752" s="407"/>
      <c r="AA3752" s="403"/>
      <c r="AB3752" s="405"/>
      <c r="AC3752" s="403"/>
      <c r="AD3752" s="406"/>
      <c r="AG3752" s="403"/>
      <c r="AH3752" s="403"/>
      <c r="AI3752" s="405"/>
      <c r="AL3752" s="403"/>
      <c r="AN3752" s="403"/>
      <c r="AO3752" s="405"/>
      <c r="AP3752" s="403"/>
      <c r="AQ3752" s="403"/>
      <c r="AR3752" s="403"/>
      <c r="AS3752" s="403"/>
      <c r="AT3752" s="403"/>
      <c r="AU3752" s="403"/>
      <c r="AV3752" s="405"/>
      <c r="AW3752" s="404"/>
      <c r="AY3752" s="403"/>
      <c r="BC3752" s="403"/>
      <c r="BD3752" s="403"/>
      <c r="BE3752" s="403"/>
      <c r="BF3752" s="403"/>
      <c r="BG3752" s="403"/>
      <c r="BH3752" s="403"/>
      <c r="BI3752" s="403"/>
      <c r="BJ3752" s="403"/>
      <c r="BK3752" s="403"/>
    </row>
    <row r="3753" spans="1:63" x14ac:dyDescent="0.25">
      <c r="A3753" s="405"/>
      <c r="B3753" s="400"/>
      <c r="C3753" s="403"/>
      <c r="D3753" s="403"/>
      <c r="E3753" s="403"/>
      <c r="I3753" s="404"/>
      <c r="Q3753" s="405"/>
      <c r="S3753" s="405"/>
      <c r="T3753" s="403"/>
      <c r="U3753" s="406"/>
      <c r="V3753" s="400"/>
      <c r="W3753" s="405"/>
      <c r="X3753" s="405"/>
      <c r="Y3753" s="403"/>
      <c r="Z3753" s="407"/>
      <c r="AA3753" s="403"/>
      <c r="AB3753" s="405"/>
      <c r="AC3753" s="403"/>
      <c r="AD3753" s="406"/>
      <c r="AG3753" s="403"/>
      <c r="AH3753" s="403"/>
      <c r="AI3753" s="405"/>
      <c r="AL3753" s="403"/>
      <c r="AN3753" s="403"/>
      <c r="AO3753" s="405"/>
      <c r="AP3753" s="403"/>
      <c r="AQ3753" s="403"/>
      <c r="AR3753" s="403"/>
      <c r="AS3753" s="403"/>
      <c r="AT3753" s="403"/>
      <c r="AU3753" s="403"/>
      <c r="AV3753" s="405"/>
      <c r="AW3753" s="404"/>
      <c r="AY3753" s="403"/>
      <c r="BC3753" s="403"/>
      <c r="BD3753" s="403"/>
      <c r="BE3753" s="403"/>
      <c r="BF3753" s="403"/>
      <c r="BG3753" s="403"/>
      <c r="BH3753" s="403"/>
      <c r="BI3753" s="403"/>
      <c r="BJ3753" s="403"/>
      <c r="BK3753" s="403"/>
    </row>
    <row r="3754" spans="1:63" x14ac:dyDescent="0.25">
      <c r="A3754" s="405"/>
      <c r="B3754" s="400"/>
      <c r="C3754" s="403"/>
      <c r="D3754" s="403"/>
      <c r="E3754" s="403"/>
      <c r="I3754" s="404"/>
      <c r="Q3754" s="405"/>
      <c r="S3754" s="405"/>
      <c r="T3754" s="403"/>
      <c r="U3754" s="406"/>
      <c r="V3754" s="400"/>
      <c r="W3754" s="405"/>
      <c r="X3754" s="405"/>
      <c r="Y3754" s="403"/>
      <c r="Z3754" s="407"/>
      <c r="AA3754" s="403"/>
      <c r="AB3754" s="405"/>
      <c r="AC3754" s="403"/>
      <c r="AD3754" s="406"/>
      <c r="AG3754" s="403"/>
      <c r="AH3754" s="403"/>
      <c r="AI3754" s="405"/>
      <c r="AL3754" s="403"/>
      <c r="AN3754" s="403"/>
      <c r="AO3754" s="405"/>
      <c r="AP3754" s="403"/>
      <c r="AQ3754" s="403"/>
      <c r="AR3754" s="403"/>
      <c r="AS3754" s="403"/>
      <c r="AT3754" s="403"/>
      <c r="AU3754" s="403"/>
      <c r="AV3754" s="405"/>
      <c r="AW3754" s="404"/>
      <c r="AY3754" s="403"/>
      <c r="BC3754" s="403"/>
      <c r="BD3754" s="403"/>
      <c r="BE3754" s="403"/>
      <c r="BF3754" s="403"/>
      <c r="BG3754" s="403"/>
      <c r="BH3754" s="403"/>
      <c r="BI3754" s="403"/>
      <c r="BJ3754" s="403"/>
      <c r="BK3754" s="403"/>
    </row>
    <row r="3755" spans="1:63" x14ac:dyDescent="0.25">
      <c r="A3755" s="405"/>
      <c r="B3755" s="400"/>
      <c r="C3755" s="403"/>
      <c r="D3755" s="403"/>
      <c r="E3755" s="403"/>
      <c r="I3755" s="404"/>
      <c r="Q3755" s="405"/>
      <c r="S3755" s="405"/>
      <c r="T3755" s="403"/>
      <c r="U3755" s="406"/>
      <c r="V3755" s="400"/>
      <c r="W3755" s="405"/>
      <c r="X3755" s="405"/>
      <c r="Y3755" s="403"/>
      <c r="Z3755" s="407"/>
      <c r="AA3755" s="403"/>
      <c r="AB3755" s="405"/>
      <c r="AC3755" s="403"/>
      <c r="AD3755" s="406"/>
      <c r="AG3755" s="403"/>
      <c r="AH3755" s="403"/>
      <c r="AI3755" s="405"/>
      <c r="AL3755" s="403"/>
      <c r="AN3755" s="403"/>
      <c r="AO3755" s="405"/>
      <c r="AP3755" s="403"/>
      <c r="AQ3755" s="403"/>
      <c r="AR3755" s="403"/>
      <c r="AS3755" s="403"/>
      <c r="AT3755" s="403"/>
      <c r="AU3755" s="403"/>
      <c r="AV3755" s="405"/>
      <c r="AW3755" s="404"/>
      <c r="AY3755" s="403"/>
      <c r="BC3755" s="403"/>
      <c r="BD3755" s="403"/>
      <c r="BE3755" s="403"/>
      <c r="BF3755" s="403"/>
      <c r="BG3755" s="403"/>
      <c r="BH3755" s="403"/>
      <c r="BI3755" s="403"/>
      <c r="BJ3755" s="403"/>
      <c r="BK3755" s="403"/>
    </row>
    <row r="3756" spans="1:63" x14ac:dyDescent="0.25">
      <c r="A3756" s="405"/>
      <c r="B3756" s="400"/>
      <c r="C3756" s="403"/>
      <c r="D3756" s="403"/>
      <c r="E3756" s="403"/>
      <c r="I3756" s="404"/>
      <c r="Q3756" s="405"/>
      <c r="S3756" s="405"/>
      <c r="T3756" s="403"/>
      <c r="U3756" s="406"/>
      <c r="V3756" s="400"/>
      <c r="W3756" s="405"/>
      <c r="X3756" s="405"/>
      <c r="Y3756" s="403"/>
      <c r="Z3756" s="407"/>
      <c r="AA3756" s="403"/>
      <c r="AB3756" s="405"/>
      <c r="AC3756" s="403"/>
      <c r="AD3756" s="406"/>
      <c r="AG3756" s="403"/>
      <c r="AH3756" s="403"/>
      <c r="AI3756" s="405"/>
      <c r="AL3756" s="403"/>
      <c r="AN3756" s="403"/>
      <c r="AO3756" s="405"/>
      <c r="AP3756" s="403"/>
      <c r="AQ3756" s="403"/>
      <c r="AR3756" s="403"/>
      <c r="AS3756" s="403"/>
      <c r="AT3756" s="403"/>
      <c r="AU3756" s="403"/>
      <c r="AV3756" s="405"/>
      <c r="AW3756" s="404"/>
      <c r="AY3756" s="403"/>
      <c r="BC3756" s="403"/>
      <c r="BD3756" s="403"/>
      <c r="BE3756" s="403"/>
      <c r="BF3756" s="403"/>
      <c r="BG3756" s="403"/>
      <c r="BH3756" s="403"/>
      <c r="BI3756" s="403"/>
      <c r="BJ3756" s="403"/>
      <c r="BK3756" s="403"/>
    </row>
    <row r="3757" spans="1:63" x14ac:dyDescent="0.25">
      <c r="A3757" s="405"/>
      <c r="B3757" s="400"/>
      <c r="C3757" s="403"/>
      <c r="D3757" s="403"/>
      <c r="E3757" s="403"/>
      <c r="I3757" s="404"/>
      <c r="Q3757" s="405"/>
      <c r="S3757" s="405"/>
      <c r="T3757" s="403"/>
      <c r="U3757" s="406"/>
      <c r="V3757" s="400"/>
      <c r="W3757" s="405"/>
      <c r="X3757" s="405"/>
      <c r="Y3757" s="403"/>
      <c r="Z3757" s="407"/>
      <c r="AA3757" s="403"/>
      <c r="AB3757" s="405"/>
      <c r="AC3757" s="403"/>
      <c r="AD3757" s="406"/>
      <c r="AG3757" s="403"/>
      <c r="AH3757" s="403"/>
      <c r="AI3757" s="405"/>
      <c r="AL3757" s="403"/>
      <c r="AN3757" s="403"/>
      <c r="AO3757" s="405"/>
      <c r="AP3757" s="403"/>
      <c r="AQ3757" s="403"/>
      <c r="AR3757" s="403"/>
      <c r="AS3757" s="403"/>
      <c r="AT3757" s="403"/>
      <c r="AU3757" s="403"/>
      <c r="AV3757" s="405"/>
      <c r="AW3757" s="404"/>
      <c r="AY3757" s="403"/>
      <c r="BC3757" s="403"/>
      <c r="BD3757" s="403"/>
      <c r="BE3757" s="403"/>
      <c r="BF3757" s="403"/>
      <c r="BG3757" s="403"/>
      <c r="BH3757" s="403"/>
      <c r="BI3757" s="403"/>
      <c r="BJ3757" s="403"/>
      <c r="BK3757" s="403"/>
    </row>
    <row r="3758" spans="1:63" x14ac:dyDescent="0.25">
      <c r="A3758" s="405"/>
      <c r="B3758" s="400"/>
      <c r="C3758" s="403"/>
      <c r="D3758" s="403"/>
      <c r="E3758" s="403"/>
      <c r="I3758" s="404"/>
      <c r="Q3758" s="405"/>
      <c r="S3758" s="405"/>
      <c r="T3758" s="403"/>
      <c r="U3758" s="406"/>
      <c r="V3758" s="400"/>
      <c r="W3758" s="405"/>
      <c r="X3758" s="405"/>
      <c r="Y3758" s="403"/>
      <c r="Z3758" s="407"/>
      <c r="AA3758" s="403"/>
      <c r="AB3758" s="405"/>
      <c r="AC3758" s="403"/>
      <c r="AD3758" s="406"/>
      <c r="AG3758" s="403"/>
      <c r="AH3758" s="403"/>
      <c r="AI3758" s="405"/>
      <c r="AL3758" s="403"/>
      <c r="AN3758" s="403"/>
      <c r="AO3758" s="405"/>
      <c r="AP3758" s="403"/>
      <c r="AQ3758" s="403"/>
      <c r="AR3758" s="403"/>
      <c r="AS3758" s="403"/>
      <c r="AT3758" s="403"/>
      <c r="AU3758" s="403"/>
      <c r="AV3758" s="405"/>
      <c r="AW3758" s="404"/>
      <c r="AY3758" s="403"/>
      <c r="BC3758" s="403"/>
      <c r="BD3758" s="403"/>
      <c r="BE3758" s="403"/>
      <c r="BF3758" s="403"/>
      <c r="BG3758" s="403"/>
      <c r="BH3758" s="403"/>
      <c r="BI3758" s="403"/>
      <c r="BJ3758" s="403"/>
      <c r="BK3758" s="403"/>
    </row>
    <row r="3759" spans="1:63" x14ac:dyDescent="0.25">
      <c r="A3759" s="405"/>
      <c r="B3759" s="400"/>
      <c r="C3759" s="403"/>
      <c r="D3759" s="403"/>
      <c r="E3759" s="403"/>
      <c r="I3759" s="404"/>
      <c r="Q3759" s="405"/>
      <c r="S3759" s="405"/>
      <c r="T3759" s="403"/>
      <c r="U3759" s="406"/>
      <c r="V3759" s="400"/>
      <c r="W3759" s="405"/>
      <c r="X3759" s="405"/>
      <c r="Y3759" s="403"/>
      <c r="Z3759" s="407"/>
      <c r="AA3759" s="403"/>
      <c r="AB3759" s="405"/>
      <c r="AC3759" s="403"/>
      <c r="AD3759" s="406"/>
      <c r="AG3759" s="403"/>
      <c r="AH3759" s="403"/>
      <c r="AI3759" s="405"/>
      <c r="AL3759" s="403"/>
      <c r="AN3759" s="403"/>
      <c r="AO3759" s="405"/>
      <c r="AP3759" s="403"/>
      <c r="AQ3759" s="403"/>
      <c r="AR3759" s="403"/>
      <c r="AS3759" s="403"/>
      <c r="AT3759" s="403"/>
      <c r="AU3759" s="403"/>
      <c r="AV3759" s="405"/>
      <c r="AW3759" s="404"/>
      <c r="AY3759" s="403"/>
      <c r="BC3759" s="403"/>
      <c r="BD3759" s="403"/>
      <c r="BE3759" s="403"/>
      <c r="BF3759" s="403"/>
      <c r="BG3759" s="403"/>
      <c r="BH3759" s="403"/>
      <c r="BI3759" s="403"/>
      <c r="BJ3759" s="403"/>
      <c r="BK3759" s="403"/>
    </row>
    <row r="3760" spans="1:63" x14ac:dyDescent="0.25">
      <c r="A3760" s="405"/>
      <c r="B3760" s="400"/>
      <c r="C3760" s="403"/>
      <c r="D3760" s="403"/>
      <c r="E3760" s="403"/>
      <c r="I3760" s="404"/>
      <c r="Q3760" s="405"/>
      <c r="S3760" s="405"/>
      <c r="T3760" s="403"/>
      <c r="U3760" s="406"/>
      <c r="V3760" s="400"/>
      <c r="W3760" s="405"/>
      <c r="X3760" s="405"/>
      <c r="Y3760" s="403"/>
      <c r="Z3760" s="407"/>
      <c r="AA3760" s="403"/>
      <c r="AB3760" s="405"/>
      <c r="AC3760" s="403"/>
      <c r="AD3760" s="406"/>
      <c r="AG3760" s="403"/>
      <c r="AH3760" s="403"/>
      <c r="AI3760" s="405"/>
      <c r="AL3760" s="403"/>
      <c r="AN3760" s="403"/>
      <c r="AO3760" s="405"/>
      <c r="AP3760" s="403"/>
      <c r="AQ3760" s="403"/>
      <c r="AR3760" s="403"/>
      <c r="AS3760" s="403"/>
      <c r="AT3760" s="403"/>
      <c r="AU3760" s="403"/>
      <c r="AV3760" s="405"/>
      <c r="AW3760" s="404"/>
      <c r="AY3760" s="403"/>
      <c r="BC3760" s="403"/>
      <c r="BD3760" s="403"/>
      <c r="BE3760" s="403"/>
      <c r="BF3760" s="403"/>
      <c r="BG3760" s="403"/>
      <c r="BH3760" s="403"/>
      <c r="BI3760" s="403"/>
      <c r="BJ3760" s="403"/>
      <c r="BK3760" s="403"/>
    </row>
    <row r="3761" spans="1:63" x14ac:dyDescent="0.25">
      <c r="A3761" s="405"/>
      <c r="B3761" s="400"/>
      <c r="C3761" s="403"/>
      <c r="D3761" s="403"/>
      <c r="E3761" s="403"/>
      <c r="I3761" s="404"/>
      <c r="Q3761" s="405"/>
      <c r="S3761" s="405"/>
      <c r="T3761" s="403"/>
      <c r="U3761" s="406"/>
      <c r="V3761" s="400"/>
      <c r="W3761" s="405"/>
      <c r="X3761" s="405"/>
      <c r="Y3761" s="403"/>
      <c r="Z3761" s="407"/>
      <c r="AA3761" s="403"/>
      <c r="AB3761" s="405"/>
      <c r="AC3761" s="403"/>
      <c r="AD3761" s="406"/>
      <c r="AG3761" s="403"/>
      <c r="AH3761" s="403"/>
      <c r="AI3761" s="405"/>
      <c r="AL3761" s="403"/>
      <c r="AN3761" s="403"/>
      <c r="AO3761" s="405"/>
      <c r="AP3761" s="403"/>
      <c r="AQ3761" s="403"/>
      <c r="AR3761" s="403"/>
      <c r="AS3761" s="403"/>
      <c r="AT3761" s="403"/>
      <c r="AU3761" s="403"/>
      <c r="AV3761" s="405"/>
      <c r="AW3761" s="404"/>
      <c r="AY3761" s="403"/>
      <c r="BC3761" s="403"/>
      <c r="BD3761" s="403"/>
      <c r="BE3761" s="403"/>
      <c r="BF3761" s="403"/>
      <c r="BG3761" s="403"/>
      <c r="BH3761" s="403"/>
      <c r="BI3761" s="403"/>
      <c r="BJ3761" s="403"/>
      <c r="BK3761" s="403"/>
    </row>
    <row r="3762" spans="1:63" x14ac:dyDescent="0.25">
      <c r="A3762" s="405"/>
      <c r="B3762" s="400"/>
      <c r="C3762" s="403"/>
      <c r="D3762" s="403"/>
      <c r="E3762" s="403"/>
      <c r="I3762" s="404"/>
      <c r="Q3762" s="405"/>
      <c r="S3762" s="405"/>
      <c r="T3762" s="403"/>
      <c r="U3762" s="406"/>
      <c r="V3762" s="400"/>
      <c r="W3762" s="405"/>
      <c r="X3762" s="405"/>
      <c r="Y3762" s="403"/>
      <c r="Z3762" s="407"/>
      <c r="AA3762" s="403"/>
      <c r="AB3762" s="405"/>
      <c r="AC3762" s="403"/>
      <c r="AD3762" s="406"/>
      <c r="AG3762" s="403"/>
      <c r="AH3762" s="403"/>
      <c r="AI3762" s="405"/>
      <c r="AL3762" s="403"/>
      <c r="AN3762" s="403"/>
      <c r="AO3762" s="405"/>
      <c r="AP3762" s="403"/>
      <c r="AQ3762" s="403"/>
      <c r="AR3762" s="403"/>
      <c r="AS3762" s="403"/>
      <c r="AT3762" s="403"/>
      <c r="AU3762" s="403"/>
      <c r="AV3762" s="405"/>
      <c r="AW3762" s="404"/>
      <c r="AY3762" s="403"/>
      <c r="BC3762" s="403"/>
      <c r="BD3762" s="403"/>
      <c r="BE3762" s="403"/>
      <c r="BF3762" s="403"/>
      <c r="BG3762" s="403"/>
      <c r="BH3762" s="403"/>
      <c r="BI3762" s="403"/>
      <c r="BJ3762" s="403"/>
      <c r="BK3762" s="403"/>
    </row>
    <row r="3763" spans="1:63" x14ac:dyDescent="0.25">
      <c r="A3763" s="405"/>
      <c r="B3763" s="400"/>
      <c r="C3763" s="403"/>
      <c r="D3763" s="403"/>
      <c r="E3763" s="403"/>
      <c r="I3763" s="404"/>
      <c r="Q3763" s="405"/>
      <c r="S3763" s="405"/>
      <c r="T3763" s="403"/>
      <c r="U3763" s="406"/>
      <c r="V3763" s="400"/>
      <c r="W3763" s="405"/>
      <c r="X3763" s="405"/>
      <c r="Y3763" s="403"/>
      <c r="Z3763" s="407"/>
      <c r="AA3763" s="403"/>
      <c r="AB3763" s="405"/>
      <c r="AC3763" s="403"/>
      <c r="AD3763" s="406"/>
      <c r="AG3763" s="403"/>
      <c r="AH3763" s="403"/>
      <c r="AI3763" s="405"/>
      <c r="AL3763" s="403"/>
      <c r="AN3763" s="403"/>
      <c r="AO3763" s="405"/>
      <c r="AP3763" s="403"/>
      <c r="AQ3763" s="403"/>
      <c r="AR3763" s="403"/>
      <c r="AS3763" s="403"/>
      <c r="AT3763" s="403"/>
      <c r="AU3763" s="403"/>
      <c r="AV3763" s="405"/>
      <c r="AW3763" s="404"/>
      <c r="AY3763" s="403"/>
      <c r="BC3763" s="403"/>
      <c r="BD3763" s="403"/>
      <c r="BE3763" s="403"/>
      <c r="BF3763" s="403"/>
      <c r="BG3763" s="403"/>
      <c r="BH3763" s="403"/>
      <c r="BI3763" s="403"/>
      <c r="BJ3763" s="403"/>
      <c r="BK3763" s="403"/>
    </row>
    <row r="3764" spans="1:63" x14ac:dyDescent="0.25">
      <c r="A3764" s="405"/>
      <c r="B3764" s="400"/>
      <c r="C3764" s="403"/>
      <c r="D3764" s="403"/>
      <c r="E3764" s="403"/>
      <c r="I3764" s="404"/>
      <c r="Q3764" s="405"/>
      <c r="S3764" s="405"/>
      <c r="T3764" s="403"/>
      <c r="U3764" s="406"/>
      <c r="V3764" s="400"/>
      <c r="W3764" s="405"/>
      <c r="X3764" s="405"/>
      <c r="Y3764" s="403"/>
      <c r="Z3764" s="407"/>
      <c r="AA3764" s="403"/>
      <c r="AB3764" s="405"/>
      <c r="AC3764" s="403"/>
      <c r="AD3764" s="406"/>
      <c r="AG3764" s="403"/>
      <c r="AH3764" s="403"/>
      <c r="AI3764" s="405"/>
      <c r="AL3764" s="403"/>
      <c r="AN3764" s="403"/>
      <c r="AO3764" s="405"/>
      <c r="AP3764" s="403"/>
      <c r="AQ3764" s="403"/>
      <c r="AR3764" s="403"/>
      <c r="AS3764" s="403"/>
      <c r="AT3764" s="403"/>
      <c r="AU3764" s="403"/>
      <c r="AV3764" s="405"/>
      <c r="AW3764" s="404"/>
      <c r="AY3764" s="403"/>
      <c r="BC3764" s="403"/>
      <c r="BD3764" s="403"/>
      <c r="BE3764" s="403"/>
      <c r="BF3764" s="403"/>
      <c r="BG3764" s="403"/>
      <c r="BH3764" s="403"/>
      <c r="BI3764" s="403"/>
      <c r="BJ3764" s="403"/>
      <c r="BK3764" s="403"/>
    </row>
    <row r="3765" spans="1:63" x14ac:dyDescent="0.25">
      <c r="A3765" s="405"/>
      <c r="B3765" s="400"/>
      <c r="C3765" s="403"/>
      <c r="D3765" s="403"/>
      <c r="E3765" s="403"/>
      <c r="I3765" s="404"/>
      <c r="Q3765" s="405"/>
      <c r="S3765" s="405"/>
      <c r="T3765" s="403"/>
      <c r="U3765" s="406"/>
      <c r="V3765" s="400"/>
      <c r="W3765" s="405"/>
      <c r="X3765" s="405"/>
      <c r="Y3765" s="403"/>
      <c r="Z3765" s="407"/>
      <c r="AA3765" s="403"/>
      <c r="AB3765" s="405"/>
      <c r="AC3765" s="403"/>
      <c r="AD3765" s="406"/>
      <c r="AG3765" s="403"/>
      <c r="AH3765" s="403"/>
      <c r="AI3765" s="405"/>
      <c r="AL3765" s="403"/>
      <c r="AN3765" s="403"/>
      <c r="AO3765" s="405"/>
      <c r="AP3765" s="403"/>
      <c r="AQ3765" s="403"/>
      <c r="AR3765" s="403"/>
      <c r="AS3765" s="403"/>
      <c r="AT3765" s="403"/>
      <c r="AU3765" s="403"/>
      <c r="AV3765" s="405"/>
      <c r="AW3765" s="404"/>
      <c r="AY3765" s="403"/>
      <c r="BC3765" s="403"/>
      <c r="BD3765" s="403"/>
      <c r="BE3765" s="403"/>
      <c r="BF3765" s="403"/>
      <c r="BG3765" s="403"/>
      <c r="BH3765" s="403"/>
      <c r="BI3765" s="403"/>
      <c r="BJ3765" s="403"/>
      <c r="BK3765" s="403"/>
    </row>
    <row r="3766" spans="1:63" x14ac:dyDescent="0.25">
      <c r="A3766" s="405"/>
      <c r="B3766" s="400"/>
      <c r="C3766" s="403"/>
      <c r="D3766" s="403"/>
      <c r="E3766" s="403"/>
      <c r="I3766" s="404"/>
      <c r="Q3766" s="405"/>
      <c r="S3766" s="405"/>
      <c r="T3766" s="403"/>
      <c r="U3766" s="406"/>
      <c r="V3766" s="400"/>
      <c r="W3766" s="405"/>
      <c r="X3766" s="405"/>
      <c r="Y3766" s="403"/>
      <c r="Z3766" s="407"/>
      <c r="AA3766" s="403"/>
      <c r="AB3766" s="405"/>
      <c r="AC3766" s="403"/>
      <c r="AD3766" s="406"/>
      <c r="AG3766" s="403"/>
      <c r="AH3766" s="403"/>
      <c r="AI3766" s="405"/>
      <c r="AL3766" s="403"/>
      <c r="AN3766" s="403"/>
      <c r="AO3766" s="405"/>
      <c r="AP3766" s="403"/>
      <c r="AQ3766" s="403"/>
      <c r="AR3766" s="403"/>
      <c r="AS3766" s="403"/>
      <c r="AT3766" s="403"/>
      <c r="AU3766" s="403"/>
      <c r="AV3766" s="405"/>
      <c r="AW3766" s="404"/>
      <c r="AY3766" s="403"/>
      <c r="BC3766" s="403"/>
      <c r="BD3766" s="403"/>
      <c r="BE3766" s="403"/>
      <c r="BF3766" s="403"/>
      <c r="BG3766" s="403"/>
      <c r="BH3766" s="403"/>
      <c r="BI3766" s="403"/>
      <c r="BJ3766" s="403"/>
      <c r="BK3766" s="403"/>
    </row>
    <row r="3767" spans="1:63" x14ac:dyDescent="0.25">
      <c r="A3767" s="405"/>
      <c r="B3767" s="400"/>
      <c r="C3767" s="403"/>
      <c r="D3767" s="403"/>
      <c r="E3767" s="403"/>
      <c r="I3767" s="404"/>
      <c r="Q3767" s="405"/>
      <c r="S3767" s="405"/>
      <c r="T3767" s="403"/>
      <c r="U3767" s="406"/>
      <c r="V3767" s="400"/>
      <c r="W3767" s="405"/>
      <c r="X3767" s="405"/>
      <c r="Y3767" s="403"/>
      <c r="Z3767" s="407"/>
      <c r="AA3767" s="403"/>
      <c r="AB3767" s="405"/>
      <c r="AC3767" s="403"/>
      <c r="AD3767" s="406"/>
      <c r="AG3767" s="403"/>
      <c r="AH3767" s="403"/>
      <c r="AI3767" s="405"/>
      <c r="AL3767" s="403"/>
      <c r="AN3767" s="403"/>
      <c r="AO3767" s="405"/>
      <c r="AP3767" s="403"/>
      <c r="AQ3767" s="403"/>
      <c r="AR3767" s="403"/>
      <c r="AS3767" s="403"/>
      <c r="AT3767" s="403"/>
      <c r="AU3767" s="403"/>
      <c r="AV3767" s="405"/>
      <c r="AW3767" s="404"/>
      <c r="AY3767" s="403"/>
      <c r="BC3767" s="403"/>
      <c r="BD3767" s="403"/>
      <c r="BE3767" s="403"/>
      <c r="BF3767" s="403"/>
      <c r="BG3767" s="403"/>
      <c r="BH3767" s="403"/>
      <c r="BI3767" s="403"/>
      <c r="BJ3767" s="403"/>
      <c r="BK3767" s="403"/>
    </row>
    <row r="3768" spans="1:63" x14ac:dyDescent="0.25">
      <c r="A3768" s="405"/>
      <c r="B3768" s="400"/>
      <c r="C3768" s="403"/>
      <c r="D3768" s="403"/>
      <c r="E3768" s="403"/>
      <c r="I3768" s="404"/>
      <c r="Q3768" s="405"/>
      <c r="S3768" s="405"/>
      <c r="T3768" s="403"/>
      <c r="U3768" s="406"/>
      <c r="V3768" s="400"/>
      <c r="W3768" s="405"/>
      <c r="X3768" s="405"/>
      <c r="Y3768" s="403"/>
      <c r="Z3768" s="407"/>
      <c r="AA3768" s="403"/>
      <c r="AB3768" s="405"/>
      <c r="AC3768" s="403"/>
      <c r="AD3768" s="406"/>
      <c r="AG3768" s="403"/>
      <c r="AH3768" s="403"/>
      <c r="AI3768" s="405"/>
      <c r="AL3768" s="403"/>
      <c r="AN3768" s="403"/>
      <c r="AO3768" s="405"/>
      <c r="AP3768" s="403"/>
      <c r="AQ3768" s="403"/>
      <c r="AR3768" s="403"/>
      <c r="AS3768" s="403"/>
      <c r="AT3768" s="403"/>
      <c r="AU3768" s="403"/>
      <c r="AV3768" s="405"/>
      <c r="AW3768" s="404"/>
      <c r="AY3768" s="403"/>
      <c r="BC3768" s="403"/>
      <c r="BD3768" s="403"/>
      <c r="BE3768" s="403"/>
      <c r="BF3768" s="403"/>
      <c r="BG3768" s="403"/>
      <c r="BH3768" s="403"/>
      <c r="BI3768" s="403"/>
      <c r="BJ3768" s="403"/>
      <c r="BK3768" s="403"/>
    </row>
    <row r="3769" spans="1:63" x14ac:dyDescent="0.25">
      <c r="A3769" s="405"/>
      <c r="B3769" s="400"/>
      <c r="C3769" s="403"/>
      <c r="D3769" s="403"/>
      <c r="E3769" s="403"/>
      <c r="I3769" s="404"/>
      <c r="Q3769" s="405"/>
      <c r="S3769" s="405"/>
      <c r="T3769" s="403"/>
      <c r="U3769" s="406"/>
      <c r="V3769" s="400"/>
      <c r="W3769" s="405"/>
      <c r="X3769" s="405"/>
      <c r="Y3769" s="403"/>
      <c r="Z3769" s="407"/>
      <c r="AA3769" s="403"/>
      <c r="AB3769" s="405"/>
      <c r="AC3769" s="403"/>
      <c r="AD3769" s="406"/>
      <c r="AG3769" s="403"/>
      <c r="AH3769" s="403"/>
      <c r="AI3769" s="405"/>
      <c r="AL3769" s="403"/>
      <c r="AN3769" s="403"/>
      <c r="AO3769" s="405"/>
      <c r="AP3769" s="403"/>
      <c r="AQ3769" s="403"/>
      <c r="AR3769" s="403"/>
      <c r="AS3769" s="403"/>
      <c r="AT3769" s="403"/>
      <c r="AU3769" s="403"/>
      <c r="AV3769" s="405"/>
      <c r="AW3769" s="404"/>
      <c r="AY3769" s="403"/>
      <c r="BC3769" s="403"/>
      <c r="BD3769" s="403"/>
      <c r="BE3769" s="403"/>
      <c r="BF3769" s="403"/>
      <c r="BG3769" s="403"/>
      <c r="BH3769" s="403"/>
      <c r="BI3769" s="403"/>
      <c r="BJ3769" s="403"/>
      <c r="BK3769" s="403"/>
    </row>
    <row r="3770" spans="1:63" x14ac:dyDescent="0.25">
      <c r="A3770" s="405"/>
      <c r="B3770" s="400"/>
      <c r="C3770" s="403"/>
      <c r="D3770" s="403"/>
      <c r="E3770" s="403"/>
      <c r="I3770" s="404"/>
      <c r="Q3770" s="405"/>
      <c r="S3770" s="405"/>
      <c r="T3770" s="403"/>
      <c r="U3770" s="406"/>
      <c r="V3770" s="400"/>
      <c r="W3770" s="405"/>
      <c r="X3770" s="405"/>
      <c r="Y3770" s="403"/>
      <c r="Z3770" s="407"/>
      <c r="AA3770" s="403"/>
      <c r="AB3770" s="405"/>
      <c r="AC3770" s="403"/>
      <c r="AD3770" s="406"/>
      <c r="AG3770" s="403"/>
      <c r="AH3770" s="403"/>
      <c r="AI3770" s="405"/>
      <c r="AL3770" s="403"/>
      <c r="AN3770" s="403"/>
      <c r="AO3770" s="405"/>
      <c r="AP3770" s="403"/>
      <c r="AQ3770" s="403"/>
      <c r="AR3770" s="403"/>
      <c r="AS3770" s="403"/>
      <c r="AT3770" s="403"/>
      <c r="AU3770" s="403"/>
      <c r="AV3770" s="405"/>
      <c r="AW3770" s="404"/>
      <c r="AY3770" s="403"/>
      <c r="BC3770" s="403"/>
      <c r="BD3770" s="403"/>
      <c r="BE3770" s="403"/>
      <c r="BF3770" s="403"/>
      <c r="BG3770" s="403"/>
      <c r="BH3770" s="403"/>
      <c r="BI3770" s="403"/>
      <c r="BJ3770" s="403"/>
      <c r="BK3770" s="403"/>
    </row>
    <row r="3771" spans="1:63" x14ac:dyDescent="0.25">
      <c r="A3771" s="405"/>
      <c r="B3771" s="400"/>
      <c r="C3771" s="403"/>
      <c r="D3771" s="403"/>
      <c r="E3771" s="403"/>
      <c r="I3771" s="404"/>
      <c r="Q3771" s="405"/>
      <c r="S3771" s="405"/>
      <c r="T3771" s="403"/>
      <c r="U3771" s="406"/>
      <c r="V3771" s="400"/>
      <c r="W3771" s="405"/>
      <c r="X3771" s="405"/>
      <c r="Y3771" s="403"/>
      <c r="Z3771" s="407"/>
      <c r="AA3771" s="403"/>
      <c r="AB3771" s="405"/>
      <c r="AC3771" s="403"/>
      <c r="AD3771" s="406"/>
      <c r="AG3771" s="403"/>
      <c r="AH3771" s="403"/>
      <c r="AI3771" s="405"/>
      <c r="AL3771" s="403"/>
      <c r="AN3771" s="403"/>
      <c r="AO3771" s="405"/>
      <c r="AP3771" s="403"/>
      <c r="AQ3771" s="403"/>
      <c r="AR3771" s="403"/>
      <c r="AS3771" s="403"/>
      <c r="AT3771" s="403"/>
      <c r="AU3771" s="403"/>
      <c r="AV3771" s="405"/>
      <c r="AW3771" s="404"/>
      <c r="AY3771" s="403"/>
      <c r="BC3771" s="403"/>
      <c r="BD3771" s="403"/>
      <c r="BE3771" s="403"/>
      <c r="BF3771" s="403"/>
      <c r="BG3771" s="403"/>
      <c r="BH3771" s="403"/>
      <c r="BI3771" s="403"/>
      <c r="BJ3771" s="403"/>
      <c r="BK3771" s="403"/>
    </row>
    <row r="3772" spans="1:63" x14ac:dyDescent="0.25">
      <c r="A3772" s="405"/>
      <c r="B3772" s="400"/>
      <c r="C3772" s="403"/>
      <c r="D3772" s="403"/>
      <c r="E3772" s="403"/>
      <c r="I3772" s="404"/>
      <c r="Q3772" s="405"/>
      <c r="S3772" s="405"/>
      <c r="T3772" s="403"/>
      <c r="U3772" s="406"/>
      <c r="V3772" s="400"/>
      <c r="W3772" s="405"/>
      <c r="X3772" s="405"/>
      <c r="Y3772" s="403"/>
      <c r="Z3772" s="407"/>
      <c r="AA3772" s="403"/>
      <c r="AB3772" s="405"/>
      <c r="AC3772" s="403"/>
      <c r="AD3772" s="406"/>
      <c r="AG3772" s="403"/>
      <c r="AH3772" s="403"/>
      <c r="AI3772" s="405"/>
      <c r="AL3772" s="403"/>
      <c r="AN3772" s="403"/>
      <c r="AO3772" s="405"/>
      <c r="AP3772" s="403"/>
      <c r="AQ3772" s="403"/>
      <c r="AR3772" s="403"/>
      <c r="AS3772" s="403"/>
      <c r="AT3772" s="403"/>
      <c r="AU3772" s="403"/>
      <c r="AV3772" s="405"/>
      <c r="AW3772" s="404"/>
      <c r="AY3772" s="403"/>
      <c r="BC3772" s="403"/>
      <c r="BD3772" s="403"/>
      <c r="BE3772" s="403"/>
      <c r="BF3772" s="403"/>
      <c r="BG3772" s="403"/>
      <c r="BH3772" s="403"/>
      <c r="BI3772" s="403"/>
      <c r="BJ3772" s="403"/>
      <c r="BK3772" s="403"/>
    </row>
    <row r="3773" spans="1:63" x14ac:dyDescent="0.25">
      <c r="A3773" s="405"/>
      <c r="B3773" s="400"/>
      <c r="C3773" s="403"/>
      <c r="D3773" s="403"/>
      <c r="E3773" s="403"/>
      <c r="I3773" s="404"/>
      <c r="Q3773" s="405"/>
      <c r="S3773" s="405"/>
      <c r="T3773" s="403"/>
      <c r="U3773" s="406"/>
      <c r="V3773" s="400"/>
      <c r="W3773" s="405"/>
      <c r="X3773" s="405"/>
      <c r="Y3773" s="403"/>
      <c r="Z3773" s="407"/>
      <c r="AA3773" s="403"/>
      <c r="AB3773" s="405"/>
      <c r="AC3773" s="403"/>
      <c r="AD3773" s="406"/>
      <c r="AG3773" s="403"/>
      <c r="AH3773" s="403"/>
      <c r="AI3773" s="405"/>
      <c r="AL3773" s="403"/>
      <c r="AN3773" s="403"/>
      <c r="AO3773" s="405"/>
      <c r="AP3773" s="403"/>
      <c r="AQ3773" s="403"/>
      <c r="AR3773" s="403"/>
      <c r="AS3773" s="403"/>
      <c r="AT3773" s="403"/>
      <c r="AU3773" s="403"/>
      <c r="AV3773" s="405"/>
      <c r="AW3773" s="404"/>
      <c r="AY3773" s="403"/>
      <c r="BC3773" s="403"/>
      <c r="BD3773" s="403"/>
      <c r="BE3773" s="403"/>
      <c r="BF3773" s="403"/>
      <c r="BG3773" s="403"/>
      <c r="BH3773" s="403"/>
      <c r="BI3773" s="403"/>
      <c r="BJ3773" s="403"/>
      <c r="BK3773" s="403"/>
    </row>
    <row r="3774" spans="1:63" x14ac:dyDescent="0.25">
      <c r="A3774" s="405"/>
      <c r="B3774" s="400"/>
      <c r="C3774" s="403"/>
      <c r="D3774" s="403"/>
      <c r="E3774" s="403"/>
      <c r="I3774" s="404"/>
      <c r="Q3774" s="405"/>
      <c r="S3774" s="405"/>
      <c r="T3774" s="403"/>
      <c r="U3774" s="406"/>
      <c r="V3774" s="400"/>
      <c r="W3774" s="405"/>
      <c r="X3774" s="405"/>
      <c r="Y3774" s="403"/>
      <c r="Z3774" s="407"/>
      <c r="AA3774" s="403"/>
      <c r="AB3774" s="405"/>
      <c r="AC3774" s="403"/>
      <c r="AD3774" s="406"/>
      <c r="AG3774" s="403"/>
      <c r="AH3774" s="403"/>
      <c r="AI3774" s="405"/>
      <c r="AL3774" s="403"/>
      <c r="AN3774" s="403"/>
      <c r="AO3774" s="405"/>
      <c r="AP3774" s="403"/>
      <c r="AQ3774" s="403"/>
      <c r="AR3774" s="403"/>
      <c r="AS3774" s="403"/>
      <c r="AT3774" s="403"/>
      <c r="AU3774" s="403"/>
      <c r="AV3774" s="405"/>
      <c r="AW3774" s="404"/>
      <c r="AY3774" s="403"/>
      <c r="BC3774" s="403"/>
      <c r="BD3774" s="403"/>
      <c r="BE3774" s="403"/>
      <c r="BF3774" s="403"/>
      <c r="BG3774" s="403"/>
      <c r="BH3774" s="403"/>
      <c r="BI3774" s="403"/>
      <c r="BJ3774" s="403"/>
      <c r="BK3774" s="403"/>
    </row>
    <row r="3775" spans="1:63" x14ac:dyDescent="0.25">
      <c r="A3775" s="405"/>
      <c r="B3775" s="400"/>
      <c r="C3775" s="403"/>
      <c r="D3775" s="403"/>
      <c r="E3775" s="403"/>
      <c r="I3775" s="404"/>
      <c r="Q3775" s="405"/>
      <c r="S3775" s="405"/>
      <c r="T3775" s="403"/>
      <c r="U3775" s="406"/>
      <c r="V3775" s="400"/>
      <c r="W3775" s="405"/>
      <c r="X3775" s="405"/>
      <c r="Y3775" s="403"/>
      <c r="Z3775" s="407"/>
      <c r="AA3775" s="403"/>
      <c r="AB3775" s="405"/>
      <c r="AC3775" s="403"/>
      <c r="AD3775" s="406"/>
      <c r="AG3775" s="403"/>
      <c r="AH3775" s="403"/>
      <c r="AI3775" s="405"/>
      <c r="AL3775" s="403"/>
      <c r="AN3775" s="403"/>
      <c r="AO3775" s="405"/>
      <c r="AP3775" s="403"/>
      <c r="AQ3775" s="403"/>
      <c r="AR3775" s="403"/>
      <c r="AS3775" s="403"/>
      <c r="AT3775" s="403"/>
      <c r="AU3775" s="403"/>
      <c r="AV3775" s="405"/>
      <c r="AW3775" s="404"/>
      <c r="AY3775" s="403"/>
      <c r="BC3775" s="403"/>
      <c r="BD3775" s="403"/>
      <c r="BE3775" s="403"/>
      <c r="BF3775" s="403"/>
      <c r="BG3775" s="403"/>
      <c r="BH3775" s="403"/>
      <c r="BI3775" s="403"/>
      <c r="BJ3775" s="403"/>
      <c r="BK3775" s="403"/>
    </row>
    <row r="3776" spans="1:63" x14ac:dyDescent="0.25">
      <c r="A3776" s="405"/>
      <c r="B3776" s="400"/>
      <c r="C3776" s="403"/>
      <c r="D3776" s="403"/>
      <c r="E3776" s="403"/>
      <c r="I3776" s="404"/>
      <c r="Q3776" s="405"/>
      <c r="S3776" s="405"/>
      <c r="T3776" s="403"/>
      <c r="U3776" s="406"/>
      <c r="V3776" s="400"/>
      <c r="W3776" s="405"/>
      <c r="X3776" s="405"/>
      <c r="Y3776" s="403"/>
      <c r="Z3776" s="407"/>
      <c r="AA3776" s="403"/>
      <c r="AB3776" s="405"/>
      <c r="AC3776" s="403"/>
      <c r="AD3776" s="406"/>
      <c r="AG3776" s="403"/>
      <c r="AH3776" s="403"/>
      <c r="AI3776" s="405"/>
      <c r="AL3776" s="403"/>
      <c r="AN3776" s="403"/>
      <c r="AO3776" s="405"/>
      <c r="AP3776" s="403"/>
      <c r="AQ3776" s="403"/>
      <c r="AR3776" s="403"/>
      <c r="AS3776" s="403"/>
      <c r="AT3776" s="403"/>
      <c r="AU3776" s="403"/>
      <c r="AV3776" s="405"/>
      <c r="AW3776" s="404"/>
      <c r="AY3776" s="403"/>
      <c r="BC3776" s="403"/>
      <c r="BD3776" s="403"/>
      <c r="BE3776" s="403"/>
      <c r="BF3776" s="403"/>
      <c r="BG3776" s="403"/>
      <c r="BH3776" s="403"/>
      <c r="BI3776" s="403"/>
      <c r="BJ3776" s="403"/>
      <c r="BK3776" s="403"/>
    </row>
    <row r="3777" spans="1:63" x14ac:dyDescent="0.25">
      <c r="A3777" s="405"/>
      <c r="B3777" s="400"/>
      <c r="C3777" s="403"/>
      <c r="D3777" s="403"/>
      <c r="E3777" s="403"/>
      <c r="I3777" s="404"/>
      <c r="Q3777" s="405"/>
      <c r="S3777" s="405"/>
      <c r="T3777" s="403"/>
      <c r="U3777" s="406"/>
      <c r="V3777" s="400"/>
      <c r="W3777" s="405"/>
      <c r="X3777" s="405"/>
      <c r="Y3777" s="403"/>
      <c r="Z3777" s="407"/>
      <c r="AA3777" s="403"/>
      <c r="AB3777" s="405"/>
      <c r="AC3777" s="403"/>
      <c r="AD3777" s="406"/>
      <c r="AG3777" s="403"/>
      <c r="AH3777" s="403"/>
      <c r="AI3777" s="405"/>
      <c r="AL3777" s="403"/>
      <c r="AN3777" s="403"/>
      <c r="AO3777" s="405"/>
      <c r="AP3777" s="403"/>
      <c r="AQ3777" s="403"/>
      <c r="AR3777" s="403"/>
      <c r="AS3777" s="403"/>
      <c r="AT3777" s="403"/>
      <c r="AU3777" s="403"/>
      <c r="AV3777" s="405"/>
      <c r="AW3777" s="404"/>
      <c r="AY3777" s="403"/>
      <c r="BC3777" s="403"/>
      <c r="BD3777" s="403"/>
      <c r="BE3777" s="403"/>
      <c r="BF3777" s="403"/>
      <c r="BG3777" s="403"/>
      <c r="BH3777" s="403"/>
      <c r="BI3777" s="403"/>
      <c r="BJ3777" s="403"/>
      <c r="BK3777" s="403"/>
    </row>
    <row r="3778" spans="1:63" x14ac:dyDescent="0.25">
      <c r="A3778" s="405"/>
      <c r="B3778" s="400"/>
      <c r="C3778" s="403"/>
      <c r="D3778" s="403"/>
      <c r="E3778" s="403"/>
      <c r="I3778" s="404"/>
      <c r="Q3778" s="405"/>
      <c r="S3778" s="405"/>
      <c r="T3778" s="403"/>
      <c r="U3778" s="406"/>
      <c r="V3778" s="400"/>
      <c r="W3778" s="405"/>
      <c r="X3778" s="405"/>
      <c r="Y3778" s="403"/>
      <c r="Z3778" s="407"/>
      <c r="AA3778" s="403"/>
      <c r="AB3778" s="405"/>
      <c r="AC3778" s="403"/>
      <c r="AD3778" s="406"/>
      <c r="AG3778" s="403"/>
      <c r="AH3778" s="403"/>
      <c r="AI3778" s="405"/>
      <c r="AL3778" s="403"/>
      <c r="AN3778" s="403"/>
      <c r="AO3778" s="405"/>
      <c r="AP3778" s="403"/>
      <c r="AQ3778" s="403"/>
      <c r="AR3778" s="403"/>
      <c r="AS3778" s="403"/>
      <c r="AT3778" s="403"/>
      <c r="AU3778" s="403"/>
      <c r="AV3778" s="405"/>
      <c r="AW3778" s="404"/>
      <c r="AY3778" s="403"/>
      <c r="BC3778" s="403"/>
      <c r="BD3778" s="403"/>
      <c r="BE3778" s="403"/>
      <c r="BF3778" s="403"/>
      <c r="BG3778" s="403"/>
      <c r="BH3778" s="403"/>
      <c r="BI3778" s="403"/>
      <c r="BJ3778" s="403"/>
      <c r="BK3778" s="403"/>
    </row>
    <row r="3779" spans="1:63" x14ac:dyDescent="0.25">
      <c r="A3779" s="405"/>
      <c r="B3779" s="400"/>
      <c r="C3779" s="403"/>
      <c r="D3779" s="403"/>
      <c r="E3779" s="403"/>
      <c r="I3779" s="404"/>
      <c r="Q3779" s="405"/>
      <c r="S3779" s="405"/>
      <c r="T3779" s="403"/>
      <c r="U3779" s="406"/>
      <c r="V3779" s="400"/>
      <c r="W3779" s="405"/>
      <c r="X3779" s="405"/>
      <c r="Y3779" s="403"/>
      <c r="Z3779" s="407"/>
      <c r="AA3779" s="403"/>
      <c r="AB3779" s="405"/>
      <c r="AC3779" s="403"/>
      <c r="AD3779" s="406"/>
      <c r="AG3779" s="403"/>
      <c r="AH3779" s="403"/>
      <c r="AI3779" s="405"/>
      <c r="AL3779" s="403"/>
      <c r="AN3779" s="403"/>
      <c r="AO3779" s="405"/>
      <c r="AP3779" s="403"/>
      <c r="AQ3779" s="403"/>
      <c r="AR3779" s="403"/>
      <c r="AS3779" s="403"/>
      <c r="AT3779" s="403"/>
      <c r="AU3779" s="403"/>
      <c r="AV3779" s="405"/>
      <c r="AW3779" s="404"/>
      <c r="AY3779" s="403"/>
      <c r="BC3779" s="403"/>
      <c r="BD3779" s="403"/>
      <c r="BE3779" s="403"/>
      <c r="BF3779" s="403"/>
      <c r="BG3779" s="403"/>
      <c r="BH3779" s="403"/>
      <c r="BI3779" s="403"/>
      <c r="BJ3779" s="403"/>
      <c r="BK3779" s="403"/>
    </row>
    <row r="3780" spans="1:63" x14ac:dyDescent="0.25">
      <c r="A3780" s="405"/>
      <c r="B3780" s="400"/>
      <c r="C3780" s="403"/>
      <c r="D3780" s="403"/>
      <c r="E3780" s="403"/>
      <c r="I3780" s="404"/>
      <c r="Q3780" s="405"/>
      <c r="S3780" s="405"/>
      <c r="T3780" s="403"/>
      <c r="U3780" s="406"/>
      <c r="V3780" s="400"/>
      <c r="W3780" s="405"/>
      <c r="X3780" s="405"/>
      <c r="Y3780" s="403"/>
      <c r="Z3780" s="407"/>
      <c r="AA3780" s="403"/>
      <c r="AB3780" s="405"/>
      <c r="AC3780" s="403"/>
      <c r="AD3780" s="406"/>
      <c r="AG3780" s="403"/>
      <c r="AH3780" s="403"/>
      <c r="AI3780" s="405"/>
      <c r="AL3780" s="403"/>
      <c r="AN3780" s="403"/>
      <c r="AO3780" s="405"/>
      <c r="AP3780" s="403"/>
      <c r="AQ3780" s="403"/>
      <c r="AR3780" s="403"/>
      <c r="AS3780" s="403"/>
      <c r="AT3780" s="403"/>
      <c r="AU3780" s="403"/>
      <c r="AV3780" s="405"/>
      <c r="AW3780" s="404"/>
      <c r="AY3780" s="403"/>
      <c r="BC3780" s="403"/>
      <c r="BD3780" s="403"/>
      <c r="BE3780" s="403"/>
      <c r="BF3780" s="403"/>
      <c r="BG3780" s="403"/>
      <c r="BH3780" s="403"/>
      <c r="BI3780" s="403"/>
      <c r="BJ3780" s="403"/>
      <c r="BK3780" s="403"/>
    </row>
    <row r="3781" spans="1:63" x14ac:dyDescent="0.25">
      <c r="A3781" s="405"/>
      <c r="B3781" s="400"/>
      <c r="C3781" s="403"/>
      <c r="D3781" s="403"/>
      <c r="E3781" s="403"/>
      <c r="I3781" s="404"/>
      <c r="Q3781" s="405"/>
      <c r="S3781" s="405"/>
      <c r="T3781" s="403"/>
      <c r="U3781" s="406"/>
      <c r="V3781" s="400"/>
      <c r="W3781" s="405"/>
      <c r="X3781" s="405"/>
      <c r="Y3781" s="403"/>
      <c r="Z3781" s="407"/>
      <c r="AA3781" s="403"/>
      <c r="AB3781" s="405"/>
      <c r="AC3781" s="403"/>
      <c r="AD3781" s="406"/>
      <c r="AG3781" s="403"/>
      <c r="AH3781" s="403"/>
      <c r="AI3781" s="405"/>
      <c r="AL3781" s="403"/>
      <c r="AN3781" s="403"/>
      <c r="AO3781" s="405"/>
      <c r="AP3781" s="403"/>
      <c r="AQ3781" s="403"/>
      <c r="AR3781" s="403"/>
      <c r="AS3781" s="403"/>
      <c r="AT3781" s="403"/>
      <c r="AU3781" s="403"/>
      <c r="AV3781" s="405"/>
      <c r="AW3781" s="404"/>
      <c r="AY3781" s="403"/>
      <c r="BC3781" s="403"/>
      <c r="BD3781" s="403"/>
      <c r="BE3781" s="403"/>
      <c r="BF3781" s="403"/>
      <c r="BG3781" s="403"/>
      <c r="BH3781" s="403"/>
      <c r="BI3781" s="403"/>
      <c r="BJ3781" s="403"/>
      <c r="BK3781" s="403"/>
    </row>
    <row r="3782" spans="1:63" x14ac:dyDescent="0.25">
      <c r="A3782" s="405"/>
      <c r="B3782" s="400"/>
      <c r="C3782" s="403"/>
      <c r="D3782" s="403"/>
      <c r="E3782" s="403"/>
      <c r="I3782" s="404"/>
      <c r="Q3782" s="405"/>
      <c r="S3782" s="405"/>
      <c r="T3782" s="403"/>
      <c r="U3782" s="406"/>
      <c r="V3782" s="400"/>
      <c r="W3782" s="405"/>
      <c r="X3782" s="405"/>
      <c r="Y3782" s="403"/>
      <c r="Z3782" s="407"/>
      <c r="AA3782" s="403"/>
      <c r="AB3782" s="405"/>
      <c r="AC3782" s="403"/>
      <c r="AD3782" s="406"/>
      <c r="AG3782" s="403"/>
      <c r="AH3782" s="403"/>
      <c r="AI3782" s="405"/>
      <c r="AL3782" s="403"/>
      <c r="AN3782" s="403"/>
      <c r="AO3782" s="405"/>
      <c r="AP3782" s="403"/>
      <c r="AQ3782" s="403"/>
      <c r="AR3782" s="403"/>
      <c r="AS3782" s="403"/>
      <c r="AT3782" s="403"/>
      <c r="AU3782" s="403"/>
      <c r="AV3782" s="405"/>
      <c r="AW3782" s="404"/>
      <c r="AY3782" s="403"/>
      <c r="BC3782" s="403"/>
      <c r="BD3782" s="403"/>
      <c r="BE3782" s="403"/>
      <c r="BF3782" s="403"/>
      <c r="BG3782" s="403"/>
      <c r="BH3782" s="403"/>
      <c r="BI3782" s="403"/>
      <c r="BJ3782" s="403"/>
      <c r="BK3782" s="403"/>
    </row>
    <row r="3783" spans="1:63" x14ac:dyDescent="0.25">
      <c r="A3783" s="405"/>
      <c r="B3783" s="400"/>
      <c r="C3783" s="403"/>
      <c r="D3783" s="403"/>
      <c r="E3783" s="403"/>
      <c r="I3783" s="404"/>
      <c r="Q3783" s="405"/>
      <c r="S3783" s="405"/>
      <c r="T3783" s="403"/>
      <c r="U3783" s="406"/>
      <c r="V3783" s="400"/>
      <c r="W3783" s="405"/>
      <c r="X3783" s="405"/>
      <c r="Y3783" s="403"/>
      <c r="Z3783" s="407"/>
      <c r="AA3783" s="403"/>
      <c r="AB3783" s="405"/>
      <c r="AC3783" s="403"/>
      <c r="AD3783" s="406"/>
      <c r="AG3783" s="403"/>
      <c r="AH3783" s="403"/>
      <c r="AI3783" s="405"/>
      <c r="AL3783" s="403"/>
      <c r="AN3783" s="403"/>
      <c r="AO3783" s="405"/>
      <c r="AP3783" s="403"/>
      <c r="AQ3783" s="403"/>
      <c r="AR3783" s="403"/>
      <c r="AS3783" s="403"/>
      <c r="AT3783" s="403"/>
      <c r="AU3783" s="403"/>
      <c r="AV3783" s="405"/>
      <c r="AW3783" s="404"/>
      <c r="AY3783" s="403"/>
      <c r="BC3783" s="403"/>
      <c r="BD3783" s="403"/>
      <c r="BE3783" s="403"/>
      <c r="BF3783" s="403"/>
      <c r="BG3783" s="403"/>
      <c r="BH3783" s="403"/>
      <c r="BI3783" s="403"/>
      <c r="BJ3783" s="403"/>
      <c r="BK3783" s="403"/>
    </row>
    <row r="3784" spans="1:63" x14ac:dyDescent="0.25">
      <c r="A3784" s="405"/>
      <c r="B3784" s="400"/>
      <c r="C3784" s="403"/>
      <c r="D3784" s="403"/>
      <c r="E3784" s="403"/>
      <c r="I3784" s="404"/>
      <c r="Q3784" s="405"/>
      <c r="S3784" s="405"/>
      <c r="T3784" s="403"/>
      <c r="U3784" s="406"/>
      <c r="V3784" s="400"/>
      <c r="W3784" s="405"/>
      <c r="X3784" s="405"/>
      <c r="Y3784" s="403"/>
      <c r="Z3784" s="407"/>
      <c r="AA3784" s="403"/>
      <c r="AB3784" s="405"/>
      <c r="AC3784" s="403"/>
      <c r="AD3784" s="406"/>
      <c r="AG3784" s="403"/>
      <c r="AH3784" s="403"/>
      <c r="AI3784" s="405"/>
      <c r="AL3784" s="403"/>
      <c r="AN3784" s="403"/>
      <c r="AO3784" s="405"/>
      <c r="AP3784" s="403"/>
      <c r="AQ3784" s="403"/>
      <c r="AR3784" s="403"/>
      <c r="AS3784" s="403"/>
      <c r="AT3784" s="403"/>
      <c r="AU3784" s="403"/>
      <c r="AV3784" s="405"/>
      <c r="AW3784" s="404"/>
      <c r="AY3784" s="403"/>
      <c r="BC3784" s="403"/>
      <c r="BD3784" s="403"/>
      <c r="BE3784" s="403"/>
      <c r="BF3784" s="403"/>
      <c r="BG3784" s="403"/>
      <c r="BH3784" s="403"/>
      <c r="BI3784" s="403"/>
      <c r="BJ3784" s="403"/>
      <c r="BK3784" s="403"/>
    </row>
    <row r="3785" spans="1:63" x14ac:dyDescent="0.25">
      <c r="A3785" s="405"/>
      <c r="B3785" s="400"/>
      <c r="C3785" s="403"/>
      <c r="D3785" s="403"/>
      <c r="E3785" s="403"/>
      <c r="I3785" s="404"/>
      <c r="Q3785" s="405"/>
      <c r="S3785" s="405"/>
      <c r="T3785" s="403"/>
      <c r="U3785" s="406"/>
      <c r="V3785" s="400"/>
      <c r="W3785" s="405"/>
      <c r="X3785" s="405"/>
      <c r="Y3785" s="403"/>
      <c r="Z3785" s="407"/>
      <c r="AA3785" s="403"/>
      <c r="AB3785" s="405"/>
      <c r="AC3785" s="403"/>
      <c r="AD3785" s="406"/>
      <c r="AG3785" s="403"/>
      <c r="AH3785" s="403"/>
      <c r="AI3785" s="405"/>
      <c r="AL3785" s="403"/>
      <c r="AN3785" s="403"/>
      <c r="AO3785" s="405"/>
      <c r="AP3785" s="403"/>
      <c r="AQ3785" s="403"/>
      <c r="AR3785" s="403"/>
      <c r="AS3785" s="403"/>
      <c r="AT3785" s="403"/>
      <c r="AU3785" s="403"/>
      <c r="AV3785" s="405"/>
      <c r="AW3785" s="404"/>
      <c r="AY3785" s="403"/>
      <c r="BC3785" s="403"/>
      <c r="BD3785" s="403"/>
      <c r="BE3785" s="403"/>
      <c r="BF3785" s="403"/>
      <c r="BG3785" s="403"/>
      <c r="BH3785" s="403"/>
      <c r="BI3785" s="403"/>
      <c r="BJ3785" s="403"/>
      <c r="BK3785" s="403"/>
    </row>
    <row r="3786" spans="1:63" x14ac:dyDescent="0.25">
      <c r="A3786" s="405"/>
      <c r="B3786" s="400"/>
      <c r="C3786" s="403"/>
      <c r="D3786" s="403"/>
      <c r="E3786" s="403"/>
      <c r="I3786" s="404"/>
      <c r="Q3786" s="405"/>
      <c r="S3786" s="405"/>
      <c r="T3786" s="403"/>
      <c r="U3786" s="406"/>
      <c r="V3786" s="400"/>
      <c r="W3786" s="405"/>
      <c r="X3786" s="405"/>
      <c r="Y3786" s="403"/>
      <c r="Z3786" s="407"/>
      <c r="AA3786" s="403"/>
      <c r="AB3786" s="405"/>
      <c r="AC3786" s="403"/>
      <c r="AD3786" s="406"/>
      <c r="AG3786" s="403"/>
      <c r="AH3786" s="403"/>
      <c r="AI3786" s="405"/>
      <c r="AL3786" s="403"/>
      <c r="AN3786" s="403"/>
      <c r="AO3786" s="405"/>
      <c r="AP3786" s="403"/>
      <c r="AQ3786" s="403"/>
      <c r="AR3786" s="403"/>
      <c r="AS3786" s="403"/>
      <c r="AT3786" s="403"/>
      <c r="AU3786" s="403"/>
      <c r="AV3786" s="405"/>
      <c r="AW3786" s="404"/>
      <c r="AY3786" s="403"/>
      <c r="BC3786" s="403"/>
      <c r="BD3786" s="403"/>
      <c r="BE3786" s="403"/>
      <c r="BF3786" s="403"/>
      <c r="BG3786" s="403"/>
      <c r="BH3786" s="403"/>
      <c r="BI3786" s="403"/>
      <c r="BJ3786" s="403"/>
      <c r="BK3786" s="403"/>
    </row>
    <row r="3787" spans="1:63" x14ac:dyDescent="0.25">
      <c r="A3787" s="405"/>
      <c r="B3787" s="400"/>
      <c r="C3787" s="403"/>
      <c r="D3787" s="403"/>
      <c r="E3787" s="403"/>
      <c r="I3787" s="404"/>
      <c r="Q3787" s="405"/>
      <c r="S3787" s="405"/>
      <c r="T3787" s="403"/>
      <c r="U3787" s="406"/>
      <c r="V3787" s="400"/>
      <c r="W3787" s="405"/>
      <c r="X3787" s="405"/>
      <c r="Y3787" s="403"/>
      <c r="Z3787" s="407"/>
      <c r="AA3787" s="403"/>
      <c r="AB3787" s="405"/>
      <c r="AC3787" s="403"/>
      <c r="AD3787" s="406"/>
      <c r="AG3787" s="403"/>
      <c r="AH3787" s="403"/>
      <c r="AI3787" s="405"/>
      <c r="AL3787" s="403"/>
      <c r="AN3787" s="403"/>
      <c r="AO3787" s="405"/>
      <c r="AP3787" s="403"/>
      <c r="AQ3787" s="403"/>
      <c r="AR3787" s="403"/>
      <c r="AS3787" s="403"/>
      <c r="AT3787" s="403"/>
      <c r="AU3787" s="403"/>
      <c r="AV3787" s="405"/>
      <c r="AW3787" s="404"/>
      <c r="AY3787" s="403"/>
      <c r="BC3787" s="403"/>
      <c r="BD3787" s="403"/>
      <c r="BE3787" s="403"/>
      <c r="BF3787" s="403"/>
      <c r="BG3787" s="403"/>
      <c r="BH3787" s="403"/>
      <c r="BI3787" s="403"/>
      <c r="BJ3787" s="403"/>
      <c r="BK3787" s="403"/>
    </row>
    <row r="3788" spans="1:63" x14ac:dyDescent="0.25">
      <c r="A3788" s="405"/>
      <c r="B3788" s="400"/>
      <c r="C3788" s="403"/>
      <c r="D3788" s="403"/>
      <c r="E3788" s="403"/>
      <c r="I3788" s="404"/>
      <c r="Q3788" s="405"/>
      <c r="S3788" s="405"/>
      <c r="T3788" s="403"/>
      <c r="U3788" s="406"/>
      <c r="V3788" s="400"/>
      <c r="W3788" s="405"/>
      <c r="X3788" s="405"/>
      <c r="Y3788" s="403"/>
      <c r="Z3788" s="407"/>
      <c r="AA3788" s="403"/>
      <c r="AB3788" s="405"/>
      <c r="AC3788" s="403"/>
      <c r="AD3788" s="406"/>
      <c r="AG3788" s="403"/>
      <c r="AH3788" s="403"/>
      <c r="AI3788" s="405"/>
      <c r="AL3788" s="403"/>
      <c r="AN3788" s="403"/>
      <c r="AO3788" s="405"/>
      <c r="AP3788" s="403"/>
      <c r="AQ3788" s="403"/>
      <c r="AR3788" s="403"/>
      <c r="AS3788" s="403"/>
      <c r="AT3788" s="403"/>
      <c r="AU3788" s="403"/>
      <c r="AV3788" s="405"/>
      <c r="AW3788" s="404"/>
      <c r="AY3788" s="403"/>
      <c r="BC3788" s="403"/>
      <c r="BD3788" s="403"/>
      <c r="BE3788" s="403"/>
      <c r="BF3788" s="403"/>
      <c r="BG3788" s="403"/>
      <c r="BH3788" s="403"/>
      <c r="BI3788" s="403"/>
      <c r="BJ3788" s="403"/>
      <c r="BK3788" s="403"/>
    </row>
    <row r="3789" spans="1:63" x14ac:dyDescent="0.25">
      <c r="A3789" s="405"/>
      <c r="B3789" s="400"/>
      <c r="C3789" s="403"/>
      <c r="D3789" s="403"/>
      <c r="E3789" s="403"/>
      <c r="I3789" s="404"/>
      <c r="Q3789" s="405"/>
      <c r="S3789" s="405"/>
      <c r="T3789" s="403"/>
      <c r="U3789" s="406"/>
      <c r="V3789" s="400"/>
      <c r="W3789" s="405"/>
      <c r="X3789" s="405"/>
      <c r="Y3789" s="403"/>
      <c r="Z3789" s="407"/>
      <c r="AA3789" s="403"/>
      <c r="AB3789" s="405"/>
      <c r="AC3789" s="403"/>
      <c r="AD3789" s="406"/>
      <c r="AG3789" s="403"/>
      <c r="AH3789" s="403"/>
      <c r="AI3789" s="405"/>
      <c r="AL3789" s="403"/>
      <c r="AN3789" s="403"/>
      <c r="AO3789" s="405"/>
      <c r="AP3789" s="403"/>
      <c r="AQ3789" s="403"/>
      <c r="AR3789" s="403"/>
      <c r="AS3789" s="403"/>
      <c r="AT3789" s="403"/>
      <c r="AU3789" s="403"/>
      <c r="AV3789" s="405"/>
      <c r="AW3789" s="404"/>
      <c r="AY3789" s="403"/>
      <c r="BC3789" s="403"/>
      <c r="BD3789" s="403"/>
      <c r="BE3789" s="403"/>
      <c r="BF3789" s="403"/>
      <c r="BG3789" s="403"/>
      <c r="BH3789" s="403"/>
      <c r="BI3789" s="403"/>
      <c r="BJ3789" s="403"/>
      <c r="BK3789" s="403"/>
    </row>
    <row r="3790" spans="1:63" x14ac:dyDescent="0.25">
      <c r="A3790" s="405"/>
      <c r="B3790" s="400"/>
      <c r="C3790" s="403"/>
      <c r="D3790" s="403"/>
      <c r="E3790" s="403"/>
      <c r="I3790" s="404"/>
      <c r="Q3790" s="405"/>
      <c r="S3790" s="405"/>
      <c r="T3790" s="403"/>
      <c r="U3790" s="406"/>
      <c r="V3790" s="400"/>
      <c r="W3790" s="405"/>
      <c r="X3790" s="405"/>
      <c r="Y3790" s="403"/>
      <c r="Z3790" s="407"/>
      <c r="AA3790" s="403"/>
      <c r="AB3790" s="405"/>
      <c r="AC3790" s="403"/>
      <c r="AD3790" s="406"/>
      <c r="AG3790" s="403"/>
      <c r="AH3790" s="403"/>
      <c r="AI3790" s="405"/>
      <c r="AL3790" s="403"/>
      <c r="AN3790" s="403"/>
      <c r="AO3790" s="405"/>
      <c r="AP3790" s="403"/>
      <c r="AQ3790" s="403"/>
      <c r="AR3790" s="403"/>
      <c r="AS3790" s="403"/>
      <c r="AT3790" s="403"/>
      <c r="AU3790" s="403"/>
      <c r="AV3790" s="405"/>
      <c r="AW3790" s="404"/>
      <c r="AY3790" s="403"/>
      <c r="BC3790" s="403"/>
      <c r="BD3790" s="403"/>
      <c r="BE3790" s="403"/>
      <c r="BF3790" s="403"/>
      <c r="BG3790" s="403"/>
      <c r="BH3790" s="403"/>
      <c r="BI3790" s="403"/>
      <c r="BJ3790" s="403"/>
      <c r="BK3790" s="403"/>
    </row>
    <row r="3791" spans="1:63" x14ac:dyDescent="0.25">
      <c r="A3791" s="405"/>
      <c r="B3791" s="400"/>
      <c r="C3791" s="403"/>
      <c r="D3791" s="403"/>
      <c r="E3791" s="403"/>
      <c r="I3791" s="404"/>
      <c r="Q3791" s="405"/>
      <c r="S3791" s="405"/>
      <c r="T3791" s="403"/>
      <c r="U3791" s="406"/>
      <c r="V3791" s="400"/>
      <c r="W3791" s="405"/>
      <c r="X3791" s="405"/>
      <c r="Y3791" s="403"/>
      <c r="Z3791" s="407"/>
      <c r="AA3791" s="403"/>
      <c r="AB3791" s="405"/>
      <c r="AC3791" s="403"/>
      <c r="AD3791" s="406"/>
      <c r="AG3791" s="403"/>
      <c r="AH3791" s="403"/>
      <c r="AI3791" s="405"/>
      <c r="AL3791" s="403"/>
      <c r="AN3791" s="403"/>
      <c r="AO3791" s="405"/>
      <c r="AP3791" s="403"/>
      <c r="AQ3791" s="403"/>
      <c r="AR3791" s="403"/>
      <c r="AS3791" s="403"/>
      <c r="AT3791" s="403"/>
      <c r="AU3791" s="403"/>
      <c r="AV3791" s="405"/>
      <c r="AW3791" s="404"/>
      <c r="AY3791" s="403"/>
      <c r="BC3791" s="403"/>
      <c r="BD3791" s="403"/>
      <c r="BE3791" s="403"/>
      <c r="BF3791" s="403"/>
      <c r="BG3791" s="403"/>
      <c r="BH3791" s="403"/>
      <c r="BI3791" s="403"/>
      <c r="BJ3791" s="403"/>
      <c r="BK3791" s="403"/>
    </row>
    <row r="3792" spans="1:63" x14ac:dyDescent="0.25">
      <c r="A3792" s="405"/>
      <c r="B3792" s="400"/>
      <c r="C3792" s="403"/>
      <c r="D3792" s="403"/>
      <c r="E3792" s="403"/>
      <c r="I3792" s="404"/>
      <c r="Q3792" s="405"/>
      <c r="S3792" s="405"/>
      <c r="T3792" s="403"/>
      <c r="U3792" s="406"/>
      <c r="V3792" s="400"/>
      <c r="W3792" s="405"/>
      <c r="X3792" s="405"/>
      <c r="Y3792" s="403"/>
      <c r="Z3792" s="407"/>
      <c r="AA3792" s="403"/>
      <c r="AB3792" s="405"/>
      <c r="AC3792" s="403"/>
      <c r="AD3792" s="406"/>
      <c r="AG3792" s="403"/>
      <c r="AH3792" s="403"/>
      <c r="AI3792" s="405"/>
      <c r="AL3792" s="403"/>
      <c r="AN3792" s="403"/>
      <c r="AO3792" s="405"/>
      <c r="AP3792" s="403"/>
      <c r="AQ3792" s="403"/>
      <c r="AR3792" s="403"/>
      <c r="AS3792" s="403"/>
      <c r="AT3792" s="403"/>
      <c r="AU3792" s="403"/>
      <c r="AV3792" s="405"/>
      <c r="AW3792" s="404"/>
      <c r="AY3792" s="403"/>
      <c r="BC3792" s="403"/>
      <c r="BD3792" s="403"/>
      <c r="BE3792" s="403"/>
      <c r="BF3792" s="403"/>
      <c r="BG3792" s="403"/>
      <c r="BH3792" s="403"/>
      <c r="BI3792" s="403"/>
      <c r="BJ3792" s="403"/>
      <c r="BK3792" s="403"/>
    </row>
    <row r="3793" spans="1:63" x14ac:dyDescent="0.25">
      <c r="A3793" s="405"/>
      <c r="B3793" s="400"/>
      <c r="C3793" s="403"/>
      <c r="D3793" s="403"/>
      <c r="E3793" s="403"/>
      <c r="I3793" s="404"/>
      <c r="Q3793" s="405"/>
      <c r="S3793" s="405"/>
      <c r="T3793" s="403"/>
      <c r="U3793" s="406"/>
      <c r="V3793" s="400"/>
      <c r="W3793" s="405"/>
      <c r="X3793" s="405"/>
      <c r="Y3793" s="403"/>
      <c r="Z3793" s="407"/>
      <c r="AA3793" s="403"/>
      <c r="AB3793" s="405"/>
      <c r="AC3793" s="403"/>
      <c r="AD3793" s="406"/>
      <c r="AG3793" s="403"/>
      <c r="AH3793" s="403"/>
      <c r="AI3793" s="405"/>
      <c r="AL3793" s="403"/>
      <c r="AN3793" s="403"/>
      <c r="AO3793" s="405"/>
      <c r="AP3793" s="403"/>
      <c r="AQ3793" s="403"/>
      <c r="AR3793" s="403"/>
      <c r="AS3793" s="403"/>
      <c r="AT3793" s="403"/>
      <c r="AU3793" s="403"/>
      <c r="AV3793" s="405"/>
      <c r="AW3793" s="404"/>
      <c r="AY3793" s="403"/>
      <c r="BC3793" s="403"/>
      <c r="BD3793" s="403"/>
      <c r="BE3793" s="403"/>
      <c r="BF3793" s="403"/>
      <c r="BG3793" s="403"/>
      <c r="BH3793" s="403"/>
      <c r="BI3793" s="403"/>
      <c r="BJ3793" s="403"/>
      <c r="BK3793" s="403"/>
    </row>
    <row r="3794" spans="1:63" x14ac:dyDescent="0.25">
      <c r="A3794" s="405"/>
      <c r="B3794" s="400"/>
      <c r="C3794" s="403"/>
      <c r="D3794" s="403"/>
      <c r="E3794" s="403"/>
      <c r="I3794" s="404"/>
      <c r="Q3794" s="405"/>
      <c r="S3794" s="405"/>
      <c r="T3794" s="403"/>
      <c r="U3794" s="406"/>
      <c r="V3794" s="400"/>
      <c r="W3794" s="405"/>
      <c r="X3794" s="405"/>
      <c r="Y3794" s="403"/>
      <c r="Z3794" s="407"/>
      <c r="AA3794" s="403"/>
      <c r="AB3794" s="405"/>
      <c r="AC3794" s="403"/>
      <c r="AD3794" s="406"/>
      <c r="AG3794" s="403"/>
      <c r="AH3794" s="403"/>
      <c r="AI3794" s="405"/>
      <c r="AL3794" s="403"/>
      <c r="AN3794" s="403"/>
      <c r="AO3794" s="405"/>
      <c r="AP3794" s="403"/>
      <c r="AQ3794" s="403"/>
      <c r="AR3794" s="403"/>
      <c r="AS3794" s="403"/>
      <c r="AT3794" s="403"/>
      <c r="AU3794" s="403"/>
      <c r="AV3794" s="405"/>
      <c r="AW3794" s="404"/>
      <c r="AY3794" s="403"/>
      <c r="BC3794" s="403"/>
      <c r="BD3794" s="403"/>
      <c r="BE3794" s="403"/>
      <c r="BF3794" s="403"/>
      <c r="BG3794" s="403"/>
      <c r="BH3794" s="403"/>
      <c r="BI3794" s="403"/>
      <c r="BJ3794" s="403"/>
      <c r="BK3794" s="403"/>
    </row>
    <row r="3795" spans="1:63" x14ac:dyDescent="0.25">
      <c r="A3795" s="405"/>
      <c r="B3795" s="400"/>
      <c r="C3795" s="403"/>
      <c r="D3795" s="403"/>
      <c r="E3795" s="403"/>
      <c r="I3795" s="404"/>
      <c r="Q3795" s="405"/>
      <c r="S3795" s="405"/>
      <c r="T3795" s="403"/>
      <c r="U3795" s="406"/>
      <c r="V3795" s="400"/>
      <c r="W3795" s="405"/>
      <c r="X3795" s="405"/>
      <c r="Y3795" s="403"/>
      <c r="Z3795" s="407"/>
      <c r="AA3795" s="403"/>
      <c r="AB3795" s="405"/>
      <c r="AC3795" s="403"/>
      <c r="AD3795" s="406"/>
      <c r="AG3795" s="403"/>
      <c r="AH3795" s="403"/>
      <c r="AI3795" s="405"/>
      <c r="AL3795" s="403"/>
      <c r="AN3795" s="403"/>
      <c r="AO3795" s="405"/>
      <c r="AP3795" s="403"/>
      <c r="AQ3795" s="403"/>
      <c r="AR3795" s="403"/>
      <c r="AS3795" s="403"/>
      <c r="AT3795" s="403"/>
      <c r="AU3795" s="403"/>
      <c r="AV3795" s="405"/>
      <c r="AW3795" s="404"/>
      <c r="AY3795" s="403"/>
      <c r="BC3795" s="403"/>
      <c r="BD3795" s="403"/>
      <c r="BE3795" s="403"/>
      <c r="BF3795" s="403"/>
      <c r="BG3795" s="403"/>
      <c r="BH3795" s="403"/>
      <c r="BI3795" s="403"/>
      <c r="BJ3795" s="403"/>
      <c r="BK3795" s="403"/>
    </row>
    <row r="3796" spans="1:63" x14ac:dyDescent="0.25">
      <c r="A3796" s="405"/>
      <c r="B3796" s="400"/>
      <c r="C3796" s="403"/>
      <c r="D3796" s="403"/>
      <c r="E3796" s="403"/>
      <c r="I3796" s="404"/>
      <c r="Q3796" s="405"/>
      <c r="S3796" s="405"/>
      <c r="T3796" s="403"/>
      <c r="U3796" s="406"/>
      <c r="V3796" s="400"/>
      <c r="W3796" s="405"/>
      <c r="X3796" s="405"/>
      <c r="Y3796" s="403"/>
      <c r="Z3796" s="407"/>
      <c r="AA3796" s="403"/>
      <c r="AB3796" s="405"/>
      <c r="AC3796" s="403"/>
      <c r="AD3796" s="406"/>
      <c r="AG3796" s="403"/>
      <c r="AH3796" s="403"/>
      <c r="AI3796" s="405"/>
      <c r="AL3796" s="403"/>
      <c r="AN3796" s="403"/>
      <c r="AO3796" s="405"/>
      <c r="AP3796" s="403"/>
      <c r="AQ3796" s="403"/>
      <c r="AR3796" s="403"/>
      <c r="AS3796" s="403"/>
      <c r="AT3796" s="403"/>
      <c r="AU3796" s="403"/>
      <c r="AV3796" s="405"/>
      <c r="AW3796" s="404"/>
      <c r="AY3796" s="403"/>
      <c r="BC3796" s="403"/>
      <c r="BD3796" s="403"/>
      <c r="BE3796" s="403"/>
      <c r="BF3796" s="403"/>
      <c r="BG3796" s="403"/>
      <c r="BH3796" s="403"/>
      <c r="BI3796" s="403"/>
      <c r="BJ3796" s="403"/>
      <c r="BK3796" s="403"/>
    </row>
    <row r="3797" spans="1:63" x14ac:dyDescent="0.25">
      <c r="A3797" s="405"/>
      <c r="B3797" s="400"/>
      <c r="C3797" s="403"/>
      <c r="D3797" s="403"/>
      <c r="E3797" s="403"/>
      <c r="I3797" s="404"/>
      <c r="Q3797" s="405"/>
      <c r="S3797" s="405"/>
      <c r="T3797" s="403"/>
      <c r="U3797" s="406"/>
      <c r="V3797" s="400"/>
      <c r="W3797" s="405"/>
      <c r="X3797" s="405"/>
      <c r="Y3797" s="403"/>
      <c r="Z3797" s="407"/>
      <c r="AA3797" s="403"/>
      <c r="AB3797" s="405"/>
      <c r="AC3797" s="403"/>
      <c r="AD3797" s="406"/>
      <c r="AG3797" s="403"/>
      <c r="AH3797" s="403"/>
      <c r="AI3797" s="405"/>
      <c r="AL3797" s="403"/>
      <c r="AN3797" s="403"/>
      <c r="AO3797" s="405"/>
      <c r="AP3797" s="403"/>
      <c r="AQ3797" s="403"/>
      <c r="AR3797" s="403"/>
      <c r="AS3797" s="403"/>
      <c r="AT3797" s="403"/>
      <c r="AU3797" s="403"/>
      <c r="AV3797" s="405"/>
      <c r="AW3797" s="404"/>
      <c r="AY3797" s="403"/>
      <c r="BC3797" s="403"/>
      <c r="BD3797" s="403"/>
      <c r="BE3797" s="403"/>
      <c r="BF3797" s="403"/>
      <c r="BG3797" s="403"/>
      <c r="BH3797" s="403"/>
      <c r="BI3797" s="403"/>
      <c r="BJ3797" s="403"/>
      <c r="BK3797" s="403"/>
    </row>
    <row r="3798" spans="1:63" x14ac:dyDescent="0.25">
      <c r="A3798" s="405"/>
      <c r="B3798" s="400"/>
      <c r="C3798" s="403"/>
      <c r="D3798" s="403"/>
      <c r="E3798" s="403"/>
      <c r="I3798" s="404"/>
      <c r="Q3798" s="405"/>
      <c r="S3798" s="405"/>
      <c r="T3798" s="403"/>
      <c r="U3798" s="406"/>
      <c r="V3798" s="400"/>
      <c r="W3798" s="405"/>
      <c r="X3798" s="405"/>
      <c r="Y3798" s="403"/>
      <c r="Z3798" s="407"/>
      <c r="AA3798" s="403"/>
      <c r="AB3798" s="405"/>
      <c r="AC3798" s="403"/>
      <c r="AD3798" s="406"/>
      <c r="AG3798" s="403"/>
      <c r="AH3798" s="403"/>
      <c r="AI3798" s="405"/>
      <c r="AL3798" s="403"/>
      <c r="AN3798" s="403"/>
      <c r="AO3798" s="405"/>
      <c r="AP3798" s="403"/>
      <c r="AQ3798" s="403"/>
      <c r="AR3798" s="403"/>
      <c r="AS3798" s="403"/>
      <c r="AT3798" s="403"/>
      <c r="AU3798" s="403"/>
      <c r="AV3798" s="405"/>
      <c r="AW3798" s="404"/>
      <c r="AY3798" s="403"/>
      <c r="BC3798" s="403"/>
      <c r="BD3798" s="403"/>
      <c r="BE3798" s="403"/>
      <c r="BF3798" s="403"/>
      <c r="BG3798" s="403"/>
      <c r="BH3798" s="403"/>
      <c r="BI3798" s="403"/>
      <c r="BJ3798" s="403"/>
      <c r="BK3798" s="403"/>
    </row>
    <row r="3799" spans="1:63" x14ac:dyDescent="0.25">
      <c r="A3799" s="405"/>
      <c r="B3799" s="400"/>
      <c r="C3799" s="403"/>
      <c r="D3799" s="403"/>
      <c r="E3799" s="403"/>
      <c r="I3799" s="404"/>
      <c r="Q3799" s="405"/>
      <c r="S3799" s="405"/>
      <c r="T3799" s="403"/>
      <c r="U3799" s="406"/>
      <c r="V3799" s="400"/>
      <c r="W3799" s="405"/>
      <c r="X3799" s="405"/>
      <c r="Y3799" s="403"/>
      <c r="Z3799" s="407"/>
      <c r="AA3799" s="403"/>
      <c r="AB3799" s="405"/>
      <c r="AC3799" s="403"/>
      <c r="AD3799" s="406"/>
      <c r="AG3799" s="403"/>
      <c r="AH3799" s="403"/>
      <c r="AI3799" s="405"/>
      <c r="AL3799" s="403"/>
      <c r="AN3799" s="403"/>
      <c r="AO3799" s="405"/>
      <c r="AP3799" s="403"/>
      <c r="AQ3799" s="403"/>
      <c r="AR3799" s="403"/>
      <c r="AS3799" s="403"/>
      <c r="AT3799" s="403"/>
      <c r="AU3799" s="403"/>
      <c r="AV3799" s="405"/>
      <c r="AW3799" s="404"/>
      <c r="AY3799" s="403"/>
      <c r="BC3799" s="403"/>
      <c r="BD3799" s="403"/>
      <c r="BE3799" s="403"/>
      <c r="BF3799" s="403"/>
      <c r="BG3799" s="403"/>
      <c r="BH3799" s="403"/>
      <c r="BI3799" s="403"/>
      <c r="BJ3799" s="403"/>
      <c r="BK3799" s="403"/>
    </row>
    <row r="3800" spans="1:63" x14ac:dyDescent="0.25">
      <c r="A3800" s="405"/>
      <c r="B3800" s="400"/>
      <c r="C3800" s="403"/>
      <c r="D3800" s="403"/>
      <c r="E3800" s="403"/>
      <c r="I3800" s="404"/>
      <c r="Q3800" s="405"/>
      <c r="S3800" s="405"/>
      <c r="T3800" s="403"/>
      <c r="U3800" s="406"/>
      <c r="V3800" s="400"/>
      <c r="W3800" s="405"/>
      <c r="X3800" s="405"/>
      <c r="Y3800" s="403"/>
      <c r="Z3800" s="407"/>
      <c r="AA3800" s="403"/>
      <c r="AB3800" s="405"/>
      <c r="AC3800" s="403"/>
      <c r="AD3800" s="406"/>
      <c r="AG3800" s="403"/>
      <c r="AH3800" s="403"/>
      <c r="AI3800" s="405"/>
      <c r="AL3800" s="403"/>
      <c r="AN3800" s="403"/>
      <c r="AO3800" s="405"/>
      <c r="AP3800" s="403"/>
      <c r="AQ3800" s="403"/>
      <c r="AR3800" s="403"/>
      <c r="AS3800" s="403"/>
      <c r="AT3800" s="403"/>
      <c r="AU3800" s="403"/>
      <c r="AV3800" s="405"/>
      <c r="AW3800" s="404"/>
      <c r="AY3800" s="403"/>
      <c r="BC3800" s="403"/>
      <c r="BD3800" s="403"/>
      <c r="BE3800" s="403"/>
      <c r="BF3800" s="403"/>
      <c r="BG3800" s="403"/>
      <c r="BH3800" s="403"/>
      <c r="BI3800" s="403"/>
      <c r="BJ3800" s="403"/>
      <c r="BK3800" s="403"/>
    </row>
    <row r="3801" spans="1:63" x14ac:dyDescent="0.25">
      <c r="A3801" s="405"/>
      <c r="B3801" s="400"/>
      <c r="C3801" s="403"/>
      <c r="D3801" s="403"/>
      <c r="E3801" s="403"/>
      <c r="I3801" s="404"/>
      <c r="Q3801" s="405"/>
      <c r="S3801" s="405"/>
      <c r="T3801" s="403"/>
      <c r="U3801" s="406"/>
      <c r="V3801" s="400"/>
      <c r="W3801" s="405"/>
      <c r="X3801" s="405"/>
      <c r="Y3801" s="403"/>
      <c r="Z3801" s="407"/>
      <c r="AA3801" s="403"/>
      <c r="AB3801" s="405"/>
      <c r="AC3801" s="403"/>
      <c r="AD3801" s="406"/>
      <c r="AG3801" s="403"/>
      <c r="AH3801" s="403"/>
      <c r="AI3801" s="405"/>
      <c r="AL3801" s="403"/>
      <c r="AN3801" s="403"/>
      <c r="AO3801" s="405"/>
      <c r="AP3801" s="403"/>
      <c r="AQ3801" s="403"/>
      <c r="AR3801" s="403"/>
      <c r="AS3801" s="403"/>
      <c r="AT3801" s="403"/>
      <c r="AU3801" s="403"/>
      <c r="AV3801" s="405"/>
      <c r="AW3801" s="404"/>
      <c r="AY3801" s="403"/>
      <c r="BC3801" s="403"/>
      <c r="BD3801" s="403"/>
      <c r="BE3801" s="403"/>
      <c r="BF3801" s="403"/>
      <c r="BG3801" s="403"/>
      <c r="BH3801" s="403"/>
      <c r="BI3801" s="403"/>
      <c r="BJ3801" s="403"/>
      <c r="BK3801" s="403"/>
    </row>
    <row r="3802" spans="1:63" x14ac:dyDescent="0.25">
      <c r="A3802" s="405"/>
      <c r="B3802" s="400"/>
      <c r="C3802" s="403"/>
      <c r="D3802" s="403"/>
      <c r="E3802" s="403"/>
      <c r="I3802" s="404"/>
      <c r="Q3802" s="405"/>
      <c r="S3802" s="405"/>
      <c r="T3802" s="403"/>
      <c r="U3802" s="406"/>
      <c r="V3802" s="400"/>
      <c r="W3802" s="405"/>
      <c r="X3802" s="405"/>
      <c r="Y3802" s="403"/>
      <c r="Z3802" s="407"/>
      <c r="AA3802" s="403"/>
      <c r="AB3802" s="405"/>
      <c r="AC3802" s="403"/>
      <c r="AD3802" s="406"/>
      <c r="AG3802" s="403"/>
      <c r="AH3802" s="403"/>
      <c r="AI3802" s="405"/>
      <c r="AL3802" s="403"/>
      <c r="AN3802" s="403"/>
      <c r="AO3802" s="405"/>
      <c r="AP3802" s="403"/>
      <c r="AQ3802" s="403"/>
      <c r="AR3802" s="403"/>
      <c r="AS3802" s="403"/>
      <c r="AT3802" s="403"/>
      <c r="AU3802" s="403"/>
      <c r="AV3802" s="405"/>
      <c r="AW3802" s="404"/>
      <c r="AY3802" s="403"/>
      <c r="BC3802" s="403"/>
      <c r="BD3802" s="403"/>
      <c r="BE3802" s="403"/>
      <c r="BF3802" s="403"/>
      <c r="BG3802" s="403"/>
      <c r="BH3802" s="403"/>
      <c r="BI3802" s="403"/>
      <c r="BJ3802" s="403"/>
      <c r="BK3802" s="403"/>
    </row>
    <row r="3803" spans="1:63" x14ac:dyDescent="0.25">
      <c r="A3803" s="405"/>
      <c r="B3803" s="400"/>
      <c r="C3803" s="403"/>
      <c r="D3803" s="403"/>
      <c r="E3803" s="403"/>
      <c r="I3803" s="404"/>
      <c r="Q3803" s="405"/>
      <c r="S3803" s="405"/>
      <c r="T3803" s="403"/>
      <c r="U3803" s="406"/>
      <c r="V3803" s="400"/>
      <c r="W3803" s="405"/>
      <c r="X3803" s="405"/>
      <c r="Y3803" s="403"/>
      <c r="Z3803" s="407"/>
      <c r="AA3803" s="403"/>
      <c r="AB3803" s="405"/>
      <c r="AC3803" s="403"/>
      <c r="AD3803" s="406"/>
      <c r="AG3803" s="403"/>
      <c r="AH3803" s="403"/>
      <c r="AI3803" s="405"/>
      <c r="AL3803" s="403"/>
      <c r="AN3803" s="403"/>
      <c r="AO3803" s="405"/>
      <c r="AP3803" s="403"/>
      <c r="AQ3803" s="403"/>
      <c r="AR3803" s="403"/>
      <c r="AS3803" s="403"/>
      <c r="AT3803" s="403"/>
      <c r="AU3803" s="403"/>
      <c r="AV3803" s="405"/>
      <c r="AW3803" s="404"/>
      <c r="AY3803" s="403"/>
      <c r="BC3803" s="403"/>
      <c r="BD3803" s="403"/>
      <c r="BE3803" s="403"/>
      <c r="BF3803" s="403"/>
      <c r="BG3803" s="403"/>
      <c r="BH3803" s="403"/>
      <c r="BI3803" s="403"/>
      <c r="BJ3803" s="403"/>
      <c r="BK3803" s="403"/>
    </row>
    <row r="3804" spans="1:63" x14ac:dyDescent="0.25">
      <c r="A3804" s="405"/>
      <c r="B3804" s="400"/>
      <c r="C3804" s="403"/>
      <c r="D3804" s="403"/>
      <c r="E3804" s="403"/>
      <c r="I3804" s="404"/>
      <c r="Q3804" s="405"/>
      <c r="S3804" s="405"/>
      <c r="T3804" s="403"/>
      <c r="U3804" s="406"/>
      <c r="V3804" s="400"/>
      <c r="W3804" s="405"/>
      <c r="X3804" s="405"/>
      <c r="Y3804" s="403"/>
      <c r="Z3804" s="407"/>
      <c r="AA3804" s="403"/>
      <c r="AB3804" s="405"/>
      <c r="AC3804" s="403"/>
      <c r="AD3804" s="406"/>
      <c r="AG3804" s="403"/>
      <c r="AH3804" s="403"/>
      <c r="AI3804" s="405"/>
      <c r="AL3804" s="403"/>
      <c r="AN3804" s="403"/>
      <c r="AO3804" s="405"/>
      <c r="AP3804" s="403"/>
      <c r="AQ3804" s="403"/>
      <c r="AR3804" s="403"/>
      <c r="AS3804" s="403"/>
      <c r="AT3804" s="403"/>
      <c r="AU3804" s="403"/>
      <c r="AV3804" s="405"/>
      <c r="AW3804" s="404"/>
      <c r="AY3804" s="403"/>
      <c r="BC3804" s="403"/>
      <c r="BD3804" s="403"/>
      <c r="BE3804" s="403"/>
      <c r="BF3804" s="403"/>
      <c r="BG3804" s="403"/>
      <c r="BH3804" s="403"/>
      <c r="BI3804" s="403"/>
      <c r="BJ3804" s="403"/>
      <c r="BK3804" s="403"/>
    </row>
    <row r="3805" spans="1:63" x14ac:dyDescent="0.25">
      <c r="A3805" s="405"/>
      <c r="B3805" s="400"/>
      <c r="C3805" s="403"/>
      <c r="D3805" s="403"/>
      <c r="E3805" s="403"/>
      <c r="I3805" s="404"/>
      <c r="Q3805" s="405"/>
      <c r="S3805" s="405"/>
      <c r="T3805" s="403"/>
      <c r="U3805" s="406"/>
      <c r="V3805" s="400"/>
      <c r="W3805" s="405"/>
      <c r="X3805" s="405"/>
      <c r="Y3805" s="403"/>
      <c r="Z3805" s="407"/>
      <c r="AA3805" s="403"/>
      <c r="AB3805" s="405"/>
      <c r="AC3805" s="403"/>
      <c r="AD3805" s="406"/>
      <c r="AG3805" s="403"/>
      <c r="AH3805" s="403"/>
      <c r="AI3805" s="405"/>
      <c r="AL3805" s="403"/>
      <c r="AN3805" s="403"/>
      <c r="AO3805" s="405"/>
      <c r="AP3805" s="403"/>
      <c r="AQ3805" s="403"/>
      <c r="AR3805" s="403"/>
      <c r="AS3805" s="403"/>
      <c r="AT3805" s="403"/>
      <c r="AU3805" s="403"/>
      <c r="AV3805" s="405"/>
      <c r="AW3805" s="404"/>
      <c r="AY3805" s="403"/>
      <c r="BC3805" s="403"/>
      <c r="BD3805" s="403"/>
      <c r="BE3805" s="403"/>
      <c r="BF3805" s="403"/>
      <c r="BG3805" s="403"/>
      <c r="BH3805" s="403"/>
      <c r="BI3805" s="403"/>
      <c r="BJ3805" s="403"/>
      <c r="BK3805" s="403"/>
    </row>
    <row r="3806" spans="1:63" x14ac:dyDescent="0.25">
      <c r="A3806" s="405"/>
      <c r="B3806" s="400"/>
      <c r="C3806" s="403"/>
      <c r="D3806" s="403"/>
      <c r="E3806" s="403"/>
      <c r="I3806" s="404"/>
      <c r="Q3806" s="405"/>
      <c r="S3806" s="405"/>
      <c r="T3806" s="403"/>
      <c r="U3806" s="406"/>
      <c r="V3806" s="400"/>
      <c r="W3806" s="405"/>
      <c r="X3806" s="405"/>
      <c r="Y3806" s="403"/>
      <c r="Z3806" s="407"/>
      <c r="AA3806" s="403"/>
      <c r="AB3806" s="405"/>
      <c r="AC3806" s="403"/>
      <c r="AD3806" s="406"/>
      <c r="AG3806" s="403"/>
      <c r="AH3806" s="403"/>
      <c r="AI3806" s="405"/>
      <c r="AL3806" s="403"/>
      <c r="AN3806" s="403"/>
      <c r="AO3806" s="405"/>
      <c r="AP3806" s="403"/>
      <c r="AQ3806" s="403"/>
      <c r="AR3806" s="403"/>
      <c r="AS3806" s="403"/>
      <c r="AT3806" s="403"/>
      <c r="AU3806" s="403"/>
      <c r="AV3806" s="405"/>
      <c r="AW3806" s="404"/>
      <c r="AY3806" s="403"/>
      <c r="BC3806" s="403"/>
      <c r="BD3806" s="403"/>
      <c r="BE3806" s="403"/>
      <c r="BF3806" s="403"/>
      <c r="BG3806" s="403"/>
      <c r="BH3806" s="403"/>
      <c r="BI3806" s="403"/>
      <c r="BJ3806" s="403"/>
      <c r="BK3806" s="403"/>
    </row>
    <row r="3807" spans="1:63" x14ac:dyDescent="0.25">
      <c r="A3807" s="405"/>
      <c r="B3807" s="400"/>
      <c r="C3807" s="403"/>
      <c r="D3807" s="403"/>
      <c r="E3807" s="403"/>
      <c r="I3807" s="404"/>
      <c r="Q3807" s="405"/>
      <c r="S3807" s="405"/>
      <c r="T3807" s="403"/>
      <c r="U3807" s="406"/>
      <c r="V3807" s="400"/>
      <c r="W3807" s="405"/>
      <c r="X3807" s="405"/>
      <c r="Y3807" s="403"/>
      <c r="Z3807" s="407"/>
      <c r="AA3807" s="403"/>
      <c r="AB3807" s="405"/>
      <c r="AC3807" s="403"/>
      <c r="AD3807" s="406"/>
      <c r="AG3807" s="403"/>
      <c r="AH3807" s="403"/>
      <c r="AI3807" s="405"/>
      <c r="AL3807" s="403"/>
      <c r="AN3807" s="403"/>
      <c r="AO3807" s="405"/>
      <c r="AP3807" s="403"/>
      <c r="AQ3807" s="403"/>
      <c r="AR3807" s="403"/>
      <c r="AS3807" s="403"/>
      <c r="AT3807" s="403"/>
      <c r="AU3807" s="403"/>
      <c r="AV3807" s="405"/>
      <c r="AW3807" s="404"/>
      <c r="AY3807" s="403"/>
      <c r="BC3807" s="403"/>
      <c r="BD3807" s="403"/>
      <c r="BE3807" s="403"/>
      <c r="BF3807" s="403"/>
      <c r="BG3807" s="403"/>
      <c r="BH3807" s="403"/>
      <c r="BI3807" s="403"/>
      <c r="BJ3807" s="403"/>
      <c r="BK3807" s="403"/>
    </row>
    <row r="3808" spans="1:63" x14ac:dyDescent="0.25">
      <c r="A3808" s="405"/>
      <c r="B3808" s="400"/>
      <c r="C3808" s="403"/>
      <c r="D3808" s="403"/>
      <c r="E3808" s="403"/>
      <c r="I3808" s="404"/>
      <c r="Q3808" s="405"/>
      <c r="S3808" s="405"/>
      <c r="T3808" s="403"/>
      <c r="U3808" s="406"/>
      <c r="V3808" s="400"/>
      <c r="W3808" s="405"/>
      <c r="X3808" s="405"/>
      <c r="Y3808" s="403"/>
      <c r="Z3808" s="407"/>
      <c r="AA3808" s="403"/>
      <c r="AB3808" s="405"/>
      <c r="AC3808" s="403"/>
      <c r="AD3808" s="406"/>
      <c r="AG3808" s="403"/>
      <c r="AH3808" s="403"/>
      <c r="AI3808" s="405"/>
      <c r="AL3808" s="403"/>
      <c r="AN3808" s="403"/>
      <c r="AO3808" s="405"/>
      <c r="AP3808" s="403"/>
      <c r="AQ3808" s="403"/>
      <c r="AR3808" s="403"/>
      <c r="AS3808" s="403"/>
      <c r="AT3808" s="403"/>
      <c r="AU3808" s="403"/>
      <c r="AV3808" s="405"/>
      <c r="AW3808" s="404"/>
      <c r="AY3808" s="403"/>
      <c r="BC3808" s="403"/>
      <c r="BD3808" s="403"/>
      <c r="BE3808" s="403"/>
      <c r="BF3808" s="403"/>
      <c r="BG3808" s="403"/>
      <c r="BH3808" s="403"/>
      <c r="BI3808" s="403"/>
      <c r="BJ3808" s="403"/>
      <c r="BK3808" s="403"/>
    </row>
    <row r="3809" spans="1:63" x14ac:dyDescent="0.25">
      <c r="A3809" s="405"/>
      <c r="B3809" s="400"/>
      <c r="C3809" s="403"/>
      <c r="D3809" s="403"/>
      <c r="E3809" s="403"/>
      <c r="I3809" s="404"/>
      <c r="Q3809" s="405"/>
      <c r="S3809" s="405"/>
      <c r="T3809" s="403"/>
      <c r="U3809" s="406"/>
      <c r="V3809" s="400"/>
      <c r="W3809" s="405"/>
      <c r="X3809" s="405"/>
      <c r="Y3809" s="403"/>
      <c r="Z3809" s="407"/>
      <c r="AA3809" s="403"/>
      <c r="AB3809" s="405"/>
      <c r="AC3809" s="403"/>
      <c r="AD3809" s="406"/>
      <c r="AG3809" s="403"/>
      <c r="AH3809" s="403"/>
      <c r="AI3809" s="405"/>
      <c r="AL3809" s="403"/>
      <c r="AN3809" s="403"/>
      <c r="AO3809" s="405"/>
      <c r="AP3809" s="403"/>
      <c r="AQ3809" s="403"/>
      <c r="AR3809" s="403"/>
      <c r="AS3809" s="403"/>
      <c r="AT3809" s="403"/>
      <c r="AU3809" s="403"/>
      <c r="AV3809" s="405"/>
      <c r="AW3809" s="404"/>
      <c r="AY3809" s="403"/>
      <c r="BC3809" s="403"/>
      <c r="BD3809" s="403"/>
      <c r="BE3809" s="403"/>
      <c r="BF3809" s="403"/>
      <c r="BG3809" s="403"/>
      <c r="BH3809" s="403"/>
      <c r="BI3809" s="403"/>
      <c r="BJ3809" s="403"/>
      <c r="BK3809" s="403"/>
    </row>
    <row r="3810" spans="1:63" x14ac:dyDescent="0.25">
      <c r="A3810" s="405"/>
      <c r="B3810" s="400"/>
      <c r="C3810" s="403"/>
      <c r="D3810" s="403"/>
      <c r="E3810" s="403"/>
      <c r="I3810" s="404"/>
      <c r="Q3810" s="405"/>
      <c r="S3810" s="405"/>
      <c r="T3810" s="403"/>
      <c r="U3810" s="406"/>
      <c r="V3810" s="400"/>
      <c r="W3810" s="405"/>
      <c r="X3810" s="405"/>
      <c r="Y3810" s="403"/>
      <c r="Z3810" s="407"/>
      <c r="AA3810" s="403"/>
      <c r="AB3810" s="405"/>
      <c r="AC3810" s="403"/>
      <c r="AD3810" s="406"/>
      <c r="AG3810" s="403"/>
      <c r="AH3810" s="403"/>
      <c r="AI3810" s="405"/>
      <c r="AL3810" s="403"/>
      <c r="AN3810" s="403"/>
      <c r="AO3810" s="405"/>
      <c r="AP3810" s="403"/>
      <c r="AQ3810" s="403"/>
      <c r="AR3810" s="403"/>
      <c r="AS3810" s="403"/>
      <c r="AT3810" s="403"/>
      <c r="AU3810" s="403"/>
      <c r="AV3810" s="405"/>
      <c r="AW3810" s="404"/>
      <c r="AY3810" s="403"/>
      <c r="BC3810" s="403"/>
      <c r="BD3810" s="403"/>
      <c r="BE3810" s="403"/>
      <c r="BF3810" s="403"/>
      <c r="BG3810" s="403"/>
      <c r="BH3810" s="403"/>
      <c r="BI3810" s="403"/>
      <c r="BJ3810" s="403"/>
      <c r="BK3810" s="403"/>
    </row>
    <row r="3811" spans="1:63" x14ac:dyDescent="0.25">
      <c r="A3811" s="405"/>
      <c r="B3811" s="400"/>
      <c r="C3811" s="403"/>
      <c r="D3811" s="403"/>
      <c r="E3811" s="403"/>
      <c r="I3811" s="404"/>
      <c r="Q3811" s="405"/>
      <c r="S3811" s="405"/>
      <c r="T3811" s="403"/>
      <c r="U3811" s="406"/>
      <c r="V3811" s="400"/>
      <c r="W3811" s="405"/>
      <c r="X3811" s="405"/>
      <c r="Y3811" s="403"/>
      <c r="Z3811" s="407"/>
      <c r="AA3811" s="403"/>
      <c r="AB3811" s="405"/>
      <c r="AC3811" s="403"/>
      <c r="AD3811" s="406"/>
      <c r="AG3811" s="403"/>
      <c r="AH3811" s="403"/>
      <c r="AI3811" s="405"/>
      <c r="AL3811" s="403"/>
      <c r="AN3811" s="403"/>
      <c r="AO3811" s="405"/>
      <c r="AP3811" s="403"/>
      <c r="AQ3811" s="403"/>
      <c r="AR3811" s="403"/>
      <c r="AS3811" s="403"/>
      <c r="AT3811" s="403"/>
      <c r="AU3811" s="403"/>
      <c r="AV3811" s="405"/>
      <c r="AW3811" s="404"/>
      <c r="AY3811" s="403"/>
      <c r="BC3811" s="403"/>
      <c r="BD3811" s="403"/>
      <c r="BE3811" s="403"/>
      <c r="BF3811" s="403"/>
      <c r="BG3811" s="403"/>
      <c r="BH3811" s="403"/>
      <c r="BI3811" s="403"/>
      <c r="BJ3811" s="403"/>
      <c r="BK3811" s="403"/>
    </row>
    <row r="3812" spans="1:63" x14ac:dyDescent="0.25">
      <c r="A3812" s="405"/>
      <c r="B3812" s="400"/>
      <c r="C3812" s="403"/>
      <c r="D3812" s="403"/>
      <c r="E3812" s="403"/>
      <c r="I3812" s="404"/>
      <c r="Q3812" s="405"/>
      <c r="S3812" s="405"/>
      <c r="T3812" s="403"/>
      <c r="U3812" s="406"/>
      <c r="V3812" s="400"/>
      <c r="W3812" s="405"/>
      <c r="X3812" s="405"/>
      <c r="Y3812" s="403"/>
      <c r="Z3812" s="407"/>
      <c r="AA3812" s="403"/>
      <c r="AB3812" s="405"/>
      <c r="AC3812" s="403"/>
      <c r="AD3812" s="406"/>
      <c r="AG3812" s="403"/>
      <c r="AH3812" s="403"/>
      <c r="AI3812" s="405"/>
      <c r="AL3812" s="403"/>
      <c r="AN3812" s="403"/>
      <c r="AO3812" s="405"/>
      <c r="AP3812" s="403"/>
      <c r="AQ3812" s="403"/>
      <c r="AR3812" s="403"/>
      <c r="AS3812" s="403"/>
      <c r="AT3812" s="403"/>
      <c r="AU3812" s="403"/>
      <c r="AV3812" s="405"/>
      <c r="AW3812" s="404"/>
      <c r="AY3812" s="403"/>
      <c r="BC3812" s="403"/>
      <c r="BD3812" s="403"/>
      <c r="BE3812" s="403"/>
      <c r="BF3812" s="403"/>
      <c r="BG3812" s="403"/>
      <c r="BH3812" s="403"/>
      <c r="BI3812" s="403"/>
      <c r="BJ3812" s="403"/>
      <c r="BK3812" s="403"/>
    </row>
    <row r="3813" spans="1:63" x14ac:dyDescent="0.25">
      <c r="A3813" s="405"/>
      <c r="B3813" s="400"/>
      <c r="C3813" s="403"/>
      <c r="D3813" s="403"/>
      <c r="E3813" s="403"/>
      <c r="I3813" s="404"/>
      <c r="Q3813" s="405"/>
      <c r="S3813" s="405"/>
      <c r="T3813" s="403"/>
      <c r="U3813" s="406"/>
      <c r="V3813" s="400"/>
      <c r="W3813" s="405"/>
      <c r="X3813" s="405"/>
      <c r="Y3813" s="403"/>
      <c r="Z3813" s="407"/>
      <c r="AA3813" s="403"/>
      <c r="AB3813" s="405"/>
      <c r="AC3813" s="403"/>
      <c r="AD3813" s="406"/>
      <c r="AG3813" s="403"/>
      <c r="AH3813" s="403"/>
      <c r="AI3813" s="405"/>
      <c r="AL3813" s="403"/>
      <c r="AN3813" s="403"/>
      <c r="AO3813" s="405"/>
      <c r="AP3813" s="403"/>
      <c r="AQ3813" s="403"/>
      <c r="AR3813" s="403"/>
      <c r="AS3813" s="403"/>
      <c r="AT3813" s="403"/>
      <c r="AU3813" s="403"/>
      <c r="AV3813" s="405"/>
      <c r="AW3813" s="404"/>
      <c r="AY3813" s="403"/>
      <c r="BC3813" s="403"/>
      <c r="BD3813" s="403"/>
      <c r="BE3813" s="403"/>
      <c r="BF3813" s="403"/>
      <c r="BG3813" s="403"/>
      <c r="BH3813" s="403"/>
      <c r="BI3813" s="403"/>
      <c r="BJ3813" s="403"/>
      <c r="BK3813" s="403"/>
    </row>
    <row r="3814" spans="1:63" x14ac:dyDescent="0.25">
      <c r="A3814" s="405"/>
      <c r="B3814" s="400"/>
      <c r="C3814" s="403"/>
      <c r="D3814" s="403"/>
      <c r="E3814" s="403"/>
      <c r="I3814" s="404"/>
      <c r="Q3814" s="405"/>
      <c r="S3814" s="405"/>
      <c r="T3814" s="403"/>
      <c r="U3814" s="406"/>
      <c r="V3814" s="400"/>
      <c r="W3814" s="405"/>
      <c r="X3814" s="405"/>
      <c r="Y3814" s="403"/>
      <c r="Z3814" s="407"/>
      <c r="AA3814" s="403"/>
      <c r="AB3814" s="405"/>
      <c r="AC3814" s="403"/>
      <c r="AD3814" s="406"/>
      <c r="AG3814" s="403"/>
      <c r="AH3814" s="403"/>
      <c r="AI3814" s="405"/>
      <c r="AL3814" s="403"/>
      <c r="AN3814" s="403"/>
      <c r="AO3814" s="405"/>
      <c r="AP3814" s="403"/>
      <c r="AQ3814" s="403"/>
      <c r="AR3814" s="403"/>
      <c r="AS3814" s="403"/>
      <c r="AT3814" s="403"/>
      <c r="AU3814" s="403"/>
      <c r="AV3814" s="405"/>
      <c r="AW3814" s="404"/>
      <c r="AY3814" s="403"/>
      <c r="BC3814" s="403"/>
      <c r="BD3814" s="403"/>
      <c r="BE3814" s="403"/>
      <c r="BF3814" s="403"/>
      <c r="BG3814" s="403"/>
      <c r="BH3814" s="403"/>
      <c r="BI3814" s="403"/>
      <c r="BJ3814" s="403"/>
      <c r="BK3814" s="403"/>
    </row>
    <row r="3815" spans="1:63" x14ac:dyDescent="0.25">
      <c r="A3815" s="405"/>
      <c r="B3815" s="400"/>
      <c r="C3815" s="403"/>
      <c r="D3815" s="403"/>
      <c r="E3815" s="403"/>
      <c r="I3815" s="404"/>
      <c r="Q3815" s="405"/>
      <c r="S3815" s="405"/>
      <c r="T3815" s="403"/>
      <c r="U3815" s="406"/>
      <c r="V3815" s="400"/>
      <c r="W3815" s="405"/>
      <c r="X3815" s="405"/>
      <c r="Y3815" s="403"/>
      <c r="Z3815" s="407"/>
      <c r="AA3815" s="403"/>
      <c r="AB3815" s="405"/>
      <c r="AC3815" s="403"/>
      <c r="AD3815" s="406"/>
      <c r="AG3815" s="403"/>
      <c r="AH3815" s="403"/>
      <c r="AI3815" s="405"/>
      <c r="AL3815" s="403"/>
      <c r="AN3815" s="403"/>
      <c r="AO3815" s="405"/>
      <c r="AP3815" s="403"/>
      <c r="AQ3815" s="403"/>
      <c r="AR3815" s="403"/>
      <c r="AS3815" s="403"/>
      <c r="AT3815" s="403"/>
      <c r="AU3815" s="403"/>
      <c r="AV3815" s="405"/>
      <c r="AW3815" s="404"/>
      <c r="AY3815" s="403"/>
      <c r="BC3815" s="403"/>
      <c r="BD3815" s="403"/>
      <c r="BE3815" s="403"/>
      <c r="BF3815" s="403"/>
      <c r="BG3815" s="403"/>
      <c r="BH3815" s="403"/>
      <c r="BI3815" s="403"/>
      <c r="BJ3815" s="403"/>
      <c r="BK3815" s="403"/>
    </row>
    <row r="3816" spans="1:63" x14ac:dyDescent="0.25">
      <c r="A3816" s="405"/>
      <c r="B3816" s="400"/>
      <c r="C3816" s="403"/>
      <c r="D3816" s="403"/>
      <c r="E3816" s="403"/>
      <c r="I3816" s="404"/>
      <c r="Q3816" s="405"/>
      <c r="S3816" s="405"/>
      <c r="T3816" s="403"/>
      <c r="U3816" s="406"/>
      <c r="V3816" s="400"/>
      <c r="W3816" s="405"/>
      <c r="X3816" s="405"/>
      <c r="Y3816" s="403"/>
      <c r="Z3816" s="407"/>
      <c r="AA3816" s="403"/>
      <c r="AB3816" s="405"/>
      <c r="AC3816" s="403"/>
      <c r="AD3816" s="406"/>
      <c r="AG3816" s="403"/>
      <c r="AH3816" s="403"/>
      <c r="AI3816" s="405"/>
      <c r="AL3816" s="403"/>
      <c r="AN3816" s="403"/>
      <c r="AO3816" s="405"/>
      <c r="AP3816" s="403"/>
      <c r="AQ3816" s="403"/>
      <c r="AR3816" s="403"/>
      <c r="AS3816" s="403"/>
      <c r="AT3816" s="403"/>
      <c r="AU3816" s="403"/>
      <c r="AV3816" s="405"/>
      <c r="AW3816" s="404"/>
      <c r="AY3816" s="403"/>
      <c r="BC3816" s="403"/>
      <c r="BD3816" s="403"/>
      <c r="BE3816" s="403"/>
      <c r="BF3816" s="403"/>
      <c r="BG3816" s="403"/>
      <c r="BH3816" s="403"/>
      <c r="BI3816" s="403"/>
      <c r="BJ3816" s="403"/>
      <c r="BK3816" s="403"/>
    </row>
    <row r="3817" spans="1:63" x14ac:dyDescent="0.25">
      <c r="A3817" s="405"/>
      <c r="B3817" s="400"/>
      <c r="C3817" s="403"/>
      <c r="D3817" s="403"/>
      <c r="E3817" s="403"/>
      <c r="I3817" s="404"/>
      <c r="Q3817" s="405"/>
      <c r="S3817" s="405"/>
      <c r="T3817" s="403"/>
      <c r="U3817" s="406"/>
      <c r="V3817" s="400"/>
      <c r="W3817" s="405"/>
      <c r="X3817" s="405"/>
      <c r="Y3817" s="403"/>
      <c r="Z3817" s="407"/>
      <c r="AA3817" s="403"/>
      <c r="AB3817" s="405"/>
      <c r="AC3817" s="403"/>
      <c r="AD3817" s="406"/>
      <c r="AG3817" s="403"/>
      <c r="AH3817" s="403"/>
      <c r="AI3817" s="405"/>
      <c r="AL3817" s="403"/>
      <c r="AN3817" s="403"/>
      <c r="AO3817" s="405"/>
      <c r="AP3817" s="403"/>
      <c r="AQ3817" s="403"/>
      <c r="AR3817" s="403"/>
      <c r="AS3817" s="403"/>
      <c r="AT3817" s="403"/>
      <c r="AU3817" s="403"/>
      <c r="AV3817" s="405"/>
      <c r="AW3817" s="404"/>
      <c r="AY3817" s="403"/>
      <c r="BC3817" s="403"/>
      <c r="BD3817" s="403"/>
      <c r="BE3817" s="403"/>
      <c r="BF3817" s="403"/>
      <c r="BG3817" s="403"/>
      <c r="BH3817" s="403"/>
      <c r="BI3817" s="403"/>
      <c r="BJ3817" s="403"/>
      <c r="BK3817" s="403"/>
    </row>
    <row r="3818" spans="1:63" x14ac:dyDescent="0.25">
      <c r="A3818" s="405"/>
      <c r="B3818" s="400"/>
      <c r="C3818" s="403"/>
      <c r="D3818" s="403"/>
      <c r="E3818" s="403"/>
      <c r="I3818" s="404"/>
      <c r="Q3818" s="405"/>
      <c r="S3818" s="405"/>
      <c r="T3818" s="403"/>
      <c r="U3818" s="406"/>
      <c r="V3818" s="400"/>
      <c r="W3818" s="405"/>
      <c r="X3818" s="405"/>
      <c r="Y3818" s="403"/>
      <c r="Z3818" s="407"/>
      <c r="AA3818" s="403"/>
      <c r="AB3818" s="405"/>
      <c r="AC3818" s="403"/>
      <c r="AD3818" s="406"/>
      <c r="AG3818" s="403"/>
      <c r="AH3818" s="403"/>
      <c r="AI3818" s="405"/>
      <c r="AL3818" s="403"/>
      <c r="AN3818" s="403"/>
      <c r="AO3818" s="405"/>
      <c r="AP3818" s="403"/>
      <c r="AQ3818" s="403"/>
      <c r="AR3818" s="403"/>
      <c r="AS3818" s="403"/>
      <c r="AT3818" s="403"/>
      <c r="AU3818" s="403"/>
      <c r="AV3818" s="405"/>
      <c r="AW3818" s="404"/>
      <c r="AY3818" s="403"/>
      <c r="BC3818" s="403"/>
      <c r="BD3818" s="403"/>
      <c r="BE3818" s="403"/>
      <c r="BF3818" s="403"/>
      <c r="BG3818" s="403"/>
      <c r="BH3818" s="403"/>
      <c r="BI3818" s="403"/>
      <c r="BJ3818" s="403"/>
      <c r="BK3818" s="403"/>
    </row>
    <row r="3819" spans="1:63" x14ac:dyDescent="0.25">
      <c r="A3819" s="405"/>
      <c r="B3819" s="400"/>
      <c r="C3819" s="403"/>
      <c r="D3819" s="403"/>
      <c r="E3819" s="403"/>
      <c r="I3819" s="404"/>
      <c r="Q3819" s="405"/>
      <c r="S3819" s="405"/>
      <c r="T3819" s="403"/>
      <c r="U3819" s="406"/>
      <c r="V3819" s="400"/>
      <c r="W3819" s="405"/>
      <c r="X3819" s="405"/>
      <c r="Y3819" s="403"/>
      <c r="Z3819" s="407"/>
      <c r="AA3819" s="403"/>
      <c r="AB3819" s="405"/>
      <c r="AC3819" s="403"/>
      <c r="AD3819" s="406"/>
      <c r="AG3819" s="403"/>
      <c r="AH3819" s="403"/>
      <c r="AI3819" s="405"/>
      <c r="AL3819" s="403"/>
      <c r="AN3819" s="403"/>
      <c r="AO3819" s="405"/>
      <c r="AP3819" s="403"/>
      <c r="AQ3819" s="403"/>
      <c r="AR3819" s="403"/>
      <c r="AS3819" s="403"/>
      <c r="AT3819" s="403"/>
      <c r="AU3819" s="403"/>
      <c r="AV3819" s="405"/>
      <c r="AW3819" s="404"/>
      <c r="AY3819" s="403"/>
      <c r="BC3819" s="403"/>
      <c r="BD3819" s="403"/>
      <c r="BE3819" s="403"/>
      <c r="BF3819" s="403"/>
      <c r="BG3819" s="403"/>
      <c r="BH3819" s="403"/>
      <c r="BI3819" s="403"/>
      <c r="BJ3819" s="403"/>
      <c r="BK3819" s="403"/>
    </row>
    <row r="3820" spans="1:63" x14ac:dyDescent="0.25">
      <c r="A3820" s="405"/>
      <c r="B3820" s="400"/>
      <c r="C3820" s="403"/>
      <c r="D3820" s="403"/>
      <c r="E3820" s="403"/>
      <c r="I3820" s="404"/>
      <c r="Q3820" s="405"/>
      <c r="S3820" s="405"/>
      <c r="T3820" s="403"/>
      <c r="U3820" s="406"/>
      <c r="V3820" s="400"/>
      <c r="W3820" s="405"/>
      <c r="X3820" s="405"/>
      <c r="Y3820" s="403"/>
      <c r="Z3820" s="407"/>
      <c r="AA3820" s="403"/>
      <c r="AB3820" s="405"/>
      <c r="AC3820" s="403"/>
      <c r="AD3820" s="406"/>
      <c r="AG3820" s="403"/>
      <c r="AH3820" s="403"/>
      <c r="AI3820" s="405"/>
      <c r="AL3820" s="403"/>
      <c r="AN3820" s="403"/>
      <c r="AO3820" s="405"/>
      <c r="AP3820" s="403"/>
      <c r="AQ3820" s="403"/>
      <c r="AR3820" s="403"/>
      <c r="AS3820" s="403"/>
      <c r="AT3820" s="403"/>
      <c r="AU3820" s="403"/>
      <c r="AV3820" s="405"/>
      <c r="AW3820" s="404"/>
      <c r="AY3820" s="403"/>
      <c r="BC3820" s="403"/>
      <c r="BD3820" s="403"/>
      <c r="BE3820" s="403"/>
      <c r="BF3820" s="403"/>
      <c r="BG3820" s="403"/>
      <c r="BH3820" s="403"/>
      <c r="BI3820" s="403"/>
      <c r="BJ3820" s="403"/>
      <c r="BK3820" s="403"/>
    </row>
    <row r="3821" spans="1:63" x14ac:dyDescent="0.25">
      <c r="A3821" s="405"/>
      <c r="B3821" s="400"/>
      <c r="C3821" s="403"/>
      <c r="D3821" s="403"/>
      <c r="E3821" s="403"/>
      <c r="I3821" s="404"/>
      <c r="Q3821" s="405"/>
      <c r="S3821" s="405"/>
      <c r="T3821" s="403"/>
      <c r="U3821" s="406"/>
      <c r="V3821" s="400"/>
      <c r="W3821" s="405"/>
      <c r="X3821" s="405"/>
      <c r="Y3821" s="403"/>
      <c r="Z3821" s="407"/>
      <c r="AA3821" s="403"/>
      <c r="AB3821" s="405"/>
      <c r="AC3821" s="403"/>
      <c r="AD3821" s="406"/>
      <c r="AG3821" s="403"/>
      <c r="AH3821" s="403"/>
      <c r="AI3821" s="405"/>
      <c r="AL3821" s="403"/>
      <c r="AN3821" s="403"/>
      <c r="AO3821" s="405"/>
      <c r="AP3821" s="403"/>
      <c r="AQ3821" s="403"/>
      <c r="AR3821" s="403"/>
      <c r="AS3821" s="403"/>
      <c r="AT3821" s="403"/>
      <c r="AU3821" s="403"/>
      <c r="AV3821" s="405"/>
      <c r="AW3821" s="404"/>
      <c r="AY3821" s="403"/>
      <c r="BC3821" s="403"/>
      <c r="BD3821" s="403"/>
      <c r="BE3821" s="403"/>
      <c r="BF3821" s="403"/>
      <c r="BG3821" s="403"/>
      <c r="BH3821" s="403"/>
      <c r="BI3821" s="403"/>
      <c r="BJ3821" s="403"/>
      <c r="BK3821" s="403"/>
    </row>
    <row r="3822" spans="1:63" x14ac:dyDescent="0.25">
      <c r="A3822" s="405"/>
      <c r="B3822" s="400"/>
      <c r="C3822" s="403"/>
      <c r="D3822" s="403"/>
      <c r="E3822" s="403"/>
      <c r="I3822" s="404"/>
      <c r="Q3822" s="405"/>
      <c r="S3822" s="405"/>
      <c r="T3822" s="403"/>
      <c r="U3822" s="406"/>
      <c r="V3822" s="400"/>
      <c r="W3822" s="405"/>
      <c r="X3822" s="405"/>
      <c r="Y3822" s="403"/>
      <c r="Z3822" s="407"/>
      <c r="AA3822" s="403"/>
      <c r="AB3822" s="405"/>
      <c r="AC3822" s="403"/>
      <c r="AD3822" s="406"/>
      <c r="AG3822" s="403"/>
      <c r="AH3822" s="403"/>
      <c r="AI3822" s="405"/>
      <c r="AL3822" s="403"/>
      <c r="AN3822" s="403"/>
      <c r="AO3822" s="405"/>
      <c r="AP3822" s="403"/>
      <c r="AQ3822" s="403"/>
      <c r="AR3822" s="403"/>
      <c r="AS3822" s="403"/>
      <c r="AT3822" s="403"/>
      <c r="AU3822" s="403"/>
      <c r="AV3822" s="405"/>
      <c r="AW3822" s="404"/>
      <c r="AY3822" s="403"/>
      <c r="BC3822" s="403"/>
      <c r="BD3822" s="403"/>
      <c r="BE3822" s="403"/>
      <c r="BF3822" s="403"/>
      <c r="BG3822" s="403"/>
      <c r="BH3822" s="403"/>
      <c r="BI3822" s="403"/>
      <c r="BJ3822" s="403"/>
      <c r="BK3822" s="403"/>
    </row>
    <row r="3823" spans="1:63" x14ac:dyDescent="0.25">
      <c r="A3823" s="405"/>
      <c r="B3823" s="400"/>
      <c r="C3823" s="403"/>
      <c r="D3823" s="403"/>
      <c r="E3823" s="403"/>
      <c r="I3823" s="404"/>
      <c r="Q3823" s="405"/>
      <c r="S3823" s="405"/>
      <c r="T3823" s="403"/>
      <c r="U3823" s="406"/>
      <c r="V3823" s="400"/>
      <c r="W3823" s="405"/>
      <c r="X3823" s="405"/>
      <c r="Y3823" s="403"/>
      <c r="Z3823" s="407"/>
      <c r="AA3823" s="403"/>
      <c r="AB3823" s="405"/>
      <c r="AC3823" s="403"/>
      <c r="AD3823" s="406"/>
      <c r="AG3823" s="403"/>
      <c r="AH3823" s="403"/>
      <c r="AI3823" s="405"/>
      <c r="AL3823" s="403"/>
      <c r="AN3823" s="403"/>
      <c r="AO3823" s="405"/>
      <c r="AP3823" s="403"/>
      <c r="AQ3823" s="403"/>
      <c r="AR3823" s="403"/>
      <c r="AS3823" s="403"/>
      <c r="AT3823" s="403"/>
      <c r="AU3823" s="403"/>
      <c r="AV3823" s="405"/>
      <c r="AW3823" s="404"/>
      <c r="AY3823" s="403"/>
      <c r="BC3823" s="403"/>
      <c r="BD3823" s="403"/>
      <c r="BE3823" s="403"/>
      <c r="BF3823" s="403"/>
      <c r="BG3823" s="403"/>
      <c r="BH3823" s="403"/>
      <c r="BI3823" s="403"/>
      <c r="BJ3823" s="403"/>
      <c r="BK3823" s="403"/>
    </row>
    <row r="3824" spans="1:63" x14ac:dyDescent="0.25">
      <c r="A3824" s="405"/>
      <c r="B3824" s="400"/>
      <c r="C3824" s="403"/>
      <c r="D3824" s="403"/>
      <c r="E3824" s="403"/>
      <c r="I3824" s="404"/>
      <c r="Q3824" s="405"/>
      <c r="S3824" s="405"/>
      <c r="T3824" s="403"/>
      <c r="U3824" s="406"/>
      <c r="V3824" s="400"/>
      <c r="W3824" s="405"/>
      <c r="X3824" s="405"/>
      <c r="Y3824" s="403"/>
      <c r="Z3824" s="407"/>
      <c r="AA3824" s="403"/>
      <c r="AB3824" s="405"/>
      <c r="AC3824" s="403"/>
      <c r="AD3824" s="406"/>
      <c r="AG3824" s="403"/>
      <c r="AH3824" s="403"/>
      <c r="AI3824" s="405"/>
      <c r="AL3824" s="403"/>
      <c r="AN3824" s="403"/>
      <c r="AO3824" s="405"/>
      <c r="AP3824" s="403"/>
      <c r="AQ3824" s="403"/>
      <c r="AR3824" s="403"/>
      <c r="AS3824" s="403"/>
      <c r="AT3824" s="403"/>
      <c r="AU3824" s="403"/>
      <c r="AV3824" s="405"/>
      <c r="AW3824" s="404"/>
      <c r="AY3824" s="403"/>
      <c r="BC3824" s="403"/>
      <c r="BD3824" s="403"/>
      <c r="BE3824" s="403"/>
      <c r="BF3824" s="403"/>
      <c r="BG3824" s="403"/>
      <c r="BH3824" s="403"/>
      <c r="BI3824" s="403"/>
      <c r="BJ3824" s="403"/>
      <c r="BK3824" s="403"/>
    </row>
    <row r="3825" spans="1:63" x14ac:dyDescent="0.25">
      <c r="A3825" s="405"/>
      <c r="B3825" s="400"/>
      <c r="C3825" s="403"/>
      <c r="D3825" s="403"/>
      <c r="E3825" s="403"/>
      <c r="I3825" s="404"/>
      <c r="Q3825" s="405"/>
      <c r="S3825" s="405"/>
      <c r="T3825" s="403"/>
      <c r="U3825" s="406"/>
      <c r="V3825" s="400"/>
      <c r="W3825" s="405"/>
      <c r="X3825" s="405"/>
      <c r="Y3825" s="403"/>
      <c r="Z3825" s="407"/>
      <c r="AA3825" s="403"/>
      <c r="AB3825" s="405"/>
      <c r="AC3825" s="403"/>
      <c r="AD3825" s="406"/>
      <c r="AG3825" s="403"/>
      <c r="AH3825" s="403"/>
      <c r="AI3825" s="405"/>
      <c r="AL3825" s="403"/>
      <c r="AN3825" s="403"/>
      <c r="AO3825" s="405"/>
      <c r="AP3825" s="403"/>
      <c r="AQ3825" s="403"/>
      <c r="AR3825" s="403"/>
      <c r="AS3825" s="403"/>
      <c r="AT3825" s="403"/>
      <c r="AU3825" s="403"/>
      <c r="AV3825" s="405"/>
      <c r="AW3825" s="404"/>
      <c r="AY3825" s="403"/>
      <c r="BC3825" s="403"/>
      <c r="BD3825" s="403"/>
      <c r="BE3825" s="403"/>
      <c r="BF3825" s="403"/>
      <c r="BG3825" s="403"/>
      <c r="BH3825" s="403"/>
      <c r="BI3825" s="403"/>
      <c r="BJ3825" s="403"/>
      <c r="BK3825" s="403"/>
    </row>
    <row r="3826" spans="1:63" x14ac:dyDescent="0.25">
      <c r="A3826" s="405"/>
      <c r="B3826" s="400"/>
      <c r="C3826" s="403"/>
      <c r="D3826" s="403"/>
      <c r="E3826" s="403"/>
      <c r="I3826" s="404"/>
      <c r="Q3826" s="405"/>
      <c r="S3826" s="405"/>
      <c r="T3826" s="403"/>
      <c r="U3826" s="406"/>
      <c r="V3826" s="400"/>
      <c r="W3826" s="405"/>
      <c r="X3826" s="405"/>
      <c r="Y3826" s="403"/>
      <c r="Z3826" s="407"/>
      <c r="AA3826" s="403"/>
      <c r="AB3826" s="405"/>
      <c r="AC3826" s="403"/>
      <c r="AD3826" s="406"/>
      <c r="AG3826" s="403"/>
      <c r="AH3826" s="403"/>
      <c r="AI3826" s="405"/>
      <c r="AL3826" s="403"/>
      <c r="AN3826" s="403"/>
      <c r="AO3826" s="405"/>
      <c r="AP3826" s="403"/>
      <c r="AQ3826" s="403"/>
      <c r="AR3826" s="403"/>
      <c r="AS3826" s="403"/>
      <c r="AT3826" s="403"/>
      <c r="AU3826" s="403"/>
      <c r="AV3826" s="405"/>
      <c r="AW3826" s="404"/>
      <c r="AY3826" s="403"/>
      <c r="BC3826" s="403"/>
      <c r="BD3826" s="403"/>
      <c r="BE3826" s="403"/>
      <c r="BF3826" s="403"/>
      <c r="BG3826" s="403"/>
      <c r="BH3826" s="403"/>
      <c r="BI3826" s="403"/>
      <c r="BJ3826" s="403"/>
      <c r="BK3826" s="403"/>
    </row>
    <row r="3827" spans="1:63" x14ac:dyDescent="0.25">
      <c r="A3827" s="405"/>
      <c r="B3827" s="400"/>
      <c r="C3827" s="403"/>
      <c r="D3827" s="403"/>
      <c r="E3827" s="403"/>
      <c r="I3827" s="404"/>
      <c r="Q3827" s="405"/>
      <c r="S3827" s="405"/>
      <c r="T3827" s="403"/>
      <c r="U3827" s="406"/>
      <c r="V3827" s="400"/>
      <c r="W3827" s="405"/>
      <c r="X3827" s="405"/>
      <c r="Y3827" s="403"/>
      <c r="Z3827" s="407"/>
      <c r="AA3827" s="403"/>
      <c r="AB3827" s="405"/>
      <c r="AC3827" s="403"/>
      <c r="AD3827" s="406"/>
      <c r="AG3827" s="403"/>
      <c r="AH3827" s="403"/>
      <c r="AI3827" s="405"/>
      <c r="AL3827" s="403"/>
      <c r="AN3827" s="403"/>
      <c r="AO3827" s="405"/>
      <c r="AP3827" s="403"/>
      <c r="AQ3827" s="403"/>
      <c r="AR3827" s="403"/>
      <c r="AS3827" s="403"/>
      <c r="AT3827" s="403"/>
      <c r="AU3827" s="403"/>
      <c r="AV3827" s="405"/>
      <c r="AW3827" s="404"/>
      <c r="AY3827" s="403"/>
      <c r="BC3827" s="403"/>
      <c r="BD3827" s="403"/>
      <c r="BE3827" s="403"/>
      <c r="BF3827" s="403"/>
      <c r="BG3827" s="403"/>
      <c r="BH3827" s="403"/>
      <c r="BI3827" s="403"/>
      <c r="BJ3827" s="403"/>
      <c r="BK3827" s="403"/>
    </row>
    <row r="3828" spans="1:63" x14ac:dyDescent="0.25">
      <c r="A3828" s="405"/>
      <c r="B3828" s="400"/>
      <c r="C3828" s="403"/>
      <c r="D3828" s="403"/>
      <c r="E3828" s="403"/>
      <c r="I3828" s="404"/>
      <c r="Q3828" s="405"/>
      <c r="S3828" s="405"/>
      <c r="T3828" s="403"/>
      <c r="U3828" s="406"/>
      <c r="V3828" s="400"/>
      <c r="W3828" s="405"/>
      <c r="X3828" s="405"/>
      <c r="Y3828" s="403"/>
      <c r="Z3828" s="407"/>
      <c r="AA3828" s="403"/>
      <c r="AB3828" s="405"/>
      <c r="AC3828" s="403"/>
      <c r="AD3828" s="406"/>
      <c r="AG3828" s="403"/>
      <c r="AH3828" s="403"/>
      <c r="AI3828" s="405"/>
      <c r="AL3828" s="403"/>
      <c r="AN3828" s="403"/>
      <c r="AO3828" s="405"/>
      <c r="AP3828" s="403"/>
      <c r="AQ3828" s="403"/>
      <c r="AR3828" s="403"/>
      <c r="AS3828" s="403"/>
      <c r="AT3828" s="403"/>
      <c r="AU3828" s="403"/>
      <c r="AV3828" s="405"/>
      <c r="AW3828" s="404"/>
      <c r="AY3828" s="403"/>
      <c r="BC3828" s="403"/>
      <c r="BD3828" s="403"/>
      <c r="BE3828" s="403"/>
      <c r="BF3828" s="403"/>
      <c r="BG3828" s="403"/>
      <c r="BH3828" s="403"/>
      <c r="BI3828" s="403"/>
      <c r="BJ3828" s="403"/>
      <c r="BK3828" s="403"/>
    </row>
    <row r="3829" spans="1:63" x14ac:dyDescent="0.25">
      <c r="A3829" s="405"/>
      <c r="B3829" s="400"/>
      <c r="C3829" s="403"/>
      <c r="D3829" s="403"/>
      <c r="E3829" s="403"/>
      <c r="I3829" s="404"/>
      <c r="Q3829" s="405"/>
      <c r="S3829" s="405"/>
      <c r="T3829" s="403"/>
      <c r="U3829" s="406"/>
      <c r="V3829" s="400"/>
      <c r="W3829" s="405"/>
      <c r="X3829" s="405"/>
      <c r="Y3829" s="403"/>
      <c r="Z3829" s="407"/>
      <c r="AA3829" s="403"/>
      <c r="AB3829" s="405"/>
      <c r="AC3829" s="403"/>
      <c r="AD3829" s="406"/>
      <c r="AG3829" s="403"/>
      <c r="AH3829" s="403"/>
      <c r="AI3829" s="405"/>
      <c r="AL3829" s="403"/>
      <c r="AN3829" s="403"/>
      <c r="AO3829" s="405"/>
      <c r="AP3829" s="403"/>
      <c r="AQ3829" s="403"/>
      <c r="AR3829" s="403"/>
      <c r="AS3829" s="403"/>
      <c r="AT3829" s="403"/>
      <c r="AU3829" s="403"/>
      <c r="AV3829" s="405"/>
      <c r="AW3829" s="404"/>
      <c r="AY3829" s="403"/>
      <c r="BC3829" s="403"/>
      <c r="BD3829" s="403"/>
      <c r="BE3829" s="403"/>
      <c r="BF3829" s="403"/>
      <c r="BG3829" s="403"/>
      <c r="BH3829" s="403"/>
      <c r="BI3829" s="403"/>
      <c r="BJ3829" s="403"/>
      <c r="BK3829" s="403"/>
    </row>
    <row r="3830" spans="1:63" x14ac:dyDescent="0.25">
      <c r="A3830" s="405"/>
      <c r="B3830" s="400"/>
      <c r="C3830" s="403"/>
      <c r="D3830" s="403"/>
      <c r="E3830" s="403"/>
      <c r="I3830" s="404"/>
      <c r="Q3830" s="405"/>
      <c r="S3830" s="405"/>
      <c r="T3830" s="403"/>
      <c r="U3830" s="406"/>
      <c r="V3830" s="400"/>
      <c r="W3830" s="405"/>
      <c r="X3830" s="405"/>
      <c r="Y3830" s="403"/>
      <c r="Z3830" s="407"/>
      <c r="AA3830" s="403"/>
      <c r="AB3830" s="405"/>
      <c r="AC3830" s="403"/>
      <c r="AD3830" s="406"/>
      <c r="AG3830" s="403"/>
      <c r="AH3830" s="403"/>
      <c r="AI3830" s="405"/>
      <c r="AL3830" s="403"/>
      <c r="AN3830" s="403"/>
      <c r="AO3830" s="405"/>
      <c r="AP3830" s="403"/>
      <c r="AQ3830" s="403"/>
      <c r="AR3830" s="403"/>
      <c r="AS3830" s="403"/>
      <c r="AT3830" s="403"/>
      <c r="AU3830" s="403"/>
      <c r="AV3830" s="405"/>
      <c r="AW3830" s="404"/>
      <c r="AY3830" s="403"/>
      <c r="BC3830" s="403"/>
      <c r="BD3830" s="403"/>
      <c r="BE3830" s="403"/>
      <c r="BF3830" s="403"/>
      <c r="BG3830" s="403"/>
      <c r="BH3830" s="403"/>
      <c r="BI3830" s="403"/>
      <c r="BJ3830" s="403"/>
      <c r="BK3830" s="403"/>
    </row>
    <row r="3831" spans="1:63" x14ac:dyDescent="0.25">
      <c r="A3831" s="405"/>
      <c r="B3831" s="400"/>
      <c r="C3831" s="403"/>
      <c r="D3831" s="403"/>
      <c r="E3831" s="403"/>
      <c r="I3831" s="404"/>
      <c r="Q3831" s="405"/>
      <c r="S3831" s="405"/>
      <c r="T3831" s="403"/>
      <c r="U3831" s="406"/>
      <c r="V3831" s="400"/>
      <c r="W3831" s="405"/>
      <c r="X3831" s="405"/>
      <c r="Y3831" s="403"/>
      <c r="Z3831" s="407"/>
      <c r="AA3831" s="403"/>
      <c r="AB3831" s="405"/>
      <c r="AC3831" s="403"/>
      <c r="AD3831" s="406"/>
      <c r="AG3831" s="403"/>
      <c r="AH3831" s="403"/>
      <c r="AI3831" s="405"/>
      <c r="AL3831" s="403"/>
      <c r="AN3831" s="403"/>
      <c r="AO3831" s="405"/>
      <c r="AP3831" s="403"/>
      <c r="AQ3831" s="403"/>
      <c r="AR3831" s="403"/>
      <c r="AS3831" s="403"/>
      <c r="AT3831" s="403"/>
      <c r="AU3831" s="403"/>
      <c r="AV3831" s="405"/>
      <c r="AW3831" s="404"/>
      <c r="AY3831" s="403"/>
      <c r="BC3831" s="403"/>
      <c r="BD3831" s="403"/>
      <c r="BE3831" s="403"/>
      <c r="BF3831" s="403"/>
      <c r="BG3831" s="403"/>
      <c r="BH3831" s="403"/>
      <c r="BI3831" s="403"/>
      <c r="BJ3831" s="403"/>
      <c r="BK3831" s="403"/>
    </row>
    <row r="3832" spans="1:63" x14ac:dyDescent="0.25">
      <c r="A3832" s="405"/>
      <c r="B3832" s="400"/>
      <c r="C3832" s="403"/>
      <c r="D3832" s="403"/>
      <c r="E3832" s="403"/>
      <c r="I3832" s="404"/>
      <c r="Q3832" s="405"/>
      <c r="S3832" s="405"/>
      <c r="T3832" s="403"/>
      <c r="U3832" s="406"/>
      <c r="V3832" s="400"/>
      <c r="W3832" s="405"/>
      <c r="X3832" s="405"/>
      <c r="Y3832" s="403"/>
      <c r="Z3832" s="407"/>
      <c r="AA3832" s="403"/>
      <c r="AB3832" s="405"/>
      <c r="AC3832" s="403"/>
      <c r="AD3832" s="406"/>
      <c r="AG3832" s="403"/>
      <c r="AH3832" s="403"/>
      <c r="AI3832" s="405"/>
      <c r="AL3832" s="403"/>
      <c r="AN3832" s="403"/>
      <c r="AO3832" s="405"/>
      <c r="AP3832" s="403"/>
      <c r="AQ3832" s="403"/>
      <c r="AR3832" s="403"/>
      <c r="AS3832" s="403"/>
      <c r="AT3832" s="403"/>
      <c r="AU3832" s="403"/>
      <c r="AV3832" s="405"/>
      <c r="AW3832" s="404"/>
      <c r="AY3832" s="403"/>
      <c r="BC3832" s="403"/>
      <c r="BD3832" s="403"/>
      <c r="BE3832" s="403"/>
      <c r="BF3832" s="403"/>
      <c r="BG3832" s="403"/>
      <c r="BH3832" s="403"/>
      <c r="BI3832" s="403"/>
      <c r="BJ3832" s="403"/>
      <c r="BK3832" s="403"/>
    </row>
    <row r="3833" spans="1:63" x14ac:dyDescent="0.25">
      <c r="A3833" s="405"/>
      <c r="B3833" s="400"/>
      <c r="C3833" s="403"/>
      <c r="D3833" s="403"/>
      <c r="E3833" s="403"/>
      <c r="I3833" s="404"/>
      <c r="Q3833" s="405"/>
      <c r="S3833" s="405"/>
      <c r="T3833" s="403"/>
      <c r="U3833" s="406"/>
      <c r="V3833" s="400"/>
      <c r="W3833" s="405"/>
      <c r="X3833" s="405"/>
      <c r="Y3833" s="403"/>
      <c r="Z3833" s="407"/>
      <c r="AA3833" s="403"/>
      <c r="AB3833" s="405"/>
      <c r="AC3833" s="403"/>
      <c r="AD3833" s="406"/>
      <c r="AG3833" s="403"/>
      <c r="AH3833" s="403"/>
      <c r="AI3833" s="405"/>
      <c r="AL3833" s="403"/>
      <c r="AN3833" s="403"/>
      <c r="AO3833" s="405"/>
      <c r="AP3833" s="403"/>
      <c r="AQ3833" s="403"/>
      <c r="AR3833" s="403"/>
      <c r="AS3833" s="403"/>
      <c r="AT3833" s="403"/>
      <c r="AU3833" s="403"/>
      <c r="AV3833" s="405"/>
      <c r="AW3833" s="404"/>
      <c r="AY3833" s="403"/>
      <c r="BC3833" s="403"/>
      <c r="BD3833" s="403"/>
      <c r="BE3833" s="403"/>
      <c r="BF3833" s="403"/>
      <c r="BG3833" s="403"/>
      <c r="BH3833" s="403"/>
      <c r="BI3833" s="403"/>
      <c r="BJ3833" s="403"/>
      <c r="BK3833" s="403"/>
    </row>
    <row r="3834" spans="1:63" x14ac:dyDescent="0.25">
      <c r="A3834" s="405"/>
      <c r="B3834" s="400"/>
      <c r="C3834" s="403"/>
      <c r="D3834" s="403"/>
      <c r="E3834" s="403"/>
      <c r="I3834" s="404"/>
      <c r="Q3834" s="405"/>
      <c r="S3834" s="405"/>
      <c r="T3834" s="403"/>
      <c r="U3834" s="406"/>
      <c r="V3834" s="400"/>
      <c r="W3834" s="405"/>
      <c r="X3834" s="405"/>
      <c r="Y3834" s="403"/>
      <c r="Z3834" s="407"/>
      <c r="AA3834" s="403"/>
      <c r="AB3834" s="405"/>
      <c r="AC3834" s="403"/>
      <c r="AD3834" s="406"/>
      <c r="AG3834" s="403"/>
      <c r="AH3834" s="403"/>
      <c r="AI3834" s="405"/>
      <c r="AL3834" s="403"/>
      <c r="AN3834" s="403"/>
      <c r="AO3834" s="405"/>
      <c r="AP3834" s="403"/>
      <c r="AQ3834" s="403"/>
      <c r="AR3834" s="403"/>
      <c r="AS3834" s="403"/>
      <c r="AT3834" s="403"/>
      <c r="AU3834" s="403"/>
      <c r="AV3834" s="405"/>
      <c r="AW3834" s="404"/>
      <c r="AY3834" s="403"/>
      <c r="BC3834" s="403"/>
      <c r="BD3834" s="403"/>
      <c r="BE3834" s="403"/>
      <c r="BF3834" s="403"/>
      <c r="BG3834" s="403"/>
      <c r="BH3834" s="403"/>
      <c r="BI3834" s="403"/>
      <c r="BJ3834" s="403"/>
      <c r="BK3834" s="403"/>
    </row>
    <row r="3835" spans="1:63" x14ac:dyDescent="0.25">
      <c r="A3835" s="405"/>
      <c r="B3835" s="400"/>
      <c r="C3835" s="403"/>
      <c r="D3835" s="403"/>
      <c r="E3835" s="403"/>
      <c r="I3835" s="404"/>
      <c r="Q3835" s="405"/>
      <c r="S3835" s="405"/>
      <c r="T3835" s="403"/>
      <c r="U3835" s="406"/>
      <c r="V3835" s="400"/>
      <c r="W3835" s="405"/>
      <c r="X3835" s="405"/>
      <c r="Y3835" s="403"/>
      <c r="Z3835" s="407"/>
      <c r="AA3835" s="403"/>
      <c r="AB3835" s="405"/>
      <c r="AC3835" s="403"/>
      <c r="AD3835" s="406"/>
      <c r="AG3835" s="403"/>
      <c r="AH3835" s="403"/>
      <c r="AI3835" s="405"/>
      <c r="AL3835" s="403"/>
      <c r="AN3835" s="403"/>
      <c r="AO3835" s="405"/>
      <c r="AP3835" s="403"/>
      <c r="AQ3835" s="403"/>
      <c r="AR3835" s="403"/>
      <c r="AS3835" s="403"/>
      <c r="AT3835" s="403"/>
      <c r="AU3835" s="403"/>
      <c r="AV3835" s="405"/>
      <c r="AW3835" s="404"/>
      <c r="AY3835" s="403"/>
      <c r="BC3835" s="403"/>
      <c r="BD3835" s="403"/>
      <c r="BE3835" s="403"/>
      <c r="BF3835" s="403"/>
      <c r="BG3835" s="403"/>
      <c r="BH3835" s="403"/>
      <c r="BI3835" s="403"/>
      <c r="BJ3835" s="403"/>
      <c r="BK3835" s="403"/>
    </row>
    <row r="3836" spans="1:63" x14ac:dyDescent="0.25">
      <c r="A3836" s="405"/>
      <c r="B3836" s="400"/>
      <c r="C3836" s="403"/>
      <c r="D3836" s="403"/>
      <c r="E3836" s="403"/>
      <c r="I3836" s="404"/>
      <c r="Q3836" s="405"/>
      <c r="S3836" s="405"/>
      <c r="T3836" s="403"/>
      <c r="U3836" s="406"/>
      <c r="V3836" s="400"/>
      <c r="W3836" s="405"/>
      <c r="X3836" s="405"/>
      <c r="Y3836" s="403"/>
      <c r="Z3836" s="407"/>
      <c r="AA3836" s="403"/>
      <c r="AB3836" s="405"/>
      <c r="AC3836" s="403"/>
      <c r="AD3836" s="406"/>
      <c r="AG3836" s="403"/>
      <c r="AH3836" s="403"/>
      <c r="AI3836" s="405"/>
      <c r="AL3836" s="403"/>
      <c r="AN3836" s="403"/>
      <c r="AO3836" s="405"/>
      <c r="AP3836" s="403"/>
      <c r="AQ3836" s="403"/>
      <c r="AR3836" s="403"/>
      <c r="AS3836" s="403"/>
      <c r="AT3836" s="403"/>
      <c r="AU3836" s="403"/>
      <c r="AV3836" s="405"/>
      <c r="AW3836" s="404"/>
      <c r="AY3836" s="403"/>
      <c r="BC3836" s="403"/>
      <c r="BD3836" s="403"/>
      <c r="BE3836" s="403"/>
      <c r="BF3836" s="403"/>
      <c r="BG3836" s="403"/>
      <c r="BH3836" s="403"/>
      <c r="BI3836" s="403"/>
      <c r="BJ3836" s="403"/>
      <c r="BK3836" s="403"/>
    </row>
    <row r="3837" spans="1:63" x14ac:dyDescent="0.25">
      <c r="A3837" s="405"/>
      <c r="B3837" s="400"/>
      <c r="C3837" s="403"/>
      <c r="D3837" s="403"/>
      <c r="E3837" s="403"/>
      <c r="I3837" s="404"/>
      <c r="Q3837" s="405"/>
      <c r="S3837" s="405"/>
      <c r="T3837" s="403"/>
      <c r="U3837" s="406"/>
      <c r="V3837" s="400"/>
      <c r="W3837" s="405"/>
      <c r="X3837" s="405"/>
      <c r="Y3837" s="403"/>
      <c r="Z3837" s="407"/>
      <c r="AA3837" s="403"/>
      <c r="AB3837" s="405"/>
      <c r="AC3837" s="403"/>
      <c r="AD3837" s="406"/>
      <c r="AG3837" s="403"/>
      <c r="AH3837" s="403"/>
      <c r="AI3837" s="405"/>
      <c r="AL3837" s="403"/>
      <c r="AN3837" s="403"/>
      <c r="AO3837" s="405"/>
      <c r="AP3837" s="403"/>
      <c r="AQ3837" s="403"/>
      <c r="AR3837" s="403"/>
      <c r="AS3837" s="403"/>
      <c r="AT3837" s="403"/>
      <c r="AU3837" s="403"/>
      <c r="AV3837" s="405"/>
      <c r="AW3837" s="404"/>
      <c r="AY3837" s="403"/>
      <c r="BC3837" s="403"/>
      <c r="BD3837" s="403"/>
      <c r="BE3837" s="403"/>
      <c r="BF3837" s="403"/>
      <c r="BG3837" s="403"/>
      <c r="BH3837" s="403"/>
      <c r="BI3837" s="403"/>
      <c r="BJ3837" s="403"/>
      <c r="BK3837" s="403"/>
    </row>
    <row r="3838" spans="1:63" x14ac:dyDescent="0.25">
      <c r="A3838" s="405"/>
      <c r="B3838" s="400"/>
      <c r="C3838" s="403"/>
      <c r="D3838" s="403"/>
      <c r="E3838" s="403"/>
      <c r="I3838" s="404"/>
      <c r="Q3838" s="405"/>
      <c r="S3838" s="405"/>
      <c r="T3838" s="403"/>
      <c r="U3838" s="406"/>
      <c r="V3838" s="400"/>
      <c r="W3838" s="405"/>
      <c r="X3838" s="405"/>
      <c r="Y3838" s="403"/>
      <c r="Z3838" s="407"/>
      <c r="AA3838" s="403"/>
      <c r="AB3838" s="405"/>
      <c r="AC3838" s="403"/>
      <c r="AD3838" s="406"/>
      <c r="AG3838" s="403"/>
      <c r="AH3838" s="403"/>
      <c r="AI3838" s="405"/>
      <c r="AL3838" s="403"/>
      <c r="AN3838" s="403"/>
      <c r="AO3838" s="405"/>
      <c r="AP3838" s="403"/>
      <c r="AQ3838" s="403"/>
      <c r="AR3838" s="403"/>
      <c r="AS3838" s="403"/>
      <c r="AT3838" s="403"/>
      <c r="AU3838" s="403"/>
      <c r="AV3838" s="405"/>
      <c r="AW3838" s="404"/>
      <c r="AY3838" s="403"/>
      <c r="BC3838" s="403"/>
      <c r="BD3838" s="403"/>
      <c r="BE3838" s="403"/>
      <c r="BF3838" s="403"/>
      <c r="BG3838" s="403"/>
      <c r="BH3838" s="403"/>
      <c r="BI3838" s="403"/>
      <c r="BJ3838" s="403"/>
      <c r="BK3838" s="403"/>
    </row>
    <row r="3839" spans="1:63" x14ac:dyDescent="0.25">
      <c r="A3839" s="405"/>
      <c r="B3839" s="400"/>
      <c r="C3839" s="403"/>
      <c r="D3839" s="403"/>
      <c r="E3839" s="403"/>
      <c r="I3839" s="404"/>
      <c r="Q3839" s="405"/>
      <c r="S3839" s="405"/>
      <c r="T3839" s="403"/>
      <c r="U3839" s="406"/>
      <c r="V3839" s="400"/>
      <c r="W3839" s="405"/>
      <c r="X3839" s="405"/>
      <c r="Y3839" s="403"/>
      <c r="Z3839" s="407"/>
      <c r="AA3839" s="403"/>
      <c r="AB3839" s="405"/>
      <c r="AC3839" s="403"/>
      <c r="AD3839" s="406"/>
      <c r="AG3839" s="403"/>
      <c r="AH3839" s="403"/>
      <c r="AI3839" s="405"/>
      <c r="AL3839" s="403"/>
      <c r="AN3839" s="403"/>
      <c r="AO3839" s="405"/>
      <c r="AP3839" s="403"/>
      <c r="AQ3839" s="403"/>
      <c r="AR3839" s="403"/>
      <c r="AS3839" s="403"/>
      <c r="AT3839" s="403"/>
      <c r="AU3839" s="403"/>
      <c r="AV3839" s="405"/>
      <c r="AW3839" s="404"/>
      <c r="AY3839" s="403"/>
      <c r="BC3839" s="403"/>
      <c r="BD3839" s="403"/>
      <c r="BE3839" s="403"/>
      <c r="BF3839" s="403"/>
      <c r="BG3839" s="403"/>
      <c r="BH3839" s="403"/>
      <c r="BI3839" s="403"/>
      <c r="BJ3839" s="403"/>
      <c r="BK3839" s="403"/>
    </row>
    <row r="3840" spans="1:63" x14ac:dyDescent="0.25">
      <c r="A3840" s="405"/>
      <c r="B3840" s="400"/>
      <c r="C3840" s="403"/>
      <c r="D3840" s="403"/>
      <c r="E3840" s="403"/>
      <c r="I3840" s="404"/>
      <c r="Q3840" s="405"/>
      <c r="S3840" s="405"/>
      <c r="T3840" s="403"/>
      <c r="U3840" s="406"/>
      <c r="V3840" s="400"/>
      <c r="W3840" s="405"/>
      <c r="X3840" s="405"/>
      <c r="Y3840" s="403"/>
      <c r="Z3840" s="407"/>
      <c r="AA3840" s="403"/>
      <c r="AB3840" s="405"/>
      <c r="AC3840" s="403"/>
      <c r="AD3840" s="406"/>
      <c r="AG3840" s="403"/>
      <c r="AH3840" s="403"/>
      <c r="AI3840" s="405"/>
      <c r="AL3840" s="403"/>
      <c r="AN3840" s="403"/>
      <c r="AO3840" s="405"/>
      <c r="AP3840" s="403"/>
      <c r="AQ3840" s="403"/>
      <c r="AR3840" s="403"/>
      <c r="AS3840" s="403"/>
      <c r="AT3840" s="403"/>
      <c r="AU3840" s="403"/>
      <c r="AV3840" s="405"/>
      <c r="AW3840" s="404"/>
      <c r="AY3840" s="403"/>
      <c r="BC3840" s="403"/>
      <c r="BD3840" s="403"/>
      <c r="BE3840" s="403"/>
      <c r="BF3840" s="403"/>
      <c r="BG3840" s="403"/>
      <c r="BH3840" s="403"/>
      <c r="BI3840" s="403"/>
      <c r="BJ3840" s="403"/>
      <c r="BK3840" s="403"/>
    </row>
    <row r="3841" spans="1:63" x14ac:dyDescent="0.25">
      <c r="A3841" s="405"/>
      <c r="B3841" s="400"/>
      <c r="C3841" s="403"/>
      <c r="D3841" s="403"/>
      <c r="E3841" s="403"/>
      <c r="I3841" s="404"/>
      <c r="Q3841" s="405"/>
      <c r="S3841" s="405"/>
      <c r="T3841" s="403"/>
      <c r="U3841" s="406"/>
      <c r="V3841" s="400"/>
      <c r="W3841" s="405"/>
      <c r="X3841" s="405"/>
      <c r="Y3841" s="403"/>
      <c r="Z3841" s="407"/>
      <c r="AA3841" s="403"/>
      <c r="AB3841" s="405"/>
      <c r="AC3841" s="403"/>
      <c r="AD3841" s="406"/>
      <c r="AG3841" s="403"/>
      <c r="AH3841" s="403"/>
      <c r="AI3841" s="405"/>
      <c r="AL3841" s="403"/>
      <c r="AN3841" s="403"/>
      <c r="AO3841" s="405"/>
      <c r="AP3841" s="403"/>
      <c r="AQ3841" s="403"/>
      <c r="AR3841" s="403"/>
      <c r="AS3841" s="403"/>
      <c r="AT3841" s="403"/>
      <c r="AU3841" s="403"/>
      <c r="AV3841" s="405"/>
      <c r="AW3841" s="404"/>
      <c r="AY3841" s="403"/>
      <c r="BC3841" s="403"/>
      <c r="BD3841" s="403"/>
      <c r="BE3841" s="403"/>
      <c r="BF3841" s="403"/>
      <c r="BG3841" s="403"/>
      <c r="BH3841" s="403"/>
      <c r="BI3841" s="403"/>
      <c r="BJ3841" s="403"/>
      <c r="BK3841" s="403"/>
    </row>
    <row r="3842" spans="1:63" x14ac:dyDescent="0.25">
      <c r="A3842" s="405"/>
      <c r="B3842" s="400"/>
      <c r="C3842" s="403"/>
      <c r="D3842" s="403"/>
      <c r="E3842" s="403"/>
      <c r="I3842" s="404"/>
      <c r="Q3842" s="405"/>
      <c r="S3842" s="405"/>
      <c r="T3842" s="403"/>
      <c r="U3842" s="406"/>
      <c r="V3842" s="400"/>
      <c r="W3842" s="405"/>
      <c r="X3842" s="405"/>
      <c r="Y3842" s="403"/>
      <c r="Z3842" s="407"/>
      <c r="AA3842" s="403"/>
      <c r="AB3842" s="405"/>
      <c r="AC3842" s="403"/>
      <c r="AD3842" s="406"/>
      <c r="AG3842" s="403"/>
      <c r="AH3842" s="403"/>
      <c r="AI3842" s="405"/>
      <c r="AL3842" s="403"/>
      <c r="AN3842" s="403"/>
      <c r="AO3842" s="405"/>
      <c r="AP3842" s="403"/>
      <c r="AQ3842" s="403"/>
      <c r="AR3842" s="403"/>
      <c r="AS3842" s="403"/>
      <c r="AT3842" s="403"/>
      <c r="AU3842" s="403"/>
      <c r="AV3842" s="405"/>
      <c r="AW3842" s="404"/>
      <c r="AY3842" s="403"/>
      <c r="BC3842" s="403"/>
      <c r="BD3842" s="403"/>
      <c r="BE3842" s="403"/>
      <c r="BF3842" s="403"/>
      <c r="BG3842" s="403"/>
      <c r="BH3842" s="403"/>
      <c r="BI3842" s="403"/>
      <c r="BJ3842" s="403"/>
      <c r="BK3842" s="403"/>
    </row>
    <row r="3843" spans="1:63" x14ac:dyDescent="0.25">
      <c r="A3843" s="405"/>
      <c r="B3843" s="400"/>
      <c r="C3843" s="403"/>
      <c r="D3843" s="403"/>
      <c r="E3843" s="403"/>
      <c r="I3843" s="404"/>
      <c r="Q3843" s="405"/>
      <c r="S3843" s="405"/>
      <c r="T3843" s="403"/>
      <c r="U3843" s="406"/>
      <c r="V3843" s="400"/>
      <c r="W3843" s="405"/>
      <c r="X3843" s="405"/>
      <c r="Y3843" s="403"/>
      <c r="Z3843" s="407"/>
      <c r="AA3843" s="403"/>
      <c r="AB3843" s="405"/>
      <c r="AC3843" s="403"/>
      <c r="AD3843" s="406"/>
      <c r="AG3843" s="403"/>
      <c r="AH3843" s="403"/>
      <c r="AI3843" s="405"/>
      <c r="AL3843" s="403"/>
      <c r="AN3843" s="403"/>
      <c r="AO3843" s="405"/>
      <c r="AP3843" s="403"/>
      <c r="AQ3843" s="403"/>
      <c r="AR3843" s="403"/>
      <c r="AS3843" s="403"/>
      <c r="AT3843" s="403"/>
      <c r="AU3843" s="403"/>
      <c r="AV3843" s="405"/>
      <c r="AW3843" s="404"/>
      <c r="AY3843" s="403"/>
      <c r="BC3843" s="403"/>
      <c r="BD3843" s="403"/>
      <c r="BE3843" s="403"/>
      <c r="BF3843" s="403"/>
      <c r="BG3843" s="403"/>
      <c r="BH3843" s="403"/>
      <c r="BI3843" s="403"/>
      <c r="BJ3843" s="403"/>
      <c r="BK3843" s="403"/>
    </row>
    <row r="3844" spans="1:63" x14ac:dyDescent="0.25">
      <c r="A3844" s="405"/>
      <c r="B3844" s="400"/>
      <c r="C3844" s="403"/>
      <c r="D3844" s="403"/>
      <c r="E3844" s="403"/>
      <c r="I3844" s="404"/>
      <c r="Q3844" s="405"/>
      <c r="S3844" s="405"/>
      <c r="T3844" s="403"/>
      <c r="U3844" s="406"/>
      <c r="V3844" s="400"/>
      <c r="W3844" s="405"/>
      <c r="X3844" s="405"/>
      <c r="Y3844" s="403"/>
      <c r="Z3844" s="407"/>
      <c r="AA3844" s="403"/>
      <c r="AB3844" s="405"/>
      <c r="AC3844" s="403"/>
      <c r="AD3844" s="406"/>
      <c r="AG3844" s="403"/>
      <c r="AH3844" s="403"/>
      <c r="AI3844" s="405"/>
      <c r="AL3844" s="403"/>
      <c r="AN3844" s="403"/>
      <c r="AO3844" s="405"/>
      <c r="AP3844" s="403"/>
      <c r="AQ3844" s="403"/>
      <c r="AR3844" s="403"/>
      <c r="AS3844" s="403"/>
      <c r="AT3844" s="403"/>
      <c r="AU3844" s="403"/>
      <c r="AV3844" s="405"/>
      <c r="AW3844" s="404"/>
      <c r="AY3844" s="403"/>
      <c r="BC3844" s="403"/>
      <c r="BD3844" s="403"/>
      <c r="BE3844" s="403"/>
      <c r="BF3844" s="403"/>
      <c r="BG3844" s="403"/>
      <c r="BH3844" s="403"/>
      <c r="BI3844" s="403"/>
      <c r="BJ3844" s="403"/>
      <c r="BK3844" s="403"/>
    </row>
    <row r="3845" spans="1:63" x14ac:dyDescent="0.25">
      <c r="A3845" s="405"/>
      <c r="B3845" s="400"/>
      <c r="C3845" s="403"/>
      <c r="D3845" s="403"/>
      <c r="E3845" s="403"/>
      <c r="I3845" s="404"/>
      <c r="Q3845" s="405"/>
      <c r="S3845" s="405"/>
      <c r="T3845" s="403"/>
      <c r="U3845" s="406"/>
      <c r="V3845" s="400"/>
      <c r="W3845" s="405"/>
      <c r="X3845" s="405"/>
      <c r="Y3845" s="403"/>
      <c r="Z3845" s="407"/>
      <c r="AA3845" s="403"/>
      <c r="AB3845" s="405"/>
      <c r="AC3845" s="403"/>
      <c r="AD3845" s="406"/>
      <c r="AG3845" s="403"/>
      <c r="AH3845" s="403"/>
      <c r="AI3845" s="405"/>
      <c r="AL3845" s="403"/>
      <c r="AN3845" s="403"/>
      <c r="AO3845" s="405"/>
      <c r="AP3845" s="403"/>
      <c r="AQ3845" s="403"/>
      <c r="AR3845" s="403"/>
      <c r="AS3845" s="403"/>
      <c r="AT3845" s="403"/>
      <c r="AU3845" s="403"/>
      <c r="AV3845" s="405"/>
      <c r="AW3845" s="404"/>
      <c r="AY3845" s="403"/>
      <c r="BC3845" s="403"/>
      <c r="BD3845" s="403"/>
      <c r="BE3845" s="403"/>
      <c r="BF3845" s="403"/>
      <c r="BG3845" s="403"/>
      <c r="BH3845" s="403"/>
      <c r="BI3845" s="403"/>
      <c r="BJ3845" s="403"/>
      <c r="BK3845" s="403"/>
    </row>
    <row r="3846" spans="1:63" x14ac:dyDescent="0.25">
      <c r="A3846" s="405"/>
      <c r="B3846" s="400"/>
      <c r="C3846" s="403"/>
      <c r="D3846" s="403"/>
      <c r="E3846" s="403"/>
      <c r="I3846" s="404"/>
      <c r="Q3846" s="405"/>
      <c r="S3846" s="405"/>
      <c r="T3846" s="403"/>
      <c r="U3846" s="406"/>
      <c r="V3846" s="400"/>
      <c r="W3846" s="405"/>
      <c r="X3846" s="405"/>
      <c r="Y3846" s="403"/>
      <c r="Z3846" s="407"/>
      <c r="AA3846" s="403"/>
      <c r="AB3846" s="405"/>
      <c r="AC3846" s="403"/>
      <c r="AD3846" s="406"/>
      <c r="AG3846" s="403"/>
      <c r="AH3846" s="403"/>
      <c r="AI3846" s="405"/>
      <c r="AL3846" s="403"/>
      <c r="AN3846" s="403"/>
      <c r="AO3846" s="405"/>
      <c r="AP3846" s="403"/>
      <c r="AQ3846" s="403"/>
      <c r="AR3846" s="403"/>
      <c r="AS3846" s="403"/>
      <c r="AT3846" s="403"/>
      <c r="AU3846" s="403"/>
      <c r="AV3846" s="405"/>
      <c r="AW3846" s="404"/>
      <c r="AY3846" s="403"/>
      <c r="BC3846" s="403"/>
      <c r="BD3846" s="403"/>
      <c r="BE3846" s="403"/>
      <c r="BF3846" s="403"/>
      <c r="BG3846" s="403"/>
      <c r="BH3846" s="403"/>
      <c r="BI3846" s="403"/>
      <c r="BJ3846" s="403"/>
      <c r="BK3846" s="403"/>
    </row>
    <row r="3847" spans="1:63" x14ac:dyDescent="0.25">
      <c r="A3847" s="405"/>
      <c r="B3847" s="400"/>
      <c r="C3847" s="403"/>
      <c r="D3847" s="403"/>
      <c r="E3847" s="403"/>
      <c r="I3847" s="404"/>
      <c r="Q3847" s="405"/>
      <c r="S3847" s="405"/>
      <c r="T3847" s="403"/>
      <c r="U3847" s="406"/>
      <c r="V3847" s="400"/>
      <c r="W3847" s="405"/>
      <c r="X3847" s="405"/>
      <c r="Y3847" s="403"/>
      <c r="Z3847" s="407"/>
      <c r="AA3847" s="403"/>
      <c r="AB3847" s="405"/>
      <c r="AC3847" s="403"/>
      <c r="AD3847" s="406"/>
      <c r="AG3847" s="403"/>
      <c r="AH3847" s="403"/>
      <c r="AI3847" s="405"/>
      <c r="AL3847" s="403"/>
      <c r="AN3847" s="403"/>
      <c r="AO3847" s="405"/>
      <c r="AP3847" s="403"/>
      <c r="AQ3847" s="403"/>
      <c r="AR3847" s="403"/>
      <c r="AS3847" s="403"/>
      <c r="AT3847" s="403"/>
      <c r="AU3847" s="403"/>
      <c r="AV3847" s="405"/>
      <c r="AW3847" s="404"/>
      <c r="AY3847" s="403"/>
      <c r="BC3847" s="403"/>
      <c r="BD3847" s="403"/>
      <c r="BE3847" s="403"/>
      <c r="BF3847" s="403"/>
      <c r="BG3847" s="403"/>
      <c r="BH3847" s="403"/>
      <c r="BI3847" s="403"/>
      <c r="BJ3847" s="403"/>
      <c r="BK3847" s="403"/>
    </row>
    <row r="3848" spans="1:63" x14ac:dyDescent="0.25">
      <c r="A3848" s="405"/>
      <c r="B3848" s="400"/>
      <c r="C3848" s="403"/>
      <c r="D3848" s="403"/>
      <c r="E3848" s="403"/>
      <c r="I3848" s="404"/>
      <c r="Q3848" s="405"/>
      <c r="S3848" s="405"/>
      <c r="T3848" s="403"/>
      <c r="U3848" s="406"/>
      <c r="V3848" s="400"/>
      <c r="W3848" s="405"/>
      <c r="X3848" s="405"/>
      <c r="Y3848" s="403"/>
      <c r="Z3848" s="407"/>
      <c r="AA3848" s="403"/>
      <c r="AB3848" s="405"/>
      <c r="AC3848" s="403"/>
      <c r="AD3848" s="406"/>
      <c r="AG3848" s="403"/>
      <c r="AH3848" s="403"/>
      <c r="AI3848" s="405"/>
      <c r="AL3848" s="403"/>
      <c r="AN3848" s="403"/>
      <c r="AO3848" s="405"/>
      <c r="AP3848" s="403"/>
      <c r="AQ3848" s="403"/>
      <c r="AR3848" s="403"/>
      <c r="AS3848" s="403"/>
      <c r="AT3848" s="403"/>
      <c r="AU3848" s="403"/>
      <c r="AV3848" s="405"/>
      <c r="AW3848" s="404"/>
      <c r="AY3848" s="403"/>
      <c r="BC3848" s="403"/>
      <c r="BD3848" s="403"/>
      <c r="BE3848" s="403"/>
      <c r="BF3848" s="403"/>
      <c r="BG3848" s="403"/>
      <c r="BH3848" s="403"/>
      <c r="BI3848" s="403"/>
      <c r="BJ3848" s="403"/>
      <c r="BK3848" s="403"/>
    </row>
    <row r="3849" spans="1:63" x14ac:dyDescent="0.25">
      <c r="A3849" s="405"/>
      <c r="B3849" s="400"/>
      <c r="C3849" s="403"/>
      <c r="D3849" s="403"/>
      <c r="E3849" s="403"/>
      <c r="I3849" s="404"/>
      <c r="Q3849" s="405"/>
      <c r="S3849" s="405"/>
      <c r="T3849" s="403"/>
      <c r="U3849" s="406"/>
      <c r="V3849" s="400"/>
      <c r="W3849" s="405"/>
      <c r="X3849" s="405"/>
      <c r="Y3849" s="403"/>
      <c r="Z3849" s="407"/>
      <c r="AA3849" s="403"/>
      <c r="AB3849" s="405"/>
      <c r="AC3849" s="403"/>
      <c r="AD3849" s="406"/>
      <c r="AG3849" s="403"/>
      <c r="AH3849" s="403"/>
      <c r="AI3849" s="405"/>
      <c r="AL3849" s="403"/>
      <c r="AN3849" s="403"/>
      <c r="AO3849" s="405"/>
      <c r="AP3849" s="403"/>
      <c r="AQ3849" s="403"/>
      <c r="AR3849" s="403"/>
      <c r="AS3849" s="403"/>
      <c r="AT3849" s="403"/>
      <c r="AU3849" s="403"/>
      <c r="AV3849" s="405"/>
      <c r="AW3849" s="404"/>
      <c r="AY3849" s="403"/>
      <c r="BC3849" s="403"/>
      <c r="BD3849" s="403"/>
      <c r="BE3849" s="403"/>
      <c r="BF3849" s="403"/>
      <c r="BG3849" s="403"/>
      <c r="BH3849" s="403"/>
      <c r="BI3849" s="403"/>
      <c r="BJ3849" s="403"/>
      <c r="BK3849" s="403"/>
    </row>
    <row r="3850" spans="1:63" x14ac:dyDescent="0.25">
      <c r="A3850" s="405"/>
      <c r="B3850" s="400"/>
      <c r="C3850" s="403"/>
      <c r="D3850" s="403"/>
      <c r="E3850" s="403"/>
      <c r="I3850" s="404"/>
      <c r="Q3850" s="405"/>
      <c r="S3850" s="405"/>
      <c r="T3850" s="403"/>
      <c r="U3850" s="406"/>
      <c r="V3850" s="400"/>
      <c r="W3850" s="405"/>
      <c r="X3850" s="405"/>
      <c r="Y3850" s="403"/>
      <c r="Z3850" s="407"/>
      <c r="AA3850" s="403"/>
      <c r="AB3850" s="405"/>
      <c r="AC3850" s="403"/>
      <c r="AD3850" s="406"/>
      <c r="AG3850" s="403"/>
      <c r="AH3850" s="403"/>
      <c r="AI3850" s="405"/>
      <c r="AL3850" s="403"/>
      <c r="AN3850" s="403"/>
      <c r="AO3850" s="405"/>
      <c r="AP3850" s="403"/>
      <c r="AQ3850" s="403"/>
      <c r="AR3850" s="403"/>
      <c r="AS3850" s="403"/>
      <c r="AT3850" s="403"/>
      <c r="AU3850" s="403"/>
      <c r="AV3850" s="405"/>
      <c r="AW3850" s="404"/>
      <c r="AY3850" s="403"/>
      <c r="BC3850" s="403"/>
      <c r="BD3850" s="403"/>
      <c r="BE3850" s="403"/>
      <c r="BF3850" s="403"/>
      <c r="BG3850" s="403"/>
      <c r="BH3850" s="403"/>
      <c r="BI3850" s="403"/>
      <c r="BJ3850" s="403"/>
      <c r="BK3850" s="403"/>
    </row>
    <row r="3851" spans="1:63" x14ac:dyDescent="0.25">
      <c r="A3851" s="405"/>
      <c r="B3851" s="400"/>
      <c r="C3851" s="403"/>
      <c r="D3851" s="403"/>
      <c r="E3851" s="403"/>
      <c r="I3851" s="404"/>
      <c r="Q3851" s="405"/>
      <c r="S3851" s="405"/>
      <c r="T3851" s="403"/>
      <c r="U3851" s="406"/>
      <c r="V3851" s="400"/>
      <c r="W3851" s="405"/>
      <c r="X3851" s="405"/>
      <c r="Y3851" s="403"/>
      <c r="Z3851" s="407"/>
      <c r="AA3851" s="403"/>
      <c r="AB3851" s="405"/>
      <c r="AC3851" s="403"/>
      <c r="AD3851" s="406"/>
      <c r="AG3851" s="403"/>
      <c r="AH3851" s="403"/>
      <c r="AI3851" s="405"/>
      <c r="AL3851" s="403"/>
      <c r="AN3851" s="403"/>
      <c r="AO3851" s="405"/>
      <c r="AP3851" s="403"/>
      <c r="AQ3851" s="403"/>
      <c r="AR3851" s="403"/>
      <c r="AS3851" s="403"/>
      <c r="AT3851" s="403"/>
      <c r="AU3851" s="403"/>
      <c r="AV3851" s="405"/>
      <c r="AW3851" s="404"/>
      <c r="AY3851" s="403"/>
      <c r="BC3851" s="403"/>
      <c r="BD3851" s="403"/>
      <c r="BE3851" s="403"/>
      <c r="BF3851" s="403"/>
      <c r="BG3851" s="403"/>
      <c r="BH3851" s="403"/>
      <c r="BI3851" s="403"/>
      <c r="BJ3851" s="403"/>
      <c r="BK3851" s="403"/>
    </row>
    <row r="3852" spans="1:63" x14ac:dyDescent="0.25">
      <c r="A3852" s="405"/>
      <c r="B3852" s="400"/>
      <c r="C3852" s="403"/>
      <c r="D3852" s="403"/>
      <c r="E3852" s="403"/>
      <c r="I3852" s="404"/>
      <c r="Q3852" s="405"/>
      <c r="S3852" s="405"/>
      <c r="T3852" s="403"/>
      <c r="U3852" s="406"/>
      <c r="V3852" s="400"/>
      <c r="W3852" s="405"/>
      <c r="X3852" s="405"/>
      <c r="Y3852" s="403"/>
      <c r="Z3852" s="407"/>
      <c r="AA3852" s="403"/>
      <c r="AB3852" s="405"/>
      <c r="AC3852" s="403"/>
      <c r="AD3852" s="406"/>
      <c r="AG3852" s="403"/>
      <c r="AH3852" s="403"/>
      <c r="AI3852" s="405"/>
      <c r="AL3852" s="403"/>
      <c r="AN3852" s="403"/>
      <c r="AO3852" s="405"/>
      <c r="AP3852" s="403"/>
      <c r="AQ3852" s="403"/>
      <c r="AR3852" s="403"/>
      <c r="AS3852" s="403"/>
      <c r="AT3852" s="403"/>
      <c r="AU3852" s="403"/>
      <c r="AV3852" s="405"/>
      <c r="AW3852" s="404"/>
      <c r="AY3852" s="403"/>
      <c r="BC3852" s="403"/>
      <c r="BD3852" s="403"/>
      <c r="BE3852" s="403"/>
      <c r="BF3852" s="403"/>
      <c r="BG3852" s="403"/>
      <c r="BH3852" s="403"/>
      <c r="BI3852" s="403"/>
      <c r="BJ3852" s="403"/>
      <c r="BK3852" s="403"/>
    </row>
    <row r="3853" spans="1:63" x14ac:dyDescent="0.25">
      <c r="A3853" s="405"/>
      <c r="B3853" s="400"/>
      <c r="C3853" s="403"/>
      <c r="D3853" s="403"/>
      <c r="E3853" s="403"/>
      <c r="I3853" s="404"/>
      <c r="Q3853" s="405"/>
      <c r="S3853" s="405"/>
      <c r="T3853" s="403"/>
      <c r="U3853" s="406"/>
      <c r="V3853" s="400"/>
      <c r="W3853" s="405"/>
      <c r="X3853" s="405"/>
      <c r="Y3853" s="403"/>
      <c r="Z3853" s="407"/>
      <c r="AA3853" s="403"/>
      <c r="AB3853" s="405"/>
      <c r="AC3853" s="403"/>
      <c r="AD3853" s="406"/>
      <c r="AG3853" s="403"/>
      <c r="AH3853" s="403"/>
      <c r="AI3853" s="405"/>
      <c r="AL3853" s="403"/>
      <c r="AN3853" s="403"/>
      <c r="AO3853" s="405"/>
      <c r="AP3853" s="403"/>
      <c r="AQ3853" s="403"/>
      <c r="AR3853" s="403"/>
      <c r="AS3853" s="403"/>
      <c r="AT3853" s="403"/>
      <c r="AU3853" s="403"/>
      <c r="AV3853" s="405"/>
      <c r="AW3853" s="404"/>
      <c r="AY3853" s="403"/>
      <c r="BC3853" s="403"/>
      <c r="BD3853" s="403"/>
      <c r="BE3853" s="403"/>
      <c r="BF3853" s="403"/>
      <c r="BG3853" s="403"/>
      <c r="BH3853" s="403"/>
      <c r="BI3853" s="403"/>
      <c r="BJ3853" s="403"/>
      <c r="BK3853" s="403"/>
    </row>
    <row r="3854" spans="1:63" x14ac:dyDescent="0.25">
      <c r="A3854" s="405"/>
      <c r="B3854" s="400"/>
      <c r="C3854" s="403"/>
      <c r="D3854" s="403"/>
      <c r="E3854" s="403"/>
      <c r="I3854" s="404"/>
      <c r="Q3854" s="405"/>
      <c r="S3854" s="405"/>
      <c r="T3854" s="403"/>
      <c r="U3854" s="406"/>
      <c r="V3854" s="400"/>
      <c r="W3854" s="405"/>
      <c r="X3854" s="405"/>
      <c r="Y3854" s="403"/>
      <c r="Z3854" s="407"/>
      <c r="AA3854" s="403"/>
      <c r="AB3854" s="405"/>
      <c r="AC3854" s="403"/>
      <c r="AD3854" s="406"/>
      <c r="AG3854" s="403"/>
      <c r="AH3854" s="403"/>
      <c r="AI3854" s="405"/>
      <c r="AL3854" s="403"/>
      <c r="AN3854" s="403"/>
      <c r="AO3854" s="405"/>
      <c r="AP3854" s="403"/>
      <c r="AQ3854" s="403"/>
      <c r="AR3854" s="403"/>
      <c r="AS3854" s="403"/>
      <c r="AT3854" s="403"/>
      <c r="AU3854" s="403"/>
      <c r="AV3854" s="405"/>
      <c r="AW3854" s="404"/>
      <c r="AY3854" s="403"/>
      <c r="BC3854" s="403"/>
      <c r="BD3854" s="403"/>
      <c r="BE3854" s="403"/>
      <c r="BF3854" s="403"/>
      <c r="BG3854" s="403"/>
      <c r="BH3854" s="403"/>
      <c r="BI3854" s="403"/>
      <c r="BJ3854" s="403"/>
      <c r="BK3854" s="403"/>
    </row>
    <row r="3855" spans="1:63" x14ac:dyDescent="0.25">
      <c r="A3855" s="405"/>
      <c r="B3855" s="400"/>
      <c r="C3855" s="403"/>
      <c r="D3855" s="403"/>
      <c r="E3855" s="403"/>
      <c r="I3855" s="404"/>
      <c r="Q3855" s="405"/>
      <c r="S3855" s="405"/>
      <c r="T3855" s="403"/>
      <c r="U3855" s="406"/>
      <c r="V3855" s="400"/>
      <c r="W3855" s="405"/>
      <c r="X3855" s="405"/>
      <c r="Y3855" s="403"/>
      <c r="Z3855" s="407"/>
      <c r="AA3855" s="403"/>
      <c r="AB3855" s="405"/>
      <c r="AC3855" s="403"/>
      <c r="AD3855" s="406"/>
      <c r="AG3855" s="403"/>
      <c r="AH3855" s="403"/>
      <c r="AI3855" s="405"/>
      <c r="AL3855" s="403"/>
      <c r="AN3855" s="403"/>
      <c r="AO3855" s="405"/>
      <c r="AP3855" s="403"/>
      <c r="AQ3855" s="403"/>
      <c r="AR3855" s="403"/>
      <c r="AS3855" s="403"/>
      <c r="AT3855" s="403"/>
      <c r="AU3855" s="403"/>
      <c r="AV3855" s="405"/>
      <c r="AW3855" s="404"/>
      <c r="AY3855" s="403"/>
      <c r="BC3855" s="403"/>
      <c r="BD3855" s="403"/>
      <c r="BE3855" s="403"/>
      <c r="BF3855" s="403"/>
      <c r="BG3855" s="403"/>
      <c r="BH3855" s="403"/>
      <c r="BI3855" s="403"/>
      <c r="BJ3855" s="403"/>
      <c r="BK3855" s="403"/>
    </row>
    <row r="3856" spans="1:63" x14ac:dyDescent="0.25">
      <c r="A3856" s="405"/>
      <c r="B3856" s="400"/>
      <c r="C3856" s="403"/>
      <c r="D3856" s="403"/>
      <c r="E3856" s="403"/>
      <c r="I3856" s="404"/>
      <c r="Q3856" s="405"/>
      <c r="S3856" s="405"/>
      <c r="T3856" s="403"/>
      <c r="U3856" s="406"/>
      <c r="V3856" s="400"/>
      <c r="W3856" s="405"/>
      <c r="X3856" s="405"/>
      <c r="Y3856" s="403"/>
      <c r="Z3856" s="407"/>
      <c r="AA3856" s="403"/>
      <c r="AB3856" s="405"/>
      <c r="AC3856" s="403"/>
      <c r="AD3856" s="406"/>
      <c r="AG3856" s="403"/>
      <c r="AH3856" s="403"/>
      <c r="AI3856" s="405"/>
      <c r="AL3856" s="403"/>
      <c r="AN3856" s="403"/>
      <c r="AO3856" s="405"/>
      <c r="AP3856" s="403"/>
      <c r="AQ3856" s="403"/>
      <c r="AR3856" s="403"/>
      <c r="AS3856" s="403"/>
      <c r="AT3856" s="403"/>
      <c r="AU3856" s="403"/>
      <c r="AV3856" s="405"/>
      <c r="AW3856" s="404"/>
      <c r="AY3856" s="403"/>
      <c r="BC3856" s="403"/>
      <c r="BD3856" s="403"/>
      <c r="BE3856" s="403"/>
      <c r="BF3856" s="403"/>
      <c r="BG3856" s="403"/>
      <c r="BH3856" s="403"/>
      <c r="BI3856" s="403"/>
      <c r="BJ3856" s="403"/>
      <c r="BK3856" s="403"/>
    </row>
    <row r="3857" spans="1:63" x14ac:dyDescent="0.25">
      <c r="A3857" s="405"/>
      <c r="B3857" s="400"/>
      <c r="C3857" s="403"/>
      <c r="D3857" s="403"/>
      <c r="E3857" s="403"/>
      <c r="I3857" s="404"/>
      <c r="Q3857" s="405"/>
      <c r="S3857" s="405"/>
      <c r="T3857" s="403"/>
      <c r="U3857" s="406"/>
      <c r="V3857" s="400"/>
      <c r="W3857" s="405"/>
      <c r="X3857" s="405"/>
      <c r="Y3857" s="403"/>
      <c r="Z3857" s="407"/>
      <c r="AA3857" s="403"/>
      <c r="AB3857" s="405"/>
      <c r="AC3857" s="403"/>
      <c r="AD3857" s="406"/>
      <c r="AG3857" s="403"/>
      <c r="AH3857" s="403"/>
      <c r="AI3857" s="405"/>
      <c r="AL3857" s="403"/>
      <c r="AN3857" s="403"/>
      <c r="AO3857" s="405"/>
      <c r="AP3857" s="403"/>
      <c r="AQ3857" s="403"/>
      <c r="AR3857" s="403"/>
      <c r="AS3857" s="403"/>
      <c r="AT3857" s="403"/>
      <c r="AU3857" s="403"/>
      <c r="AV3857" s="405"/>
      <c r="AW3857" s="404"/>
      <c r="AY3857" s="403"/>
      <c r="BC3857" s="403"/>
      <c r="BD3857" s="403"/>
      <c r="BE3857" s="403"/>
      <c r="BF3857" s="403"/>
      <c r="BG3857" s="403"/>
      <c r="BH3857" s="403"/>
      <c r="BI3857" s="403"/>
      <c r="BJ3857" s="403"/>
      <c r="BK3857" s="403"/>
    </row>
    <row r="3858" spans="1:63" x14ac:dyDescent="0.25">
      <c r="A3858" s="405"/>
      <c r="B3858" s="400"/>
      <c r="C3858" s="403"/>
      <c r="D3858" s="403"/>
      <c r="E3858" s="403"/>
      <c r="I3858" s="404"/>
      <c r="Q3858" s="405"/>
      <c r="S3858" s="405"/>
      <c r="T3858" s="403"/>
      <c r="U3858" s="406"/>
      <c r="V3858" s="400"/>
      <c r="W3858" s="405"/>
      <c r="X3858" s="405"/>
      <c r="Y3858" s="403"/>
      <c r="Z3858" s="407"/>
      <c r="AA3858" s="403"/>
      <c r="AB3858" s="405"/>
      <c r="AC3858" s="403"/>
      <c r="AD3858" s="406"/>
      <c r="AG3858" s="403"/>
      <c r="AH3858" s="403"/>
      <c r="AI3858" s="405"/>
      <c r="AL3858" s="403"/>
      <c r="AN3858" s="403"/>
      <c r="AO3858" s="405"/>
      <c r="AP3858" s="403"/>
      <c r="AQ3858" s="403"/>
      <c r="AR3858" s="403"/>
      <c r="AS3858" s="403"/>
      <c r="AT3858" s="403"/>
      <c r="AU3858" s="403"/>
      <c r="AV3858" s="405"/>
      <c r="AW3858" s="404"/>
      <c r="AY3858" s="403"/>
      <c r="BC3858" s="403"/>
      <c r="BD3858" s="403"/>
      <c r="BE3858" s="403"/>
      <c r="BF3858" s="403"/>
      <c r="BG3858" s="403"/>
      <c r="BH3858" s="403"/>
      <c r="BI3858" s="403"/>
      <c r="BJ3858" s="403"/>
      <c r="BK3858" s="403"/>
    </row>
    <row r="3859" spans="1:63" x14ac:dyDescent="0.25">
      <c r="A3859" s="405"/>
      <c r="B3859" s="400"/>
      <c r="C3859" s="403"/>
      <c r="D3859" s="403"/>
      <c r="E3859" s="403"/>
      <c r="I3859" s="404"/>
      <c r="Q3859" s="405"/>
      <c r="S3859" s="405"/>
      <c r="T3859" s="403"/>
      <c r="U3859" s="406"/>
      <c r="V3859" s="400"/>
      <c r="W3859" s="405"/>
      <c r="X3859" s="405"/>
      <c r="Y3859" s="403"/>
      <c r="Z3859" s="407"/>
      <c r="AA3859" s="403"/>
      <c r="AB3859" s="405"/>
      <c r="AC3859" s="403"/>
      <c r="AD3859" s="406"/>
      <c r="AG3859" s="403"/>
      <c r="AH3859" s="403"/>
      <c r="AI3859" s="405"/>
      <c r="AL3859" s="403"/>
      <c r="AN3859" s="403"/>
      <c r="AO3859" s="405"/>
      <c r="AP3859" s="403"/>
      <c r="AQ3859" s="403"/>
      <c r="AR3859" s="403"/>
      <c r="AS3859" s="403"/>
      <c r="AT3859" s="403"/>
      <c r="AU3859" s="403"/>
      <c r="AV3859" s="405"/>
      <c r="AW3859" s="404"/>
      <c r="AY3859" s="403"/>
      <c r="BC3859" s="403"/>
      <c r="BD3859" s="403"/>
      <c r="BE3859" s="403"/>
      <c r="BF3859" s="403"/>
      <c r="BG3859" s="403"/>
      <c r="BH3859" s="403"/>
      <c r="BI3859" s="403"/>
      <c r="BJ3859" s="403"/>
      <c r="BK3859" s="403"/>
    </row>
    <row r="3860" spans="1:63" x14ac:dyDescent="0.25">
      <c r="A3860" s="405"/>
      <c r="B3860" s="400"/>
      <c r="C3860" s="403"/>
      <c r="D3860" s="403"/>
      <c r="E3860" s="403"/>
      <c r="I3860" s="404"/>
      <c r="Q3860" s="405"/>
      <c r="S3860" s="405"/>
      <c r="T3860" s="403"/>
      <c r="U3860" s="406"/>
      <c r="V3860" s="400"/>
      <c r="W3860" s="405"/>
      <c r="X3860" s="405"/>
      <c r="Y3860" s="403"/>
      <c r="Z3860" s="407"/>
      <c r="AA3860" s="403"/>
      <c r="AB3860" s="405"/>
      <c r="AC3860" s="403"/>
      <c r="AD3860" s="406"/>
      <c r="AG3860" s="403"/>
      <c r="AH3860" s="403"/>
      <c r="AI3860" s="405"/>
      <c r="AL3860" s="403"/>
      <c r="AN3860" s="403"/>
      <c r="AO3860" s="405"/>
      <c r="AP3860" s="403"/>
      <c r="AQ3860" s="403"/>
      <c r="AR3860" s="403"/>
      <c r="AS3860" s="403"/>
      <c r="AT3860" s="403"/>
      <c r="AU3860" s="403"/>
      <c r="AV3860" s="405"/>
      <c r="AW3860" s="404"/>
      <c r="AY3860" s="403"/>
      <c r="BC3860" s="403"/>
      <c r="BD3860" s="403"/>
      <c r="BE3860" s="403"/>
      <c r="BF3860" s="403"/>
      <c r="BG3860" s="403"/>
      <c r="BH3860" s="403"/>
      <c r="BI3860" s="403"/>
      <c r="BJ3860" s="403"/>
      <c r="BK3860" s="403"/>
    </row>
    <row r="3861" spans="1:63" x14ac:dyDescent="0.25">
      <c r="A3861" s="405"/>
      <c r="B3861" s="400"/>
      <c r="C3861" s="403"/>
      <c r="D3861" s="403"/>
      <c r="E3861" s="403"/>
      <c r="I3861" s="404"/>
      <c r="Q3861" s="405"/>
      <c r="S3861" s="405"/>
      <c r="T3861" s="403"/>
      <c r="U3861" s="406"/>
      <c r="V3861" s="400"/>
      <c r="W3861" s="405"/>
      <c r="X3861" s="405"/>
      <c r="Y3861" s="403"/>
      <c r="Z3861" s="407"/>
      <c r="AA3861" s="403"/>
      <c r="AB3861" s="405"/>
      <c r="AC3861" s="403"/>
      <c r="AD3861" s="406"/>
      <c r="AG3861" s="403"/>
      <c r="AH3861" s="403"/>
      <c r="AI3861" s="405"/>
      <c r="AL3861" s="403"/>
      <c r="AN3861" s="403"/>
      <c r="AO3861" s="405"/>
      <c r="AP3861" s="403"/>
      <c r="AQ3861" s="403"/>
      <c r="AR3861" s="403"/>
      <c r="AS3861" s="403"/>
      <c r="AT3861" s="403"/>
      <c r="AU3861" s="403"/>
      <c r="AV3861" s="405"/>
      <c r="AW3861" s="404"/>
      <c r="AY3861" s="403"/>
      <c r="BC3861" s="403"/>
      <c r="BD3861" s="403"/>
      <c r="BE3861" s="403"/>
      <c r="BF3861" s="403"/>
      <c r="BG3861" s="403"/>
      <c r="BH3861" s="403"/>
      <c r="BI3861" s="403"/>
      <c r="BJ3861" s="403"/>
      <c r="BK3861" s="403"/>
    </row>
    <row r="3862" spans="1:63" x14ac:dyDescent="0.25">
      <c r="A3862" s="405"/>
      <c r="B3862" s="400"/>
      <c r="C3862" s="403"/>
      <c r="D3862" s="403"/>
      <c r="E3862" s="403"/>
      <c r="I3862" s="404"/>
      <c r="Q3862" s="405"/>
      <c r="S3862" s="405"/>
      <c r="T3862" s="403"/>
      <c r="U3862" s="406"/>
      <c r="V3862" s="400"/>
      <c r="W3862" s="405"/>
      <c r="X3862" s="405"/>
      <c r="Y3862" s="403"/>
      <c r="Z3862" s="407"/>
      <c r="AA3862" s="403"/>
      <c r="AB3862" s="405"/>
      <c r="AC3862" s="403"/>
      <c r="AD3862" s="406"/>
      <c r="AG3862" s="403"/>
      <c r="AH3862" s="403"/>
      <c r="AI3862" s="405"/>
      <c r="AL3862" s="403"/>
      <c r="AN3862" s="403"/>
      <c r="AO3862" s="405"/>
      <c r="AP3862" s="403"/>
      <c r="AQ3862" s="403"/>
      <c r="AR3862" s="403"/>
      <c r="AS3862" s="403"/>
      <c r="AT3862" s="403"/>
      <c r="AU3862" s="403"/>
      <c r="AV3862" s="405"/>
      <c r="AW3862" s="404"/>
      <c r="AY3862" s="403"/>
      <c r="BC3862" s="403"/>
      <c r="BD3862" s="403"/>
      <c r="BE3862" s="403"/>
      <c r="BF3862" s="403"/>
      <c r="BG3862" s="403"/>
      <c r="BH3862" s="403"/>
      <c r="BI3862" s="403"/>
      <c r="BJ3862" s="403"/>
      <c r="BK3862" s="403"/>
    </row>
    <row r="3863" spans="1:63" x14ac:dyDescent="0.25">
      <c r="A3863" s="405"/>
      <c r="B3863" s="400"/>
      <c r="C3863" s="403"/>
      <c r="D3863" s="403"/>
      <c r="E3863" s="403"/>
      <c r="I3863" s="404"/>
      <c r="Q3863" s="405"/>
      <c r="S3863" s="405"/>
      <c r="T3863" s="403"/>
      <c r="U3863" s="406"/>
      <c r="V3863" s="400"/>
      <c r="W3863" s="405"/>
      <c r="X3863" s="405"/>
      <c r="Y3863" s="403"/>
      <c r="Z3863" s="407"/>
      <c r="AA3863" s="403"/>
      <c r="AB3863" s="405"/>
      <c r="AC3863" s="403"/>
      <c r="AD3863" s="406"/>
      <c r="AG3863" s="403"/>
      <c r="AH3863" s="403"/>
      <c r="AI3863" s="405"/>
      <c r="AL3863" s="403"/>
      <c r="AN3863" s="403"/>
      <c r="AO3863" s="405"/>
      <c r="AP3863" s="403"/>
      <c r="AQ3863" s="403"/>
      <c r="AR3863" s="403"/>
      <c r="AS3863" s="403"/>
      <c r="AT3863" s="403"/>
      <c r="AU3863" s="403"/>
      <c r="AV3863" s="405"/>
      <c r="AW3863" s="404"/>
      <c r="AY3863" s="403"/>
      <c r="BC3863" s="403"/>
      <c r="BD3863" s="403"/>
      <c r="BE3863" s="403"/>
      <c r="BF3863" s="403"/>
      <c r="BG3863" s="403"/>
      <c r="BH3863" s="403"/>
      <c r="BI3863" s="403"/>
      <c r="BJ3863" s="403"/>
      <c r="BK3863" s="403"/>
    </row>
    <row r="3864" spans="1:63" x14ac:dyDescent="0.25">
      <c r="A3864" s="405"/>
      <c r="B3864" s="400"/>
      <c r="C3864" s="403"/>
      <c r="D3864" s="403"/>
      <c r="E3864" s="403"/>
      <c r="I3864" s="404"/>
      <c r="Q3864" s="405"/>
      <c r="S3864" s="405"/>
      <c r="T3864" s="403"/>
      <c r="U3864" s="406"/>
      <c r="V3864" s="400"/>
      <c r="W3864" s="405"/>
      <c r="X3864" s="405"/>
      <c r="Y3864" s="403"/>
      <c r="Z3864" s="407"/>
      <c r="AA3864" s="403"/>
      <c r="AB3864" s="405"/>
      <c r="AC3864" s="403"/>
      <c r="AD3864" s="406"/>
      <c r="AG3864" s="403"/>
      <c r="AH3864" s="403"/>
      <c r="AI3864" s="405"/>
      <c r="AL3864" s="403"/>
      <c r="AN3864" s="403"/>
      <c r="AO3864" s="405"/>
      <c r="AP3864" s="403"/>
      <c r="AQ3864" s="403"/>
      <c r="AR3864" s="403"/>
      <c r="AS3864" s="403"/>
      <c r="AT3864" s="403"/>
      <c r="AU3864" s="403"/>
      <c r="AV3864" s="405"/>
      <c r="AW3864" s="404"/>
      <c r="AY3864" s="403"/>
      <c r="BC3864" s="403"/>
      <c r="BD3864" s="403"/>
      <c r="BE3864" s="403"/>
      <c r="BF3864" s="403"/>
      <c r="BG3864" s="403"/>
      <c r="BH3864" s="403"/>
      <c r="BI3864" s="403"/>
      <c r="BJ3864" s="403"/>
      <c r="BK3864" s="403"/>
    </row>
    <row r="3865" spans="1:63" x14ac:dyDescent="0.25">
      <c r="A3865" s="405"/>
      <c r="B3865" s="400"/>
      <c r="C3865" s="403"/>
      <c r="D3865" s="403"/>
      <c r="E3865" s="403"/>
      <c r="I3865" s="404"/>
      <c r="Q3865" s="405"/>
      <c r="S3865" s="405"/>
      <c r="T3865" s="403"/>
      <c r="U3865" s="406"/>
      <c r="V3865" s="400"/>
      <c r="W3865" s="405"/>
      <c r="X3865" s="405"/>
      <c r="Y3865" s="403"/>
      <c r="Z3865" s="407"/>
      <c r="AA3865" s="403"/>
      <c r="AB3865" s="405"/>
      <c r="AC3865" s="403"/>
      <c r="AD3865" s="406"/>
      <c r="AG3865" s="403"/>
      <c r="AH3865" s="403"/>
      <c r="AI3865" s="405"/>
      <c r="AL3865" s="403"/>
      <c r="AN3865" s="403"/>
      <c r="AO3865" s="405"/>
      <c r="AP3865" s="403"/>
      <c r="AQ3865" s="403"/>
      <c r="AR3865" s="403"/>
      <c r="AS3865" s="403"/>
      <c r="AT3865" s="403"/>
      <c r="AU3865" s="403"/>
      <c r="AV3865" s="405"/>
      <c r="AW3865" s="404"/>
      <c r="AY3865" s="403"/>
      <c r="BC3865" s="403"/>
      <c r="BD3865" s="403"/>
      <c r="BE3865" s="403"/>
      <c r="BF3865" s="403"/>
      <c r="BG3865" s="403"/>
      <c r="BH3865" s="403"/>
      <c r="BI3865" s="403"/>
      <c r="BJ3865" s="403"/>
      <c r="BK3865" s="403"/>
    </row>
    <row r="3866" spans="1:63" x14ac:dyDescent="0.25">
      <c r="A3866" s="405"/>
      <c r="B3866" s="400"/>
      <c r="C3866" s="403"/>
      <c r="D3866" s="403"/>
      <c r="E3866" s="403"/>
      <c r="I3866" s="404"/>
      <c r="Q3866" s="405"/>
      <c r="S3866" s="405"/>
      <c r="T3866" s="403"/>
      <c r="U3866" s="406"/>
      <c r="V3866" s="400"/>
      <c r="W3866" s="405"/>
      <c r="X3866" s="405"/>
      <c r="Y3866" s="403"/>
      <c r="Z3866" s="407"/>
      <c r="AA3866" s="403"/>
      <c r="AB3866" s="405"/>
      <c r="AC3866" s="403"/>
      <c r="AD3866" s="406"/>
      <c r="AG3866" s="403"/>
      <c r="AH3866" s="403"/>
      <c r="AI3866" s="405"/>
      <c r="AL3866" s="403"/>
      <c r="AN3866" s="403"/>
      <c r="AO3866" s="405"/>
      <c r="AP3866" s="403"/>
      <c r="AQ3866" s="403"/>
      <c r="AR3866" s="403"/>
      <c r="AS3866" s="403"/>
      <c r="AT3866" s="403"/>
      <c r="AU3866" s="403"/>
      <c r="AV3866" s="405"/>
      <c r="AW3866" s="404"/>
      <c r="AY3866" s="403"/>
      <c r="BC3866" s="403"/>
      <c r="BD3866" s="403"/>
      <c r="BE3866" s="403"/>
      <c r="BF3866" s="403"/>
      <c r="BG3866" s="403"/>
      <c r="BH3866" s="403"/>
      <c r="BI3866" s="403"/>
      <c r="BJ3866" s="403"/>
      <c r="BK3866" s="403"/>
    </row>
    <row r="3867" spans="1:63" x14ac:dyDescent="0.25">
      <c r="A3867" s="405"/>
      <c r="B3867" s="400"/>
      <c r="C3867" s="403"/>
      <c r="D3867" s="403"/>
      <c r="E3867" s="403"/>
      <c r="I3867" s="404"/>
      <c r="Q3867" s="405"/>
      <c r="S3867" s="405"/>
      <c r="T3867" s="403"/>
      <c r="U3867" s="406"/>
      <c r="V3867" s="400"/>
      <c r="W3867" s="405"/>
      <c r="X3867" s="405"/>
      <c r="Y3867" s="403"/>
      <c r="Z3867" s="407"/>
      <c r="AA3867" s="403"/>
      <c r="AB3867" s="405"/>
      <c r="AC3867" s="403"/>
      <c r="AD3867" s="406"/>
      <c r="AG3867" s="403"/>
      <c r="AH3867" s="403"/>
      <c r="AI3867" s="405"/>
      <c r="AL3867" s="403"/>
      <c r="AN3867" s="403"/>
      <c r="AO3867" s="405"/>
      <c r="AP3867" s="403"/>
      <c r="AQ3867" s="403"/>
      <c r="AR3867" s="403"/>
      <c r="AS3867" s="403"/>
      <c r="AT3867" s="403"/>
      <c r="AU3867" s="403"/>
      <c r="AV3867" s="405"/>
      <c r="AW3867" s="404"/>
      <c r="AY3867" s="403"/>
      <c r="BC3867" s="403"/>
      <c r="BD3867" s="403"/>
      <c r="BE3867" s="403"/>
      <c r="BF3867" s="403"/>
      <c r="BG3867" s="403"/>
      <c r="BH3867" s="403"/>
      <c r="BI3867" s="403"/>
      <c r="BJ3867" s="403"/>
      <c r="BK3867" s="403"/>
    </row>
    <row r="3868" spans="1:63" x14ac:dyDescent="0.25">
      <c r="A3868" s="405"/>
      <c r="B3868" s="400"/>
      <c r="C3868" s="403"/>
      <c r="D3868" s="403"/>
      <c r="E3868" s="403"/>
      <c r="I3868" s="404"/>
      <c r="Q3868" s="405"/>
      <c r="S3868" s="405"/>
      <c r="T3868" s="403"/>
      <c r="U3868" s="406"/>
      <c r="V3868" s="400"/>
      <c r="W3868" s="405"/>
      <c r="X3868" s="405"/>
      <c r="Y3868" s="403"/>
      <c r="Z3868" s="407"/>
      <c r="AA3868" s="403"/>
      <c r="AB3868" s="405"/>
      <c r="AC3868" s="403"/>
      <c r="AD3868" s="406"/>
      <c r="AG3868" s="403"/>
      <c r="AH3868" s="403"/>
      <c r="AI3868" s="405"/>
      <c r="AL3868" s="403"/>
      <c r="AN3868" s="403"/>
      <c r="AO3868" s="405"/>
      <c r="AP3868" s="403"/>
      <c r="AQ3868" s="403"/>
      <c r="AR3868" s="403"/>
      <c r="AS3868" s="403"/>
      <c r="AT3868" s="403"/>
      <c r="AU3868" s="403"/>
      <c r="AV3868" s="405"/>
      <c r="AW3868" s="404"/>
      <c r="AY3868" s="403"/>
      <c r="BC3868" s="403"/>
      <c r="BD3868" s="403"/>
      <c r="BE3868" s="403"/>
      <c r="BF3868" s="403"/>
      <c r="BG3868" s="403"/>
      <c r="BH3868" s="403"/>
      <c r="BI3868" s="403"/>
      <c r="BJ3868" s="403"/>
      <c r="BK3868" s="403"/>
    </row>
    <row r="3869" spans="1:63" x14ac:dyDescent="0.25">
      <c r="A3869" s="405"/>
      <c r="B3869" s="400"/>
      <c r="C3869" s="403"/>
      <c r="D3869" s="403"/>
      <c r="E3869" s="403"/>
      <c r="I3869" s="404"/>
      <c r="Q3869" s="405"/>
      <c r="S3869" s="405"/>
      <c r="T3869" s="403"/>
      <c r="U3869" s="406"/>
      <c r="V3869" s="400"/>
      <c r="W3869" s="405"/>
      <c r="X3869" s="405"/>
      <c r="Y3869" s="403"/>
      <c r="Z3869" s="407"/>
      <c r="AA3869" s="403"/>
      <c r="AB3869" s="405"/>
      <c r="AC3869" s="403"/>
      <c r="AD3869" s="406"/>
      <c r="AG3869" s="403"/>
      <c r="AH3869" s="403"/>
      <c r="AI3869" s="405"/>
      <c r="AL3869" s="403"/>
      <c r="AN3869" s="403"/>
      <c r="AO3869" s="405"/>
      <c r="AP3869" s="403"/>
      <c r="AQ3869" s="403"/>
      <c r="AR3869" s="403"/>
      <c r="AS3869" s="403"/>
      <c r="AT3869" s="403"/>
      <c r="AU3869" s="403"/>
      <c r="AV3869" s="405"/>
      <c r="AW3869" s="404"/>
      <c r="AY3869" s="403"/>
      <c r="BC3869" s="403"/>
      <c r="BD3869" s="403"/>
      <c r="BE3869" s="403"/>
      <c r="BF3869" s="403"/>
      <c r="BG3869" s="403"/>
      <c r="BH3869" s="403"/>
      <c r="BI3869" s="403"/>
      <c r="BJ3869" s="403"/>
      <c r="BK3869" s="403"/>
    </row>
    <row r="3870" spans="1:63" x14ac:dyDescent="0.25">
      <c r="A3870" s="405"/>
      <c r="B3870" s="400"/>
      <c r="C3870" s="403"/>
      <c r="D3870" s="403"/>
      <c r="E3870" s="403"/>
      <c r="I3870" s="404"/>
      <c r="Q3870" s="405"/>
      <c r="S3870" s="405"/>
      <c r="T3870" s="403"/>
      <c r="U3870" s="406"/>
      <c r="V3870" s="400"/>
      <c r="W3870" s="405"/>
      <c r="X3870" s="405"/>
      <c r="Y3870" s="403"/>
      <c r="Z3870" s="407"/>
      <c r="AA3870" s="403"/>
      <c r="AB3870" s="405"/>
      <c r="AC3870" s="403"/>
      <c r="AD3870" s="406"/>
      <c r="AG3870" s="403"/>
      <c r="AH3870" s="403"/>
      <c r="AI3870" s="405"/>
      <c r="AL3870" s="403"/>
      <c r="AN3870" s="403"/>
      <c r="AO3870" s="405"/>
      <c r="AP3870" s="403"/>
      <c r="AQ3870" s="403"/>
      <c r="AR3870" s="403"/>
      <c r="AS3870" s="403"/>
      <c r="AT3870" s="403"/>
      <c r="AU3870" s="403"/>
      <c r="AV3870" s="405"/>
      <c r="AW3870" s="404"/>
      <c r="AY3870" s="403"/>
      <c r="BC3870" s="403"/>
      <c r="BD3870" s="403"/>
      <c r="BE3870" s="403"/>
      <c r="BF3870" s="403"/>
      <c r="BG3870" s="403"/>
      <c r="BH3870" s="403"/>
      <c r="BI3870" s="403"/>
      <c r="BJ3870" s="403"/>
      <c r="BK3870" s="403"/>
    </row>
    <row r="3871" spans="1:63" x14ac:dyDescent="0.25">
      <c r="A3871" s="405"/>
      <c r="B3871" s="400"/>
      <c r="C3871" s="403"/>
      <c r="D3871" s="403"/>
      <c r="E3871" s="403"/>
      <c r="I3871" s="404"/>
      <c r="Q3871" s="405"/>
      <c r="S3871" s="405"/>
      <c r="T3871" s="403"/>
      <c r="U3871" s="406"/>
      <c r="V3871" s="400"/>
      <c r="W3871" s="405"/>
      <c r="X3871" s="405"/>
      <c r="Y3871" s="403"/>
      <c r="Z3871" s="407"/>
      <c r="AA3871" s="403"/>
      <c r="AB3871" s="405"/>
      <c r="AC3871" s="403"/>
      <c r="AD3871" s="406"/>
      <c r="AG3871" s="403"/>
      <c r="AH3871" s="403"/>
      <c r="AI3871" s="405"/>
      <c r="AL3871" s="403"/>
      <c r="AN3871" s="403"/>
      <c r="AO3871" s="405"/>
      <c r="AP3871" s="403"/>
      <c r="AQ3871" s="403"/>
      <c r="AR3871" s="403"/>
      <c r="AS3871" s="403"/>
      <c r="AT3871" s="403"/>
      <c r="AU3871" s="403"/>
      <c r="AV3871" s="405"/>
      <c r="AW3871" s="404"/>
      <c r="AY3871" s="403"/>
      <c r="BC3871" s="403"/>
      <c r="BD3871" s="403"/>
      <c r="BE3871" s="403"/>
      <c r="BF3871" s="403"/>
      <c r="BG3871" s="403"/>
      <c r="BH3871" s="403"/>
      <c r="BI3871" s="403"/>
      <c r="BJ3871" s="403"/>
      <c r="BK3871" s="403"/>
    </row>
    <row r="3872" spans="1:63" x14ac:dyDescent="0.25">
      <c r="A3872" s="405"/>
      <c r="B3872" s="400"/>
      <c r="C3872" s="403"/>
      <c r="D3872" s="403"/>
      <c r="E3872" s="403"/>
      <c r="I3872" s="404"/>
      <c r="Q3872" s="405"/>
      <c r="S3872" s="405"/>
      <c r="T3872" s="403"/>
      <c r="U3872" s="406"/>
      <c r="V3872" s="400"/>
      <c r="W3872" s="405"/>
      <c r="X3872" s="405"/>
      <c r="Y3872" s="403"/>
      <c r="Z3872" s="407"/>
      <c r="AA3872" s="403"/>
      <c r="AB3872" s="405"/>
      <c r="AC3872" s="403"/>
      <c r="AD3872" s="406"/>
      <c r="AG3872" s="403"/>
      <c r="AH3872" s="403"/>
      <c r="AI3872" s="405"/>
      <c r="AL3872" s="403"/>
      <c r="AN3872" s="403"/>
      <c r="AO3872" s="405"/>
      <c r="AP3872" s="403"/>
      <c r="AQ3872" s="403"/>
      <c r="AR3872" s="403"/>
      <c r="AS3872" s="403"/>
      <c r="AT3872" s="403"/>
      <c r="AU3872" s="403"/>
      <c r="AV3872" s="405"/>
      <c r="AW3872" s="404"/>
      <c r="AY3872" s="403"/>
      <c r="BC3872" s="403"/>
      <c r="BD3872" s="403"/>
      <c r="BE3872" s="403"/>
      <c r="BF3872" s="403"/>
      <c r="BG3872" s="403"/>
      <c r="BH3872" s="403"/>
      <c r="BI3872" s="403"/>
      <c r="BJ3872" s="403"/>
      <c r="BK3872" s="403"/>
    </row>
    <row r="3873" spans="1:63" x14ac:dyDescent="0.25">
      <c r="A3873" s="405"/>
      <c r="B3873" s="400"/>
      <c r="C3873" s="403"/>
      <c r="D3873" s="403"/>
      <c r="E3873" s="403"/>
      <c r="I3873" s="404"/>
      <c r="Q3873" s="405"/>
      <c r="S3873" s="405"/>
      <c r="T3873" s="403"/>
      <c r="U3873" s="406"/>
      <c r="V3873" s="400"/>
      <c r="W3873" s="405"/>
      <c r="X3873" s="405"/>
      <c r="Y3873" s="403"/>
      <c r="Z3873" s="407"/>
      <c r="AA3873" s="403"/>
      <c r="AB3873" s="405"/>
      <c r="AC3873" s="403"/>
      <c r="AD3873" s="406"/>
      <c r="AG3873" s="403"/>
      <c r="AH3873" s="403"/>
      <c r="AI3873" s="405"/>
      <c r="AL3873" s="403"/>
      <c r="AN3873" s="403"/>
      <c r="AO3873" s="405"/>
      <c r="AP3873" s="403"/>
      <c r="AQ3873" s="403"/>
      <c r="AR3873" s="403"/>
      <c r="AS3873" s="403"/>
      <c r="AT3873" s="403"/>
      <c r="AU3873" s="403"/>
      <c r="AV3873" s="405"/>
      <c r="AW3873" s="404"/>
      <c r="AY3873" s="403"/>
      <c r="BC3873" s="403"/>
      <c r="BD3873" s="403"/>
      <c r="BE3873" s="403"/>
      <c r="BF3873" s="403"/>
      <c r="BG3873" s="403"/>
      <c r="BH3873" s="403"/>
      <c r="BI3873" s="403"/>
      <c r="BJ3873" s="403"/>
      <c r="BK3873" s="403"/>
    </row>
    <row r="3874" spans="1:63" x14ac:dyDescent="0.25">
      <c r="A3874" s="405"/>
      <c r="B3874" s="400"/>
      <c r="C3874" s="403"/>
      <c r="D3874" s="403"/>
      <c r="E3874" s="403"/>
      <c r="I3874" s="404"/>
      <c r="Q3874" s="405"/>
      <c r="S3874" s="405"/>
      <c r="T3874" s="403"/>
      <c r="U3874" s="406"/>
      <c r="V3874" s="400"/>
      <c r="W3874" s="405"/>
      <c r="X3874" s="405"/>
      <c r="Y3874" s="403"/>
      <c r="Z3874" s="407"/>
      <c r="AA3874" s="403"/>
      <c r="AB3874" s="405"/>
      <c r="AC3874" s="403"/>
      <c r="AD3874" s="406"/>
      <c r="AG3874" s="403"/>
      <c r="AH3874" s="403"/>
      <c r="AI3874" s="405"/>
      <c r="AL3874" s="403"/>
      <c r="AN3874" s="403"/>
      <c r="AO3874" s="405"/>
      <c r="AP3874" s="403"/>
      <c r="AQ3874" s="403"/>
      <c r="AR3874" s="403"/>
      <c r="AS3874" s="403"/>
      <c r="AT3874" s="403"/>
      <c r="AU3874" s="403"/>
      <c r="AV3874" s="405"/>
      <c r="AW3874" s="404"/>
      <c r="AY3874" s="403"/>
      <c r="BC3874" s="403"/>
      <c r="BD3874" s="403"/>
      <c r="BE3874" s="403"/>
      <c r="BF3874" s="403"/>
      <c r="BG3874" s="403"/>
      <c r="BH3874" s="403"/>
      <c r="BI3874" s="403"/>
      <c r="BJ3874" s="403"/>
      <c r="BK3874" s="403"/>
    </row>
    <row r="3875" spans="1:63" x14ac:dyDescent="0.25">
      <c r="A3875" s="405"/>
      <c r="B3875" s="400"/>
      <c r="C3875" s="403"/>
      <c r="D3875" s="403"/>
      <c r="E3875" s="403"/>
      <c r="I3875" s="404"/>
      <c r="Q3875" s="405"/>
      <c r="S3875" s="405"/>
      <c r="T3875" s="403"/>
      <c r="U3875" s="406"/>
      <c r="V3875" s="400"/>
      <c r="W3875" s="405"/>
      <c r="X3875" s="405"/>
      <c r="Y3875" s="403"/>
      <c r="Z3875" s="407"/>
      <c r="AA3875" s="403"/>
      <c r="AB3875" s="405"/>
      <c r="AC3875" s="403"/>
      <c r="AD3875" s="406"/>
      <c r="AG3875" s="403"/>
      <c r="AH3875" s="403"/>
      <c r="AI3875" s="405"/>
      <c r="AL3875" s="403"/>
      <c r="AN3875" s="403"/>
      <c r="AO3875" s="405"/>
      <c r="AP3875" s="403"/>
      <c r="AQ3875" s="403"/>
      <c r="AR3875" s="403"/>
      <c r="AS3875" s="403"/>
      <c r="AT3875" s="403"/>
      <c r="AU3875" s="403"/>
      <c r="AV3875" s="405"/>
      <c r="AW3875" s="404"/>
      <c r="AY3875" s="403"/>
      <c r="BC3875" s="403"/>
      <c r="BD3875" s="403"/>
      <c r="BE3875" s="403"/>
      <c r="BF3875" s="403"/>
      <c r="BG3875" s="403"/>
      <c r="BH3875" s="403"/>
      <c r="BI3875" s="403"/>
      <c r="BJ3875" s="403"/>
      <c r="BK3875" s="403"/>
    </row>
    <row r="3876" spans="1:63" x14ac:dyDescent="0.25">
      <c r="A3876" s="405"/>
      <c r="B3876" s="400"/>
      <c r="C3876" s="403"/>
      <c r="D3876" s="403"/>
      <c r="E3876" s="403"/>
      <c r="I3876" s="404"/>
      <c r="Q3876" s="405"/>
      <c r="S3876" s="405"/>
      <c r="T3876" s="403"/>
      <c r="U3876" s="406"/>
      <c r="V3876" s="400"/>
      <c r="W3876" s="405"/>
      <c r="X3876" s="405"/>
      <c r="Y3876" s="403"/>
      <c r="Z3876" s="407"/>
      <c r="AA3876" s="403"/>
      <c r="AB3876" s="405"/>
      <c r="AC3876" s="403"/>
      <c r="AD3876" s="406"/>
      <c r="AG3876" s="403"/>
      <c r="AH3876" s="403"/>
      <c r="AI3876" s="405"/>
      <c r="AL3876" s="403"/>
      <c r="AN3876" s="403"/>
      <c r="AO3876" s="405"/>
      <c r="AP3876" s="403"/>
      <c r="AQ3876" s="403"/>
      <c r="AR3876" s="403"/>
      <c r="AS3876" s="403"/>
      <c r="AT3876" s="403"/>
      <c r="AU3876" s="403"/>
      <c r="AV3876" s="405"/>
      <c r="AW3876" s="404"/>
      <c r="AY3876" s="403"/>
      <c r="BC3876" s="403"/>
      <c r="BD3876" s="403"/>
      <c r="BE3876" s="403"/>
      <c r="BF3876" s="403"/>
      <c r="BG3876" s="403"/>
      <c r="BH3876" s="403"/>
      <c r="BI3876" s="403"/>
      <c r="BJ3876" s="403"/>
      <c r="BK3876" s="403"/>
    </row>
    <row r="3877" spans="1:63" x14ac:dyDescent="0.25">
      <c r="A3877" s="405"/>
      <c r="B3877" s="400"/>
      <c r="C3877" s="403"/>
      <c r="D3877" s="403"/>
      <c r="E3877" s="403"/>
      <c r="I3877" s="404"/>
      <c r="Q3877" s="405"/>
      <c r="S3877" s="405"/>
      <c r="T3877" s="403"/>
      <c r="U3877" s="406"/>
      <c r="V3877" s="400"/>
      <c r="W3877" s="405"/>
      <c r="X3877" s="405"/>
      <c r="Y3877" s="403"/>
      <c r="Z3877" s="407"/>
      <c r="AA3877" s="403"/>
      <c r="AB3877" s="405"/>
      <c r="AC3877" s="403"/>
      <c r="AD3877" s="406"/>
      <c r="AG3877" s="403"/>
      <c r="AH3877" s="403"/>
      <c r="AI3877" s="405"/>
      <c r="AL3877" s="403"/>
      <c r="AN3877" s="403"/>
      <c r="AO3877" s="405"/>
      <c r="AP3877" s="403"/>
      <c r="AQ3877" s="403"/>
      <c r="AR3877" s="403"/>
      <c r="AS3877" s="403"/>
      <c r="AT3877" s="403"/>
      <c r="AU3877" s="403"/>
      <c r="AV3877" s="405"/>
      <c r="AW3877" s="404"/>
      <c r="AY3877" s="403"/>
      <c r="BC3877" s="403"/>
      <c r="BD3877" s="403"/>
      <c r="BE3877" s="403"/>
      <c r="BF3877" s="403"/>
      <c r="BG3877" s="403"/>
      <c r="BH3877" s="403"/>
      <c r="BI3877" s="403"/>
      <c r="BJ3877" s="403"/>
      <c r="BK3877" s="403"/>
    </row>
    <row r="3878" spans="1:63" x14ac:dyDescent="0.25">
      <c r="A3878" s="405"/>
      <c r="B3878" s="400"/>
      <c r="C3878" s="403"/>
      <c r="D3878" s="403"/>
      <c r="E3878" s="403"/>
      <c r="I3878" s="404"/>
      <c r="Q3878" s="405"/>
      <c r="S3878" s="405"/>
      <c r="T3878" s="403"/>
      <c r="U3878" s="406"/>
      <c r="V3878" s="400"/>
      <c r="W3878" s="405"/>
      <c r="X3878" s="405"/>
      <c r="Y3878" s="403"/>
      <c r="Z3878" s="407"/>
      <c r="AA3878" s="403"/>
      <c r="AB3878" s="405"/>
      <c r="AC3878" s="403"/>
      <c r="AD3878" s="406"/>
      <c r="AG3878" s="403"/>
      <c r="AH3878" s="403"/>
      <c r="AI3878" s="405"/>
      <c r="AL3878" s="403"/>
      <c r="AN3878" s="403"/>
      <c r="AO3878" s="405"/>
      <c r="AP3878" s="403"/>
      <c r="AQ3878" s="403"/>
      <c r="AR3878" s="403"/>
      <c r="AS3878" s="403"/>
      <c r="AT3878" s="403"/>
      <c r="AU3878" s="403"/>
      <c r="AV3878" s="405"/>
      <c r="AW3878" s="404"/>
      <c r="AY3878" s="403"/>
      <c r="BC3878" s="403"/>
      <c r="BD3878" s="403"/>
      <c r="BE3878" s="403"/>
      <c r="BF3878" s="403"/>
      <c r="BG3878" s="403"/>
      <c r="BH3878" s="403"/>
      <c r="BI3878" s="403"/>
      <c r="BJ3878" s="403"/>
      <c r="BK3878" s="403"/>
    </row>
    <row r="3879" spans="1:63" x14ac:dyDescent="0.25">
      <c r="A3879" s="405"/>
      <c r="B3879" s="400"/>
      <c r="C3879" s="403"/>
      <c r="D3879" s="403"/>
      <c r="E3879" s="403"/>
      <c r="I3879" s="404"/>
      <c r="Q3879" s="405"/>
      <c r="S3879" s="405"/>
      <c r="T3879" s="403"/>
      <c r="U3879" s="406"/>
      <c r="V3879" s="400"/>
      <c r="W3879" s="405"/>
      <c r="X3879" s="405"/>
      <c r="Y3879" s="403"/>
      <c r="Z3879" s="407"/>
      <c r="AA3879" s="403"/>
      <c r="AB3879" s="405"/>
      <c r="AC3879" s="403"/>
      <c r="AD3879" s="406"/>
      <c r="AG3879" s="403"/>
      <c r="AH3879" s="403"/>
      <c r="AI3879" s="405"/>
      <c r="AL3879" s="403"/>
      <c r="AN3879" s="403"/>
      <c r="AO3879" s="405"/>
      <c r="AP3879" s="403"/>
      <c r="AQ3879" s="403"/>
      <c r="AR3879" s="403"/>
      <c r="AS3879" s="403"/>
      <c r="AT3879" s="403"/>
      <c r="AU3879" s="403"/>
      <c r="AV3879" s="405"/>
      <c r="AW3879" s="404"/>
      <c r="AY3879" s="403"/>
      <c r="BC3879" s="403"/>
      <c r="BD3879" s="403"/>
      <c r="BE3879" s="403"/>
      <c r="BF3879" s="403"/>
      <c r="BG3879" s="403"/>
      <c r="BH3879" s="403"/>
      <c r="BI3879" s="403"/>
      <c r="BJ3879" s="403"/>
      <c r="BK3879" s="403"/>
    </row>
    <row r="3880" spans="1:63" x14ac:dyDescent="0.25">
      <c r="A3880" s="405"/>
      <c r="B3880" s="400"/>
      <c r="C3880" s="403"/>
      <c r="D3880" s="403"/>
      <c r="E3880" s="403"/>
      <c r="I3880" s="404"/>
      <c r="Q3880" s="405"/>
      <c r="S3880" s="405"/>
      <c r="T3880" s="403"/>
      <c r="U3880" s="406"/>
      <c r="V3880" s="400"/>
      <c r="W3880" s="405"/>
      <c r="X3880" s="405"/>
      <c r="Y3880" s="403"/>
      <c r="Z3880" s="407"/>
      <c r="AA3880" s="403"/>
      <c r="AB3880" s="405"/>
      <c r="AC3880" s="403"/>
      <c r="AD3880" s="406"/>
      <c r="AG3880" s="403"/>
      <c r="AH3880" s="403"/>
      <c r="AI3880" s="405"/>
      <c r="AL3880" s="403"/>
      <c r="AN3880" s="403"/>
      <c r="AO3880" s="405"/>
      <c r="AP3880" s="403"/>
      <c r="AQ3880" s="403"/>
      <c r="AR3880" s="403"/>
      <c r="AS3880" s="403"/>
      <c r="AT3880" s="403"/>
      <c r="AU3880" s="403"/>
      <c r="AV3880" s="405"/>
      <c r="AW3880" s="404"/>
      <c r="AY3880" s="403"/>
      <c r="BC3880" s="403"/>
      <c r="BD3880" s="403"/>
      <c r="BE3880" s="403"/>
      <c r="BF3880" s="403"/>
      <c r="BG3880" s="403"/>
      <c r="BH3880" s="403"/>
      <c r="BI3880" s="403"/>
      <c r="BJ3880" s="403"/>
      <c r="BK3880" s="403"/>
    </row>
    <row r="3881" spans="1:63" x14ac:dyDescent="0.25">
      <c r="A3881" s="405"/>
      <c r="B3881" s="400"/>
      <c r="C3881" s="403"/>
      <c r="D3881" s="403"/>
      <c r="E3881" s="403"/>
      <c r="I3881" s="404"/>
      <c r="Q3881" s="405"/>
      <c r="S3881" s="405"/>
      <c r="T3881" s="403"/>
      <c r="U3881" s="406"/>
      <c r="V3881" s="400"/>
      <c r="W3881" s="405"/>
      <c r="X3881" s="405"/>
      <c r="Y3881" s="403"/>
      <c r="Z3881" s="407"/>
      <c r="AA3881" s="403"/>
      <c r="AB3881" s="405"/>
      <c r="AC3881" s="403"/>
      <c r="AD3881" s="406"/>
      <c r="AG3881" s="403"/>
      <c r="AH3881" s="403"/>
      <c r="AI3881" s="405"/>
      <c r="AL3881" s="403"/>
      <c r="AN3881" s="403"/>
      <c r="AO3881" s="405"/>
      <c r="AP3881" s="403"/>
      <c r="AQ3881" s="403"/>
      <c r="AR3881" s="403"/>
      <c r="AS3881" s="403"/>
      <c r="AT3881" s="403"/>
      <c r="AU3881" s="403"/>
      <c r="AV3881" s="405"/>
      <c r="AW3881" s="404"/>
      <c r="AY3881" s="403"/>
      <c r="BC3881" s="403"/>
      <c r="BD3881" s="403"/>
      <c r="BE3881" s="403"/>
      <c r="BF3881" s="403"/>
      <c r="BG3881" s="403"/>
      <c r="BH3881" s="403"/>
      <c r="BI3881" s="403"/>
      <c r="BJ3881" s="403"/>
      <c r="BK3881" s="403"/>
    </row>
    <row r="3882" spans="1:63" x14ac:dyDescent="0.25">
      <c r="A3882" s="405"/>
      <c r="B3882" s="400"/>
      <c r="C3882" s="403"/>
      <c r="D3882" s="403"/>
      <c r="E3882" s="403"/>
      <c r="I3882" s="404"/>
      <c r="Q3882" s="405"/>
      <c r="S3882" s="405"/>
      <c r="T3882" s="403"/>
      <c r="U3882" s="406"/>
      <c r="V3882" s="400"/>
      <c r="W3882" s="405"/>
      <c r="X3882" s="405"/>
      <c r="Y3882" s="403"/>
      <c r="Z3882" s="407"/>
      <c r="AA3882" s="403"/>
      <c r="AB3882" s="405"/>
      <c r="AC3882" s="403"/>
      <c r="AD3882" s="406"/>
      <c r="AG3882" s="403"/>
      <c r="AH3882" s="403"/>
      <c r="AI3882" s="405"/>
      <c r="AL3882" s="403"/>
      <c r="AN3882" s="403"/>
      <c r="AO3882" s="405"/>
      <c r="AP3882" s="403"/>
      <c r="AQ3882" s="403"/>
      <c r="AR3882" s="403"/>
      <c r="AS3882" s="403"/>
      <c r="AT3882" s="403"/>
      <c r="AU3882" s="403"/>
      <c r="AV3882" s="405"/>
      <c r="AW3882" s="404"/>
      <c r="AY3882" s="403"/>
      <c r="BC3882" s="403"/>
      <c r="BD3882" s="403"/>
      <c r="BE3882" s="403"/>
      <c r="BF3882" s="403"/>
      <c r="BG3882" s="403"/>
      <c r="BH3882" s="403"/>
      <c r="BI3882" s="403"/>
      <c r="BJ3882" s="403"/>
      <c r="BK3882" s="403"/>
    </row>
    <row r="3883" spans="1:63" x14ac:dyDescent="0.25">
      <c r="A3883" s="405"/>
      <c r="B3883" s="400"/>
      <c r="C3883" s="403"/>
      <c r="D3883" s="403"/>
      <c r="E3883" s="403"/>
      <c r="I3883" s="404"/>
      <c r="Q3883" s="405"/>
      <c r="S3883" s="405"/>
      <c r="T3883" s="403"/>
      <c r="U3883" s="406"/>
      <c r="V3883" s="400"/>
      <c r="W3883" s="405"/>
      <c r="X3883" s="405"/>
      <c r="Y3883" s="403"/>
      <c r="Z3883" s="407"/>
      <c r="AA3883" s="403"/>
      <c r="AB3883" s="405"/>
      <c r="AC3883" s="403"/>
      <c r="AD3883" s="406"/>
      <c r="AG3883" s="403"/>
      <c r="AH3883" s="403"/>
      <c r="AI3883" s="405"/>
      <c r="AL3883" s="403"/>
      <c r="AN3883" s="403"/>
      <c r="AO3883" s="405"/>
      <c r="AP3883" s="403"/>
      <c r="AQ3883" s="403"/>
      <c r="AR3883" s="403"/>
      <c r="AS3883" s="403"/>
      <c r="AT3883" s="403"/>
      <c r="AU3883" s="403"/>
      <c r="AV3883" s="405"/>
      <c r="AW3883" s="404"/>
      <c r="AY3883" s="403"/>
      <c r="BC3883" s="403"/>
      <c r="BD3883" s="403"/>
      <c r="BE3883" s="403"/>
      <c r="BF3883" s="403"/>
      <c r="BG3883" s="403"/>
      <c r="BH3883" s="403"/>
      <c r="BI3883" s="403"/>
      <c r="BJ3883" s="403"/>
      <c r="BK3883" s="403"/>
    </row>
    <row r="3884" spans="1:63" x14ac:dyDescent="0.25">
      <c r="A3884" s="405"/>
      <c r="B3884" s="400"/>
      <c r="C3884" s="403"/>
      <c r="D3884" s="403"/>
      <c r="E3884" s="403"/>
      <c r="I3884" s="404"/>
      <c r="Q3884" s="405"/>
      <c r="S3884" s="405"/>
      <c r="T3884" s="403"/>
      <c r="U3884" s="406"/>
      <c r="V3884" s="400"/>
      <c r="W3884" s="405"/>
      <c r="X3884" s="405"/>
      <c r="Y3884" s="403"/>
      <c r="Z3884" s="407"/>
      <c r="AA3884" s="403"/>
      <c r="AB3884" s="405"/>
      <c r="AC3884" s="403"/>
      <c r="AD3884" s="406"/>
      <c r="AG3884" s="403"/>
      <c r="AH3884" s="403"/>
      <c r="AI3884" s="405"/>
      <c r="AL3884" s="403"/>
      <c r="AN3884" s="403"/>
      <c r="AO3884" s="405"/>
      <c r="AP3884" s="403"/>
      <c r="AQ3884" s="403"/>
      <c r="AR3884" s="403"/>
      <c r="AS3884" s="403"/>
      <c r="AT3884" s="403"/>
      <c r="AU3884" s="403"/>
      <c r="AV3884" s="405"/>
      <c r="AW3884" s="404"/>
      <c r="AY3884" s="403"/>
      <c r="BC3884" s="403"/>
      <c r="BD3884" s="403"/>
      <c r="BE3884" s="403"/>
      <c r="BF3884" s="403"/>
      <c r="BG3884" s="403"/>
      <c r="BH3884" s="403"/>
      <c r="BI3884" s="403"/>
      <c r="BJ3884" s="403"/>
      <c r="BK3884" s="403"/>
    </row>
    <row r="3885" spans="1:63" x14ac:dyDescent="0.25">
      <c r="A3885" s="405"/>
      <c r="B3885" s="400"/>
      <c r="C3885" s="403"/>
      <c r="D3885" s="403"/>
      <c r="E3885" s="403"/>
      <c r="I3885" s="404"/>
      <c r="Q3885" s="405"/>
      <c r="S3885" s="405"/>
      <c r="T3885" s="403"/>
      <c r="U3885" s="406"/>
      <c r="V3885" s="400"/>
      <c r="W3885" s="405"/>
      <c r="X3885" s="405"/>
      <c r="Y3885" s="403"/>
      <c r="Z3885" s="407"/>
      <c r="AA3885" s="403"/>
      <c r="AB3885" s="405"/>
      <c r="AC3885" s="403"/>
      <c r="AD3885" s="406"/>
      <c r="AG3885" s="403"/>
      <c r="AH3885" s="403"/>
      <c r="AI3885" s="405"/>
      <c r="AL3885" s="403"/>
      <c r="AN3885" s="403"/>
      <c r="AO3885" s="405"/>
      <c r="AP3885" s="403"/>
      <c r="AQ3885" s="403"/>
      <c r="AR3885" s="403"/>
      <c r="AS3885" s="403"/>
      <c r="AT3885" s="403"/>
      <c r="AU3885" s="403"/>
      <c r="AV3885" s="405"/>
      <c r="AW3885" s="404"/>
      <c r="AY3885" s="403"/>
      <c r="BC3885" s="403"/>
      <c r="BD3885" s="403"/>
      <c r="BE3885" s="403"/>
      <c r="BF3885" s="403"/>
      <c r="BG3885" s="403"/>
      <c r="BH3885" s="403"/>
      <c r="BI3885" s="403"/>
      <c r="BJ3885" s="403"/>
      <c r="BK3885" s="403"/>
    </row>
    <row r="3886" spans="1:63" x14ac:dyDescent="0.25">
      <c r="A3886" s="405"/>
      <c r="B3886" s="400"/>
      <c r="C3886" s="403"/>
      <c r="D3886" s="403"/>
      <c r="E3886" s="403"/>
      <c r="I3886" s="404"/>
      <c r="Q3886" s="405"/>
      <c r="S3886" s="405"/>
      <c r="T3886" s="403"/>
      <c r="U3886" s="406"/>
      <c r="V3886" s="400"/>
      <c r="W3886" s="405"/>
      <c r="X3886" s="405"/>
      <c r="Y3886" s="403"/>
      <c r="Z3886" s="407"/>
      <c r="AA3886" s="403"/>
      <c r="AB3886" s="405"/>
      <c r="AC3886" s="403"/>
      <c r="AD3886" s="406"/>
      <c r="AG3886" s="403"/>
      <c r="AH3886" s="403"/>
      <c r="AI3886" s="405"/>
      <c r="AL3886" s="403"/>
      <c r="AN3886" s="403"/>
      <c r="AO3886" s="405"/>
      <c r="AP3886" s="403"/>
      <c r="AQ3886" s="403"/>
      <c r="AR3886" s="403"/>
      <c r="AS3886" s="403"/>
      <c r="AT3886" s="403"/>
      <c r="AU3886" s="403"/>
      <c r="AV3886" s="405"/>
      <c r="AW3886" s="404"/>
      <c r="AY3886" s="403"/>
      <c r="BC3886" s="403"/>
      <c r="BD3886" s="403"/>
      <c r="BE3886" s="403"/>
      <c r="BF3886" s="403"/>
      <c r="BG3886" s="403"/>
      <c r="BH3886" s="403"/>
      <c r="BI3886" s="403"/>
      <c r="BJ3886" s="403"/>
      <c r="BK3886" s="403"/>
    </row>
    <row r="3887" spans="1:63" x14ac:dyDescent="0.25">
      <c r="A3887" s="405"/>
      <c r="B3887" s="400"/>
      <c r="C3887" s="403"/>
      <c r="D3887" s="403"/>
      <c r="E3887" s="403"/>
      <c r="I3887" s="404"/>
      <c r="Q3887" s="405"/>
      <c r="S3887" s="405"/>
      <c r="T3887" s="403"/>
      <c r="U3887" s="406"/>
      <c r="V3887" s="400"/>
      <c r="W3887" s="405"/>
      <c r="X3887" s="405"/>
      <c r="Y3887" s="403"/>
      <c r="Z3887" s="407"/>
      <c r="AA3887" s="403"/>
      <c r="AB3887" s="405"/>
      <c r="AC3887" s="403"/>
      <c r="AD3887" s="406"/>
      <c r="AG3887" s="403"/>
      <c r="AH3887" s="403"/>
      <c r="AI3887" s="405"/>
      <c r="AL3887" s="403"/>
      <c r="AN3887" s="403"/>
      <c r="AO3887" s="405"/>
      <c r="AP3887" s="403"/>
      <c r="AQ3887" s="403"/>
      <c r="AR3887" s="403"/>
      <c r="AS3887" s="403"/>
      <c r="AT3887" s="403"/>
      <c r="AU3887" s="403"/>
      <c r="AV3887" s="405"/>
      <c r="AW3887" s="404"/>
      <c r="AY3887" s="403"/>
      <c r="BC3887" s="403"/>
      <c r="BD3887" s="403"/>
      <c r="BE3887" s="403"/>
      <c r="BF3887" s="403"/>
      <c r="BG3887" s="403"/>
      <c r="BH3887" s="403"/>
      <c r="BI3887" s="403"/>
      <c r="BJ3887" s="403"/>
      <c r="BK3887" s="403"/>
    </row>
    <row r="3888" spans="1:63" x14ac:dyDescent="0.25">
      <c r="A3888" s="405"/>
      <c r="B3888" s="400"/>
      <c r="C3888" s="403"/>
      <c r="D3888" s="403"/>
      <c r="E3888" s="403"/>
      <c r="I3888" s="404"/>
      <c r="Q3888" s="405"/>
      <c r="S3888" s="405"/>
      <c r="T3888" s="403"/>
      <c r="U3888" s="406"/>
      <c r="V3888" s="400"/>
      <c r="W3888" s="405"/>
      <c r="X3888" s="405"/>
      <c r="Y3888" s="403"/>
      <c r="Z3888" s="407"/>
      <c r="AA3888" s="403"/>
      <c r="AB3888" s="405"/>
      <c r="AC3888" s="403"/>
      <c r="AD3888" s="406"/>
      <c r="AG3888" s="403"/>
      <c r="AH3888" s="403"/>
      <c r="AI3888" s="405"/>
      <c r="AL3888" s="403"/>
      <c r="AN3888" s="403"/>
      <c r="AO3888" s="405"/>
      <c r="AP3888" s="403"/>
      <c r="AQ3888" s="403"/>
      <c r="AR3888" s="403"/>
      <c r="AS3888" s="403"/>
      <c r="AT3888" s="403"/>
      <c r="AU3888" s="403"/>
      <c r="AV3888" s="405"/>
      <c r="AW3888" s="404"/>
      <c r="AY3888" s="403"/>
      <c r="BC3888" s="403"/>
      <c r="BD3888" s="403"/>
      <c r="BE3888" s="403"/>
      <c r="BF3888" s="403"/>
      <c r="BG3888" s="403"/>
      <c r="BH3888" s="403"/>
      <c r="BI3888" s="403"/>
      <c r="BJ3888" s="403"/>
      <c r="BK3888" s="403"/>
    </row>
    <row r="3889" spans="1:63" x14ac:dyDescent="0.25">
      <c r="A3889" s="405"/>
      <c r="B3889" s="400"/>
      <c r="C3889" s="403"/>
      <c r="D3889" s="403"/>
      <c r="E3889" s="403"/>
      <c r="I3889" s="404"/>
      <c r="Q3889" s="405"/>
      <c r="S3889" s="405"/>
      <c r="T3889" s="403"/>
      <c r="U3889" s="406"/>
      <c r="V3889" s="400"/>
      <c r="W3889" s="405"/>
      <c r="X3889" s="405"/>
      <c r="Y3889" s="403"/>
      <c r="Z3889" s="407"/>
      <c r="AA3889" s="403"/>
      <c r="AB3889" s="405"/>
      <c r="AC3889" s="403"/>
      <c r="AD3889" s="406"/>
      <c r="AG3889" s="403"/>
      <c r="AH3889" s="403"/>
      <c r="AI3889" s="405"/>
      <c r="AL3889" s="403"/>
      <c r="AN3889" s="403"/>
      <c r="AO3889" s="405"/>
      <c r="AP3889" s="403"/>
      <c r="AQ3889" s="403"/>
      <c r="AR3889" s="403"/>
      <c r="AS3889" s="403"/>
      <c r="AT3889" s="403"/>
      <c r="AU3889" s="403"/>
      <c r="AV3889" s="405"/>
      <c r="AW3889" s="404"/>
      <c r="AY3889" s="403"/>
      <c r="BC3889" s="403"/>
      <c r="BD3889" s="403"/>
      <c r="BE3889" s="403"/>
      <c r="BF3889" s="403"/>
      <c r="BG3889" s="403"/>
      <c r="BH3889" s="403"/>
      <c r="BI3889" s="403"/>
      <c r="BJ3889" s="403"/>
      <c r="BK3889" s="403"/>
    </row>
    <row r="3890" spans="1:63" x14ac:dyDescent="0.25">
      <c r="A3890" s="405"/>
      <c r="B3890" s="400"/>
      <c r="C3890" s="403"/>
      <c r="D3890" s="403"/>
      <c r="E3890" s="403"/>
      <c r="I3890" s="404"/>
      <c r="Q3890" s="405"/>
      <c r="S3890" s="405"/>
      <c r="T3890" s="403"/>
      <c r="U3890" s="406"/>
      <c r="V3890" s="400"/>
      <c r="W3890" s="405"/>
      <c r="X3890" s="405"/>
      <c r="Y3890" s="403"/>
      <c r="Z3890" s="407"/>
      <c r="AA3890" s="403"/>
      <c r="AB3890" s="405"/>
      <c r="AC3890" s="403"/>
      <c r="AD3890" s="406"/>
      <c r="AG3890" s="403"/>
      <c r="AH3890" s="403"/>
      <c r="AI3890" s="405"/>
      <c r="AL3890" s="403"/>
      <c r="AN3890" s="403"/>
      <c r="AO3890" s="405"/>
      <c r="AP3890" s="403"/>
      <c r="AQ3890" s="403"/>
      <c r="AR3890" s="403"/>
      <c r="AS3890" s="403"/>
      <c r="AT3890" s="403"/>
      <c r="AU3890" s="403"/>
      <c r="AV3890" s="405"/>
      <c r="AW3890" s="404"/>
      <c r="AY3890" s="403"/>
      <c r="BC3890" s="403"/>
      <c r="BD3890" s="403"/>
      <c r="BE3890" s="403"/>
      <c r="BF3890" s="403"/>
      <c r="BG3890" s="403"/>
      <c r="BH3890" s="403"/>
      <c r="BI3890" s="403"/>
      <c r="BJ3890" s="403"/>
      <c r="BK3890" s="403"/>
    </row>
    <row r="3891" spans="1:63" x14ac:dyDescent="0.25">
      <c r="A3891" s="405"/>
      <c r="B3891" s="400"/>
      <c r="C3891" s="403"/>
      <c r="D3891" s="403"/>
      <c r="E3891" s="403"/>
      <c r="I3891" s="404"/>
      <c r="Q3891" s="405"/>
      <c r="S3891" s="405"/>
      <c r="T3891" s="403"/>
      <c r="U3891" s="406"/>
      <c r="V3891" s="400"/>
      <c r="W3891" s="405"/>
      <c r="X3891" s="405"/>
      <c r="Y3891" s="403"/>
      <c r="Z3891" s="407"/>
      <c r="AA3891" s="403"/>
      <c r="AB3891" s="405"/>
      <c r="AC3891" s="403"/>
      <c r="AD3891" s="406"/>
      <c r="AG3891" s="403"/>
      <c r="AH3891" s="403"/>
      <c r="AI3891" s="405"/>
      <c r="AL3891" s="403"/>
      <c r="AN3891" s="403"/>
      <c r="AO3891" s="405"/>
      <c r="AP3891" s="403"/>
      <c r="AQ3891" s="403"/>
      <c r="AR3891" s="403"/>
      <c r="AS3891" s="403"/>
      <c r="AT3891" s="403"/>
      <c r="AU3891" s="403"/>
      <c r="AV3891" s="405"/>
      <c r="AW3891" s="404"/>
      <c r="AY3891" s="403"/>
      <c r="BC3891" s="403"/>
      <c r="BD3891" s="403"/>
      <c r="BE3891" s="403"/>
      <c r="BF3891" s="403"/>
      <c r="BG3891" s="403"/>
      <c r="BH3891" s="403"/>
      <c r="BI3891" s="403"/>
      <c r="BJ3891" s="403"/>
      <c r="BK3891" s="403"/>
    </row>
    <row r="3892" spans="1:63" x14ac:dyDescent="0.25">
      <c r="A3892" s="405"/>
      <c r="B3892" s="400"/>
      <c r="C3892" s="403"/>
      <c r="D3892" s="403"/>
      <c r="E3892" s="403"/>
      <c r="I3892" s="404"/>
      <c r="Q3892" s="405"/>
      <c r="S3892" s="405"/>
      <c r="T3892" s="403"/>
      <c r="U3892" s="406"/>
      <c r="V3892" s="400"/>
      <c r="W3892" s="405"/>
      <c r="X3892" s="405"/>
      <c r="Y3892" s="403"/>
      <c r="Z3892" s="407"/>
      <c r="AA3892" s="403"/>
      <c r="AB3892" s="405"/>
      <c r="AC3892" s="403"/>
      <c r="AD3892" s="406"/>
      <c r="AG3892" s="403"/>
      <c r="AH3892" s="403"/>
      <c r="AI3892" s="405"/>
      <c r="AL3892" s="403"/>
      <c r="AN3892" s="403"/>
      <c r="AO3892" s="405"/>
      <c r="AP3892" s="403"/>
      <c r="AQ3892" s="403"/>
      <c r="AR3892" s="403"/>
      <c r="AS3892" s="403"/>
      <c r="AT3892" s="403"/>
      <c r="AU3892" s="403"/>
      <c r="AV3892" s="405"/>
      <c r="AW3892" s="404"/>
      <c r="AY3892" s="403"/>
      <c r="BC3892" s="403"/>
      <c r="BD3892" s="403"/>
      <c r="BE3892" s="403"/>
      <c r="BF3892" s="403"/>
      <c r="BG3892" s="403"/>
      <c r="BH3892" s="403"/>
      <c r="BI3892" s="403"/>
      <c r="BJ3892" s="403"/>
      <c r="BK3892" s="403"/>
    </row>
    <row r="3893" spans="1:63" x14ac:dyDescent="0.25">
      <c r="A3893" s="405"/>
      <c r="B3893" s="400"/>
      <c r="C3893" s="403"/>
      <c r="D3893" s="403"/>
      <c r="E3893" s="403"/>
      <c r="I3893" s="404"/>
      <c r="Q3893" s="405"/>
      <c r="S3893" s="405"/>
      <c r="T3893" s="403"/>
      <c r="U3893" s="406"/>
      <c r="V3893" s="400"/>
      <c r="W3893" s="405"/>
      <c r="X3893" s="405"/>
      <c r="Y3893" s="403"/>
      <c r="Z3893" s="407"/>
      <c r="AA3893" s="403"/>
      <c r="AB3893" s="405"/>
      <c r="AC3893" s="403"/>
      <c r="AD3893" s="406"/>
      <c r="AG3893" s="403"/>
      <c r="AH3893" s="403"/>
      <c r="AI3893" s="405"/>
      <c r="AL3893" s="403"/>
      <c r="AN3893" s="403"/>
      <c r="AO3893" s="405"/>
      <c r="AP3893" s="403"/>
      <c r="AQ3893" s="403"/>
      <c r="AR3893" s="403"/>
      <c r="AS3893" s="403"/>
      <c r="AT3893" s="403"/>
      <c r="AU3893" s="403"/>
      <c r="AV3893" s="405"/>
      <c r="AW3893" s="404"/>
      <c r="AY3893" s="403"/>
      <c r="BC3893" s="403"/>
      <c r="BD3893" s="403"/>
      <c r="BE3893" s="403"/>
      <c r="BF3893" s="403"/>
      <c r="BG3893" s="403"/>
      <c r="BH3893" s="403"/>
      <c r="BI3893" s="403"/>
      <c r="BJ3893" s="403"/>
      <c r="BK3893" s="403"/>
    </row>
    <row r="3894" spans="1:63" x14ac:dyDescent="0.25">
      <c r="A3894" s="405"/>
      <c r="B3894" s="400"/>
      <c r="C3894" s="403"/>
      <c r="D3894" s="403"/>
      <c r="E3894" s="403"/>
      <c r="I3894" s="404"/>
      <c r="Q3894" s="405"/>
      <c r="S3894" s="405"/>
      <c r="T3894" s="403"/>
      <c r="U3894" s="406"/>
      <c r="V3894" s="400"/>
      <c r="W3894" s="405"/>
      <c r="X3894" s="405"/>
      <c r="Y3894" s="403"/>
      <c r="Z3894" s="407"/>
      <c r="AA3894" s="403"/>
      <c r="AB3894" s="405"/>
      <c r="AC3894" s="403"/>
      <c r="AD3894" s="406"/>
      <c r="AG3894" s="403"/>
      <c r="AH3894" s="403"/>
      <c r="AI3894" s="405"/>
      <c r="AL3894" s="403"/>
      <c r="AN3894" s="403"/>
      <c r="AO3894" s="405"/>
      <c r="AP3894" s="403"/>
      <c r="AQ3894" s="403"/>
      <c r="AR3894" s="403"/>
      <c r="AS3894" s="403"/>
      <c r="AT3894" s="403"/>
      <c r="AU3894" s="403"/>
      <c r="AV3894" s="405"/>
      <c r="AW3894" s="404"/>
      <c r="AY3894" s="403"/>
      <c r="BC3894" s="403"/>
      <c r="BD3894" s="403"/>
      <c r="BE3894" s="403"/>
      <c r="BF3894" s="403"/>
      <c r="BG3894" s="403"/>
      <c r="BH3894" s="403"/>
      <c r="BI3894" s="403"/>
      <c r="BJ3894" s="403"/>
      <c r="BK3894" s="403"/>
    </row>
    <row r="3895" spans="1:63" x14ac:dyDescent="0.25">
      <c r="A3895" s="405"/>
      <c r="B3895" s="400"/>
      <c r="C3895" s="403"/>
      <c r="D3895" s="403"/>
      <c r="E3895" s="403"/>
      <c r="I3895" s="404"/>
      <c r="Q3895" s="405"/>
      <c r="S3895" s="405"/>
      <c r="T3895" s="403"/>
      <c r="U3895" s="406"/>
      <c r="V3895" s="400"/>
      <c r="W3895" s="405"/>
      <c r="X3895" s="405"/>
      <c r="Y3895" s="403"/>
      <c r="Z3895" s="407"/>
      <c r="AA3895" s="403"/>
      <c r="AB3895" s="405"/>
      <c r="AC3895" s="403"/>
      <c r="AD3895" s="406"/>
      <c r="AG3895" s="403"/>
      <c r="AH3895" s="403"/>
      <c r="AI3895" s="405"/>
      <c r="AL3895" s="403"/>
      <c r="AN3895" s="403"/>
      <c r="AO3895" s="405"/>
      <c r="AP3895" s="403"/>
      <c r="AQ3895" s="403"/>
      <c r="AR3895" s="403"/>
      <c r="AS3895" s="403"/>
      <c r="AT3895" s="403"/>
      <c r="AU3895" s="403"/>
      <c r="AV3895" s="405"/>
      <c r="AW3895" s="404"/>
      <c r="AY3895" s="403"/>
      <c r="BC3895" s="403"/>
      <c r="BD3895" s="403"/>
      <c r="BE3895" s="403"/>
      <c r="BF3895" s="403"/>
      <c r="BG3895" s="403"/>
      <c r="BH3895" s="403"/>
      <c r="BI3895" s="403"/>
      <c r="BJ3895" s="403"/>
      <c r="BK3895" s="403"/>
    </row>
    <row r="3896" spans="1:63" x14ac:dyDescent="0.25">
      <c r="A3896" s="405"/>
      <c r="B3896" s="400"/>
      <c r="C3896" s="403"/>
      <c r="D3896" s="403"/>
      <c r="E3896" s="403"/>
      <c r="I3896" s="404"/>
      <c r="Q3896" s="405"/>
      <c r="S3896" s="405"/>
      <c r="T3896" s="403"/>
      <c r="U3896" s="406"/>
      <c r="V3896" s="400"/>
      <c r="W3896" s="405"/>
      <c r="X3896" s="405"/>
      <c r="Y3896" s="403"/>
      <c r="Z3896" s="407"/>
      <c r="AA3896" s="403"/>
      <c r="AB3896" s="405"/>
      <c r="AC3896" s="403"/>
      <c r="AD3896" s="406"/>
      <c r="AG3896" s="403"/>
      <c r="AH3896" s="403"/>
      <c r="AI3896" s="405"/>
      <c r="AL3896" s="403"/>
      <c r="AN3896" s="403"/>
      <c r="AO3896" s="405"/>
      <c r="AP3896" s="403"/>
      <c r="AQ3896" s="403"/>
      <c r="AR3896" s="403"/>
      <c r="AS3896" s="403"/>
      <c r="AT3896" s="403"/>
      <c r="AU3896" s="403"/>
      <c r="AV3896" s="405"/>
      <c r="AW3896" s="404"/>
      <c r="AY3896" s="403"/>
      <c r="BC3896" s="403"/>
      <c r="BD3896" s="403"/>
      <c r="BE3896" s="403"/>
      <c r="BF3896" s="403"/>
      <c r="BG3896" s="403"/>
      <c r="BH3896" s="403"/>
      <c r="BI3896" s="403"/>
      <c r="BJ3896" s="403"/>
      <c r="BK3896" s="403"/>
    </row>
    <row r="3897" spans="1:63" x14ac:dyDescent="0.25">
      <c r="A3897" s="405"/>
      <c r="B3897" s="400"/>
      <c r="C3897" s="403"/>
      <c r="D3897" s="403"/>
      <c r="E3897" s="403"/>
      <c r="I3897" s="404"/>
      <c r="Q3897" s="405"/>
      <c r="S3897" s="405"/>
      <c r="T3897" s="403"/>
      <c r="U3897" s="406"/>
      <c r="V3897" s="400"/>
      <c r="W3897" s="405"/>
      <c r="X3897" s="405"/>
      <c r="Y3897" s="403"/>
      <c r="Z3897" s="407"/>
      <c r="AA3897" s="403"/>
      <c r="AB3897" s="405"/>
      <c r="AC3897" s="403"/>
      <c r="AD3897" s="406"/>
      <c r="AG3897" s="403"/>
      <c r="AH3897" s="403"/>
      <c r="AI3897" s="405"/>
      <c r="AL3897" s="403"/>
      <c r="AN3897" s="403"/>
      <c r="AO3897" s="405"/>
      <c r="AP3897" s="403"/>
      <c r="AQ3897" s="403"/>
      <c r="AR3897" s="403"/>
      <c r="AS3897" s="403"/>
      <c r="AT3897" s="403"/>
      <c r="AU3897" s="403"/>
      <c r="AV3897" s="405"/>
      <c r="AW3897" s="404"/>
      <c r="AY3897" s="403"/>
      <c r="BC3897" s="403"/>
      <c r="BD3897" s="403"/>
      <c r="BE3897" s="403"/>
      <c r="BF3897" s="403"/>
      <c r="BG3897" s="403"/>
      <c r="BH3897" s="403"/>
      <c r="BI3897" s="403"/>
      <c r="BJ3897" s="403"/>
      <c r="BK3897" s="403"/>
    </row>
    <row r="3898" spans="1:63" x14ac:dyDescent="0.25">
      <c r="A3898" s="405"/>
      <c r="B3898" s="400"/>
      <c r="C3898" s="403"/>
      <c r="D3898" s="403"/>
      <c r="E3898" s="403"/>
      <c r="I3898" s="404"/>
      <c r="Q3898" s="405"/>
      <c r="S3898" s="405"/>
      <c r="T3898" s="403"/>
      <c r="U3898" s="406"/>
      <c r="V3898" s="400"/>
      <c r="W3898" s="405"/>
      <c r="X3898" s="405"/>
      <c r="Y3898" s="403"/>
      <c r="Z3898" s="407"/>
      <c r="AA3898" s="403"/>
      <c r="AB3898" s="405"/>
      <c r="AC3898" s="403"/>
      <c r="AD3898" s="406"/>
      <c r="AG3898" s="403"/>
      <c r="AH3898" s="403"/>
      <c r="AI3898" s="405"/>
      <c r="AL3898" s="403"/>
      <c r="AN3898" s="403"/>
      <c r="AO3898" s="405"/>
      <c r="AP3898" s="403"/>
      <c r="AQ3898" s="403"/>
      <c r="AR3898" s="403"/>
      <c r="AS3898" s="403"/>
      <c r="AT3898" s="403"/>
      <c r="AU3898" s="403"/>
      <c r="AV3898" s="405"/>
      <c r="AW3898" s="404"/>
      <c r="AY3898" s="403"/>
      <c r="BC3898" s="403"/>
      <c r="BD3898" s="403"/>
      <c r="BE3898" s="403"/>
      <c r="BF3898" s="403"/>
      <c r="BG3898" s="403"/>
      <c r="BH3898" s="403"/>
      <c r="BI3898" s="403"/>
      <c r="BJ3898" s="403"/>
      <c r="BK3898" s="403"/>
    </row>
    <row r="3899" spans="1:63" x14ac:dyDescent="0.25">
      <c r="A3899" s="405"/>
      <c r="B3899" s="400"/>
      <c r="C3899" s="403"/>
      <c r="D3899" s="403"/>
      <c r="E3899" s="403"/>
      <c r="I3899" s="404"/>
      <c r="Q3899" s="405"/>
      <c r="S3899" s="405"/>
      <c r="T3899" s="403"/>
      <c r="U3899" s="406"/>
      <c r="V3899" s="400"/>
      <c r="W3899" s="405"/>
      <c r="X3899" s="405"/>
      <c r="Y3899" s="403"/>
      <c r="Z3899" s="407"/>
      <c r="AA3899" s="403"/>
      <c r="AB3899" s="405"/>
      <c r="AC3899" s="403"/>
      <c r="AD3899" s="406"/>
      <c r="AG3899" s="403"/>
      <c r="AH3899" s="403"/>
      <c r="AI3899" s="405"/>
      <c r="AL3899" s="403"/>
      <c r="AN3899" s="403"/>
      <c r="AO3899" s="405"/>
      <c r="AP3899" s="403"/>
      <c r="AQ3899" s="403"/>
      <c r="AR3899" s="403"/>
      <c r="AS3899" s="403"/>
      <c r="AT3899" s="403"/>
      <c r="AU3899" s="403"/>
      <c r="AV3899" s="405"/>
      <c r="AW3899" s="404"/>
      <c r="AY3899" s="403"/>
      <c r="BC3899" s="403"/>
      <c r="BD3899" s="403"/>
      <c r="BE3899" s="403"/>
      <c r="BF3899" s="403"/>
      <c r="BG3899" s="403"/>
      <c r="BH3899" s="403"/>
      <c r="BI3899" s="403"/>
      <c r="BJ3899" s="403"/>
      <c r="BK3899" s="403"/>
    </row>
    <row r="3900" spans="1:63" x14ac:dyDescent="0.25">
      <c r="A3900" s="405"/>
      <c r="B3900" s="400"/>
      <c r="C3900" s="403"/>
      <c r="D3900" s="403"/>
      <c r="E3900" s="403"/>
      <c r="I3900" s="404"/>
      <c r="Q3900" s="405"/>
      <c r="S3900" s="405"/>
      <c r="T3900" s="403"/>
      <c r="U3900" s="406"/>
      <c r="V3900" s="400"/>
      <c r="W3900" s="405"/>
      <c r="X3900" s="405"/>
      <c r="Y3900" s="403"/>
      <c r="Z3900" s="407"/>
      <c r="AA3900" s="403"/>
      <c r="AB3900" s="405"/>
      <c r="AC3900" s="403"/>
      <c r="AD3900" s="406"/>
      <c r="AG3900" s="403"/>
      <c r="AH3900" s="403"/>
      <c r="AI3900" s="405"/>
      <c r="AL3900" s="403"/>
      <c r="AN3900" s="403"/>
      <c r="AO3900" s="405"/>
      <c r="AP3900" s="403"/>
      <c r="AQ3900" s="403"/>
      <c r="AR3900" s="403"/>
      <c r="AS3900" s="403"/>
      <c r="AT3900" s="403"/>
      <c r="AU3900" s="403"/>
      <c r="AV3900" s="405"/>
      <c r="AW3900" s="404"/>
      <c r="AY3900" s="403"/>
      <c r="BC3900" s="403"/>
      <c r="BD3900" s="403"/>
      <c r="BE3900" s="403"/>
      <c r="BF3900" s="403"/>
      <c r="BG3900" s="403"/>
      <c r="BH3900" s="403"/>
      <c r="BI3900" s="403"/>
      <c r="BJ3900" s="403"/>
      <c r="BK3900" s="403"/>
    </row>
    <row r="3901" spans="1:63" x14ac:dyDescent="0.25">
      <c r="A3901" s="405"/>
      <c r="B3901" s="400"/>
      <c r="C3901" s="403"/>
      <c r="D3901" s="403"/>
      <c r="E3901" s="403"/>
      <c r="I3901" s="404"/>
      <c r="Q3901" s="405"/>
      <c r="S3901" s="405"/>
      <c r="T3901" s="403"/>
      <c r="U3901" s="406"/>
      <c r="V3901" s="400"/>
      <c r="W3901" s="405"/>
      <c r="X3901" s="405"/>
      <c r="Y3901" s="403"/>
      <c r="Z3901" s="407"/>
      <c r="AA3901" s="403"/>
      <c r="AB3901" s="405"/>
      <c r="AC3901" s="403"/>
      <c r="AD3901" s="406"/>
      <c r="AG3901" s="403"/>
      <c r="AH3901" s="403"/>
      <c r="AI3901" s="405"/>
      <c r="AL3901" s="403"/>
      <c r="AN3901" s="403"/>
      <c r="AO3901" s="405"/>
      <c r="AP3901" s="403"/>
      <c r="AQ3901" s="403"/>
      <c r="AR3901" s="403"/>
      <c r="AS3901" s="403"/>
      <c r="AT3901" s="403"/>
      <c r="AU3901" s="403"/>
      <c r="AV3901" s="405"/>
      <c r="AW3901" s="404"/>
      <c r="AY3901" s="403"/>
      <c r="BC3901" s="403"/>
      <c r="BD3901" s="403"/>
      <c r="BE3901" s="403"/>
      <c r="BF3901" s="403"/>
      <c r="BG3901" s="403"/>
      <c r="BH3901" s="403"/>
      <c r="BI3901" s="403"/>
      <c r="BJ3901" s="403"/>
      <c r="BK3901" s="403"/>
    </row>
    <row r="3902" spans="1:63" x14ac:dyDescent="0.25">
      <c r="A3902" s="405"/>
      <c r="B3902" s="400"/>
      <c r="C3902" s="403"/>
      <c r="D3902" s="403"/>
      <c r="E3902" s="403"/>
      <c r="I3902" s="404"/>
      <c r="Q3902" s="405"/>
      <c r="S3902" s="405"/>
      <c r="T3902" s="403"/>
      <c r="U3902" s="406"/>
      <c r="V3902" s="400"/>
      <c r="W3902" s="405"/>
      <c r="X3902" s="405"/>
      <c r="Y3902" s="403"/>
      <c r="Z3902" s="407"/>
      <c r="AA3902" s="403"/>
      <c r="AB3902" s="405"/>
      <c r="AC3902" s="403"/>
      <c r="AD3902" s="406"/>
      <c r="AG3902" s="403"/>
      <c r="AH3902" s="403"/>
      <c r="AI3902" s="405"/>
      <c r="AL3902" s="403"/>
      <c r="AN3902" s="403"/>
      <c r="AO3902" s="405"/>
      <c r="AP3902" s="403"/>
      <c r="AQ3902" s="403"/>
      <c r="AR3902" s="403"/>
      <c r="AS3902" s="403"/>
      <c r="AT3902" s="403"/>
      <c r="AU3902" s="403"/>
      <c r="AV3902" s="405"/>
      <c r="AW3902" s="404"/>
      <c r="AY3902" s="403"/>
      <c r="BC3902" s="403"/>
      <c r="BD3902" s="403"/>
      <c r="BE3902" s="403"/>
      <c r="BF3902" s="403"/>
      <c r="BG3902" s="403"/>
      <c r="BH3902" s="403"/>
      <c r="BI3902" s="403"/>
      <c r="BJ3902" s="403"/>
      <c r="BK3902" s="403"/>
    </row>
    <row r="3903" spans="1:63" x14ac:dyDescent="0.25">
      <c r="A3903" s="405"/>
      <c r="B3903" s="400"/>
      <c r="C3903" s="403"/>
      <c r="D3903" s="403"/>
      <c r="E3903" s="403"/>
      <c r="I3903" s="404"/>
      <c r="Q3903" s="405"/>
      <c r="S3903" s="405"/>
      <c r="T3903" s="403"/>
      <c r="U3903" s="406"/>
      <c r="V3903" s="400"/>
      <c r="W3903" s="405"/>
      <c r="X3903" s="405"/>
      <c r="Y3903" s="403"/>
      <c r="Z3903" s="407"/>
      <c r="AA3903" s="403"/>
      <c r="AB3903" s="405"/>
      <c r="AC3903" s="403"/>
      <c r="AD3903" s="406"/>
      <c r="AG3903" s="403"/>
      <c r="AH3903" s="403"/>
      <c r="AI3903" s="405"/>
      <c r="AL3903" s="403"/>
      <c r="AN3903" s="403"/>
      <c r="AO3903" s="405"/>
      <c r="AP3903" s="403"/>
      <c r="AQ3903" s="403"/>
      <c r="AR3903" s="403"/>
      <c r="AS3903" s="403"/>
      <c r="AT3903" s="403"/>
      <c r="AU3903" s="403"/>
      <c r="AV3903" s="405"/>
      <c r="AW3903" s="404"/>
      <c r="AY3903" s="403"/>
      <c r="BC3903" s="403"/>
      <c r="BD3903" s="403"/>
      <c r="BE3903" s="403"/>
      <c r="BF3903" s="403"/>
      <c r="BG3903" s="403"/>
      <c r="BH3903" s="403"/>
      <c r="BI3903" s="403"/>
      <c r="BJ3903" s="403"/>
      <c r="BK3903" s="403"/>
    </row>
    <row r="3904" spans="1:63" x14ac:dyDescent="0.25">
      <c r="A3904" s="405"/>
      <c r="B3904" s="400"/>
      <c r="C3904" s="403"/>
      <c r="D3904" s="403"/>
      <c r="E3904" s="403"/>
      <c r="I3904" s="404"/>
      <c r="Q3904" s="405"/>
      <c r="S3904" s="405"/>
      <c r="T3904" s="403"/>
      <c r="U3904" s="406"/>
      <c r="V3904" s="400"/>
      <c r="W3904" s="405"/>
      <c r="X3904" s="405"/>
      <c r="Y3904" s="403"/>
      <c r="Z3904" s="407"/>
      <c r="AA3904" s="403"/>
      <c r="AB3904" s="405"/>
      <c r="AC3904" s="403"/>
      <c r="AD3904" s="406"/>
      <c r="AG3904" s="403"/>
      <c r="AH3904" s="403"/>
      <c r="AI3904" s="405"/>
      <c r="AL3904" s="403"/>
      <c r="AN3904" s="403"/>
      <c r="AO3904" s="405"/>
      <c r="AP3904" s="403"/>
      <c r="AQ3904" s="403"/>
      <c r="AR3904" s="403"/>
      <c r="AS3904" s="403"/>
      <c r="AT3904" s="403"/>
      <c r="AU3904" s="403"/>
      <c r="AV3904" s="405"/>
      <c r="AW3904" s="404"/>
      <c r="AY3904" s="403"/>
      <c r="BC3904" s="403"/>
      <c r="BD3904" s="403"/>
      <c r="BE3904" s="403"/>
      <c r="BF3904" s="403"/>
      <c r="BG3904" s="403"/>
      <c r="BH3904" s="403"/>
      <c r="BI3904" s="403"/>
      <c r="BJ3904" s="403"/>
      <c r="BK3904" s="403"/>
    </row>
    <row r="3905" spans="1:63" x14ac:dyDescent="0.25">
      <c r="A3905" s="405"/>
      <c r="B3905" s="400"/>
      <c r="C3905" s="403"/>
      <c r="D3905" s="403"/>
      <c r="E3905" s="403"/>
      <c r="I3905" s="404"/>
      <c r="Q3905" s="405"/>
      <c r="S3905" s="405"/>
      <c r="T3905" s="403"/>
      <c r="U3905" s="406"/>
      <c r="V3905" s="400"/>
      <c r="W3905" s="405"/>
      <c r="X3905" s="405"/>
      <c r="Y3905" s="403"/>
      <c r="Z3905" s="407"/>
      <c r="AA3905" s="403"/>
      <c r="AB3905" s="405"/>
      <c r="AC3905" s="403"/>
      <c r="AD3905" s="406"/>
      <c r="AG3905" s="403"/>
      <c r="AH3905" s="403"/>
      <c r="AI3905" s="405"/>
      <c r="AL3905" s="403"/>
      <c r="AN3905" s="403"/>
      <c r="AO3905" s="405"/>
      <c r="AP3905" s="403"/>
      <c r="AQ3905" s="403"/>
      <c r="AR3905" s="403"/>
      <c r="AS3905" s="403"/>
      <c r="AT3905" s="403"/>
      <c r="AU3905" s="403"/>
      <c r="AV3905" s="405"/>
      <c r="AW3905" s="404"/>
      <c r="AY3905" s="403"/>
      <c r="BC3905" s="403"/>
      <c r="BD3905" s="403"/>
      <c r="BE3905" s="403"/>
      <c r="BF3905" s="403"/>
      <c r="BG3905" s="403"/>
      <c r="BH3905" s="403"/>
      <c r="BI3905" s="403"/>
      <c r="BJ3905" s="403"/>
      <c r="BK3905" s="403"/>
    </row>
    <row r="3906" spans="1:63" x14ac:dyDescent="0.25">
      <c r="A3906" s="405"/>
      <c r="B3906" s="400"/>
      <c r="C3906" s="403"/>
      <c r="D3906" s="403"/>
      <c r="E3906" s="403"/>
      <c r="I3906" s="404"/>
      <c r="Q3906" s="405"/>
      <c r="S3906" s="405"/>
      <c r="T3906" s="403"/>
      <c r="U3906" s="406"/>
      <c r="V3906" s="400"/>
      <c r="W3906" s="405"/>
      <c r="X3906" s="405"/>
      <c r="Y3906" s="403"/>
      <c r="Z3906" s="407"/>
      <c r="AA3906" s="403"/>
      <c r="AB3906" s="405"/>
      <c r="AC3906" s="403"/>
      <c r="AD3906" s="406"/>
      <c r="AG3906" s="403"/>
      <c r="AH3906" s="403"/>
      <c r="AI3906" s="405"/>
      <c r="AL3906" s="403"/>
      <c r="AN3906" s="403"/>
      <c r="AO3906" s="405"/>
      <c r="AP3906" s="403"/>
      <c r="AQ3906" s="403"/>
      <c r="AR3906" s="403"/>
      <c r="AS3906" s="403"/>
      <c r="AT3906" s="403"/>
      <c r="AU3906" s="403"/>
      <c r="AV3906" s="405"/>
      <c r="AW3906" s="404"/>
      <c r="AY3906" s="403"/>
      <c r="BC3906" s="403"/>
      <c r="BD3906" s="403"/>
      <c r="BE3906" s="403"/>
      <c r="BF3906" s="403"/>
      <c r="BG3906" s="403"/>
      <c r="BH3906" s="403"/>
      <c r="BI3906" s="403"/>
      <c r="BJ3906" s="403"/>
      <c r="BK3906" s="403"/>
    </row>
    <row r="3907" spans="1:63" x14ac:dyDescent="0.25">
      <c r="A3907" s="405"/>
      <c r="B3907" s="400"/>
      <c r="C3907" s="403"/>
      <c r="D3907" s="403"/>
      <c r="E3907" s="403"/>
      <c r="I3907" s="404"/>
      <c r="Q3907" s="405"/>
      <c r="S3907" s="405"/>
      <c r="T3907" s="403"/>
      <c r="U3907" s="406"/>
      <c r="V3907" s="400"/>
      <c r="W3907" s="405"/>
      <c r="X3907" s="405"/>
      <c r="Y3907" s="403"/>
      <c r="Z3907" s="407"/>
      <c r="AA3907" s="403"/>
      <c r="AB3907" s="405"/>
      <c r="AC3907" s="403"/>
      <c r="AD3907" s="406"/>
      <c r="AG3907" s="403"/>
      <c r="AH3907" s="403"/>
      <c r="AI3907" s="405"/>
      <c r="AL3907" s="403"/>
      <c r="AN3907" s="403"/>
      <c r="AO3907" s="405"/>
      <c r="AP3907" s="403"/>
      <c r="AQ3907" s="403"/>
      <c r="AR3907" s="403"/>
      <c r="AS3907" s="403"/>
      <c r="AT3907" s="403"/>
      <c r="AU3907" s="403"/>
      <c r="AV3907" s="405"/>
      <c r="AW3907" s="404"/>
      <c r="AY3907" s="403"/>
      <c r="BC3907" s="403"/>
      <c r="BD3907" s="403"/>
      <c r="BE3907" s="403"/>
      <c r="BF3907" s="403"/>
      <c r="BG3907" s="403"/>
      <c r="BH3907" s="403"/>
      <c r="BI3907" s="403"/>
      <c r="BJ3907" s="403"/>
      <c r="BK3907" s="403"/>
    </row>
    <row r="3908" spans="1:63" x14ac:dyDescent="0.25">
      <c r="A3908" s="405"/>
      <c r="B3908" s="400"/>
      <c r="C3908" s="403"/>
      <c r="D3908" s="403"/>
      <c r="E3908" s="403"/>
      <c r="I3908" s="404"/>
      <c r="Q3908" s="405"/>
      <c r="S3908" s="405"/>
      <c r="T3908" s="403"/>
      <c r="U3908" s="406"/>
      <c r="V3908" s="400"/>
      <c r="W3908" s="405"/>
      <c r="X3908" s="405"/>
      <c r="Y3908" s="403"/>
      <c r="Z3908" s="407"/>
      <c r="AA3908" s="403"/>
      <c r="AB3908" s="405"/>
      <c r="AC3908" s="403"/>
      <c r="AD3908" s="406"/>
      <c r="AG3908" s="403"/>
      <c r="AH3908" s="403"/>
      <c r="AI3908" s="405"/>
      <c r="AL3908" s="403"/>
      <c r="AN3908" s="403"/>
      <c r="AO3908" s="405"/>
      <c r="AP3908" s="403"/>
      <c r="AQ3908" s="403"/>
      <c r="AR3908" s="403"/>
      <c r="AS3908" s="403"/>
      <c r="AT3908" s="403"/>
      <c r="AU3908" s="403"/>
      <c r="AV3908" s="405"/>
      <c r="AW3908" s="404"/>
      <c r="AY3908" s="403"/>
      <c r="BC3908" s="403"/>
      <c r="BD3908" s="403"/>
      <c r="BE3908" s="403"/>
      <c r="BF3908" s="403"/>
      <c r="BG3908" s="403"/>
      <c r="BH3908" s="403"/>
      <c r="BI3908" s="403"/>
      <c r="BJ3908" s="403"/>
      <c r="BK3908" s="403"/>
    </row>
    <row r="3909" spans="1:63" x14ac:dyDescent="0.25">
      <c r="A3909" s="405"/>
      <c r="B3909" s="400"/>
      <c r="C3909" s="403"/>
      <c r="D3909" s="403"/>
      <c r="E3909" s="403"/>
      <c r="I3909" s="404"/>
      <c r="Q3909" s="405"/>
      <c r="S3909" s="405"/>
      <c r="T3909" s="403"/>
      <c r="U3909" s="406"/>
      <c r="V3909" s="400"/>
      <c r="W3909" s="405"/>
      <c r="X3909" s="405"/>
      <c r="Y3909" s="403"/>
      <c r="Z3909" s="407"/>
      <c r="AA3909" s="403"/>
      <c r="AB3909" s="405"/>
      <c r="AC3909" s="403"/>
      <c r="AD3909" s="406"/>
      <c r="AG3909" s="403"/>
      <c r="AH3909" s="403"/>
      <c r="AI3909" s="405"/>
      <c r="AL3909" s="403"/>
      <c r="AN3909" s="403"/>
      <c r="AO3909" s="405"/>
      <c r="AP3909" s="403"/>
      <c r="AQ3909" s="403"/>
      <c r="AR3909" s="403"/>
      <c r="AS3909" s="403"/>
      <c r="AT3909" s="403"/>
      <c r="AU3909" s="403"/>
      <c r="AV3909" s="405"/>
      <c r="AW3909" s="404"/>
      <c r="AY3909" s="403"/>
      <c r="BC3909" s="403"/>
      <c r="BD3909" s="403"/>
      <c r="BE3909" s="403"/>
      <c r="BF3909" s="403"/>
      <c r="BG3909" s="403"/>
      <c r="BH3909" s="403"/>
      <c r="BI3909" s="403"/>
      <c r="BJ3909" s="403"/>
      <c r="BK3909" s="403"/>
    </row>
    <row r="3910" spans="1:63" x14ac:dyDescent="0.25">
      <c r="A3910" s="405"/>
      <c r="B3910" s="400"/>
      <c r="C3910" s="403"/>
      <c r="D3910" s="403"/>
      <c r="E3910" s="403"/>
      <c r="I3910" s="404"/>
      <c r="Q3910" s="405"/>
      <c r="S3910" s="405"/>
      <c r="T3910" s="403"/>
      <c r="U3910" s="406"/>
      <c r="V3910" s="400"/>
      <c r="W3910" s="405"/>
      <c r="X3910" s="405"/>
      <c r="Y3910" s="403"/>
      <c r="Z3910" s="407"/>
      <c r="AA3910" s="403"/>
      <c r="AB3910" s="405"/>
      <c r="AC3910" s="403"/>
      <c r="AD3910" s="406"/>
      <c r="AG3910" s="403"/>
      <c r="AH3910" s="403"/>
      <c r="AI3910" s="405"/>
      <c r="AL3910" s="403"/>
      <c r="AN3910" s="403"/>
      <c r="AO3910" s="405"/>
      <c r="AP3910" s="403"/>
      <c r="AQ3910" s="403"/>
      <c r="AR3910" s="403"/>
      <c r="AS3910" s="403"/>
      <c r="AT3910" s="403"/>
      <c r="AU3910" s="403"/>
      <c r="AV3910" s="405"/>
      <c r="AW3910" s="404"/>
      <c r="AY3910" s="403"/>
      <c r="BC3910" s="403"/>
      <c r="BD3910" s="403"/>
      <c r="BE3910" s="403"/>
      <c r="BF3910" s="403"/>
      <c r="BG3910" s="403"/>
      <c r="BH3910" s="403"/>
      <c r="BI3910" s="403"/>
      <c r="BJ3910" s="403"/>
      <c r="BK3910" s="403"/>
    </row>
    <row r="3911" spans="1:63" x14ac:dyDescent="0.25">
      <c r="A3911" s="405"/>
      <c r="B3911" s="400"/>
      <c r="C3911" s="403"/>
      <c r="D3911" s="403"/>
      <c r="E3911" s="403"/>
      <c r="I3911" s="404"/>
      <c r="Q3911" s="405"/>
      <c r="S3911" s="405"/>
      <c r="T3911" s="403"/>
      <c r="U3911" s="406"/>
      <c r="V3911" s="400"/>
      <c r="W3911" s="405"/>
      <c r="X3911" s="405"/>
      <c r="Y3911" s="403"/>
      <c r="Z3911" s="407"/>
      <c r="AA3911" s="403"/>
      <c r="AB3911" s="405"/>
      <c r="AC3911" s="403"/>
      <c r="AD3911" s="406"/>
      <c r="AG3911" s="403"/>
      <c r="AH3911" s="403"/>
      <c r="AI3911" s="405"/>
      <c r="AL3911" s="403"/>
      <c r="AN3911" s="403"/>
      <c r="AO3911" s="405"/>
      <c r="AP3911" s="403"/>
      <c r="AQ3911" s="403"/>
      <c r="AR3911" s="403"/>
      <c r="AS3911" s="403"/>
      <c r="AT3911" s="403"/>
      <c r="AU3911" s="403"/>
      <c r="AV3911" s="405"/>
      <c r="AW3911" s="404"/>
      <c r="AY3911" s="403"/>
      <c r="BC3911" s="403"/>
      <c r="BD3911" s="403"/>
      <c r="BE3911" s="403"/>
      <c r="BF3911" s="403"/>
      <c r="BG3911" s="403"/>
      <c r="BH3911" s="403"/>
      <c r="BI3911" s="403"/>
      <c r="BJ3911" s="403"/>
      <c r="BK3911" s="403"/>
    </row>
    <row r="3912" spans="1:63" x14ac:dyDescent="0.25">
      <c r="A3912" s="405"/>
      <c r="B3912" s="400"/>
      <c r="C3912" s="403"/>
      <c r="D3912" s="403"/>
      <c r="E3912" s="403"/>
      <c r="I3912" s="404"/>
      <c r="Q3912" s="405"/>
      <c r="S3912" s="405"/>
      <c r="T3912" s="403"/>
      <c r="U3912" s="406"/>
      <c r="V3912" s="400"/>
      <c r="W3912" s="405"/>
      <c r="X3912" s="405"/>
      <c r="Y3912" s="403"/>
      <c r="Z3912" s="407"/>
      <c r="AA3912" s="403"/>
      <c r="AB3912" s="405"/>
      <c r="AC3912" s="403"/>
      <c r="AD3912" s="406"/>
      <c r="AG3912" s="403"/>
      <c r="AH3912" s="403"/>
      <c r="AI3912" s="405"/>
      <c r="AL3912" s="403"/>
      <c r="AN3912" s="403"/>
      <c r="AO3912" s="405"/>
      <c r="AP3912" s="403"/>
      <c r="AQ3912" s="403"/>
      <c r="AR3912" s="403"/>
      <c r="AS3912" s="403"/>
      <c r="AT3912" s="403"/>
      <c r="AU3912" s="403"/>
      <c r="AV3912" s="405"/>
      <c r="AW3912" s="404"/>
      <c r="AY3912" s="403"/>
      <c r="BC3912" s="403"/>
      <c r="BD3912" s="403"/>
      <c r="BE3912" s="403"/>
      <c r="BF3912" s="403"/>
      <c r="BG3912" s="403"/>
      <c r="BH3912" s="403"/>
      <c r="BI3912" s="403"/>
      <c r="BJ3912" s="403"/>
      <c r="BK3912" s="403"/>
    </row>
    <row r="3913" spans="1:63" x14ac:dyDescent="0.25">
      <c r="A3913" s="405"/>
      <c r="B3913" s="400"/>
      <c r="C3913" s="403"/>
      <c r="D3913" s="403"/>
      <c r="E3913" s="403"/>
      <c r="I3913" s="404"/>
      <c r="Q3913" s="405"/>
      <c r="S3913" s="405"/>
      <c r="T3913" s="403"/>
      <c r="U3913" s="406"/>
      <c r="V3913" s="400"/>
      <c r="W3913" s="405"/>
      <c r="X3913" s="405"/>
      <c r="Y3913" s="403"/>
      <c r="Z3913" s="407"/>
      <c r="AA3913" s="403"/>
      <c r="AB3913" s="405"/>
      <c r="AC3913" s="403"/>
      <c r="AD3913" s="406"/>
      <c r="AG3913" s="403"/>
      <c r="AH3913" s="403"/>
      <c r="AI3913" s="405"/>
      <c r="AL3913" s="403"/>
      <c r="AN3913" s="403"/>
      <c r="AO3913" s="405"/>
      <c r="AP3913" s="403"/>
      <c r="AQ3913" s="403"/>
      <c r="AR3913" s="403"/>
      <c r="AS3913" s="403"/>
      <c r="AT3913" s="403"/>
      <c r="AU3913" s="403"/>
      <c r="AV3913" s="405"/>
      <c r="AW3913" s="404"/>
      <c r="AY3913" s="403"/>
      <c r="BC3913" s="403"/>
      <c r="BD3913" s="403"/>
      <c r="BE3913" s="403"/>
      <c r="BF3913" s="403"/>
      <c r="BG3913" s="403"/>
      <c r="BH3913" s="403"/>
      <c r="BI3913" s="403"/>
      <c r="BJ3913" s="403"/>
      <c r="BK3913" s="403"/>
    </row>
    <row r="3914" spans="1:63" x14ac:dyDescent="0.25">
      <c r="A3914" s="405"/>
      <c r="B3914" s="400"/>
      <c r="C3914" s="403"/>
      <c r="D3914" s="403"/>
      <c r="E3914" s="403"/>
      <c r="I3914" s="404"/>
      <c r="Q3914" s="405"/>
      <c r="S3914" s="405"/>
      <c r="T3914" s="403"/>
      <c r="U3914" s="406"/>
      <c r="V3914" s="400"/>
      <c r="W3914" s="405"/>
      <c r="X3914" s="405"/>
      <c r="Y3914" s="403"/>
      <c r="Z3914" s="407"/>
      <c r="AA3914" s="403"/>
      <c r="AB3914" s="405"/>
      <c r="AC3914" s="403"/>
      <c r="AD3914" s="406"/>
      <c r="AG3914" s="403"/>
      <c r="AH3914" s="403"/>
      <c r="AI3914" s="405"/>
      <c r="AL3914" s="403"/>
      <c r="AN3914" s="403"/>
      <c r="AO3914" s="405"/>
      <c r="AP3914" s="403"/>
      <c r="AQ3914" s="403"/>
      <c r="AR3914" s="403"/>
      <c r="AS3914" s="403"/>
      <c r="AT3914" s="403"/>
      <c r="AU3914" s="403"/>
      <c r="AV3914" s="405"/>
      <c r="AW3914" s="404"/>
      <c r="AY3914" s="403"/>
      <c r="BC3914" s="403"/>
      <c r="BD3914" s="403"/>
      <c r="BE3914" s="403"/>
      <c r="BF3914" s="403"/>
      <c r="BG3914" s="403"/>
      <c r="BH3914" s="403"/>
      <c r="BI3914" s="403"/>
      <c r="BJ3914" s="403"/>
      <c r="BK3914" s="403"/>
    </row>
    <row r="3915" spans="1:63" x14ac:dyDescent="0.25">
      <c r="A3915" s="405"/>
      <c r="B3915" s="400"/>
      <c r="C3915" s="403"/>
      <c r="D3915" s="403"/>
      <c r="E3915" s="403"/>
      <c r="I3915" s="404"/>
      <c r="Q3915" s="405"/>
      <c r="S3915" s="405"/>
      <c r="T3915" s="403"/>
      <c r="U3915" s="406"/>
      <c r="V3915" s="400"/>
      <c r="W3915" s="405"/>
      <c r="X3915" s="405"/>
      <c r="Y3915" s="403"/>
      <c r="Z3915" s="407"/>
      <c r="AA3915" s="403"/>
      <c r="AB3915" s="405"/>
      <c r="AC3915" s="403"/>
      <c r="AD3915" s="406"/>
      <c r="AG3915" s="403"/>
      <c r="AH3915" s="403"/>
      <c r="AI3915" s="405"/>
      <c r="AL3915" s="403"/>
      <c r="AN3915" s="403"/>
      <c r="AO3915" s="405"/>
      <c r="AP3915" s="403"/>
      <c r="AQ3915" s="403"/>
      <c r="AR3915" s="403"/>
      <c r="AS3915" s="403"/>
      <c r="AT3915" s="403"/>
      <c r="AU3915" s="403"/>
      <c r="AV3915" s="405"/>
      <c r="AW3915" s="404"/>
      <c r="AY3915" s="403"/>
      <c r="BC3915" s="403"/>
      <c r="BD3915" s="403"/>
      <c r="BE3915" s="403"/>
      <c r="BF3915" s="403"/>
      <c r="BG3915" s="403"/>
      <c r="BH3915" s="403"/>
      <c r="BI3915" s="403"/>
      <c r="BJ3915" s="403"/>
      <c r="BK3915" s="403"/>
    </row>
    <row r="3916" spans="1:63" x14ac:dyDescent="0.25">
      <c r="A3916" s="405"/>
      <c r="B3916" s="400"/>
      <c r="C3916" s="403"/>
      <c r="D3916" s="403"/>
      <c r="E3916" s="403"/>
      <c r="I3916" s="404"/>
      <c r="Q3916" s="405"/>
      <c r="S3916" s="405"/>
      <c r="T3916" s="403"/>
      <c r="U3916" s="406"/>
      <c r="V3916" s="400"/>
      <c r="W3916" s="405"/>
      <c r="X3916" s="405"/>
      <c r="Y3916" s="403"/>
      <c r="Z3916" s="407"/>
      <c r="AA3916" s="403"/>
      <c r="AB3916" s="405"/>
      <c r="AC3916" s="403"/>
      <c r="AD3916" s="406"/>
      <c r="AG3916" s="403"/>
      <c r="AH3916" s="403"/>
      <c r="AI3916" s="405"/>
      <c r="AL3916" s="403"/>
      <c r="AN3916" s="403"/>
      <c r="AO3916" s="405"/>
      <c r="AP3916" s="403"/>
      <c r="AQ3916" s="403"/>
      <c r="AR3916" s="403"/>
      <c r="AS3916" s="403"/>
      <c r="AT3916" s="403"/>
      <c r="AU3916" s="403"/>
      <c r="AV3916" s="405"/>
      <c r="AW3916" s="404"/>
      <c r="AY3916" s="403"/>
      <c r="BC3916" s="403"/>
      <c r="BD3916" s="403"/>
      <c r="BE3916" s="403"/>
      <c r="BF3916" s="403"/>
      <c r="BG3916" s="403"/>
      <c r="BH3916" s="403"/>
      <c r="BI3916" s="403"/>
      <c r="BJ3916" s="403"/>
      <c r="BK3916" s="403"/>
    </row>
    <row r="3917" spans="1:63" x14ac:dyDescent="0.25">
      <c r="A3917" s="405"/>
      <c r="B3917" s="400"/>
      <c r="C3917" s="403"/>
      <c r="D3917" s="403"/>
      <c r="E3917" s="403"/>
      <c r="I3917" s="404"/>
      <c r="Q3917" s="405"/>
      <c r="S3917" s="405"/>
      <c r="T3917" s="403"/>
      <c r="U3917" s="406"/>
      <c r="V3917" s="400"/>
      <c r="W3917" s="405"/>
      <c r="X3917" s="405"/>
      <c r="Y3917" s="403"/>
      <c r="Z3917" s="407"/>
      <c r="AA3917" s="403"/>
      <c r="AB3917" s="405"/>
      <c r="AC3917" s="403"/>
      <c r="AD3917" s="406"/>
      <c r="AG3917" s="403"/>
      <c r="AH3917" s="403"/>
      <c r="AI3917" s="405"/>
      <c r="AL3917" s="403"/>
      <c r="AN3917" s="403"/>
      <c r="AO3917" s="405"/>
      <c r="AP3917" s="403"/>
      <c r="AQ3917" s="403"/>
      <c r="AR3917" s="403"/>
      <c r="AS3917" s="403"/>
      <c r="AT3917" s="403"/>
      <c r="AU3917" s="403"/>
      <c r="AV3917" s="405"/>
      <c r="AW3917" s="404"/>
      <c r="AY3917" s="403"/>
      <c r="BC3917" s="403"/>
      <c r="BD3917" s="403"/>
      <c r="BE3917" s="403"/>
      <c r="BF3917" s="403"/>
      <c r="BG3917" s="403"/>
      <c r="BH3917" s="403"/>
      <c r="BI3917" s="403"/>
      <c r="BJ3917" s="403"/>
      <c r="BK3917" s="403"/>
    </row>
    <row r="3918" spans="1:63" x14ac:dyDescent="0.25">
      <c r="A3918" s="405"/>
      <c r="B3918" s="400"/>
      <c r="C3918" s="403"/>
      <c r="D3918" s="403"/>
      <c r="E3918" s="403"/>
      <c r="I3918" s="404"/>
      <c r="Q3918" s="405"/>
      <c r="S3918" s="405"/>
      <c r="T3918" s="403"/>
      <c r="U3918" s="406"/>
      <c r="V3918" s="400"/>
      <c r="W3918" s="405"/>
      <c r="X3918" s="405"/>
      <c r="Y3918" s="403"/>
      <c r="Z3918" s="407"/>
      <c r="AA3918" s="403"/>
      <c r="AB3918" s="405"/>
      <c r="AC3918" s="403"/>
      <c r="AD3918" s="406"/>
      <c r="AG3918" s="403"/>
      <c r="AH3918" s="403"/>
      <c r="AI3918" s="405"/>
      <c r="AL3918" s="403"/>
      <c r="AN3918" s="403"/>
      <c r="AO3918" s="405"/>
      <c r="AP3918" s="403"/>
      <c r="AQ3918" s="403"/>
      <c r="AR3918" s="403"/>
      <c r="AS3918" s="403"/>
      <c r="AT3918" s="403"/>
      <c r="AU3918" s="403"/>
      <c r="AV3918" s="405"/>
      <c r="AW3918" s="404"/>
      <c r="AY3918" s="403"/>
      <c r="BC3918" s="403"/>
      <c r="BD3918" s="403"/>
      <c r="BE3918" s="403"/>
      <c r="BF3918" s="403"/>
      <c r="BG3918" s="403"/>
      <c r="BH3918" s="403"/>
      <c r="BI3918" s="403"/>
      <c r="BJ3918" s="403"/>
      <c r="BK3918" s="403"/>
    </row>
    <row r="3919" spans="1:63" x14ac:dyDescent="0.25">
      <c r="A3919" s="405"/>
      <c r="B3919" s="400"/>
      <c r="C3919" s="403"/>
      <c r="D3919" s="403"/>
      <c r="E3919" s="403"/>
      <c r="I3919" s="404"/>
      <c r="Q3919" s="405"/>
      <c r="S3919" s="405"/>
      <c r="T3919" s="403"/>
      <c r="U3919" s="406"/>
      <c r="V3919" s="400"/>
      <c r="W3919" s="405"/>
      <c r="X3919" s="405"/>
      <c r="Y3919" s="403"/>
      <c r="Z3919" s="407"/>
      <c r="AA3919" s="403"/>
      <c r="AB3919" s="405"/>
      <c r="AC3919" s="403"/>
      <c r="AD3919" s="406"/>
      <c r="AG3919" s="403"/>
      <c r="AH3919" s="403"/>
      <c r="AI3919" s="405"/>
      <c r="AL3919" s="403"/>
      <c r="AN3919" s="403"/>
      <c r="AO3919" s="405"/>
      <c r="AP3919" s="403"/>
      <c r="AQ3919" s="403"/>
      <c r="AR3919" s="403"/>
      <c r="AS3919" s="403"/>
      <c r="AT3919" s="403"/>
      <c r="AU3919" s="403"/>
      <c r="AV3919" s="405"/>
      <c r="AW3919" s="404"/>
      <c r="AY3919" s="403"/>
      <c r="BC3919" s="403"/>
      <c r="BD3919" s="403"/>
      <c r="BE3919" s="403"/>
      <c r="BF3919" s="403"/>
      <c r="BG3919" s="403"/>
      <c r="BH3919" s="403"/>
      <c r="BI3919" s="403"/>
      <c r="BJ3919" s="403"/>
      <c r="BK3919" s="403"/>
    </row>
    <row r="3920" spans="1:63" x14ac:dyDescent="0.25">
      <c r="A3920" s="405"/>
      <c r="B3920" s="400"/>
      <c r="C3920" s="403"/>
      <c r="D3920" s="403"/>
      <c r="E3920" s="403"/>
      <c r="I3920" s="404"/>
      <c r="Q3920" s="405"/>
      <c r="S3920" s="405"/>
      <c r="T3920" s="403"/>
      <c r="U3920" s="406"/>
      <c r="V3920" s="400"/>
      <c r="W3920" s="405"/>
      <c r="X3920" s="405"/>
      <c r="Y3920" s="403"/>
      <c r="Z3920" s="407"/>
      <c r="AA3920" s="403"/>
      <c r="AB3920" s="405"/>
      <c r="AC3920" s="403"/>
      <c r="AD3920" s="406"/>
      <c r="AG3920" s="403"/>
      <c r="AH3920" s="403"/>
      <c r="AI3920" s="405"/>
      <c r="AL3920" s="403"/>
      <c r="AN3920" s="403"/>
      <c r="AO3920" s="405"/>
      <c r="AP3920" s="403"/>
      <c r="AQ3920" s="403"/>
      <c r="AR3920" s="403"/>
      <c r="AS3920" s="403"/>
      <c r="AT3920" s="403"/>
      <c r="AU3920" s="403"/>
      <c r="AV3920" s="405"/>
      <c r="AW3920" s="404"/>
      <c r="AY3920" s="403"/>
      <c r="BC3920" s="403"/>
      <c r="BD3920" s="403"/>
      <c r="BE3920" s="403"/>
      <c r="BF3920" s="403"/>
      <c r="BG3920" s="403"/>
      <c r="BH3920" s="403"/>
      <c r="BI3920" s="403"/>
      <c r="BJ3920" s="403"/>
      <c r="BK3920" s="403"/>
    </row>
    <row r="3921" spans="1:63" x14ac:dyDescent="0.25">
      <c r="A3921" s="405"/>
      <c r="B3921" s="400"/>
      <c r="C3921" s="403"/>
      <c r="D3921" s="403"/>
      <c r="E3921" s="403"/>
      <c r="I3921" s="404"/>
      <c r="Q3921" s="405"/>
      <c r="S3921" s="405"/>
      <c r="T3921" s="403"/>
      <c r="U3921" s="406"/>
      <c r="V3921" s="400"/>
      <c r="W3921" s="405"/>
      <c r="X3921" s="405"/>
      <c r="Y3921" s="403"/>
      <c r="Z3921" s="407"/>
      <c r="AA3921" s="403"/>
      <c r="AB3921" s="405"/>
      <c r="AC3921" s="403"/>
      <c r="AD3921" s="406"/>
      <c r="AG3921" s="403"/>
      <c r="AH3921" s="403"/>
      <c r="AI3921" s="405"/>
      <c r="AL3921" s="403"/>
      <c r="AN3921" s="403"/>
      <c r="AO3921" s="405"/>
      <c r="AP3921" s="403"/>
      <c r="AQ3921" s="403"/>
      <c r="AR3921" s="403"/>
      <c r="AS3921" s="403"/>
      <c r="AT3921" s="403"/>
      <c r="AU3921" s="403"/>
      <c r="AV3921" s="405"/>
      <c r="AW3921" s="404"/>
      <c r="AY3921" s="403"/>
      <c r="BC3921" s="403"/>
      <c r="BD3921" s="403"/>
      <c r="BE3921" s="403"/>
      <c r="BF3921" s="403"/>
      <c r="BG3921" s="403"/>
      <c r="BH3921" s="403"/>
      <c r="BI3921" s="403"/>
      <c r="BJ3921" s="403"/>
      <c r="BK3921" s="403"/>
    </row>
    <row r="3922" spans="1:63" x14ac:dyDescent="0.25">
      <c r="A3922" s="405"/>
      <c r="B3922" s="400"/>
      <c r="C3922" s="403"/>
      <c r="D3922" s="403"/>
      <c r="E3922" s="403"/>
      <c r="I3922" s="404"/>
      <c r="Q3922" s="405"/>
      <c r="S3922" s="405"/>
      <c r="T3922" s="403"/>
      <c r="U3922" s="406"/>
      <c r="V3922" s="400"/>
      <c r="W3922" s="405"/>
      <c r="X3922" s="405"/>
      <c r="Y3922" s="403"/>
      <c r="Z3922" s="407"/>
      <c r="AA3922" s="403"/>
      <c r="AB3922" s="405"/>
      <c r="AC3922" s="403"/>
      <c r="AD3922" s="406"/>
      <c r="AG3922" s="403"/>
      <c r="AH3922" s="403"/>
      <c r="AI3922" s="405"/>
      <c r="AL3922" s="403"/>
      <c r="AN3922" s="403"/>
      <c r="AO3922" s="405"/>
      <c r="AP3922" s="403"/>
      <c r="AQ3922" s="403"/>
      <c r="AR3922" s="403"/>
      <c r="AS3922" s="403"/>
      <c r="AT3922" s="403"/>
      <c r="AU3922" s="403"/>
      <c r="AV3922" s="405"/>
      <c r="AW3922" s="404"/>
      <c r="AY3922" s="403"/>
      <c r="BC3922" s="403"/>
      <c r="BD3922" s="403"/>
      <c r="BE3922" s="403"/>
      <c r="BF3922" s="403"/>
      <c r="BG3922" s="403"/>
      <c r="BH3922" s="403"/>
      <c r="BI3922" s="403"/>
      <c r="BJ3922" s="403"/>
      <c r="BK3922" s="403"/>
    </row>
    <row r="3923" spans="1:63" x14ac:dyDescent="0.25">
      <c r="A3923" s="405"/>
      <c r="B3923" s="400"/>
      <c r="C3923" s="403"/>
      <c r="D3923" s="403"/>
      <c r="E3923" s="403"/>
      <c r="I3923" s="404"/>
      <c r="Q3923" s="405"/>
      <c r="S3923" s="405"/>
      <c r="T3923" s="403"/>
      <c r="U3923" s="406"/>
      <c r="V3923" s="400"/>
      <c r="W3923" s="405"/>
      <c r="X3923" s="405"/>
      <c r="Y3923" s="403"/>
      <c r="Z3923" s="407"/>
      <c r="AA3923" s="403"/>
      <c r="AB3923" s="405"/>
      <c r="AC3923" s="403"/>
      <c r="AD3923" s="406"/>
      <c r="AG3923" s="403"/>
      <c r="AH3923" s="403"/>
      <c r="AI3923" s="405"/>
      <c r="AL3923" s="403"/>
      <c r="AN3923" s="403"/>
      <c r="AO3923" s="405"/>
      <c r="AP3923" s="403"/>
      <c r="AQ3923" s="403"/>
      <c r="AR3923" s="403"/>
      <c r="AS3923" s="403"/>
      <c r="AT3923" s="403"/>
      <c r="AU3923" s="403"/>
      <c r="AV3923" s="405"/>
      <c r="AW3923" s="404"/>
      <c r="AY3923" s="403"/>
      <c r="BC3923" s="403"/>
      <c r="BD3923" s="403"/>
      <c r="BE3923" s="403"/>
      <c r="BF3923" s="403"/>
      <c r="BG3923" s="403"/>
      <c r="BH3923" s="403"/>
      <c r="BI3923" s="403"/>
      <c r="BJ3923" s="403"/>
      <c r="BK3923" s="403"/>
    </row>
    <row r="3924" spans="1:63" x14ac:dyDescent="0.25">
      <c r="A3924" s="405"/>
      <c r="B3924" s="400"/>
      <c r="C3924" s="403"/>
      <c r="D3924" s="403"/>
      <c r="E3924" s="403"/>
      <c r="I3924" s="404"/>
      <c r="Q3924" s="405"/>
      <c r="S3924" s="405"/>
      <c r="T3924" s="403"/>
      <c r="U3924" s="406"/>
      <c r="V3924" s="400"/>
      <c r="W3924" s="405"/>
      <c r="X3924" s="405"/>
      <c r="Y3924" s="403"/>
      <c r="Z3924" s="407"/>
      <c r="AA3924" s="403"/>
      <c r="AB3924" s="405"/>
      <c r="AC3924" s="403"/>
      <c r="AD3924" s="406"/>
      <c r="AG3924" s="403"/>
      <c r="AH3924" s="403"/>
      <c r="AI3924" s="405"/>
      <c r="AL3924" s="403"/>
      <c r="AN3924" s="403"/>
      <c r="AO3924" s="405"/>
      <c r="AP3924" s="403"/>
      <c r="AQ3924" s="403"/>
      <c r="AR3924" s="403"/>
      <c r="AS3924" s="403"/>
      <c r="AT3924" s="403"/>
      <c r="AU3924" s="403"/>
      <c r="AV3924" s="405"/>
      <c r="AW3924" s="404"/>
      <c r="AY3924" s="403"/>
      <c r="BC3924" s="403"/>
      <c r="BD3924" s="403"/>
      <c r="BE3924" s="403"/>
      <c r="BF3924" s="403"/>
      <c r="BG3924" s="403"/>
      <c r="BH3924" s="403"/>
      <c r="BI3924" s="403"/>
      <c r="BJ3924" s="403"/>
      <c r="BK3924" s="403"/>
    </row>
    <row r="3925" spans="1:63" x14ac:dyDescent="0.25">
      <c r="A3925" s="405"/>
      <c r="B3925" s="400"/>
      <c r="C3925" s="403"/>
      <c r="D3925" s="403"/>
      <c r="E3925" s="403"/>
      <c r="I3925" s="404"/>
      <c r="Q3925" s="405"/>
      <c r="S3925" s="405"/>
      <c r="T3925" s="403"/>
      <c r="U3925" s="406"/>
      <c r="V3925" s="400"/>
      <c r="W3925" s="405"/>
      <c r="X3925" s="405"/>
      <c r="Y3925" s="403"/>
      <c r="Z3925" s="407"/>
      <c r="AA3925" s="403"/>
      <c r="AB3925" s="405"/>
      <c r="AC3925" s="403"/>
      <c r="AD3925" s="406"/>
      <c r="AG3925" s="403"/>
      <c r="AH3925" s="403"/>
      <c r="AI3925" s="405"/>
      <c r="AL3925" s="403"/>
      <c r="AN3925" s="403"/>
      <c r="AO3925" s="405"/>
      <c r="AP3925" s="403"/>
      <c r="AQ3925" s="403"/>
      <c r="AR3925" s="403"/>
      <c r="AS3925" s="403"/>
      <c r="AT3925" s="403"/>
      <c r="AU3925" s="403"/>
      <c r="AV3925" s="405"/>
      <c r="AW3925" s="404"/>
      <c r="AY3925" s="403"/>
      <c r="BC3925" s="403"/>
      <c r="BD3925" s="403"/>
      <c r="BE3925" s="403"/>
      <c r="BF3925" s="403"/>
      <c r="BG3925" s="403"/>
      <c r="BH3925" s="403"/>
      <c r="BI3925" s="403"/>
      <c r="BJ3925" s="403"/>
      <c r="BK3925" s="403"/>
    </row>
    <row r="3926" spans="1:63" x14ac:dyDescent="0.25">
      <c r="A3926" s="405"/>
      <c r="B3926" s="400"/>
      <c r="C3926" s="403"/>
      <c r="D3926" s="403"/>
      <c r="E3926" s="403"/>
      <c r="I3926" s="404"/>
      <c r="Q3926" s="405"/>
      <c r="S3926" s="405"/>
      <c r="T3926" s="403"/>
      <c r="U3926" s="406"/>
      <c r="V3926" s="400"/>
      <c r="W3926" s="405"/>
      <c r="X3926" s="405"/>
      <c r="Y3926" s="403"/>
      <c r="Z3926" s="407"/>
      <c r="AA3926" s="403"/>
      <c r="AB3926" s="405"/>
      <c r="AC3926" s="403"/>
      <c r="AD3926" s="406"/>
      <c r="AG3926" s="403"/>
      <c r="AH3926" s="403"/>
      <c r="AI3926" s="405"/>
      <c r="AL3926" s="403"/>
      <c r="AN3926" s="403"/>
      <c r="AO3926" s="405"/>
      <c r="AP3926" s="403"/>
      <c r="AQ3926" s="403"/>
      <c r="AR3926" s="403"/>
      <c r="AS3926" s="403"/>
      <c r="AT3926" s="403"/>
      <c r="AU3926" s="403"/>
      <c r="AV3926" s="405"/>
      <c r="AW3926" s="404"/>
      <c r="AY3926" s="403"/>
      <c r="BC3926" s="403"/>
      <c r="BD3926" s="403"/>
      <c r="BE3926" s="403"/>
      <c r="BF3926" s="403"/>
      <c r="BG3926" s="403"/>
      <c r="BH3926" s="403"/>
      <c r="BI3926" s="403"/>
      <c r="BJ3926" s="403"/>
      <c r="BK3926" s="403"/>
    </row>
    <row r="3927" spans="1:63" x14ac:dyDescent="0.25">
      <c r="A3927" s="405"/>
      <c r="B3927" s="400"/>
      <c r="C3927" s="403"/>
      <c r="D3927" s="403"/>
      <c r="E3927" s="403"/>
      <c r="I3927" s="404"/>
      <c r="Q3927" s="405"/>
      <c r="S3927" s="405"/>
      <c r="T3927" s="403"/>
      <c r="U3927" s="406"/>
      <c r="V3927" s="400"/>
      <c r="W3927" s="405"/>
      <c r="X3927" s="405"/>
      <c r="Y3927" s="403"/>
      <c r="Z3927" s="407"/>
      <c r="AA3927" s="403"/>
      <c r="AB3927" s="405"/>
      <c r="AC3927" s="403"/>
      <c r="AD3927" s="406"/>
      <c r="AG3927" s="403"/>
      <c r="AH3927" s="403"/>
      <c r="AI3927" s="405"/>
      <c r="AL3927" s="403"/>
      <c r="AN3927" s="403"/>
      <c r="AO3927" s="405"/>
      <c r="AP3927" s="403"/>
      <c r="AQ3927" s="403"/>
      <c r="AR3927" s="403"/>
      <c r="AS3927" s="403"/>
      <c r="AT3927" s="403"/>
      <c r="AU3927" s="403"/>
      <c r="AV3927" s="405"/>
      <c r="AW3927" s="404"/>
      <c r="AY3927" s="403"/>
      <c r="BC3927" s="403"/>
      <c r="BD3927" s="403"/>
      <c r="BE3927" s="403"/>
      <c r="BF3927" s="403"/>
      <c r="BG3927" s="403"/>
      <c r="BH3927" s="403"/>
      <c r="BI3927" s="403"/>
      <c r="BJ3927" s="403"/>
      <c r="BK3927" s="403"/>
    </row>
    <row r="3928" spans="1:63" x14ac:dyDescent="0.25">
      <c r="A3928" s="405"/>
      <c r="B3928" s="400"/>
      <c r="C3928" s="403"/>
      <c r="D3928" s="403"/>
      <c r="E3928" s="403"/>
      <c r="I3928" s="404"/>
      <c r="Q3928" s="405"/>
      <c r="S3928" s="405"/>
      <c r="T3928" s="403"/>
      <c r="U3928" s="406"/>
      <c r="V3928" s="400"/>
      <c r="W3928" s="405"/>
      <c r="X3928" s="405"/>
      <c r="Y3928" s="403"/>
      <c r="Z3928" s="407"/>
      <c r="AA3928" s="403"/>
      <c r="AB3928" s="405"/>
      <c r="AC3928" s="403"/>
      <c r="AD3928" s="406"/>
      <c r="AG3928" s="403"/>
      <c r="AH3928" s="403"/>
      <c r="AI3928" s="405"/>
      <c r="AL3928" s="403"/>
      <c r="AN3928" s="403"/>
      <c r="AO3928" s="405"/>
      <c r="AP3928" s="403"/>
      <c r="AQ3928" s="403"/>
      <c r="AR3928" s="403"/>
      <c r="AS3928" s="403"/>
      <c r="AT3928" s="403"/>
      <c r="AU3928" s="403"/>
      <c r="AV3928" s="405"/>
      <c r="AW3928" s="404"/>
      <c r="AY3928" s="403"/>
      <c r="BC3928" s="403"/>
      <c r="BD3928" s="403"/>
      <c r="BE3928" s="403"/>
      <c r="BF3928" s="403"/>
      <c r="BG3928" s="403"/>
      <c r="BH3928" s="403"/>
      <c r="BI3928" s="403"/>
      <c r="BJ3928" s="403"/>
      <c r="BK3928" s="403"/>
    </row>
    <row r="3929" spans="1:63" x14ac:dyDescent="0.25">
      <c r="A3929" s="405"/>
      <c r="B3929" s="400"/>
      <c r="C3929" s="403"/>
      <c r="D3929" s="403"/>
      <c r="E3929" s="403"/>
      <c r="I3929" s="404"/>
      <c r="Q3929" s="405"/>
      <c r="S3929" s="405"/>
      <c r="T3929" s="403"/>
      <c r="U3929" s="406"/>
      <c r="V3929" s="400"/>
      <c r="W3929" s="405"/>
      <c r="X3929" s="405"/>
      <c r="Y3929" s="403"/>
      <c r="Z3929" s="407"/>
      <c r="AA3929" s="403"/>
      <c r="AB3929" s="405"/>
      <c r="AC3929" s="403"/>
      <c r="AD3929" s="406"/>
      <c r="AG3929" s="403"/>
      <c r="AH3929" s="403"/>
      <c r="AI3929" s="405"/>
      <c r="AL3929" s="403"/>
      <c r="AN3929" s="403"/>
      <c r="AO3929" s="405"/>
      <c r="AP3929" s="403"/>
      <c r="AQ3929" s="403"/>
      <c r="AR3929" s="403"/>
      <c r="AS3929" s="403"/>
      <c r="AT3929" s="403"/>
      <c r="AU3929" s="403"/>
      <c r="AV3929" s="405"/>
      <c r="AW3929" s="404"/>
      <c r="AY3929" s="403"/>
      <c r="BC3929" s="403"/>
      <c r="BD3929" s="403"/>
      <c r="BE3929" s="403"/>
      <c r="BF3929" s="403"/>
      <c r="BG3929" s="403"/>
      <c r="BH3929" s="403"/>
      <c r="BI3929" s="403"/>
      <c r="BJ3929" s="403"/>
      <c r="BK3929" s="403"/>
    </row>
    <row r="3930" spans="1:63" x14ac:dyDescent="0.25">
      <c r="A3930" s="405"/>
      <c r="B3930" s="400"/>
      <c r="C3930" s="403"/>
      <c r="D3930" s="403"/>
      <c r="E3930" s="403"/>
      <c r="I3930" s="404"/>
      <c r="Q3930" s="405"/>
      <c r="S3930" s="405"/>
      <c r="T3930" s="403"/>
      <c r="U3930" s="406"/>
      <c r="V3930" s="400"/>
      <c r="W3930" s="405"/>
      <c r="X3930" s="405"/>
      <c r="Y3930" s="403"/>
      <c r="Z3930" s="407"/>
      <c r="AA3930" s="403"/>
      <c r="AB3930" s="405"/>
      <c r="AC3930" s="403"/>
      <c r="AD3930" s="406"/>
      <c r="AG3930" s="403"/>
      <c r="AH3930" s="403"/>
      <c r="AI3930" s="405"/>
      <c r="AL3930" s="403"/>
      <c r="AN3930" s="403"/>
      <c r="AO3930" s="405"/>
      <c r="AP3930" s="403"/>
      <c r="AQ3930" s="403"/>
      <c r="AR3930" s="403"/>
      <c r="AS3930" s="403"/>
      <c r="AT3930" s="403"/>
      <c r="AU3930" s="403"/>
      <c r="AV3930" s="405"/>
      <c r="AW3930" s="404"/>
      <c r="AY3930" s="403"/>
      <c r="BC3930" s="403"/>
      <c r="BD3930" s="403"/>
      <c r="BE3930" s="403"/>
      <c r="BF3930" s="403"/>
      <c r="BG3930" s="403"/>
      <c r="BH3930" s="403"/>
      <c r="BI3930" s="403"/>
      <c r="BJ3930" s="403"/>
      <c r="BK3930" s="403"/>
    </row>
    <row r="3931" spans="1:63" x14ac:dyDescent="0.25">
      <c r="A3931" s="405"/>
      <c r="B3931" s="400"/>
      <c r="C3931" s="403"/>
      <c r="D3931" s="403"/>
      <c r="E3931" s="403"/>
      <c r="I3931" s="404"/>
      <c r="Q3931" s="405"/>
      <c r="S3931" s="405"/>
      <c r="T3931" s="403"/>
      <c r="U3931" s="406"/>
      <c r="V3931" s="400"/>
      <c r="W3931" s="405"/>
      <c r="X3931" s="405"/>
      <c r="Y3931" s="403"/>
      <c r="Z3931" s="407"/>
      <c r="AA3931" s="403"/>
      <c r="AB3931" s="405"/>
      <c r="AC3931" s="403"/>
      <c r="AD3931" s="406"/>
      <c r="AG3931" s="403"/>
      <c r="AH3931" s="403"/>
      <c r="AI3931" s="405"/>
      <c r="AL3931" s="403"/>
      <c r="AN3931" s="403"/>
      <c r="AO3931" s="405"/>
      <c r="AP3931" s="403"/>
      <c r="AQ3931" s="403"/>
      <c r="AR3931" s="403"/>
      <c r="AS3931" s="403"/>
      <c r="AT3931" s="403"/>
      <c r="AU3931" s="403"/>
      <c r="AV3931" s="405"/>
      <c r="AW3931" s="404"/>
      <c r="AY3931" s="403"/>
      <c r="BC3931" s="403"/>
      <c r="BD3931" s="403"/>
      <c r="BE3931" s="403"/>
      <c r="BF3931" s="403"/>
      <c r="BG3931" s="403"/>
      <c r="BH3931" s="403"/>
      <c r="BI3931" s="403"/>
      <c r="BJ3931" s="403"/>
      <c r="BK3931" s="403"/>
    </row>
    <row r="3932" spans="1:63" x14ac:dyDescent="0.25">
      <c r="A3932" s="405"/>
      <c r="B3932" s="400"/>
      <c r="C3932" s="403"/>
      <c r="D3932" s="403"/>
      <c r="E3932" s="403"/>
      <c r="I3932" s="404"/>
      <c r="Q3932" s="405"/>
      <c r="S3932" s="405"/>
      <c r="T3932" s="403"/>
      <c r="U3932" s="406"/>
      <c r="V3932" s="400"/>
      <c r="W3932" s="405"/>
      <c r="X3932" s="405"/>
      <c r="Y3932" s="403"/>
      <c r="Z3932" s="407"/>
      <c r="AA3932" s="403"/>
      <c r="AB3932" s="405"/>
      <c r="AC3932" s="403"/>
      <c r="AD3932" s="406"/>
      <c r="AG3932" s="403"/>
      <c r="AH3932" s="403"/>
      <c r="AI3932" s="405"/>
      <c r="AL3932" s="403"/>
      <c r="AN3932" s="403"/>
      <c r="AO3932" s="405"/>
      <c r="AP3932" s="403"/>
      <c r="AQ3932" s="403"/>
      <c r="AR3932" s="403"/>
      <c r="AS3932" s="403"/>
      <c r="AT3932" s="403"/>
      <c r="AU3932" s="403"/>
      <c r="AV3932" s="405"/>
      <c r="AW3932" s="404"/>
      <c r="AY3932" s="403"/>
      <c r="BC3932" s="403"/>
      <c r="BD3932" s="403"/>
      <c r="BE3932" s="403"/>
      <c r="BF3932" s="403"/>
      <c r="BG3932" s="403"/>
      <c r="BH3932" s="403"/>
      <c r="BI3932" s="403"/>
      <c r="BJ3932" s="403"/>
      <c r="BK3932" s="403"/>
    </row>
    <row r="3933" spans="1:63" x14ac:dyDescent="0.25">
      <c r="A3933" s="405"/>
      <c r="B3933" s="400"/>
      <c r="C3933" s="403"/>
      <c r="D3933" s="403"/>
      <c r="E3933" s="403"/>
      <c r="I3933" s="404"/>
      <c r="Q3933" s="405"/>
      <c r="S3933" s="405"/>
      <c r="T3933" s="403"/>
      <c r="U3933" s="406"/>
      <c r="V3933" s="400"/>
      <c r="W3933" s="405"/>
      <c r="X3933" s="405"/>
      <c r="Y3933" s="403"/>
      <c r="Z3933" s="407"/>
      <c r="AA3933" s="403"/>
      <c r="AB3933" s="405"/>
      <c r="AC3933" s="403"/>
      <c r="AD3933" s="406"/>
      <c r="AG3933" s="403"/>
      <c r="AH3933" s="403"/>
      <c r="AI3933" s="405"/>
      <c r="AL3933" s="403"/>
      <c r="AN3933" s="403"/>
      <c r="AO3933" s="405"/>
      <c r="AP3933" s="403"/>
      <c r="AQ3933" s="403"/>
      <c r="AR3933" s="403"/>
      <c r="AS3933" s="403"/>
      <c r="AT3933" s="403"/>
      <c r="AU3933" s="403"/>
      <c r="AV3933" s="405"/>
      <c r="AW3933" s="404"/>
      <c r="AY3933" s="403"/>
      <c r="BC3933" s="403"/>
      <c r="BD3933" s="403"/>
      <c r="BE3933" s="403"/>
      <c r="BF3933" s="403"/>
      <c r="BG3933" s="403"/>
      <c r="BH3933" s="403"/>
      <c r="BI3933" s="403"/>
      <c r="BJ3933" s="403"/>
      <c r="BK3933" s="403"/>
    </row>
    <row r="3934" spans="1:63" x14ac:dyDescent="0.25">
      <c r="A3934" s="405"/>
      <c r="B3934" s="400"/>
      <c r="C3934" s="403"/>
      <c r="D3934" s="403"/>
      <c r="E3934" s="403"/>
      <c r="I3934" s="404"/>
      <c r="Q3934" s="405"/>
      <c r="S3934" s="405"/>
      <c r="T3934" s="403"/>
      <c r="U3934" s="406"/>
      <c r="V3934" s="400"/>
      <c r="W3934" s="405"/>
      <c r="X3934" s="405"/>
      <c r="Y3934" s="403"/>
      <c r="Z3934" s="407"/>
      <c r="AA3934" s="403"/>
      <c r="AB3934" s="405"/>
      <c r="AC3934" s="403"/>
      <c r="AD3934" s="406"/>
      <c r="AG3934" s="403"/>
      <c r="AH3934" s="403"/>
      <c r="AI3934" s="405"/>
      <c r="AL3934" s="403"/>
      <c r="AN3934" s="403"/>
      <c r="AO3934" s="405"/>
      <c r="AP3934" s="403"/>
      <c r="AQ3934" s="403"/>
      <c r="AR3934" s="403"/>
      <c r="AS3934" s="403"/>
      <c r="AT3934" s="403"/>
      <c r="AU3934" s="403"/>
      <c r="AV3934" s="405"/>
      <c r="AW3934" s="404"/>
      <c r="AY3934" s="403"/>
      <c r="BC3934" s="403"/>
      <c r="BD3934" s="403"/>
      <c r="BE3934" s="403"/>
      <c r="BF3934" s="403"/>
      <c r="BG3934" s="403"/>
      <c r="BH3934" s="403"/>
      <c r="BI3934" s="403"/>
      <c r="BJ3934" s="403"/>
      <c r="BK3934" s="403"/>
    </row>
    <row r="3935" spans="1:63" x14ac:dyDescent="0.25">
      <c r="A3935" s="405"/>
      <c r="B3935" s="400"/>
      <c r="C3935" s="403"/>
      <c r="D3935" s="403"/>
      <c r="E3935" s="403"/>
      <c r="I3935" s="404"/>
      <c r="Q3935" s="405"/>
      <c r="S3935" s="405"/>
      <c r="T3935" s="403"/>
      <c r="U3935" s="406"/>
      <c r="V3935" s="400"/>
      <c r="W3935" s="405"/>
      <c r="X3935" s="405"/>
      <c r="Y3935" s="403"/>
      <c r="Z3935" s="407"/>
      <c r="AA3935" s="403"/>
      <c r="AB3935" s="405"/>
      <c r="AC3935" s="403"/>
      <c r="AD3935" s="406"/>
      <c r="AG3935" s="403"/>
      <c r="AH3935" s="403"/>
      <c r="AI3935" s="405"/>
      <c r="AL3935" s="403"/>
      <c r="AN3935" s="403"/>
      <c r="AO3935" s="405"/>
      <c r="AP3935" s="403"/>
      <c r="AQ3935" s="403"/>
      <c r="AR3935" s="403"/>
      <c r="AS3935" s="403"/>
      <c r="AT3935" s="403"/>
      <c r="AU3935" s="403"/>
      <c r="AV3935" s="405"/>
      <c r="AW3935" s="404"/>
      <c r="AY3935" s="403"/>
      <c r="BC3935" s="403"/>
      <c r="BD3935" s="403"/>
      <c r="BE3935" s="403"/>
      <c r="BF3935" s="403"/>
      <c r="BG3935" s="403"/>
      <c r="BH3935" s="403"/>
      <c r="BI3935" s="403"/>
      <c r="BJ3935" s="403"/>
      <c r="BK3935" s="403"/>
    </row>
    <row r="3936" spans="1:63" x14ac:dyDescent="0.25">
      <c r="A3936" s="405"/>
      <c r="B3936" s="400"/>
      <c r="C3936" s="403"/>
      <c r="D3936" s="403"/>
      <c r="E3936" s="403"/>
      <c r="I3936" s="404"/>
      <c r="Q3936" s="405"/>
      <c r="S3936" s="405"/>
      <c r="T3936" s="403"/>
      <c r="U3936" s="406"/>
      <c r="V3936" s="400"/>
      <c r="W3936" s="405"/>
      <c r="X3936" s="405"/>
      <c r="Y3936" s="403"/>
      <c r="Z3936" s="407"/>
      <c r="AA3936" s="403"/>
      <c r="AB3936" s="405"/>
      <c r="AC3936" s="403"/>
      <c r="AD3936" s="406"/>
      <c r="AG3936" s="403"/>
      <c r="AH3936" s="403"/>
      <c r="AI3936" s="405"/>
      <c r="AL3936" s="403"/>
      <c r="AN3936" s="403"/>
      <c r="AO3936" s="405"/>
      <c r="AP3936" s="403"/>
      <c r="AQ3936" s="403"/>
      <c r="AR3936" s="403"/>
      <c r="AS3936" s="403"/>
      <c r="AT3936" s="403"/>
      <c r="AU3936" s="403"/>
      <c r="AV3936" s="405"/>
      <c r="AW3936" s="404"/>
      <c r="AY3936" s="403"/>
      <c r="BC3936" s="403"/>
      <c r="BD3936" s="403"/>
      <c r="BE3936" s="403"/>
      <c r="BF3936" s="403"/>
      <c r="BG3936" s="403"/>
      <c r="BH3936" s="403"/>
      <c r="BI3936" s="403"/>
      <c r="BJ3936" s="403"/>
      <c r="BK3936" s="403"/>
    </row>
    <row r="3937" spans="1:63" x14ac:dyDescent="0.25">
      <c r="A3937" s="405"/>
      <c r="B3937" s="400"/>
      <c r="C3937" s="403"/>
      <c r="D3937" s="403"/>
      <c r="E3937" s="403"/>
      <c r="I3937" s="404"/>
      <c r="Q3937" s="405"/>
      <c r="S3937" s="405"/>
      <c r="T3937" s="403"/>
      <c r="U3937" s="406"/>
      <c r="V3937" s="400"/>
      <c r="W3937" s="405"/>
      <c r="X3937" s="405"/>
      <c r="Y3937" s="403"/>
      <c r="Z3937" s="407"/>
      <c r="AA3937" s="403"/>
      <c r="AB3937" s="405"/>
      <c r="AC3937" s="403"/>
      <c r="AD3937" s="406"/>
      <c r="AG3937" s="403"/>
      <c r="AH3937" s="403"/>
      <c r="AI3937" s="405"/>
      <c r="AL3937" s="403"/>
      <c r="AN3937" s="403"/>
      <c r="AO3937" s="405"/>
      <c r="AP3937" s="403"/>
      <c r="AQ3937" s="403"/>
      <c r="AR3937" s="403"/>
      <c r="AS3937" s="403"/>
      <c r="AT3937" s="403"/>
      <c r="AU3937" s="403"/>
      <c r="AV3937" s="405"/>
      <c r="AW3937" s="404"/>
      <c r="AY3937" s="403"/>
      <c r="BC3937" s="403"/>
      <c r="BD3937" s="403"/>
      <c r="BE3937" s="403"/>
      <c r="BF3937" s="403"/>
      <c r="BG3937" s="403"/>
      <c r="BH3937" s="403"/>
      <c r="BI3937" s="403"/>
      <c r="BJ3937" s="403"/>
      <c r="BK3937" s="403"/>
    </row>
    <row r="3938" spans="1:63" x14ac:dyDescent="0.25">
      <c r="A3938" s="405"/>
      <c r="B3938" s="400"/>
      <c r="C3938" s="403"/>
      <c r="D3938" s="403"/>
      <c r="E3938" s="403"/>
      <c r="I3938" s="404"/>
      <c r="Q3938" s="405"/>
      <c r="S3938" s="405"/>
      <c r="T3938" s="403"/>
      <c r="U3938" s="406"/>
      <c r="V3938" s="400"/>
      <c r="W3938" s="405"/>
      <c r="X3938" s="405"/>
      <c r="Y3938" s="403"/>
      <c r="Z3938" s="407"/>
      <c r="AA3938" s="403"/>
      <c r="AB3938" s="405"/>
      <c r="AC3938" s="403"/>
      <c r="AD3938" s="406"/>
      <c r="AG3938" s="403"/>
      <c r="AH3938" s="403"/>
      <c r="AI3938" s="405"/>
      <c r="AL3938" s="403"/>
      <c r="AN3938" s="403"/>
      <c r="AO3938" s="405"/>
      <c r="AP3938" s="403"/>
      <c r="AQ3938" s="403"/>
      <c r="AR3938" s="403"/>
      <c r="AS3938" s="403"/>
      <c r="AT3938" s="403"/>
      <c r="AU3938" s="403"/>
      <c r="AV3938" s="405"/>
      <c r="AW3938" s="404"/>
      <c r="AY3938" s="403"/>
      <c r="BC3938" s="403"/>
      <c r="BD3938" s="403"/>
      <c r="BE3938" s="403"/>
      <c r="BF3938" s="403"/>
      <c r="BG3938" s="403"/>
      <c r="BH3938" s="403"/>
      <c r="BI3938" s="403"/>
      <c r="BJ3938" s="403"/>
      <c r="BK3938" s="403"/>
    </row>
    <row r="3939" spans="1:63" x14ac:dyDescent="0.25">
      <c r="A3939" s="405"/>
      <c r="B3939" s="400"/>
      <c r="C3939" s="403"/>
      <c r="D3939" s="403"/>
      <c r="E3939" s="403"/>
      <c r="I3939" s="404"/>
      <c r="Q3939" s="405"/>
      <c r="S3939" s="405"/>
      <c r="T3939" s="403"/>
      <c r="U3939" s="406"/>
      <c r="V3939" s="400"/>
      <c r="W3939" s="405"/>
      <c r="X3939" s="405"/>
      <c r="Y3939" s="403"/>
      <c r="Z3939" s="407"/>
      <c r="AA3939" s="403"/>
      <c r="AB3939" s="405"/>
      <c r="AC3939" s="403"/>
      <c r="AD3939" s="406"/>
      <c r="AG3939" s="403"/>
      <c r="AH3939" s="403"/>
      <c r="AI3939" s="405"/>
      <c r="AL3939" s="403"/>
      <c r="AN3939" s="403"/>
      <c r="AO3939" s="405"/>
      <c r="AP3939" s="403"/>
      <c r="AQ3939" s="403"/>
      <c r="AR3939" s="403"/>
      <c r="AS3939" s="403"/>
      <c r="AT3939" s="403"/>
      <c r="AU3939" s="403"/>
      <c r="AV3939" s="405"/>
      <c r="AW3939" s="404"/>
      <c r="AY3939" s="403"/>
      <c r="BC3939" s="403"/>
      <c r="BD3939" s="403"/>
      <c r="BE3939" s="403"/>
      <c r="BF3939" s="403"/>
      <c r="BG3939" s="403"/>
      <c r="BH3939" s="403"/>
      <c r="BI3939" s="403"/>
      <c r="BJ3939" s="403"/>
      <c r="BK3939" s="403"/>
    </row>
    <row r="3940" spans="1:63" x14ac:dyDescent="0.25">
      <c r="A3940" s="405"/>
      <c r="B3940" s="400"/>
      <c r="C3940" s="403"/>
      <c r="D3940" s="403"/>
      <c r="E3940" s="403"/>
      <c r="I3940" s="404"/>
      <c r="Q3940" s="405"/>
      <c r="S3940" s="405"/>
      <c r="T3940" s="403"/>
      <c r="U3940" s="406"/>
      <c r="V3940" s="400"/>
      <c r="W3940" s="405"/>
      <c r="X3940" s="405"/>
      <c r="Y3940" s="403"/>
      <c r="Z3940" s="407"/>
      <c r="AA3940" s="403"/>
      <c r="AB3940" s="405"/>
      <c r="AC3940" s="403"/>
      <c r="AD3940" s="406"/>
      <c r="AG3940" s="403"/>
      <c r="AH3940" s="403"/>
      <c r="AI3940" s="405"/>
      <c r="AL3940" s="403"/>
      <c r="AN3940" s="403"/>
      <c r="AO3940" s="405"/>
      <c r="AP3940" s="403"/>
      <c r="AQ3940" s="403"/>
      <c r="AR3940" s="403"/>
      <c r="AS3940" s="403"/>
      <c r="AT3940" s="403"/>
      <c r="AU3940" s="403"/>
      <c r="AV3940" s="405"/>
      <c r="AW3940" s="404"/>
      <c r="AY3940" s="403"/>
      <c r="BC3940" s="403"/>
      <c r="BD3940" s="403"/>
      <c r="BE3940" s="403"/>
      <c r="BF3940" s="403"/>
      <c r="BG3940" s="403"/>
      <c r="BH3940" s="403"/>
      <c r="BI3940" s="403"/>
      <c r="BJ3940" s="403"/>
      <c r="BK3940" s="403"/>
    </row>
    <row r="3941" spans="1:63" x14ac:dyDescent="0.25">
      <c r="A3941" s="405"/>
      <c r="B3941" s="400"/>
      <c r="C3941" s="403"/>
      <c r="D3941" s="403"/>
      <c r="E3941" s="403"/>
      <c r="I3941" s="404"/>
      <c r="Q3941" s="405"/>
      <c r="S3941" s="405"/>
      <c r="T3941" s="403"/>
      <c r="U3941" s="406"/>
      <c r="V3941" s="400"/>
      <c r="W3941" s="405"/>
      <c r="X3941" s="405"/>
      <c r="Y3941" s="403"/>
      <c r="Z3941" s="407"/>
      <c r="AA3941" s="403"/>
      <c r="AB3941" s="405"/>
      <c r="AC3941" s="403"/>
      <c r="AD3941" s="406"/>
      <c r="AG3941" s="403"/>
      <c r="AH3941" s="403"/>
      <c r="AI3941" s="405"/>
      <c r="AL3941" s="403"/>
      <c r="AN3941" s="403"/>
      <c r="AO3941" s="405"/>
      <c r="AP3941" s="403"/>
      <c r="AQ3941" s="403"/>
      <c r="AR3941" s="403"/>
      <c r="AS3941" s="403"/>
      <c r="AT3941" s="403"/>
      <c r="AU3941" s="403"/>
      <c r="AV3941" s="405"/>
      <c r="AW3941" s="404"/>
      <c r="AY3941" s="403"/>
      <c r="BC3941" s="403"/>
      <c r="BD3941" s="403"/>
      <c r="BE3941" s="403"/>
      <c r="BF3941" s="403"/>
      <c r="BG3941" s="403"/>
      <c r="BH3941" s="403"/>
      <c r="BI3941" s="403"/>
      <c r="BJ3941" s="403"/>
      <c r="BK3941" s="403"/>
    </row>
    <row r="3942" spans="1:63" x14ac:dyDescent="0.25">
      <c r="A3942" s="405"/>
      <c r="B3942" s="400"/>
      <c r="C3942" s="403"/>
      <c r="D3942" s="403"/>
      <c r="E3942" s="403"/>
      <c r="I3942" s="404"/>
      <c r="Q3942" s="405"/>
      <c r="S3942" s="405"/>
      <c r="T3942" s="403"/>
      <c r="U3942" s="406"/>
      <c r="V3942" s="400"/>
      <c r="W3942" s="405"/>
      <c r="X3942" s="405"/>
      <c r="Y3942" s="403"/>
      <c r="Z3942" s="407"/>
      <c r="AA3942" s="403"/>
      <c r="AB3942" s="405"/>
      <c r="AC3942" s="403"/>
      <c r="AD3942" s="406"/>
      <c r="AG3942" s="403"/>
      <c r="AH3942" s="403"/>
      <c r="AI3942" s="405"/>
      <c r="AL3942" s="403"/>
      <c r="AN3942" s="403"/>
      <c r="AO3942" s="405"/>
      <c r="AP3942" s="403"/>
      <c r="AQ3942" s="403"/>
      <c r="AR3942" s="403"/>
      <c r="AS3942" s="403"/>
      <c r="AT3942" s="403"/>
      <c r="AU3942" s="403"/>
      <c r="AV3942" s="405"/>
      <c r="AW3942" s="404"/>
      <c r="AY3942" s="403"/>
      <c r="BC3942" s="403"/>
      <c r="BD3942" s="403"/>
      <c r="BE3942" s="403"/>
      <c r="BF3942" s="403"/>
      <c r="BG3942" s="403"/>
      <c r="BH3942" s="403"/>
      <c r="BI3942" s="403"/>
      <c r="BJ3942" s="403"/>
      <c r="BK3942" s="403"/>
    </row>
    <row r="3943" spans="1:63" x14ac:dyDescent="0.25">
      <c r="A3943" s="405"/>
      <c r="B3943" s="400"/>
      <c r="C3943" s="403"/>
      <c r="D3943" s="403"/>
      <c r="E3943" s="403"/>
      <c r="I3943" s="404"/>
      <c r="Q3943" s="405"/>
      <c r="S3943" s="405"/>
      <c r="T3943" s="403"/>
      <c r="U3943" s="406"/>
      <c r="V3943" s="400"/>
      <c r="W3943" s="405"/>
      <c r="X3943" s="405"/>
      <c r="Y3943" s="403"/>
      <c r="Z3943" s="407"/>
      <c r="AA3943" s="403"/>
      <c r="AB3943" s="405"/>
      <c r="AC3943" s="403"/>
      <c r="AD3943" s="406"/>
      <c r="AG3943" s="403"/>
      <c r="AH3943" s="403"/>
      <c r="AI3943" s="405"/>
      <c r="AL3943" s="403"/>
      <c r="AN3943" s="403"/>
      <c r="AO3943" s="405"/>
      <c r="AP3943" s="403"/>
      <c r="AQ3943" s="403"/>
      <c r="AR3943" s="403"/>
      <c r="AS3943" s="403"/>
      <c r="AT3943" s="403"/>
      <c r="AU3943" s="403"/>
      <c r="AV3943" s="405"/>
      <c r="AW3943" s="404"/>
      <c r="AY3943" s="403"/>
      <c r="BC3943" s="403"/>
      <c r="BD3943" s="403"/>
      <c r="BE3943" s="403"/>
      <c r="BF3943" s="403"/>
      <c r="BG3943" s="403"/>
      <c r="BH3943" s="403"/>
      <c r="BI3943" s="403"/>
      <c r="BJ3943" s="403"/>
      <c r="BK3943" s="403"/>
    </row>
    <row r="3944" spans="1:63" x14ac:dyDescent="0.25">
      <c r="A3944" s="405"/>
      <c r="B3944" s="400"/>
      <c r="C3944" s="403"/>
      <c r="D3944" s="403"/>
      <c r="E3944" s="403"/>
      <c r="I3944" s="404"/>
      <c r="Q3944" s="405"/>
      <c r="S3944" s="405"/>
      <c r="T3944" s="403"/>
      <c r="U3944" s="406"/>
      <c r="V3944" s="400"/>
      <c r="W3944" s="405"/>
      <c r="X3944" s="405"/>
      <c r="Y3944" s="403"/>
      <c r="Z3944" s="407"/>
      <c r="AA3944" s="403"/>
      <c r="AB3944" s="405"/>
      <c r="AC3944" s="403"/>
      <c r="AD3944" s="406"/>
      <c r="AG3944" s="403"/>
      <c r="AH3944" s="403"/>
      <c r="AI3944" s="405"/>
      <c r="AL3944" s="403"/>
      <c r="AN3944" s="403"/>
      <c r="AO3944" s="405"/>
      <c r="AP3944" s="403"/>
      <c r="AQ3944" s="403"/>
      <c r="AR3944" s="403"/>
      <c r="AS3944" s="403"/>
      <c r="AT3944" s="403"/>
      <c r="AU3944" s="403"/>
      <c r="AV3944" s="405"/>
      <c r="AW3944" s="404"/>
      <c r="AY3944" s="403"/>
      <c r="BC3944" s="403"/>
      <c r="BD3944" s="403"/>
      <c r="BE3944" s="403"/>
      <c r="BF3944" s="403"/>
      <c r="BG3944" s="403"/>
      <c r="BH3944" s="403"/>
      <c r="BI3944" s="403"/>
      <c r="BJ3944" s="403"/>
      <c r="BK3944" s="403"/>
    </row>
    <row r="3945" spans="1:63" x14ac:dyDescent="0.25">
      <c r="A3945" s="405"/>
      <c r="B3945" s="400"/>
      <c r="C3945" s="403"/>
      <c r="D3945" s="403"/>
      <c r="E3945" s="403"/>
      <c r="I3945" s="404"/>
      <c r="Q3945" s="405"/>
      <c r="S3945" s="405"/>
      <c r="T3945" s="403"/>
      <c r="U3945" s="406"/>
      <c r="V3945" s="400"/>
      <c r="W3945" s="405"/>
      <c r="X3945" s="405"/>
      <c r="Y3945" s="403"/>
      <c r="Z3945" s="407"/>
      <c r="AA3945" s="403"/>
      <c r="AB3945" s="405"/>
      <c r="AC3945" s="403"/>
      <c r="AD3945" s="406"/>
      <c r="AG3945" s="403"/>
      <c r="AH3945" s="403"/>
      <c r="AI3945" s="405"/>
      <c r="AL3945" s="403"/>
      <c r="AN3945" s="403"/>
      <c r="AO3945" s="405"/>
      <c r="AP3945" s="403"/>
      <c r="AQ3945" s="403"/>
      <c r="AR3945" s="403"/>
      <c r="AS3945" s="403"/>
      <c r="AT3945" s="403"/>
      <c r="AU3945" s="403"/>
      <c r="AV3945" s="405"/>
      <c r="AW3945" s="404"/>
      <c r="AY3945" s="403"/>
      <c r="BC3945" s="403"/>
      <c r="BD3945" s="403"/>
      <c r="BE3945" s="403"/>
      <c r="BF3945" s="403"/>
      <c r="BG3945" s="403"/>
      <c r="BH3945" s="403"/>
      <c r="BI3945" s="403"/>
      <c r="BJ3945" s="403"/>
      <c r="BK3945" s="403"/>
    </row>
    <row r="3946" spans="1:63" x14ac:dyDescent="0.25">
      <c r="A3946" s="405"/>
      <c r="B3946" s="400"/>
      <c r="C3946" s="403"/>
      <c r="D3946" s="403"/>
      <c r="E3946" s="403"/>
      <c r="I3946" s="404"/>
      <c r="Q3946" s="405"/>
      <c r="S3946" s="405"/>
      <c r="T3946" s="403"/>
      <c r="U3946" s="406"/>
      <c r="V3946" s="400"/>
      <c r="W3946" s="405"/>
      <c r="X3946" s="405"/>
      <c r="Y3946" s="403"/>
      <c r="Z3946" s="407"/>
      <c r="AA3946" s="403"/>
      <c r="AB3946" s="405"/>
      <c r="AC3946" s="403"/>
      <c r="AD3946" s="406"/>
      <c r="AG3946" s="403"/>
      <c r="AH3946" s="403"/>
      <c r="AI3946" s="405"/>
      <c r="AL3946" s="403"/>
      <c r="AN3946" s="403"/>
      <c r="AO3946" s="405"/>
      <c r="AP3946" s="403"/>
      <c r="AQ3946" s="403"/>
      <c r="AR3946" s="403"/>
      <c r="AS3946" s="403"/>
      <c r="AT3946" s="403"/>
      <c r="AU3946" s="403"/>
      <c r="AV3946" s="405"/>
      <c r="AW3946" s="404"/>
      <c r="AY3946" s="403"/>
      <c r="BC3946" s="403"/>
      <c r="BD3946" s="403"/>
      <c r="BE3946" s="403"/>
      <c r="BF3946" s="403"/>
      <c r="BG3946" s="403"/>
      <c r="BH3946" s="403"/>
      <c r="BI3946" s="403"/>
      <c r="BJ3946" s="403"/>
      <c r="BK3946" s="403"/>
    </row>
    <row r="3947" spans="1:63" x14ac:dyDescent="0.25">
      <c r="A3947" s="405"/>
      <c r="B3947" s="400"/>
      <c r="C3947" s="403"/>
      <c r="D3947" s="403"/>
      <c r="E3947" s="403"/>
      <c r="I3947" s="404"/>
      <c r="Q3947" s="405"/>
      <c r="S3947" s="405"/>
      <c r="T3947" s="403"/>
      <c r="U3947" s="406"/>
      <c r="V3947" s="400"/>
      <c r="W3947" s="405"/>
      <c r="X3947" s="405"/>
      <c r="Y3947" s="403"/>
      <c r="Z3947" s="407"/>
      <c r="AA3947" s="403"/>
      <c r="AB3947" s="405"/>
      <c r="AC3947" s="403"/>
      <c r="AD3947" s="406"/>
      <c r="AG3947" s="403"/>
      <c r="AH3947" s="403"/>
      <c r="AI3947" s="405"/>
      <c r="AL3947" s="403"/>
      <c r="AN3947" s="403"/>
      <c r="AO3947" s="405"/>
      <c r="AP3947" s="403"/>
      <c r="AQ3947" s="403"/>
      <c r="AR3947" s="403"/>
      <c r="AS3947" s="403"/>
      <c r="AT3947" s="403"/>
      <c r="AU3947" s="403"/>
      <c r="AV3947" s="405"/>
      <c r="AW3947" s="404"/>
      <c r="AY3947" s="403"/>
      <c r="BC3947" s="403"/>
      <c r="BD3947" s="403"/>
      <c r="BE3947" s="403"/>
      <c r="BF3947" s="403"/>
      <c r="BG3947" s="403"/>
      <c r="BH3947" s="403"/>
      <c r="BI3947" s="403"/>
      <c r="BJ3947" s="403"/>
      <c r="BK3947" s="403"/>
    </row>
    <row r="3948" spans="1:63" x14ac:dyDescent="0.25">
      <c r="A3948" s="405"/>
      <c r="B3948" s="400"/>
      <c r="C3948" s="403"/>
      <c r="D3948" s="403"/>
      <c r="E3948" s="403"/>
      <c r="I3948" s="404"/>
      <c r="Q3948" s="405"/>
      <c r="S3948" s="405"/>
      <c r="T3948" s="403"/>
      <c r="U3948" s="406"/>
      <c r="V3948" s="400"/>
      <c r="W3948" s="405"/>
      <c r="X3948" s="405"/>
      <c r="Y3948" s="403"/>
      <c r="Z3948" s="407"/>
      <c r="AA3948" s="403"/>
      <c r="AB3948" s="405"/>
      <c r="AC3948" s="403"/>
      <c r="AD3948" s="406"/>
      <c r="AG3948" s="403"/>
      <c r="AH3948" s="403"/>
      <c r="AI3948" s="405"/>
      <c r="AL3948" s="403"/>
      <c r="AN3948" s="403"/>
      <c r="AO3948" s="405"/>
      <c r="AP3948" s="403"/>
      <c r="AQ3948" s="403"/>
      <c r="AR3948" s="403"/>
      <c r="AS3948" s="403"/>
      <c r="AT3948" s="403"/>
      <c r="AU3948" s="403"/>
      <c r="AV3948" s="405"/>
      <c r="AW3948" s="404"/>
      <c r="AY3948" s="403"/>
      <c r="BC3948" s="403"/>
      <c r="BD3948" s="403"/>
      <c r="BE3948" s="403"/>
      <c r="BF3948" s="403"/>
      <c r="BG3948" s="403"/>
      <c r="BH3948" s="403"/>
      <c r="BI3948" s="403"/>
      <c r="BJ3948" s="403"/>
      <c r="BK3948" s="403"/>
    </row>
    <row r="3949" spans="1:63" x14ac:dyDescent="0.25">
      <c r="A3949" s="405"/>
      <c r="B3949" s="400"/>
      <c r="C3949" s="403"/>
      <c r="D3949" s="403"/>
      <c r="E3949" s="403"/>
      <c r="I3949" s="404"/>
      <c r="Q3949" s="405"/>
      <c r="S3949" s="405"/>
      <c r="T3949" s="403"/>
      <c r="U3949" s="406"/>
      <c r="V3949" s="400"/>
      <c r="W3949" s="405"/>
      <c r="X3949" s="405"/>
      <c r="Y3949" s="403"/>
      <c r="Z3949" s="407"/>
      <c r="AA3949" s="403"/>
      <c r="AB3949" s="405"/>
      <c r="AC3949" s="403"/>
      <c r="AD3949" s="406"/>
      <c r="AG3949" s="403"/>
      <c r="AH3949" s="403"/>
      <c r="AI3949" s="405"/>
      <c r="AL3949" s="403"/>
      <c r="AN3949" s="403"/>
      <c r="AO3949" s="405"/>
      <c r="AP3949" s="403"/>
      <c r="AQ3949" s="403"/>
      <c r="AR3949" s="403"/>
      <c r="AS3949" s="403"/>
      <c r="AT3949" s="403"/>
      <c r="AU3949" s="403"/>
      <c r="AV3949" s="405"/>
      <c r="AW3949" s="404"/>
      <c r="AY3949" s="403"/>
      <c r="BC3949" s="403"/>
      <c r="BD3949" s="403"/>
      <c r="BE3949" s="403"/>
      <c r="BF3949" s="403"/>
      <c r="BG3949" s="403"/>
      <c r="BH3949" s="403"/>
      <c r="BI3949" s="403"/>
      <c r="BJ3949" s="403"/>
      <c r="BK3949" s="403"/>
    </row>
    <row r="3950" spans="1:63" x14ac:dyDescent="0.25">
      <c r="A3950" s="405"/>
      <c r="B3950" s="400"/>
      <c r="C3950" s="403"/>
      <c r="D3950" s="403"/>
      <c r="E3950" s="403"/>
      <c r="I3950" s="404"/>
      <c r="Q3950" s="405"/>
      <c r="S3950" s="405"/>
      <c r="T3950" s="403"/>
      <c r="U3950" s="406"/>
      <c r="V3950" s="400"/>
      <c r="W3950" s="405"/>
      <c r="X3950" s="405"/>
      <c r="Y3950" s="403"/>
      <c r="Z3950" s="407"/>
      <c r="AA3950" s="403"/>
      <c r="AB3950" s="405"/>
      <c r="AC3950" s="403"/>
      <c r="AD3950" s="406"/>
      <c r="AG3950" s="403"/>
      <c r="AH3950" s="403"/>
      <c r="AI3950" s="405"/>
      <c r="AL3950" s="403"/>
      <c r="AN3950" s="403"/>
      <c r="AO3950" s="405"/>
      <c r="AP3950" s="403"/>
      <c r="AQ3950" s="403"/>
      <c r="AR3950" s="403"/>
      <c r="AS3950" s="403"/>
      <c r="AT3950" s="403"/>
      <c r="AU3950" s="403"/>
      <c r="AV3950" s="405"/>
      <c r="AW3950" s="404"/>
      <c r="AY3950" s="403"/>
      <c r="BC3950" s="403"/>
      <c r="BD3950" s="403"/>
      <c r="BE3950" s="403"/>
      <c r="BF3950" s="403"/>
      <c r="BG3950" s="403"/>
      <c r="BH3950" s="403"/>
      <c r="BI3950" s="403"/>
      <c r="BJ3950" s="403"/>
      <c r="BK3950" s="403"/>
    </row>
    <row r="3951" spans="1:63" x14ac:dyDescent="0.25">
      <c r="A3951" s="405"/>
      <c r="B3951" s="400"/>
      <c r="C3951" s="403"/>
      <c r="D3951" s="403"/>
      <c r="E3951" s="403"/>
      <c r="I3951" s="404"/>
      <c r="Q3951" s="405"/>
      <c r="S3951" s="405"/>
      <c r="T3951" s="403"/>
      <c r="U3951" s="406"/>
      <c r="V3951" s="400"/>
      <c r="W3951" s="405"/>
      <c r="X3951" s="405"/>
      <c r="Y3951" s="403"/>
      <c r="Z3951" s="407"/>
      <c r="AA3951" s="403"/>
      <c r="AB3951" s="405"/>
      <c r="AC3951" s="403"/>
      <c r="AD3951" s="406"/>
      <c r="AG3951" s="403"/>
      <c r="AH3951" s="403"/>
      <c r="AI3951" s="405"/>
      <c r="AL3951" s="403"/>
      <c r="AN3951" s="403"/>
      <c r="AO3951" s="405"/>
      <c r="AP3951" s="403"/>
      <c r="AQ3951" s="403"/>
      <c r="AR3951" s="403"/>
      <c r="AS3951" s="403"/>
      <c r="AT3951" s="403"/>
      <c r="AU3951" s="403"/>
      <c r="AV3951" s="405"/>
      <c r="AW3951" s="404"/>
      <c r="AY3951" s="403"/>
      <c r="BC3951" s="403"/>
      <c r="BD3951" s="403"/>
      <c r="BE3951" s="403"/>
      <c r="BF3951" s="403"/>
      <c r="BG3951" s="403"/>
      <c r="BH3951" s="403"/>
      <c r="BI3951" s="403"/>
      <c r="BJ3951" s="403"/>
      <c r="BK3951" s="403"/>
    </row>
    <row r="3952" spans="1:63" x14ac:dyDescent="0.25">
      <c r="A3952" s="405"/>
      <c r="B3952" s="400"/>
      <c r="C3952" s="403"/>
      <c r="D3952" s="403"/>
      <c r="E3952" s="403"/>
      <c r="I3952" s="404"/>
      <c r="Q3952" s="405"/>
      <c r="S3952" s="405"/>
      <c r="T3952" s="403"/>
      <c r="U3952" s="406"/>
      <c r="V3952" s="400"/>
      <c r="W3952" s="405"/>
      <c r="X3952" s="405"/>
      <c r="Y3952" s="403"/>
      <c r="Z3952" s="407"/>
      <c r="AA3952" s="403"/>
      <c r="AB3952" s="405"/>
      <c r="AC3952" s="403"/>
      <c r="AD3952" s="406"/>
      <c r="AG3952" s="403"/>
      <c r="AH3952" s="403"/>
      <c r="AI3952" s="405"/>
      <c r="AL3952" s="403"/>
      <c r="AN3952" s="403"/>
      <c r="AO3952" s="405"/>
      <c r="AP3952" s="403"/>
      <c r="AQ3952" s="403"/>
      <c r="AR3952" s="403"/>
      <c r="AS3952" s="403"/>
      <c r="AT3952" s="403"/>
      <c r="AU3952" s="403"/>
      <c r="AV3952" s="405"/>
      <c r="AW3952" s="404"/>
      <c r="AY3952" s="403"/>
      <c r="BC3952" s="403"/>
      <c r="BD3952" s="403"/>
      <c r="BE3952" s="403"/>
      <c r="BF3952" s="403"/>
      <c r="BG3952" s="403"/>
      <c r="BH3952" s="403"/>
      <c r="BI3952" s="403"/>
      <c r="BJ3952" s="403"/>
      <c r="BK3952" s="403"/>
    </row>
    <row r="3953" spans="1:63" x14ac:dyDescent="0.25">
      <c r="A3953" s="405"/>
      <c r="B3953" s="400"/>
      <c r="C3953" s="403"/>
      <c r="D3953" s="403"/>
      <c r="E3953" s="403"/>
      <c r="I3953" s="404"/>
      <c r="Q3953" s="405"/>
      <c r="S3953" s="405"/>
      <c r="T3953" s="403"/>
      <c r="U3953" s="406"/>
      <c r="V3953" s="400"/>
      <c r="W3953" s="405"/>
      <c r="X3953" s="405"/>
      <c r="Y3953" s="403"/>
      <c r="Z3953" s="407"/>
      <c r="AA3953" s="403"/>
      <c r="AB3953" s="405"/>
      <c r="AC3953" s="403"/>
      <c r="AD3953" s="406"/>
      <c r="AG3953" s="403"/>
      <c r="AH3953" s="403"/>
      <c r="AI3953" s="405"/>
      <c r="AL3953" s="403"/>
      <c r="AN3953" s="403"/>
      <c r="AO3953" s="405"/>
      <c r="AP3953" s="403"/>
      <c r="AQ3953" s="403"/>
      <c r="AR3953" s="403"/>
      <c r="AS3953" s="403"/>
      <c r="AT3953" s="403"/>
      <c r="AU3953" s="403"/>
      <c r="AV3953" s="405"/>
      <c r="AW3953" s="404"/>
      <c r="AY3953" s="403"/>
      <c r="BC3953" s="403"/>
      <c r="BD3953" s="403"/>
      <c r="BE3953" s="403"/>
      <c r="BF3953" s="403"/>
      <c r="BG3953" s="403"/>
      <c r="BH3953" s="403"/>
      <c r="BI3953" s="403"/>
      <c r="BJ3953" s="403"/>
      <c r="BK3953" s="403"/>
    </row>
    <row r="3954" spans="1:63" x14ac:dyDescent="0.25">
      <c r="A3954" s="405"/>
      <c r="B3954" s="400"/>
      <c r="C3954" s="403"/>
      <c r="D3954" s="403"/>
      <c r="E3954" s="403"/>
      <c r="I3954" s="404"/>
      <c r="Q3954" s="405"/>
      <c r="S3954" s="405"/>
      <c r="T3954" s="403"/>
      <c r="U3954" s="406"/>
      <c r="V3954" s="400"/>
      <c r="W3954" s="405"/>
      <c r="X3954" s="405"/>
      <c r="Y3954" s="403"/>
      <c r="Z3954" s="407"/>
      <c r="AA3954" s="403"/>
      <c r="AB3954" s="405"/>
      <c r="AC3954" s="403"/>
      <c r="AD3954" s="406"/>
      <c r="AG3954" s="403"/>
      <c r="AH3954" s="403"/>
      <c r="AI3954" s="405"/>
      <c r="AL3954" s="403"/>
      <c r="AN3954" s="403"/>
      <c r="AO3954" s="405"/>
      <c r="AP3954" s="403"/>
      <c r="AQ3954" s="403"/>
      <c r="AR3954" s="403"/>
      <c r="AS3954" s="403"/>
      <c r="AT3954" s="403"/>
      <c r="AU3954" s="403"/>
      <c r="AV3954" s="405"/>
      <c r="AW3954" s="404"/>
      <c r="AY3954" s="403"/>
      <c r="BC3954" s="403"/>
      <c r="BD3954" s="403"/>
      <c r="BE3954" s="403"/>
      <c r="BF3954" s="403"/>
      <c r="BG3954" s="403"/>
      <c r="BH3954" s="403"/>
      <c r="BI3954" s="403"/>
      <c r="BJ3954" s="403"/>
      <c r="BK3954" s="403"/>
    </row>
    <row r="3955" spans="1:63" x14ac:dyDescent="0.25">
      <c r="A3955" s="405"/>
      <c r="B3955" s="400"/>
      <c r="C3955" s="403"/>
      <c r="D3955" s="403"/>
      <c r="E3955" s="403"/>
      <c r="I3955" s="404"/>
      <c r="Q3955" s="405"/>
      <c r="S3955" s="405"/>
      <c r="T3955" s="403"/>
      <c r="U3955" s="406"/>
      <c r="V3955" s="400"/>
      <c r="W3955" s="405"/>
      <c r="X3955" s="405"/>
      <c r="Y3955" s="403"/>
      <c r="Z3955" s="407"/>
      <c r="AA3955" s="403"/>
      <c r="AB3955" s="405"/>
      <c r="AC3955" s="403"/>
      <c r="AD3955" s="406"/>
      <c r="AG3955" s="403"/>
      <c r="AH3955" s="403"/>
      <c r="AI3955" s="405"/>
      <c r="AL3955" s="403"/>
      <c r="AN3955" s="403"/>
      <c r="AO3955" s="405"/>
      <c r="AP3955" s="403"/>
      <c r="AQ3955" s="403"/>
      <c r="AR3955" s="403"/>
      <c r="AS3955" s="403"/>
      <c r="AT3955" s="403"/>
      <c r="AU3955" s="403"/>
      <c r="AV3955" s="405"/>
      <c r="AW3955" s="404"/>
      <c r="AY3955" s="403"/>
      <c r="BC3955" s="403"/>
      <c r="BD3955" s="403"/>
      <c r="BE3955" s="403"/>
      <c r="BF3955" s="403"/>
      <c r="BG3955" s="403"/>
      <c r="BH3955" s="403"/>
      <c r="BI3955" s="403"/>
      <c r="BJ3955" s="403"/>
      <c r="BK3955" s="403"/>
    </row>
    <row r="3956" spans="1:63" x14ac:dyDescent="0.25">
      <c r="A3956" s="405"/>
      <c r="B3956" s="400"/>
      <c r="C3956" s="403"/>
      <c r="D3956" s="403"/>
      <c r="E3956" s="403"/>
      <c r="I3956" s="404"/>
      <c r="Q3956" s="405"/>
      <c r="S3956" s="405"/>
      <c r="T3956" s="403"/>
      <c r="U3956" s="406"/>
      <c r="V3956" s="400"/>
      <c r="W3956" s="405"/>
      <c r="X3956" s="405"/>
      <c r="Y3956" s="403"/>
      <c r="Z3956" s="407"/>
      <c r="AA3956" s="403"/>
      <c r="AB3956" s="405"/>
      <c r="AC3956" s="403"/>
      <c r="AD3956" s="406"/>
      <c r="AG3956" s="403"/>
      <c r="AH3956" s="403"/>
      <c r="AI3956" s="405"/>
      <c r="AL3956" s="403"/>
      <c r="AN3956" s="403"/>
      <c r="AO3956" s="405"/>
      <c r="AP3956" s="403"/>
      <c r="AQ3956" s="403"/>
      <c r="AR3956" s="403"/>
      <c r="AS3956" s="403"/>
      <c r="AT3956" s="403"/>
      <c r="AU3956" s="403"/>
      <c r="AV3956" s="405"/>
      <c r="AW3956" s="404"/>
      <c r="AY3956" s="403"/>
      <c r="BC3956" s="403"/>
      <c r="BD3956" s="403"/>
      <c r="BE3956" s="403"/>
      <c r="BF3956" s="403"/>
      <c r="BG3956" s="403"/>
      <c r="BH3956" s="403"/>
      <c r="BI3956" s="403"/>
      <c r="BJ3956" s="403"/>
      <c r="BK3956" s="403"/>
    </row>
    <row r="3957" spans="1:63" x14ac:dyDescent="0.25">
      <c r="A3957" s="405"/>
      <c r="B3957" s="400"/>
      <c r="C3957" s="403"/>
      <c r="D3957" s="403"/>
      <c r="E3957" s="403"/>
      <c r="I3957" s="404"/>
      <c r="Q3957" s="405"/>
      <c r="S3957" s="405"/>
      <c r="T3957" s="403"/>
      <c r="U3957" s="406"/>
      <c r="V3957" s="400"/>
      <c r="W3957" s="405"/>
      <c r="X3957" s="405"/>
      <c r="Y3957" s="403"/>
      <c r="Z3957" s="407"/>
      <c r="AA3957" s="403"/>
      <c r="AB3957" s="405"/>
      <c r="AC3957" s="403"/>
      <c r="AD3957" s="406"/>
      <c r="AG3957" s="403"/>
      <c r="AH3957" s="403"/>
      <c r="AI3957" s="405"/>
      <c r="AL3957" s="403"/>
      <c r="AN3957" s="403"/>
      <c r="AO3957" s="405"/>
      <c r="AP3957" s="403"/>
      <c r="AQ3957" s="403"/>
      <c r="AR3957" s="403"/>
      <c r="AS3957" s="403"/>
      <c r="AT3957" s="403"/>
      <c r="AU3957" s="403"/>
      <c r="AV3957" s="405"/>
      <c r="AW3957" s="404"/>
      <c r="AY3957" s="403"/>
      <c r="BC3957" s="403"/>
      <c r="BD3957" s="403"/>
      <c r="BE3957" s="403"/>
      <c r="BF3957" s="403"/>
      <c r="BG3957" s="403"/>
      <c r="BH3957" s="403"/>
      <c r="BI3957" s="403"/>
      <c r="BJ3957" s="403"/>
      <c r="BK3957" s="403"/>
    </row>
    <row r="3958" spans="1:63" x14ac:dyDescent="0.25">
      <c r="A3958" s="405"/>
      <c r="B3958" s="400"/>
      <c r="C3958" s="403"/>
      <c r="D3958" s="403"/>
      <c r="E3958" s="403"/>
      <c r="I3958" s="404"/>
      <c r="Q3958" s="405"/>
      <c r="S3958" s="405"/>
      <c r="T3958" s="403"/>
      <c r="U3958" s="406"/>
      <c r="V3958" s="400"/>
      <c r="W3958" s="405"/>
      <c r="X3958" s="405"/>
      <c r="Y3958" s="403"/>
      <c r="Z3958" s="407"/>
      <c r="AA3958" s="403"/>
      <c r="AB3958" s="405"/>
      <c r="AC3958" s="403"/>
      <c r="AD3958" s="406"/>
      <c r="AG3958" s="403"/>
      <c r="AH3958" s="403"/>
      <c r="AI3958" s="405"/>
      <c r="AL3958" s="403"/>
      <c r="AN3958" s="403"/>
      <c r="AO3958" s="405"/>
      <c r="AP3958" s="403"/>
      <c r="AQ3958" s="403"/>
      <c r="AR3958" s="403"/>
      <c r="AS3958" s="403"/>
      <c r="AT3958" s="403"/>
      <c r="AU3958" s="403"/>
      <c r="AV3958" s="405"/>
      <c r="AW3958" s="404"/>
      <c r="AY3958" s="403"/>
      <c r="BC3958" s="403"/>
      <c r="BD3958" s="403"/>
      <c r="BE3958" s="403"/>
      <c r="BF3958" s="403"/>
      <c r="BG3958" s="403"/>
      <c r="BH3958" s="403"/>
      <c r="BI3958" s="403"/>
      <c r="BJ3958" s="403"/>
      <c r="BK3958" s="403"/>
    </row>
    <row r="3959" spans="1:63" x14ac:dyDescent="0.25">
      <c r="A3959" s="405"/>
      <c r="B3959" s="400"/>
      <c r="C3959" s="403"/>
      <c r="D3959" s="403"/>
      <c r="E3959" s="403"/>
      <c r="I3959" s="404"/>
      <c r="Q3959" s="405"/>
      <c r="S3959" s="405"/>
      <c r="T3959" s="403"/>
      <c r="U3959" s="406"/>
      <c r="V3959" s="400"/>
      <c r="W3959" s="405"/>
      <c r="X3959" s="405"/>
      <c r="Y3959" s="403"/>
      <c r="Z3959" s="407"/>
      <c r="AA3959" s="403"/>
      <c r="AB3959" s="405"/>
      <c r="AC3959" s="403"/>
      <c r="AD3959" s="406"/>
      <c r="AG3959" s="403"/>
      <c r="AH3959" s="403"/>
      <c r="AI3959" s="405"/>
      <c r="AL3959" s="403"/>
      <c r="AN3959" s="403"/>
      <c r="AO3959" s="405"/>
      <c r="AP3959" s="403"/>
      <c r="AQ3959" s="403"/>
      <c r="AR3959" s="403"/>
      <c r="AS3959" s="403"/>
      <c r="AT3959" s="403"/>
      <c r="AU3959" s="403"/>
      <c r="AV3959" s="405"/>
      <c r="AW3959" s="404"/>
      <c r="AY3959" s="403"/>
      <c r="BC3959" s="403"/>
      <c r="BD3959" s="403"/>
      <c r="BE3959" s="403"/>
      <c r="BF3959" s="403"/>
      <c r="BG3959" s="403"/>
      <c r="BH3959" s="403"/>
      <c r="BI3959" s="403"/>
      <c r="BJ3959" s="403"/>
      <c r="BK3959" s="403"/>
    </row>
    <row r="3960" spans="1:63" x14ac:dyDescent="0.25">
      <c r="A3960" s="405"/>
      <c r="B3960" s="400"/>
      <c r="C3960" s="403"/>
      <c r="D3960" s="403"/>
      <c r="E3960" s="403"/>
      <c r="I3960" s="404"/>
      <c r="Q3960" s="405"/>
      <c r="S3960" s="405"/>
      <c r="T3960" s="403"/>
      <c r="U3960" s="406"/>
      <c r="V3960" s="400"/>
      <c r="W3960" s="405"/>
      <c r="X3960" s="405"/>
      <c r="Y3960" s="403"/>
      <c r="Z3960" s="407"/>
      <c r="AA3960" s="403"/>
      <c r="AB3960" s="405"/>
      <c r="AC3960" s="403"/>
      <c r="AD3960" s="406"/>
      <c r="AG3960" s="403"/>
      <c r="AH3960" s="403"/>
      <c r="AI3960" s="405"/>
      <c r="AL3960" s="403"/>
      <c r="AN3960" s="403"/>
      <c r="AO3960" s="405"/>
      <c r="AP3960" s="403"/>
      <c r="AQ3960" s="403"/>
      <c r="AR3960" s="403"/>
      <c r="AS3960" s="403"/>
      <c r="AT3960" s="403"/>
      <c r="AU3960" s="403"/>
      <c r="AV3960" s="405"/>
      <c r="AW3960" s="404"/>
      <c r="AY3960" s="403"/>
      <c r="BC3960" s="403"/>
      <c r="BD3960" s="403"/>
      <c r="BE3960" s="403"/>
      <c r="BF3960" s="403"/>
      <c r="BG3960" s="403"/>
      <c r="BH3960" s="403"/>
      <c r="BI3960" s="403"/>
      <c r="BJ3960" s="403"/>
      <c r="BK3960" s="403"/>
    </row>
    <row r="3961" spans="1:63" x14ac:dyDescent="0.25">
      <c r="A3961" s="405"/>
      <c r="B3961" s="400"/>
      <c r="C3961" s="403"/>
      <c r="D3961" s="403"/>
      <c r="E3961" s="403"/>
      <c r="I3961" s="404"/>
      <c r="Q3961" s="405"/>
      <c r="S3961" s="405"/>
      <c r="T3961" s="403"/>
      <c r="U3961" s="406"/>
      <c r="V3961" s="400"/>
      <c r="W3961" s="405"/>
      <c r="X3961" s="405"/>
      <c r="Y3961" s="403"/>
      <c r="Z3961" s="407"/>
      <c r="AA3961" s="403"/>
      <c r="AB3961" s="405"/>
      <c r="AC3961" s="403"/>
      <c r="AD3961" s="406"/>
      <c r="AG3961" s="403"/>
      <c r="AH3961" s="403"/>
      <c r="AI3961" s="405"/>
      <c r="AL3961" s="403"/>
      <c r="AN3961" s="403"/>
      <c r="AO3961" s="405"/>
      <c r="AP3961" s="403"/>
      <c r="AQ3961" s="403"/>
      <c r="AR3961" s="403"/>
      <c r="AS3961" s="403"/>
      <c r="AT3961" s="403"/>
      <c r="AU3961" s="403"/>
      <c r="AV3961" s="405"/>
      <c r="AW3961" s="404"/>
      <c r="AY3961" s="403"/>
      <c r="BC3961" s="403"/>
      <c r="BD3961" s="403"/>
      <c r="BE3961" s="403"/>
      <c r="BF3961" s="403"/>
      <c r="BG3961" s="403"/>
      <c r="BH3961" s="403"/>
      <c r="BI3961" s="403"/>
      <c r="BJ3961" s="403"/>
      <c r="BK3961" s="403"/>
    </row>
    <row r="3962" spans="1:63" x14ac:dyDescent="0.25">
      <c r="A3962" s="405"/>
      <c r="B3962" s="400"/>
      <c r="C3962" s="403"/>
      <c r="D3962" s="403"/>
      <c r="E3962" s="403"/>
      <c r="I3962" s="404"/>
      <c r="Q3962" s="405"/>
      <c r="S3962" s="405"/>
      <c r="T3962" s="403"/>
      <c r="U3962" s="406"/>
      <c r="V3962" s="400"/>
      <c r="W3962" s="405"/>
      <c r="X3962" s="405"/>
      <c r="Y3962" s="403"/>
      <c r="Z3962" s="407"/>
      <c r="AA3962" s="403"/>
      <c r="AB3962" s="405"/>
      <c r="AC3962" s="403"/>
      <c r="AD3962" s="406"/>
      <c r="AG3962" s="403"/>
      <c r="AH3962" s="403"/>
      <c r="AI3962" s="405"/>
      <c r="AL3962" s="403"/>
      <c r="AN3962" s="403"/>
      <c r="AO3962" s="405"/>
      <c r="AP3962" s="403"/>
      <c r="AQ3962" s="403"/>
      <c r="AR3962" s="403"/>
      <c r="AS3962" s="403"/>
      <c r="AT3962" s="403"/>
      <c r="AU3962" s="403"/>
      <c r="AV3962" s="405"/>
      <c r="AW3962" s="404"/>
      <c r="AY3962" s="403"/>
      <c r="BC3962" s="403"/>
      <c r="BD3962" s="403"/>
      <c r="BE3962" s="403"/>
      <c r="BF3962" s="403"/>
      <c r="BG3962" s="403"/>
      <c r="BH3962" s="403"/>
      <c r="BI3962" s="403"/>
      <c r="BJ3962" s="403"/>
      <c r="BK3962" s="403"/>
    </row>
    <row r="3963" spans="1:63" x14ac:dyDescent="0.25">
      <c r="A3963" s="405"/>
      <c r="B3963" s="400"/>
      <c r="C3963" s="403"/>
      <c r="D3963" s="403"/>
      <c r="E3963" s="403"/>
      <c r="I3963" s="404"/>
      <c r="Q3963" s="405"/>
      <c r="S3963" s="405"/>
      <c r="T3963" s="403"/>
      <c r="U3963" s="406"/>
      <c r="V3963" s="400"/>
      <c r="W3963" s="405"/>
      <c r="X3963" s="405"/>
      <c r="Y3963" s="403"/>
      <c r="Z3963" s="407"/>
      <c r="AA3963" s="403"/>
      <c r="AB3963" s="405"/>
      <c r="AC3963" s="403"/>
      <c r="AD3963" s="406"/>
      <c r="AG3963" s="403"/>
      <c r="AH3963" s="403"/>
      <c r="AI3963" s="405"/>
      <c r="AL3963" s="403"/>
      <c r="AN3963" s="403"/>
      <c r="AO3963" s="405"/>
      <c r="AP3963" s="403"/>
      <c r="AQ3963" s="403"/>
      <c r="AR3963" s="403"/>
      <c r="AS3963" s="403"/>
      <c r="AT3963" s="403"/>
      <c r="AU3963" s="403"/>
      <c r="AV3963" s="405"/>
      <c r="AW3963" s="404"/>
      <c r="AY3963" s="403"/>
      <c r="BC3963" s="403"/>
      <c r="BD3963" s="403"/>
      <c r="BE3963" s="403"/>
      <c r="BF3963" s="403"/>
      <c r="BG3963" s="403"/>
      <c r="BH3963" s="403"/>
      <c r="BI3963" s="403"/>
      <c r="BJ3963" s="403"/>
      <c r="BK3963" s="403"/>
    </row>
    <row r="3964" spans="1:63" x14ac:dyDescent="0.25">
      <c r="A3964" s="405"/>
      <c r="B3964" s="400"/>
      <c r="C3964" s="403"/>
      <c r="D3964" s="403"/>
      <c r="E3964" s="403"/>
      <c r="I3964" s="404"/>
      <c r="Q3964" s="405"/>
      <c r="S3964" s="405"/>
      <c r="T3964" s="403"/>
      <c r="U3964" s="406"/>
      <c r="V3964" s="400"/>
      <c r="W3964" s="405"/>
      <c r="X3964" s="405"/>
      <c r="Y3964" s="403"/>
      <c r="Z3964" s="407"/>
      <c r="AA3964" s="403"/>
      <c r="AB3964" s="405"/>
      <c r="AC3964" s="403"/>
      <c r="AD3964" s="406"/>
      <c r="AG3964" s="403"/>
      <c r="AH3964" s="403"/>
      <c r="AI3964" s="405"/>
      <c r="AL3964" s="403"/>
      <c r="AN3964" s="403"/>
      <c r="AO3964" s="405"/>
      <c r="AP3964" s="403"/>
      <c r="AQ3964" s="403"/>
      <c r="AR3964" s="403"/>
      <c r="AS3964" s="403"/>
      <c r="AT3964" s="403"/>
      <c r="AU3964" s="403"/>
      <c r="AV3964" s="405"/>
      <c r="AW3964" s="404"/>
      <c r="AY3964" s="403"/>
      <c r="BC3964" s="403"/>
      <c r="BD3964" s="403"/>
      <c r="BE3964" s="403"/>
      <c r="BF3964" s="403"/>
      <c r="BG3964" s="403"/>
      <c r="BH3964" s="403"/>
      <c r="BI3964" s="403"/>
      <c r="BJ3964" s="403"/>
      <c r="BK3964" s="403"/>
    </row>
    <row r="3965" spans="1:63" x14ac:dyDescent="0.25">
      <c r="A3965" s="405"/>
      <c r="B3965" s="400"/>
      <c r="C3965" s="403"/>
      <c r="D3965" s="403"/>
      <c r="E3965" s="403"/>
      <c r="I3965" s="404"/>
      <c r="Q3965" s="405"/>
      <c r="S3965" s="405"/>
      <c r="T3965" s="403"/>
      <c r="U3965" s="406"/>
      <c r="V3965" s="400"/>
      <c r="W3965" s="405"/>
      <c r="X3965" s="405"/>
      <c r="Y3965" s="403"/>
      <c r="Z3965" s="407"/>
      <c r="AA3965" s="403"/>
      <c r="AB3965" s="405"/>
      <c r="AC3965" s="403"/>
      <c r="AD3965" s="406"/>
      <c r="AG3965" s="403"/>
      <c r="AH3965" s="403"/>
      <c r="AI3965" s="405"/>
      <c r="AL3965" s="403"/>
      <c r="AN3965" s="403"/>
      <c r="AO3965" s="405"/>
      <c r="AP3965" s="403"/>
      <c r="AQ3965" s="403"/>
      <c r="AR3965" s="403"/>
      <c r="AS3965" s="403"/>
      <c r="AT3965" s="403"/>
      <c r="AU3965" s="403"/>
      <c r="AV3965" s="405"/>
      <c r="AW3965" s="404"/>
      <c r="AY3965" s="403"/>
      <c r="BC3965" s="403"/>
      <c r="BD3965" s="403"/>
      <c r="BE3965" s="403"/>
      <c r="BF3965" s="403"/>
      <c r="BG3965" s="403"/>
      <c r="BH3965" s="403"/>
      <c r="BI3965" s="403"/>
      <c r="BJ3965" s="403"/>
      <c r="BK3965" s="403"/>
    </row>
    <row r="3966" spans="1:63" x14ac:dyDescent="0.25">
      <c r="A3966" s="405"/>
      <c r="B3966" s="400"/>
      <c r="C3966" s="403"/>
      <c r="D3966" s="403"/>
      <c r="E3966" s="403"/>
      <c r="I3966" s="404"/>
      <c r="Q3966" s="405"/>
      <c r="S3966" s="405"/>
      <c r="T3966" s="403"/>
      <c r="U3966" s="406"/>
      <c r="V3966" s="400"/>
      <c r="W3966" s="405"/>
      <c r="X3966" s="405"/>
      <c r="Y3966" s="403"/>
      <c r="Z3966" s="407"/>
      <c r="AA3966" s="403"/>
      <c r="AB3966" s="405"/>
      <c r="AC3966" s="403"/>
      <c r="AD3966" s="406"/>
      <c r="AG3966" s="403"/>
      <c r="AH3966" s="403"/>
      <c r="AI3966" s="405"/>
      <c r="AL3966" s="403"/>
      <c r="AN3966" s="403"/>
      <c r="AO3966" s="405"/>
      <c r="AP3966" s="403"/>
      <c r="AQ3966" s="403"/>
      <c r="AR3966" s="403"/>
      <c r="AS3966" s="403"/>
      <c r="AT3966" s="403"/>
      <c r="AU3966" s="403"/>
      <c r="AV3966" s="405"/>
      <c r="AW3966" s="404"/>
      <c r="AY3966" s="403"/>
      <c r="BC3966" s="403"/>
      <c r="BD3966" s="403"/>
      <c r="BE3966" s="403"/>
      <c r="BF3966" s="403"/>
      <c r="BG3966" s="403"/>
      <c r="BH3966" s="403"/>
      <c r="BI3966" s="403"/>
      <c r="BJ3966" s="403"/>
      <c r="BK3966" s="403"/>
    </row>
    <row r="3967" spans="1:63" x14ac:dyDescent="0.25">
      <c r="A3967" s="405"/>
      <c r="B3967" s="400"/>
      <c r="C3967" s="403"/>
      <c r="D3967" s="403"/>
      <c r="E3967" s="403"/>
      <c r="I3967" s="404"/>
      <c r="Q3967" s="405"/>
      <c r="S3967" s="405"/>
      <c r="T3967" s="403"/>
      <c r="U3967" s="406"/>
      <c r="V3967" s="400"/>
      <c r="W3967" s="405"/>
      <c r="X3967" s="405"/>
      <c r="Y3967" s="403"/>
      <c r="Z3967" s="407"/>
      <c r="AA3967" s="403"/>
      <c r="AB3967" s="405"/>
      <c r="AC3967" s="403"/>
      <c r="AD3967" s="406"/>
      <c r="AG3967" s="403"/>
      <c r="AH3967" s="403"/>
      <c r="AI3967" s="405"/>
      <c r="AL3967" s="403"/>
      <c r="AN3967" s="403"/>
      <c r="AO3967" s="405"/>
      <c r="AP3967" s="403"/>
      <c r="AQ3967" s="403"/>
      <c r="AR3967" s="403"/>
      <c r="AS3967" s="403"/>
      <c r="AT3967" s="403"/>
      <c r="AU3967" s="403"/>
      <c r="AV3967" s="405"/>
      <c r="AW3967" s="404"/>
      <c r="AY3967" s="403"/>
      <c r="BC3967" s="403"/>
      <c r="BD3967" s="403"/>
      <c r="BE3967" s="403"/>
      <c r="BF3967" s="403"/>
      <c r="BG3967" s="403"/>
      <c r="BH3967" s="403"/>
      <c r="BI3967" s="403"/>
      <c r="BJ3967" s="403"/>
      <c r="BK3967" s="403"/>
    </row>
    <row r="3968" spans="1:63" x14ac:dyDescent="0.25">
      <c r="A3968" s="405"/>
      <c r="B3968" s="400"/>
      <c r="C3968" s="403"/>
      <c r="D3968" s="403"/>
      <c r="E3968" s="403"/>
      <c r="I3968" s="404"/>
      <c r="Q3968" s="405"/>
      <c r="S3968" s="405"/>
      <c r="T3968" s="403"/>
      <c r="U3968" s="406"/>
      <c r="V3968" s="400"/>
      <c r="W3968" s="405"/>
      <c r="X3968" s="405"/>
      <c r="Y3968" s="403"/>
      <c r="Z3968" s="407"/>
      <c r="AA3968" s="403"/>
      <c r="AB3968" s="405"/>
      <c r="AC3968" s="403"/>
      <c r="AD3968" s="406"/>
      <c r="AG3968" s="403"/>
      <c r="AH3968" s="403"/>
      <c r="AI3968" s="405"/>
      <c r="AL3968" s="403"/>
      <c r="AN3968" s="403"/>
      <c r="AO3968" s="405"/>
      <c r="AP3968" s="403"/>
      <c r="AQ3968" s="403"/>
      <c r="AR3968" s="403"/>
      <c r="AS3968" s="403"/>
      <c r="AT3968" s="403"/>
      <c r="AU3968" s="403"/>
      <c r="AV3968" s="405"/>
      <c r="AW3968" s="404"/>
      <c r="AY3968" s="403"/>
      <c r="BC3968" s="403"/>
      <c r="BD3968" s="403"/>
      <c r="BE3968" s="403"/>
      <c r="BF3968" s="403"/>
      <c r="BG3968" s="403"/>
      <c r="BH3968" s="403"/>
      <c r="BI3968" s="403"/>
      <c r="BJ3968" s="403"/>
      <c r="BK3968" s="403"/>
    </row>
    <row r="3969" spans="1:63" x14ac:dyDescent="0.25">
      <c r="A3969" s="405"/>
      <c r="B3969" s="400"/>
      <c r="C3969" s="403"/>
      <c r="D3969" s="403"/>
      <c r="E3969" s="403"/>
      <c r="I3969" s="404"/>
      <c r="Q3969" s="405"/>
      <c r="S3969" s="405"/>
      <c r="T3969" s="403"/>
      <c r="U3969" s="406"/>
      <c r="V3969" s="400"/>
      <c r="W3969" s="405"/>
      <c r="X3969" s="405"/>
      <c r="Y3969" s="403"/>
      <c r="Z3969" s="407"/>
      <c r="AA3969" s="403"/>
      <c r="AB3969" s="405"/>
      <c r="AC3969" s="403"/>
      <c r="AD3969" s="406"/>
      <c r="AG3969" s="403"/>
      <c r="AH3969" s="403"/>
      <c r="AI3969" s="405"/>
      <c r="AL3969" s="403"/>
      <c r="AN3969" s="403"/>
      <c r="AO3969" s="405"/>
      <c r="AP3969" s="403"/>
      <c r="AQ3969" s="403"/>
      <c r="AR3969" s="403"/>
      <c r="AS3969" s="403"/>
      <c r="AT3969" s="403"/>
      <c r="AU3969" s="403"/>
      <c r="AV3969" s="405"/>
      <c r="AW3969" s="404"/>
      <c r="AY3969" s="403"/>
      <c r="BC3969" s="403"/>
      <c r="BD3969" s="403"/>
      <c r="BE3969" s="403"/>
      <c r="BF3969" s="403"/>
      <c r="BG3969" s="403"/>
      <c r="BH3969" s="403"/>
      <c r="BI3969" s="403"/>
      <c r="BJ3969" s="403"/>
      <c r="BK3969" s="403"/>
    </row>
    <row r="3970" spans="1:63" x14ac:dyDescent="0.25">
      <c r="A3970" s="405"/>
      <c r="B3970" s="400"/>
      <c r="C3970" s="403"/>
      <c r="D3970" s="403"/>
      <c r="E3970" s="403"/>
      <c r="I3970" s="404"/>
      <c r="Q3970" s="405"/>
      <c r="S3970" s="405"/>
      <c r="T3970" s="403"/>
      <c r="U3970" s="406"/>
      <c r="V3970" s="400"/>
      <c r="W3970" s="405"/>
      <c r="X3970" s="405"/>
      <c r="Y3970" s="403"/>
      <c r="Z3970" s="407"/>
      <c r="AA3970" s="403"/>
      <c r="AB3970" s="405"/>
      <c r="AC3970" s="403"/>
      <c r="AD3970" s="406"/>
      <c r="AG3970" s="403"/>
      <c r="AH3970" s="403"/>
      <c r="AI3970" s="405"/>
      <c r="AL3970" s="403"/>
      <c r="AN3970" s="403"/>
      <c r="AO3970" s="405"/>
      <c r="AP3970" s="403"/>
      <c r="AQ3970" s="403"/>
      <c r="AR3970" s="403"/>
      <c r="AS3970" s="403"/>
      <c r="AT3970" s="403"/>
      <c r="AU3970" s="403"/>
      <c r="AV3970" s="405"/>
      <c r="AW3970" s="404"/>
      <c r="AY3970" s="403"/>
      <c r="BC3970" s="403"/>
      <c r="BD3970" s="403"/>
      <c r="BE3970" s="403"/>
      <c r="BF3970" s="403"/>
      <c r="BG3970" s="403"/>
      <c r="BH3970" s="403"/>
      <c r="BI3970" s="403"/>
      <c r="BJ3970" s="403"/>
      <c r="BK3970" s="403"/>
    </row>
    <row r="3971" spans="1:63" x14ac:dyDescent="0.25">
      <c r="A3971" s="405"/>
      <c r="B3971" s="400"/>
      <c r="C3971" s="403"/>
      <c r="D3971" s="403"/>
      <c r="E3971" s="403"/>
      <c r="I3971" s="404"/>
      <c r="Q3971" s="405"/>
      <c r="S3971" s="405"/>
      <c r="T3971" s="403"/>
      <c r="U3971" s="406"/>
      <c r="V3971" s="400"/>
      <c r="W3971" s="405"/>
      <c r="X3971" s="405"/>
      <c r="Y3971" s="403"/>
      <c r="Z3971" s="407"/>
      <c r="AA3971" s="403"/>
      <c r="AB3971" s="405"/>
      <c r="AC3971" s="403"/>
      <c r="AD3971" s="406"/>
      <c r="AG3971" s="403"/>
      <c r="AH3971" s="403"/>
      <c r="AI3971" s="405"/>
      <c r="AL3971" s="403"/>
      <c r="AN3971" s="403"/>
      <c r="AO3971" s="405"/>
      <c r="AP3971" s="403"/>
      <c r="AQ3971" s="403"/>
      <c r="AR3971" s="403"/>
      <c r="AS3971" s="403"/>
      <c r="AT3971" s="403"/>
      <c r="AU3971" s="403"/>
      <c r="AV3971" s="405"/>
      <c r="AW3971" s="404"/>
      <c r="AY3971" s="403"/>
      <c r="BC3971" s="403"/>
      <c r="BD3971" s="403"/>
      <c r="BE3971" s="403"/>
      <c r="BF3971" s="403"/>
      <c r="BG3971" s="403"/>
      <c r="BH3971" s="403"/>
      <c r="BI3971" s="403"/>
      <c r="BJ3971" s="403"/>
      <c r="BK3971" s="403"/>
    </row>
    <row r="3972" spans="1:63" x14ac:dyDescent="0.25">
      <c r="A3972" s="405"/>
      <c r="B3972" s="400"/>
      <c r="C3972" s="403"/>
      <c r="D3972" s="403"/>
      <c r="E3972" s="403"/>
      <c r="I3972" s="404"/>
      <c r="Q3972" s="405"/>
      <c r="S3972" s="405"/>
      <c r="T3972" s="403"/>
      <c r="U3972" s="406"/>
      <c r="V3972" s="400"/>
      <c r="W3972" s="405"/>
      <c r="X3972" s="405"/>
      <c r="Y3972" s="403"/>
      <c r="Z3972" s="407"/>
      <c r="AA3972" s="403"/>
      <c r="AB3972" s="405"/>
      <c r="AC3972" s="403"/>
      <c r="AD3972" s="406"/>
      <c r="AG3972" s="403"/>
      <c r="AH3972" s="403"/>
      <c r="AI3972" s="405"/>
      <c r="AL3972" s="403"/>
      <c r="AN3972" s="403"/>
      <c r="AO3972" s="405"/>
      <c r="AP3972" s="403"/>
      <c r="AQ3972" s="403"/>
      <c r="AR3972" s="403"/>
      <c r="AS3972" s="403"/>
      <c r="AT3972" s="403"/>
      <c r="AU3972" s="403"/>
      <c r="AV3972" s="405"/>
      <c r="AW3972" s="404"/>
      <c r="AY3972" s="403"/>
      <c r="BC3972" s="403"/>
      <c r="BD3972" s="403"/>
      <c r="BE3972" s="403"/>
      <c r="BF3972" s="403"/>
      <c r="BG3972" s="403"/>
      <c r="BH3972" s="403"/>
      <c r="BI3972" s="403"/>
      <c r="BJ3972" s="403"/>
      <c r="BK3972" s="403"/>
    </row>
    <row r="3973" spans="1:63" x14ac:dyDescent="0.25">
      <c r="A3973" s="405"/>
      <c r="B3973" s="400"/>
      <c r="C3973" s="403"/>
      <c r="D3973" s="403"/>
      <c r="E3973" s="403"/>
      <c r="I3973" s="404"/>
      <c r="Q3973" s="405"/>
      <c r="S3973" s="405"/>
      <c r="T3973" s="403"/>
      <c r="U3973" s="406"/>
      <c r="V3973" s="400"/>
      <c r="W3973" s="405"/>
      <c r="X3973" s="405"/>
      <c r="Y3973" s="403"/>
      <c r="Z3973" s="407"/>
      <c r="AA3973" s="403"/>
      <c r="AB3973" s="405"/>
      <c r="AC3973" s="403"/>
      <c r="AD3973" s="406"/>
      <c r="AG3973" s="403"/>
      <c r="AH3973" s="403"/>
      <c r="AI3973" s="405"/>
      <c r="AL3973" s="403"/>
      <c r="AN3973" s="403"/>
      <c r="AO3973" s="405"/>
      <c r="AP3973" s="403"/>
      <c r="AQ3973" s="403"/>
      <c r="AR3973" s="403"/>
      <c r="AS3973" s="403"/>
      <c r="AT3973" s="403"/>
      <c r="AU3973" s="403"/>
      <c r="AV3973" s="405"/>
      <c r="AW3973" s="404"/>
      <c r="AY3973" s="403"/>
      <c r="BC3973" s="403"/>
      <c r="BD3973" s="403"/>
      <c r="BE3973" s="403"/>
      <c r="BF3973" s="403"/>
      <c r="BG3973" s="403"/>
      <c r="BH3973" s="403"/>
      <c r="BI3973" s="403"/>
      <c r="BJ3973" s="403"/>
      <c r="BK3973" s="403"/>
    </row>
    <row r="3974" spans="1:63" x14ac:dyDescent="0.25">
      <c r="A3974" s="405"/>
      <c r="B3974" s="400"/>
      <c r="C3974" s="403"/>
      <c r="D3974" s="403"/>
      <c r="E3974" s="403"/>
      <c r="I3974" s="404"/>
      <c r="Q3974" s="405"/>
      <c r="S3974" s="405"/>
      <c r="T3974" s="403"/>
      <c r="U3974" s="406"/>
      <c r="V3974" s="400"/>
      <c r="W3974" s="405"/>
      <c r="X3974" s="405"/>
      <c r="Y3974" s="403"/>
      <c r="Z3974" s="407"/>
      <c r="AA3974" s="403"/>
      <c r="AB3974" s="405"/>
      <c r="AC3974" s="403"/>
      <c r="AD3974" s="406"/>
      <c r="AG3974" s="403"/>
      <c r="AH3974" s="403"/>
      <c r="AI3974" s="405"/>
      <c r="AL3974" s="403"/>
      <c r="AN3974" s="403"/>
      <c r="AO3974" s="405"/>
      <c r="AP3974" s="403"/>
      <c r="AQ3974" s="403"/>
      <c r="AR3974" s="403"/>
      <c r="AS3974" s="403"/>
      <c r="AT3974" s="403"/>
      <c r="AU3974" s="403"/>
      <c r="AV3974" s="405"/>
      <c r="AW3974" s="404"/>
      <c r="AY3974" s="403"/>
      <c r="BC3974" s="403"/>
      <c r="BD3974" s="403"/>
      <c r="BE3974" s="403"/>
      <c r="BF3974" s="403"/>
      <c r="BG3974" s="403"/>
      <c r="BH3974" s="403"/>
      <c r="BI3974" s="403"/>
      <c r="BJ3974" s="403"/>
      <c r="BK3974" s="403"/>
    </row>
    <row r="3975" spans="1:63" x14ac:dyDescent="0.25">
      <c r="A3975" s="405"/>
      <c r="B3975" s="400"/>
      <c r="C3975" s="403"/>
      <c r="D3975" s="403"/>
      <c r="E3975" s="403"/>
      <c r="I3975" s="404"/>
      <c r="Q3975" s="405"/>
      <c r="S3975" s="405"/>
      <c r="T3975" s="403"/>
      <c r="U3975" s="406"/>
      <c r="V3975" s="400"/>
      <c r="W3975" s="405"/>
      <c r="X3975" s="405"/>
      <c r="Y3975" s="403"/>
      <c r="Z3975" s="407"/>
      <c r="AA3975" s="403"/>
      <c r="AB3975" s="405"/>
      <c r="AC3975" s="403"/>
      <c r="AD3975" s="406"/>
      <c r="AG3975" s="403"/>
      <c r="AH3975" s="403"/>
      <c r="AI3975" s="405"/>
      <c r="AL3975" s="403"/>
      <c r="AN3975" s="403"/>
      <c r="AO3975" s="405"/>
      <c r="AP3975" s="403"/>
      <c r="AQ3975" s="403"/>
      <c r="AR3975" s="403"/>
      <c r="AS3975" s="403"/>
      <c r="AT3975" s="403"/>
      <c r="AU3975" s="403"/>
      <c r="AV3975" s="405"/>
      <c r="AW3975" s="404"/>
      <c r="AY3975" s="403"/>
      <c r="BC3975" s="403"/>
      <c r="BD3975" s="403"/>
      <c r="BE3975" s="403"/>
      <c r="BF3975" s="403"/>
      <c r="BG3975" s="403"/>
      <c r="BH3975" s="403"/>
      <c r="BI3975" s="403"/>
      <c r="BJ3975" s="403"/>
      <c r="BK3975" s="403"/>
    </row>
    <row r="3976" spans="1:63" x14ac:dyDescent="0.25">
      <c r="A3976" s="405"/>
      <c r="B3976" s="400"/>
      <c r="C3976" s="403"/>
      <c r="D3976" s="403"/>
      <c r="E3976" s="403"/>
      <c r="I3976" s="404"/>
      <c r="Q3976" s="405"/>
      <c r="S3976" s="405"/>
      <c r="T3976" s="403"/>
      <c r="U3976" s="406"/>
      <c r="V3976" s="400"/>
      <c r="W3976" s="405"/>
      <c r="X3976" s="405"/>
      <c r="Y3976" s="403"/>
      <c r="Z3976" s="407"/>
      <c r="AA3976" s="403"/>
      <c r="AB3976" s="405"/>
      <c r="AC3976" s="403"/>
      <c r="AD3976" s="406"/>
      <c r="AG3976" s="403"/>
      <c r="AH3976" s="403"/>
      <c r="AI3976" s="405"/>
      <c r="AL3976" s="403"/>
      <c r="AN3976" s="403"/>
      <c r="AO3976" s="405"/>
      <c r="AP3976" s="403"/>
      <c r="AQ3976" s="403"/>
      <c r="AR3976" s="403"/>
      <c r="AS3976" s="403"/>
      <c r="AT3976" s="403"/>
      <c r="AU3976" s="403"/>
      <c r="AV3976" s="405"/>
      <c r="AW3976" s="404"/>
      <c r="AY3976" s="403"/>
      <c r="BC3976" s="403"/>
      <c r="BD3976" s="403"/>
      <c r="BE3976" s="403"/>
      <c r="BF3976" s="403"/>
      <c r="BG3976" s="403"/>
      <c r="BH3976" s="403"/>
      <c r="BI3976" s="403"/>
      <c r="BJ3976" s="403"/>
      <c r="BK3976" s="403"/>
    </row>
    <row r="3977" spans="1:63" x14ac:dyDescent="0.25">
      <c r="A3977" s="405"/>
      <c r="B3977" s="400"/>
      <c r="C3977" s="403"/>
      <c r="D3977" s="403"/>
      <c r="E3977" s="403"/>
      <c r="I3977" s="404"/>
      <c r="Q3977" s="405"/>
      <c r="S3977" s="405"/>
      <c r="T3977" s="403"/>
      <c r="U3977" s="406"/>
      <c r="V3977" s="400"/>
      <c r="W3977" s="405"/>
      <c r="X3977" s="405"/>
      <c r="Y3977" s="403"/>
      <c r="Z3977" s="407"/>
      <c r="AA3977" s="403"/>
      <c r="AB3977" s="405"/>
      <c r="AC3977" s="403"/>
      <c r="AD3977" s="406"/>
      <c r="AG3977" s="403"/>
      <c r="AH3977" s="403"/>
      <c r="AI3977" s="405"/>
      <c r="AL3977" s="403"/>
      <c r="AN3977" s="403"/>
      <c r="AO3977" s="405"/>
      <c r="AP3977" s="403"/>
      <c r="AQ3977" s="403"/>
      <c r="AR3977" s="403"/>
      <c r="AS3977" s="403"/>
      <c r="AT3977" s="403"/>
      <c r="AU3977" s="403"/>
      <c r="AV3977" s="405"/>
      <c r="AW3977" s="404"/>
      <c r="AY3977" s="403"/>
      <c r="BC3977" s="403"/>
      <c r="BD3977" s="403"/>
      <c r="BE3977" s="403"/>
      <c r="BF3977" s="403"/>
      <c r="BG3977" s="403"/>
      <c r="BH3977" s="403"/>
      <c r="BI3977" s="403"/>
      <c r="BJ3977" s="403"/>
      <c r="BK3977" s="403"/>
    </row>
    <row r="3978" spans="1:63" x14ac:dyDescent="0.25">
      <c r="A3978" s="405"/>
      <c r="B3978" s="400"/>
      <c r="C3978" s="403"/>
      <c r="D3978" s="403"/>
      <c r="E3978" s="403"/>
      <c r="I3978" s="404"/>
      <c r="Q3978" s="405"/>
      <c r="S3978" s="405"/>
      <c r="T3978" s="403"/>
      <c r="U3978" s="406"/>
      <c r="V3978" s="400"/>
      <c r="W3978" s="405"/>
      <c r="X3978" s="405"/>
      <c r="Y3978" s="403"/>
      <c r="Z3978" s="407"/>
      <c r="AA3978" s="403"/>
      <c r="AB3978" s="405"/>
      <c r="AC3978" s="403"/>
      <c r="AD3978" s="406"/>
      <c r="AG3978" s="403"/>
      <c r="AH3978" s="403"/>
      <c r="AI3978" s="405"/>
      <c r="AL3978" s="403"/>
      <c r="AN3978" s="403"/>
      <c r="AO3978" s="405"/>
      <c r="AP3978" s="403"/>
      <c r="AQ3978" s="403"/>
      <c r="AR3978" s="403"/>
      <c r="AS3978" s="403"/>
      <c r="AT3978" s="403"/>
      <c r="AU3978" s="403"/>
      <c r="AV3978" s="405"/>
      <c r="AW3978" s="404"/>
      <c r="AY3978" s="403"/>
      <c r="BC3978" s="403"/>
      <c r="BD3978" s="403"/>
      <c r="BE3978" s="403"/>
      <c r="BF3978" s="403"/>
      <c r="BG3978" s="403"/>
      <c r="BH3978" s="403"/>
      <c r="BI3978" s="403"/>
      <c r="BJ3978" s="403"/>
      <c r="BK3978" s="403"/>
    </row>
    <row r="3979" spans="1:63" x14ac:dyDescent="0.25">
      <c r="A3979" s="405"/>
      <c r="B3979" s="400"/>
      <c r="C3979" s="403"/>
      <c r="D3979" s="403"/>
      <c r="E3979" s="403"/>
      <c r="I3979" s="404"/>
      <c r="Q3979" s="405"/>
      <c r="S3979" s="405"/>
      <c r="T3979" s="403"/>
      <c r="U3979" s="406"/>
      <c r="V3979" s="400"/>
      <c r="W3979" s="405"/>
      <c r="X3979" s="405"/>
      <c r="Y3979" s="403"/>
      <c r="Z3979" s="407"/>
      <c r="AA3979" s="403"/>
      <c r="AB3979" s="405"/>
      <c r="AC3979" s="403"/>
      <c r="AD3979" s="406"/>
      <c r="AG3979" s="403"/>
      <c r="AH3979" s="403"/>
      <c r="AI3979" s="405"/>
      <c r="AL3979" s="403"/>
      <c r="AN3979" s="403"/>
      <c r="AO3979" s="405"/>
      <c r="AP3979" s="403"/>
      <c r="AQ3979" s="403"/>
      <c r="AR3979" s="403"/>
      <c r="AS3979" s="403"/>
      <c r="AT3979" s="403"/>
      <c r="AU3979" s="403"/>
      <c r="AV3979" s="405"/>
      <c r="AW3979" s="404"/>
      <c r="AY3979" s="403"/>
      <c r="BC3979" s="403"/>
      <c r="BD3979" s="403"/>
      <c r="BE3979" s="403"/>
      <c r="BF3979" s="403"/>
      <c r="BG3979" s="403"/>
      <c r="BH3979" s="403"/>
      <c r="BI3979" s="403"/>
      <c r="BJ3979" s="403"/>
      <c r="BK3979" s="403"/>
    </row>
    <row r="3980" spans="1:63" x14ac:dyDescent="0.25">
      <c r="A3980" s="405"/>
      <c r="B3980" s="400"/>
      <c r="C3980" s="403"/>
      <c r="D3980" s="403"/>
      <c r="E3980" s="403"/>
      <c r="I3980" s="404"/>
      <c r="Q3980" s="405"/>
      <c r="S3980" s="405"/>
      <c r="T3980" s="403"/>
      <c r="U3980" s="406"/>
      <c r="V3980" s="400"/>
      <c r="W3980" s="405"/>
      <c r="X3980" s="405"/>
      <c r="Y3980" s="403"/>
      <c r="Z3980" s="407"/>
      <c r="AA3980" s="403"/>
      <c r="AB3980" s="405"/>
      <c r="AC3980" s="403"/>
      <c r="AD3980" s="406"/>
      <c r="AG3980" s="403"/>
      <c r="AH3980" s="403"/>
      <c r="AI3980" s="405"/>
      <c r="AL3980" s="403"/>
      <c r="AN3980" s="403"/>
      <c r="AO3980" s="405"/>
      <c r="AP3980" s="403"/>
      <c r="AQ3980" s="403"/>
      <c r="AR3980" s="403"/>
      <c r="AS3980" s="403"/>
      <c r="AT3980" s="403"/>
      <c r="AU3980" s="403"/>
      <c r="AV3980" s="405"/>
      <c r="AW3980" s="404"/>
      <c r="AY3980" s="403"/>
      <c r="BC3980" s="403"/>
      <c r="BD3980" s="403"/>
      <c r="BE3980" s="403"/>
      <c r="BF3980" s="403"/>
      <c r="BG3980" s="403"/>
      <c r="BH3980" s="403"/>
      <c r="BI3980" s="403"/>
      <c r="BJ3980" s="403"/>
      <c r="BK3980" s="403"/>
    </row>
    <row r="3981" spans="1:63" x14ac:dyDescent="0.25">
      <c r="A3981" s="405"/>
      <c r="B3981" s="400"/>
      <c r="C3981" s="403"/>
      <c r="D3981" s="403"/>
      <c r="E3981" s="403"/>
      <c r="I3981" s="404"/>
      <c r="Q3981" s="405"/>
      <c r="S3981" s="405"/>
      <c r="T3981" s="403"/>
      <c r="U3981" s="406"/>
      <c r="V3981" s="400"/>
      <c r="W3981" s="405"/>
      <c r="X3981" s="405"/>
      <c r="Y3981" s="403"/>
      <c r="Z3981" s="407"/>
      <c r="AA3981" s="403"/>
      <c r="AB3981" s="405"/>
      <c r="AC3981" s="403"/>
      <c r="AD3981" s="406"/>
      <c r="AG3981" s="403"/>
      <c r="AH3981" s="403"/>
      <c r="AI3981" s="405"/>
      <c r="AL3981" s="403"/>
      <c r="AN3981" s="403"/>
      <c r="AO3981" s="405"/>
      <c r="AP3981" s="403"/>
      <c r="AQ3981" s="403"/>
      <c r="AR3981" s="403"/>
      <c r="AS3981" s="403"/>
      <c r="AT3981" s="403"/>
      <c r="AU3981" s="403"/>
      <c r="AV3981" s="405"/>
      <c r="AW3981" s="404"/>
      <c r="AY3981" s="403"/>
      <c r="BC3981" s="403"/>
      <c r="BD3981" s="403"/>
      <c r="BE3981" s="403"/>
      <c r="BF3981" s="403"/>
      <c r="BG3981" s="403"/>
      <c r="BH3981" s="403"/>
      <c r="BI3981" s="403"/>
      <c r="BJ3981" s="403"/>
      <c r="BK3981" s="403"/>
    </row>
    <row r="3982" spans="1:63" x14ac:dyDescent="0.25">
      <c r="A3982" s="405"/>
      <c r="B3982" s="400"/>
      <c r="C3982" s="403"/>
      <c r="D3982" s="403"/>
      <c r="E3982" s="403"/>
      <c r="I3982" s="404"/>
      <c r="Q3982" s="405"/>
      <c r="S3982" s="405"/>
      <c r="T3982" s="403"/>
      <c r="U3982" s="406"/>
      <c r="V3982" s="400"/>
      <c r="W3982" s="405"/>
      <c r="X3982" s="405"/>
      <c r="Y3982" s="403"/>
      <c r="Z3982" s="407"/>
      <c r="AA3982" s="403"/>
      <c r="AB3982" s="405"/>
      <c r="AC3982" s="403"/>
      <c r="AD3982" s="406"/>
      <c r="AG3982" s="403"/>
      <c r="AH3982" s="403"/>
      <c r="AI3982" s="405"/>
      <c r="AL3982" s="403"/>
      <c r="AN3982" s="403"/>
      <c r="AO3982" s="405"/>
      <c r="AP3982" s="403"/>
      <c r="AQ3982" s="403"/>
      <c r="AR3982" s="403"/>
      <c r="AS3982" s="403"/>
      <c r="AT3982" s="403"/>
      <c r="AU3982" s="403"/>
      <c r="AV3982" s="405"/>
      <c r="AW3982" s="404"/>
      <c r="AY3982" s="403"/>
      <c r="BC3982" s="403"/>
      <c r="BD3982" s="403"/>
      <c r="BE3982" s="403"/>
      <c r="BF3982" s="403"/>
      <c r="BG3982" s="403"/>
      <c r="BH3982" s="403"/>
      <c r="BI3982" s="403"/>
      <c r="BJ3982" s="403"/>
      <c r="BK3982" s="403"/>
    </row>
    <row r="3983" spans="1:63" x14ac:dyDescent="0.25">
      <c r="A3983" s="405"/>
      <c r="B3983" s="400"/>
      <c r="C3983" s="403"/>
      <c r="D3983" s="403"/>
      <c r="E3983" s="403"/>
      <c r="I3983" s="404"/>
      <c r="Q3983" s="405"/>
      <c r="S3983" s="405"/>
      <c r="T3983" s="403"/>
      <c r="U3983" s="406"/>
      <c r="V3983" s="400"/>
      <c r="W3983" s="405"/>
      <c r="X3983" s="405"/>
      <c r="Y3983" s="403"/>
      <c r="Z3983" s="407"/>
      <c r="AA3983" s="403"/>
      <c r="AB3983" s="405"/>
      <c r="AC3983" s="403"/>
      <c r="AD3983" s="406"/>
      <c r="AG3983" s="403"/>
      <c r="AH3983" s="403"/>
      <c r="AI3983" s="405"/>
      <c r="AL3983" s="403"/>
      <c r="AN3983" s="403"/>
      <c r="AO3983" s="405"/>
      <c r="AP3983" s="403"/>
      <c r="AQ3983" s="403"/>
      <c r="AR3983" s="403"/>
      <c r="AS3983" s="403"/>
      <c r="AT3983" s="403"/>
      <c r="AU3983" s="403"/>
      <c r="AV3983" s="405"/>
      <c r="AW3983" s="404"/>
      <c r="AY3983" s="403"/>
      <c r="BC3983" s="403"/>
      <c r="BD3983" s="403"/>
      <c r="BE3983" s="403"/>
      <c r="BF3983" s="403"/>
      <c r="BG3983" s="403"/>
      <c r="BH3983" s="403"/>
      <c r="BI3983" s="403"/>
      <c r="BJ3983" s="403"/>
      <c r="BK3983" s="403"/>
    </row>
    <row r="3984" spans="1:63" x14ac:dyDescent="0.25">
      <c r="A3984" s="405"/>
      <c r="B3984" s="400"/>
      <c r="C3984" s="403"/>
      <c r="D3984" s="403"/>
      <c r="E3984" s="403"/>
      <c r="I3984" s="404"/>
      <c r="Q3984" s="405"/>
      <c r="S3984" s="405"/>
      <c r="T3984" s="403"/>
      <c r="U3984" s="406"/>
      <c r="V3984" s="400"/>
      <c r="W3984" s="405"/>
      <c r="X3984" s="405"/>
      <c r="Y3984" s="403"/>
      <c r="Z3984" s="407"/>
      <c r="AA3984" s="403"/>
      <c r="AB3984" s="405"/>
      <c r="AC3984" s="403"/>
      <c r="AD3984" s="406"/>
      <c r="AG3984" s="403"/>
      <c r="AH3984" s="403"/>
      <c r="AI3984" s="405"/>
      <c r="AL3984" s="403"/>
      <c r="AN3984" s="403"/>
      <c r="AO3984" s="405"/>
      <c r="AP3984" s="403"/>
      <c r="AQ3984" s="403"/>
      <c r="AR3984" s="403"/>
      <c r="AS3984" s="403"/>
      <c r="AT3984" s="403"/>
      <c r="AU3984" s="403"/>
      <c r="AV3984" s="405"/>
      <c r="AW3984" s="404"/>
      <c r="AY3984" s="403"/>
      <c r="BC3984" s="403"/>
      <c r="BD3984" s="403"/>
      <c r="BE3984" s="403"/>
      <c r="BF3984" s="403"/>
      <c r="BG3984" s="403"/>
      <c r="BH3984" s="403"/>
      <c r="BI3984" s="403"/>
      <c r="BJ3984" s="403"/>
      <c r="BK3984" s="403"/>
    </row>
    <row r="3985" spans="1:63" x14ac:dyDescent="0.25">
      <c r="A3985" s="405"/>
      <c r="B3985" s="400"/>
      <c r="C3985" s="403"/>
      <c r="D3985" s="403"/>
      <c r="E3985" s="403"/>
      <c r="I3985" s="404"/>
      <c r="Q3985" s="405"/>
      <c r="S3985" s="405"/>
      <c r="T3985" s="403"/>
      <c r="U3985" s="406"/>
      <c r="V3985" s="400"/>
      <c r="W3985" s="405"/>
      <c r="X3985" s="405"/>
      <c r="Y3985" s="403"/>
      <c r="Z3985" s="407"/>
      <c r="AA3985" s="403"/>
      <c r="AB3985" s="405"/>
      <c r="AC3985" s="403"/>
      <c r="AD3985" s="406"/>
      <c r="AG3985" s="403"/>
      <c r="AH3985" s="403"/>
      <c r="AI3985" s="405"/>
      <c r="AL3985" s="403"/>
      <c r="AN3985" s="403"/>
      <c r="AO3985" s="405"/>
      <c r="AP3985" s="403"/>
      <c r="AQ3985" s="403"/>
      <c r="AR3985" s="403"/>
      <c r="AS3985" s="403"/>
      <c r="AT3985" s="403"/>
      <c r="AU3985" s="403"/>
      <c r="AV3985" s="405"/>
      <c r="AW3985" s="404"/>
      <c r="AY3985" s="403"/>
      <c r="BC3985" s="403"/>
      <c r="BD3985" s="403"/>
      <c r="BE3985" s="403"/>
      <c r="BF3985" s="403"/>
      <c r="BG3985" s="403"/>
      <c r="BH3985" s="403"/>
      <c r="BI3985" s="403"/>
      <c r="BJ3985" s="403"/>
      <c r="BK3985" s="403"/>
    </row>
    <row r="3986" spans="1:63" x14ac:dyDescent="0.25">
      <c r="A3986" s="405"/>
      <c r="B3986" s="400"/>
      <c r="C3986" s="403"/>
      <c r="D3986" s="403"/>
      <c r="E3986" s="403"/>
      <c r="I3986" s="404"/>
      <c r="Q3986" s="405"/>
      <c r="S3986" s="405"/>
      <c r="T3986" s="403"/>
      <c r="U3986" s="406"/>
      <c r="V3986" s="400"/>
      <c r="W3986" s="405"/>
      <c r="X3986" s="405"/>
      <c r="Y3986" s="403"/>
      <c r="Z3986" s="407"/>
      <c r="AA3986" s="403"/>
      <c r="AB3986" s="405"/>
      <c r="AC3986" s="403"/>
      <c r="AD3986" s="406"/>
      <c r="AG3986" s="403"/>
      <c r="AH3986" s="403"/>
      <c r="AI3986" s="405"/>
      <c r="AL3986" s="403"/>
      <c r="AN3986" s="403"/>
      <c r="AO3986" s="405"/>
      <c r="AP3986" s="403"/>
      <c r="AQ3986" s="403"/>
      <c r="AR3986" s="403"/>
      <c r="AS3986" s="403"/>
      <c r="AT3986" s="403"/>
      <c r="AU3986" s="403"/>
      <c r="AV3986" s="405"/>
      <c r="AW3986" s="404"/>
      <c r="AY3986" s="403"/>
      <c r="BC3986" s="403"/>
      <c r="BD3986" s="403"/>
      <c r="BE3986" s="403"/>
      <c r="BF3986" s="403"/>
      <c r="BG3986" s="403"/>
      <c r="BH3986" s="403"/>
      <c r="BI3986" s="403"/>
      <c r="BJ3986" s="403"/>
      <c r="BK3986" s="403"/>
    </row>
    <row r="3987" spans="1:63" x14ac:dyDescent="0.25">
      <c r="A3987" s="405"/>
      <c r="B3987" s="400"/>
      <c r="C3987" s="403"/>
      <c r="D3987" s="403"/>
      <c r="E3987" s="403"/>
      <c r="I3987" s="404"/>
      <c r="Q3987" s="405"/>
      <c r="S3987" s="405"/>
      <c r="T3987" s="403"/>
      <c r="U3987" s="406"/>
      <c r="V3987" s="400"/>
      <c r="W3987" s="405"/>
      <c r="X3987" s="405"/>
      <c r="Y3987" s="403"/>
      <c r="Z3987" s="407"/>
      <c r="AA3987" s="403"/>
      <c r="AB3987" s="405"/>
      <c r="AC3987" s="403"/>
      <c r="AD3987" s="406"/>
      <c r="AG3987" s="403"/>
      <c r="AH3987" s="403"/>
      <c r="AI3987" s="405"/>
      <c r="AL3987" s="403"/>
      <c r="AN3987" s="403"/>
      <c r="AO3987" s="405"/>
      <c r="AP3987" s="403"/>
      <c r="AQ3987" s="403"/>
      <c r="AR3987" s="403"/>
      <c r="AS3987" s="403"/>
      <c r="AT3987" s="403"/>
      <c r="AU3987" s="403"/>
      <c r="AV3987" s="405"/>
      <c r="AW3987" s="404"/>
      <c r="AY3987" s="403"/>
      <c r="BC3987" s="403"/>
      <c r="BD3987" s="403"/>
      <c r="BE3987" s="403"/>
      <c r="BF3987" s="403"/>
      <c r="BG3987" s="403"/>
      <c r="BH3987" s="403"/>
      <c r="BI3987" s="403"/>
      <c r="BJ3987" s="403"/>
      <c r="BK3987" s="403"/>
    </row>
    <row r="3988" spans="1:63" x14ac:dyDescent="0.25">
      <c r="A3988" s="405"/>
      <c r="B3988" s="400"/>
      <c r="C3988" s="403"/>
      <c r="D3988" s="403"/>
      <c r="E3988" s="403"/>
      <c r="I3988" s="404"/>
      <c r="Q3988" s="405"/>
      <c r="S3988" s="405"/>
      <c r="T3988" s="403"/>
      <c r="U3988" s="406"/>
      <c r="V3988" s="400"/>
      <c r="W3988" s="405"/>
      <c r="X3988" s="405"/>
      <c r="Y3988" s="403"/>
      <c r="Z3988" s="407"/>
      <c r="AA3988" s="403"/>
      <c r="AB3988" s="405"/>
      <c r="AC3988" s="403"/>
      <c r="AD3988" s="406"/>
      <c r="AG3988" s="403"/>
      <c r="AH3988" s="403"/>
      <c r="AI3988" s="405"/>
      <c r="AL3988" s="403"/>
      <c r="AN3988" s="403"/>
      <c r="AO3988" s="405"/>
      <c r="AP3988" s="403"/>
      <c r="AQ3988" s="403"/>
      <c r="AR3988" s="403"/>
      <c r="AS3988" s="403"/>
      <c r="AT3988" s="403"/>
      <c r="AU3988" s="403"/>
      <c r="AV3988" s="405"/>
      <c r="AW3988" s="404"/>
      <c r="AY3988" s="403"/>
      <c r="BC3988" s="403"/>
      <c r="BD3988" s="403"/>
      <c r="BE3988" s="403"/>
      <c r="BF3988" s="403"/>
      <c r="BG3988" s="403"/>
      <c r="BH3988" s="403"/>
      <c r="BI3988" s="403"/>
      <c r="BJ3988" s="403"/>
      <c r="BK3988" s="403"/>
    </row>
    <row r="3989" spans="1:63" x14ac:dyDescent="0.25">
      <c r="A3989" s="405"/>
      <c r="B3989" s="400"/>
      <c r="C3989" s="403"/>
      <c r="D3989" s="403"/>
      <c r="E3989" s="403"/>
      <c r="I3989" s="404"/>
      <c r="Q3989" s="405"/>
      <c r="S3989" s="405"/>
      <c r="T3989" s="403"/>
      <c r="U3989" s="406"/>
      <c r="V3989" s="400"/>
      <c r="W3989" s="405"/>
      <c r="X3989" s="405"/>
      <c r="Y3989" s="403"/>
      <c r="Z3989" s="407"/>
      <c r="AA3989" s="403"/>
      <c r="AB3989" s="405"/>
      <c r="AC3989" s="403"/>
      <c r="AD3989" s="406"/>
      <c r="AG3989" s="403"/>
      <c r="AH3989" s="403"/>
      <c r="AI3989" s="405"/>
      <c r="AL3989" s="403"/>
      <c r="AN3989" s="403"/>
      <c r="AO3989" s="405"/>
      <c r="AP3989" s="403"/>
      <c r="AQ3989" s="403"/>
      <c r="AR3989" s="403"/>
      <c r="AS3989" s="403"/>
      <c r="AT3989" s="403"/>
      <c r="AU3989" s="403"/>
      <c r="AV3989" s="405"/>
      <c r="AW3989" s="404"/>
      <c r="AY3989" s="403"/>
      <c r="BC3989" s="403"/>
      <c r="BD3989" s="403"/>
      <c r="BE3989" s="403"/>
      <c r="BF3989" s="403"/>
      <c r="BG3989" s="403"/>
      <c r="BH3989" s="403"/>
      <c r="BI3989" s="403"/>
      <c r="BJ3989" s="403"/>
      <c r="BK3989" s="403"/>
    </row>
    <row r="3990" spans="1:63" x14ac:dyDescent="0.25">
      <c r="A3990" s="405"/>
      <c r="B3990" s="400"/>
      <c r="C3990" s="403"/>
      <c r="D3990" s="403"/>
      <c r="E3990" s="403"/>
      <c r="I3990" s="404"/>
      <c r="Q3990" s="405"/>
      <c r="S3990" s="405"/>
      <c r="T3990" s="403"/>
      <c r="U3990" s="406"/>
      <c r="V3990" s="400"/>
      <c r="W3990" s="405"/>
      <c r="X3990" s="405"/>
      <c r="Y3990" s="403"/>
      <c r="Z3990" s="407"/>
      <c r="AA3990" s="403"/>
      <c r="AB3990" s="405"/>
      <c r="AC3990" s="403"/>
      <c r="AD3990" s="406"/>
      <c r="AG3990" s="403"/>
      <c r="AH3990" s="403"/>
      <c r="AI3990" s="405"/>
      <c r="AL3990" s="403"/>
      <c r="AN3990" s="403"/>
      <c r="AO3990" s="405"/>
      <c r="AP3990" s="403"/>
      <c r="AQ3990" s="403"/>
      <c r="AR3990" s="403"/>
      <c r="AS3990" s="403"/>
      <c r="AT3990" s="403"/>
      <c r="AU3990" s="403"/>
      <c r="AV3990" s="405"/>
      <c r="AW3990" s="404"/>
      <c r="AY3990" s="403"/>
      <c r="BC3990" s="403"/>
      <c r="BD3990" s="403"/>
      <c r="BE3990" s="403"/>
      <c r="BF3990" s="403"/>
      <c r="BG3990" s="403"/>
      <c r="BH3990" s="403"/>
      <c r="BI3990" s="403"/>
      <c r="BJ3990" s="403"/>
      <c r="BK3990" s="403"/>
    </row>
    <row r="3991" spans="1:63" x14ac:dyDescent="0.25">
      <c r="A3991" s="405"/>
      <c r="B3991" s="400"/>
      <c r="C3991" s="403"/>
      <c r="D3991" s="403"/>
      <c r="E3991" s="403"/>
      <c r="I3991" s="404"/>
      <c r="Q3991" s="405"/>
      <c r="S3991" s="405"/>
      <c r="T3991" s="403"/>
      <c r="U3991" s="406"/>
      <c r="V3991" s="400"/>
      <c r="W3991" s="405"/>
      <c r="X3991" s="405"/>
      <c r="Y3991" s="403"/>
      <c r="Z3991" s="407"/>
      <c r="AA3991" s="403"/>
      <c r="AB3991" s="405"/>
      <c r="AC3991" s="403"/>
      <c r="AD3991" s="406"/>
      <c r="AG3991" s="403"/>
      <c r="AH3991" s="403"/>
      <c r="AI3991" s="405"/>
      <c r="AL3991" s="403"/>
      <c r="AN3991" s="403"/>
      <c r="AO3991" s="405"/>
      <c r="AP3991" s="403"/>
      <c r="AQ3991" s="403"/>
      <c r="AR3991" s="403"/>
      <c r="AS3991" s="403"/>
      <c r="AT3991" s="403"/>
      <c r="AU3991" s="403"/>
      <c r="AV3991" s="405"/>
      <c r="AW3991" s="404"/>
      <c r="AY3991" s="403"/>
      <c r="BC3991" s="403"/>
      <c r="BD3991" s="403"/>
      <c r="BE3991" s="403"/>
      <c r="BF3991" s="403"/>
      <c r="BG3991" s="403"/>
      <c r="BH3991" s="403"/>
      <c r="BI3991" s="403"/>
      <c r="BJ3991" s="403"/>
      <c r="BK3991" s="403"/>
    </row>
    <row r="3992" spans="1:63" x14ac:dyDescent="0.25">
      <c r="A3992" s="405"/>
      <c r="B3992" s="400"/>
      <c r="C3992" s="403"/>
      <c r="D3992" s="403"/>
      <c r="E3992" s="403"/>
      <c r="I3992" s="404"/>
      <c r="Q3992" s="405"/>
      <c r="S3992" s="405"/>
      <c r="T3992" s="403"/>
      <c r="U3992" s="406"/>
      <c r="V3992" s="400"/>
      <c r="W3992" s="405"/>
      <c r="X3992" s="405"/>
      <c r="Y3992" s="403"/>
      <c r="Z3992" s="407"/>
      <c r="AA3992" s="403"/>
      <c r="AB3992" s="405"/>
      <c r="AC3992" s="403"/>
      <c r="AD3992" s="406"/>
      <c r="AG3992" s="403"/>
      <c r="AH3992" s="403"/>
      <c r="AI3992" s="405"/>
      <c r="AL3992" s="403"/>
      <c r="AN3992" s="403"/>
      <c r="AO3992" s="405"/>
      <c r="AP3992" s="403"/>
      <c r="AQ3992" s="403"/>
      <c r="AR3992" s="403"/>
      <c r="AS3992" s="403"/>
      <c r="AT3992" s="403"/>
      <c r="AU3992" s="403"/>
      <c r="AV3992" s="405"/>
      <c r="AW3992" s="404"/>
      <c r="AY3992" s="403"/>
      <c r="BC3992" s="403"/>
      <c r="BD3992" s="403"/>
      <c r="BE3992" s="403"/>
      <c r="BF3992" s="403"/>
      <c r="BG3992" s="403"/>
      <c r="BH3992" s="403"/>
      <c r="BI3992" s="403"/>
      <c r="BJ3992" s="403"/>
      <c r="BK3992" s="403"/>
    </row>
    <row r="3993" spans="1:63" x14ac:dyDescent="0.25">
      <c r="A3993" s="405"/>
      <c r="B3993" s="400"/>
      <c r="C3993" s="403"/>
      <c r="D3993" s="403"/>
      <c r="E3993" s="403"/>
      <c r="I3993" s="404"/>
      <c r="Q3993" s="405"/>
      <c r="S3993" s="405"/>
      <c r="T3993" s="403"/>
      <c r="U3993" s="406"/>
      <c r="V3993" s="400"/>
      <c r="W3993" s="405"/>
      <c r="X3993" s="405"/>
      <c r="Y3993" s="403"/>
      <c r="Z3993" s="407"/>
      <c r="AA3993" s="403"/>
      <c r="AB3993" s="405"/>
      <c r="AC3993" s="403"/>
      <c r="AD3993" s="406"/>
      <c r="AG3993" s="403"/>
      <c r="AH3993" s="403"/>
      <c r="AI3993" s="405"/>
      <c r="AL3993" s="403"/>
      <c r="AN3993" s="403"/>
      <c r="AO3993" s="405"/>
      <c r="AP3993" s="403"/>
      <c r="AQ3993" s="403"/>
      <c r="AR3993" s="403"/>
      <c r="AS3993" s="403"/>
      <c r="AT3993" s="403"/>
      <c r="AU3993" s="403"/>
      <c r="AV3993" s="405"/>
      <c r="AW3993" s="404"/>
      <c r="AY3993" s="403"/>
      <c r="BC3993" s="403"/>
      <c r="BD3993" s="403"/>
      <c r="BE3993" s="403"/>
      <c r="BF3993" s="403"/>
      <c r="BG3993" s="403"/>
      <c r="BH3993" s="403"/>
      <c r="BI3993" s="403"/>
      <c r="BJ3993" s="403"/>
      <c r="BK3993" s="403"/>
    </row>
    <row r="3994" spans="1:63" x14ac:dyDescent="0.25">
      <c r="A3994" s="405"/>
      <c r="B3994" s="400"/>
      <c r="C3994" s="403"/>
      <c r="D3994" s="403"/>
      <c r="E3994" s="403"/>
      <c r="I3994" s="404"/>
      <c r="Q3994" s="405"/>
      <c r="S3994" s="405"/>
      <c r="T3994" s="403"/>
      <c r="U3994" s="406"/>
      <c r="V3994" s="400"/>
      <c r="W3994" s="405"/>
      <c r="X3994" s="405"/>
      <c r="Y3994" s="403"/>
      <c r="Z3994" s="407"/>
      <c r="AA3994" s="403"/>
      <c r="AB3994" s="405"/>
      <c r="AC3994" s="403"/>
      <c r="AD3994" s="406"/>
      <c r="AG3994" s="403"/>
      <c r="AH3994" s="403"/>
      <c r="AI3994" s="405"/>
      <c r="AL3994" s="403"/>
      <c r="AN3994" s="403"/>
      <c r="AO3994" s="405"/>
      <c r="AP3994" s="403"/>
      <c r="AQ3994" s="403"/>
      <c r="AR3994" s="403"/>
      <c r="AS3994" s="403"/>
      <c r="AT3994" s="403"/>
      <c r="AU3994" s="403"/>
      <c r="AV3994" s="405"/>
      <c r="AW3994" s="404"/>
      <c r="AY3994" s="403"/>
      <c r="BC3994" s="403"/>
      <c r="BD3994" s="403"/>
      <c r="BE3994" s="403"/>
      <c r="BF3994" s="403"/>
      <c r="BG3994" s="403"/>
      <c r="BH3994" s="403"/>
      <c r="BI3994" s="403"/>
      <c r="BJ3994" s="403"/>
      <c r="BK3994" s="403"/>
    </row>
    <row r="3995" spans="1:63" x14ac:dyDescent="0.25">
      <c r="A3995" s="405"/>
      <c r="B3995" s="400"/>
      <c r="C3995" s="403"/>
      <c r="D3995" s="403"/>
      <c r="E3995" s="403"/>
      <c r="I3995" s="404"/>
      <c r="Q3995" s="405"/>
      <c r="S3995" s="405"/>
      <c r="T3995" s="403"/>
      <c r="U3995" s="406"/>
      <c r="V3995" s="400"/>
      <c r="W3995" s="405"/>
      <c r="X3995" s="405"/>
      <c r="Y3995" s="403"/>
      <c r="Z3995" s="407"/>
      <c r="AA3995" s="403"/>
      <c r="AB3995" s="405"/>
      <c r="AC3995" s="403"/>
      <c r="AD3995" s="406"/>
      <c r="AG3995" s="403"/>
      <c r="AH3995" s="403"/>
      <c r="AI3995" s="405"/>
      <c r="AL3995" s="403"/>
      <c r="AN3995" s="403"/>
      <c r="AO3995" s="405"/>
      <c r="AP3995" s="403"/>
      <c r="AQ3995" s="403"/>
      <c r="AR3995" s="403"/>
      <c r="AS3995" s="403"/>
      <c r="AT3995" s="403"/>
      <c r="AU3995" s="403"/>
      <c r="AV3995" s="405"/>
      <c r="AW3995" s="404"/>
      <c r="AY3995" s="403"/>
      <c r="BC3995" s="403"/>
      <c r="BD3995" s="403"/>
      <c r="BE3995" s="403"/>
      <c r="BF3995" s="403"/>
      <c r="BG3995" s="403"/>
      <c r="BH3995" s="403"/>
      <c r="BI3995" s="403"/>
      <c r="BJ3995" s="403"/>
      <c r="BK3995" s="403"/>
    </row>
    <row r="3996" spans="1:63" x14ac:dyDescent="0.25">
      <c r="A3996" s="405"/>
      <c r="B3996" s="400"/>
      <c r="C3996" s="403"/>
      <c r="D3996" s="403"/>
      <c r="E3996" s="403"/>
      <c r="I3996" s="404"/>
      <c r="Q3996" s="405"/>
      <c r="S3996" s="405"/>
      <c r="T3996" s="403"/>
      <c r="U3996" s="406"/>
      <c r="V3996" s="400"/>
      <c r="W3996" s="405"/>
      <c r="X3996" s="405"/>
      <c r="Y3996" s="403"/>
      <c r="Z3996" s="407"/>
      <c r="AA3996" s="403"/>
      <c r="AB3996" s="405"/>
      <c r="AC3996" s="403"/>
      <c r="AD3996" s="406"/>
      <c r="AG3996" s="403"/>
      <c r="AH3996" s="403"/>
      <c r="AI3996" s="405"/>
      <c r="AL3996" s="403"/>
      <c r="AN3996" s="403"/>
      <c r="AO3996" s="405"/>
      <c r="AP3996" s="403"/>
      <c r="AQ3996" s="403"/>
      <c r="AR3996" s="403"/>
      <c r="AS3996" s="403"/>
      <c r="AT3996" s="403"/>
      <c r="AU3996" s="403"/>
      <c r="AV3996" s="405"/>
      <c r="AW3996" s="404"/>
      <c r="AY3996" s="403"/>
      <c r="BC3996" s="403"/>
      <c r="BD3996" s="403"/>
      <c r="BE3996" s="403"/>
      <c r="BF3996" s="403"/>
      <c r="BG3996" s="403"/>
      <c r="BH3996" s="403"/>
      <c r="BI3996" s="403"/>
      <c r="BJ3996" s="403"/>
      <c r="BK3996" s="403"/>
    </row>
    <row r="3997" spans="1:63" x14ac:dyDescent="0.25">
      <c r="A3997" s="405"/>
      <c r="B3997" s="400"/>
      <c r="C3997" s="403"/>
      <c r="D3997" s="403"/>
      <c r="E3997" s="403"/>
      <c r="I3997" s="404"/>
      <c r="Q3997" s="405"/>
      <c r="S3997" s="405"/>
      <c r="T3997" s="403"/>
      <c r="U3997" s="406"/>
      <c r="V3997" s="400"/>
      <c r="W3997" s="405"/>
      <c r="X3997" s="405"/>
      <c r="Y3997" s="403"/>
      <c r="Z3997" s="407"/>
      <c r="AA3997" s="403"/>
      <c r="AB3997" s="405"/>
      <c r="AC3997" s="403"/>
      <c r="AD3997" s="406"/>
      <c r="AG3997" s="403"/>
      <c r="AH3997" s="403"/>
      <c r="AI3997" s="405"/>
      <c r="AL3997" s="403"/>
      <c r="AN3997" s="403"/>
      <c r="AO3997" s="405"/>
      <c r="AP3997" s="403"/>
      <c r="AQ3997" s="403"/>
      <c r="AR3997" s="403"/>
      <c r="AS3997" s="403"/>
      <c r="AT3997" s="403"/>
      <c r="AU3997" s="403"/>
      <c r="AV3997" s="405"/>
      <c r="AW3997" s="404"/>
      <c r="AY3997" s="403"/>
      <c r="BC3997" s="403"/>
      <c r="BD3997" s="403"/>
      <c r="BE3997" s="403"/>
      <c r="BF3997" s="403"/>
      <c r="BG3997" s="403"/>
      <c r="BH3997" s="403"/>
      <c r="BI3997" s="403"/>
      <c r="BJ3997" s="403"/>
      <c r="BK3997" s="403"/>
    </row>
    <row r="3998" spans="1:63" x14ac:dyDescent="0.25">
      <c r="A3998" s="405"/>
      <c r="B3998" s="400"/>
      <c r="C3998" s="403"/>
      <c r="D3998" s="403"/>
      <c r="E3998" s="403"/>
      <c r="I3998" s="404"/>
      <c r="Q3998" s="405"/>
      <c r="S3998" s="405"/>
      <c r="T3998" s="403"/>
      <c r="U3998" s="406"/>
      <c r="V3998" s="400"/>
      <c r="W3998" s="405"/>
      <c r="X3998" s="405"/>
      <c r="Y3998" s="403"/>
      <c r="Z3998" s="407"/>
      <c r="AA3998" s="403"/>
      <c r="AB3998" s="405"/>
      <c r="AC3998" s="403"/>
      <c r="AD3998" s="406"/>
      <c r="AG3998" s="403"/>
      <c r="AH3998" s="403"/>
      <c r="AI3998" s="405"/>
      <c r="AL3998" s="403"/>
      <c r="AN3998" s="403"/>
      <c r="AO3998" s="405"/>
      <c r="AP3998" s="403"/>
      <c r="AQ3998" s="403"/>
      <c r="AR3998" s="403"/>
      <c r="AS3998" s="403"/>
      <c r="AT3998" s="403"/>
      <c r="AU3998" s="403"/>
      <c r="AV3998" s="405"/>
      <c r="AW3998" s="404"/>
      <c r="AY3998" s="403"/>
      <c r="BC3998" s="403"/>
      <c r="BD3998" s="403"/>
      <c r="BE3998" s="403"/>
      <c r="BF3998" s="403"/>
      <c r="BG3998" s="403"/>
      <c r="BH3998" s="403"/>
      <c r="BI3998" s="403"/>
      <c r="BJ3998" s="403"/>
      <c r="BK3998" s="403"/>
    </row>
    <row r="3999" spans="1:63" x14ac:dyDescent="0.25">
      <c r="A3999" s="405"/>
      <c r="B3999" s="400"/>
      <c r="C3999" s="403"/>
      <c r="D3999" s="403"/>
      <c r="E3999" s="403"/>
      <c r="I3999" s="404"/>
      <c r="Q3999" s="405"/>
      <c r="S3999" s="405"/>
      <c r="T3999" s="403"/>
      <c r="U3999" s="406"/>
      <c r="V3999" s="400"/>
      <c r="W3999" s="405"/>
      <c r="X3999" s="405"/>
      <c r="Y3999" s="403"/>
      <c r="Z3999" s="407"/>
      <c r="AA3999" s="403"/>
      <c r="AB3999" s="405"/>
      <c r="AC3999" s="403"/>
      <c r="AD3999" s="406"/>
      <c r="AG3999" s="403"/>
      <c r="AH3999" s="403"/>
      <c r="AI3999" s="405"/>
      <c r="AL3999" s="403"/>
      <c r="AN3999" s="403"/>
      <c r="AO3999" s="405"/>
      <c r="AP3999" s="403"/>
      <c r="AQ3999" s="403"/>
      <c r="AR3999" s="403"/>
      <c r="AS3999" s="403"/>
      <c r="AT3999" s="403"/>
      <c r="AU3999" s="403"/>
      <c r="AV3999" s="405"/>
      <c r="AW3999" s="404"/>
      <c r="AY3999" s="403"/>
      <c r="BC3999" s="403"/>
      <c r="BD3999" s="403"/>
      <c r="BE3999" s="403"/>
      <c r="BF3999" s="403"/>
      <c r="BG3999" s="403"/>
      <c r="BH3999" s="403"/>
      <c r="BI3999" s="403"/>
      <c r="BJ3999" s="403"/>
      <c r="BK3999" s="403"/>
    </row>
    <row r="4000" spans="1:63" x14ac:dyDescent="0.25">
      <c r="A4000" s="405"/>
      <c r="B4000" s="400"/>
      <c r="C4000" s="403"/>
      <c r="D4000" s="403"/>
      <c r="E4000" s="403"/>
      <c r="I4000" s="404"/>
      <c r="Q4000" s="405"/>
      <c r="S4000" s="405"/>
      <c r="T4000" s="403"/>
      <c r="U4000" s="406"/>
      <c r="V4000" s="400"/>
      <c r="W4000" s="405"/>
      <c r="X4000" s="405"/>
      <c r="Y4000" s="403"/>
      <c r="Z4000" s="407"/>
      <c r="AA4000" s="403"/>
      <c r="AB4000" s="405"/>
      <c r="AC4000" s="403"/>
      <c r="AD4000" s="406"/>
      <c r="AG4000" s="403"/>
      <c r="AH4000" s="403"/>
      <c r="AI4000" s="405"/>
      <c r="AL4000" s="403"/>
      <c r="AN4000" s="403"/>
      <c r="AO4000" s="405"/>
      <c r="AP4000" s="403"/>
      <c r="AQ4000" s="403"/>
      <c r="AR4000" s="403"/>
      <c r="AS4000" s="403"/>
      <c r="AT4000" s="403"/>
      <c r="AU4000" s="403"/>
      <c r="AV4000" s="405"/>
      <c r="AW4000" s="404"/>
      <c r="AY4000" s="403"/>
      <c r="BC4000" s="403"/>
      <c r="BD4000" s="403"/>
      <c r="BE4000" s="403"/>
      <c r="BF4000" s="403"/>
      <c r="BG4000" s="403"/>
      <c r="BH4000" s="403"/>
      <c r="BI4000" s="403"/>
      <c r="BJ4000" s="403"/>
      <c r="BK4000" s="403"/>
    </row>
    <row r="4001" spans="1:63" x14ac:dyDescent="0.25">
      <c r="A4001" s="405"/>
      <c r="B4001" s="400"/>
      <c r="C4001" s="403"/>
      <c r="D4001" s="403"/>
      <c r="E4001" s="403"/>
      <c r="I4001" s="404"/>
      <c r="Q4001" s="405"/>
      <c r="S4001" s="405"/>
      <c r="T4001" s="403"/>
      <c r="U4001" s="406"/>
      <c r="V4001" s="400"/>
      <c r="W4001" s="405"/>
      <c r="X4001" s="405"/>
      <c r="Y4001" s="403"/>
      <c r="Z4001" s="407"/>
      <c r="AA4001" s="403"/>
      <c r="AB4001" s="405"/>
      <c r="AC4001" s="403"/>
      <c r="AD4001" s="406"/>
      <c r="AG4001" s="403"/>
      <c r="AH4001" s="403"/>
      <c r="AI4001" s="405"/>
      <c r="AL4001" s="403"/>
      <c r="AN4001" s="403"/>
      <c r="AO4001" s="405"/>
      <c r="AP4001" s="403"/>
      <c r="AQ4001" s="403"/>
      <c r="AR4001" s="403"/>
      <c r="AS4001" s="403"/>
      <c r="AT4001" s="403"/>
      <c r="AU4001" s="403"/>
      <c r="AV4001" s="405"/>
      <c r="AW4001" s="404"/>
      <c r="AY4001" s="403"/>
      <c r="BC4001" s="403"/>
      <c r="BD4001" s="403"/>
      <c r="BE4001" s="403"/>
      <c r="BF4001" s="403"/>
      <c r="BG4001" s="403"/>
      <c r="BH4001" s="403"/>
      <c r="BI4001" s="403"/>
      <c r="BJ4001" s="403"/>
      <c r="BK4001" s="403"/>
    </row>
    <row r="4002" spans="1:63" x14ac:dyDescent="0.25">
      <c r="A4002" s="405"/>
      <c r="B4002" s="400"/>
      <c r="C4002" s="403"/>
      <c r="D4002" s="403"/>
      <c r="E4002" s="403"/>
      <c r="I4002" s="404"/>
      <c r="Q4002" s="405"/>
      <c r="S4002" s="405"/>
      <c r="T4002" s="403"/>
      <c r="U4002" s="406"/>
      <c r="V4002" s="400"/>
      <c r="W4002" s="405"/>
      <c r="X4002" s="405"/>
      <c r="Y4002" s="403"/>
      <c r="Z4002" s="407"/>
      <c r="AA4002" s="403"/>
      <c r="AB4002" s="405"/>
      <c r="AC4002" s="403"/>
      <c r="AD4002" s="406"/>
      <c r="AG4002" s="403"/>
      <c r="AH4002" s="403"/>
      <c r="AI4002" s="405"/>
      <c r="AL4002" s="403"/>
      <c r="AN4002" s="403"/>
      <c r="AO4002" s="405"/>
      <c r="AP4002" s="403"/>
      <c r="AQ4002" s="403"/>
      <c r="AR4002" s="403"/>
      <c r="AS4002" s="403"/>
      <c r="AT4002" s="403"/>
      <c r="AU4002" s="403"/>
      <c r="AV4002" s="405"/>
      <c r="AW4002" s="404"/>
      <c r="AY4002" s="403"/>
      <c r="BC4002" s="403"/>
      <c r="BD4002" s="403"/>
      <c r="BE4002" s="403"/>
      <c r="BF4002" s="403"/>
      <c r="BG4002" s="403"/>
      <c r="BH4002" s="403"/>
      <c r="BI4002" s="403"/>
      <c r="BJ4002" s="403"/>
      <c r="BK4002" s="403"/>
    </row>
    <row r="4003" spans="1:63" x14ac:dyDescent="0.25">
      <c r="A4003" s="405"/>
      <c r="B4003" s="400"/>
      <c r="C4003" s="403"/>
      <c r="D4003" s="403"/>
      <c r="E4003" s="403"/>
      <c r="I4003" s="404"/>
      <c r="Q4003" s="405"/>
      <c r="S4003" s="405"/>
      <c r="T4003" s="403"/>
      <c r="U4003" s="406"/>
      <c r="V4003" s="400"/>
      <c r="W4003" s="405"/>
      <c r="X4003" s="405"/>
      <c r="Y4003" s="403"/>
      <c r="Z4003" s="407"/>
      <c r="AA4003" s="403"/>
      <c r="AB4003" s="405"/>
      <c r="AC4003" s="403"/>
      <c r="AD4003" s="406"/>
      <c r="AG4003" s="403"/>
      <c r="AH4003" s="403"/>
      <c r="AI4003" s="405"/>
      <c r="AL4003" s="403"/>
      <c r="AN4003" s="403"/>
      <c r="AO4003" s="405"/>
      <c r="AP4003" s="403"/>
      <c r="AQ4003" s="403"/>
      <c r="AR4003" s="403"/>
      <c r="AS4003" s="403"/>
      <c r="AT4003" s="403"/>
      <c r="AU4003" s="403"/>
      <c r="AV4003" s="405"/>
      <c r="AW4003" s="404"/>
      <c r="AY4003" s="403"/>
      <c r="BC4003" s="403"/>
      <c r="BD4003" s="403"/>
      <c r="BE4003" s="403"/>
      <c r="BF4003" s="403"/>
      <c r="BG4003" s="403"/>
      <c r="BH4003" s="403"/>
      <c r="BI4003" s="403"/>
      <c r="BJ4003" s="403"/>
      <c r="BK4003" s="403"/>
    </row>
    <row r="4004" spans="1:63" x14ac:dyDescent="0.25">
      <c r="A4004" s="405"/>
      <c r="B4004" s="400"/>
      <c r="C4004" s="403"/>
      <c r="D4004" s="403"/>
      <c r="E4004" s="403"/>
      <c r="I4004" s="404"/>
      <c r="Q4004" s="405"/>
      <c r="S4004" s="405"/>
      <c r="T4004" s="403"/>
      <c r="U4004" s="406"/>
      <c r="V4004" s="400"/>
      <c r="W4004" s="405"/>
      <c r="X4004" s="405"/>
      <c r="Y4004" s="403"/>
      <c r="Z4004" s="407"/>
      <c r="AA4004" s="403"/>
      <c r="AB4004" s="405"/>
      <c r="AC4004" s="403"/>
      <c r="AD4004" s="406"/>
      <c r="AG4004" s="403"/>
      <c r="AH4004" s="403"/>
      <c r="AI4004" s="405"/>
      <c r="AL4004" s="403"/>
      <c r="AN4004" s="403"/>
      <c r="AO4004" s="405"/>
      <c r="AP4004" s="403"/>
      <c r="AQ4004" s="403"/>
      <c r="AR4004" s="403"/>
      <c r="AS4004" s="403"/>
      <c r="AT4004" s="403"/>
      <c r="AU4004" s="403"/>
      <c r="AV4004" s="405"/>
      <c r="AW4004" s="404"/>
      <c r="AY4004" s="403"/>
      <c r="BC4004" s="403"/>
      <c r="BD4004" s="403"/>
      <c r="BE4004" s="403"/>
      <c r="BF4004" s="403"/>
      <c r="BG4004" s="403"/>
      <c r="BH4004" s="403"/>
      <c r="BI4004" s="403"/>
      <c r="BJ4004" s="403"/>
      <c r="BK4004" s="403"/>
    </row>
    <row r="4005" spans="1:63" x14ac:dyDescent="0.25">
      <c r="A4005" s="405"/>
      <c r="B4005" s="400"/>
      <c r="C4005" s="403"/>
      <c r="D4005" s="403"/>
      <c r="E4005" s="403"/>
      <c r="I4005" s="404"/>
      <c r="Q4005" s="405"/>
      <c r="S4005" s="405"/>
      <c r="T4005" s="403"/>
      <c r="U4005" s="406"/>
      <c r="V4005" s="400"/>
      <c r="W4005" s="405"/>
      <c r="X4005" s="405"/>
      <c r="Y4005" s="403"/>
      <c r="Z4005" s="407"/>
      <c r="AA4005" s="403"/>
      <c r="AB4005" s="405"/>
      <c r="AC4005" s="403"/>
      <c r="AD4005" s="406"/>
      <c r="AG4005" s="403"/>
      <c r="AH4005" s="403"/>
      <c r="AI4005" s="405"/>
      <c r="AL4005" s="403"/>
      <c r="AN4005" s="403"/>
      <c r="AO4005" s="405"/>
      <c r="AP4005" s="403"/>
      <c r="AQ4005" s="403"/>
      <c r="AR4005" s="403"/>
      <c r="AS4005" s="403"/>
      <c r="AT4005" s="403"/>
      <c r="AU4005" s="403"/>
      <c r="AV4005" s="405"/>
      <c r="AW4005" s="404"/>
      <c r="AY4005" s="403"/>
      <c r="BC4005" s="403"/>
      <c r="BD4005" s="403"/>
      <c r="BE4005" s="403"/>
      <c r="BF4005" s="403"/>
      <c r="BG4005" s="403"/>
      <c r="BH4005" s="403"/>
      <c r="BI4005" s="403"/>
      <c r="BJ4005" s="403"/>
      <c r="BK4005" s="403"/>
    </row>
    <row r="4006" spans="1:63" x14ac:dyDescent="0.25">
      <c r="A4006" s="405"/>
      <c r="B4006" s="400"/>
      <c r="C4006" s="403"/>
      <c r="D4006" s="403"/>
      <c r="E4006" s="403"/>
      <c r="I4006" s="404"/>
      <c r="Q4006" s="405"/>
      <c r="S4006" s="405"/>
      <c r="T4006" s="403"/>
      <c r="U4006" s="406"/>
      <c r="V4006" s="400"/>
      <c r="W4006" s="405"/>
      <c r="X4006" s="405"/>
      <c r="Y4006" s="403"/>
      <c r="Z4006" s="407"/>
      <c r="AA4006" s="403"/>
      <c r="AB4006" s="405"/>
      <c r="AC4006" s="403"/>
      <c r="AD4006" s="406"/>
      <c r="AG4006" s="403"/>
      <c r="AH4006" s="403"/>
      <c r="AI4006" s="405"/>
      <c r="AL4006" s="403"/>
      <c r="AN4006" s="403"/>
      <c r="AO4006" s="405"/>
      <c r="AP4006" s="403"/>
      <c r="AQ4006" s="403"/>
      <c r="AR4006" s="403"/>
      <c r="AS4006" s="403"/>
      <c r="AT4006" s="403"/>
      <c r="AU4006" s="403"/>
      <c r="AV4006" s="405"/>
      <c r="AW4006" s="404"/>
      <c r="AY4006" s="403"/>
      <c r="BC4006" s="403"/>
      <c r="BD4006" s="403"/>
      <c r="BE4006" s="403"/>
      <c r="BF4006" s="403"/>
      <c r="BG4006" s="403"/>
      <c r="BH4006" s="403"/>
      <c r="BI4006" s="403"/>
      <c r="BJ4006" s="403"/>
      <c r="BK4006" s="403"/>
    </row>
    <row r="4007" spans="1:63" x14ac:dyDescent="0.25">
      <c r="A4007" s="405"/>
      <c r="B4007" s="400"/>
      <c r="C4007" s="403"/>
      <c r="D4007" s="403"/>
      <c r="E4007" s="403"/>
      <c r="I4007" s="404"/>
      <c r="Q4007" s="405"/>
      <c r="S4007" s="405"/>
      <c r="T4007" s="403"/>
      <c r="U4007" s="406"/>
      <c r="V4007" s="400"/>
      <c r="W4007" s="405"/>
      <c r="X4007" s="405"/>
      <c r="Y4007" s="403"/>
      <c r="Z4007" s="407"/>
      <c r="AA4007" s="403"/>
      <c r="AB4007" s="405"/>
      <c r="AC4007" s="403"/>
      <c r="AD4007" s="406"/>
      <c r="AG4007" s="403"/>
      <c r="AH4007" s="403"/>
      <c r="AI4007" s="405"/>
      <c r="AL4007" s="403"/>
      <c r="AN4007" s="403"/>
      <c r="AO4007" s="405"/>
      <c r="AP4007" s="403"/>
      <c r="AQ4007" s="403"/>
      <c r="AR4007" s="403"/>
      <c r="AS4007" s="403"/>
      <c r="AT4007" s="403"/>
      <c r="AU4007" s="403"/>
      <c r="AV4007" s="405"/>
      <c r="AW4007" s="404"/>
      <c r="AY4007" s="403"/>
      <c r="BC4007" s="403"/>
      <c r="BD4007" s="403"/>
      <c r="BE4007" s="403"/>
      <c r="BF4007" s="403"/>
      <c r="BG4007" s="403"/>
      <c r="BH4007" s="403"/>
      <c r="BI4007" s="403"/>
      <c r="BJ4007" s="403"/>
      <c r="BK4007" s="403"/>
    </row>
    <row r="4008" spans="1:63" x14ac:dyDescent="0.25">
      <c r="A4008" s="405"/>
      <c r="B4008" s="400"/>
      <c r="C4008" s="403"/>
      <c r="D4008" s="403"/>
      <c r="E4008" s="403"/>
      <c r="I4008" s="404"/>
      <c r="Q4008" s="405"/>
      <c r="S4008" s="405"/>
      <c r="T4008" s="403"/>
      <c r="U4008" s="406"/>
      <c r="V4008" s="400"/>
      <c r="W4008" s="405"/>
      <c r="X4008" s="405"/>
      <c r="Y4008" s="403"/>
      <c r="Z4008" s="407"/>
      <c r="AA4008" s="403"/>
      <c r="AB4008" s="405"/>
      <c r="AC4008" s="403"/>
      <c r="AD4008" s="406"/>
      <c r="AG4008" s="403"/>
      <c r="AH4008" s="403"/>
      <c r="AI4008" s="405"/>
      <c r="AL4008" s="403"/>
      <c r="AN4008" s="403"/>
      <c r="AO4008" s="405"/>
      <c r="AP4008" s="403"/>
      <c r="AQ4008" s="403"/>
      <c r="AR4008" s="403"/>
      <c r="AS4008" s="403"/>
      <c r="AT4008" s="403"/>
      <c r="AU4008" s="403"/>
      <c r="AV4008" s="405"/>
      <c r="AW4008" s="404"/>
      <c r="AY4008" s="403"/>
      <c r="BC4008" s="403"/>
      <c r="BD4008" s="403"/>
      <c r="BE4008" s="403"/>
      <c r="BF4008" s="403"/>
      <c r="BG4008" s="403"/>
      <c r="BH4008" s="403"/>
      <c r="BI4008" s="403"/>
      <c r="BJ4008" s="403"/>
      <c r="BK4008" s="403"/>
    </row>
    <row r="4009" spans="1:63" x14ac:dyDescent="0.25">
      <c r="A4009" s="405"/>
      <c r="B4009" s="400"/>
      <c r="C4009" s="403"/>
      <c r="D4009" s="403"/>
      <c r="E4009" s="403"/>
      <c r="I4009" s="404"/>
      <c r="Q4009" s="405"/>
      <c r="S4009" s="405"/>
      <c r="T4009" s="403"/>
      <c r="U4009" s="406"/>
      <c r="V4009" s="400"/>
      <c r="W4009" s="405"/>
      <c r="X4009" s="405"/>
      <c r="Y4009" s="403"/>
      <c r="Z4009" s="407"/>
      <c r="AA4009" s="403"/>
      <c r="AB4009" s="405"/>
      <c r="AC4009" s="403"/>
      <c r="AD4009" s="406"/>
      <c r="AG4009" s="403"/>
      <c r="AH4009" s="403"/>
      <c r="AI4009" s="405"/>
      <c r="AL4009" s="403"/>
      <c r="AN4009" s="403"/>
      <c r="AO4009" s="405"/>
      <c r="AP4009" s="403"/>
      <c r="AQ4009" s="403"/>
      <c r="AR4009" s="403"/>
      <c r="AS4009" s="403"/>
      <c r="AT4009" s="403"/>
      <c r="AU4009" s="403"/>
      <c r="AV4009" s="405"/>
      <c r="AW4009" s="404"/>
      <c r="AY4009" s="403"/>
      <c r="BC4009" s="403"/>
      <c r="BD4009" s="403"/>
      <c r="BE4009" s="403"/>
      <c r="BF4009" s="403"/>
      <c r="BG4009" s="403"/>
      <c r="BH4009" s="403"/>
      <c r="BI4009" s="403"/>
      <c r="BJ4009" s="403"/>
      <c r="BK4009" s="403"/>
    </row>
    <row r="4010" spans="1:63" x14ac:dyDescent="0.25">
      <c r="A4010" s="405"/>
      <c r="B4010" s="400"/>
      <c r="C4010" s="403"/>
      <c r="D4010" s="403"/>
      <c r="E4010" s="403"/>
      <c r="I4010" s="404"/>
      <c r="Q4010" s="405"/>
      <c r="S4010" s="405"/>
      <c r="T4010" s="403"/>
      <c r="U4010" s="406"/>
      <c r="V4010" s="400"/>
      <c r="W4010" s="405"/>
      <c r="X4010" s="405"/>
      <c r="Y4010" s="403"/>
      <c r="Z4010" s="407"/>
      <c r="AA4010" s="403"/>
      <c r="AB4010" s="405"/>
      <c r="AC4010" s="403"/>
      <c r="AD4010" s="406"/>
      <c r="AG4010" s="403"/>
      <c r="AH4010" s="403"/>
      <c r="AI4010" s="405"/>
      <c r="AL4010" s="403"/>
      <c r="AN4010" s="403"/>
      <c r="AO4010" s="405"/>
      <c r="AP4010" s="403"/>
      <c r="AQ4010" s="403"/>
      <c r="AR4010" s="403"/>
      <c r="AS4010" s="403"/>
      <c r="AT4010" s="403"/>
      <c r="AU4010" s="403"/>
      <c r="AV4010" s="405"/>
      <c r="AW4010" s="404"/>
      <c r="AY4010" s="403"/>
      <c r="BC4010" s="403"/>
      <c r="BD4010" s="403"/>
      <c r="BE4010" s="403"/>
      <c r="BF4010" s="403"/>
      <c r="BG4010" s="403"/>
      <c r="BH4010" s="403"/>
      <c r="BI4010" s="403"/>
      <c r="BJ4010" s="403"/>
      <c r="BK4010" s="403"/>
    </row>
    <row r="4011" spans="1:63" x14ac:dyDescent="0.25">
      <c r="A4011" s="405"/>
      <c r="B4011" s="400"/>
      <c r="C4011" s="403"/>
      <c r="D4011" s="403"/>
      <c r="E4011" s="403"/>
      <c r="I4011" s="404"/>
      <c r="Q4011" s="405"/>
      <c r="S4011" s="405"/>
      <c r="T4011" s="403"/>
      <c r="U4011" s="406"/>
      <c r="V4011" s="400"/>
      <c r="W4011" s="405"/>
      <c r="X4011" s="405"/>
      <c r="Y4011" s="403"/>
      <c r="Z4011" s="407"/>
      <c r="AA4011" s="403"/>
      <c r="AB4011" s="405"/>
      <c r="AC4011" s="403"/>
      <c r="AD4011" s="406"/>
      <c r="AG4011" s="403"/>
      <c r="AH4011" s="403"/>
      <c r="AI4011" s="405"/>
      <c r="AL4011" s="403"/>
      <c r="AN4011" s="403"/>
      <c r="AO4011" s="405"/>
      <c r="AP4011" s="403"/>
      <c r="AQ4011" s="403"/>
      <c r="AR4011" s="403"/>
      <c r="AS4011" s="403"/>
      <c r="AT4011" s="403"/>
      <c r="AU4011" s="403"/>
      <c r="AV4011" s="405"/>
      <c r="AW4011" s="404"/>
      <c r="AY4011" s="403"/>
      <c r="BC4011" s="403"/>
      <c r="BD4011" s="403"/>
      <c r="BE4011" s="403"/>
      <c r="BF4011" s="403"/>
      <c r="BG4011" s="403"/>
      <c r="BH4011" s="403"/>
      <c r="BI4011" s="403"/>
      <c r="BJ4011" s="403"/>
      <c r="BK4011" s="403"/>
    </row>
    <row r="4012" spans="1:63" x14ac:dyDescent="0.25">
      <c r="A4012" s="405"/>
      <c r="B4012" s="400"/>
      <c r="C4012" s="403"/>
      <c r="D4012" s="403"/>
      <c r="E4012" s="403"/>
      <c r="I4012" s="404"/>
      <c r="Q4012" s="405"/>
      <c r="S4012" s="405"/>
      <c r="T4012" s="403"/>
      <c r="U4012" s="406"/>
      <c r="V4012" s="400"/>
      <c r="W4012" s="405"/>
      <c r="X4012" s="405"/>
      <c r="Y4012" s="403"/>
      <c r="Z4012" s="407"/>
      <c r="AA4012" s="403"/>
      <c r="AB4012" s="405"/>
      <c r="AC4012" s="403"/>
      <c r="AD4012" s="406"/>
      <c r="AG4012" s="403"/>
      <c r="AH4012" s="403"/>
      <c r="AI4012" s="405"/>
      <c r="AL4012" s="403"/>
      <c r="AN4012" s="403"/>
      <c r="AO4012" s="405"/>
      <c r="AP4012" s="403"/>
      <c r="AQ4012" s="403"/>
      <c r="AR4012" s="403"/>
      <c r="AS4012" s="403"/>
      <c r="AT4012" s="403"/>
      <c r="AU4012" s="403"/>
      <c r="AV4012" s="405"/>
      <c r="AW4012" s="404"/>
      <c r="AY4012" s="403"/>
      <c r="BC4012" s="403"/>
      <c r="BD4012" s="403"/>
      <c r="BE4012" s="403"/>
      <c r="BF4012" s="403"/>
      <c r="BG4012" s="403"/>
      <c r="BH4012" s="403"/>
      <c r="BI4012" s="403"/>
      <c r="BJ4012" s="403"/>
      <c r="BK4012" s="403"/>
    </row>
    <row r="4013" spans="1:63" x14ac:dyDescent="0.25">
      <c r="A4013" s="405"/>
      <c r="B4013" s="400"/>
      <c r="C4013" s="403"/>
      <c r="D4013" s="403"/>
      <c r="E4013" s="403"/>
      <c r="I4013" s="404"/>
      <c r="Q4013" s="405"/>
      <c r="S4013" s="405"/>
      <c r="T4013" s="403"/>
      <c r="U4013" s="406"/>
      <c r="V4013" s="400"/>
      <c r="W4013" s="405"/>
      <c r="X4013" s="405"/>
      <c r="Y4013" s="403"/>
      <c r="Z4013" s="407"/>
      <c r="AA4013" s="403"/>
      <c r="AB4013" s="405"/>
      <c r="AC4013" s="403"/>
      <c r="AD4013" s="406"/>
      <c r="AG4013" s="403"/>
      <c r="AH4013" s="403"/>
      <c r="AI4013" s="405"/>
      <c r="AL4013" s="403"/>
      <c r="AN4013" s="403"/>
      <c r="AO4013" s="405"/>
      <c r="AP4013" s="403"/>
      <c r="AQ4013" s="403"/>
      <c r="AR4013" s="403"/>
      <c r="AS4013" s="403"/>
      <c r="AT4013" s="403"/>
      <c r="AU4013" s="403"/>
      <c r="AV4013" s="405"/>
      <c r="AW4013" s="404"/>
      <c r="AY4013" s="403"/>
      <c r="BC4013" s="403"/>
      <c r="BD4013" s="403"/>
      <c r="BE4013" s="403"/>
      <c r="BF4013" s="403"/>
      <c r="BG4013" s="403"/>
      <c r="BH4013" s="403"/>
      <c r="BI4013" s="403"/>
      <c r="BJ4013" s="403"/>
      <c r="BK4013" s="403"/>
    </row>
    <row r="4014" spans="1:63" x14ac:dyDescent="0.25">
      <c r="A4014" s="405"/>
      <c r="B4014" s="400"/>
      <c r="C4014" s="403"/>
      <c r="D4014" s="403"/>
      <c r="E4014" s="403"/>
      <c r="I4014" s="404"/>
      <c r="Q4014" s="405"/>
      <c r="S4014" s="405"/>
      <c r="T4014" s="403"/>
      <c r="U4014" s="406"/>
      <c r="V4014" s="400"/>
      <c r="W4014" s="405"/>
      <c r="X4014" s="405"/>
      <c r="Y4014" s="403"/>
      <c r="Z4014" s="407"/>
      <c r="AA4014" s="403"/>
      <c r="AB4014" s="405"/>
      <c r="AC4014" s="403"/>
      <c r="AD4014" s="406"/>
      <c r="AG4014" s="403"/>
      <c r="AH4014" s="403"/>
      <c r="AI4014" s="405"/>
      <c r="AL4014" s="403"/>
      <c r="AN4014" s="403"/>
      <c r="AO4014" s="405"/>
      <c r="AP4014" s="403"/>
      <c r="AQ4014" s="403"/>
      <c r="AR4014" s="403"/>
      <c r="AS4014" s="403"/>
      <c r="AT4014" s="403"/>
      <c r="AU4014" s="403"/>
      <c r="AV4014" s="405"/>
      <c r="AW4014" s="404"/>
      <c r="AY4014" s="403"/>
      <c r="BC4014" s="403"/>
      <c r="BD4014" s="403"/>
      <c r="BE4014" s="403"/>
      <c r="BF4014" s="403"/>
      <c r="BG4014" s="403"/>
      <c r="BH4014" s="403"/>
      <c r="BI4014" s="403"/>
      <c r="BJ4014" s="403"/>
      <c r="BK4014" s="403"/>
    </row>
    <row r="4015" spans="1:63" x14ac:dyDescent="0.25">
      <c r="A4015" s="405"/>
      <c r="B4015" s="400"/>
      <c r="C4015" s="403"/>
      <c r="D4015" s="403"/>
      <c r="E4015" s="403"/>
      <c r="I4015" s="404"/>
      <c r="Q4015" s="405"/>
      <c r="S4015" s="405"/>
      <c r="T4015" s="403"/>
      <c r="U4015" s="406"/>
      <c r="V4015" s="400"/>
      <c r="W4015" s="405"/>
      <c r="X4015" s="405"/>
      <c r="Y4015" s="403"/>
      <c r="Z4015" s="407"/>
      <c r="AA4015" s="403"/>
      <c r="AB4015" s="405"/>
      <c r="AC4015" s="403"/>
      <c r="AD4015" s="406"/>
      <c r="AG4015" s="403"/>
      <c r="AH4015" s="403"/>
      <c r="AI4015" s="405"/>
      <c r="AL4015" s="403"/>
      <c r="AN4015" s="403"/>
      <c r="AO4015" s="405"/>
      <c r="AP4015" s="403"/>
      <c r="AQ4015" s="403"/>
      <c r="AR4015" s="403"/>
      <c r="AS4015" s="403"/>
      <c r="AT4015" s="403"/>
      <c r="AU4015" s="403"/>
      <c r="AV4015" s="405"/>
      <c r="AW4015" s="404"/>
      <c r="AY4015" s="403"/>
      <c r="BC4015" s="403"/>
      <c r="BD4015" s="403"/>
      <c r="BE4015" s="403"/>
      <c r="BF4015" s="403"/>
      <c r="BG4015" s="403"/>
      <c r="BH4015" s="403"/>
      <c r="BI4015" s="403"/>
      <c r="BJ4015" s="403"/>
      <c r="BK4015" s="403"/>
    </row>
    <row r="4016" spans="1:63" x14ac:dyDescent="0.25">
      <c r="A4016" s="405"/>
      <c r="B4016" s="400"/>
      <c r="C4016" s="403"/>
      <c r="D4016" s="403"/>
      <c r="E4016" s="403"/>
      <c r="I4016" s="404"/>
      <c r="Q4016" s="405"/>
      <c r="S4016" s="405"/>
      <c r="T4016" s="403"/>
      <c r="U4016" s="406"/>
      <c r="V4016" s="400"/>
      <c r="W4016" s="405"/>
      <c r="X4016" s="405"/>
      <c r="Y4016" s="403"/>
      <c r="Z4016" s="407"/>
      <c r="AA4016" s="403"/>
      <c r="AB4016" s="405"/>
      <c r="AC4016" s="403"/>
      <c r="AD4016" s="406"/>
      <c r="AG4016" s="403"/>
      <c r="AH4016" s="403"/>
      <c r="AI4016" s="405"/>
      <c r="AL4016" s="403"/>
      <c r="AN4016" s="403"/>
      <c r="AO4016" s="405"/>
      <c r="AP4016" s="403"/>
      <c r="AQ4016" s="403"/>
      <c r="AR4016" s="403"/>
      <c r="AS4016" s="403"/>
      <c r="AT4016" s="403"/>
      <c r="AU4016" s="403"/>
      <c r="AV4016" s="405"/>
      <c r="AW4016" s="404"/>
      <c r="AY4016" s="403"/>
      <c r="BC4016" s="403"/>
      <c r="BD4016" s="403"/>
      <c r="BE4016" s="403"/>
      <c r="BF4016" s="403"/>
      <c r="BG4016" s="403"/>
      <c r="BH4016" s="403"/>
      <c r="BI4016" s="403"/>
      <c r="BJ4016" s="403"/>
      <c r="BK4016" s="403"/>
    </row>
    <row r="4017" spans="1:63" x14ac:dyDescent="0.25">
      <c r="A4017" s="405"/>
      <c r="B4017" s="400"/>
      <c r="C4017" s="403"/>
      <c r="D4017" s="403"/>
      <c r="E4017" s="403"/>
      <c r="I4017" s="404"/>
      <c r="Q4017" s="405"/>
      <c r="S4017" s="405"/>
      <c r="T4017" s="403"/>
      <c r="U4017" s="406"/>
      <c r="V4017" s="400"/>
      <c r="W4017" s="405"/>
      <c r="X4017" s="405"/>
      <c r="Y4017" s="403"/>
      <c r="Z4017" s="407"/>
      <c r="AA4017" s="403"/>
      <c r="AB4017" s="405"/>
      <c r="AC4017" s="403"/>
      <c r="AD4017" s="406"/>
      <c r="AG4017" s="403"/>
      <c r="AH4017" s="403"/>
      <c r="AI4017" s="405"/>
      <c r="AL4017" s="403"/>
      <c r="AN4017" s="403"/>
      <c r="AO4017" s="405"/>
      <c r="AP4017" s="403"/>
      <c r="AQ4017" s="403"/>
      <c r="AR4017" s="403"/>
      <c r="AS4017" s="403"/>
      <c r="AT4017" s="403"/>
      <c r="AU4017" s="403"/>
      <c r="AV4017" s="405"/>
      <c r="AW4017" s="404"/>
      <c r="AY4017" s="403"/>
      <c r="BC4017" s="403"/>
      <c r="BD4017" s="403"/>
      <c r="BE4017" s="403"/>
      <c r="BF4017" s="403"/>
      <c r="BG4017" s="403"/>
      <c r="BH4017" s="403"/>
      <c r="BI4017" s="403"/>
      <c r="BJ4017" s="403"/>
      <c r="BK4017" s="403"/>
    </row>
    <row r="4018" spans="1:63" x14ac:dyDescent="0.25">
      <c r="A4018" s="405"/>
      <c r="B4018" s="400"/>
      <c r="C4018" s="403"/>
      <c r="D4018" s="403"/>
      <c r="E4018" s="403"/>
      <c r="I4018" s="404"/>
      <c r="Q4018" s="405"/>
      <c r="S4018" s="405"/>
      <c r="T4018" s="403"/>
      <c r="U4018" s="406"/>
      <c r="V4018" s="400"/>
      <c r="W4018" s="405"/>
      <c r="X4018" s="405"/>
      <c r="Y4018" s="403"/>
      <c r="Z4018" s="407"/>
      <c r="AA4018" s="403"/>
      <c r="AB4018" s="405"/>
      <c r="AC4018" s="403"/>
      <c r="AD4018" s="406"/>
      <c r="AG4018" s="403"/>
      <c r="AH4018" s="403"/>
      <c r="AI4018" s="405"/>
      <c r="AL4018" s="403"/>
      <c r="AN4018" s="403"/>
      <c r="AO4018" s="405"/>
      <c r="AP4018" s="403"/>
      <c r="AQ4018" s="403"/>
      <c r="AR4018" s="403"/>
      <c r="AS4018" s="403"/>
      <c r="AT4018" s="403"/>
      <c r="AU4018" s="403"/>
      <c r="AV4018" s="405"/>
      <c r="AW4018" s="404"/>
      <c r="AY4018" s="403"/>
      <c r="BC4018" s="403"/>
      <c r="BD4018" s="403"/>
      <c r="BE4018" s="403"/>
      <c r="BF4018" s="403"/>
      <c r="BG4018" s="403"/>
      <c r="BH4018" s="403"/>
      <c r="BI4018" s="403"/>
      <c r="BJ4018" s="403"/>
      <c r="BK4018" s="403"/>
    </row>
    <row r="4019" spans="1:63" x14ac:dyDescent="0.25">
      <c r="A4019" s="405"/>
      <c r="B4019" s="400"/>
      <c r="C4019" s="403"/>
      <c r="D4019" s="403"/>
      <c r="E4019" s="403"/>
      <c r="I4019" s="404"/>
      <c r="Q4019" s="405"/>
      <c r="S4019" s="405"/>
      <c r="T4019" s="403"/>
      <c r="U4019" s="406"/>
      <c r="V4019" s="400"/>
      <c r="W4019" s="405"/>
      <c r="X4019" s="405"/>
      <c r="Y4019" s="403"/>
      <c r="Z4019" s="407"/>
      <c r="AA4019" s="403"/>
      <c r="AB4019" s="405"/>
      <c r="AC4019" s="403"/>
      <c r="AD4019" s="406"/>
      <c r="AG4019" s="403"/>
      <c r="AH4019" s="403"/>
      <c r="AI4019" s="405"/>
      <c r="AL4019" s="403"/>
      <c r="AN4019" s="403"/>
      <c r="AO4019" s="405"/>
      <c r="AP4019" s="403"/>
      <c r="AQ4019" s="403"/>
      <c r="AR4019" s="403"/>
      <c r="AS4019" s="403"/>
      <c r="AT4019" s="403"/>
      <c r="AU4019" s="403"/>
      <c r="AV4019" s="405"/>
      <c r="AW4019" s="404"/>
      <c r="AY4019" s="403"/>
      <c r="BC4019" s="403"/>
      <c r="BD4019" s="403"/>
      <c r="BE4019" s="403"/>
      <c r="BF4019" s="403"/>
      <c r="BG4019" s="403"/>
      <c r="BH4019" s="403"/>
      <c r="BI4019" s="403"/>
      <c r="BJ4019" s="403"/>
      <c r="BK4019" s="403"/>
    </row>
    <row r="4020" spans="1:63" x14ac:dyDescent="0.25">
      <c r="A4020" s="405"/>
      <c r="B4020" s="400"/>
      <c r="C4020" s="403"/>
      <c r="D4020" s="403"/>
      <c r="E4020" s="403"/>
      <c r="I4020" s="404"/>
      <c r="Q4020" s="405"/>
      <c r="S4020" s="405"/>
      <c r="T4020" s="403"/>
      <c r="U4020" s="406"/>
      <c r="V4020" s="400"/>
      <c r="W4020" s="405"/>
      <c r="X4020" s="405"/>
      <c r="Y4020" s="403"/>
      <c r="Z4020" s="407"/>
      <c r="AA4020" s="403"/>
      <c r="AB4020" s="405"/>
      <c r="AC4020" s="403"/>
      <c r="AD4020" s="406"/>
      <c r="AG4020" s="403"/>
      <c r="AH4020" s="403"/>
      <c r="AI4020" s="405"/>
      <c r="AL4020" s="403"/>
      <c r="AN4020" s="403"/>
      <c r="AO4020" s="405"/>
      <c r="AP4020" s="403"/>
      <c r="AQ4020" s="403"/>
      <c r="AR4020" s="403"/>
      <c r="AS4020" s="403"/>
      <c r="AT4020" s="403"/>
      <c r="AU4020" s="403"/>
      <c r="AV4020" s="405"/>
      <c r="AW4020" s="404"/>
      <c r="AY4020" s="403"/>
      <c r="BC4020" s="403"/>
      <c r="BD4020" s="403"/>
      <c r="BE4020" s="403"/>
      <c r="BF4020" s="403"/>
      <c r="BG4020" s="403"/>
      <c r="BH4020" s="403"/>
      <c r="BI4020" s="403"/>
      <c r="BJ4020" s="403"/>
      <c r="BK4020" s="403"/>
    </row>
    <row r="4021" spans="1:63" x14ac:dyDescent="0.25">
      <c r="A4021" s="405"/>
      <c r="B4021" s="400"/>
      <c r="C4021" s="403"/>
      <c r="D4021" s="403"/>
      <c r="E4021" s="403"/>
      <c r="I4021" s="404"/>
      <c r="Q4021" s="405"/>
      <c r="S4021" s="405"/>
      <c r="T4021" s="403"/>
      <c r="U4021" s="406"/>
      <c r="V4021" s="400"/>
      <c r="W4021" s="405"/>
      <c r="X4021" s="405"/>
      <c r="Y4021" s="403"/>
      <c r="Z4021" s="407"/>
      <c r="AA4021" s="403"/>
      <c r="AB4021" s="405"/>
      <c r="AC4021" s="403"/>
      <c r="AD4021" s="406"/>
      <c r="AG4021" s="403"/>
      <c r="AH4021" s="403"/>
      <c r="AI4021" s="405"/>
      <c r="AL4021" s="403"/>
      <c r="AN4021" s="403"/>
      <c r="AO4021" s="405"/>
      <c r="AP4021" s="403"/>
      <c r="AQ4021" s="403"/>
      <c r="AR4021" s="403"/>
      <c r="AS4021" s="403"/>
      <c r="AT4021" s="403"/>
      <c r="AU4021" s="403"/>
      <c r="AV4021" s="405"/>
      <c r="AW4021" s="404"/>
      <c r="AY4021" s="403"/>
      <c r="BC4021" s="403"/>
      <c r="BD4021" s="403"/>
      <c r="BE4021" s="403"/>
      <c r="BF4021" s="403"/>
      <c r="BG4021" s="403"/>
      <c r="BH4021" s="403"/>
      <c r="BI4021" s="403"/>
      <c r="BJ4021" s="403"/>
      <c r="BK4021" s="403"/>
    </row>
    <row r="4022" spans="1:63" x14ac:dyDescent="0.25">
      <c r="A4022" s="405"/>
      <c r="B4022" s="400"/>
      <c r="C4022" s="403"/>
      <c r="D4022" s="403"/>
      <c r="E4022" s="403"/>
      <c r="I4022" s="404"/>
      <c r="Q4022" s="405"/>
      <c r="S4022" s="405"/>
      <c r="T4022" s="403"/>
      <c r="U4022" s="406"/>
      <c r="V4022" s="400"/>
      <c r="W4022" s="405"/>
      <c r="X4022" s="405"/>
      <c r="Y4022" s="403"/>
      <c r="Z4022" s="407"/>
      <c r="AA4022" s="403"/>
      <c r="AB4022" s="405"/>
      <c r="AC4022" s="403"/>
      <c r="AD4022" s="406"/>
      <c r="AG4022" s="403"/>
      <c r="AH4022" s="403"/>
      <c r="AI4022" s="405"/>
      <c r="AL4022" s="403"/>
      <c r="AN4022" s="403"/>
      <c r="AO4022" s="405"/>
      <c r="AP4022" s="403"/>
      <c r="AQ4022" s="403"/>
      <c r="AR4022" s="403"/>
      <c r="AS4022" s="403"/>
      <c r="AT4022" s="403"/>
      <c r="AU4022" s="403"/>
      <c r="AV4022" s="405"/>
      <c r="AW4022" s="404"/>
      <c r="AY4022" s="403"/>
      <c r="BC4022" s="403"/>
      <c r="BD4022" s="403"/>
      <c r="BE4022" s="403"/>
      <c r="BF4022" s="403"/>
      <c r="BG4022" s="403"/>
      <c r="BH4022" s="403"/>
      <c r="BI4022" s="403"/>
      <c r="BJ4022" s="403"/>
      <c r="BK4022" s="403"/>
    </row>
    <row r="4023" spans="1:63" x14ac:dyDescent="0.25">
      <c r="A4023" s="405"/>
      <c r="B4023" s="400"/>
      <c r="C4023" s="403"/>
      <c r="D4023" s="403"/>
      <c r="E4023" s="403"/>
      <c r="I4023" s="404"/>
      <c r="Q4023" s="405"/>
      <c r="S4023" s="405"/>
      <c r="T4023" s="403"/>
      <c r="U4023" s="406"/>
      <c r="V4023" s="400"/>
      <c r="W4023" s="405"/>
      <c r="X4023" s="405"/>
      <c r="Y4023" s="403"/>
      <c r="Z4023" s="407"/>
      <c r="AA4023" s="403"/>
      <c r="AB4023" s="405"/>
      <c r="AC4023" s="403"/>
      <c r="AD4023" s="406"/>
      <c r="AG4023" s="403"/>
      <c r="AH4023" s="403"/>
      <c r="AI4023" s="405"/>
      <c r="AL4023" s="403"/>
      <c r="AN4023" s="403"/>
      <c r="AO4023" s="405"/>
      <c r="AP4023" s="403"/>
      <c r="AQ4023" s="403"/>
      <c r="AR4023" s="403"/>
      <c r="AS4023" s="403"/>
      <c r="AT4023" s="403"/>
      <c r="AU4023" s="403"/>
      <c r="AV4023" s="405"/>
      <c r="AW4023" s="404"/>
      <c r="AY4023" s="403"/>
      <c r="BC4023" s="403"/>
      <c r="BD4023" s="403"/>
      <c r="BE4023" s="403"/>
      <c r="BF4023" s="403"/>
      <c r="BG4023" s="403"/>
      <c r="BH4023" s="403"/>
      <c r="BI4023" s="403"/>
      <c r="BJ4023" s="403"/>
      <c r="BK4023" s="403"/>
    </row>
    <row r="4024" spans="1:63" x14ac:dyDescent="0.25">
      <c r="A4024" s="405"/>
      <c r="B4024" s="400"/>
      <c r="C4024" s="403"/>
      <c r="D4024" s="403"/>
      <c r="E4024" s="403"/>
      <c r="I4024" s="404"/>
      <c r="Q4024" s="405"/>
      <c r="S4024" s="405"/>
      <c r="T4024" s="403"/>
      <c r="U4024" s="406"/>
      <c r="V4024" s="400"/>
      <c r="W4024" s="405"/>
      <c r="X4024" s="405"/>
      <c r="Y4024" s="403"/>
      <c r="Z4024" s="407"/>
      <c r="AA4024" s="403"/>
      <c r="AB4024" s="405"/>
      <c r="AC4024" s="403"/>
      <c r="AD4024" s="406"/>
      <c r="AG4024" s="403"/>
      <c r="AH4024" s="403"/>
      <c r="AI4024" s="405"/>
      <c r="AL4024" s="403"/>
      <c r="AN4024" s="403"/>
      <c r="AO4024" s="405"/>
      <c r="AP4024" s="403"/>
      <c r="AQ4024" s="403"/>
      <c r="AR4024" s="403"/>
      <c r="AS4024" s="403"/>
      <c r="AT4024" s="403"/>
      <c r="AU4024" s="403"/>
      <c r="AV4024" s="405"/>
      <c r="AW4024" s="404"/>
      <c r="AY4024" s="403"/>
      <c r="BC4024" s="403"/>
      <c r="BD4024" s="403"/>
      <c r="BE4024" s="403"/>
      <c r="BF4024" s="403"/>
      <c r="BG4024" s="403"/>
      <c r="BH4024" s="403"/>
      <c r="BI4024" s="403"/>
      <c r="BJ4024" s="403"/>
      <c r="BK4024" s="403"/>
    </row>
    <row r="4025" spans="1:63" x14ac:dyDescent="0.25">
      <c r="A4025" s="405"/>
      <c r="B4025" s="400"/>
      <c r="C4025" s="403"/>
      <c r="D4025" s="403"/>
      <c r="E4025" s="403"/>
      <c r="I4025" s="404"/>
      <c r="Q4025" s="405"/>
      <c r="S4025" s="405"/>
      <c r="T4025" s="403"/>
      <c r="U4025" s="406"/>
      <c r="V4025" s="400"/>
      <c r="W4025" s="405"/>
      <c r="X4025" s="405"/>
      <c r="Y4025" s="403"/>
      <c r="Z4025" s="407"/>
      <c r="AA4025" s="403"/>
      <c r="AB4025" s="405"/>
      <c r="AC4025" s="403"/>
      <c r="AD4025" s="406"/>
      <c r="AG4025" s="403"/>
      <c r="AH4025" s="403"/>
      <c r="AI4025" s="405"/>
      <c r="AL4025" s="403"/>
      <c r="AN4025" s="403"/>
      <c r="AO4025" s="405"/>
      <c r="AP4025" s="403"/>
      <c r="AQ4025" s="403"/>
      <c r="AR4025" s="403"/>
      <c r="AS4025" s="403"/>
      <c r="AT4025" s="403"/>
      <c r="AU4025" s="403"/>
      <c r="AV4025" s="405"/>
      <c r="AW4025" s="404"/>
      <c r="AY4025" s="403"/>
      <c r="BC4025" s="403"/>
      <c r="BD4025" s="403"/>
      <c r="BE4025" s="403"/>
      <c r="BF4025" s="403"/>
      <c r="BG4025" s="403"/>
      <c r="BH4025" s="403"/>
      <c r="BI4025" s="403"/>
      <c r="BJ4025" s="403"/>
      <c r="BK4025" s="403"/>
    </row>
    <row r="4026" spans="1:63" x14ac:dyDescent="0.25">
      <c r="A4026" s="405"/>
      <c r="B4026" s="400"/>
      <c r="C4026" s="403"/>
      <c r="D4026" s="403"/>
      <c r="E4026" s="403"/>
      <c r="I4026" s="404"/>
      <c r="Q4026" s="405"/>
      <c r="S4026" s="405"/>
      <c r="T4026" s="403"/>
      <c r="U4026" s="406"/>
      <c r="V4026" s="400"/>
      <c r="W4026" s="405"/>
      <c r="X4026" s="405"/>
      <c r="Y4026" s="403"/>
      <c r="Z4026" s="407"/>
      <c r="AA4026" s="403"/>
      <c r="AB4026" s="405"/>
      <c r="AC4026" s="403"/>
      <c r="AD4026" s="406"/>
      <c r="AG4026" s="403"/>
      <c r="AH4026" s="403"/>
      <c r="AI4026" s="405"/>
      <c r="AL4026" s="403"/>
      <c r="AN4026" s="403"/>
      <c r="AO4026" s="405"/>
      <c r="AP4026" s="403"/>
      <c r="AQ4026" s="403"/>
      <c r="AR4026" s="403"/>
      <c r="AS4026" s="403"/>
      <c r="AT4026" s="403"/>
      <c r="AU4026" s="403"/>
      <c r="AV4026" s="405"/>
      <c r="AW4026" s="404"/>
      <c r="AY4026" s="403"/>
      <c r="BC4026" s="403"/>
      <c r="BD4026" s="403"/>
      <c r="BE4026" s="403"/>
      <c r="BF4026" s="403"/>
      <c r="BG4026" s="403"/>
      <c r="BH4026" s="403"/>
      <c r="BI4026" s="403"/>
      <c r="BJ4026" s="403"/>
      <c r="BK4026" s="403"/>
    </row>
    <row r="4027" spans="1:63" x14ac:dyDescent="0.25">
      <c r="A4027" s="405"/>
      <c r="B4027" s="400"/>
      <c r="C4027" s="403"/>
      <c r="D4027" s="403"/>
      <c r="E4027" s="403"/>
      <c r="I4027" s="404"/>
      <c r="Q4027" s="405"/>
      <c r="S4027" s="405"/>
      <c r="T4027" s="403"/>
      <c r="U4027" s="406"/>
      <c r="V4027" s="400"/>
      <c r="W4027" s="405"/>
      <c r="X4027" s="405"/>
      <c r="Y4027" s="403"/>
      <c r="Z4027" s="407"/>
      <c r="AA4027" s="403"/>
      <c r="AB4027" s="405"/>
      <c r="AC4027" s="403"/>
      <c r="AD4027" s="406"/>
      <c r="AG4027" s="403"/>
      <c r="AH4027" s="403"/>
      <c r="AI4027" s="405"/>
      <c r="AL4027" s="403"/>
      <c r="AN4027" s="403"/>
      <c r="AO4027" s="405"/>
      <c r="AP4027" s="403"/>
      <c r="AQ4027" s="403"/>
      <c r="AR4027" s="403"/>
      <c r="AS4027" s="403"/>
      <c r="AT4027" s="403"/>
      <c r="AU4027" s="403"/>
      <c r="AV4027" s="405"/>
      <c r="AW4027" s="404"/>
      <c r="AY4027" s="403"/>
      <c r="BC4027" s="403"/>
      <c r="BD4027" s="403"/>
      <c r="BE4027" s="403"/>
      <c r="BF4027" s="403"/>
      <c r="BG4027" s="403"/>
      <c r="BH4027" s="403"/>
      <c r="BI4027" s="403"/>
      <c r="BJ4027" s="403"/>
      <c r="BK4027" s="403"/>
    </row>
    <row r="4028" spans="1:63" x14ac:dyDescent="0.25">
      <c r="A4028" s="405"/>
      <c r="B4028" s="400"/>
      <c r="C4028" s="403"/>
      <c r="D4028" s="403"/>
      <c r="E4028" s="403"/>
      <c r="I4028" s="404"/>
      <c r="Q4028" s="405"/>
      <c r="S4028" s="405"/>
      <c r="T4028" s="403"/>
      <c r="U4028" s="406"/>
      <c r="V4028" s="400"/>
      <c r="W4028" s="405"/>
      <c r="X4028" s="405"/>
      <c r="Y4028" s="403"/>
      <c r="Z4028" s="407"/>
      <c r="AA4028" s="403"/>
      <c r="AB4028" s="405"/>
      <c r="AC4028" s="403"/>
      <c r="AD4028" s="406"/>
      <c r="AG4028" s="403"/>
      <c r="AH4028" s="403"/>
      <c r="AI4028" s="405"/>
      <c r="AL4028" s="403"/>
      <c r="AN4028" s="403"/>
      <c r="AO4028" s="405"/>
      <c r="AP4028" s="403"/>
      <c r="AQ4028" s="403"/>
      <c r="AR4028" s="403"/>
      <c r="AS4028" s="403"/>
      <c r="AT4028" s="403"/>
      <c r="AU4028" s="403"/>
      <c r="AV4028" s="405"/>
      <c r="AW4028" s="404"/>
      <c r="AY4028" s="403"/>
      <c r="BC4028" s="403"/>
      <c r="BD4028" s="403"/>
      <c r="BE4028" s="403"/>
      <c r="BF4028" s="403"/>
      <c r="BG4028" s="403"/>
      <c r="BH4028" s="403"/>
      <c r="BI4028" s="403"/>
      <c r="BJ4028" s="403"/>
      <c r="BK4028" s="403"/>
    </row>
    <row r="4029" spans="1:63" x14ac:dyDescent="0.25">
      <c r="A4029" s="405"/>
      <c r="B4029" s="400"/>
      <c r="C4029" s="403"/>
      <c r="D4029" s="403"/>
      <c r="E4029" s="403"/>
      <c r="I4029" s="404"/>
      <c r="Q4029" s="405"/>
      <c r="S4029" s="405"/>
      <c r="T4029" s="403"/>
      <c r="U4029" s="406"/>
      <c r="V4029" s="400"/>
      <c r="W4029" s="405"/>
      <c r="X4029" s="405"/>
      <c r="Y4029" s="403"/>
      <c r="Z4029" s="407"/>
      <c r="AA4029" s="403"/>
      <c r="AB4029" s="405"/>
      <c r="AC4029" s="403"/>
      <c r="AD4029" s="406"/>
      <c r="AG4029" s="403"/>
      <c r="AH4029" s="403"/>
      <c r="AI4029" s="405"/>
      <c r="AL4029" s="403"/>
      <c r="AN4029" s="403"/>
      <c r="AO4029" s="405"/>
      <c r="AP4029" s="403"/>
      <c r="AQ4029" s="403"/>
      <c r="AR4029" s="403"/>
      <c r="AS4029" s="403"/>
      <c r="AT4029" s="403"/>
      <c r="AU4029" s="403"/>
      <c r="AV4029" s="405"/>
      <c r="AW4029" s="404"/>
      <c r="AY4029" s="403"/>
      <c r="BC4029" s="403"/>
      <c r="BD4029" s="403"/>
      <c r="BE4029" s="403"/>
      <c r="BF4029" s="403"/>
      <c r="BG4029" s="403"/>
      <c r="BH4029" s="403"/>
      <c r="BI4029" s="403"/>
      <c r="BJ4029" s="403"/>
      <c r="BK4029" s="403"/>
    </row>
    <row r="4030" spans="1:63" x14ac:dyDescent="0.25">
      <c r="A4030" s="405"/>
      <c r="B4030" s="400"/>
      <c r="C4030" s="403"/>
      <c r="D4030" s="403"/>
      <c r="E4030" s="403"/>
      <c r="I4030" s="404"/>
      <c r="Q4030" s="405"/>
      <c r="S4030" s="405"/>
      <c r="T4030" s="403"/>
      <c r="U4030" s="406"/>
      <c r="V4030" s="400"/>
      <c r="W4030" s="405"/>
      <c r="X4030" s="405"/>
      <c r="Y4030" s="403"/>
      <c r="Z4030" s="407"/>
      <c r="AA4030" s="403"/>
      <c r="AB4030" s="405"/>
      <c r="AC4030" s="403"/>
      <c r="AD4030" s="406"/>
      <c r="AG4030" s="403"/>
      <c r="AH4030" s="403"/>
      <c r="AI4030" s="405"/>
      <c r="AL4030" s="403"/>
      <c r="AN4030" s="403"/>
      <c r="AO4030" s="405"/>
      <c r="AP4030" s="403"/>
      <c r="AQ4030" s="403"/>
      <c r="AR4030" s="403"/>
      <c r="AS4030" s="403"/>
      <c r="AT4030" s="403"/>
      <c r="AU4030" s="403"/>
      <c r="AV4030" s="405"/>
      <c r="AW4030" s="404"/>
      <c r="AY4030" s="403"/>
      <c r="BC4030" s="403"/>
      <c r="BD4030" s="403"/>
      <c r="BE4030" s="403"/>
      <c r="BF4030" s="403"/>
      <c r="BG4030" s="403"/>
      <c r="BH4030" s="403"/>
      <c r="BI4030" s="403"/>
      <c r="BJ4030" s="403"/>
      <c r="BK4030" s="403"/>
    </row>
    <row r="4031" spans="1:63" x14ac:dyDescent="0.25">
      <c r="A4031" s="405"/>
      <c r="B4031" s="400"/>
      <c r="C4031" s="403"/>
      <c r="D4031" s="403"/>
      <c r="E4031" s="403"/>
      <c r="I4031" s="404"/>
      <c r="Q4031" s="405"/>
      <c r="S4031" s="405"/>
      <c r="T4031" s="403"/>
      <c r="U4031" s="406"/>
      <c r="V4031" s="400"/>
      <c r="W4031" s="405"/>
      <c r="X4031" s="405"/>
      <c r="Y4031" s="403"/>
      <c r="Z4031" s="407"/>
      <c r="AA4031" s="403"/>
      <c r="AB4031" s="405"/>
      <c r="AC4031" s="403"/>
      <c r="AD4031" s="406"/>
      <c r="AG4031" s="403"/>
      <c r="AH4031" s="403"/>
      <c r="AI4031" s="405"/>
      <c r="AL4031" s="403"/>
      <c r="AN4031" s="403"/>
      <c r="AO4031" s="405"/>
      <c r="AP4031" s="403"/>
      <c r="AQ4031" s="403"/>
      <c r="AR4031" s="403"/>
      <c r="AS4031" s="403"/>
      <c r="AT4031" s="403"/>
      <c r="AU4031" s="403"/>
      <c r="AV4031" s="405"/>
      <c r="AW4031" s="404"/>
      <c r="AY4031" s="403"/>
      <c r="BC4031" s="403"/>
      <c r="BD4031" s="403"/>
      <c r="BE4031" s="403"/>
      <c r="BF4031" s="403"/>
      <c r="BG4031" s="403"/>
      <c r="BH4031" s="403"/>
      <c r="BI4031" s="403"/>
      <c r="BJ4031" s="403"/>
      <c r="BK4031" s="403"/>
    </row>
    <row r="4032" spans="1:63" x14ac:dyDescent="0.25">
      <c r="A4032" s="405"/>
      <c r="B4032" s="400"/>
      <c r="C4032" s="403"/>
      <c r="D4032" s="403"/>
      <c r="E4032" s="403"/>
      <c r="I4032" s="404"/>
      <c r="Q4032" s="405"/>
      <c r="S4032" s="405"/>
      <c r="T4032" s="403"/>
      <c r="U4032" s="406"/>
      <c r="V4032" s="400"/>
      <c r="W4032" s="405"/>
      <c r="X4032" s="405"/>
      <c r="Y4032" s="403"/>
      <c r="Z4032" s="407"/>
      <c r="AA4032" s="403"/>
      <c r="AB4032" s="405"/>
      <c r="AC4032" s="403"/>
      <c r="AD4032" s="406"/>
      <c r="AG4032" s="403"/>
      <c r="AH4032" s="403"/>
      <c r="AI4032" s="405"/>
      <c r="AL4032" s="403"/>
      <c r="AN4032" s="403"/>
      <c r="AO4032" s="405"/>
      <c r="AP4032" s="403"/>
      <c r="AQ4032" s="403"/>
      <c r="AR4032" s="403"/>
      <c r="AS4032" s="403"/>
      <c r="AT4032" s="403"/>
      <c r="AU4032" s="403"/>
      <c r="AV4032" s="405"/>
      <c r="AW4032" s="404"/>
      <c r="AY4032" s="403"/>
      <c r="BC4032" s="403"/>
      <c r="BD4032" s="403"/>
      <c r="BE4032" s="403"/>
      <c r="BF4032" s="403"/>
      <c r="BG4032" s="403"/>
      <c r="BH4032" s="403"/>
      <c r="BI4032" s="403"/>
      <c r="BJ4032" s="403"/>
      <c r="BK4032" s="403"/>
    </row>
    <row r="4033" spans="1:63" x14ac:dyDescent="0.25">
      <c r="A4033" s="405"/>
      <c r="B4033" s="400"/>
      <c r="C4033" s="403"/>
      <c r="D4033" s="403"/>
      <c r="E4033" s="403"/>
      <c r="I4033" s="404"/>
      <c r="Q4033" s="405"/>
      <c r="S4033" s="405"/>
      <c r="T4033" s="403"/>
      <c r="U4033" s="406"/>
      <c r="V4033" s="400"/>
      <c r="W4033" s="405"/>
      <c r="X4033" s="405"/>
      <c r="Y4033" s="403"/>
      <c r="Z4033" s="407"/>
      <c r="AA4033" s="403"/>
      <c r="AB4033" s="405"/>
      <c r="AC4033" s="403"/>
      <c r="AD4033" s="406"/>
      <c r="AG4033" s="403"/>
      <c r="AH4033" s="403"/>
      <c r="AI4033" s="405"/>
      <c r="AL4033" s="403"/>
      <c r="AN4033" s="403"/>
      <c r="AO4033" s="405"/>
      <c r="AP4033" s="403"/>
      <c r="AQ4033" s="403"/>
      <c r="AR4033" s="403"/>
      <c r="AS4033" s="403"/>
      <c r="AT4033" s="403"/>
      <c r="AU4033" s="403"/>
      <c r="AV4033" s="405"/>
      <c r="AW4033" s="404"/>
      <c r="AY4033" s="403"/>
      <c r="BC4033" s="403"/>
      <c r="BD4033" s="403"/>
      <c r="BE4033" s="403"/>
      <c r="BF4033" s="403"/>
      <c r="BG4033" s="403"/>
      <c r="BH4033" s="403"/>
      <c r="BI4033" s="403"/>
      <c r="BJ4033" s="403"/>
      <c r="BK4033" s="403"/>
    </row>
    <row r="4034" spans="1:63" x14ac:dyDescent="0.25">
      <c r="A4034" s="405"/>
      <c r="B4034" s="400"/>
      <c r="C4034" s="403"/>
      <c r="D4034" s="403"/>
      <c r="E4034" s="403"/>
      <c r="I4034" s="404"/>
      <c r="Q4034" s="405"/>
      <c r="S4034" s="405"/>
      <c r="T4034" s="403"/>
      <c r="U4034" s="406"/>
      <c r="V4034" s="400"/>
      <c r="W4034" s="405"/>
      <c r="X4034" s="405"/>
      <c r="Y4034" s="403"/>
      <c r="Z4034" s="407"/>
      <c r="AA4034" s="403"/>
      <c r="AB4034" s="405"/>
      <c r="AC4034" s="403"/>
      <c r="AD4034" s="406"/>
      <c r="AG4034" s="403"/>
      <c r="AH4034" s="403"/>
      <c r="AI4034" s="405"/>
      <c r="AL4034" s="403"/>
      <c r="AN4034" s="403"/>
      <c r="AO4034" s="405"/>
      <c r="AP4034" s="403"/>
      <c r="AQ4034" s="403"/>
      <c r="AR4034" s="403"/>
      <c r="AS4034" s="403"/>
      <c r="AT4034" s="403"/>
      <c r="AU4034" s="403"/>
      <c r="AV4034" s="405"/>
      <c r="AW4034" s="404"/>
      <c r="AY4034" s="403"/>
      <c r="BC4034" s="403"/>
      <c r="BD4034" s="403"/>
      <c r="BE4034" s="403"/>
      <c r="BF4034" s="403"/>
      <c r="BG4034" s="403"/>
      <c r="BH4034" s="403"/>
      <c r="BI4034" s="403"/>
      <c r="BJ4034" s="403"/>
      <c r="BK4034" s="403"/>
    </row>
    <row r="4035" spans="1:63" x14ac:dyDescent="0.25">
      <c r="A4035" s="405"/>
      <c r="B4035" s="400"/>
      <c r="C4035" s="403"/>
      <c r="D4035" s="403"/>
      <c r="E4035" s="403"/>
      <c r="I4035" s="404"/>
      <c r="Q4035" s="405"/>
      <c r="S4035" s="405"/>
      <c r="T4035" s="403"/>
      <c r="U4035" s="406"/>
      <c r="V4035" s="400"/>
      <c r="W4035" s="405"/>
      <c r="X4035" s="405"/>
      <c r="Y4035" s="403"/>
      <c r="Z4035" s="407"/>
      <c r="AA4035" s="403"/>
      <c r="AB4035" s="405"/>
      <c r="AC4035" s="403"/>
      <c r="AD4035" s="406"/>
      <c r="AG4035" s="403"/>
      <c r="AH4035" s="403"/>
      <c r="AI4035" s="405"/>
      <c r="AL4035" s="403"/>
      <c r="AN4035" s="403"/>
      <c r="AO4035" s="405"/>
      <c r="AP4035" s="403"/>
      <c r="AQ4035" s="403"/>
      <c r="AR4035" s="403"/>
      <c r="AS4035" s="403"/>
      <c r="AT4035" s="403"/>
      <c r="AU4035" s="403"/>
      <c r="AV4035" s="405"/>
      <c r="AW4035" s="404"/>
      <c r="AY4035" s="403"/>
      <c r="BC4035" s="403"/>
      <c r="BD4035" s="403"/>
      <c r="BE4035" s="403"/>
      <c r="BF4035" s="403"/>
      <c r="BG4035" s="403"/>
      <c r="BH4035" s="403"/>
      <c r="BI4035" s="403"/>
      <c r="BJ4035" s="403"/>
      <c r="BK4035" s="403"/>
    </row>
    <row r="4036" spans="1:63" x14ac:dyDescent="0.25">
      <c r="A4036" s="405"/>
      <c r="B4036" s="400"/>
      <c r="C4036" s="403"/>
      <c r="D4036" s="403"/>
      <c r="E4036" s="403"/>
      <c r="I4036" s="404"/>
      <c r="Q4036" s="405"/>
      <c r="S4036" s="405"/>
      <c r="T4036" s="403"/>
      <c r="U4036" s="406"/>
      <c r="V4036" s="400"/>
      <c r="W4036" s="405"/>
      <c r="X4036" s="405"/>
      <c r="Y4036" s="403"/>
      <c r="Z4036" s="407"/>
      <c r="AA4036" s="403"/>
      <c r="AB4036" s="405"/>
      <c r="AC4036" s="403"/>
      <c r="AD4036" s="406"/>
      <c r="AG4036" s="403"/>
      <c r="AH4036" s="403"/>
      <c r="AI4036" s="405"/>
      <c r="AL4036" s="403"/>
      <c r="AN4036" s="403"/>
      <c r="AO4036" s="405"/>
      <c r="AP4036" s="403"/>
      <c r="AQ4036" s="403"/>
      <c r="AR4036" s="403"/>
      <c r="AS4036" s="403"/>
      <c r="AT4036" s="403"/>
      <c r="AU4036" s="403"/>
      <c r="AV4036" s="405"/>
      <c r="AW4036" s="404"/>
      <c r="AY4036" s="403"/>
      <c r="BC4036" s="403"/>
      <c r="BD4036" s="403"/>
      <c r="BE4036" s="403"/>
      <c r="BF4036" s="403"/>
      <c r="BG4036" s="403"/>
      <c r="BH4036" s="403"/>
      <c r="BI4036" s="403"/>
      <c r="BJ4036" s="403"/>
      <c r="BK4036" s="403"/>
    </row>
    <row r="4037" spans="1:63" x14ac:dyDescent="0.25">
      <c r="A4037" s="405"/>
      <c r="B4037" s="400"/>
      <c r="C4037" s="403"/>
      <c r="D4037" s="403"/>
      <c r="E4037" s="403"/>
      <c r="I4037" s="404"/>
      <c r="Q4037" s="405"/>
      <c r="S4037" s="405"/>
      <c r="T4037" s="403"/>
      <c r="U4037" s="406"/>
      <c r="V4037" s="400"/>
      <c r="W4037" s="405"/>
      <c r="X4037" s="405"/>
      <c r="Y4037" s="403"/>
      <c r="Z4037" s="407"/>
      <c r="AA4037" s="403"/>
      <c r="AB4037" s="405"/>
      <c r="AC4037" s="403"/>
      <c r="AD4037" s="406"/>
      <c r="AG4037" s="403"/>
      <c r="AH4037" s="403"/>
      <c r="AI4037" s="405"/>
      <c r="AL4037" s="403"/>
      <c r="AN4037" s="403"/>
      <c r="AO4037" s="405"/>
      <c r="AP4037" s="403"/>
      <c r="AQ4037" s="403"/>
      <c r="AR4037" s="403"/>
      <c r="AS4037" s="403"/>
      <c r="AT4037" s="403"/>
      <c r="AU4037" s="403"/>
      <c r="AV4037" s="405"/>
      <c r="AW4037" s="404"/>
      <c r="AY4037" s="403"/>
      <c r="BC4037" s="403"/>
      <c r="BD4037" s="403"/>
      <c r="BE4037" s="403"/>
      <c r="BF4037" s="403"/>
      <c r="BG4037" s="403"/>
      <c r="BH4037" s="403"/>
      <c r="BI4037" s="403"/>
      <c r="BJ4037" s="403"/>
      <c r="BK4037" s="403"/>
    </row>
    <row r="4038" spans="1:63" x14ac:dyDescent="0.25">
      <c r="A4038" s="405"/>
      <c r="B4038" s="400"/>
      <c r="C4038" s="403"/>
      <c r="D4038" s="403"/>
      <c r="E4038" s="403"/>
      <c r="I4038" s="404"/>
      <c r="Q4038" s="405"/>
      <c r="S4038" s="405"/>
      <c r="T4038" s="403"/>
      <c r="U4038" s="406"/>
      <c r="V4038" s="400"/>
      <c r="W4038" s="405"/>
      <c r="X4038" s="405"/>
      <c r="Y4038" s="403"/>
      <c r="Z4038" s="407"/>
      <c r="AA4038" s="403"/>
      <c r="AB4038" s="405"/>
      <c r="AC4038" s="403"/>
      <c r="AD4038" s="406"/>
      <c r="AG4038" s="403"/>
      <c r="AH4038" s="403"/>
      <c r="AI4038" s="405"/>
      <c r="AL4038" s="403"/>
      <c r="AN4038" s="403"/>
      <c r="AO4038" s="405"/>
      <c r="AP4038" s="403"/>
      <c r="AQ4038" s="403"/>
      <c r="AR4038" s="403"/>
      <c r="AS4038" s="403"/>
      <c r="AT4038" s="403"/>
      <c r="AU4038" s="403"/>
      <c r="AV4038" s="405"/>
      <c r="AW4038" s="404"/>
      <c r="AY4038" s="403"/>
      <c r="BC4038" s="403"/>
      <c r="BD4038" s="403"/>
      <c r="BE4038" s="403"/>
      <c r="BF4038" s="403"/>
      <c r="BG4038" s="403"/>
      <c r="BH4038" s="403"/>
      <c r="BI4038" s="403"/>
      <c r="BJ4038" s="403"/>
      <c r="BK4038" s="403"/>
    </row>
    <row r="4039" spans="1:63" x14ac:dyDescent="0.25">
      <c r="A4039" s="405"/>
      <c r="B4039" s="400"/>
      <c r="C4039" s="403"/>
      <c r="D4039" s="403"/>
      <c r="E4039" s="403"/>
      <c r="I4039" s="404"/>
      <c r="Q4039" s="405"/>
      <c r="S4039" s="405"/>
      <c r="T4039" s="403"/>
      <c r="U4039" s="406"/>
      <c r="V4039" s="400"/>
      <c r="W4039" s="405"/>
      <c r="X4039" s="405"/>
      <c r="Y4039" s="403"/>
      <c r="Z4039" s="407"/>
      <c r="AA4039" s="403"/>
      <c r="AB4039" s="405"/>
      <c r="AC4039" s="403"/>
      <c r="AD4039" s="406"/>
      <c r="AG4039" s="403"/>
      <c r="AH4039" s="403"/>
      <c r="AI4039" s="405"/>
      <c r="AL4039" s="403"/>
      <c r="AN4039" s="403"/>
      <c r="AO4039" s="405"/>
      <c r="AP4039" s="403"/>
      <c r="AQ4039" s="403"/>
      <c r="AR4039" s="403"/>
      <c r="AS4039" s="403"/>
      <c r="AT4039" s="403"/>
      <c r="AU4039" s="403"/>
      <c r="AV4039" s="405"/>
      <c r="AW4039" s="404"/>
      <c r="AY4039" s="403"/>
      <c r="BC4039" s="403"/>
      <c r="BD4039" s="403"/>
      <c r="BE4039" s="403"/>
      <c r="BF4039" s="403"/>
      <c r="BG4039" s="403"/>
      <c r="BH4039" s="403"/>
      <c r="BI4039" s="403"/>
      <c r="BJ4039" s="403"/>
      <c r="BK4039" s="403"/>
    </row>
    <row r="4040" spans="1:63" x14ac:dyDescent="0.25">
      <c r="A4040" s="405"/>
      <c r="B4040" s="400"/>
      <c r="C4040" s="403"/>
      <c r="D4040" s="403"/>
      <c r="E4040" s="403"/>
      <c r="I4040" s="404"/>
      <c r="Q4040" s="405"/>
      <c r="S4040" s="405"/>
      <c r="T4040" s="403"/>
      <c r="U4040" s="406"/>
      <c r="V4040" s="400"/>
      <c r="W4040" s="405"/>
      <c r="X4040" s="405"/>
      <c r="Y4040" s="403"/>
      <c r="Z4040" s="407"/>
      <c r="AA4040" s="403"/>
      <c r="AB4040" s="405"/>
      <c r="AC4040" s="403"/>
      <c r="AD4040" s="406"/>
      <c r="AG4040" s="403"/>
      <c r="AH4040" s="403"/>
      <c r="AI4040" s="405"/>
      <c r="AL4040" s="403"/>
      <c r="AN4040" s="403"/>
      <c r="AO4040" s="405"/>
      <c r="AP4040" s="403"/>
      <c r="AQ4040" s="403"/>
      <c r="AR4040" s="403"/>
      <c r="AS4040" s="403"/>
      <c r="AT4040" s="403"/>
      <c r="AU4040" s="403"/>
      <c r="AV4040" s="405"/>
      <c r="AW4040" s="404"/>
      <c r="AY4040" s="403"/>
      <c r="BC4040" s="403"/>
      <c r="BD4040" s="403"/>
      <c r="BE4040" s="403"/>
      <c r="BF4040" s="403"/>
      <c r="BG4040" s="403"/>
      <c r="BH4040" s="403"/>
      <c r="BI4040" s="403"/>
      <c r="BJ4040" s="403"/>
      <c r="BK4040" s="403"/>
    </row>
    <row r="4041" spans="1:63" x14ac:dyDescent="0.25">
      <c r="A4041" s="405"/>
      <c r="B4041" s="400"/>
      <c r="C4041" s="403"/>
      <c r="D4041" s="403"/>
      <c r="E4041" s="403"/>
      <c r="I4041" s="404"/>
      <c r="Q4041" s="405"/>
      <c r="S4041" s="405"/>
      <c r="T4041" s="403"/>
      <c r="U4041" s="406"/>
      <c r="V4041" s="400"/>
      <c r="W4041" s="405"/>
      <c r="X4041" s="405"/>
      <c r="Y4041" s="403"/>
      <c r="Z4041" s="407"/>
      <c r="AA4041" s="403"/>
      <c r="AB4041" s="405"/>
      <c r="AC4041" s="403"/>
      <c r="AD4041" s="406"/>
      <c r="AG4041" s="403"/>
      <c r="AH4041" s="403"/>
      <c r="AI4041" s="405"/>
      <c r="AL4041" s="403"/>
      <c r="AN4041" s="403"/>
      <c r="AO4041" s="405"/>
      <c r="AP4041" s="403"/>
      <c r="AQ4041" s="403"/>
      <c r="AR4041" s="403"/>
      <c r="AS4041" s="403"/>
      <c r="AT4041" s="403"/>
      <c r="AU4041" s="403"/>
      <c r="AV4041" s="405"/>
      <c r="AW4041" s="404"/>
      <c r="AY4041" s="403"/>
      <c r="BC4041" s="403"/>
      <c r="BD4041" s="403"/>
      <c r="BE4041" s="403"/>
      <c r="BF4041" s="403"/>
      <c r="BG4041" s="403"/>
      <c r="BH4041" s="403"/>
      <c r="BI4041" s="403"/>
      <c r="BJ4041" s="403"/>
      <c r="BK4041" s="403"/>
    </row>
    <row r="4042" spans="1:63" x14ac:dyDescent="0.25">
      <c r="A4042" s="405"/>
      <c r="B4042" s="400"/>
      <c r="C4042" s="403"/>
      <c r="D4042" s="403"/>
      <c r="E4042" s="403"/>
      <c r="I4042" s="404"/>
      <c r="Q4042" s="405"/>
      <c r="S4042" s="405"/>
      <c r="T4042" s="403"/>
      <c r="U4042" s="406"/>
      <c r="V4042" s="400"/>
      <c r="W4042" s="405"/>
      <c r="X4042" s="405"/>
      <c r="Y4042" s="403"/>
      <c r="Z4042" s="407"/>
      <c r="AA4042" s="403"/>
      <c r="AB4042" s="405"/>
      <c r="AC4042" s="403"/>
      <c r="AD4042" s="406"/>
      <c r="AG4042" s="403"/>
      <c r="AH4042" s="403"/>
      <c r="AI4042" s="405"/>
      <c r="AL4042" s="403"/>
      <c r="AN4042" s="403"/>
      <c r="AO4042" s="405"/>
      <c r="AP4042" s="403"/>
      <c r="AQ4042" s="403"/>
      <c r="AR4042" s="403"/>
      <c r="AS4042" s="403"/>
      <c r="AT4042" s="403"/>
      <c r="AU4042" s="403"/>
      <c r="AV4042" s="405"/>
      <c r="AW4042" s="404"/>
      <c r="AY4042" s="403"/>
      <c r="BC4042" s="403"/>
      <c r="BD4042" s="403"/>
      <c r="BE4042" s="403"/>
      <c r="BF4042" s="403"/>
      <c r="BG4042" s="403"/>
      <c r="BH4042" s="403"/>
      <c r="BI4042" s="403"/>
      <c r="BJ4042" s="403"/>
      <c r="BK4042" s="403"/>
    </row>
    <row r="4043" spans="1:63" x14ac:dyDescent="0.25">
      <c r="A4043" s="405"/>
      <c r="B4043" s="400"/>
      <c r="C4043" s="403"/>
      <c r="D4043" s="403"/>
      <c r="E4043" s="403"/>
      <c r="I4043" s="404"/>
      <c r="Q4043" s="405"/>
      <c r="S4043" s="405"/>
      <c r="T4043" s="403"/>
      <c r="U4043" s="406"/>
      <c r="V4043" s="400"/>
      <c r="W4043" s="405"/>
      <c r="X4043" s="405"/>
      <c r="Y4043" s="403"/>
      <c r="Z4043" s="407"/>
      <c r="AA4043" s="403"/>
      <c r="AB4043" s="405"/>
      <c r="AC4043" s="403"/>
      <c r="AD4043" s="406"/>
      <c r="AG4043" s="403"/>
      <c r="AH4043" s="403"/>
      <c r="AI4043" s="405"/>
      <c r="AL4043" s="403"/>
      <c r="AN4043" s="403"/>
      <c r="AO4043" s="405"/>
      <c r="AP4043" s="403"/>
      <c r="AQ4043" s="403"/>
      <c r="AR4043" s="403"/>
      <c r="AS4043" s="403"/>
      <c r="AT4043" s="403"/>
      <c r="AU4043" s="403"/>
      <c r="AV4043" s="405"/>
      <c r="AW4043" s="404"/>
      <c r="AY4043" s="403"/>
      <c r="BC4043" s="403"/>
      <c r="BD4043" s="403"/>
      <c r="BE4043" s="403"/>
      <c r="BF4043" s="403"/>
      <c r="BG4043" s="403"/>
      <c r="BH4043" s="403"/>
      <c r="BI4043" s="403"/>
      <c r="BJ4043" s="403"/>
      <c r="BK4043" s="403"/>
    </row>
    <row r="4044" spans="1:63" x14ac:dyDescent="0.25">
      <c r="A4044" s="405"/>
      <c r="B4044" s="400"/>
      <c r="C4044" s="403"/>
      <c r="D4044" s="403"/>
      <c r="E4044" s="403"/>
      <c r="I4044" s="404"/>
      <c r="Q4044" s="405"/>
      <c r="S4044" s="405"/>
      <c r="T4044" s="403"/>
      <c r="U4044" s="406"/>
      <c r="V4044" s="400"/>
      <c r="W4044" s="405"/>
      <c r="X4044" s="405"/>
      <c r="Y4044" s="403"/>
      <c r="Z4044" s="407"/>
      <c r="AA4044" s="403"/>
      <c r="AB4044" s="405"/>
      <c r="AC4044" s="403"/>
      <c r="AD4044" s="406"/>
      <c r="AG4044" s="403"/>
      <c r="AH4044" s="403"/>
      <c r="AI4044" s="405"/>
      <c r="AL4044" s="403"/>
      <c r="AN4044" s="403"/>
      <c r="AO4044" s="405"/>
      <c r="AP4044" s="403"/>
      <c r="AQ4044" s="403"/>
      <c r="AR4044" s="403"/>
      <c r="AS4044" s="403"/>
      <c r="AT4044" s="403"/>
      <c r="AU4044" s="403"/>
      <c r="AV4044" s="405"/>
      <c r="AW4044" s="404"/>
      <c r="AY4044" s="403"/>
      <c r="BC4044" s="403"/>
      <c r="BD4044" s="403"/>
      <c r="BE4044" s="403"/>
      <c r="BF4044" s="403"/>
      <c r="BG4044" s="403"/>
      <c r="BH4044" s="403"/>
      <c r="BI4044" s="403"/>
      <c r="BJ4044" s="403"/>
      <c r="BK4044" s="403"/>
    </row>
    <row r="4045" spans="1:63" x14ac:dyDescent="0.25">
      <c r="A4045" s="405"/>
      <c r="B4045" s="400"/>
      <c r="C4045" s="403"/>
      <c r="D4045" s="403"/>
      <c r="E4045" s="403"/>
      <c r="I4045" s="404"/>
      <c r="Q4045" s="405"/>
      <c r="S4045" s="405"/>
      <c r="T4045" s="403"/>
      <c r="U4045" s="406"/>
      <c r="V4045" s="400"/>
      <c r="W4045" s="405"/>
      <c r="X4045" s="405"/>
      <c r="Y4045" s="403"/>
      <c r="Z4045" s="407"/>
      <c r="AA4045" s="403"/>
      <c r="AB4045" s="405"/>
      <c r="AC4045" s="403"/>
      <c r="AD4045" s="406"/>
      <c r="AG4045" s="403"/>
      <c r="AH4045" s="403"/>
      <c r="AI4045" s="405"/>
      <c r="AL4045" s="403"/>
      <c r="AN4045" s="403"/>
      <c r="AO4045" s="405"/>
      <c r="AP4045" s="403"/>
      <c r="AQ4045" s="403"/>
      <c r="AR4045" s="403"/>
      <c r="AS4045" s="403"/>
      <c r="AT4045" s="403"/>
      <c r="AU4045" s="403"/>
      <c r="AV4045" s="405"/>
      <c r="AW4045" s="404"/>
      <c r="AY4045" s="403"/>
      <c r="BC4045" s="403"/>
      <c r="BD4045" s="403"/>
      <c r="BE4045" s="403"/>
      <c r="BF4045" s="403"/>
      <c r="BG4045" s="403"/>
      <c r="BH4045" s="403"/>
      <c r="BI4045" s="403"/>
      <c r="BJ4045" s="403"/>
      <c r="BK4045" s="403"/>
    </row>
    <row r="4046" spans="1:63" x14ac:dyDescent="0.25">
      <c r="A4046" s="405"/>
      <c r="B4046" s="400"/>
      <c r="C4046" s="403"/>
      <c r="D4046" s="403"/>
      <c r="E4046" s="403"/>
      <c r="I4046" s="404"/>
      <c r="Q4046" s="405"/>
      <c r="S4046" s="405"/>
      <c r="T4046" s="403"/>
      <c r="U4046" s="406"/>
      <c r="V4046" s="400"/>
      <c r="W4046" s="405"/>
      <c r="X4046" s="405"/>
      <c r="Y4046" s="403"/>
      <c r="Z4046" s="407"/>
      <c r="AA4046" s="403"/>
      <c r="AB4046" s="405"/>
      <c r="AC4046" s="403"/>
      <c r="AD4046" s="406"/>
      <c r="AG4046" s="403"/>
      <c r="AH4046" s="403"/>
      <c r="AI4046" s="405"/>
      <c r="AL4046" s="403"/>
      <c r="AN4046" s="403"/>
      <c r="AO4046" s="405"/>
      <c r="AP4046" s="403"/>
      <c r="AQ4046" s="403"/>
      <c r="AR4046" s="403"/>
      <c r="AS4046" s="403"/>
      <c r="AT4046" s="403"/>
      <c r="AU4046" s="403"/>
      <c r="AV4046" s="405"/>
      <c r="AW4046" s="404"/>
      <c r="AY4046" s="403"/>
      <c r="BC4046" s="403"/>
      <c r="BD4046" s="403"/>
      <c r="BE4046" s="403"/>
      <c r="BF4046" s="403"/>
      <c r="BG4046" s="403"/>
      <c r="BH4046" s="403"/>
      <c r="BI4046" s="403"/>
      <c r="BJ4046" s="403"/>
      <c r="BK4046" s="403"/>
    </row>
    <row r="4047" spans="1:63" x14ac:dyDescent="0.25">
      <c r="A4047" s="405"/>
      <c r="B4047" s="400"/>
      <c r="C4047" s="403"/>
      <c r="D4047" s="403"/>
      <c r="E4047" s="403"/>
      <c r="I4047" s="404"/>
      <c r="Q4047" s="405"/>
      <c r="S4047" s="405"/>
      <c r="T4047" s="403"/>
      <c r="U4047" s="406"/>
      <c r="V4047" s="400"/>
      <c r="W4047" s="405"/>
      <c r="X4047" s="405"/>
      <c r="Y4047" s="403"/>
      <c r="Z4047" s="407"/>
      <c r="AA4047" s="403"/>
      <c r="AB4047" s="405"/>
      <c r="AC4047" s="403"/>
      <c r="AD4047" s="406"/>
      <c r="AG4047" s="403"/>
      <c r="AH4047" s="403"/>
      <c r="AI4047" s="405"/>
      <c r="AL4047" s="403"/>
      <c r="AN4047" s="403"/>
      <c r="AO4047" s="405"/>
      <c r="AP4047" s="403"/>
      <c r="AQ4047" s="403"/>
      <c r="AR4047" s="403"/>
      <c r="AS4047" s="403"/>
      <c r="AT4047" s="403"/>
      <c r="AU4047" s="403"/>
      <c r="AV4047" s="405"/>
      <c r="AW4047" s="404"/>
      <c r="AY4047" s="403"/>
      <c r="BC4047" s="403"/>
      <c r="BD4047" s="403"/>
      <c r="BE4047" s="403"/>
      <c r="BF4047" s="403"/>
      <c r="BG4047" s="403"/>
      <c r="BH4047" s="403"/>
      <c r="BI4047" s="403"/>
      <c r="BJ4047" s="403"/>
      <c r="BK4047" s="403"/>
    </row>
    <row r="4048" spans="1:63" x14ac:dyDescent="0.25">
      <c r="A4048" s="405"/>
      <c r="B4048" s="400"/>
      <c r="C4048" s="403"/>
      <c r="D4048" s="403"/>
      <c r="E4048" s="403"/>
      <c r="I4048" s="404"/>
      <c r="Q4048" s="405"/>
      <c r="S4048" s="405"/>
      <c r="T4048" s="403"/>
      <c r="U4048" s="406"/>
      <c r="V4048" s="400"/>
      <c r="W4048" s="405"/>
      <c r="X4048" s="405"/>
      <c r="Y4048" s="403"/>
      <c r="Z4048" s="407"/>
      <c r="AA4048" s="403"/>
      <c r="AB4048" s="405"/>
      <c r="AC4048" s="403"/>
      <c r="AD4048" s="406"/>
      <c r="AG4048" s="403"/>
      <c r="AH4048" s="403"/>
      <c r="AI4048" s="405"/>
      <c r="AL4048" s="403"/>
      <c r="AN4048" s="403"/>
      <c r="AO4048" s="405"/>
      <c r="AP4048" s="403"/>
      <c r="AQ4048" s="403"/>
      <c r="AR4048" s="403"/>
      <c r="AS4048" s="403"/>
      <c r="AT4048" s="403"/>
      <c r="AU4048" s="403"/>
      <c r="AV4048" s="405"/>
      <c r="AW4048" s="404"/>
      <c r="AY4048" s="403"/>
      <c r="BC4048" s="403"/>
      <c r="BD4048" s="403"/>
      <c r="BE4048" s="403"/>
      <c r="BF4048" s="403"/>
      <c r="BG4048" s="403"/>
      <c r="BH4048" s="403"/>
      <c r="BI4048" s="403"/>
      <c r="BJ4048" s="403"/>
      <c r="BK4048" s="403"/>
    </row>
    <row r="4049" spans="1:63" x14ac:dyDescent="0.25">
      <c r="A4049" s="405"/>
      <c r="B4049" s="400"/>
      <c r="C4049" s="403"/>
      <c r="D4049" s="403"/>
      <c r="E4049" s="403"/>
      <c r="I4049" s="404"/>
      <c r="Q4049" s="405"/>
      <c r="S4049" s="405"/>
      <c r="T4049" s="403"/>
      <c r="U4049" s="406"/>
      <c r="V4049" s="400"/>
      <c r="W4049" s="405"/>
      <c r="X4049" s="405"/>
      <c r="Y4049" s="403"/>
      <c r="Z4049" s="407"/>
      <c r="AA4049" s="403"/>
      <c r="AB4049" s="405"/>
      <c r="AC4049" s="403"/>
      <c r="AD4049" s="406"/>
      <c r="AG4049" s="403"/>
      <c r="AH4049" s="403"/>
      <c r="AI4049" s="405"/>
      <c r="AL4049" s="403"/>
      <c r="AN4049" s="403"/>
      <c r="AO4049" s="405"/>
      <c r="AP4049" s="403"/>
      <c r="AQ4049" s="403"/>
      <c r="AR4049" s="403"/>
      <c r="AS4049" s="403"/>
      <c r="AT4049" s="403"/>
      <c r="AU4049" s="403"/>
      <c r="AV4049" s="405"/>
      <c r="AW4049" s="404"/>
      <c r="AY4049" s="403"/>
      <c r="BC4049" s="403"/>
      <c r="BD4049" s="403"/>
      <c r="BE4049" s="403"/>
      <c r="BF4049" s="403"/>
      <c r="BG4049" s="403"/>
      <c r="BH4049" s="403"/>
      <c r="BI4049" s="403"/>
      <c r="BJ4049" s="403"/>
      <c r="BK4049" s="403"/>
    </row>
    <row r="4050" spans="1:63" x14ac:dyDescent="0.25">
      <c r="A4050" s="405"/>
      <c r="B4050" s="400"/>
      <c r="C4050" s="403"/>
      <c r="D4050" s="403"/>
      <c r="E4050" s="403"/>
      <c r="I4050" s="404"/>
      <c r="Q4050" s="405"/>
      <c r="S4050" s="405"/>
      <c r="T4050" s="403"/>
      <c r="U4050" s="406"/>
      <c r="V4050" s="400"/>
      <c r="W4050" s="405"/>
      <c r="X4050" s="405"/>
      <c r="Y4050" s="403"/>
      <c r="Z4050" s="407"/>
      <c r="AA4050" s="403"/>
      <c r="AB4050" s="405"/>
      <c r="AC4050" s="403"/>
      <c r="AD4050" s="406"/>
      <c r="AG4050" s="403"/>
      <c r="AH4050" s="403"/>
      <c r="AI4050" s="405"/>
      <c r="AL4050" s="403"/>
      <c r="AN4050" s="403"/>
      <c r="AO4050" s="405"/>
      <c r="AP4050" s="403"/>
      <c r="AQ4050" s="403"/>
      <c r="AR4050" s="403"/>
      <c r="AS4050" s="403"/>
      <c r="AT4050" s="403"/>
      <c r="AU4050" s="403"/>
      <c r="AV4050" s="405"/>
      <c r="AW4050" s="404"/>
      <c r="AY4050" s="403"/>
      <c r="BC4050" s="403"/>
      <c r="BD4050" s="403"/>
      <c r="BE4050" s="403"/>
      <c r="BF4050" s="403"/>
      <c r="BG4050" s="403"/>
      <c r="BH4050" s="403"/>
      <c r="BI4050" s="403"/>
      <c r="BJ4050" s="403"/>
      <c r="BK4050" s="403"/>
    </row>
    <row r="4051" spans="1:63" x14ac:dyDescent="0.25">
      <c r="A4051" s="405"/>
      <c r="B4051" s="400"/>
      <c r="C4051" s="403"/>
      <c r="D4051" s="403"/>
      <c r="E4051" s="403"/>
      <c r="I4051" s="404"/>
      <c r="Q4051" s="405"/>
      <c r="S4051" s="405"/>
      <c r="T4051" s="403"/>
      <c r="U4051" s="406"/>
      <c r="V4051" s="400"/>
      <c r="W4051" s="405"/>
      <c r="X4051" s="405"/>
      <c r="Y4051" s="403"/>
      <c r="Z4051" s="407"/>
      <c r="AA4051" s="403"/>
      <c r="AB4051" s="405"/>
      <c r="AC4051" s="403"/>
      <c r="AD4051" s="406"/>
      <c r="AG4051" s="403"/>
      <c r="AH4051" s="403"/>
      <c r="AI4051" s="405"/>
      <c r="AL4051" s="403"/>
      <c r="AN4051" s="403"/>
      <c r="AO4051" s="405"/>
      <c r="AP4051" s="403"/>
      <c r="AQ4051" s="403"/>
      <c r="AR4051" s="403"/>
      <c r="AS4051" s="403"/>
      <c r="AT4051" s="403"/>
      <c r="AU4051" s="403"/>
      <c r="AV4051" s="405"/>
      <c r="AW4051" s="404"/>
      <c r="AY4051" s="403"/>
      <c r="BC4051" s="403"/>
      <c r="BD4051" s="403"/>
      <c r="BE4051" s="403"/>
      <c r="BF4051" s="403"/>
      <c r="BG4051" s="403"/>
      <c r="BH4051" s="403"/>
      <c r="BI4051" s="403"/>
      <c r="BJ4051" s="403"/>
      <c r="BK4051" s="403"/>
    </row>
    <row r="4052" spans="1:63" x14ac:dyDescent="0.25">
      <c r="A4052" s="405"/>
      <c r="B4052" s="400"/>
      <c r="C4052" s="403"/>
      <c r="D4052" s="403"/>
      <c r="E4052" s="403"/>
      <c r="I4052" s="404"/>
      <c r="Q4052" s="405"/>
      <c r="S4052" s="405"/>
      <c r="T4052" s="403"/>
      <c r="U4052" s="406"/>
      <c r="V4052" s="400"/>
      <c r="W4052" s="405"/>
      <c r="X4052" s="405"/>
      <c r="Y4052" s="403"/>
      <c r="Z4052" s="407"/>
      <c r="AA4052" s="403"/>
      <c r="AB4052" s="405"/>
      <c r="AC4052" s="403"/>
      <c r="AD4052" s="406"/>
      <c r="AG4052" s="403"/>
      <c r="AH4052" s="403"/>
      <c r="AI4052" s="405"/>
      <c r="AL4052" s="403"/>
      <c r="AN4052" s="403"/>
      <c r="AO4052" s="405"/>
      <c r="AP4052" s="403"/>
      <c r="AQ4052" s="403"/>
      <c r="AR4052" s="403"/>
      <c r="AS4052" s="403"/>
      <c r="AT4052" s="403"/>
      <c r="AU4052" s="403"/>
      <c r="AV4052" s="405"/>
      <c r="AW4052" s="404"/>
      <c r="AY4052" s="403"/>
      <c r="BC4052" s="403"/>
      <c r="BD4052" s="403"/>
      <c r="BE4052" s="403"/>
      <c r="BF4052" s="403"/>
      <c r="BG4052" s="403"/>
      <c r="BH4052" s="403"/>
      <c r="BI4052" s="403"/>
      <c r="BJ4052" s="403"/>
      <c r="BK4052" s="403"/>
    </row>
    <row r="4053" spans="1:63" x14ac:dyDescent="0.25">
      <c r="A4053" s="405"/>
      <c r="B4053" s="400"/>
      <c r="C4053" s="403"/>
      <c r="D4053" s="403"/>
      <c r="E4053" s="403"/>
      <c r="I4053" s="404"/>
      <c r="Q4053" s="405"/>
      <c r="S4053" s="405"/>
      <c r="T4053" s="403"/>
      <c r="U4053" s="406"/>
      <c r="V4053" s="400"/>
      <c r="W4053" s="405"/>
      <c r="X4053" s="405"/>
      <c r="Y4053" s="403"/>
      <c r="Z4053" s="407"/>
      <c r="AA4053" s="403"/>
      <c r="AB4053" s="405"/>
      <c r="AC4053" s="403"/>
      <c r="AD4053" s="406"/>
      <c r="AG4053" s="403"/>
      <c r="AH4053" s="403"/>
      <c r="AI4053" s="405"/>
      <c r="AL4053" s="403"/>
      <c r="AN4053" s="403"/>
      <c r="AO4053" s="405"/>
      <c r="AP4053" s="403"/>
      <c r="AQ4053" s="403"/>
      <c r="AR4053" s="403"/>
      <c r="AS4053" s="403"/>
      <c r="AT4053" s="403"/>
      <c r="AU4053" s="403"/>
      <c r="AV4053" s="405"/>
      <c r="AW4053" s="404"/>
      <c r="AY4053" s="403"/>
      <c r="BC4053" s="403"/>
      <c r="BD4053" s="403"/>
      <c r="BE4053" s="403"/>
      <c r="BF4053" s="403"/>
      <c r="BG4053" s="403"/>
      <c r="BH4053" s="403"/>
      <c r="BI4053" s="403"/>
      <c r="BJ4053" s="403"/>
      <c r="BK4053" s="403"/>
    </row>
    <row r="4054" spans="1:63" x14ac:dyDescent="0.25">
      <c r="A4054" s="405"/>
      <c r="B4054" s="400"/>
      <c r="C4054" s="403"/>
      <c r="D4054" s="403"/>
      <c r="E4054" s="403"/>
      <c r="I4054" s="404"/>
      <c r="Q4054" s="405"/>
      <c r="S4054" s="405"/>
      <c r="T4054" s="403"/>
      <c r="U4054" s="406"/>
      <c r="V4054" s="400"/>
      <c r="W4054" s="405"/>
      <c r="X4054" s="405"/>
      <c r="Y4054" s="403"/>
      <c r="Z4054" s="407"/>
      <c r="AA4054" s="403"/>
      <c r="AB4054" s="405"/>
      <c r="AC4054" s="403"/>
      <c r="AD4054" s="406"/>
      <c r="AG4054" s="403"/>
      <c r="AH4054" s="403"/>
      <c r="AI4054" s="405"/>
      <c r="AL4054" s="403"/>
      <c r="AN4054" s="403"/>
      <c r="AO4054" s="405"/>
      <c r="AP4054" s="403"/>
      <c r="AQ4054" s="403"/>
      <c r="AR4054" s="403"/>
      <c r="AS4054" s="403"/>
      <c r="AT4054" s="403"/>
      <c r="AU4054" s="403"/>
      <c r="AV4054" s="405"/>
      <c r="AW4054" s="404"/>
      <c r="AY4054" s="403"/>
      <c r="BC4054" s="403"/>
      <c r="BD4054" s="403"/>
      <c r="BE4054" s="403"/>
      <c r="BF4054" s="403"/>
      <c r="BG4054" s="403"/>
      <c r="BH4054" s="403"/>
      <c r="BI4054" s="403"/>
      <c r="BJ4054" s="403"/>
      <c r="BK4054" s="403"/>
    </row>
    <row r="4055" spans="1:63" x14ac:dyDescent="0.25">
      <c r="A4055" s="405"/>
      <c r="B4055" s="400"/>
      <c r="C4055" s="403"/>
      <c r="D4055" s="403"/>
      <c r="E4055" s="403"/>
      <c r="I4055" s="404"/>
      <c r="Q4055" s="405"/>
      <c r="S4055" s="405"/>
      <c r="T4055" s="403"/>
      <c r="U4055" s="406"/>
      <c r="V4055" s="400"/>
      <c r="W4055" s="405"/>
      <c r="X4055" s="405"/>
      <c r="Y4055" s="403"/>
      <c r="Z4055" s="407"/>
      <c r="AA4055" s="403"/>
      <c r="AB4055" s="405"/>
      <c r="AC4055" s="403"/>
      <c r="AD4055" s="406"/>
      <c r="AG4055" s="403"/>
      <c r="AH4055" s="403"/>
      <c r="AI4055" s="405"/>
      <c r="AL4055" s="403"/>
      <c r="AN4055" s="403"/>
      <c r="AO4055" s="405"/>
      <c r="AP4055" s="403"/>
      <c r="AQ4055" s="403"/>
      <c r="AR4055" s="403"/>
      <c r="AS4055" s="403"/>
      <c r="AT4055" s="403"/>
      <c r="AU4055" s="403"/>
      <c r="AV4055" s="405"/>
      <c r="AW4055" s="404"/>
      <c r="AY4055" s="403"/>
      <c r="BC4055" s="403"/>
      <c r="BD4055" s="403"/>
      <c r="BE4055" s="403"/>
      <c r="BF4055" s="403"/>
      <c r="BG4055" s="403"/>
      <c r="BH4055" s="403"/>
      <c r="BI4055" s="403"/>
      <c r="BJ4055" s="403"/>
      <c r="BK4055" s="403"/>
    </row>
    <row r="4056" spans="1:63" x14ac:dyDescent="0.25">
      <c r="A4056" s="405"/>
      <c r="B4056" s="400"/>
      <c r="C4056" s="403"/>
      <c r="D4056" s="403"/>
      <c r="E4056" s="403"/>
      <c r="I4056" s="404"/>
      <c r="Q4056" s="405"/>
      <c r="S4056" s="405"/>
      <c r="T4056" s="403"/>
      <c r="U4056" s="406"/>
      <c r="V4056" s="400"/>
      <c r="W4056" s="405"/>
      <c r="X4056" s="405"/>
      <c r="Y4056" s="403"/>
      <c r="Z4056" s="407"/>
      <c r="AA4056" s="403"/>
      <c r="AB4056" s="405"/>
      <c r="AC4056" s="403"/>
      <c r="AD4056" s="406"/>
      <c r="AG4056" s="403"/>
      <c r="AH4056" s="403"/>
      <c r="AI4056" s="405"/>
      <c r="AL4056" s="403"/>
      <c r="AN4056" s="403"/>
      <c r="AO4056" s="405"/>
      <c r="AP4056" s="403"/>
      <c r="AQ4056" s="403"/>
      <c r="AR4056" s="403"/>
      <c r="AS4056" s="403"/>
      <c r="AT4056" s="403"/>
      <c r="AU4056" s="403"/>
      <c r="AV4056" s="405"/>
      <c r="AW4056" s="404"/>
      <c r="AY4056" s="403"/>
      <c r="BC4056" s="403"/>
      <c r="BD4056" s="403"/>
      <c r="BE4056" s="403"/>
      <c r="BF4056" s="403"/>
      <c r="BG4056" s="403"/>
      <c r="BH4056" s="403"/>
      <c r="BI4056" s="403"/>
      <c r="BJ4056" s="403"/>
      <c r="BK4056" s="403"/>
    </row>
    <row r="4057" spans="1:63" x14ac:dyDescent="0.25">
      <c r="A4057" s="405"/>
      <c r="B4057" s="400"/>
      <c r="C4057" s="403"/>
      <c r="D4057" s="403"/>
      <c r="E4057" s="403"/>
      <c r="I4057" s="404"/>
      <c r="Q4057" s="405"/>
      <c r="S4057" s="405"/>
      <c r="T4057" s="403"/>
      <c r="U4057" s="406"/>
      <c r="V4057" s="400"/>
      <c r="W4057" s="405"/>
      <c r="X4057" s="405"/>
      <c r="Y4057" s="403"/>
      <c r="Z4057" s="407"/>
      <c r="AA4057" s="403"/>
      <c r="AB4057" s="405"/>
      <c r="AC4057" s="403"/>
      <c r="AD4057" s="406"/>
      <c r="AG4057" s="403"/>
      <c r="AH4057" s="403"/>
      <c r="AI4057" s="405"/>
      <c r="AL4057" s="403"/>
      <c r="AN4057" s="403"/>
      <c r="AO4057" s="405"/>
      <c r="AP4057" s="403"/>
      <c r="AQ4057" s="403"/>
      <c r="AR4057" s="403"/>
      <c r="AS4057" s="403"/>
      <c r="AT4057" s="403"/>
      <c r="AU4057" s="403"/>
      <c r="AV4057" s="405"/>
      <c r="AW4057" s="404"/>
      <c r="AY4057" s="403"/>
      <c r="BC4057" s="403"/>
      <c r="BD4057" s="403"/>
      <c r="BE4057" s="403"/>
      <c r="BF4057" s="403"/>
      <c r="BG4057" s="403"/>
      <c r="BH4057" s="403"/>
      <c r="BI4057" s="403"/>
      <c r="BJ4057" s="403"/>
      <c r="BK4057" s="403"/>
    </row>
    <row r="4058" spans="1:63" x14ac:dyDescent="0.25">
      <c r="A4058" s="405"/>
      <c r="B4058" s="400"/>
      <c r="C4058" s="403"/>
      <c r="D4058" s="403"/>
      <c r="E4058" s="403"/>
      <c r="I4058" s="404"/>
      <c r="Q4058" s="405"/>
      <c r="S4058" s="405"/>
      <c r="T4058" s="403"/>
      <c r="U4058" s="406"/>
      <c r="V4058" s="400"/>
      <c r="W4058" s="405"/>
      <c r="X4058" s="405"/>
      <c r="Y4058" s="403"/>
      <c r="Z4058" s="407"/>
      <c r="AA4058" s="403"/>
      <c r="AB4058" s="405"/>
      <c r="AC4058" s="403"/>
      <c r="AD4058" s="406"/>
      <c r="AG4058" s="403"/>
      <c r="AH4058" s="403"/>
      <c r="AI4058" s="405"/>
      <c r="AL4058" s="403"/>
      <c r="AN4058" s="403"/>
      <c r="AO4058" s="405"/>
      <c r="AP4058" s="403"/>
      <c r="AQ4058" s="403"/>
      <c r="AR4058" s="403"/>
      <c r="AS4058" s="403"/>
      <c r="AT4058" s="403"/>
      <c r="AU4058" s="403"/>
      <c r="AV4058" s="405"/>
      <c r="AW4058" s="404"/>
      <c r="AY4058" s="403"/>
      <c r="BC4058" s="403"/>
      <c r="BD4058" s="403"/>
      <c r="BE4058" s="403"/>
      <c r="BF4058" s="403"/>
      <c r="BG4058" s="403"/>
      <c r="BH4058" s="403"/>
      <c r="BI4058" s="403"/>
      <c r="BJ4058" s="403"/>
      <c r="BK4058" s="403"/>
    </row>
    <row r="4059" spans="1:63" x14ac:dyDescent="0.25">
      <c r="A4059" s="405"/>
      <c r="B4059" s="400"/>
      <c r="C4059" s="403"/>
      <c r="D4059" s="403"/>
      <c r="E4059" s="403"/>
      <c r="I4059" s="404"/>
      <c r="Q4059" s="405"/>
      <c r="S4059" s="405"/>
      <c r="T4059" s="403"/>
      <c r="U4059" s="406"/>
      <c r="V4059" s="400"/>
      <c r="W4059" s="405"/>
      <c r="X4059" s="405"/>
      <c r="Y4059" s="403"/>
      <c r="Z4059" s="407"/>
      <c r="AA4059" s="403"/>
      <c r="AB4059" s="405"/>
      <c r="AC4059" s="403"/>
      <c r="AD4059" s="406"/>
      <c r="AG4059" s="403"/>
      <c r="AH4059" s="403"/>
      <c r="AI4059" s="405"/>
      <c r="AL4059" s="403"/>
      <c r="AN4059" s="403"/>
      <c r="AO4059" s="405"/>
      <c r="AP4059" s="403"/>
      <c r="AQ4059" s="403"/>
      <c r="AR4059" s="403"/>
      <c r="AS4059" s="403"/>
      <c r="AT4059" s="403"/>
      <c r="AU4059" s="403"/>
      <c r="AV4059" s="405"/>
      <c r="AW4059" s="404"/>
      <c r="AY4059" s="403"/>
      <c r="BC4059" s="403"/>
      <c r="BD4059" s="403"/>
      <c r="BE4059" s="403"/>
      <c r="BF4059" s="403"/>
      <c r="BG4059" s="403"/>
      <c r="BH4059" s="403"/>
      <c r="BI4059" s="403"/>
      <c r="BJ4059" s="403"/>
      <c r="BK4059" s="403"/>
    </row>
    <row r="4060" spans="1:63" x14ac:dyDescent="0.25">
      <c r="A4060" s="405"/>
      <c r="B4060" s="400"/>
      <c r="C4060" s="403"/>
      <c r="D4060" s="403"/>
      <c r="E4060" s="403"/>
      <c r="I4060" s="404"/>
      <c r="Q4060" s="405"/>
      <c r="S4060" s="405"/>
      <c r="T4060" s="403"/>
      <c r="U4060" s="406"/>
      <c r="V4060" s="400"/>
      <c r="W4060" s="405"/>
      <c r="X4060" s="405"/>
      <c r="Y4060" s="403"/>
      <c r="Z4060" s="407"/>
      <c r="AA4060" s="403"/>
      <c r="AB4060" s="405"/>
      <c r="AC4060" s="403"/>
      <c r="AD4060" s="406"/>
      <c r="AG4060" s="403"/>
      <c r="AH4060" s="403"/>
      <c r="AI4060" s="405"/>
      <c r="AL4060" s="403"/>
      <c r="AN4060" s="403"/>
      <c r="AO4060" s="405"/>
      <c r="AP4060" s="403"/>
      <c r="AQ4060" s="403"/>
      <c r="AR4060" s="403"/>
      <c r="AS4060" s="403"/>
      <c r="AT4060" s="403"/>
      <c r="AU4060" s="403"/>
      <c r="AV4060" s="405"/>
      <c r="AW4060" s="404"/>
      <c r="AY4060" s="403"/>
      <c r="BC4060" s="403"/>
      <c r="BD4060" s="403"/>
      <c r="BE4060" s="403"/>
      <c r="BF4060" s="403"/>
      <c r="BG4060" s="403"/>
      <c r="BH4060" s="403"/>
      <c r="BI4060" s="403"/>
      <c r="BJ4060" s="403"/>
      <c r="BK4060" s="403"/>
    </row>
    <row r="4061" spans="1:63" x14ac:dyDescent="0.25">
      <c r="A4061" s="405"/>
      <c r="B4061" s="400"/>
      <c r="C4061" s="403"/>
      <c r="D4061" s="403"/>
      <c r="E4061" s="403"/>
      <c r="I4061" s="404"/>
      <c r="Q4061" s="405"/>
      <c r="S4061" s="405"/>
      <c r="T4061" s="403"/>
      <c r="U4061" s="406"/>
      <c r="V4061" s="400"/>
      <c r="W4061" s="405"/>
      <c r="X4061" s="405"/>
      <c r="Y4061" s="403"/>
      <c r="Z4061" s="407"/>
      <c r="AA4061" s="403"/>
      <c r="AB4061" s="405"/>
      <c r="AC4061" s="403"/>
      <c r="AD4061" s="406"/>
      <c r="AG4061" s="403"/>
      <c r="AH4061" s="403"/>
      <c r="AI4061" s="405"/>
      <c r="AL4061" s="403"/>
      <c r="AN4061" s="403"/>
      <c r="AO4061" s="405"/>
      <c r="AP4061" s="403"/>
      <c r="AQ4061" s="403"/>
      <c r="AR4061" s="403"/>
      <c r="AS4061" s="403"/>
      <c r="AT4061" s="403"/>
      <c r="AU4061" s="403"/>
      <c r="AV4061" s="405"/>
      <c r="AW4061" s="404"/>
      <c r="AY4061" s="403"/>
      <c r="BC4061" s="403"/>
      <c r="BD4061" s="403"/>
      <c r="BE4061" s="403"/>
      <c r="BF4061" s="403"/>
      <c r="BG4061" s="403"/>
      <c r="BH4061" s="403"/>
      <c r="BI4061" s="403"/>
      <c r="BJ4061" s="403"/>
      <c r="BK4061" s="403"/>
    </row>
    <row r="4062" spans="1:63" x14ac:dyDescent="0.25">
      <c r="A4062" s="405"/>
      <c r="B4062" s="400"/>
      <c r="C4062" s="403"/>
      <c r="D4062" s="403"/>
      <c r="E4062" s="403"/>
      <c r="I4062" s="404"/>
      <c r="Q4062" s="405"/>
      <c r="S4062" s="405"/>
      <c r="T4062" s="403"/>
      <c r="U4062" s="406"/>
      <c r="V4062" s="400"/>
      <c r="W4062" s="405"/>
      <c r="X4062" s="405"/>
      <c r="Y4062" s="403"/>
      <c r="Z4062" s="407"/>
      <c r="AA4062" s="403"/>
      <c r="AB4062" s="405"/>
      <c r="AC4062" s="403"/>
      <c r="AD4062" s="406"/>
      <c r="AG4062" s="403"/>
      <c r="AH4062" s="403"/>
      <c r="AI4062" s="405"/>
      <c r="AL4062" s="403"/>
      <c r="AN4062" s="403"/>
      <c r="AO4062" s="405"/>
      <c r="AP4062" s="403"/>
      <c r="AQ4062" s="403"/>
      <c r="AR4062" s="403"/>
      <c r="AS4062" s="403"/>
      <c r="AT4062" s="403"/>
      <c r="AU4062" s="403"/>
      <c r="AV4062" s="405"/>
      <c r="AW4062" s="404"/>
      <c r="AY4062" s="403"/>
      <c r="BC4062" s="403"/>
      <c r="BD4062" s="403"/>
      <c r="BE4062" s="403"/>
      <c r="BF4062" s="403"/>
      <c r="BG4062" s="403"/>
      <c r="BH4062" s="403"/>
      <c r="BI4062" s="403"/>
      <c r="BJ4062" s="403"/>
      <c r="BK4062" s="403"/>
    </row>
    <row r="4063" spans="1:63" x14ac:dyDescent="0.25">
      <c r="A4063" s="405"/>
      <c r="B4063" s="400"/>
      <c r="C4063" s="403"/>
      <c r="D4063" s="403"/>
      <c r="E4063" s="403"/>
      <c r="I4063" s="404"/>
      <c r="Q4063" s="405"/>
      <c r="S4063" s="405"/>
      <c r="T4063" s="403"/>
      <c r="U4063" s="406"/>
      <c r="V4063" s="400"/>
      <c r="W4063" s="405"/>
      <c r="X4063" s="405"/>
      <c r="Y4063" s="403"/>
      <c r="Z4063" s="407"/>
      <c r="AA4063" s="403"/>
      <c r="AB4063" s="405"/>
      <c r="AC4063" s="403"/>
      <c r="AD4063" s="406"/>
      <c r="AG4063" s="403"/>
      <c r="AH4063" s="403"/>
      <c r="AI4063" s="405"/>
      <c r="AL4063" s="403"/>
      <c r="AN4063" s="403"/>
      <c r="AO4063" s="405"/>
      <c r="AP4063" s="403"/>
      <c r="AQ4063" s="403"/>
      <c r="AR4063" s="403"/>
      <c r="AS4063" s="403"/>
      <c r="AT4063" s="403"/>
      <c r="AU4063" s="403"/>
      <c r="AV4063" s="405"/>
      <c r="AW4063" s="404"/>
      <c r="AY4063" s="403"/>
      <c r="BC4063" s="403"/>
      <c r="BD4063" s="403"/>
      <c r="BE4063" s="403"/>
      <c r="BF4063" s="403"/>
      <c r="BG4063" s="403"/>
      <c r="BH4063" s="403"/>
      <c r="BI4063" s="403"/>
      <c r="BJ4063" s="403"/>
      <c r="BK4063" s="403"/>
    </row>
    <row r="4064" spans="1:63" x14ac:dyDescent="0.25">
      <c r="A4064" s="405"/>
      <c r="B4064" s="400"/>
      <c r="C4064" s="403"/>
      <c r="D4064" s="403"/>
      <c r="E4064" s="403"/>
      <c r="I4064" s="404"/>
      <c r="Q4064" s="405"/>
      <c r="S4064" s="405"/>
      <c r="T4064" s="403"/>
      <c r="U4064" s="406"/>
      <c r="V4064" s="400"/>
      <c r="W4064" s="405"/>
      <c r="X4064" s="405"/>
      <c r="Y4064" s="403"/>
      <c r="Z4064" s="407"/>
      <c r="AA4064" s="403"/>
      <c r="AB4064" s="405"/>
      <c r="AC4064" s="403"/>
      <c r="AD4064" s="406"/>
      <c r="AG4064" s="403"/>
      <c r="AH4064" s="403"/>
      <c r="AI4064" s="405"/>
      <c r="AL4064" s="403"/>
      <c r="AN4064" s="403"/>
      <c r="AO4064" s="405"/>
      <c r="AP4064" s="403"/>
      <c r="AQ4064" s="403"/>
      <c r="AR4064" s="403"/>
      <c r="AS4064" s="403"/>
      <c r="AT4064" s="403"/>
      <c r="AU4064" s="403"/>
      <c r="AV4064" s="405"/>
      <c r="AW4064" s="404"/>
      <c r="AY4064" s="403"/>
      <c r="BC4064" s="403"/>
      <c r="BD4064" s="403"/>
      <c r="BE4064" s="403"/>
      <c r="BF4064" s="403"/>
      <c r="BG4064" s="403"/>
      <c r="BH4064" s="403"/>
      <c r="BI4064" s="403"/>
      <c r="BJ4064" s="403"/>
      <c r="BK4064" s="403"/>
    </row>
    <row r="4065" spans="1:63" x14ac:dyDescent="0.25">
      <c r="A4065" s="405"/>
      <c r="B4065" s="400"/>
      <c r="C4065" s="403"/>
      <c r="D4065" s="403"/>
      <c r="E4065" s="403"/>
      <c r="I4065" s="404"/>
      <c r="Q4065" s="405"/>
      <c r="S4065" s="405"/>
      <c r="T4065" s="403"/>
      <c r="U4065" s="406"/>
      <c r="V4065" s="400"/>
      <c r="W4065" s="405"/>
      <c r="X4065" s="405"/>
      <c r="Y4065" s="403"/>
      <c r="Z4065" s="407"/>
      <c r="AA4065" s="403"/>
      <c r="AB4065" s="405"/>
      <c r="AC4065" s="403"/>
      <c r="AD4065" s="406"/>
      <c r="AG4065" s="403"/>
      <c r="AH4065" s="403"/>
      <c r="AI4065" s="405"/>
      <c r="AL4065" s="403"/>
      <c r="AN4065" s="403"/>
      <c r="AO4065" s="405"/>
      <c r="AP4065" s="403"/>
      <c r="AQ4065" s="403"/>
      <c r="AR4065" s="403"/>
      <c r="AS4065" s="403"/>
      <c r="AT4065" s="403"/>
      <c r="AU4065" s="403"/>
      <c r="AV4065" s="405"/>
      <c r="AW4065" s="404"/>
      <c r="AY4065" s="403"/>
      <c r="BC4065" s="403"/>
      <c r="BD4065" s="403"/>
      <c r="BE4065" s="403"/>
      <c r="BF4065" s="403"/>
      <c r="BG4065" s="403"/>
      <c r="BH4065" s="403"/>
      <c r="BI4065" s="403"/>
      <c r="BJ4065" s="403"/>
      <c r="BK4065" s="403"/>
    </row>
    <row r="4066" spans="1:63" x14ac:dyDescent="0.25">
      <c r="A4066" s="405"/>
      <c r="B4066" s="400"/>
      <c r="C4066" s="403"/>
      <c r="D4066" s="403"/>
      <c r="E4066" s="403"/>
      <c r="I4066" s="404"/>
      <c r="Q4066" s="405"/>
      <c r="S4066" s="405"/>
      <c r="T4066" s="403"/>
      <c r="U4066" s="406"/>
      <c r="V4066" s="400"/>
      <c r="W4066" s="405"/>
      <c r="X4066" s="405"/>
      <c r="Y4066" s="403"/>
      <c r="Z4066" s="407"/>
      <c r="AA4066" s="403"/>
      <c r="AB4066" s="405"/>
      <c r="AC4066" s="403"/>
      <c r="AD4066" s="406"/>
      <c r="AG4066" s="403"/>
      <c r="AH4066" s="403"/>
      <c r="AI4066" s="405"/>
      <c r="AL4066" s="403"/>
      <c r="AN4066" s="403"/>
      <c r="AO4066" s="405"/>
      <c r="AP4066" s="403"/>
      <c r="AQ4066" s="403"/>
      <c r="AR4066" s="403"/>
      <c r="AS4066" s="403"/>
      <c r="AT4066" s="403"/>
      <c r="AU4066" s="403"/>
      <c r="AV4066" s="405"/>
      <c r="AW4066" s="404"/>
      <c r="AY4066" s="403"/>
      <c r="BC4066" s="403"/>
      <c r="BD4066" s="403"/>
      <c r="BE4066" s="403"/>
      <c r="BF4066" s="403"/>
      <c r="BG4066" s="403"/>
      <c r="BH4066" s="403"/>
      <c r="BI4066" s="403"/>
      <c r="BJ4066" s="403"/>
      <c r="BK4066" s="403"/>
    </row>
    <row r="4067" spans="1:63" x14ac:dyDescent="0.25">
      <c r="A4067" s="405"/>
      <c r="B4067" s="400"/>
      <c r="C4067" s="403"/>
      <c r="D4067" s="403"/>
      <c r="E4067" s="403"/>
      <c r="I4067" s="404"/>
      <c r="Q4067" s="405"/>
      <c r="S4067" s="405"/>
      <c r="T4067" s="403"/>
      <c r="U4067" s="406"/>
      <c r="V4067" s="400"/>
      <c r="W4067" s="405"/>
      <c r="X4067" s="405"/>
      <c r="Y4067" s="403"/>
      <c r="Z4067" s="407"/>
      <c r="AA4067" s="403"/>
      <c r="AB4067" s="405"/>
      <c r="AC4067" s="403"/>
      <c r="AD4067" s="406"/>
      <c r="AG4067" s="403"/>
      <c r="AH4067" s="403"/>
      <c r="AI4067" s="405"/>
      <c r="AL4067" s="403"/>
      <c r="AN4067" s="403"/>
      <c r="AO4067" s="405"/>
      <c r="AP4067" s="403"/>
      <c r="AQ4067" s="403"/>
      <c r="AR4067" s="403"/>
      <c r="AS4067" s="403"/>
      <c r="AT4067" s="403"/>
      <c r="AU4067" s="403"/>
      <c r="AV4067" s="405"/>
      <c r="AW4067" s="404"/>
      <c r="AY4067" s="403"/>
      <c r="BC4067" s="403"/>
      <c r="BD4067" s="403"/>
      <c r="BE4067" s="403"/>
      <c r="BF4067" s="403"/>
      <c r="BG4067" s="403"/>
      <c r="BH4067" s="403"/>
      <c r="BI4067" s="403"/>
      <c r="BJ4067" s="403"/>
      <c r="BK4067" s="403"/>
    </row>
    <row r="4068" spans="1:63" x14ac:dyDescent="0.25">
      <c r="A4068" s="405"/>
      <c r="B4068" s="400"/>
      <c r="C4068" s="403"/>
      <c r="D4068" s="403"/>
      <c r="E4068" s="403"/>
      <c r="I4068" s="404"/>
      <c r="Q4068" s="405"/>
      <c r="S4068" s="405"/>
      <c r="T4068" s="403"/>
      <c r="U4068" s="406"/>
      <c r="V4068" s="400"/>
      <c r="W4068" s="405"/>
      <c r="X4068" s="405"/>
      <c r="Y4068" s="403"/>
      <c r="Z4068" s="407"/>
      <c r="AA4068" s="403"/>
      <c r="AB4068" s="405"/>
      <c r="AC4068" s="403"/>
      <c r="AD4068" s="406"/>
      <c r="AG4068" s="403"/>
      <c r="AH4068" s="403"/>
      <c r="AI4068" s="405"/>
      <c r="AL4068" s="403"/>
      <c r="AN4068" s="403"/>
      <c r="AO4068" s="405"/>
      <c r="AP4068" s="403"/>
      <c r="AQ4068" s="403"/>
      <c r="AR4068" s="403"/>
      <c r="AS4068" s="403"/>
      <c r="AT4068" s="403"/>
      <c r="AU4068" s="403"/>
      <c r="AV4068" s="405"/>
      <c r="AW4068" s="404"/>
      <c r="AY4068" s="403"/>
      <c r="BC4068" s="403"/>
      <c r="BD4068" s="403"/>
      <c r="BE4068" s="403"/>
      <c r="BF4068" s="403"/>
      <c r="BG4068" s="403"/>
      <c r="BH4068" s="403"/>
      <c r="BI4068" s="403"/>
      <c r="BJ4068" s="403"/>
      <c r="BK4068" s="403"/>
    </row>
    <row r="4069" spans="1:63" x14ac:dyDescent="0.25">
      <c r="A4069" s="405"/>
      <c r="B4069" s="400"/>
      <c r="C4069" s="403"/>
      <c r="D4069" s="403"/>
      <c r="E4069" s="403"/>
      <c r="I4069" s="404"/>
      <c r="Q4069" s="405"/>
      <c r="S4069" s="405"/>
      <c r="T4069" s="403"/>
      <c r="U4069" s="406"/>
      <c r="V4069" s="400"/>
      <c r="W4069" s="405"/>
      <c r="X4069" s="405"/>
      <c r="Y4069" s="403"/>
      <c r="Z4069" s="407"/>
      <c r="AA4069" s="403"/>
      <c r="AB4069" s="405"/>
      <c r="AC4069" s="403"/>
      <c r="AD4069" s="406"/>
      <c r="AG4069" s="403"/>
      <c r="AH4069" s="403"/>
      <c r="AI4069" s="405"/>
      <c r="AL4069" s="403"/>
      <c r="AN4069" s="403"/>
      <c r="AO4069" s="405"/>
      <c r="AP4069" s="403"/>
      <c r="AQ4069" s="403"/>
      <c r="AR4069" s="403"/>
      <c r="AS4069" s="403"/>
      <c r="AT4069" s="403"/>
      <c r="AU4069" s="403"/>
      <c r="AV4069" s="405"/>
      <c r="AW4069" s="404"/>
      <c r="AY4069" s="403"/>
      <c r="BC4069" s="403"/>
      <c r="BD4069" s="403"/>
      <c r="BE4069" s="403"/>
      <c r="BF4069" s="403"/>
      <c r="BG4069" s="403"/>
      <c r="BH4069" s="403"/>
      <c r="BI4069" s="403"/>
      <c r="BJ4069" s="403"/>
      <c r="BK4069" s="403"/>
    </row>
    <row r="4070" spans="1:63" x14ac:dyDescent="0.25">
      <c r="A4070" s="405"/>
      <c r="B4070" s="400"/>
      <c r="C4070" s="403"/>
      <c r="D4070" s="403"/>
      <c r="E4070" s="403"/>
      <c r="I4070" s="404"/>
      <c r="Q4070" s="405"/>
      <c r="S4070" s="405"/>
      <c r="T4070" s="403"/>
      <c r="U4070" s="406"/>
      <c r="V4070" s="400"/>
      <c r="W4070" s="405"/>
      <c r="X4070" s="405"/>
      <c r="Y4070" s="403"/>
      <c r="Z4070" s="407"/>
      <c r="AA4070" s="403"/>
      <c r="AB4070" s="405"/>
      <c r="AC4070" s="403"/>
      <c r="AD4070" s="406"/>
      <c r="AG4070" s="403"/>
      <c r="AH4070" s="403"/>
      <c r="AI4070" s="405"/>
      <c r="AL4070" s="403"/>
      <c r="AN4070" s="403"/>
      <c r="AO4070" s="405"/>
      <c r="AP4070" s="403"/>
      <c r="AQ4070" s="403"/>
      <c r="AR4070" s="403"/>
      <c r="AS4070" s="403"/>
      <c r="AT4070" s="403"/>
      <c r="AU4070" s="403"/>
      <c r="AV4070" s="405"/>
      <c r="AW4070" s="404"/>
      <c r="AY4070" s="403"/>
      <c r="BC4070" s="403"/>
      <c r="BD4070" s="403"/>
      <c r="BE4070" s="403"/>
      <c r="BF4070" s="403"/>
      <c r="BG4070" s="403"/>
      <c r="BH4070" s="403"/>
      <c r="BI4070" s="403"/>
      <c r="BJ4070" s="403"/>
      <c r="BK4070" s="403"/>
    </row>
    <row r="4071" spans="1:63" x14ac:dyDescent="0.25">
      <c r="A4071" s="405"/>
      <c r="B4071" s="400"/>
      <c r="C4071" s="403"/>
      <c r="D4071" s="403"/>
      <c r="E4071" s="403"/>
      <c r="I4071" s="404"/>
      <c r="Q4071" s="405"/>
      <c r="S4071" s="405"/>
      <c r="T4071" s="403"/>
      <c r="U4071" s="406"/>
      <c r="V4071" s="400"/>
      <c r="W4071" s="405"/>
      <c r="X4071" s="405"/>
      <c r="Y4071" s="403"/>
      <c r="Z4071" s="407"/>
      <c r="AA4071" s="403"/>
      <c r="AB4071" s="405"/>
      <c r="AC4071" s="403"/>
      <c r="AD4071" s="406"/>
      <c r="AG4071" s="403"/>
      <c r="AH4071" s="403"/>
      <c r="AI4071" s="405"/>
      <c r="AL4071" s="403"/>
      <c r="AN4071" s="403"/>
      <c r="AO4071" s="405"/>
      <c r="AP4071" s="403"/>
      <c r="AQ4071" s="403"/>
      <c r="AR4071" s="403"/>
      <c r="AS4071" s="403"/>
      <c r="AT4071" s="403"/>
      <c r="AU4071" s="403"/>
      <c r="AV4071" s="405"/>
      <c r="AW4071" s="404"/>
      <c r="AY4071" s="403"/>
      <c r="BC4071" s="403"/>
      <c r="BD4071" s="403"/>
      <c r="BE4071" s="403"/>
      <c r="BF4071" s="403"/>
      <c r="BG4071" s="403"/>
      <c r="BH4071" s="403"/>
      <c r="BI4071" s="403"/>
      <c r="BJ4071" s="403"/>
      <c r="BK4071" s="403"/>
    </row>
    <row r="4072" spans="1:63" x14ac:dyDescent="0.25">
      <c r="A4072" s="405"/>
      <c r="B4072" s="400"/>
      <c r="C4072" s="403"/>
      <c r="D4072" s="403"/>
      <c r="E4072" s="403"/>
      <c r="I4072" s="404"/>
      <c r="Q4072" s="405"/>
      <c r="S4072" s="405"/>
      <c r="T4072" s="403"/>
      <c r="U4072" s="406"/>
      <c r="V4072" s="400"/>
      <c r="W4072" s="405"/>
      <c r="X4072" s="405"/>
      <c r="Y4072" s="403"/>
      <c r="Z4072" s="407"/>
      <c r="AA4072" s="403"/>
      <c r="AB4072" s="405"/>
      <c r="AC4072" s="403"/>
      <c r="AD4072" s="406"/>
      <c r="AG4072" s="403"/>
      <c r="AH4072" s="403"/>
      <c r="AI4072" s="405"/>
      <c r="AL4072" s="403"/>
      <c r="AN4072" s="403"/>
      <c r="AO4072" s="405"/>
      <c r="AP4072" s="403"/>
      <c r="AQ4072" s="403"/>
      <c r="AR4072" s="403"/>
      <c r="AS4072" s="403"/>
      <c r="AT4072" s="403"/>
      <c r="AU4072" s="403"/>
      <c r="AV4072" s="405"/>
      <c r="AW4072" s="404"/>
      <c r="AY4072" s="403"/>
      <c r="BC4072" s="403"/>
      <c r="BD4072" s="403"/>
      <c r="BE4072" s="403"/>
      <c r="BF4072" s="403"/>
      <c r="BG4072" s="403"/>
      <c r="BH4072" s="403"/>
      <c r="BI4072" s="403"/>
      <c r="BJ4072" s="403"/>
      <c r="BK4072" s="403"/>
    </row>
    <row r="4073" spans="1:63" x14ac:dyDescent="0.25">
      <c r="A4073" s="405"/>
      <c r="B4073" s="400"/>
      <c r="C4073" s="403"/>
      <c r="D4073" s="403"/>
      <c r="E4073" s="403"/>
      <c r="I4073" s="404"/>
      <c r="Q4073" s="405"/>
      <c r="S4073" s="405"/>
      <c r="T4073" s="403"/>
      <c r="U4073" s="406"/>
      <c r="V4073" s="400"/>
      <c r="W4073" s="405"/>
      <c r="X4073" s="405"/>
      <c r="Y4073" s="403"/>
      <c r="Z4073" s="407"/>
      <c r="AA4073" s="403"/>
      <c r="AB4073" s="405"/>
      <c r="AC4073" s="403"/>
      <c r="AD4073" s="406"/>
      <c r="AG4073" s="403"/>
      <c r="AH4073" s="403"/>
      <c r="AI4073" s="405"/>
      <c r="AL4073" s="403"/>
      <c r="AN4073" s="403"/>
      <c r="AO4073" s="405"/>
      <c r="AP4073" s="403"/>
      <c r="AQ4073" s="403"/>
      <c r="AR4073" s="403"/>
      <c r="AS4073" s="403"/>
      <c r="AT4073" s="403"/>
      <c r="AU4073" s="403"/>
      <c r="AV4073" s="405"/>
      <c r="AW4073" s="404"/>
      <c r="AY4073" s="403"/>
      <c r="BC4073" s="403"/>
      <c r="BD4073" s="403"/>
      <c r="BE4073" s="403"/>
      <c r="BF4073" s="403"/>
      <c r="BG4073" s="403"/>
      <c r="BH4073" s="403"/>
      <c r="BI4073" s="403"/>
      <c r="BJ4073" s="403"/>
      <c r="BK4073" s="403"/>
    </row>
    <row r="4074" spans="1:63" x14ac:dyDescent="0.25">
      <c r="A4074" s="405"/>
      <c r="B4074" s="400"/>
      <c r="C4074" s="403"/>
      <c r="D4074" s="403"/>
      <c r="E4074" s="403"/>
      <c r="I4074" s="404"/>
      <c r="Q4074" s="405"/>
      <c r="S4074" s="405"/>
      <c r="T4074" s="403"/>
      <c r="U4074" s="406"/>
      <c r="V4074" s="400"/>
      <c r="W4074" s="405"/>
      <c r="X4074" s="405"/>
      <c r="Y4074" s="403"/>
      <c r="Z4074" s="407"/>
      <c r="AA4074" s="403"/>
      <c r="AB4074" s="405"/>
      <c r="AC4074" s="403"/>
      <c r="AD4074" s="406"/>
      <c r="AG4074" s="403"/>
      <c r="AH4074" s="403"/>
      <c r="AI4074" s="405"/>
      <c r="AL4074" s="403"/>
      <c r="AN4074" s="403"/>
      <c r="AO4074" s="405"/>
      <c r="AP4074" s="403"/>
      <c r="AQ4074" s="403"/>
      <c r="AR4074" s="403"/>
      <c r="AS4074" s="403"/>
      <c r="AT4074" s="403"/>
      <c r="AU4074" s="403"/>
      <c r="AV4074" s="405"/>
      <c r="AW4074" s="404"/>
      <c r="AY4074" s="403"/>
      <c r="BC4074" s="403"/>
      <c r="BD4074" s="403"/>
      <c r="BE4074" s="403"/>
      <c r="BF4074" s="403"/>
      <c r="BG4074" s="403"/>
      <c r="BH4074" s="403"/>
      <c r="BI4074" s="403"/>
      <c r="BJ4074" s="403"/>
      <c r="BK4074" s="403"/>
    </row>
    <row r="4075" spans="1:63" x14ac:dyDescent="0.25">
      <c r="A4075" s="405"/>
      <c r="B4075" s="400"/>
      <c r="C4075" s="403"/>
      <c r="D4075" s="403"/>
      <c r="E4075" s="403"/>
      <c r="I4075" s="404"/>
      <c r="Q4075" s="405"/>
      <c r="S4075" s="405"/>
      <c r="T4075" s="403"/>
      <c r="U4075" s="406"/>
      <c r="V4075" s="400"/>
      <c r="W4075" s="405"/>
      <c r="X4075" s="405"/>
      <c r="Y4075" s="403"/>
      <c r="Z4075" s="407"/>
      <c r="AA4075" s="403"/>
      <c r="AB4075" s="405"/>
      <c r="AC4075" s="403"/>
      <c r="AD4075" s="406"/>
      <c r="AG4075" s="403"/>
      <c r="AH4075" s="403"/>
      <c r="AI4075" s="405"/>
      <c r="AL4075" s="403"/>
      <c r="AN4075" s="403"/>
      <c r="AO4075" s="405"/>
      <c r="AP4075" s="403"/>
      <c r="AQ4075" s="403"/>
      <c r="AR4075" s="403"/>
      <c r="AS4075" s="403"/>
      <c r="AT4075" s="403"/>
      <c r="AU4075" s="403"/>
      <c r="AV4075" s="405"/>
      <c r="AW4075" s="404"/>
      <c r="AY4075" s="403"/>
      <c r="BC4075" s="403"/>
      <c r="BD4075" s="403"/>
      <c r="BE4075" s="403"/>
      <c r="BF4075" s="403"/>
      <c r="BG4075" s="403"/>
      <c r="BH4075" s="403"/>
      <c r="BI4075" s="403"/>
      <c r="BJ4075" s="403"/>
      <c r="BK4075" s="403"/>
    </row>
    <row r="4076" spans="1:63" x14ac:dyDescent="0.25">
      <c r="A4076" s="405"/>
      <c r="B4076" s="400"/>
      <c r="C4076" s="403"/>
      <c r="D4076" s="403"/>
      <c r="E4076" s="403"/>
      <c r="I4076" s="404"/>
      <c r="Q4076" s="405"/>
      <c r="S4076" s="405"/>
      <c r="T4076" s="403"/>
      <c r="U4076" s="406"/>
      <c r="V4076" s="400"/>
      <c r="W4076" s="405"/>
      <c r="X4076" s="405"/>
      <c r="Y4076" s="403"/>
      <c r="Z4076" s="407"/>
      <c r="AA4076" s="403"/>
      <c r="AB4076" s="405"/>
      <c r="AC4076" s="403"/>
      <c r="AD4076" s="406"/>
      <c r="AG4076" s="403"/>
      <c r="AH4076" s="403"/>
      <c r="AI4076" s="405"/>
      <c r="AL4076" s="403"/>
      <c r="AN4076" s="403"/>
      <c r="AO4076" s="405"/>
      <c r="AP4076" s="403"/>
      <c r="AQ4076" s="403"/>
      <c r="AR4076" s="403"/>
      <c r="AS4076" s="403"/>
      <c r="AT4076" s="403"/>
      <c r="AU4076" s="403"/>
      <c r="AV4076" s="405"/>
      <c r="AW4076" s="404"/>
      <c r="AY4076" s="403"/>
      <c r="BC4076" s="403"/>
      <c r="BD4076" s="403"/>
      <c r="BE4076" s="403"/>
      <c r="BF4076" s="403"/>
      <c r="BG4076" s="403"/>
      <c r="BH4076" s="403"/>
      <c r="BI4076" s="403"/>
      <c r="BJ4076" s="403"/>
      <c r="BK4076" s="403"/>
    </row>
    <row r="4077" spans="1:63" x14ac:dyDescent="0.25">
      <c r="A4077" s="405"/>
      <c r="B4077" s="400"/>
      <c r="C4077" s="403"/>
      <c r="D4077" s="403"/>
      <c r="E4077" s="403"/>
      <c r="I4077" s="404"/>
      <c r="Q4077" s="405"/>
      <c r="S4077" s="405"/>
      <c r="T4077" s="403"/>
      <c r="U4077" s="406"/>
      <c r="V4077" s="400"/>
      <c r="W4077" s="405"/>
      <c r="X4077" s="405"/>
      <c r="Y4077" s="403"/>
      <c r="Z4077" s="407"/>
      <c r="AA4077" s="403"/>
      <c r="AB4077" s="405"/>
      <c r="AC4077" s="403"/>
      <c r="AD4077" s="406"/>
      <c r="AG4077" s="403"/>
      <c r="AH4077" s="403"/>
      <c r="AI4077" s="405"/>
      <c r="AL4077" s="403"/>
      <c r="AN4077" s="403"/>
      <c r="AO4077" s="405"/>
      <c r="AP4077" s="403"/>
      <c r="AQ4077" s="403"/>
      <c r="AR4077" s="403"/>
      <c r="AS4077" s="403"/>
      <c r="AT4077" s="403"/>
      <c r="AU4077" s="403"/>
      <c r="AV4077" s="405"/>
      <c r="AW4077" s="404"/>
      <c r="AY4077" s="403"/>
      <c r="BC4077" s="403"/>
      <c r="BD4077" s="403"/>
      <c r="BE4077" s="403"/>
      <c r="BF4077" s="403"/>
      <c r="BG4077" s="403"/>
      <c r="BH4077" s="403"/>
      <c r="BI4077" s="403"/>
      <c r="BJ4077" s="403"/>
      <c r="BK4077" s="403"/>
    </row>
    <row r="4078" spans="1:63" x14ac:dyDescent="0.25">
      <c r="A4078" s="405"/>
      <c r="B4078" s="400"/>
      <c r="C4078" s="403"/>
      <c r="D4078" s="403"/>
      <c r="E4078" s="403"/>
      <c r="I4078" s="404"/>
      <c r="Q4078" s="405"/>
      <c r="S4078" s="405"/>
      <c r="T4078" s="403"/>
      <c r="U4078" s="406"/>
      <c r="V4078" s="400"/>
      <c r="W4078" s="405"/>
      <c r="X4078" s="405"/>
      <c r="Y4078" s="403"/>
      <c r="Z4078" s="407"/>
      <c r="AA4078" s="403"/>
      <c r="AB4078" s="405"/>
      <c r="AC4078" s="403"/>
      <c r="AD4078" s="406"/>
      <c r="AG4078" s="403"/>
      <c r="AH4078" s="403"/>
      <c r="AI4078" s="405"/>
      <c r="AL4078" s="403"/>
      <c r="AN4078" s="403"/>
      <c r="AO4078" s="405"/>
      <c r="AP4078" s="403"/>
      <c r="AQ4078" s="403"/>
      <c r="AR4078" s="403"/>
      <c r="AS4078" s="403"/>
      <c r="AT4078" s="403"/>
      <c r="AU4078" s="403"/>
      <c r="AV4078" s="405"/>
      <c r="AW4078" s="404"/>
      <c r="AY4078" s="403"/>
      <c r="BC4078" s="403"/>
      <c r="BD4078" s="403"/>
      <c r="BE4078" s="403"/>
      <c r="BF4078" s="403"/>
      <c r="BG4078" s="403"/>
      <c r="BH4078" s="403"/>
      <c r="BI4078" s="403"/>
      <c r="BJ4078" s="403"/>
      <c r="BK4078" s="403"/>
    </row>
    <row r="4079" spans="1:63" x14ac:dyDescent="0.25">
      <c r="A4079" s="405"/>
      <c r="B4079" s="400"/>
      <c r="C4079" s="403"/>
      <c r="D4079" s="403"/>
      <c r="E4079" s="403"/>
      <c r="I4079" s="404"/>
      <c r="Q4079" s="405"/>
      <c r="S4079" s="405"/>
      <c r="T4079" s="403"/>
      <c r="U4079" s="406"/>
      <c r="V4079" s="400"/>
      <c r="W4079" s="405"/>
      <c r="X4079" s="405"/>
      <c r="Y4079" s="403"/>
      <c r="Z4079" s="407"/>
      <c r="AA4079" s="403"/>
      <c r="AB4079" s="405"/>
      <c r="AC4079" s="403"/>
      <c r="AD4079" s="406"/>
      <c r="AG4079" s="403"/>
      <c r="AH4079" s="403"/>
      <c r="AI4079" s="405"/>
      <c r="AL4079" s="403"/>
      <c r="AN4079" s="403"/>
      <c r="AO4079" s="405"/>
      <c r="AP4079" s="403"/>
      <c r="AQ4079" s="403"/>
      <c r="AR4079" s="403"/>
      <c r="AS4079" s="403"/>
      <c r="AT4079" s="403"/>
      <c r="AU4079" s="403"/>
      <c r="AV4079" s="405"/>
      <c r="AW4079" s="404"/>
      <c r="AY4079" s="403"/>
      <c r="BC4079" s="403"/>
      <c r="BD4079" s="403"/>
      <c r="BE4079" s="403"/>
      <c r="BF4079" s="403"/>
      <c r="BG4079" s="403"/>
      <c r="BH4079" s="403"/>
      <c r="BI4079" s="403"/>
      <c r="BJ4079" s="403"/>
      <c r="BK4079" s="403"/>
    </row>
    <row r="4080" spans="1:63" x14ac:dyDescent="0.25">
      <c r="A4080" s="405"/>
      <c r="B4080" s="400"/>
      <c r="C4080" s="403"/>
      <c r="D4080" s="403"/>
      <c r="E4080" s="403"/>
      <c r="I4080" s="404"/>
      <c r="Q4080" s="405"/>
      <c r="S4080" s="405"/>
      <c r="T4080" s="403"/>
      <c r="U4080" s="406"/>
      <c r="V4080" s="400"/>
      <c r="W4080" s="405"/>
      <c r="X4080" s="405"/>
      <c r="Y4080" s="403"/>
      <c r="Z4080" s="407"/>
      <c r="AA4080" s="403"/>
      <c r="AB4080" s="405"/>
      <c r="AC4080" s="403"/>
      <c r="AD4080" s="406"/>
      <c r="AG4080" s="403"/>
      <c r="AH4080" s="403"/>
      <c r="AI4080" s="405"/>
      <c r="AL4080" s="403"/>
      <c r="AN4080" s="403"/>
      <c r="AO4080" s="405"/>
      <c r="AP4080" s="403"/>
      <c r="AQ4080" s="403"/>
      <c r="AR4080" s="403"/>
      <c r="AS4080" s="403"/>
      <c r="AT4080" s="403"/>
      <c r="AU4080" s="403"/>
      <c r="AV4080" s="405"/>
      <c r="AW4080" s="404"/>
      <c r="AY4080" s="403"/>
      <c r="BC4080" s="403"/>
      <c r="BD4080" s="403"/>
      <c r="BE4080" s="403"/>
      <c r="BF4080" s="403"/>
      <c r="BG4080" s="403"/>
      <c r="BH4080" s="403"/>
      <c r="BI4080" s="403"/>
      <c r="BJ4080" s="403"/>
      <c r="BK4080" s="403"/>
    </row>
    <row r="4081" spans="1:63" x14ac:dyDescent="0.25">
      <c r="A4081" s="405"/>
      <c r="B4081" s="400"/>
      <c r="C4081" s="403"/>
      <c r="D4081" s="403"/>
      <c r="E4081" s="403"/>
      <c r="I4081" s="404"/>
      <c r="Q4081" s="405"/>
      <c r="S4081" s="405"/>
      <c r="T4081" s="403"/>
      <c r="U4081" s="406"/>
      <c r="V4081" s="400"/>
      <c r="W4081" s="405"/>
      <c r="X4081" s="405"/>
      <c r="Y4081" s="403"/>
      <c r="Z4081" s="407"/>
      <c r="AA4081" s="403"/>
      <c r="AB4081" s="405"/>
      <c r="AC4081" s="403"/>
      <c r="AD4081" s="406"/>
      <c r="AG4081" s="403"/>
      <c r="AH4081" s="403"/>
      <c r="AI4081" s="405"/>
      <c r="AL4081" s="403"/>
      <c r="AN4081" s="403"/>
      <c r="AO4081" s="405"/>
      <c r="AP4081" s="403"/>
      <c r="AQ4081" s="403"/>
      <c r="AR4081" s="403"/>
      <c r="AS4081" s="403"/>
      <c r="AT4081" s="403"/>
      <c r="AU4081" s="403"/>
      <c r="AV4081" s="405"/>
      <c r="AW4081" s="404"/>
      <c r="AY4081" s="403"/>
      <c r="BC4081" s="403"/>
      <c r="BD4081" s="403"/>
      <c r="BE4081" s="403"/>
      <c r="BF4081" s="403"/>
      <c r="BG4081" s="403"/>
      <c r="BH4081" s="403"/>
      <c r="BI4081" s="403"/>
      <c r="BJ4081" s="403"/>
      <c r="BK4081" s="403"/>
    </row>
    <row r="4082" spans="1:63" x14ac:dyDescent="0.25">
      <c r="A4082" s="405"/>
      <c r="B4082" s="400"/>
      <c r="C4082" s="403"/>
      <c r="D4082" s="403"/>
      <c r="E4082" s="403"/>
      <c r="I4082" s="404"/>
      <c r="Q4082" s="405"/>
      <c r="S4082" s="405"/>
      <c r="T4082" s="403"/>
      <c r="U4082" s="406"/>
      <c r="V4082" s="400"/>
      <c r="W4082" s="405"/>
      <c r="X4082" s="405"/>
      <c r="Y4082" s="403"/>
      <c r="Z4082" s="407"/>
      <c r="AA4082" s="403"/>
      <c r="AB4082" s="405"/>
      <c r="AC4082" s="403"/>
      <c r="AD4082" s="406"/>
      <c r="AG4082" s="403"/>
      <c r="AH4082" s="403"/>
      <c r="AI4082" s="405"/>
      <c r="AL4082" s="403"/>
      <c r="AN4082" s="403"/>
      <c r="AO4082" s="405"/>
      <c r="AP4082" s="403"/>
      <c r="AQ4082" s="403"/>
      <c r="AR4082" s="403"/>
      <c r="AS4082" s="403"/>
      <c r="AT4082" s="403"/>
      <c r="AU4082" s="403"/>
      <c r="AV4082" s="405"/>
      <c r="AW4082" s="404"/>
      <c r="AY4082" s="403"/>
      <c r="BC4082" s="403"/>
      <c r="BD4082" s="403"/>
      <c r="BE4082" s="403"/>
      <c r="BF4082" s="403"/>
      <c r="BG4082" s="403"/>
      <c r="BH4082" s="403"/>
      <c r="BI4082" s="403"/>
      <c r="BJ4082" s="403"/>
      <c r="BK4082" s="403"/>
    </row>
    <row r="4083" spans="1:63" x14ac:dyDescent="0.25">
      <c r="A4083" s="405"/>
      <c r="B4083" s="400"/>
      <c r="C4083" s="403"/>
      <c r="D4083" s="403"/>
      <c r="E4083" s="403"/>
      <c r="I4083" s="404"/>
      <c r="Q4083" s="405"/>
      <c r="S4083" s="405"/>
      <c r="T4083" s="403"/>
      <c r="U4083" s="406"/>
      <c r="V4083" s="400"/>
      <c r="W4083" s="405"/>
      <c r="X4083" s="405"/>
      <c r="Y4083" s="403"/>
      <c r="Z4083" s="407"/>
      <c r="AA4083" s="403"/>
      <c r="AB4083" s="405"/>
      <c r="AC4083" s="403"/>
      <c r="AD4083" s="406"/>
      <c r="AG4083" s="403"/>
      <c r="AH4083" s="403"/>
      <c r="AI4083" s="405"/>
      <c r="AL4083" s="403"/>
      <c r="AN4083" s="403"/>
      <c r="AO4083" s="405"/>
      <c r="AP4083" s="403"/>
      <c r="AQ4083" s="403"/>
      <c r="AR4083" s="403"/>
      <c r="AS4083" s="403"/>
      <c r="AT4083" s="403"/>
      <c r="AU4083" s="403"/>
      <c r="AV4083" s="405"/>
      <c r="AW4083" s="404"/>
      <c r="AY4083" s="403"/>
      <c r="BC4083" s="403"/>
      <c r="BD4083" s="403"/>
      <c r="BE4083" s="403"/>
      <c r="BF4083" s="403"/>
      <c r="BG4083" s="403"/>
      <c r="BH4083" s="403"/>
      <c r="BI4083" s="403"/>
      <c r="BJ4083" s="403"/>
      <c r="BK4083" s="403"/>
    </row>
    <row r="4084" spans="1:63" x14ac:dyDescent="0.25">
      <c r="A4084" s="405"/>
      <c r="B4084" s="400"/>
      <c r="C4084" s="403"/>
      <c r="D4084" s="403"/>
      <c r="E4084" s="403"/>
      <c r="I4084" s="404"/>
      <c r="Q4084" s="405"/>
      <c r="S4084" s="405"/>
      <c r="T4084" s="403"/>
      <c r="U4084" s="406"/>
      <c r="V4084" s="400"/>
      <c r="W4084" s="405"/>
      <c r="X4084" s="405"/>
      <c r="Y4084" s="403"/>
      <c r="Z4084" s="407"/>
      <c r="AA4084" s="403"/>
      <c r="AB4084" s="405"/>
      <c r="AC4084" s="403"/>
      <c r="AD4084" s="406"/>
      <c r="AG4084" s="403"/>
      <c r="AH4084" s="403"/>
      <c r="AI4084" s="405"/>
      <c r="AL4084" s="403"/>
      <c r="AN4084" s="403"/>
      <c r="AO4084" s="405"/>
      <c r="AP4084" s="403"/>
      <c r="AQ4084" s="403"/>
      <c r="AR4084" s="403"/>
      <c r="AS4084" s="403"/>
      <c r="AT4084" s="403"/>
      <c r="AU4084" s="403"/>
      <c r="AV4084" s="405"/>
      <c r="AW4084" s="404"/>
      <c r="AY4084" s="403"/>
      <c r="BC4084" s="403"/>
      <c r="BD4084" s="403"/>
      <c r="BE4084" s="403"/>
      <c r="BF4084" s="403"/>
      <c r="BG4084" s="403"/>
      <c r="BH4084" s="403"/>
      <c r="BI4084" s="403"/>
      <c r="BJ4084" s="403"/>
      <c r="BK4084" s="403"/>
    </row>
    <row r="4085" spans="1:63" x14ac:dyDescent="0.25">
      <c r="A4085" s="405"/>
      <c r="B4085" s="400"/>
      <c r="C4085" s="403"/>
      <c r="D4085" s="403"/>
      <c r="E4085" s="403"/>
      <c r="I4085" s="404"/>
      <c r="Q4085" s="405"/>
      <c r="S4085" s="405"/>
      <c r="T4085" s="403"/>
      <c r="U4085" s="406"/>
      <c r="V4085" s="400"/>
      <c r="W4085" s="405"/>
      <c r="X4085" s="405"/>
      <c r="Y4085" s="403"/>
      <c r="Z4085" s="407"/>
      <c r="AA4085" s="403"/>
      <c r="AB4085" s="405"/>
      <c r="AC4085" s="403"/>
      <c r="AD4085" s="406"/>
      <c r="AG4085" s="403"/>
      <c r="AH4085" s="403"/>
      <c r="AI4085" s="405"/>
      <c r="AL4085" s="403"/>
      <c r="AN4085" s="403"/>
      <c r="AO4085" s="405"/>
      <c r="AP4085" s="403"/>
      <c r="AQ4085" s="403"/>
      <c r="AR4085" s="403"/>
      <c r="AS4085" s="403"/>
      <c r="AT4085" s="403"/>
      <c r="AU4085" s="403"/>
      <c r="AV4085" s="405"/>
      <c r="AW4085" s="404"/>
      <c r="AY4085" s="403"/>
      <c r="BC4085" s="403"/>
      <c r="BD4085" s="403"/>
      <c r="BE4085" s="403"/>
      <c r="BF4085" s="403"/>
      <c r="BG4085" s="403"/>
      <c r="BH4085" s="403"/>
      <c r="BI4085" s="403"/>
      <c r="BJ4085" s="403"/>
      <c r="BK4085" s="403"/>
    </row>
    <row r="4086" spans="1:63" x14ac:dyDescent="0.25">
      <c r="A4086" s="405"/>
      <c r="B4086" s="400"/>
      <c r="C4086" s="403"/>
      <c r="D4086" s="403"/>
      <c r="E4086" s="403"/>
      <c r="I4086" s="404"/>
      <c r="Q4086" s="405"/>
      <c r="S4086" s="405"/>
      <c r="T4086" s="403"/>
      <c r="U4086" s="406"/>
      <c r="V4086" s="400"/>
      <c r="W4086" s="405"/>
      <c r="X4086" s="405"/>
      <c r="Y4086" s="403"/>
      <c r="Z4086" s="407"/>
      <c r="AA4086" s="403"/>
      <c r="AB4086" s="405"/>
      <c r="AC4086" s="403"/>
      <c r="AD4086" s="406"/>
      <c r="AG4086" s="403"/>
      <c r="AH4086" s="403"/>
      <c r="AI4086" s="405"/>
      <c r="AL4086" s="403"/>
      <c r="AN4086" s="403"/>
      <c r="AO4086" s="405"/>
      <c r="AP4086" s="403"/>
      <c r="AQ4086" s="403"/>
      <c r="AR4086" s="403"/>
      <c r="AS4086" s="403"/>
      <c r="AT4086" s="403"/>
      <c r="AU4086" s="403"/>
      <c r="AV4086" s="405"/>
      <c r="AW4086" s="404"/>
      <c r="AY4086" s="403"/>
      <c r="BC4086" s="403"/>
      <c r="BD4086" s="403"/>
      <c r="BE4086" s="403"/>
      <c r="BF4086" s="403"/>
      <c r="BG4086" s="403"/>
      <c r="BH4086" s="403"/>
      <c r="BI4086" s="403"/>
      <c r="BJ4086" s="403"/>
      <c r="BK4086" s="403"/>
    </row>
    <row r="4087" spans="1:63" x14ac:dyDescent="0.25">
      <c r="A4087" s="405"/>
      <c r="B4087" s="400"/>
      <c r="C4087" s="403"/>
      <c r="D4087" s="403"/>
      <c r="E4087" s="403"/>
      <c r="I4087" s="404"/>
      <c r="Q4087" s="405"/>
      <c r="S4087" s="405"/>
      <c r="T4087" s="403"/>
      <c r="U4087" s="406"/>
      <c r="V4087" s="400"/>
      <c r="W4087" s="405"/>
      <c r="X4087" s="405"/>
      <c r="Y4087" s="403"/>
      <c r="Z4087" s="407"/>
      <c r="AA4087" s="403"/>
      <c r="AB4087" s="405"/>
      <c r="AC4087" s="403"/>
      <c r="AD4087" s="406"/>
      <c r="AG4087" s="403"/>
      <c r="AH4087" s="403"/>
      <c r="AI4087" s="405"/>
      <c r="AL4087" s="403"/>
      <c r="AN4087" s="403"/>
      <c r="AO4087" s="405"/>
      <c r="AP4087" s="403"/>
      <c r="AQ4087" s="403"/>
      <c r="AR4087" s="403"/>
      <c r="AS4087" s="403"/>
      <c r="AT4087" s="403"/>
      <c r="AU4087" s="403"/>
      <c r="AV4087" s="405"/>
      <c r="AW4087" s="404"/>
      <c r="AY4087" s="403"/>
      <c r="BC4087" s="403"/>
      <c r="BD4087" s="403"/>
      <c r="BE4087" s="403"/>
      <c r="BF4087" s="403"/>
      <c r="BG4087" s="403"/>
      <c r="BH4087" s="403"/>
      <c r="BI4087" s="403"/>
      <c r="BJ4087" s="403"/>
      <c r="BK4087" s="403"/>
    </row>
    <row r="4088" spans="1:63" x14ac:dyDescent="0.25">
      <c r="A4088" s="405"/>
      <c r="B4088" s="400"/>
      <c r="C4088" s="403"/>
      <c r="D4088" s="403"/>
      <c r="E4088" s="403"/>
      <c r="I4088" s="404"/>
      <c r="Q4088" s="405"/>
      <c r="S4088" s="405"/>
      <c r="T4088" s="403"/>
      <c r="U4088" s="406"/>
      <c r="V4088" s="400"/>
      <c r="W4088" s="405"/>
      <c r="X4088" s="405"/>
      <c r="Y4088" s="403"/>
      <c r="Z4088" s="407"/>
      <c r="AA4088" s="403"/>
      <c r="AB4088" s="405"/>
      <c r="AC4088" s="403"/>
      <c r="AD4088" s="406"/>
      <c r="AG4088" s="403"/>
      <c r="AH4088" s="403"/>
      <c r="AI4088" s="405"/>
      <c r="AL4088" s="403"/>
      <c r="AN4088" s="403"/>
      <c r="AO4088" s="405"/>
      <c r="AP4088" s="403"/>
      <c r="AQ4088" s="403"/>
      <c r="AR4088" s="403"/>
      <c r="AS4088" s="403"/>
      <c r="AT4088" s="403"/>
      <c r="AU4088" s="403"/>
      <c r="AV4088" s="405"/>
      <c r="AW4088" s="404"/>
      <c r="AY4088" s="403"/>
      <c r="BC4088" s="403"/>
      <c r="BD4088" s="403"/>
      <c r="BE4088" s="403"/>
      <c r="BF4088" s="403"/>
      <c r="BG4088" s="403"/>
      <c r="BH4088" s="403"/>
      <c r="BI4088" s="403"/>
      <c r="BJ4088" s="403"/>
      <c r="BK4088" s="403"/>
    </row>
    <row r="4089" spans="1:63" x14ac:dyDescent="0.25">
      <c r="A4089" s="405"/>
      <c r="B4089" s="400"/>
      <c r="C4089" s="403"/>
      <c r="D4089" s="403"/>
      <c r="E4089" s="403"/>
      <c r="I4089" s="404"/>
      <c r="Q4089" s="405"/>
      <c r="S4089" s="405"/>
      <c r="T4089" s="403"/>
      <c r="U4089" s="406"/>
      <c r="V4089" s="400"/>
      <c r="W4089" s="405"/>
      <c r="X4089" s="405"/>
      <c r="Y4089" s="403"/>
      <c r="Z4089" s="407"/>
      <c r="AA4089" s="403"/>
      <c r="AB4089" s="405"/>
      <c r="AC4089" s="403"/>
      <c r="AD4089" s="406"/>
      <c r="AG4089" s="403"/>
      <c r="AH4089" s="403"/>
      <c r="AI4089" s="405"/>
      <c r="AL4089" s="403"/>
      <c r="AN4089" s="403"/>
      <c r="AO4089" s="405"/>
      <c r="AP4089" s="403"/>
      <c r="AQ4089" s="403"/>
      <c r="AR4089" s="403"/>
      <c r="AS4089" s="403"/>
      <c r="AT4089" s="403"/>
      <c r="AU4089" s="403"/>
      <c r="AV4089" s="405"/>
      <c r="AW4089" s="404"/>
      <c r="AY4089" s="403"/>
      <c r="BC4089" s="403"/>
      <c r="BD4089" s="403"/>
      <c r="BE4089" s="403"/>
      <c r="BF4089" s="403"/>
      <c r="BG4089" s="403"/>
      <c r="BH4089" s="403"/>
      <c r="BI4089" s="403"/>
      <c r="BJ4089" s="403"/>
      <c r="BK4089" s="403"/>
    </row>
    <row r="4090" spans="1:63" x14ac:dyDescent="0.25">
      <c r="A4090" s="405"/>
      <c r="B4090" s="400"/>
      <c r="C4090" s="403"/>
      <c r="D4090" s="403"/>
      <c r="E4090" s="403"/>
      <c r="I4090" s="404"/>
      <c r="Q4090" s="405"/>
      <c r="S4090" s="405"/>
      <c r="T4090" s="403"/>
      <c r="U4090" s="406"/>
      <c r="V4090" s="400"/>
      <c r="W4090" s="405"/>
      <c r="X4090" s="405"/>
      <c r="Y4090" s="403"/>
      <c r="Z4090" s="407"/>
      <c r="AA4090" s="403"/>
      <c r="AB4090" s="405"/>
      <c r="AC4090" s="403"/>
      <c r="AD4090" s="406"/>
      <c r="AG4090" s="403"/>
      <c r="AH4090" s="403"/>
      <c r="AI4090" s="405"/>
      <c r="AL4090" s="403"/>
      <c r="AN4090" s="403"/>
      <c r="AO4090" s="405"/>
      <c r="AP4090" s="403"/>
      <c r="AQ4090" s="403"/>
      <c r="AR4090" s="403"/>
      <c r="AS4090" s="403"/>
      <c r="AT4090" s="403"/>
      <c r="AU4090" s="403"/>
      <c r="AV4090" s="405"/>
      <c r="AW4090" s="404"/>
      <c r="AY4090" s="403"/>
      <c r="BC4090" s="403"/>
      <c r="BD4090" s="403"/>
      <c r="BE4090" s="403"/>
      <c r="BF4090" s="403"/>
      <c r="BG4090" s="403"/>
      <c r="BH4090" s="403"/>
      <c r="BI4090" s="403"/>
      <c r="BJ4090" s="403"/>
      <c r="BK4090" s="403"/>
    </row>
    <row r="4091" spans="1:63" x14ac:dyDescent="0.25">
      <c r="A4091" s="405"/>
      <c r="B4091" s="400"/>
      <c r="C4091" s="403"/>
      <c r="D4091" s="403"/>
      <c r="E4091" s="403"/>
      <c r="I4091" s="404"/>
      <c r="Q4091" s="405"/>
      <c r="S4091" s="405"/>
      <c r="T4091" s="403"/>
      <c r="U4091" s="406"/>
      <c r="V4091" s="400"/>
      <c r="W4091" s="405"/>
      <c r="X4091" s="405"/>
      <c r="Y4091" s="403"/>
      <c r="Z4091" s="407"/>
      <c r="AA4091" s="403"/>
      <c r="AB4091" s="405"/>
      <c r="AC4091" s="403"/>
      <c r="AD4091" s="406"/>
      <c r="AG4091" s="403"/>
      <c r="AH4091" s="403"/>
      <c r="AI4091" s="405"/>
      <c r="AL4091" s="403"/>
      <c r="AN4091" s="403"/>
      <c r="AO4091" s="405"/>
      <c r="AP4091" s="403"/>
      <c r="AQ4091" s="403"/>
      <c r="AR4091" s="403"/>
      <c r="AS4091" s="403"/>
      <c r="AT4091" s="403"/>
      <c r="AU4091" s="403"/>
      <c r="AV4091" s="405"/>
      <c r="AW4091" s="404"/>
      <c r="AY4091" s="403"/>
      <c r="BC4091" s="403"/>
      <c r="BD4091" s="403"/>
      <c r="BE4091" s="403"/>
      <c r="BF4091" s="403"/>
      <c r="BG4091" s="403"/>
      <c r="BH4091" s="403"/>
      <c r="BI4091" s="403"/>
      <c r="BJ4091" s="403"/>
      <c r="BK4091" s="403"/>
    </row>
    <row r="4092" spans="1:63" x14ac:dyDescent="0.25">
      <c r="A4092" s="405"/>
      <c r="B4092" s="400"/>
      <c r="C4092" s="403"/>
      <c r="D4092" s="403"/>
      <c r="E4092" s="403"/>
      <c r="I4092" s="404"/>
      <c r="Q4092" s="405"/>
      <c r="S4092" s="405"/>
      <c r="T4092" s="403"/>
      <c r="U4092" s="406"/>
      <c r="V4092" s="400"/>
      <c r="W4092" s="405"/>
      <c r="X4092" s="405"/>
      <c r="Y4092" s="403"/>
      <c r="Z4092" s="407"/>
      <c r="AA4092" s="403"/>
      <c r="AB4092" s="405"/>
      <c r="AC4092" s="403"/>
      <c r="AD4092" s="406"/>
      <c r="AG4092" s="403"/>
      <c r="AH4092" s="403"/>
      <c r="AI4092" s="405"/>
      <c r="AL4092" s="403"/>
      <c r="AN4092" s="403"/>
      <c r="AO4092" s="405"/>
      <c r="AP4092" s="403"/>
      <c r="AQ4092" s="403"/>
      <c r="AR4092" s="403"/>
      <c r="AS4092" s="403"/>
      <c r="AT4092" s="403"/>
      <c r="AU4092" s="403"/>
      <c r="AV4092" s="405"/>
      <c r="AW4092" s="404"/>
      <c r="AY4092" s="403"/>
      <c r="BC4092" s="403"/>
      <c r="BD4092" s="403"/>
      <c r="BE4092" s="403"/>
      <c r="BF4092" s="403"/>
      <c r="BG4092" s="403"/>
      <c r="BH4092" s="403"/>
      <c r="BI4092" s="403"/>
      <c r="BJ4092" s="403"/>
      <c r="BK4092" s="403"/>
    </row>
    <row r="4093" spans="1:63" x14ac:dyDescent="0.25">
      <c r="A4093" s="405"/>
      <c r="B4093" s="400"/>
      <c r="C4093" s="403"/>
      <c r="D4093" s="403"/>
      <c r="E4093" s="403"/>
      <c r="I4093" s="404"/>
      <c r="Q4093" s="405"/>
      <c r="S4093" s="405"/>
      <c r="T4093" s="403"/>
      <c r="U4093" s="406"/>
      <c r="V4093" s="400"/>
      <c r="W4093" s="405"/>
      <c r="X4093" s="405"/>
      <c r="Y4093" s="403"/>
      <c r="Z4093" s="407"/>
      <c r="AA4093" s="403"/>
      <c r="AB4093" s="405"/>
      <c r="AC4093" s="403"/>
      <c r="AD4093" s="406"/>
      <c r="AG4093" s="403"/>
      <c r="AH4093" s="403"/>
      <c r="AI4093" s="405"/>
      <c r="AL4093" s="403"/>
      <c r="AN4093" s="403"/>
      <c r="AO4093" s="405"/>
      <c r="AP4093" s="403"/>
      <c r="AQ4093" s="403"/>
      <c r="AR4093" s="403"/>
      <c r="AS4093" s="403"/>
      <c r="AT4093" s="403"/>
      <c r="AU4093" s="403"/>
      <c r="AV4093" s="405"/>
      <c r="AW4093" s="404"/>
      <c r="AY4093" s="403"/>
      <c r="BC4093" s="403"/>
      <c r="BD4093" s="403"/>
      <c r="BE4093" s="403"/>
      <c r="BF4093" s="403"/>
      <c r="BG4093" s="403"/>
      <c r="BH4093" s="403"/>
      <c r="BI4093" s="403"/>
      <c r="BJ4093" s="403"/>
      <c r="BK4093" s="403"/>
    </row>
    <row r="4094" spans="1:63" x14ac:dyDescent="0.25">
      <c r="A4094" s="405"/>
      <c r="B4094" s="400"/>
      <c r="C4094" s="403"/>
      <c r="D4094" s="403"/>
      <c r="E4094" s="403"/>
      <c r="I4094" s="404"/>
      <c r="Q4094" s="405"/>
      <c r="S4094" s="405"/>
      <c r="T4094" s="403"/>
      <c r="U4094" s="406"/>
      <c r="V4094" s="400"/>
      <c r="W4094" s="405"/>
      <c r="X4094" s="405"/>
      <c r="Y4094" s="403"/>
      <c r="Z4094" s="407"/>
      <c r="AA4094" s="403"/>
      <c r="AB4094" s="405"/>
      <c r="AC4094" s="403"/>
      <c r="AD4094" s="406"/>
      <c r="AG4094" s="403"/>
      <c r="AH4094" s="403"/>
      <c r="AI4094" s="405"/>
      <c r="AL4094" s="403"/>
      <c r="AN4094" s="403"/>
      <c r="AO4094" s="405"/>
      <c r="AP4094" s="403"/>
      <c r="AQ4094" s="403"/>
      <c r="AR4094" s="403"/>
      <c r="AS4094" s="403"/>
      <c r="AT4094" s="403"/>
      <c r="AU4094" s="403"/>
      <c r="AV4094" s="405"/>
      <c r="AW4094" s="404"/>
      <c r="AY4094" s="403"/>
      <c r="BC4094" s="403"/>
      <c r="BD4094" s="403"/>
      <c r="BE4094" s="403"/>
      <c r="BF4094" s="403"/>
      <c r="BG4094" s="403"/>
      <c r="BH4094" s="403"/>
      <c r="BI4094" s="403"/>
      <c r="BJ4094" s="403"/>
      <c r="BK4094" s="403"/>
    </row>
    <row r="4095" spans="1:63" x14ac:dyDescent="0.25">
      <c r="A4095" s="405"/>
      <c r="B4095" s="400"/>
      <c r="C4095" s="403"/>
      <c r="D4095" s="403"/>
      <c r="E4095" s="403"/>
      <c r="I4095" s="404"/>
      <c r="Q4095" s="405"/>
      <c r="S4095" s="405"/>
      <c r="T4095" s="403"/>
      <c r="U4095" s="406"/>
      <c r="V4095" s="400"/>
      <c r="W4095" s="405"/>
      <c r="X4095" s="405"/>
      <c r="Y4095" s="403"/>
      <c r="Z4095" s="407"/>
      <c r="AA4095" s="403"/>
      <c r="AB4095" s="405"/>
      <c r="AC4095" s="403"/>
      <c r="AD4095" s="406"/>
      <c r="AG4095" s="403"/>
      <c r="AH4095" s="403"/>
      <c r="AI4095" s="405"/>
      <c r="AL4095" s="403"/>
      <c r="AN4095" s="403"/>
      <c r="AO4095" s="405"/>
      <c r="AP4095" s="403"/>
      <c r="AQ4095" s="403"/>
      <c r="AR4095" s="403"/>
      <c r="AS4095" s="403"/>
      <c r="AT4095" s="403"/>
      <c r="AU4095" s="403"/>
      <c r="AV4095" s="405"/>
      <c r="AW4095" s="404"/>
      <c r="AY4095" s="403"/>
      <c r="BC4095" s="403"/>
      <c r="BD4095" s="403"/>
      <c r="BE4095" s="403"/>
      <c r="BF4095" s="403"/>
      <c r="BG4095" s="403"/>
      <c r="BH4095" s="403"/>
      <c r="BI4095" s="403"/>
      <c r="BJ4095" s="403"/>
      <c r="BK4095" s="403"/>
    </row>
    <row r="4096" spans="1:63" x14ac:dyDescent="0.25">
      <c r="A4096" s="405"/>
      <c r="B4096" s="400"/>
      <c r="C4096" s="403"/>
      <c r="D4096" s="403"/>
      <c r="E4096" s="403"/>
      <c r="I4096" s="404"/>
      <c r="Q4096" s="405"/>
      <c r="S4096" s="405"/>
      <c r="T4096" s="403"/>
      <c r="U4096" s="406"/>
      <c r="V4096" s="400"/>
      <c r="W4096" s="405"/>
      <c r="X4096" s="405"/>
      <c r="Y4096" s="403"/>
      <c r="Z4096" s="407"/>
      <c r="AA4096" s="403"/>
      <c r="AB4096" s="405"/>
      <c r="AC4096" s="403"/>
      <c r="AD4096" s="406"/>
      <c r="AG4096" s="403"/>
      <c r="AH4096" s="403"/>
      <c r="AI4096" s="405"/>
      <c r="AL4096" s="403"/>
      <c r="AN4096" s="403"/>
      <c r="AO4096" s="405"/>
      <c r="AP4096" s="403"/>
      <c r="AQ4096" s="403"/>
      <c r="AR4096" s="403"/>
      <c r="AS4096" s="403"/>
      <c r="AT4096" s="403"/>
      <c r="AU4096" s="403"/>
      <c r="AV4096" s="405"/>
      <c r="AW4096" s="404"/>
      <c r="AY4096" s="403"/>
      <c r="BC4096" s="403"/>
      <c r="BD4096" s="403"/>
      <c r="BE4096" s="403"/>
      <c r="BF4096" s="403"/>
      <c r="BG4096" s="403"/>
      <c r="BH4096" s="403"/>
      <c r="BI4096" s="403"/>
      <c r="BJ4096" s="403"/>
      <c r="BK4096" s="403"/>
    </row>
    <row r="4097" spans="1:63" x14ac:dyDescent="0.25">
      <c r="A4097" s="405"/>
      <c r="B4097" s="400"/>
      <c r="C4097" s="403"/>
      <c r="D4097" s="403"/>
      <c r="E4097" s="403"/>
      <c r="I4097" s="404"/>
      <c r="Q4097" s="405"/>
      <c r="S4097" s="405"/>
      <c r="T4097" s="403"/>
      <c r="U4097" s="406"/>
      <c r="V4097" s="400"/>
      <c r="W4097" s="405"/>
      <c r="X4097" s="405"/>
      <c r="Y4097" s="403"/>
      <c r="Z4097" s="407"/>
      <c r="AA4097" s="403"/>
      <c r="AB4097" s="405"/>
      <c r="AC4097" s="403"/>
      <c r="AD4097" s="406"/>
      <c r="AG4097" s="403"/>
      <c r="AH4097" s="403"/>
      <c r="AI4097" s="405"/>
      <c r="AL4097" s="403"/>
      <c r="AN4097" s="403"/>
      <c r="AO4097" s="405"/>
      <c r="AP4097" s="403"/>
      <c r="AQ4097" s="403"/>
      <c r="AR4097" s="403"/>
      <c r="AS4097" s="403"/>
      <c r="AT4097" s="403"/>
      <c r="AU4097" s="403"/>
      <c r="AV4097" s="405"/>
      <c r="AW4097" s="404"/>
      <c r="AY4097" s="403"/>
      <c r="BC4097" s="403"/>
      <c r="BD4097" s="403"/>
      <c r="BE4097" s="403"/>
      <c r="BF4097" s="403"/>
      <c r="BG4097" s="403"/>
      <c r="BH4097" s="403"/>
      <c r="BI4097" s="403"/>
      <c r="BJ4097" s="403"/>
      <c r="BK4097" s="403"/>
    </row>
    <row r="4098" spans="1:63" x14ac:dyDescent="0.25">
      <c r="A4098" s="405"/>
      <c r="B4098" s="400"/>
      <c r="C4098" s="403"/>
      <c r="D4098" s="403"/>
      <c r="E4098" s="403"/>
      <c r="I4098" s="404"/>
      <c r="Q4098" s="405"/>
      <c r="S4098" s="405"/>
      <c r="T4098" s="403"/>
      <c r="U4098" s="406"/>
      <c r="V4098" s="400"/>
      <c r="W4098" s="405"/>
      <c r="X4098" s="405"/>
      <c r="Y4098" s="403"/>
      <c r="Z4098" s="407"/>
      <c r="AA4098" s="403"/>
      <c r="AB4098" s="405"/>
      <c r="AC4098" s="403"/>
      <c r="AD4098" s="406"/>
      <c r="AG4098" s="403"/>
      <c r="AH4098" s="403"/>
      <c r="AI4098" s="405"/>
      <c r="AL4098" s="403"/>
      <c r="AN4098" s="403"/>
      <c r="AO4098" s="405"/>
      <c r="AP4098" s="403"/>
      <c r="AQ4098" s="403"/>
      <c r="AR4098" s="403"/>
      <c r="AS4098" s="403"/>
      <c r="AT4098" s="403"/>
      <c r="AU4098" s="403"/>
      <c r="AV4098" s="405"/>
      <c r="AW4098" s="404"/>
      <c r="AY4098" s="403"/>
      <c r="BC4098" s="403"/>
      <c r="BD4098" s="403"/>
      <c r="BE4098" s="403"/>
      <c r="BF4098" s="403"/>
      <c r="BG4098" s="403"/>
      <c r="BH4098" s="403"/>
      <c r="BI4098" s="403"/>
      <c r="BJ4098" s="403"/>
      <c r="BK4098" s="403"/>
    </row>
    <row r="4099" spans="1:63" x14ac:dyDescent="0.25">
      <c r="A4099" s="405"/>
      <c r="B4099" s="400"/>
      <c r="C4099" s="403"/>
      <c r="D4099" s="403"/>
      <c r="E4099" s="403"/>
      <c r="I4099" s="404"/>
      <c r="Q4099" s="405"/>
      <c r="S4099" s="405"/>
      <c r="T4099" s="403"/>
      <c r="U4099" s="406"/>
      <c r="V4099" s="400"/>
      <c r="W4099" s="405"/>
      <c r="X4099" s="405"/>
      <c r="Y4099" s="403"/>
      <c r="Z4099" s="407"/>
      <c r="AA4099" s="403"/>
      <c r="AB4099" s="405"/>
      <c r="AC4099" s="403"/>
      <c r="AD4099" s="406"/>
      <c r="AG4099" s="403"/>
      <c r="AH4099" s="403"/>
      <c r="AI4099" s="405"/>
      <c r="AL4099" s="403"/>
      <c r="AN4099" s="403"/>
      <c r="AO4099" s="405"/>
      <c r="AP4099" s="403"/>
      <c r="AQ4099" s="403"/>
      <c r="AR4099" s="403"/>
      <c r="AS4099" s="403"/>
      <c r="AT4099" s="403"/>
      <c r="AU4099" s="403"/>
      <c r="AV4099" s="405"/>
      <c r="AW4099" s="404"/>
      <c r="AY4099" s="403"/>
      <c r="BC4099" s="403"/>
      <c r="BD4099" s="403"/>
      <c r="BE4099" s="403"/>
      <c r="BF4099" s="403"/>
      <c r="BG4099" s="403"/>
      <c r="BH4099" s="403"/>
      <c r="BI4099" s="403"/>
      <c r="BJ4099" s="403"/>
      <c r="BK4099" s="403"/>
    </row>
    <row r="4100" spans="1:63" x14ac:dyDescent="0.25">
      <c r="A4100" s="405"/>
      <c r="B4100" s="400"/>
      <c r="C4100" s="403"/>
      <c r="D4100" s="403"/>
      <c r="E4100" s="403"/>
      <c r="I4100" s="404"/>
      <c r="Q4100" s="405"/>
      <c r="S4100" s="405"/>
      <c r="T4100" s="403"/>
      <c r="U4100" s="406"/>
      <c r="V4100" s="400"/>
      <c r="W4100" s="405"/>
      <c r="X4100" s="405"/>
      <c r="Y4100" s="403"/>
      <c r="Z4100" s="407"/>
      <c r="AA4100" s="403"/>
      <c r="AB4100" s="405"/>
      <c r="AC4100" s="403"/>
      <c r="AD4100" s="406"/>
      <c r="AG4100" s="403"/>
      <c r="AH4100" s="403"/>
      <c r="AI4100" s="405"/>
      <c r="AL4100" s="403"/>
      <c r="AN4100" s="403"/>
      <c r="AO4100" s="405"/>
      <c r="AP4100" s="403"/>
      <c r="AQ4100" s="403"/>
      <c r="AR4100" s="403"/>
      <c r="AS4100" s="403"/>
      <c r="AT4100" s="403"/>
      <c r="AU4100" s="403"/>
      <c r="AV4100" s="405"/>
      <c r="AW4100" s="404"/>
      <c r="AY4100" s="403"/>
      <c r="BC4100" s="403"/>
      <c r="BD4100" s="403"/>
      <c r="BE4100" s="403"/>
      <c r="BF4100" s="403"/>
      <c r="BG4100" s="403"/>
      <c r="BH4100" s="403"/>
      <c r="BI4100" s="403"/>
      <c r="BJ4100" s="403"/>
      <c r="BK4100" s="403"/>
    </row>
    <row r="4101" spans="1:63" x14ac:dyDescent="0.25">
      <c r="A4101" s="405"/>
      <c r="B4101" s="400"/>
      <c r="C4101" s="403"/>
      <c r="D4101" s="403"/>
      <c r="E4101" s="403"/>
      <c r="I4101" s="404"/>
      <c r="Q4101" s="405"/>
      <c r="S4101" s="405"/>
      <c r="T4101" s="403"/>
      <c r="U4101" s="406"/>
      <c r="V4101" s="400"/>
      <c r="W4101" s="405"/>
      <c r="X4101" s="405"/>
      <c r="Y4101" s="403"/>
      <c r="Z4101" s="407"/>
      <c r="AA4101" s="403"/>
      <c r="AB4101" s="405"/>
      <c r="AC4101" s="403"/>
      <c r="AD4101" s="406"/>
      <c r="AG4101" s="403"/>
      <c r="AH4101" s="403"/>
      <c r="AI4101" s="405"/>
      <c r="AL4101" s="403"/>
      <c r="AN4101" s="403"/>
      <c r="AO4101" s="405"/>
      <c r="AP4101" s="403"/>
      <c r="AQ4101" s="403"/>
      <c r="AR4101" s="403"/>
      <c r="AS4101" s="403"/>
      <c r="AT4101" s="403"/>
      <c r="AU4101" s="403"/>
      <c r="AV4101" s="405"/>
      <c r="AW4101" s="404"/>
      <c r="AY4101" s="403"/>
      <c r="BC4101" s="403"/>
      <c r="BD4101" s="403"/>
      <c r="BE4101" s="403"/>
      <c r="BF4101" s="403"/>
      <c r="BG4101" s="403"/>
      <c r="BH4101" s="403"/>
      <c r="BI4101" s="403"/>
      <c r="BJ4101" s="403"/>
      <c r="BK4101" s="403"/>
    </row>
    <row r="4102" spans="1:63" x14ac:dyDescent="0.25">
      <c r="A4102" s="405"/>
      <c r="B4102" s="400"/>
      <c r="C4102" s="403"/>
      <c r="D4102" s="403"/>
      <c r="E4102" s="403"/>
      <c r="I4102" s="404"/>
      <c r="Q4102" s="405"/>
      <c r="S4102" s="405"/>
      <c r="T4102" s="403"/>
      <c r="U4102" s="406"/>
      <c r="V4102" s="400"/>
      <c r="W4102" s="405"/>
      <c r="X4102" s="405"/>
      <c r="Y4102" s="403"/>
      <c r="Z4102" s="407"/>
      <c r="AA4102" s="403"/>
      <c r="AB4102" s="405"/>
      <c r="AC4102" s="403"/>
      <c r="AD4102" s="406"/>
      <c r="AG4102" s="403"/>
      <c r="AH4102" s="403"/>
      <c r="AI4102" s="405"/>
      <c r="AL4102" s="403"/>
      <c r="AN4102" s="403"/>
      <c r="AO4102" s="405"/>
      <c r="AP4102" s="403"/>
      <c r="AQ4102" s="403"/>
      <c r="AR4102" s="403"/>
      <c r="AS4102" s="403"/>
      <c r="AT4102" s="403"/>
      <c r="AU4102" s="403"/>
      <c r="AV4102" s="405"/>
      <c r="AW4102" s="404"/>
      <c r="AY4102" s="403"/>
      <c r="BC4102" s="403"/>
      <c r="BD4102" s="403"/>
      <c r="BE4102" s="403"/>
      <c r="BF4102" s="403"/>
      <c r="BG4102" s="403"/>
      <c r="BH4102" s="403"/>
      <c r="BI4102" s="403"/>
      <c r="BJ4102" s="403"/>
      <c r="BK4102" s="403"/>
    </row>
    <row r="4103" spans="1:63" x14ac:dyDescent="0.25">
      <c r="A4103" s="405"/>
      <c r="B4103" s="400"/>
      <c r="C4103" s="403"/>
      <c r="D4103" s="403"/>
      <c r="E4103" s="403"/>
      <c r="I4103" s="404"/>
      <c r="Q4103" s="405"/>
      <c r="S4103" s="405"/>
      <c r="T4103" s="403"/>
      <c r="U4103" s="406"/>
      <c r="V4103" s="400"/>
      <c r="W4103" s="405"/>
      <c r="X4103" s="405"/>
      <c r="Y4103" s="403"/>
      <c r="Z4103" s="407"/>
      <c r="AA4103" s="403"/>
      <c r="AB4103" s="405"/>
      <c r="AC4103" s="403"/>
      <c r="AD4103" s="406"/>
      <c r="AG4103" s="403"/>
      <c r="AH4103" s="403"/>
      <c r="AI4103" s="405"/>
      <c r="AL4103" s="403"/>
      <c r="AN4103" s="403"/>
      <c r="AO4103" s="405"/>
      <c r="AP4103" s="403"/>
      <c r="AQ4103" s="403"/>
      <c r="AR4103" s="403"/>
      <c r="AS4103" s="403"/>
      <c r="AT4103" s="403"/>
      <c r="AU4103" s="403"/>
      <c r="AV4103" s="405"/>
      <c r="AW4103" s="404"/>
      <c r="AY4103" s="403"/>
      <c r="BC4103" s="403"/>
      <c r="BD4103" s="403"/>
      <c r="BE4103" s="403"/>
      <c r="BF4103" s="403"/>
      <c r="BG4103" s="403"/>
      <c r="BH4103" s="403"/>
      <c r="BI4103" s="403"/>
      <c r="BJ4103" s="403"/>
      <c r="BK4103" s="403"/>
    </row>
    <row r="4104" spans="1:63" x14ac:dyDescent="0.25">
      <c r="A4104" s="405"/>
      <c r="B4104" s="400"/>
      <c r="C4104" s="403"/>
      <c r="D4104" s="403"/>
      <c r="E4104" s="403"/>
      <c r="I4104" s="404"/>
      <c r="Q4104" s="405"/>
      <c r="S4104" s="405"/>
      <c r="T4104" s="403"/>
      <c r="U4104" s="406"/>
      <c r="V4104" s="400"/>
      <c r="W4104" s="405"/>
      <c r="X4104" s="405"/>
      <c r="Y4104" s="403"/>
      <c r="Z4104" s="407"/>
      <c r="AA4104" s="403"/>
      <c r="AB4104" s="405"/>
      <c r="AC4104" s="403"/>
      <c r="AD4104" s="406"/>
      <c r="AG4104" s="403"/>
      <c r="AH4104" s="403"/>
      <c r="AI4104" s="405"/>
      <c r="AL4104" s="403"/>
      <c r="AN4104" s="403"/>
      <c r="AO4104" s="405"/>
      <c r="AP4104" s="403"/>
      <c r="AQ4104" s="403"/>
      <c r="AR4104" s="403"/>
      <c r="AS4104" s="403"/>
      <c r="AT4104" s="403"/>
      <c r="AU4104" s="403"/>
      <c r="AV4104" s="405"/>
      <c r="AW4104" s="404"/>
      <c r="AY4104" s="403"/>
      <c r="BC4104" s="403"/>
      <c r="BD4104" s="403"/>
      <c r="BE4104" s="403"/>
      <c r="BF4104" s="403"/>
      <c r="BG4104" s="403"/>
      <c r="BH4104" s="403"/>
      <c r="BI4104" s="403"/>
      <c r="BJ4104" s="403"/>
      <c r="BK4104" s="403"/>
    </row>
    <row r="4105" spans="1:63" x14ac:dyDescent="0.25">
      <c r="A4105" s="405"/>
      <c r="B4105" s="400"/>
      <c r="C4105" s="403"/>
      <c r="D4105" s="403"/>
      <c r="E4105" s="403"/>
      <c r="I4105" s="404"/>
      <c r="Q4105" s="405"/>
      <c r="S4105" s="405"/>
      <c r="T4105" s="403"/>
      <c r="U4105" s="406"/>
      <c r="V4105" s="400"/>
      <c r="W4105" s="405"/>
      <c r="X4105" s="405"/>
      <c r="Y4105" s="403"/>
      <c r="Z4105" s="407"/>
      <c r="AA4105" s="403"/>
      <c r="AB4105" s="405"/>
      <c r="AC4105" s="403"/>
      <c r="AD4105" s="406"/>
      <c r="AG4105" s="403"/>
      <c r="AH4105" s="403"/>
      <c r="AI4105" s="405"/>
      <c r="AL4105" s="403"/>
      <c r="AN4105" s="403"/>
      <c r="AO4105" s="405"/>
      <c r="AP4105" s="403"/>
      <c r="AQ4105" s="403"/>
      <c r="AR4105" s="403"/>
      <c r="AS4105" s="403"/>
      <c r="AT4105" s="403"/>
      <c r="AU4105" s="403"/>
      <c r="AV4105" s="405"/>
      <c r="AW4105" s="404"/>
      <c r="AY4105" s="403"/>
      <c r="BC4105" s="403"/>
      <c r="BD4105" s="403"/>
      <c r="BE4105" s="403"/>
      <c r="BF4105" s="403"/>
      <c r="BG4105" s="403"/>
      <c r="BH4105" s="403"/>
      <c r="BI4105" s="403"/>
      <c r="BJ4105" s="403"/>
      <c r="BK4105" s="403"/>
    </row>
    <row r="4106" spans="1:63" x14ac:dyDescent="0.25">
      <c r="A4106" s="405"/>
      <c r="B4106" s="400"/>
      <c r="C4106" s="403"/>
      <c r="D4106" s="403"/>
      <c r="E4106" s="403"/>
      <c r="I4106" s="404"/>
      <c r="Q4106" s="405"/>
      <c r="S4106" s="405"/>
      <c r="T4106" s="403"/>
      <c r="U4106" s="406"/>
      <c r="V4106" s="400"/>
      <c r="W4106" s="405"/>
      <c r="X4106" s="405"/>
      <c r="Y4106" s="403"/>
      <c r="Z4106" s="407"/>
      <c r="AA4106" s="403"/>
      <c r="AB4106" s="405"/>
      <c r="AC4106" s="403"/>
      <c r="AD4106" s="406"/>
      <c r="AG4106" s="403"/>
      <c r="AH4106" s="403"/>
      <c r="AI4106" s="405"/>
      <c r="AL4106" s="403"/>
      <c r="AN4106" s="403"/>
      <c r="AO4106" s="405"/>
      <c r="AP4106" s="403"/>
      <c r="AQ4106" s="403"/>
      <c r="AR4106" s="403"/>
      <c r="AS4106" s="403"/>
      <c r="AT4106" s="403"/>
      <c r="AU4106" s="403"/>
      <c r="AV4106" s="405"/>
      <c r="AW4106" s="404"/>
      <c r="AY4106" s="403"/>
      <c r="BC4106" s="403"/>
      <c r="BD4106" s="403"/>
      <c r="BE4106" s="403"/>
      <c r="BF4106" s="403"/>
      <c r="BG4106" s="403"/>
      <c r="BH4106" s="403"/>
      <c r="BI4106" s="403"/>
      <c r="BJ4106" s="403"/>
      <c r="BK4106" s="403"/>
    </row>
    <row r="4107" spans="1:63" x14ac:dyDescent="0.25">
      <c r="A4107" s="405"/>
      <c r="B4107" s="400"/>
      <c r="C4107" s="403"/>
      <c r="D4107" s="403"/>
      <c r="E4107" s="403"/>
      <c r="I4107" s="404"/>
      <c r="Q4107" s="405"/>
      <c r="S4107" s="405"/>
      <c r="T4107" s="403"/>
      <c r="U4107" s="406"/>
      <c r="V4107" s="400"/>
      <c r="W4107" s="405"/>
      <c r="X4107" s="405"/>
      <c r="Y4107" s="403"/>
      <c r="Z4107" s="407"/>
      <c r="AA4107" s="403"/>
      <c r="AB4107" s="405"/>
      <c r="AC4107" s="403"/>
      <c r="AD4107" s="406"/>
      <c r="AG4107" s="403"/>
      <c r="AH4107" s="403"/>
      <c r="AI4107" s="405"/>
      <c r="AL4107" s="403"/>
      <c r="AN4107" s="403"/>
      <c r="AO4107" s="405"/>
      <c r="AP4107" s="403"/>
      <c r="AQ4107" s="403"/>
      <c r="AR4107" s="403"/>
      <c r="AS4107" s="403"/>
      <c r="AT4107" s="403"/>
      <c r="AU4107" s="403"/>
      <c r="AV4107" s="405"/>
      <c r="AW4107" s="404"/>
      <c r="AY4107" s="403"/>
      <c r="BC4107" s="403"/>
      <c r="BD4107" s="403"/>
      <c r="BE4107" s="403"/>
      <c r="BF4107" s="403"/>
      <c r="BG4107" s="403"/>
      <c r="BH4107" s="403"/>
      <c r="BI4107" s="403"/>
      <c r="BJ4107" s="403"/>
      <c r="BK4107" s="403"/>
    </row>
    <row r="4108" spans="1:63" x14ac:dyDescent="0.25">
      <c r="A4108" s="405"/>
      <c r="B4108" s="400"/>
      <c r="C4108" s="403"/>
      <c r="D4108" s="403"/>
      <c r="E4108" s="403"/>
      <c r="I4108" s="404"/>
      <c r="Q4108" s="405"/>
      <c r="S4108" s="405"/>
      <c r="T4108" s="403"/>
      <c r="U4108" s="406"/>
      <c r="V4108" s="400"/>
      <c r="W4108" s="405"/>
      <c r="X4108" s="405"/>
      <c r="Y4108" s="403"/>
      <c r="Z4108" s="407"/>
      <c r="AA4108" s="403"/>
      <c r="AB4108" s="405"/>
      <c r="AC4108" s="403"/>
      <c r="AD4108" s="406"/>
      <c r="AG4108" s="403"/>
      <c r="AH4108" s="403"/>
      <c r="AI4108" s="405"/>
      <c r="AL4108" s="403"/>
      <c r="AN4108" s="403"/>
      <c r="AO4108" s="405"/>
      <c r="AP4108" s="403"/>
      <c r="AQ4108" s="403"/>
      <c r="AR4108" s="403"/>
      <c r="AS4108" s="403"/>
      <c r="AT4108" s="403"/>
      <c r="AU4108" s="403"/>
      <c r="AV4108" s="405"/>
      <c r="AW4108" s="404"/>
      <c r="AY4108" s="403"/>
      <c r="BC4108" s="403"/>
      <c r="BD4108" s="403"/>
      <c r="BE4108" s="403"/>
      <c r="BF4108" s="403"/>
      <c r="BG4108" s="403"/>
      <c r="BH4108" s="403"/>
      <c r="BI4108" s="403"/>
      <c r="BJ4108" s="403"/>
      <c r="BK4108" s="403"/>
    </row>
    <row r="4109" spans="1:63" x14ac:dyDescent="0.25">
      <c r="A4109" s="405"/>
      <c r="B4109" s="400"/>
      <c r="C4109" s="403"/>
      <c r="D4109" s="403"/>
      <c r="E4109" s="403"/>
      <c r="I4109" s="404"/>
      <c r="Q4109" s="405"/>
      <c r="S4109" s="405"/>
      <c r="T4109" s="403"/>
      <c r="U4109" s="406"/>
      <c r="V4109" s="400"/>
      <c r="W4109" s="405"/>
      <c r="X4109" s="405"/>
      <c r="Y4109" s="403"/>
      <c r="Z4109" s="407"/>
      <c r="AA4109" s="403"/>
      <c r="AB4109" s="405"/>
      <c r="AC4109" s="403"/>
      <c r="AD4109" s="406"/>
      <c r="AG4109" s="403"/>
      <c r="AH4109" s="403"/>
      <c r="AI4109" s="405"/>
      <c r="AL4109" s="403"/>
      <c r="AN4109" s="403"/>
      <c r="AO4109" s="405"/>
      <c r="AP4109" s="403"/>
      <c r="AQ4109" s="403"/>
      <c r="AR4109" s="403"/>
      <c r="AS4109" s="403"/>
      <c r="AT4109" s="403"/>
      <c r="AU4109" s="403"/>
      <c r="AV4109" s="405"/>
      <c r="AW4109" s="404"/>
      <c r="AY4109" s="403"/>
      <c r="BC4109" s="403"/>
      <c r="BD4109" s="403"/>
      <c r="BE4109" s="403"/>
      <c r="BF4109" s="403"/>
      <c r="BG4109" s="403"/>
      <c r="BH4109" s="403"/>
      <c r="BI4109" s="403"/>
      <c r="BJ4109" s="403"/>
      <c r="BK4109" s="403"/>
    </row>
    <row r="4110" spans="1:63" x14ac:dyDescent="0.25">
      <c r="A4110" s="405"/>
      <c r="B4110" s="400"/>
      <c r="C4110" s="403"/>
      <c r="D4110" s="403"/>
      <c r="E4110" s="403"/>
      <c r="I4110" s="404"/>
      <c r="Q4110" s="405"/>
      <c r="S4110" s="405"/>
      <c r="T4110" s="403"/>
      <c r="U4110" s="406"/>
      <c r="V4110" s="400"/>
      <c r="W4110" s="405"/>
      <c r="X4110" s="405"/>
      <c r="Y4110" s="403"/>
      <c r="Z4110" s="407"/>
      <c r="AA4110" s="403"/>
      <c r="AB4110" s="405"/>
      <c r="AC4110" s="403"/>
      <c r="AD4110" s="406"/>
      <c r="AG4110" s="403"/>
      <c r="AH4110" s="403"/>
      <c r="AI4110" s="405"/>
      <c r="AL4110" s="403"/>
      <c r="AN4110" s="403"/>
      <c r="AO4110" s="405"/>
      <c r="AP4110" s="403"/>
      <c r="AQ4110" s="403"/>
      <c r="AR4110" s="403"/>
      <c r="AS4110" s="403"/>
      <c r="AT4110" s="403"/>
      <c r="AU4110" s="403"/>
      <c r="AV4110" s="405"/>
      <c r="AW4110" s="404"/>
      <c r="AY4110" s="403"/>
      <c r="BC4110" s="403"/>
      <c r="BD4110" s="403"/>
      <c r="BE4110" s="403"/>
      <c r="BF4110" s="403"/>
      <c r="BG4110" s="403"/>
      <c r="BH4110" s="403"/>
      <c r="BI4110" s="403"/>
      <c r="BJ4110" s="403"/>
      <c r="BK4110" s="403"/>
    </row>
    <row r="4111" spans="1:63" x14ac:dyDescent="0.25">
      <c r="A4111" s="405"/>
      <c r="B4111" s="400"/>
      <c r="C4111" s="403"/>
      <c r="D4111" s="403"/>
      <c r="E4111" s="403"/>
      <c r="I4111" s="404"/>
      <c r="Q4111" s="405"/>
      <c r="S4111" s="405"/>
      <c r="T4111" s="403"/>
      <c r="U4111" s="406"/>
      <c r="V4111" s="400"/>
      <c r="W4111" s="405"/>
      <c r="X4111" s="405"/>
      <c r="Y4111" s="403"/>
      <c r="Z4111" s="407"/>
      <c r="AA4111" s="403"/>
      <c r="AB4111" s="405"/>
      <c r="AC4111" s="403"/>
      <c r="AD4111" s="406"/>
      <c r="AG4111" s="403"/>
      <c r="AH4111" s="403"/>
      <c r="AI4111" s="405"/>
      <c r="AL4111" s="403"/>
      <c r="AN4111" s="403"/>
      <c r="AO4111" s="405"/>
      <c r="AP4111" s="403"/>
      <c r="AQ4111" s="403"/>
      <c r="AR4111" s="403"/>
      <c r="AS4111" s="403"/>
      <c r="AT4111" s="403"/>
      <c r="AU4111" s="403"/>
      <c r="AV4111" s="405"/>
      <c r="AW4111" s="404"/>
      <c r="AY4111" s="403"/>
      <c r="BC4111" s="403"/>
      <c r="BD4111" s="403"/>
      <c r="BE4111" s="403"/>
      <c r="BF4111" s="403"/>
      <c r="BG4111" s="403"/>
      <c r="BH4111" s="403"/>
      <c r="BI4111" s="403"/>
      <c r="BJ4111" s="403"/>
      <c r="BK4111" s="403"/>
    </row>
    <row r="4112" spans="1:63" x14ac:dyDescent="0.25">
      <c r="A4112" s="405"/>
      <c r="B4112" s="400"/>
      <c r="C4112" s="403"/>
      <c r="D4112" s="403"/>
      <c r="E4112" s="403"/>
      <c r="I4112" s="404"/>
      <c r="Q4112" s="405"/>
      <c r="S4112" s="405"/>
      <c r="T4112" s="403"/>
      <c r="U4112" s="406"/>
      <c r="V4112" s="400"/>
      <c r="W4112" s="405"/>
      <c r="X4112" s="405"/>
      <c r="Y4112" s="403"/>
      <c r="Z4112" s="407"/>
      <c r="AA4112" s="403"/>
      <c r="AB4112" s="405"/>
      <c r="AC4112" s="403"/>
      <c r="AD4112" s="406"/>
      <c r="AG4112" s="403"/>
      <c r="AH4112" s="403"/>
      <c r="AI4112" s="405"/>
      <c r="AL4112" s="403"/>
      <c r="AN4112" s="403"/>
      <c r="AO4112" s="405"/>
      <c r="AP4112" s="403"/>
      <c r="AQ4112" s="403"/>
      <c r="AR4112" s="403"/>
      <c r="AS4112" s="403"/>
      <c r="AT4112" s="403"/>
      <c r="AU4112" s="403"/>
      <c r="AV4112" s="405"/>
      <c r="AW4112" s="404"/>
      <c r="AY4112" s="403"/>
      <c r="BC4112" s="403"/>
      <c r="BD4112" s="403"/>
      <c r="BE4112" s="403"/>
      <c r="BF4112" s="403"/>
      <c r="BG4112" s="403"/>
      <c r="BH4112" s="403"/>
      <c r="BI4112" s="403"/>
      <c r="BJ4112" s="403"/>
      <c r="BK4112" s="403"/>
    </row>
    <row r="4113" spans="1:63" x14ac:dyDescent="0.25">
      <c r="A4113" s="405"/>
      <c r="B4113" s="400"/>
      <c r="C4113" s="403"/>
      <c r="D4113" s="403"/>
      <c r="E4113" s="403"/>
      <c r="I4113" s="404"/>
      <c r="Q4113" s="405"/>
      <c r="S4113" s="405"/>
      <c r="T4113" s="403"/>
      <c r="U4113" s="406"/>
      <c r="V4113" s="400"/>
      <c r="W4113" s="405"/>
      <c r="X4113" s="405"/>
      <c r="Y4113" s="403"/>
      <c r="Z4113" s="407"/>
      <c r="AA4113" s="403"/>
      <c r="AB4113" s="405"/>
      <c r="AC4113" s="403"/>
      <c r="AD4113" s="406"/>
      <c r="AG4113" s="403"/>
      <c r="AH4113" s="403"/>
      <c r="AI4113" s="405"/>
      <c r="AL4113" s="403"/>
      <c r="AN4113" s="403"/>
      <c r="AO4113" s="405"/>
      <c r="AP4113" s="403"/>
      <c r="AQ4113" s="403"/>
      <c r="AR4113" s="403"/>
      <c r="AS4113" s="403"/>
      <c r="AT4113" s="403"/>
      <c r="AU4113" s="403"/>
      <c r="AV4113" s="405"/>
      <c r="AW4113" s="404"/>
      <c r="AY4113" s="403"/>
      <c r="BC4113" s="403"/>
      <c r="BD4113" s="403"/>
      <c r="BE4113" s="403"/>
      <c r="BF4113" s="403"/>
      <c r="BG4113" s="403"/>
      <c r="BH4113" s="403"/>
      <c r="BI4113" s="403"/>
      <c r="BJ4113" s="403"/>
      <c r="BK4113" s="403"/>
    </row>
    <row r="4114" spans="1:63" x14ac:dyDescent="0.25">
      <c r="A4114" s="405"/>
      <c r="B4114" s="400"/>
      <c r="C4114" s="403"/>
      <c r="D4114" s="403"/>
      <c r="E4114" s="403"/>
      <c r="I4114" s="404"/>
      <c r="Q4114" s="405"/>
      <c r="S4114" s="405"/>
      <c r="T4114" s="403"/>
      <c r="U4114" s="406"/>
      <c r="V4114" s="400"/>
      <c r="W4114" s="405"/>
      <c r="X4114" s="405"/>
      <c r="Y4114" s="403"/>
      <c r="Z4114" s="407"/>
      <c r="AA4114" s="403"/>
      <c r="AB4114" s="405"/>
      <c r="AC4114" s="403"/>
      <c r="AD4114" s="406"/>
      <c r="AG4114" s="403"/>
      <c r="AH4114" s="403"/>
      <c r="AI4114" s="405"/>
      <c r="AL4114" s="403"/>
      <c r="AN4114" s="403"/>
      <c r="AO4114" s="405"/>
      <c r="AP4114" s="403"/>
      <c r="AQ4114" s="403"/>
      <c r="AR4114" s="403"/>
      <c r="AS4114" s="403"/>
      <c r="AT4114" s="403"/>
      <c r="AU4114" s="403"/>
      <c r="AV4114" s="405"/>
      <c r="AW4114" s="404"/>
      <c r="AY4114" s="403"/>
      <c r="BC4114" s="403"/>
      <c r="BD4114" s="403"/>
      <c r="BE4114" s="403"/>
      <c r="BF4114" s="403"/>
      <c r="BG4114" s="403"/>
      <c r="BH4114" s="403"/>
      <c r="BI4114" s="403"/>
      <c r="BJ4114" s="403"/>
      <c r="BK4114" s="403"/>
    </row>
    <row r="4115" spans="1:63" x14ac:dyDescent="0.25">
      <c r="A4115" s="405"/>
      <c r="B4115" s="400"/>
      <c r="C4115" s="403"/>
      <c r="D4115" s="403"/>
      <c r="E4115" s="403"/>
      <c r="I4115" s="404"/>
      <c r="Q4115" s="405"/>
      <c r="S4115" s="405"/>
      <c r="T4115" s="403"/>
      <c r="U4115" s="406"/>
      <c r="V4115" s="400"/>
      <c r="W4115" s="405"/>
      <c r="X4115" s="405"/>
      <c r="Y4115" s="403"/>
      <c r="Z4115" s="407"/>
      <c r="AA4115" s="403"/>
      <c r="AB4115" s="405"/>
      <c r="AC4115" s="403"/>
      <c r="AD4115" s="406"/>
      <c r="AG4115" s="403"/>
      <c r="AH4115" s="403"/>
      <c r="AI4115" s="405"/>
      <c r="AL4115" s="403"/>
      <c r="AN4115" s="403"/>
      <c r="AO4115" s="405"/>
      <c r="AP4115" s="403"/>
      <c r="AQ4115" s="403"/>
      <c r="AR4115" s="403"/>
      <c r="AS4115" s="403"/>
      <c r="AT4115" s="403"/>
      <c r="AU4115" s="403"/>
      <c r="AV4115" s="405"/>
      <c r="AW4115" s="404"/>
      <c r="AY4115" s="403"/>
      <c r="BC4115" s="403"/>
      <c r="BD4115" s="403"/>
      <c r="BE4115" s="403"/>
      <c r="BF4115" s="403"/>
      <c r="BG4115" s="403"/>
      <c r="BH4115" s="403"/>
      <c r="BI4115" s="403"/>
      <c r="BJ4115" s="403"/>
      <c r="BK4115" s="403"/>
    </row>
    <row r="4116" spans="1:63" x14ac:dyDescent="0.25">
      <c r="A4116" s="405"/>
      <c r="B4116" s="400"/>
      <c r="C4116" s="403"/>
      <c r="D4116" s="403"/>
      <c r="E4116" s="403"/>
      <c r="I4116" s="404"/>
      <c r="Q4116" s="405"/>
      <c r="S4116" s="405"/>
      <c r="T4116" s="403"/>
      <c r="U4116" s="406"/>
      <c r="V4116" s="400"/>
      <c r="W4116" s="405"/>
      <c r="X4116" s="405"/>
      <c r="Y4116" s="403"/>
      <c r="Z4116" s="407"/>
      <c r="AA4116" s="403"/>
      <c r="AB4116" s="405"/>
      <c r="AC4116" s="403"/>
      <c r="AD4116" s="406"/>
      <c r="AG4116" s="403"/>
      <c r="AH4116" s="403"/>
      <c r="AI4116" s="405"/>
      <c r="AL4116" s="403"/>
      <c r="AN4116" s="403"/>
      <c r="AO4116" s="405"/>
      <c r="AP4116" s="403"/>
      <c r="AQ4116" s="403"/>
      <c r="AR4116" s="403"/>
      <c r="AS4116" s="403"/>
      <c r="AT4116" s="403"/>
      <c r="AU4116" s="403"/>
      <c r="AV4116" s="405"/>
      <c r="AW4116" s="404"/>
      <c r="AY4116" s="403"/>
      <c r="BC4116" s="403"/>
      <c r="BD4116" s="403"/>
      <c r="BE4116" s="403"/>
      <c r="BF4116" s="403"/>
      <c r="BG4116" s="403"/>
      <c r="BH4116" s="403"/>
      <c r="BI4116" s="403"/>
      <c r="BJ4116" s="403"/>
      <c r="BK4116" s="403"/>
    </row>
    <row r="4117" spans="1:63" x14ac:dyDescent="0.25">
      <c r="A4117" s="405"/>
      <c r="B4117" s="400"/>
      <c r="C4117" s="403"/>
      <c r="D4117" s="403"/>
      <c r="E4117" s="403"/>
      <c r="I4117" s="404"/>
      <c r="Q4117" s="405"/>
      <c r="S4117" s="405"/>
      <c r="T4117" s="403"/>
      <c r="U4117" s="406"/>
      <c r="V4117" s="400"/>
      <c r="W4117" s="405"/>
      <c r="X4117" s="405"/>
      <c r="Y4117" s="403"/>
      <c r="Z4117" s="407"/>
      <c r="AA4117" s="403"/>
      <c r="AB4117" s="405"/>
      <c r="AC4117" s="403"/>
      <c r="AD4117" s="406"/>
      <c r="AG4117" s="403"/>
      <c r="AH4117" s="403"/>
      <c r="AI4117" s="405"/>
      <c r="AL4117" s="403"/>
      <c r="AN4117" s="403"/>
      <c r="AO4117" s="405"/>
      <c r="AP4117" s="403"/>
      <c r="AQ4117" s="403"/>
      <c r="AR4117" s="403"/>
      <c r="AS4117" s="403"/>
      <c r="AT4117" s="403"/>
      <c r="AU4117" s="403"/>
      <c r="AV4117" s="405"/>
      <c r="AW4117" s="404"/>
      <c r="AY4117" s="403"/>
      <c r="BC4117" s="403"/>
      <c r="BD4117" s="403"/>
      <c r="BE4117" s="403"/>
      <c r="BF4117" s="403"/>
      <c r="BG4117" s="403"/>
      <c r="BH4117" s="403"/>
      <c r="BI4117" s="403"/>
      <c r="BJ4117" s="403"/>
      <c r="BK4117" s="403"/>
    </row>
    <row r="4118" spans="1:63" x14ac:dyDescent="0.25">
      <c r="A4118" s="405"/>
      <c r="B4118" s="400"/>
      <c r="C4118" s="403"/>
      <c r="D4118" s="403"/>
      <c r="E4118" s="403"/>
      <c r="I4118" s="404"/>
      <c r="Q4118" s="405"/>
      <c r="S4118" s="405"/>
      <c r="T4118" s="403"/>
      <c r="U4118" s="406"/>
      <c r="V4118" s="400"/>
      <c r="W4118" s="405"/>
      <c r="X4118" s="405"/>
      <c r="Y4118" s="403"/>
      <c r="Z4118" s="407"/>
      <c r="AA4118" s="403"/>
      <c r="AB4118" s="405"/>
      <c r="AC4118" s="403"/>
      <c r="AD4118" s="406"/>
      <c r="AG4118" s="403"/>
      <c r="AH4118" s="403"/>
      <c r="AI4118" s="405"/>
      <c r="AL4118" s="403"/>
      <c r="AN4118" s="403"/>
      <c r="AO4118" s="405"/>
      <c r="AP4118" s="403"/>
      <c r="AQ4118" s="403"/>
      <c r="AR4118" s="403"/>
      <c r="AS4118" s="403"/>
      <c r="AT4118" s="403"/>
      <c r="AU4118" s="403"/>
      <c r="AV4118" s="405"/>
      <c r="AW4118" s="404"/>
      <c r="AY4118" s="403"/>
      <c r="BC4118" s="403"/>
      <c r="BD4118" s="403"/>
      <c r="BE4118" s="403"/>
      <c r="BF4118" s="403"/>
      <c r="BG4118" s="403"/>
      <c r="BH4118" s="403"/>
      <c r="BI4118" s="403"/>
      <c r="BJ4118" s="403"/>
      <c r="BK4118" s="403"/>
    </row>
    <row r="4119" spans="1:63" x14ac:dyDescent="0.25">
      <c r="A4119" s="405"/>
      <c r="B4119" s="400"/>
      <c r="C4119" s="403"/>
      <c r="D4119" s="403"/>
      <c r="E4119" s="403"/>
      <c r="I4119" s="404"/>
      <c r="Q4119" s="405"/>
      <c r="S4119" s="405"/>
      <c r="T4119" s="403"/>
      <c r="U4119" s="406"/>
      <c r="V4119" s="400"/>
      <c r="W4119" s="405"/>
      <c r="X4119" s="405"/>
      <c r="Y4119" s="403"/>
      <c r="Z4119" s="407"/>
      <c r="AA4119" s="403"/>
      <c r="AB4119" s="405"/>
      <c r="AC4119" s="403"/>
      <c r="AD4119" s="406"/>
      <c r="AG4119" s="403"/>
      <c r="AH4119" s="403"/>
      <c r="AI4119" s="405"/>
      <c r="AL4119" s="403"/>
      <c r="AN4119" s="403"/>
      <c r="AO4119" s="405"/>
      <c r="AP4119" s="403"/>
      <c r="AQ4119" s="403"/>
      <c r="AR4119" s="403"/>
      <c r="AS4119" s="403"/>
      <c r="AT4119" s="403"/>
      <c r="AU4119" s="403"/>
      <c r="AV4119" s="405"/>
      <c r="AW4119" s="404"/>
      <c r="AY4119" s="403"/>
      <c r="BC4119" s="403"/>
      <c r="BD4119" s="403"/>
      <c r="BE4119" s="403"/>
      <c r="BF4119" s="403"/>
      <c r="BG4119" s="403"/>
      <c r="BH4119" s="403"/>
      <c r="BI4119" s="403"/>
      <c r="BJ4119" s="403"/>
      <c r="BK4119" s="403"/>
    </row>
    <row r="4120" spans="1:63" x14ac:dyDescent="0.25">
      <c r="A4120" s="405"/>
      <c r="B4120" s="400"/>
      <c r="C4120" s="403"/>
      <c r="D4120" s="403"/>
      <c r="E4120" s="403"/>
      <c r="I4120" s="404"/>
      <c r="Q4120" s="405"/>
      <c r="S4120" s="405"/>
      <c r="T4120" s="403"/>
      <c r="U4120" s="406"/>
      <c r="V4120" s="400"/>
      <c r="W4120" s="405"/>
      <c r="X4120" s="405"/>
      <c r="Y4120" s="403"/>
      <c r="Z4120" s="407"/>
      <c r="AA4120" s="403"/>
      <c r="AB4120" s="405"/>
      <c r="AC4120" s="403"/>
      <c r="AD4120" s="406"/>
      <c r="AG4120" s="403"/>
      <c r="AH4120" s="403"/>
      <c r="AI4120" s="405"/>
      <c r="AL4120" s="403"/>
      <c r="AN4120" s="403"/>
      <c r="AO4120" s="405"/>
      <c r="AP4120" s="403"/>
      <c r="AQ4120" s="403"/>
      <c r="AR4120" s="403"/>
      <c r="AS4120" s="403"/>
      <c r="AT4120" s="403"/>
      <c r="AU4120" s="403"/>
      <c r="AV4120" s="405"/>
      <c r="AW4120" s="404"/>
      <c r="AY4120" s="403"/>
      <c r="BC4120" s="403"/>
      <c r="BD4120" s="403"/>
      <c r="BE4120" s="403"/>
      <c r="BF4120" s="403"/>
      <c r="BG4120" s="403"/>
      <c r="BH4120" s="403"/>
      <c r="BI4120" s="403"/>
      <c r="BJ4120" s="403"/>
      <c r="BK4120" s="403"/>
    </row>
    <row r="4121" spans="1:63" x14ac:dyDescent="0.25">
      <c r="A4121" s="405"/>
      <c r="B4121" s="400"/>
      <c r="C4121" s="403"/>
      <c r="D4121" s="403"/>
      <c r="E4121" s="403"/>
      <c r="I4121" s="404"/>
      <c r="Q4121" s="405"/>
      <c r="S4121" s="405"/>
      <c r="T4121" s="403"/>
      <c r="U4121" s="406"/>
      <c r="V4121" s="400"/>
      <c r="W4121" s="405"/>
      <c r="X4121" s="405"/>
      <c r="Y4121" s="403"/>
      <c r="Z4121" s="407"/>
      <c r="AA4121" s="403"/>
      <c r="AB4121" s="405"/>
      <c r="AC4121" s="403"/>
      <c r="AD4121" s="406"/>
      <c r="AG4121" s="403"/>
      <c r="AH4121" s="403"/>
      <c r="AI4121" s="405"/>
      <c r="AL4121" s="403"/>
      <c r="AN4121" s="403"/>
      <c r="AO4121" s="405"/>
      <c r="AP4121" s="403"/>
      <c r="AQ4121" s="403"/>
      <c r="AR4121" s="403"/>
      <c r="AS4121" s="403"/>
      <c r="AT4121" s="403"/>
      <c r="AU4121" s="403"/>
      <c r="AV4121" s="405"/>
      <c r="AW4121" s="404"/>
      <c r="AY4121" s="403"/>
      <c r="BC4121" s="403"/>
      <c r="BD4121" s="403"/>
      <c r="BE4121" s="403"/>
      <c r="BF4121" s="403"/>
      <c r="BG4121" s="403"/>
      <c r="BH4121" s="403"/>
      <c r="BI4121" s="403"/>
      <c r="BJ4121" s="403"/>
      <c r="BK4121" s="403"/>
    </row>
    <row r="4122" spans="1:63" x14ac:dyDescent="0.25">
      <c r="A4122" s="405"/>
      <c r="B4122" s="400"/>
      <c r="C4122" s="403"/>
      <c r="D4122" s="403"/>
      <c r="E4122" s="403"/>
      <c r="I4122" s="404"/>
      <c r="Q4122" s="405"/>
      <c r="S4122" s="405"/>
      <c r="T4122" s="403"/>
      <c r="U4122" s="406"/>
      <c r="V4122" s="400"/>
      <c r="W4122" s="405"/>
      <c r="X4122" s="405"/>
      <c r="Y4122" s="403"/>
      <c r="Z4122" s="407"/>
      <c r="AA4122" s="403"/>
      <c r="AB4122" s="405"/>
      <c r="AC4122" s="403"/>
      <c r="AD4122" s="406"/>
      <c r="AG4122" s="403"/>
      <c r="AH4122" s="403"/>
      <c r="AI4122" s="405"/>
      <c r="AL4122" s="403"/>
      <c r="AN4122" s="403"/>
      <c r="AO4122" s="405"/>
      <c r="AP4122" s="403"/>
      <c r="AQ4122" s="403"/>
      <c r="AR4122" s="403"/>
      <c r="AS4122" s="403"/>
      <c r="AT4122" s="403"/>
      <c r="AU4122" s="403"/>
      <c r="AV4122" s="405"/>
      <c r="AW4122" s="404"/>
      <c r="AY4122" s="403"/>
      <c r="BC4122" s="403"/>
      <c r="BD4122" s="403"/>
      <c r="BE4122" s="403"/>
      <c r="BF4122" s="403"/>
      <c r="BG4122" s="403"/>
      <c r="BH4122" s="403"/>
      <c r="BI4122" s="403"/>
      <c r="BJ4122" s="403"/>
      <c r="BK4122" s="403"/>
    </row>
    <row r="4123" spans="1:63" x14ac:dyDescent="0.25">
      <c r="A4123" s="405"/>
      <c r="B4123" s="400"/>
      <c r="C4123" s="403"/>
      <c r="D4123" s="403"/>
      <c r="E4123" s="403"/>
      <c r="I4123" s="404"/>
      <c r="Q4123" s="405"/>
      <c r="S4123" s="405"/>
      <c r="T4123" s="403"/>
      <c r="U4123" s="406"/>
      <c r="V4123" s="400"/>
      <c r="W4123" s="405"/>
      <c r="X4123" s="405"/>
      <c r="Y4123" s="403"/>
      <c r="Z4123" s="407"/>
      <c r="AA4123" s="403"/>
      <c r="AB4123" s="405"/>
      <c r="AC4123" s="403"/>
      <c r="AD4123" s="406"/>
      <c r="AG4123" s="403"/>
      <c r="AH4123" s="403"/>
      <c r="AI4123" s="405"/>
      <c r="AL4123" s="403"/>
      <c r="AN4123" s="403"/>
      <c r="AO4123" s="405"/>
      <c r="AP4123" s="403"/>
      <c r="AQ4123" s="403"/>
      <c r="AR4123" s="403"/>
      <c r="AS4123" s="403"/>
      <c r="AT4123" s="403"/>
      <c r="AU4123" s="403"/>
      <c r="AV4123" s="405"/>
      <c r="AW4123" s="404"/>
      <c r="AY4123" s="403"/>
      <c r="BC4123" s="403"/>
      <c r="BD4123" s="403"/>
      <c r="BE4123" s="403"/>
      <c r="BF4123" s="403"/>
      <c r="BG4123" s="403"/>
      <c r="BH4123" s="403"/>
      <c r="BI4123" s="403"/>
      <c r="BJ4123" s="403"/>
      <c r="BK4123" s="403"/>
    </row>
    <row r="4124" spans="1:63" x14ac:dyDescent="0.25">
      <c r="A4124" s="405"/>
      <c r="B4124" s="400"/>
      <c r="C4124" s="403"/>
      <c r="D4124" s="403"/>
      <c r="E4124" s="403"/>
      <c r="I4124" s="404"/>
      <c r="Q4124" s="405"/>
      <c r="S4124" s="405"/>
      <c r="T4124" s="403"/>
      <c r="U4124" s="406"/>
      <c r="V4124" s="400"/>
      <c r="W4124" s="405"/>
      <c r="X4124" s="405"/>
      <c r="Y4124" s="403"/>
      <c r="Z4124" s="407"/>
      <c r="AA4124" s="403"/>
      <c r="AB4124" s="405"/>
      <c r="AC4124" s="403"/>
      <c r="AD4124" s="406"/>
      <c r="AG4124" s="403"/>
      <c r="AH4124" s="403"/>
      <c r="AI4124" s="405"/>
      <c r="AL4124" s="403"/>
      <c r="AN4124" s="403"/>
      <c r="AO4124" s="405"/>
      <c r="AP4124" s="403"/>
      <c r="AQ4124" s="403"/>
      <c r="AR4124" s="403"/>
      <c r="AS4124" s="403"/>
      <c r="AT4124" s="403"/>
      <c r="AU4124" s="403"/>
      <c r="AV4124" s="405"/>
      <c r="AW4124" s="404"/>
      <c r="AY4124" s="403"/>
      <c r="BC4124" s="403"/>
      <c r="BD4124" s="403"/>
      <c r="BE4124" s="403"/>
      <c r="BF4124" s="403"/>
      <c r="BG4124" s="403"/>
      <c r="BH4124" s="403"/>
      <c r="BI4124" s="403"/>
      <c r="BJ4124" s="403"/>
      <c r="BK4124" s="403"/>
    </row>
    <row r="4125" spans="1:63" x14ac:dyDescent="0.25">
      <c r="A4125" s="405"/>
      <c r="B4125" s="400"/>
      <c r="C4125" s="403"/>
      <c r="D4125" s="403"/>
      <c r="E4125" s="403"/>
      <c r="I4125" s="404"/>
      <c r="Q4125" s="405"/>
      <c r="S4125" s="405"/>
      <c r="T4125" s="403"/>
      <c r="U4125" s="406"/>
      <c r="V4125" s="400"/>
      <c r="W4125" s="405"/>
      <c r="X4125" s="405"/>
      <c r="Y4125" s="403"/>
      <c r="Z4125" s="407"/>
      <c r="AA4125" s="403"/>
      <c r="AB4125" s="405"/>
      <c r="AC4125" s="403"/>
      <c r="AD4125" s="406"/>
      <c r="AG4125" s="403"/>
      <c r="AH4125" s="403"/>
      <c r="AI4125" s="405"/>
      <c r="AL4125" s="403"/>
      <c r="AN4125" s="403"/>
      <c r="AO4125" s="405"/>
      <c r="AP4125" s="403"/>
      <c r="AQ4125" s="403"/>
      <c r="AR4125" s="403"/>
      <c r="AS4125" s="403"/>
      <c r="AT4125" s="403"/>
      <c r="AU4125" s="403"/>
      <c r="AV4125" s="405"/>
      <c r="AW4125" s="404"/>
      <c r="AY4125" s="403"/>
      <c r="BC4125" s="403"/>
      <c r="BD4125" s="403"/>
      <c r="BE4125" s="403"/>
      <c r="BF4125" s="403"/>
      <c r="BG4125" s="403"/>
      <c r="BH4125" s="403"/>
      <c r="BI4125" s="403"/>
      <c r="BJ4125" s="403"/>
      <c r="BK4125" s="403"/>
    </row>
    <row r="4126" spans="1:63" x14ac:dyDescent="0.25">
      <c r="A4126" s="405"/>
      <c r="B4126" s="400"/>
      <c r="C4126" s="403"/>
      <c r="D4126" s="403"/>
      <c r="E4126" s="403"/>
      <c r="I4126" s="404"/>
      <c r="Q4126" s="405"/>
      <c r="S4126" s="405"/>
      <c r="T4126" s="403"/>
      <c r="U4126" s="406"/>
      <c r="V4126" s="400"/>
      <c r="W4126" s="405"/>
      <c r="X4126" s="405"/>
      <c r="Y4126" s="403"/>
      <c r="Z4126" s="407"/>
      <c r="AA4126" s="403"/>
      <c r="AB4126" s="405"/>
      <c r="AC4126" s="403"/>
      <c r="AD4126" s="406"/>
      <c r="AG4126" s="403"/>
      <c r="AH4126" s="403"/>
      <c r="AI4126" s="405"/>
      <c r="AL4126" s="403"/>
      <c r="AN4126" s="403"/>
      <c r="AO4126" s="405"/>
      <c r="AP4126" s="403"/>
      <c r="AQ4126" s="403"/>
      <c r="AR4126" s="403"/>
      <c r="AS4126" s="403"/>
      <c r="AT4126" s="403"/>
      <c r="AU4126" s="403"/>
      <c r="AV4126" s="405"/>
      <c r="AW4126" s="404"/>
      <c r="AY4126" s="403"/>
      <c r="BC4126" s="403"/>
      <c r="BD4126" s="403"/>
      <c r="BE4126" s="403"/>
      <c r="BF4126" s="403"/>
      <c r="BG4126" s="403"/>
      <c r="BH4126" s="403"/>
      <c r="BI4126" s="403"/>
      <c r="BJ4126" s="403"/>
      <c r="BK4126" s="403"/>
    </row>
    <row r="4127" spans="1:63" x14ac:dyDescent="0.25">
      <c r="A4127" s="405"/>
      <c r="B4127" s="400"/>
      <c r="C4127" s="403"/>
      <c r="D4127" s="403"/>
      <c r="E4127" s="403"/>
      <c r="I4127" s="404"/>
      <c r="Q4127" s="405"/>
      <c r="S4127" s="405"/>
      <c r="T4127" s="403"/>
      <c r="U4127" s="406"/>
      <c r="V4127" s="400"/>
      <c r="W4127" s="405"/>
      <c r="X4127" s="405"/>
      <c r="Y4127" s="403"/>
      <c r="Z4127" s="407"/>
      <c r="AA4127" s="403"/>
      <c r="AB4127" s="405"/>
      <c r="AC4127" s="403"/>
      <c r="AD4127" s="406"/>
      <c r="AG4127" s="403"/>
      <c r="AH4127" s="403"/>
      <c r="AI4127" s="405"/>
      <c r="AL4127" s="403"/>
      <c r="AN4127" s="403"/>
      <c r="AO4127" s="405"/>
      <c r="AP4127" s="403"/>
      <c r="AQ4127" s="403"/>
      <c r="AR4127" s="403"/>
      <c r="AS4127" s="403"/>
      <c r="AT4127" s="403"/>
      <c r="AU4127" s="403"/>
      <c r="AV4127" s="405"/>
      <c r="AW4127" s="404"/>
      <c r="AY4127" s="403"/>
      <c r="BC4127" s="403"/>
      <c r="BD4127" s="403"/>
      <c r="BE4127" s="403"/>
      <c r="BF4127" s="403"/>
      <c r="BG4127" s="403"/>
      <c r="BH4127" s="403"/>
      <c r="BI4127" s="403"/>
      <c r="BJ4127" s="403"/>
      <c r="BK4127" s="403"/>
    </row>
    <row r="4128" spans="1:63" x14ac:dyDescent="0.25">
      <c r="A4128" s="405"/>
      <c r="B4128" s="400"/>
      <c r="C4128" s="403"/>
      <c r="D4128" s="403"/>
      <c r="E4128" s="403"/>
      <c r="I4128" s="404"/>
      <c r="Q4128" s="405"/>
      <c r="S4128" s="405"/>
      <c r="T4128" s="403"/>
      <c r="U4128" s="406"/>
      <c r="V4128" s="400"/>
      <c r="W4128" s="405"/>
      <c r="X4128" s="405"/>
      <c r="Y4128" s="403"/>
      <c r="Z4128" s="407"/>
      <c r="AA4128" s="403"/>
      <c r="AB4128" s="405"/>
      <c r="AC4128" s="403"/>
      <c r="AD4128" s="406"/>
      <c r="AG4128" s="403"/>
      <c r="AH4128" s="403"/>
      <c r="AI4128" s="405"/>
      <c r="AL4128" s="403"/>
      <c r="AN4128" s="403"/>
      <c r="AO4128" s="405"/>
      <c r="AP4128" s="403"/>
      <c r="AQ4128" s="403"/>
      <c r="AR4128" s="403"/>
      <c r="AS4128" s="403"/>
      <c r="AT4128" s="403"/>
      <c r="AU4128" s="403"/>
      <c r="AV4128" s="405"/>
      <c r="AW4128" s="404"/>
      <c r="AY4128" s="403"/>
      <c r="BC4128" s="403"/>
      <c r="BD4128" s="403"/>
      <c r="BE4128" s="403"/>
      <c r="BF4128" s="403"/>
      <c r="BG4128" s="403"/>
      <c r="BH4128" s="403"/>
      <c r="BI4128" s="403"/>
      <c r="BJ4128" s="403"/>
      <c r="BK4128" s="403"/>
    </row>
    <row r="4129" spans="1:63" x14ac:dyDescent="0.25">
      <c r="A4129" s="405"/>
      <c r="B4129" s="400"/>
      <c r="C4129" s="403"/>
      <c r="D4129" s="403"/>
      <c r="E4129" s="403"/>
      <c r="I4129" s="404"/>
      <c r="Q4129" s="405"/>
      <c r="S4129" s="405"/>
      <c r="T4129" s="403"/>
      <c r="U4129" s="406"/>
      <c r="V4129" s="400"/>
      <c r="W4129" s="405"/>
      <c r="X4129" s="405"/>
      <c r="Y4129" s="403"/>
      <c r="Z4129" s="407"/>
      <c r="AA4129" s="403"/>
      <c r="AB4129" s="405"/>
      <c r="AC4129" s="403"/>
      <c r="AD4129" s="406"/>
      <c r="AG4129" s="403"/>
      <c r="AH4129" s="403"/>
      <c r="AI4129" s="405"/>
      <c r="AL4129" s="403"/>
      <c r="AN4129" s="403"/>
      <c r="AO4129" s="405"/>
      <c r="AP4129" s="403"/>
      <c r="AQ4129" s="403"/>
      <c r="AR4129" s="403"/>
      <c r="AS4129" s="403"/>
      <c r="AT4129" s="403"/>
      <c r="AU4129" s="403"/>
      <c r="AV4129" s="405"/>
      <c r="AW4129" s="404"/>
      <c r="AY4129" s="403"/>
      <c r="BC4129" s="403"/>
      <c r="BD4129" s="403"/>
      <c r="BE4129" s="403"/>
      <c r="BF4129" s="403"/>
      <c r="BG4129" s="403"/>
      <c r="BH4129" s="403"/>
      <c r="BI4129" s="403"/>
      <c r="BJ4129" s="403"/>
      <c r="BK4129" s="403"/>
    </row>
    <row r="4130" spans="1:63" x14ac:dyDescent="0.25">
      <c r="A4130" s="405"/>
      <c r="B4130" s="400"/>
      <c r="C4130" s="403"/>
      <c r="D4130" s="403"/>
      <c r="E4130" s="403"/>
      <c r="I4130" s="404"/>
      <c r="Q4130" s="405"/>
      <c r="S4130" s="405"/>
      <c r="T4130" s="403"/>
      <c r="U4130" s="406"/>
      <c r="V4130" s="400"/>
      <c r="W4130" s="405"/>
      <c r="X4130" s="405"/>
      <c r="Y4130" s="403"/>
      <c r="Z4130" s="407"/>
      <c r="AA4130" s="403"/>
      <c r="AB4130" s="405"/>
      <c r="AC4130" s="403"/>
      <c r="AD4130" s="406"/>
      <c r="AG4130" s="403"/>
      <c r="AH4130" s="403"/>
      <c r="AI4130" s="405"/>
      <c r="AL4130" s="403"/>
      <c r="AN4130" s="403"/>
      <c r="AO4130" s="405"/>
      <c r="AP4130" s="403"/>
      <c r="AQ4130" s="403"/>
      <c r="AR4130" s="403"/>
      <c r="AS4130" s="403"/>
      <c r="AT4130" s="403"/>
      <c r="AU4130" s="403"/>
      <c r="AV4130" s="405"/>
      <c r="AW4130" s="404"/>
      <c r="AY4130" s="403"/>
      <c r="BC4130" s="403"/>
      <c r="BD4130" s="403"/>
      <c r="BE4130" s="403"/>
      <c r="BF4130" s="403"/>
      <c r="BG4130" s="403"/>
      <c r="BH4130" s="403"/>
      <c r="BI4130" s="403"/>
      <c r="BJ4130" s="403"/>
      <c r="BK4130" s="403"/>
    </row>
    <row r="4131" spans="1:63" x14ac:dyDescent="0.25">
      <c r="A4131" s="405"/>
      <c r="B4131" s="400"/>
      <c r="C4131" s="403"/>
      <c r="D4131" s="403"/>
      <c r="E4131" s="403"/>
      <c r="I4131" s="404"/>
      <c r="Q4131" s="405"/>
      <c r="S4131" s="405"/>
      <c r="T4131" s="403"/>
      <c r="U4131" s="406"/>
      <c r="V4131" s="400"/>
      <c r="W4131" s="405"/>
      <c r="X4131" s="405"/>
      <c r="Y4131" s="403"/>
      <c r="Z4131" s="407"/>
      <c r="AA4131" s="403"/>
      <c r="AB4131" s="405"/>
      <c r="AC4131" s="403"/>
      <c r="AD4131" s="406"/>
      <c r="AG4131" s="403"/>
      <c r="AH4131" s="403"/>
      <c r="AI4131" s="405"/>
      <c r="AL4131" s="403"/>
      <c r="AN4131" s="403"/>
      <c r="AO4131" s="405"/>
      <c r="AP4131" s="403"/>
      <c r="AQ4131" s="403"/>
      <c r="AR4131" s="403"/>
      <c r="AS4131" s="403"/>
      <c r="AT4131" s="403"/>
      <c r="AU4131" s="403"/>
      <c r="AV4131" s="405"/>
      <c r="AW4131" s="404"/>
      <c r="AY4131" s="403"/>
      <c r="BC4131" s="403"/>
      <c r="BD4131" s="403"/>
      <c r="BE4131" s="403"/>
      <c r="BF4131" s="403"/>
      <c r="BG4131" s="403"/>
      <c r="BH4131" s="403"/>
      <c r="BI4131" s="403"/>
      <c r="BJ4131" s="403"/>
      <c r="BK4131" s="403"/>
    </row>
    <row r="4132" spans="1:63" x14ac:dyDescent="0.25">
      <c r="A4132" s="405"/>
      <c r="B4132" s="400"/>
      <c r="C4132" s="403"/>
      <c r="D4132" s="403"/>
      <c r="E4132" s="403"/>
      <c r="I4132" s="404"/>
      <c r="Q4132" s="405"/>
      <c r="S4132" s="405"/>
      <c r="T4132" s="403"/>
      <c r="U4132" s="406"/>
      <c r="V4132" s="400"/>
      <c r="W4132" s="405"/>
      <c r="X4132" s="405"/>
      <c r="Y4132" s="403"/>
      <c r="Z4132" s="407"/>
      <c r="AA4132" s="403"/>
      <c r="AB4132" s="405"/>
      <c r="AC4132" s="403"/>
      <c r="AD4132" s="406"/>
      <c r="AG4132" s="403"/>
      <c r="AH4132" s="403"/>
      <c r="AI4132" s="405"/>
      <c r="AL4132" s="403"/>
      <c r="AN4132" s="403"/>
      <c r="AO4132" s="405"/>
      <c r="AP4132" s="403"/>
      <c r="AQ4132" s="403"/>
      <c r="AR4132" s="403"/>
      <c r="AS4132" s="403"/>
      <c r="AT4132" s="403"/>
      <c r="AU4132" s="403"/>
      <c r="AV4132" s="405"/>
      <c r="AW4132" s="404"/>
      <c r="AY4132" s="403"/>
      <c r="BC4132" s="403"/>
      <c r="BD4132" s="403"/>
      <c r="BE4132" s="403"/>
      <c r="BF4132" s="403"/>
      <c r="BG4132" s="403"/>
      <c r="BH4132" s="403"/>
      <c r="BI4132" s="403"/>
      <c r="BJ4132" s="403"/>
      <c r="BK4132" s="403"/>
    </row>
    <row r="4133" spans="1:63" x14ac:dyDescent="0.25">
      <c r="A4133" s="405"/>
      <c r="B4133" s="400"/>
      <c r="C4133" s="403"/>
      <c r="D4133" s="403"/>
      <c r="E4133" s="403"/>
      <c r="I4133" s="404"/>
      <c r="Q4133" s="405"/>
      <c r="S4133" s="405"/>
      <c r="T4133" s="403"/>
      <c r="U4133" s="406"/>
      <c r="V4133" s="400"/>
      <c r="W4133" s="405"/>
      <c r="X4133" s="405"/>
      <c r="Y4133" s="403"/>
      <c r="Z4133" s="407"/>
      <c r="AA4133" s="403"/>
      <c r="AB4133" s="405"/>
      <c r="AC4133" s="403"/>
      <c r="AD4133" s="406"/>
      <c r="AG4133" s="403"/>
      <c r="AH4133" s="403"/>
      <c r="AI4133" s="405"/>
      <c r="AL4133" s="403"/>
      <c r="AN4133" s="403"/>
      <c r="AO4133" s="405"/>
      <c r="AP4133" s="403"/>
      <c r="AQ4133" s="403"/>
      <c r="AR4133" s="403"/>
      <c r="AS4133" s="403"/>
      <c r="AT4133" s="403"/>
      <c r="AU4133" s="403"/>
      <c r="AV4133" s="405"/>
      <c r="AW4133" s="404"/>
      <c r="AY4133" s="403"/>
      <c r="BC4133" s="403"/>
      <c r="BD4133" s="403"/>
      <c r="BE4133" s="403"/>
      <c r="BF4133" s="403"/>
      <c r="BG4133" s="403"/>
      <c r="BH4133" s="403"/>
      <c r="BI4133" s="403"/>
      <c r="BJ4133" s="403"/>
      <c r="BK4133" s="403"/>
    </row>
    <row r="4134" spans="1:63" x14ac:dyDescent="0.25">
      <c r="A4134" s="405"/>
      <c r="B4134" s="400"/>
      <c r="C4134" s="403"/>
      <c r="D4134" s="403"/>
      <c r="E4134" s="403"/>
      <c r="I4134" s="404"/>
      <c r="Q4134" s="405"/>
      <c r="S4134" s="405"/>
      <c r="T4134" s="403"/>
      <c r="U4134" s="406"/>
      <c r="V4134" s="400"/>
      <c r="W4134" s="405"/>
      <c r="X4134" s="405"/>
      <c r="Y4134" s="403"/>
      <c r="Z4134" s="407"/>
      <c r="AA4134" s="403"/>
      <c r="AB4134" s="405"/>
      <c r="AC4134" s="403"/>
      <c r="AD4134" s="406"/>
      <c r="AG4134" s="403"/>
      <c r="AH4134" s="403"/>
      <c r="AI4134" s="405"/>
      <c r="AL4134" s="403"/>
      <c r="AN4134" s="403"/>
      <c r="AO4134" s="405"/>
      <c r="AP4134" s="403"/>
      <c r="AQ4134" s="403"/>
      <c r="AR4134" s="403"/>
      <c r="AS4134" s="403"/>
      <c r="AT4134" s="403"/>
      <c r="AU4134" s="403"/>
      <c r="AV4134" s="405"/>
      <c r="AW4134" s="404"/>
      <c r="AY4134" s="403"/>
      <c r="BC4134" s="403"/>
      <c r="BD4134" s="403"/>
      <c r="BE4134" s="403"/>
      <c r="BF4134" s="403"/>
      <c r="BG4134" s="403"/>
      <c r="BH4134" s="403"/>
      <c r="BI4134" s="403"/>
      <c r="BJ4134" s="403"/>
      <c r="BK4134" s="403"/>
    </row>
    <row r="4135" spans="1:63" x14ac:dyDescent="0.25">
      <c r="A4135" s="405"/>
      <c r="B4135" s="400"/>
      <c r="C4135" s="403"/>
      <c r="D4135" s="403"/>
      <c r="E4135" s="403"/>
      <c r="I4135" s="404"/>
      <c r="Q4135" s="405"/>
      <c r="S4135" s="405"/>
      <c r="T4135" s="403"/>
      <c r="U4135" s="406"/>
      <c r="V4135" s="400"/>
      <c r="W4135" s="405"/>
      <c r="X4135" s="405"/>
      <c r="Y4135" s="403"/>
      <c r="Z4135" s="407"/>
      <c r="AA4135" s="403"/>
      <c r="AB4135" s="405"/>
      <c r="AC4135" s="403"/>
      <c r="AD4135" s="406"/>
      <c r="AG4135" s="403"/>
      <c r="AH4135" s="403"/>
      <c r="AI4135" s="405"/>
      <c r="AL4135" s="403"/>
      <c r="AN4135" s="403"/>
      <c r="AO4135" s="405"/>
      <c r="AP4135" s="403"/>
      <c r="AQ4135" s="403"/>
      <c r="AR4135" s="403"/>
      <c r="AS4135" s="403"/>
      <c r="AT4135" s="403"/>
      <c r="AU4135" s="403"/>
      <c r="AV4135" s="405"/>
      <c r="AW4135" s="404"/>
      <c r="AY4135" s="403"/>
      <c r="BC4135" s="403"/>
      <c r="BD4135" s="403"/>
      <c r="BE4135" s="403"/>
      <c r="BF4135" s="403"/>
      <c r="BG4135" s="403"/>
      <c r="BH4135" s="403"/>
      <c r="BI4135" s="403"/>
      <c r="BJ4135" s="403"/>
      <c r="BK4135" s="403"/>
    </row>
    <row r="4136" spans="1:63" x14ac:dyDescent="0.25">
      <c r="A4136" s="405"/>
      <c r="B4136" s="400"/>
      <c r="C4136" s="403"/>
      <c r="D4136" s="403"/>
      <c r="E4136" s="403"/>
      <c r="I4136" s="404"/>
      <c r="Q4136" s="405"/>
      <c r="S4136" s="405"/>
      <c r="T4136" s="403"/>
      <c r="U4136" s="406"/>
      <c r="V4136" s="400"/>
      <c r="W4136" s="405"/>
      <c r="X4136" s="405"/>
      <c r="Y4136" s="403"/>
      <c r="Z4136" s="407"/>
      <c r="AA4136" s="403"/>
      <c r="AB4136" s="405"/>
      <c r="AC4136" s="403"/>
      <c r="AD4136" s="406"/>
      <c r="AG4136" s="403"/>
      <c r="AH4136" s="403"/>
      <c r="AI4136" s="405"/>
      <c r="AL4136" s="403"/>
      <c r="AN4136" s="403"/>
      <c r="AO4136" s="405"/>
      <c r="AP4136" s="403"/>
      <c r="AQ4136" s="403"/>
      <c r="AR4136" s="403"/>
      <c r="AS4136" s="403"/>
      <c r="AT4136" s="403"/>
      <c r="AU4136" s="403"/>
      <c r="AV4136" s="405"/>
      <c r="AW4136" s="404"/>
      <c r="AY4136" s="403"/>
      <c r="BC4136" s="403"/>
      <c r="BD4136" s="403"/>
      <c r="BE4136" s="403"/>
      <c r="BF4136" s="403"/>
      <c r="BG4136" s="403"/>
      <c r="BH4136" s="403"/>
      <c r="BI4136" s="403"/>
      <c r="BJ4136" s="403"/>
      <c r="BK4136" s="403"/>
    </row>
    <row r="4137" spans="1:63" x14ac:dyDescent="0.25">
      <c r="A4137" s="405"/>
      <c r="B4137" s="400"/>
      <c r="C4137" s="403"/>
      <c r="D4137" s="403"/>
      <c r="E4137" s="403"/>
      <c r="I4137" s="404"/>
      <c r="Q4137" s="405"/>
      <c r="S4137" s="405"/>
      <c r="T4137" s="403"/>
      <c r="U4137" s="406"/>
      <c r="V4137" s="400"/>
      <c r="W4137" s="405"/>
      <c r="X4137" s="405"/>
      <c r="Y4137" s="403"/>
      <c r="Z4137" s="407"/>
      <c r="AA4137" s="403"/>
      <c r="AB4137" s="405"/>
      <c r="AC4137" s="403"/>
      <c r="AD4137" s="406"/>
      <c r="AG4137" s="403"/>
      <c r="AH4137" s="403"/>
      <c r="AI4137" s="405"/>
      <c r="AL4137" s="403"/>
      <c r="AN4137" s="403"/>
      <c r="AO4137" s="405"/>
      <c r="AP4137" s="403"/>
      <c r="AQ4137" s="403"/>
      <c r="AR4137" s="403"/>
      <c r="AS4137" s="403"/>
      <c r="AT4137" s="403"/>
      <c r="AU4137" s="403"/>
      <c r="AV4137" s="405"/>
      <c r="AW4137" s="404"/>
      <c r="AY4137" s="403"/>
      <c r="BC4137" s="403"/>
      <c r="BD4137" s="403"/>
      <c r="BE4137" s="403"/>
      <c r="BF4137" s="403"/>
      <c r="BG4137" s="403"/>
      <c r="BH4137" s="403"/>
      <c r="BI4137" s="403"/>
      <c r="BJ4137" s="403"/>
      <c r="BK4137" s="403"/>
    </row>
    <row r="4138" spans="1:63" x14ac:dyDescent="0.25">
      <c r="A4138" s="405"/>
      <c r="B4138" s="400"/>
      <c r="C4138" s="403"/>
      <c r="D4138" s="403"/>
      <c r="E4138" s="403"/>
      <c r="I4138" s="404"/>
      <c r="Q4138" s="405"/>
      <c r="S4138" s="405"/>
      <c r="T4138" s="403"/>
      <c r="U4138" s="406"/>
      <c r="V4138" s="400"/>
      <c r="W4138" s="405"/>
      <c r="X4138" s="405"/>
      <c r="Y4138" s="403"/>
      <c r="Z4138" s="407"/>
      <c r="AA4138" s="403"/>
      <c r="AB4138" s="405"/>
      <c r="AC4138" s="403"/>
      <c r="AD4138" s="406"/>
      <c r="AG4138" s="403"/>
      <c r="AH4138" s="403"/>
      <c r="AI4138" s="405"/>
      <c r="AL4138" s="403"/>
      <c r="AN4138" s="403"/>
      <c r="AO4138" s="405"/>
      <c r="AP4138" s="403"/>
      <c r="AQ4138" s="403"/>
      <c r="AR4138" s="403"/>
      <c r="AS4138" s="403"/>
      <c r="AT4138" s="403"/>
      <c r="AU4138" s="403"/>
      <c r="AV4138" s="405"/>
      <c r="AW4138" s="404"/>
      <c r="AY4138" s="403"/>
      <c r="BC4138" s="403"/>
      <c r="BD4138" s="403"/>
      <c r="BE4138" s="403"/>
      <c r="BF4138" s="403"/>
      <c r="BG4138" s="403"/>
      <c r="BH4138" s="403"/>
      <c r="BI4138" s="403"/>
      <c r="BJ4138" s="403"/>
      <c r="BK4138" s="403"/>
    </row>
    <row r="4139" spans="1:63" x14ac:dyDescent="0.25">
      <c r="A4139" s="405"/>
      <c r="B4139" s="400"/>
      <c r="C4139" s="403"/>
      <c r="D4139" s="403"/>
      <c r="E4139" s="403"/>
      <c r="I4139" s="404"/>
      <c r="Q4139" s="405"/>
      <c r="S4139" s="405"/>
      <c r="T4139" s="403"/>
      <c r="U4139" s="406"/>
      <c r="V4139" s="400"/>
      <c r="W4139" s="405"/>
      <c r="X4139" s="405"/>
      <c r="Y4139" s="403"/>
      <c r="Z4139" s="407"/>
      <c r="AA4139" s="403"/>
      <c r="AB4139" s="405"/>
      <c r="AC4139" s="403"/>
      <c r="AD4139" s="406"/>
      <c r="AG4139" s="403"/>
      <c r="AH4139" s="403"/>
      <c r="AI4139" s="405"/>
      <c r="AL4139" s="403"/>
      <c r="AN4139" s="403"/>
      <c r="AO4139" s="405"/>
      <c r="AP4139" s="403"/>
      <c r="AQ4139" s="403"/>
      <c r="AR4139" s="403"/>
      <c r="AS4139" s="403"/>
      <c r="AT4139" s="403"/>
      <c r="AU4139" s="403"/>
      <c r="AV4139" s="405"/>
      <c r="AW4139" s="404"/>
      <c r="AY4139" s="403"/>
      <c r="BC4139" s="403"/>
      <c r="BD4139" s="403"/>
      <c r="BE4139" s="403"/>
      <c r="BF4139" s="403"/>
      <c r="BG4139" s="403"/>
      <c r="BH4139" s="403"/>
      <c r="BI4139" s="403"/>
      <c r="BJ4139" s="403"/>
      <c r="BK4139" s="403"/>
    </row>
    <row r="4140" spans="1:63" x14ac:dyDescent="0.25">
      <c r="A4140" s="405"/>
      <c r="B4140" s="400"/>
      <c r="C4140" s="403"/>
      <c r="D4140" s="403"/>
      <c r="E4140" s="403"/>
      <c r="I4140" s="404"/>
      <c r="Q4140" s="405"/>
      <c r="S4140" s="405"/>
      <c r="T4140" s="403"/>
      <c r="U4140" s="406"/>
      <c r="V4140" s="400"/>
      <c r="W4140" s="405"/>
      <c r="X4140" s="405"/>
      <c r="Y4140" s="403"/>
      <c r="Z4140" s="407"/>
      <c r="AA4140" s="403"/>
      <c r="AB4140" s="405"/>
      <c r="AC4140" s="403"/>
      <c r="AD4140" s="406"/>
      <c r="AG4140" s="403"/>
      <c r="AH4140" s="403"/>
      <c r="AI4140" s="405"/>
      <c r="AL4140" s="403"/>
      <c r="AN4140" s="403"/>
      <c r="AO4140" s="405"/>
      <c r="AP4140" s="403"/>
      <c r="AQ4140" s="403"/>
      <c r="AR4140" s="403"/>
      <c r="AS4140" s="403"/>
      <c r="AT4140" s="403"/>
      <c r="AU4140" s="403"/>
      <c r="AV4140" s="405"/>
      <c r="AW4140" s="404"/>
      <c r="AY4140" s="403"/>
      <c r="BC4140" s="403"/>
      <c r="BD4140" s="403"/>
      <c r="BE4140" s="403"/>
      <c r="BF4140" s="403"/>
      <c r="BG4140" s="403"/>
      <c r="BH4140" s="403"/>
      <c r="BI4140" s="403"/>
      <c r="BJ4140" s="403"/>
      <c r="BK4140" s="403"/>
    </row>
    <row r="4141" spans="1:63" x14ac:dyDescent="0.25">
      <c r="A4141" s="405"/>
      <c r="B4141" s="400"/>
      <c r="C4141" s="403"/>
      <c r="D4141" s="403"/>
      <c r="E4141" s="403"/>
      <c r="I4141" s="404"/>
      <c r="Q4141" s="405"/>
      <c r="S4141" s="405"/>
      <c r="T4141" s="403"/>
      <c r="U4141" s="406"/>
      <c r="V4141" s="400"/>
      <c r="W4141" s="405"/>
      <c r="X4141" s="405"/>
      <c r="Y4141" s="403"/>
      <c r="Z4141" s="407"/>
      <c r="AA4141" s="403"/>
      <c r="AB4141" s="405"/>
      <c r="AC4141" s="403"/>
      <c r="AD4141" s="406"/>
      <c r="AG4141" s="403"/>
      <c r="AH4141" s="403"/>
      <c r="AI4141" s="405"/>
      <c r="AL4141" s="403"/>
      <c r="AN4141" s="403"/>
      <c r="AO4141" s="405"/>
      <c r="AP4141" s="403"/>
      <c r="AQ4141" s="403"/>
      <c r="AR4141" s="403"/>
      <c r="AS4141" s="403"/>
      <c r="AT4141" s="403"/>
      <c r="AU4141" s="403"/>
      <c r="AV4141" s="405"/>
      <c r="AW4141" s="404"/>
      <c r="AY4141" s="403"/>
      <c r="BC4141" s="403"/>
      <c r="BD4141" s="403"/>
      <c r="BE4141" s="403"/>
      <c r="BF4141" s="403"/>
      <c r="BG4141" s="403"/>
      <c r="BH4141" s="403"/>
      <c r="BI4141" s="403"/>
      <c r="BJ4141" s="403"/>
      <c r="BK4141" s="403"/>
    </row>
    <row r="4142" spans="1:63" x14ac:dyDescent="0.25">
      <c r="A4142" s="405"/>
      <c r="B4142" s="400"/>
      <c r="C4142" s="403"/>
      <c r="D4142" s="403"/>
      <c r="E4142" s="403"/>
      <c r="I4142" s="404"/>
      <c r="Q4142" s="405"/>
      <c r="S4142" s="405"/>
      <c r="T4142" s="403"/>
      <c r="U4142" s="406"/>
      <c r="V4142" s="400"/>
      <c r="W4142" s="405"/>
      <c r="X4142" s="405"/>
      <c r="Y4142" s="403"/>
      <c r="Z4142" s="407"/>
      <c r="AA4142" s="403"/>
      <c r="AB4142" s="405"/>
      <c r="AC4142" s="403"/>
      <c r="AD4142" s="406"/>
      <c r="AG4142" s="403"/>
      <c r="AH4142" s="403"/>
      <c r="AI4142" s="405"/>
      <c r="AL4142" s="403"/>
      <c r="AN4142" s="403"/>
      <c r="AO4142" s="405"/>
      <c r="AP4142" s="403"/>
      <c r="AQ4142" s="403"/>
      <c r="AR4142" s="403"/>
      <c r="AS4142" s="403"/>
      <c r="AT4142" s="403"/>
      <c r="AU4142" s="403"/>
      <c r="AV4142" s="405"/>
      <c r="AW4142" s="404"/>
      <c r="AY4142" s="403"/>
      <c r="BC4142" s="403"/>
      <c r="BD4142" s="403"/>
      <c r="BE4142" s="403"/>
      <c r="BF4142" s="403"/>
      <c r="BG4142" s="403"/>
      <c r="BH4142" s="403"/>
      <c r="BI4142" s="403"/>
      <c r="BJ4142" s="403"/>
      <c r="BK4142" s="403"/>
    </row>
    <row r="4143" spans="1:63" x14ac:dyDescent="0.25">
      <c r="A4143" s="405"/>
      <c r="B4143" s="400"/>
      <c r="C4143" s="403"/>
      <c r="D4143" s="403"/>
      <c r="E4143" s="403"/>
      <c r="I4143" s="404"/>
      <c r="Q4143" s="405"/>
      <c r="S4143" s="405"/>
      <c r="T4143" s="403"/>
      <c r="U4143" s="406"/>
      <c r="V4143" s="400"/>
      <c r="W4143" s="405"/>
      <c r="X4143" s="405"/>
      <c r="Y4143" s="403"/>
      <c r="Z4143" s="407"/>
      <c r="AA4143" s="403"/>
      <c r="AB4143" s="405"/>
      <c r="AC4143" s="403"/>
      <c r="AD4143" s="406"/>
      <c r="AG4143" s="403"/>
      <c r="AH4143" s="403"/>
      <c r="AI4143" s="405"/>
      <c r="AL4143" s="403"/>
      <c r="AN4143" s="403"/>
      <c r="AO4143" s="405"/>
      <c r="AP4143" s="403"/>
      <c r="AQ4143" s="403"/>
      <c r="AR4143" s="403"/>
      <c r="AS4143" s="403"/>
      <c r="AT4143" s="403"/>
      <c r="AU4143" s="403"/>
      <c r="AV4143" s="405"/>
      <c r="AW4143" s="404"/>
      <c r="AY4143" s="403"/>
      <c r="BC4143" s="403"/>
      <c r="BD4143" s="403"/>
      <c r="BE4143" s="403"/>
      <c r="BF4143" s="403"/>
      <c r="BG4143" s="403"/>
      <c r="BH4143" s="403"/>
      <c r="BI4143" s="403"/>
      <c r="BJ4143" s="403"/>
      <c r="BK4143" s="403"/>
    </row>
    <row r="4144" spans="1:63" x14ac:dyDescent="0.25">
      <c r="A4144" s="405"/>
      <c r="B4144" s="400"/>
      <c r="C4144" s="403"/>
      <c r="D4144" s="403"/>
      <c r="E4144" s="403"/>
      <c r="I4144" s="404"/>
      <c r="Q4144" s="405"/>
      <c r="S4144" s="405"/>
      <c r="T4144" s="403"/>
      <c r="U4144" s="406"/>
      <c r="V4144" s="400"/>
      <c r="W4144" s="405"/>
      <c r="X4144" s="405"/>
      <c r="Y4144" s="403"/>
      <c r="Z4144" s="407"/>
      <c r="AA4144" s="403"/>
      <c r="AB4144" s="405"/>
      <c r="AC4144" s="403"/>
      <c r="AD4144" s="406"/>
      <c r="AG4144" s="403"/>
      <c r="AH4144" s="403"/>
      <c r="AI4144" s="405"/>
      <c r="AL4144" s="403"/>
      <c r="AN4144" s="403"/>
      <c r="AO4144" s="405"/>
      <c r="AP4144" s="403"/>
      <c r="AQ4144" s="403"/>
      <c r="AR4144" s="403"/>
      <c r="AS4144" s="403"/>
      <c r="AT4144" s="403"/>
      <c r="AU4144" s="403"/>
      <c r="AV4144" s="405"/>
      <c r="AW4144" s="404"/>
      <c r="AY4144" s="403"/>
      <c r="BC4144" s="403"/>
      <c r="BD4144" s="403"/>
      <c r="BE4144" s="403"/>
      <c r="BF4144" s="403"/>
      <c r="BG4144" s="403"/>
      <c r="BH4144" s="403"/>
      <c r="BI4144" s="403"/>
      <c r="BJ4144" s="403"/>
      <c r="BK4144" s="403"/>
    </row>
    <row r="4145" spans="1:63" x14ac:dyDescent="0.25">
      <c r="A4145" s="405"/>
      <c r="B4145" s="400"/>
      <c r="C4145" s="403"/>
      <c r="D4145" s="403"/>
      <c r="E4145" s="403"/>
      <c r="I4145" s="404"/>
      <c r="Q4145" s="405"/>
      <c r="S4145" s="405"/>
      <c r="T4145" s="403"/>
      <c r="U4145" s="406"/>
      <c r="V4145" s="400"/>
      <c r="W4145" s="405"/>
      <c r="X4145" s="405"/>
      <c r="Y4145" s="403"/>
      <c r="Z4145" s="407"/>
      <c r="AA4145" s="403"/>
      <c r="AB4145" s="405"/>
      <c r="AC4145" s="403"/>
      <c r="AD4145" s="406"/>
      <c r="AG4145" s="403"/>
      <c r="AH4145" s="403"/>
      <c r="AI4145" s="405"/>
      <c r="AL4145" s="403"/>
      <c r="AN4145" s="403"/>
      <c r="AO4145" s="405"/>
      <c r="AP4145" s="403"/>
      <c r="AQ4145" s="403"/>
      <c r="AR4145" s="403"/>
      <c r="AS4145" s="403"/>
      <c r="AT4145" s="403"/>
      <c r="AU4145" s="403"/>
      <c r="AV4145" s="405"/>
      <c r="AW4145" s="404"/>
      <c r="AY4145" s="403"/>
      <c r="BC4145" s="403"/>
      <c r="BD4145" s="403"/>
      <c r="BE4145" s="403"/>
      <c r="BF4145" s="403"/>
      <c r="BG4145" s="403"/>
      <c r="BH4145" s="403"/>
      <c r="BI4145" s="403"/>
      <c r="BJ4145" s="403"/>
      <c r="BK4145" s="403"/>
    </row>
    <row r="4146" spans="1:63" x14ac:dyDescent="0.25">
      <c r="A4146" s="405"/>
      <c r="B4146" s="400"/>
      <c r="C4146" s="403"/>
      <c r="D4146" s="403"/>
      <c r="E4146" s="403"/>
      <c r="I4146" s="404"/>
      <c r="Q4146" s="405"/>
      <c r="S4146" s="405"/>
      <c r="T4146" s="403"/>
      <c r="U4146" s="406"/>
      <c r="V4146" s="400"/>
      <c r="W4146" s="405"/>
      <c r="X4146" s="405"/>
      <c r="Y4146" s="403"/>
      <c r="Z4146" s="407"/>
      <c r="AA4146" s="403"/>
      <c r="AB4146" s="405"/>
      <c r="AC4146" s="403"/>
      <c r="AD4146" s="406"/>
      <c r="AG4146" s="403"/>
      <c r="AH4146" s="403"/>
      <c r="AI4146" s="405"/>
      <c r="AL4146" s="403"/>
      <c r="AN4146" s="403"/>
      <c r="AO4146" s="405"/>
      <c r="AP4146" s="403"/>
      <c r="AQ4146" s="403"/>
      <c r="AR4146" s="403"/>
      <c r="AS4146" s="403"/>
      <c r="AT4146" s="403"/>
      <c r="AU4146" s="403"/>
      <c r="AV4146" s="405"/>
      <c r="AW4146" s="404"/>
      <c r="AY4146" s="403"/>
      <c r="BC4146" s="403"/>
      <c r="BD4146" s="403"/>
      <c r="BE4146" s="403"/>
      <c r="BF4146" s="403"/>
      <c r="BG4146" s="403"/>
      <c r="BH4146" s="403"/>
      <c r="BI4146" s="403"/>
      <c r="BJ4146" s="403"/>
      <c r="BK4146" s="403"/>
    </row>
    <row r="4147" spans="1:63" x14ac:dyDescent="0.25">
      <c r="A4147" s="405"/>
      <c r="B4147" s="400"/>
      <c r="C4147" s="403"/>
      <c r="D4147" s="403"/>
      <c r="E4147" s="403"/>
      <c r="I4147" s="404"/>
      <c r="Q4147" s="405"/>
      <c r="S4147" s="405"/>
      <c r="T4147" s="403"/>
      <c r="U4147" s="406"/>
      <c r="V4147" s="400"/>
      <c r="W4147" s="405"/>
      <c r="X4147" s="405"/>
      <c r="Y4147" s="403"/>
      <c r="Z4147" s="407"/>
      <c r="AA4147" s="403"/>
      <c r="AB4147" s="405"/>
      <c r="AC4147" s="403"/>
      <c r="AD4147" s="406"/>
      <c r="AG4147" s="403"/>
      <c r="AH4147" s="403"/>
      <c r="AI4147" s="405"/>
      <c r="AL4147" s="403"/>
      <c r="AN4147" s="403"/>
      <c r="AO4147" s="405"/>
      <c r="AP4147" s="403"/>
      <c r="AQ4147" s="403"/>
      <c r="AR4147" s="403"/>
      <c r="AS4147" s="403"/>
      <c r="AT4147" s="403"/>
      <c r="AU4147" s="403"/>
      <c r="AV4147" s="405"/>
      <c r="AW4147" s="404"/>
      <c r="AY4147" s="403"/>
      <c r="BC4147" s="403"/>
      <c r="BD4147" s="403"/>
      <c r="BE4147" s="403"/>
      <c r="BF4147" s="403"/>
      <c r="BG4147" s="403"/>
      <c r="BH4147" s="403"/>
      <c r="BI4147" s="403"/>
      <c r="BJ4147" s="403"/>
      <c r="BK4147" s="403"/>
    </row>
    <row r="4148" spans="1:63" x14ac:dyDescent="0.25">
      <c r="A4148" s="405"/>
      <c r="B4148" s="400"/>
      <c r="C4148" s="403"/>
      <c r="D4148" s="403"/>
      <c r="E4148" s="403"/>
      <c r="I4148" s="404"/>
      <c r="Q4148" s="405"/>
      <c r="S4148" s="405"/>
      <c r="T4148" s="403"/>
      <c r="U4148" s="406"/>
      <c r="V4148" s="400"/>
      <c r="W4148" s="405"/>
      <c r="X4148" s="405"/>
      <c r="Y4148" s="403"/>
      <c r="Z4148" s="407"/>
      <c r="AA4148" s="403"/>
      <c r="AB4148" s="405"/>
      <c r="AC4148" s="403"/>
      <c r="AD4148" s="406"/>
      <c r="AG4148" s="403"/>
      <c r="AH4148" s="403"/>
      <c r="AI4148" s="405"/>
      <c r="AL4148" s="403"/>
      <c r="AN4148" s="403"/>
      <c r="AO4148" s="405"/>
      <c r="AP4148" s="403"/>
      <c r="AQ4148" s="403"/>
      <c r="AR4148" s="403"/>
      <c r="AS4148" s="403"/>
      <c r="AT4148" s="403"/>
      <c r="AU4148" s="403"/>
      <c r="AV4148" s="405"/>
      <c r="AW4148" s="404"/>
      <c r="AY4148" s="403"/>
      <c r="BC4148" s="403"/>
      <c r="BD4148" s="403"/>
      <c r="BE4148" s="403"/>
      <c r="BF4148" s="403"/>
      <c r="BG4148" s="403"/>
      <c r="BH4148" s="403"/>
      <c r="BI4148" s="403"/>
      <c r="BJ4148" s="403"/>
      <c r="BK4148" s="403"/>
    </row>
    <row r="4149" spans="1:63" x14ac:dyDescent="0.25">
      <c r="A4149" s="405"/>
      <c r="B4149" s="400"/>
      <c r="C4149" s="403"/>
      <c r="D4149" s="403"/>
      <c r="E4149" s="403"/>
      <c r="I4149" s="404"/>
      <c r="Q4149" s="405"/>
      <c r="S4149" s="405"/>
      <c r="T4149" s="403"/>
      <c r="U4149" s="406"/>
      <c r="V4149" s="400"/>
      <c r="W4149" s="405"/>
      <c r="X4149" s="405"/>
      <c r="Y4149" s="403"/>
      <c r="Z4149" s="407"/>
      <c r="AA4149" s="403"/>
      <c r="AB4149" s="405"/>
      <c r="AC4149" s="403"/>
      <c r="AD4149" s="406"/>
      <c r="AG4149" s="403"/>
      <c r="AH4149" s="403"/>
      <c r="AI4149" s="405"/>
      <c r="AL4149" s="403"/>
      <c r="AN4149" s="403"/>
      <c r="AO4149" s="405"/>
      <c r="AP4149" s="403"/>
      <c r="AQ4149" s="403"/>
      <c r="AR4149" s="403"/>
      <c r="AS4149" s="403"/>
      <c r="AT4149" s="403"/>
      <c r="AU4149" s="403"/>
      <c r="AV4149" s="405"/>
      <c r="AW4149" s="404"/>
      <c r="AY4149" s="403"/>
      <c r="BC4149" s="403"/>
      <c r="BD4149" s="403"/>
      <c r="BE4149" s="403"/>
      <c r="BF4149" s="403"/>
      <c r="BG4149" s="403"/>
      <c r="BH4149" s="403"/>
      <c r="BI4149" s="403"/>
      <c r="BJ4149" s="403"/>
      <c r="BK4149" s="403"/>
    </row>
    <row r="4150" spans="1:63" x14ac:dyDescent="0.25">
      <c r="A4150" s="405"/>
      <c r="B4150" s="400"/>
      <c r="C4150" s="403"/>
      <c r="D4150" s="403"/>
      <c r="E4150" s="403"/>
      <c r="I4150" s="404"/>
      <c r="Q4150" s="405"/>
      <c r="S4150" s="405"/>
      <c r="T4150" s="403"/>
      <c r="U4150" s="406"/>
      <c r="V4150" s="400"/>
      <c r="W4150" s="405"/>
      <c r="X4150" s="405"/>
      <c r="Y4150" s="403"/>
      <c r="Z4150" s="407"/>
      <c r="AA4150" s="403"/>
      <c r="AB4150" s="405"/>
      <c r="AC4150" s="403"/>
      <c r="AD4150" s="406"/>
      <c r="AG4150" s="403"/>
      <c r="AH4150" s="403"/>
      <c r="AI4150" s="405"/>
      <c r="AL4150" s="403"/>
      <c r="AN4150" s="403"/>
      <c r="AO4150" s="405"/>
      <c r="AP4150" s="403"/>
      <c r="AQ4150" s="403"/>
      <c r="AR4150" s="403"/>
      <c r="AS4150" s="403"/>
      <c r="AT4150" s="403"/>
      <c r="AU4150" s="403"/>
      <c r="AV4150" s="405"/>
      <c r="AW4150" s="404"/>
      <c r="AY4150" s="403"/>
      <c r="BC4150" s="403"/>
      <c r="BD4150" s="403"/>
      <c r="BE4150" s="403"/>
      <c r="BF4150" s="403"/>
      <c r="BG4150" s="403"/>
      <c r="BH4150" s="403"/>
      <c r="BI4150" s="403"/>
      <c r="BJ4150" s="403"/>
      <c r="BK4150" s="403"/>
    </row>
    <row r="4151" spans="1:63" x14ac:dyDescent="0.25">
      <c r="A4151" s="405"/>
      <c r="B4151" s="400"/>
      <c r="C4151" s="403"/>
      <c r="D4151" s="403"/>
      <c r="E4151" s="403"/>
      <c r="I4151" s="404"/>
      <c r="Q4151" s="405"/>
      <c r="S4151" s="405"/>
      <c r="T4151" s="403"/>
      <c r="U4151" s="406"/>
      <c r="V4151" s="400"/>
      <c r="W4151" s="405"/>
      <c r="X4151" s="405"/>
      <c r="Y4151" s="403"/>
      <c r="Z4151" s="407"/>
      <c r="AA4151" s="403"/>
      <c r="AB4151" s="405"/>
      <c r="AC4151" s="403"/>
      <c r="AD4151" s="406"/>
      <c r="AG4151" s="403"/>
      <c r="AH4151" s="403"/>
      <c r="AI4151" s="405"/>
      <c r="AL4151" s="403"/>
      <c r="AN4151" s="403"/>
      <c r="AO4151" s="405"/>
      <c r="AP4151" s="403"/>
      <c r="AQ4151" s="403"/>
      <c r="AR4151" s="403"/>
      <c r="AS4151" s="403"/>
      <c r="AT4151" s="403"/>
      <c r="AU4151" s="403"/>
      <c r="AV4151" s="405"/>
      <c r="AW4151" s="404"/>
      <c r="AY4151" s="403"/>
      <c r="BC4151" s="403"/>
      <c r="BD4151" s="403"/>
      <c r="BE4151" s="403"/>
      <c r="BF4151" s="403"/>
      <c r="BG4151" s="403"/>
      <c r="BH4151" s="403"/>
      <c r="BI4151" s="403"/>
      <c r="BJ4151" s="403"/>
      <c r="BK4151" s="403"/>
    </row>
    <row r="4152" spans="1:63" x14ac:dyDescent="0.25">
      <c r="A4152" s="405"/>
      <c r="B4152" s="400"/>
      <c r="C4152" s="403"/>
      <c r="D4152" s="403"/>
      <c r="E4152" s="403"/>
      <c r="I4152" s="404"/>
      <c r="Q4152" s="405"/>
      <c r="S4152" s="405"/>
      <c r="T4152" s="403"/>
      <c r="U4152" s="406"/>
      <c r="V4152" s="400"/>
      <c r="W4152" s="405"/>
      <c r="X4152" s="405"/>
      <c r="Y4152" s="403"/>
      <c r="Z4152" s="407"/>
      <c r="AA4152" s="403"/>
      <c r="AB4152" s="405"/>
      <c r="AC4152" s="403"/>
      <c r="AD4152" s="406"/>
      <c r="AG4152" s="403"/>
      <c r="AH4152" s="403"/>
      <c r="AI4152" s="405"/>
      <c r="AL4152" s="403"/>
      <c r="AN4152" s="403"/>
      <c r="AO4152" s="405"/>
      <c r="AP4152" s="403"/>
      <c r="AQ4152" s="403"/>
      <c r="AR4152" s="403"/>
      <c r="AS4152" s="403"/>
      <c r="AT4152" s="403"/>
      <c r="AU4152" s="403"/>
      <c r="AV4152" s="405"/>
      <c r="AW4152" s="404"/>
      <c r="AY4152" s="403"/>
      <c r="BC4152" s="403"/>
      <c r="BD4152" s="403"/>
      <c r="BE4152" s="403"/>
      <c r="BF4152" s="403"/>
      <c r="BG4152" s="403"/>
      <c r="BH4152" s="403"/>
      <c r="BI4152" s="403"/>
      <c r="BJ4152" s="403"/>
      <c r="BK4152" s="403"/>
    </row>
    <row r="4153" spans="1:63" x14ac:dyDescent="0.25">
      <c r="A4153" s="405"/>
      <c r="B4153" s="400"/>
      <c r="C4153" s="403"/>
      <c r="D4153" s="403"/>
      <c r="E4153" s="403"/>
      <c r="I4153" s="404"/>
      <c r="Q4153" s="405"/>
      <c r="S4153" s="405"/>
      <c r="T4153" s="403"/>
      <c r="U4153" s="406"/>
      <c r="V4153" s="400"/>
      <c r="W4153" s="405"/>
      <c r="X4153" s="405"/>
      <c r="Y4153" s="403"/>
      <c r="Z4153" s="407"/>
      <c r="AA4153" s="403"/>
      <c r="AB4153" s="405"/>
      <c r="AC4153" s="403"/>
      <c r="AD4153" s="406"/>
      <c r="AG4153" s="403"/>
      <c r="AH4153" s="403"/>
      <c r="AI4153" s="405"/>
      <c r="AL4153" s="403"/>
      <c r="AN4153" s="403"/>
      <c r="AO4153" s="405"/>
      <c r="AP4153" s="403"/>
      <c r="AQ4153" s="403"/>
      <c r="AR4153" s="403"/>
      <c r="AS4153" s="403"/>
      <c r="AT4153" s="403"/>
      <c r="AU4153" s="403"/>
      <c r="AV4153" s="405"/>
      <c r="AW4153" s="404"/>
      <c r="AY4153" s="403"/>
      <c r="BC4153" s="403"/>
      <c r="BD4153" s="403"/>
      <c r="BE4153" s="403"/>
      <c r="BF4153" s="403"/>
      <c r="BG4153" s="403"/>
      <c r="BH4153" s="403"/>
      <c r="BI4153" s="403"/>
      <c r="BJ4153" s="403"/>
      <c r="BK4153" s="403"/>
    </row>
    <row r="4154" spans="1:63" x14ac:dyDescent="0.25">
      <c r="A4154" s="405"/>
      <c r="B4154" s="400"/>
      <c r="C4154" s="403"/>
      <c r="D4154" s="403"/>
      <c r="E4154" s="403"/>
      <c r="I4154" s="404"/>
      <c r="Q4154" s="405"/>
      <c r="S4154" s="405"/>
      <c r="T4154" s="403"/>
      <c r="U4154" s="406"/>
      <c r="V4154" s="400"/>
      <c r="W4154" s="405"/>
      <c r="X4154" s="405"/>
      <c r="Y4154" s="403"/>
      <c r="Z4154" s="407"/>
      <c r="AA4154" s="403"/>
      <c r="AB4154" s="405"/>
      <c r="AC4154" s="403"/>
      <c r="AD4154" s="406"/>
      <c r="AG4154" s="403"/>
      <c r="AH4154" s="403"/>
      <c r="AI4154" s="405"/>
      <c r="AL4154" s="403"/>
      <c r="AN4154" s="403"/>
      <c r="AO4154" s="405"/>
      <c r="AP4154" s="403"/>
      <c r="AQ4154" s="403"/>
      <c r="AR4154" s="403"/>
      <c r="AS4154" s="403"/>
      <c r="AT4154" s="403"/>
      <c r="AU4154" s="403"/>
      <c r="AV4154" s="405"/>
      <c r="AW4154" s="404"/>
      <c r="AY4154" s="403"/>
      <c r="BC4154" s="403"/>
      <c r="BD4154" s="403"/>
      <c r="BE4154" s="403"/>
      <c r="BF4154" s="403"/>
      <c r="BG4154" s="403"/>
      <c r="BH4154" s="403"/>
      <c r="BI4154" s="403"/>
      <c r="BJ4154" s="403"/>
      <c r="BK4154" s="403"/>
    </row>
    <row r="4155" spans="1:63" x14ac:dyDescent="0.25">
      <c r="A4155" s="405"/>
      <c r="B4155" s="400"/>
      <c r="C4155" s="403"/>
      <c r="D4155" s="403"/>
      <c r="E4155" s="403"/>
      <c r="I4155" s="404"/>
      <c r="Q4155" s="405"/>
      <c r="S4155" s="405"/>
      <c r="T4155" s="403"/>
      <c r="U4155" s="406"/>
      <c r="V4155" s="400"/>
      <c r="W4155" s="405"/>
      <c r="X4155" s="405"/>
      <c r="Y4155" s="403"/>
      <c r="Z4155" s="407"/>
      <c r="AA4155" s="403"/>
      <c r="AB4155" s="405"/>
      <c r="AC4155" s="403"/>
      <c r="AD4155" s="406"/>
      <c r="AG4155" s="403"/>
      <c r="AH4155" s="403"/>
      <c r="AI4155" s="405"/>
      <c r="AL4155" s="403"/>
      <c r="AN4155" s="403"/>
      <c r="AO4155" s="405"/>
      <c r="AP4155" s="403"/>
      <c r="AQ4155" s="403"/>
      <c r="AR4155" s="403"/>
      <c r="AS4155" s="403"/>
      <c r="AT4155" s="403"/>
      <c r="AU4155" s="403"/>
      <c r="AV4155" s="405"/>
      <c r="AW4155" s="404"/>
      <c r="AY4155" s="403"/>
      <c r="BC4155" s="403"/>
      <c r="BD4155" s="403"/>
      <c r="BE4155" s="403"/>
      <c r="BF4155" s="403"/>
      <c r="BG4155" s="403"/>
      <c r="BH4155" s="403"/>
      <c r="BI4155" s="403"/>
      <c r="BJ4155" s="403"/>
      <c r="BK4155" s="403"/>
    </row>
    <row r="4156" spans="1:63" x14ac:dyDescent="0.25">
      <c r="A4156" s="405"/>
      <c r="B4156" s="400"/>
      <c r="C4156" s="403"/>
      <c r="D4156" s="403"/>
      <c r="E4156" s="403"/>
      <c r="I4156" s="404"/>
      <c r="Q4156" s="405"/>
      <c r="S4156" s="405"/>
      <c r="T4156" s="403"/>
      <c r="U4156" s="406"/>
      <c r="V4156" s="400"/>
      <c r="W4156" s="405"/>
      <c r="X4156" s="405"/>
      <c r="Y4156" s="403"/>
      <c r="Z4156" s="407"/>
      <c r="AA4156" s="403"/>
      <c r="AB4156" s="405"/>
      <c r="AC4156" s="403"/>
      <c r="AD4156" s="406"/>
      <c r="AG4156" s="403"/>
      <c r="AH4156" s="403"/>
      <c r="AI4156" s="405"/>
      <c r="AL4156" s="403"/>
      <c r="AN4156" s="403"/>
      <c r="AO4156" s="405"/>
      <c r="AP4156" s="403"/>
      <c r="AQ4156" s="403"/>
      <c r="AR4156" s="403"/>
      <c r="AS4156" s="403"/>
      <c r="AT4156" s="403"/>
      <c r="AU4156" s="403"/>
      <c r="AV4156" s="405"/>
      <c r="AW4156" s="404"/>
      <c r="AY4156" s="403"/>
      <c r="BC4156" s="403"/>
      <c r="BD4156" s="403"/>
      <c r="BE4156" s="403"/>
      <c r="BF4156" s="403"/>
      <c r="BG4156" s="403"/>
      <c r="BH4156" s="403"/>
      <c r="BI4156" s="403"/>
      <c r="BJ4156" s="403"/>
      <c r="BK4156" s="403"/>
    </row>
    <row r="4157" spans="1:63" x14ac:dyDescent="0.25">
      <c r="A4157" s="405"/>
      <c r="B4157" s="400"/>
      <c r="C4157" s="403"/>
      <c r="D4157" s="403"/>
      <c r="E4157" s="403"/>
      <c r="I4157" s="404"/>
      <c r="Q4157" s="405"/>
      <c r="S4157" s="405"/>
      <c r="T4157" s="403"/>
      <c r="U4157" s="406"/>
      <c r="V4157" s="400"/>
      <c r="W4157" s="405"/>
      <c r="X4157" s="405"/>
      <c r="Y4157" s="403"/>
      <c r="Z4157" s="407"/>
      <c r="AA4157" s="403"/>
      <c r="AB4157" s="405"/>
      <c r="AC4157" s="403"/>
      <c r="AD4157" s="406"/>
      <c r="AG4157" s="403"/>
      <c r="AH4157" s="403"/>
      <c r="AI4157" s="405"/>
      <c r="AL4157" s="403"/>
      <c r="AN4157" s="403"/>
      <c r="AO4157" s="405"/>
      <c r="AP4157" s="403"/>
      <c r="AQ4157" s="403"/>
      <c r="AR4157" s="403"/>
      <c r="AS4157" s="403"/>
      <c r="AT4157" s="403"/>
      <c r="AU4157" s="403"/>
      <c r="AV4157" s="405"/>
      <c r="AW4157" s="404"/>
      <c r="AY4157" s="403"/>
      <c r="BC4157" s="403"/>
      <c r="BD4157" s="403"/>
      <c r="BE4157" s="403"/>
      <c r="BF4157" s="403"/>
      <c r="BG4157" s="403"/>
      <c r="BH4157" s="403"/>
      <c r="BI4157" s="403"/>
      <c r="BJ4157" s="403"/>
      <c r="BK4157" s="403"/>
    </row>
    <row r="4158" spans="1:63" x14ac:dyDescent="0.25">
      <c r="A4158" s="405"/>
      <c r="B4158" s="400"/>
      <c r="C4158" s="403"/>
      <c r="D4158" s="403"/>
      <c r="E4158" s="403"/>
      <c r="I4158" s="404"/>
      <c r="Q4158" s="405"/>
      <c r="S4158" s="405"/>
      <c r="T4158" s="403"/>
      <c r="U4158" s="406"/>
      <c r="V4158" s="400"/>
      <c r="W4158" s="405"/>
      <c r="X4158" s="405"/>
      <c r="Y4158" s="403"/>
      <c r="Z4158" s="407"/>
      <c r="AA4158" s="403"/>
      <c r="AB4158" s="405"/>
      <c r="AC4158" s="403"/>
      <c r="AD4158" s="406"/>
      <c r="AG4158" s="403"/>
      <c r="AH4158" s="403"/>
      <c r="AI4158" s="405"/>
      <c r="AL4158" s="403"/>
      <c r="AN4158" s="403"/>
      <c r="AO4158" s="405"/>
      <c r="AP4158" s="403"/>
      <c r="AQ4158" s="403"/>
      <c r="AR4158" s="403"/>
      <c r="AS4158" s="403"/>
      <c r="AT4158" s="403"/>
      <c r="AU4158" s="403"/>
      <c r="AV4158" s="405"/>
      <c r="AW4158" s="404"/>
      <c r="AY4158" s="403"/>
      <c r="BC4158" s="403"/>
      <c r="BD4158" s="403"/>
      <c r="BE4158" s="403"/>
      <c r="BF4158" s="403"/>
      <c r="BG4158" s="403"/>
      <c r="BH4158" s="403"/>
      <c r="BI4158" s="403"/>
      <c r="BJ4158" s="403"/>
      <c r="BK4158" s="403"/>
    </row>
    <row r="4159" spans="1:63" x14ac:dyDescent="0.25">
      <c r="A4159" s="405"/>
      <c r="B4159" s="400"/>
      <c r="C4159" s="403"/>
      <c r="D4159" s="403"/>
      <c r="E4159" s="403"/>
      <c r="I4159" s="404"/>
      <c r="Q4159" s="405"/>
      <c r="S4159" s="405"/>
      <c r="T4159" s="403"/>
      <c r="U4159" s="406"/>
      <c r="V4159" s="400"/>
      <c r="W4159" s="405"/>
      <c r="X4159" s="405"/>
      <c r="Y4159" s="403"/>
      <c r="Z4159" s="407"/>
      <c r="AA4159" s="403"/>
      <c r="AB4159" s="405"/>
      <c r="AC4159" s="403"/>
      <c r="AD4159" s="406"/>
      <c r="AG4159" s="403"/>
      <c r="AH4159" s="403"/>
      <c r="AI4159" s="405"/>
      <c r="AL4159" s="403"/>
      <c r="AN4159" s="403"/>
      <c r="AO4159" s="405"/>
      <c r="AP4159" s="403"/>
      <c r="AQ4159" s="403"/>
      <c r="AR4159" s="403"/>
      <c r="AS4159" s="403"/>
      <c r="AT4159" s="403"/>
      <c r="AU4159" s="403"/>
      <c r="AV4159" s="405"/>
      <c r="AW4159" s="404"/>
      <c r="AY4159" s="403"/>
      <c r="BC4159" s="403"/>
      <c r="BD4159" s="403"/>
      <c r="BE4159" s="403"/>
      <c r="BF4159" s="403"/>
      <c r="BG4159" s="403"/>
      <c r="BH4159" s="403"/>
      <c r="BI4159" s="403"/>
      <c r="BJ4159" s="403"/>
      <c r="BK4159" s="403"/>
    </row>
    <row r="4160" spans="1:63" x14ac:dyDescent="0.25">
      <c r="A4160" s="405"/>
      <c r="B4160" s="400"/>
      <c r="C4160" s="403"/>
      <c r="D4160" s="403"/>
      <c r="E4160" s="403"/>
      <c r="I4160" s="404"/>
      <c r="Q4160" s="405"/>
      <c r="S4160" s="405"/>
      <c r="T4160" s="403"/>
      <c r="U4160" s="406"/>
      <c r="V4160" s="400"/>
      <c r="W4160" s="405"/>
      <c r="X4160" s="405"/>
      <c r="Y4160" s="403"/>
      <c r="Z4160" s="407"/>
      <c r="AA4160" s="403"/>
      <c r="AB4160" s="405"/>
      <c r="AC4160" s="403"/>
      <c r="AD4160" s="406"/>
      <c r="AG4160" s="403"/>
      <c r="AH4160" s="403"/>
      <c r="AI4160" s="405"/>
      <c r="AL4160" s="403"/>
      <c r="AN4160" s="403"/>
      <c r="AO4160" s="405"/>
      <c r="AP4160" s="403"/>
      <c r="AQ4160" s="403"/>
      <c r="AR4160" s="403"/>
      <c r="AS4160" s="403"/>
      <c r="AT4160" s="403"/>
      <c r="AU4160" s="403"/>
      <c r="AV4160" s="405"/>
      <c r="AW4160" s="404"/>
      <c r="AY4160" s="403"/>
      <c r="BC4160" s="403"/>
      <c r="BD4160" s="403"/>
      <c r="BE4160" s="403"/>
      <c r="BF4160" s="403"/>
      <c r="BG4160" s="403"/>
      <c r="BH4160" s="403"/>
      <c r="BI4160" s="403"/>
      <c r="BJ4160" s="403"/>
      <c r="BK4160" s="403"/>
    </row>
    <row r="4161" spans="1:63" x14ac:dyDescent="0.25">
      <c r="A4161" s="405"/>
      <c r="B4161" s="400"/>
      <c r="C4161" s="403"/>
      <c r="D4161" s="403"/>
      <c r="E4161" s="403"/>
      <c r="I4161" s="404"/>
      <c r="Q4161" s="405"/>
      <c r="S4161" s="405"/>
      <c r="T4161" s="403"/>
      <c r="U4161" s="406"/>
      <c r="V4161" s="400"/>
      <c r="W4161" s="405"/>
      <c r="X4161" s="405"/>
      <c r="Y4161" s="403"/>
      <c r="Z4161" s="407"/>
      <c r="AA4161" s="403"/>
      <c r="AB4161" s="405"/>
      <c r="AC4161" s="403"/>
      <c r="AD4161" s="406"/>
      <c r="AG4161" s="403"/>
      <c r="AH4161" s="403"/>
      <c r="AI4161" s="405"/>
      <c r="AL4161" s="403"/>
      <c r="AN4161" s="403"/>
      <c r="AO4161" s="405"/>
      <c r="AP4161" s="403"/>
      <c r="AQ4161" s="403"/>
      <c r="AR4161" s="403"/>
      <c r="AS4161" s="403"/>
      <c r="AT4161" s="403"/>
      <c r="AU4161" s="403"/>
      <c r="AV4161" s="405"/>
      <c r="AW4161" s="404"/>
      <c r="AY4161" s="403"/>
      <c r="BC4161" s="403"/>
      <c r="BD4161" s="403"/>
      <c r="BE4161" s="403"/>
      <c r="BF4161" s="403"/>
      <c r="BG4161" s="403"/>
      <c r="BH4161" s="403"/>
      <c r="BI4161" s="403"/>
      <c r="BJ4161" s="403"/>
      <c r="BK4161" s="403"/>
    </row>
    <row r="4162" spans="1:63" x14ac:dyDescent="0.25">
      <c r="A4162" s="405"/>
      <c r="B4162" s="400"/>
      <c r="C4162" s="403"/>
      <c r="D4162" s="403"/>
      <c r="E4162" s="403"/>
      <c r="I4162" s="404"/>
      <c r="Q4162" s="405"/>
      <c r="S4162" s="405"/>
      <c r="T4162" s="403"/>
      <c r="U4162" s="406"/>
      <c r="V4162" s="400"/>
      <c r="W4162" s="405"/>
      <c r="X4162" s="405"/>
      <c r="Y4162" s="403"/>
      <c r="Z4162" s="407"/>
      <c r="AA4162" s="403"/>
      <c r="AB4162" s="405"/>
      <c r="AC4162" s="403"/>
      <c r="AD4162" s="406"/>
      <c r="AG4162" s="403"/>
      <c r="AH4162" s="403"/>
      <c r="AI4162" s="405"/>
      <c r="AL4162" s="403"/>
      <c r="AN4162" s="403"/>
      <c r="AO4162" s="405"/>
      <c r="AP4162" s="403"/>
      <c r="AQ4162" s="403"/>
      <c r="AR4162" s="403"/>
      <c r="AS4162" s="403"/>
      <c r="AT4162" s="403"/>
      <c r="AU4162" s="403"/>
      <c r="AV4162" s="405"/>
      <c r="AW4162" s="404"/>
      <c r="AY4162" s="403"/>
      <c r="BC4162" s="403"/>
      <c r="BD4162" s="403"/>
      <c r="BE4162" s="403"/>
      <c r="BF4162" s="403"/>
      <c r="BG4162" s="403"/>
      <c r="BH4162" s="403"/>
      <c r="BI4162" s="403"/>
      <c r="BJ4162" s="403"/>
      <c r="BK4162" s="403"/>
    </row>
    <row r="4163" spans="1:63" x14ac:dyDescent="0.25">
      <c r="A4163" s="405"/>
      <c r="B4163" s="400"/>
      <c r="C4163" s="403"/>
      <c r="D4163" s="403"/>
      <c r="E4163" s="403"/>
      <c r="I4163" s="404"/>
      <c r="Q4163" s="405"/>
      <c r="S4163" s="405"/>
      <c r="T4163" s="403"/>
      <c r="U4163" s="406"/>
      <c r="V4163" s="400"/>
      <c r="W4163" s="405"/>
      <c r="X4163" s="405"/>
      <c r="Y4163" s="403"/>
      <c r="Z4163" s="407"/>
      <c r="AA4163" s="403"/>
      <c r="AB4163" s="405"/>
      <c r="AC4163" s="403"/>
      <c r="AD4163" s="406"/>
      <c r="AG4163" s="403"/>
      <c r="AH4163" s="403"/>
      <c r="AI4163" s="405"/>
      <c r="AL4163" s="403"/>
      <c r="AN4163" s="403"/>
      <c r="AO4163" s="405"/>
      <c r="AP4163" s="403"/>
      <c r="AQ4163" s="403"/>
      <c r="AR4163" s="403"/>
      <c r="AS4163" s="403"/>
      <c r="AT4163" s="403"/>
      <c r="AU4163" s="403"/>
      <c r="AV4163" s="405"/>
      <c r="AW4163" s="404"/>
      <c r="AY4163" s="403"/>
      <c r="BC4163" s="403"/>
      <c r="BD4163" s="403"/>
      <c r="BE4163" s="403"/>
      <c r="BF4163" s="403"/>
      <c r="BG4163" s="403"/>
      <c r="BH4163" s="403"/>
      <c r="BI4163" s="403"/>
      <c r="BJ4163" s="403"/>
      <c r="BK4163" s="403"/>
    </row>
    <row r="4164" spans="1:63" x14ac:dyDescent="0.25">
      <c r="A4164" s="405"/>
      <c r="B4164" s="400"/>
      <c r="C4164" s="403"/>
      <c r="D4164" s="403"/>
      <c r="E4164" s="403"/>
      <c r="I4164" s="404"/>
      <c r="Q4164" s="405"/>
      <c r="S4164" s="405"/>
      <c r="T4164" s="403"/>
      <c r="U4164" s="406"/>
      <c r="V4164" s="400"/>
      <c r="W4164" s="405"/>
      <c r="X4164" s="405"/>
      <c r="Y4164" s="403"/>
      <c r="Z4164" s="407"/>
      <c r="AA4164" s="403"/>
      <c r="AB4164" s="405"/>
      <c r="AC4164" s="403"/>
      <c r="AD4164" s="406"/>
      <c r="AG4164" s="403"/>
      <c r="AH4164" s="403"/>
      <c r="AI4164" s="405"/>
      <c r="AL4164" s="403"/>
      <c r="AN4164" s="403"/>
      <c r="AO4164" s="405"/>
      <c r="AP4164" s="403"/>
      <c r="AQ4164" s="403"/>
      <c r="AR4164" s="403"/>
      <c r="AS4164" s="403"/>
      <c r="AT4164" s="403"/>
      <c r="AU4164" s="403"/>
      <c r="AV4164" s="405"/>
      <c r="AW4164" s="404"/>
      <c r="AY4164" s="403"/>
      <c r="BC4164" s="403"/>
      <c r="BD4164" s="403"/>
      <c r="BE4164" s="403"/>
      <c r="BF4164" s="403"/>
      <c r="BG4164" s="403"/>
      <c r="BH4164" s="403"/>
      <c r="BI4164" s="403"/>
      <c r="BJ4164" s="403"/>
      <c r="BK4164" s="403"/>
    </row>
    <row r="4165" spans="1:63" x14ac:dyDescent="0.25">
      <c r="A4165" s="405"/>
      <c r="B4165" s="400"/>
      <c r="C4165" s="403"/>
      <c r="D4165" s="403"/>
      <c r="E4165" s="403"/>
      <c r="I4165" s="404"/>
      <c r="Q4165" s="405"/>
      <c r="S4165" s="405"/>
      <c r="T4165" s="403"/>
      <c r="U4165" s="406"/>
      <c r="V4165" s="400"/>
      <c r="W4165" s="405"/>
      <c r="X4165" s="405"/>
      <c r="Y4165" s="403"/>
      <c r="Z4165" s="407"/>
      <c r="AA4165" s="403"/>
      <c r="AB4165" s="405"/>
      <c r="AC4165" s="403"/>
      <c r="AD4165" s="406"/>
      <c r="AG4165" s="403"/>
      <c r="AH4165" s="403"/>
      <c r="AI4165" s="405"/>
      <c r="AL4165" s="403"/>
      <c r="AN4165" s="403"/>
      <c r="AO4165" s="405"/>
      <c r="AP4165" s="403"/>
      <c r="AQ4165" s="403"/>
      <c r="AR4165" s="403"/>
      <c r="AS4165" s="403"/>
      <c r="AT4165" s="403"/>
      <c r="AU4165" s="403"/>
      <c r="AV4165" s="405"/>
      <c r="AW4165" s="404"/>
      <c r="AY4165" s="403"/>
      <c r="BC4165" s="403"/>
      <c r="BD4165" s="403"/>
      <c r="BE4165" s="403"/>
      <c r="BF4165" s="403"/>
      <c r="BG4165" s="403"/>
      <c r="BH4165" s="403"/>
      <c r="BI4165" s="403"/>
      <c r="BJ4165" s="403"/>
      <c r="BK4165" s="403"/>
    </row>
    <row r="4166" spans="1:63" x14ac:dyDescent="0.25">
      <c r="A4166" s="405"/>
      <c r="B4166" s="400"/>
      <c r="C4166" s="403"/>
      <c r="D4166" s="403"/>
      <c r="E4166" s="403"/>
      <c r="I4166" s="404"/>
      <c r="Q4166" s="405"/>
      <c r="S4166" s="405"/>
      <c r="T4166" s="403"/>
      <c r="U4166" s="406"/>
      <c r="V4166" s="400"/>
      <c r="W4166" s="405"/>
      <c r="X4166" s="405"/>
      <c r="Y4166" s="403"/>
      <c r="Z4166" s="407"/>
      <c r="AA4166" s="403"/>
      <c r="AB4166" s="405"/>
      <c r="AC4166" s="403"/>
      <c r="AD4166" s="406"/>
      <c r="AG4166" s="403"/>
      <c r="AH4166" s="403"/>
      <c r="AI4166" s="405"/>
      <c r="AL4166" s="403"/>
      <c r="AN4166" s="403"/>
      <c r="AO4166" s="405"/>
      <c r="AP4166" s="403"/>
      <c r="AQ4166" s="403"/>
      <c r="AR4166" s="403"/>
      <c r="AS4166" s="403"/>
      <c r="AT4166" s="403"/>
      <c r="AU4166" s="403"/>
      <c r="AV4166" s="405"/>
      <c r="AW4166" s="404"/>
      <c r="AY4166" s="403"/>
      <c r="BC4166" s="403"/>
      <c r="BD4166" s="403"/>
      <c r="BE4166" s="403"/>
      <c r="BF4166" s="403"/>
      <c r="BG4166" s="403"/>
      <c r="BH4166" s="403"/>
      <c r="BI4166" s="403"/>
      <c r="BJ4166" s="403"/>
      <c r="BK4166" s="403"/>
    </row>
    <row r="4167" spans="1:63" x14ac:dyDescent="0.25">
      <c r="A4167" s="405"/>
      <c r="B4167" s="400"/>
      <c r="C4167" s="403"/>
      <c r="D4167" s="403"/>
      <c r="E4167" s="403"/>
      <c r="I4167" s="404"/>
      <c r="Q4167" s="405"/>
      <c r="S4167" s="405"/>
      <c r="T4167" s="403"/>
      <c r="U4167" s="406"/>
      <c r="V4167" s="400"/>
      <c r="W4167" s="405"/>
      <c r="X4167" s="405"/>
      <c r="Y4167" s="403"/>
      <c r="Z4167" s="407"/>
      <c r="AA4167" s="403"/>
      <c r="AB4167" s="405"/>
      <c r="AC4167" s="403"/>
      <c r="AD4167" s="406"/>
      <c r="AG4167" s="403"/>
      <c r="AH4167" s="403"/>
      <c r="AI4167" s="405"/>
      <c r="AL4167" s="403"/>
      <c r="AN4167" s="403"/>
      <c r="AO4167" s="405"/>
      <c r="AP4167" s="403"/>
      <c r="AQ4167" s="403"/>
      <c r="AR4167" s="403"/>
      <c r="AS4167" s="403"/>
      <c r="AT4167" s="403"/>
      <c r="AU4167" s="403"/>
      <c r="AV4167" s="405"/>
      <c r="AW4167" s="404"/>
      <c r="AY4167" s="403"/>
      <c r="BC4167" s="403"/>
      <c r="BD4167" s="403"/>
      <c r="BE4167" s="403"/>
      <c r="BF4167" s="403"/>
      <c r="BG4167" s="403"/>
      <c r="BH4167" s="403"/>
      <c r="BI4167" s="403"/>
      <c r="BJ4167" s="403"/>
      <c r="BK4167" s="403"/>
    </row>
    <row r="4168" spans="1:63" x14ac:dyDescent="0.25">
      <c r="A4168" s="405"/>
      <c r="B4168" s="400"/>
      <c r="C4168" s="403"/>
      <c r="D4168" s="403"/>
      <c r="E4168" s="403"/>
      <c r="I4168" s="404"/>
      <c r="Q4168" s="405"/>
      <c r="S4168" s="405"/>
      <c r="T4168" s="403"/>
      <c r="U4168" s="406"/>
      <c r="V4168" s="400"/>
      <c r="W4168" s="405"/>
      <c r="X4168" s="405"/>
      <c r="Y4168" s="403"/>
      <c r="Z4168" s="407"/>
      <c r="AA4168" s="403"/>
      <c r="AB4168" s="405"/>
      <c r="AC4168" s="403"/>
      <c r="AD4168" s="406"/>
      <c r="AG4168" s="403"/>
      <c r="AH4168" s="403"/>
      <c r="AI4168" s="405"/>
      <c r="AL4168" s="403"/>
      <c r="AN4168" s="403"/>
      <c r="AO4168" s="405"/>
      <c r="AP4168" s="403"/>
      <c r="AQ4168" s="403"/>
      <c r="AR4168" s="403"/>
      <c r="AS4168" s="403"/>
      <c r="AT4168" s="403"/>
      <c r="AU4168" s="403"/>
      <c r="AV4168" s="405"/>
      <c r="AW4168" s="404"/>
      <c r="AY4168" s="403"/>
      <c r="BC4168" s="403"/>
      <c r="BD4168" s="403"/>
      <c r="BE4168" s="403"/>
      <c r="BF4168" s="403"/>
      <c r="BG4168" s="403"/>
      <c r="BH4168" s="403"/>
      <c r="BI4168" s="403"/>
      <c r="BJ4168" s="403"/>
      <c r="BK4168" s="403"/>
    </row>
    <row r="4169" spans="1:63" x14ac:dyDescent="0.25">
      <c r="A4169" s="405"/>
      <c r="B4169" s="400"/>
      <c r="C4169" s="403"/>
      <c r="D4169" s="403"/>
      <c r="E4169" s="403"/>
      <c r="I4169" s="404"/>
      <c r="Q4169" s="405"/>
      <c r="S4169" s="405"/>
      <c r="T4169" s="403"/>
      <c r="U4169" s="406"/>
      <c r="V4169" s="400"/>
      <c r="W4169" s="405"/>
      <c r="X4169" s="405"/>
      <c r="Y4169" s="403"/>
      <c r="Z4169" s="407"/>
      <c r="AA4169" s="403"/>
      <c r="AB4169" s="405"/>
      <c r="AC4169" s="403"/>
      <c r="AD4169" s="406"/>
      <c r="AG4169" s="403"/>
      <c r="AH4169" s="403"/>
      <c r="AI4169" s="405"/>
      <c r="AL4169" s="403"/>
      <c r="AN4169" s="403"/>
      <c r="AO4169" s="405"/>
      <c r="AP4169" s="403"/>
      <c r="AQ4169" s="403"/>
      <c r="AR4169" s="403"/>
      <c r="AS4169" s="403"/>
      <c r="AT4169" s="403"/>
      <c r="AU4169" s="403"/>
      <c r="AV4169" s="405"/>
      <c r="AW4169" s="404"/>
      <c r="AY4169" s="403"/>
      <c r="BC4169" s="403"/>
      <c r="BD4169" s="403"/>
      <c r="BE4169" s="403"/>
      <c r="BF4169" s="403"/>
      <c r="BG4169" s="403"/>
      <c r="BH4169" s="403"/>
      <c r="BI4169" s="403"/>
      <c r="BJ4169" s="403"/>
      <c r="BK4169" s="403"/>
    </row>
    <row r="4170" spans="1:63" x14ac:dyDescent="0.25">
      <c r="A4170" s="405"/>
      <c r="B4170" s="400"/>
      <c r="C4170" s="403"/>
      <c r="D4170" s="403"/>
      <c r="E4170" s="403"/>
      <c r="I4170" s="404"/>
      <c r="Q4170" s="405"/>
      <c r="S4170" s="405"/>
      <c r="T4170" s="403"/>
      <c r="U4170" s="406"/>
      <c r="V4170" s="400"/>
      <c r="W4170" s="405"/>
      <c r="X4170" s="405"/>
      <c r="Y4170" s="403"/>
      <c r="Z4170" s="407"/>
      <c r="AA4170" s="403"/>
      <c r="AB4170" s="405"/>
      <c r="AC4170" s="403"/>
      <c r="AD4170" s="406"/>
      <c r="AG4170" s="403"/>
      <c r="AH4170" s="403"/>
      <c r="AI4170" s="405"/>
      <c r="AL4170" s="403"/>
      <c r="AN4170" s="403"/>
      <c r="AO4170" s="405"/>
      <c r="AP4170" s="403"/>
      <c r="AQ4170" s="403"/>
      <c r="AR4170" s="403"/>
      <c r="AS4170" s="403"/>
      <c r="AT4170" s="403"/>
      <c r="AU4170" s="403"/>
      <c r="AV4170" s="405"/>
      <c r="AW4170" s="404"/>
      <c r="AY4170" s="403"/>
      <c r="BC4170" s="403"/>
      <c r="BD4170" s="403"/>
      <c r="BE4170" s="403"/>
      <c r="BF4170" s="403"/>
      <c r="BG4170" s="403"/>
      <c r="BH4170" s="403"/>
      <c r="BI4170" s="403"/>
      <c r="BJ4170" s="403"/>
      <c r="BK4170" s="403"/>
    </row>
    <row r="4171" spans="1:63" x14ac:dyDescent="0.25">
      <c r="A4171" s="405"/>
      <c r="B4171" s="400"/>
      <c r="C4171" s="403"/>
      <c r="D4171" s="403"/>
      <c r="E4171" s="403"/>
      <c r="I4171" s="404"/>
      <c r="Q4171" s="405"/>
      <c r="S4171" s="405"/>
      <c r="T4171" s="403"/>
      <c r="U4171" s="406"/>
      <c r="V4171" s="400"/>
      <c r="W4171" s="405"/>
      <c r="X4171" s="405"/>
      <c r="Y4171" s="403"/>
      <c r="Z4171" s="407"/>
      <c r="AA4171" s="403"/>
      <c r="AB4171" s="405"/>
      <c r="AC4171" s="403"/>
      <c r="AD4171" s="406"/>
      <c r="AG4171" s="403"/>
      <c r="AH4171" s="403"/>
      <c r="AI4171" s="405"/>
      <c r="AL4171" s="403"/>
      <c r="AN4171" s="403"/>
      <c r="AO4171" s="405"/>
      <c r="AP4171" s="403"/>
      <c r="AQ4171" s="403"/>
      <c r="AR4171" s="403"/>
      <c r="AS4171" s="403"/>
      <c r="AT4171" s="403"/>
      <c r="AU4171" s="403"/>
      <c r="AV4171" s="405"/>
      <c r="AW4171" s="404"/>
      <c r="AY4171" s="403"/>
      <c r="BC4171" s="403"/>
      <c r="BD4171" s="403"/>
      <c r="BE4171" s="403"/>
      <c r="BF4171" s="403"/>
      <c r="BG4171" s="403"/>
      <c r="BH4171" s="403"/>
      <c r="BI4171" s="403"/>
      <c r="BJ4171" s="403"/>
      <c r="BK4171" s="403"/>
    </row>
    <row r="4172" spans="1:63" x14ac:dyDescent="0.25">
      <c r="A4172" s="405"/>
      <c r="B4172" s="400"/>
      <c r="C4172" s="403"/>
      <c r="D4172" s="403"/>
      <c r="E4172" s="403"/>
      <c r="I4172" s="404"/>
      <c r="Q4172" s="405"/>
      <c r="S4172" s="405"/>
      <c r="T4172" s="403"/>
      <c r="U4172" s="406"/>
      <c r="V4172" s="400"/>
      <c r="W4172" s="405"/>
      <c r="X4172" s="405"/>
      <c r="Y4172" s="403"/>
      <c r="Z4172" s="407"/>
      <c r="AA4172" s="403"/>
      <c r="AB4172" s="405"/>
      <c r="AC4172" s="403"/>
      <c r="AD4172" s="406"/>
      <c r="AG4172" s="403"/>
      <c r="AH4172" s="403"/>
      <c r="AI4172" s="405"/>
      <c r="AL4172" s="403"/>
      <c r="AN4172" s="403"/>
      <c r="AO4172" s="405"/>
      <c r="AP4172" s="403"/>
      <c r="AQ4172" s="403"/>
      <c r="AR4172" s="403"/>
      <c r="AS4172" s="403"/>
      <c r="AT4172" s="403"/>
      <c r="AU4172" s="403"/>
      <c r="AV4172" s="405"/>
      <c r="AW4172" s="404"/>
      <c r="AY4172" s="403"/>
      <c r="BC4172" s="403"/>
      <c r="BD4172" s="403"/>
      <c r="BE4172" s="403"/>
      <c r="BF4172" s="403"/>
      <c r="BG4172" s="403"/>
      <c r="BH4172" s="403"/>
      <c r="BI4172" s="403"/>
      <c r="BJ4172" s="403"/>
      <c r="BK4172" s="403"/>
    </row>
    <row r="4173" spans="1:63" x14ac:dyDescent="0.25">
      <c r="A4173" s="405"/>
      <c r="B4173" s="400"/>
      <c r="C4173" s="403"/>
      <c r="D4173" s="403"/>
      <c r="E4173" s="403"/>
      <c r="I4173" s="404"/>
      <c r="Q4173" s="405"/>
      <c r="S4173" s="405"/>
      <c r="T4173" s="403"/>
      <c r="U4173" s="406"/>
      <c r="V4173" s="400"/>
      <c r="W4173" s="405"/>
      <c r="X4173" s="405"/>
      <c r="Y4173" s="403"/>
      <c r="Z4173" s="407"/>
      <c r="AA4173" s="403"/>
      <c r="AB4173" s="405"/>
      <c r="AC4173" s="403"/>
      <c r="AD4173" s="406"/>
      <c r="AG4173" s="403"/>
      <c r="AH4173" s="403"/>
      <c r="AI4173" s="405"/>
      <c r="AL4173" s="403"/>
      <c r="AN4173" s="403"/>
      <c r="AO4173" s="405"/>
      <c r="AP4173" s="403"/>
      <c r="AQ4173" s="403"/>
      <c r="AR4173" s="403"/>
      <c r="AS4173" s="403"/>
      <c r="AT4173" s="403"/>
      <c r="AU4173" s="403"/>
      <c r="AV4173" s="405"/>
      <c r="AW4173" s="404"/>
      <c r="AY4173" s="403"/>
      <c r="BC4173" s="403"/>
      <c r="BD4173" s="403"/>
      <c r="BE4173" s="403"/>
      <c r="BF4173" s="403"/>
      <c r="BG4173" s="403"/>
      <c r="BH4173" s="403"/>
      <c r="BI4173" s="403"/>
      <c r="BJ4173" s="403"/>
      <c r="BK4173" s="403"/>
    </row>
    <row r="4174" spans="1:63" x14ac:dyDescent="0.25">
      <c r="A4174" s="405"/>
      <c r="B4174" s="400"/>
      <c r="C4174" s="403"/>
      <c r="D4174" s="403"/>
      <c r="E4174" s="403"/>
      <c r="I4174" s="404"/>
      <c r="Q4174" s="405"/>
      <c r="S4174" s="405"/>
      <c r="T4174" s="403"/>
      <c r="U4174" s="406"/>
      <c r="V4174" s="400"/>
      <c r="W4174" s="405"/>
      <c r="X4174" s="405"/>
      <c r="Y4174" s="403"/>
      <c r="Z4174" s="407"/>
      <c r="AA4174" s="403"/>
      <c r="AB4174" s="405"/>
      <c r="AC4174" s="403"/>
      <c r="AD4174" s="406"/>
      <c r="AG4174" s="403"/>
      <c r="AH4174" s="403"/>
      <c r="AI4174" s="405"/>
      <c r="AL4174" s="403"/>
      <c r="AN4174" s="403"/>
      <c r="AO4174" s="405"/>
      <c r="AP4174" s="403"/>
      <c r="AQ4174" s="403"/>
      <c r="AR4174" s="403"/>
      <c r="AS4174" s="403"/>
      <c r="AT4174" s="403"/>
      <c r="AU4174" s="403"/>
      <c r="AV4174" s="405"/>
      <c r="AW4174" s="404"/>
      <c r="AY4174" s="403"/>
      <c r="BC4174" s="403"/>
      <c r="BD4174" s="403"/>
      <c r="BE4174" s="403"/>
      <c r="BF4174" s="403"/>
      <c r="BG4174" s="403"/>
      <c r="BH4174" s="403"/>
      <c r="BI4174" s="403"/>
      <c r="BJ4174" s="403"/>
      <c r="BK4174" s="403"/>
    </row>
    <row r="4175" spans="1:63" x14ac:dyDescent="0.25">
      <c r="A4175" s="405"/>
      <c r="B4175" s="400"/>
      <c r="C4175" s="403"/>
      <c r="D4175" s="403"/>
      <c r="E4175" s="403"/>
      <c r="I4175" s="404"/>
      <c r="Q4175" s="405"/>
      <c r="S4175" s="405"/>
      <c r="T4175" s="403"/>
      <c r="U4175" s="406"/>
      <c r="V4175" s="400"/>
      <c r="W4175" s="405"/>
      <c r="X4175" s="405"/>
      <c r="Y4175" s="403"/>
      <c r="Z4175" s="407"/>
      <c r="AA4175" s="403"/>
      <c r="AB4175" s="405"/>
      <c r="AC4175" s="403"/>
      <c r="AD4175" s="406"/>
      <c r="AG4175" s="403"/>
      <c r="AH4175" s="403"/>
      <c r="AI4175" s="405"/>
      <c r="AL4175" s="403"/>
      <c r="AN4175" s="403"/>
      <c r="AO4175" s="405"/>
      <c r="AP4175" s="403"/>
      <c r="AQ4175" s="403"/>
      <c r="AR4175" s="403"/>
      <c r="AS4175" s="403"/>
      <c r="AT4175" s="403"/>
      <c r="AU4175" s="403"/>
      <c r="AV4175" s="405"/>
      <c r="AW4175" s="404"/>
      <c r="AY4175" s="403"/>
      <c r="BC4175" s="403"/>
      <c r="BD4175" s="403"/>
      <c r="BE4175" s="403"/>
      <c r="BF4175" s="403"/>
      <c r="BG4175" s="403"/>
      <c r="BH4175" s="403"/>
      <c r="BI4175" s="403"/>
      <c r="BJ4175" s="403"/>
      <c r="BK4175" s="403"/>
    </row>
    <row r="4176" spans="1:63" x14ac:dyDescent="0.25">
      <c r="A4176" s="405"/>
      <c r="B4176" s="400"/>
      <c r="C4176" s="403"/>
      <c r="D4176" s="403"/>
      <c r="E4176" s="403"/>
      <c r="I4176" s="404"/>
      <c r="Q4176" s="405"/>
      <c r="S4176" s="405"/>
      <c r="T4176" s="403"/>
      <c r="U4176" s="406"/>
      <c r="V4176" s="400"/>
      <c r="W4176" s="405"/>
      <c r="X4176" s="405"/>
      <c r="Y4176" s="403"/>
      <c r="Z4176" s="407"/>
      <c r="AA4176" s="403"/>
      <c r="AB4176" s="405"/>
      <c r="AC4176" s="403"/>
      <c r="AD4176" s="406"/>
      <c r="AG4176" s="403"/>
      <c r="AH4176" s="403"/>
      <c r="AI4176" s="405"/>
      <c r="AL4176" s="403"/>
      <c r="AN4176" s="403"/>
      <c r="AO4176" s="405"/>
      <c r="AP4176" s="403"/>
      <c r="AQ4176" s="403"/>
      <c r="AR4176" s="403"/>
      <c r="AS4176" s="403"/>
      <c r="AT4176" s="403"/>
      <c r="AU4176" s="403"/>
      <c r="AV4176" s="405"/>
      <c r="AW4176" s="404"/>
      <c r="AY4176" s="403"/>
      <c r="BC4176" s="403"/>
      <c r="BD4176" s="403"/>
      <c r="BE4176" s="403"/>
      <c r="BF4176" s="403"/>
      <c r="BG4176" s="403"/>
      <c r="BH4176" s="403"/>
      <c r="BI4176" s="403"/>
      <c r="BJ4176" s="403"/>
      <c r="BK4176" s="403"/>
    </row>
    <row r="4177" spans="1:63" x14ac:dyDescent="0.25">
      <c r="A4177" s="405"/>
      <c r="B4177" s="400"/>
      <c r="C4177" s="403"/>
      <c r="D4177" s="403"/>
      <c r="E4177" s="403"/>
      <c r="I4177" s="404"/>
      <c r="Q4177" s="405"/>
      <c r="S4177" s="405"/>
      <c r="T4177" s="403"/>
      <c r="U4177" s="406"/>
      <c r="V4177" s="400"/>
      <c r="W4177" s="405"/>
      <c r="X4177" s="405"/>
      <c r="Y4177" s="403"/>
      <c r="Z4177" s="407"/>
      <c r="AA4177" s="403"/>
      <c r="AB4177" s="405"/>
      <c r="AC4177" s="403"/>
      <c r="AD4177" s="406"/>
      <c r="AG4177" s="403"/>
      <c r="AH4177" s="403"/>
      <c r="AI4177" s="405"/>
      <c r="AL4177" s="403"/>
      <c r="AN4177" s="403"/>
      <c r="AO4177" s="405"/>
      <c r="AP4177" s="403"/>
      <c r="AQ4177" s="403"/>
      <c r="AR4177" s="403"/>
      <c r="AS4177" s="403"/>
      <c r="AT4177" s="403"/>
      <c r="AU4177" s="403"/>
      <c r="AV4177" s="405"/>
      <c r="AW4177" s="404"/>
      <c r="AY4177" s="403"/>
      <c r="BC4177" s="403"/>
      <c r="BD4177" s="403"/>
      <c r="BE4177" s="403"/>
      <c r="BF4177" s="403"/>
      <c r="BG4177" s="403"/>
      <c r="BH4177" s="403"/>
      <c r="BI4177" s="403"/>
      <c r="BJ4177" s="403"/>
      <c r="BK4177" s="403"/>
    </row>
    <row r="4178" spans="1:63" x14ac:dyDescent="0.25">
      <c r="A4178" s="405"/>
      <c r="B4178" s="400"/>
      <c r="C4178" s="403"/>
      <c r="D4178" s="403"/>
      <c r="E4178" s="403"/>
      <c r="I4178" s="404"/>
      <c r="Q4178" s="405"/>
      <c r="S4178" s="405"/>
      <c r="T4178" s="403"/>
      <c r="U4178" s="406"/>
      <c r="V4178" s="400"/>
      <c r="W4178" s="405"/>
      <c r="X4178" s="405"/>
      <c r="Y4178" s="403"/>
      <c r="Z4178" s="407"/>
      <c r="AA4178" s="403"/>
      <c r="AB4178" s="405"/>
      <c r="AC4178" s="403"/>
      <c r="AD4178" s="406"/>
      <c r="AG4178" s="403"/>
      <c r="AH4178" s="403"/>
      <c r="AI4178" s="405"/>
      <c r="AL4178" s="403"/>
      <c r="AN4178" s="403"/>
      <c r="AO4178" s="405"/>
      <c r="AP4178" s="403"/>
      <c r="AQ4178" s="403"/>
      <c r="AR4178" s="403"/>
      <c r="AS4178" s="403"/>
      <c r="AT4178" s="403"/>
      <c r="AU4178" s="403"/>
      <c r="AV4178" s="405"/>
      <c r="AW4178" s="404"/>
      <c r="AY4178" s="403"/>
      <c r="BC4178" s="403"/>
      <c r="BD4178" s="403"/>
      <c r="BE4178" s="403"/>
      <c r="BF4178" s="403"/>
      <c r="BG4178" s="403"/>
      <c r="BH4178" s="403"/>
      <c r="BI4178" s="403"/>
      <c r="BJ4178" s="403"/>
      <c r="BK4178" s="403"/>
    </row>
    <row r="4179" spans="1:63" x14ac:dyDescent="0.25">
      <c r="A4179" s="405"/>
      <c r="B4179" s="400"/>
      <c r="C4179" s="403"/>
      <c r="D4179" s="403"/>
      <c r="E4179" s="403"/>
      <c r="I4179" s="404"/>
      <c r="Q4179" s="405"/>
      <c r="S4179" s="405"/>
      <c r="T4179" s="403"/>
      <c r="U4179" s="406"/>
      <c r="V4179" s="400"/>
      <c r="W4179" s="405"/>
      <c r="X4179" s="405"/>
      <c r="Y4179" s="403"/>
      <c r="Z4179" s="407"/>
      <c r="AA4179" s="403"/>
      <c r="AB4179" s="405"/>
      <c r="AC4179" s="403"/>
      <c r="AD4179" s="406"/>
      <c r="AG4179" s="403"/>
      <c r="AH4179" s="403"/>
      <c r="AI4179" s="405"/>
      <c r="AL4179" s="403"/>
      <c r="AN4179" s="403"/>
      <c r="AO4179" s="405"/>
      <c r="AP4179" s="403"/>
      <c r="AQ4179" s="403"/>
      <c r="AR4179" s="403"/>
      <c r="AS4179" s="403"/>
      <c r="AT4179" s="403"/>
      <c r="AU4179" s="403"/>
      <c r="AV4179" s="405"/>
      <c r="AW4179" s="404"/>
      <c r="AY4179" s="403"/>
      <c r="BC4179" s="403"/>
      <c r="BD4179" s="403"/>
      <c r="BE4179" s="403"/>
      <c r="BF4179" s="403"/>
      <c r="BG4179" s="403"/>
      <c r="BH4179" s="403"/>
      <c r="BI4179" s="403"/>
      <c r="BJ4179" s="403"/>
      <c r="BK4179" s="403"/>
    </row>
    <row r="4180" spans="1:63" x14ac:dyDescent="0.25">
      <c r="A4180" s="405"/>
      <c r="B4180" s="400"/>
      <c r="C4180" s="403"/>
      <c r="D4180" s="403"/>
      <c r="E4180" s="403"/>
      <c r="I4180" s="404"/>
      <c r="Q4180" s="405"/>
      <c r="S4180" s="405"/>
      <c r="T4180" s="403"/>
      <c r="U4180" s="406"/>
      <c r="V4180" s="400"/>
      <c r="W4180" s="405"/>
      <c r="X4180" s="405"/>
      <c r="Y4180" s="403"/>
      <c r="Z4180" s="407"/>
      <c r="AA4180" s="403"/>
      <c r="AB4180" s="405"/>
      <c r="AC4180" s="403"/>
      <c r="AD4180" s="406"/>
      <c r="AG4180" s="403"/>
      <c r="AH4180" s="403"/>
      <c r="AI4180" s="405"/>
      <c r="AL4180" s="403"/>
      <c r="AN4180" s="403"/>
      <c r="AO4180" s="405"/>
      <c r="AP4180" s="403"/>
      <c r="AQ4180" s="403"/>
      <c r="AR4180" s="403"/>
      <c r="AS4180" s="403"/>
      <c r="AT4180" s="403"/>
      <c r="AU4180" s="403"/>
      <c r="AV4180" s="405"/>
      <c r="AW4180" s="404"/>
      <c r="AY4180" s="403"/>
      <c r="BC4180" s="403"/>
      <c r="BD4180" s="403"/>
      <c r="BE4180" s="403"/>
      <c r="BF4180" s="403"/>
      <c r="BG4180" s="403"/>
      <c r="BH4180" s="403"/>
      <c r="BI4180" s="403"/>
      <c r="BJ4180" s="403"/>
      <c r="BK4180" s="403"/>
    </row>
    <row r="4181" spans="1:63" x14ac:dyDescent="0.25">
      <c r="A4181" s="405"/>
      <c r="B4181" s="400"/>
      <c r="C4181" s="403"/>
      <c r="D4181" s="403"/>
      <c r="E4181" s="403"/>
      <c r="I4181" s="404"/>
      <c r="Q4181" s="405"/>
      <c r="S4181" s="405"/>
      <c r="T4181" s="403"/>
      <c r="U4181" s="406"/>
      <c r="V4181" s="400"/>
      <c r="W4181" s="405"/>
      <c r="X4181" s="405"/>
      <c r="Y4181" s="403"/>
      <c r="Z4181" s="407"/>
      <c r="AA4181" s="403"/>
      <c r="AB4181" s="405"/>
      <c r="AC4181" s="403"/>
      <c r="AD4181" s="406"/>
      <c r="AG4181" s="403"/>
      <c r="AH4181" s="403"/>
      <c r="AI4181" s="405"/>
      <c r="AL4181" s="403"/>
      <c r="AN4181" s="403"/>
      <c r="AO4181" s="405"/>
      <c r="AP4181" s="403"/>
      <c r="AQ4181" s="403"/>
      <c r="AR4181" s="403"/>
      <c r="AS4181" s="403"/>
      <c r="AT4181" s="403"/>
      <c r="AU4181" s="403"/>
      <c r="AV4181" s="405"/>
      <c r="AW4181" s="404"/>
      <c r="AY4181" s="403"/>
      <c r="BC4181" s="403"/>
      <c r="BD4181" s="403"/>
      <c r="BE4181" s="403"/>
      <c r="BF4181" s="403"/>
      <c r="BG4181" s="403"/>
      <c r="BH4181" s="403"/>
      <c r="BI4181" s="403"/>
      <c r="BJ4181" s="403"/>
      <c r="BK4181" s="403"/>
    </row>
    <row r="4182" spans="1:63" x14ac:dyDescent="0.25">
      <c r="A4182" s="405"/>
      <c r="B4182" s="400"/>
      <c r="C4182" s="403"/>
      <c r="D4182" s="403"/>
      <c r="E4182" s="403"/>
      <c r="I4182" s="404"/>
      <c r="Q4182" s="405"/>
      <c r="S4182" s="405"/>
      <c r="T4182" s="403"/>
      <c r="U4182" s="406"/>
      <c r="V4182" s="400"/>
      <c r="W4182" s="405"/>
      <c r="X4182" s="405"/>
      <c r="Y4182" s="403"/>
      <c r="Z4182" s="407"/>
      <c r="AA4182" s="403"/>
      <c r="AB4182" s="405"/>
      <c r="AC4182" s="403"/>
      <c r="AD4182" s="406"/>
      <c r="AG4182" s="403"/>
      <c r="AH4182" s="403"/>
      <c r="AI4182" s="405"/>
      <c r="AL4182" s="403"/>
      <c r="AN4182" s="403"/>
      <c r="AO4182" s="405"/>
      <c r="AP4182" s="403"/>
      <c r="AQ4182" s="403"/>
      <c r="AR4182" s="403"/>
      <c r="AS4182" s="403"/>
      <c r="AT4182" s="403"/>
      <c r="AU4182" s="403"/>
      <c r="AV4182" s="405"/>
      <c r="AW4182" s="404"/>
      <c r="AY4182" s="403"/>
      <c r="BC4182" s="403"/>
      <c r="BD4182" s="403"/>
      <c r="BE4182" s="403"/>
      <c r="BF4182" s="403"/>
      <c r="BG4182" s="403"/>
      <c r="BH4182" s="403"/>
      <c r="BI4182" s="403"/>
      <c r="BJ4182" s="403"/>
      <c r="BK4182" s="403"/>
    </row>
    <row r="4183" spans="1:63" x14ac:dyDescent="0.25">
      <c r="A4183" s="405"/>
      <c r="B4183" s="400"/>
      <c r="C4183" s="403"/>
      <c r="D4183" s="403"/>
      <c r="E4183" s="403"/>
      <c r="I4183" s="404"/>
      <c r="Q4183" s="405"/>
      <c r="S4183" s="405"/>
      <c r="T4183" s="403"/>
      <c r="U4183" s="406"/>
      <c r="V4183" s="400"/>
      <c r="W4183" s="405"/>
      <c r="X4183" s="405"/>
      <c r="Y4183" s="403"/>
      <c r="Z4183" s="407"/>
      <c r="AA4183" s="403"/>
      <c r="AB4183" s="405"/>
      <c r="AC4183" s="403"/>
      <c r="AD4183" s="406"/>
      <c r="AG4183" s="403"/>
      <c r="AH4183" s="403"/>
      <c r="AI4183" s="405"/>
      <c r="AL4183" s="403"/>
      <c r="AN4183" s="403"/>
      <c r="AO4183" s="405"/>
      <c r="AP4183" s="403"/>
      <c r="AQ4183" s="403"/>
      <c r="AR4183" s="403"/>
      <c r="AS4183" s="403"/>
      <c r="AT4183" s="403"/>
      <c r="AU4183" s="403"/>
      <c r="AV4183" s="405"/>
      <c r="AW4183" s="404"/>
      <c r="AY4183" s="403"/>
      <c r="BC4183" s="403"/>
      <c r="BD4183" s="403"/>
      <c r="BE4183" s="403"/>
      <c r="BF4183" s="403"/>
      <c r="BG4183" s="403"/>
      <c r="BH4183" s="403"/>
      <c r="BI4183" s="403"/>
      <c r="BJ4183" s="403"/>
      <c r="BK4183" s="403"/>
    </row>
    <row r="4184" spans="1:63" x14ac:dyDescent="0.25">
      <c r="A4184" s="405"/>
      <c r="B4184" s="400"/>
      <c r="C4184" s="403"/>
      <c r="D4184" s="403"/>
      <c r="E4184" s="403"/>
      <c r="I4184" s="404"/>
      <c r="Q4184" s="405"/>
      <c r="S4184" s="405"/>
      <c r="T4184" s="403"/>
      <c r="U4184" s="406"/>
      <c r="V4184" s="400"/>
      <c r="W4184" s="405"/>
      <c r="X4184" s="405"/>
      <c r="Y4184" s="403"/>
      <c r="Z4184" s="407"/>
      <c r="AA4184" s="403"/>
      <c r="AB4184" s="405"/>
      <c r="AC4184" s="403"/>
      <c r="AD4184" s="406"/>
      <c r="AG4184" s="403"/>
      <c r="AH4184" s="403"/>
      <c r="AI4184" s="405"/>
      <c r="AL4184" s="403"/>
      <c r="AN4184" s="403"/>
      <c r="AO4184" s="405"/>
      <c r="AP4184" s="403"/>
      <c r="AQ4184" s="403"/>
      <c r="AR4184" s="403"/>
      <c r="AS4184" s="403"/>
      <c r="AT4184" s="403"/>
      <c r="AU4184" s="403"/>
      <c r="AV4184" s="405"/>
      <c r="AW4184" s="404"/>
      <c r="AY4184" s="403"/>
      <c r="BC4184" s="403"/>
      <c r="BD4184" s="403"/>
      <c r="BE4184" s="403"/>
      <c r="BF4184" s="403"/>
      <c r="BG4184" s="403"/>
      <c r="BH4184" s="403"/>
      <c r="BI4184" s="403"/>
      <c r="BJ4184" s="403"/>
      <c r="BK4184" s="403"/>
    </row>
    <row r="4185" spans="1:63" x14ac:dyDescent="0.25">
      <c r="A4185" s="405"/>
      <c r="B4185" s="400"/>
      <c r="C4185" s="403"/>
      <c r="D4185" s="403"/>
      <c r="E4185" s="403"/>
      <c r="I4185" s="404"/>
      <c r="Q4185" s="405"/>
      <c r="S4185" s="405"/>
      <c r="T4185" s="403"/>
      <c r="U4185" s="406"/>
      <c r="V4185" s="400"/>
      <c r="W4185" s="405"/>
      <c r="X4185" s="405"/>
      <c r="Y4185" s="403"/>
      <c r="Z4185" s="407"/>
      <c r="AA4185" s="403"/>
      <c r="AB4185" s="405"/>
      <c r="AC4185" s="403"/>
      <c r="AD4185" s="406"/>
      <c r="AG4185" s="403"/>
      <c r="AH4185" s="403"/>
      <c r="AI4185" s="405"/>
      <c r="AL4185" s="403"/>
      <c r="AN4185" s="403"/>
      <c r="AO4185" s="405"/>
      <c r="AP4185" s="403"/>
      <c r="AQ4185" s="403"/>
      <c r="AR4185" s="403"/>
      <c r="AS4185" s="403"/>
      <c r="AT4185" s="403"/>
      <c r="AU4185" s="403"/>
      <c r="AV4185" s="405"/>
      <c r="AW4185" s="404"/>
      <c r="AY4185" s="403"/>
      <c r="BC4185" s="403"/>
      <c r="BD4185" s="403"/>
      <c r="BE4185" s="403"/>
      <c r="BF4185" s="403"/>
      <c r="BG4185" s="403"/>
      <c r="BH4185" s="403"/>
      <c r="BI4185" s="403"/>
      <c r="BJ4185" s="403"/>
      <c r="BK4185" s="403"/>
    </row>
    <row r="4186" spans="1:63" x14ac:dyDescent="0.25">
      <c r="A4186" s="405"/>
      <c r="B4186" s="400"/>
      <c r="C4186" s="403"/>
      <c r="D4186" s="403"/>
      <c r="E4186" s="403"/>
      <c r="I4186" s="404"/>
      <c r="Q4186" s="405"/>
      <c r="S4186" s="405"/>
      <c r="T4186" s="403"/>
      <c r="U4186" s="406"/>
      <c r="V4186" s="400"/>
      <c r="W4186" s="405"/>
      <c r="X4186" s="405"/>
      <c r="Y4186" s="403"/>
      <c r="Z4186" s="407"/>
      <c r="AA4186" s="403"/>
      <c r="AB4186" s="405"/>
      <c r="AC4186" s="403"/>
      <c r="AD4186" s="406"/>
      <c r="AG4186" s="403"/>
      <c r="AH4186" s="403"/>
      <c r="AI4186" s="405"/>
      <c r="AL4186" s="403"/>
      <c r="AN4186" s="403"/>
      <c r="AO4186" s="405"/>
      <c r="AP4186" s="403"/>
      <c r="AQ4186" s="403"/>
      <c r="AR4186" s="403"/>
      <c r="AS4186" s="403"/>
      <c r="AT4186" s="403"/>
      <c r="AU4186" s="403"/>
      <c r="AV4186" s="405"/>
      <c r="AW4186" s="404"/>
      <c r="AY4186" s="403"/>
      <c r="BC4186" s="403"/>
      <c r="BD4186" s="403"/>
      <c r="BE4186" s="403"/>
      <c r="BF4186" s="403"/>
      <c r="BG4186" s="403"/>
      <c r="BH4186" s="403"/>
      <c r="BI4186" s="403"/>
      <c r="BJ4186" s="403"/>
      <c r="BK4186" s="403"/>
    </row>
    <row r="4187" spans="1:63" x14ac:dyDescent="0.25">
      <c r="A4187" s="405"/>
      <c r="B4187" s="400"/>
      <c r="C4187" s="403"/>
      <c r="D4187" s="403"/>
      <c r="E4187" s="403"/>
      <c r="I4187" s="404"/>
      <c r="Q4187" s="405"/>
      <c r="S4187" s="405"/>
      <c r="T4187" s="403"/>
      <c r="U4187" s="406"/>
      <c r="V4187" s="400"/>
      <c r="W4187" s="405"/>
      <c r="X4187" s="405"/>
      <c r="Y4187" s="403"/>
      <c r="Z4187" s="407"/>
      <c r="AA4187" s="403"/>
      <c r="AB4187" s="405"/>
      <c r="AC4187" s="403"/>
      <c r="AD4187" s="406"/>
      <c r="AG4187" s="403"/>
      <c r="AH4187" s="403"/>
      <c r="AI4187" s="405"/>
      <c r="AL4187" s="403"/>
      <c r="AN4187" s="403"/>
      <c r="AO4187" s="405"/>
      <c r="AP4187" s="403"/>
      <c r="AQ4187" s="403"/>
      <c r="AR4187" s="403"/>
      <c r="AS4187" s="403"/>
      <c r="AT4187" s="403"/>
      <c r="AU4187" s="403"/>
      <c r="AV4187" s="405"/>
      <c r="AW4187" s="404"/>
      <c r="AY4187" s="403"/>
      <c r="BC4187" s="403"/>
      <c r="BD4187" s="403"/>
      <c r="BE4187" s="403"/>
      <c r="BF4187" s="403"/>
      <c r="BG4187" s="403"/>
      <c r="BH4187" s="403"/>
      <c r="BI4187" s="403"/>
      <c r="BJ4187" s="403"/>
      <c r="BK4187" s="403"/>
    </row>
    <row r="4188" spans="1:63" x14ac:dyDescent="0.25">
      <c r="A4188" s="405"/>
      <c r="B4188" s="400"/>
      <c r="C4188" s="403"/>
      <c r="D4188" s="403"/>
      <c r="E4188" s="403"/>
      <c r="I4188" s="404"/>
      <c r="Q4188" s="405"/>
      <c r="S4188" s="405"/>
      <c r="T4188" s="403"/>
      <c r="U4188" s="406"/>
      <c r="V4188" s="400"/>
      <c r="W4188" s="405"/>
      <c r="X4188" s="405"/>
      <c r="Y4188" s="403"/>
      <c r="Z4188" s="407"/>
      <c r="AA4188" s="403"/>
      <c r="AB4188" s="405"/>
      <c r="AC4188" s="403"/>
      <c r="AD4188" s="406"/>
      <c r="AG4188" s="403"/>
      <c r="AH4188" s="403"/>
      <c r="AI4188" s="405"/>
      <c r="AL4188" s="403"/>
      <c r="AN4188" s="403"/>
      <c r="AO4188" s="405"/>
      <c r="AP4188" s="403"/>
      <c r="AQ4188" s="403"/>
      <c r="AR4188" s="403"/>
      <c r="AS4188" s="403"/>
      <c r="AT4188" s="403"/>
      <c r="AU4188" s="403"/>
      <c r="AV4188" s="405"/>
      <c r="AW4188" s="404"/>
      <c r="AY4188" s="403"/>
      <c r="BC4188" s="403"/>
      <c r="BD4188" s="403"/>
      <c r="BE4188" s="403"/>
      <c r="BF4188" s="403"/>
      <c r="BG4188" s="403"/>
      <c r="BH4188" s="403"/>
      <c r="BI4188" s="403"/>
      <c r="BJ4188" s="403"/>
      <c r="BK4188" s="403"/>
    </row>
    <row r="4189" spans="1:63" x14ac:dyDescent="0.25">
      <c r="A4189" s="405"/>
      <c r="B4189" s="400"/>
      <c r="C4189" s="403"/>
      <c r="D4189" s="403"/>
      <c r="E4189" s="403"/>
      <c r="I4189" s="404"/>
      <c r="Q4189" s="405"/>
      <c r="S4189" s="405"/>
      <c r="T4189" s="403"/>
      <c r="U4189" s="406"/>
      <c r="V4189" s="400"/>
      <c r="W4189" s="405"/>
      <c r="X4189" s="405"/>
      <c r="Y4189" s="403"/>
      <c r="Z4189" s="407"/>
      <c r="AA4189" s="403"/>
      <c r="AB4189" s="405"/>
      <c r="AC4189" s="403"/>
      <c r="AD4189" s="406"/>
      <c r="AG4189" s="403"/>
      <c r="AH4189" s="403"/>
      <c r="AI4189" s="405"/>
      <c r="AL4189" s="403"/>
      <c r="AN4189" s="403"/>
      <c r="AO4189" s="405"/>
      <c r="AP4189" s="403"/>
      <c r="AQ4189" s="403"/>
      <c r="AR4189" s="403"/>
      <c r="AS4189" s="403"/>
      <c r="AT4189" s="403"/>
      <c r="AU4189" s="403"/>
      <c r="AV4189" s="405"/>
      <c r="AW4189" s="404"/>
      <c r="AY4189" s="403"/>
      <c r="BC4189" s="403"/>
      <c r="BD4189" s="403"/>
      <c r="BE4189" s="403"/>
      <c r="BF4189" s="403"/>
      <c r="BG4189" s="403"/>
      <c r="BH4189" s="403"/>
      <c r="BI4189" s="403"/>
      <c r="BJ4189" s="403"/>
      <c r="BK4189" s="403"/>
    </row>
    <row r="4190" spans="1:63" x14ac:dyDescent="0.25">
      <c r="A4190" s="405"/>
      <c r="B4190" s="400"/>
      <c r="C4190" s="403"/>
      <c r="D4190" s="403"/>
      <c r="E4190" s="403"/>
      <c r="I4190" s="404"/>
      <c r="Q4190" s="405"/>
      <c r="S4190" s="405"/>
      <c r="T4190" s="403"/>
      <c r="U4190" s="406"/>
      <c r="V4190" s="400"/>
      <c r="W4190" s="405"/>
      <c r="X4190" s="405"/>
      <c r="Y4190" s="403"/>
      <c r="Z4190" s="407"/>
      <c r="AA4190" s="403"/>
      <c r="AB4190" s="405"/>
      <c r="AC4190" s="403"/>
      <c r="AD4190" s="406"/>
      <c r="AG4190" s="403"/>
      <c r="AH4190" s="403"/>
      <c r="AI4190" s="405"/>
      <c r="AL4190" s="403"/>
      <c r="AN4190" s="403"/>
      <c r="AO4190" s="405"/>
      <c r="AP4190" s="403"/>
      <c r="AQ4190" s="403"/>
      <c r="AR4190" s="403"/>
      <c r="AS4190" s="403"/>
      <c r="AT4190" s="403"/>
      <c r="AU4190" s="403"/>
      <c r="AV4190" s="405"/>
      <c r="AW4190" s="404"/>
      <c r="AY4190" s="403"/>
      <c r="BC4190" s="403"/>
      <c r="BD4190" s="403"/>
      <c r="BE4190" s="403"/>
      <c r="BF4190" s="403"/>
      <c r="BG4190" s="403"/>
      <c r="BH4190" s="403"/>
      <c r="BI4190" s="403"/>
      <c r="BJ4190" s="403"/>
      <c r="BK4190" s="403"/>
    </row>
    <row r="4191" spans="1:63" x14ac:dyDescent="0.25">
      <c r="A4191" s="405"/>
      <c r="B4191" s="400"/>
      <c r="C4191" s="403"/>
      <c r="D4191" s="403"/>
      <c r="E4191" s="403"/>
      <c r="I4191" s="404"/>
      <c r="Q4191" s="405"/>
      <c r="S4191" s="405"/>
      <c r="T4191" s="403"/>
      <c r="U4191" s="406"/>
      <c r="V4191" s="400"/>
      <c r="W4191" s="405"/>
      <c r="X4191" s="405"/>
      <c r="Y4191" s="403"/>
      <c r="Z4191" s="407"/>
      <c r="AA4191" s="403"/>
      <c r="AB4191" s="405"/>
      <c r="AC4191" s="403"/>
      <c r="AD4191" s="406"/>
      <c r="AG4191" s="403"/>
      <c r="AH4191" s="403"/>
      <c r="AI4191" s="405"/>
      <c r="AL4191" s="403"/>
      <c r="AN4191" s="403"/>
      <c r="AO4191" s="405"/>
      <c r="AP4191" s="403"/>
      <c r="AQ4191" s="403"/>
      <c r="AR4191" s="403"/>
      <c r="AS4191" s="403"/>
      <c r="AT4191" s="403"/>
      <c r="AU4191" s="403"/>
      <c r="AV4191" s="405"/>
      <c r="AW4191" s="404"/>
      <c r="AY4191" s="403"/>
      <c r="BC4191" s="403"/>
      <c r="BD4191" s="403"/>
      <c r="BE4191" s="403"/>
      <c r="BF4191" s="403"/>
      <c r="BG4191" s="403"/>
      <c r="BH4191" s="403"/>
      <c r="BI4191" s="403"/>
      <c r="BJ4191" s="403"/>
      <c r="BK4191" s="403"/>
    </row>
    <row r="4192" spans="1:63" x14ac:dyDescent="0.25">
      <c r="A4192" s="405"/>
      <c r="B4192" s="400"/>
      <c r="C4192" s="403"/>
      <c r="D4192" s="403"/>
      <c r="E4192" s="403"/>
      <c r="I4192" s="404"/>
      <c r="Q4192" s="405"/>
      <c r="S4192" s="405"/>
      <c r="T4192" s="403"/>
      <c r="U4192" s="406"/>
      <c r="V4192" s="400"/>
      <c r="W4192" s="405"/>
      <c r="X4192" s="405"/>
      <c r="Y4192" s="403"/>
      <c r="Z4192" s="407"/>
      <c r="AA4192" s="403"/>
      <c r="AB4192" s="405"/>
      <c r="AC4192" s="403"/>
      <c r="AD4192" s="406"/>
      <c r="AG4192" s="403"/>
      <c r="AH4192" s="403"/>
      <c r="AI4192" s="405"/>
      <c r="AL4192" s="403"/>
      <c r="AN4192" s="403"/>
      <c r="AO4192" s="405"/>
      <c r="AP4192" s="403"/>
      <c r="AQ4192" s="403"/>
      <c r="AR4192" s="403"/>
      <c r="AS4192" s="403"/>
      <c r="AT4192" s="403"/>
      <c r="AU4192" s="403"/>
      <c r="AV4192" s="405"/>
      <c r="AW4192" s="404"/>
      <c r="AY4192" s="403"/>
      <c r="BC4192" s="403"/>
      <c r="BD4192" s="403"/>
      <c r="BE4192" s="403"/>
      <c r="BF4192" s="403"/>
      <c r="BG4192" s="403"/>
      <c r="BH4192" s="403"/>
      <c r="BI4192" s="403"/>
      <c r="BJ4192" s="403"/>
      <c r="BK4192" s="403"/>
    </row>
    <row r="4193" spans="1:63" x14ac:dyDescent="0.25">
      <c r="A4193" s="405"/>
      <c r="B4193" s="400"/>
      <c r="C4193" s="403"/>
      <c r="D4193" s="403"/>
      <c r="E4193" s="403"/>
      <c r="I4193" s="404"/>
      <c r="Q4193" s="405"/>
      <c r="S4193" s="405"/>
      <c r="T4193" s="403"/>
      <c r="U4193" s="406"/>
      <c r="V4193" s="400"/>
      <c r="W4193" s="405"/>
      <c r="X4193" s="405"/>
      <c r="Y4193" s="403"/>
      <c r="Z4193" s="407"/>
      <c r="AA4193" s="403"/>
      <c r="AB4193" s="405"/>
      <c r="AC4193" s="403"/>
      <c r="AD4193" s="406"/>
      <c r="AG4193" s="403"/>
      <c r="AH4193" s="403"/>
      <c r="AI4193" s="405"/>
      <c r="AL4193" s="403"/>
      <c r="AN4193" s="403"/>
      <c r="AO4193" s="405"/>
      <c r="AP4193" s="403"/>
      <c r="AQ4193" s="403"/>
      <c r="AR4193" s="403"/>
      <c r="AS4193" s="403"/>
      <c r="AT4193" s="403"/>
      <c r="AU4193" s="403"/>
      <c r="AV4193" s="405"/>
      <c r="AW4193" s="404"/>
      <c r="AY4193" s="403"/>
      <c r="BC4193" s="403"/>
      <c r="BD4193" s="403"/>
      <c r="BE4193" s="403"/>
      <c r="BF4193" s="403"/>
      <c r="BG4193" s="403"/>
      <c r="BH4193" s="403"/>
      <c r="BI4193" s="403"/>
      <c r="BJ4193" s="403"/>
      <c r="BK4193" s="403"/>
    </row>
    <row r="4194" spans="1:63" x14ac:dyDescent="0.25">
      <c r="A4194" s="405"/>
      <c r="B4194" s="400"/>
      <c r="C4194" s="403"/>
      <c r="D4194" s="403"/>
      <c r="E4194" s="403"/>
      <c r="I4194" s="404"/>
      <c r="Q4194" s="405"/>
      <c r="S4194" s="405"/>
      <c r="T4194" s="403"/>
      <c r="U4194" s="406"/>
      <c r="V4194" s="400"/>
      <c r="W4194" s="405"/>
      <c r="X4194" s="405"/>
      <c r="Y4194" s="403"/>
      <c r="Z4194" s="407"/>
      <c r="AA4194" s="403"/>
      <c r="AB4194" s="405"/>
      <c r="AC4194" s="403"/>
      <c r="AD4194" s="406"/>
      <c r="AG4194" s="403"/>
      <c r="AH4194" s="403"/>
      <c r="AI4194" s="405"/>
      <c r="AL4194" s="403"/>
      <c r="AN4194" s="403"/>
      <c r="AO4194" s="405"/>
      <c r="AP4194" s="403"/>
      <c r="AQ4194" s="403"/>
      <c r="AR4194" s="403"/>
      <c r="AS4194" s="403"/>
      <c r="AT4194" s="403"/>
      <c r="AU4194" s="403"/>
      <c r="AV4194" s="405"/>
      <c r="AW4194" s="404"/>
      <c r="AY4194" s="403"/>
      <c r="BC4194" s="403"/>
      <c r="BD4194" s="403"/>
      <c r="BE4194" s="403"/>
      <c r="BF4194" s="403"/>
      <c r="BG4194" s="403"/>
      <c r="BH4194" s="403"/>
      <c r="BI4194" s="403"/>
      <c r="BJ4194" s="403"/>
      <c r="BK4194" s="403"/>
    </row>
    <row r="4195" spans="1:63" x14ac:dyDescent="0.25">
      <c r="A4195" s="405"/>
      <c r="B4195" s="400"/>
      <c r="C4195" s="403"/>
      <c r="D4195" s="403"/>
      <c r="E4195" s="403"/>
      <c r="I4195" s="404"/>
      <c r="Q4195" s="405"/>
      <c r="S4195" s="405"/>
      <c r="T4195" s="403"/>
      <c r="U4195" s="406"/>
      <c r="V4195" s="400"/>
      <c r="W4195" s="405"/>
      <c r="X4195" s="405"/>
      <c r="Y4195" s="403"/>
      <c r="Z4195" s="407"/>
      <c r="AA4195" s="403"/>
      <c r="AB4195" s="405"/>
      <c r="AC4195" s="403"/>
      <c r="AD4195" s="406"/>
      <c r="AG4195" s="403"/>
      <c r="AH4195" s="403"/>
      <c r="AI4195" s="405"/>
      <c r="AL4195" s="403"/>
      <c r="AN4195" s="403"/>
      <c r="AO4195" s="405"/>
      <c r="AP4195" s="403"/>
      <c r="AQ4195" s="403"/>
      <c r="AR4195" s="403"/>
      <c r="AS4195" s="403"/>
      <c r="AT4195" s="403"/>
      <c r="AU4195" s="403"/>
      <c r="AV4195" s="405"/>
      <c r="AW4195" s="404"/>
      <c r="AY4195" s="403"/>
      <c r="BC4195" s="403"/>
      <c r="BD4195" s="403"/>
      <c r="BE4195" s="403"/>
      <c r="BF4195" s="403"/>
      <c r="BG4195" s="403"/>
      <c r="BH4195" s="403"/>
      <c r="BI4195" s="403"/>
      <c r="BJ4195" s="403"/>
      <c r="BK4195" s="403"/>
    </row>
    <row r="4196" spans="1:63" x14ac:dyDescent="0.25">
      <c r="A4196" s="405"/>
      <c r="B4196" s="400"/>
      <c r="C4196" s="403"/>
      <c r="D4196" s="403"/>
      <c r="E4196" s="403"/>
      <c r="I4196" s="404"/>
      <c r="Q4196" s="405"/>
      <c r="S4196" s="405"/>
      <c r="T4196" s="403"/>
      <c r="U4196" s="406"/>
      <c r="V4196" s="400"/>
      <c r="W4196" s="405"/>
      <c r="X4196" s="405"/>
      <c r="Y4196" s="403"/>
      <c r="Z4196" s="407"/>
      <c r="AA4196" s="403"/>
      <c r="AB4196" s="405"/>
      <c r="AC4196" s="403"/>
      <c r="AD4196" s="406"/>
      <c r="AG4196" s="403"/>
      <c r="AH4196" s="403"/>
      <c r="AI4196" s="405"/>
      <c r="AL4196" s="403"/>
      <c r="AN4196" s="403"/>
      <c r="AO4196" s="405"/>
      <c r="AP4196" s="403"/>
      <c r="AQ4196" s="403"/>
      <c r="AR4196" s="403"/>
      <c r="AS4196" s="403"/>
      <c r="AT4196" s="403"/>
      <c r="AU4196" s="403"/>
      <c r="AV4196" s="405"/>
      <c r="AW4196" s="404"/>
      <c r="AY4196" s="403"/>
      <c r="BC4196" s="403"/>
      <c r="BD4196" s="403"/>
      <c r="BE4196" s="403"/>
      <c r="BF4196" s="403"/>
      <c r="BG4196" s="403"/>
      <c r="BH4196" s="403"/>
      <c r="BI4196" s="403"/>
      <c r="BJ4196" s="403"/>
      <c r="BK4196" s="403"/>
    </row>
    <row r="4197" spans="1:63" x14ac:dyDescent="0.25">
      <c r="A4197" s="405"/>
      <c r="B4197" s="400"/>
      <c r="C4197" s="403"/>
      <c r="D4197" s="403"/>
      <c r="E4197" s="403"/>
      <c r="I4197" s="404"/>
      <c r="Q4197" s="405"/>
      <c r="S4197" s="405"/>
      <c r="T4197" s="403"/>
      <c r="U4197" s="406"/>
      <c r="V4197" s="400"/>
      <c r="W4197" s="405"/>
      <c r="X4197" s="405"/>
      <c r="Y4197" s="403"/>
      <c r="Z4197" s="407"/>
      <c r="AA4197" s="403"/>
      <c r="AB4197" s="405"/>
      <c r="AC4197" s="403"/>
      <c r="AD4197" s="406"/>
      <c r="AG4197" s="403"/>
      <c r="AH4197" s="403"/>
      <c r="AI4197" s="405"/>
      <c r="AL4197" s="403"/>
      <c r="AN4197" s="403"/>
      <c r="AO4197" s="405"/>
      <c r="AP4197" s="403"/>
      <c r="AQ4197" s="403"/>
      <c r="AR4197" s="403"/>
      <c r="AS4197" s="403"/>
      <c r="AT4197" s="403"/>
      <c r="AU4197" s="403"/>
      <c r="AV4197" s="405"/>
      <c r="AW4197" s="404"/>
      <c r="AY4197" s="403"/>
      <c r="BC4197" s="403"/>
      <c r="BD4197" s="403"/>
      <c r="BE4197" s="403"/>
      <c r="BF4197" s="403"/>
      <c r="BG4197" s="403"/>
      <c r="BH4197" s="403"/>
      <c r="BI4197" s="403"/>
      <c r="BJ4197" s="403"/>
      <c r="BK4197" s="403"/>
    </row>
    <row r="4198" spans="1:63" x14ac:dyDescent="0.25">
      <c r="A4198" s="405"/>
      <c r="B4198" s="400"/>
      <c r="C4198" s="403"/>
      <c r="D4198" s="403"/>
      <c r="E4198" s="403"/>
      <c r="I4198" s="404"/>
      <c r="Q4198" s="405"/>
      <c r="S4198" s="405"/>
      <c r="T4198" s="403"/>
      <c r="U4198" s="406"/>
      <c r="V4198" s="400"/>
      <c r="W4198" s="405"/>
      <c r="X4198" s="405"/>
      <c r="Y4198" s="403"/>
      <c r="Z4198" s="407"/>
      <c r="AA4198" s="403"/>
      <c r="AB4198" s="405"/>
      <c r="AC4198" s="403"/>
      <c r="AD4198" s="406"/>
      <c r="AG4198" s="403"/>
      <c r="AH4198" s="403"/>
      <c r="AI4198" s="405"/>
      <c r="AL4198" s="403"/>
      <c r="AN4198" s="403"/>
      <c r="AO4198" s="405"/>
      <c r="AP4198" s="403"/>
      <c r="AQ4198" s="403"/>
      <c r="AR4198" s="403"/>
      <c r="AS4198" s="403"/>
      <c r="AT4198" s="403"/>
      <c r="AU4198" s="403"/>
      <c r="AV4198" s="405"/>
      <c r="AW4198" s="404"/>
      <c r="AY4198" s="403"/>
      <c r="BC4198" s="403"/>
      <c r="BD4198" s="403"/>
      <c r="BE4198" s="403"/>
      <c r="BF4198" s="403"/>
      <c r="BG4198" s="403"/>
      <c r="BH4198" s="403"/>
      <c r="BI4198" s="403"/>
      <c r="BJ4198" s="403"/>
      <c r="BK4198" s="403"/>
    </row>
    <row r="4199" spans="1:63" x14ac:dyDescent="0.25">
      <c r="A4199" s="405"/>
      <c r="B4199" s="400"/>
      <c r="C4199" s="403"/>
      <c r="D4199" s="403"/>
      <c r="E4199" s="403"/>
      <c r="I4199" s="404"/>
      <c r="Q4199" s="405"/>
      <c r="S4199" s="405"/>
      <c r="T4199" s="403"/>
      <c r="U4199" s="406"/>
      <c r="V4199" s="400"/>
      <c r="W4199" s="405"/>
      <c r="X4199" s="405"/>
      <c r="Y4199" s="403"/>
      <c r="Z4199" s="407"/>
      <c r="AA4199" s="403"/>
      <c r="AB4199" s="405"/>
      <c r="AC4199" s="403"/>
      <c r="AD4199" s="406"/>
      <c r="AG4199" s="403"/>
      <c r="AH4199" s="403"/>
      <c r="AI4199" s="405"/>
      <c r="AL4199" s="403"/>
      <c r="AN4199" s="403"/>
      <c r="AO4199" s="405"/>
      <c r="AP4199" s="403"/>
      <c r="AQ4199" s="403"/>
      <c r="AR4199" s="403"/>
      <c r="AS4199" s="403"/>
      <c r="AT4199" s="403"/>
      <c r="AU4199" s="403"/>
      <c r="AV4199" s="405"/>
      <c r="AW4199" s="404"/>
      <c r="AY4199" s="403"/>
      <c r="BC4199" s="403"/>
      <c r="BD4199" s="403"/>
      <c r="BE4199" s="403"/>
      <c r="BF4199" s="403"/>
      <c r="BG4199" s="403"/>
      <c r="BH4199" s="403"/>
      <c r="BI4199" s="403"/>
      <c r="BJ4199" s="403"/>
      <c r="BK4199" s="403"/>
    </row>
    <row r="4200" spans="1:63" x14ac:dyDescent="0.25">
      <c r="A4200" s="405"/>
      <c r="B4200" s="400"/>
      <c r="C4200" s="403"/>
      <c r="D4200" s="403"/>
      <c r="E4200" s="403"/>
      <c r="I4200" s="404"/>
      <c r="Q4200" s="405"/>
      <c r="S4200" s="405"/>
      <c r="T4200" s="403"/>
      <c r="U4200" s="406"/>
      <c r="V4200" s="400"/>
      <c r="W4200" s="405"/>
      <c r="X4200" s="405"/>
      <c r="Y4200" s="403"/>
      <c r="Z4200" s="407"/>
      <c r="AA4200" s="403"/>
      <c r="AB4200" s="405"/>
      <c r="AC4200" s="403"/>
      <c r="AD4200" s="406"/>
      <c r="AG4200" s="403"/>
      <c r="AH4200" s="403"/>
      <c r="AI4200" s="405"/>
      <c r="AL4200" s="403"/>
      <c r="AN4200" s="403"/>
      <c r="AO4200" s="405"/>
      <c r="AP4200" s="403"/>
      <c r="AQ4200" s="403"/>
      <c r="AR4200" s="403"/>
      <c r="AS4200" s="403"/>
      <c r="AT4200" s="403"/>
      <c r="AU4200" s="403"/>
      <c r="AV4200" s="405"/>
      <c r="AW4200" s="404"/>
      <c r="AY4200" s="403"/>
      <c r="BC4200" s="403"/>
      <c r="BD4200" s="403"/>
      <c r="BE4200" s="403"/>
      <c r="BF4200" s="403"/>
      <c r="BG4200" s="403"/>
      <c r="BH4200" s="403"/>
      <c r="BI4200" s="403"/>
      <c r="BJ4200" s="403"/>
      <c r="BK4200" s="403"/>
    </row>
    <row r="4201" spans="1:63" x14ac:dyDescent="0.25">
      <c r="A4201" s="405"/>
      <c r="B4201" s="400"/>
      <c r="C4201" s="403"/>
      <c r="D4201" s="403"/>
      <c r="E4201" s="403"/>
      <c r="I4201" s="404"/>
      <c r="Q4201" s="405"/>
      <c r="S4201" s="405"/>
      <c r="T4201" s="403"/>
      <c r="U4201" s="406"/>
      <c r="V4201" s="400"/>
      <c r="W4201" s="405"/>
      <c r="X4201" s="405"/>
      <c r="Y4201" s="403"/>
      <c r="Z4201" s="407"/>
      <c r="AA4201" s="403"/>
      <c r="AB4201" s="405"/>
      <c r="AC4201" s="403"/>
      <c r="AD4201" s="406"/>
      <c r="AG4201" s="403"/>
      <c r="AH4201" s="403"/>
      <c r="AI4201" s="405"/>
      <c r="AL4201" s="403"/>
      <c r="AN4201" s="403"/>
      <c r="AO4201" s="405"/>
      <c r="AP4201" s="403"/>
      <c r="AQ4201" s="403"/>
      <c r="AR4201" s="403"/>
      <c r="AS4201" s="403"/>
      <c r="AT4201" s="403"/>
      <c r="AU4201" s="403"/>
      <c r="AV4201" s="405"/>
      <c r="AW4201" s="404"/>
      <c r="AY4201" s="403"/>
      <c r="BC4201" s="403"/>
      <c r="BD4201" s="403"/>
      <c r="BE4201" s="403"/>
      <c r="BF4201" s="403"/>
      <c r="BG4201" s="403"/>
      <c r="BH4201" s="403"/>
      <c r="BI4201" s="403"/>
      <c r="BJ4201" s="403"/>
      <c r="BK4201" s="403"/>
    </row>
    <row r="4202" spans="1:63" x14ac:dyDescent="0.25">
      <c r="A4202" s="405"/>
      <c r="B4202" s="400"/>
      <c r="C4202" s="403"/>
      <c r="D4202" s="403"/>
      <c r="E4202" s="403"/>
      <c r="I4202" s="404"/>
      <c r="Q4202" s="405"/>
      <c r="S4202" s="405"/>
      <c r="T4202" s="403"/>
      <c r="U4202" s="406"/>
      <c r="V4202" s="400"/>
      <c r="W4202" s="405"/>
      <c r="X4202" s="405"/>
      <c r="Y4202" s="403"/>
      <c r="Z4202" s="407"/>
      <c r="AA4202" s="403"/>
      <c r="AB4202" s="405"/>
      <c r="AC4202" s="403"/>
      <c r="AD4202" s="406"/>
      <c r="AG4202" s="403"/>
      <c r="AH4202" s="403"/>
      <c r="AI4202" s="405"/>
      <c r="AL4202" s="403"/>
      <c r="AN4202" s="403"/>
      <c r="AO4202" s="405"/>
      <c r="AP4202" s="403"/>
      <c r="AQ4202" s="403"/>
      <c r="AR4202" s="403"/>
      <c r="AS4202" s="403"/>
      <c r="AT4202" s="403"/>
      <c r="AU4202" s="403"/>
      <c r="AV4202" s="405"/>
      <c r="AW4202" s="404"/>
      <c r="AY4202" s="403"/>
      <c r="BC4202" s="403"/>
      <c r="BD4202" s="403"/>
      <c r="BE4202" s="403"/>
      <c r="BF4202" s="403"/>
      <c r="BG4202" s="403"/>
      <c r="BH4202" s="403"/>
      <c r="BI4202" s="403"/>
      <c r="BJ4202" s="403"/>
      <c r="BK4202" s="403"/>
    </row>
    <row r="4203" spans="1:63" x14ac:dyDescent="0.25">
      <c r="A4203" s="405"/>
      <c r="B4203" s="400"/>
      <c r="C4203" s="403"/>
      <c r="D4203" s="403"/>
      <c r="E4203" s="403"/>
      <c r="I4203" s="404"/>
      <c r="Q4203" s="405"/>
      <c r="S4203" s="405"/>
      <c r="T4203" s="403"/>
      <c r="U4203" s="406"/>
      <c r="V4203" s="400"/>
      <c r="W4203" s="405"/>
      <c r="X4203" s="405"/>
      <c r="Y4203" s="403"/>
      <c r="Z4203" s="407"/>
      <c r="AA4203" s="403"/>
      <c r="AB4203" s="405"/>
      <c r="AC4203" s="403"/>
      <c r="AD4203" s="406"/>
      <c r="AG4203" s="403"/>
      <c r="AH4203" s="403"/>
      <c r="AI4203" s="405"/>
      <c r="AL4203" s="403"/>
      <c r="AN4203" s="403"/>
      <c r="AO4203" s="405"/>
      <c r="AP4203" s="403"/>
      <c r="AQ4203" s="403"/>
      <c r="AR4203" s="403"/>
      <c r="AS4203" s="403"/>
      <c r="AT4203" s="403"/>
      <c r="AU4203" s="403"/>
      <c r="AV4203" s="405"/>
      <c r="AW4203" s="404"/>
      <c r="AY4203" s="403"/>
      <c r="BC4203" s="403"/>
      <c r="BD4203" s="403"/>
      <c r="BE4203" s="403"/>
      <c r="BF4203" s="403"/>
      <c r="BG4203" s="403"/>
      <c r="BH4203" s="403"/>
      <c r="BI4203" s="403"/>
      <c r="BJ4203" s="403"/>
      <c r="BK4203" s="403"/>
    </row>
    <row r="4204" spans="1:63" x14ac:dyDescent="0.25">
      <c r="A4204" s="405"/>
      <c r="B4204" s="400"/>
      <c r="C4204" s="403"/>
      <c r="D4204" s="403"/>
      <c r="E4204" s="403"/>
      <c r="I4204" s="404"/>
      <c r="Q4204" s="405"/>
      <c r="S4204" s="405"/>
      <c r="T4204" s="403"/>
      <c r="U4204" s="406"/>
      <c r="V4204" s="400"/>
      <c r="W4204" s="405"/>
      <c r="X4204" s="405"/>
      <c r="Y4204" s="403"/>
      <c r="Z4204" s="407"/>
      <c r="AA4204" s="403"/>
      <c r="AB4204" s="405"/>
      <c r="AC4204" s="403"/>
      <c r="AD4204" s="406"/>
      <c r="AG4204" s="403"/>
      <c r="AH4204" s="403"/>
      <c r="AI4204" s="405"/>
      <c r="AL4204" s="403"/>
      <c r="AN4204" s="403"/>
      <c r="AO4204" s="405"/>
      <c r="AP4204" s="403"/>
      <c r="AQ4204" s="403"/>
      <c r="AR4204" s="403"/>
      <c r="AS4204" s="403"/>
      <c r="AT4204" s="403"/>
      <c r="AU4204" s="403"/>
      <c r="AV4204" s="405"/>
      <c r="AW4204" s="404"/>
      <c r="AY4204" s="403"/>
      <c r="BC4204" s="403"/>
      <c r="BD4204" s="403"/>
      <c r="BE4204" s="403"/>
      <c r="BF4204" s="403"/>
      <c r="BG4204" s="403"/>
      <c r="BH4204" s="403"/>
      <c r="BI4204" s="403"/>
      <c r="BJ4204" s="403"/>
      <c r="BK4204" s="403"/>
    </row>
    <row r="4205" spans="1:63" x14ac:dyDescent="0.25">
      <c r="A4205" s="405"/>
      <c r="B4205" s="400"/>
      <c r="C4205" s="403"/>
      <c r="D4205" s="403"/>
      <c r="E4205" s="403"/>
      <c r="I4205" s="404"/>
      <c r="Q4205" s="405"/>
      <c r="S4205" s="405"/>
      <c r="T4205" s="403"/>
      <c r="U4205" s="406"/>
      <c r="V4205" s="400"/>
      <c r="W4205" s="405"/>
      <c r="X4205" s="405"/>
      <c r="Y4205" s="403"/>
      <c r="Z4205" s="407"/>
      <c r="AA4205" s="403"/>
      <c r="AB4205" s="405"/>
      <c r="AC4205" s="403"/>
      <c r="AD4205" s="406"/>
      <c r="AG4205" s="403"/>
      <c r="AH4205" s="403"/>
      <c r="AI4205" s="405"/>
      <c r="AL4205" s="403"/>
      <c r="AN4205" s="403"/>
      <c r="AO4205" s="405"/>
      <c r="AP4205" s="403"/>
      <c r="AQ4205" s="403"/>
      <c r="AR4205" s="403"/>
      <c r="AS4205" s="403"/>
      <c r="AT4205" s="403"/>
      <c r="AU4205" s="403"/>
      <c r="AV4205" s="405"/>
      <c r="AW4205" s="404"/>
      <c r="AY4205" s="403"/>
      <c r="BC4205" s="403"/>
      <c r="BD4205" s="403"/>
      <c r="BE4205" s="403"/>
      <c r="BF4205" s="403"/>
      <c r="BG4205" s="403"/>
      <c r="BH4205" s="403"/>
      <c r="BI4205" s="403"/>
      <c r="BJ4205" s="403"/>
      <c r="BK4205" s="403"/>
    </row>
    <row r="4206" spans="1:63" x14ac:dyDescent="0.25">
      <c r="A4206" s="405"/>
      <c r="B4206" s="400"/>
      <c r="C4206" s="403"/>
      <c r="D4206" s="403"/>
      <c r="E4206" s="403"/>
      <c r="I4206" s="404"/>
      <c r="Q4206" s="405"/>
      <c r="S4206" s="405"/>
      <c r="T4206" s="403"/>
      <c r="U4206" s="406"/>
      <c r="V4206" s="400"/>
      <c r="W4206" s="405"/>
      <c r="X4206" s="405"/>
      <c r="Y4206" s="403"/>
      <c r="Z4206" s="407"/>
      <c r="AA4206" s="403"/>
      <c r="AB4206" s="405"/>
      <c r="AC4206" s="403"/>
      <c r="AD4206" s="406"/>
      <c r="AG4206" s="403"/>
      <c r="AH4206" s="403"/>
      <c r="AI4206" s="405"/>
      <c r="AL4206" s="403"/>
      <c r="AN4206" s="403"/>
      <c r="AO4206" s="405"/>
      <c r="AP4206" s="403"/>
      <c r="AQ4206" s="403"/>
      <c r="AR4206" s="403"/>
      <c r="AS4206" s="403"/>
      <c r="AT4206" s="403"/>
      <c r="AU4206" s="403"/>
      <c r="AV4206" s="405"/>
      <c r="AW4206" s="404"/>
      <c r="AY4206" s="403"/>
      <c r="BC4206" s="403"/>
      <c r="BD4206" s="403"/>
      <c r="BE4206" s="403"/>
      <c r="BF4206" s="403"/>
      <c r="BG4206" s="403"/>
      <c r="BH4206" s="403"/>
      <c r="BI4206" s="403"/>
      <c r="BJ4206" s="403"/>
      <c r="BK4206" s="403"/>
    </row>
    <row r="4207" spans="1:63" x14ac:dyDescent="0.25">
      <c r="A4207" s="405"/>
      <c r="B4207" s="400"/>
      <c r="C4207" s="403"/>
      <c r="D4207" s="403"/>
      <c r="E4207" s="403"/>
      <c r="I4207" s="404"/>
      <c r="Q4207" s="405"/>
      <c r="S4207" s="405"/>
      <c r="T4207" s="403"/>
      <c r="U4207" s="406"/>
      <c r="V4207" s="400"/>
      <c r="W4207" s="405"/>
      <c r="X4207" s="405"/>
      <c r="Y4207" s="403"/>
      <c r="Z4207" s="407"/>
      <c r="AA4207" s="403"/>
      <c r="AB4207" s="405"/>
      <c r="AC4207" s="403"/>
      <c r="AD4207" s="406"/>
      <c r="AG4207" s="403"/>
      <c r="AH4207" s="403"/>
      <c r="AI4207" s="405"/>
      <c r="AL4207" s="403"/>
      <c r="AN4207" s="403"/>
      <c r="AO4207" s="405"/>
      <c r="AP4207" s="403"/>
      <c r="AQ4207" s="403"/>
      <c r="AR4207" s="403"/>
      <c r="AS4207" s="403"/>
      <c r="AT4207" s="403"/>
      <c r="AU4207" s="403"/>
      <c r="AV4207" s="405"/>
      <c r="AW4207" s="404"/>
      <c r="AY4207" s="403"/>
      <c r="BC4207" s="403"/>
      <c r="BD4207" s="403"/>
      <c r="BE4207" s="403"/>
      <c r="BF4207" s="403"/>
      <c r="BG4207" s="403"/>
      <c r="BH4207" s="403"/>
      <c r="BI4207" s="403"/>
      <c r="BJ4207" s="403"/>
      <c r="BK4207" s="403"/>
    </row>
    <row r="4208" spans="1:63" x14ac:dyDescent="0.25">
      <c r="A4208" s="405"/>
      <c r="B4208" s="400"/>
      <c r="C4208" s="403"/>
      <c r="D4208" s="403"/>
      <c r="E4208" s="403"/>
      <c r="I4208" s="404"/>
      <c r="Q4208" s="405"/>
      <c r="S4208" s="405"/>
      <c r="T4208" s="403"/>
      <c r="U4208" s="406"/>
      <c r="V4208" s="400"/>
      <c r="W4208" s="405"/>
      <c r="X4208" s="405"/>
      <c r="Y4208" s="403"/>
      <c r="Z4208" s="407"/>
      <c r="AA4208" s="403"/>
      <c r="AB4208" s="405"/>
      <c r="AC4208" s="403"/>
      <c r="AD4208" s="406"/>
      <c r="AG4208" s="403"/>
      <c r="AH4208" s="403"/>
      <c r="AI4208" s="405"/>
      <c r="AL4208" s="403"/>
      <c r="AN4208" s="403"/>
      <c r="AO4208" s="405"/>
      <c r="AP4208" s="403"/>
      <c r="AQ4208" s="403"/>
      <c r="AR4208" s="403"/>
      <c r="AS4208" s="403"/>
      <c r="AT4208" s="403"/>
      <c r="AU4208" s="403"/>
      <c r="AV4208" s="405"/>
      <c r="AW4208" s="404"/>
      <c r="AY4208" s="403"/>
      <c r="BC4208" s="403"/>
      <c r="BD4208" s="403"/>
      <c r="BE4208" s="403"/>
      <c r="BF4208" s="403"/>
      <c r="BG4208" s="403"/>
      <c r="BH4208" s="403"/>
      <c r="BI4208" s="403"/>
      <c r="BJ4208" s="403"/>
      <c r="BK4208" s="403"/>
    </row>
    <row r="4209" spans="1:63" x14ac:dyDescent="0.25">
      <c r="A4209" s="405"/>
      <c r="B4209" s="400"/>
      <c r="C4209" s="403"/>
      <c r="D4209" s="403"/>
      <c r="E4209" s="403"/>
      <c r="I4209" s="404"/>
      <c r="Q4209" s="405"/>
      <c r="S4209" s="405"/>
      <c r="T4209" s="403"/>
      <c r="U4209" s="406"/>
      <c r="V4209" s="400"/>
      <c r="W4209" s="405"/>
      <c r="X4209" s="405"/>
      <c r="Y4209" s="403"/>
      <c r="Z4209" s="407"/>
      <c r="AA4209" s="403"/>
      <c r="AB4209" s="405"/>
      <c r="AC4209" s="403"/>
      <c r="AD4209" s="406"/>
      <c r="AG4209" s="403"/>
      <c r="AH4209" s="403"/>
      <c r="AI4209" s="405"/>
      <c r="AL4209" s="403"/>
      <c r="AN4209" s="403"/>
      <c r="AO4209" s="405"/>
      <c r="AP4209" s="403"/>
      <c r="AQ4209" s="403"/>
      <c r="AR4209" s="403"/>
      <c r="AS4209" s="403"/>
      <c r="AT4209" s="403"/>
      <c r="AU4209" s="403"/>
      <c r="AV4209" s="405"/>
      <c r="AW4209" s="404"/>
      <c r="AY4209" s="403"/>
      <c r="BC4209" s="403"/>
      <c r="BD4209" s="403"/>
      <c r="BE4209" s="403"/>
      <c r="BF4209" s="403"/>
      <c r="BG4209" s="403"/>
      <c r="BH4209" s="403"/>
      <c r="BI4209" s="403"/>
      <c r="BJ4209" s="403"/>
      <c r="BK4209" s="403"/>
    </row>
    <row r="4210" spans="1:63" x14ac:dyDescent="0.25">
      <c r="A4210" s="405"/>
      <c r="B4210" s="400"/>
      <c r="C4210" s="403"/>
      <c r="D4210" s="403"/>
      <c r="E4210" s="403"/>
      <c r="I4210" s="404"/>
      <c r="Q4210" s="405"/>
      <c r="S4210" s="405"/>
      <c r="T4210" s="403"/>
      <c r="U4210" s="406"/>
      <c r="V4210" s="400"/>
      <c r="W4210" s="405"/>
      <c r="X4210" s="405"/>
      <c r="Y4210" s="403"/>
      <c r="Z4210" s="407"/>
      <c r="AA4210" s="403"/>
      <c r="AB4210" s="405"/>
      <c r="AC4210" s="403"/>
      <c r="AD4210" s="406"/>
      <c r="AG4210" s="403"/>
      <c r="AH4210" s="403"/>
      <c r="AI4210" s="405"/>
      <c r="AL4210" s="403"/>
      <c r="AN4210" s="403"/>
      <c r="AO4210" s="405"/>
      <c r="AP4210" s="403"/>
      <c r="AQ4210" s="403"/>
      <c r="AR4210" s="403"/>
      <c r="AS4210" s="403"/>
      <c r="AT4210" s="403"/>
      <c r="AU4210" s="403"/>
      <c r="AV4210" s="405"/>
      <c r="AW4210" s="404"/>
      <c r="AY4210" s="403"/>
      <c r="BC4210" s="403"/>
      <c r="BD4210" s="403"/>
      <c r="BE4210" s="403"/>
      <c r="BF4210" s="403"/>
      <c r="BG4210" s="403"/>
      <c r="BH4210" s="403"/>
      <c r="BI4210" s="403"/>
      <c r="BJ4210" s="403"/>
      <c r="BK4210" s="403"/>
    </row>
    <row r="4211" spans="1:63" x14ac:dyDescent="0.25">
      <c r="A4211" s="405"/>
      <c r="B4211" s="400"/>
      <c r="C4211" s="403"/>
      <c r="D4211" s="403"/>
      <c r="E4211" s="403"/>
      <c r="I4211" s="404"/>
      <c r="Q4211" s="405"/>
      <c r="S4211" s="405"/>
      <c r="T4211" s="403"/>
      <c r="U4211" s="406"/>
      <c r="V4211" s="400"/>
      <c r="W4211" s="405"/>
      <c r="X4211" s="405"/>
      <c r="Y4211" s="403"/>
      <c r="Z4211" s="407"/>
      <c r="AA4211" s="403"/>
      <c r="AB4211" s="405"/>
      <c r="AC4211" s="403"/>
      <c r="AD4211" s="406"/>
      <c r="AG4211" s="403"/>
      <c r="AH4211" s="403"/>
      <c r="AI4211" s="405"/>
      <c r="AL4211" s="403"/>
      <c r="AN4211" s="403"/>
      <c r="AO4211" s="405"/>
      <c r="AP4211" s="403"/>
      <c r="AQ4211" s="403"/>
      <c r="AR4211" s="403"/>
      <c r="AS4211" s="403"/>
      <c r="AT4211" s="403"/>
      <c r="AU4211" s="403"/>
      <c r="AV4211" s="405"/>
      <c r="AW4211" s="404"/>
      <c r="AY4211" s="403"/>
      <c r="BC4211" s="403"/>
      <c r="BD4211" s="403"/>
      <c r="BE4211" s="403"/>
      <c r="BF4211" s="403"/>
      <c r="BG4211" s="403"/>
      <c r="BH4211" s="403"/>
      <c r="BI4211" s="403"/>
      <c r="BJ4211" s="403"/>
      <c r="BK4211" s="403"/>
    </row>
    <row r="4212" spans="1:63" x14ac:dyDescent="0.25">
      <c r="A4212" s="405"/>
      <c r="B4212" s="400"/>
      <c r="C4212" s="403"/>
      <c r="D4212" s="403"/>
      <c r="E4212" s="403"/>
      <c r="I4212" s="404"/>
      <c r="Q4212" s="405"/>
      <c r="S4212" s="405"/>
      <c r="T4212" s="403"/>
      <c r="U4212" s="406"/>
      <c r="V4212" s="400"/>
      <c r="W4212" s="405"/>
      <c r="X4212" s="405"/>
      <c r="Y4212" s="403"/>
      <c r="Z4212" s="407"/>
      <c r="AA4212" s="403"/>
      <c r="AB4212" s="405"/>
      <c r="AC4212" s="403"/>
      <c r="AD4212" s="406"/>
      <c r="AG4212" s="403"/>
      <c r="AH4212" s="403"/>
      <c r="AI4212" s="405"/>
      <c r="AL4212" s="403"/>
      <c r="AN4212" s="403"/>
      <c r="AO4212" s="405"/>
      <c r="AP4212" s="403"/>
      <c r="AQ4212" s="403"/>
      <c r="AR4212" s="403"/>
      <c r="AS4212" s="403"/>
      <c r="AT4212" s="403"/>
      <c r="AU4212" s="403"/>
      <c r="AV4212" s="405"/>
      <c r="AW4212" s="404"/>
      <c r="AY4212" s="403"/>
      <c r="BC4212" s="403"/>
      <c r="BD4212" s="403"/>
      <c r="BE4212" s="403"/>
      <c r="BF4212" s="403"/>
      <c r="BG4212" s="403"/>
      <c r="BH4212" s="403"/>
      <c r="BI4212" s="403"/>
      <c r="BJ4212" s="403"/>
      <c r="BK4212" s="403"/>
    </row>
    <row r="4213" spans="1:63" x14ac:dyDescent="0.25">
      <c r="A4213" s="405"/>
      <c r="B4213" s="400"/>
      <c r="C4213" s="403"/>
      <c r="D4213" s="403"/>
      <c r="E4213" s="403"/>
      <c r="I4213" s="404"/>
      <c r="Q4213" s="405"/>
      <c r="S4213" s="405"/>
      <c r="T4213" s="403"/>
      <c r="U4213" s="406"/>
      <c r="V4213" s="400"/>
      <c r="W4213" s="405"/>
      <c r="X4213" s="405"/>
      <c r="Y4213" s="403"/>
      <c r="Z4213" s="407"/>
      <c r="AA4213" s="403"/>
      <c r="AB4213" s="405"/>
      <c r="AC4213" s="403"/>
      <c r="AD4213" s="406"/>
      <c r="AG4213" s="403"/>
      <c r="AH4213" s="403"/>
      <c r="AI4213" s="405"/>
      <c r="AL4213" s="403"/>
      <c r="AN4213" s="403"/>
      <c r="AO4213" s="405"/>
      <c r="AP4213" s="403"/>
      <c r="AQ4213" s="403"/>
      <c r="AR4213" s="403"/>
      <c r="AS4213" s="403"/>
      <c r="AT4213" s="403"/>
      <c r="AU4213" s="403"/>
      <c r="AV4213" s="405"/>
      <c r="AW4213" s="404"/>
      <c r="AY4213" s="403"/>
      <c r="BC4213" s="403"/>
      <c r="BD4213" s="403"/>
      <c r="BE4213" s="403"/>
      <c r="BF4213" s="403"/>
      <c r="BG4213" s="403"/>
      <c r="BH4213" s="403"/>
      <c r="BI4213" s="403"/>
      <c r="BJ4213" s="403"/>
      <c r="BK4213" s="403"/>
    </row>
    <row r="4214" spans="1:63" x14ac:dyDescent="0.25">
      <c r="A4214" s="405"/>
      <c r="B4214" s="400"/>
      <c r="C4214" s="403"/>
      <c r="D4214" s="403"/>
      <c r="E4214" s="403"/>
      <c r="I4214" s="404"/>
      <c r="Q4214" s="405"/>
      <c r="S4214" s="405"/>
      <c r="T4214" s="403"/>
      <c r="U4214" s="406"/>
      <c r="V4214" s="400"/>
      <c r="W4214" s="405"/>
      <c r="X4214" s="405"/>
      <c r="Y4214" s="403"/>
      <c r="Z4214" s="407"/>
      <c r="AA4214" s="403"/>
      <c r="AB4214" s="405"/>
      <c r="AC4214" s="403"/>
      <c r="AD4214" s="406"/>
      <c r="AG4214" s="403"/>
      <c r="AH4214" s="403"/>
      <c r="AI4214" s="405"/>
      <c r="AL4214" s="403"/>
      <c r="AN4214" s="403"/>
      <c r="AO4214" s="405"/>
      <c r="AP4214" s="403"/>
      <c r="AQ4214" s="403"/>
      <c r="AR4214" s="403"/>
      <c r="AS4214" s="403"/>
      <c r="AT4214" s="403"/>
      <c r="AU4214" s="403"/>
      <c r="AV4214" s="405"/>
      <c r="AW4214" s="404"/>
      <c r="AY4214" s="403"/>
      <c r="BC4214" s="403"/>
      <c r="BD4214" s="403"/>
      <c r="BE4214" s="403"/>
      <c r="BF4214" s="403"/>
      <c r="BG4214" s="403"/>
      <c r="BH4214" s="403"/>
      <c r="BI4214" s="403"/>
      <c r="BJ4214" s="403"/>
      <c r="BK4214" s="403"/>
    </row>
    <row r="4215" spans="1:63" x14ac:dyDescent="0.25">
      <c r="A4215" s="405"/>
      <c r="B4215" s="400"/>
      <c r="C4215" s="403"/>
      <c r="D4215" s="403"/>
      <c r="E4215" s="403"/>
      <c r="I4215" s="404"/>
      <c r="Q4215" s="405"/>
      <c r="S4215" s="405"/>
      <c r="T4215" s="403"/>
      <c r="U4215" s="406"/>
      <c r="V4215" s="400"/>
      <c r="W4215" s="405"/>
      <c r="X4215" s="405"/>
      <c r="Y4215" s="403"/>
      <c r="Z4215" s="407"/>
      <c r="AA4215" s="403"/>
      <c r="AB4215" s="405"/>
      <c r="AC4215" s="403"/>
      <c r="AD4215" s="406"/>
      <c r="AG4215" s="403"/>
      <c r="AH4215" s="403"/>
      <c r="AI4215" s="405"/>
      <c r="AL4215" s="403"/>
      <c r="AN4215" s="403"/>
      <c r="AO4215" s="405"/>
      <c r="AP4215" s="403"/>
      <c r="AQ4215" s="403"/>
      <c r="AR4215" s="403"/>
      <c r="AS4215" s="403"/>
      <c r="AT4215" s="403"/>
      <c r="AU4215" s="403"/>
      <c r="AV4215" s="405"/>
      <c r="AW4215" s="404"/>
      <c r="AY4215" s="403"/>
      <c r="BC4215" s="403"/>
      <c r="BD4215" s="403"/>
      <c r="BE4215" s="403"/>
      <c r="BF4215" s="403"/>
      <c r="BG4215" s="403"/>
      <c r="BH4215" s="403"/>
      <c r="BI4215" s="403"/>
      <c r="BJ4215" s="403"/>
      <c r="BK4215" s="403"/>
    </row>
    <row r="4216" spans="1:63" x14ac:dyDescent="0.25">
      <c r="A4216" s="405"/>
      <c r="B4216" s="400"/>
      <c r="C4216" s="403"/>
      <c r="D4216" s="403"/>
      <c r="E4216" s="403"/>
      <c r="I4216" s="404"/>
      <c r="Q4216" s="405"/>
      <c r="S4216" s="405"/>
      <c r="T4216" s="403"/>
      <c r="U4216" s="406"/>
      <c r="V4216" s="400"/>
      <c r="W4216" s="405"/>
      <c r="X4216" s="405"/>
      <c r="Y4216" s="403"/>
      <c r="Z4216" s="407"/>
      <c r="AA4216" s="403"/>
      <c r="AB4216" s="405"/>
      <c r="AC4216" s="403"/>
      <c r="AD4216" s="406"/>
      <c r="AG4216" s="403"/>
      <c r="AH4216" s="403"/>
      <c r="AI4216" s="405"/>
      <c r="AL4216" s="403"/>
      <c r="AN4216" s="403"/>
      <c r="AO4216" s="405"/>
      <c r="AP4216" s="403"/>
      <c r="AQ4216" s="403"/>
      <c r="AR4216" s="403"/>
      <c r="AS4216" s="403"/>
      <c r="AT4216" s="403"/>
      <c r="AU4216" s="403"/>
      <c r="AV4216" s="405"/>
      <c r="AW4216" s="404"/>
      <c r="AY4216" s="403"/>
      <c r="BC4216" s="403"/>
      <c r="BD4216" s="403"/>
      <c r="BE4216" s="403"/>
      <c r="BF4216" s="403"/>
      <c r="BG4216" s="403"/>
      <c r="BH4216" s="403"/>
      <c r="BI4216" s="403"/>
      <c r="BJ4216" s="403"/>
      <c r="BK4216" s="403"/>
    </row>
    <row r="4217" spans="1:63" x14ac:dyDescent="0.25">
      <c r="A4217" s="405"/>
      <c r="B4217" s="400"/>
      <c r="C4217" s="403"/>
      <c r="D4217" s="403"/>
      <c r="E4217" s="403"/>
      <c r="I4217" s="404"/>
      <c r="Q4217" s="405"/>
      <c r="S4217" s="405"/>
      <c r="T4217" s="403"/>
      <c r="U4217" s="406"/>
      <c r="V4217" s="400"/>
      <c r="W4217" s="405"/>
      <c r="X4217" s="405"/>
      <c r="Y4217" s="403"/>
      <c r="Z4217" s="407"/>
      <c r="AA4217" s="403"/>
      <c r="AB4217" s="405"/>
      <c r="AC4217" s="403"/>
      <c r="AD4217" s="406"/>
      <c r="AG4217" s="403"/>
      <c r="AH4217" s="403"/>
      <c r="AI4217" s="405"/>
      <c r="AL4217" s="403"/>
      <c r="AN4217" s="403"/>
      <c r="AO4217" s="405"/>
      <c r="AP4217" s="403"/>
      <c r="AQ4217" s="403"/>
      <c r="AR4217" s="403"/>
      <c r="AS4217" s="403"/>
      <c r="AT4217" s="403"/>
      <c r="AU4217" s="403"/>
      <c r="AV4217" s="405"/>
      <c r="AW4217" s="404"/>
      <c r="AY4217" s="403"/>
      <c r="BC4217" s="403"/>
      <c r="BD4217" s="403"/>
      <c r="BE4217" s="403"/>
      <c r="BF4217" s="403"/>
      <c r="BG4217" s="403"/>
      <c r="BH4217" s="403"/>
      <c r="BI4217" s="403"/>
      <c r="BJ4217" s="403"/>
      <c r="BK4217" s="403"/>
    </row>
    <row r="4218" spans="1:63" x14ac:dyDescent="0.25">
      <c r="A4218" s="405"/>
      <c r="B4218" s="400"/>
      <c r="C4218" s="403"/>
      <c r="D4218" s="403"/>
      <c r="E4218" s="403"/>
      <c r="I4218" s="404"/>
      <c r="Q4218" s="405"/>
      <c r="S4218" s="405"/>
      <c r="T4218" s="403"/>
      <c r="U4218" s="406"/>
      <c r="V4218" s="400"/>
      <c r="W4218" s="405"/>
      <c r="X4218" s="405"/>
      <c r="Y4218" s="403"/>
      <c r="Z4218" s="407"/>
      <c r="AA4218" s="403"/>
      <c r="AB4218" s="405"/>
      <c r="AC4218" s="403"/>
      <c r="AD4218" s="406"/>
      <c r="AG4218" s="403"/>
      <c r="AH4218" s="403"/>
      <c r="AI4218" s="405"/>
      <c r="AL4218" s="403"/>
      <c r="AN4218" s="403"/>
      <c r="AO4218" s="405"/>
      <c r="AP4218" s="403"/>
      <c r="AQ4218" s="403"/>
      <c r="AR4218" s="403"/>
      <c r="AS4218" s="403"/>
      <c r="AT4218" s="403"/>
      <c r="AU4218" s="403"/>
      <c r="AV4218" s="405"/>
      <c r="AW4218" s="404"/>
      <c r="AY4218" s="403"/>
      <c r="BC4218" s="403"/>
      <c r="BD4218" s="403"/>
      <c r="BE4218" s="403"/>
      <c r="BF4218" s="403"/>
      <c r="BG4218" s="403"/>
      <c r="BH4218" s="403"/>
      <c r="BI4218" s="403"/>
      <c r="BJ4218" s="403"/>
      <c r="BK4218" s="403"/>
    </row>
    <row r="4219" spans="1:63" x14ac:dyDescent="0.25">
      <c r="A4219" s="405"/>
      <c r="B4219" s="400"/>
      <c r="C4219" s="403"/>
      <c r="D4219" s="403"/>
      <c r="E4219" s="403"/>
      <c r="I4219" s="404"/>
      <c r="Q4219" s="405"/>
      <c r="S4219" s="405"/>
      <c r="T4219" s="403"/>
      <c r="U4219" s="406"/>
      <c r="V4219" s="400"/>
      <c r="W4219" s="405"/>
      <c r="X4219" s="405"/>
      <c r="Y4219" s="403"/>
      <c r="Z4219" s="407"/>
      <c r="AA4219" s="403"/>
      <c r="AB4219" s="405"/>
      <c r="AC4219" s="403"/>
      <c r="AD4219" s="406"/>
      <c r="AG4219" s="403"/>
      <c r="AH4219" s="403"/>
      <c r="AI4219" s="405"/>
      <c r="AL4219" s="403"/>
      <c r="AN4219" s="403"/>
      <c r="AO4219" s="405"/>
      <c r="AP4219" s="403"/>
      <c r="AQ4219" s="403"/>
      <c r="AR4219" s="403"/>
      <c r="AS4219" s="403"/>
      <c r="AT4219" s="403"/>
      <c r="AU4219" s="403"/>
      <c r="AV4219" s="405"/>
      <c r="AW4219" s="404"/>
      <c r="AY4219" s="403"/>
      <c r="BC4219" s="403"/>
      <c r="BD4219" s="403"/>
      <c r="BE4219" s="403"/>
      <c r="BF4219" s="403"/>
      <c r="BG4219" s="403"/>
      <c r="BH4219" s="403"/>
      <c r="BI4219" s="403"/>
      <c r="BJ4219" s="403"/>
      <c r="BK4219" s="403"/>
    </row>
    <row r="4220" spans="1:63" x14ac:dyDescent="0.25">
      <c r="A4220" s="405"/>
      <c r="B4220" s="400"/>
      <c r="C4220" s="403"/>
      <c r="D4220" s="403"/>
      <c r="E4220" s="403"/>
      <c r="I4220" s="404"/>
      <c r="Q4220" s="405"/>
      <c r="S4220" s="405"/>
      <c r="T4220" s="403"/>
      <c r="U4220" s="406"/>
      <c r="V4220" s="400"/>
      <c r="W4220" s="405"/>
      <c r="X4220" s="405"/>
      <c r="Y4220" s="403"/>
      <c r="Z4220" s="407"/>
      <c r="AA4220" s="403"/>
      <c r="AB4220" s="405"/>
      <c r="AC4220" s="403"/>
      <c r="AD4220" s="406"/>
      <c r="AG4220" s="403"/>
      <c r="AH4220" s="403"/>
      <c r="AI4220" s="405"/>
      <c r="AL4220" s="403"/>
      <c r="AN4220" s="403"/>
      <c r="AO4220" s="405"/>
      <c r="AP4220" s="403"/>
      <c r="AQ4220" s="403"/>
      <c r="AR4220" s="403"/>
      <c r="AS4220" s="403"/>
      <c r="AT4220" s="403"/>
      <c r="AU4220" s="403"/>
      <c r="AV4220" s="405"/>
      <c r="AW4220" s="404"/>
      <c r="AY4220" s="403"/>
      <c r="BC4220" s="403"/>
      <c r="BD4220" s="403"/>
      <c r="BE4220" s="403"/>
      <c r="BF4220" s="403"/>
      <c r="BG4220" s="403"/>
      <c r="BH4220" s="403"/>
      <c r="BI4220" s="403"/>
      <c r="BJ4220" s="403"/>
      <c r="BK4220" s="403"/>
    </row>
    <row r="4221" spans="1:63" x14ac:dyDescent="0.25">
      <c r="A4221" s="405"/>
      <c r="B4221" s="400"/>
      <c r="C4221" s="403"/>
      <c r="D4221" s="403"/>
      <c r="E4221" s="403"/>
      <c r="I4221" s="404"/>
      <c r="Q4221" s="405"/>
      <c r="S4221" s="405"/>
      <c r="T4221" s="403"/>
      <c r="U4221" s="406"/>
      <c r="V4221" s="400"/>
      <c r="W4221" s="405"/>
      <c r="X4221" s="405"/>
      <c r="Y4221" s="403"/>
      <c r="Z4221" s="407"/>
      <c r="AA4221" s="403"/>
      <c r="AB4221" s="405"/>
      <c r="AC4221" s="403"/>
      <c r="AD4221" s="406"/>
      <c r="AG4221" s="403"/>
      <c r="AH4221" s="403"/>
      <c r="AI4221" s="405"/>
      <c r="AL4221" s="403"/>
      <c r="AN4221" s="403"/>
      <c r="AO4221" s="405"/>
      <c r="AP4221" s="403"/>
      <c r="AQ4221" s="403"/>
      <c r="AR4221" s="403"/>
      <c r="AS4221" s="403"/>
      <c r="AT4221" s="403"/>
      <c r="AU4221" s="403"/>
      <c r="AV4221" s="405"/>
      <c r="AW4221" s="404"/>
      <c r="AY4221" s="403"/>
      <c r="BC4221" s="403"/>
      <c r="BD4221" s="403"/>
      <c r="BE4221" s="403"/>
      <c r="BF4221" s="403"/>
      <c r="BG4221" s="403"/>
      <c r="BH4221" s="403"/>
      <c r="BI4221" s="403"/>
      <c r="BJ4221" s="403"/>
      <c r="BK4221" s="403"/>
    </row>
    <row r="4222" spans="1:63" x14ac:dyDescent="0.25">
      <c r="A4222" s="405"/>
      <c r="B4222" s="400"/>
      <c r="C4222" s="403"/>
      <c r="D4222" s="403"/>
      <c r="E4222" s="403"/>
      <c r="I4222" s="404"/>
      <c r="Q4222" s="405"/>
      <c r="S4222" s="405"/>
      <c r="T4222" s="403"/>
      <c r="U4222" s="406"/>
      <c r="V4222" s="400"/>
      <c r="W4222" s="405"/>
      <c r="X4222" s="405"/>
      <c r="Y4222" s="403"/>
      <c r="Z4222" s="407"/>
      <c r="AA4222" s="403"/>
      <c r="AB4222" s="405"/>
      <c r="AC4222" s="403"/>
      <c r="AD4222" s="406"/>
      <c r="AG4222" s="403"/>
      <c r="AH4222" s="403"/>
      <c r="AI4222" s="405"/>
      <c r="AL4222" s="403"/>
      <c r="AN4222" s="403"/>
      <c r="AO4222" s="405"/>
      <c r="AP4222" s="403"/>
      <c r="AQ4222" s="403"/>
      <c r="AR4222" s="403"/>
      <c r="AS4222" s="403"/>
      <c r="AT4222" s="403"/>
      <c r="AU4222" s="403"/>
      <c r="AV4222" s="405"/>
      <c r="AW4222" s="404"/>
      <c r="AY4222" s="403"/>
      <c r="BC4222" s="403"/>
      <c r="BD4222" s="403"/>
      <c r="BE4222" s="403"/>
      <c r="BF4222" s="403"/>
      <c r="BG4222" s="403"/>
      <c r="BH4222" s="403"/>
      <c r="BI4222" s="403"/>
      <c r="BJ4222" s="403"/>
      <c r="BK4222" s="403"/>
    </row>
    <row r="4223" spans="1:63" x14ac:dyDescent="0.25">
      <c r="A4223" s="405"/>
      <c r="B4223" s="400"/>
      <c r="C4223" s="403"/>
      <c r="D4223" s="403"/>
      <c r="E4223" s="403"/>
      <c r="I4223" s="404"/>
      <c r="Q4223" s="405"/>
      <c r="S4223" s="405"/>
      <c r="T4223" s="403"/>
      <c r="U4223" s="406"/>
      <c r="V4223" s="400"/>
      <c r="W4223" s="405"/>
      <c r="X4223" s="405"/>
      <c r="Y4223" s="403"/>
      <c r="Z4223" s="407"/>
      <c r="AA4223" s="403"/>
      <c r="AB4223" s="405"/>
      <c r="AC4223" s="403"/>
      <c r="AD4223" s="406"/>
      <c r="AG4223" s="403"/>
      <c r="AH4223" s="403"/>
      <c r="AI4223" s="405"/>
      <c r="AL4223" s="403"/>
      <c r="AN4223" s="403"/>
      <c r="AO4223" s="405"/>
      <c r="AP4223" s="403"/>
      <c r="AQ4223" s="403"/>
      <c r="AR4223" s="403"/>
      <c r="AS4223" s="403"/>
      <c r="AT4223" s="403"/>
      <c r="AU4223" s="403"/>
      <c r="AV4223" s="405"/>
      <c r="AW4223" s="404"/>
      <c r="AY4223" s="403"/>
      <c r="BC4223" s="403"/>
      <c r="BD4223" s="403"/>
      <c r="BE4223" s="403"/>
      <c r="BF4223" s="403"/>
      <c r="BG4223" s="403"/>
      <c r="BH4223" s="403"/>
      <c r="BI4223" s="403"/>
      <c r="BJ4223" s="403"/>
      <c r="BK4223" s="403"/>
    </row>
    <row r="4224" spans="1:63" x14ac:dyDescent="0.25">
      <c r="A4224" s="405"/>
      <c r="B4224" s="400"/>
      <c r="C4224" s="403"/>
      <c r="D4224" s="403"/>
      <c r="E4224" s="403"/>
      <c r="I4224" s="404"/>
      <c r="Q4224" s="405"/>
      <c r="S4224" s="405"/>
      <c r="T4224" s="403"/>
      <c r="U4224" s="406"/>
      <c r="V4224" s="400"/>
      <c r="W4224" s="405"/>
      <c r="X4224" s="405"/>
      <c r="Y4224" s="403"/>
      <c r="Z4224" s="407"/>
      <c r="AA4224" s="403"/>
      <c r="AB4224" s="405"/>
      <c r="AC4224" s="403"/>
      <c r="AD4224" s="406"/>
      <c r="AG4224" s="403"/>
      <c r="AH4224" s="403"/>
      <c r="AI4224" s="405"/>
      <c r="AL4224" s="403"/>
      <c r="AN4224" s="403"/>
      <c r="AO4224" s="405"/>
      <c r="AP4224" s="403"/>
      <c r="AQ4224" s="403"/>
      <c r="AR4224" s="403"/>
      <c r="AS4224" s="403"/>
      <c r="AT4224" s="403"/>
      <c r="AU4224" s="403"/>
      <c r="AV4224" s="405"/>
      <c r="AW4224" s="404"/>
      <c r="AY4224" s="403"/>
      <c r="BC4224" s="403"/>
      <c r="BD4224" s="403"/>
      <c r="BE4224" s="403"/>
      <c r="BF4224" s="403"/>
      <c r="BG4224" s="403"/>
      <c r="BH4224" s="403"/>
      <c r="BI4224" s="403"/>
      <c r="BJ4224" s="403"/>
      <c r="BK4224" s="403"/>
    </row>
    <row r="4225" spans="1:63" x14ac:dyDescent="0.25">
      <c r="A4225" s="405"/>
      <c r="B4225" s="400"/>
      <c r="C4225" s="403"/>
      <c r="D4225" s="403"/>
      <c r="E4225" s="403"/>
      <c r="I4225" s="404"/>
      <c r="Q4225" s="405"/>
      <c r="S4225" s="405"/>
      <c r="T4225" s="403"/>
      <c r="U4225" s="406"/>
      <c r="V4225" s="400"/>
      <c r="W4225" s="405"/>
      <c r="X4225" s="405"/>
      <c r="Y4225" s="403"/>
      <c r="Z4225" s="407"/>
      <c r="AA4225" s="403"/>
      <c r="AB4225" s="405"/>
      <c r="AC4225" s="403"/>
      <c r="AD4225" s="406"/>
      <c r="AG4225" s="403"/>
      <c r="AH4225" s="403"/>
      <c r="AI4225" s="405"/>
      <c r="AL4225" s="403"/>
      <c r="AN4225" s="403"/>
      <c r="AO4225" s="405"/>
      <c r="AP4225" s="403"/>
      <c r="AQ4225" s="403"/>
      <c r="AR4225" s="403"/>
      <c r="AS4225" s="403"/>
      <c r="AT4225" s="403"/>
      <c r="AU4225" s="403"/>
      <c r="AV4225" s="405"/>
      <c r="AW4225" s="404"/>
      <c r="AY4225" s="403"/>
      <c r="BC4225" s="403"/>
      <c r="BD4225" s="403"/>
      <c r="BE4225" s="403"/>
      <c r="BF4225" s="403"/>
      <c r="BG4225" s="403"/>
      <c r="BH4225" s="403"/>
      <c r="BI4225" s="403"/>
      <c r="BJ4225" s="403"/>
      <c r="BK4225" s="403"/>
    </row>
    <row r="4226" spans="1:63" x14ac:dyDescent="0.25">
      <c r="A4226" s="405"/>
      <c r="B4226" s="400"/>
      <c r="C4226" s="403"/>
      <c r="D4226" s="403"/>
      <c r="E4226" s="403"/>
      <c r="I4226" s="404"/>
      <c r="Q4226" s="405"/>
      <c r="S4226" s="405"/>
      <c r="T4226" s="403"/>
      <c r="U4226" s="406"/>
      <c r="V4226" s="400"/>
      <c r="W4226" s="405"/>
      <c r="X4226" s="405"/>
      <c r="Y4226" s="403"/>
      <c r="Z4226" s="407"/>
      <c r="AA4226" s="403"/>
      <c r="AB4226" s="405"/>
      <c r="AC4226" s="403"/>
      <c r="AD4226" s="406"/>
      <c r="AG4226" s="403"/>
      <c r="AH4226" s="403"/>
      <c r="AI4226" s="405"/>
      <c r="AL4226" s="403"/>
      <c r="AN4226" s="403"/>
      <c r="AO4226" s="405"/>
      <c r="AP4226" s="403"/>
      <c r="AQ4226" s="403"/>
      <c r="AR4226" s="403"/>
      <c r="AS4226" s="403"/>
      <c r="AT4226" s="403"/>
      <c r="AU4226" s="403"/>
      <c r="AV4226" s="405"/>
      <c r="AW4226" s="404"/>
      <c r="AY4226" s="403"/>
      <c r="BC4226" s="403"/>
      <c r="BD4226" s="403"/>
      <c r="BE4226" s="403"/>
      <c r="BF4226" s="403"/>
      <c r="BG4226" s="403"/>
      <c r="BH4226" s="403"/>
      <c r="BI4226" s="403"/>
      <c r="BJ4226" s="403"/>
      <c r="BK4226" s="403"/>
    </row>
    <row r="4227" spans="1:63" x14ac:dyDescent="0.25">
      <c r="A4227" s="405"/>
      <c r="B4227" s="400"/>
      <c r="C4227" s="403"/>
      <c r="D4227" s="403"/>
      <c r="E4227" s="403"/>
      <c r="I4227" s="404"/>
      <c r="Q4227" s="405"/>
      <c r="S4227" s="405"/>
      <c r="T4227" s="403"/>
      <c r="U4227" s="406"/>
      <c r="V4227" s="400"/>
      <c r="W4227" s="405"/>
      <c r="X4227" s="405"/>
      <c r="Y4227" s="403"/>
      <c r="Z4227" s="407"/>
      <c r="AA4227" s="403"/>
      <c r="AB4227" s="405"/>
      <c r="AC4227" s="403"/>
      <c r="AD4227" s="406"/>
      <c r="AG4227" s="403"/>
      <c r="AH4227" s="403"/>
      <c r="AI4227" s="405"/>
      <c r="AL4227" s="403"/>
      <c r="AN4227" s="403"/>
      <c r="AO4227" s="405"/>
      <c r="AP4227" s="403"/>
      <c r="AQ4227" s="403"/>
      <c r="AR4227" s="403"/>
      <c r="AS4227" s="403"/>
      <c r="AT4227" s="403"/>
      <c r="AU4227" s="403"/>
      <c r="AV4227" s="405"/>
      <c r="AW4227" s="404"/>
      <c r="AY4227" s="403"/>
      <c r="BC4227" s="403"/>
      <c r="BD4227" s="403"/>
      <c r="BE4227" s="403"/>
      <c r="BF4227" s="403"/>
      <c r="BG4227" s="403"/>
      <c r="BH4227" s="403"/>
      <c r="BI4227" s="403"/>
      <c r="BJ4227" s="403"/>
      <c r="BK4227" s="403"/>
    </row>
    <row r="4228" spans="1:63" x14ac:dyDescent="0.25">
      <c r="A4228" s="405"/>
      <c r="B4228" s="400"/>
      <c r="C4228" s="403"/>
      <c r="D4228" s="403"/>
      <c r="E4228" s="403"/>
      <c r="I4228" s="404"/>
      <c r="Q4228" s="405"/>
      <c r="S4228" s="405"/>
      <c r="T4228" s="403"/>
      <c r="U4228" s="406"/>
      <c r="V4228" s="400"/>
      <c r="W4228" s="405"/>
      <c r="X4228" s="405"/>
      <c r="Y4228" s="403"/>
      <c r="Z4228" s="407"/>
      <c r="AA4228" s="403"/>
      <c r="AB4228" s="405"/>
      <c r="AC4228" s="403"/>
      <c r="AD4228" s="406"/>
      <c r="AG4228" s="403"/>
      <c r="AH4228" s="403"/>
      <c r="AI4228" s="405"/>
      <c r="AL4228" s="403"/>
      <c r="AN4228" s="403"/>
      <c r="AO4228" s="405"/>
      <c r="AP4228" s="403"/>
      <c r="AQ4228" s="403"/>
      <c r="AR4228" s="403"/>
      <c r="AS4228" s="403"/>
      <c r="AT4228" s="403"/>
      <c r="AU4228" s="403"/>
      <c r="AV4228" s="405"/>
      <c r="AW4228" s="404"/>
      <c r="AY4228" s="403"/>
      <c r="BC4228" s="403"/>
      <c r="BD4228" s="403"/>
      <c r="BE4228" s="403"/>
      <c r="BF4228" s="403"/>
      <c r="BG4228" s="403"/>
      <c r="BH4228" s="403"/>
      <c r="BI4228" s="403"/>
      <c r="BJ4228" s="403"/>
      <c r="BK4228" s="403"/>
    </row>
    <row r="4229" spans="1:63" x14ac:dyDescent="0.25">
      <c r="A4229" s="405"/>
      <c r="B4229" s="400"/>
      <c r="C4229" s="403"/>
      <c r="D4229" s="403"/>
      <c r="E4229" s="403"/>
      <c r="I4229" s="404"/>
      <c r="Q4229" s="405"/>
      <c r="S4229" s="405"/>
      <c r="T4229" s="403"/>
      <c r="U4229" s="406"/>
      <c r="V4229" s="400"/>
      <c r="W4229" s="405"/>
      <c r="X4229" s="405"/>
      <c r="Y4229" s="403"/>
      <c r="Z4229" s="407"/>
      <c r="AA4229" s="403"/>
      <c r="AB4229" s="405"/>
      <c r="AC4229" s="403"/>
      <c r="AD4229" s="406"/>
      <c r="AG4229" s="403"/>
      <c r="AH4229" s="403"/>
      <c r="AI4229" s="405"/>
      <c r="AL4229" s="403"/>
      <c r="AN4229" s="403"/>
      <c r="AO4229" s="405"/>
      <c r="AP4229" s="403"/>
      <c r="AQ4229" s="403"/>
      <c r="AR4229" s="403"/>
      <c r="AS4229" s="403"/>
      <c r="AT4229" s="403"/>
      <c r="AU4229" s="403"/>
      <c r="AV4229" s="405"/>
      <c r="AW4229" s="404"/>
      <c r="AY4229" s="403"/>
      <c r="BC4229" s="403"/>
      <c r="BD4229" s="403"/>
      <c r="BE4229" s="403"/>
      <c r="BF4229" s="403"/>
      <c r="BG4229" s="403"/>
      <c r="BH4229" s="403"/>
      <c r="BI4229" s="403"/>
      <c r="BJ4229" s="403"/>
      <c r="BK4229" s="403"/>
    </row>
    <row r="4230" spans="1:63" x14ac:dyDescent="0.25">
      <c r="A4230" s="405"/>
      <c r="B4230" s="400"/>
      <c r="C4230" s="403"/>
      <c r="D4230" s="403"/>
      <c r="E4230" s="403"/>
      <c r="I4230" s="404"/>
      <c r="Q4230" s="405"/>
      <c r="S4230" s="405"/>
      <c r="T4230" s="403"/>
      <c r="U4230" s="406"/>
      <c r="V4230" s="400"/>
      <c r="W4230" s="405"/>
      <c r="X4230" s="405"/>
      <c r="Y4230" s="403"/>
      <c r="Z4230" s="407"/>
      <c r="AA4230" s="403"/>
      <c r="AB4230" s="405"/>
      <c r="AC4230" s="403"/>
      <c r="AD4230" s="406"/>
      <c r="AG4230" s="403"/>
      <c r="AH4230" s="403"/>
      <c r="AI4230" s="405"/>
      <c r="AL4230" s="403"/>
      <c r="AN4230" s="403"/>
      <c r="AO4230" s="405"/>
      <c r="AP4230" s="403"/>
      <c r="AQ4230" s="403"/>
      <c r="AR4230" s="403"/>
      <c r="AS4230" s="403"/>
      <c r="AT4230" s="403"/>
      <c r="AU4230" s="403"/>
      <c r="AV4230" s="405"/>
      <c r="AW4230" s="404"/>
      <c r="AY4230" s="403"/>
      <c r="BC4230" s="403"/>
      <c r="BD4230" s="403"/>
      <c r="BE4230" s="403"/>
      <c r="BF4230" s="403"/>
      <c r="BG4230" s="403"/>
      <c r="BH4230" s="403"/>
      <c r="BI4230" s="403"/>
      <c r="BJ4230" s="403"/>
      <c r="BK4230" s="403"/>
    </row>
    <row r="4231" spans="1:63" x14ac:dyDescent="0.25">
      <c r="A4231" s="405"/>
      <c r="B4231" s="400"/>
      <c r="C4231" s="403"/>
      <c r="D4231" s="403"/>
      <c r="E4231" s="403"/>
      <c r="I4231" s="404"/>
      <c r="Q4231" s="405"/>
      <c r="S4231" s="405"/>
      <c r="T4231" s="403"/>
      <c r="U4231" s="406"/>
      <c r="V4231" s="400"/>
      <c r="W4231" s="405"/>
      <c r="X4231" s="405"/>
      <c r="Y4231" s="403"/>
      <c r="Z4231" s="407"/>
      <c r="AA4231" s="403"/>
      <c r="AB4231" s="405"/>
      <c r="AC4231" s="403"/>
      <c r="AD4231" s="406"/>
      <c r="AG4231" s="403"/>
      <c r="AH4231" s="403"/>
      <c r="AI4231" s="405"/>
      <c r="AL4231" s="403"/>
      <c r="AN4231" s="403"/>
      <c r="AO4231" s="405"/>
      <c r="AP4231" s="403"/>
      <c r="AQ4231" s="403"/>
      <c r="AR4231" s="403"/>
      <c r="AS4231" s="403"/>
      <c r="AT4231" s="403"/>
      <c r="AU4231" s="403"/>
      <c r="AV4231" s="405"/>
      <c r="AW4231" s="404"/>
      <c r="AY4231" s="403"/>
      <c r="BC4231" s="403"/>
      <c r="BD4231" s="403"/>
      <c r="BE4231" s="403"/>
      <c r="BF4231" s="403"/>
      <c r="BG4231" s="403"/>
      <c r="BH4231" s="403"/>
      <c r="BI4231" s="403"/>
      <c r="BJ4231" s="403"/>
      <c r="BK4231" s="403"/>
    </row>
    <row r="4232" spans="1:63" x14ac:dyDescent="0.25">
      <c r="A4232" s="405"/>
      <c r="B4232" s="400"/>
      <c r="C4232" s="403"/>
      <c r="D4232" s="403"/>
      <c r="E4232" s="403"/>
      <c r="I4232" s="404"/>
      <c r="Q4232" s="405"/>
      <c r="S4232" s="405"/>
      <c r="T4232" s="403"/>
      <c r="U4232" s="406"/>
      <c r="V4232" s="400"/>
      <c r="W4232" s="405"/>
      <c r="X4232" s="405"/>
      <c r="Y4232" s="403"/>
      <c r="Z4232" s="407"/>
      <c r="AA4232" s="403"/>
      <c r="AB4232" s="405"/>
      <c r="AC4232" s="403"/>
      <c r="AD4232" s="406"/>
      <c r="AG4232" s="403"/>
      <c r="AH4232" s="403"/>
      <c r="AI4232" s="405"/>
      <c r="AL4232" s="403"/>
      <c r="AN4232" s="403"/>
      <c r="AO4232" s="405"/>
      <c r="AP4232" s="403"/>
      <c r="AQ4232" s="403"/>
      <c r="AR4232" s="403"/>
      <c r="AS4232" s="403"/>
      <c r="AT4232" s="403"/>
      <c r="AU4232" s="403"/>
      <c r="AV4232" s="405"/>
      <c r="AW4232" s="404"/>
      <c r="AY4232" s="403"/>
      <c r="BC4232" s="403"/>
      <c r="BD4232" s="403"/>
      <c r="BE4232" s="403"/>
      <c r="BF4232" s="403"/>
      <c r="BG4232" s="403"/>
      <c r="BH4232" s="403"/>
      <c r="BI4232" s="403"/>
      <c r="BJ4232" s="403"/>
      <c r="BK4232" s="403"/>
    </row>
    <row r="4233" spans="1:63" x14ac:dyDescent="0.25">
      <c r="A4233" s="405"/>
      <c r="B4233" s="400"/>
      <c r="C4233" s="403"/>
      <c r="D4233" s="403"/>
      <c r="E4233" s="403"/>
      <c r="I4233" s="404"/>
      <c r="Q4233" s="405"/>
      <c r="S4233" s="405"/>
      <c r="T4233" s="403"/>
      <c r="U4233" s="406"/>
      <c r="V4233" s="400"/>
      <c r="W4233" s="405"/>
      <c r="X4233" s="405"/>
      <c r="Y4233" s="403"/>
      <c r="Z4233" s="407"/>
      <c r="AA4233" s="403"/>
      <c r="AB4233" s="405"/>
      <c r="AC4233" s="403"/>
      <c r="AD4233" s="406"/>
      <c r="AG4233" s="403"/>
      <c r="AH4233" s="403"/>
      <c r="AI4233" s="405"/>
      <c r="AL4233" s="403"/>
      <c r="AN4233" s="403"/>
      <c r="AO4233" s="405"/>
      <c r="AP4233" s="403"/>
      <c r="AQ4233" s="403"/>
      <c r="AR4233" s="403"/>
      <c r="AS4233" s="403"/>
      <c r="AT4233" s="403"/>
      <c r="AU4233" s="403"/>
      <c r="AV4233" s="405"/>
      <c r="AW4233" s="404"/>
      <c r="AY4233" s="403"/>
      <c r="BC4233" s="403"/>
      <c r="BD4233" s="403"/>
      <c r="BE4233" s="403"/>
      <c r="BF4233" s="403"/>
      <c r="BG4233" s="403"/>
      <c r="BH4233" s="403"/>
      <c r="BI4233" s="403"/>
      <c r="BJ4233" s="403"/>
      <c r="BK4233" s="403"/>
    </row>
    <row r="4234" spans="1:63" x14ac:dyDescent="0.25">
      <c r="A4234" s="405"/>
      <c r="B4234" s="400"/>
      <c r="C4234" s="403"/>
      <c r="D4234" s="403"/>
      <c r="E4234" s="403"/>
      <c r="I4234" s="404"/>
      <c r="Q4234" s="405"/>
      <c r="S4234" s="405"/>
      <c r="T4234" s="403"/>
      <c r="U4234" s="406"/>
      <c r="V4234" s="400"/>
      <c r="W4234" s="405"/>
      <c r="X4234" s="405"/>
      <c r="Y4234" s="403"/>
      <c r="Z4234" s="407"/>
      <c r="AA4234" s="403"/>
      <c r="AB4234" s="405"/>
      <c r="AC4234" s="403"/>
      <c r="AD4234" s="406"/>
      <c r="AG4234" s="403"/>
      <c r="AH4234" s="403"/>
      <c r="AI4234" s="405"/>
      <c r="AL4234" s="403"/>
      <c r="AN4234" s="403"/>
      <c r="AO4234" s="405"/>
      <c r="AP4234" s="403"/>
      <c r="AQ4234" s="403"/>
      <c r="AR4234" s="403"/>
      <c r="AS4234" s="403"/>
      <c r="AT4234" s="403"/>
      <c r="AU4234" s="403"/>
      <c r="AV4234" s="405"/>
      <c r="AW4234" s="404"/>
      <c r="AY4234" s="403"/>
      <c r="BC4234" s="403"/>
      <c r="BD4234" s="403"/>
      <c r="BE4234" s="403"/>
      <c r="BF4234" s="403"/>
      <c r="BG4234" s="403"/>
      <c r="BH4234" s="403"/>
      <c r="BI4234" s="403"/>
      <c r="BJ4234" s="403"/>
      <c r="BK4234" s="403"/>
    </row>
    <row r="4235" spans="1:63" x14ac:dyDescent="0.25">
      <c r="A4235" s="405"/>
      <c r="B4235" s="400"/>
      <c r="C4235" s="403"/>
      <c r="D4235" s="403"/>
      <c r="E4235" s="403"/>
      <c r="I4235" s="404"/>
      <c r="Q4235" s="405"/>
      <c r="S4235" s="405"/>
      <c r="T4235" s="403"/>
      <c r="U4235" s="406"/>
      <c r="V4235" s="400"/>
      <c r="W4235" s="405"/>
      <c r="X4235" s="405"/>
      <c r="Y4235" s="403"/>
      <c r="Z4235" s="407"/>
      <c r="AA4235" s="403"/>
      <c r="AB4235" s="405"/>
      <c r="AC4235" s="403"/>
      <c r="AD4235" s="406"/>
      <c r="AG4235" s="403"/>
      <c r="AH4235" s="403"/>
      <c r="AI4235" s="405"/>
      <c r="AL4235" s="403"/>
      <c r="AN4235" s="403"/>
      <c r="AO4235" s="405"/>
      <c r="AP4235" s="403"/>
      <c r="AQ4235" s="403"/>
      <c r="AR4235" s="403"/>
      <c r="AS4235" s="403"/>
      <c r="AT4235" s="403"/>
      <c r="AU4235" s="403"/>
      <c r="AV4235" s="405"/>
      <c r="AW4235" s="404"/>
      <c r="AY4235" s="403"/>
      <c r="BC4235" s="403"/>
      <c r="BD4235" s="403"/>
      <c r="BE4235" s="403"/>
      <c r="BF4235" s="403"/>
      <c r="BG4235" s="403"/>
      <c r="BH4235" s="403"/>
      <c r="BI4235" s="403"/>
      <c r="BJ4235" s="403"/>
      <c r="BK4235" s="403"/>
    </row>
    <row r="4236" spans="1:63" x14ac:dyDescent="0.25">
      <c r="A4236" s="405"/>
      <c r="B4236" s="400"/>
      <c r="C4236" s="403"/>
      <c r="D4236" s="403"/>
      <c r="E4236" s="403"/>
      <c r="I4236" s="404"/>
      <c r="Q4236" s="405"/>
      <c r="S4236" s="405"/>
      <c r="T4236" s="403"/>
      <c r="U4236" s="406"/>
      <c r="V4236" s="400"/>
      <c r="W4236" s="405"/>
      <c r="X4236" s="405"/>
      <c r="Y4236" s="403"/>
      <c r="Z4236" s="407"/>
      <c r="AA4236" s="403"/>
      <c r="AB4236" s="405"/>
      <c r="AC4236" s="403"/>
      <c r="AD4236" s="406"/>
      <c r="AG4236" s="403"/>
      <c r="AH4236" s="403"/>
      <c r="AI4236" s="405"/>
      <c r="AL4236" s="403"/>
      <c r="AN4236" s="403"/>
      <c r="AO4236" s="405"/>
      <c r="AP4236" s="403"/>
      <c r="AQ4236" s="403"/>
      <c r="AR4236" s="403"/>
      <c r="AS4236" s="403"/>
      <c r="AT4236" s="403"/>
      <c r="AU4236" s="403"/>
      <c r="AV4236" s="405"/>
      <c r="AW4236" s="404"/>
      <c r="AY4236" s="403"/>
      <c r="BC4236" s="403"/>
      <c r="BD4236" s="403"/>
      <c r="BE4236" s="403"/>
      <c r="BF4236" s="403"/>
      <c r="BG4236" s="403"/>
      <c r="BH4236" s="403"/>
      <c r="BI4236" s="403"/>
      <c r="BJ4236" s="403"/>
      <c r="BK4236" s="403"/>
    </row>
    <row r="4237" spans="1:63" x14ac:dyDescent="0.25">
      <c r="A4237" s="405"/>
      <c r="B4237" s="400"/>
      <c r="C4237" s="403"/>
      <c r="D4237" s="403"/>
      <c r="E4237" s="403"/>
      <c r="I4237" s="404"/>
      <c r="Q4237" s="405"/>
      <c r="S4237" s="405"/>
      <c r="T4237" s="403"/>
      <c r="U4237" s="406"/>
      <c r="V4237" s="400"/>
      <c r="W4237" s="405"/>
      <c r="X4237" s="405"/>
      <c r="Y4237" s="403"/>
      <c r="Z4237" s="407"/>
      <c r="AA4237" s="403"/>
      <c r="AB4237" s="405"/>
      <c r="AC4237" s="403"/>
      <c r="AD4237" s="406"/>
      <c r="AG4237" s="403"/>
      <c r="AH4237" s="403"/>
      <c r="AI4237" s="405"/>
      <c r="AL4237" s="403"/>
      <c r="AN4237" s="403"/>
      <c r="AO4237" s="405"/>
      <c r="AP4237" s="403"/>
      <c r="AQ4237" s="403"/>
      <c r="AR4237" s="403"/>
      <c r="AS4237" s="403"/>
      <c r="AT4237" s="403"/>
      <c r="AU4237" s="403"/>
      <c r="AV4237" s="405"/>
      <c r="AW4237" s="404"/>
      <c r="AY4237" s="403"/>
      <c r="BC4237" s="403"/>
      <c r="BD4237" s="403"/>
      <c r="BE4237" s="403"/>
      <c r="BF4237" s="403"/>
      <c r="BG4237" s="403"/>
      <c r="BH4237" s="403"/>
      <c r="BI4237" s="403"/>
      <c r="BJ4237" s="403"/>
      <c r="BK4237" s="403"/>
    </row>
    <row r="4238" spans="1:63" x14ac:dyDescent="0.25">
      <c r="A4238" s="405"/>
      <c r="B4238" s="400"/>
      <c r="C4238" s="403"/>
      <c r="D4238" s="403"/>
      <c r="E4238" s="403"/>
      <c r="I4238" s="404"/>
      <c r="Q4238" s="405"/>
      <c r="S4238" s="405"/>
      <c r="T4238" s="403"/>
      <c r="U4238" s="406"/>
      <c r="V4238" s="400"/>
      <c r="W4238" s="405"/>
      <c r="X4238" s="405"/>
      <c r="Y4238" s="403"/>
      <c r="Z4238" s="407"/>
      <c r="AA4238" s="403"/>
      <c r="AB4238" s="405"/>
      <c r="AC4238" s="403"/>
      <c r="AD4238" s="406"/>
      <c r="AG4238" s="403"/>
      <c r="AH4238" s="403"/>
      <c r="AI4238" s="405"/>
      <c r="AL4238" s="403"/>
      <c r="AN4238" s="403"/>
      <c r="AO4238" s="405"/>
      <c r="AP4238" s="403"/>
      <c r="AQ4238" s="403"/>
      <c r="AR4238" s="403"/>
      <c r="AS4238" s="403"/>
      <c r="AT4238" s="403"/>
      <c r="AU4238" s="403"/>
      <c r="AV4238" s="405"/>
      <c r="AW4238" s="404"/>
      <c r="AY4238" s="403"/>
      <c r="BC4238" s="403"/>
      <c r="BD4238" s="403"/>
      <c r="BE4238" s="403"/>
      <c r="BF4238" s="403"/>
      <c r="BG4238" s="403"/>
      <c r="BH4238" s="403"/>
      <c r="BI4238" s="403"/>
      <c r="BJ4238" s="403"/>
      <c r="BK4238" s="403"/>
    </row>
    <row r="4239" spans="1:63" x14ac:dyDescent="0.25">
      <c r="A4239" s="405"/>
      <c r="B4239" s="400"/>
      <c r="C4239" s="403"/>
      <c r="D4239" s="403"/>
      <c r="E4239" s="403"/>
      <c r="I4239" s="404"/>
      <c r="Q4239" s="405"/>
      <c r="S4239" s="405"/>
      <c r="T4239" s="403"/>
      <c r="U4239" s="406"/>
      <c r="V4239" s="400"/>
      <c r="W4239" s="405"/>
      <c r="X4239" s="405"/>
      <c r="Y4239" s="403"/>
      <c r="Z4239" s="407"/>
      <c r="AA4239" s="403"/>
      <c r="AB4239" s="405"/>
      <c r="AC4239" s="403"/>
      <c r="AD4239" s="406"/>
      <c r="AG4239" s="403"/>
      <c r="AH4239" s="403"/>
      <c r="AI4239" s="405"/>
      <c r="AL4239" s="403"/>
      <c r="AN4239" s="403"/>
      <c r="AO4239" s="405"/>
      <c r="AP4239" s="403"/>
      <c r="AQ4239" s="403"/>
      <c r="AR4239" s="403"/>
      <c r="AS4239" s="403"/>
      <c r="AT4239" s="403"/>
      <c r="AU4239" s="403"/>
      <c r="AV4239" s="405"/>
      <c r="AW4239" s="404"/>
      <c r="AY4239" s="403"/>
      <c r="BC4239" s="403"/>
      <c r="BD4239" s="403"/>
      <c r="BE4239" s="403"/>
      <c r="BF4239" s="403"/>
      <c r="BG4239" s="403"/>
      <c r="BH4239" s="403"/>
      <c r="BI4239" s="403"/>
      <c r="BJ4239" s="403"/>
      <c r="BK4239" s="403"/>
    </row>
    <row r="4240" spans="1:63" x14ac:dyDescent="0.25">
      <c r="A4240" s="405"/>
      <c r="B4240" s="400"/>
      <c r="C4240" s="403"/>
      <c r="D4240" s="403"/>
      <c r="E4240" s="403"/>
      <c r="I4240" s="404"/>
      <c r="Q4240" s="405"/>
      <c r="S4240" s="405"/>
      <c r="T4240" s="403"/>
      <c r="U4240" s="406"/>
      <c r="V4240" s="400"/>
      <c r="W4240" s="405"/>
      <c r="X4240" s="405"/>
      <c r="Y4240" s="403"/>
      <c r="Z4240" s="407"/>
      <c r="AA4240" s="403"/>
      <c r="AB4240" s="405"/>
      <c r="AC4240" s="403"/>
      <c r="AD4240" s="406"/>
      <c r="AG4240" s="403"/>
      <c r="AH4240" s="403"/>
      <c r="AI4240" s="405"/>
      <c r="AL4240" s="403"/>
      <c r="AN4240" s="403"/>
      <c r="AO4240" s="405"/>
      <c r="AP4240" s="403"/>
      <c r="AQ4240" s="403"/>
      <c r="AR4240" s="403"/>
      <c r="AS4240" s="403"/>
      <c r="AT4240" s="403"/>
      <c r="AU4240" s="403"/>
      <c r="AV4240" s="405"/>
      <c r="AW4240" s="404"/>
      <c r="AY4240" s="403"/>
      <c r="BC4240" s="403"/>
      <c r="BD4240" s="403"/>
      <c r="BE4240" s="403"/>
      <c r="BF4240" s="403"/>
      <c r="BG4240" s="403"/>
      <c r="BH4240" s="403"/>
      <c r="BI4240" s="403"/>
      <c r="BJ4240" s="403"/>
      <c r="BK4240" s="403"/>
    </row>
    <row r="4241" spans="1:63" x14ac:dyDescent="0.25">
      <c r="A4241" s="405"/>
      <c r="B4241" s="400"/>
      <c r="C4241" s="403"/>
      <c r="D4241" s="403"/>
      <c r="E4241" s="403"/>
      <c r="I4241" s="404"/>
      <c r="Q4241" s="405"/>
      <c r="S4241" s="405"/>
      <c r="T4241" s="403"/>
      <c r="U4241" s="406"/>
      <c r="V4241" s="400"/>
      <c r="W4241" s="405"/>
      <c r="X4241" s="405"/>
      <c r="Y4241" s="403"/>
      <c r="Z4241" s="407"/>
      <c r="AA4241" s="403"/>
      <c r="AB4241" s="405"/>
      <c r="AC4241" s="403"/>
      <c r="AD4241" s="406"/>
      <c r="AG4241" s="403"/>
      <c r="AH4241" s="403"/>
      <c r="AI4241" s="405"/>
      <c r="AL4241" s="403"/>
      <c r="AN4241" s="403"/>
      <c r="AO4241" s="405"/>
      <c r="AP4241" s="403"/>
      <c r="AQ4241" s="403"/>
      <c r="AR4241" s="403"/>
      <c r="AS4241" s="403"/>
      <c r="AT4241" s="403"/>
      <c r="AU4241" s="403"/>
      <c r="AV4241" s="405"/>
      <c r="AW4241" s="404"/>
      <c r="AY4241" s="403"/>
      <c r="BC4241" s="403"/>
      <c r="BD4241" s="403"/>
      <c r="BE4241" s="403"/>
      <c r="BF4241" s="403"/>
      <c r="BG4241" s="403"/>
      <c r="BH4241" s="403"/>
      <c r="BI4241" s="403"/>
      <c r="BJ4241" s="403"/>
      <c r="BK4241" s="403"/>
    </row>
    <row r="4242" spans="1:63" x14ac:dyDescent="0.25">
      <c r="A4242" s="405"/>
      <c r="B4242" s="400"/>
      <c r="C4242" s="403"/>
      <c r="D4242" s="403"/>
      <c r="E4242" s="403"/>
      <c r="I4242" s="404"/>
      <c r="Q4242" s="405"/>
      <c r="S4242" s="405"/>
      <c r="T4242" s="403"/>
      <c r="U4242" s="406"/>
      <c r="V4242" s="400"/>
      <c r="W4242" s="405"/>
      <c r="X4242" s="405"/>
      <c r="Y4242" s="403"/>
      <c r="Z4242" s="407"/>
      <c r="AA4242" s="403"/>
      <c r="AB4242" s="405"/>
      <c r="AC4242" s="403"/>
      <c r="AD4242" s="406"/>
      <c r="AG4242" s="403"/>
      <c r="AH4242" s="403"/>
      <c r="AI4242" s="405"/>
      <c r="AL4242" s="403"/>
      <c r="AN4242" s="403"/>
      <c r="AO4242" s="405"/>
      <c r="AP4242" s="403"/>
      <c r="AQ4242" s="403"/>
      <c r="AR4242" s="403"/>
      <c r="AS4242" s="403"/>
      <c r="AT4242" s="403"/>
      <c r="AU4242" s="403"/>
      <c r="AV4242" s="405"/>
      <c r="AW4242" s="404"/>
      <c r="AY4242" s="403"/>
      <c r="BC4242" s="403"/>
      <c r="BD4242" s="403"/>
      <c r="BE4242" s="403"/>
      <c r="BF4242" s="403"/>
      <c r="BG4242" s="403"/>
      <c r="BH4242" s="403"/>
      <c r="BI4242" s="403"/>
      <c r="BJ4242" s="403"/>
      <c r="BK4242" s="403"/>
    </row>
    <row r="4243" spans="1:63" x14ac:dyDescent="0.25">
      <c r="A4243" s="405"/>
      <c r="B4243" s="400"/>
      <c r="C4243" s="403"/>
      <c r="D4243" s="403"/>
      <c r="E4243" s="403"/>
      <c r="I4243" s="404"/>
      <c r="Q4243" s="405"/>
      <c r="S4243" s="405"/>
      <c r="T4243" s="403"/>
      <c r="U4243" s="406"/>
      <c r="V4243" s="400"/>
      <c r="W4243" s="405"/>
      <c r="X4243" s="405"/>
      <c r="Y4243" s="403"/>
      <c r="Z4243" s="407"/>
      <c r="AA4243" s="403"/>
      <c r="AB4243" s="405"/>
      <c r="AC4243" s="403"/>
      <c r="AD4243" s="406"/>
      <c r="AG4243" s="403"/>
      <c r="AH4243" s="403"/>
      <c r="AI4243" s="405"/>
      <c r="AL4243" s="403"/>
      <c r="AN4243" s="403"/>
      <c r="AO4243" s="405"/>
      <c r="AP4243" s="403"/>
      <c r="AQ4243" s="403"/>
      <c r="AR4243" s="403"/>
      <c r="AS4243" s="403"/>
      <c r="AT4243" s="403"/>
      <c r="AU4243" s="403"/>
      <c r="AV4243" s="405"/>
      <c r="AW4243" s="404"/>
      <c r="AY4243" s="403"/>
      <c r="BC4243" s="403"/>
      <c r="BD4243" s="403"/>
      <c r="BE4243" s="403"/>
      <c r="BF4243" s="403"/>
      <c r="BG4243" s="403"/>
      <c r="BH4243" s="403"/>
      <c r="BI4243" s="403"/>
      <c r="BJ4243" s="403"/>
      <c r="BK4243" s="403"/>
    </row>
    <row r="4244" spans="1:63" x14ac:dyDescent="0.25">
      <c r="A4244" s="405"/>
      <c r="B4244" s="400"/>
      <c r="C4244" s="403"/>
      <c r="D4244" s="403"/>
      <c r="E4244" s="403"/>
      <c r="I4244" s="404"/>
      <c r="Q4244" s="405"/>
      <c r="S4244" s="405"/>
      <c r="T4244" s="403"/>
      <c r="U4244" s="406"/>
      <c r="V4244" s="400"/>
      <c r="W4244" s="405"/>
      <c r="X4244" s="405"/>
      <c r="Y4244" s="403"/>
      <c r="Z4244" s="407"/>
      <c r="AA4244" s="403"/>
      <c r="AB4244" s="405"/>
      <c r="AC4244" s="403"/>
      <c r="AD4244" s="406"/>
      <c r="AG4244" s="403"/>
      <c r="AH4244" s="403"/>
      <c r="AI4244" s="405"/>
      <c r="AL4244" s="403"/>
      <c r="AN4244" s="403"/>
      <c r="AO4244" s="405"/>
      <c r="AP4244" s="403"/>
      <c r="AQ4244" s="403"/>
      <c r="AR4244" s="403"/>
      <c r="AS4244" s="403"/>
      <c r="AT4244" s="403"/>
      <c r="AU4244" s="403"/>
      <c r="AV4244" s="405"/>
      <c r="AW4244" s="404"/>
      <c r="AY4244" s="403"/>
      <c r="BC4244" s="403"/>
      <c r="BD4244" s="403"/>
      <c r="BE4244" s="403"/>
      <c r="BF4244" s="403"/>
      <c r="BG4244" s="403"/>
      <c r="BH4244" s="403"/>
      <c r="BI4244" s="403"/>
      <c r="BJ4244" s="403"/>
      <c r="BK4244" s="403"/>
    </row>
    <row r="4245" spans="1:63" x14ac:dyDescent="0.25">
      <c r="A4245" s="405"/>
      <c r="B4245" s="400"/>
      <c r="C4245" s="403"/>
      <c r="D4245" s="403"/>
      <c r="E4245" s="403"/>
      <c r="I4245" s="404"/>
      <c r="Q4245" s="405"/>
      <c r="S4245" s="405"/>
      <c r="T4245" s="403"/>
      <c r="U4245" s="406"/>
      <c r="V4245" s="400"/>
      <c r="W4245" s="405"/>
      <c r="X4245" s="405"/>
      <c r="Y4245" s="403"/>
      <c r="Z4245" s="407"/>
      <c r="AA4245" s="403"/>
      <c r="AB4245" s="405"/>
      <c r="AC4245" s="403"/>
      <c r="AD4245" s="406"/>
      <c r="AG4245" s="403"/>
      <c r="AH4245" s="403"/>
      <c r="AI4245" s="405"/>
      <c r="AL4245" s="403"/>
      <c r="AN4245" s="403"/>
      <c r="AO4245" s="405"/>
      <c r="AP4245" s="403"/>
      <c r="AQ4245" s="403"/>
      <c r="AR4245" s="403"/>
      <c r="AS4245" s="403"/>
      <c r="AT4245" s="403"/>
      <c r="AU4245" s="403"/>
      <c r="AV4245" s="405"/>
      <c r="AW4245" s="404"/>
      <c r="AY4245" s="403"/>
      <c r="BC4245" s="403"/>
      <c r="BD4245" s="403"/>
      <c r="BE4245" s="403"/>
      <c r="BF4245" s="403"/>
      <c r="BG4245" s="403"/>
      <c r="BH4245" s="403"/>
      <c r="BI4245" s="403"/>
      <c r="BJ4245" s="403"/>
      <c r="BK4245" s="403"/>
    </row>
    <row r="4246" spans="1:63" x14ac:dyDescent="0.25">
      <c r="A4246" s="405"/>
      <c r="B4246" s="400"/>
      <c r="C4246" s="403"/>
      <c r="D4246" s="403"/>
      <c r="E4246" s="403"/>
      <c r="I4246" s="404"/>
      <c r="Q4246" s="405"/>
      <c r="S4246" s="405"/>
      <c r="T4246" s="403"/>
      <c r="U4246" s="406"/>
      <c r="V4246" s="400"/>
      <c r="W4246" s="405"/>
      <c r="X4246" s="405"/>
      <c r="Y4246" s="403"/>
      <c r="Z4246" s="407"/>
      <c r="AA4246" s="403"/>
      <c r="AB4246" s="405"/>
      <c r="AC4246" s="403"/>
      <c r="AD4246" s="406"/>
      <c r="AG4246" s="403"/>
      <c r="AH4246" s="403"/>
      <c r="AI4246" s="405"/>
      <c r="AL4246" s="403"/>
      <c r="AN4246" s="403"/>
      <c r="AO4246" s="405"/>
      <c r="AP4246" s="403"/>
      <c r="AQ4246" s="403"/>
      <c r="AR4246" s="403"/>
      <c r="AS4246" s="403"/>
      <c r="AT4246" s="403"/>
      <c r="AU4246" s="403"/>
      <c r="AV4246" s="405"/>
      <c r="AW4246" s="404"/>
      <c r="AY4246" s="403"/>
      <c r="BC4246" s="403"/>
      <c r="BD4246" s="403"/>
      <c r="BE4246" s="403"/>
      <c r="BF4246" s="403"/>
      <c r="BG4246" s="403"/>
      <c r="BH4246" s="403"/>
      <c r="BI4246" s="403"/>
      <c r="BJ4246" s="403"/>
      <c r="BK4246" s="403"/>
    </row>
    <row r="4247" spans="1:63" x14ac:dyDescent="0.25">
      <c r="A4247" s="405"/>
      <c r="B4247" s="400"/>
      <c r="C4247" s="403"/>
      <c r="D4247" s="403"/>
      <c r="E4247" s="403"/>
      <c r="I4247" s="404"/>
      <c r="Q4247" s="405"/>
      <c r="S4247" s="405"/>
      <c r="T4247" s="403"/>
      <c r="U4247" s="406"/>
      <c r="V4247" s="400"/>
      <c r="W4247" s="405"/>
      <c r="X4247" s="405"/>
      <c r="Y4247" s="403"/>
      <c r="Z4247" s="407"/>
      <c r="AA4247" s="403"/>
      <c r="AB4247" s="405"/>
      <c r="AC4247" s="403"/>
      <c r="AD4247" s="406"/>
      <c r="AG4247" s="403"/>
      <c r="AH4247" s="403"/>
      <c r="AI4247" s="405"/>
      <c r="AL4247" s="403"/>
      <c r="AN4247" s="403"/>
      <c r="AO4247" s="405"/>
      <c r="AP4247" s="403"/>
      <c r="AQ4247" s="403"/>
      <c r="AR4247" s="403"/>
      <c r="AS4247" s="403"/>
      <c r="AT4247" s="403"/>
      <c r="AU4247" s="403"/>
      <c r="AV4247" s="405"/>
      <c r="AW4247" s="404"/>
      <c r="AY4247" s="403"/>
      <c r="BC4247" s="403"/>
      <c r="BD4247" s="403"/>
      <c r="BE4247" s="403"/>
      <c r="BF4247" s="403"/>
      <c r="BG4247" s="403"/>
      <c r="BH4247" s="403"/>
      <c r="BI4247" s="403"/>
      <c r="BJ4247" s="403"/>
      <c r="BK4247" s="403"/>
    </row>
    <row r="4248" spans="1:63" x14ac:dyDescent="0.25">
      <c r="A4248" s="405"/>
      <c r="B4248" s="400"/>
      <c r="C4248" s="403"/>
      <c r="D4248" s="403"/>
      <c r="E4248" s="403"/>
      <c r="I4248" s="404"/>
      <c r="Q4248" s="405"/>
      <c r="S4248" s="405"/>
      <c r="T4248" s="403"/>
      <c r="U4248" s="406"/>
      <c r="V4248" s="400"/>
      <c r="W4248" s="405"/>
      <c r="X4248" s="405"/>
      <c r="Y4248" s="403"/>
      <c r="Z4248" s="407"/>
      <c r="AA4248" s="403"/>
      <c r="AB4248" s="405"/>
      <c r="AC4248" s="403"/>
      <c r="AD4248" s="406"/>
      <c r="AG4248" s="403"/>
      <c r="AH4248" s="403"/>
      <c r="AI4248" s="405"/>
      <c r="AL4248" s="403"/>
      <c r="AN4248" s="403"/>
      <c r="AO4248" s="405"/>
      <c r="AP4248" s="403"/>
      <c r="AQ4248" s="403"/>
      <c r="AR4248" s="403"/>
      <c r="AS4248" s="403"/>
      <c r="AT4248" s="403"/>
      <c r="AU4248" s="403"/>
      <c r="AV4248" s="405"/>
      <c r="AW4248" s="404"/>
      <c r="AY4248" s="403"/>
      <c r="BC4248" s="403"/>
      <c r="BD4248" s="403"/>
      <c r="BE4248" s="403"/>
      <c r="BF4248" s="403"/>
      <c r="BG4248" s="403"/>
      <c r="BH4248" s="403"/>
      <c r="BI4248" s="403"/>
      <c r="BJ4248" s="403"/>
      <c r="BK4248" s="403"/>
    </row>
    <row r="4249" spans="1:63" x14ac:dyDescent="0.25">
      <c r="A4249" s="405"/>
      <c r="B4249" s="400"/>
      <c r="C4249" s="403"/>
      <c r="D4249" s="403"/>
      <c r="E4249" s="403"/>
      <c r="I4249" s="404"/>
      <c r="Q4249" s="405"/>
      <c r="S4249" s="405"/>
      <c r="T4249" s="403"/>
      <c r="U4249" s="406"/>
      <c r="V4249" s="400"/>
      <c r="W4249" s="405"/>
      <c r="X4249" s="405"/>
      <c r="Y4249" s="403"/>
      <c r="Z4249" s="407"/>
      <c r="AA4249" s="403"/>
      <c r="AB4249" s="405"/>
      <c r="AC4249" s="403"/>
      <c r="AD4249" s="406"/>
      <c r="AG4249" s="403"/>
      <c r="AH4249" s="403"/>
      <c r="AI4249" s="405"/>
      <c r="AL4249" s="403"/>
      <c r="AN4249" s="403"/>
      <c r="AO4249" s="405"/>
      <c r="AP4249" s="403"/>
      <c r="AQ4249" s="403"/>
      <c r="AR4249" s="403"/>
      <c r="AS4249" s="403"/>
      <c r="AT4249" s="403"/>
      <c r="AU4249" s="403"/>
      <c r="AV4249" s="405"/>
      <c r="AW4249" s="404"/>
      <c r="AY4249" s="403"/>
      <c r="BC4249" s="403"/>
      <c r="BD4249" s="403"/>
      <c r="BE4249" s="403"/>
      <c r="BF4249" s="403"/>
      <c r="BG4249" s="403"/>
      <c r="BH4249" s="403"/>
      <c r="BI4249" s="403"/>
      <c r="BJ4249" s="403"/>
      <c r="BK4249" s="403"/>
    </row>
    <row r="4250" spans="1:63" x14ac:dyDescent="0.25">
      <c r="A4250" s="405"/>
      <c r="B4250" s="400"/>
      <c r="C4250" s="403"/>
      <c r="D4250" s="403"/>
      <c r="E4250" s="403"/>
      <c r="I4250" s="404"/>
      <c r="Q4250" s="405"/>
      <c r="S4250" s="405"/>
      <c r="T4250" s="403"/>
      <c r="U4250" s="406"/>
      <c r="V4250" s="400"/>
      <c r="W4250" s="405"/>
      <c r="X4250" s="405"/>
      <c r="Y4250" s="403"/>
      <c r="Z4250" s="407"/>
      <c r="AA4250" s="403"/>
      <c r="AB4250" s="405"/>
      <c r="AC4250" s="403"/>
      <c r="AD4250" s="406"/>
      <c r="AG4250" s="403"/>
      <c r="AH4250" s="403"/>
      <c r="AI4250" s="405"/>
      <c r="AL4250" s="403"/>
      <c r="AN4250" s="403"/>
      <c r="AO4250" s="405"/>
      <c r="AP4250" s="403"/>
      <c r="AQ4250" s="403"/>
      <c r="AR4250" s="403"/>
      <c r="AS4250" s="403"/>
      <c r="AT4250" s="403"/>
      <c r="AU4250" s="403"/>
      <c r="AV4250" s="405"/>
      <c r="AW4250" s="404"/>
      <c r="AY4250" s="403"/>
      <c r="BC4250" s="403"/>
      <c r="BD4250" s="403"/>
      <c r="BE4250" s="403"/>
      <c r="BF4250" s="403"/>
      <c r="BG4250" s="403"/>
      <c r="BH4250" s="403"/>
      <c r="BI4250" s="403"/>
      <c r="BJ4250" s="403"/>
      <c r="BK4250" s="403"/>
    </row>
    <row r="4251" spans="1:63" x14ac:dyDescent="0.25">
      <c r="A4251" s="405"/>
      <c r="B4251" s="400"/>
      <c r="C4251" s="403"/>
      <c r="D4251" s="403"/>
      <c r="E4251" s="403"/>
      <c r="I4251" s="404"/>
      <c r="Q4251" s="405"/>
      <c r="S4251" s="405"/>
      <c r="T4251" s="403"/>
      <c r="U4251" s="406"/>
      <c r="V4251" s="400"/>
      <c r="W4251" s="405"/>
      <c r="X4251" s="405"/>
      <c r="Y4251" s="403"/>
      <c r="Z4251" s="407"/>
      <c r="AA4251" s="403"/>
      <c r="AB4251" s="405"/>
      <c r="AC4251" s="403"/>
      <c r="AD4251" s="406"/>
      <c r="AG4251" s="403"/>
      <c r="AH4251" s="403"/>
      <c r="AI4251" s="405"/>
      <c r="AL4251" s="403"/>
      <c r="AN4251" s="403"/>
      <c r="AO4251" s="405"/>
      <c r="AP4251" s="403"/>
      <c r="AQ4251" s="403"/>
      <c r="AR4251" s="403"/>
      <c r="AS4251" s="403"/>
      <c r="AT4251" s="403"/>
      <c r="AU4251" s="403"/>
      <c r="AV4251" s="405"/>
      <c r="AW4251" s="404"/>
      <c r="AY4251" s="403"/>
      <c r="BC4251" s="403"/>
      <c r="BD4251" s="403"/>
      <c r="BE4251" s="403"/>
      <c r="BF4251" s="403"/>
      <c r="BG4251" s="403"/>
      <c r="BH4251" s="403"/>
      <c r="BI4251" s="403"/>
      <c r="BJ4251" s="403"/>
      <c r="BK4251" s="403"/>
    </row>
    <row r="4252" spans="1:63" x14ac:dyDescent="0.25">
      <c r="A4252" s="405"/>
      <c r="B4252" s="400"/>
      <c r="C4252" s="403"/>
      <c r="D4252" s="403"/>
      <c r="E4252" s="403"/>
      <c r="I4252" s="404"/>
      <c r="Q4252" s="405"/>
      <c r="S4252" s="405"/>
      <c r="T4252" s="403"/>
      <c r="U4252" s="406"/>
      <c r="V4252" s="400"/>
      <c r="W4252" s="405"/>
      <c r="X4252" s="405"/>
      <c r="Y4252" s="403"/>
      <c r="Z4252" s="407"/>
      <c r="AA4252" s="403"/>
      <c r="AB4252" s="405"/>
      <c r="AC4252" s="403"/>
      <c r="AD4252" s="406"/>
      <c r="AG4252" s="403"/>
      <c r="AH4252" s="403"/>
      <c r="AI4252" s="405"/>
      <c r="AL4252" s="403"/>
      <c r="AN4252" s="403"/>
      <c r="AO4252" s="405"/>
      <c r="AP4252" s="403"/>
      <c r="AQ4252" s="403"/>
      <c r="AR4252" s="403"/>
      <c r="AS4252" s="403"/>
      <c r="AT4252" s="403"/>
      <c r="AU4252" s="403"/>
      <c r="AV4252" s="405"/>
      <c r="AW4252" s="404"/>
      <c r="AY4252" s="403"/>
      <c r="BC4252" s="403"/>
      <c r="BD4252" s="403"/>
      <c r="BE4252" s="403"/>
      <c r="BF4252" s="403"/>
      <c r="BG4252" s="403"/>
      <c r="BH4252" s="403"/>
      <c r="BI4252" s="403"/>
      <c r="BJ4252" s="403"/>
      <c r="BK4252" s="403"/>
    </row>
    <row r="4253" spans="1:63" x14ac:dyDescent="0.25">
      <c r="A4253" s="405"/>
      <c r="B4253" s="400"/>
      <c r="C4253" s="403"/>
      <c r="D4253" s="403"/>
      <c r="E4253" s="403"/>
      <c r="I4253" s="404"/>
      <c r="Q4253" s="405"/>
      <c r="S4253" s="405"/>
      <c r="T4253" s="403"/>
      <c r="U4253" s="406"/>
      <c r="V4253" s="400"/>
      <c r="W4253" s="405"/>
      <c r="X4253" s="405"/>
      <c r="Y4253" s="403"/>
      <c r="Z4253" s="407"/>
      <c r="AA4253" s="403"/>
      <c r="AB4253" s="405"/>
      <c r="AC4253" s="403"/>
      <c r="AD4253" s="406"/>
      <c r="AG4253" s="403"/>
      <c r="AH4253" s="403"/>
      <c r="AI4253" s="405"/>
      <c r="AL4253" s="403"/>
      <c r="AN4253" s="403"/>
      <c r="AO4253" s="405"/>
      <c r="AP4253" s="403"/>
      <c r="AQ4253" s="403"/>
      <c r="AR4253" s="403"/>
      <c r="AS4253" s="403"/>
      <c r="AT4253" s="403"/>
      <c r="AU4253" s="403"/>
      <c r="AV4253" s="405"/>
      <c r="AW4253" s="404"/>
      <c r="AY4253" s="403"/>
      <c r="BC4253" s="403"/>
      <c r="BD4253" s="403"/>
      <c r="BE4253" s="403"/>
      <c r="BF4253" s="403"/>
      <c r="BG4253" s="403"/>
      <c r="BH4253" s="403"/>
      <c r="BI4253" s="403"/>
      <c r="BJ4253" s="403"/>
      <c r="BK4253" s="403"/>
    </row>
    <row r="4254" spans="1:63" x14ac:dyDescent="0.25">
      <c r="A4254" s="405"/>
      <c r="B4254" s="400"/>
      <c r="C4254" s="403"/>
      <c r="D4254" s="403"/>
      <c r="E4254" s="403"/>
      <c r="I4254" s="404"/>
      <c r="Q4254" s="405"/>
      <c r="S4254" s="405"/>
      <c r="T4254" s="403"/>
      <c r="U4254" s="406"/>
      <c r="V4254" s="400"/>
      <c r="W4254" s="405"/>
      <c r="X4254" s="405"/>
      <c r="Y4254" s="403"/>
      <c r="Z4254" s="407"/>
      <c r="AA4254" s="403"/>
      <c r="AB4254" s="405"/>
      <c r="AC4254" s="403"/>
      <c r="AD4254" s="406"/>
      <c r="AG4254" s="403"/>
      <c r="AH4254" s="403"/>
      <c r="AI4254" s="405"/>
      <c r="AL4254" s="403"/>
      <c r="AN4254" s="403"/>
      <c r="AO4254" s="405"/>
      <c r="AP4254" s="403"/>
      <c r="AQ4254" s="403"/>
      <c r="AR4254" s="403"/>
      <c r="AS4254" s="403"/>
      <c r="AT4254" s="403"/>
      <c r="AU4254" s="403"/>
      <c r="AV4254" s="405"/>
      <c r="AW4254" s="404"/>
      <c r="AY4254" s="403"/>
      <c r="BC4254" s="403"/>
      <c r="BD4254" s="403"/>
      <c r="BE4254" s="403"/>
      <c r="BF4254" s="403"/>
      <c r="BG4254" s="403"/>
      <c r="BH4254" s="403"/>
      <c r="BI4254" s="403"/>
      <c r="BJ4254" s="403"/>
      <c r="BK4254" s="403"/>
    </row>
    <row r="4255" spans="1:63" x14ac:dyDescent="0.25">
      <c r="A4255" s="405"/>
      <c r="B4255" s="400"/>
      <c r="C4255" s="403"/>
      <c r="D4255" s="403"/>
      <c r="E4255" s="403"/>
      <c r="I4255" s="404"/>
      <c r="Q4255" s="405"/>
      <c r="S4255" s="405"/>
      <c r="T4255" s="403"/>
      <c r="U4255" s="406"/>
      <c r="V4255" s="400"/>
      <c r="W4255" s="405"/>
      <c r="X4255" s="405"/>
      <c r="Y4255" s="403"/>
      <c r="Z4255" s="407"/>
      <c r="AA4255" s="403"/>
      <c r="AB4255" s="405"/>
      <c r="AC4255" s="403"/>
      <c r="AD4255" s="406"/>
      <c r="AG4255" s="403"/>
      <c r="AH4255" s="403"/>
      <c r="AI4255" s="405"/>
      <c r="AL4255" s="403"/>
      <c r="AN4255" s="403"/>
      <c r="AO4255" s="405"/>
      <c r="AP4255" s="403"/>
      <c r="AQ4255" s="403"/>
      <c r="AR4255" s="403"/>
      <c r="AS4255" s="403"/>
      <c r="AT4255" s="403"/>
      <c r="AU4255" s="403"/>
      <c r="AV4255" s="405"/>
      <c r="AW4255" s="404"/>
      <c r="AY4255" s="403"/>
      <c r="BC4255" s="403"/>
      <c r="BD4255" s="403"/>
      <c r="BE4255" s="403"/>
      <c r="BF4255" s="403"/>
      <c r="BG4255" s="403"/>
      <c r="BH4255" s="403"/>
      <c r="BI4255" s="403"/>
      <c r="BJ4255" s="403"/>
      <c r="BK4255" s="403"/>
    </row>
    <row r="4256" spans="1:63" x14ac:dyDescent="0.25">
      <c r="A4256" s="405"/>
      <c r="B4256" s="400"/>
      <c r="C4256" s="403"/>
      <c r="D4256" s="403"/>
      <c r="E4256" s="403"/>
      <c r="I4256" s="404"/>
      <c r="Q4256" s="405"/>
      <c r="S4256" s="405"/>
      <c r="T4256" s="403"/>
      <c r="U4256" s="406"/>
      <c r="V4256" s="400"/>
      <c r="W4256" s="405"/>
      <c r="X4256" s="405"/>
      <c r="Y4256" s="403"/>
      <c r="Z4256" s="407"/>
      <c r="AA4256" s="403"/>
      <c r="AB4256" s="405"/>
      <c r="AC4256" s="403"/>
      <c r="AD4256" s="406"/>
      <c r="AG4256" s="403"/>
      <c r="AH4256" s="403"/>
      <c r="AI4256" s="405"/>
      <c r="AL4256" s="403"/>
      <c r="AN4256" s="403"/>
      <c r="AO4256" s="405"/>
      <c r="AP4256" s="403"/>
      <c r="AQ4256" s="403"/>
      <c r="AR4256" s="403"/>
      <c r="AS4256" s="403"/>
      <c r="AT4256" s="403"/>
      <c r="AU4256" s="403"/>
      <c r="AV4256" s="405"/>
      <c r="AW4256" s="404"/>
      <c r="AY4256" s="403"/>
      <c r="BC4256" s="403"/>
      <c r="BD4256" s="403"/>
      <c r="BE4256" s="403"/>
      <c r="BF4256" s="403"/>
      <c r="BG4256" s="403"/>
      <c r="BH4256" s="403"/>
      <c r="BI4256" s="403"/>
      <c r="BJ4256" s="403"/>
      <c r="BK4256" s="403"/>
    </row>
    <row r="4257" spans="1:63" x14ac:dyDescent="0.25">
      <c r="A4257" s="405"/>
      <c r="B4257" s="400"/>
      <c r="C4257" s="403"/>
      <c r="D4257" s="403"/>
      <c r="E4257" s="403"/>
      <c r="I4257" s="404"/>
      <c r="Q4257" s="405"/>
      <c r="S4257" s="405"/>
      <c r="T4257" s="403"/>
      <c r="U4257" s="406"/>
      <c r="V4257" s="400"/>
      <c r="W4257" s="405"/>
      <c r="X4257" s="405"/>
      <c r="Y4257" s="403"/>
      <c r="Z4257" s="407"/>
      <c r="AA4257" s="403"/>
      <c r="AB4257" s="405"/>
      <c r="AC4257" s="403"/>
      <c r="AD4257" s="406"/>
      <c r="AG4257" s="403"/>
      <c r="AH4257" s="403"/>
      <c r="AI4257" s="405"/>
      <c r="AL4257" s="403"/>
      <c r="AN4257" s="403"/>
      <c r="AO4257" s="405"/>
      <c r="AP4257" s="403"/>
      <c r="AQ4257" s="403"/>
      <c r="AR4257" s="403"/>
      <c r="AS4257" s="403"/>
      <c r="AT4257" s="403"/>
      <c r="AU4257" s="403"/>
      <c r="AV4257" s="405"/>
      <c r="AW4257" s="404"/>
      <c r="AY4257" s="403"/>
      <c r="BC4257" s="403"/>
      <c r="BD4257" s="403"/>
      <c r="BE4257" s="403"/>
      <c r="BF4257" s="403"/>
      <c r="BG4257" s="403"/>
      <c r="BH4257" s="403"/>
      <c r="BI4257" s="403"/>
      <c r="BJ4257" s="403"/>
      <c r="BK4257" s="403"/>
    </row>
    <row r="4258" spans="1:63" x14ac:dyDescent="0.25">
      <c r="A4258" s="405"/>
      <c r="B4258" s="400"/>
      <c r="C4258" s="403"/>
      <c r="D4258" s="403"/>
      <c r="E4258" s="403"/>
      <c r="I4258" s="404"/>
      <c r="Q4258" s="405"/>
      <c r="S4258" s="405"/>
      <c r="T4258" s="403"/>
      <c r="U4258" s="406"/>
      <c r="V4258" s="400"/>
      <c r="W4258" s="405"/>
      <c r="X4258" s="405"/>
      <c r="Y4258" s="403"/>
      <c r="Z4258" s="407"/>
      <c r="AA4258" s="403"/>
      <c r="AB4258" s="405"/>
      <c r="AC4258" s="403"/>
      <c r="AD4258" s="406"/>
      <c r="AG4258" s="403"/>
      <c r="AH4258" s="403"/>
      <c r="AI4258" s="405"/>
      <c r="AL4258" s="403"/>
      <c r="AN4258" s="403"/>
      <c r="AO4258" s="405"/>
      <c r="AP4258" s="403"/>
      <c r="AQ4258" s="403"/>
      <c r="AR4258" s="403"/>
      <c r="AS4258" s="403"/>
      <c r="AT4258" s="403"/>
      <c r="AU4258" s="403"/>
      <c r="AV4258" s="405"/>
      <c r="AW4258" s="404"/>
      <c r="AY4258" s="403"/>
      <c r="BC4258" s="403"/>
      <c r="BD4258" s="403"/>
      <c r="BE4258" s="403"/>
      <c r="BF4258" s="403"/>
      <c r="BG4258" s="403"/>
      <c r="BH4258" s="403"/>
      <c r="BI4258" s="403"/>
      <c r="BJ4258" s="403"/>
      <c r="BK4258" s="403"/>
    </row>
    <row r="4259" spans="1:63" x14ac:dyDescent="0.25">
      <c r="A4259" s="405"/>
      <c r="B4259" s="400"/>
      <c r="C4259" s="403"/>
      <c r="D4259" s="403"/>
      <c r="E4259" s="403"/>
      <c r="I4259" s="404"/>
      <c r="Q4259" s="405"/>
      <c r="S4259" s="405"/>
      <c r="T4259" s="403"/>
      <c r="U4259" s="406"/>
      <c r="V4259" s="400"/>
      <c r="W4259" s="405"/>
      <c r="X4259" s="405"/>
      <c r="Y4259" s="403"/>
      <c r="Z4259" s="407"/>
      <c r="AA4259" s="403"/>
      <c r="AB4259" s="405"/>
      <c r="AC4259" s="403"/>
      <c r="AD4259" s="406"/>
      <c r="AG4259" s="403"/>
      <c r="AH4259" s="403"/>
      <c r="AI4259" s="405"/>
      <c r="AL4259" s="403"/>
      <c r="AN4259" s="403"/>
      <c r="AO4259" s="405"/>
      <c r="AP4259" s="403"/>
      <c r="AQ4259" s="403"/>
      <c r="AR4259" s="403"/>
      <c r="AS4259" s="403"/>
      <c r="AT4259" s="403"/>
      <c r="AU4259" s="403"/>
      <c r="AV4259" s="405"/>
      <c r="AW4259" s="404"/>
      <c r="AY4259" s="403"/>
      <c r="BC4259" s="403"/>
      <c r="BD4259" s="403"/>
      <c r="BE4259" s="403"/>
      <c r="BF4259" s="403"/>
      <c r="BG4259" s="403"/>
      <c r="BH4259" s="403"/>
      <c r="BI4259" s="403"/>
      <c r="BJ4259" s="403"/>
      <c r="BK4259" s="403"/>
    </row>
    <row r="4260" spans="1:63" x14ac:dyDescent="0.25">
      <c r="A4260" s="405"/>
      <c r="B4260" s="400"/>
      <c r="C4260" s="403"/>
      <c r="D4260" s="403"/>
      <c r="E4260" s="403"/>
      <c r="I4260" s="404"/>
      <c r="Q4260" s="405"/>
      <c r="S4260" s="405"/>
      <c r="T4260" s="403"/>
      <c r="U4260" s="406"/>
      <c r="V4260" s="400"/>
      <c r="W4260" s="405"/>
      <c r="X4260" s="405"/>
      <c r="Y4260" s="403"/>
      <c r="Z4260" s="407"/>
      <c r="AA4260" s="403"/>
      <c r="AB4260" s="405"/>
      <c r="AC4260" s="403"/>
      <c r="AD4260" s="406"/>
      <c r="AG4260" s="403"/>
      <c r="AH4260" s="403"/>
      <c r="AI4260" s="405"/>
      <c r="AL4260" s="403"/>
      <c r="AN4260" s="403"/>
      <c r="AO4260" s="405"/>
      <c r="AP4260" s="403"/>
      <c r="AQ4260" s="403"/>
      <c r="AR4260" s="403"/>
      <c r="AS4260" s="403"/>
      <c r="AT4260" s="403"/>
      <c r="AU4260" s="403"/>
      <c r="AV4260" s="405"/>
      <c r="AW4260" s="404"/>
      <c r="AY4260" s="403"/>
      <c r="BC4260" s="403"/>
      <c r="BD4260" s="403"/>
      <c r="BE4260" s="403"/>
      <c r="BF4260" s="403"/>
      <c r="BG4260" s="403"/>
      <c r="BH4260" s="403"/>
      <c r="BI4260" s="403"/>
      <c r="BJ4260" s="403"/>
      <c r="BK4260" s="403"/>
    </row>
    <row r="4261" spans="1:63" x14ac:dyDescent="0.25">
      <c r="A4261" s="405"/>
      <c r="B4261" s="400"/>
      <c r="C4261" s="403"/>
      <c r="D4261" s="403"/>
      <c r="E4261" s="403"/>
      <c r="I4261" s="404"/>
      <c r="Q4261" s="405"/>
      <c r="S4261" s="405"/>
      <c r="T4261" s="403"/>
      <c r="U4261" s="406"/>
      <c r="V4261" s="400"/>
      <c r="W4261" s="405"/>
      <c r="X4261" s="405"/>
      <c r="Y4261" s="403"/>
      <c r="Z4261" s="407"/>
      <c r="AA4261" s="403"/>
      <c r="AB4261" s="405"/>
      <c r="AC4261" s="403"/>
      <c r="AD4261" s="406"/>
      <c r="AG4261" s="403"/>
      <c r="AH4261" s="403"/>
      <c r="AI4261" s="405"/>
      <c r="AL4261" s="403"/>
      <c r="AN4261" s="403"/>
      <c r="AO4261" s="405"/>
      <c r="AP4261" s="403"/>
      <c r="AQ4261" s="403"/>
      <c r="AR4261" s="403"/>
      <c r="AS4261" s="403"/>
      <c r="AT4261" s="403"/>
      <c r="AU4261" s="403"/>
      <c r="AV4261" s="405"/>
      <c r="AW4261" s="404"/>
      <c r="AY4261" s="403"/>
      <c r="BC4261" s="403"/>
      <c r="BD4261" s="403"/>
      <c r="BE4261" s="403"/>
      <c r="BF4261" s="403"/>
      <c r="BG4261" s="403"/>
      <c r="BH4261" s="403"/>
      <c r="BI4261" s="403"/>
      <c r="BJ4261" s="403"/>
      <c r="BK4261" s="403"/>
    </row>
    <row r="4262" spans="1:63" x14ac:dyDescent="0.25">
      <c r="A4262" s="405"/>
      <c r="B4262" s="400"/>
      <c r="C4262" s="403"/>
      <c r="D4262" s="403"/>
      <c r="E4262" s="403"/>
      <c r="I4262" s="404"/>
      <c r="Q4262" s="405"/>
      <c r="S4262" s="405"/>
      <c r="T4262" s="403"/>
      <c r="U4262" s="406"/>
      <c r="V4262" s="400"/>
      <c r="W4262" s="405"/>
      <c r="X4262" s="405"/>
      <c r="Y4262" s="403"/>
      <c r="Z4262" s="407"/>
      <c r="AA4262" s="403"/>
      <c r="AB4262" s="405"/>
      <c r="AC4262" s="403"/>
      <c r="AD4262" s="406"/>
      <c r="AG4262" s="403"/>
      <c r="AH4262" s="403"/>
      <c r="AI4262" s="405"/>
      <c r="AL4262" s="403"/>
      <c r="AN4262" s="403"/>
      <c r="AO4262" s="405"/>
      <c r="AP4262" s="403"/>
      <c r="AQ4262" s="403"/>
      <c r="AR4262" s="403"/>
      <c r="AS4262" s="403"/>
      <c r="AT4262" s="403"/>
      <c r="AU4262" s="403"/>
      <c r="AV4262" s="405"/>
      <c r="AW4262" s="404"/>
      <c r="AY4262" s="403"/>
      <c r="BC4262" s="403"/>
      <c r="BD4262" s="403"/>
      <c r="BE4262" s="403"/>
      <c r="BF4262" s="403"/>
      <c r="BG4262" s="403"/>
      <c r="BH4262" s="403"/>
      <c r="BI4262" s="403"/>
      <c r="BJ4262" s="403"/>
      <c r="BK4262" s="403"/>
    </row>
    <row r="4263" spans="1:63" x14ac:dyDescent="0.25">
      <c r="A4263" s="405"/>
      <c r="B4263" s="400"/>
      <c r="C4263" s="403"/>
      <c r="D4263" s="403"/>
      <c r="E4263" s="403"/>
      <c r="I4263" s="404"/>
      <c r="Q4263" s="405"/>
      <c r="S4263" s="405"/>
      <c r="T4263" s="403"/>
      <c r="U4263" s="406"/>
      <c r="V4263" s="400"/>
      <c r="W4263" s="405"/>
      <c r="X4263" s="405"/>
      <c r="Y4263" s="403"/>
      <c r="Z4263" s="407"/>
      <c r="AA4263" s="403"/>
      <c r="AB4263" s="405"/>
      <c r="AC4263" s="403"/>
      <c r="AD4263" s="406"/>
      <c r="AG4263" s="403"/>
      <c r="AH4263" s="403"/>
      <c r="AI4263" s="405"/>
      <c r="AL4263" s="403"/>
      <c r="AN4263" s="403"/>
      <c r="AO4263" s="405"/>
      <c r="AP4263" s="403"/>
      <c r="AQ4263" s="403"/>
      <c r="AR4263" s="403"/>
      <c r="AS4263" s="403"/>
      <c r="AT4263" s="403"/>
      <c r="AU4263" s="403"/>
      <c r="AV4263" s="405"/>
      <c r="AW4263" s="404"/>
      <c r="AY4263" s="403"/>
      <c r="BC4263" s="403"/>
      <c r="BD4263" s="403"/>
      <c r="BE4263" s="403"/>
      <c r="BF4263" s="403"/>
      <c r="BG4263" s="403"/>
      <c r="BH4263" s="403"/>
      <c r="BI4263" s="403"/>
      <c r="BJ4263" s="403"/>
      <c r="BK4263" s="403"/>
    </row>
    <row r="4264" spans="1:63" x14ac:dyDescent="0.25">
      <c r="A4264" s="405"/>
      <c r="B4264" s="400"/>
      <c r="C4264" s="403"/>
      <c r="D4264" s="403"/>
      <c r="E4264" s="403"/>
      <c r="I4264" s="404"/>
      <c r="Q4264" s="405"/>
      <c r="S4264" s="405"/>
      <c r="T4264" s="403"/>
      <c r="U4264" s="406"/>
      <c r="V4264" s="400"/>
      <c r="W4264" s="405"/>
      <c r="X4264" s="405"/>
      <c r="Y4264" s="403"/>
      <c r="Z4264" s="407"/>
      <c r="AA4264" s="403"/>
      <c r="AB4264" s="405"/>
      <c r="AC4264" s="403"/>
      <c r="AD4264" s="406"/>
      <c r="AG4264" s="403"/>
      <c r="AH4264" s="403"/>
      <c r="AI4264" s="405"/>
      <c r="AL4264" s="403"/>
      <c r="AN4264" s="403"/>
      <c r="AO4264" s="405"/>
      <c r="AP4264" s="403"/>
      <c r="AQ4264" s="403"/>
      <c r="AR4264" s="403"/>
      <c r="AS4264" s="403"/>
      <c r="AT4264" s="403"/>
      <c r="AU4264" s="403"/>
      <c r="AV4264" s="405"/>
      <c r="AW4264" s="404"/>
      <c r="AY4264" s="403"/>
      <c r="BC4264" s="403"/>
      <c r="BD4264" s="403"/>
      <c r="BE4264" s="403"/>
      <c r="BF4264" s="403"/>
      <c r="BG4264" s="403"/>
      <c r="BH4264" s="403"/>
      <c r="BI4264" s="403"/>
      <c r="BJ4264" s="403"/>
      <c r="BK4264" s="403"/>
    </row>
    <row r="4265" spans="1:63" x14ac:dyDescent="0.25">
      <c r="A4265" s="405"/>
      <c r="B4265" s="400"/>
      <c r="C4265" s="403"/>
      <c r="D4265" s="403"/>
      <c r="E4265" s="403"/>
      <c r="I4265" s="404"/>
      <c r="Q4265" s="405"/>
      <c r="S4265" s="405"/>
      <c r="T4265" s="403"/>
      <c r="U4265" s="406"/>
      <c r="V4265" s="400"/>
      <c r="W4265" s="405"/>
      <c r="X4265" s="405"/>
      <c r="Y4265" s="403"/>
      <c r="Z4265" s="407"/>
      <c r="AA4265" s="403"/>
      <c r="AB4265" s="405"/>
      <c r="AC4265" s="403"/>
      <c r="AD4265" s="406"/>
      <c r="AG4265" s="403"/>
      <c r="AH4265" s="403"/>
      <c r="AI4265" s="405"/>
      <c r="AL4265" s="403"/>
      <c r="AN4265" s="403"/>
      <c r="AO4265" s="405"/>
      <c r="AP4265" s="403"/>
      <c r="AQ4265" s="403"/>
      <c r="AR4265" s="403"/>
      <c r="AS4265" s="403"/>
      <c r="AT4265" s="403"/>
      <c r="AU4265" s="403"/>
      <c r="AV4265" s="405"/>
      <c r="AW4265" s="404"/>
      <c r="AY4265" s="403"/>
      <c r="BC4265" s="403"/>
      <c r="BD4265" s="403"/>
      <c r="BE4265" s="403"/>
      <c r="BF4265" s="403"/>
      <c r="BG4265" s="403"/>
      <c r="BH4265" s="403"/>
      <c r="BI4265" s="403"/>
      <c r="BJ4265" s="403"/>
      <c r="BK4265" s="403"/>
    </row>
    <row r="4266" spans="1:63" x14ac:dyDescent="0.25">
      <c r="A4266" s="405"/>
      <c r="B4266" s="400"/>
      <c r="C4266" s="403"/>
      <c r="D4266" s="403"/>
      <c r="E4266" s="403"/>
      <c r="I4266" s="404"/>
      <c r="Q4266" s="405"/>
      <c r="S4266" s="405"/>
      <c r="T4266" s="403"/>
      <c r="U4266" s="406"/>
      <c r="V4266" s="400"/>
      <c r="W4266" s="405"/>
      <c r="X4266" s="405"/>
      <c r="Y4266" s="403"/>
      <c r="Z4266" s="407"/>
      <c r="AA4266" s="403"/>
      <c r="AB4266" s="405"/>
      <c r="AC4266" s="403"/>
      <c r="AD4266" s="406"/>
      <c r="AG4266" s="403"/>
      <c r="AH4266" s="403"/>
      <c r="AI4266" s="405"/>
      <c r="AL4266" s="403"/>
      <c r="AN4266" s="403"/>
      <c r="AO4266" s="405"/>
      <c r="AP4266" s="403"/>
      <c r="AQ4266" s="403"/>
      <c r="AR4266" s="403"/>
      <c r="AS4266" s="403"/>
      <c r="AT4266" s="403"/>
      <c r="AU4266" s="403"/>
      <c r="AV4266" s="405"/>
      <c r="AW4266" s="404"/>
      <c r="AY4266" s="403"/>
      <c r="BC4266" s="403"/>
      <c r="BD4266" s="403"/>
      <c r="BE4266" s="403"/>
      <c r="BF4266" s="403"/>
      <c r="BG4266" s="403"/>
      <c r="BH4266" s="403"/>
      <c r="BI4266" s="403"/>
      <c r="BJ4266" s="403"/>
      <c r="BK4266" s="403"/>
    </row>
    <row r="4267" spans="1:63" x14ac:dyDescent="0.25">
      <c r="A4267" s="405"/>
      <c r="B4267" s="400"/>
      <c r="C4267" s="403"/>
      <c r="D4267" s="403"/>
      <c r="E4267" s="403"/>
      <c r="I4267" s="404"/>
      <c r="Q4267" s="405"/>
      <c r="S4267" s="405"/>
      <c r="T4267" s="403"/>
      <c r="U4267" s="406"/>
      <c r="V4267" s="400"/>
      <c r="W4267" s="405"/>
      <c r="X4267" s="405"/>
      <c r="Y4267" s="403"/>
      <c r="Z4267" s="407"/>
      <c r="AA4267" s="403"/>
      <c r="AB4267" s="405"/>
      <c r="AC4267" s="403"/>
      <c r="AD4267" s="406"/>
      <c r="AG4267" s="403"/>
      <c r="AH4267" s="403"/>
      <c r="AI4267" s="405"/>
      <c r="AL4267" s="403"/>
      <c r="AN4267" s="403"/>
      <c r="AO4267" s="405"/>
      <c r="AP4267" s="403"/>
      <c r="AQ4267" s="403"/>
      <c r="AR4267" s="403"/>
      <c r="AS4267" s="403"/>
      <c r="AT4267" s="403"/>
      <c r="AU4267" s="403"/>
      <c r="AV4267" s="405"/>
      <c r="AW4267" s="404"/>
      <c r="AY4267" s="403"/>
      <c r="BC4267" s="403"/>
      <c r="BD4267" s="403"/>
      <c r="BE4267" s="403"/>
      <c r="BF4267" s="403"/>
      <c r="BG4267" s="403"/>
      <c r="BH4267" s="403"/>
      <c r="BI4267" s="403"/>
      <c r="BJ4267" s="403"/>
      <c r="BK4267" s="403"/>
    </row>
    <row r="4268" spans="1:63" x14ac:dyDescent="0.25">
      <c r="A4268" s="405"/>
      <c r="B4268" s="400"/>
      <c r="C4268" s="403"/>
      <c r="D4268" s="403"/>
      <c r="E4268" s="403"/>
      <c r="I4268" s="404"/>
      <c r="Q4268" s="405"/>
      <c r="S4268" s="405"/>
      <c r="T4268" s="403"/>
      <c r="U4268" s="406"/>
      <c r="V4268" s="400"/>
      <c r="W4268" s="405"/>
      <c r="X4268" s="405"/>
      <c r="Y4268" s="403"/>
      <c r="Z4268" s="407"/>
      <c r="AA4268" s="403"/>
      <c r="AB4268" s="405"/>
      <c r="AC4268" s="403"/>
      <c r="AD4268" s="406"/>
      <c r="AG4268" s="403"/>
      <c r="AH4268" s="403"/>
      <c r="AI4268" s="405"/>
      <c r="AL4268" s="403"/>
      <c r="AN4268" s="403"/>
      <c r="AO4268" s="405"/>
      <c r="AP4268" s="403"/>
      <c r="AQ4268" s="403"/>
      <c r="AR4268" s="403"/>
      <c r="AS4268" s="403"/>
      <c r="AT4268" s="403"/>
      <c r="AU4268" s="403"/>
      <c r="AV4268" s="405"/>
      <c r="AW4268" s="404"/>
      <c r="AY4268" s="403"/>
      <c r="BC4268" s="403"/>
      <c r="BD4268" s="403"/>
      <c r="BE4268" s="403"/>
      <c r="BF4268" s="403"/>
      <c r="BG4268" s="403"/>
      <c r="BH4268" s="403"/>
      <c r="BI4268" s="403"/>
      <c r="BJ4268" s="403"/>
      <c r="BK4268" s="403"/>
    </row>
    <row r="4269" spans="1:63" x14ac:dyDescent="0.25">
      <c r="A4269" s="405"/>
      <c r="B4269" s="400"/>
      <c r="C4269" s="403"/>
      <c r="D4269" s="403"/>
      <c r="E4269" s="403"/>
      <c r="I4269" s="404"/>
      <c r="Q4269" s="405"/>
      <c r="S4269" s="405"/>
      <c r="T4269" s="403"/>
      <c r="U4269" s="406"/>
      <c r="V4269" s="400"/>
      <c r="W4269" s="405"/>
      <c r="X4269" s="405"/>
      <c r="Y4269" s="403"/>
      <c r="Z4269" s="407"/>
      <c r="AA4269" s="403"/>
      <c r="AB4269" s="405"/>
      <c r="AC4269" s="403"/>
      <c r="AD4269" s="406"/>
      <c r="AG4269" s="403"/>
      <c r="AH4269" s="403"/>
      <c r="AI4269" s="405"/>
      <c r="AL4269" s="403"/>
      <c r="AN4269" s="403"/>
      <c r="AO4269" s="405"/>
      <c r="AP4269" s="403"/>
      <c r="AQ4269" s="403"/>
      <c r="AR4269" s="403"/>
      <c r="AS4269" s="403"/>
      <c r="AT4269" s="403"/>
      <c r="AU4269" s="403"/>
      <c r="AV4269" s="405"/>
      <c r="AW4269" s="404"/>
      <c r="AY4269" s="403"/>
      <c r="BC4269" s="403"/>
      <c r="BD4269" s="403"/>
      <c r="BE4269" s="403"/>
      <c r="BF4269" s="403"/>
      <c r="BG4269" s="403"/>
      <c r="BH4269" s="403"/>
      <c r="BI4269" s="403"/>
      <c r="BJ4269" s="403"/>
      <c r="BK4269" s="403"/>
    </row>
    <row r="4270" spans="1:63" x14ac:dyDescent="0.25">
      <c r="A4270" s="405"/>
      <c r="B4270" s="400"/>
      <c r="C4270" s="403"/>
      <c r="D4270" s="403"/>
      <c r="E4270" s="403"/>
      <c r="I4270" s="404"/>
      <c r="Q4270" s="405"/>
      <c r="S4270" s="405"/>
      <c r="T4270" s="403"/>
      <c r="U4270" s="406"/>
      <c r="V4270" s="400"/>
      <c r="W4270" s="405"/>
      <c r="X4270" s="405"/>
      <c r="Y4270" s="403"/>
      <c r="Z4270" s="407"/>
      <c r="AA4270" s="403"/>
      <c r="AB4270" s="405"/>
      <c r="AC4270" s="403"/>
      <c r="AD4270" s="406"/>
      <c r="AG4270" s="403"/>
      <c r="AH4270" s="403"/>
      <c r="AI4270" s="405"/>
      <c r="AL4270" s="403"/>
      <c r="AN4270" s="403"/>
      <c r="AO4270" s="405"/>
      <c r="AP4270" s="403"/>
      <c r="AQ4270" s="403"/>
      <c r="AR4270" s="403"/>
      <c r="AS4270" s="403"/>
      <c r="AT4270" s="403"/>
      <c r="AU4270" s="403"/>
      <c r="AV4270" s="405"/>
      <c r="AW4270" s="404"/>
      <c r="AY4270" s="403"/>
      <c r="BC4270" s="403"/>
      <c r="BD4270" s="403"/>
      <c r="BE4270" s="403"/>
      <c r="BF4270" s="403"/>
      <c r="BG4270" s="403"/>
      <c r="BH4270" s="403"/>
      <c r="BI4270" s="403"/>
      <c r="BJ4270" s="403"/>
      <c r="BK4270" s="403"/>
    </row>
    <row r="4271" spans="1:63" x14ac:dyDescent="0.25">
      <c r="A4271" s="405"/>
      <c r="B4271" s="400"/>
      <c r="C4271" s="403"/>
      <c r="D4271" s="403"/>
      <c r="E4271" s="403"/>
      <c r="I4271" s="404"/>
      <c r="Q4271" s="405"/>
      <c r="S4271" s="405"/>
      <c r="T4271" s="403"/>
      <c r="U4271" s="406"/>
      <c r="V4271" s="400"/>
      <c r="W4271" s="405"/>
      <c r="X4271" s="405"/>
      <c r="Y4271" s="403"/>
      <c r="Z4271" s="407"/>
      <c r="AA4271" s="403"/>
      <c r="AB4271" s="405"/>
      <c r="AC4271" s="403"/>
      <c r="AD4271" s="406"/>
      <c r="AG4271" s="403"/>
      <c r="AH4271" s="403"/>
      <c r="AI4271" s="405"/>
      <c r="AL4271" s="403"/>
      <c r="AN4271" s="403"/>
      <c r="AO4271" s="405"/>
      <c r="AP4271" s="403"/>
      <c r="AQ4271" s="403"/>
      <c r="AR4271" s="403"/>
      <c r="AS4271" s="403"/>
      <c r="AT4271" s="403"/>
      <c r="AU4271" s="403"/>
      <c r="AV4271" s="405"/>
      <c r="AW4271" s="404"/>
      <c r="AY4271" s="403"/>
      <c r="BC4271" s="403"/>
      <c r="BD4271" s="403"/>
      <c r="BE4271" s="403"/>
      <c r="BF4271" s="403"/>
      <c r="BG4271" s="403"/>
      <c r="BH4271" s="403"/>
      <c r="BI4271" s="403"/>
      <c r="BJ4271" s="403"/>
      <c r="BK4271" s="403"/>
    </row>
    <row r="4272" spans="1:63" x14ac:dyDescent="0.25">
      <c r="A4272" s="405"/>
      <c r="B4272" s="400"/>
      <c r="C4272" s="403"/>
      <c r="D4272" s="403"/>
      <c r="E4272" s="403"/>
      <c r="I4272" s="404"/>
      <c r="Q4272" s="405"/>
      <c r="S4272" s="405"/>
      <c r="T4272" s="403"/>
      <c r="U4272" s="406"/>
      <c r="V4272" s="400"/>
      <c r="W4272" s="405"/>
      <c r="X4272" s="405"/>
      <c r="Y4272" s="403"/>
      <c r="Z4272" s="407"/>
      <c r="AA4272" s="403"/>
      <c r="AB4272" s="405"/>
      <c r="AC4272" s="403"/>
      <c r="AD4272" s="406"/>
      <c r="AG4272" s="403"/>
      <c r="AH4272" s="403"/>
      <c r="AI4272" s="405"/>
      <c r="AL4272" s="403"/>
      <c r="AN4272" s="403"/>
      <c r="AO4272" s="405"/>
      <c r="AP4272" s="403"/>
      <c r="AQ4272" s="403"/>
      <c r="AR4272" s="403"/>
      <c r="AS4272" s="403"/>
      <c r="AT4272" s="403"/>
      <c r="AU4272" s="403"/>
      <c r="AV4272" s="405"/>
      <c r="AW4272" s="404"/>
      <c r="AY4272" s="403"/>
      <c r="BC4272" s="403"/>
      <c r="BD4272" s="403"/>
      <c r="BE4272" s="403"/>
      <c r="BF4272" s="403"/>
      <c r="BG4272" s="403"/>
      <c r="BH4272" s="403"/>
      <c r="BI4272" s="403"/>
      <c r="BJ4272" s="403"/>
      <c r="BK4272" s="403"/>
    </row>
    <row r="4273" spans="1:63" x14ac:dyDescent="0.25">
      <c r="A4273" s="405"/>
      <c r="B4273" s="400"/>
      <c r="C4273" s="403"/>
      <c r="D4273" s="403"/>
      <c r="E4273" s="403"/>
      <c r="I4273" s="404"/>
      <c r="Q4273" s="405"/>
      <c r="S4273" s="405"/>
      <c r="T4273" s="403"/>
      <c r="U4273" s="406"/>
      <c r="V4273" s="400"/>
      <c r="W4273" s="405"/>
      <c r="X4273" s="405"/>
      <c r="Y4273" s="403"/>
      <c r="Z4273" s="407"/>
      <c r="AA4273" s="403"/>
      <c r="AB4273" s="405"/>
      <c r="AC4273" s="403"/>
      <c r="AD4273" s="406"/>
      <c r="AG4273" s="403"/>
      <c r="AH4273" s="403"/>
      <c r="AI4273" s="405"/>
      <c r="AL4273" s="403"/>
      <c r="AN4273" s="403"/>
      <c r="AO4273" s="405"/>
      <c r="AP4273" s="403"/>
      <c r="AQ4273" s="403"/>
      <c r="AR4273" s="403"/>
      <c r="AS4273" s="403"/>
      <c r="AT4273" s="403"/>
      <c r="AU4273" s="403"/>
      <c r="AV4273" s="405"/>
      <c r="AW4273" s="404"/>
      <c r="AY4273" s="403"/>
      <c r="BC4273" s="403"/>
      <c r="BD4273" s="403"/>
      <c r="BE4273" s="403"/>
      <c r="BF4273" s="403"/>
      <c r="BG4273" s="403"/>
      <c r="BH4273" s="403"/>
      <c r="BI4273" s="403"/>
      <c r="BJ4273" s="403"/>
      <c r="BK4273" s="403"/>
    </row>
    <row r="4274" spans="1:63" x14ac:dyDescent="0.25">
      <c r="A4274" s="405"/>
      <c r="B4274" s="400"/>
      <c r="C4274" s="403"/>
      <c r="D4274" s="403"/>
      <c r="E4274" s="403"/>
      <c r="I4274" s="404"/>
      <c r="Q4274" s="405"/>
      <c r="S4274" s="405"/>
      <c r="T4274" s="403"/>
      <c r="U4274" s="406"/>
      <c r="V4274" s="400"/>
      <c r="W4274" s="405"/>
      <c r="X4274" s="405"/>
      <c r="Y4274" s="403"/>
      <c r="Z4274" s="407"/>
      <c r="AA4274" s="403"/>
      <c r="AB4274" s="405"/>
      <c r="AC4274" s="403"/>
      <c r="AD4274" s="406"/>
      <c r="AG4274" s="403"/>
      <c r="AH4274" s="403"/>
      <c r="AI4274" s="405"/>
      <c r="AL4274" s="403"/>
      <c r="AN4274" s="403"/>
      <c r="AO4274" s="405"/>
      <c r="AP4274" s="403"/>
      <c r="AQ4274" s="403"/>
      <c r="AR4274" s="403"/>
      <c r="AS4274" s="403"/>
      <c r="AT4274" s="403"/>
      <c r="AU4274" s="403"/>
      <c r="AV4274" s="405"/>
      <c r="AW4274" s="404"/>
      <c r="AY4274" s="403"/>
      <c r="BC4274" s="403"/>
      <c r="BD4274" s="403"/>
      <c r="BE4274" s="403"/>
      <c r="BF4274" s="403"/>
      <c r="BG4274" s="403"/>
      <c r="BH4274" s="403"/>
      <c r="BI4274" s="403"/>
      <c r="BJ4274" s="403"/>
      <c r="BK4274" s="403"/>
    </row>
    <row r="4275" spans="1:63" x14ac:dyDescent="0.25">
      <c r="A4275" s="405"/>
      <c r="B4275" s="400"/>
      <c r="C4275" s="403"/>
      <c r="D4275" s="403"/>
      <c r="E4275" s="403"/>
      <c r="I4275" s="404"/>
      <c r="Q4275" s="405"/>
      <c r="S4275" s="405"/>
      <c r="T4275" s="403"/>
      <c r="U4275" s="406"/>
      <c r="V4275" s="400"/>
      <c r="W4275" s="405"/>
      <c r="X4275" s="405"/>
      <c r="Y4275" s="403"/>
      <c r="Z4275" s="407"/>
      <c r="AA4275" s="403"/>
      <c r="AB4275" s="405"/>
      <c r="AC4275" s="403"/>
      <c r="AD4275" s="406"/>
      <c r="AG4275" s="403"/>
      <c r="AH4275" s="403"/>
      <c r="AI4275" s="405"/>
      <c r="AL4275" s="403"/>
      <c r="AN4275" s="403"/>
      <c r="AO4275" s="405"/>
      <c r="AP4275" s="403"/>
      <c r="AQ4275" s="403"/>
      <c r="AR4275" s="403"/>
      <c r="AS4275" s="403"/>
      <c r="AT4275" s="403"/>
      <c r="AU4275" s="403"/>
      <c r="AV4275" s="405"/>
      <c r="AW4275" s="404"/>
      <c r="AY4275" s="403"/>
      <c r="BC4275" s="403"/>
      <c r="BD4275" s="403"/>
      <c r="BE4275" s="403"/>
      <c r="BF4275" s="403"/>
      <c r="BG4275" s="403"/>
      <c r="BH4275" s="403"/>
      <c r="BI4275" s="403"/>
      <c r="BJ4275" s="403"/>
      <c r="BK4275" s="403"/>
    </row>
    <row r="4276" spans="1:63" x14ac:dyDescent="0.25">
      <c r="A4276" s="405"/>
      <c r="B4276" s="400"/>
      <c r="C4276" s="403"/>
      <c r="D4276" s="403"/>
      <c r="E4276" s="403"/>
      <c r="I4276" s="404"/>
      <c r="Q4276" s="405"/>
      <c r="S4276" s="405"/>
      <c r="T4276" s="403"/>
      <c r="U4276" s="406"/>
      <c r="V4276" s="400"/>
      <c r="W4276" s="405"/>
      <c r="X4276" s="405"/>
      <c r="Y4276" s="403"/>
      <c r="Z4276" s="407"/>
      <c r="AA4276" s="403"/>
      <c r="AB4276" s="405"/>
      <c r="AC4276" s="403"/>
      <c r="AD4276" s="406"/>
      <c r="AG4276" s="403"/>
      <c r="AH4276" s="403"/>
      <c r="AI4276" s="405"/>
      <c r="AL4276" s="403"/>
      <c r="AN4276" s="403"/>
      <c r="AO4276" s="405"/>
      <c r="AP4276" s="403"/>
      <c r="AQ4276" s="403"/>
      <c r="AR4276" s="403"/>
      <c r="AS4276" s="403"/>
      <c r="AT4276" s="403"/>
      <c r="AU4276" s="403"/>
      <c r="AV4276" s="405"/>
      <c r="AW4276" s="404"/>
      <c r="AY4276" s="403"/>
      <c r="BC4276" s="403"/>
      <c r="BD4276" s="403"/>
      <c r="BE4276" s="403"/>
      <c r="BF4276" s="403"/>
      <c r="BG4276" s="403"/>
      <c r="BH4276" s="403"/>
      <c r="BI4276" s="403"/>
      <c r="BJ4276" s="403"/>
      <c r="BK4276" s="403"/>
    </row>
    <row r="4277" spans="1:63" x14ac:dyDescent="0.25">
      <c r="A4277" s="405"/>
      <c r="B4277" s="400"/>
      <c r="C4277" s="403"/>
      <c r="D4277" s="403"/>
      <c r="E4277" s="403"/>
      <c r="I4277" s="404"/>
      <c r="Q4277" s="405"/>
      <c r="S4277" s="405"/>
      <c r="T4277" s="403"/>
      <c r="U4277" s="406"/>
      <c r="V4277" s="400"/>
      <c r="W4277" s="405"/>
      <c r="X4277" s="405"/>
      <c r="Y4277" s="403"/>
      <c r="Z4277" s="407"/>
      <c r="AA4277" s="403"/>
      <c r="AB4277" s="405"/>
      <c r="AC4277" s="403"/>
      <c r="AD4277" s="406"/>
      <c r="AG4277" s="403"/>
      <c r="AH4277" s="403"/>
      <c r="AI4277" s="405"/>
      <c r="AL4277" s="403"/>
      <c r="AN4277" s="403"/>
      <c r="AO4277" s="405"/>
      <c r="AP4277" s="403"/>
      <c r="AQ4277" s="403"/>
      <c r="AR4277" s="403"/>
      <c r="AS4277" s="403"/>
      <c r="AT4277" s="403"/>
      <c r="AU4277" s="403"/>
      <c r="AV4277" s="405"/>
      <c r="AW4277" s="404"/>
      <c r="AY4277" s="403"/>
      <c r="BC4277" s="403"/>
      <c r="BD4277" s="403"/>
      <c r="BE4277" s="403"/>
      <c r="BF4277" s="403"/>
      <c r="BG4277" s="403"/>
      <c r="BH4277" s="403"/>
      <c r="BI4277" s="403"/>
      <c r="BJ4277" s="403"/>
      <c r="BK4277" s="403"/>
    </row>
    <row r="4278" spans="1:63" x14ac:dyDescent="0.25">
      <c r="A4278" s="405"/>
      <c r="B4278" s="400"/>
      <c r="C4278" s="403"/>
      <c r="D4278" s="403"/>
      <c r="E4278" s="403"/>
      <c r="I4278" s="404"/>
      <c r="Q4278" s="405"/>
      <c r="S4278" s="405"/>
      <c r="T4278" s="403"/>
      <c r="U4278" s="406"/>
      <c r="V4278" s="400"/>
      <c r="W4278" s="405"/>
      <c r="X4278" s="405"/>
      <c r="Y4278" s="403"/>
      <c r="Z4278" s="407"/>
      <c r="AA4278" s="403"/>
      <c r="AB4278" s="405"/>
      <c r="AC4278" s="403"/>
      <c r="AD4278" s="406"/>
      <c r="AG4278" s="403"/>
      <c r="AH4278" s="403"/>
      <c r="AI4278" s="405"/>
      <c r="AL4278" s="403"/>
      <c r="AN4278" s="403"/>
      <c r="AO4278" s="405"/>
      <c r="AP4278" s="403"/>
      <c r="AQ4278" s="403"/>
      <c r="AR4278" s="403"/>
      <c r="AS4278" s="403"/>
      <c r="AT4278" s="403"/>
      <c r="AU4278" s="403"/>
      <c r="AV4278" s="405"/>
      <c r="AW4278" s="404"/>
      <c r="AY4278" s="403"/>
      <c r="BC4278" s="403"/>
      <c r="BD4278" s="403"/>
      <c r="BE4278" s="403"/>
      <c r="BF4278" s="403"/>
      <c r="BG4278" s="403"/>
      <c r="BH4278" s="403"/>
      <c r="BI4278" s="403"/>
      <c r="BJ4278" s="403"/>
      <c r="BK4278" s="403"/>
    </row>
    <row r="4279" spans="1:63" x14ac:dyDescent="0.25">
      <c r="A4279" s="405"/>
      <c r="B4279" s="400"/>
      <c r="C4279" s="403"/>
      <c r="D4279" s="403"/>
      <c r="E4279" s="403"/>
      <c r="I4279" s="404"/>
      <c r="Q4279" s="405"/>
      <c r="S4279" s="405"/>
      <c r="T4279" s="403"/>
      <c r="U4279" s="406"/>
      <c r="V4279" s="400"/>
      <c r="W4279" s="405"/>
      <c r="X4279" s="405"/>
      <c r="Y4279" s="403"/>
      <c r="Z4279" s="407"/>
      <c r="AA4279" s="403"/>
      <c r="AB4279" s="405"/>
      <c r="AC4279" s="403"/>
      <c r="AD4279" s="406"/>
      <c r="AG4279" s="403"/>
      <c r="AH4279" s="403"/>
      <c r="AI4279" s="405"/>
      <c r="AL4279" s="403"/>
      <c r="AN4279" s="403"/>
      <c r="AO4279" s="405"/>
      <c r="AP4279" s="403"/>
      <c r="AQ4279" s="403"/>
      <c r="AR4279" s="403"/>
      <c r="AS4279" s="403"/>
      <c r="AT4279" s="403"/>
      <c r="AU4279" s="403"/>
      <c r="AV4279" s="405"/>
      <c r="AW4279" s="404"/>
      <c r="AY4279" s="403"/>
      <c r="BC4279" s="403"/>
      <c r="BD4279" s="403"/>
      <c r="BE4279" s="403"/>
      <c r="BF4279" s="403"/>
      <c r="BG4279" s="403"/>
      <c r="BH4279" s="403"/>
      <c r="BI4279" s="403"/>
      <c r="BJ4279" s="403"/>
      <c r="BK4279" s="403"/>
    </row>
    <row r="4280" spans="1:63" x14ac:dyDescent="0.25">
      <c r="A4280" s="405"/>
      <c r="B4280" s="400"/>
      <c r="C4280" s="403"/>
      <c r="D4280" s="403"/>
      <c r="E4280" s="403"/>
      <c r="I4280" s="404"/>
      <c r="Q4280" s="405"/>
      <c r="S4280" s="405"/>
      <c r="T4280" s="403"/>
      <c r="U4280" s="406"/>
      <c r="V4280" s="400"/>
      <c r="W4280" s="405"/>
      <c r="X4280" s="405"/>
      <c r="Y4280" s="403"/>
      <c r="Z4280" s="407"/>
      <c r="AA4280" s="403"/>
      <c r="AB4280" s="405"/>
      <c r="AC4280" s="403"/>
      <c r="AD4280" s="406"/>
      <c r="AG4280" s="403"/>
      <c r="AH4280" s="403"/>
      <c r="AI4280" s="405"/>
      <c r="AL4280" s="403"/>
      <c r="AN4280" s="403"/>
      <c r="AO4280" s="405"/>
      <c r="AP4280" s="403"/>
      <c r="AQ4280" s="403"/>
      <c r="AR4280" s="403"/>
      <c r="AS4280" s="403"/>
      <c r="AT4280" s="403"/>
      <c r="AU4280" s="403"/>
      <c r="AV4280" s="405"/>
      <c r="AW4280" s="404"/>
      <c r="AY4280" s="403"/>
      <c r="BC4280" s="403"/>
      <c r="BD4280" s="403"/>
      <c r="BE4280" s="403"/>
      <c r="BF4280" s="403"/>
      <c r="BG4280" s="403"/>
      <c r="BH4280" s="403"/>
      <c r="BI4280" s="403"/>
      <c r="BJ4280" s="403"/>
      <c r="BK4280" s="403"/>
    </row>
    <row r="4281" spans="1:63" x14ac:dyDescent="0.25">
      <c r="A4281" s="405"/>
      <c r="B4281" s="400"/>
      <c r="C4281" s="403"/>
      <c r="D4281" s="403"/>
      <c r="E4281" s="403"/>
      <c r="I4281" s="404"/>
      <c r="Q4281" s="405"/>
      <c r="S4281" s="405"/>
      <c r="T4281" s="403"/>
      <c r="U4281" s="406"/>
      <c r="V4281" s="400"/>
      <c r="W4281" s="405"/>
      <c r="X4281" s="405"/>
      <c r="Y4281" s="403"/>
      <c r="Z4281" s="407"/>
      <c r="AA4281" s="403"/>
      <c r="AB4281" s="405"/>
      <c r="AC4281" s="403"/>
      <c r="AD4281" s="406"/>
      <c r="AG4281" s="403"/>
      <c r="AH4281" s="403"/>
      <c r="AI4281" s="405"/>
      <c r="AL4281" s="403"/>
      <c r="AN4281" s="403"/>
      <c r="AO4281" s="405"/>
      <c r="AP4281" s="403"/>
      <c r="AQ4281" s="403"/>
      <c r="AR4281" s="403"/>
      <c r="AS4281" s="403"/>
      <c r="AT4281" s="403"/>
      <c r="AU4281" s="403"/>
      <c r="AV4281" s="405"/>
      <c r="AW4281" s="404"/>
      <c r="AY4281" s="403"/>
      <c r="BC4281" s="403"/>
      <c r="BD4281" s="403"/>
      <c r="BE4281" s="403"/>
      <c r="BF4281" s="403"/>
      <c r="BG4281" s="403"/>
      <c r="BH4281" s="403"/>
      <c r="BI4281" s="403"/>
      <c r="BJ4281" s="403"/>
      <c r="BK4281" s="403"/>
    </row>
    <row r="4282" spans="1:63" x14ac:dyDescent="0.25">
      <c r="A4282" s="405"/>
      <c r="B4282" s="400"/>
      <c r="C4282" s="403"/>
      <c r="D4282" s="403"/>
      <c r="E4282" s="403"/>
      <c r="I4282" s="404"/>
      <c r="Q4282" s="405"/>
      <c r="S4282" s="405"/>
      <c r="T4282" s="403"/>
      <c r="U4282" s="406"/>
      <c r="V4282" s="400"/>
      <c r="W4282" s="405"/>
      <c r="X4282" s="405"/>
      <c r="Y4282" s="403"/>
      <c r="Z4282" s="407"/>
      <c r="AA4282" s="403"/>
      <c r="AB4282" s="405"/>
      <c r="AC4282" s="403"/>
      <c r="AD4282" s="406"/>
      <c r="AG4282" s="403"/>
      <c r="AH4282" s="403"/>
      <c r="AI4282" s="405"/>
      <c r="AL4282" s="403"/>
      <c r="AN4282" s="403"/>
      <c r="AO4282" s="405"/>
      <c r="AP4282" s="403"/>
      <c r="AQ4282" s="403"/>
      <c r="AR4282" s="403"/>
      <c r="AS4282" s="403"/>
      <c r="AT4282" s="403"/>
      <c r="AU4282" s="403"/>
      <c r="AV4282" s="405"/>
      <c r="AW4282" s="404"/>
      <c r="AY4282" s="403"/>
      <c r="BC4282" s="403"/>
      <c r="BD4282" s="403"/>
      <c r="BE4282" s="403"/>
      <c r="BF4282" s="403"/>
      <c r="BG4282" s="403"/>
      <c r="BH4282" s="403"/>
      <c r="BI4282" s="403"/>
      <c r="BJ4282" s="403"/>
      <c r="BK4282" s="403"/>
    </row>
    <row r="4283" spans="1:63" x14ac:dyDescent="0.25">
      <c r="A4283" s="405"/>
      <c r="B4283" s="400"/>
      <c r="C4283" s="403"/>
      <c r="D4283" s="403"/>
      <c r="E4283" s="403"/>
      <c r="I4283" s="404"/>
      <c r="Q4283" s="405"/>
      <c r="S4283" s="405"/>
      <c r="T4283" s="403"/>
      <c r="U4283" s="406"/>
      <c r="V4283" s="400"/>
      <c r="W4283" s="405"/>
      <c r="X4283" s="405"/>
      <c r="Y4283" s="403"/>
      <c r="Z4283" s="407"/>
      <c r="AA4283" s="403"/>
      <c r="AB4283" s="405"/>
      <c r="AC4283" s="403"/>
      <c r="AD4283" s="406"/>
      <c r="AG4283" s="403"/>
      <c r="AH4283" s="403"/>
      <c r="AI4283" s="405"/>
      <c r="AL4283" s="403"/>
      <c r="AN4283" s="403"/>
      <c r="AO4283" s="405"/>
      <c r="AP4283" s="403"/>
      <c r="AQ4283" s="403"/>
      <c r="AR4283" s="403"/>
      <c r="AS4283" s="403"/>
      <c r="AT4283" s="403"/>
      <c r="AU4283" s="403"/>
      <c r="AV4283" s="405"/>
      <c r="AW4283" s="404"/>
      <c r="AY4283" s="403"/>
      <c r="BC4283" s="403"/>
      <c r="BD4283" s="403"/>
      <c r="BE4283" s="403"/>
      <c r="BF4283" s="403"/>
      <c r="BG4283" s="403"/>
      <c r="BH4283" s="403"/>
      <c r="BI4283" s="403"/>
      <c r="BJ4283" s="403"/>
      <c r="BK4283" s="403"/>
    </row>
    <row r="4284" spans="1:63" x14ac:dyDescent="0.25">
      <c r="A4284" s="405"/>
      <c r="B4284" s="400"/>
      <c r="C4284" s="403"/>
      <c r="D4284" s="403"/>
      <c r="E4284" s="403"/>
      <c r="I4284" s="404"/>
      <c r="Q4284" s="405"/>
      <c r="S4284" s="405"/>
      <c r="T4284" s="403"/>
      <c r="U4284" s="406"/>
      <c r="V4284" s="400"/>
      <c r="W4284" s="405"/>
      <c r="X4284" s="405"/>
      <c r="Y4284" s="403"/>
      <c r="Z4284" s="407"/>
      <c r="AA4284" s="403"/>
      <c r="AB4284" s="405"/>
      <c r="AC4284" s="403"/>
      <c r="AD4284" s="406"/>
      <c r="AG4284" s="403"/>
      <c r="AH4284" s="403"/>
      <c r="AI4284" s="405"/>
      <c r="AL4284" s="403"/>
      <c r="AN4284" s="403"/>
      <c r="AO4284" s="405"/>
      <c r="AP4284" s="403"/>
      <c r="AQ4284" s="403"/>
      <c r="AR4284" s="403"/>
      <c r="AS4284" s="403"/>
      <c r="AT4284" s="403"/>
      <c r="AU4284" s="403"/>
      <c r="AV4284" s="405"/>
      <c r="AW4284" s="404"/>
      <c r="AY4284" s="403"/>
      <c r="BC4284" s="403"/>
      <c r="BD4284" s="403"/>
      <c r="BE4284" s="403"/>
      <c r="BF4284" s="403"/>
      <c r="BG4284" s="403"/>
      <c r="BH4284" s="403"/>
      <c r="BI4284" s="403"/>
      <c r="BJ4284" s="403"/>
      <c r="BK4284" s="403"/>
    </row>
    <row r="4285" spans="1:63" x14ac:dyDescent="0.25">
      <c r="A4285" s="405"/>
      <c r="B4285" s="400"/>
      <c r="C4285" s="403"/>
      <c r="D4285" s="403"/>
      <c r="E4285" s="403"/>
      <c r="I4285" s="404"/>
      <c r="Q4285" s="405"/>
      <c r="S4285" s="405"/>
      <c r="T4285" s="403"/>
      <c r="U4285" s="406"/>
      <c r="V4285" s="400"/>
      <c r="W4285" s="405"/>
      <c r="X4285" s="405"/>
      <c r="Y4285" s="403"/>
      <c r="Z4285" s="407"/>
      <c r="AA4285" s="403"/>
      <c r="AB4285" s="405"/>
      <c r="AC4285" s="403"/>
      <c r="AD4285" s="406"/>
      <c r="AG4285" s="403"/>
      <c r="AH4285" s="403"/>
      <c r="AI4285" s="405"/>
      <c r="AL4285" s="403"/>
      <c r="AN4285" s="403"/>
      <c r="AO4285" s="405"/>
      <c r="AP4285" s="403"/>
      <c r="AQ4285" s="403"/>
      <c r="AR4285" s="403"/>
      <c r="AS4285" s="403"/>
      <c r="AT4285" s="403"/>
      <c r="AU4285" s="403"/>
      <c r="AV4285" s="405"/>
      <c r="AW4285" s="404"/>
      <c r="AY4285" s="403"/>
      <c r="BC4285" s="403"/>
      <c r="BD4285" s="403"/>
      <c r="BE4285" s="403"/>
      <c r="BF4285" s="403"/>
      <c r="BG4285" s="403"/>
      <c r="BH4285" s="403"/>
      <c r="BI4285" s="403"/>
      <c r="BJ4285" s="403"/>
      <c r="BK4285" s="403"/>
    </row>
    <row r="4286" spans="1:63" x14ac:dyDescent="0.25">
      <c r="A4286" s="405"/>
      <c r="B4286" s="400"/>
      <c r="C4286" s="403"/>
      <c r="D4286" s="403"/>
      <c r="E4286" s="403"/>
      <c r="I4286" s="404"/>
      <c r="Q4286" s="405"/>
      <c r="S4286" s="405"/>
      <c r="T4286" s="403"/>
      <c r="U4286" s="406"/>
      <c r="V4286" s="400"/>
      <c r="W4286" s="405"/>
      <c r="X4286" s="405"/>
      <c r="Y4286" s="403"/>
      <c r="Z4286" s="407"/>
      <c r="AA4286" s="403"/>
      <c r="AB4286" s="405"/>
      <c r="AC4286" s="403"/>
      <c r="AD4286" s="406"/>
      <c r="AG4286" s="403"/>
      <c r="AH4286" s="403"/>
      <c r="AI4286" s="405"/>
      <c r="AL4286" s="403"/>
      <c r="AN4286" s="403"/>
      <c r="AO4286" s="405"/>
      <c r="AP4286" s="403"/>
      <c r="AQ4286" s="403"/>
      <c r="AR4286" s="403"/>
      <c r="AS4286" s="403"/>
      <c r="AT4286" s="403"/>
      <c r="AU4286" s="403"/>
      <c r="AV4286" s="405"/>
      <c r="AW4286" s="404"/>
      <c r="AY4286" s="403"/>
      <c r="BC4286" s="403"/>
      <c r="BD4286" s="403"/>
      <c r="BE4286" s="403"/>
      <c r="BF4286" s="403"/>
      <c r="BG4286" s="403"/>
      <c r="BH4286" s="403"/>
      <c r="BI4286" s="403"/>
      <c r="BJ4286" s="403"/>
      <c r="BK4286" s="403"/>
    </row>
    <row r="4287" spans="1:63" x14ac:dyDescent="0.25">
      <c r="A4287" s="405"/>
      <c r="B4287" s="400"/>
      <c r="C4287" s="403"/>
      <c r="D4287" s="403"/>
      <c r="E4287" s="403"/>
      <c r="I4287" s="404"/>
      <c r="Q4287" s="405"/>
      <c r="S4287" s="405"/>
      <c r="T4287" s="403"/>
      <c r="U4287" s="406"/>
      <c r="V4287" s="400"/>
      <c r="W4287" s="405"/>
      <c r="X4287" s="405"/>
      <c r="Y4287" s="403"/>
      <c r="Z4287" s="407"/>
      <c r="AA4287" s="403"/>
      <c r="AB4287" s="405"/>
      <c r="AC4287" s="403"/>
      <c r="AD4287" s="406"/>
      <c r="AG4287" s="403"/>
      <c r="AH4287" s="403"/>
      <c r="AI4287" s="405"/>
      <c r="AL4287" s="403"/>
      <c r="AN4287" s="403"/>
      <c r="AO4287" s="405"/>
      <c r="AP4287" s="403"/>
      <c r="AQ4287" s="403"/>
      <c r="AR4287" s="403"/>
      <c r="AS4287" s="403"/>
      <c r="AT4287" s="403"/>
      <c r="AU4287" s="403"/>
      <c r="AV4287" s="405"/>
      <c r="AW4287" s="404"/>
      <c r="AY4287" s="403"/>
      <c r="BC4287" s="403"/>
      <c r="BD4287" s="403"/>
      <c r="BE4287" s="403"/>
      <c r="BF4287" s="403"/>
      <c r="BG4287" s="403"/>
      <c r="BH4287" s="403"/>
      <c r="BI4287" s="403"/>
      <c r="BJ4287" s="403"/>
      <c r="BK4287" s="403"/>
    </row>
    <row r="4288" spans="1:63" x14ac:dyDescent="0.25">
      <c r="A4288" s="405"/>
      <c r="B4288" s="400"/>
      <c r="C4288" s="403"/>
      <c r="D4288" s="403"/>
      <c r="E4288" s="403"/>
      <c r="I4288" s="404"/>
      <c r="Q4288" s="405"/>
      <c r="S4288" s="405"/>
      <c r="T4288" s="403"/>
      <c r="U4288" s="406"/>
      <c r="V4288" s="400"/>
      <c r="W4288" s="405"/>
      <c r="X4288" s="405"/>
      <c r="Y4288" s="403"/>
      <c r="Z4288" s="407"/>
      <c r="AA4288" s="403"/>
      <c r="AB4288" s="405"/>
      <c r="AC4288" s="403"/>
      <c r="AD4288" s="406"/>
      <c r="AG4288" s="403"/>
      <c r="AH4288" s="403"/>
      <c r="AI4288" s="405"/>
      <c r="AL4288" s="403"/>
      <c r="AN4288" s="403"/>
      <c r="AO4288" s="405"/>
      <c r="AP4288" s="403"/>
      <c r="AQ4288" s="403"/>
      <c r="AR4288" s="403"/>
      <c r="AS4288" s="403"/>
      <c r="AT4288" s="403"/>
      <c r="AU4288" s="403"/>
      <c r="AV4288" s="405"/>
      <c r="AW4288" s="404"/>
      <c r="AY4288" s="403"/>
      <c r="BC4288" s="403"/>
      <c r="BD4288" s="403"/>
      <c r="BE4288" s="403"/>
      <c r="BF4288" s="403"/>
      <c r="BG4288" s="403"/>
      <c r="BH4288" s="403"/>
      <c r="BI4288" s="403"/>
      <c r="BJ4288" s="403"/>
      <c r="BK4288" s="403"/>
    </row>
    <row r="4289" spans="1:63" x14ac:dyDescent="0.25">
      <c r="A4289" s="405"/>
      <c r="B4289" s="400"/>
      <c r="C4289" s="403"/>
      <c r="D4289" s="403"/>
      <c r="E4289" s="403"/>
      <c r="I4289" s="404"/>
      <c r="Q4289" s="405"/>
      <c r="S4289" s="405"/>
      <c r="T4289" s="403"/>
      <c r="U4289" s="406"/>
      <c r="V4289" s="400"/>
      <c r="W4289" s="405"/>
      <c r="X4289" s="405"/>
      <c r="Y4289" s="403"/>
      <c r="Z4289" s="407"/>
      <c r="AA4289" s="403"/>
      <c r="AB4289" s="405"/>
      <c r="AC4289" s="403"/>
      <c r="AD4289" s="406"/>
      <c r="AG4289" s="403"/>
      <c r="AH4289" s="403"/>
      <c r="AI4289" s="405"/>
      <c r="AL4289" s="403"/>
      <c r="AN4289" s="403"/>
      <c r="AO4289" s="405"/>
      <c r="AP4289" s="403"/>
      <c r="AQ4289" s="403"/>
      <c r="AR4289" s="403"/>
      <c r="AS4289" s="403"/>
      <c r="AT4289" s="403"/>
      <c r="AU4289" s="403"/>
      <c r="AV4289" s="405"/>
      <c r="AW4289" s="404"/>
      <c r="AY4289" s="403"/>
      <c r="BC4289" s="403"/>
      <c r="BD4289" s="403"/>
      <c r="BE4289" s="403"/>
      <c r="BF4289" s="403"/>
      <c r="BG4289" s="403"/>
      <c r="BH4289" s="403"/>
      <c r="BI4289" s="403"/>
      <c r="BJ4289" s="403"/>
      <c r="BK4289" s="403"/>
    </row>
    <row r="4290" spans="1:63" x14ac:dyDescent="0.25">
      <c r="A4290" s="405"/>
      <c r="B4290" s="400"/>
      <c r="C4290" s="403"/>
      <c r="D4290" s="403"/>
      <c r="E4290" s="403"/>
      <c r="I4290" s="404"/>
      <c r="Q4290" s="405"/>
      <c r="S4290" s="405"/>
      <c r="T4290" s="403"/>
      <c r="U4290" s="406"/>
      <c r="V4290" s="400"/>
      <c r="W4290" s="405"/>
      <c r="X4290" s="405"/>
      <c r="Y4290" s="403"/>
      <c r="Z4290" s="407"/>
      <c r="AA4290" s="403"/>
      <c r="AB4290" s="405"/>
      <c r="AC4290" s="403"/>
      <c r="AD4290" s="406"/>
      <c r="AG4290" s="403"/>
      <c r="AH4290" s="403"/>
      <c r="AI4290" s="405"/>
      <c r="AL4290" s="403"/>
      <c r="AN4290" s="403"/>
      <c r="AO4290" s="405"/>
      <c r="AP4290" s="403"/>
      <c r="AQ4290" s="403"/>
      <c r="AR4290" s="403"/>
      <c r="AS4290" s="403"/>
      <c r="AT4290" s="403"/>
      <c r="AU4290" s="403"/>
      <c r="AV4290" s="405"/>
      <c r="AW4290" s="404"/>
      <c r="AY4290" s="403"/>
      <c r="BC4290" s="403"/>
      <c r="BD4290" s="403"/>
      <c r="BE4290" s="403"/>
      <c r="BF4290" s="403"/>
      <c r="BG4290" s="403"/>
      <c r="BH4290" s="403"/>
      <c r="BI4290" s="403"/>
      <c r="BJ4290" s="403"/>
      <c r="BK4290" s="403"/>
    </row>
    <row r="4291" spans="1:63" x14ac:dyDescent="0.25">
      <c r="A4291" s="405"/>
      <c r="B4291" s="400"/>
      <c r="C4291" s="403"/>
      <c r="D4291" s="403"/>
      <c r="E4291" s="403"/>
      <c r="I4291" s="404"/>
      <c r="Q4291" s="405"/>
      <c r="S4291" s="405"/>
      <c r="T4291" s="403"/>
      <c r="U4291" s="406"/>
      <c r="V4291" s="400"/>
      <c r="W4291" s="405"/>
      <c r="X4291" s="405"/>
      <c r="Y4291" s="403"/>
      <c r="Z4291" s="407"/>
      <c r="AA4291" s="403"/>
      <c r="AB4291" s="405"/>
      <c r="AC4291" s="403"/>
      <c r="AD4291" s="406"/>
      <c r="AG4291" s="403"/>
      <c r="AH4291" s="403"/>
      <c r="AI4291" s="405"/>
      <c r="AL4291" s="403"/>
      <c r="AN4291" s="403"/>
      <c r="AO4291" s="405"/>
      <c r="AP4291" s="403"/>
      <c r="AQ4291" s="403"/>
      <c r="AR4291" s="403"/>
      <c r="AS4291" s="403"/>
      <c r="AT4291" s="403"/>
      <c r="AU4291" s="403"/>
      <c r="AV4291" s="405"/>
      <c r="AW4291" s="404"/>
      <c r="AY4291" s="403"/>
      <c r="BC4291" s="403"/>
      <c r="BD4291" s="403"/>
      <c r="BE4291" s="403"/>
      <c r="BF4291" s="403"/>
      <c r="BG4291" s="403"/>
      <c r="BH4291" s="403"/>
      <c r="BI4291" s="403"/>
      <c r="BJ4291" s="403"/>
      <c r="BK4291" s="403"/>
    </row>
    <row r="4292" spans="1:63" x14ac:dyDescent="0.25">
      <c r="A4292" s="405"/>
      <c r="B4292" s="400"/>
      <c r="C4292" s="403"/>
      <c r="D4292" s="403"/>
      <c r="E4292" s="403"/>
      <c r="I4292" s="404"/>
      <c r="Q4292" s="405"/>
      <c r="S4292" s="405"/>
      <c r="T4292" s="403"/>
      <c r="U4292" s="406"/>
      <c r="V4292" s="400"/>
      <c r="W4292" s="405"/>
      <c r="X4292" s="405"/>
      <c r="Y4292" s="403"/>
      <c r="Z4292" s="407"/>
      <c r="AA4292" s="403"/>
      <c r="AB4292" s="405"/>
      <c r="AC4292" s="403"/>
      <c r="AD4292" s="406"/>
      <c r="AG4292" s="403"/>
      <c r="AH4292" s="403"/>
      <c r="AI4292" s="405"/>
      <c r="AL4292" s="403"/>
      <c r="AN4292" s="403"/>
      <c r="AO4292" s="405"/>
      <c r="AP4292" s="403"/>
      <c r="AQ4292" s="403"/>
      <c r="AR4292" s="403"/>
      <c r="AS4292" s="403"/>
      <c r="AT4292" s="403"/>
      <c r="AU4292" s="403"/>
      <c r="AV4292" s="405"/>
      <c r="AW4292" s="404"/>
      <c r="AY4292" s="403"/>
      <c r="BC4292" s="403"/>
      <c r="BD4292" s="403"/>
      <c r="BE4292" s="403"/>
      <c r="BF4292" s="403"/>
      <c r="BG4292" s="403"/>
      <c r="BH4292" s="403"/>
      <c r="BI4292" s="403"/>
      <c r="BJ4292" s="403"/>
      <c r="BK4292" s="403"/>
    </row>
    <row r="4293" spans="1:63" x14ac:dyDescent="0.25">
      <c r="A4293" s="405"/>
      <c r="B4293" s="400"/>
      <c r="C4293" s="403"/>
      <c r="D4293" s="403"/>
      <c r="E4293" s="403"/>
      <c r="I4293" s="404"/>
      <c r="Q4293" s="405"/>
      <c r="S4293" s="405"/>
      <c r="T4293" s="403"/>
      <c r="U4293" s="406"/>
      <c r="V4293" s="400"/>
      <c r="W4293" s="405"/>
      <c r="X4293" s="405"/>
      <c r="Y4293" s="403"/>
      <c r="Z4293" s="407"/>
      <c r="AA4293" s="403"/>
      <c r="AB4293" s="405"/>
      <c r="AC4293" s="403"/>
      <c r="AD4293" s="406"/>
      <c r="AG4293" s="403"/>
      <c r="AH4293" s="403"/>
      <c r="AI4293" s="405"/>
      <c r="AL4293" s="403"/>
      <c r="AN4293" s="403"/>
      <c r="AO4293" s="405"/>
      <c r="AP4293" s="403"/>
      <c r="AQ4293" s="403"/>
      <c r="AR4293" s="403"/>
      <c r="AS4293" s="403"/>
      <c r="AT4293" s="403"/>
      <c r="AU4293" s="403"/>
      <c r="AV4293" s="405"/>
      <c r="AW4293" s="404"/>
      <c r="AY4293" s="403"/>
      <c r="BC4293" s="403"/>
      <c r="BD4293" s="403"/>
      <c r="BE4293" s="403"/>
      <c r="BF4293" s="403"/>
      <c r="BG4293" s="403"/>
      <c r="BH4293" s="403"/>
      <c r="BI4293" s="403"/>
      <c r="BJ4293" s="403"/>
      <c r="BK4293" s="403"/>
    </row>
    <row r="4294" spans="1:63" x14ac:dyDescent="0.25">
      <c r="A4294" s="405"/>
      <c r="B4294" s="400"/>
      <c r="C4294" s="403"/>
      <c r="D4294" s="403"/>
      <c r="E4294" s="403"/>
      <c r="I4294" s="404"/>
      <c r="Q4294" s="405"/>
      <c r="S4294" s="405"/>
      <c r="T4294" s="403"/>
      <c r="U4294" s="406"/>
      <c r="V4294" s="400"/>
      <c r="W4294" s="405"/>
      <c r="X4294" s="405"/>
      <c r="Y4294" s="403"/>
      <c r="Z4294" s="407"/>
      <c r="AA4294" s="403"/>
      <c r="AB4294" s="405"/>
      <c r="AC4294" s="403"/>
      <c r="AD4294" s="406"/>
      <c r="AG4294" s="403"/>
      <c r="AH4294" s="403"/>
      <c r="AI4294" s="405"/>
      <c r="AL4294" s="403"/>
      <c r="AN4294" s="403"/>
      <c r="AO4294" s="405"/>
      <c r="AP4294" s="403"/>
      <c r="AQ4294" s="403"/>
      <c r="AR4294" s="403"/>
      <c r="AS4294" s="403"/>
      <c r="AT4294" s="403"/>
      <c r="AU4294" s="403"/>
      <c r="AV4294" s="405"/>
      <c r="AW4294" s="404"/>
      <c r="AY4294" s="403"/>
      <c r="BC4294" s="403"/>
      <c r="BD4294" s="403"/>
      <c r="BE4294" s="403"/>
      <c r="BF4294" s="403"/>
      <c r="BG4294" s="403"/>
      <c r="BH4294" s="403"/>
      <c r="BI4294" s="403"/>
      <c r="BJ4294" s="403"/>
      <c r="BK4294" s="403"/>
    </row>
    <row r="4295" spans="1:63" x14ac:dyDescent="0.25">
      <c r="A4295" s="405"/>
      <c r="B4295" s="400"/>
      <c r="C4295" s="403"/>
      <c r="D4295" s="403"/>
      <c r="E4295" s="403"/>
      <c r="I4295" s="404"/>
      <c r="Q4295" s="405"/>
      <c r="S4295" s="405"/>
      <c r="T4295" s="403"/>
      <c r="U4295" s="406"/>
      <c r="V4295" s="400"/>
      <c r="W4295" s="405"/>
      <c r="X4295" s="405"/>
      <c r="Y4295" s="403"/>
      <c r="Z4295" s="407"/>
      <c r="AA4295" s="403"/>
      <c r="AB4295" s="405"/>
      <c r="AC4295" s="403"/>
      <c r="AD4295" s="406"/>
      <c r="AG4295" s="403"/>
      <c r="AH4295" s="403"/>
      <c r="AI4295" s="405"/>
      <c r="AL4295" s="403"/>
      <c r="AN4295" s="403"/>
      <c r="AO4295" s="405"/>
      <c r="AP4295" s="403"/>
      <c r="AQ4295" s="403"/>
      <c r="AR4295" s="403"/>
      <c r="AS4295" s="403"/>
      <c r="AT4295" s="403"/>
      <c r="AU4295" s="403"/>
      <c r="AV4295" s="405"/>
      <c r="AW4295" s="404"/>
      <c r="AY4295" s="403"/>
      <c r="BC4295" s="403"/>
      <c r="BD4295" s="403"/>
      <c r="BE4295" s="403"/>
      <c r="BF4295" s="403"/>
      <c r="BG4295" s="403"/>
      <c r="BH4295" s="403"/>
      <c r="BI4295" s="403"/>
      <c r="BJ4295" s="403"/>
      <c r="BK4295" s="403"/>
    </row>
    <row r="4296" spans="1:63" x14ac:dyDescent="0.25">
      <c r="A4296" s="405"/>
      <c r="B4296" s="400"/>
      <c r="C4296" s="403"/>
      <c r="D4296" s="403"/>
      <c r="E4296" s="403"/>
      <c r="I4296" s="404"/>
      <c r="Q4296" s="405"/>
      <c r="S4296" s="405"/>
      <c r="T4296" s="403"/>
      <c r="U4296" s="406"/>
      <c r="V4296" s="400"/>
      <c r="W4296" s="405"/>
      <c r="X4296" s="405"/>
      <c r="Y4296" s="403"/>
      <c r="Z4296" s="407"/>
      <c r="AA4296" s="403"/>
      <c r="AB4296" s="405"/>
      <c r="AC4296" s="403"/>
      <c r="AD4296" s="406"/>
      <c r="AG4296" s="403"/>
      <c r="AH4296" s="403"/>
      <c r="AI4296" s="405"/>
      <c r="AL4296" s="403"/>
      <c r="AN4296" s="403"/>
      <c r="AO4296" s="405"/>
      <c r="AP4296" s="403"/>
      <c r="AQ4296" s="403"/>
      <c r="AR4296" s="403"/>
      <c r="AS4296" s="403"/>
      <c r="AT4296" s="403"/>
      <c r="AU4296" s="403"/>
      <c r="AV4296" s="405"/>
      <c r="AW4296" s="404"/>
      <c r="AY4296" s="403"/>
      <c r="BC4296" s="403"/>
      <c r="BD4296" s="403"/>
      <c r="BE4296" s="403"/>
      <c r="BF4296" s="403"/>
      <c r="BG4296" s="403"/>
      <c r="BH4296" s="403"/>
      <c r="BI4296" s="403"/>
      <c r="BJ4296" s="403"/>
      <c r="BK4296" s="403"/>
    </row>
    <row r="4297" spans="1:63" x14ac:dyDescent="0.25">
      <c r="A4297" s="405"/>
      <c r="B4297" s="400"/>
      <c r="C4297" s="403"/>
      <c r="D4297" s="403"/>
      <c r="E4297" s="403"/>
      <c r="I4297" s="404"/>
      <c r="Q4297" s="405"/>
      <c r="S4297" s="405"/>
      <c r="T4297" s="403"/>
      <c r="U4297" s="406"/>
      <c r="V4297" s="400"/>
      <c r="W4297" s="405"/>
      <c r="X4297" s="405"/>
      <c r="Y4297" s="403"/>
      <c r="Z4297" s="407"/>
      <c r="AA4297" s="403"/>
      <c r="AB4297" s="405"/>
      <c r="AC4297" s="403"/>
      <c r="AD4297" s="406"/>
      <c r="AG4297" s="403"/>
      <c r="AH4297" s="403"/>
      <c r="AI4297" s="405"/>
      <c r="AL4297" s="403"/>
      <c r="AN4297" s="403"/>
      <c r="AO4297" s="405"/>
      <c r="AP4297" s="403"/>
      <c r="AQ4297" s="403"/>
      <c r="AR4297" s="403"/>
      <c r="AS4297" s="403"/>
      <c r="AT4297" s="403"/>
      <c r="AU4297" s="403"/>
      <c r="AV4297" s="405"/>
      <c r="AW4297" s="404"/>
      <c r="AY4297" s="403"/>
      <c r="BC4297" s="403"/>
      <c r="BD4297" s="403"/>
      <c r="BE4297" s="403"/>
      <c r="BF4297" s="403"/>
      <c r="BG4297" s="403"/>
      <c r="BH4297" s="403"/>
      <c r="BI4297" s="403"/>
      <c r="BJ4297" s="403"/>
      <c r="BK4297" s="403"/>
    </row>
    <row r="4298" spans="1:63" x14ac:dyDescent="0.25">
      <c r="A4298" s="405"/>
      <c r="B4298" s="400"/>
      <c r="C4298" s="403"/>
      <c r="D4298" s="403"/>
      <c r="E4298" s="403"/>
      <c r="I4298" s="404"/>
      <c r="Q4298" s="405"/>
      <c r="S4298" s="405"/>
      <c r="T4298" s="403"/>
      <c r="U4298" s="406"/>
      <c r="V4298" s="400"/>
      <c r="W4298" s="405"/>
      <c r="X4298" s="405"/>
      <c r="Y4298" s="403"/>
      <c r="Z4298" s="407"/>
      <c r="AA4298" s="403"/>
      <c r="AB4298" s="405"/>
      <c r="AC4298" s="403"/>
      <c r="AD4298" s="406"/>
      <c r="AG4298" s="403"/>
      <c r="AH4298" s="403"/>
      <c r="AI4298" s="405"/>
      <c r="AL4298" s="403"/>
      <c r="AN4298" s="403"/>
      <c r="AO4298" s="405"/>
      <c r="AP4298" s="403"/>
      <c r="AQ4298" s="403"/>
      <c r="AR4298" s="403"/>
      <c r="AS4298" s="403"/>
      <c r="AT4298" s="403"/>
      <c r="AU4298" s="403"/>
      <c r="AV4298" s="405"/>
      <c r="AW4298" s="404"/>
      <c r="AY4298" s="403"/>
      <c r="BC4298" s="403"/>
      <c r="BD4298" s="403"/>
      <c r="BE4298" s="403"/>
      <c r="BF4298" s="403"/>
      <c r="BG4298" s="403"/>
      <c r="BH4298" s="403"/>
      <c r="BI4298" s="403"/>
      <c r="BJ4298" s="403"/>
      <c r="BK4298" s="403"/>
    </row>
    <row r="4299" spans="1:63" x14ac:dyDescent="0.25">
      <c r="A4299" s="405"/>
      <c r="B4299" s="400"/>
      <c r="C4299" s="403"/>
      <c r="D4299" s="403"/>
      <c r="E4299" s="403"/>
      <c r="I4299" s="404"/>
      <c r="Q4299" s="405"/>
      <c r="S4299" s="405"/>
      <c r="T4299" s="403"/>
      <c r="U4299" s="406"/>
      <c r="V4299" s="400"/>
      <c r="W4299" s="405"/>
      <c r="X4299" s="405"/>
      <c r="Y4299" s="403"/>
      <c r="Z4299" s="407"/>
      <c r="AA4299" s="403"/>
      <c r="AB4299" s="405"/>
      <c r="AC4299" s="403"/>
      <c r="AD4299" s="406"/>
      <c r="AG4299" s="403"/>
      <c r="AH4299" s="403"/>
      <c r="AI4299" s="405"/>
      <c r="AL4299" s="403"/>
      <c r="AN4299" s="403"/>
      <c r="AO4299" s="405"/>
      <c r="AP4299" s="403"/>
      <c r="AQ4299" s="403"/>
      <c r="AR4299" s="403"/>
      <c r="AS4299" s="403"/>
      <c r="AT4299" s="403"/>
      <c r="AU4299" s="403"/>
      <c r="AV4299" s="405"/>
      <c r="AW4299" s="404"/>
      <c r="AY4299" s="403"/>
      <c r="BC4299" s="403"/>
      <c r="BD4299" s="403"/>
      <c r="BE4299" s="403"/>
      <c r="BF4299" s="403"/>
      <c r="BG4299" s="403"/>
      <c r="BH4299" s="403"/>
      <c r="BI4299" s="403"/>
      <c r="BJ4299" s="403"/>
      <c r="BK4299" s="403"/>
    </row>
    <row r="4300" spans="1:63" x14ac:dyDescent="0.25">
      <c r="A4300" s="405"/>
      <c r="B4300" s="400"/>
      <c r="C4300" s="403"/>
      <c r="D4300" s="403"/>
      <c r="E4300" s="403"/>
      <c r="I4300" s="404"/>
      <c r="Q4300" s="405"/>
      <c r="S4300" s="405"/>
      <c r="T4300" s="403"/>
      <c r="U4300" s="406"/>
      <c r="V4300" s="400"/>
      <c r="W4300" s="405"/>
      <c r="X4300" s="405"/>
      <c r="Y4300" s="403"/>
      <c r="Z4300" s="407"/>
      <c r="AA4300" s="403"/>
      <c r="AB4300" s="405"/>
      <c r="AC4300" s="403"/>
      <c r="AD4300" s="406"/>
      <c r="AG4300" s="403"/>
      <c r="AH4300" s="403"/>
      <c r="AI4300" s="405"/>
      <c r="AL4300" s="403"/>
      <c r="AN4300" s="403"/>
      <c r="AO4300" s="405"/>
      <c r="AP4300" s="403"/>
      <c r="AQ4300" s="403"/>
      <c r="AR4300" s="403"/>
      <c r="AS4300" s="403"/>
      <c r="AT4300" s="403"/>
      <c r="AU4300" s="403"/>
      <c r="AV4300" s="405"/>
      <c r="AW4300" s="404"/>
      <c r="AY4300" s="403"/>
      <c r="BC4300" s="403"/>
      <c r="BD4300" s="403"/>
      <c r="BE4300" s="403"/>
      <c r="BF4300" s="403"/>
      <c r="BG4300" s="403"/>
      <c r="BH4300" s="403"/>
      <c r="BI4300" s="403"/>
      <c r="BJ4300" s="403"/>
      <c r="BK4300" s="403"/>
    </row>
    <row r="4301" spans="1:63" x14ac:dyDescent="0.25">
      <c r="A4301" s="405"/>
      <c r="B4301" s="400"/>
      <c r="C4301" s="403"/>
      <c r="D4301" s="403"/>
      <c r="E4301" s="403"/>
      <c r="I4301" s="404"/>
      <c r="Q4301" s="405"/>
      <c r="S4301" s="405"/>
      <c r="T4301" s="403"/>
      <c r="U4301" s="406"/>
      <c r="V4301" s="400"/>
      <c r="W4301" s="405"/>
      <c r="X4301" s="405"/>
      <c r="Y4301" s="403"/>
      <c r="Z4301" s="407"/>
      <c r="AA4301" s="403"/>
      <c r="AB4301" s="405"/>
      <c r="AC4301" s="403"/>
      <c r="AD4301" s="406"/>
      <c r="AG4301" s="403"/>
      <c r="AH4301" s="403"/>
      <c r="AI4301" s="405"/>
      <c r="AL4301" s="403"/>
      <c r="AN4301" s="403"/>
      <c r="AO4301" s="405"/>
      <c r="AP4301" s="403"/>
      <c r="AQ4301" s="403"/>
      <c r="AR4301" s="403"/>
      <c r="AS4301" s="403"/>
      <c r="AT4301" s="403"/>
      <c r="AU4301" s="403"/>
      <c r="AV4301" s="405"/>
      <c r="AW4301" s="404"/>
      <c r="AY4301" s="403"/>
      <c r="BC4301" s="403"/>
      <c r="BD4301" s="403"/>
      <c r="BE4301" s="403"/>
      <c r="BF4301" s="403"/>
      <c r="BG4301" s="403"/>
      <c r="BH4301" s="403"/>
      <c r="BI4301" s="403"/>
      <c r="BJ4301" s="403"/>
      <c r="BK4301" s="403"/>
    </row>
    <row r="4302" spans="1:63" x14ac:dyDescent="0.25">
      <c r="A4302" s="405"/>
      <c r="B4302" s="400"/>
      <c r="C4302" s="403"/>
      <c r="D4302" s="403"/>
      <c r="E4302" s="403"/>
      <c r="I4302" s="404"/>
      <c r="Q4302" s="405"/>
      <c r="S4302" s="405"/>
      <c r="T4302" s="403"/>
      <c r="U4302" s="406"/>
      <c r="V4302" s="400"/>
      <c r="W4302" s="405"/>
      <c r="X4302" s="405"/>
      <c r="Y4302" s="403"/>
      <c r="Z4302" s="407"/>
      <c r="AA4302" s="403"/>
      <c r="AB4302" s="405"/>
      <c r="AC4302" s="403"/>
      <c r="AD4302" s="406"/>
      <c r="AG4302" s="403"/>
      <c r="AH4302" s="403"/>
      <c r="AI4302" s="405"/>
      <c r="AL4302" s="403"/>
      <c r="AN4302" s="403"/>
      <c r="AO4302" s="405"/>
      <c r="AP4302" s="403"/>
      <c r="AQ4302" s="403"/>
      <c r="AR4302" s="403"/>
      <c r="AS4302" s="403"/>
      <c r="AT4302" s="403"/>
      <c r="AU4302" s="403"/>
      <c r="AV4302" s="405"/>
      <c r="AW4302" s="404"/>
      <c r="AY4302" s="403"/>
      <c r="BC4302" s="403"/>
      <c r="BD4302" s="403"/>
      <c r="BE4302" s="403"/>
      <c r="BF4302" s="403"/>
      <c r="BG4302" s="403"/>
      <c r="BH4302" s="403"/>
      <c r="BI4302" s="403"/>
      <c r="BJ4302" s="403"/>
      <c r="BK4302" s="403"/>
    </row>
    <row r="4303" spans="1:63" x14ac:dyDescent="0.25">
      <c r="A4303" s="405"/>
      <c r="B4303" s="400"/>
      <c r="C4303" s="403"/>
      <c r="D4303" s="403"/>
      <c r="E4303" s="403"/>
      <c r="I4303" s="404"/>
      <c r="Q4303" s="405"/>
      <c r="S4303" s="405"/>
      <c r="T4303" s="403"/>
      <c r="U4303" s="406"/>
      <c r="V4303" s="400"/>
      <c r="W4303" s="405"/>
      <c r="X4303" s="405"/>
      <c r="Y4303" s="403"/>
      <c r="Z4303" s="407"/>
      <c r="AA4303" s="403"/>
      <c r="AB4303" s="405"/>
      <c r="AC4303" s="403"/>
      <c r="AD4303" s="406"/>
      <c r="AG4303" s="403"/>
      <c r="AH4303" s="403"/>
      <c r="AI4303" s="405"/>
      <c r="AL4303" s="403"/>
      <c r="AN4303" s="403"/>
      <c r="AO4303" s="405"/>
      <c r="AP4303" s="403"/>
      <c r="AQ4303" s="403"/>
      <c r="AR4303" s="403"/>
      <c r="AS4303" s="403"/>
      <c r="AT4303" s="403"/>
      <c r="AU4303" s="403"/>
      <c r="AV4303" s="405"/>
      <c r="AW4303" s="404"/>
      <c r="AY4303" s="403"/>
      <c r="BC4303" s="403"/>
      <c r="BD4303" s="403"/>
      <c r="BE4303" s="403"/>
      <c r="BF4303" s="403"/>
      <c r="BG4303" s="403"/>
      <c r="BH4303" s="403"/>
      <c r="BI4303" s="403"/>
      <c r="BJ4303" s="403"/>
      <c r="BK4303" s="403"/>
    </row>
    <row r="4304" spans="1:63" x14ac:dyDescent="0.25">
      <c r="A4304" s="405"/>
      <c r="B4304" s="400"/>
      <c r="C4304" s="403"/>
      <c r="D4304" s="403"/>
      <c r="E4304" s="403"/>
      <c r="I4304" s="404"/>
      <c r="Q4304" s="405"/>
      <c r="S4304" s="405"/>
      <c r="T4304" s="403"/>
      <c r="U4304" s="406"/>
      <c r="V4304" s="400"/>
      <c r="W4304" s="405"/>
      <c r="X4304" s="405"/>
      <c r="Y4304" s="403"/>
      <c r="Z4304" s="407"/>
      <c r="AA4304" s="403"/>
      <c r="AB4304" s="405"/>
      <c r="AC4304" s="403"/>
      <c r="AD4304" s="406"/>
      <c r="AG4304" s="403"/>
      <c r="AH4304" s="403"/>
      <c r="AI4304" s="405"/>
      <c r="AL4304" s="403"/>
      <c r="AN4304" s="403"/>
      <c r="AO4304" s="405"/>
      <c r="AP4304" s="403"/>
      <c r="AQ4304" s="403"/>
      <c r="AR4304" s="403"/>
      <c r="AS4304" s="403"/>
      <c r="AT4304" s="403"/>
      <c r="AU4304" s="403"/>
      <c r="AV4304" s="405"/>
      <c r="AW4304" s="404"/>
      <c r="AY4304" s="403"/>
      <c r="BC4304" s="403"/>
      <c r="BD4304" s="403"/>
      <c r="BE4304" s="403"/>
      <c r="BF4304" s="403"/>
      <c r="BG4304" s="403"/>
      <c r="BH4304" s="403"/>
      <c r="BI4304" s="403"/>
      <c r="BJ4304" s="403"/>
      <c r="BK4304" s="403"/>
    </row>
    <row r="4305" spans="1:63" x14ac:dyDescent="0.25">
      <c r="A4305" s="405"/>
      <c r="B4305" s="400"/>
      <c r="C4305" s="403"/>
      <c r="D4305" s="403"/>
      <c r="E4305" s="403"/>
      <c r="I4305" s="404"/>
      <c r="Q4305" s="405"/>
      <c r="S4305" s="405"/>
      <c r="T4305" s="403"/>
      <c r="U4305" s="406"/>
      <c r="V4305" s="400"/>
      <c r="W4305" s="405"/>
      <c r="X4305" s="405"/>
      <c r="Y4305" s="403"/>
      <c r="Z4305" s="407"/>
      <c r="AA4305" s="403"/>
      <c r="AB4305" s="405"/>
      <c r="AC4305" s="403"/>
      <c r="AD4305" s="406"/>
      <c r="AG4305" s="403"/>
      <c r="AH4305" s="403"/>
      <c r="AI4305" s="405"/>
      <c r="AL4305" s="403"/>
      <c r="AN4305" s="403"/>
      <c r="AO4305" s="405"/>
      <c r="AP4305" s="403"/>
      <c r="AQ4305" s="403"/>
      <c r="AR4305" s="403"/>
      <c r="AS4305" s="403"/>
      <c r="AT4305" s="403"/>
      <c r="AU4305" s="403"/>
      <c r="AV4305" s="405"/>
      <c r="AW4305" s="404"/>
      <c r="AY4305" s="403"/>
      <c r="BC4305" s="403"/>
      <c r="BD4305" s="403"/>
      <c r="BE4305" s="403"/>
      <c r="BF4305" s="403"/>
      <c r="BG4305" s="403"/>
      <c r="BH4305" s="403"/>
      <c r="BI4305" s="403"/>
      <c r="BJ4305" s="403"/>
      <c r="BK4305" s="403"/>
    </row>
    <row r="4306" spans="1:63" x14ac:dyDescent="0.25">
      <c r="A4306" s="405"/>
      <c r="B4306" s="400"/>
      <c r="C4306" s="403"/>
      <c r="D4306" s="403"/>
      <c r="E4306" s="403"/>
      <c r="I4306" s="404"/>
      <c r="Q4306" s="405"/>
      <c r="S4306" s="405"/>
      <c r="T4306" s="403"/>
      <c r="U4306" s="406"/>
      <c r="V4306" s="400"/>
      <c r="W4306" s="405"/>
      <c r="X4306" s="405"/>
      <c r="Y4306" s="403"/>
      <c r="Z4306" s="407"/>
      <c r="AA4306" s="403"/>
      <c r="AB4306" s="405"/>
      <c r="AC4306" s="403"/>
      <c r="AD4306" s="406"/>
      <c r="AG4306" s="403"/>
      <c r="AH4306" s="403"/>
      <c r="AI4306" s="405"/>
      <c r="AL4306" s="403"/>
      <c r="AN4306" s="403"/>
      <c r="AO4306" s="405"/>
      <c r="AP4306" s="403"/>
      <c r="AQ4306" s="403"/>
      <c r="AR4306" s="403"/>
      <c r="AS4306" s="403"/>
      <c r="AT4306" s="403"/>
      <c r="AU4306" s="403"/>
      <c r="AV4306" s="405"/>
      <c r="AW4306" s="404"/>
      <c r="AY4306" s="403"/>
      <c r="BC4306" s="403"/>
      <c r="BD4306" s="403"/>
      <c r="BE4306" s="403"/>
      <c r="BF4306" s="403"/>
      <c r="BG4306" s="403"/>
      <c r="BH4306" s="403"/>
      <c r="BI4306" s="403"/>
      <c r="BJ4306" s="403"/>
      <c r="BK4306" s="403"/>
    </row>
    <row r="4307" spans="1:63" x14ac:dyDescent="0.25">
      <c r="A4307" s="405"/>
      <c r="B4307" s="400"/>
      <c r="C4307" s="403"/>
      <c r="D4307" s="403"/>
      <c r="E4307" s="403"/>
      <c r="I4307" s="404"/>
      <c r="Q4307" s="405"/>
      <c r="S4307" s="405"/>
      <c r="T4307" s="403"/>
      <c r="U4307" s="406"/>
      <c r="V4307" s="400"/>
      <c r="W4307" s="405"/>
      <c r="X4307" s="405"/>
      <c r="Y4307" s="403"/>
      <c r="Z4307" s="407"/>
      <c r="AA4307" s="403"/>
      <c r="AB4307" s="405"/>
      <c r="AC4307" s="403"/>
      <c r="AD4307" s="406"/>
      <c r="AG4307" s="403"/>
      <c r="AH4307" s="403"/>
      <c r="AI4307" s="405"/>
      <c r="AL4307" s="403"/>
      <c r="AN4307" s="403"/>
      <c r="AO4307" s="405"/>
      <c r="AP4307" s="403"/>
      <c r="AQ4307" s="403"/>
      <c r="AR4307" s="403"/>
      <c r="AS4307" s="403"/>
      <c r="AT4307" s="403"/>
      <c r="AU4307" s="403"/>
      <c r="AV4307" s="405"/>
      <c r="AW4307" s="404"/>
      <c r="AY4307" s="403"/>
      <c r="BC4307" s="403"/>
      <c r="BD4307" s="403"/>
      <c r="BE4307" s="403"/>
      <c r="BF4307" s="403"/>
      <c r="BG4307" s="403"/>
      <c r="BH4307" s="403"/>
      <c r="BI4307" s="403"/>
      <c r="BJ4307" s="403"/>
      <c r="BK4307" s="403"/>
    </row>
    <row r="4308" spans="1:63" x14ac:dyDescent="0.25">
      <c r="A4308" s="405"/>
      <c r="B4308" s="400"/>
      <c r="C4308" s="403"/>
      <c r="D4308" s="403"/>
      <c r="E4308" s="403"/>
      <c r="I4308" s="404"/>
      <c r="Q4308" s="405"/>
      <c r="S4308" s="405"/>
      <c r="T4308" s="403"/>
      <c r="U4308" s="406"/>
      <c r="V4308" s="400"/>
      <c r="W4308" s="405"/>
      <c r="X4308" s="405"/>
      <c r="Y4308" s="403"/>
      <c r="Z4308" s="407"/>
      <c r="AA4308" s="403"/>
      <c r="AB4308" s="405"/>
      <c r="AC4308" s="403"/>
      <c r="AD4308" s="406"/>
      <c r="AG4308" s="403"/>
      <c r="AH4308" s="403"/>
      <c r="AI4308" s="405"/>
      <c r="AL4308" s="403"/>
      <c r="AN4308" s="403"/>
      <c r="AO4308" s="405"/>
      <c r="AP4308" s="403"/>
      <c r="AQ4308" s="403"/>
      <c r="AR4308" s="403"/>
      <c r="AS4308" s="403"/>
      <c r="AT4308" s="403"/>
      <c r="AU4308" s="403"/>
      <c r="AV4308" s="405"/>
      <c r="AW4308" s="404"/>
      <c r="AY4308" s="403"/>
      <c r="BC4308" s="403"/>
      <c r="BD4308" s="403"/>
      <c r="BE4308" s="403"/>
      <c r="BF4308" s="403"/>
      <c r="BG4308" s="403"/>
      <c r="BH4308" s="403"/>
      <c r="BI4308" s="403"/>
      <c r="BJ4308" s="403"/>
      <c r="BK4308" s="403"/>
    </row>
    <row r="4309" spans="1:63" x14ac:dyDescent="0.25">
      <c r="A4309" s="405"/>
      <c r="B4309" s="400"/>
      <c r="C4309" s="403"/>
      <c r="D4309" s="403"/>
      <c r="E4309" s="403"/>
      <c r="I4309" s="404"/>
      <c r="Q4309" s="405"/>
      <c r="S4309" s="405"/>
      <c r="T4309" s="403"/>
      <c r="U4309" s="406"/>
      <c r="V4309" s="400"/>
      <c r="W4309" s="405"/>
      <c r="X4309" s="405"/>
      <c r="Y4309" s="403"/>
      <c r="Z4309" s="407"/>
      <c r="AA4309" s="403"/>
      <c r="AB4309" s="405"/>
      <c r="AC4309" s="403"/>
      <c r="AD4309" s="406"/>
      <c r="AG4309" s="403"/>
      <c r="AH4309" s="403"/>
      <c r="AI4309" s="405"/>
      <c r="AL4309" s="403"/>
      <c r="AN4309" s="403"/>
      <c r="AO4309" s="405"/>
      <c r="AP4309" s="403"/>
      <c r="AQ4309" s="403"/>
      <c r="AR4309" s="403"/>
      <c r="AS4309" s="403"/>
      <c r="AT4309" s="403"/>
      <c r="AU4309" s="403"/>
      <c r="AV4309" s="405"/>
      <c r="AW4309" s="404"/>
      <c r="AY4309" s="403"/>
      <c r="BC4309" s="403"/>
      <c r="BD4309" s="403"/>
      <c r="BE4309" s="403"/>
      <c r="BF4309" s="403"/>
      <c r="BG4309" s="403"/>
      <c r="BH4309" s="403"/>
      <c r="BI4309" s="403"/>
      <c r="BJ4309" s="403"/>
      <c r="BK4309" s="403"/>
    </row>
    <row r="4310" spans="1:63" x14ac:dyDescent="0.25">
      <c r="A4310" s="405"/>
      <c r="B4310" s="400"/>
      <c r="C4310" s="403"/>
      <c r="D4310" s="403"/>
      <c r="E4310" s="403"/>
      <c r="I4310" s="404"/>
      <c r="Q4310" s="405"/>
      <c r="S4310" s="405"/>
      <c r="T4310" s="403"/>
      <c r="U4310" s="406"/>
      <c r="V4310" s="400"/>
      <c r="W4310" s="405"/>
      <c r="X4310" s="405"/>
      <c r="Y4310" s="403"/>
      <c r="Z4310" s="407"/>
      <c r="AA4310" s="403"/>
      <c r="AB4310" s="405"/>
      <c r="AC4310" s="403"/>
      <c r="AD4310" s="406"/>
      <c r="AG4310" s="403"/>
      <c r="AH4310" s="403"/>
      <c r="AI4310" s="405"/>
      <c r="AL4310" s="403"/>
      <c r="AN4310" s="403"/>
      <c r="AO4310" s="405"/>
      <c r="AP4310" s="403"/>
      <c r="AQ4310" s="403"/>
      <c r="AR4310" s="403"/>
      <c r="AS4310" s="403"/>
      <c r="AT4310" s="403"/>
      <c r="AU4310" s="403"/>
      <c r="AV4310" s="405"/>
      <c r="AW4310" s="404"/>
      <c r="AY4310" s="403"/>
      <c r="BC4310" s="403"/>
      <c r="BD4310" s="403"/>
      <c r="BE4310" s="403"/>
      <c r="BF4310" s="403"/>
      <c r="BG4310" s="403"/>
      <c r="BH4310" s="403"/>
      <c r="BI4310" s="403"/>
      <c r="BJ4310" s="403"/>
      <c r="BK4310" s="403"/>
    </row>
    <row r="4311" spans="1:63" x14ac:dyDescent="0.25">
      <c r="A4311" s="405"/>
      <c r="B4311" s="400"/>
      <c r="C4311" s="403"/>
      <c r="D4311" s="403"/>
      <c r="E4311" s="403"/>
      <c r="I4311" s="404"/>
      <c r="Q4311" s="405"/>
      <c r="S4311" s="405"/>
      <c r="T4311" s="403"/>
      <c r="U4311" s="406"/>
      <c r="V4311" s="400"/>
      <c r="W4311" s="405"/>
      <c r="X4311" s="405"/>
      <c r="Y4311" s="403"/>
      <c r="Z4311" s="407"/>
      <c r="AA4311" s="403"/>
      <c r="AB4311" s="405"/>
      <c r="AC4311" s="403"/>
      <c r="AD4311" s="406"/>
      <c r="AG4311" s="403"/>
      <c r="AH4311" s="403"/>
      <c r="AI4311" s="405"/>
      <c r="AL4311" s="403"/>
      <c r="AN4311" s="403"/>
      <c r="AO4311" s="405"/>
      <c r="AP4311" s="403"/>
      <c r="AQ4311" s="403"/>
      <c r="AR4311" s="403"/>
      <c r="AS4311" s="403"/>
      <c r="AT4311" s="403"/>
      <c r="AU4311" s="403"/>
      <c r="AV4311" s="405"/>
      <c r="AW4311" s="404"/>
      <c r="AY4311" s="403"/>
      <c r="BC4311" s="403"/>
      <c r="BD4311" s="403"/>
      <c r="BE4311" s="403"/>
      <c r="BF4311" s="403"/>
      <c r="BG4311" s="403"/>
      <c r="BH4311" s="403"/>
      <c r="BI4311" s="403"/>
      <c r="BJ4311" s="403"/>
      <c r="BK4311" s="403"/>
    </row>
    <row r="4312" spans="1:63" x14ac:dyDescent="0.25">
      <c r="A4312" s="405"/>
      <c r="B4312" s="400"/>
      <c r="C4312" s="403"/>
      <c r="D4312" s="403"/>
      <c r="E4312" s="403"/>
      <c r="I4312" s="404"/>
      <c r="Q4312" s="405"/>
      <c r="S4312" s="405"/>
      <c r="T4312" s="403"/>
      <c r="U4312" s="406"/>
      <c r="V4312" s="400"/>
      <c r="W4312" s="405"/>
      <c r="X4312" s="405"/>
      <c r="Y4312" s="403"/>
      <c r="Z4312" s="407"/>
      <c r="AA4312" s="403"/>
      <c r="AB4312" s="405"/>
      <c r="AC4312" s="403"/>
      <c r="AD4312" s="406"/>
      <c r="AG4312" s="403"/>
      <c r="AH4312" s="403"/>
      <c r="AI4312" s="405"/>
      <c r="AL4312" s="403"/>
      <c r="AN4312" s="403"/>
      <c r="AO4312" s="405"/>
      <c r="AP4312" s="403"/>
      <c r="AQ4312" s="403"/>
      <c r="AR4312" s="403"/>
      <c r="AS4312" s="403"/>
      <c r="AT4312" s="403"/>
      <c r="AU4312" s="403"/>
      <c r="AV4312" s="405"/>
      <c r="AW4312" s="404"/>
      <c r="AY4312" s="403"/>
      <c r="BC4312" s="403"/>
      <c r="BD4312" s="403"/>
      <c r="BE4312" s="403"/>
      <c r="BF4312" s="403"/>
      <c r="BG4312" s="403"/>
      <c r="BH4312" s="403"/>
      <c r="BI4312" s="403"/>
      <c r="BJ4312" s="403"/>
      <c r="BK4312" s="403"/>
    </row>
    <row r="4313" spans="1:63" x14ac:dyDescent="0.25">
      <c r="A4313" s="405"/>
      <c r="B4313" s="400"/>
      <c r="C4313" s="403"/>
      <c r="D4313" s="403"/>
      <c r="E4313" s="403"/>
      <c r="I4313" s="404"/>
      <c r="Q4313" s="405"/>
      <c r="S4313" s="405"/>
      <c r="T4313" s="403"/>
      <c r="U4313" s="406"/>
      <c r="V4313" s="400"/>
      <c r="W4313" s="405"/>
      <c r="X4313" s="405"/>
      <c r="Y4313" s="403"/>
      <c r="Z4313" s="407"/>
      <c r="AA4313" s="403"/>
      <c r="AB4313" s="405"/>
      <c r="AC4313" s="403"/>
      <c r="AD4313" s="406"/>
      <c r="AG4313" s="403"/>
      <c r="AH4313" s="403"/>
      <c r="AI4313" s="405"/>
      <c r="AL4313" s="403"/>
      <c r="AN4313" s="403"/>
      <c r="AO4313" s="405"/>
      <c r="AP4313" s="403"/>
      <c r="AQ4313" s="403"/>
      <c r="AR4313" s="403"/>
      <c r="AS4313" s="403"/>
      <c r="AT4313" s="403"/>
      <c r="AU4313" s="403"/>
      <c r="AV4313" s="405"/>
      <c r="AW4313" s="404"/>
      <c r="AY4313" s="403"/>
      <c r="BC4313" s="403"/>
      <c r="BD4313" s="403"/>
      <c r="BE4313" s="403"/>
      <c r="BF4313" s="403"/>
      <c r="BG4313" s="403"/>
      <c r="BH4313" s="403"/>
      <c r="BI4313" s="403"/>
      <c r="BJ4313" s="403"/>
      <c r="BK4313" s="403"/>
    </row>
    <row r="4314" spans="1:63" x14ac:dyDescent="0.25">
      <c r="A4314" s="405"/>
      <c r="B4314" s="400"/>
      <c r="C4314" s="403"/>
      <c r="D4314" s="403"/>
      <c r="E4314" s="403"/>
      <c r="I4314" s="404"/>
      <c r="Q4314" s="405"/>
      <c r="S4314" s="405"/>
      <c r="T4314" s="403"/>
      <c r="U4314" s="406"/>
      <c r="V4314" s="400"/>
      <c r="W4314" s="405"/>
      <c r="X4314" s="405"/>
      <c r="Y4314" s="403"/>
      <c r="Z4314" s="407"/>
      <c r="AA4314" s="403"/>
      <c r="AB4314" s="405"/>
      <c r="AC4314" s="403"/>
      <c r="AD4314" s="406"/>
      <c r="AG4314" s="403"/>
      <c r="AH4314" s="403"/>
      <c r="AI4314" s="405"/>
      <c r="AL4314" s="403"/>
      <c r="AN4314" s="403"/>
      <c r="AO4314" s="405"/>
      <c r="AP4314" s="403"/>
      <c r="AQ4314" s="403"/>
      <c r="AR4314" s="403"/>
      <c r="AS4314" s="403"/>
      <c r="AT4314" s="403"/>
      <c r="AU4314" s="403"/>
      <c r="AV4314" s="405"/>
      <c r="AW4314" s="404"/>
      <c r="AY4314" s="403"/>
      <c r="BC4314" s="403"/>
      <c r="BD4314" s="403"/>
      <c r="BE4314" s="403"/>
      <c r="BF4314" s="403"/>
      <c r="BG4314" s="403"/>
      <c r="BH4314" s="403"/>
      <c r="BI4314" s="403"/>
      <c r="BJ4314" s="403"/>
      <c r="BK4314" s="403"/>
    </row>
    <row r="4315" spans="1:63" x14ac:dyDescent="0.25">
      <c r="A4315" s="405"/>
      <c r="B4315" s="400"/>
      <c r="C4315" s="403"/>
      <c r="D4315" s="403"/>
      <c r="E4315" s="403"/>
      <c r="I4315" s="404"/>
      <c r="Q4315" s="405"/>
      <c r="S4315" s="405"/>
      <c r="T4315" s="403"/>
      <c r="U4315" s="406"/>
      <c r="V4315" s="400"/>
      <c r="W4315" s="405"/>
      <c r="X4315" s="405"/>
      <c r="Y4315" s="403"/>
      <c r="Z4315" s="407"/>
      <c r="AA4315" s="403"/>
      <c r="AB4315" s="405"/>
      <c r="AC4315" s="403"/>
      <c r="AD4315" s="406"/>
      <c r="AG4315" s="403"/>
      <c r="AH4315" s="403"/>
      <c r="AI4315" s="405"/>
      <c r="AL4315" s="403"/>
      <c r="AN4315" s="403"/>
      <c r="AO4315" s="405"/>
      <c r="AP4315" s="403"/>
      <c r="AQ4315" s="403"/>
      <c r="AR4315" s="403"/>
      <c r="AS4315" s="403"/>
      <c r="AT4315" s="403"/>
      <c r="AU4315" s="403"/>
      <c r="AV4315" s="405"/>
      <c r="AW4315" s="404"/>
      <c r="AY4315" s="403"/>
      <c r="BC4315" s="403"/>
      <c r="BD4315" s="403"/>
      <c r="BE4315" s="403"/>
      <c r="BF4315" s="403"/>
      <c r="BG4315" s="403"/>
      <c r="BH4315" s="403"/>
      <c r="BI4315" s="403"/>
      <c r="BJ4315" s="403"/>
      <c r="BK4315" s="403"/>
    </row>
    <row r="4316" spans="1:63" x14ac:dyDescent="0.25">
      <c r="A4316" s="405"/>
      <c r="B4316" s="400"/>
      <c r="C4316" s="403"/>
      <c r="D4316" s="403"/>
      <c r="E4316" s="403"/>
      <c r="I4316" s="404"/>
      <c r="Q4316" s="405"/>
      <c r="S4316" s="405"/>
      <c r="T4316" s="403"/>
      <c r="U4316" s="406"/>
      <c r="V4316" s="400"/>
      <c r="W4316" s="405"/>
      <c r="X4316" s="405"/>
      <c r="Y4316" s="403"/>
      <c r="Z4316" s="407"/>
      <c r="AA4316" s="403"/>
      <c r="AB4316" s="405"/>
      <c r="AC4316" s="403"/>
      <c r="AD4316" s="406"/>
      <c r="AG4316" s="403"/>
      <c r="AH4316" s="403"/>
      <c r="AI4316" s="405"/>
      <c r="AL4316" s="403"/>
      <c r="AN4316" s="403"/>
      <c r="AO4316" s="405"/>
      <c r="AP4316" s="403"/>
      <c r="AQ4316" s="403"/>
      <c r="AR4316" s="403"/>
      <c r="AS4316" s="403"/>
      <c r="AT4316" s="403"/>
      <c r="AU4316" s="403"/>
      <c r="AV4316" s="405"/>
      <c r="AW4316" s="404"/>
      <c r="AY4316" s="403"/>
      <c r="BC4316" s="403"/>
      <c r="BD4316" s="403"/>
      <c r="BE4316" s="403"/>
      <c r="BF4316" s="403"/>
      <c r="BG4316" s="403"/>
      <c r="BH4316" s="403"/>
      <c r="BI4316" s="403"/>
      <c r="BJ4316" s="403"/>
      <c r="BK4316" s="403"/>
    </row>
    <row r="4317" spans="1:63" x14ac:dyDescent="0.25">
      <c r="A4317" s="405"/>
      <c r="B4317" s="400"/>
      <c r="C4317" s="403"/>
      <c r="D4317" s="403"/>
      <c r="E4317" s="403"/>
      <c r="I4317" s="404"/>
      <c r="Q4317" s="405"/>
      <c r="S4317" s="405"/>
      <c r="T4317" s="403"/>
      <c r="U4317" s="406"/>
      <c r="V4317" s="400"/>
      <c r="W4317" s="405"/>
      <c r="X4317" s="405"/>
      <c r="Y4317" s="403"/>
      <c r="Z4317" s="407"/>
      <c r="AA4317" s="403"/>
      <c r="AB4317" s="405"/>
      <c r="AC4317" s="403"/>
      <c r="AD4317" s="406"/>
      <c r="AG4317" s="403"/>
      <c r="AH4317" s="403"/>
      <c r="AI4317" s="405"/>
      <c r="AL4317" s="403"/>
      <c r="AN4317" s="403"/>
      <c r="AO4317" s="405"/>
      <c r="AP4317" s="403"/>
      <c r="AQ4317" s="403"/>
      <c r="AR4317" s="403"/>
      <c r="AS4317" s="403"/>
      <c r="AT4317" s="403"/>
      <c r="AU4317" s="403"/>
      <c r="AV4317" s="405"/>
      <c r="AW4317" s="404"/>
      <c r="AY4317" s="403"/>
      <c r="BC4317" s="403"/>
      <c r="BD4317" s="403"/>
      <c r="BE4317" s="403"/>
      <c r="BF4317" s="403"/>
      <c r="BG4317" s="403"/>
      <c r="BH4317" s="403"/>
      <c r="BI4317" s="403"/>
      <c r="BJ4317" s="403"/>
      <c r="BK4317" s="403"/>
    </row>
    <row r="4318" spans="1:63" x14ac:dyDescent="0.25">
      <c r="A4318" s="405"/>
      <c r="B4318" s="400"/>
      <c r="C4318" s="403"/>
      <c r="D4318" s="403"/>
      <c r="E4318" s="403"/>
      <c r="I4318" s="404"/>
      <c r="Q4318" s="405"/>
      <c r="S4318" s="405"/>
      <c r="T4318" s="403"/>
      <c r="U4318" s="406"/>
      <c r="V4318" s="400"/>
      <c r="W4318" s="405"/>
      <c r="X4318" s="405"/>
      <c r="Y4318" s="403"/>
      <c r="Z4318" s="407"/>
      <c r="AA4318" s="403"/>
      <c r="AB4318" s="405"/>
      <c r="AC4318" s="403"/>
      <c r="AD4318" s="406"/>
      <c r="AG4318" s="403"/>
      <c r="AH4318" s="403"/>
      <c r="AI4318" s="405"/>
      <c r="AL4318" s="403"/>
      <c r="AN4318" s="403"/>
      <c r="AO4318" s="405"/>
      <c r="AP4318" s="403"/>
      <c r="AQ4318" s="403"/>
      <c r="AR4318" s="403"/>
      <c r="AS4318" s="403"/>
      <c r="AT4318" s="403"/>
      <c r="AU4318" s="403"/>
      <c r="AV4318" s="405"/>
      <c r="AW4318" s="404"/>
      <c r="AY4318" s="403"/>
      <c r="BC4318" s="403"/>
      <c r="BD4318" s="403"/>
      <c r="BE4318" s="403"/>
      <c r="BF4318" s="403"/>
      <c r="BG4318" s="403"/>
      <c r="BH4318" s="403"/>
      <c r="BI4318" s="403"/>
      <c r="BJ4318" s="403"/>
      <c r="BK4318" s="403"/>
    </row>
    <row r="4319" spans="1:63" x14ac:dyDescent="0.25">
      <c r="A4319" s="405"/>
      <c r="B4319" s="400"/>
      <c r="C4319" s="403"/>
      <c r="D4319" s="403"/>
      <c r="E4319" s="403"/>
      <c r="I4319" s="404"/>
      <c r="Q4319" s="405"/>
      <c r="S4319" s="405"/>
      <c r="T4319" s="403"/>
      <c r="U4319" s="406"/>
      <c r="V4319" s="400"/>
      <c r="W4319" s="405"/>
      <c r="X4319" s="405"/>
      <c r="Y4319" s="403"/>
      <c r="Z4319" s="407"/>
      <c r="AA4319" s="403"/>
      <c r="AB4319" s="405"/>
      <c r="AC4319" s="403"/>
      <c r="AD4319" s="406"/>
      <c r="AG4319" s="403"/>
      <c r="AH4319" s="403"/>
      <c r="AI4319" s="405"/>
      <c r="AL4319" s="403"/>
      <c r="AN4319" s="403"/>
      <c r="AO4319" s="405"/>
      <c r="AP4319" s="403"/>
      <c r="AQ4319" s="403"/>
      <c r="AR4319" s="403"/>
      <c r="AS4319" s="403"/>
      <c r="AT4319" s="403"/>
      <c r="AU4319" s="403"/>
      <c r="AV4319" s="405"/>
      <c r="AW4319" s="404"/>
      <c r="AY4319" s="403"/>
      <c r="BC4319" s="403"/>
      <c r="BD4319" s="403"/>
      <c r="BE4319" s="403"/>
      <c r="BF4319" s="403"/>
      <c r="BG4319" s="403"/>
      <c r="BH4319" s="403"/>
      <c r="BI4319" s="403"/>
      <c r="BJ4319" s="403"/>
      <c r="BK4319" s="403"/>
    </row>
    <row r="4320" spans="1:63" x14ac:dyDescent="0.25">
      <c r="A4320" s="405"/>
      <c r="B4320" s="400"/>
      <c r="C4320" s="403"/>
      <c r="D4320" s="403"/>
      <c r="E4320" s="403"/>
      <c r="I4320" s="404"/>
      <c r="Q4320" s="405"/>
      <c r="S4320" s="405"/>
      <c r="T4320" s="403"/>
      <c r="U4320" s="406"/>
      <c r="V4320" s="400"/>
      <c r="W4320" s="405"/>
      <c r="X4320" s="405"/>
      <c r="Y4320" s="403"/>
      <c r="Z4320" s="407"/>
      <c r="AA4320" s="403"/>
      <c r="AB4320" s="405"/>
      <c r="AC4320" s="403"/>
      <c r="AD4320" s="406"/>
      <c r="AG4320" s="403"/>
      <c r="AH4320" s="403"/>
      <c r="AI4320" s="405"/>
      <c r="AL4320" s="403"/>
      <c r="AN4320" s="403"/>
      <c r="AO4320" s="405"/>
      <c r="AP4320" s="403"/>
      <c r="AQ4320" s="403"/>
      <c r="AR4320" s="403"/>
      <c r="AS4320" s="403"/>
      <c r="AT4320" s="403"/>
      <c r="AU4320" s="403"/>
      <c r="AV4320" s="405"/>
      <c r="AW4320" s="404"/>
      <c r="AY4320" s="403"/>
      <c r="BC4320" s="403"/>
      <c r="BD4320" s="403"/>
      <c r="BE4320" s="403"/>
      <c r="BF4320" s="403"/>
      <c r="BG4320" s="403"/>
      <c r="BH4320" s="403"/>
      <c r="BI4320" s="403"/>
      <c r="BJ4320" s="403"/>
      <c r="BK4320" s="403"/>
    </row>
    <row r="4321" spans="1:63" x14ac:dyDescent="0.25">
      <c r="A4321" s="405"/>
      <c r="B4321" s="400"/>
      <c r="C4321" s="403"/>
      <c r="D4321" s="403"/>
      <c r="E4321" s="403"/>
      <c r="I4321" s="404"/>
      <c r="Q4321" s="405"/>
      <c r="S4321" s="405"/>
      <c r="T4321" s="403"/>
      <c r="U4321" s="406"/>
      <c r="V4321" s="400"/>
      <c r="W4321" s="405"/>
      <c r="X4321" s="405"/>
      <c r="Y4321" s="403"/>
      <c r="Z4321" s="407"/>
      <c r="AA4321" s="403"/>
      <c r="AB4321" s="405"/>
      <c r="AC4321" s="403"/>
      <c r="AD4321" s="406"/>
      <c r="AG4321" s="403"/>
      <c r="AH4321" s="403"/>
      <c r="AI4321" s="405"/>
      <c r="AL4321" s="403"/>
      <c r="AN4321" s="403"/>
      <c r="AO4321" s="405"/>
      <c r="AP4321" s="403"/>
      <c r="AQ4321" s="403"/>
      <c r="AR4321" s="403"/>
      <c r="AS4321" s="403"/>
      <c r="AT4321" s="403"/>
      <c r="AU4321" s="403"/>
      <c r="AV4321" s="405"/>
      <c r="AW4321" s="404"/>
      <c r="AY4321" s="403"/>
      <c r="BC4321" s="403"/>
      <c r="BD4321" s="403"/>
      <c r="BE4321" s="403"/>
      <c r="BF4321" s="403"/>
      <c r="BG4321" s="403"/>
      <c r="BH4321" s="403"/>
      <c r="BI4321" s="403"/>
      <c r="BJ4321" s="403"/>
      <c r="BK4321" s="403"/>
    </row>
    <row r="4322" spans="1:63" x14ac:dyDescent="0.25">
      <c r="A4322" s="405"/>
      <c r="B4322" s="400"/>
      <c r="C4322" s="403"/>
      <c r="D4322" s="403"/>
      <c r="E4322" s="403"/>
      <c r="I4322" s="404"/>
      <c r="Q4322" s="405"/>
      <c r="S4322" s="405"/>
      <c r="T4322" s="403"/>
      <c r="U4322" s="406"/>
      <c r="V4322" s="400"/>
      <c r="W4322" s="405"/>
      <c r="X4322" s="405"/>
      <c r="Y4322" s="403"/>
      <c r="Z4322" s="407"/>
      <c r="AA4322" s="403"/>
      <c r="AB4322" s="405"/>
      <c r="AC4322" s="403"/>
      <c r="AD4322" s="406"/>
      <c r="AG4322" s="403"/>
      <c r="AH4322" s="403"/>
      <c r="AI4322" s="405"/>
      <c r="AL4322" s="403"/>
      <c r="AN4322" s="403"/>
      <c r="AO4322" s="405"/>
      <c r="AP4322" s="403"/>
      <c r="AQ4322" s="403"/>
      <c r="AR4322" s="403"/>
      <c r="AS4322" s="403"/>
      <c r="AT4322" s="403"/>
      <c r="AU4322" s="403"/>
      <c r="AV4322" s="405"/>
      <c r="AW4322" s="404"/>
      <c r="AY4322" s="403"/>
      <c r="BC4322" s="403"/>
      <c r="BD4322" s="403"/>
      <c r="BE4322" s="403"/>
      <c r="BF4322" s="403"/>
      <c r="BG4322" s="403"/>
      <c r="BH4322" s="403"/>
      <c r="BI4322" s="403"/>
      <c r="BJ4322" s="403"/>
      <c r="BK4322" s="403"/>
    </row>
    <row r="4323" spans="1:63" x14ac:dyDescent="0.25">
      <c r="A4323" s="405"/>
      <c r="B4323" s="400"/>
      <c r="C4323" s="403"/>
      <c r="D4323" s="403"/>
      <c r="E4323" s="403"/>
      <c r="I4323" s="404"/>
      <c r="Q4323" s="405"/>
      <c r="S4323" s="405"/>
      <c r="T4323" s="403"/>
      <c r="U4323" s="406"/>
      <c r="V4323" s="400"/>
      <c r="W4323" s="405"/>
      <c r="X4323" s="405"/>
      <c r="Y4323" s="403"/>
      <c r="Z4323" s="407"/>
      <c r="AA4323" s="403"/>
      <c r="AB4323" s="405"/>
      <c r="AC4323" s="403"/>
      <c r="AD4323" s="406"/>
      <c r="AG4323" s="403"/>
      <c r="AH4323" s="403"/>
      <c r="AI4323" s="405"/>
      <c r="AL4323" s="403"/>
      <c r="AN4323" s="403"/>
      <c r="AO4323" s="405"/>
      <c r="AP4323" s="403"/>
      <c r="AQ4323" s="403"/>
      <c r="AR4323" s="403"/>
      <c r="AS4323" s="403"/>
      <c r="AT4323" s="403"/>
      <c r="AU4323" s="403"/>
      <c r="AV4323" s="405"/>
      <c r="AW4323" s="404"/>
      <c r="AY4323" s="403"/>
      <c r="BC4323" s="403"/>
      <c r="BD4323" s="403"/>
      <c r="BE4323" s="403"/>
      <c r="BF4323" s="403"/>
      <c r="BG4323" s="403"/>
      <c r="BH4323" s="403"/>
      <c r="BI4323" s="403"/>
      <c r="BJ4323" s="403"/>
      <c r="BK4323" s="403"/>
    </row>
    <row r="4324" spans="1:63" x14ac:dyDescent="0.25">
      <c r="A4324" s="405"/>
      <c r="B4324" s="400"/>
      <c r="C4324" s="403"/>
      <c r="D4324" s="403"/>
      <c r="E4324" s="403"/>
      <c r="I4324" s="404"/>
      <c r="Q4324" s="405"/>
      <c r="S4324" s="405"/>
      <c r="T4324" s="403"/>
      <c r="U4324" s="406"/>
      <c r="V4324" s="400"/>
      <c r="W4324" s="405"/>
      <c r="X4324" s="405"/>
      <c r="Y4324" s="403"/>
      <c r="Z4324" s="407"/>
      <c r="AA4324" s="403"/>
      <c r="AB4324" s="405"/>
      <c r="AC4324" s="403"/>
      <c r="AD4324" s="406"/>
      <c r="AG4324" s="403"/>
      <c r="AH4324" s="403"/>
      <c r="AI4324" s="405"/>
      <c r="AL4324" s="403"/>
      <c r="AN4324" s="403"/>
      <c r="AO4324" s="405"/>
      <c r="AP4324" s="403"/>
      <c r="AQ4324" s="403"/>
      <c r="AR4324" s="403"/>
      <c r="AS4324" s="403"/>
      <c r="AT4324" s="403"/>
      <c r="AU4324" s="403"/>
      <c r="AV4324" s="405"/>
      <c r="AW4324" s="404"/>
      <c r="AY4324" s="403"/>
      <c r="BC4324" s="403"/>
      <c r="BD4324" s="403"/>
      <c r="BE4324" s="403"/>
      <c r="BF4324" s="403"/>
      <c r="BG4324" s="403"/>
      <c r="BH4324" s="403"/>
      <c r="BI4324" s="403"/>
      <c r="BJ4324" s="403"/>
      <c r="BK4324" s="403"/>
    </row>
    <row r="4325" spans="1:63" x14ac:dyDescent="0.25">
      <c r="A4325" s="405"/>
      <c r="B4325" s="400"/>
      <c r="C4325" s="403"/>
      <c r="D4325" s="403"/>
      <c r="E4325" s="403"/>
      <c r="I4325" s="404"/>
      <c r="Q4325" s="405"/>
      <c r="S4325" s="405"/>
      <c r="T4325" s="403"/>
      <c r="U4325" s="406"/>
      <c r="V4325" s="400"/>
      <c r="W4325" s="405"/>
      <c r="X4325" s="405"/>
      <c r="Y4325" s="403"/>
      <c r="Z4325" s="407"/>
      <c r="AA4325" s="403"/>
      <c r="AB4325" s="405"/>
      <c r="AC4325" s="403"/>
      <c r="AD4325" s="406"/>
      <c r="AG4325" s="403"/>
      <c r="AH4325" s="403"/>
      <c r="AI4325" s="405"/>
      <c r="AL4325" s="403"/>
      <c r="AN4325" s="403"/>
      <c r="AO4325" s="405"/>
      <c r="AP4325" s="403"/>
      <c r="AQ4325" s="403"/>
      <c r="AR4325" s="403"/>
      <c r="AS4325" s="403"/>
      <c r="AT4325" s="403"/>
      <c r="AU4325" s="403"/>
      <c r="AV4325" s="405"/>
      <c r="AW4325" s="404"/>
      <c r="AY4325" s="403"/>
      <c r="BC4325" s="403"/>
      <c r="BD4325" s="403"/>
      <c r="BE4325" s="403"/>
      <c r="BF4325" s="403"/>
      <c r="BG4325" s="403"/>
      <c r="BH4325" s="403"/>
      <c r="BI4325" s="403"/>
      <c r="BJ4325" s="403"/>
      <c r="BK4325" s="403"/>
    </row>
    <row r="4326" spans="1:63" x14ac:dyDescent="0.25">
      <c r="A4326" s="405"/>
      <c r="B4326" s="400"/>
      <c r="C4326" s="403"/>
      <c r="D4326" s="403"/>
      <c r="E4326" s="403"/>
      <c r="I4326" s="404"/>
      <c r="Q4326" s="405"/>
      <c r="S4326" s="405"/>
      <c r="T4326" s="403"/>
      <c r="U4326" s="406"/>
      <c r="V4326" s="400"/>
      <c r="W4326" s="405"/>
      <c r="X4326" s="405"/>
      <c r="Y4326" s="403"/>
      <c r="Z4326" s="407"/>
      <c r="AA4326" s="403"/>
      <c r="AB4326" s="405"/>
      <c r="AC4326" s="403"/>
      <c r="AD4326" s="406"/>
      <c r="AG4326" s="403"/>
      <c r="AH4326" s="403"/>
      <c r="AI4326" s="405"/>
      <c r="AL4326" s="403"/>
      <c r="AN4326" s="403"/>
      <c r="AO4326" s="405"/>
      <c r="AP4326" s="403"/>
      <c r="AQ4326" s="403"/>
      <c r="AR4326" s="403"/>
      <c r="AS4326" s="403"/>
      <c r="AT4326" s="403"/>
      <c r="AU4326" s="403"/>
      <c r="AV4326" s="405"/>
      <c r="AW4326" s="404"/>
      <c r="AY4326" s="403"/>
      <c r="BC4326" s="403"/>
      <c r="BD4326" s="403"/>
      <c r="BE4326" s="403"/>
      <c r="BF4326" s="403"/>
      <c r="BG4326" s="403"/>
      <c r="BH4326" s="403"/>
      <c r="BI4326" s="403"/>
      <c r="BJ4326" s="403"/>
      <c r="BK4326" s="403"/>
    </row>
    <row r="4327" spans="1:63" x14ac:dyDescent="0.25">
      <c r="A4327" s="405"/>
      <c r="B4327" s="400"/>
      <c r="C4327" s="403"/>
      <c r="D4327" s="403"/>
      <c r="E4327" s="403"/>
      <c r="I4327" s="404"/>
      <c r="Q4327" s="405"/>
      <c r="S4327" s="405"/>
      <c r="T4327" s="403"/>
      <c r="U4327" s="406"/>
      <c r="V4327" s="400"/>
      <c r="W4327" s="405"/>
      <c r="X4327" s="405"/>
      <c r="Y4327" s="403"/>
      <c r="Z4327" s="407"/>
      <c r="AA4327" s="403"/>
      <c r="AB4327" s="405"/>
      <c r="AC4327" s="403"/>
      <c r="AD4327" s="406"/>
      <c r="AG4327" s="403"/>
      <c r="AH4327" s="403"/>
      <c r="AI4327" s="405"/>
      <c r="AL4327" s="403"/>
      <c r="AN4327" s="403"/>
      <c r="AO4327" s="405"/>
      <c r="AP4327" s="403"/>
      <c r="AQ4327" s="403"/>
      <c r="AR4327" s="403"/>
      <c r="AS4327" s="403"/>
      <c r="AT4327" s="403"/>
      <c r="AU4327" s="403"/>
      <c r="AV4327" s="405"/>
      <c r="AW4327" s="404"/>
      <c r="AY4327" s="403"/>
      <c r="BC4327" s="403"/>
      <c r="BD4327" s="403"/>
      <c r="BE4327" s="403"/>
      <c r="BF4327" s="403"/>
      <c r="BG4327" s="403"/>
      <c r="BH4327" s="403"/>
      <c r="BI4327" s="403"/>
      <c r="BJ4327" s="403"/>
      <c r="BK4327" s="403"/>
    </row>
    <row r="4328" spans="1:63" x14ac:dyDescent="0.25">
      <c r="A4328" s="405"/>
      <c r="B4328" s="400"/>
      <c r="C4328" s="403"/>
      <c r="D4328" s="403"/>
      <c r="E4328" s="403"/>
      <c r="I4328" s="404"/>
      <c r="Q4328" s="405"/>
      <c r="S4328" s="405"/>
      <c r="T4328" s="403"/>
      <c r="U4328" s="406"/>
      <c r="V4328" s="400"/>
      <c r="W4328" s="405"/>
      <c r="X4328" s="405"/>
      <c r="Y4328" s="403"/>
      <c r="Z4328" s="407"/>
      <c r="AA4328" s="403"/>
      <c r="AB4328" s="405"/>
      <c r="AC4328" s="403"/>
      <c r="AD4328" s="406"/>
      <c r="AG4328" s="403"/>
      <c r="AH4328" s="403"/>
      <c r="AI4328" s="405"/>
      <c r="AL4328" s="403"/>
      <c r="AN4328" s="403"/>
      <c r="AO4328" s="405"/>
      <c r="AP4328" s="403"/>
      <c r="AQ4328" s="403"/>
      <c r="AR4328" s="403"/>
      <c r="AS4328" s="403"/>
      <c r="AT4328" s="403"/>
      <c r="AU4328" s="403"/>
      <c r="AV4328" s="405"/>
      <c r="AW4328" s="404"/>
      <c r="AY4328" s="403"/>
      <c r="BC4328" s="403"/>
      <c r="BD4328" s="403"/>
      <c r="BE4328" s="403"/>
      <c r="BF4328" s="403"/>
      <c r="BG4328" s="403"/>
      <c r="BH4328" s="403"/>
      <c r="BI4328" s="403"/>
      <c r="BJ4328" s="403"/>
      <c r="BK4328" s="403"/>
    </row>
    <row r="4329" spans="1:63" x14ac:dyDescent="0.25">
      <c r="A4329" s="405"/>
      <c r="B4329" s="400"/>
      <c r="C4329" s="403"/>
      <c r="D4329" s="403"/>
      <c r="E4329" s="403"/>
      <c r="I4329" s="404"/>
      <c r="Q4329" s="405"/>
      <c r="S4329" s="405"/>
      <c r="T4329" s="403"/>
      <c r="U4329" s="406"/>
      <c r="V4329" s="400"/>
      <c r="W4329" s="405"/>
      <c r="X4329" s="405"/>
      <c r="Y4329" s="403"/>
      <c r="Z4329" s="407"/>
      <c r="AA4329" s="403"/>
      <c r="AB4329" s="405"/>
      <c r="AC4329" s="403"/>
      <c r="AD4329" s="406"/>
      <c r="AG4329" s="403"/>
      <c r="AH4329" s="403"/>
      <c r="AI4329" s="405"/>
      <c r="AL4329" s="403"/>
      <c r="AN4329" s="403"/>
      <c r="AO4329" s="405"/>
      <c r="AP4329" s="403"/>
      <c r="AQ4329" s="403"/>
      <c r="AR4329" s="403"/>
      <c r="AS4329" s="403"/>
      <c r="AT4329" s="403"/>
      <c r="AU4329" s="403"/>
      <c r="AV4329" s="405"/>
      <c r="AW4329" s="404"/>
      <c r="AY4329" s="403"/>
      <c r="BC4329" s="403"/>
      <c r="BD4329" s="403"/>
      <c r="BE4329" s="403"/>
      <c r="BF4329" s="403"/>
      <c r="BG4329" s="403"/>
      <c r="BH4329" s="403"/>
      <c r="BI4329" s="403"/>
      <c r="BJ4329" s="403"/>
      <c r="BK4329" s="403"/>
    </row>
    <row r="4330" spans="1:63" x14ac:dyDescent="0.25">
      <c r="A4330" s="405"/>
      <c r="B4330" s="400"/>
      <c r="C4330" s="403"/>
      <c r="D4330" s="403"/>
      <c r="E4330" s="403"/>
      <c r="I4330" s="404"/>
      <c r="Q4330" s="405"/>
      <c r="S4330" s="405"/>
      <c r="T4330" s="403"/>
      <c r="U4330" s="406"/>
      <c r="V4330" s="400"/>
      <c r="W4330" s="405"/>
      <c r="X4330" s="405"/>
      <c r="Y4330" s="403"/>
      <c r="Z4330" s="407"/>
      <c r="AA4330" s="403"/>
      <c r="AB4330" s="405"/>
      <c r="AC4330" s="403"/>
      <c r="AD4330" s="406"/>
      <c r="AG4330" s="403"/>
      <c r="AH4330" s="403"/>
      <c r="AI4330" s="405"/>
      <c r="AL4330" s="403"/>
      <c r="AN4330" s="403"/>
      <c r="AO4330" s="405"/>
      <c r="AP4330" s="403"/>
      <c r="AQ4330" s="403"/>
      <c r="AR4330" s="403"/>
      <c r="AS4330" s="403"/>
      <c r="AT4330" s="403"/>
      <c r="AU4330" s="403"/>
      <c r="AV4330" s="405"/>
      <c r="AW4330" s="404"/>
      <c r="AY4330" s="403"/>
      <c r="BC4330" s="403"/>
      <c r="BD4330" s="403"/>
      <c r="BE4330" s="403"/>
      <c r="BF4330" s="403"/>
      <c r="BG4330" s="403"/>
      <c r="BH4330" s="403"/>
      <c r="BI4330" s="403"/>
      <c r="BJ4330" s="403"/>
      <c r="BK4330" s="403"/>
    </row>
    <row r="4331" spans="1:63" x14ac:dyDescent="0.25">
      <c r="A4331" s="405"/>
      <c r="B4331" s="400"/>
      <c r="C4331" s="403"/>
      <c r="D4331" s="403"/>
      <c r="E4331" s="403"/>
      <c r="I4331" s="404"/>
      <c r="Q4331" s="405"/>
      <c r="S4331" s="405"/>
      <c r="T4331" s="403"/>
      <c r="U4331" s="406"/>
      <c r="V4331" s="400"/>
      <c r="W4331" s="405"/>
      <c r="X4331" s="405"/>
      <c r="Y4331" s="403"/>
      <c r="Z4331" s="407"/>
      <c r="AA4331" s="403"/>
      <c r="AB4331" s="405"/>
      <c r="AC4331" s="403"/>
      <c r="AD4331" s="406"/>
      <c r="AG4331" s="403"/>
      <c r="AH4331" s="403"/>
      <c r="AI4331" s="405"/>
      <c r="AL4331" s="403"/>
      <c r="AN4331" s="403"/>
      <c r="AO4331" s="405"/>
      <c r="AP4331" s="403"/>
      <c r="AQ4331" s="403"/>
      <c r="AR4331" s="403"/>
      <c r="AS4331" s="403"/>
      <c r="AT4331" s="403"/>
      <c r="AU4331" s="403"/>
      <c r="AV4331" s="405"/>
      <c r="AW4331" s="404"/>
      <c r="AY4331" s="403"/>
      <c r="BC4331" s="403"/>
      <c r="BD4331" s="403"/>
      <c r="BE4331" s="403"/>
      <c r="BF4331" s="403"/>
      <c r="BG4331" s="403"/>
      <c r="BH4331" s="403"/>
      <c r="BI4331" s="403"/>
      <c r="BJ4331" s="403"/>
      <c r="BK4331" s="403"/>
    </row>
    <row r="4332" spans="1:63" x14ac:dyDescent="0.25">
      <c r="A4332" s="405"/>
      <c r="B4332" s="400"/>
      <c r="C4332" s="403"/>
      <c r="D4332" s="403"/>
      <c r="E4332" s="403"/>
      <c r="I4332" s="404"/>
      <c r="Q4332" s="405"/>
      <c r="S4332" s="405"/>
      <c r="T4332" s="403"/>
      <c r="U4332" s="406"/>
      <c r="V4332" s="400"/>
      <c r="W4332" s="405"/>
      <c r="X4332" s="405"/>
      <c r="Y4332" s="403"/>
      <c r="Z4332" s="407"/>
      <c r="AA4332" s="403"/>
      <c r="AB4332" s="405"/>
      <c r="AC4332" s="403"/>
      <c r="AD4332" s="406"/>
      <c r="AG4332" s="403"/>
      <c r="AH4332" s="403"/>
      <c r="AI4332" s="405"/>
      <c r="AL4332" s="403"/>
      <c r="AN4332" s="403"/>
      <c r="AO4332" s="405"/>
      <c r="AP4332" s="403"/>
      <c r="AQ4332" s="403"/>
      <c r="AR4332" s="403"/>
      <c r="AS4332" s="403"/>
      <c r="AT4332" s="403"/>
      <c r="AU4332" s="403"/>
      <c r="AV4332" s="405"/>
      <c r="AW4332" s="404"/>
      <c r="AY4332" s="403"/>
      <c r="BC4332" s="403"/>
      <c r="BD4332" s="403"/>
      <c r="BE4332" s="403"/>
      <c r="BF4332" s="403"/>
      <c r="BG4332" s="403"/>
      <c r="BH4332" s="403"/>
      <c r="BI4332" s="403"/>
      <c r="BJ4332" s="403"/>
      <c r="BK4332" s="403"/>
    </row>
    <row r="4333" spans="1:63" x14ac:dyDescent="0.25">
      <c r="A4333" s="405"/>
      <c r="B4333" s="400"/>
      <c r="C4333" s="403"/>
      <c r="D4333" s="403"/>
      <c r="E4333" s="403"/>
      <c r="I4333" s="404"/>
      <c r="Q4333" s="405"/>
      <c r="S4333" s="405"/>
      <c r="T4333" s="403"/>
      <c r="U4333" s="406"/>
      <c r="V4333" s="400"/>
      <c r="W4333" s="405"/>
      <c r="X4333" s="405"/>
      <c r="Y4333" s="403"/>
      <c r="Z4333" s="407"/>
      <c r="AA4333" s="403"/>
      <c r="AB4333" s="405"/>
      <c r="AC4333" s="403"/>
      <c r="AD4333" s="406"/>
      <c r="AG4333" s="403"/>
      <c r="AH4333" s="403"/>
      <c r="AI4333" s="405"/>
      <c r="AL4333" s="403"/>
      <c r="AN4333" s="403"/>
      <c r="AO4333" s="405"/>
      <c r="AP4333" s="403"/>
      <c r="AQ4333" s="403"/>
      <c r="AR4333" s="403"/>
      <c r="AS4333" s="403"/>
      <c r="AT4333" s="403"/>
      <c r="AU4333" s="403"/>
      <c r="AV4333" s="405"/>
      <c r="AW4333" s="404"/>
      <c r="AY4333" s="403"/>
      <c r="BC4333" s="403"/>
      <c r="BD4333" s="403"/>
      <c r="BE4333" s="403"/>
      <c r="BF4333" s="403"/>
      <c r="BG4333" s="403"/>
      <c r="BH4333" s="403"/>
      <c r="BI4333" s="403"/>
      <c r="BJ4333" s="403"/>
      <c r="BK4333" s="403"/>
    </row>
    <row r="4334" spans="1:63" x14ac:dyDescent="0.25">
      <c r="A4334" s="405"/>
      <c r="B4334" s="400"/>
      <c r="C4334" s="403"/>
      <c r="D4334" s="403"/>
      <c r="E4334" s="403"/>
      <c r="I4334" s="404"/>
      <c r="Q4334" s="405"/>
      <c r="S4334" s="405"/>
      <c r="T4334" s="403"/>
      <c r="U4334" s="406"/>
      <c r="V4334" s="400"/>
      <c r="W4334" s="405"/>
      <c r="X4334" s="405"/>
      <c r="Y4334" s="403"/>
      <c r="Z4334" s="407"/>
      <c r="AA4334" s="403"/>
      <c r="AB4334" s="405"/>
      <c r="AC4334" s="403"/>
      <c r="AD4334" s="406"/>
      <c r="AG4334" s="403"/>
      <c r="AH4334" s="403"/>
      <c r="AI4334" s="405"/>
      <c r="AL4334" s="403"/>
      <c r="AN4334" s="403"/>
      <c r="AO4334" s="405"/>
      <c r="AP4334" s="403"/>
      <c r="AQ4334" s="403"/>
      <c r="AR4334" s="403"/>
      <c r="AS4334" s="403"/>
      <c r="AT4334" s="403"/>
      <c r="AU4334" s="403"/>
      <c r="AV4334" s="405"/>
      <c r="AW4334" s="404"/>
      <c r="AY4334" s="403"/>
      <c r="BC4334" s="403"/>
      <c r="BD4334" s="403"/>
      <c r="BE4334" s="403"/>
      <c r="BF4334" s="403"/>
      <c r="BG4334" s="403"/>
      <c r="BH4334" s="403"/>
      <c r="BI4334" s="403"/>
      <c r="BJ4334" s="403"/>
      <c r="BK4334" s="403"/>
    </row>
    <row r="4335" spans="1:63" x14ac:dyDescent="0.25">
      <c r="A4335" s="405"/>
      <c r="B4335" s="400"/>
      <c r="C4335" s="403"/>
      <c r="D4335" s="403"/>
      <c r="E4335" s="403"/>
      <c r="I4335" s="404"/>
      <c r="Q4335" s="405"/>
      <c r="S4335" s="405"/>
      <c r="T4335" s="403"/>
      <c r="U4335" s="406"/>
      <c r="V4335" s="400"/>
      <c r="W4335" s="405"/>
      <c r="X4335" s="405"/>
      <c r="Y4335" s="403"/>
      <c r="Z4335" s="407"/>
      <c r="AA4335" s="403"/>
      <c r="AB4335" s="405"/>
      <c r="AC4335" s="403"/>
      <c r="AD4335" s="406"/>
      <c r="AG4335" s="403"/>
      <c r="AH4335" s="403"/>
      <c r="AI4335" s="405"/>
      <c r="AL4335" s="403"/>
      <c r="AN4335" s="403"/>
      <c r="AO4335" s="405"/>
      <c r="AP4335" s="403"/>
      <c r="AQ4335" s="403"/>
      <c r="AR4335" s="403"/>
      <c r="AS4335" s="403"/>
      <c r="AT4335" s="403"/>
      <c r="AU4335" s="403"/>
      <c r="AV4335" s="405"/>
      <c r="AW4335" s="404"/>
      <c r="AY4335" s="403"/>
      <c r="BC4335" s="403"/>
      <c r="BD4335" s="403"/>
      <c r="BE4335" s="403"/>
      <c r="BF4335" s="403"/>
      <c r="BG4335" s="403"/>
      <c r="BH4335" s="403"/>
      <c r="BI4335" s="403"/>
      <c r="BJ4335" s="403"/>
      <c r="BK4335" s="403"/>
    </row>
    <row r="4336" spans="1:63" x14ac:dyDescent="0.25">
      <c r="A4336" s="405"/>
      <c r="B4336" s="400"/>
      <c r="C4336" s="403"/>
      <c r="D4336" s="403"/>
      <c r="E4336" s="403"/>
      <c r="I4336" s="404"/>
      <c r="Q4336" s="405"/>
      <c r="S4336" s="405"/>
      <c r="T4336" s="403"/>
      <c r="U4336" s="406"/>
      <c r="V4336" s="400"/>
      <c r="W4336" s="405"/>
      <c r="X4336" s="405"/>
      <c r="Y4336" s="403"/>
      <c r="Z4336" s="407"/>
      <c r="AA4336" s="403"/>
      <c r="AB4336" s="405"/>
      <c r="AC4336" s="403"/>
      <c r="AD4336" s="406"/>
      <c r="AG4336" s="403"/>
      <c r="AH4336" s="403"/>
      <c r="AI4336" s="405"/>
      <c r="AL4336" s="403"/>
      <c r="AN4336" s="403"/>
      <c r="AO4336" s="405"/>
      <c r="AP4336" s="403"/>
      <c r="AQ4336" s="403"/>
      <c r="AR4336" s="403"/>
      <c r="AS4336" s="403"/>
      <c r="AT4336" s="403"/>
      <c r="AU4336" s="403"/>
      <c r="AV4336" s="405"/>
      <c r="AW4336" s="404"/>
      <c r="AY4336" s="403"/>
      <c r="BC4336" s="403"/>
      <c r="BD4336" s="403"/>
      <c r="BE4336" s="403"/>
      <c r="BF4336" s="403"/>
      <c r="BG4336" s="403"/>
      <c r="BH4336" s="403"/>
      <c r="BI4336" s="403"/>
      <c r="BJ4336" s="403"/>
      <c r="BK4336" s="403"/>
    </row>
    <row r="4337" spans="1:63" x14ac:dyDescent="0.25">
      <c r="A4337" s="405"/>
      <c r="B4337" s="400"/>
      <c r="C4337" s="403"/>
      <c r="D4337" s="403"/>
      <c r="E4337" s="403"/>
      <c r="I4337" s="404"/>
      <c r="Q4337" s="405"/>
      <c r="S4337" s="405"/>
      <c r="T4337" s="403"/>
      <c r="U4337" s="406"/>
      <c r="V4337" s="400"/>
      <c r="W4337" s="405"/>
      <c r="X4337" s="405"/>
      <c r="Y4337" s="403"/>
      <c r="Z4337" s="407"/>
      <c r="AA4337" s="403"/>
      <c r="AB4337" s="405"/>
      <c r="AC4337" s="403"/>
      <c r="AD4337" s="406"/>
      <c r="AG4337" s="403"/>
      <c r="AH4337" s="403"/>
      <c r="AI4337" s="405"/>
      <c r="AL4337" s="403"/>
      <c r="AN4337" s="403"/>
      <c r="AO4337" s="405"/>
      <c r="AP4337" s="403"/>
      <c r="AQ4337" s="403"/>
      <c r="AR4337" s="403"/>
      <c r="AS4337" s="403"/>
      <c r="AT4337" s="403"/>
      <c r="AU4337" s="403"/>
      <c r="AV4337" s="405"/>
      <c r="AW4337" s="404"/>
      <c r="AY4337" s="403"/>
      <c r="BC4337" s="403"/>
      <c r="BD4337" s="403"/>
      <c r="BE4337" s="403"/>
      <c r="BF4337" s="403"/>
      <c r="BG4337" s="403"/>
      <c r="BH4337" s="403"/>
      <c r="BI4337" s="403"/>
      <c r="BJ4337" s="403"/>
      <c r="BK4337" s="403"/>
    </row>
    <row r="4338" spans="1:63" x14ac:dyDescent="0.25">
      <c r="A4338" s="405"/>
      <c r="B4338" s="400"/>
      <c r="C4338" s="403"/>
      <c r="D4338" s="403"/>
      <c r="E4338" s="403"/>
      <c r="I4338" s="404"/>
      <c r="Q4338" s="405"/>
      <c r="S4338" s="405"/>
      <c r="T4338" s="403"/>
      <c r="U4338" s="406"/>
      <c r="V4338" s="400"/>
      <c r="W4338" s="405"/>
      <c r="X4338" s="405"/>
      <c r="Y4338" s="403"/>
      <c r="Z4338" s="407"/>
      <c r="AA4338" s="403"/>
      <c r="AB4338" s="405"/>
      <c r="AC4338" s="403"/>
      <c r="AD4338" s="406"/>
      <c r="AG4338" s="403"/>
      <c r="AH4338" s="403"/>
      <c r="AI4338" s="405"/>
      <c r="AL4338" s="403"/>
      <c r="AN4338" s="403"/>
      <c r="AO4338" s="405"/>
      <c r="AP4338" s="403"/>
      <c r="AQ4338" s="403"/>
      <c r="AR4338" s="403"/>
      <c r="AS4338" s="403"/>
      <c r="AT4338" s="403"/>
      <c r="AU4338" s="403"/>
      <c r="AV4338" s="405"/>
      <c r="AW4338" s="404"/>
      <c r="AY4338" s="403"/>
      <c r="BC4338" s="403"/>
      <c r="BD4338" s="403"/>
      <c r="BE4338" s="403"/>
      <c r="BF4338" s="403"/>
      <c r="BG4338" s="403"/>
      <c r="BH4338" s="403"/>
      <c r="BI4338" s="403"/>
      <c r="BJ4338" s="403"/>
      <c r="BK4338" s="403"/>
    </row>
    <row r="4339" spans="1:63" x14ac:dyDescent="0.25">
      <c r="A4339" s="405"/>
      <c r="B4339" s="400"/>
      <c r="C4339" s="403"/>
      <c r="D4339" s="403"/>
      <c r="E4339" s="403"/>
      <c r="I4339" s="404"/>
      <c r="Q4339" s="405"/>
      <c r="S4339" s="405"/>
      <c r="T4339" s="403"/>
      <c r="U4339" s="406"/>
      <c r="V4339" s="400"/>
      <c r="W4339" s="405"/>
      <c r="X4339" s="405"/>
      <c r="Y4339" s="403"/>
      <c r="Z4339" s="407"/>
      <c r="AA4339" s="403"/>
      <c r="AB4339" s="405"/>
      <c r="AC4339" s="403"/>
      <c r="AD4339" s="406"/>
      <c r="AG4339" s="403"/>
      <c r="AH4339" s="403"/>
      <c r="AI4339" s="405"/>
      <c r="AL4339" s="403"/>
      <c r="AN4339" s="403"/>
      <c r="AO4339" s="405"/>
      <c r="AP4339" s="403"/>
      <c r="AQ4339" s="403"/>
      <c r="AR4339" s="403"/>
      <c r="AS4339" s="403"/>
      <c r="AT4339" s="403"/>
      <c r="AU4339" s="403"/>
      <c r="AV4339" s="405"/>
      <c r="AW4339" s="404"/>
      <c r="AY4339" s="403"/>
      <c r="BC4339" s="403"/>
      <c r="BD4339" s="403"/>
      <c r="BE4339" s="403"/>
      <c r="BF4339" s="403"/>
      <c r="BG4339" s="403"/>
      <c r="BH4339" s="403"/>
      <c r="BI4339" s="403"/>
      <c r="BJ4339" s="403"/>
      <c r="BK4339" s="403"/>
    </row>
    <row r="4340" spans="1:63" x14ac:dyDescent="0.25">
      <c r="A4340" s="405"/>
      <c r="B4340" s="400"/>
      <c r="C4340" s="403"/>
      <c r="D4340" s="403"/>
      <c r="E4340" s="403"/>
      <c r="I4340" s="404"/>
      <c r="Q4340" s="405"/>
      <c r="S4340" s="405"/>
      <c r="T4340" s="403"/>
      <c r="U4340" s="406"/>
      <c r="V4340" s="400"/>
      <c r="W4340" s="405"/>
      <c r="X4340" s="405"/>
      <c r="Y4340" s="403"/>
      <c r="Z4340" s="407"/>
      <c r="AA4340" s="403"/>
      <c r="AB4340" s="405"/>
      <c r="AC4340" s="403"/>
      <c r="AD4340" s="406"/>
      <c r="AG4340" s="403"/>
      <c r="AH4340" s="403"/>
      <c r="AI4340" s="405"/>
      <c r="AL4340" s="403"/>
      <c r="AN4340" s="403"/>
      <c r="AO4340" s="405"/>
      <c r="AP4340" s="403"/>
      <c r="AQ4340" s="403"/>
      <c r="AR4340" s="403"/>
      <c r="AS4340" s="403"/>
      <c r="AT4340" s="403"/>
      <c r="AU4340" s="403"/>
      <c r="AV4340" s="405"/>
      <c r="AW4340" s="404"/>
      <c r="AY4340" s="403"/>
      <c r="BC4340" s="403"/>
      <c r="BD4340" s="403"/>
      <c r="BE4340" s="403"/>
      <c r="BF4340" s="403"/>
      <c r="BG4340" s="403"/>
      <c r="BH4340" s="403"/>
      <c r="BI4340" s="403"/>
      <c r="BJ4340" s="403"/>
      <c r="BK4340" s="403"/>
    </row>
    <row r="4341" spans="1:63" x14ac:dyDescent="0.25">
      <c r="A4341" s="405"/>
      <c r="B4341" s="400"/>
      <c r="C4341" s="403"/>
      <c r="D4341" s="403"/>
      <c r="E4341" s="403"/>
      <c r="I4341" s="404"/>
      <c r="Q4341" s="405"/>
      <c r="S4341" s="405"/>
      <c r="T4341" s="403"/>
      <c r="U4341" s="406"/>
      <c r="V4341" s="400"/>
      <c r="W4341" s="405"/>
      <c r="X4341" s="405"/>
      <c r="Y4341" s="403"/>
      <c r="Z4341" s="407"/>
      <c r="AA4341" s="403"/>
      <c r="AB4341" s="405"/>
      <c r="AC4341" s="403"/>
      <c r="AD4341" s="406"/>
      <c r="AG4341" s="403"/>
      <c r="AH4341" s="403"/>
      <c r="AI4341" s="405"/>
      <c r="AL4341" s="403"/>
      <c r="AN4341" s="403"/>
      <c r="AO4341" s="405"/>
      <c r="AP4341" s="403"/>
      <c r="AQ4341" s="403"/>
      <c r="AR4341" s="403"/>
      <c r="AS4341" s="403"/>
      <c r="AT4341" s="403"/>
      <c r="AU4341" s="403"/>
      <c r="AV4341" s="405"/>
      <c r="AW4341" s="404"/>
      <c r="AY4341" s="403"/>
      <c r="BC4341" s="403"/>
      <c r="BD4341" s="403"/>
      <c r="BE4341" s="403"/>
      <c r="BF4341" s="403"/>
      <c r="BG4341" s="403"/>
      <c r="BH4341" s="403"/>
      <c r="BI4341" s="403"/>
      <c r="BJ4341" s="403"/>
      <c r="BK4341" s="403"/>
    </row>
    <row r="4342" spans="1:63" x14ac:dyDescent="0.25">
      <c r="A4342" s="405"/>
      <c r="B4342" s="400"/>
      <c r="C4342" s="403"/>
      <c r="D4342" s="403"/>
      <c r="E4342" s="403"/>
      <c r="I4342" s="404"/>
      <c r="Q4342" s="405"/>
      <c r="S4342" s="405"/>
      <c r="T4342" s="403"/>
      <c r="U4342" s="406"/>
      <c r="V4342" s="400"/>
      <c r="W4342" s="405"/>
      <c r="X4342" s="405"/>
      <c r="Y4342" s="403"/>
      <c r="Z4342" s="407"/>
      <c r="AA4342" s="403"/>
      <c r="AB4342" s="405"/>
      <c r="AC4342" s="403"/>
      <c r="AD4342" s="406"/>
      <c r="AG4342" s="403"/>
      <c r="AH4342" s="403"/>
      <c r="AI4342" s="405"/>
      <c r="AL4342" s="403"/>
      <c r="AN4342" s="403"/>
      <c r="AO4342" s="405"/>
      <c r="AP4342" s="403"/>
      <c r="AQ4342" s="403"/>
      <c r="AR4342" s="403"/>
      <c r="AS4342" s="403"/>
      <c r="AT4342" s="403"/>
      <c r="AU4342" s="403"/>
      <c r="AV4342" s="405"/>
      <c r="AW4342" s="404"/>
      <c r="AY4342" s="403"/>
      <c r="BC4342" s="403"/>
      <c r="BD4342" s="403"/>
      <c r="BE4342" s="403"/>
      <c r="BF4342" s="403"/>
      <c r="BG4342" s="403"/>
      <c r="BH4342" s="403"/>
      <c r="BI4342" s="403"/>
      <c r="BJ4342" s="403"/>
      <c r="BK4342" s="403"/>
    </row>
    <row r="4343" spans="1:63" x14ac:dyDescent="0.25">
      <c r="A4343" s="405"/>
      <c r="B4343" s="400"/>
      <c r="C4343" s="403"/>
      <c r="D4343" s="403"/>
      <c r="E4343" s="403"/>
      <c r="I4343" s="404"/>
      <c r="Q4343" s="405"/>
      <c r="S4343" s="405"/>
      <c r="T4343" s="403"/>
      <c r="U4343" s="406"/>
      <c r="V4343" s="400"/>
      <c r="W4343" s="405"/>
      <c r="X4343" s="405"/>
      <c r="Y4343" s="403"/>
      <c r="Z4343" s="407"/>
      <c r="AA4343" s="403"/>
      <c r="AB4343" s="405"/>
      <c r="AC4343" s="403"/>
      <c r="AD4343" s="406"/>
      <c r="AG4343" s="403"/>
      <c r="AH4343" s="403"/>
      <c r="AI4343" s="405"/>
      <c r="AL4343" s="403"/>
      <c r="AN4343" s="403"/>
      <c r="AO4343" s="405"/>
      <c r="AP4343" s="403"/>
      <c r="AQ4343" s="403"/>
      <c r="AR4343" s="403"/>
      <c r="AS4343" s="403"/>
      <c r="AT4343" s="403"/>
      <c r="AU4343" s="403"/>
      <c r="AV4343" s="405"/>
      <c r="AW4343" s="404"/>
      <c r="AY4343" s="403"/>
      <c r="BC4343" s="403"/>
      <c r="BD4343" s="403"/>
      <c r="BE4343" s="403"/>
      <c r="BF4343" s="403"/>
      <c r="BG4343" s="403"/>
      <c r="BH4343" s="403"/>
      <c r="BI4343" s="403"/>
      <c r="BJ4343" s="403"/>
      <c r="BK4343" s="403"/>
    </row>
    <row r="4344" spans="1:63" x14ac:dyDescent="0.25">
      <c r="A4344" s="405"/>
      <c r="B4344" s="400"/>
      <c r="C4344" s="403"/>
      <c r="D4344" s="403"/>
      <c r="E4344" s="403"/>
      <c r="I4344" s="404"/>
      <c r="Q4344" s="405"/>
      <c r="S4344" s="405"/>
      <c r="T4344" s="403"/>
      <c r="U4344" s="406"/>
      <c r="V4344" s="400"/>
      <c r="W4344" s="405"/>
      <c r="X4344" s="405"/>
      <c r="Y4344" s="403"/>
      <c r="Z4344" s="407"/>
      <c r="AA4344" s="403"/>
      <c r="AB4344" s="405"/>
      <c r="AC4344" s="403"/>
      <c r="AD4344" s="406"/>
      <c r="AG4344" s="403"/>
      <c r="AH4344" s="403"/>
      <c r="AI4344" s="405"/>
      <c r="AL4344" s="403"/>
      <c r="AN4344" s="403"/>
      <c r="AO4344" s="405"/>
      <c r="AP4344" s="403"/>
      <c r="AQ4344" s="403"/>
      <c r="AR4344" s="403"/>
      <c r="AS4344" s="403"/>
      <c r="AT4344" s="403"/>
      <c r="AU4344" s="403"/>
      <c r="AV4344" s="405"/>
      <c r="AW4344" s="404"/>
      <c r="AY4344" s="403"/>
      <c r="BC4344" s="403"/>
      <c r="BD4344" s="403"/>
      <c r="BE4344" s="403"/>
      <c r="BF4344" s="403"/>
      <c r="BG4344" s="403"/>
      <c r="BH4344" s="403"/>
      <c r="BI4344" s="403"/>
      <c r="BJ4344" s="403"/>
      <c r="BK4344" s="403"/>
    </row>
    <row r="4345" spans="1:63" x14ac:dyDescent="0.25">
      <c r="A4345" s="405"/>
      <c r="B4345" s="400"/>
      <c r="C4345" s="403"/>
      <c r="D4345" s="403"/>
      <c r="E4345" s="403"/>
      <c r="I4345" s="404"/>
      <c r="Q4345" s="405"/>
      <c r="S4345" s="405"/>
      <c r="T4345" s="403"/>
      <c r="U4345" s="406"/>
      <c r="V4345" s="400"/>
      <c r="W4345" s="405"/>
      <c r="X4345" s="405"/>
      <c r="Y4345" s="403"/>
      <c r="Z4345" s="407"/>
      <c r="AA4345" s="403"/>
      <c r="AB4345" s="405"/>
      <c r="AC4345" s="403"/>
      <c r="AD4345" s="406"/>
      <c r="AG4345" s="403"/>
      <c r="AH4345" s="403"/>
      <c r="AI4345" s="405"/>
      <c r="AL4345" s="403"/>
      <c r="AN4345" s="403"/>
      <c r="AO4345" s="405"/>
      <c r="AP4345" s="403"/>
      <c r="AQ4345" s="403"/>
      <c r="AR4345" s="403"/>
      <c r="AS4345" s="403"/>
      <c r="AT4345" s="403"/>
      <c r="AU4345" s="403"/>
      <c r="AV4345" s="405"/>
      <c r="AW4345" s="404"/>
      <c r="AY4345" s="403"/>
      <c r="BC4345" s="403"/>
      <c r="BD4345" s="403"/>
      <c r="BE4345" s="403"/>
      <c r="BF4345" s="403"/>
      <c r="BG4345" s="403"/>
      <c r="BH4345" s="403"/>
      <c r="BI4345" s="403"/>
      <c r="BJ4345" s="403"/>
      <c r="BK4345" s="403"/>
    </row>
    <row r="4346" spans="1:63" x14ac:dyDescent="0.25">
      <c r="A4346" s="405"/>
      <c r="B4346" s="400"/>
      <c r="C4346" s="403"/>
      <c r="D4346" s="403"/>
      <c r="E4346" s="403"/>
      <c r="I4346" s="404"/>
      <c r="Q4346" s="405"/>
      <c r="S4346" s="405"/>
      <c r="T4346" s="403"/>
      <c r="U4346" s="406"/>
      <c r="V4346" s="400"/>
      <c r="W4346" s="405"/>
      <c r="X4346" s="405"/>
      <c r="Y4346" s="403"/>
      <c r="Z4346" s="407"/>
      <c r="AA4346" s="403"/>
      <c r="AB4346" s="405"/>
      <c r="AC4346" s="403"/>
      <c r="AD4346" s="406"/>
      <c r="AG4346" s="403"/>
      <c r="AH4346" s="403"/>
      <c r="AI4346" s="405"/>
      <c r="AL4346" s="403"/>
      <c r="AN4346" s="403"/>
      <c r="AO4346" s="405"/>
      <c r="AP4346" s="403"/>
      <c r="AQ4346" s="403"/>
      <c r="AR4346" s="403"/>
      <c r="AS4346" s="403"/>
      <c r="AT4346" s="403"/>
      <c r="AU4346" s="403"/>
      <c r="AV4346" s="405"/>
      <c r="AW4346" s="404"/>
      <c r="AY4346" s="403"/>
      <c r="BC4346" s="403"/>
      <c r="BD4346" s="403"/>
      <c r="BE4346" s="403"/>
      <c r="BF4346" s="403"/>
      <c r="BG4346" s="403"/>
      <c r="BH4346" s="403"/>
      <c r="BI4346" s="403"/>
      <c r="BJ4346" s="403"/>
      <c r="BK4346" s="403"/>
    </row>
    <row r="4347" spans="1:63" x14ac:dyDescent="0.25">
      <c r="A4347" s="405"/>
      <c r="B4347" s="400"/>
      <c r="C4347" s="403"/>
      <c r="D4347" s="403"/>
      <c r="E4347" s="403"/>
      <c r="I4347" s="404"/>
      <c r="Q4347" s="405"/>
      <c r="S4347" s="405"/>
      <c r="T4347" s="403"/>
      <c r="U4347" s="406"/>
      <c r="V4347" s="400"/>
      <c r="W4347" s="405"/>
      <c r="X4347" s="405"/>
      <c r="Y4347" s="403"/>
      <c r="Z4347" s="407"/>
      <c r="AA4347" s="403"/>
      <c r="AB4347" s="405"/>
      <c r="AC4347" s="403"/>
      <c r="AD4347" s="406"/>
      <c r="AG4347" s="403"/>
      <c r="AH4347" s="403"/>
      <c r="AI4347" s="405"/>
      <c r="AL4347" s="403"/>
      <c r="AN4347" s="403"/>
      <c r="AO4347" s="405"/>
      <c r="AP4347" s="403"/>
      <c r="AQ4347" s="403"/>
      <c r="AR4347" s="403"/>
      <c r="AS4347" s="403"/>
      <c r="AT4347" s="403"/>
      <c r="AU4347" s="403"/>
      <c r="AV4347" s="405"/>
      <c r="AW4347" s="404"/>
      <c r="AY4347" s="403"/>
      <c r="BC4347" s="403"/>
      <c r="BD4347" s="403"/>
      <c r="BE4347" s="403"/>
      <c r="BF4347" s="403"/>
      <c r="BG4347" s="403"/>
      <c r="BH4347" s="403"/>
      <c r="BI4347" s="403"/>
      <c r="BJ4347" s="403"/>
      <c r="BK4347" s="403"/>
    </row>
    <row r="4348" spans="1:63" x14ac:dyDescent="0.25">
      <c r="A4348" s="405"/>
      <c r="B4348" s="400"/>
      <c r="C4348" s="403"/>
      <c r="D4348" s="403"/>
      <c r="E4348" s="403"/>
      <c r="I4348" s="404"/>
      <c r="Q4348" s="405"/>
      <c r="S4348" s="405"/>
      <c r="T4348" s="403"/>
      <c r="U4348" s="406"/>
      <c r="V4348" s="400"/>
      <c r="W4348" s="405"/>
      <c r="X4348" s="405"/>
      <c r="Y4348" s="403"/>
      <c r="Z4348" s="407"/>
      <c r="AA4348" s="403"/>
      <c r="AB4348" s="405"/>
      <c r="AC4348" s="403"/>
      <c r="AD4348" s="406"/>
      <c r="AG4348" s="403"/>
      <c r="AH4348" s="403"/>
      <c r="AI4348" s="405"/>
      <c r="AL4348" s="403"/>
      <c r="AN4348" s="403"/>
      <c r="AO4348" s="405"/>
      <c r="AP4348" s="403"/>
      <c r="AQ4348" s="403"/>
      <c r="AR4348" s="403"/>
      <c r="AS4348" s="403"/>
      <c r="AT4348" s="403"/>
      <c r="AU4348" s="403"/>
      <c r="AV4348" s="405"/>
      <c r="AW4348" s="404"/>
      <c r="AY4348" s="403"/>
      <c r="BC4348" s="403"/>
      <c r="BD4348" s="403"/>
      <c r="BE4348" s="403"/>
      <c r="BF4348" s="403"/>
      <c r="BG4348" s="403"/>
      <c r="BH4348" s="403"/>
      <c r="BI4348" s="403"/>
      <c r="BJ4348" s="403"/>
      <c r="BK4348" s="403"/>
    </row>
    <row r="4349" spans="1:63" x14ac:dyDescent="0.25">
      <c r="A4349" s="405"/>
      <c r="B4349" s="400"/>
      <c r="C4349" s="403"/>
      <c r="D4349" s="403"/>
      <c r="E4349" s="403"/>
      <c r="I4349" s="404"/>
      <c r="Q4349" s="405"/>
      <c r="S4349" s="405"/>
      <c r="T4349" s="403"/>
      <c r="U4349" s="406"/>
      <c r="V4349" s="400"/>
      <c r="W4349" s="405"/>
      <c r="X4349" s="405"/>
      <c r="Y4349" s="403"/>
      <c r="Z4349" s="407"/>
      <c r="AA4349" s="403"/>
      <c r="AB4349" s="405"/>
      <c r="AC4349" s="403"/>
      <c r="AD4349" s="406"/>
      <c r="AG4349" s="403"/>
      <c r="AH4349" s="403"/>
      <c r="AI4349" s="405"/>
      <c r="AL4349" s="403"/>
      <c r="AN4349" s="403"/>
      <c r="AO4349" s="405"/>
      <c r="AP4349" s="403"/>
      <c r="AQ4349" s="403"/>
      <c r="AR4349" s="403"/>
      <c r="AS4349" s="403"/>
      <c r="AT4349" s="403"/>
      <c r="AU4349" s="403"/>
      <c r="AV4349" s="405"/>
      <c r="AW4349" s="404"/>
      <c r="AY4349" s="403"/>
      <c r="BC4349" s="403"/>
      <c r="BD4349" s="403"/>
      <c r="BE4349" s="403"/>
      <c r="BF4349" s="403"/>
      <c r="BG4349" s="403"/>
      <c r="BH4349" s="403"/>
      <c r="BI4349" s="403"/>
      <c r="BJ4349" s="403"/>
      <c r="BK4349" s="403"/>
    </row>
    <row r="4350" spans="1:63" x14ac:dyDescent="0.25">
      <c r="A4350" s="405"/>
      <c r="B4350" s="400"/>
      <c r="C4350" s="403"/>
      <c r="D4350" s="403"/>
      <c r="E4350" s="403"/>
      <c r="I4350" s="404"/>
      <c r="Q4350" s="405"/>
      <c r="S4350" s="405"/>
      <c r="T4350" s="403"/>
      <c r="U4350" s="406"/>
      <c r="V4350" s="400"/>
      <c r="W4350" s="405"/>
      <c r="X4350" s="405"/>
      <c r="Y4350" s="403"/>
      <c r="Z4350" s="407"/>
      <c r="AA4350" s="403"/>
      <c r="AB4350" s="405"/>
      <c r="AC4350" s="403"/>
      <c r="AD4350" s="406"/>
      <c r="AG4350" s="403"/>
      <c r="AH4350" s="403"/>
      <c r="AI4350" s="405"/>
      <c r="AL4350" s="403"/>
      <c r="AN4350" s="403"/>
      <c r="AO4350" s="405"/>
      <c r="AP4350" s="403"/>
      <c r="AQ4350" s="403"/>
      <c r="AR4350" s="403"/>
      <c r="AS4350" s="403"/>
      <c r="AT4350" s="403"/>
      <c r="AU4350" s="403"/>
      <c r="AV4350" s="405"/>
      <c r="AW4350" s="404"/>
      <c r="AY4350" s="403"/>
      <c r="BC4350" s="403"/>
      <c r="BD4350" s="403"/>
      <c r="BE4350" s="403"/>
      <c r="BF4350" s="403"/>
      <c r="BG4350" s="403"/>
      <c r="BH4350" s="403"/>
      <c r="BI4350" s="403"/>
      <c r="BJ4350" s="403"/>
      <c r="BK4350" s="403"/>
    </row>
    <row r="4351" spans="1:63" x14ac:dyDescent="0.25">
      <c r="A4351" s="405"/>
      <c r="B4351" s="400"/>
      <c r="C4351" s="403"/>
      <c r="D4351" s="403"/>
      <c r="E4351" s="403"/>
      <c r="I4351" s="404"/>
      <c r="Q4351" s="405"/>
      <c r="S4351" s="405"/>
      <c r="T4351" s="403"/>
      <c r="U4351" s="406"/>
      <c r="V4351" s="400"/>
      <c r="W4351" s="405"/>
      <c r="X4351" s="405"/>
      <c r="Y4351" s="403"/>
      <c r="Z4351" s="407"/>
      <c r="AA4351" s="403"/>
      <c r="AB4351" s="405"/>
      <c r="AC4351" s="403"/>
      <c r="AD4351" s="406"/>
      <c r="AG4351" s="403"/>
      <c r="AH4351" s="403"/>
      <c r="AI4351" s="405"/>
      <c r="AL4351" s="403"/>
      <c r="AN4351" s="403"/>
      <c r="AO4351" s="405"/>
      <c r="AP4351" s="403"/>
      <c r="AQ4351" s="403"/>
      <c r="AR4351" s="403"/>
      <c r="AS4351" s="403"/>
      <c r="AT4351" s="403"/>
      <c r="AU4351" s="403"/>
      <c r="AV4351" s="405"/>
      <c r="AW4351" s="404"/>
      <c r="AY4351" s="403"/>
      <c r="BC4351" s="403"/>
      <c r="BD4351" s="403"/>
      <c r="BE4351" s="403"/>
      <c r="BF4351" s="403"/>
      <c r="BG4351" s="403"/>
      <c r="BH4351" s="403"/>
      <c r="BI4351" s="403"/>
      <c r="BJ4351" s="403"/>
      <c r="BK4351" s="403"/>
    </row>
    <row r="4352" spans="1:63" x14ac:dyDescent="0.25">
      <c r="A4352" s="405"/>
      <c r="B4352" s="400"/>
      <c r="C4352" s="403"/>
      <c r="D4352" s="403"/>
      <c r="E4352" s="403"/>
      <c r="I4352" s="404"/>
      <c r="Q4352" s="405"/>
      <c r="S4352" s="405"/>
      <c r="T4352" s="403"/>
      <c r="U4352" s="406"/>
      <c r="V4352" s="400"/>
      <c r="W4352" s="405"/>
      <c r="X4352" s="405"/>
      <c r="Y4352" s="403"/>
      <c r="Z4352" s="407"/>
      <c r="AA4352" s="403"/>
      <c r="AB4352" s="405"/>
      <c r="AC4352" s="403"/>
      <c r="AD4352" s="406"/>
      <c r="AG4352" s="403"/>
      <c r="AH4352" s="403"/>
      <c r="AI4352" s="405"/>
      <c r="AL4352" s="403"/>
      <c r="AN4352" s="403"/>
      <c r="AO4352" s="405"/>
      <c r="AP4352" s="403"/>
      <c r="AQ4352" s="403"/>
      <c r="AR4352" s="403"/>
      <c r="AS4352" s="403"/>
      <c r="AT4352" s="403"/>
      <c r="AU4352" s="403"/>
      <c r="AV4352" s="405"/>
      <c r="AW4352" s="404"/>
      <c r="AY4352" s="403"/>
      <c r="BC4352" s="403"/>
      <c r="BD4352" s="403"/>
      <c r="BE4352" s="403"/>
      <c r="BF4352" s="403"/>
      <c r="BG4352" s="403"/>
      <c r="BH4352" s="403"/>
      <c r="BI4352" s="403"/>
      <c r="BJ4352" s="403"/>
      <c r="BK4352" s="403"/>
    </row>
    <row r="4353" spans="1:63" x14ac:dyDescent="0.25">
      <c r="A4353" s="405"/>
      <c r="B4353" s="400"/>
      <c r="C4353" s="403"/>
      <c r="D4353" s="403"/>
      <c r="E4353" s="403"/>
      <c r="I4353" s="404"/>
      <c r="Q4353" s="405"/>
      <c r="S4353" s="405"/>
      <c r="T4353" s="403"/>
      <c r="U4353" s="406"/>
      <c r="V4353" s="400"/>
      <c r="W4353" s="405"/>
      <c r="X4353" s="405"/>
      <c r="Y4353" s="403"/>
      <c r="Z4353" s="407"/>
      <c r="AA4353" s="403"/>
      <c r="AB4353" s="405"/>
      <c r="AC4353" s="403"/>
      <c r="AD4353" s="406"/>
      <c r="AG4353" s="403"/>
      <c r="AH4353" s="403"/>
      <c r="AI4353" s="405"/>
      <c r="AL4353" s="403"/>
      <c r="AN4353" s="403"/>
      <c r="AO4353" s="405"/>
      <c r="AP4353" s="403"/>
      <c r="AQ4353" s="403"/>
      <c r="AR4353" s="403"/>
      <c r="AS4353" s="403"/>
      <c r="AT4353" s="403"/>
      <c r="AU4353" s="403"/>
      <c r="AV4353" s="405"/>
      <c r="AW4353" s="404"/>
      <c r="AY4353" s="403"/>
      <c r="BC4353" s="403"/>
      <c r="BD4353" s="403"/>
      <c r="BE4353" s="403"/>
      <c r="BF4353" s="403"/>
      <c r="BG4353" s="403"/>
      <c r="BH4353" s="403"/>
      <c r="BI4353" s="403"/>
      <c r="BJ4353" s="403"/>
      <c r="BK4353" s="403"/>
    </row>
    <row r="4354" spans="1:63" x14ac:dyDescent="0.25">
      <c r="A4354" s="405"/>
      <c r="B4354" s="400"/>
      <c r="C4354" s="403"/>
      <c r="D4354" s="403"/>
      <c r="E4354" s="403"/>
      <c r="I4354" s="404"/>
      <c r="Q4354" s="405"/>
      <c r="S4354" s="405"/>
      <c r="T4354" s="403"/>
      <c r="U4354" s="406"/>
      <c r="V4354" s="400"/>
      <c r="W4354" s="405"/>
      <c r="X4354" s="405"/>
      <c r="Y4354" s="403"/>
      <c r="Z4354" s="407"/>
      <c r="AA4354" s="403"/>
      <c r="AB4354" s="405"/>
      <c r="AC4354" s="403"/>
      <c r="AD4354" s="406"/>
      <c r="AG4354" s="403"/>
      <c r="AH4354" s="403"/>
      <c r="AI4354" s="405"/>
      <c r="AL4354" s="403"/>
      <c r="AN4354" s="403"/>
      <c r="AO4354" s="405"/>
      <c r="AP4354" s="403"/>
      <c r="AQ4354" s="403"/>
      <c r="AR4354" s="403"/>
      <c r="AS4354" s="403"/>
      <c r="AT4354" s="403"/>
      <c r="AU4354" s="403"/>
      <c r="AV4354" s="405"/>
      <c r="AW4354" s="404"/>
      <c r="AY4354" s="403"/>
      <c r="BC4354" s="403"/>
      <c r="BD4354" s="403"/>
      <c r="BE4354" s="403"/>
      <c r="BF4354" s="403"/>
      <c r="BG4354" s="403"/>
      <c r="BH4354" s="403"/>
      <c r="BI4354" s="403"/>
      <c r="BJ4354" s="403"/>
      <c r="BK4354" s="403"/>
    </row>
    <row r="4355" spans="1:63" x14ac:dyDescent="0.25">
      <c r="A4355" s="405"/>
      <c r="B4355" s="400"/>
      <c r="C4355" s="403"/>
      <c r="D4355" s="403"/>
      <c r="E4355" s="403"/>
      <c r="I4355" s="404"/>
      <c r="Q4355" s="405"/>
      <c r="S4355" s="405"/>
      <c r="T4355" s="403"/>
      <c r="U4355" s="406"/>
      <c r="V4355" s="400"/>
      <c r="W4355" s="405"/>
      <c r="X4355" s="405"/>
      <c r="Y4355" s="403"/>
      <c r="Z4355" s="407"/>
      <c r="AA4355" s="403"/>
      <c r="AB4355" s="405"/>
      <c r="AC4355" s="403"/>
      <c r="AD4355" s="406"/>
      <c r="AG4355" s="403"/>
      <c r="AH4355" s="403"/>
      <c r="AI4355" s="405"/>
      <c r="AL4355" s="403"/>
      <c r="AN4355" s="403"/>
      <c r="AO4355" s="405"/>
      <c r="AP4355" s="403"/>
      <c r="AQ4355" s="403"/>
      <c r="AR4355" s="403"/>
      <c r="AS4355" s="403"/>
      <c r="AT4355" s="403"/>
      <c r="AU4355" s="403"/>
      <c r="AV4355" s="405"/>
      <c r="AW4355" s="404"/>
      <c r="AY4355" s="403"/>
      <c r="BC4355" s="403"/>
      <c r="BD4355" s="403"/>
      <c r="BE4355" s="403"/>
      <c r="BF4355" s="403"/>
      <c r="BG4355" s="403"/>
      <c r="BH4355" s="403"/>
      <c r="BI4355" s="403"/>
      <c r="BJ4355" s="403"/>
      <c r="BK4355" s="403"/>
    </row>
    <row r="4356" spans="1:63" x14ac:dyDescent="0.25">
      <c r="A4356" s="405"/>
      <c r="B4356" s="400"/>
      <c r="C4356" s="403"/>
      <c r="D4356" s="403"/>
      <c r="E4356" s="403"/>
      <c r="I4356" s="404"/>
      <c r="Q4356" s="405"/>
      <c r="S4356" s="405"/>
      <c r="T4356" s="403"/>
      <c r="U4356" s="406"/>
      <c r="V4356" s="400"/>
      <c r="W4356" s="405"/>
      <c r="X4356" s="405"/>
      <c r="Y4356" s="403"/>
      <c r="Z4356" s="407"/>
      <c r="AA4356" s="403"/>
      <c r="AB4356" s="405"/>
      <c r="AC4356" s="403"/>
      <c r="AD4356" s="406"/>
      <c r="AG4356" s="403"/>
      <c r="AH4356" s="403"/>
      <c r="AI4356" s="405"/>
      <c r="AL4356" s="403"/>
      <c r="AN4356" s="403"/>
      <c r="AO4356" s="405"/>
      <c r="AP4356" s="403"/>
      <c r="AQ4356" s="403"/>
      <c r="AR4356" s="403"/>
      <c r="AS4356" s="403"/>
      <c r="AT4356" s="403"/>
      <c r="AU4356" s="403"/>
      <c r="AV4356" s="405"/>
      <c r="AW4356" s="404"/>
      <c r="AY4356" s="403"/>
      <c r="BC4356" s="403"/>
      <c r="BD4356" s="403"/>
      <c r="BE4356" s="403"/>
      <c r="BF4356" s="403"/>
      <c r="BG4356" s="403"/>
      <c r="BH4356" s="403"/>
      <c r="BI4356" s="403"/>
      <c r="BJ4356" s="403"/>
      <c r="BK4356" s="403"/>
    </row>
    <row r="4357" spans="1:63" x14ac:dyDescent="0.25">
      <c r="A4357" s="405"/>
      <c r="B4357" s="400"/>
      <c r="C4357" s="403"/>
      <c r="D4357" s="403"/>
      <c r="E4357" s="403"/>
      <c r="I4357" s="404"/>
      <c r="Q4357" s="405"/>
      <c r="S4357" s="405"/>
      <c r="T4357" s="403"/>
      <c r="U4357" s="406"/>
      <c r="V4357" s="400"/>
      <c r="W4357" s="405"/>
      <c r="X4357" s="405"/>
      <c r="Y4357" s="403"/>
      <c r="Z4357" s="407"/>
      <c r="AA4357" s="403"/>
      <c r="AB4357" s="405"/>
      <c r="AC4357" s="403"/>
      <c r="AD4357" s="406"/>
      <c r="AG4357" s="403"/>
      <c r="AH4357" s="403"/>
      <c r="AI4357" s="405"/>
      <c r="AL4357" s="403"/>
      <c r="AN4357" s="403"/>
      <c r="AO4357" s="405"/>
      <c r="AP4357" s="403"/>
      <c r="AQ4357" s="403"/>
      <c r="AR4357" s="403"/>
      <c r="AS4357" s="403"/>
      <c r="AT4357" s="403"/>
      <c r="AU4357" s="403"/>
      <c r="AV4357" s="405"/>
      <c r="AW4357" s="404"/>
      <c r="AY4357" s="403"/>
      <c r="BC4357" s="403"/>
      <c r="BD4357" s="403"/>
      <c r="BE4357" s="403"/>
      <c r="BF4357" s="403"/>
      <c r="BG4357" s="403"/>
      <c r="BH4357" s="403"/>
      <c r="BI4357" s="403"/>
      <c r="BJ4357" s="403"/>
      <c r="BK4357" s="403"/>
    </row>
    <row r="4358" spans="1:63" x14ac:dyDescent="0.25">
      <c r="A4358" s="405"/>
      <c r="B4358" s="400"/>
      <c r="C4358" s="403"/>
      <c r="D4358" s="403"/>
      <c r="E4358" s="403"/>
      <c r="I4358" s="404"/>
      <c r="Q4358" s="405"/>
      <c r="S4358" s="405"/>
      <c r="T4358" s="403"/>
      <c r="U4358" s="406"/>
      <c r="V4358" s="400"/>
      <c r="W4358" s="405"/>
      <c r="X4358" s="405"/>
      <c r="Y4358" s="403"/>
      <c r="Z4358" s="407"/>
      <c r="AA4358" s="403"/>
      <c r="AB4358" s="405"/>
      <c r="AC4358" s="403"/>
      <c r="AD4358" s="406"/>
      <c r="AG4358" s="403"/>
      <c r="AH4358" s="403"/>
      <c r="AI4358" s="405"/>
      <c r="AL4358" s="403"/>
      <c r="AN4358" s="403"/>
      <c r="AO4358" s="405"/>
      <c r="AP4358" s="403"/>
      <c r="AQ4358" s="403"/>
      <c r="AR4358" s="403"/>
      <c r="AS4358" s="403"/>
      <c r="AT4358" s="403"/>
      <c r="AU4358" s="403"/>
      <c r="AV4358" s="405"/>
      <c r="AW4358" s="404"/>
      <c r="AY4358" s="403"/>
      <c r="BC4358" s="403"/>
      <c r="BD4358" s="403"/>
      <c r="BE4358" s="403"/>
      <c r="BF4358" s="403"/>
      <c r="BG4358" s="403"/>
      <c r="BH4358" s="403"/>
      <c r="BI4358" s="403"/>
      <c r="BJ4358" s="403"/>
      <c r="BK4358" s="403"/>
    </row>
    <row r="4359" spans="1:63" x14ac:dyDescent="0.25">
      <c r="A4359" s="405"/>
      <c r="B4359" s="400"/>
      <c r="C4359" s="403"/>
      <c r="D4359" s="403"/>
      <c r="E4359" s="403"/>
      <c r="I4359" s="404"/>
      <c r="Q4359" s="405"/>
      <c r="S4359" s="405"/>
      <c r="T4359" s="403"/>
      <c r="U4359" s="406"/>
      <c r="V4359" s="400"/>
      <c r="W4359" s="405"/>
      <c r="X4359" s="405"/>
      <c r="Y4359" s="403"/>
      <c r="Z4359" s="407"/>
      <c r="AA4359" s="403"/>
      <c r="AB4359" s="405"/>
      <c r="AC4359" s="403"/>
      <c r="AD4359" s="406"/>
      <c r="AG4359" s="403"/>
      <c r="AH4359" s="403"/>
      <c r="AI4359" s="405"/>
      <c r="AL4359" s="403"/>
      <c r="AN4359" s="403"/>
      <c r="AO4359" s="405"/>
      <c r="AP4359" s="403"/>
      <c r="AQ4359" s="403"/>
      <c r="AR4359" s="403"/>
      <c r="AS4359" s="403"/>
      <c r="AT4359" s="403"/>
      <c r="AU4359" s="403"/>
      <c r="AV4359" s="405"/>
      <c r="AW4359" s="404"/>
      <c r="AY4359" s="403"/>
      <c r="BC4359" s="403"/>
      <c r="BD4359" s="403"/>
      <c r="BE4359" s="403"/>
      <c r="BF4359" s="403"/>
      <c r="BG4359" s="403"/>
      <c r="BH4359" s="403"/>
      <c r="BI4359" s="403"/>
      <c r="BJ4359" s="403"/>
      <c r="BK4359" s="403"/>
    </row>
    <row r="4360" spans="1:63" x14ac:dyDescent="0.25">
      <c r="A4360" s="405"/>
      <c r="B4360" s="400"/>
      <c r="C4360" s="403"/>
      <c r="D4360" s="403"/>
      <c r="E4360" s="403"/>
      <c r="I4360" s="404"/>
      <c r="Q4360" s="405"/>
      <c r="S4360" s="405"/>
      <c r="T4360" s="403"/>
      <c r="U4360" s="406"/>
      <c r="V4360" s="400"/>
      <c r="W4360" s="405"/>
      <c r="X4360" s="405"/>
      <c r="Y4360" s="403"/>
      <c r="Z4360" s="407"/>
      <c r="AA4360" s="403"/>
      <c r="AB4360" s="405"/>
      <c r="AC4360" s="403"/>
      <c r="AD4360" s="406"/>
      <c r="AG4360" s="403"/>
      <c r="AH4360" s="403"/>
      <c r="AI4360" s="405"/>
      <c r="AL4360" s="403"/>
      <c r="AN4360" s="403"/>
      <c r="AO4360" s="405"/>
      <c r="AP4360" s="403"/>
      <c r="AQ4360" s="403"/>
      <c r="AR4360" s="403"/>
      <c r="AS4360" s="403"/>
      <c r="AT4360" s="403"/>
      <c r="AU4360" s="403"/>
      <c r="AV4360" s="405"/>
      <c r="AW4360" s="404"/>
      <c r="AY4360" s="403"/>
      <c r="BC4360" s="403"/>
      <c r="BD4360" s="403"/>
      <c r="BE4360" s="403"/>
      <c r="BF4360" s="403"/>
      <c r="BG4360" s="403"/>
      <c r="BH4360" s="403"/>
      <c r="BI4360" s="403"/>
      <c r="BJ4360" s="403"/>
      <c r="BK4360" s="403"/>
    </row>
    <row r="4361" spans="1:63" x14ac:dyDescent="0.25">
      <c r="A4361" s="405"/>
      <c r="B4361" s="400"/>
      <c r="C4361" s="403"/>
      <c r="D4361" s="403"/>
      <c r="E4361" s="403"/>
      <c r="I4361" s="404"/>
      <c r="Q4361" s="405"/>
      <c r="S4361" s="405"/>
      <c r="T4361" s="403"/>
      <c r="U4361" s="406"/>
      <c r="V4361" s="400"/>
      <c r="W4361" s="405"/>
      <c r="X4361" s="405"/>
      <c r="Y4361" s="403"/>
      <c r="Z4361" s="407"/>
      <c r="AA4361" s="403"/>
      <c r="AB4361" s="405"/>
      <c r="AC4361" s="403"/>
      <c r="AD4361" s="406"/>
      <c r="AG4361" s="403"/>
      <c r="AH4361" s="403"/>
      <c r="AI4361" s="405"/>
      <c r="AL4361" s="403"/>
      <c r="AN4361" s="403"/>
      <c r="AO4361" s="405"/>
      <c r="AP4361" s="403"/>
      <c r="AQ4361" s="403"/>
      <c r="AR4361" s="403"/>
      <c r="AS4361" s="403"/>
      <c r="AT4361" s="403"/>
      <c r="AU4361" s="403"/>
      <c r="AV4361" s="405"/>
      <c r="AW4361" s="404"/>
      <c r="AY4361" s="403"/>
      <c r="BC4361" s="403"/>
      <c r="BD4361" s="403"/>
      <c r="BE4361" s="403"/>
      <c r="BF4361" s="403"/>
      <c r="BG4361" s="403"/>
      <c r="BH4361" s="403"/>
      <c r="BI4361" s="403"/>
      <c r="BJ4361" s="403"/>
      <c r="BK4361" s="403"/>
    </row>
    <row r="4362" spans="1:63" x14ac:dyDescent="0.25">
      <c r="A4362" s="405"/>
      <c r="B4362" s="400"/>
      <c r="C4362" s="403"/>
      <c r="D4362" s="403"/>
      <c r="E4362" s="403"/>
      <c r="I4362" s="404"/>
      <c r="Q4362" s="405"/>
      <c r="S4362" s="405"/>
      <c r="T4362" s="403"/>
      <c r="U4362" s="406"/>
      <c r="V4362" s="400"/>
      <c r="W4362" s="405"/>
      <c r="X4362" s="405"/>
      <c r="Y4362" s="403"/>
      <c r="Z4362" s="407"/>
      <c r="AA4362" s="403"/>
      <c r="AB4362" s="405"/>
      <c r="AC4362" s="403"/>
      <c r="AD4362" s="406"/>
      <c r="AG4362" s="403"/>
      <c r="AH4362" s="403"/>
      <c r="AI4362" s="405"/>
      <c r="AL4362" s="403"/>
      <c r="AN4362" s="403"/>
      <c r="AO4362" s="405"/>
      <c r="AP4362" s="403"/>
      <c r="AQ4362" s="403"/>
      <c r="AR4362" s="403"/>
      <c r="AS4362" s="403"/>
      <c r="AT4362" s="403"/>
      <c r="AU4362" s="403"/>
      <c r="AV4362" s="405"/>
      <c r="AW4362" s="404"/>
      <c r="AY4362" s="403"/>
      <c r="BC4362" s="403"/>
      <c r="BD4362" s="403"/>
      <c r="BE4362" s="403"/>
      <c r="BF4362" s="403"/>
      <c r="BG4362" s="403"/>
      <c r="BH4362" s="403"/>
      <c r="BI4362" s="403"/>
      <c r="BJ4362" s="403"/>
      <c r="BK4362" s="403"/>
    </row>
    <row r="4363" spans="1:63" x14ac:dyDescent="0.25">
      <c r="A4363" s="405"/>
      <c r="B4363" s="400"/>
      <c r="C4363" s="403"/>
      <c r="D4363" s="403"/>
      <c r="E4363" s="403"/>
      <c r="I4363" s="404"/>
      <c r="Q4363" s="405"/>
      <c r="S4363" s="405"/>
      <c r="T4363" s="403"/>
      <c r="U4363" s="406"/>
      <c r="V4363" s="400"/>
      <c r="W4363" s="405"/>
      <c r="X4363" s="405"/>
      <c r="Y4363" s="403"/>
      <c r="Z4363" s="407"/>
      <c r="AA4363" s="403"/>
      <c r="AB4363" s="405"/>
      <c r="AC4363" s="403"/>
      <c r="AD4363" s="406"/>
      <c r="AG4363" s="403"/>
      <c r="AH4363" s="403"/>
      <c r="AI4363" s="405"/>
      <c r="AL4363" s="403"/>
      <c r="AN4363" s="403"/>
      <c r="AO4363" s="405"/>
      <c r="AP4363" s="403"/>
      <c r="AQ4363" s="403"/>
      <c r="AR4363" s="403"/>
      <c r="AS4363" s="403"/>
      <c r="AT4363" s="403"/>
      <c r="AU4363" s="403"/>
      <c r="AV4363" s="405"/>
      <c r="AW4363" s="404"/>
      <c r="AY4363" s="403"/>
      <c r="BC4363" s="403"/>
      <c r="BD4363" s="403"/>
      <c r="BE4363" s="403"/>
      <c r="BF4363" s="403"/>
      <c r="BG4363" s="403"/>
      <c r="BH4363" s="403"/>
      <c r="BI4363" s="403"/>
      <c r="BJ4363" s="403"/>
      <c r="BK4363" s="403"/>
    </row>
    <row r="4364" spans="1:63" x14ac:dyDescent="0.25">
      <c r="A4364" s="405"/>
      <c r="B4364" s="400"/>
      <c r="C4364" s="403"/>
      <c r="D4364" s="403"/>
      <c r="E4364" s="403"/>
      <c r="I4364" s="404"/>
      <c r="Q4364" s="405"/>
      <c r="S4364" s="405"/>
      <c r="T4364" s="403"/>
      <c r="U4364" s="406"/>
      <c r="V4364" s="400"/>
      <c r="W4364" s="405"/>
      <c r="X4364" s="405"/>
      <c r="Y4364" s="403"/>
      <c r="Z4364" s="407"/>
      <c r="AA4364" s="403"/>
      <c r="AB4364" s="405"/>
      <c r="AC4364" s="403"/>
      <c r="AD4364" s="406"/>
      <c r="AG4364" s="403"/>
      <c r="AH4364" s="403"/>
      <c r="AI4364" s="405"/>
      <c r="AL4364" s="403"/>
      <c r="AN4364" s="403"/>
      <c r="AO4364" s="405"/>
      <c r="AP4364" s="403"/>
      <c r="AQ4364" s="403"/>
      <c r="AR4364" s="403"/>
      <c r="AS4364" s="403"/>
      <c r="AT4364" s="403"/>
      <c r="AU4364" s="403"/>
      <c r="AV4364" s="405"/>
      <c r="AW4364" s="404"/>
      <c r="AY4364" s="403"/>
      <c r="BC4364" s="403"/>
      <c r="BD4364" s="403"/>
      <c r="BE4364" s="403"/>
      <c r="BF4364" s="403"/>
      <c r="BG4364" s="403"/>
      <c r="BH4364" s="403"/>
      <c r="BI4364" s="403"/>
      <c r="BJ4364" s="403"/>
      <c r="BK4364" s="403"/>
    </row>
    <row r="4365" spans="1:63" x14ac:dyDescent="0.25">
      <c r="A4365" s="405"/>
      <c r="B4365" s="400"/>
      <c r="C4365" s="403"/>
      <c r="D4365" s="403"/>
      <c r="E4365" s="403"/>
      <c r="I4365" s="404"/>
      <c r="Q4365" s="405"/>
      <c r="S4365" s="405"/>
      <c r="T4365" s="403"/>
      <c r="U4365" s="406"/>
      <c r="V4365" s="400"/>
      <c r="W4365" s="405"/>
      <c r="X4365" s="405"/>
      <c r="Y4365" s="403"/>
      <c r="Z4365" s="407"/>
      <c r="AA4365" s="403"/>
      <c r="AB4365" s="405"/>
      <c r="AC4365" s="403"/>
      <c r="AD4365" s="406"/>
      <c r="AG4365" s="403"/>
      <c r="AH4365" s="403"/>
      <c r="AI4365" s="405"/>
      <c r="AL4365" s="403"/>
      <c r="AN4365" s="403"/>
      <c r="AO4365" s="405"/>
      <c r="AP4365" s="403"/>
      <c r="AQ4365" s="403"/>
      <c r="AR4365" s="403"/>
      <c r="AS4365" s="403"/>
      <c r="AT4365" s="403"/>
      <c r="AU4365" s="403"/>
      <c r="AV4365" s="405"/>
      <c r="AW4365" s="404"/>
      <c r="AY4365" s="403"/>
      <c r="BC4365" s="403"/>
      <c r="BD4365" s="403"/>
      <c r="BE4365" s="403"/>
      <c r="BF4365" s="403"/>
      <c r="BG4365" s="403"/>
      <c r="BH4365" s="403"/>
      <c r="BI4365" s="403"/>
      <c r="BJ4365" s="403"/>
      <c r="BK4365" s="403"/>
    </row>
    <row r="4366" spans="1:63" x14ac:dyDescent="0.25">
      <c r="A4366" s="405"/>
      <c r="B4366" s="400"/>
      <c r="C4366" s="403"/>
      <c r="D4366" s="403"/>
      <c r="E4366" s="403"/>
      <c r="I4366" s="404"/>
      <c r="Q4366" s="405"/>
      <c r="S4366" s="405"/>
      <c r="T4366" s="403"/>
      <c r="U4366" s="406"/>
      <c r="V4366" s="400"/>
      <c r="W4366" s="405"/>
      <c r="X4366" s="405"/>
      <c r="Y4366" s="403"/>
      <c r="Z4366" s="407"/>
      <c r="AA4366" s="403"/>
      <c r="AB4366" s="405"/>
      <c r="AC4366" s="403"/>
      <c r="AD4366" s="406"/>
      <c r="AG4366" s="403"/>
      <c r="AH4366" s="403"/>
      <c r="AI4366" s="405"/>
      <c r="AL4366" s="403"/>
      <c r="AN4366" s="403"/>
      <c r="AO4366" s="405"/>
      <c r="AP4366" s="403"/>
      <c r="AQ4366" s="403"/>
      <c r="AR4366" s="403"/>
      <c r="AS4366" s="403"/>
      <c r="AT4366" s="403"/>
      <c r="AU4366" s="403"/>
      <c r="AV4366" s="405"/>
      <c r="AW4366" s="404"/>
      <c r="AY4366" s="403"/>
      <c r="BC4366" s="403"/>
      <c r="BD4366" s="403"/>
      <c r="BE4366" s="403"/>
      <c r="BF4366" s="403"/>
      <c r="BG4366" s="403"/>
      <c r="BH4366" s="403"/>
      <c r="BI4366" s="403"/>
      <c r="BJ4366" s="403"/>
      <c r="BK4366" s="403"/>
    </row>
    <row r="4367" spans="1:63" x14ac:dyDescent="0.25">
      <c r="A4367" s="405"/>
      <c r="B4367" s="400"/>
      <c r="C4367" s="403"/>
      <c r="D4367" s="403"/>
      <c r="E4367" s="403"/>
      <c r="I4367" s="404"/>
      <c r="Q4367" s="405"/>
      <c r="S4367" s="405"/>
      <c r="T4367" s="403"/>
      <c r="U4367" s="406"/>
      <c r="V4367" s="400"/>
      <c r="W4367" s="405"/>
      <c r="X4367" s="405"/>
      <c r="Y4367" s="403"/>
      <c r="Z4367" s="407"/>
      <c r="AA4367" s="403"/>
      <c r="AB4367" s="405"/>
      <c r="AC4367" s="403"/>
      <c r="AD4367" s="406"/>
      <c r="AG4367" s="403"/>
      <c r="AH4367" s="403"/>
      <c r="AI4367" s="405"/>
      <c r="AL4367" s="403"/>
      <c r="AN4367" s="403"/>
      <c r="AO4367" s="405"/>
      <c r="AP4367" s="403"/>
      <c r="AQ4367" s="403"/>
      <c r="AR4367" s="403"/>
      <c r="AS4367" s="403"/>
      <c r="AT4367" s="403"/>
      <c r="AU4367" s="403"/>
      <c r="AV4367" s="405"/>
      <c r="AW4367" s="404"/>
      <c r="AY4367" s="403"/>
      <c r="BC4367" s="403"/>
      <c r="BD4367" s="403"/>
      <c r="BE4367" s="403"/>
      <c r="BF4367" s="403"/>
      <c r="BG4367" s="403"/>
      <c r="BH4367" s="403"/>
      <c r="BI4367" s="403"/>
      <c r="BJ4367" s="403"/>
      <c r="BK4367" s="403"/>
    </row>
    <row r="4368" spans="1:63" x14ac:dyDescent="0.25">
      <c r="A4368" s="405"/>
      <c r="B4368" s="400"/>
      <c r="C4368" s="403"/>
      <c r="D4368" s="403"/>
      <c r="E4368" s="403"/>
      <c r="I4368" s="404"/>
      <c r="Q4368" s="405"/>
      <c r="S4368" s="405"/>
      <c r="T4368" s="403"/>
      <c r="U4368" s="406"/>
      <c r="V4368" s="400"/>
      <c r="W4368" s="405"/>
      <c r="X4368" s="405"/>
      <c r="Y4368" s="403"/>
      <c r="Z4368" s="407"/>
      <c r="AA4368" s="403"/>
      <c r="AB4368" s="405"/>
      <c r="AC4368" s="403"/>
      <c r="AD4368" s="406"/>
      <c r="AG4368" s="403"/>
      <c r="AH4368" s="403"/>
      <c r="AI4368" s="405"/>
      <c r="AL4368" s="403"/>
      <c r="AN4368" s="403"/>
      <c r="AO4368" s="405"/>
      <c r="AP4368" s="403"/>
      <c r="AQ4368" s="403"/>
      <c r="AR4368" s="403"/>
      <c r="AS4368" s="403"/>
      <c r="AT4368" s="403"/>
      <c r="AU4368" s="403"/>
      <c r="AV4368" s="405"/>
      <c r="AW4368" s="404"/>
      <c r="AY4368" s="403"/>
      <c r="BC4368" s="403"/>
      <c r="BD4368" s="403"/>
      <c r="BE4368" s="403"/>
      <c r="BF4368" s="403"/>
      <c r="BG4368" s="403"/>
      <c r="BH4368" s="403"/>
      <c r="BI4368" s="403"/>
      <c r="BJ4368" s="403"/>
      <c r="BK4368" s="403"/>
    </row>
    <row r="4369" spans="1:63" x14ac:dyDescent="0.25">
      <c r="A4369" s="405"/>
      <c r="B4369" s="400"/>
      <c r="C4369" s="403"/>
      <c r="D4369" s="403"/>
      <c r="E4369" s="403"/>
      <c r="I4369" s="404"/>
      <c r="Q4369" s="405"/>
      <c r="S4369" s="405"/>
      <c r="T4369" s="403"/>
      <c r="U4369" s="406"/>
      <c r="V4369" s="400"/>
      <c r="W4369" s="405"/>
      <c r="X4369" s="405"/>
      <c r="Y4369" s="403"/>
      <c r="Z4369" s="407"/>
      <c r="AA4369" s="403"/>
      <c r="AB4369" s="405"/>
      <c r="AC4369" s="403"/>
      <c r="AD4369" s="406"/>
      <c r="AG4369" s="403"/>
      <c r="AH4369" s="403"/>
      <c r="AI4369" s="405"/>
      <c r="AL4369" s="403"/>
      <c r="AN4369" s="403"/>
      <c r="AO4369" s="405"/>
      <c r="AP4369" s="403"/>
      <c r="AQ4369" s="403"/>
      <c r="AR4369" s="403"/>
      <c r="AS4369" s="403"/>
      <c r="AT4369" s="403"/>
      <c r="AU4369" s="403"/>
      <c r="AV4369" s="405"/>
      <c r="AW4369" s="404"/>
      <c r="AY4369" s="403"/>
      <c r="BC4369" s="403"/>
      <c r="BD4369" s="403"/>
      <c r="BE4369" s="403"/>
      <c r="BF4369" s="403"/>
      <c r="BG4369" s="403"/>
      <c r="BH4369" s="403"/>
      <c r="BI4369" s="403"/>
      <c r="BJ4369" s="403"/>
      <c r="BK4369" s="403"/>
    </row>
    <row r="4370" spans="1:63" x14ac:dyDescent="0.25">
      <c r="A4370" s="405"/>
      <c r="B4370" s="400"/>
      <c r="C4370" s="403"/>
      <c r="D4370" s="403"/>
      <c r="E4370" s="403"/>
      <c r="I4370" s="404"/>
      <c r="Q4370" s="405"/>
      <c r="S4370" s="405"/>
      <c r="T4370" s="403"/>
      <c r="U4370" s="406"/>
      <c r="V4370" s="400"/>
      <c r="W4370" s="405"/>
      <c r="X4370" s="405"/>
      <c r="Y4370" s="403"/>
      <c r="Z4370" s="407"/>
      <c r="AA4370" s="403"/>
      <c r="AB4370" s="405"/>
      <c r="AC4370" s="403"/>
      <c r="AD4370" s="406"/>
      <c r="AG4370" s="403"/>
      <c r="AH4370" s="403"/>
      <c r="AI4370" s="405"/>
      <c r="AL4370" s="403"/>
      <c r="AN4370" s="403"/>
      <c r="AO4370" s="405"/>
      <c r="AP4370" s="403"/>
      <c r="AQ4370" s="403"/>
      <c r="AR4370" s="403"/>
      <c r="AS4370" s="403"/>
      <c r="AT4370" s="403"/>
      <c r="AU4370" s="403"/>
      <c r="AV4370" s="405"/>
      <c r="AW4370" s="404"/>
      <c r="AY4370" s="403"/>
      <c r="BC4370" s="403"/>
      <c r="BD4370" s="403"/>
      <c r="BE4370" s="403"/>
      <c r="BF4370" s="403"/>
      <c r="BG4370" s="403"/>
      <c r="BH4370" s="403"/>
      <c r="BI4370" s="403"/>
      <c r="BJ4370" s="403"/>
      <c r="BK4370" s="403"/>
    </row>
    <row r="4371" spans="1:63" x14ac:dyDescent="0.25">
      <c r="A4371" s="405"/>
      <c r="B4371" s="400"/>
      <c r="C4371" s="403"/>
      <c r="D4371" s="403"/>
      <c r="E4371" s="403"/>
      <c r="I4371" s="404"/>
      <c r="Q4371" s="405"/>
      <c r="S4371" s="405"/>
      <c r="T4371" s="403"/>
      <c r="U4371" s="406"/>
      <c r="V4371" s="400"/>
      <c r="W4371" s="405"/>
      <c r="X4371" s="405"/>
      <c r="Y4371" s="403"/>
      <c r="Z4371" s="407"/>
      <c r="AA4371" s="403"/>
      <c r="AB4371" s="405"/>
      <c r="AC4371" s="403"/>
      <c r="AD4371" s="406"/>
      <c r="AG4371" s="403"/>
      <c r="AH4371" s="403"/>
      <c r="AI4371" s="405"/>
      <c r="AL4371" s="403"/>
      <c r="AN4371" s="403"/>
      <c r="AO4371" s="405"/>
      <c r="AP4371" s="403"/>
      <c r="AQ4371" s="403"/>
      <c r="AR4371" s="403"/>
      <c r="AS4371" s="403"/>
      <c r="AT4371" s="403"/>
      <c r="AU4371" s="403"/>
      <c r="AV4371" s="405"/>
      <c r="AW4371" s="404"/>
      <c r="AY4371" s="403"/>
      <c r="BC4371" s="403"/>
      <c r="BD4371" s="403"/>
      <c r="BE4371" s="403"/>
      <c r="BF4371" s="403"/>
      <c r="BG4371" s="403"/>
      <c r="BH4371" s="403"/>
      <c r="BI4371" s="403"/>
      <c r="BJ4371" s="403"/>
      <c r="BK4371" s="403"/>
    </row>
    <row r="4372" spans="1:63" x14ac:dyDescent="0.25">
      <c r="A4372" s="405"/>
      <c r="B4372" s="400"/>
      <c r="C4372" s="403"/>
      <c r="D4372" s="403"/>
      <c r="E4372" s="403"/>
      <c r="I4372" s="404"/>
      <c r="Q4372" s="405"/>
      <c r="S4372" s="405"/>
      <c r="T4372" s="403"/>
      <c r="U4372" s="406"/>
      <c r="V4372" s="400"/>
      <c r="W4372" s="405"/>
      <c r="X4372" s="405"/>
      <c r="Y4372" s="403"/>
      <c r="Z4372" s="407"/>
      <c r="AA4372" s="403"/>
      <c r="AB4372" s="405"/>
      <c r="AC4372" s="403"/>
      <c r="AD4372" s="406"/>
      <c r="AG4372" s="403"/>
      <c r="AH4372" s="403"/>
      <c r="AI4372" s="405"/>
      <c r="AL4372" s="403"/>
      <c r="AN4372" s="403"/>
      <c r="AO4372" s="405"/>
      <c r="AP4372" s="403"/>
      <c r="AQ4372" s="403"/>
      <c r="AR4372" s="403"/>
      <c r="AS4372" s="403"/>
      <c r="AT4372" s="403"/>
      <c r="AU4372" s="403"/>
      <c r="AV4372" s="405"/>
      <c r="AW4372" s="404"/>
      <c r="AY4372" s="403"/>
      <c r="BC4372" s="403"/>
      <c r="BD4372" s="403"/>
      <c r="BE4372" s="403"/>
      <c r="BF4372" s="403"/>
      <c r="BG4372" s="403"/>
      <c r="BH4372" s="403"/>
      <c r="BI4372" s="403"/>
      <c r="BJ4372" s="403"/>
      <c r="BK4372" s="403"/>
    </row>
    <row r="4373" spans="1:63" x14ac:dyDescent="0.25">
      <c r="A4373" s="405"/>
      <c r="B4373" s="400"/>
      <c r="C4373" s="403"/>
      <c r="D4373" s="403"/>
      <c r="E4373" s="403"/>
      <c r="I4373" s="404"/>
      <c r="Q4373" s="405"/>
      <c r="S4373" s="405"/>
      <c r="T4373" s="403"/>
      <c r="U4373" s="406"/>
      <c r="V4373" s="400"/>
      <c r="W4373" s="405"/>
      <c r="X4373" s="405"/>
      <c r="Y4373" s="403"/>
      <c r="Z4373" s="407"/>
      <c r="AA4373" s="403"/>
      <c r="AB4373" s="405"/>
      <c r="AC4373" s="403"/>
      <c r="AD4373" s="406"/>
      <c r="AG4373" s="403"/>
      <c r="AH4373" s="403"/>
      <c r="AI4373" s="405"/>
      <c r="AL4373" s="403"/>
      <c r="AN4373" s="403"/>
      <c r="AO4373" s="405"/>
      <c r="AP4373" s="403"/>
      <c r="AQ4373" s="403"/>
      <c r="AR4373" s="403"/>
      <c r="AS4373" s="403"/>
      <c r="AT4373" s="403"/>
      <c r="AU4373" s="403"/>
      <c r="AV4373" s="405"/>
      <c r="AW4373" s="404"/>
      <c r="AY4373" s="403"/>
      <c r="BC4373" s="403"/>
      <c r="BD4373" s="403"/>
      <c r="BE4373" s="403"/>
      <c r="BF4373" s="403"/>
      <c r="BG4373" s="403"/>
      <c r="BH4373" s="403"/>
      <c r="BI4373" s="403"/>
      <c r="BJ4373" s="403"/>
      <c r="BK4373" s="403"/>
    </row>
    <row r="4374" spans="1:63" x14ac:dyDescent="0.25">
      <c r="A4374" s="405"/>
      <c r="B4374" s="400"/>
      <c r="C4374" s="403"/>
      <c r="D4374" s="403"/>
      <c r="E4374" s="403"/>
      <c r="I4374" s="404"/>
      <c r="Q4374" s="405"/>
      <c r="S4374" s="405"/>
      <c r="T4374" s="403"/>
      <c r="U4374" s="406"/>
      <c r="V4374" s="400"/>
      <c r="W4374" s="405"/>
      <c r="X4374" s="405"/>
      <c r="Y4374" s="403"/>
      <c r="Z4374" s="407"/>
      <c r="AA4374" s="403"/>
      <c r="AB4374" s="405"/>
      <c r="AC4374" s="403"/>
      <c r="AD4374" s="406"/>
      <c r="AG4374" s="403"/>
      <c r="AH4374" s="403"/>
      <c r="AI4374" s="405"/>
      <c r="AL4374" s="403"/>
      <c r="AN4374" s="403"/>
      <c r="AO4374" s="405"/>
      <c r="AP4374" s="403"/>
      <c r="AQ4374" s="403"/>
      <c r="AR4374" s="403"/>
      <c r="AS4374" s="403"/>
      <c r="AT4374" s="403"/>
      <c r="AU4374" s="403"/>
      <c r="AV4374" s="405"/>
      <c r="AW4374" s="404"/>
      <c r="AY4374" s="403"/>
      <c r="BC4374" s="403"/>
      <c r="BD4374" s="403"/>
      <c r="BE4374" s="403"/>
      <c r="BF4374" s="403"/>
      <c r="BG4374" s="403"/>
      <c r="BH4374" s="403"/>
      <c r="BI4374" s="403"/>
      <c r="BJ4374" s="403"/>
      <c r="BK4374" s="403"/>
    </row>
    <row r="4375" spans="1:63" x14ac:dyDescent="0.25">
      <c r="A4375" s="405"/>
      <c r="B4375" s="400"/>
      <c r="C4375" s="403"/>
      <c r="D4375" s="403"/>
      <c r="E4375" s="403"/>
      <c r="I4375" s="404"/>
      <c r="Q4375" s="405"/>
      <c r="S4375" s="405"/>
      <c r="T4375" s="403"/>
      <c r="U4375" s="406"/>
      <c r="V4375" s="400"/>
      <c r="W4375" s="405"/>
      <c r="X4375" s="405"/>
      <c r="Y4375" s="403"/>
      <c r="Z4375" s="407"/>
      <c r="AA4375" s="403"/>
      <c r="AB4375" s="405"/>
      <c r="AC4375" s="403"/>
      <c r="AD4375" s="406"/>
      <c r="AG4375" s="403"/>
      <c r="AH4375" s="403"/>
      <c r="AI4375" s="405"/>
      <c r="AL4375" s="403"/>
      <c r="AN4375" s="403"/>
      <c r="AO4375" s="405"/>
      <c r="AP4375" s="403"/>
      <c r="AQ4375" s="403"/>
      <c r="AR4375" s="403"/>
      <c r="AS4375" s="403"/>
      <c r="AT4375" s="403"/>
      <c r="AU4375" s="403"/>
      <c r="AV4375" s="405"/>
      <c r="AW4375" s="404"/>
      <c r="AY4375" s="403"/>
      <c r="BC4375" s="403"/>
      <c r="BD4375" s="403"/>
      <c r="BE4375" s="403"/>
      <c r="BF4375" s="403"/>
      <c r="BG4375" s="403"/>
      <c r="BH4375" s="403"/>
      <c r="BI4375" s="403"/>
      <c r="BJ4375" s="403"/>
      <c r="BK4375" s="403"/>
    </row>
    <row r="4376" spans="1:63" x14ac:dyDescent="0.25">
      <c r="A4376" s="405"/>
      <c r="B4376" s="400"/>
      <c r="C4376" s="403"/>
      <c r="D4376" s="403"/>
      <c r="E4376" s="403"/>
      <c r="I4376" s="404"/>
      <c r="Q4376" s="405"/>
      <c r="S4376" s="405"/>
      <c r="T4376" s="403"/>
      <c r="U4376" s="406"/>
      <c r="V4376" s="400"/>
      <c r="W4376" s="405"/>
      <c r="X4376" s="405"/>
      <c r="Y4376" s="403"/>
      <c r="Z4376" s="407"/>
      <c r="AA4376" s="403"/>
      <c r="AB4376" s="405"/>
      <c r="AC4376" s="403"/>
      <c r="AD4376" s="406"/>
      <c r="AG4376" s="403"/>
      <c r="AH4376" s="403"/>
      <c r="AI4376" s="405"/>
      <c r="AL4376" s="403"/>
      <c r="AN4376" s="403"/>
      <c r="AO4376" s="405"/>
      <c r="AP4376" s="403"/>
      <c r="AQ4376" s="403"/>
      <c r="AR4376" s="403"/>
      <c r="AS4376" s="403"/>
      <c r="AT4376" s="403"/>
      <c r="AU4376" s="403"/>
      <c r="AV4376" s="405"/>
      <c r="AW4376" s="404"/>
      <c r="AY4376" s="403"/>
      <c r="BC4376" s="403"/>
      <c r="BD4376" s="403"/>
      <c r="BE4376" s="403"/>
      <c r="BF4376" s="403"/>
      <c r="BG4376" s="403"/>
      <c r="BH4376" s="403"/>
      <c r="BI4376" s="403"/>
      <c r="BJ4376" s="403"/>
      <c r="BK4376" s="403"/>
    </row>
    <row r="4377" spans="1:63" x14ac:dyDescent="0.25">
      <c r="A4377" s="405"/>
      <c r="B4377" s="400"/>
      <c r="C4377" s="403"/>
      <c r="D4377" s="403"/>
      <c r="E4377" s="403"/>
      <c r="I4377" s="404"/>
      <c r="Q4377" s="405"/>
      <c r="S4377" s="405"/>
      <c r="T4377" s="403"/>
      <c r="U4377" s="406"/>
      <c r="V4377" s="400"/>
      <c r="W4377" s="405"/>
      <c r="X4377" s="405"/>
      <c r="Y4377" s="403"/>
      <c r="Z4377" s="407"/>
      <c r="AA4377" s="403"/>
      <c r="AB4377" s="405"/>
      <c r="AC4377" s="403"/>
      <c r="AD4377" s="406"/>
      <c r="AG4377" s="403"/>
      <c r="AH4377" s="403"/>
      <c r="AI4377" s="405"/>
      <c r="AL4377" s="403"/>
      <c r="AN4377" s="403"/>
      <c r="AO4377" s="405"/>
      <c r="AP4377" s="403"/>
      <c r="AQ4377" s="403"/>
      <c r="AR4377" s="403"/>
      <c r="AS4377" s="403"/>
      <c r="AT4377" s="403"/>
      <c r="AU4377" s="403"/>
      <c r="AV4377" s="405"/>
      <c r="AW4377" s="404"/>
      <c r="AY4377" s="403"/>
      <c r="BC4377" s="403"/>
      <c r="BD4377" s="403"/>
      <c r="BE4377" s="403"/>
      <c r="BF4377" s="403"/>
      <c r="BG4377" s="403"/>
      <c r="BH4377" s="403"/>
      <c r="BI4377" s="403"/>
      <c r="BJ4377" s="403"/>
      <c r="BK4377" s="403"/>
    </row>
    <row r="4378" spans="1:63" x14ac:dyDescent="0.25">
      <c r="A4378" s="405"/>
      <c r="B4378" s="400"/>
      <c r="C4378" s="403"/>
      <c r="D4378" s="403"/>
      <c r="E4378" s="403"/>
      <c r="I4378" s="404"/>
      <c r="Q4378" s="405"/>
      <c r="S4378" s="405"/>
      <c r="T4378" s="403"/>
      <c r="U4378" s="406"/>
      <c r="V4378" s="400"/>
      <c r="W4378" s="405"/>
      <c r="X4378" s="405"/>
      <c r="Y4378" s="403"/>
      <c r="Z4378" s="407"/>
      <c r="AA4378" s="403"/>
      <c r="AB4378" s="405"/>
      <c r="AC4378" s="403"/>
      <c r="AD4378" s="406"/>
      <c r="AG4378" s="403"/>
      <c r="AH4378" s="403"/>
      <c r="AI4378" s="405"/>
      <c r="AL4378" s="403"/>
      <c r="AN4378" s="403"/>
      <c r="AO4378" s="405"/>
      <c r="AP4378" s="403"/>
      <c r="AQ4378" s="403"/>
      <c r="AR4378" s="403"/>
      <c r="AS4378" s="403"/>
      <c r="AT4378" s="403"/>
      <c r="AU4378" s="403"/>
      <c r="AV4378" s="405"/>
      <c r="AW4378" s="404"/>
      <c r="AY4378" s="403"/>
      <c r="BC4378" s="403"/>
      <c r="BD4378" s="403"/>
      <c r="BE4378" s="403"/>
      <c r="BF4378" s="403"/>
      <c r="BG4378" s="403"/>
      <c r="BH4378" s="403"/>
      <c r="BI4378" s="403"/>
      <c r="BJ4378" s="403"/>
      <c r="BK4378" s="403"/>
    </row>
    <row r="4379" spans="1:63" x14ac:dyDescent="0.25">
      <c r="A4379" s="405"/>
      <c r="B4379" s="400"/>
      <c r="C4379" s="403"/>
      <c r="D4379" s="403"/>
      <c r="E4379" s="403"/>
      <c r="I4379" s="404"/>
      <c r="Q4379" s="405"/>
      <c r="S4379" s="405"/>
      <c r="T4379" s="403"/>
      <c r="U4379" s="406"/>
      <c r="V4379" s="400"/>
      <c r="W4379" s="405"/>
      <c r="X4379" s="405"/>
      <c r="Y4379" s="403"/>
      <c r="Z4379" s="407"/>
      <c r="AA4379" s="403"/>
      <c r="AB4379" s="405"/>
      <c r="AC4379" s="403"/>
      <c r="AD4379" s="406"/>
      <c r="AG4379" s="403"/>
      <c r="AH4379" s="403"/>
      <c r="AI4379" s="405"/>
      <c r="AL4379" s="403"/>
      <c r="AN4379" s="403"/>
      <c r="AO4379" s="405"/>
      <c r="AP4379" s="403"/>
      <c r="AQ4379" s="403"/>
      <c r="AR4379" s="403"/>
      <c r="AS4379" s="403"/>
      <c r="AT4379" s="403"/>
      <c r="AU4379" s="403"/>
      <c r="AV4379" s="405"/>
      <c r="AW4379" s="404"/>
      <c r="AY4379" s="403"/>
      <c r="BC4379" s="403"/>
      <c r="BD4379" s="403"/>
      <c r="BE4379" s="403"/>
      <c r="BF4379" s="403"/>
      <c r="BG4379" s="403"/>
      <c r="BH4379" s="403"/>
      <c r="BI4379" s="403"/>
      <c r="BJ4379" s="403"/>
      <c r="BK4379" s="403"/>
    </row>
    <row r="4380" spans="1:63" x14ac:dyDescent="0.25">
      <c r="A4380" s="405"/>
      <c r="B4380" s="400"/>
      <c r="C4380" s="403"/>
      <c r="D4380" s="403"/>
      <c r="E4380" s="403"/>
      <c r="I4380" s="404"/>
      <c r="Q4380" s="405"/>
      <c r="S4380" s="405"/>
      <c r="T4380" s="403"/>
      <c r="U4380" s="406"/>
      <c r="V4380" s="400"/>
      <c r="W4380" s="405"/>
      <c r="X4380" s="405"/>
      <c r="Y4380" s="403"/>
      <c r="Z4380" s="407"/>
      <c r="AA4380" s="403"/>
      <c r="AB4380" s="405"/>
      <c r="AC4380" s="403"/>
      <c r="AD4380" s="406"/>
      <c r="AG4380" s="403"/>
      <c r="AH4380" s="403"/>
      <c r="AI4380" s="405"/>
      <c r="AL4380" s="403"/>
      <c r="AN4380" s="403"/>
      <c r="AO4380" s="405"/>
      <c r="AP4380" s="403"/>
      <c r="AQ4380" s="403"/>
      <c r="AR4380" s="403"/>
      <c r="AS4380" s="403"/>
      <c r="AT4380" s="403"/>
      <c r="AU4380" s="403"/>
      <c r="AV4380" s="405"/>
      <c r="AW4380" s="404"/>
      <c r="AY4380" s="403"/>
      <c r="BC4380" s="403"/>
      <c r="BD4380" s="403"/>
      <c r="BE4380" s="403"/>
      <c r="BF4380" s="403"/>
      <c r="BG4380" s="403"/>
      <c r="BH4380" s="403"/>
      <c r="BI4380" s="403"/>
      <c r="BJ4380" s="403"/>
      <c r="BK4380" s="403"/>
    </row>
    <row r="4381" spans="1:63" x14ac:dyDescent="0.25">
      <c r="A4381" s="405"/>
      <c r="B4381" s="400"/>
      <c r="C4381" s="403"/>
      <c r="D4381" s="403"/>
      <c r="E4381" s="403"/>
      <c r="I4381" s="404"/>
      <c r="Q4381" s="405"/>
      <c r="S4381" s="405"/>
      <c r="T4381" s="403"/>
      <c r="U4381" s="406"/>
      <c r="V4381" s="400"/>
      <c r="W4381" s="405"/>
      <c r="X4381" s="405"/>
      <c r="Y4381" s="403"/>
      <c r="Z4381" s="407"/>
      <c r="AA4381" s="403"/>
      <c r="AB4381" s="405"/>
      <c r="AC4381" s="403"/>
      <c r="AD4381" s="406"/>
      <c r="AG4381" s="403"/>
      <c r="AH4381" s="403"/>
      <c r="AI4381" s="405"/>
      <c r="AL4381" s="403"/>
      <c r="AN4381" s="403"/>
      <c r="AO4381" s="405"/>
      <c r="AP4381" s="403"/>
      <c r="AQ4381" s="403"/>
      <c r="AR4381" s="403"/>
      <c r="AS4381" s="403"/>
      <c r="AT4381" s="403"/>
      <c r="AU4381" s="403"/>
      <c r="AV4381" s="405"/>
      <c r="AW4381" s="404"/>
      <c r="AY4381" s="403"/>
      <c r="BC4381" s="403"/>
      <c r="BD4381" s="403"/>
      <c r="BE4381" s="403"/>
      <c r="BF4381" s="403"/>
      <c r="BG4381" s="403"/>
      <c r="BH4381" s="403"/>
      <c r="BI4381" s="403"/>
      <c r="BJ4381" s="403"/>
      <c r="BK4381" s="403"/>
    </row>
    <row r="4382" spans="1:63" x14ac:dyDescent="0.25">
      <c r="A4382" s="405"/>
      <c r="B4382" s="400"/>
      <c r="C4382" s="403"/>
      <c r="D4382" s="403"/>
      <c r="E4382" s="403"/>
      <c r="I4382" s="404"/>
      <c r="Q4382" s="405"/>
      <c r="S4382" s="405"/>
      <c r="T4382" s="403"/>
      <c r="U4382" s="406"/>
      <c r="V4382" s="400"/>
      <c r="W4382" s="405"/>
      <c r="X4382" s="405"/>
      <c r="Y4382" s="403"/>
      <c r="Z4382" s="407"/>
      <c r="AA4382" s="403"/>
      <c r="AB4382" s="405"/>
      <c r="AC4382" s="403"/>
      <c r="AD4382" s="406"/>
      <c r="AG4382" s="403"/>
      <c r="AH4382" s="403"/>
      <c r="AI4382" s="405"/>
      <c r="AL4382" s="403"/>
      <c r="AN4382" s="403"/>
      <c r="AO4382" s="405"/>
      <c r="AP4382" s="403"/>
      <c r="AQ4382" s="403"/>
      <c r="AR4382" s="403"/>
      <c r="AS4382" s="403"/>
      <c r="AT4382" s="403"/>
      <c r="AU4382" s="403"/>
      <c r="AV4382" s="405"/>
      <c r="AW4382" s="404"/>
      <c r="AY4382" s="403"/>
      <c r="BC4382" s="403"/>
      <c r="BD4382" s="403"/>
      <c r="BE4382" s="403"/>
      <c r="BF4382" s="403"/>
      <c r="BG4382" s="403"/>
      <c r="BH4382" s="403"/>
      <c r="BI4382" s="403"/>
      <c r="BJ4382" s="403"/>
      <c r="BK4382" s="403"/>
    </row>
    <row r="4383" spans="1:63" x14ac:dyDescent="0.25">
      <c r="A4383" s="405"/>
      <c r="B4383" s="400"/>
      <c r="C4383" s="403"/>
      <c r="D4383" s="403"/>
      <c r="E4383" s="403"/>
      <c r="I4383" s="404"/>
      <c r="Q4383" s="405"/>
      <c r="S4383" s="405"/>
      <c r="T4383" s="403"/>
      <c r="U4383" s="406"/>
      <c r="V4383" s="400"/>
      <c r="W4383" s="405"/>
      <c r="X4383" s="405"/>
      <c r="Y4383" s="403"/>
      <c r="Z4383" s="407"/>
      <c r="AA4383" s="403"/>
      <c r="AB4383" s="405"/>
      <c r="AC4383" s="403"/>
      <c r="AD4383" s="406"/>
      <c r="AG4383" s="403"/>
      <c r="AH4383" s="403"/>
      <c r="AI4383" s="405"/>
      <c r="AL4383" s="403"/>
      <c r="AN4383" s="403"/>
      <c r="AO4383" s="405"/>
      <c r="AP4383" s="403"/>
      <c r="AQ4383" s="403"/>
      <c r="AR4383" s="403"/>
      <c r="AS4383" s="403"/>
      <c r="AT4383" s="403"/>
      <c r="AU4383" s="403"/>
      <c r="AV4383" s="405"/>
      <c r="AW4383" s="404"/>
      <c r="AY4383" s="403"/>
      <c r="BC4383" s="403"/>
      <c r="BD4383" s="403"/>
      <c r="BE4383" s="403"/>
      <c r="BF4383" s="403"/>
      <c r="BG4383" s="403"/>
      <c r="BH4383" s="403"/>
      <c r="BI4383" s="403"/>
      <c r="BJ4383" s="403"/>
      <c r="BK4383" s="403"/>
    </row>
    <row r="4384" spans="1:63" x14ac:dyDescent="0.25">
      <c r="A4384" s="405"/>
      <c r="B4384" s="400"/>
      <c r="C4384" s="403"/>
      <c r="D4384" s="403"/>
      <c r="E4384" s="403"/>
      <c r="I4384" s="404"/>
      <c r="Q4384" s="405"/>
      <c r="S4384" s="405"/>
      <c r="T4384" s="403"/>
      <c r="U4384" s="406"/>
      <c r="V4384" s="400"/>
      <c r="W4384" s="405"/>
      <c r="X4384" s="405"/>
      <c r="Y4384" s="403"/>
      <c r="Z4384" s="407"/>
      <c r="AA4384" s="403"/>
      <c r="AB4384" s="405"/>
      <c r="AC4384" s="403"/>
      <c r="AD4384" s="406"/>
      <c r="AG4384" s="403"/>
      <c r="AH4384" s="403"/>
      <c r="AI4384" s="405"/>
      <c r="AL4384" s="403"/>
      <c r="AN4384" s="403"/>
      <c r="AO4384" s="405"/>
      <c r="AP4384" s="403"/>
      <c r="AQ4384" s="403"/>
      <c r="AR4384" s="403"/>
      <c r="AS4384" s="403"/>
      <c r="AT4384" s="403"/>
      <c r="AU4384" s="403"/>
      <c r="AV4384" s="405"/>
      <c r="AW4384" s="404"/>
      <c r="AY4384" s="403"/>
      <c r="BC4384" s="403"/>
      <c r="BD4384" s="403"/>
      <c r="BE4384" s="403"/>
      <c r="BF4384" s="403"/>
      <c r="BG4384" s="403"/>
      <c r="BH4384" s="403"/>
      <c r="BI4384" s="403"/>
      <c r="BJ4384" s="403"/>
      <c r="BK4384" s="403"/>
    </row>
    <row r="4385" spans="1:63" x14ac:dyDescent="0.25">
      <c r="A4385" s="405"/>
      <c r="B4385" s="400"/>
      <c r="C4385" s="403"/>
      <c r="D4385" s="403"/>
      <c r="E4385" s="403"/>
      <c r="I4385" s="404"/>
      <c r="Q4385" s="405"/>
      <c r="S4385" s="405"/>
      <c r="T4385" s="403"/>
      <c r="U4385" s="406"/>
      <c r="V4385" s="400"/>
      <c r="W4385" s="405"/>
      <c r="X4385" s="405"/>
      <c r="Y4385" s="403"/>
      <c r="Z4385" s="407"/>
      <c r="AA4385" s="403"/>
      <c r="AB4385" s="405"/>
      <c r="AC4385" s="403"/>
      <c r="AD4385" s="406"/>
      <c r="AG4385" s="403"/>
      <c r="AH4385" s="403"/>
      <c r="AI4385" s="405"/>
      <c r="AL4385" s="403"/>
      <c r="AN4385" s="403"/>
      <c r="AO4385" s="405"/>
      <c r="AP4385" s="403"/>
      <c r="AQ4385" s="403"/>
      <c r="AR4385" s="403"/>
      <c r="AS4385" s="403"/>
      <c r="AT4385" s="403"/>
      <c r="AU4385" s="403"/>
      <c r="AV4385" s="405"/>
      <c r="AW4385" s="404"/>
      <c r="AY4385" s="403"/>
      <c r="BC4385" s="403"/>
      <c r="BD4385" s="403"/>
      <c r="BE4385" s="403"/>
      <c r="BF4385" s="403"/>
      <c r="BG4385" s="403"/>
      <c r="BH4385" s="403"/>
      <c r="BI4385" s="403"/>
      <c r="BJ4385" s="403"/>
      <c r="BK4385" s="403"/>
    </row>
    <row r="4386" spans="1:63" x14ac:dyDescent="0.25">
      <c r="A4386" s="405"/>
      <c r="B4386" s="400"/>
      <c r="C4386" s="403"/>
      <c r="D4386" s="403"/>
      <c r="E4386" s="403"/>
      <c r="I4386" s="404"/>
      <c r="Q4386" s="405"/>
      <c r="S4386" s="405"/>
      <c r="T4386" s="403"/>
      <c r="U4386" s="406"/>
      <c r="V4386" s="400"/>
      <c r="W4386" s="405"/>
      <c r="X4386" s="405"/>
      <c r="Y4386" s="403"/>
      <c r="Z4386" s="407"/>
      <c r="AA4386" s="403"/>
      <c r="AB4386" s="405"/>
      <c r="AC4386" s="403"/>
      <c r="AD4386" s="406"/>
      <c r="AG4386" s="403"/>
      <c r="AH4386" s="403"/>
      <c r="AI4386" s="405"/>
      <c r="AL4386" s="403"/>
      <c r="AN4386" s="403"/>
      <c r="AO4386" s="405"/>
      <c r="AP4386" s="403"/>
      <c r="AQ4386" s="403"/>
      <c r="AR4386" s="403"/>
      <c r="AS4386" s="403"/>
      <c r="AT4386" s="403"/>
      <c r="AU4386" s="403"/>
      <c r="AV4386" s="405"/>
      <c r="AW4386" s="404"/>
      <c r="AY4386" s="403"/>
      <c r="BC4386" s="403"/>
      <c r="BD4386" s="403"/>
      <c r="BE4386" s="403"/>
      <c r="BF4386" s="403"/>
      <c r="BG4386" s="403"/>
      <c r="BH4386" s="403"/>
      <c r="BI4386" s="403"/>
      <c r="BJ4386" s="403"/>
      <c r="BK4386" s="403"/>
    </row>
    <row r="4387" spans="1:63" x14ac:dyDescent="0.25">
      <c r="A4387" s="405"/>
      <c r="B4387" s="400"/>
      <c r="C4387" s="403"/>
      <c r="D4387" s="403"/>
      <c r="E4387" s="403"/>
      <c r="I4387" s="404"/>
      <c r="Q4387" s="405"/>
      <c r="S4387" s="405"/>
      <c r="T4387" s="403"/>
      <c r="U4387" s="406"/>
      <c r="V4387" s="400"/>
      <c r="W4387" s="405"/>
      <c r="X4387" s="405"/>
      <c r="Y4387" s="403"/>
      <c r="Z4387" s="407"/>
      <c r="AA4387" s="403"/>
      <c r="AB4387" s="405"/>
      <c r="AC4387" s="403"/>
      <c r="AD4387" s="406"/>
      <c r="AG4387" s="403"/>
      <c r="AH4387" s="403"/>
      <c r="AI4387" s="405"/>
      <c r="AL4387" s="403"/>
      <c r="AN4387" s="403"/>
      <c r="AO4387" s="405"/>
      <c r="AP4387" s="403"/>
      <c r="AQ4387" s="403"/>
      <c r="AR4387" s="403"/>
      <c r="AS4387" s="403"/>
      <c r="AT4387" s="403"/>
      <c r="AU4387" s="403"/>
      <c r="AV4387" s="405"/>
      <c r="AW4387" s="404"/>
      <c r="AY4387" s="403"/>
      <c r="BC4387" s="403"/>
      <c r="BD4387" s="403"/>
      <c r="BE4387" s="403"/>
      <c r="BF4387" s="403"/>
      <c r="BG4387" s="403"/>
      <c r="BH4387" s="403"/>
      <c r="BI4387" s="403"/>
      <c r="BJ4387" s="403"/>
      <c r="BK4387" s="403"/>
    </row>
    <row r="4388" spans="1:63" x14ac:dyDescent="0.25">
      <c r="A4388" s="405"/>
      <c r="B4388" s="400"/>
      <c r="C4388" s="403"/>
      <c r="D4388" s="403"/>
      <c r="E4388" s="403"/>
      <c r="I4388" s="404"/>
      <c r="Q4388" s="405"/>
      <c r="S4388" s="405"/>
      <c r="T4388" s="403"/>
      <c r="U4388" s="406"/>
      <c r="V4388" s="400"/>
      <c r="W4388" s="405"/>
      <c r="X4388" s="405"/>
      <c r="Y4388" s="403"/>
      <c r="Z4388" s="407"/>
      <c r="AA4388" s="403"/>
      <c r="AB4388" s="405"/>
      <c r="AC4388" s="403"/>
      <c r="AD4388" s="406"/>
      <c r="AG4388" s="403"/>
      <c r="AH4388" s="403"/>
      <c r="AI4388" s="405"/>
      <c r="AL4388" s="403"/>
      <c r="AN4388" s="403"/>
      <c r="AO4388" s="405"/>
      <c r="AP4388" s="403"/>
      <c r="AQ4388" s="403"/>
      <c r="AR4388" s="403"/>
      <c r="AS4388" s="403"/>
      <c r="AT4388" s="403"/>
      <c r="AU4388" s="403"/>
      <c r="AV4388" s="405"/>
      <c r="AW4388" s="404"/>
      <c r="AY4388" s="403"/>
      <c r="BC4388" s="403"/>
      <c r="BD4388" s="403"/>
      <c r="BE4388" s="403"/>
      <c r="BF4388" s="403"/>
      <c r="BG4388" s="403"/>
      <c r="BH4388" s="403"/>
      <c r="BI4388" s="403"/>
      <c r="BJ4388" s="403"/>
      <c r="BK4388" s="403"/>
    </row>
    <row r="4389" spans="1:63" x14ac:dyDescent="0.25">
      <c r="A4389" s="405"/>
      <c r="B4389" s="400"/>
      <c r="C4389" s="403"/>
      <c r="D4389" s="403"/>
      <c r="E4389" s="403"/>
      <c r="I4389" s="404"/>
      <c r="Q4389" s="405"/>
      <c r="S4389" s="405"/>
      <c r="T4389" s="403"/>
      <c r="U4389" s="406"/>
      <c r="V4389" s="400"/>
      <c r="W4389" s="405"/>
      <c r="X4389" s="405"/>
      <c r="Y4389" s="403"/>
      <c r="Z4389" s="407"/>
      <c r="AA4389" s="403"/>
      <c r="AB4389" s="405"/>
      <c r="AC4389" s="403"/>
      <c r="AD4389" s="406"/>
      <c r="AG4389" s="403"/>
      <c r="AH4389" s="403"/>
      <c r="AI4389" s="405"/>
      <c r="AL4389" s="403"/>
      <c r="AN4389" s="403"/>
      <c r="AO4389" s="405"/>
      <c r="AP4389" s="403"/>
      <c r="AQ4389" s="403"/>
      <c r="AR4389" s="403"/>
      <c r="AS4389" s="403"/>
      <c r="AT4389" s="403"/>
      <c r="AU4389" s="403"/>
      <c r="AV4389" s="405"/>
      <c r="AW4389" s="404"/>
      <c r="AY4389" s="403"/>
      <c r="BC4389" s="403"/>
      <c r="BD4389" s="403"/>
      <c r="BE4389" s="403"/>
      <c r="BF4389" s="403"/>
      <c r="BG4389" s="403"/>
      <c r="BH4389" s="403"/>
      <c r="BI4389" s="403"/>
      <c r="BJ4389" s="403"/>
      <c r="BK4389" s="403"/>
    </row>
    <row r="4390" spans="1:63" x14ac:dyDescent="0.25">
      <c r="A4390" s="405"/>
      <c r="B4390" s="400"/>
      <c r="C4390" s="403"/>
      <c r="D4390" s="403"/>
      <c r="E4390" s="403"/>
      <c r="I4390" s="404"/>
      <c r="Q4390" s="405"/>
      <c r="S4390" s="405"/>
      <c r="T4390" s="403"/>
      <c r="U4390" s="406"/>
      <c r="V4390" s="400"/>
      <c r="W4390" s="405"/>
      <c r="X4390" s="405"/>
      <c r="Y4390" s="403"/>
      <c r="Z4390" s="407"/>
      <c r="AA4390" s="403"/>
      <c r="AB4390" s="405"/>
      <c r="AC4390" s="403"/>
      <c r="AD4390" s="406"/>
      <c r="AG4390" s="403"/>
      <c r="AH4390" s="403"/>
      <c r="AI4390" s="405"/>
      <c r="AL4390" s="403"/>
      <c r="AN4390" s="403"/>
      <c r="AO4390" s="405"/>
      <c r="AP4390" s="403"/>
      <c r="AQ4390" s="403"/>
      <c r="AR4390" s="403"/>
      <c r="AS4390" s="403"/>
      <c r="AT4390" s="403"/>
      <c r="AU4390" s="403"/>
      <c r="AV4390" s="405"/>
      <c r="AW4390" s="404"/>
      <c r="AY4390" s="403"/>
      <c r="BC4390" s="403"/>
      <c r="BD4390" s="403"/>
      <c r="BE4390" s="403"/>
      <c r="BF4390" s="403"/>
      <c r="BG4390" s="403"/>
      <c r="BH4390" s="403"/>
      <c r="BI4390" s="403"/>
      <c r="BJ4390" s="403"/>
      <c r="BK4390" s="403"/>
    </row>
    <row r="4391" spans="1:63" x14ac:dyDescent="0.25">
      <c r="A4391" s="405"/>
      <c r="B4391" s="400"/>
      <c r="C4391" s="403"/>
      <c r="D4391" s="403"/>
      <c r="E4391" s="403"/>
      <c r="I4391" s="404"/>
      <c r="Q4391" s="405"/>
      <c r="S4391" s="405"/>
      <c r="T4391" s="403"/>
      <c r="U4391" s="406"/>
      <c r="V4391" s="400"/>
      <c r="W4391" s="405"/>
      <c r="X4391" s="405"/>
      <c r="Y4391" s="403"/>
      <c r="Z4391" s="407"/>
      <c r="AA4391" s="403"/>
      <c r="AB4391" s="405"/>
      <c r="AC4391" s="403"/>
      <c r="AD4391" s="406"/>
      <c r="AG4391" s="403"/>
      <c r="AH4391" s="403"/>
      <c r="AI4391" s="405"/>
      <c r="AL4391" s="403"/>
      <c r="AN4391" s="403"/>
      <c r="AO4391" s="405"/>
      <c r="AP4391" s="403"/>
      <c r="AQ4391" s="403"/>
      <c r="AR4391" s="403"/>
      <c r="AS4391" s="403"/>
      <c r="AT4391" s="403"/>
      <c r="AU4391" s="403"/>
      <c r="AV4391" s="405"/>
      <c r="AW4391" s="404"/>
      <c r="AY4391" s="403"/>
      <c r="BC4391" s="403"/>
      <c r="BD4391" s="403"/>
      <c r="BE4391" s="403"/>
      <c r="BF4391" s="403"/>
      <c r="BG4391" s="403"/>
      <c r="BH4391" s="403"/>
      <c r="BI4391" s="403"/>
      <c r="BJ4391" s="403"/>
      <c r="BK4391" s="403"/>
    </row>
    <row r="4392" spans="1:63" x14ac:dyDescent="0.25">
      <c r="A4392" s="405"/>
      <c r="B4392" s="400"/>
      <c r="C4392" s="403"/>
      <c r="D4392" s="403"/>
      <c r="E4392" s="403"/>
      <c r="I4392" s="404"/>
      <c r="Q4392" s="405"/>
      <c r="S4392" s="405"/>
      <c r="T4392" s="403"/>
      <c r="U4392" s="406"/>
      <c r="V4392" s="400"/>
      <c r="W4392" s="405"/>
      <c r="X4392" s="405"/>
      <c r="Y4392" s="403"/>
      <c r="Z4392" s="407"/>
      <c r="AA4392" s="403"/>
      <c r="AB4392" s="405"/>
      <c r="AC4392" s="403"/>
      <c r="AD4392" s="406"/>
      <c r="AG4392" s="403"/>
      <c r="AH4392" s="403"/>
      <c r="AI4392" s="405"/>
      <c r="AL4392" s="403"/>
      <c r="AN4392" s="403"/>
      <c r="AO4392" s="405"/>
      <c r="AP4392" s="403"/>
      <c r="AQ4392" s="403"/>
      <c r="AR4392" s="403"/>
      <c r="AS4392" s="403"/>
      <c r="AT4392" s="403"/>
      <c r="AU4392" s="403"/>
      <c r="AV4392" s="405"/>
      <c r="AW4392" s="404"/>
      <c r="AY4392" s="403"/>
      <c r="BC4392" s="403"/>
      <c r="BD4392" s="403"/>
      <c r="BE4392" s="403"/>
      <c r="BF4392" s="403"/>
      <c r="BG4392" s="403"/>
      <c r="BH4392" s="403"/>
      <c r="BI4392" s="403"/>
      <c r="BJ4392" s="403"/>
      <c r="BK4392" s="403"/>
    </row>
    <row r="4393" spans="1:63" x14ac:dyDescent="0.25">
      <c r="A4393" s="405"/>
      <c r="B4393" s="400"/>
      <c r="C4393" s="403"/>
      <c r="D4393" s="403"/>
      <c r="E4393" s="403"/>
      <c r="I4393" s="404"/>
      <c r="Q4393" s="405"/>
      <c r="S4393" s="405"/>
      <c r="T4393" s="403"/>
      <c r="U4393" s="406"/>
      <c r="V4393" s="400"/>
      <c r="W4393" s="405"/>
      <c r="X4393" s="405"/>
      <c r="Y4393" s="403"/>
      <c r="Z4393" s="407"/>
      <c r="AA4393" s="403"/>
      <c r="AB4393" s="405"/>
      <c r="AC4393" s="403"/>
      <c r="AD4393" s="406"/>
      <c r="AG4393" s="403"/>
      <c r="AH4393" s="403"/>
      <c r="AI4393" s="405"/>
      <c r="AL4393" s="403"/>
      <c r="AN4393" s="403"/>
      <c r="AO4393" s="405"/>
      <c r="AP4393" s="403"/>
      <c r="AQ4393" s="403"/>
      <c r="AR4393" s="403"/>
      <c r="AS4393" s="403"/>
      <c r="AT4393" s="403"/>
      <c r="AU4393" s="403"/>
      <c r="AV4393" s="405"/>
      <c r="AW4393" s="404"/>
      <c r="AY4393" s="403"/>
      <c r="BC4393" s="403"/>
      <c r="BD4393" s="403"/>
      <c r="BE4393" s="403"/>
      <c r="BF4393" s="403"/>
      <c r="BG4393" s="403"/>
      <c r="BH4393" s="403"/>
      <c r="BI4393" s="403"/>
      <c r="BJ4393" s="403"/>
      <c r="BK4393" s="403"/>
    </row>
    <row r="4394" spans="1:63" x14ac:dyDescent="0.25">
      <c r="A4394" s="405"/>
      <c r="B4394" s="400"/>
      <c r="C4394" s="403"/>
      <c r="D4394" s="403"/>
      <c r="E4394" s="403"/>
      <c r="I4394" s="404"/>
      <c r="Q4394" s="405"/>
      <c r="S4394" s="405"/>
      <c r="T4394" s="403"/>
      <c r="U4394" s="406"/>
      <c r="V4394" s="400"/>
      <c r="W4394" s="405"/>
      <c r="X4394" s="405"/>
      <c r="Y4394" s="403"/>
      <c r="Z4394" s="407"/>
      <c r="AA4394" s="403"/>
      <c r="AB4394" s="405"/>
      <c r="AC4394" s="403"/>
      <c r="AD4394" s="406"/>
      <c r="AG4394" s="403"/>
      <c r="AH4394" s="403"/>
      <c r="AI4394" s="405"/>
      <c r="AL4394" s="403"/>
      <c r="AN4394" s="403"/>
      <c r="AO4394" s="405"/>
      <c r="AP4394" s="403"/>
      <c r="AQ4394" s="403"/>
      <c r="AR4394" s="403"/>
      <c r="AS4394" s="403"/>
      <c r="AT4394" s="403"/>
      <c r="AU4394" s="403"/>
      <c r="AV4394" s="405"/>
      <c r="AW4394" s="404"/>
      <c r="AY4394" s="403"/>
      <c r="BC4394" s="403"/>
      <c r="BD4394" s="403"/>
      <c r="BE4394" s="403"/>
      <c r="BF4394" s="403"/>
      <c r="BG4394" s="403"/>
      <c r="BH4394" s="403"/>
      <c r="BI4394" s="403"/>
      <c r="BJ4394" s="403"/>
      <c r="BK4394" s="403"/>
    </row>
    <row r="4395" spans="1:63" x14ac:dyDescent="0.25">
      <c r="A4395" s="405"/>
      <c r="B4395" s="400"/>
      <c r="C4395" s="403"/>
      <c r="D4395" s="403"/>
      <c r="E4395" s="403"/>
      <c r="I4395" s="404"/>
      <c r="Q4395" s="405"/>
      <c r="S4395" s="405"/>
      <c r="T4395" s="403"/>
      <c r="U4395" s="406"/>
      <c r="V4395" s="400"/>
      <c r="W4395" s="405"/>
      <c r="X4395" s="405"/>
      <c r="Y4395" s="403"/>
      <c r="Z4395" s="407"/>
      <c r="AA4395" s="403"/>
      <c r="AB4395" s="405"/>
      <c r="AC4395" s="403"/>
      <c r="AD4395" s="406"/>
      <c r="AG4395" s="403"/>
      <c r="AH4395" s="403"/>
      <c r="AI4395" s="405"/>
      <c r="AL4395" s="403"/>
      <c r="AN4395" s="403"/>
      <c r="AO4395" s="405"/>
      <c r="AP4395" s="403"/>
      <c r="AQ4395" s="403"/>
      <c r="AR4395" s="403"/>
      <c r="AS4395" s="403"/>
      <c r="AT4395" s="403"/>
      <c r="AU4395" s="403"/>
      <c r="AV4395" s="405"/>
      <c r="AW4395" s="404"/>
      <c r="AY4395" s="403"/>
      <c r="BC4395" s="403"/>
      <c r="BD4395" s="403"/>
      <c r="BE4395" s="403"/>
      <c r="BF4395" s="403"/>
      <c r="BG4395" s="403"/>
      <c r="BH4395" s="403"/>
      <c r="BI4395" s="403"/>
      <c r="BJ4395" s="403"/>
      <c r="BK4395" s="403"/>
    </row>
    <row r="4396" spans="1:63" x14ac:dyDescent="0.25">
      <c r="A4396" s="405"/>
      <c r="B4396" s="400"/>
      <c r="C4396" s="403"/>
      <c r="D4396" s="403"/>
      <c r="E4396" s="403"/>
      <c r="I4396" s="404"/>
      <c r="Q4396" s="405"/>
      <c r="S4396" s="405"/>
      <c r="T4396" s="403"/>
      <c r="U4396" s="406"/>
      <c r="V4396" s="400"/>
      <c r="W4396" s="405"/>
      <c r="X4396" s="405"/>
      <c r="Y4396" s="403"/>
      <c r="Z4396" s="407"/>
      <c r="AA4396" s="403"/>
      <c r="AB4396" s="405"/>
      <c r="AC4396" s="403"/>
      <c r="AD4396" s="406"/>
      <c r="AG4396" s="403"/>
      <c r="AH4396" s="403"/>
      <c r="AI4396" s="405"/>
      <c r="AL4396" s="403"/>
      <c r="AN4396" s="403"/>
      <c r="AO4396" s="405"/>
      <c r="AP4396" s="403"/>
      <c r="AQ4396" s="403"/>
      <c r="AR4396" s="403"/>
      <c r="AS4396" s="403"/>
      <c r="AT4396" s="403"/>
      <c r="AU4396" s="403"/>
      <c r="AV4396" s="405"/>
      <c r="AW4396" s="404"/>
      <c r="AY4396" s="403"/>
      <c r="BC4396" s="403"/>
      <c r="BD4396" s="403"/>
      <c r="BE4396" s="403"/>
      <c r="BF4396" s="403"/>
      <c r="BG4396" s="403"/>
      <c r="BH4396" s="403"/>
      <c r="BI4396" s="403"/>
      <c r="BJ4396" s="403"/>
      <c r="BK4396" s="403"/>
    </row>
    <row r="4397" spans="1:63" x14ac:dyDescent="0.25">
      <c r="A4397" s="405"/>
      <c r="B4397" s="400"/>
      <c r="C4397" s="403"/>
      <c r="D4397" s="403"/>
      <c r="E4397" s="403"/>
      <c r="I4397" s="404"/>
      <c r="Q4397" s="405"/>
      <c r="S4397" s="405"/>
      <c r="T4397" s="403"/>
      <c r="U4397" s="406"/>
      <c r="V4397" s="400"/>
      <c r="W4397" s="405"/>
      <c r="X4397" s="405"/>
      <c r="Y4397" s="403"/>
      <c r="Z4397" s="407"/>
      <c r="AA4397" s="403"/>
      <c r="AB4397" s="405"/>
      <c r="AC4397" s="403"/>
      <c r="AD4397" s="406"/>
      <c r="AG4397" s="403"/>
      <c r="AH4397" s="403"/>
      <c r="AI4397" s="405"/>
      <c r="AL4397" s="403"/>
      <c r="AN4397" s="403"/>
      <c r="AO4397" s="405"/>
      <c r="AP4397" s="403"/>
      <c r="AQ4397" s="403"/>
      <c r="AR4397" s="403"/>
      <c r="AS4397" s="403"/>
      <c r="AT4397" s="403"/>
      <c r="AU4397" s="403"/>
      <c r="AV4397" s="405"/>
      <c r="AW4397" s="404"/>
      <c r="AY4397" s="403"/>
      <c r="BC4397" s="403"/>
      <c r="BD4397" s="403"/>
      <c r="BE4397" s="403"/>
      <c r="BF4397" s="403"/>
      <c r="BG4397" s="403"/>
      <c r="BH4397" s="403"/>
      <c r="BI4397" s="403"/>
      <c r="BJ4397" s="403"/>
      <c r="BK4397" s="403"/>
    </row>
    <row r="4398" spans="1:63" x14ac:dyDescent="0.25">
      <c r="A4398" s="405"/>
      <c r="B4398" s="400"/>
      <c r="C4398" s="403"/>
      <c r="D4398" s="403"/>
      <c r="E4398" s="403"/>
      <c r="I4398" s="404"/>
      <c r="Q4398" s="405"/>
      <c r="S4398" s="405"/>
      <c r="T4398" s="403"/>
      <c r="U4398" s="406"/>
      <c r="V4398" s="400"/>
      <c r="W4398" s="405"/>
      <c r="X4398" s="405"/>
      <c r="Y4398" s="403"/>
      <c r="Z4398" s="407"/>
      <c r="AA4398" s="403"/>
      <c r="AB4398" s="405"/>
      <c r="AC4398" s="403"/>
      <c r="AD4398" s="406"/>
      <c r="AG4398" s="403"/>
      <c r="AH4398" s="403"/>
      <c r="AI4398" s="405"/>
      <c r="AL4398" s="403"/>
      <c r="AN4398" s="403"/>
      <c r="AO4398" s="405"/>
      <c r="AP4398" s="403"/>
      <c r="AQ4398" s="403"/>
      <c r="AR4398" s="403"/>
      <c r="AS4398" s="403"/>
      <c r="AT4398" s="403"/>
      <c r="AU4398" s="403"/>
      <c r="AV4398" s="405"/>
      <c r="AW4398" s="404"/>
      <c r="AY4398" s="403"/>
      <c r="BC4398" s="403"/>
      <c r="BD4398" s="403"/>
      <c r="BE4398" s="403"/>
      <c r="BF4398" s="403"/>
      <c r="BG4398" s="403"/>
      <c r="BH4398" s="403"/>
      <c r="BI4398" s="403"/>
      <c r="BJ4398" s="403"/>
      <c r="BK4398" s="403"/>
    </row>
    <row r="4399" spans="1:63" x14ac:dyDescent="0.25">
      <c r="A4399" s="405"/>
      <c r="B4399" s="400"/>
      <c r="C4399" s="403"/>
      <c r="D4399" s="403"/>
      <c r="E4399" s="403"/>
      <c r="I4399" s="404"/>
      <c r="Q4399" s="405"/>
      <c r="S4399" s="405"/>
      <c r="T4399" s="403"/>
      <c r="U4399" s="406"/>
      <c r="V4399" s="400"/>
      <c r="W4399" s="405"/>
      <c r="X4399" s="405"/>
      <c r="Y4399" s="403"/>
      <c r="Z4399" s="407"/>
      <c r="AA4399" s="403"/>
      <c r="AB4399" s="405"/>
      <c r="AC4399" s="403"/>
      <c r="AD4399" s="406"/>
      <c r="AG4399" s="403"/>
      <c r="AH4399" s="403"/>
      <c r="AI4399" s="405"/>
      <c r="AL4399" s="403"/>
      <c r="AN4399" s="403"/>
      <c r="AO4399" s="405"/>
      <c r="AP4399" s="403"/>
      <c r="AQ4399" s="403"/>
      <c r="AR4399" s="403"/>
      <c r="AS4399" s="403"/>
      <c r="AT4399" s="403"/>
      <c r="AU4399" s="403"/>
      <c r="AV4399" s="405"/>
      <c r="AW4399" s="404"/>
      <c r="AY4399" s="403"/>
      <c r="BC4399" s="403"/>
      <c r="BD4399" s="403"/>
      <c r="BE4399" s="403"/>
      <c r="BF4399" s="403"/>
      <c r="BG4399" s="403"/>
      <c r="BH4399" s="403"/>
      <c r="BI4399" s="403"/>
      <c r="BJ4399" s="403"/>
      <c r="BK4399" s="403"/>
    </row>
    <row r="4400" spans="1:63" x14ac:dyDescent="0.25">
      <c r="A4400" s="405"/>
      <c r="B4400" s="400"/>
      <c r="C4400" s="403"/>
      <c r="D4400" s="403"/>
      <c r="E4400" s="403"/>
      <c r="I4400" s="404"/>
      <c r="Q4400" s="405"/>
      <c r="S4400" s="405"/>
      <c r="T4400" s="403"/>
      <c r="U4400" s="406"/>
      <c r="V4400" s="400"/>
      <c r="W4400" s="405"/>
      <c r="X4400" s="405"/>
      <c r="Y4400" s="403"/>
      <c r="Z4400" s="407"/>
      <c r="AA4400" s="403"/>
      <c r="AB4400" s="405"/>
      <c r="AC4400" s="403"/>
      <c r="AD4400" s="406"/>
      <c r="AG4400" s="403"/>
      <c r="AH4400" s="403"/>
      <c r="AI4400" s="405"/>
      <c r="AL4400" s="403"/>
      <c r="AN4400" s="403"/>
      <c r="AO4400" s="405"/>
      <c r="AP4400" s="403"/>
      <c r="AQ4400" s="403"/>
      <c r="AR4400" s="403"/>
      <c r="AS4400" s="403"/>
      <c r="AT4400" s="403"/>
      <c r="AU4400" s="403"/>
      <c r="AV4400" s="405"/>
      <c r="AW4400" s="404"/>
      <c r="AY4400" s="403"/>
      <c r="BC4400" s="403"/>
      <c r="BD4400" s="403"/>
      <c r="BE4400" s="403"/>
      <c r="BF4400" s="403"/>
      <c r="BG4400" s="403"/>
      <c r="BH4400" s="403"/>
      <c r="BI4400" s="403"/>
      <c r="BJ4400" s="403"/>
      <c r="BK4400" s="403"/>
    </row>
    <row r="4401" spans="1:63" x14ac:dyDescent="0.25">
      <c r="A4401" s="405"/>
      <c r="B4401" s="400"/>
      <c r="C4401" s="403"/>
      <c r="D4401" s="403"/>
      <c r="E4401" s="403"/>
      <c r="I4401" s="404"/>
      <c r="Q4401" s="405"/>
      <c r="S4401" s="405"/>
      <c r="T4401" s="403"/>
      <c r="U4401" s="406"/>
      <c r="V4401" s="400"/>
      <c r="W4401" s="405"/>
      <c r="X4401" s="405"/>
      <c r="Y4401" s="403"/>
      <c r="Z4401" s="407"/>
      <c r="AA4401" s="403"/>
      <c r="AB4401" s="405"/>
      <c r="AC4401" s="403"/>
      <c r="AD4401" s="406"/>
      <c r="AG4401" s="403"/>
      <c r="AH4401" s="403"/>
      <c r="AI4401" s="405"/>
      <c r="AL4401" s="403"/>
      <c r="AN4401" s="403"/>
      <c r="AO4401" s="405"/>
      <c r="AP4401" s="403"/>
      <c r="AQ4401" s="403"/>
      <c r="AR4401" s="403"/>
      <c r="AS4401" s="403"/>
      <c r="AT4401" s="403"/>
      <c r="AU4401" s="403"/>
      <c r="AV4401" s="405"/>
      <c r="AW4401" s="404"/>
      <c r="AY4401" s="403"/>
      <c r="BC4401" s="403"/>
      <c r="BD4401" s="403"/>
      <c r="BE4401" s="403"/>
      <c r="BF4401" s="403"/>
      <c r="BG4401" s="403"/>
      <c r="BH4401" s="403"/>
      <c r="BI4401" s="403"/>
      <c r="BJ4401" s="403"/>
      <c r="BK4401" s="403"/>
    </row>
    <row r="4402" spans="1:63" x14ac:dyDescent="0.25">
      <c r="A4402" s="405"/>
      <c r="B4402" s="400"/>
      <c r="C4402" s="403"/>
      <c r="D4402" s="403"/>
      <c r="E4402" s="403"/>
      <c r="I4402" s="404"/>
      <c r="Q4402" s="405"/>
      <c r="S4402" s="405"/>
      <c r="T4402" s="403"/>
      <c r="U4402" s="406"/>
      <c r="V4402" s="400"/>
      <c r="W4402" s="405"/>
      <c r="X4402" s="405"/>
      <c r="Y4402" s="403"/>
      <c r="Z4402" s="407"/>
      <c r="AA4402" s="403"/>
      <c r="AB4402" s="405"/>
      <c r="AC4402" s="403"/>
      <c r="AD4402" s="406"/>
      <c r="AG4402" s="403"/>
      <c r="AH4402" s="403"/>
      <c r="AI4402" s="405"/>
      <c r="AL4402" s="403"/>
      <c r="AN4402" s="403"/>
      <c r="AO4402" s="405"/>
      <c r="AP4402" s="403"/>
      <c r="AQ4402" s="403"/>
      <c r="AR4402" s="403"/>
      <c r="AS4402" s="403"/>
      <c r="AT4402" s="403"/>
      <c r="AU4402" s="403"/>
      <c r="AV4402" s="405"/>
      <c r="AW4402" s="404"/>
      <c r="AY4402" s="403"/>
      <c r="BC4402" s="403"/>
      <c r="BD4402" s="403"/>
      <c r="BE4402" s="403"/>
      <c r="BF4402" s="403"/>
      <c r="BG4402" s="403"/>
      <c r="BH4402" s="403"/>
      <c r="BI4402" s="403"/>
      <c r="BJ4402" s="403"/>
      <c r="BK4402" s="403"/>
    </row>
    <row r="4403" spans="1:63" x14ac:dyDescent="0.25">
      <c r="A4403" s="405"/>
      <c r="B4403" s="400"/>
      <c r="C4403" s="403"/>
      <c r="D4403" s="403"/>
      <c r="E4403" s="403"/>
      <c r="I4403" s="404"/>
      <c r="Q4403" s="405"/>
      <c r="S4403" s="405"/>
      <c r="T4403" s="403"/>
      <c r="U4403" s="406"/>
      <c r="V4403" s="400"/>
      <c r="W4403" s="405"/>
      <c r="X4403" s="405"/>
      <c r="Y4403" s="403"/>
      <c r="Z4403" s="407"/>
      <c r="AA4403" s="403"/>
      <c r="AB4403" s="405"/>
      <c r="AC4403" s="403"/>
      <c r="AD4403" s="406"/>
      <c r="AG4403" s="403"/>
      <c r="AH4403" s="403"/>
      <c r="AI4403" s="405"/>
      <c r="AL4403" s="403"/>
      <c r="AN4403" s="403"/>
      <c r="AO4403" s="405"/>
      <c r="AP4403" s="403"/>
      <c r="AQ4403" s="403"/>
      <c r="AR4403" s="403"/>
      <c r="AS4403" s="403"/>
      <c r="AT4403" s="403"/>
      <c r="AU4403" s="403"/>
      <c r="AV4403" s="405"/>
      <c r="AW4403" s="404"/>
      <c r="AY4403" s="403"/>
      <c r="BC4403" s="403"/>
      <c r="BD4403" s="403"/>
      <c r="BE4403" s="403"/>
      <c r="BF4403" s="403"/>
      <c r="BG4403" s="403"/>
      <c r="BH4403" s="403"/>
      <c r="BI4403" s="403"/>
      <c r="BJ4403" s="403"/>
      <c r="BK4403" s="403"/>
    </row>
    <row r="4404" spans="1:63" x14ac:dyDescent="0.25">
      <c r="A4404" s="405"/>
      <c r="B4404" s="400"/>
      <c r="C4404" s="403"/>
      <c r="D4404" s="403"/>
      <c r="E4404" s="403"/>
      <c r="I4404" s="404"/>
      <c r="Q4404" s="405"/>
      <c r="S4404" s="405"/>
      <c r="T4404" s="403"/>
      <c r="U4404" s="406"/>
      <c r="V4404" s="400"/>
      <c r="W4404" s="405"/>
      <c r="X4404" s="405"/>
      <c r="Y4404" s="403"/>
      <c r="Z4404" s="407"/>
      <c r="AA4404" s="403"/>
      <c r="AB4404" s="405"/>
      <c r="AC4404" s="403"/>
      <c r="AD4404" s="406"/>
      <c r="AG4404" s="403"/>
      <c r="AH4404" s="403"/>
      <c r="AI4404" s="405"/>
      <c r="AL4404" s="403"/>
      <c r="AN4404" s="403"/>
      <c r="AO4404" s="405"/>
      <c r="AP4404" s="403"/>
      <c r="AQ4404" s="403"/>
      <c r="AR4404" s="403"/>
      <c r="AS4404" s="403"/>
      <c r="AT4404" s="403"/>
      <c r="AU4404" s="403"/>
      <c r="AV4404" s="405"/>
      <c r="AW4404" s="404"/>
      <c r="AY4404" s="403"/>
      <c r="BC4404" s="403"/>
      <c r="BD4404" s="403"/>
      <c r="BE4404" s="403"/>
      <c r="BF4404" s="403"/>
      <c r="BG4404" s="403"/>
      <c r="BH4404" s="403"/>
      <c r="BI4404" s="403"/>
      <c r="BJ4404" s="403"/>
      <c r="BK4404" s="403"/>
    </row>
    <row r="4405" spans="1:63" x14ac:dyDescent="0.25">
      <c r="A4405" s="405"/>
      <c r="B4405" s="400"/>
      <c r="C4405" s="403"/>
      <c r="D4405" s="403"/>
      <c r="E4405" s="403"/>
      <c r="I4405" s="404"/>
      <c r="Q4405" s="405"/>
      <c r="S4405" s="405"/>
      <c r="T4405" s="403"/>
      <c r="U4405" s="406"/>
      <c r="V4405" s="400"/>
      <c r="W4405" s="405"/>
      <c r="X4405" s="405"/>
      <c r="Y4405" s="403"/>
      <c r="Z4405" s="407"/>
      <c r="AA4405" s="403"/>
      <c r="AB4405" s="405"/>
      <c r="AC4405" s="403"/>
      <c r="AD4405" s="406"/>
      <c r="AG4405" s="403"/>
      <c r="AH4405" s="403"/>
      <c r="AI4405" s="405"/>
      <c r="AL4405" s="403"/>
      <c r="AN4405" s="403"/>
      <c r="AO4405" s="405"/>
      <c r="AP4405" s="403"/>
      <c r="AQ4405" s="403"/>
      <c r="AR4405" s="403"/>
      <c r="AS4405" s="403"/>
      <c r="AT4405" s="403"/>
      <c r="AU4405" s="403"/>
      <c r="AV4405" s="405"/>
      <c r="AW4405" s="404"/>
      <c r="AY4405" s="403"/>
      <c r="BC4405" s="403"/>
      <c r="BD4405" s="403"/>
      <c r="BE4405" s="403"/>
      <c r="BF4405" s="403"/>
      <c r="BG4405" s="403"/>
      <c r="BH4405" s="403"/>
      <c r="BI4405" s="403"/>
      <c r="BJ4405" s="403"/>
      <c r="BK4405" s="403"/>
    </row>
    <row r="4406" spans="1:63" x14ac:dyDescent="0.25">
      <c r="A4406" s="405"/>
      <c r="B4406" s="400"/>
      <c r="C4406" s="403"/>
      <c r="D4406" s="403"/>
      <c r="E4406" s="403"/>
      <c r="I4406" s="404"/>
      <c r="Q4406" s="405"/>
      <c r="S4406" s="405"/>
      <c r="T4406" s="403"/>
      <c r="U4406" s="406"/>
      <c r="V4406" s="400"/>
      <c r="W4406" s="405"/>
      <c r="X4406" s="405"/>
      <c r="Y4406" s="403"/>
      <c r="Z4406" s="407"/>
      <c r="AA4406" s="403"/>
      <c r="AB4406" s="405"/>
      <c r="AC4406" s="403"/>
      <c r="AD4406" s="406"/>
      <c r="AG4406" s="403"/>
      <c r="AH4406" s="403"/>
      <c r="AI4406" s="405"/>
      <c r="AL4406" s="403"/>
      <c r="AN4406" s="403"/>
      <c r="AO4406" s="405"/>
      <c r="AP4406" s="403"/>
      <c r="AQ4406" s="403"/>
      <c r="AR4406" s="403"/>
      <c r="AS4406" s="403"/>
      <c r="AT4406" s="403"/>
      <c r="AU4406" s="403"/>
      <c r="AV4406" s="405"/>
      <c r="AW4406" s="404"/>
      <c r="AY4406" s="403"/>
      <c r="BC4406" s="403"/>
      <c r="BD4406" s="403"/>
      <c r="BE4406" s="403"/>
      <c r="BF4406" s="403"/>
      <c r="BG4406" s="403"/>
      <c r="BH4406" s="403"/>
      <c r="BI4406" s="403"/>
      <c r="BJ4406" s="403"/>
      <c r="BK4406" s="403"/>
    </row>
    <row r="4407" spans="1:63" x14ac:dyDescent="0.25">
      <c r="A4407" s="405"/>
      <c r="B4407" s="400"/>
      <c r="C4407" s="403"/>
      <c r="D4407" s="403"/>
      <c r="E4407" s="403"/>
      <c r="I4407" s="404"/>
      <c r="Q4407" s="405"/>
      <c r="S4407" s="405"/>
      <c r="T4407" s="403"/>
      <c r="U4407" s="406"/>
      <c r="V4407" s="400"/>
      <c r="W4407" s="405"/>
      <c r="X4407" s="405"/>
      <c r="Y4407" s="403"/>
      <c r="Z4407" s="407"/>
      <c r="AA4407" s="403"/>
      <c r="AB4407" s="405"/>
      <c r="AC4407" s="403"/>
      <c r="AD4407" s="406"/>
      <c r="AG4407" s="403"/>
      <c r="AH4407" s="403"/>
      <c r="AI4407" s="405"/>
      <c r="AL4407" s="403"/>
      <c r="AN4407" s="403"/>
      <c r="AO4407" s="405"/>
      <c r="AP4407" s="403"/>
      <c r="AQ4407" s="403"/>
      <c r="AR4407" s="403"/>
      <c r="AS4407" s="403"/>
      <c r="AT4407" s="403"/>
      <c r="AU4407" s="403"/>
      <c r="AV4407" s="405"/>
      <c r="AW4407" s="404"/>
      <c r="AY4407" s="403"/>
      <c r="BC4407" s="403"/>
      <c r="BD4407" s="403"/>
      <c r="BE4407" s="403"/>
      <c r="BF4407" s="403"/>
      <c r="BG4407" s="403"/>
      <c r="BH4407" s="403"/>
      <c r="BI4407" s="403"/>
      <c r="BJ4407" s="403"/>
      <c r="BK4407" s="403"/>
    </row>
    <row r="4408" spans="1:63" x14ac:dyDescent="0.25">
      <c r="A4408" s="405"/>
      <c r="B4408" s="400"/>
      <c r="C4408" s="403"/>
      <c r="D4408" s="403"/>
      <c r="E4408" s="403"/>
      <c r="I4408" s="404"/>
      <c r="Q4408" s="405"/>
      <c r="S4408" s="405"/>
      <c r="T4408" s="403"/>
      <c r="U4408" s="406"/>
      <c r="V4408" s="400"/>
      <c r="W4408" s="405"/>
      <c r="X4408" s="405"/>
      <c r="Y4408" s="403"/>
      <c r="Z4408" s="407"/>
      <c r="AA4408" s="403"/>
      <c r="AB4408" s="405"/>
      <c r="AC4408" s="403"/>
      <c r="AD4408" s="406"/>
      <c r="AG4408" s="403"/>
      <c r="AH4408" s="403"/>
      <c r="AI4408" s="405"/>
      <c r="AL4408" s="403"/>
      <c r="AN4408" s="403"/>
      <c r="AO4408" s="405"/>
      <c r="AP4408" s="403"/>
      <c r="AQ4408" s="403"/>
      <c r="AR4408" s="403"/>
      <c r="AS4408" s="403"/>
      <c r="AT4408" s="403"/>
      <c r="AU4408" s="403"/>
      <c r="AV4408" s="405"/>
      <c r="AW4408" s="404"/>
      <c r="AY4408" s="403"/>
      <c r="BC4408" s="403"/>
      <c r="BD4408" s="403"/>
      <c r="BE4408" s="403"/>
      <c r="BF4408" s="403"/>
      <c r="BG4408" s="403"/>
      <c r="BH4408" s="403"/>
      <c r="BI4408" s="403"/>
      <c r="BJ4408" s="403"/>
      <c r="BK4408" s="403"/>
    </row>
    <row r="4409" spans="1:63" x14ac:dyDescent="0.25">
      <c r="A4409" s="405"/>
      <c r="B4409" s="400"/>
      <c r="C4409" s="403"/>
      <c r="D4409" s="403"/>
      <c r="E4409" s="403"/>
      <c r="I4409" s="404"/>
      <c r="Q4409" s="405"/>
      <c r="S4409" s="405"/>
      <c r="T4409" s="403"/>
      <c r="U4409" s="406"/>
      <c r="V4409" s="400"/>
      <c r="W4409" s="405"/>
      <c r="X4409" s="405"/>
      <c r="Y4409" s="403"/>
      <c r="Z4409" s="407"/>
      <c r="AA4409" s="403"/>
      <c r="AB4409" s="405"/>
      <c r="AC4409" s="403"/>
      <c r="AD4409" s="406"/>
      <c r="AG4409" s="403"/>
      <c r="AH4409" s="403"/>
      <c r="AI4409" s="405"/>
      <c r="AL4409" s="403"/>
      <c r="AN4409" s="403"/>
      <c r="AO4409" s="405"/>
      <c r="AP4409" s="403"/>
      <c r="AQ4409" s="403"/>
      <c r="AR4409" s="403"/>
      <c r="AS4409" s="403"/>
      <c r="AT4409" s="403"/>
      <c r="AU4409" s="403"/>
      <c r="AV4409" s="405"/>
      <c r="AW4409" s="404"/>
      <c r="AY4409" s="403"/>
      <c r="BC4409" s="403"/>
      <c r="BD4409" s="403"/>
      <c r="BE4409" s="403"/>
      <c r="BF4409" s="403"/>
      <c r="BG4409" s="403"/>
      <c r="BH4409" s="403"/>
      <c r="BI4409" s="403"/>
      <c r="BJ4409" s="403"/>
      <c r="BK4409" s="403"/>
    </row>
    <row r="4410" spans="1:63" x14ac:dyDescent="0.25">
      <c r="A4410" s="405"/>
      <c r="B4410" s="400"/>
      <c r="C4410" s="403"/>
      <c r="D4410" s="403"/>
      <c r="E4410" s="403"/>
      <c r="I4410" s="404"/>
      <c r="Q4410" s="405"/>
      <c r="S4410" s="405"/>
      <c r="T4410" s="403"/>
      <c r="U4410" s="406"/>
      <c r="V4410" s="400"/>
      <c r="W4410" s="405"/>
      <c r="X4410" s="405"/>
      <c r="Y4410" s="403"/>
      <c r="Z4410" s="407"/>
      <c r="AA4410" s="403"/>
      <c r="AB4410" s="405"/>
      <c r="AC4410" s="403"/>
      <c r="AD4410" s="406"/>
      <c r="AG4410" s="403"/>
      <c r="AH4410" s="403"/>
      <c r="AI4410" s="405"/>
      <c r="AL4410" s="403"/>
      <c r="AN4410" s="403"/>
      <c r="AO4410" s="405"/>
      <c r="AP4410" s="403"/>
      <c r="AQ4410" s="403"/>
      <c r="AR4410" s="403"/>
      <c r="AS4410" s="403"/>
      <c r="AT4410" s="403"/>
      <c r="AU4410" s="403"/>
      <c r="AV4410" s="405"/>
      <c r="AW4410" s="404"/>
      <c r="AY4410" s="403"/>
      <c r="BC4410" s="403"/>
      <c r="BD4410" s="403"/>
      <c r="BE4410" s="403"/>
      <c r="BF4410" s="403"/>
      <c r="BG4410" s="403"/>
      <c r="BH4410" s="403"/>
      <c r="BI4410" s="403"/>
      <c r="BJ4410" s="403"/>
      <c r="BK4410" s="403"/>
    </row>
    <row r="4411" spans="1:63" x14ac:dyDescent="0.25">
      <c r="A4411" s="405"/>
      <c r="B4411" s="400"/>
      <c r="C4411" s="403"/>
      <c r="D4411" s="403"/>
      <c r="E4411" s="403"/>
      <c r="I4411" s="404"/>
      <c r="Q4411" s="405"/>
      <c r="S4411" s="405"/>
      <c r="T4411" s="403"/>
      <c r="U4411" s="406"/>
      <c r="V4411" s="400"/>
      <c r="W4411" s="405"/>
      <c r="X4411" s="405"/>
      <c r="Y4411" s="403"/>
      <c r="Z4411" s="407"/>
      <c r="AA4411" s="403"/>
      <c r="AB4411" s="405"/>
      <c r="AC4411" s="403"/>
      <c r="AD4411" s="406"/>
      <c r="AG4411" s="403"/>
      <c r="AH4411" s="403"/>
      <c r="AI4411" s="405"/>
      <c r="AL4411" s="403"/>
      <c r="AN4411" s="403"/>
      <c r="AO4411" s="405"/>
      <c r="AP4411" s="403"/>
      <c r="AQ4411" s="403"/>
      <c r="AR4411" s="403"/>
      <c r="AS4411" s="403"/>
      <c r="AT4411" s="403"/>
      <c r="AU4411" s="403"/>
      <c r="AV4411" s="405"/>
      <c r="AW4411" s="404"/>
      <c r="AY4411" s="403"/>
      <c r="BC4411" s="403"/>
      <c r="BD4411" s="403"/>
      <c r="BE4411" s="403"/>
      <c r="BF4411" s="403"/>
      <c r="BG4411" s="403"/>
      <c r="BH4411" s="403"/>
      <c r="BI4411" s="403"/>
      <c r="BJ4411" s="403"/>
      <c r="BK4411" s="403"/>
    </row>
    <row r="4412" spans="1:63" x14ac:dyDescent="0.25">
      <c r="A4412" s="405"/>
      <c r="B4412" s="400"/>
      <c r="C4412" s="403"/>
      <c r="D4412" s="403"/>
      <c r="E4412" s="403"/>
      <c r="I4412" s="404"/>
      <c r="Q4412" s="405"/>
      <c r="S4412" s="405"/>
      <c r="T4412" s="403"/>
      <c r="U4412" s="406"/>
      <c r="V4412" s="400"/>
      <c r="W4412" s="405"/>
      <c r="X4412" s="405"/>
      <c r="Y4412" s="403"/>
      <c r="Z4412" s="407"/>
      <c r="AA4412" s="403"/>
      <c r="AB4412" s="405"/>
      <c r="AC4412" s="403"/>
      <c r="AD4412" s="406"/>
      <c r="AG4412" s="403"/>
      <c r="AH4412" s="403"/>
      <c r="AI4412" s="405"/>
      <c r="AL4412" s="403"/>
      <c r="AN4412" s="403"/>
      <c r="AO4412" s="405"/>
      <c r="AP4412" s="403"/>
      <c r="AQ4412" s="403"/>
      <c r="AR4412" s="403"/>
      <c r="AS4412" s="403"/>
      <c r="AT4412" s="403"/>
      <c r="AU4412" s="403"/>
      <c r="AV4412" s="405"/>
      <c r="AW4412" s="404"/>
      <c r="AY4412" s="403"/>
      <c r="BC4412" s="403"/>
      <c r="BD4412" s="403"/>
      <c r="BE4412" s="403"/>
      <c r="BF4412" s="403"/>
      <c r="BG4412" s="403"/>
      <c r="BH4412" s="403"/>
      <c r="BI4412" s="403"/>
      <c r="BJ4412" s="403"/>
      <c r="BK4412" s="403"/>
    </row>
    <row r="4413" spans="1:63" x14ac:dyDescent="0.25">
      <c r="A4413" s="405"/>
      <c r="B4413" s="400"/>
      <c r="C4413" s="403"/>
      <c r="D4413" s="403"/>
      <c r="E4413" s="403"/>
      <c r="I4413" s="404"/>
      <c r="Q4413" s="405"/>
      <c r="S4413" s="405"/>
      <c r="T4413" s="403"/>
      <c r="U4413" s="406"/>
      <c r="V4413" s="400"/>
      <c r="W4413" s="405"/>
      <c r="X4413" s="405"/>
      <c r="Y4413" s="403"/>
      <c r="Z4413" s="407"/>
      <c r="AA4413" s="403"/>
      <c r="AB4413" s="405"/>
      <c r="AC4413" s="403"/>
      <c r="AD4413" s="406"/>
      <c r="AG4413" s="403"/>
      <c r="AH4413" s="403"/>
      <c r="AI4413" s="405"/>
      <c r="AL4413" s="403"/>
      <c r="AN4413" s="403"/>
      <c r="AO4413" s="405"/>
      <c r="AP4413" s="403"/>
      <c r="AQ4413" s="403"/>
      <c r="AR4413" s="403"/>
      <c r="AS4413" s="403"/>
      <c r="AT4413" s="403"/>
      <c r="AU4413" s="403"/>
      <c r="AV4413" s="405"/>
      <c r="AW4413" s="404"/>
      <c r="AY4413" s="403"/>
      <c r="BC4413" s="403"/>
      <c r="BD4413" s="403"/>
      <c r="BE4413" s="403"/>
      <c r="BF4413" s="403"/>
      <c r="BG4413" s="403"/>
      <c r="BH4413" s="403"/>
      <c r="BI4413" s="403"/>
      <c r="BJ4413" s="403"/>
      <c r="BK4413" s="403"/>
    </row>
    <row r="4414" spans="1:63" x14ac:dyDescent="0.25">
      <c r="A4414" s="405"/>
      <c r="B4414" s="400"/>
      <c r="C4414" s="403"/>
      <c r="D4414" s="403"/>
      <c r="E4414" s="403"/>
      <c r="I4414" s="404"/>
      <c r="Q4414" s="405"/>
      <c r="S4414" s="405"/>
      <c r="T4414" s="403"/>
      <c r="U4414" s="406"/>
      <c r="V4414" s="400"/>
      <c r="W4414" s="405"/>
      <c r="X4414" s="405"/>
      <c r="Y4414" s="403"/>
      <c r="Z4414" s="407"/>
      <c r="AA4414" s="403"/>
      <c r="AB4414" s="405"/>
      <c r="AC4414" s="403"/>
      <c r="AD4414" s="406"/>
      <c r="AG4414" s="403"/>
      <c r="AH4414" s="403"/>
      <c r="AI4414" s="405"/>
      <c r="AL4414" s="403"/>
      <c r="AN4414" s="403"/>
      <c r="AO4414" s="405"/>
      <c r="AP4414" s="403"/>
      <c r="AQ4414" s="403"/>
      <c r="AR4414" s="403"/>
      <c r="AS4414" s="403"/>
      <c r="AT4414" s="403"/>
      <c r="AU4414" s="403"/>
      <c r="AV4414" s="405"/>
      <c r="AW4414" s="404"/>
      <c r="AY4414" s="403"/>
      <c r="BC4414" s="403"/>
      <c r="BD4414" s="403"/>
      <c r="BE4414" s="403"/>
      <c r="BF4414" s="403"/>
      <c r="BG4414" s="403"/>
      <c r="BH4414" s="403"/>
      <c r="BI4414" s="403"/>
      <c r="BJ4414" s="403"/>
      <c r="BK4414" s="403"/>
    </row>
    <row r="4415" spans="1:63" x14ac:dyDescent="0.25">
      <c r="A4415" s="405"/>
      <c r="B4415" s="400"/>
      <c r="C4415" s="403"/>
      <c r="D4415" s="403"/>
      <c r="E4415" s="403"/>
      <c r="I4415" s="404"/>
      <c r="Q4415" s="405"/>
      <c r="S4415" s="405"/>
      <c r="T4415" s="403"/>
      <c r="U4415" s="406"/>
      <c r="V4415" s="400"/>
      <c r="W4415" s="405"/>
      <c r="X4415" s="405"/>
      <c r="Y4415" s="403"/>
      <c r="Z4415" s="407"/>
      <c r="AA4415" s="403"/>
      <c r="AB4415" s="405"/>
      <c r="AC4415" s="403"/>
      <c r="AD4415" s="406"/>
      <c r="AG4415" s="403"/>
      <c r="AH4415" s="403"/>
      <c r="AI4415" s="405"/>
      <c r="AL4415" s="403"/>
      <c r="AN4415" s="403"/>
      <c r="AO4415" s="405"/>
      <c r="AP4415" s="403"/>
      <c r="AQ4415" s="403"/>
      <c r="AR4415" s="403"/>
      <c r="AS4415" s="403"/>
      <c r="AT4415" s="403"/>
      <c r="AU4415" s="403"/>
      <c r="AV4415" s="405"/>
      <c r="AW4415" s="404"/>
      <c r="AY4415" s="403"/>
      <c r="BC4415" s="403"/>
      <c r="BD4415" s="403"/>
      <c r="BE4415" s="403"/>
      <c r="BF4415" s="403"/>
      <c r="BG4415" s="403"/>
      <c r="BH4415" s="403"/>
      <c r="BI4415" s="403"/>
      <c r="BJ4415" s="403"/>
      <c r="BK4415" s="403"/>
    </row>
    <row r="4416" spans="1:63" x14ac:dyDescent="0.25">
      <c r="A4416" s="405"/>
      <c r="B4416" s="400"/>
      <c r="C4416" s="403"/>
      <c r="D4416" s="403"/>
      <c r="E4416" s="403"/>
      <c r="I4416" s="404"/>
      <c r="Q4416" s="405"/>
      <c r="S4416" s="405"/>
      <c r="T4416" s="403"/>
      <c r="U4416" s="406"/>
      <c r="V4416" s="400"/>
      <c r="W4416" s="405"/>
      <c r="X4416" s="405"/>
      <c r="Y4416" s="403"/>
      <c r="Z4416" s="407"/>
      <c r="AA4416" s="403"/>
      <c r="AB4416" s="405"/>
      <c r="AC4416" s="403"/>
      <c r="AD4416" s="406"/>
      <c r="AG4416" s="403"/>
      <c r="AH4416" s="403"/>
      <c r="AI4416" s="405"/>
      <c r="AL4416" s="403"/>
      <c r="AN4416" s="403"/>
      <c r="AO4416" s="405"/>
      <c r="AP4416" s="403"/>
      <c r="AQ4416" s="403"/>
      <c r="AR4416" s="403"/>
      <c r="AS4416" s="403"/>
      <c r="AT4416" s="403"/>
      <c r="AU4416" s="403"/>
      <c r="AV4416" s="405"/>
      <c r="AW4416" s="404"/>
      <c r="AY4416" s="403"/>
      <c r="BC4416" s="403"/>
      <c r="BD4416" s="403"/>
      <c r="BE4416" s="403"/>
      <c r="BF4416" s="403"/>
      <c r="BG4416" s="403"/>
      <c r="BH4416" s="403"/>
      <c r="BI4416" s="403"/>
      <c r="BJ4416" s="403"/>
      <c r="BK4416" s="403"/>
    </row>
    <row r="4417" spans="1:63" x14ac:dyDescent="0.25">
      <c r="A4417" s="405"/>
      <c r="B4417" s="400"/>
      <c r="C4417" s="403"/>
      <c r="D4417" s="403"/>
      <c r="E4417" s="403"/>
      <c r="I4417" s="404"/>
      <c r="Q4417" s="405"/>
      <c r="S4417" s="405"/>
      <c r="T4417" s="403"/>
      <c r="U4417" s="406"/>
      <c r="V4417" s="400"/>
      <c r="W4417" s="405"/>
      <c r="X4417" s="405"/>
      <c r="Y4417" s="403"/>
      <c r="Z4417" s="407"/>
      <c r="AA4417" s="403"/>
      <c r="AB4417" s="405"/>
      <c r="AC4417" s="403"/>
      <c r="AD4417" s="406"/>
      <c r="AG4417" s="403"/>
      <c r="AH4417" s="403"/>
      <c r="AI4417" s="405"/>
      <c r="AL4417" s="403"/>
      <c r="AN4417" s="403"/>
      <c r="AO4417" s="405"/>
      <c r="AP4417" s="403"/>
      <c r="AQ4417" s="403"/>
      <c r="AR4417" s="403"/>
      <c r="AS4417" s="403"/>
      <c r="AT4417" s="403"/>
      <c r="AU4417" s="403"/>
      <c r="AV4417" s="405"/>
      <c r="AW4417" s="404"/>
      <c r="AY4417" s="403"/>
      <c r="BC4417" s="403"/>
      <c r="BD4417" s="403"/>
      <c r="BE4417" s="403"/>
      <c r="BF4417" s="403"/>
      <c r="BG4417" s="403"/>
      <c r="BH4417" s="403"/>
      <c r="BI4417" s="403"/>
      <c r="BJ4417" s="403"/>
      <c r="BK4417" s="403"/>
    </row>
    <row r="4418" spans="1:63" x14ac:dyDescent="0.25">
      <c r="A4418" s="405"/>
      <c r="B4418" s="400"/>
      <c r="C4418" s="403"/>
      <c r="D4418" s="403"/>
      <c r="E4418" s="403"/>
      <c r="I4418" s="404"/>
      <c r="Q4418" s="405"/>
      <c r="S4418" s="405"/>
      <c r="T4418" s="403"/>
      <c r="U4418" s="406"/>
      <c r="V4418" s="400"/>
      <c r="W4418" s="405"/>
      <c r="X4418" s="405"/>
      <c r="Y4418" s="403"/>
      <c r="Z4418" s="407"/>
      <c r="AA4418" s="403"/>
      <c r="AB4418" s="405"/>
      <c r="AC4418" s="403"/>
      <c r="AD4418" s="406"/>
      <c r="AG4418" s="403"/>
      <c r="AH4418" s="403"/>
      <c r="AI4418" s="405"/>
      <c r="AL4418" s="403"/>
      <c r="AN4418" s="403"/>
      <c r="AO4418" s="405"/>
      <c r="AP4418" s="403"/>
      <c r="AQ4418" s="403"/>
      <c r="AR4418" s="403"/>
      <c r="AS4418" s="403"/>
      <c r="AT4418" s="403"/>
      <c r="AU4418" s="403"/>
      <c r="AV4418" s="405"/>
      <c r="AW4418" s="404"/>
      <c r="AY4418" s="403"/>
      <c r="BC4418" s="403"/>
      <c r="BD4418" s="403"/>
      <c r="BE4418" s="403"/>
      <c r="BF4418" s="403"/>
      <c r="BG4418" s="403"/>
      <c r="BH4418" s="403"/>
      <c r="BI4418" s="403"/>
      <c r="BJ4418" s="403"/>
      <c r="BK4418" s="403"/>
    </row>
    <row r="4419" spans="1:63" x14ac:dyDescent="0.25">
      <c r="A4419" s="405"/>
      <c r="B4419" s="400"/>
      <c r="C4419" s="403"/>
      <c r="D4419" s="403"/>
      <c r="E4419" s="403"/>
      <c r="I4419" s="404"/>
      <c r="Q4419" s="405"/>
      <c r="S4419" s="405"/>
      <c r="T4419" s="403"/>
      <c r="U4419" s="406"/>
      <c r="V4419" s="400"/>
      <c r="W4419" s="405"/>
      <c r="X4419" s="405"/>
      <c r="Y4419" s="403"/>
      <c r="Z4419" s="407"/>
      <c r="AA4419" s="403"/>
      <c r="AB4419" s="405"/>
      <c r="AC4419" s="403"/>
      <c r="AD4419" s="406"/>
      <c r="AG4419" s="403"/>
      <c r="AH4419" s="403"/>
      <c r="AI4419" s="405"/>
      <c r="AL4419" s="403"/>
      <c r="AN4419" s="403"/>
      <c r="AO4419" s="405"/>
      <c r="AP4419" s="403"/>
      <c r="AQ4419" s="403"/>
      <c r="AR4419" s="403"/>
      <c r="AS4419" s="403"/>
      <c r="AT4419" s="403"/>
      <c r="AU4419" s="403"/>
      <c r="AV4419" s="405"/>
      <c r="AW4419" s="404"/>
      <c r="AY4419" s="403"/>
      <c r="BC4419" s="403"/>
      <c r="BD4419" s="403"/>
      <c r="BE4419" s="403"/>
      <c r="BF4419" s="403"/>
      <c r="BG4419" s="403"/>
      <c r="BH4419" s="403"/>
      <c r="BI4419" s="403"/>
      <c r="BJ4419" s="403"/>
      <c r="BK4419" s="403"/>
    </row>
    <row r="4420" spans="1:63" x14ac:dyDescent="0.25">
      <c r="A4420" s="405"/>
      <c r="B4420" s="400"/>
      <c r="C4420" s="403"/>
      <c r="D4420" s="403"/>
      <c r="E4420" s="403"/>
      <c r="I4420" s="404"/>
      <c r="Q4420" s="405"/>
      <c r="S4420" s="405"/>
      <c r="T4420" s="403"/>
      <c r="U4420" s="406"/>
      <c r="V4420" s="400"/>
      <c r="W4420" s="405"/>
      <c r="X4420" s="405"/>
      <c r="Y4420" s="403"/>
      <c r="Z4420" s="407"/>
      <c r="AA4420" s="403"/>
      <c r="AB4420" s="405"/>
      <c r="AC4420" s="403"/>
      <c r="AD4420" s="406"/>
      <c r="AG4420" s="403"/>
      <c r="AH4420" s="403"/>
      <c r="AI4420" s="405"/>
      <c r="AL4420" s="403"/>
      <c r="AN4420" s="403"/>
      <c r="AO4420" s="405"/>
      <c r="AP4420" s="403"/>
      <c r="AQ4420" s="403"/>
      <c r="AR4420" s="403"/>
      <c r="AS4420" s="403"/>
      <c r="AT4420" s="403"/>
      <c r="AU4420" s="403"/>
      <c r="AV4420" s="405"/>
      <c r="AW4420" s="404"/>
      <c r="AY4420" s="403"/>
      <c r="BC4420" s="403"/>
      <c r="BD4420" s="403"/>
      <c r="BE4420" s="403"/>
      <c r="BF4420" s="403"/>
      <c r="BG4420" s="403"/>
      <c r="BH4420" s="403"/>
      <c r="BI4420" s="403"/>
      <c r="BJ4420" s="403"/>
      <c r="BK4420" s="403"/>
    </row>
    <row r="4421" spans="1:63" x14ac:dyDescent="0.25">
      <c r="A4421" s="405"/>
      <c r="B4421" s="400"/>
      <c r="C4421" s="403"/>
      <c r="D4421" s="403"/>
      <c r="E4421" s="403"/>
      <c r="I4421" s="404"/>
      <c r="Q4421" s="405"/>
      <c r="S4421" s="405"/>
      <c r="T4421" s="403"/>
      <c r="U4421" s="406"/>
      <c r="V4421" s="400"/>
      <c r="W4421" s="405"/>
      <c r="X4421" s="405"/>
      <c r="Y4421" s="403"/>
      <c r="Z4421" s="407"/>
      <c r="AA4421" s="403"/>
      <c r="AB4421" s="405"/>
      <c r="AC4421" s="403"/>
      <c r="AD4421" s="406"/>
      <c r="AG4421" s="403"/>
      <c r="AH4421" s="403"/>
      <c r="AI4421" s="405"/>
      <c r="AL4421" s="403"/>
      <c r="AN4421" s="403"/>
      <c r="AO4421" s="405"/>
      <c r="AP4421" s="403"/>
      <c r="AQ4421" s="403"/>
      <c r="AR4421" s="403"/>
      <c r="AS4421" s="403"/>
      <c r="AT4421" s="403"/>
      <c r="AU4421" s="403"/>
      <c r="AV4421" s="405"/>
      <c r="AW4421" s="404"/>
      <c r="AY4421" s="403"/>
      <c r="BC4421" s="403"/>
      <c r="BD4421" s="403"/>
      <c r="BE4421" s="403"/>
      <c r="BF4421" s="403"/>
      <c r="BG4421" s="403"/>
      <c r="BH4421" s="403"/>
      <c r="BI4421" s="403"/>
      <c r="BJ4421" s="403"/>
      <c r="BK4421" s="403"/>
    </row>
    <row r="4422" spans="1:63" x14ac:dyDescent="0.25">
      <c r="A4422" s="405"/>
      <c r="B4422" s="400"/>
      <c r="C4422" s="403"/>
      <c r="D4422" s="403"/>
      <c r="E4422" s="403"/>
      <c r="I4422" s="404"/>
      <c r="Q4422" s="405"/>
      <c r="S4422" s="405"/>
      <c r="T4422" s="403"/>
      <c r="U4422" s="406"/>
      <c r="V4422" s="400"/>
      <c r="W4422" s="405"/>
      <c r="X4422" s="405"/>
      <c r="Y4422" s="403"/>
      <c r="Z4422" s="407"/>
      <c r="AA4422" s="403"/>
      <c r="AB4422" s="405"/>
      <c r="AC4422" s="403"/>
      <c r="AD4422" s="406"/>
      <c r="AG4422" s="403"/>
      <c r="AH4422" s="403"/>
      <c r="AI4422" s="405"/>
      <c r="AL4422" s="403"/>
      <c r="AN4422" s="403"/>
      <c r="AO4422" s="405"/>
      <c r="AP4422" s="403"/>
      <c r="AQ4422" s="403"/>
      <c r="AR4422" s="403"/>
      <c r="AS4422" s="403"/>
      <c r="AT4422" s="403"/>
      <c r="AU4422" s="403"/>
      <c r="AV4422" s="405"/>
      <c r="AW4422" s="404"/>
      <c r="AY4422" s="403"/>
      <c r="BC4422" s="403"/>
      <c r="BD4422" s="403"/>
      <c r="BE4422" s="403"/>
      <c r="BF4422" s="403"/>
      <c r="BG4422" s="403"/>
      <c r="BH4422" s="403"/>
      <c r="BI4422" s="403"/>
      <c r="BJ4422" s="403"/>
      <c r="BK4422" s="403"/>
    </row>
    <row r="4423" spans="1:63" x14ac:dyDescent="0.25">
      <c r="A4423" s="405"/>
      <c r="B4423" s="400"/>
      <c r="C4423" s="403"/>
      <c r="D4423" s="403"/>
      <c r="E4423" s="403"/>
      <c r="I4423" s="404"/>
      <c r="Q4423" s="405"/>
      <c r="S4423" s="405"/>
      <c r="T4423" s="403"/>
      <c r="U4423" s="406"/>
      <c r="V4423" s="400"/>
      <c r="W4423" s="405"/>
      <c r="X4423" s="405"/>
      <c r="Y4423" s="403"/>
      <c r="Z4423" s="407"/>
      <c r="AA4423" s="403"/>
      <c r="AB4423" s="405"/>
      <c r="AC4423" s="403"/>
      <c r="AD4423" s="406"/>
      <c r="AG4423" s="403"/>
      <c r="AH4423" s="403"/>
      <c r="AI4423" s="405"/>
      <c r="AL4423" s="403"/>
      <c r="AN4423" s="403"/>
      <c r="AO4423" s="405"/>
      <c r="AP4423" s="403"/>
      <c r="AQ4423" s="403"/>
      <c r="AR4423" s="403"/>
      <c r="AS4423" s="403"/>
      <c r="AT4423" s="403"/>
      <c r="AU4423" s="403"/>
      <c r="AV4423" s="405"/>
      <c r="AW4423" s="404"/>
      <c r="AY4423" s="403"/>
      <c r="BC4423" s="403"/>
      <c r="BD4423" s="403"/>
      <c r="BE4423" s="403"/>
      <c r="BF4423" s="403"/>
      <c r="BG4423" s="403"/>
      <c r="BH4423" s="403"/>
      <c r="BI4423" s="403"/>
      <c r="BJ4423" s="403"/>
      <c r="BK4423" s="403"/>
    </row>
    <row r="4424" spans="1:63" x14ac:dyDescent="0.25">
      <c r="A4424" s="405"/>
      <c r="B4424" s="400"/>
      <c r="C4424" s="403"/>
      <c r="D4424" s="403"/>
      <c r="E4424" s="403"/>
      <c r="I4424" s="404"/>
      <c r="Q4424" s="405"/>
      <c r="S4424" s="405"/>
      <c r="T4424" s="403"/>
      <c r="U4424" s="406"/>
      <c r="V4424" s="400"/>
      <c r="W4424" s="405"/>
      <c r="X4424" s="405"/>
      <c r="Y4424" s="403"/>
      <c r="Z4424" s="407"/>
      <c r="AA4424" s="403"/>
      <c r="AB4424" s="405"/>
      <c r="AC4424" s="403"/>
      <c r="AD4424" s="406"/>
      <c r="AG4424" s="403"/>
      <c r="AH4424" s="403"/>
      <c r="AI4424" s="405"/>
      <c r="AL4424" s="403"/>
      <c r="AN4424" s="403"/>
      <c r="AO4424" s="405"/>
      <c r="AP4424" s="403"/>
      <c r="AQ4424" s="403"/>
      <c r="AR4424" s="403"/>
      <c r="AS4424" s="403"/>
      <c r="AT4424" s="403"/>
      <c r="AU4424" s="403"/>
      <c r="AV4424" s="405"/>
      <c r="AW4424" s="404"/>
      <c r="AY4424" s="403"/>
      <c r="BC4424" s="403"/>
      <c r="BD4424" s="403"/>
      <c r="BE4424" s="403"/>
      <c r="BF4424" s="403"/>
      <c r="BG4424" s="403"/>
      <c r="BH4424" s="403"/>
      <c r="BI4424" s="403"/>
      <c r="BJ4424" s="403"/>
      <c r="BK4424" s="403"/>
    </row>
    <row r="4425" spans="1:63" x14ac:dyDescent="0.25">
      <c r="A4425" s="405"/>
      <c r="B4425" s="400"/>
      <c r="C4425" s="403"/>
      <c r="D4425" s="403"/>
      <c r="E4425" s="403"/>
      <c r="I4425" s="404"/>
      <c r="Q4425" s="405"/>
      <c r="S4425" s="405"/>
      <c r="T4425" s="403"/>
      <c r="U4425" s="406"/>
      <c r="V4425" s="400"/>
      <c r="W4425" s="405"/>
      <c r="X4425" s="405"/>
      <c r="Y4425" s="403"/>
      <c r="Z4425" s="407"/>
      <c r="AA4425" s="403"/>
      <c r="AB4425" s="405"/>
      <c r="AC4425" s="403"/>
      <c r="AD4425" s="406"/>
      <c r="AG4425" s="403"/>
      <c r="AH4425" s="403"/>
      <c r="AI4425" s="405"/>
      <c r="AL4425" s="403"/>
      <c r="AN4425" s="403"/>
      <c r="AO4425" s="405"/>
      <c r="AP4425" s="403"/>
      <c r="AQ4425" s="403"/>
      <c r="AR4425" s="403"/>
      <c r="AS4425" s="403"/>
      <c r="AT4425" s="403"/>
      <c r="AU4425" s="403"/>
      <c r="AV4425" s="405"/>
      <c r="AW4425" s="404"/>
      <c r="AY4425" s="403"/>
      <c r="BC4425" s="403"/>
      <c r="BD4425" s="403"/>
      <c r="BE4425" s="403"/>
      <c r="BF4425" s="403"/>
      <c r="BG4425" s="403"/>
      <c r="BH4425" s="403"/>
      <c r="BI4425" s="403"/>
      <c r="BJ4425" s="403"/>
      <c r="BK4425" s="403"/>
    </row>
    <row r="4426" spans="1:63" x14ac:dyDescent="0.25">
      <c r="A4426" s="405"/>
      <c r="B4426" s="400"/>
      <c r="C4426" s="403"/>
      <c r="D4426" s="403"/>
      <c r="E4426" s="403"/>
      <c r="I4426" s="404"/>
      <c r="Q4426" s="405"/>
      <c r="S4426" s="405"/>
      <c r="T4426" s="403"/>
      <c r="U4426" s="406"/>
      <c r="V4426" s="400"/>
      <c r="W4426" s="405"/>
      <c r="X4426" s="405"/>
      <c r="Y4426" s="403"/>
      <c r="Z4426" s="407"/>
      <c r="AA4426" s="403"/>
      <c r="AB4426" s="405"/>
      <c r="AC4426" s="403"/>
      <c r="AD4426" s="406"/>
      <c r="AG4426" s="403"/>
      <c r="AH4426" s="403"/>
      <c r="AI4426" s="405"/>
      <c r="AL4426" s="403"/>
      <c r="AN4426" s="403"/>
      <c r="AO4426" s="405"/>
      <c r="AP4426" s="403"/>
      <c r="AQ4426" s="403"/>
      <c r="AR4426" s="403"/>
      <c r="AS4426" s="403"/>
      <c r="AT4426" s="403"/>
      <c r="AU4426" s="403"/>
      <c r="AV4426" s="405"/>
      <c r="AW4426" s="404"/>
      <c r="AY4426" s="403"/>
      <c r="BC4426" s="403"/>
      <c r="BD4426" s="403"/>
      <c r="BE4426" s="403"/>
      <c r="BF4426" s="403"/>
      <c r="BG4426" s="403"/>
      <c r="BH4426" s="403"/>
      <c r="BI4426" s="403"/>
      <c r="BJ4426" s="403"/>
      <c r="BK4426" s="403"/>
    </row>
    <row r="4427" spans="1:63" x14ac:dyDescent="0.25">
      <c r="A4427" s="405"/>
      <c r="B4427" s="400"/>
      <c r="C4427" s="403"/>
      <c r="D4427" s="403"/>
      <c r="E4427" s="403"/>
      <c r="I4427" s="404"/>
      <c r="Q4427" s="405"/>
      <c r="S4427" s="405"/>
      <c r="T4427" s="403"/>
      <c r="U4427" s="406"/>
      <c r="V4427" s="400"/>
      <c r="W4427" s="405"/>
      <c r="X4427" s="405"/>
      <c r="Y4427" s="403"/>
      <c r="Z4427" s="407"/>
      <c r="AA4427" s="403"/>
      <c r="AB4427" s="405"/>
      <c r="AC4427" s="403"/>
      <c r="AD4427" s="406"/>
      <c r="AG4427" s="403"/>
      <c r="AH4427" s="403"/>
      <c r="AI4427" s="405"/>
      <c r="AL4427" s="403"/>
      <c r="AN4427" s="403"/>
      <c r="AO4427" s="405"/>
      <c r="AP4427" s="403"/>
      <c r="AQ4427" s="403"/>
      <c r="AR4427" s="403"/>
      <c r="AS4427" s="403"/>
      <c r="AT4427" s="403"/>
      <c r="AU4427" s="403"/>
      <c r="AV4427" s="405"/>
      <c r="AW4427" s="404"/>
      <c r="AY4427" s="403"/>
      <c r="BC4427" s="403"/>
      <c r="BD4427" s="403"/>
      <c r="BE4427" s="403"/>
      <c r="BF4427" s="403"/>
      <c r="BG4427" s="403"/>
      <c r="BH4427" s="403"/>
      <c r="BI4427" s="403"/>
      <c r="BJ4427" s="403"/>
      <c r="BK4427" s="403"/>
    </row>
    <row r="4428" spans="1:63" x14ac:dyDescent="0.25">
      <c r="A4428" s="405"/>
      <c r="B4428" s="400"/>
      <c r="C4428" s="403"/>
      <c r="D4428" s="403"/>
      <c r="E4428" s="403"/>
      <c r="I4428" s="404"/>
      <c r="Q4428" s="405"/>
      <c r="S4428" s="405"/>
      <c r="T4428" s="403"/>
      <c r="U4428" s="406"/>
      <c r="V4428" s="400"/>
      <c r="W4428" s="405"/>
      <c r="X4428" s="405"/>
      <c r="Y4428" s="403"/>
      <c r="Z4428" s="407"/>
      <c r="AA4428" s="403"/>
      <c r="AB4428" s="405"/>
      <c r="AC4428" s="403"/>
      <c r="AD4428" s="406"/>
      <c r="AG4428" s="403"/>
      <c r="AH4428" s="403"/>
      <c r="AI4428" s="405"/>
      <c r="AL4428" s="403"/>
      <c r="AN4428" s="403"/>
      <c r="AO4428" s="405"/>
      <c r="AP4428" s="403"/>
      <c r="AQ4428" s="403"/>
      <c r="AR4428" s="403"/>
      <c r="AS4428" s="403"/>
      <c r="AT4428" s="403"/>
      <c r="AU4428" s="403"/>
      <c r="AV4428" s="405"/>
      <c r="AW4428" s="404"/>
      <c r="AY4428" s="403"/>
      <c r="BC4428" s="403"/>
      <c r="BD4428" s="403"/>
      <c r="BE4428" s="403"/>
      <c r="BF4428" s="403"/>
      <c r="BG4428" s="403"/>
      <c r="BH4428" s="403"/>
      <c r="BI4428" s="403"/>
      <c r="BJ4428" s="403"/>
      <c r="BK4428" s="403"/>
    </row>
    <row r="4429" spans="1:63" x14ac:dyDescent="0.25">
      <c r="A4429" s="405"/>
      <c r="B4429" s="400"/>
      <c r="C4429" s="403"/>
      <c r="D4429" s="403"/>
      <c r="E4429" s="403"/>
      <c r="I4429" s="404"/>
      <c r="Q4429" s="405"/>
      <c r="S4429" s="405"/>
      <c r="T4429" s="403"/>
      <c r="U4429" s="406"/>
      <c r="V4429" s="400"/>
      <c r="W4429" s="405"/>
      <c r="X4429" s="405"/>
      <c r="Y4429" s="403"/>
      <c r="Z4429" s="407"/>
      <c r="AA4429" s="403"/>
      <c r="AB4429" s="405"/>
      <c r="AC4429" s="403"/>
      <c r="AD4429" s="406"/>
      <c r="AG4429" s="403"/>
      <c r="AH4429" s="403"/>
      <c r="AI4429" s="405"/>
      <c r="AL4429" s="403"/>
      <c r="AN4429" s="403"/>
      <c r="AO4429" s="405"/>
      <c r="AP4429" s="403"/>
      <c r="AQ4429" s="403"/>
      <c r="AR4429" s="403"/>
      <c r="AS4429" s="403"/>
      <c r="AT4429" s="403"/>
      <c r="AU4429" s="403"/>
      <c r="AV4429" s="405"/>
      <c r="AW4429" s="404"/>
      <c r="AY4429" s="403"/>
      <c r="BC4429" s="403"/>
      <c r="BD4429" s="403"/>
      <c r="BE4429" s="403"/>
      <c r="BF4429" s="403"/>
      <c r="BG4429" s="403"/>
      <c r="BH4429" s="403"/>
      <c r="BI4429" s="403"/>
      <c r="BJ4429" s="403"/>
      <c r="BK4429" s="403"/>
    </row>
    <row r="4430" spans="1:63" x14ac:dyDescent="0.25">
      <c r="A4430" s="405"/>
      <c r="B4430" s="400"/>
      <c r="C4430" s="403"/>
      <c r="D4430" s="403"/>
      <c r="E4430" s="403"/>
      <c r="I4430" s="404"/>
      <c r="Q4430" s="405"/>
      <c r="S4430" s="405"/>
      <c r="T4430" s="403"/>
      <c r="U4430" s="406"/>
      <c r="V4430" s="400"/>
      <c r="W4430" s="405"/>
      <c r="X4430" s="405"/>
      <c r="Y4430" s="403"/>
      <c r="Z4430" s="407"/>
      <c r="AA4430" s="403"/>
      <c r="AB4430" s="405"/>
      <c r="AC4430" s="403"/>
      <c r="AD4430" s="406"/>
      <c r="AG4430" s="403"/>
      <c r="AH4430" s="403"/>
      <c r="AI4430" s="405"/>
      <c r="AL4430" s="403"/>
      <c r="AN4430" s="403"/>
      <c r="AO4430" s="405"/>
      <c r="AP4430" s="403"/>
      <c r="AQ4430" s="403"/>
      <c r="AR4430" s="403"/>
      <c r="AS4430" s="403"/>
      <c r="AT4430" s="403"/>
      <c r="AU4430" s="403"/>
      <c r="AV4430" s="405"/>
      <c r="AW4430" s="404"/>
      <c r="AY4430" s="403"/>
      <c r="BC4430" s="403"/>
      <c r="BD4430" s="403"/>
      <c r="BE4430" s="403"/>
      <c r="BF4430" s="403"/>
      <c r="BG4430" s="403"/>
      <c r="BH4430" s="403"/>
      <c r="BI4430" s="403"/>
      <c r="BJ4430" s="403"/>
      <c r="BK4430" s="403"/>
    </row>
    <row r="4431" spans="1:63" x14ac:dyDescent="0.25">
      <c r="A4431" s="405"/>
      <c r="B4431" s="400"/>
      <c r="C4431" s="403"/>
      <c r="D4431" s="403"/>
      <c r="E4431" s="403"/>
      <c r="I4431" s="404"/>
      <c r="Q4431" s="405"/>
      <c r="S4431" s="405"/>
      <c r="T4431" s="403"/>
      <c r="U4431" s="406"/>
      <c r="V4431" s="400"/>
      <c r="W4431" s="405"/>
      <c r="X4431" s="405"/>
      <c r="Y4431" s="403"/>
      <c r="Z4431" s="407"/>
      <c r="AA4431" s="403"/>
      <c r="AB4431" s="405"/>
      <c r="AC4431" s="403"/>
      <c r="AD4431" s="406"/>
      <c r="AG4431" s="403"/>
      <c r="AH4431" s="403"/>
      <c r="AI4431" s="405"/>
      <c r="AL4431" s="403"/>
      <c r="AN4431" s="403"/>
      <c r="AO4431" s="405"/>
      <c r="AP4431" s="403"/>
      <c r="AQ4431" s="403"/>
      <c r="AR4431" s="403"/>
      <c r="AS4431" s="403"/>
      <c r="AT4431" s="403"/>
      <c r="AU4431" s="403"/>
      <c r="AV4431" s="405"/>
      <c r="AW4431" s="404"/>
      <c r="AY4431" s="403"/>
      <c r="BC4431" s="403"/>
      <c r="BD4431" s="403"/>
      <c r="BE4431" s="403"/>
      <c r="BF4431" s="403"/>
      <c r="BG4431" s="403"/>
      <c r="BH4431" s="403"/>
      <c r="BI4431" s="403"/>
      <c r="BJ4431" s="403"/>
      <c r="BK4431" s="403"/>
    </row>
    <row r="4432" spans="1:63" x14ac:dyDescent="0.25">
      <c r="A4432" s="405"/>
      <c r="B4432" s="400"/>
      <c r="C4432" s="403"/>
      <c r="D4432" s="403"/>
      <c r="E4432" s="403"/>
      <c r="I4432" s="404"/>
      <c r="Q4432" s="405"/>
      <c r="S4432" s="405"/>
      <c r="T4432" s="403"/>
      <c r="U4432" s="406"/>
      <c r="V4432" s="400"/>
      <c r="W4432" s="405"/>
      <c r="X4432" s="405"/>
      <c r="Y4432" s="403"/>
      <c r="Z4432" s="407"/>
      <c r="AA4432" s="403"/>
      <c r="AB4432" s="405"/>
      <c r="AC4432" s="403"/>
      <c r="AD4432" s="406"/>
      <c r="AG4432" s="403"/>
      <c r="AH4432" s="403"/>
      <c r="AI4432" s="405"/>
      <c r="AL4432" s="403"/>
      <c r="AN4432" s="403"/>
      <c r="AO4432" s="405"/>
      <c r="AP4432" s="403"/>
      <c r="AQ4432" s="403"/>
      <c r="AR4432" s="403"/>
      <c r="AS4432" s="403"/>
      <c r="AT4432" s="403"/>
      <c r="AU4432" s="403"/>
      <c r="AV4432" s="405"/>
      <c r="AW4432" s="404"/>
      <c r="AY4432" s="403"/>
      <c r="BC4432" s="403"/>
      <c r="BD4432" s="403"/>
      <c r="BE4432" s="403"/>
      <c r="BF4432" s="403"/>
      <c r="BG4432" s="403"/>
      <c r="BH4432" s="403"/>
      <c r="BI4432" s="403"/>
      <c r="BJ4432" s="403"/>
      <c r="BK4432" s="403"/>
    </row>
    <row r="4433" spans="1:63" x14ac:dyDescent="0.25">
      <c r="A4433" s="405"/>
      <c r="B4433" s="400"/>
      <c r="C4433" s="403"/>
      <c r="D4433" s="403"/>
      <c r="E4433" s="403"/>
      <c r="I4433" s="404"/>
      <c r="Q4433" s="405"/>
      <c r="S4433" s="405"/>
      <c r="T4433" s="403"/>
      <c r="U4433" s="406"/>
      <c r="V4433" s="400"/>
      <c r="W4433" s="405"/>
      <c r="X4433" s="405"/>
      <c r="Y4433" s="403"/>
      <c r="Z4433" s="407"/>
      <c r="AA4433" s="403"/>
      <c r="AB4433" s="405"/>
      <c r="AC4433" s="403"/>
      <c r="AD4433" s="406"/>
      <c r="AG4433" s="403"/>
      <c r="AH4433" s="403"/>
      <c r="AI4433" s="405"/>
      <c r="AL4433" s="403"/>
      <c r="AN4433" s="403"/>
      <c r="AO4433" s="405"/>
      <c r="AP4433" s="403"/>
      <c r="AQ4433" s="403"/>
      <c r="AR4433" s="403"/>
      <c r="AS4433" s="403"/>
      <c r="AT4433" s="403"/>
      <c r="AU4433" s="403"/>
      <c r="AV4433" s="405"/>
      <c r="AW4433" s="404"/>
      <c r="AY4433" s="403"/>
      <c r="BC4433" s="403"/>
      <c r="BD4433" s="403"/>
      <c r="BE4433" s="403"/>
      <c r="BF4433" s="403"/>
      <c r="BG4433" s="403"/>
      <c r="BH4433" s="403"/>
      <c r="BI4433" s="403"/>
      <c r="BJ4433" s="403"/>
      <c r="BK4433" s="403"/>
    </row>
    <row r="4434" spans="1:63" x14ac:dyDescent="0.25">
      <c r="A4434" s="405"/>
      <c r="B4434" s="400"/>
      <c r="C4434" s="403"/>
      <c r="D4434" s="403"/>
      <c r="E4434" s="403"/>
      <c r="I4434" s="404"/>
      <c r="Q4434" s="405"/>
      <c r="S4434" s="405"/>
      <c r="T4434" s="403"/>
      <c r="U4434" s="406"/>
      <c r="V4434" s="400"/>
      <c r="W4434" s="405"/>
      <c r="X4434" s="405"/>
      <c r="Y4434" s="403"/>
      <c r="Z4434" s="407"/>
      <c r="AA4434" s="403"/>
      <c r="AB4434" s="405"/>
      <c r="AC4434" s="403"/>
      <c r="AD4434" s="406"/>
      <c r="AG4434" s="403"/>
      <c r="AH4434" s="403"/>
      <c r="AI4434" s="405"/>
      <c r="AL4434" s="403"/>
      <c r="AN4434" s="403"/>
      <c r="AO4434" s="405"/>
      <c r="AP4434" s="403"/>
      <c r="AQ4434" s="403"/>
      <c r="AR4434" s="403"/>
      <c r="AS4434" s="403"/>
      <c r="AT4434" s="403"/>
      <c r="AU4434" s="403"/>
      <c r="AV4434" s="405"/>
      <c r="AW4434" s="404"/>
      <c r="AY4434" s="403"/>
      <c r="BC4434" s="403"/>
      <c r="BD4434" s="403"/>
      <c r="BE4434" s="403"/>
      <c r="BF4434" s="403"/>
      <c r="BG4434" s="403"/>
      <c r="BH4434" s="403"/>
      <c r="BI4434" s="403"/>
      <c r="BJ4434" s="403"/>
      <c r="BK4434" s="403"/>
    </row>
    <row r="4435" spans="1:63" x14ac:dyDescent="0.25">
      <c r="A4435" s="405"/>
      <c r="B4435" s="400"/>
      <c r="C4435" s="403"/>
      <c r="D4435" s="403"/>
      <c r="E4435" s="403"/>
      <c r="I4435" s="404"/>
      <c r="Q4435" s="405"/>
      <c r="S4435" s="405"/>
      <c r="T4435" s="403"/>
      <c r="U4435" s="406"/>
      <c r="V4435" s="400"/>
      <c r="W4435" s="405"/>
      <c r="X4435" s="405"/>
      <c r="Y4435" s="403"/>
      <c r="Z4435" s="407"/>
      <c r="AA4435" s="403"/>
      <c r="AB4435" s="405"/>
      <c r="AC4435" s="403"/>
      <c r="AD4435" s="406"/>
      <c r="AG4435" s="403"/>
      <c r="AH4435" s="403"/>
      <c r="AI4435" s="405"/>
      <c r="AL4435" s="403"/>
      <c r="AN4435" s="403"/>
      <c r="AO4435" s="405"/>
      <c r="AP4435" s="403"/>
      <c r="AQ4435" s="403"/>
      <c r="AR4435" s="403"/>
      <c r="AS4435" s="403"/>
      <c r="AT4435" s="403"/>
      <c r="AU4435" s="403"/>
      <c r="AV4435" s="405"/>
      <c r="AW4435" s="404"/>
      <c r="AY4435" s="403"/>
      <c r="BC4435" s="403"/>
      <c r="BD4435" s="403"/>
      <c r="BE4435" s="403"/>
      <c r="BF4435" s="403"/>
      <c r="BG4435" s="403"/>
      <c r="BH4435" s="403"/>
      <c r="BI4435" s="403"/>
      <c r="BJ4435" s="403"/>
      <c r="BK4435" s="403"/>
    </row>
    <row r="4436" spans="1:63" x14ac:dyDescent="0.25">
      <c r="A4436" s="405"/>
      <c r="B4436" s="400"/>
      <c r="C4436" s="403"/>
      <c r="D4436" s="403"/>
      <c r="E4436" s="403"/>
      <c r="I4436" s="404"/>
      <c r="Q4436" s="405"/>
      <c r="S4436" s="405"/>
      <c r="T4436" s="403"/>
      <c r="U4436" s="406"/>
      <c r="V4436" s="400"/>
      <c r="W4436" s="405"/>
      <c r="X4436" s="405"/>
      <c r="Y4436" s="403"/>
      <c r="Z4436" s="407"/>
      <c r="AA4436" s="403"/>
      <c r="AB4436" s="405"/>
      <c r="AC4436" s="403"/>
      <c r="AD4436" s="406"/>
      <c r="AG4436" s="403"/>
      <c r="AH4436" s="403"/>
      <c r="AI4436" s="405"/>
      <c r="AL4436" s="403"/>
      <c r="AN4436" s="403"/>
      <c r="AO4436" s="405"/>
      <c r="AP4436" s="403"/>
      <c r="AQ4436" s="403"/>
      <c r="AR4436" s="403"/>
      <c r="AS4436" s="403"/>
      <c r="AT4436" s="403"/>
      <c r="AU4436" s="403"/>
      <c r="AV4436" s="405"/>
      <c r="AW4436" s="404"/>
      <c r="AY4436" s="403"/>
      <c r="BC4436" s="403"/>
      <c r="BD4436" s="403"/>
      <c r="BE4436" s="403"/>
      <c r="BF4436" s="403"/>
      <c r="BG4436" s="403"/>
      <c r="BH4436" s="403"/>
      <c r="BI4436" s="403"/>
      <c r="BJ4436" s="403"/>
      <c r="BK4436" s="403"/>
    </row>
    <row r="4437" spans="1:63" x14ac:dyDescent="0.25">
      <c r="A4437" s="405"/>
      <c r="B4437" s="400"/>
      <c r="C4437" s="403"/>
      <c r="D4437" s="403"/>
      <c r="E4437" s="403"/>
      <c r="I4437" s="404"/>
      <c r="Q4437" s="405"/>
      <c r="S4437" s="405"/>
      <c r="T4437" s="403"/>
      <c r="U4437" s="406"/>
      <c r="V4437" s="400"/>
      <c r="W4437" s="405"/>
      <c r="X4437" s="405"/>
      <c r="Y4437" s="403"/>
      <c r="Z4437" s="407"/>
      <c r="AA4437" s="403"/>
      <c r="AB4437" s="405"/>
      <c r="AC4437" s="403"/>
      <c r="AD4437" s="406"/>
      <c r="AG4437" s="403"/>
      <c r="AH4437" s="403"/>
      <c r="AI4437" s="405"/>
      <c r="AL4437" s="403"/>
      <c r="AN4437" s="403"/>
      <c r="AO4437" s="405"/>
      <c r="AP4437" s="403"/>
      <c r="AQ4437" s="403"/>
      <c r="AR4437" s="403"/>
      <c r="AS4437" s="403"/>
      <c r="AT4437" s="403"/>
      <c r="AU4437" s="403"/>
      <c r="AV4437" s="405"/>
      <c r="AW4437" s="404"/>
      <c r="AY4437" s="403"/>
      <c r="BC4437" s="403"/>
      <c r="BD4437" s="403"/>
      <c r="BE4437" s="403"/>
      <c r="BF4437" s="403"/>
      <c r="BG4437" s="403"/>
      <c r="BH4437" s="403"/>
      <c r="BI4437" s="403"/>
      <c r="BJ4437" s="403"/>
      <c r="BK4437" s="403"/>
    </row>
    <row r="4438" spans="1:63" x14ac:dyDescent="0.25">
      <c r="A4438" s="405"/>
      <c r="B4438" s="400"/>
      <c r="C4438" s="403"/>
      <c r="D4438" s="403"/>
      <c r="E4438" s="403"/>
      <c r="I4438" s="404"/>
      <c r="Q4438" s="405"/>
      <c r="S4438" s="405"/>
      <c r="T4438" s="403"/>
      <c r="U4438" s="406"/>
      <c r="V4438" s="400"/>
      <c r="W4438" s="405"/>
      <c r="X4438" s="405"/>
      <c r="Y4438" s="403"/>
      <c r="Z4438" s="407"/>
      <c r="AA4438" s="403"/>
      <c r="AB4438" s="405"/>
      <c r="AC4438" s="403"/>
      <c r="AD4438" s="406"/>
      <c r="AG4438" s="403"/>
      <c r="AH4438" s="403"/>
      <c r="AI4438" s="405"/>
      <c r="AL4438" s="403"/>
      <c r="AN4438" s="403"/>
      <c r="AO4438" s="405"/>
      <c r="AP4438" s="403"/>
      <c r="AQ4438" s="403"/>
      <c r="AR4438" s="403"/>
      <c r="AS4438" s="403"/>
      <c r="AT4438" s="403"/>
      <c r="AU4438" s="403"/>
      <c r="AV4438" s="405"/>
      <c r="AW4438" s="404"/>
      <c r="AY4438" s="403"/>
      <c r="BC4438" s="403"/>
      <c r="BD4438" s="403"/>
      <c r="BE4438" s="403"/>
      <c r="BF4438" s="403"/>
      <c r="BG4438" s="403"/>
      <c r="BH4438" s="403"/>
      <c r="BI4438" s="403"/>
      <c r="BJ4438" s="403"/>
      <c r="BK4438" s="403"/>
    </row>
    <row r="4439" spans="1:63" x14ac:dyDescent="0.25">
      <c r="A4439" s="405"/>
      <c r="B4439" s="400"/>
      <c r="C4439" s="403"/>
      <c r="D4439" s="403"/>
      <c r="E4439" s="403"/>
      <c r="I4439" s="404"/>
      <c r="Q4439" s="405"/>
      <c r="S4439" s="405"/>
      <c r="T4439" s="403"/>
      <c r="U4439" s="406"/>
      <c r="V4439" s="400"/>
      <c r="W4439" s="405"/>
      <c r="X4439" s="405"/>
      <c r="Y4439" s="403"/>
      <c r="Z4439" s="407"/>
      <c r="AA4439" s="403"/>
      <c r="AB4439" s="405"/>
      <c r="AC4439" s="403"/>
      <c r="AD4439" s="406"/>
      <c r="AG4439" s="403"/>
      <c r="AH4439" s="403"/>
      <c r="AI4439" s="405"/>
      <c r="AL4439" s="403"/>
      <c r="AN4439" s="403"/>
      <c r="AO4439" s="405"/>
      <c r="AP4439" s="403"/>
      <c r="AQ4439" s="403"/>
      <c r="AR4439" s="403"/>
      <c r="AS4439" s="403"/>
      <c r="AT4439" s="403"/>
      <c r="AU4439" s="403"/>
      <c r="AV4439" s="405"/>
      <c r="AW4439" s="404"/>
      <c r="AY4439" s="403"/>
      <c r="BC4439" s="403"/>
      <c r="BD4439" s="403"/>
      <c r="BE4439" s="403"/>
      <c r="BF4439" s="403"/>
      <c r="BG4439" s="403"/>
      <c r="BH4439" s="403"/>
      <c r="BI4439" s="403"/>
      <c r="BJ4439" s="403"/>
      <c r="BK4439" s="403"/>
    </row>
    <row r="4440" spans="1:63" x14ac:dyDescent="0.25">
      <c r="A4440" s="405"/>
      <c r="B4440" s="400"/>
      <c r="C4440" s="403"/>
      <c r="D4440" s="403"/>
      <c r="E4440" s="403"/>
      <c r="I4440" s="404"/>
      <c r="Q4440" s="405"/>
      <c r="S4440" s="405"/>
      <c r="T4440" s="403"/>
      <c r="U4440" s="406"/>
      <c r="V4440" s="400"/>
      <c r="W4440" s="405"/>
      <c r="X4440" s="405"/>
      <c r="Y4440" s="403"/>
      <c r="Z4440" s="407"/>
      <c r="AA4440" s="403"/>
      <c r="AB4440" s="405"/>
      <c r="AC4440" s="403"/>
      <c r="AD4440" s="406"/>
      <c r="AG4440" s="403"/>
      <c r="AH4440" s="403"/>
      <c r="AI4440" s="405"/>
      <c r="AL4440" s="403"/>
      <c r="AN4440" s="403"/>
      <c r="AO4440" s="405"/>
      <c r="AP4440" s="403"/>
      <c r="AQ4440" s="403"/>
      <c r="AR4440" s="403"/>
      <c r="AS4440" s="403"/>
      <c r="AT4440" s="403"/>
      <c r="AU4440" s="403"/>
      <c r="AV4440" s="405"/>
      <c r="AW4440" s="404"/>
      <c r="AY4440" s="403"/>
      <c r="BC4440" s="403"/>
      <c r="BD4440" s="403"/>
      <c r="BE4440" s="403"/>
      <c r="BF4440" s="403"/>
      <c r="BG4440" s="403"/>
      <c r="BH4440" s="403"/>
      <c r="BI4440" s="403"/>
      <c r="BJ4440" s="403"/>
      <c r="BK4440" s="403"/>
    </row>
    <row r="4441" spans="1:63" x14ac:dyDescent="0.25">
      <c r="A4441" s="405"/>
      <c r="B4441" s="400"/>
      <c r="C4441" s="403"/>
      <c r="D4441" s="403"/>
      <c r="E4441" s="403"/>
      <c r="I4441" s="404"/>
      <c r="Q4441" s="405"/>
      <c r="S4441" s="405"/>
      <c r="T4441" s="403"/>
      <c r="U4441" s="406"/>
      <c r="V4441" s="400"/>
      <c r="W4441" s="405"/>
      <c r="X4441" s="405"/>
      <c r="Y4441" s="403"/>
      <c r="Z4441" s="407"/>
      <c r="AA4441" s="403"/>
      <c r="AB4441" s="405"/>
      <c r="AC4441" s="403"/>
      <c r="AD4441" s="406"/>
      <c r="AG4441" s="403"/>
      <c r="AH4441" s="403"/>
      <c r="AI4441" s="405"/>
      <c r="AL4441" s="403"/>
      <c r="AN4441" s="403"/>
      <c r="AO4441" s="405"/>
      <c r="AP4441" s="403"/>
      <c r="AQ4441" s="403"/>
      <c r="AR4441" s="403"/>
      <c r="AS4441" s="403"/>
      <c r="AT4441" s="403"/>
      <c r="AU4441" s="403"/>
      <c r="AV4441" s="405"/>
      <c r="AW4441" s="404"/>
      <c r="AY4441" s="403"/>
      <c r="BC4441" s="403"/>
      <c r="BD4441" s="403"/>
      <c r="BE4441" s="403"/>
      <c r="BF4441" s="403"/>
      <c r="BG4441" s="403"/>
      <c r="BH4441" s="403"/>
      <c r="BI4441" s="403"/>
      <c r="BJ4441" s="403"/>
      <c r="BK4441" s="403"/>
    </row>
    <row r="4442" spans="1:63" x14ac:dyDescent="0.25">
      <c r="A4442" s="405"/>
      <c r="B4442" s="400"/>
      <c r="C4442" s="403"/>
      <c r="D4442" s="403"/>
      <c r="E4442" s="403"/>
      <c r="I4442" s="404"/>
      <c r="Q4442" s="405"/>
      <c r="S4442" s="405"/>
      <c r="T4442" s="403"/>
      <c r="U4442" s="406"/>
      <c r="V4442" s="400"/>
      <c r="W4442" s="405"/>
      <c r="X4442" s="405"/>
      <c r="Y4442" s="403"/>
      <c r="Z4442" s="407"/>
      <c r="AA4442" s="403"/>
      <c r="AB4442" s="405"/>
      <c r="AC4442" s="403"/>
      <c r="AD4442" s="406"/>
      <c r="AG4442" s="403"/>
      <c r="AH4442" s="403"/>
      <c r="AI4442" s="405"/>
      <c r="AL4442" s="403"/>
      <c r="AN4442" s="403"/>
      <c r="AO4442" s="405"/>
      <c r="AP4442" s="403"/>
      <c r="AQ4442" s="403"/>
      <c r="AR4442" s="403"/>
      <c r="AS4442" s="403"/>
      <c r="AT4442" s="403"/>
      <c r="AU4442" s="403"/>
      <c r="AV4442" s="405"/>
      <c r="AW4442" s="404"/>
      <c r="AY4442" s="403"/>
      <c r="BC4442" s="403"/>
      <c r="BD4442" s="403"/>
      <c r="BE4442" s="403"/>
      <c r="BF4442" s="403"/>
      <c r="BG4442" s="403"/>
      <c r="BH4442" s="403"/>
      <c r="BI4442" s="403"/>
      <c r="BJ4442" s="403"/>
      <c r="BK4442" s="403"/>
    </row>
    <row r="4443" spans="1:63" x14ac:dyDescent="0.25">
      <c r="A4443" s="405"/>
      <c r="B4443" s="400"/>
      <c r="C4443" s="403"/>
      <c r="D4443" s="403"/>
      <c r="E4443" s="403"/>
      <c r="I4443" s="404"/>
      <c r="Q4443" s="405"/>
      <c r="S4443" s="405"/>
      <c r="T4443" s="403"/>
      <c r="U4443" s="406"/>
      <c r="V4443" s="400"/>
      <c r="W4443" s="405"/>
      <c r="X4443" s="405"/>
      <c r="Y4443" s="403"/>
      <c r="Z4443" s="407"/>
      <c r="AA4443" s="403"/>
      <c r="AB4443" s="405"/>
      <c r="AC4443" s="403"/>
      <c r="AD4443" s="406"/>
      <c r="AG4443" s="403"/>
      <c r="AH4443" s="403"/>
      <c r="AI4443" s="405"/>
      <c r="AL4443" s="403"/>
      <c r="AN4443" s="403"/>
      <c r="AO4443" s="405"/>
      <c r="AP4443" s="403"/>
      <c r="AQ4443" s="403"/>
      <c r="AR4443" s="403"/>
      <c r="AS4443" s="403"/>
      <c r="AT4443" s="403"/>
      <c r="AU4443" s="403"/>
      <c r="AV4443" s="405"/>
      <c r="AW4443" s="404"/>
      <c r="AY4443" s="403"/>
      <c r="BC4443" s="403"/>
      <c r="BD4443" s="403"/>
      <c r="BE4443" s="403"/>
      <c r="BF4443" s="403"/>
      <c r="BG4443" s="403"/>
      <c r="BH4443" s="403"/>
      <c r="BI4443" s="403"/>
      <c r="BJ4443" s="403"/>
      <c r="BK4443" s="403"/>
    </row>
    <row r="4444" spans="1:63" x14ac:dyDescent="0.25">
      <c r="A4444" s="405"/>
      <c r="B4444" s="400"/>
      <c r="C4444" s="403"/>
      <c r="D4444" s="403"/>
      <c r="E4444" s="403"/>
      <c r="I4444" s="404"/>
      <c r="Q4444" s="405"/>
      <c r="S4444" s="405"/>
      <c r="T4444" s="403"/>
      <c r="U4444" s="406"/>
      <c r="V4444" s="400"/>
      <c r="W4444" s="405"/>
      <c r="X4444" s="405"/>
      <c r="Y4444" s="403"/>
      <c r="Z4444" s="407"/>
      <c r="AA4444" s="403"/>
      <c r="AB4444" s="405"/>
      <c r="AC4444" s="403"/>
      <c r="AD4444" s="406"/>
      <c r="AG4444" s="403"/>
      <c r="AH4444" s="403"/>
      <c r="AI4444" s="405"/>
      <c r="AL4444" s="403"/>
      <c r="AN4444" s="403"/>
      <c r="AO4444" s="405"/>
      <c r="AP4444" s="403"/>
      <c r="AQ4444" s="403"/>
      <c r="AR4444" s="403"/>
      <c r="AS4444" s="403"/>
      <c r="AT4444" s="403"/>
      <c r="AU4444" s="403"/>
      <c r="AV4444" s="405"/>
      <c r="AW4444" s="404"/>
      <c r="AY4444" s="403"/>
      <c r="BC4444" s="403"/>
      <c r="BD4444" s="403"/>
      <c r="BE4444" s="403"/>
      <c r="BF4444" s="403"/>
      <c r="BG4444" s="403"/>
      <c r="BH4444" s="403"/>
      <c r="BI4444" s="403"/>
      <c r="BJ4444" s="403"/>
      <c r="BK4444" s="403"/>
    </row>
    <row r="4445" spans="1:63" x14ac:dyDescent="0.25">
      <c r="A4445" s="405"/>
      <c r="B4445" s="400"/>
      <c r="C4445" s="403"/>
      <c r="D4445" s="403"/>
      <c r="E4445" s="403"/>
      <c r="I4445" s="404"/>
      <c r="Q4445" s="405"/>
      <c r="S4445" s="405"/>
      <c r="T4445" s="403"/>
      <c r="U4445" s="406"/>
      <c r="V4445" s="400"/>
      <c r="W4445" s="405"/>
      <c r="X4445" s="405"/>
      <c r="Y4445" s="403"/>
      <c r="Z4445" s="407"/>
      <c r="AA4445" s="403"/>
      <c r="AB4445" s="405"/>
      <c r="AC4445" s="403"/>
      <c r="AD4445" s="406"/>
      <c r="AG4445" s="403"/>
      <c r="AH4445" s="403"/>
      <c r="AI4445" s="405"/>
      <c r="AL4445" s="403"/>
      <c r="AN4445" s="403"/>
      <c r="AO4445" s="405"/>
      <c r="AP4445" s="403"/>
      <c r="AQ4445" s="403"/>
      <c r="AR4445" s="403"/>
      <c r="AS4445" s="403"/>
      <c r="AT4445" s="403"/>
      <c r="AU4445" s="403"/>
      <c r="AV4445" s="405"/>
      <c r="AW4445" s="404"/>
      <c r="AY4445" s="403"/>
      <c r="BC4445" s="403"/>
      <c r="BD4445" s="403"/>
      <c r="BE4445" s="403"/>
      <c r="BF4445" s="403"/>
      <c r="BG4445" s="403"/>
      <c r="BH4445" s="403"/>
      <c r="BI4445" s="403"/>
      <c r="BJ4445" s="403"/>
      <c r="BK4445" s="403"/>
    </row>
    <row r="4446" spans="1:63" x14ac:dyDescent="0.25">
      <c r="A4446" s="405"/>
      <c r="B4446" s="400"/>
      <c r="C4446" s="403"/>
      <c r="D4446" s="403"/>
      <c r="E4446" s="403"/>
      <c r="I4446" s="404"/>
      <c r="Q4446" s="405"/>
      <c r="S4446" s="405"/>
      <c r="T4446" s="403"/>
      <c r="U4446" s="406"/>
      <c r="V4446" s="400"/>
      <c r="W4446" s="405"/>
      <c r="X4446" s="405"/>
      <c r="Y4446" s="403"/>
      <c r="Z4446" s="407"/>
      <c r="AA4446" s="403"/>
      <c r="AB4446" s="405"/>
      <c r="AC4446" s="403"/>
      <c r="AD4446" s="406"/>
      <c r="AG4446" s="403"/>
      <c r="AH4446" s="403"/>
      <c r="AI4446" s="405"/>
      <c r="AL4446" s="403"/>
      <c r="AN4446" s="403"/>
      <c r="AO4446" s="405"/>
      <c r="AP4446" s="403"/>
      <c r="AQ4446" s="403"/>
      <c r="AR4446" s="403"/>
      <c r="AS4446" s="403"/>
      <c r="AT4446" s="403"/>
      <c r="AU4446" s="403"/>
      <c r="AV4446" s="405"/>
      <c r="AW4446" s="404"/>
      <c r="AY4446" s="403"/>
      <c r="BC4446" s="403"/>
      <c r="BD4446" s="403"/>
      <c r="BE4446" s="403"/>
      <c r="BF4446" s="403"/>
      <c r="BG4446" s="403"/>
      <c r="BH4446" s="403"/>
      <c r="BI4446" s="403"/>
      <c r="BJ4446" s="403"/>
      <c r="BK4446" s="403"/>
    </row>
    <row r="4447" spans="1:63" x14ac:dyDescent="0.25">
      <c r="A4447" s="405"/>
      <c r="B4447" s="400"/>
      <c r="C4447" s="403"/>
      <c r="D4447" s="403"/>
      <c r="E4447" s="403"/>
      <c r="I4447" s="404"/>
      <c r="Q4447" s="405"/>
      <c r="S4447" s="405"/>
      <c r="T4447" s="403"/>
      <c r="U4447" s="406"/>
      <c r="V4447" s="400"/>
      <c r="W4447" s="405"/>
      <c r="X4447" s="405"/>
      <c r="Y4447" s="403"/>
      <c r="Z4447" s="407"/>
      <c r="AA4447" s="403"/>
      <c r="AB4447" s="405"/>
      <c r="AC4447" s="403"/>
      <c r="AD4447" s="406"/>
      <c r="AG4447" s="403"/>
      <c r="AH4447" s="403"/>
      <c r="AI4447" s="405"/>
      <c r="AL4447" s="403"/>
      <c r="AN4447" s="403"/>
      <c r="AO4447" s="405"/>
      <c r="AP4447" s="403"/>
      <c r="AQ4447" s="403"/>
      <c r="AR4447" s="403"/>
      <c r="AS4447" s="403"/>
      <c r="AT4447" s="403"/>
      <c r="AU4447" s="403"/>
      <c r="AV4447" s="405"/>
      <c r="AW4447" s="404"/>
      <c r="AY4447" s="403"/>
      <c r="BC4447" s="403"/>
      <c r="BD4447" s="403"/>
      <c r="BE4447" s="403"/>
      <c r="BF4447" s="403"/>
      <c r="BG4447" s="403"/>
      <c r="BH4447" s="403"/>
      <c r="BI4447" s="403"/>
      <c r="BJ4447" s="403"/>
      <c r="BK4447" s="403"/>
    </row>
    <row r="4448" spans="1:63" x14ac:dyDescent="0.25">
      <c r="A4448" s="405"/>
      <c r="B4448" s="400"/>
      <c r="C4448" s="403"/>
      <c r="D4448" s="403"/>
      <c r="E4448" s="403"/>
      <c r="I4448" s="404"/>
      <c r="Q4448" s="405"/>
      <c r="S4448" s="405"/>
      <c r="T4448" s="403"/>
      <c r="U4448" s="406"/>
      <c r="V4448" s="400"/>
      <c r="W4448" s="405"/>
      <c r="X4448" s="405"/>
      <c r="Y4448" s="403"/>
      <c r="Z4448" s="407"/>
      <c r="AA4448" s="403"/>
      <c r="AB4448" s="405"/>
      <c r="AC4448" s="403"/>
      <c r="AD4448" s="406"/>
      <c r="AG4448" s="403"/>
      <c r="AH4448" s="403"/>
      <c r="AI4448" s="405"/>
      <c r="AL4448" s="403"/>
      <c r="AN4448" s="403"/>
      <c r="AO4448" s="405"/>
      <c r="AP4448" s="403"/>
      <c r="AQ4448" s="403"/>
      <c r="AR4448" s="403"/>
      <c r="AS4448" s="403"/>
      <c r="AT4448" s="403"/>
      <c r="AU4448" s="403"/>
      <c r="AV4448" s="405"/>
      <c r="AW4448" s="404"/>
      <c r="AY4448" s="403"/>
      <c r="BC4448" s="403"/>
      <c r="BD4448" s="403"/>
      <c r="BE4448" s="403"/>
      <c r="BF4448" s="403"/>
      <c r="BG4448" s="403"/>
      <c r="BH4448" s="403"/>
      <c r="BI4448" s="403"/>
      <c r="BJ4448" s="403"/>
      <c r="BK4448" s="403"/>
    </row>
    <row r="4449" spans="1:63" x14ac:dyDescent="0.25">
      <c r="A4449" s="405"/>
      <c r="B4449" s="400"/>
      <c r="C4449" s="403"/>
      <c r="D4449" s="403"/>
      <c r="E4449" s="403"/>
      <c r="I4449" s="404"/>
      <c r="Q4449" s="405"/>
      <c r="S4449" s="405"/>
      <c r="T4449" s="403"/>
      <c r="U4449" s="406"/>
      <c r="V4449" s="400"/>
      <c r="W4449" s="405"/>
      <c r="X4449" s="405"/>
      <c r="Y4449" s="403"/>
      <c r="Z4449" s="407"/>
      <c r="AA4449" s="403"/>
      <c r="AB4449" s="405"/>
      <c r="AC4449" s="403"/>
      <c r="AD4449" s="406"/>
      <c r="AG4449" s="403"/>
      <c r="AH4449" s="403"/>
      <c r="AI4449" s="405"/>
      <c r="AL4449" s="403"/>
      <c r="AN4449" s="403"/>
      <c r="AO4449" s="405"/>
      <c r="AP4449" s="403"/>
      <c r="AQ4449" s="403"/>
      <c r="AR4449" s="403"/>
      <c r="AS4449" s="403"/>
      <c r="AT4449" s="403"/>
      <c r="AU4449" s="403"/>
      <c r="AV4449" s="405"/>
      <c r="AW4449" s="404"/>
      <c r="AY4449" s="403"/>
      <c r="BC4449" s="403"/>
      <c r="BD4449" s="403"/>
      <c r="BE4449" s="403"/>
      <c r="BF4449" s="403"/>
      <c r="BG4449" s="403"/>
      <c r="BH4449" s="403"/>
      <c r="BI4449" s="403"/>
      <c r="BJ4449" s="403"/>
      <c r="BK4449" s="403"/>
    </row>
    <row r="4450" spans="1:63" x14ac:dyDescent="0.25">
      <c r="A4450" s="405"/>
      <c r="B4450" s="400"/>
      <c r="C4450" s="403"/>
      <c r="D4450" s="403"/>
      <c r="E4450" s="403"/>
      <c r="I4450" s="404"/>
      <c r="Q4450" s="405"/>
      <c r="S4450" s="405"/>
      <c r="T4450" s="403"/>
      <c r="U4450" s="406"/>
      <c r="V4450" s="400"/>
      <c r="W4450" s="405"/>
      <c r="X4450" s="405"/>
      <c r="Y4450" s="403"/>
      <c r="Z4450" s="407"/>
      <c r="AA4450" s="403"/>
      <c r="AB4450" s="405"/>
      <c r="AC4450" s="403"/>
      <c r="AD4450" s="406"/>
      <c r="AG4450" s="403"/>
      <c r="AH4450" s="403"/>
      <c r="AI4450" s="405"/>
      <c r="AL4450" s="403"/>
      <c r="AN4450" s="403"/>
      <c r="AO4450" s="405"/>
      <c r="AP4450" s="403"/>
      <c r="AQ4450" s="403"/>
      <c r="AR4450" s="403"/>
      <c r="AS4450" s="403"/>
      <c r="AT4450" s="403"/>
      <c r="AU4450" s="403"/>
      <c r="AV4450" s="405"/>
      <c r="AW4450" s="404"/>
      <c r="AY4450" s="403"/>
      <c r="BC4450" s="403"/>
      <c r="BD4450" s="403"/>
      <c r="BE4450" s="403"/>
      <c r="BF4450" s="403"/>
      <c r="BG4450" s="403"/>
      <c r="BH4450" s="403"/>
      <c r="BI4450" s="403"/>
      <c r="BJ4450" s="403"/>
      <c r="BK4450" s="403"/>
    </row>
    <row r="4451" spans="1:63" x14ac:dyDescent="0.25">
      <c r="A4451" s="405"/>
      <c r="B4451" s="400"/>
      <c r="C4451" s="403"/>
      <c r="D4451" s="403"/>
      <c r="E4451" s="403"/>
      <c r="I4451" s="404"/>
      <c r="Q4451" s="405"/>
      <c r="S4451" s="405"/>
      <c r="T4451" s="403"/>
      <c r="U4451" s="406"/>
      <c r="V4451" s="400"/>
      <c r="W4451" s="405"/>
      <c r="X4451" s="405"/>
      <c r="Y4451" s="403"/>
      <c r="Z4451" s="407"/>
      <c r="AA4451" s="403"/>
      <c r="AB4451" s="405"/>
      <c r="AC4451" s="403"/>
      <c r="AD4451" s="406"/>
      <c r="AG4451" s="403"/>
      <c r="AH4451" s="403"/>
      <c r="AI4451" s="405"/>
      <c r="AL4451" s="403"/>
      <c r="AN4451" s="403"/>
      <c r="AO4451" s="405"/>
      <c r="AP4451" s="403"/>
      <c r="AQ4451" s="403"/>
      <c r="AR4451" s="403"/>
      <c r="AS4451" s="403"/>
      <c r="AT4451" s="403"/>
      <c r="AU4451" s="403"/>
      <c r="AV4451" s="405"/>
      <c r="AW4451" s="404"/>
      <c r="AY4451" s="403"/>
      <c r="BC4451" s="403"/>
      <c r="BD4451" s="403"/>
      <c r="BE4451" s="403"/>
      <c r="BF4451" s="403"/>
      <c r="BG4451" s="403"/>
      <c r="BH4451" s="403"/>
      <c r="BI4451" s="403"/>
      <c r="BJ4451" s="403"/>
      <c r="BK4451" s="403"/>
    </row>
    <row r="4452" spans="1:63" x14ac:dyDescent="0.25">
      <c r="A4452" s="405"/>
      <c r="B4452" s="400"/>
      <c r="C4452" s="403"/>
      <c r="D4452" s="403"/>
      <c r="E4452" s="403"/>
      <c r="I4452" s="404"/>
      <c r="Q4452" s="405"/>
      <c r="S4452" s="405"/>
      <c r="T4452" s="403"/>
      <c r="U4452" s="406"/>
      <c r="V4452" s="400"/>
      <c r="W4452" s="405"/>
      <c r="X4452" s="405"/>
      <c r="Y4452" s="403"/>
      <c r="Z4452" s="407"/>
      <c r="AA4452" s="403"/>
      <c r="AB4452" s="405"/>
      <c r="AC4452" s="403"/>
      <c r="AD4452" s="406"/>
      <c r="AG4452" s="403"/>
      <c r="AH4452" s="403"/>
      <c r="AI4452" s="405"/>
      <c r="AL4452" s="403"/>
      <c r="AN4452" s="403"/>
      <c r="AO4452" s="405"/>
      <c r="AP4452" s="403"/>
      <c r="AQ4452" s="403"/>
      <c r="AR4452" s="403"/>
      <c r="AS4452" s="403"/>
      <c r="AT4452" s="403"/>
      <c r="AU4452" s="403"/>
      <c r="AV4452" s="405"/>
      <c r="AW4452" s="404"/>
      <c r="AY4452" s="403"/>
      <c r="BC4452" s="403"/>
      <c r="BD4452" s="403"/>
      <c r="BE4452" s="403"/>
      <c r="BF4452" s="403"/>
      <c r="BG4452" s="403"/>
      <c r="BH4452" s="403"/>
      <c r="BI4452" s="403"/>
      <c r="BJ4452" s="403"/>
      <c r="BK4452" s="403"/>
    </row>
    <row r="4453" spans="1:63" x14ac:dyDescent="0.25">
      <c r="A4453" s="405"/>
      <c r="B4453" s="400"/>
      <c r="C4453" s="403"/>
      <c r="D4453" s="403"/>
      <c r="E4453" s="403"/>
      <c r="I4453" s="404"/>
      <c r="Q4453" s="405"/>
      <c r="S4453" s="405"/>
      <c r="T4453" s="403"/>
      <c r="U4453" s="406"/>
      <c r="V4453" s="400"/>
      <c r="W4453" s="405"/>
      <c r="X4453" s="405"/>
      <c r="Y4453" s="403"/>
      <c r="Z4453" s="407"/>
      <c r="AA4453" s="403"/>
      <c r="AB4453" s="405"/>
      <c r="AC4453" s="403"/>
      <c r="AD4453" s="406"/>
      <c r="AG4453" s="403"/>
      <c r="AH4453" s="403"/>
      <c r="AI4453" s="405"/>
      <c r="AL4453" s="403"/>
      <c r="AN4453" s="403"/>
      <c r="AO4453" s="405"/>
      <c r="AP4453" s="403"/>
      <c r="AQ4453" s="403"/>
      <c r="AR4453" s="403"/>
      <c r="AS4453" s="403"/>
      <c r="AT4453" s="403"/>
      <c r="AU4453" s="403"/>
      <c r="AV4453" s="405"/>
      <c r="AW4453" s="404"/>
      <c r="AY4453" s="403"/>
      <c r="BC4453" s="403"/>
      <c r="BD4453" s="403"/>
      <c r="BE4453" s="403"/>
      <c r="BF4453" s="403"/>
      <c r="BG4453" s="403"/>
      <c r="BH4453" s="403"/>
      <c r="BI4453" s="403"/>
      <c r="BJ4453" s="403"/>
      <c r="BK4453" s="403"/>
    </row>
    <row r="4454" spans="1:63" x14ac:dyDescent="0.25">
      <c r="A4454" s="405"/>
      <c r="B4454" s="400"/>
      <c r="C4454" s="403"/>
      <c r="D4454" s="403"/>
      <c r="E4454" s="403"/>
      <c r="I4454" s="404"/>
      <c r="Q4454" s="405"/>
      <c r="S4454" s="405"/>
      <c r="T4454" s="403"/>
      <c r="U4454" s="406"/>
      <c r="V4454" s="400"/>
      <c r="W4454" s="405"/>
      <c r="X4454" s="405"/>
      <c r="Y4454" s="403"/>
      <c r="Z4454" s="407"/>
      <c r="AA4454" s="403"/>
      <c r="AB4454" s="405"/>
      <c r="AC4454" s="403"/>
      <c r="AD4454" s="406"/>
      <c r="AG4454" s="403"/>
      <c r="AH4454" s="403"/>
      <c r="AI4454" s="405"/>
      <c r="AL4454" s="403"/>
      <c r="AN4454" s="403"/>
      <c r="AO4454" s="405"/>
      <c r="AP4454" s="403"/>
      <c r="AQ4454" s="403"/>
      <c r="AR4454" s="403"/>
      <c r="AS4454" s="403"/>
      <c r="AT4454" s="403"/>
      <c r="AU4454" s="403"/>
      <c r="AV4454" s="405"/>
      <c r="AW4454" s="404"/>
      <c r="AY4454" s="403"/>
      <c r="BC4454" s="403"/>
      <c r="BD4454" s="403"/>
      <c r="BE4454" s="403"/>
      <c r="BF4454" s="403"/>
      <c r="BG4454" s="403"/>
      <c r="BH4454" s="403"/>
      <c r="BI4454" s="403"/>
      <c r="BJ4454" s="403"/>
      <c r="BK4454" s="403"/>
    </row>
    <row r="4455" spans="1:63" x14ac:dyDescent="0.25">
      <c r="A4455" s="405"/>
      <c r="B4455" s="400"/>
      <c r="C4455" s="403"/>
      <c r="D4455" s="403"/>
      <c r="E4455" s="403"/>
      <c r="I4455" s="404"/>
      <c r="Q4455" s="405"/>
      <c r="S4455" s="405"/>
      <c r="T4455" s="403"/>
      <c r="U4455" s="406"/>
      <c r="V4455" s="400"/>
      <c r="W4455" s="405"/>
      <c r="X4455" s="405"/>
      <c r="Y4455" s="403"/>
      <c r="Z4455" s="407"/>
      <c r="AA4455" s="403"/>
      <c r="AB4455" s="405"/>
      <c r="AC4455" s="403"/>
      <c r="AD4455" s="406"/>
      <c r="AG4455" s="403"/>
      <c r="AH4455" s="403"/>
      <c r="AI4455" s="405"/>
      <c r="AL4455" s="403"/>
      <c r="AN4455" s="403"/>
      <c r="AO4455" s="405"/>
      <c r="AP4455" s="403"/>
      <c r="AQ4455" s="403"/>
      <c r="AR4455" s="403"/>
      <c r="AS4455" s="403"/>
      <c r="AT4455" s="403"/>
      <c r="AU4455" s="403"/>
      <c r="AV4455" s="405"/>
      <c r="AW4455" s="404"/>
      <c r="AY4455" s="403"/>
      <c r="BC4455" s="403"/>
      <c r="BD4455" s="403"/>
      <c r="BE4455" s="403"/>
      <c r="BF4455" s="403"/>
      <c r="BG4455" s="403"/>
      <c r="BH4455" s="403"/>
      <c r="BI4455" s="403"/>
      <c r="BJ4455" s="403"/>
      <c r="BK4455" s="403"/>
    </row>
    <row r="4456" spans="1:63" x14ac:dyDescent="0.25">
      <c r="A4456" s="405"/>
      <c r="B4456" s="400"/>
      <c r="C4456" s="403"/>
      <c r="D4456" s="403"/>
      <c r="E4456" s="403"/>
      <c r="I4456" s="404"/>
      <c r="Q4456" s="405"/>
      <c r="S4456" s="405"/>
      <c r="T4456" s="403"/>
      <c r="U4456" s="406"/>
      <c r="V4456" s="400"/>
      <c r="W4456" s="405"/>
      <c r="X4456" s="405"/>
      <c r="Y4456" s="403"/>
      <c r="Z4456" s="407"/>
      <c r="AA4456" s="403"/>
      <c r="AB4456" s="405"/>
      <c r="AC4456" s="403"/>
      <c r="AD4456" s="406"/>
      <c r="AG4456" s="403"/>
      <c r="AH4456" s="403"/>
      <c r="AI4456" s="405"/>
      <c r="AL4456" s="403"/>
      <c r="AN4456" s="403"/>
      <c r="AO4456" s="405"/>
      <c r="AP4456" s="403"/>
      <c r="AQ4456" s="403"/>
      <c r="AR4456" s="403"/>
      <c r="AS4456" s="403"/>
      <c r="AT4456" s="403"/>
      <c r="AU4456" s="403"/>
      <c r="AV4456" s="405"/>
      <c r="AW4456" s="404"/>
      <c r="AY4456" s="403"/>
      <c r="BC4456" s="403"/>
      <c r="BD4456" s="403"/>
      <c r="BE4456" s="403"/>
      <c r="BF4456" s="403"/>
      <c r="BG4456" s="403"/>
      <c r="BH4456" s="403"/>
      <c r="BI4456" s="403"/>
      <c r="BJ4456" s="403"/>
      <c r="BK4456" s="403"/>
    </row>
    <row r="4457" spans="1:63" x14ac:dyDescent="0.25">
      <c r="A4457" s="405"/>
      <c r="B4457" s="400"/>
      <c r="C4457" s="403"/>
      <c r="D4457" s="403"/>
      <c r="E4457" s="403"/>
      <c r="I4457" s="404"/>
      <c r="Q4457" s="405"/>
      <c r="S4457" s="405"/>
      <c r="T4457" s="403"/>
      <c r="U4457" s="406"/>
      <c r="V4457" s="400"/>
      <c r="W4457" s="405"/>
      <c r="X4457" s="405"/>
      <c r="Y4457" s="403"/>
      <c r="Z4457" s="407"/>
      <c r="AA4457" s="403"/>
      <c r="AB4457" s="405"/>
      <c r="AC4457" s="403"/>
      <c r="AD4457" s="406"/>
      <c r="AG4457" s="403"/>
      <c r="AH4457" s="403"/>
      <c r="AI4457" s="405"/>
      <c r="AL4457" s="403"/>
      <c r="AN4457" s="403"/>
      <c r="AO4457" s="405"/>
      <c r="AP4457" s="403"/>
      <c r="AQ4457" s="403"/>
      <c r="AR4457" s="403"/>
      <c r="AS4457" s="403"/>
      <c r="AT4457" s="403"/>
      <c r="AU4457" s="403"/>
      <c r="AV4457" s="405"/>
      <c r="AW4457" s="404"/>
      <c r="AY4457" s="403"/>
      <c r="BC4457" s="403"/>
      <c r="BD4457" s="403"/>
      <c r="BE4457" s="403"/>
      <c r="BF4457" s="403"/>
      <c r="BG4457" s="403"/>
      <c r="BH4457" s="403"/>
      <c r="BI4457" s="403"/>
      <c r="BJ4457" s="403"/>
      <c r="BK4457" s="403"/>
    </row>
    <row r="4458" spans="1:63" x14ac:dyDescent="0.25">
      <c r="A4458" s="405"/>
      <c r="B4458" s="400"/>
      <c r="C4458" s="403"/>
      <c r="D4458" s="403"/>
      <c r="E4458" s="403"/>
      <c r="I4458" s="404"/>
      <c r="Q4458" s="405"/>
      <c r="S4458" s="405"/>
      <c r="T4458" s="403"/>
      <c r="U4458" s="406"/>
      <c r="V4458" s="400"/>
      <c r="W4458" s="405"/>
      <c r="X4458" s="405"/>
      <c r="Y4458" s="403"/>
      <c r="Z4458" s="407"/>
      <c r="AA4458" s="403"/>
      <c r="AB4458" s="405"/>
      <c r="AC4458" s="403"/>
      <c r="AD4458" s="406"/>
      <c r="AG4458" s="403"/>
      <c r="AH4458" s="403"/>
      <c r="AI4458" s="405"/>
      <c r="AL4458" s="403"/>
      <c r="AN4458" s="403"/>
      <c r="AO4458" s="405"/>
      <c r="AP4458" s="403"/>
      <c r="AQ4458" s="403"/>
      <c r="AR4458" s="403"/>
      <c r="AS4458" s="403"/>
      <c r="AT4458" s="403"/>
      <c r="AU4458" s="403"/>
      <c r="AV4458" s="405"/>
      <c r="AW4458" s="404"/>
      <c r="AY4458" s="403"/>
      <c r="BC4458" s="403"/>
      <c r="BD4458" s="403"/>
      <c r="BE4458" s="403"/>
      <c r="BF4458" s="403"/>
      <c r="BG4458" s="403"/>
      <c r="BH4458" s="403"/>
      <c r="BI4458" s="403"/>
      <c r="BJ4458" s="403"/>
      <c r="BK4458" s="403"/>
    </row>
    <row r="4459" spans="1:63" x14ac:dyDescent="0.25">
      <c r="A4459" s="405"/>
      <c r="B4459" s="400"/>
      <c r="C4459" s="403"/>
      <c r="D4459" s="403"/>
      <c r="E4459" s="403"/>
      <c r="I4459" s="404"/>
      <c r="Q4459" s="405"/>
      <c r="S4459" s="405"/>
      <c r="T4459" s="403"/>
      <c r="U4459" s="406"/>
      <c r="V4459" s="400"/>
      <c r="W4459" s="405"/>
      <c r="X4459" s="405"/>
      <c r="Y4459" s="403"/>
      <c r="Z4459" s="407"/>
      <c r="AA4459" s="403"/>
      <c r="AB4459" s="405"/>
      <c r="AC4459" s="403"/>
      <c r="AD4459" s="406"/>
      <c r="AG4459" s="403"/>
      <c r="AH4459" s="403"/>
      <c r="AI4459" s="405"/>
      <c r="AL4459" s="403"/>
      <c r="AN4459" s="403"/>
      <c r="AO4459" s="405"/>
      <c r="AP4459" s="403"/>
      <c r="AQ4459" s="403"/>
      <c r="AR4459" s="403"/>
      <c r="AS4459" s="403"/>
      <c r="AT4459" s="403"/>
      <c r="AU4459" s="403"/>
      <c r="AV4459" s="405"/>
      <c r="AW4459" s="404"/>
      <c r="AY4459" s="403"/>
      <c r="BC4459" s="403"/>
      <c r="BD4459" s="403"/>
      <c r="BE4459" s="403"/>
      <c r="BF4459" s="403"/>
      <c r="BG4459" s="403"/>
      <c r="BH4459" s="403"/>
      <c r="BI4459" s="403"/>
      <c r="BJ4459" s="403"/>
      <c r="BK4459" s="403"/>
    </row>
    <row r="4460" spans="1:63" x14ac:dyDescent="0.25">
      <c r="A4460" s="405"/>
      <c r="B4460" s="400"/>
      <c r="C4460" s="403"/>
      <c r="D4460" s="403"/>
      <c r="E4460" s="403"/>
      <c r="I4460" s="404"/>
      <c r="Q4460" s="405"/>
      <c r="S4460" s="405"/>
      <c r="T4460" s="403"/>
      <c r="U4460" s="406"/>
      <c r="V4460" s="400"/>
      <c r="W4460" s="405"/>
      <c r="X4460" s="405"/>
      <c r="Y4460" s="403"/>
      <c r="Z4460" s="407"/>
      <c r="AA4460" s="403"/>
      <c r="AB4460" s="405"/>
      <c r="AC4460" s="403"/>
      <c r="AD4460" s="406"/>
      <c r="AG4460" s="403"/>
      <c r="AH4460" s="403"/>
      <c r="AI4460" s="405"/>
      <c r="AL4460" s="403"/>
      <c r="AN4460" s="403"/>
      <c r="AO4460" s="405"/>
      <c r="AP4460" s="403"/>
      <c r="AQ4460" s="403"/>
      <c r="AR4460" s="403"/>
      <c r="AS4460" s="403"/>
      <c r="AT4460" s="403"/>
      <c r="AU4460" s="403"/>
      <c r="AV4460" s="405"/>
      <c r="AW4460" s="404"/>
      <c r="AY4460" s="403"/>
      <c r="BC4460" s="403"/>
      <c r="BD4460" s="403"/>
      <c r="BE4460" s="403"/>
      <c r="BF4460" s="403"/>
      <c r="BG4460" s="403"/>
      <c r="BH4460" s="403"/>
      <c r="BI4460" s="403"/>
      <c r="BJ4460" s="403"/>
      <c r="BK4460" s="403"/>
    </row>
    <row r="4461" spans="1:63" x14ac:dyDescent="0.25">
      <c r="A4461" s="405"/>
      <c r="B4461" s="400"/>
      <c r="C4461" s="403"/>
      <c r="D4461" s="403"/>
      <c r="E4461" s="403"/>
      <c r="I4461" s="404"/>
      <c r="Q4461" s="405"/>
      <c r="S4461" s="405"/>
      <c r="T4461" s="403"/>
      <c r="U4461" s="406"/>
      <c r="V4461" s="400"/>
      <c r="W4461" s="405"/>
      <c r="X4461" s="405"/>
      <c r="Y4461" s="403"/>
      <c r="Z4461" s="407"/>
      <c r="AA4461" s="403"/>
      <c r="AB4461" s="405"/>
      <c r="AC4461" s="403"/>
      <c r="AD4461" s="406"/>
      <c r="AG4461" s="403"/>
      <c r="AH4461" s="403"/>
      <c r="AI4461" s="405"/>
      <c r="AL4461" s="403"/>
      <c r="AN4461" s="403"/>
      <c r="AO4461" s="405"/>
      <c r="AP4461" s="403"/>
      <c r="AQ4461" s="403"/>
      <c r="AR4461" s="403"/>
      <c r="AS4461" s="403"/>
      <c r="AT4461" s="403"/>
      <c r="AU4461" s="403"/>
      <c r="AV4461" s="405"/>
      <c r="AW4461" s="404"/>
      <c r="AY4461" s="403"/>
      <c r="BC4461" s="403"/>
      <c r="BD4461" s="403"/>
      <c r="BE4461" s="403"/>
      <c r="BF4461" s="403"/>
      <c r="BG4461" s="403"/>
      <c r="BH4461" s="403"/>
      <c r="BI4461" s="403"/>
      <c r="BJ4461" s="403"/>
      <c r="BK4461" s="403"/>
    </row>
    <row r="4462" spans="1:63" x14ac:dyDescent="0.25">
      <c r="A4462" s="405"/>
      <c r="B4462" s="400"/>
      <c r="C4462" s="403"/>
      <c r="D4462" s="403"/>
      <c r="E4462" s="403"/>
      <c r="I4462" s="404"/>
      <c r="Q4462" s="405"/>
      <c r="S4462" s="405"/>
      <c r="T4462" s="403"/>
      <c r="U4462" s="406"/>
      <c r="V4462" s="400"/>
      <c r="W4462" s="405"/>
      <c r="X4462" s="405"/>
      <c r="Y4462" s="403"/>
      <c r="Z4462" s="407"/>
      <c r="AA4462" s="403"/>
      <c r="AB4462" s="405"/>
      <c r="AC4462" s="403"/>
      <c r="AD4462" s="406"/>
      <c r="AG4462" s="403"/>
      <c r="AH4462" s="403"/>
      <c r="AI4462" s="405"/>
      <c r="AL4462" s="403"/>
      <c r="AN4462" s="403"/>
      <c r="AO4462" s="405"/>
      <c r="AP4462" s="403"/>
      <c r="AQ4462" s="403"/>
      <c r="AR4462" s="403"/>
      <c r="AS4462" s="403"/>
      <c r="AT4462" s="403"/>
      <c r="AU4462" s="403"/>
      <c r="AV4462" s="405"/>
      <c r="AW4462" s="404"/>
      <c r="AY4462" s="403"/>
      <c r="BC4462" s="403"/>
      <c r="BD4462" s="403"/>
      <c r="BE4462" s="403"/>
      <c r="BF4462" s="403"/>
      <c r="BG4462" s="403"/>
      <c r="BH4462" s="403"/>
      <c r="BI4462" s="403"/>
      <c r="BJ4462" s="403"/>
      <c r="BK4462" s="403"/>
    </row>
    <row r="4463" spans="1:63" x14ac:dyDescent="0.25">
      <c r="A4463" s="405"/>
      <c r="B4463" s="400"/>
      <c r="C4463" s="403"/>
      <c r="D4463" s="403"/>
      <c r="E4463" s="403"/>
      <c r="I4463" s="404"/>
      <c r="Q4463" s="405"/>
      <c r="S4463" s="405"/>
      <c r="T4463" s="403"/>
      <c r="U4463" s="406"/>
      <c r="V4463" s="400"/>
      <c r="W4463" s="405"/>
      <c r="X4463" s="405"/>
      <c r="Y4463" s="403"/>
      <c r="Z4463" s="407"/>
      <c r="AA4463" s="403"/>
      <c r="AB4463" s="405"/>
      <c r="AC4463" s="403"/>
      <c r="AD4463" s="406"/>
      <c r="AG4463" s="403"/>
      <c r="AH4463" s="403"/>
      <c r="AI4463" s="405"/>
      <c r="AL4463" s="403"/>
      <c r="AN4463" s="403"/>
      <c r="AO4463" s="405"/>
      <c r="AP4463" s="403"/>
      <c r="AQ4463" s="403"/>
      <c r="AR4463" s="403"/>
      <c r="AS4463" s="403"/>
      <c r="AT4463" s="403"/>
      <c r="AU4463" s="403"/>
      <c r="AV4463" s="405"/>
      <c r="AW4463" s="404"/>
      <c r="AY4463" s="403"/>
      <c r="BC4463" s="403"/>
      <c r="BD4463" s="403"/>
      <c r="BE4463" s="403"/>
      <c r="BF4463" s="403"/>
      <c r="BG4463" s="403"/>
      <c r="BH4463" s="403"/>
      <c r="BI4463" s="403"/>
      <c r="BJ4463" s="403"/>
      <c r="BK4463" s="403"/>
    </row>
    <row r="4464" spans="1:63" x14ac:dyDescent="0.25">
      <c r="A4464" s="405"/>
      <c r="B4464" s="400"/>
      <c r="C4464" s="403"/>
      <c r="D4464" s="403"/>
      <c r="E4464" s="403"/>
      <c r="I4464" s="404"/>
      <c r="Q4464" s="405"/>
      <c r="S4464" s="405"/>
      <c r="T4464" s="403"/>
      <c r="U4464" s="406"/>
      <c r="V4464" s="400"/>
      <c r="W4464" s="405"/>
      <c r="X4464" s="405"/>
      <c r="Y4464" s="403"/>
      <c r="Z4464" s="407"/>
      <c r="AA4464" s="403"/>
      <c r="AB4464" s="405"/>
      <c r="AC4464" s="403"/>
      <c r="AD4464" s="406"/>
      <c r="AG4464" s="403"/>
      <c r="AH4464" s="403"/>
      <c r="AI4464" s="405"/>
      <c r="AL4464" s="403"/>
      <c r="AN4464" s="403"/>
      <c r="AO4464" s="405"/>
      <c r="AP4464" s="403"/>
      <c r="AQ4464" s="403"/>
      <c r="AR4464" s="403"/>
      <c r="AS4464" s="403"/>
      <c r="AT4464" s="403"/>
      <c r="AU4464" s="403"/>
      <c r="AV4464" s="405"/>
      <c r="AW4464" s="404"/>
      <c r="AY4464" s="403"/>
      <c r="BC4464" s="403"/>
      <c r="BD4464" s="403"/>
      <c r="BE4464" s="403"/>
      <c r="BF4464" s="403"/>
      <c r="BG4464" s="403"/>
      <c r="BH4464" s="403"/>
      <c r="BI4464" s="403"/>
      <c r="BJ4464" s="403"/>
      <c r="BK4464" s="403"/>
    </row>
    <row r="4465" spans="1:63" x14ac:dyDescent="0.25">
      <c r="A4465" s="405"/>
      <c r="B4465" s="400"/>
      <c r="C4465" s="403"/>
      <c r="D4465" s="403"/>
      <c r="E4465" s="403"/>
      <c r="I4465" s="404"/>
      <c r="Q4465" s="405"/>
      <c r="S4465" s="405"/>
      <c r="T4465" s="403"/>
      <c r="U4465" s="406"/>
      <c r="V4465" s="400"/>
      <c r="W4465" s="405"/>
      <c r="X4465" s="405"/>
      <c r="Y4465" s="403"/>
      <c r="Z4465" s="407"/>
      <c r="AA4465" s="403"/>
      <c r="AB4465" s="405"/>
      <c r="AC4465" s="403"/>
      <c r="AD4465" s="406"/>
      <c r="AG4465" s="403"/>
      <c r="AH4465" s="403"/>
      <c r="AI4465" s="405"/>
      <c r="AL4465" s="403"/>
      <c r="AN4465" s="403"/>
      <c r="AO4465" s="405"/>
      <c r="AP4465" s="403"/>
      <c r="AQ4465" s="403"/>
      <c r="AR4465" s="403"/>
      <c r="AS4465" s="403"/>
      <c r="AT4465" s="403"/>
      <c r="AU4465" s="403"/>
      <c r="AV4465" s="405"/>
      <c r="AW4465" s="404"/>
      <c r="AY4465" s="403"/>
      <c r="BC4465" s="403"/>
      <c r="BD4465" s="403"/>
      <c r="BE4465" s="403"/>
      <c r="BF4465" s="403"/>
      <c r="BG4465" s="403"/>
      <c r="BH4465" s="403"/>
      <c r="BI4465" s="403"/>
      <c r="BJ4465" s="403"/>
      <c r="BK4465" s="403"/>
    </row>
    <row r="4466" spans="1:63" x14ac:dyDescent="0.25">
      <c r="A4466" s="405"/>
      <c r="B4466" s="400"/>
      <c r="C4466" s="403"/>
      <c r="D4466" s="403"/>
      <c r="E4466" s="403"/>
      <c r="I4466" s="404"/>
      <c r="Q4466" s="405"/>
      <c r="S4466" s="405"/>
      <c r="T4466" s="403"/>
      <c r="U4466" s="406"/>
      <c r="V4466" s="400"/>
      <c r="W4466" s="405"/>
      <c r="X4466" s="405"/>
      <c r="Y4466" s="403"/>
      <c r="Z4466" s="407"/>
      <c r="AA4466" s="403"/>
      <c r="AB4466" s="405"/>
      <c r="AC4466" s="403"/>
      <c r="AD4466" s="406"/>
      <c r="AG4466" s="403"/>
      <c r="AH4466" s="403"/>
      <c r="AI4466" s="405"/>
      <c r="AL4466" s="403"/>
      <c r="AN4466" s="403"/>
      <c r="AO4466" s="405"/>
      <c r="AP4466" s="403"/>
      <c r="AQ4466" s="403"/>
      <c r="AR4466" s="403"/>
      <c r="AS4466" s="403"/>
      <c r="AT4466" s="403"/>
      <c r="AU4466" s="403"/>
      <c r="AV4466" s="405"/>
      <c r="AW4466" s="404"/>
      <c r="AY4466" s="403"/>
      <c r="BC4466" s="403"/>
      <c r="BD4466" s="403"/>
      <c r="BE4466" s="403"/>
      <c r="BF4466" s="403"/>
      <c r="BG4466" s="403"/>
      <c r="BH4466" s="403"/>
      <c r="BI4466" s="403"/>
      <c r="BJ4466" s="403"/>
      <c r="BK4466" s="403"/>
    </row>
    <row r="4467" spans="1:63" x14ac:dyDescent="0.25">
      <c r="A4467" s="405"/>
      <c r="B4467" s="400"/>
      <c r="C4467" s="403"/>
      <c r="D4467" s="403"/>
      <c r="E4467" s="403"/>
      <c r="I4467" s="404"/>
      <c r="Q4467" s="405"/>
      <c r="S4467" s="405"/>
      <c r="T4467" s="403"/>
      <c r="U4467" s="406"/>
      <c r="V4467" s="400"/>
      <c r="W4467" s="405"/>
      <c r="X4467" s="405"/>
      <c r="Y4467" s="403"/>
      <c r="Z4467" s="407"/>
      <c r="AA4467" s="403"/>
      <c r="AB4467" s="405"/>
      <c r="AC4467" s="403"/>
      <c r="AD4467" s="406"/>
      <c r="AG4467" s="403"/>
      <c r="AH4467" s="403"/>
      <c r="AI4467" s="405"/>
      <c r="AL4467" s="403"/>
      <c r="AN4467" s="403"/>
      <c r="AO4467" s="405"/>
      <c r="AP4467" s="403"/>
      <c r="AQ4467" s="403"/>
      <c r="AR4467" s="403"/>
      <c r="AS4467" s="403"/>
      <c r="AT4467" s="403"/>
      <c r="AU4467" s="403"/>
      <c r="AV4467" s="405"/>
      <c r="AW4467" s="404"/>
      <c r="AY4467" s="403"/>
      <c r="BC4467" s="403"/>
      <c r="BD4467" s="403"/>
      <c r="BE4467" s="403"/>
      <c r="BF4467" s="403"/>
      <c r="BG4467" s="403"/>
      <c r="BH4467" s="403"/>
      <c r="BI4467" s="403"/>
      <c r="BJ4467" s="403"/>
      <c r="BK4467" s="403"/>
    </row>
    <row r="4468" spans="1:63" x14ac:dyDescent="0.25">
      <c r="A4468" s="405"/>
      <c r="B4468" s="400"/>
      <c r="C4468" s="403"/>
      <c r="D4468" s="403"/>
      <c r="E4468" s="403"/>
      <c r="I4468" s="404"/>
      <c r="Q4468" s="405"/>
      <c r="S4468" s="405"/>
      <c r="T4468" s="403"/>
      <c r="U4468" s="406"/>
      <c r="V4468" s="400"/>
      <c r="W4468" s="405"/>
      <c r="X4468" s="405"/>
      <c r="Y4468" s="403"/>
      <c r="Z4468" s="407"/>
      <c r="AA4468" s="403"/>
      <c r="AB4468" s="405"/>
      <c r="AC4468" s="403"/>
      <c r="AD4468" s="406"/>
      <c r="AG4468" s="403"/>
      <c r="AH4468" s="403"/>
      <c r="AI4468" s="405"/>
      <c r="AL4468" s="403"/>
      <c r="AN4468" s="403"/>
      <c r="AO4468" s="405"/>
      <c r="AP4468" s="403"/>
      <c r="AQ4468" s="403"/>
      <c r="AR4468" s="403"/>
      <c r="AS4468" s="403"/>
      <c r="AT4468" s="403"/>
      <c r="AU4468" s="403"/>
      <c r="AV4468" s="405"/>
      <c r="AW4468" s="404"/>
      <c r="AY4468" s="403"/>
      <c r="BC4468" s="403"/>
      <c r="BD4468" s="403"/>
      <c r="BE4468" s="403"/>
      <c r="BF4468" s="403"/>
      <c r="BG4468" s="403"/>
      <c r="BH4468" s="403"/>
      <c r="BI4468" s="403"/>
      <c r="BJ4468" s="403"/>
      <c r="BK4468" s="403"/>
    </row>
    <row r="4469" spans="1:63" x14ac:dyDescent="0.25">
      <c r="A4469" s="405"/>
      <c r="B4469" s="400"/>
      <c r="C4469" s="403"/>
      <c r="D4469" s="403"/>
      <c r="E4469" s="403"/>
      <c r="I4469" s="404"/>
      <c r="Q4469" s="405"/>
      <c r="S4469" s="405"/>
      <c r="T4469" s="403"/>
      <c r="U4469" s="406"/>
      <c r="V4469" s="400"/>
      <c r="W4469" s="405"/>
      <c r="X4469" s="405"/>
      <c r="Y4469" s="403"/>
      <c r="Z4469" s="407"/>
      <c r="AA4469" s="403"/>
      <c r="AB4469" s="405"/>
      <c r="AC4469" s="403"/>
      <c r="AD4469" s="406"/>
      <c r="AG4469" s="403"/>
      <c r="AH4469" s="403"/>
      <c r="AI4469" s="405"/>
      <c r="AL4469" s="403"/>
      <c r="AN4469" s="403"/>
      <c r="AO4469" s="405"/>
      <c r="AP4469" s="403"/>
      <c r="AQ4469" s="403"/>
      <c r="AR4469" s="403"/>
      <c r="AS4469" s="403"/>
      <c r="AT4469" s="403"/>
      <c r="AU4469" s="403"/>
      <c r="AV4469" s="405"/>
      <c r="AW4469" s="404"/>
      <c r="AY4469" s="403"/>
      <c r="BC4469" s="403"/>
      <c r="BD4469" s="403"/>
      <c r="BE4469" s="403"/>
      <c r="BF4469" s="403"/>
      <c r="BG4469" s="403"/>
      <c r="BH4469" s="403"/>
      <c r="BI4469" s="403"/>
      <c r="BJ4469" s="403"/>
      <c r="BK4469" s="403"/>
    </row>
    <row r="4470" spans="1:63" x14ac:dyDescent="0.25">
      <c r="A4470" s="405"/>
      <c r="B4470" s="400"/>
      <c r="C4470" s="403"/>
      <c r="D4470" s="403"/>
      <c r="E4470" s="403"/>
      <c r="I4470" s="404"/>
      <c r="Q4470" s="405"/>
      <c r="S4470" s="405"/>
      <c r="T4470" s="403"/>
      <c r="U4470" s="406"/>
      <c r="V4470" s="400"/>
      <c r="W4470" s="405"/>
      <c r="X4470" s="405"/>
      <c r="Y4470" s="403"/>
      <c r="Z4470" s="407"/>
      <c r="AA4470" s="403"/>
      <c r="AB4470" s="405"/>
      <c r="AC4470" s="403"/>
      <c r="AD4470" s="406"/>
      <c r="AG4470" s="403"/>
      <c r="AH4470" s="403"/>
      <c r="AI4470" s="405"/>
      <c r="AL4470" s="403"/>
      <c r="AN4470" s="403"/>
      <c r="AO4470" s="405"/>
      <c r="AP4470" s="403"/>
      <c r="AQ4470" s="403"/>
      <c r="AR4470" s="403"/>
      <c r="AS4470" s="403"/>
      <c r="AT4470" s="403"/>
      <c r="AU4470" s="403"/>
      <c r="AV4470" s="405"/>
      <c r="AW4470" s="404"/>
      <c r="AY4470" s="403"/>
      <c r="BC4470" s="403"/>
      <c r="BD4470" s="403"/>
      <c r="BE4470" s="403"/>
      <c r="BF4470" s="403"/>
      <c r="BG4470" s="403"/>
      <c r="BH4470" s="403"/>
      <c r="BI4470" s="403"/>
      <c r="BJ4470" s="403"/>
      <c r="BK4470" s="403"/>
    </row>
    <row r="4471" spans="1:63" x14ac:dyDescent="0.25">
      <c r="A4471" s="405"/>
      <c r="B4471" s="400"/>
      <c r="C4471" s="403"/>
      <c r="D4471" s="403"/>
      <c r="E4471" s="403"/>
      <c r="I4471" s="404"/>
      <c r="Q4471" s="405"/>
      <c r="S4471" s="405"/>
      <c r="T4471" s="403"/>
      <c r="U4471" s="406"/>
      <c r="V4471" s="400"/>
      <c r="W4471" s="405"/>
      <c r="X4471" s="405"/>
      <c r="Y4471" s="403"/>
      <c r="Z4471" s="407"/>
      <c r="AA4471" s="403"/>
      <c r="AB4471" s="405"/>
      <c r="AC4471" s="403"/>
      <c r="AD4471" s="406"/>
      <c r="AG4471" s="403"/>
      <c r="AH4471" s="403"/>
      <c r="AI4471" s="405"/>
      <c r="AL4471" s="403"/>
      <c r="AN4471" s="403"/>
      <c r="AO4471" s="405"/>
      <c r="AP4471" s="403"/>
      <c r="AQ4471" s="403"/>
      <c r="AR4471" s="403"/>
      <c r="AS4471" s="403"/>
      <c r="AT4471" s="403"/>
      <c r="AU4471" s="403"/>
      <c r="AV4471" s="405"/>
      <c r="AW4471" s="404"/>
      <c r="AY4471" s="403"/>
      <c r="BC4471" s="403"/>
      <c r="BD4471" s="403"/>
      <c r="BE4471" s="403"/>
      <c r="BF4471" s="403"/>
      <c r="BG4471" s="403"/>
      <c r="BH4471" s="403"/>
      <c r="BI4471" s="403"/>
      <c r="BJ4471" s="403"/>
      <c r="BK4471" s="403"/>
    </row>
    <row r="4472" spans="1:63" x14ac:dyDescent="0.25">
      <c r="A4472" s="405"/>
      <c r="B4472" s="400"/>
      <c r="C4472" s="403"/>
      <c r="D4472" s="403"/>
      <c r="E4472" s="403"/>
      <c r="I4472" s="404"/>
      <c r="Q4472" s="405"/>
      <c r="S4472" s="405"/>
      <c r="T4472" s="403"/>
      <c r="U4472" s="406"/>
      <c r="V4472" s="400"/>
      <c r="W4472" s="405"/>
      <c r="X4472" s="405"/>
      <c r="Y4472" s="403"/>
      <c r="Z4472" s="407"/>
      <c r="AA4472" s="403"/>
      <c r="AB4472" s="405"/>
      <c r="AC4472" s="403"/>
      <c r="AD4472" s="406"/>
      <c r="AG4472" s="403"/>
      <c r="AH4472" s="403"/>
      <c r="AI4472" s="405"/>
      <c r="AL4472" s="403"/>
      <c r="AN4472" s="403"/>
      <c r="AO4472" s="405"/>
      <c r="AP4472" s="403"/>
      <c r="AQ4472" s="403"/>
      <c r="AR4472" s="403"/>
      <c r="AS4472" s="403"/>
      <c r="AT4472" s="403"/>
      <c r="AU4472" s="403"/>
      <c r="AV4472" s="405"/>
      <c r="AW4472" s="404"/>
      <c r="AY4472" s="403"/>
      <c r="BC4472" s="403"/>
      <c r="BD4472" s="403"/>
      <c r="BE4472" s="403"/>
      <c r="BF4472" s="403"/>
      <c r="BG4472" s="403"/>
      <c r="BH4472" s="403"/>
      <c r="BI4472" s="403"/>
      <c r="BJ4472" s="403"/>
      <c r="BK4472" s="403"/>
    </row>
    <row r="4473" spans="1:63" x14ac:dyDescent="0.25">
      <c r="A4473" s="405"/>
      <c r="B4473" s="400"/>
      <c r="C4473" s="403"/>
      <c r="D4473" s="403"/>
      <c r="E4473" s="403"/>
      <c r="I4473" s="404"/>
      <c r="Q4473" s="405"/>
      <c r="S4473" s="405"/>
      <c r="T4473" s="403"/>
      <c r="U4473" s="406"/>
      <c r="V4473" s="400"/>
      <c r="W4473" s="405"/>
      <c r="X4473" s="405"/>
      <c r="Y4473" s="403"/>
      <c r="Z4473" s="407"/>
      <c r="AA4473" s="403"/>
      <c r="AB4473" s="405"/>
      <c r="AC4473" s="403"/>
      <c r="AD4473" s="406"/>
      <c r="AG4473" s="403"/>
      <c r="AH4473" s="403"/>
      <c r="AI4473" s="405"/>
      <c r="AL4473" s="403"/>
      <c r="AN4473" s="403"/>
      <c r="AO4473" s="405"/>
      <c r="AP4473" s="403"/>
      <c r="AQ4473" s="403"/>
      <c r="AR4473" s="403"/>
      <c r="AS4473" s="403"/>
      <c r="AT4473" s="403"/>
      <c r="AU4473" s="403"/>
      <c r="AV4473" s="405"/>
      <c r="AW4473" s="404"/>
      <c r="AY4473" s="403"/>
      <c r="BC4473" s="403"/>
      <c r="BD4473" s="403"/>
      <c r="BE4473" s="403"/>
      <c r="BF4473" s="403"/>
      <c r="BG4473" s="403"/>
      <c r="BH4473" s="403"/>
      <c r="BI4473" s="403"/>
      <c r="BJ4473" s="403"/>
      <c r="BK4473" s="403"/>
    </row>
    <row r="4474" spans="1:63" x14ac:dyDescent="0.25">
      <c r="A4474" s="405"/>
      <c r="B4474" s="400"/>
      <c r="C4474" s="403"/>
      <c r="D4474" s="403"/>
      <c r="E4474" s="403"/>
      <c r="I4474" s="404"/>
      <c r="Q4474" s="405"/>
      <c r="S4474" s="405"/>
      <c r="T4474" s="403"/>
      <c r="U4474" s="406"/>
      <c r="V4474" s="400"/>
      <c r="W4474" s="405"/>
      <c r="X4474" s="405"/>
      <c r="Y4474" s="403"/>
      <c r="Z4474" s="407"/>
      <c r="AA4474" s="403"/>
      <c r="AB4474" s="405"/>
      <c r="AC4474" s="403"/>
      <c r="AD4474" s="406"/>
      <c r="AG4474" s="403"/>
      <c r="AH4474" s="403"/>
      <c r="AI4474" s="405"/>
      <c r="AL4474" s="403"/>
      <c r="AN4474" s="403"/>
      <c r="AO4474" s="405"/>
      <c r="AP4474" s="403"/>
      <c r="AQ4474" s="403"/>
      <c r="AR4474" s="403"/>
      <c r="AS4474" s="403"/>
      <c r="AT4474" s="403"/>
      <c r="AU4474" s="403"/>
      <c r="AV4474" s="405"/>
      <c r="AW4474" s="404"/>
      <c r="AY4474" s="403"/>
      <c r="BC4474" s="403"/>
      <c r="BD4474" s="403"/>
      <c r="BE4474" s="403"/>
      <c r="BF4474" s="403"/>
      <c r="BG4474" s="403"/>
      <c r="BH4474" s="403"/>
      <c r="BI4474" s="403"/>
      <c r="BJ4474" s="403"/>
      <c r="BK4474" s="403"/>
    </row>
    <row r="4475" spans="1:63" x14ac:dyDescent="0.25">
      <c r="A4475" s="405"/>
      <c r="B4475" s="400"/>
      <c r="C4475" s="403"/>
      <c r="D4475" s="403"/>
      <c r="E4475" s="403"/>
      <c r="I4475" s="404"/>
      <c r="Q4475" s="405"/>
      <c r="S4475" s="405"/>
      <c r="T4475" s="403"/>
      <c r="U4475" s="406"/>
      <c r="V4475" s="400"/>
      <c r="W4475" s="405"/>
      <c r="X4475" s="405"/>
      <c r="Y4475" s="403"/>
      <c r="Z4475" s="407"/>
      <c r="AA4475" s="403"/>
      <c r="AB4475" s="405"/>
      <c r="AC4475" s="403"/>
      <c r="AD4475" s="406"/>
      <c r="AG4475" s="403"/>
      <c r="AH4475" s="403"/>
      <c r="AI4475" s="405"/>
      <c r="AL4475" s="403"/>
      <c r="AN4475" s="403"/>
      <c r="AO4475" s="405"/>
      <c r="AP4475" s="403"/>
      <c r="AQ4475" s="403"/>
      <c r="AR4475" s="403"/>
      <c r="AS4475" s="403"/>
      <c r="AT4475" s="403"/>
      <c r="AU4475" s="403"/>
      <c r="AV4475" s="405"/>
      <c r="AW4475" s="404"/>
      <c r="AY4475" s="403"/>
      <c r="BC4475" s="403"/>
      <c r="BD4475" s="403"/>
      <c r="BE4475" s="403"/>
      <c r="BF4475" s="403"/>
      <c r="BG4475" s="403"/>
      <c r="BH4475" s="403"/>
      <c r="BI4475" s="403"/>
      <c r="BJ4475" s="403"/>
      <c r="BK4475" s="403"/>
    </row>
    <row r="4476" spans="1:63" x14ac:dyDescent="0.25">
      <c r="A4476" s="405"/>
      <c r="B4476" s="400"/>
      <c r="C4476" s="403"/>
      <c r="D4476" s="403"/>
      <c r="E4476" s="403"/>
      <c r="I4476" s="404"/>
      <c r="Q4476" s="405"/>
      <c r="S4476" s="405"/>
      <c r="T4476" s="403"/>
      <c r="U4476" s="406"/>
      <c r="V4476" s="400"/>
      <c r="W4476" s="405"/>
      <c r="X4476" s="405"/>
      <c r="Y4476" s="403"/>
      <c r="Z4476" s="407"/>
      <c r="AA4476" s="403"/>
      <c r="AB4476" s="405"/>
      <c r="AC4476" s="403"/>
      <c r="AD4476" s="406"/>
      <c r="AG4476" s="403"/>
      <c r="AH4476" s="403"/>
      <c r="AI4476" s="405"/>
      <c r="AL4476" s="403"/>
      <c r="AN4476" s="403"/>
      <c r="AO4476" s="405"/>
      <c r="AP4476" s="403"/>
      <c r="AQ4476" s="403"/>
      <c r="AR4476" s="403"/>
      <c r="AS4476" s="403"/>
      <c r="AT4476" s="403"/>
      <c r="AU4476" s="403"/>
      <c r="AV4476" s="405"/>
      <c r="AW4476" s="404"/>
      <c r="AY4476" s="403"/>
      <c r="BC4476" s="403"/>
      <c r="BD4476" s="403"/>
      <c r="BE4476" s="403"/>
      <c r="BF4476" s="403"/>
      <c r="BG4476" s="403"/>
      <c r="BH4476" s="403"/>
      <c r="BI4476" s="403"/>
      <c r="BJ4476" s="403"/>
      <c r="BK4476" s="403"/>
    </row>
    <row r="4477" spans="1:63" x14ac:dyDescent="0.25">
      <c r="A4477" s="405"/>
      <c r="B4477" s="400"/>
      <c r="C4477" s="403"/>
      <c r="D4477" s="403"/>
      <c r="E4477" s="403"/>
      <c r="I4477" s="404"/>
      <c r="Q4477" s="405"/>
      <c r="S4477" s="405"/>
      <c r="T4477" s="403"/>
      <c r="U4477" s="406"/>
      <c r="V4477" s="400"/>
      <c r="W4477" s="405"/>
      <c r="X4477" s="405"/>
      <c r="Y4477" s="403"/>
      <c r="Z4477" s="407"/>
      <c r="AA4477" s="403"/>
      <c r="AB4477" s="405"/>
      <c r="AC4477" s="403"/>
      <c r="AD4477" s="406"/>
      <c r="AG4477" s="403"/>
      <c r="AH4477" s="403"/>
      <c r="AI4477" s="405"/>
      <c r="AL4477" s="403"/>
      <c r="AN4477" s="403"/>
      <c r="AO4477" s="405"/>
      <c r="AP4477" s="403"/>
      <c r="AQ4477" s="403"/>
      <c r="AR4477" s="403"/>
      <c r="AS4477" s="403"/>
      <c r="AT4477" s="403"/>
      <c r="AU4477" s="403"/>
      <c r="AV4477" s="405"/>
      <c r="AW4477" s="404"/>
      <c r="AY4477" s="403"/>
      <c r="BC4477" s="403"/>
      <c r="BD4477" s="403"/>
      <c r="BE4477" s="403"/>
      <c r="BF4477" s="403"/>
      <c r="BG4477" s="403"/>
      <c r="BH4477" s="403"/>
      <c r="BI4477" s="403"/>
      <c r="BJ4477" s="403"/>
      <c r="BK4477" s="403"/>
    </row>
    <row r="4478" spans="1:63" x14ac:dyDescent="0.25">
      <c r="A4478" s="405"/>
      <c r="B4478" s="400"/>
      <c r="C4478" s="403"/>
      <c r="D4478" s="403"/>
      <c r="E4478" s="403"/>
      <c r="I4478" s="404"/>
      <c r="Q4478" s="405"/>
      <c r="S4478" s="405"/>
      <c r="T4478" s="403"/>
      <c r="U4478" s="406"/>
      <c r="V4478" s="400"/>
      <c r="W4478" s="405"/>
      <c r="X4478" s="405"/>
      <c r="Y4478" s="403"/>
      <c r="Z4478" s="407"/>
      <c r="AA4478" s="403"/>
      <c r="AB4478" s="405"/>
      <c r="AC4478" s="403"/>
      <c r="AD4478" s="406"/>
      <c r="AG4478" s="403"/>
      <c r="AH4478" s="403"/>
      <c r="AI4478" s="405"/>
      <c r="AL4478" s="403"/>
      <c r="AN4478" s="403"/>
      <c r="AO4478" s="405"/>
      <c r="AP4478" s="403"/>
      <c r="AQ4478" s="403"/>
      <c r="AR4478" s="403"/>
      <c r="AS4478" s="403"/>
      <c r="AT4478" s="403"/>
      <c r="AU4478" s="403"/>
      <c r="AV4478" s="405"/>
      <c r="AW4478" s="404"/>
      <c r="AY4478" s="403"/>
      <c r="BC4478" s="403"/>
      <c r="BD4478" s="403"/>
      <c r="BE4478" s="403"/>
      <c r="BF4478" s="403"/>
      <c r="BG4478" s="403"/>
      <c r="BH4478" s="403"/>
      <c r="BI4478" s="403"/>
      <c r="BJ4478" s="403"/>
      <c r="BK4478" s="403"/>
    </row>
    <row r="4479" spans="1:63" x14ac:dyDescent="0.25">
      <c r="A4479" s="405"/>
      <c r="B4479" s="400"/>
      <c r="C4479" s="403"/>
      <c r="D4479" s="403"/>
      <c r="E4479" s="403"/>
      <c r="I4479" s="404"/>
      <c r="Q4479" s="405"/>
      <c r="S4479" s="405"/>
      <c r="T4479" s="403"/>
      <c r="U4479" s="406"/>
      <c r="V4479" s="400"/>
      <c r="W4479" s="405"/>
      <c r="X4479" s="405"/>
      <c r="Y4479" s="403"/>
      <c r="Z4479" s="407"/>
      <c r="AA4479" s="403"/>
      <c r="AB4479" s="405"/>
      <c r="AC4479" s="403"/>
      <c r="AD4479" s="406"/>
      <c r="AG4479" s="403"/>
      <c r="AH4479" s="403"/>
      <c r="AI4479" s="405"/>
      <c r="AL4479" s="403"/>
      <c r="AN4479" s="403"/>
      <c r="AO4479" s="405"/>
      <c r="AP4479" s="403"/>
      <c r="AQ4479" s="403"/>
      <c r="AR4479" s="403"/>
      <c r="AS4479" s="403"/>
      <c r="AT4479" s="403"/>
      <c r="AU4479" s="403"/>
      <c r="AV4479" s="405"/>
      <c r="AW4479" s="404"/>
      <c r="AY4479" s="403"/>
      <c r="BC4479" s="403"/>
      <c r="BD4479" s="403"/>
      <c r="BE4479" s="403"/>
      <c r="BF4479" s="403"/>
      <c r="BG4479" s="403"/>
      <c r="BH4479" s="403"/>
      <c r="BI4479" s="403"/>
      <c r="BJ4479" s="403"/>
      <c r="BK4479" s="403"/>
    </row>
    <row r="4480" spans="1:63" x14ac:dyDescent="0.25">
      <c r="A4480" s="405"/>
      <c r="B4480" s="400"/>
      <c r="C4480" s="403"/>
      <c r="D4480" s="403"/>
      <c r="E4480" s="403"/>
      <c r="I4480" s="404"/>
      <c r="Q4480" s="405"/>
      <c r="S4480" s="405"/>
      <c r="T4480" s="403"/>
      <c r="U4480" s="406"/>
      <c r="V4480" s="400"/>
      <c r="W4480" s="405"/>
      <c r="X4480" s="405"/>
      <c r="Y4480" s="403"/>
      <c r="Z4480" s="407"/>
      <c r="AA4480" s="403"/>
      <c r="AB4480" s="405"/>
      <c r="AC4480" s="403"/>
      <c r="AD4480" s="406"/>
      <c r="AG4480" s="403"/>
      <c r="AH4480" s="403"/>
      <c r="AI4480" s="405"/>
      <c r="AL4480" s="403"/>
      <c r="AN4480" s="403"/>
      <c r="AO4480" s="405"/>
      <c r="AP4480" s="403"/>
      <c r="AQ4480" s="403"/>
      <c r="AR4480" s="403"/>
      <c r="AS4480" s="403"/>
      <c r="AT4480" s="403"/>
      <c r="AU4480" s="403"/>
      <c r="AV4480" s="405"/>
      <c r="AW4480" s="404"/>
      <c r="AY4480" s="403"/>
      <c r="BC4480" s="403"/>
      <c r="BD4480" s="403"/>
      <c r="BE4480" s="403"/>
      <c r="BF4480" s="403"/>
      <c r="BG4480" s="403"/>
      <c r="BH4480" s="403"/>
      <c r="BI4480" s="403"/>
      <c r="BJ4480" s="403"/>
      <c r="BK4480" s="403"/>
    </row>
    <row r="4481" spans="1:63" x14ac:dyDescent="0.25">
      <c r="A4481" s="405"/>
      <c r="B4481" s="400"/>
      <c r="C4481" s="403"/>
      <c r="D4481" s="403"/>
      <c r="E4481" s="403"/>
      <c r="I4481" s="404"/>
      <c r="Q4481" s="405"/>
      <c r="S4481" s="405"/>
      <c r="T4481" s="403"/>
      <c r="U4481" s="406"/>
      <c r="V4481" s="400"/>
      <c r="W4481" s="405"/>
      <c r="X4481" s="405"/>
      <c r="Y4481" s="403"/>
      <c r="Z4481" s="407"/>
      <c r="AA4481" s="403"/>
      <c r="AB4481" s="405"/>
      <c r="AC4481" s="403"/>
      <c r="AD4481" s="406"/>
      <c r="AG4481" s="403"/>
      <c r="AH4481" s="403"/>
      <c r="AI4481" s="405"/>
      <c r="AL4481" s="403"/>
      <c r="AN4481" s="403"/>
      <c r="AO4481" s="405"/>
      <c r="AP4481" s="403"/>
      <c r="AQ4481" s="403"/>
      <c r="AR4481" s="403"/>
      <c r="AS4481" s="403"/>
      <c r="AT4481" s="403"/>
      <c r="AU4481" s="403"/>
      <c r="AV4481" s="405"/>
      <c r="AW4481" s="404"/>
      <c r="AY4481" s="403"/>
      <c r="BC4481" s="403"/>
      <c r="BD4481" s="403"/>
      <c r="BE4481" s="403"/>
      <c r="BF4481" s="403"/>
      <c r="BG4481" s="403"/>
      <c r="BH4481" s="403"/>
      <c r="BI4481" s="403"/>
      <c r="BJ4481" s="403"/>
      <c r="BK4481" s="403"/>
    </row>
    <row r="4482" spans="1:63" x14ac:dyDescent="0.25">
      <c r="A4482" s="405"/>
      <c r="B4482" s="400"/>
      <c r="C4482" s="403"/>
      <c r="D4482" s="403"/>
      <c r="E4482" s="403"/>
      <c r="I4482" s="404"/>
      <c r="Q4482" s="405"/>
      <c r="S4482" s="405"/>
      <c r="T4482" s="403"/>
      <c r="U4482" s="406"/>
      <c r="V4482" s="400"/>
      <c r="W4482" s="405"/>
      <c r="X4482" s="405"/>
      <c r="Y4482" s="403"/>
      <c r="Z4482" s="407"/>
      <c r="AA4482" s="403"/>
      <c r="AB4482" s="405"/>
      <c r="AC4482" s="403"/>
      <c r="AD4482" s="406"/>
      <c r="AG4482" s="403"/>
      <c r="AH4482" s="403"/>
      <c r="AI4482" s="405"/>
      <c r="AL4482" s="403"/>
      <c r="AN4482" s="403"/>
      <c r="AO4482" s="405"/>
      <c r="AP4482" s="403"/>
      <c r="AQ4482" s="403"/>
      <c r="AR4482" s="403"/>
      <c r="AS4482" s="403"/>
      <c r="AT4482" s="403"/>
      <c r="AU4482" s="403"/>
      <c r="AV4482" s="405"/>
      <c r="AW4482" s="404"/>
      <c r="AY4482" s="403"/>
      <c r="BC4482" s="403"/>
      <c r="BD4482" s="403"/>
      <c r="BE4482" s="403"/>
      <c r="BF4482" s="403"/>
      <c r="BG4482" s="403"/>
      <c r="BH4482" s="403"/>
      <c r="BI4482" s="403"/>
      <c r="BJ4482" s="403"/>
      <c r="BK4482" s="403"/>
    </row>
    <row r="4483" spans="1:63" x14ac:dyDescent="0.25">
      <c r="A4483" s="405"/>
      <c r="B4483" s="400"/>
      <c r="C4483" s="403"/>
      <c r="D4483" s="403"/>
      <c r="E4483" s="403"/>
      <c r="I4483" s="404"/>
      <c r="Q4483" s="405"/>
      <c r="S4483" s="405"/>
      <c r="T4483" s="403"/>
      <c r="U4483" s="406"/>
      <c r="V4483" s="400"/>
      <c r="W4483" s="405"/>
      <c r="X4483" s="405"/>
      <c r="Y4483" s="403"/>
      <c r="Z4483" s="407"/>
      <c r="AA4483" s="403"/>
      <c r="AB4483" s="405"/>
      <c r="AC4483" s="403"/>
      <c r="AD4483" s="406"/>
      <c r="AG4483" s="403"/>
      <c r="AH4483" s="403"/>
      <c r="AI4483" s="405"/>
      <c r="AL4483" s="403"/>
      <c r="AN4483" s="403"/>
      <c r="AO4483" s="405"/>
      <c r="AP4483" s="403"/>
      <c r="AQ4483" s="403"/>
      <c r="AR4483" s="403"/>
      <c r="AS4483" s="403"/>
      <c r="AT4483" s="403"/>
      <c r="AU4483" s="403"/>
      <c r="AV4483" s="405"/>
      <c r="AW4483" s="404"/>
      <c r="AY4483" s="403"/>
      <c r="BC4483" s="403"/>
      <c r="BD4483" s="403"/>
      <c r="BE4483" s="403"/>
      <c r="BF4483" s="403"/>
      <c r="BG4483" s="403"/>
      <c r="BH4483" s="403"/>
      <c r="BI4483" s="403"/>
      <c r="BJ4483" s="403"/>
      <c r="BK4483" s="403"/>
    </row>
    <row r="4484" spans="1:63" x14ac:dyDescent="0.25">
      <c r="A4484" s="405"/>
      <c r="B4484" s="400"/>
      <c r="C4484" s="403"/>
      <c r="D4484" s="403"/>
      <c r="E4484" s="403"/>
      <c r="I4484" s="404"/>
      <c r="Q4484" s="405"/>
      <c r="S4484" s="405"/>
      <c r="T4484" s="403"/>
      <c r="U4484" s="406"/>
      <c r="V4484" s="400"/>
      <c r="W4484" s="405"/>
      <c r="X4484" s="405"/>
      <c r="Y4484" s="403"/>
      <c r="Z4484" s="407"/>
      <c r="AA4484" s="403"/>
      <c r="AB4484" s="405"/>
      <c r="AC4484" s="403"/>
      <c r="AD4484" s="406"/>
      <c r="AG4484" s="403"/>
      <c r="AH4484" s="403"/>
      <c r="AI4484" s="405"/>
      <c r="AL4484" s="403"/>
      <c r="AN4484" s="403"/>
      <c r="AO4484" s="405"/>
      <c r="AP4484" s="403"/>
      <c r="AQ4484" s="403"/>
      <c r="AR4484" s="403"/>
      <c r="AS4484" s="403"/>
      <c r="AT4484" s="403"/>
      <c r="AU4484" s="403"/>
      <c r="AV4484" s="405"/>
      <c r="AW4484" s="404"/>
      <c r="AY4484" s="403"/>
      <c r="BC4484" s="403"/>
      <c r="BD4484" s="403"/>
      <c r="BE4484" s="403"/>
      <c r="BF4484" s="403"/>
      <c r="BG4484" s="403"/>
      <c r="BH4484" s="403"/>
      <c r="BI4484" s="403"/>
      <c r="BJ4484" s="403"/>
      <c r="BK4484" s="403"/>
    </row>
    <row r="4485" spans="1:63" x14ac:dyDescent="0.25">
      <c r="A4485" s="405"/>
      <c r="B4485" s="400"/>
      <c r="C4485" s="403"/>
      <c r="D4485" s="403"/>
      <c r="E4485" s="403"/>
      <c r="I4485" s="404"/>
      <c r="Q4485" s="405"/>
      <c r="S4485" s="405"/>
      <c r="T4485" s="403"/>
      <c r="U4485" s="406"/>
      <c r="V4485" s="400"/>
      <c r="W4485" s="405"/>
      <c r="X4485" s="405"/>
      <c r="Y4485" s="403"/>
      <c r="Z4485" s="407"/>
      <c r="AA4485" s="403"/>
      <c r="AB4485" s="405"/>
      <c r="AC4485" s="403"/>
      <c r="AD4485" s="406"/>
      <c r="AG4485" s="403"/>
      <c r="AH4485" s="403"/>
      <c r="AI4485" s="405"/>
      <c r="AL4485" s="403"/>
      <c r="AN4485" s="403"/>
      <c r="AO4485" s="405"/>
      <c r="AP4485" s="403"/>
      <c r="AQ4485" s="403"/>
      <c r="AR4485" s="403"/>
      <c r="AS4485" s="403"/>
      <c r="AT4485" s="403"/>
      <c r="AU4485" s="403"/>
      <c r="AV4485" s="405"/>
      <c r="AW4485" s="404"/>
      <c r="AY4485" s="403"/>
      <c r="BC4485" s="403"/>
      <c r="BD4485" s="403"/>
      <c r="BE4485" s="403"/>
      <c r="BF4485" s="403"/>
      <c r="BG4485" s="403"/>
      <c r="BH4485" s="403"/>
      <c r="BI4485" s="403"/>
      <c r="BJ4485" s="403"/>
      <c r="BK4485" s="403"/>
    </row>
    <row r="4486" spans="1:63" x14ac:dyDescent="0.25">
      <c r="A4486" s="405"/>
      <c r="B4486" s="400"/>
      <c r="C4486" s="403"/>
      <c r="D4486" s="403"/>
      <c r="E4486" s="403"/>
      <c r="I4486" s="404"/>
      <c r="Q4486" s="405"/>
      <c r="S4486" s="405"/>
      <c r="T4486" s="403"/>
      <c r="U4486" s="406"/>
      <c r="V4486" s="400"/>
      <c r="W4486" s="405"/>
      <c r="X4486" s="405"/>
      <c r="Y4486" s="403"/>
      <c r="Z4486" s="407"/>
      <c r="AA4486" s="403"/>
      <c r="AB4486" s="405"/>
      <c r="AC4486" s="403"/>
      <c r="AD4486" s="406"/>
      <c r="AG4486" s="403"/>
      <c r="AH4486" s="403"/>
      <c r="AI4486" s="405"/>
      <c r="AL4486" s="403"/>
      <c r="AN4486" s="403"/>
      <c r="AO4486" s="405"/>
      <c r="AP4486" s="403"/>
      <c r="AQ4486" s="403"/>
      <c r="AR4486" s="403"/>
      <c r="AS4486" s="403"/>
      <c r="AT4486" s="403"/>
      <c r="AU4486" s="403"/>
      <c r="AV4486" s="405"/>
      <c r="AW4486" s="404"/>
      <c r="AY4486" s="403"/>
      <c r="BC4486" s="403"/>
      <c r="BD4486" s="403"/>
      <c r="BE4486" s="403"/>
      <c r="BF4486" s="403"/>
      <c r="BG4486" s="403"/>
      <c r="BH4486" s="403"/>
      <c r="BI4486" s="403"/>
      <c r="BJ4486" s="403"/>
      <c r="BK4486" s="403"/>
    </row>
    <row r="4487" spans="1:63" x14ac:dyDescent="0.25">
      <c r="A4487" s="405"/>
      <c r="B4487" s="400"/>
      <c r="C4487" s="403"/>
      <c r="D4487" s="403"/>
      <c r="E4487" s="403"/>
      <c r="I4487" s="404"/>
      <c r="Q4487" s="405"/>
      <c r="S4487" s="405"/>
      <c r="T4487" s="403"/>
      <c r="U4487" s="406"/>
      <c r="V4487" s="400"/>
      <c r="W4487" s="405"/>
      <c r="X4487" s="405"/>
      <c r="Y4487" s="403"/>
      <c r="Z4487" s="407"/>
      <c r="AA4487" s="403"/>
      <c r="AB4487" s="405"/>
      <c r="AC4487" s="403"/>
      <c r="AD4487" s="406"/>
      <c r="AG4487" s="403"/>
      <c r="AH4487" s="403"/>
      <c r="AI4487" s="405"/>
      <c r="AL4487" s="403"/>
      <c r="AN4487" s="403"/>
      <c r="AO4487" s="405"/>
      <c r="AP4487" s="403"/>
      <c r="AQ4487" s="403"/>
      <c r="AR4487" s="403"/>
      <c r="AS4487" s="403"/>
      <c r="AT4487" s="403"/>
      <c r="AU4487" s="403"/>
      <c r="AV4487" s="405"/>
      <c r="AW4487" s="404"/>
      <c r="AY4487" s="403"/>
      <c r="BC4487" s="403"/>
      <c r="BD4487" s="403"/>
      <c r="BE4487" s="403"/>
      <c r="BF4487" s="403"/>
      <c r="BG4487" s="403"/>
      <c r="BH4487" s="403"/>
      <c r="BI4487" s="403"/>
      <c r="BJ4487" s="403"/>
      <c r="BK4487" s="403"/>
    </row>
    <row r="4488" spans="1:63" x14ac:dyDescent="0.25">
      <c r="A4488" s="405"/>
      <c r="B4488" s="400"/>
      <c r="C4488" s="403"/>
      <c r="D4488" s="403"/>
      <c r="E4488" s="403"/>
      <c r="I4488" s="404"/>
      <c r="Q4488" s="405"/>
      <c r="S4488" s="405"/>
      <c r="T4488" s="403"/>
      <c r="U4488" s="406"/>
      <c r="V4488" s="400"/>
      <c r="W4488" s="405"/>
      <c r="X4488" s="405"/>
      <c r="Y4488" s="403"/>
      <c r="Z4488" s="407"/>
      <c r="AA4488" s="403"/>
      <c r="AB4488" s="405"/>
      <c r="AC4488" s="403"/>
      <c r="AD4488" s="406"/>
      <c r="AG4488" s="403"/>
      <c r="AH4488" s="403"/>
      <c r="AI4488" s="405"/>
      <c r="AL4488" s="403"/>
      <c r="AN4488" s="403"/>
      <c r="AO4488" s="405"/>
      <c r="AP4488" s="403"/>
      <c r="AQ4488" s="403"/>
      <c r="AR4488" s="403"/>
      <c r="AS4488" s="403"/>
      <c r="AT4488" s="403"/>
      <c r="AU4488" s="403"/>
      <c r="AV4488" s="405"/>
      <c r="AW4488" s="404"/>
      <c r="AY4488" s="403"/>
      <c r="BC4488" s="403"/>
      <c r="BD4488" s="403"/>
      <c r="BE4488" s="403"/>
      <c r="BF4488" s="403"/>
      <c r="BG4488" s="403"/>
      <c r="BH4488" s="403"/>
      <c r="BI4488" s="403"/>
      <c r="BJ4488" s="403"/>
      <c r="BK4488" s="403"/>
    </row>
    <row r="4489" spans="1:63" x14ac:dyDescent="0.25">
      <c r="A4489" s="405"/>
      <c r="B4489" s="400"/>
      <c r="C4489" s="403"/>
      <c r="D4489" s="403"/>
      <c r="E4489" s="403"/>
      <c r="I4489" s="404"/>
      <c r="Q4489" s="405"/>
      <c r="S4489" s="405"/>
      <c r="T4489" s="403"/>
      <c r="U4489" s="406"/>
      <c r="V4489" s="400"/>
      <c r="W4489" s="405"/>
      <c r="X4489" s="405"/>
      <c r="Y4489" s="403"/>
      <c r="Z4489" s="407"/>
      <c r="AA4489" s="403"/>
      <c r="AB4489" s="405"/>
      <c r="AC4489" s="403"/>
      <c r="AD4489" s="406"/>
      <c r="AG4489" s="403"/>
      <c r="AH4489" s="403"/>
      <c r="AI4489" s="405"/>
      <c r="AL4489" s="403"/>
      <c r="AN4489" s="403"/>
      <c r="AO4489" s="405"/>
      <c r="AP4489" s="403"/>
      <c r="AQ4489" s="403"/>
      <c r="AR4489" s="403"/>
      <c r="AS4489" s="403"/>
      <c r="AT4489" s="403"/>
      <c r="AU4489" s="403"/>
      <c r="AV4489" s="405"/>
      <c r="AW4489" s="404"/>
      <c r="AY4489" s="403"/>
      <c r="BC4489" s="403"/>
      <c r="BD4489" s="403"/>
      <c r="BE4489" s="403"/>
      <c r="BF4489" s="403"/>
      <c r="BG4489" s="403"/>
      <c r="BH4489" s="403"/>
      <c r="BI4489" s="403"/>
      <c r="BJ4489" s="403"/>
      <c r="BK4489" s="403"/>
    </row>
    <row r="4490" spans="1:63" x14ac:dyDescent="0.25">
      <c r="A4490" s="405"/>
      <c r="B4490" s="400"/>
      <c r="C4490" s="403"/>
      <c r="D4490" s="403"/>
      <c r="E4490" s="403"/>
      <c r="I4490" s="404"/>
      <c r="Q4490" s="405"/>
      <c r="S4490" s="405"/>
      <c r="T4490" s="403"/>
      <c r="U4490" s="406"/>
      <c r="V4490" s="400"/>
      <c r="W4490" s="405"/>
      <c r="X4490" s="405"/>
      <c r="Y4490" s="403"/>
      <c r="Z4490" s="407"/>
      <c r="AA4490" s="403"/>
      <c r="AB4490" s="405"/>
      <c r="AC4490" s="403"/>
      <c r="AD4490" s="406"/>
      <c r="AG4490" s="403"/>
      <c r="AH4490" s="403"/>
      <c r="AI4490" s="405"/>
      <c r="AL4490" s="403"/>
      <c r="AN4490" s="403"/>
      <c r="AO4490" s="405"/>
      <c r="AP4490" s="403"/>
      <c r="AQ4490" s="403"/>
      <c r="AR4490" s="403"/>
      <c r="AS4490" s="403"/>
      <c r="AT4490" s="403"/>
      <c r="AU4490" s="403"/>
      <c r="AV4490" s="405"/>
      <c r="AW4490" s="404"/>
      <c r="AY4490" s="403"/>
      <c r="BC4490" s="403"/>
      <c r="BD4490" s="403"/>
      <c r="BE4490" s="403"/>
      <c r="BF4490" s="403"/>
      <c r="BG4490" s="403"/>
      <c r="BH4490" s="403"/>
      <c r="BI4490" s="403"/>
      <c r="BJ4490" s="403"/>
      <c r="BK4490" s="403"/>
    </row>
    <row r="4491" spans="1:63" x14ac:dyDescent="0.25">
      <c r="A4491" s="405"/>
      <c r="B4491" s="400"/>
      <c r="C4491" s="403"/>
      <c r="D4491" s="403"/>
      <c r="E4491" s="403"/>
      <c r="I4491" s="404"/>
      <c r="Q4491" s="405"/>
      <c r="S4491" s="405"/>
      <c r="T4491" s="403"/>
      <c r="U4491" s="406"/>
      <c r="V4491" s="400"/>
      <c r="W4491" s="405"/>
      <c r="X4491" s="405"/>
      <c r="Y4491" s="403"/>
      <c r="Z4491" s="407"/>
      <c r="AA4491" s="403"/>
      <c r="AB4491" s="405"/>
      <c r="AC4491" s="403"/>
      <c r="AD4491" s="406"/>
      <c r="AG4491" s="403"/>
      <c r="AH4491" s="403"/>
      <c r="AI4491" s="405"/>
      <c r="AL4491" s="403"/>
      <c r="AN4491" s="403"/>
      <c r="AO4491" s="405"/>
      <c r="AP4491" s="403"/>
      <c r="AQ4491" s="403"/>
      <c r="AR4491" s="403"/>
      <c r="AS4491" s="403"/>
      <c r="AT4491" s="403"/>
      <c r="AU4491" s="403"/>
      <c r="AV4491" s="405"/>
      <c r="AW4491" s="404"/>
      <c r="AY4491" s="403"/>
      <c r="BC4491" s="403"/>
      <c r="BD4491" s="403"/>
      <c r="BE4491" s="403"/>
      <c r="BF4491" s="403"/>
      <c r="BG4491" s="403"/>
      <c r="BH4491" s="403"/>
      <c r="BI4491" s="403"/>
      <c r="BJ4491" s="403"/>
      <c r="BK4491" s="403"/>
    </row>
    <row r="4492" spans="1:63" x14ac:dyDescent="0.25">
      <c r="A4492" s="405"/>
      <c r="B4492" s="400"/>
      <c r="C4492" s="403"/>
      <c r="D4492" s="403"/>
      <c r="E4492" s="403"/>
      <c r="I4492" s="404"/>
      <c r="Q4492" s="405"/>
      <c r="S4492" s="405"/>
      <c r="T4492" s="403"/>
      <c r="U4492" s="406"/>
      <c r="V4492" s="400"/>
      <c r="W4492" s="405"/>
      <c r="X4492" s="405"/>
      <c r="Y4492" s="403"/>
      <c r="Z4492" s="407"/>
      <c r="AA4492" s="403"/>
      <c r="AB4492" s="405"/>
      <c r="AC4492" s="403"/>
      <c r="AD4492" s="406"/>
      <c r="AG4492" s="403"/>
      <c r="AH4492" s="403"/>
      <c r="AI4492" s="405"/>
      <c r="AL4492" s="403"/>
      <c r="AN4492" s="403"/>
      <c r="AO4492" s="405"/>
      <c r="AP4492" s="403"/>
      <c r="AQ4492" s="403"/>
      <c r="AR4492" s="403"/>
      <c r="AS4492" s="403"/>
      <c r="AT4492" s="403"/>
      <c r="AU4492" s="403"/>
      <c r="AV4492" s="405"/>
      <c r="AW4492" s="404"/>
      <c r="AY4492" s="403"/>
      <c r="BC4492" s="403"/>
      <c r="BD4492" s="403"/>
      <c r="BE4492" s="403"/>
      <c r="BF4492" s="403"/>
      <c r="BG4492" s="403"/>
      <c r="BH4492" s="403"/>
      <c r="BI4492" s="403"/>
      <c r="BJ4492" s="403"/>
      <c r="BK4492" s="403"/>
    </row>
    <row r="4493" spans="1:63" x14ac:dyDescent="0.25">
      <c r="A4493" s="405"/>
      <c r="B4493" s="400"/>
      <c r="C4493" s="403"/>
      <c r="D4493" s="403"/>
      <c r="E4493" s="403"/>
      <c r="I4493" s="404"/>
      <c r="Q4493" s="405"/>
      <c r="S4493" s="405"/>
      <c r="T4493" s="403"/>
      <c r="U4493" s="406"/>
      <c r="V4493" s="400"/>
      <c r="W4493" s="405"/>
      <c r="X4493" s="405"/>
      <c r="Y4493" s="403"/>
      <c r="Z4493" s="407"/>
      <c r="AA4493" s="403"/>
      <c r="AB4493" s="405"/>
      <c r="AC4493" s="403"/>
      <c r="AD4493" s="406"/>
      <c r="AG4493" s="403"/>
      <c r="AH4493" s="403"/>
      <c r="AI4493" s="405"/>
      <c r="AL4493" s="403"/>
      <c r="AN4493" s="403"/>
      <c r="AO4493" s="405"/>
      <c r="AP4493" s="403"/>
      <c r="AQ4493" s="403"/>
      <c r="AR4493" s="403"/>
      <c r="AS4493" s="403"/>
      <c r="AT4493" s="403"/>
      <c r="AU4493" s="403"/>
      <c r="AV4493" s="405"/>
      <c r="AW4493" s="404"/>
      <c r="AY4493" s="403"/>
      <c r="BC4493" s="403"/>
      <c r="BD4493" s="403"/>
      <c r="BE4493" s="403"/>
      <c r="BF4493" s="403"/>
      <c r="BG4493" s="403"/>
      <c r="BH4493" s="403"/>
      <c r="BI4493" s="403"/>
      <c r="BJ4493" s="403"/>
      <c r="BK4493" s="403"/>
    </row>
    <row r="4494" spans="1:63" x14ac:dyDescent="0.25">
      <c r="A4494" s="405"/>
      <c r="B4494" s="400"/>
      <c r="C4494" s="403"/>
      <c r="D4494" s="403"/>
      <c r="E4494" s="403"/>
      <c r="I4494" s="404"/>
      <c r="Q4494" s="405"/>
      <c r="S4494" s="405"/>
      <c r="T4494" s="403"/>
      <c r="U4494" s="406"/>
      <c r="V4494" s="400"/>
      <c r="W4494" s="405"/>
      <c r="X4494" s="405"/>
      <c r="Y4494" s="403"/>
      <c r="Z4494" s="407"/>
      <c r="AA4494" s="403"/>
      <c r="AB4494" s="405"/>
      <c r="AC4494" s="403"/>
      <c r="AD4494" s="406"/>
      <c r="AG4494" s="403"/>
      <c r="AH4494" s="403"/>
      <c r="AI4494" s="405"/>
      <c r="AL4494" s="403"/>
      <c r="AN4494" s="403"/>
      <c r="AO4494" s="405"/>
      <c r="AP4494" s="403"/>
      <c r="AQ4494" s="403"/>
      <c r="AR4494" s="403"/>
      <c r="AS4494" s="403"/>
      <c r="AT4494" s="403"/>
      <c r="AU4494" s="403"/>
      <c r="AV4494" s="405"/>
      <c r="AW4494" s="404"/>
      <c r="AY4494" s="403"/>
      <c r="BC4494" s="403"/>
      <c r="BD4494" s="403"/>
      <c r="BE4494" s="403"/>
      <c r="BF4494" s="403"/>
      <c r="BG4494" s="403"/>
      <c r="BH4494" s="403"/>
      <c r="BI4494" s="403"/>
      <c r="BJ4494" s="403"/>
      <c r="BK4494" s="403"/>
    </row>
    <row r="4495" spans="1:63" x14ac:dyDescent="0.25">
      <c r="A4495" s="405"/>
      <c r="B4495" s="400"/>
      <c r="C4495" s="403"/>
      <c r="D4495" s="403"/>
      <c r="E4495" s="403"/>
      <c r="I4495" s="404"/>
      <c r="Q4495" s="405"/>
      <c r="S4495" s="405"/>
      <c r="T4495" s="403"/>
      <c r="U4495" s="406"/>
      <c r="V4495" s="400"/>
      <c r="W4495" s="405"/>
      <c r="X4495" s="405"/>
      <c r="Y4495" s="403"/>
      <c r="Z4495" s="407"/>
      <c r="AA4495" s="403"/>
      <c r="AB4495" s="405"/>
      <c r="AC4495" s="403"/>
      <c r="AD4495" s="406"/>
      <c r="AG4495" s="403"/>
      <c r="AH4495" s="403"/>
      <c r="AI4495" s="405"/>
      <c r="AL4495" s="403"/>
      <c r="AN4495" s="403"/>
      <c r="AO4495" s="405"/>
      <c r="AP4495" s="403"/>
      <c r="AQ4495" s="403"/>
      <c r="AR4495" s="403"/>
      <c r="AS4495" s="403"/>
      <c r="AT4495" s="403"/>
      <c r="AU4495" s="403"/>
      <c r="AV4495" s="405"/>
      <c r="AW4495" s="404"/>
      <c r="AY4495" s="403"/>
      <c r="BC4495" s="403"/>
      <c r="BD4495" s="403"/>
      <c r="BE4495" s="403"/>
      <c r="BF4495" s="403"/>
      <c r="BG4495" s="403"/>
      <c r="BH4495" s="403"/>
      <c r="BI4495" s="403"/>
      <c r="BJ4495" s="403"/>
      <c r="BK4495" s="403"/>
    </row>
    <row r="4496" spans="1:63" x14ac:dyDescent="0.25">
      <c r="A4496" s="405"/>
      <c r="B4496" s="400"/>
      <c r="C4496" s="403"/>
      <c r="D4496" s="403"/>
      <c r="E4496" s="403"/>
      <c r="I4496" s="404"/>
      <c r="Q4496" s="405"/>
      <c r="S4496" s="405"/>
      <c r="T4496" s="403"/>
      <c r="U4496" s="406"/>
      <c r="V4496" s="400"/>
      <c r="W4496" s="405"/>
      <c r="X4496" s="405"/>
      <c r="Y4496" s="403"/>
      <c r="Z4496" s="407"/>
      <c r="AA4496" s="403"/>
      <c r="AB4496" s="405"/>
      <c r="AC4496" s="403"/>
      <c r="AD4496" s="406"/>
      <c r="AG4496" s="403"/>
      <c r="AH4496" s="403"/>
      <c r="AI4496" s="405"/>
      <c r="AL4496" s="403"/>
      <c r="AN4496" s="403"/>
      <c r="AO4496" s="405"/>
      <c r="AP4496" s="403"/>
      <c r="AQ4496" s="403"/>
      <c r="AR4496" s="403"/>
      <c r="AS4496" s="403"/>
      <c r="AT4496" s="403"/>
      <c r="AU4496" s="403"/>
      <c r="AV4496" s="405"/>
      <c r="AW4496" s="404"/>
      <c r="AY4496" s="403"/>
      <c r="BC4496" s="403"/>
      <c r="BD4496" s="403"/>
      <c r="BE4496" s="403"/>
      <c r="BF4496" s="403"/>
      <c r="BG4496" s="403"/>
      <c r="BH4496" s="403"/>
      <c r="BI4496" s="403"/>
      <c r="BJ4496" s="403"/>
      <c r="BK4496" s="403"/>
    </row>
    <row r="4497" spans="1:63" x14ac:dyDescent="0.25">
      <c r="A4497" s="405"/>
      <c r="B4497" s="400"/>
      <c r="C4497" s="403"/>
      <c r="D4497" s="403"/>
      <c r="E4497" s="403"/>
      <c r="I4497" s="404"/>
      <c r="Q4497" s="405"/>
      <c r="S4497" s="405"/>
      <c r="T4497" s="403"/>
      <c r="U4497" s="406"/>
      <c r="V4497" s="400"/>
      <c r="W4497" s="405"/>
      <c r="X4497" s="405"/>
      <c r="Y4497" s="403"/>
      <c r="Z4497" s="407"/>
      <c r="AA4497" s="403"/>
      <c r="AB4497" s="405"/>
      <c r="AC4497" s="403"/>
      <c r="AD4497" s="406"/>
      <c r="AG4497" s="403"/>
      <c r="AH4497" s="403"/>
      <c r="AI4497" s="405"/>
      <c r="AL4497" s="403"/>
      <c r="AN4497" s="403"/>
      <c r="AO4497" s="405"/>
      <c r="AP4497" s="403"/>
      <c r="AQ4497" s="403"/>
      <c r="AR4497" s="403"/>
      <c r="AS4497" s="403"/>
      <c r="AT4497" s="403"/>
      <c r="AU4497" s="403"/>
      <c r="AV4497" s="405"/>
      <c r="AW4497" s="404"/>
      <c r="AY4497" s="403"/>
      <c r="BC4497" s="403"/>
      <c r="BD4497" s="403"/>
      <c r="BE4497" s="403"/>
      <c r="BF4497" s="403"/>
      <c r="BG4497" s="403"/>
      <c r="BH4497" s="403"/>
      <c r="BI4497" s="403"/>
      <c r="BJ4497" s="403"/>
      <c r="BK4497" s="403"/>
    </row>
    <row r="4498" spans="1:63" x14ac:dyDescent="0.25">
      <c r="A4498" s="405"/>
      <c r="B4498" s="400"/>
      <c r="C4498" s="403"/>
      <c r="D4498" s="403"/>
      <c r="E4498" s="403"/>
      <c r="I4498" s="404"/>
      <c r="Q4498" s="405"/>
      <c r="S4498" s="405"/>
      <c r="T4498" s="403"/>
      <c r="U4498" s="406"/>
      <c r="V4498" s="400"/>
      <c r="W4498" s="405"/>
      <c r="X4498" s="405"/>
      <c r="Y4498" s="403"/>
      <c r="Z4498" s="407"/>
      <c r="AA4498" s="403"/>
      <c r="AB4498" s="405"/>
      <c r="AC4498" s="403"/>
      <c r="AD4498" s="406"/>
      <c r="AG4498" s="403"/>
      <c r="AH4498" s="403"/>
      <c r="AI4498" s="405"/>
      <c r="AL4498" s="403"/>
      <c r="AN4498" s="403"/>
      <c r="AO4498" s="405"/>
      <c r="AP4498" s="403"/>
      <c r="AQ4498" s="403"/>
      <c r="AR4498" s="403"/>
      <c r="AS4498" s="403"/>
      <c r="AT4498" s="403"/>
      <c r="AU4498" s="403"/>
      <c r="AV4498" s="405"/>
      <c r="AW4498" s="404"/>
      <c r="AY4498" s="403"/>
      <c r="BC4498" s="403"/>
      <c r="BD4498" s="403"/>
      <c r="BE4498" s="403"/>
      <c r="BF4498" s="403"/>
      <c r="BG4498" s="403"/>
      <c r="BH4498" s="403"/>
      <c r="BI4498" s="403"/>
      <c r="BJ4498" s="403"/>
      <c r="BK4498" s="403"/>
    </row>
    <row r="4499" spans="1:63" x14ac:dyDescent="0.25">
      <c r="A4499" s="405"/>
      <c r="B4499" s="400"/>
      <c r="C4499" s="403"/>
      <c r="D4499" s="403"/>
      <c r="E4499" s="403"/>
      <c r="I4499" s="404"/>
      <c r="Q4499" s="405"/>
      <c r="S4499" s="405"/>
      <c r="T4499" s="403"/>
      <c r="U4499" s="406"/>
      <c r="V4499" s="400"/>
      <c r="W4499" s="405"/>
      <c r="X4499" s="405"/>
      <c r="Y4499" s="403"/>
      <c r="Z4499" s="407"/>
      <c r="AA4499" s="403"/>
      <c r="AB4499" s="405"/>
      <c r="AC4499" s="403"/>
      <c r="AD4499" s="406"/>
      <c r="AG4499" s="403"/>
      <c r="AH4499" s="403"/>
      <c r="AI4499" s="405"/>
      <c r="AL4499" s="403"/>
      <c r="AN4499" s="403"/>
      <c r="AO4499" s="405"/>
      <c r="AP4499" s="403"/>
      <c r="AQ4499" s="403"/>
      <c r="AR4499" s="403"/>
      <c r="AS4499" s="403"/>
      <c r="AT4499" s="403"/>
      <c r="AU4499" s="403"/>
      <c r="AV4499" s="405"/>
      <c r="AW4499" s="404"/>
      <c r="AY4499" s="403"/>
      <c r="BC4499" s="403"/>
      <c r="BD4499" s="403"/>
      <c r="BE4499" s="403"/>
      <c r="BF4499" s="403"/>
      <c r="BG4499" s="403"/>
      <c r="BH4499" s="403"/>
      <c r="BI4499" s="403"/>
      <c r="BJ4499" s="403"/>
      <c r="BK4499" s="403"/>
    </row>
    <row r="4500" spans="1:63" x14ac:dyDescent="0.25">
      <c r="A4500" s="405"/>
      <c r="B4500" s="400"/>
      <c r="C4500" s="403"/>
      <c r="D4500" s="403"/>
      <c r="E4500" s="403"/>
      <c r="I4500" s="404"/>
      <c r="Q4500" s="405"/>
      <c r="S4500" s="405"/>
      <c r="T4500" s="403"/>
      <c r="U4500" s="406"/>
      <c r="V4500" s="400"/>
      <c r="W4500" s="405"/>
      <c r="X4500" s="405"/>
      <c r="Y4500" s="403"/>
      <c r="Z4500" s="407"/>
      <c r="AA4500" s="403"/>
      <c r="AB4500" s="405"/>
      <c r="AC4500" s="403"/>
      <c r="AD4500" s="406"/>
      <c r="AG4500" s="403"/>
      <c r="AH4500" s="403"/>
      <c r="AI4500" s="405"/>
      <c r="AL4500" s="403"/>
      <c r="AN4500" s="403"/>
      <c r="AO4500" s="405"/>
      <c r="AP4500" s="403"/>
      <c r="AQ4500" s="403"/>
      <c r="AR4500" s="403"/>
      <c r="AS4500" s="403"/>
      <c r="AT4500" s="403"/>
      <c r="AU4500" s="403"/>
      <c r="AV4500" s="405"/>
      <c r="AW4500" s="404"/>
      <c r="AY4500" s="403"/>
      <c r="BC4500" s="403"/>
      <c r="BD4500" s="403"/>
      <c r="BE4500" s="403"/>
      <c r="BF4500" s="403"/>
      <c r="BG4500" s="403"/>
      <c r="BH4500" s="403"/>
      <c r="BI4500" s="403"/>
      <c r="BJ4500" s="403"/>
      <c r="BK4500" s="403"/>
    </row>
    <row r="4501" spans="1:63" x14ac:dyDescent="0.25">
      <c r="A4501" s="405"/>
      <c r="B4501" s="400"/>
      <c r="C4501" s="403"/>
      <c r="D4501" s="403"/>
      <c r="E4501" s="403"/>
      <c r="I4501" s="404"/>
      <c r="Q4501" s="405"/>
      <c r="S4501" s="405"/>
      <c r="T4501" s="403"/>
      <c r="U4501" s="406"/>
      <c r="V4501" s="400"/>
      <c r="W4501" s="405"/>
      <c r="X4501" s="405"/>
      <c r="Y4501" s="403"/>
      <c r="Z4501" s="407"/>
      <c r="AA4501" s="403"/>
      <c r="AB4501" s="405"/>
      <c r="AC4501" s="403"/>
      <c r="AD4501" s="406"/>
      <c r="AG4501" s="403"/>
      <c r="AH4501" s="403"/>
      <c r="AI4501" s="405"/>
      <c r="AL4501" s="403"/>
      <c r="AN4501" s="403"/>
      <c r="AO4501" s="405"/>
      <c r="AP4501" s="403"/>
      <c r="AQ4501" s="403"/>
      <c r="AR4501" s="403"/>
      <c r="AS4501" s="403"/>
      <c r="AT4501" s="403"/>
      <c r="AU4501" s="403"/>
      <c r="AV4501" s="405"/>
      <c r="AW4501" s="404"/>
      <c r="AY4501" s="403"/>
      <c r="BC4501" s="403"/>
      <c r="BD4501" s="403"/>
      <c r="BE4501" s="403"/>
      <c r="BF4501" s="403"/>
      <c r="BG4501" s="403"/>
      <c r="BH4501" s="403"/>
      <c r="BI4501" s="403"/>
      <c r="BJ4501" s="403"/>
      <c r="BK4501" s="403"/>
    </row>
    <row r="4502" spans="1:63" x14ac:dyDescent="0.25">
      <c r="A4502" s="405"/>
      <c r="B4502" s="400"/>
      <c r="C4502" s="403"/>
      <c r="D4502" s="403"/>
      <c r="E4502" s="403"/>
      <c r="I4502" s="404"/>
      <c r="Q4502" s="405"/>
      <c r="S4502" s="405"/>
      <c r="T4502" s="403"/>
      <c r="U4502" s="406"/>
      <c r="V4502" s="400"/>
      <c r="W4502" s="405"/>
      <c r="X4502" s="405"/>
      <c r="Y4502" s="403"/>
      <c r="Z4502" s="407"/>
      <c r="AA4502" s="403"/>
      <c r="AB4502" s="405"/>
      <c r="AC4502" s="403"/>
      <c r="AD4502" s="406"/>
      <c r="AG4502" s="403"/>
      <c r="AH4502" s="403"/>
      <c r="AI4502" s="405"/>
      <c r="AL4502" s="403"/>
      <c r="AN4502" s="403"/>
      <c r="AO4502" s="405"/>
      <c r="AP4502" s="403"/>
      <c r="AQ4502" s="403"/>
      <c r="AR4502" s="403"/>
      <c r="AS4502" s="403"/>
      <c r="AT4502" s="403"/>
      <c r="AU4502" s="403"/>
      <c r="AV4502" s="405"/>
      <c r="AW4502" s="404"/>
      <c r="AY4502" s="403"/>
      <c r="BC4502" s="403"/>
      <c r="BD4502" s="403"/>
      <c r="BE4502" s="403"/>
      <c r="BF4502" s="403"/>
      <c r="BG4502" s="403"/>
      <c r="BH4502" s="403"/>
      <c r="BI4502" s="403"/>
      <c r="BJ4502" s="403"/>
      <c r="BK4502" s="403"/>
    </row>
    <row r="4503" spans="1:63" x14ac:dyDescent="0.25">
      <c r="A4503" s="405"/>
      <c r="B4503" s="400"/>
      <c r="C4503" s="403"/>
      <c r="D4503" s="403"/>
      <c r="E4503" s="403"/>
      <c r="I4503" s="404"/>
      <c r="Q4503" s="405"/>
      <c r="S4503" s="405"/>
      <c r="T4503" s="403"/>
      <c r="U4503" s="406"/>
      <c r="V4503" s="400"/>
      <c r="W4503" s="405"/>
      <c r="X4503" s="405"/>
      <c r="Y4503" s="403"/>
      <c r="Z4503" s="407"/>
      <c r="AA4503" s="403"/>
      <c r="AB4503" s="405"/>
      <c r="AC4503" s="403"/>
      <c r="AD4503" s="406"/>
      <c r="AG4503" s="403"/>
      <c r="AH4503" s="403"/>
      <c r="AI4503" s="405"/>
      <c r="AL4503" s="403"/>
      <c r="AN4503" s="403"/>
      <c r="AO4503" s="405"/>
      <c r="AP4503" s="403"/>
      <c r="AQ4503" s="403"/>
      <c r="AR4503" s="403"/>
      <c r="AS4503" s="403"/>
      <c r="AT4503" s="403"/>
      <c r="AU4503" s="403"/>
      <c r="AV4503" s="405"/>
      <c r="AW4503" s="404"/>
      <c r="AY4503" s="403"/>
      <c r="BC4503" s="403"/>
      <c r="BD4503" s="403"/>
      <c r="BE4503" s="403"/>
      <c r="BF4503" s="403"/>
      <c r="BG4503" s="403"/>
      <c r="BH4503" s="403"/>
      <c r="BI4503" s="403"/>
      <c r="BJ4503" s="403"/>
      <c r="BK4503" s="403"/>
    </row>
    <row r="4504" spans="1:63" x14ac:dyDescent="0.25">
      <c r="A4504" s="405"/>
      <c r="B4504" s="400"/>
      <c r="C4504" s="403"/>
      <c r="D4504" s="403"/>
      <c r="E4504" s="403"/>
      <c r="I4504" s="404"/>
      <c r="Q4504" s="405"/>
      <c r="S4504" s="405"/>
      <c r="T4504" s="403"/>
      <c r="U4504" s="406"/>
      <c r="V4504" s="400"/>
      <c r="W4504" s="405"/>
      <c r="X4504" s="405"/>
      <c r="Y4504" s="403"/>
      <c r="Z4504" s="407"/>
      <c r="AA4504" s="403"/>
      <c r="AB4504" s="405"/>
      <c r="AC4504" s="403"/>
      <c r="AD4504" s="406"/>
      <c r="AG4504" s="403"/>
      <c r="AH4504" s="403"/>
      <c r="AI4504" s="405"/>
      <c r="AL4504" s="403"/>
      <c r="AN4504" s="403"/>
      <c r="AO4504" s="405"/>
      <c r="AP4504" s="403"/>
      <c r="AQ4504" s="403"/>
      <c r="AR4504" s="403"/>
      <c r="AS4504" s="403"/>
      <c r="AT4504" s="403"/>
      <c r="AU4504" s="403"/>
      <c r="AV4504" s="405"/>
      <c r="AW4504" s="404"/>
      <c r="AY4504" s="403"/>
      <c r="BC4504" s="403"/>
      <c r="BD4504" s="403"/>
      <c r="BE4504" s="403"/>
      <c r="BF4504" s="403"/>
      <c r="BG4504" s="403"/>
      <c r="BH4504" s="403"/>
      <c r="BI4504" s="403"/>
      <c r="BJ4504" s="403"/>
      <c r="BK4504" s="403"/>
    </row>
    <row r="4505" spans="1:63" x14ac:dyDescent="0.25">
      <c r="A4505" s="405"/>
      <c r="B4505" s="400"/>
      <c r="C4505" s="403"/>
      <c r="D4505" s="403"/>
      <c r="E4505" s="403"/>
      <c r="I4505" s="404"/>
      <c r="Q4505" s="405"/>
      <c r="S4505" s="405"/>
      <c r="T4505" s="403"/>
      <c r="U4505" s="406"/>
      <c r="V4505" s="400"/>
      <c r="W4505" s="405"/>
      <c r="X4505" s="405"/>
      <c r="Y4505" s="403"/>
      <c r="Z4505" s="407"/>
      <c r="AA4505" s="403"/>
      <c r="AB4505" s="405"/>
      <c r="AC4505" s="403"/>
      <c r="AD4505" s="406"/>
      <c r="AG4505" s="403"/>
      <c r="AH4505" s="403"/>
      <c r="AI4505" s="405"/>
      <c r="AL4505" s="403"/>
      <c r="AN4505" s="403"/>
      <c r="AO4505" s="405"/>
      <c r="AP4505" s="403"/>
      <c r="AQ4505" s="403"/>
      <c r="AR4505" s="403"/>
      <c r="AS4505" s="403"/>
      <c r="AT4505" s="403"/>
      <c r="AU4505" s="403"/>
      <c r="AV4505" s="405"/>
      <c r="AW4505" s="404"/>
      <c r="AY4505" s="403"/>
      <c r="BC4505" s="403"/>
      <c r="BD4505" s="403"/>
      <c r="BE4505" s="403"/>
      <c r="BF4505" s="403"/>
      <c r="BG4505" s="403"/>
      <c r="BH4505" s="403"/>
      <c r="BI4505" s="403"/>
      <c r="BJ4505" s="403"/>
      <c r="BK4505" s="403"/>
    </row>
    <row r="4506" spans="1:63" x14ac:dyDescent="0.25">
      <c r="A4506" s="405"/>
      <c r="B4506" s="400"/>
      <c r="C4506" s="403"/>
      <c r="D4506" s="403"/>
      <c r="E4506" s="403"/>
      <c r="I4506" s="404"/>
      <c r="Q4506" s="405"/>
      <c r="S4506" s="405"/>
      <c r="T4506" s="403"/>
      <c r="U4506" s="406"/>
      <c r="V4506" s="400"/>
      <c r="W4506" s="405"/>
      <c r="X4506" s="405"/>
      <c r="Y4506" s="403"/>
      <c r="Z4506" s="407"/>
      <c r="AA4506" s="403"/>
      <c r="AB4506" s="405"/>
      <c r="AC4506" s="403"/>
      <c r="AD4506" s="406"/>
      <c r="AG4506" s="403"/>
      <c r="AH4506" s="403"/>
      <c r="AI4506" s="405"/>
      <c r="AL4506" s="403"/>
      <c r="AN4506" s="403"/>
      <c r="AO4506" s="405"/>
      <c r="AP4506" s="403"/>
      <c r="AQ4506" s="403"/>
      <c r="AR4506" s="403"/>
      <c r="AS4506" s="403"/>
      <c r="AT4506" s="403"/>
      <c r="AU4506" s="403"/>
      <c r="AV4506" s="405"/>
      <c r="AW4506" s="404"/>
      <c r="AY4506" s="403"/>
      <c r="BC4506" s="403"/>
      <c r="BD4506" s="403"/>
      <c r="BE4506" s="403"/>
      <c r="BF4506" s="403"/>
      <c r="BG4506" s="403"/>
      <c r="BH4506" s="403"/>
      <c r="BI4506" s="403"/>
      <c r="BJ4506" s="403"/>
      <c r="BK4506" s="403"/>
    </row>
    <row r="4507" spans="1:63" x14ac:dyDescent="0.25">
      <c r="A4507" s="405"/>
      <c r="B4507" s="400"/>
      <c r="C4507" s="403"/>
      <c r="D4507" s="403"/>
      <c r="E4507" s="403"/>
      <c r="I4507" s="404"/>
      <c r="Q4507" s="405"/>
      <c r="S4507" s="405"/>
      <c r="T4507" s="403"/>
      <c r="U4507" s="406"/>
      <c r="V4507" s="400"/>
      <c r="W4507" s="405"/>
      <c r="X4507" s="405"/>
      <c r="Y4507" s="403"/>
      <c r="Z4507" s="407"/>
      <c r="AA4507" s="403"/>
      <c r="AB4507" s="405"/>
      <c r="AC4507" s="403"/>
      <c r="AD4507" s="406"/>
      <c r="AG4507" s="403"/>
      <c r="AH4507" s="403"/>
      <c r="AI4507" s="405"/>
      <c r="AL4507" s="403"/>
      <c r="AN4507" s="403"/>
      <c r="AO4507" s="405"/>
      <c r="AP4507" s="403"/>
      <c r="AQ4507" s="403"/>
      <c r="AR4507" s="403"/>
      <c r="AS4507" s="403"/>
      <c r="AT4507" s="403"/>
      <c r="AU4507" s="403"/>
      <c r="AV4507" s="405"/>
      <c r="AW4507" s="404"/>
      <c r="AY4507" s="403"/>
      <c r="BC4507" s="403"/>
      <c r="BD4507" s="403"/>
      <c r="BE4507" s="403"/>
      <c r="BF4507" s="403"/>
      <c r="BG4507" s="403"/>
      <c r="BH4507" s="403"/>
      <c r="BI4507" s="403"/>
      <c r="BJ4507" s="403"/>
      <c r="BK4507" s="403"/>
    </row>
    <row r="4508" spans="1:63" x14ac:dyDescent="0.25">
      <c r="A4508" s="405"/>
      <c r="B4508" s="400"/>
      <c r="C4508" s="403"/>
      <c r="D4508" s="403"/>
      <c r="E4508" s="403"/>
      <c r="I4508" s="404"/>
      <c r="Q4508" s="405"/>
      <c r="S4508" s="405"/>
      <c r="T4508" s="403"/>
      <c r="U4508" s="406"/>
      <c r="V4508" s="400"/>
      <c r="W4508" s="405"/>
      <c r="X4508" s="405"/>
      <c r="Y4508" s="403"/>
      <c r="Z4508" s="407"/>
      <c r="AA4508" s="403"/>
      <c r="AB4508" s="405"/>
      <c r="AC4508" s="403"/>
      <c r="AD4508" s="406"/>
      <c r="AG4508" s="403"/>
      <c r="AH4508" s="403"/>
      <c r="AI4508" s="405"/>
      <c r="AL4508" s="403"/>
      <c r="AN4508" s="403"/>
      <c r="AO4508" s="405"/>
      <c r="AP4508" s="403"/>
      <c r="AQ4508" s="403"/>
      <c r="AR4508" s="403"/>
      <c r="AS4508" s="403"/>
      <c r="AT4508" s="403"/>
      <c r="AU4508" s="403"/>
      <c r="AV4508" s="405"/>
      <c r="AW4508" s="404"/>
      <c r="AY4508" s="403"/>
      <c r="BC4508" s="403"/>
      <c r="BD4508" s="403"/>
      <c r="BE4508" s="403"/>
      <c r="BF4508" s="403"/>
      <c r="BG4508" s="403"/>
      <c r="BH4508" s="403"/>
      <c r="BI4508" s="403"/>
      <c r="BJ4508" s="403"/>
      <c r="BK4508" s="403"/>
    </row>
    <row r="4509" spans="1:63" x14ac:dyDescent="0.25">
      <c r="A4509" s="405"/>
      <c r="B4509" s="400"/>
      <c r="C4509" s="403"/>
      <c r="D4509" s="403"/>
      <c r="E4509" s="403"/>
      <c r="I4509" s="404"/>
      <c r="Q4509" s="405"/>
      <c r="S4509" s="405"/>
      <c r="T4509" s="403"/>
      <c r="U4509" s="406"/>
      <c r="V4509" s="400"/>
      <c r="W4509" s="405"/>
      <c r="X4509" s="405"/>
      <c r="Y4509" s="403"/>
      <c r="Z4509" s="407"/>
      <c r="AA4509" s="403"/>
      <c r="AB4509" s="405"/>
      <c r="AC4509" s="403"/>
      <c r="AD4509" s="406"/>
      <c r="AG4509" s="403"/>
      <c r="AH4509" s="403"/>
      <c r="AI4509" s="405"/>
      <c r="AL4509" s="403"/>
      <c r="AN4509" s="403"/>
      <c r="AO4509" s="405"/>
      <c r="AP4509" s="403"/>
      <c r="AQ4509" s="403"/>
      <c r="AR4509" s="403"/>
      <c r="AS4509" s="403"/>
      <c r="AT4509" s="403"/>
      <c r="AU4509" s="403"/>
      <c r="AV4509" s="405"/>
      <c r="AW4509" s="404"/>
      <c r="AY4509" s="403"/>
      <c r="BC4509" s="403"/>
      <c r="BD4509" s="403"/>
      <c r="BE4509" s="403"/>
      <c r="BF4509" s="403"/>
      <c r="BG4509" s="403"/>
      <c r="BH4509" s="403"/>
      <c r="BI4509" s="403"/>
      <c r="BJ4509" s="403"/>
      <c r="BK4509" s="403"/>
    </row>
    <row r="4510" spans="1:63" x14ac:dyDescent="0.25">
      <c r="A4510" s="405"/>
      <c r="B4510" s="400"/>
      <c r="C4510" s="403"/>
      <c r="D4510" s="403"/>
      <c r="E4510" s="403"/>
      <c r="I4510" s="404"/>
      <c r="Q4510" s="405"/>
      <c r="S4510" s="405"/>
      <c r="T4510" s="403"/>
      <c r="U4510" s="406"/>
      <c r="V4510" s="400"/>
      <c r="W4510" s="405"/>
      <c r="X4510" s="405"/>
      <c r="Y4510" s="403"/>
      <c r="Z4510" s="407"/>
      <c r="AA4510" s="403"/>
      <c r="AB4510" s="405"/>
      <c r="AC4510" s="403"/>
      <c r="AD4510" s="406"/>
      <c r="AG4510" s="403"/>
      <c r="AH4510" s="403"/>
      <c r="AI4510" s="405"/>
      <c r="AL4510" s="403"/>
      <c r="AN4510" s="403"/>
      <c r="AO4510" s="405"/>
      <c r="AP4510" s="403"/>
      <c r="AQ4510" s="403"/>
      <c r="AR4510" s="403"/>
      <c r="AS4510" s="403"/>
      <c r="AT4510" s="403"/>
      <c r="AU4510" s="403"/>
      <c r="AV4510" s="405"/>
      <c r="AW4510" s="404"/>
      <c r="AY4510" s="403"/>
      <c r="BC4510" s="403"/>
      <c r="BD4510" s="403"/>
      <c r="BE4510" s="403"/>
      <c r="BF4510" s="403"/>
      <c r="BG4510" s="403"/>
      <c r="BH4510" s="403"/>
      <c r="BI4510" s="403"/>
      <c r="BJ4510" s="403"/>
      <c r="BK4510" s="403"/>
    </row>
    <row r="4511" spans="1:63" x14ac:dyDescent="0.25">
      <c r="A4511" s="405"/>
      <c r="B4511" s="400"/>
      <c r="C4511" s="403"/>
      <c r="D4511" s="403"/>
      <c r="E4511" s="403"/>
      <c r="I4511" s="404"/>
      <c r="Q4511" s="405"/>
      <c r="S4511" s="405"/>
      <c r="T4511" s="403"/>
      <c r="U4511" s="406"/>
      <c r="V4511" s="400"/>
      <c r="W4511" s="405"/>
      <c r="X4511" s="405"/>
      <c r="Y4511" s="403"/>
      <c r="Z4511" s="407"/>
      <c r="AA4511" s="403"/>
      <c r="AB4511" s="405"/>
      <c r="AC4511" s="403"/>
      <c r="AD4511" s="406"/>
      <c r="AG4511" s="403"/>
      <c r="AH4511" s="403"/>
      <c r="AI4511" s="405"/>
      <c r="AL4511" s="403"/>
      <c r="AN4511" s="403"/>
      <c r="AO4511" s="405"/>
      <c r="AP4511" s="403"/>
      <c r="AQ4511" s="403"/>
      <c r="AR4511" s="403"/>
      <c r="AS4511" s="403"/>
      <c r="AT4511" s="403"/>
      <c r="AU4511" s="403"/>
      <c r="AV4511" s="405"/>
      <c r="AW4511" s="404"/>
      <c r="AY4511" s="403"/>
      <c r="BC4511" s="403"/>
      <c r="BD4511" s="403"/>
      <c r="BE4511" s="403"/>
      <c r="BF4511" s="403"/>
      <c r="BG4511" s="403"/>
      <c r="BH4511" s="403"/>
      <c r="BI4511" s="403"/>
      <c r="BJ4511" s="403"/>
      <c r="BK4511" s="403"/>
    </row>
    <row r="4512" spans="1:63" x14ac:dyDescent="0.25">
      <c r="A4512" s="405"/>
      <c r="B4512" s="400"/>
      <c r="C4512" s="403"/>
      <c r="D4512" s="403"/>
      <c r="E4512" s="403"/>
      <c r="I4512" s="404"/>
      <c r="Q4512" s="405"/>
      <c r="S4512" s="405"/>
      <c r="T4512" s="403"/>
      <c r="U4512" s="406"/>
      <c r="V4512" s="400"/>
      <c r="W4512" s="405"/>
      <c r="X4512" s="405"/>
      <c r="Y4512" s="403"/>
      <c r="Z4512" s="407"/>
      <c r="AA4512" s="403"/>
      <c r="AB4512" s="405"/>
      <c r="AC4512" s="403"/>
      <c r="AD4512" s="406"/>
      <c r="AG4512" s="403"/>
      <c r="AH4512" s="403"/>
      <c r="AI4512" s="405"/>
      <c r="AL4512" s="403"/>
      <c r="AN4512" s="403"/>
      <c r="AO4512" s="405"/>
      <c r="AP4512" s="403"/>
      <c r="AQ4512" s="403"/>
      <c r="AR4512" s="403"/>
      <c r="AS4512" s="403"/>
      <c r="AT4512" s="403"/>
      <c r="AU4512" s="403"/>
      <c r="AV4512" s="405"/>
      <c r="AW4512" s="404"/>
      <c r="AY4512" s="403"/>
      <c r="BC4512" s="403"/>
      <c r="BD4512" s="403"/>
      <c r="BE4512" s="403"/>
      <c r="BF4512" s="403"/>
      <c r="BG4512" s="403"/>
      <c r="BH4512" s="403"/>
      <c r="BI4512" s="403"/>
      <c r="BJ4512" s="403"/>
      <c r="BK4512" s="403"/>
    </row>
    <row r="4513" spans="1:63" x14ac:dyDescent="0.25">
      <c r="A4513" s="405"/>
      <c r="B4513" s="400"/>
      <c r="C4513" s="403"/>
      <c r="D4513" s="403"/>
      <c r="E4513" s="403"/>
      <c r="I4513" s="404"/>
      <c r="Q4513" s="405"/>
      <c r="S4513" s="405"/>
      <c r="T4513" s="403"/>
      <c r="U4513" s="406"/>
      <c r="V4513" s="400"/>
      <c r="W4513" s="405"/>
      <c r="X4513" s="405"/>
      <c r="Y4513" s="403"/>
      <c r="Z4513" s="407"/>
      <c r="AA4513" s="403"/>
      <c r="AB4513" s="405"/>
      <c r="AC4513" s="403"/>
      <c r="AD4513" s="406"/>
      <c r="AG4513" s="403"/>
      <c r="AH4513" s="403"/>
      <c r="AI4513" s="405"/>
      <c r="AL4513" s="403"/>
      <c r="AN4513" s="403"/>
      <c r="AO4513" s="405"/>
      <c r="AP4513" s="403"/>
      <c r="AQ4513" s="403"/>
      <c r="AR4513" s="403"/>
      <c r="AS4513" s="403"/>
      <c r="AT4513" s="403"/>
      <c r="AU4513" s="403"/>
      <c r="AV4513" s="405"/>
      <c r="AW4513" s="404"/>
      <c r="AY4513" s="403"/>
      <c r="BC4513" s="403"/>
      <c r="BD4513" s="403"/>
      <c r="BE4513" s="403"/>
      <c r="BF4513" s="403"/>
      <c r="BG4513" s="403"/>
      <c r="BH4513" s="403"/>
      <c r="BI4513" s="403"/>
      <c r="BJ4513" s="403"/>
      <c r="BK4513" s="403"/>
    </row>
    <row r="4514" spans="1:63" x14ac:dyDescent="0.25">
      <c r="A4514" s="405"/>
      <c r="B4514" s="400"/>
      <c r="C4514" s="403"/>
      <c r="D4514" s="403"/>
      <c r="E4514" s="403"/>
      <c r="I4514" s="404"/>
      <c r="Q4514" s="405"/>
      <c r="S4514" s="405"/>
      <c r="T4514" s="403"/>
      <c r="U4514" s="406"/>
      <c r="V4514" s="400"/>
      <c r="W4514" s="405"/>
      <c r="X4514" s="405"/>
      <c r="Y4514" s="403"/>
      <c r="Z4514" s="407"/>
      <c r="AA4514" s="403"/>
      <c r="AB4514" s="405"/>
      <c r="AC4514" s="403"/>
      <c r="AD4514" s="406"/>
      <c r="AG4514" s="403"/>
      <c r="AH4514" s="403"/>
      <c r="AI4514" s="405"/>
      <c r="AL4514" s="403"/>
      <c r="AN4514" s="403"/>
      <c r="AO4514" s="405"/>
      <c r="AP4514" s="403"/>
      <c r="AQ4514" s="403"/>
      <c r="AR4514" s="403"/>
      <c r="AS4514" s="403"/>
      <c r="AT4514" s="403"/>
      <c r="AU4514" s="403"/>
      <c r="AV4514" s="405"/>
      <c r="AW4514" s="404"/>
      <c r="AY4514" s="403"/>
      <c r="BC4514" s="403"/>
      <c r="BD4514" s="403"/>
      <c r="BE4514" s="403"/>
      <c r="BF4514" s="403"/>
      <c r="BG4514" s="403"/>
      <c r="BH4514" s="403"/>
      <c r="BI4514" s="403"/>
      <c r="BJ4514" s="403"/>
      <c r="BK4514" s="403"/>
    </row>
    <row r="4515" spans="1:63" x14ac:dyDescent="0.25">
      <c r="A4515" s="405"/>
      <c r="B4515" s="400"/>
      <c r="C4515" s="403"/>
      <c r="D4515" s="403"/>
      <c r="E4515" s="403"/>
      <c r="I4515" s="404"/>
      <c r="Q4515" s="405"/>
      <c r="S4515" s="405"/>
      <c r="T4515" s="403"/>
      <c r="U4515" s="406"/>
      <c r="V4515" s="400"/>
      <c r="W4515" s="405"/>
      <c r="X4515" s="405"/>
      <c r="Y4515" s="403"/>
      <c r="Z4515" s="407"/>
      <c r="AA4515" s="403"/>
      <c r="AB4515" s="405"/>
      <c r="AC4515" s="403"/>
      <c r="AD4515" s="406"/>
      <c r="AG4515" s="403"/>
      <c r="AH4515" s="403"/>
      <c r="AI4515" s="405"/>
      <c r="AL4515" s="403"/>
      <c r="AN4515" s="403"/>
      <c r="AO4515" s="405"/>
      <c r="AP4515" s="403"/>
      <c r="AQ4515" s="403"/>
      <c r="AR4515" s="403"/>
      <c r="AS4515" s="403"/>
      <c r="AT4515" s="403"/>
      <c r="AU4515" s="403"/>
      <c r="AV4515" s="405"/>
      <c r="AW4515" s="404"/>
      <c r="AY4515" s="403"/>
      <c r="BC4515" s="403"/>
      <c r="BD4515" s="403"/>
      <c r="BE4515" s="403"/>
      <c r="BF4515" s="403"/>
      <c r="BG4515" s="403"/>
      <c r="BH4515" s="403"/>
      <c r="BI4515" s="403"/>
      <c r="BJ4515" s="403"/>
      <c r="BK4515" s="403"/>
    </row>
    <row r="4516" spans="1:63" x14ac:dyDescent="0.25">
      <c r="A4516" s="405"/>
      <c r="B4516" s="400"/>
      <c r="C4516" s="403"/>
      <c r="D4516" s="403"/>
      <c r="E4516" s="403"/>
      <c r="I4516" s="404"/>
      <c r="Q4516" s="405"/>
      <c r="S4516" s="405"/>
      <c r="T4516" s="403"/>
      <c r="U4516" s="406"/>
      <c r="V4516" s="400"/>
      <c r="W4516" s="405"/>
      <c r="X4516" s="405"/>
      <c r="Y4516" s="403"/>
      <c r="Z4516" s="407"/>
      <c r="AA4516" s="403"/>
      <c r="AB4516" s="405"/>
      <c r="AC4516" s="403"/>
      <c r="AD4516" s="406"/>
      <c r="AG4516" s="403"/>
      <c r="AH4516" s="403"/>
      <c r="AI4516" s="405"/>
      <c r="AL4516" s="403"/>
      <c r="AN4516" s="403"/>
      <c r="AO4516" s="405"/>
      <c r="AP4516" s="403"/>
      <c r="AQ4516" s="403"/>
      <c r="AR4516" s="403"/>
      <c r="AS4516" s="403"/>
      <c r="AT4516" s="403"/>
      <c r="AU4516" s="403"/>
      <c r="AV4516" s="405"/>
      <c r="AW4516" s="404"/>
      <c r="AY4516" s="403"/>
      <c r="BC4516" s="403"/>
      <c r="BD4516" s="403"/>
      <c r="BE4516" s="403"/>
      <c r="BF4516" s="403"/>
      <c r="BG4516" s="403"/>
      <c r="BH4516" s="403"/>
      <c r="BI4516" s="403"/>
      <c r="BJ4516" s="403"/>
      <c r="BK4516" s="403"/>
    </row>
    <row r="4517" spans="1:63" x14ac:dyDescent="0.25">
      <c r="A4517" s="405"/>
      <c r="B4517" s="400"/>
      <c r="C4517" s="403"/>
      <c r="D4517" s="403"/>
      <c r="E4517" s="403"/>
      <c r="I4517" s="404"/>
      <c r="Q4517" s="405"/>
      <c r="S4517" s="405"/>
      <c r="T4517" s="403"/>
      <c r="U4517" s="406"/>
      <c r="V4517" s="400"/>
      <c r="W4517" s="405"/>
      <c r="X4517" s="405"/>
      <c r="Y4517" s="403"/>
      <c r="Z4517" s="407"/>
      <c r="AA4517" s="403"/>
      <c r="AB4517" s="405"/>
      <c r="AC4517" s="403"/>
      <c r="AD4517" s="406"/>
      <c r="AG4517" s="403"/>
      <c r="AH4517" s="403"/>
      <c r="AI4517" s="405"/>
      <c r="AL4517" s="403"/>
      <c r="AN4517" s="403"/>
      <c r="AO4517" s="405"/>
      <c r="AP4517" s="403"/>
      <c r="AQ4517" s="403"/>
      <c r="AR4517" s="403"/>
      <c r="AS4517" s="403"/>
      <c r="AT4517" s="403"/>
      <c r="AU4517" s="403"/>
      <c r="AV4517" s="405"/>
      <c r="AW4517" s="404"/>
      <c r="AY4517" s="403"/>
      <c r="BC4517" s="403"/>
      <c r="BD4517" s="403"/>
      <c r="BE4517" s="403"/>
      <c r="BF4517" s="403"/>
      <c r="BG4517" s="403"/>
      <c r="BH4517" s="403"/>
      <c r="BI4517" s="403"/>
      <c r="BJ4517" s="403"/>
      <c r="BK4517" s="403"/>
    </row>
    <row r="4518" spans="1:63" x14ac:dyDescent="0.25">
      <c r="A4518" s="405"/>
      <c r="B4518" s="400"/>
      <c r="C4518" s="403"/>
      <c r="D4518" s="403"/>
      <c r="E4518" s="403"/>
      <c r="I4518" s="404"/>
      <c r="Q4518" s="405"/>
      <c r="S4518" s="405"/>
      <c r="T4518" s="403"/>
      <c r="U4518" s="406"/>
      <c r="V4518" s="400"/>
      <c r="W4518" s="405"/>
      <c r="X4518" s="405"/>
      <c r="Y4518" s="403"/>
      <c r="Z4518" s="407"/>
      <c r="AA4518" s="403"/>
      <c r="AB4518" s="405"/>
      <c r="AC4518" s="403"/>
      <c r="AD4518" s="406"/>
      <c r="AG4518" s="403"/>
      <c r="AH4518" s="403"/>
      <c r="AI4518" s="405"/>
      <c r="AL4518" s="403"/>
      <c r="AN4518" s="403"/>
      <c r="AO4518" s="405"/>
      <c r="AP4518" s="403"/>
      <c r="AQ4518" s="403"/>
      <c r="AR4518" s="403"/>
      <c r="AS4518" s="403"/>
      <c r="AT4518" s="403"/>
      <c r="AU4518" s="403"/>
      <c r="AV4518" s="405"/>
      <c r="AW4518" s="404"/>
      <c r="AY4518" s="403"/>
      <c r="BC4518" s="403"/>
      <c r="BD4518" s="403"/>
      <c r="BE4518" s="403"/>
      <c r="BF4518" s="403"/>
      <c r="BG4518" s="403"/>
      <c r="BH4518" s="403"/>
      <c r="BI4518" s="403"/>
      <c r="BJ4518" s="403"/>
      <c r="BK4518" s="403"/>
    </row>
    <row r="4519" spans="1:63" x14ac:dyDescent="0.25">
      <c r="A4519" s="405"/>
      <c r="B4519" s="400"/>
      <c r="C4519" s="403"/>
      <c r="D4519" s="403"/>
      <c r="E4519" s="403"/>
      <c r="I4519" s="404"/>
      <c r="Q4519" s="405"/>
      <c r="S4519" s="405"/>
      <c r="T4519" s="403"/>
      <c r="U4519" s="406"/>
      <c r="V4519" s="400"/>
      <c r="W4519" s="405"/>
      <c r="X4519" s="405"/>
      <c r="Y4519" s="403"/>
      <c r="Z4519" s="407"/>
      <c r="AA4519" s="403"/>
      <c r="AB4519" s="405"/>
      <c r="AC4519" s="403"/>
      <c r="AD4519" s="406"/>
      <c r="AG4519" s="403"/>
      <c r="AH4519" s="403"/>
      <c r="AI4519" s="405"/>
      <c r="AL4519" s="403"/>
      <c r="AN4519" s="403"/>
      <c r="AO4519" s="405"/>
      <c r="AP4519" s="403"/>
      <c r="AQ4519" s="403"/>
      <c r="AR4519" s="403"/>
      <c r="AS4519" s="403"/>
      <c r="AT4519" s="403"/>
      <c r="AU4519" s="403"/>
      <c r="AV4519" s="405"/>
      <c r="AW4519" s="404"/>
      <c r="AY4519" s="403"/>
      <c r="BC4519" s="403"/>
      <c r="BD4519" s="403"/>
      <c r="BE4519" s="403"/>
      <c r="BF4519" s="403"/>
      <c r="BG4519" s="403"/>
      <c r="BH4519" s="403"/>
      <c r="BI4519" s="403"/>
      <c r="BJ4519" s="403"/>
      <c r="BK4519" s="403"/>
    </row>
    <row r="4520" spans="1:63" x14ac:dyDescent="0.25">
      <c r="A4520" s="405"/>
      <c r="B4520" s="400"/>
      <c r="C4520" s="403"/>
      <c r="D4520" s="403"/>
      <c r="E4520" s="403"/>
      <c r="I4520" s="404"/>
      <c r="Q4520" s="405"/>
      <c r="S4520" s="405"/>
      <c r="T4520" s="403"/>
      <c r="U4520" s="406"/>
      <c r="V4520" s="400"/>
      <c r="W4520" s="405"/>
      <c r="X4520" s="405"/>
      <c r="Y4520" s="403"/>
      <c r="Z4520" s="407"/>
      <c r="AA4520" s="403"/>
      <c r="AB4520" s="405"/>
      <c r="AC4520" s="403"/>
      <c r="AD4520" s="406"/>
      <c r="AG4520" s="403"/>
      <c r="AH4520" s="403"/>
      <c r="AI4520" s="405"/>
      <c r="AL4520" s="403"/>
      <c r="AN4520" s="403"/>
      <c r="AO4520" s="405"/>
      <c r="AP4520" s="403"/>
      <c r="AQ4520" s="403"/>
      <c r="AR4520" s="403"/>
      <c r="AS4520" s="403"/>
      <c r="AT4520" s="403"/>
      <c r="AU4520" s="403"/>
      <c r="AV4520" s="405"/>
      <c r="AW4520" s="404"/>
      <c r="AY4520" s="403"/>
      <c r="BC4520" s="403"/>
      <c r="BD4520" s="403"/>
      <c r="BE4520" s="403"/>
      <c r="BF4520" s="403"/>
      <c r="BG4520" s="403"/>
      <c r="BH4520" s="403"/>
      <c r="BI4520" s="403"/>
      <c r="BJ4520" s="403"/>
      <c r="BK4520" s="403"/>
    </row>
    <row r="4521" spans="1:63" x14ac:dyDescent="0.25">
      <c r="A4521" s="405"/>
      <c r="B4521" s="400"/>
      <c r="C4521" s="403"/>
      <c r="D4521" s="403"/>
      <c r="E4521" s="403"/>
      <c r="I4521" s="404"/>
      <c r="Q4521" s="405"/>
      <c r="S4521" s="405"/>
      <c r="T4521" s="403"/>
      <c r="U4521" s="406"/>
      <c r="V4521" s="400"/>
      <c r="W4521" s="405"/>
      <c r="X4521" s="405"/>
      <c r="Y4521" s="403"/>
      <c r="Z4521" s="407"/>
      <c r="AA4521" s="403"/>
      <c r="AB4521" s="405"/>
      <c r="AC4521" s="403"/>
      <c r="AD4521" s="406"/>
      <c r="AG4521" s="403"/>
      <c r="AH4521" s="403"/>
      <c r="AI4521" s="405"/>
      <c r="AL4521" s="403"/>
      <c r="AN4521" s="403"/>
      <c r="AO4521" s="405"/>
      <c r="AP4521" s="403"/>
      <c r="AQ4521" s="403"/>
      <c r="AR4521" s="403"/>
      <c r="AS4521" s="403"/>
      <c r="AT4521" s="403"/>
      <c r="AU4521" s="403"/>
      <c r="AV4521" s="405"/>
      <c r="AW4521" s="404"/>
      <c r="AY4521" s="403"/>
      <c r="BC4521" s="403"/>
      <c r="BD4521" s="403"/>
      <c r="BE4521" s="403"/>
      <c r="BF4521" s="403"/>
      <c r="BG4521" s="403"/>
      <c r="BH4521" s="403"/>
      <c r="BI4521" s="403"/>
      <c r="BJ4521" s="403"/>
      <c r="BK4521" s="403"/>
    </row>
    <row r="4522" spans="1:63" x14ac:dyDescent="0.25">
      <c r="A4522" s="405"/>
      <c r="B4522" s="400"/>
      <c r="C4522" s="403"/>
      <c r="D4522" s="403"/>
      <c r="E4522" s="403"/>
      <c r="I4522" s="404"/>
      <c r="Q4522" s="405"/>
      <c r="S4522" s="405"/>
      <c r="T4522" s="403"/>
      <c r="U4522" s="406"/>
      <c r="V4522" s="400"/>
      <c r="W4522" s="405"/>
      <c r="X4522" s="405"/>
      <c r="Y4522" s="403"/>
      <c r="Z4522" s="407"/>
      <c r="AA4522" s="403"/>
      <c r="AB4522" s="405"/>
      <c r="AC4522" s="403"/>
      <c r="AD4522" s="406"/>
      <c r="AG4522" s="403"/>
      <c r="AH4522" s="403"/>
      <c r="AI4522" s="405"/>
      <c r="AL4522" s="403"/>
      <c r="AN4522" s="403"/>
      <c r="AO4522" s="405"/>
      <c r="AP4522" s="403"/>
      <c r="AQ4522" s="403"/>
      <c r="AR4522" s="403"/>
      <c r="AS4522" s="403"/>
      <c r="AT4522" s="403"/>
      <c r="AU4522" s="403"/>
      <c r="AV4522" s="405"/>
      <c r="AW4522" s="404"/>
      <c r="AY4522" s="403"/>
      <c r="BC4522" s="403"/>
      <c r="BD4522" s="403"/>
      <c r="BE4522" s="403"/>
      <c r="BF4522" s="403"/>
      <c r="BG4522" s="403"/>
      <c r="BH4522" s="403"/>
      <c r="BI4522" s="403"/>
      <c r="BJ4522" s="403"/>
      <c r="BK4522" s="403"/>
    </row>
    <row r="4523" spans="1:63" x14ac:dyDescent="0.25">
      <c r="A4523" s="405"/>
      <c r="B4523" s="400"/>
      <c r="C4523" s="403"/>
      <c r="D4523" s="403"/>
      <c r="E4523" s="403"/>
      <c r="I4523" s="404"/>
      <c r="Q4523" s="405"/>
      <c r="S4523" s="405"/>
      <c r="T4523" s="403"/>
      <c r="U4523" s="406"/>
      <c r="V4523" s="400"/>
      <c r="W4523" s="405"/>
      <c r="X4523" s="405"/>
      <c r="Y4523" s="403"/>
      <c r="Z4523" s="407"/>
      <c r="AA4523" s="403"/>
      <c r="AB4523" s="405"/>
      <c r="AC4523" s="403"/>
      <c r="AD4523" s="406"/>
      <c r="AG4523" s="403"/>
      <c r="AH4523" s="403"/>
      <c r="AI4523" s="405"/>
      <c r="AL4523" s="403"/>
      <c r="AN4523" s="403"/>
      <c r="AO4523" s="405"/>
      <c r="AP4523" s="403"/>
      <c r="AQ4523" s="403"/>
      <c r="AR4523" s="403"/>
      <c r="AS4523" s="403"/>
      <c r="AT4523" s="403"/>
      <c r="AU4523" s="403"/>
      <c r="AV4523" s="405"/>
      <c r="AW4523" s="404"/>
      <c r="AY4523" s="403"/>
      <c r="BC4523" s="403"/>
      <c r="BD4523" s="403"/>
      <c r="BE4523" s="403"/>
      <c r="BF4523" s="403"/>
      <c r="BG4523" s="403"/>
      <c r="BH4523" s="403"/>
      <c r="BI4523" s="403"/>
      <c r="BJ4523" s="403"/>
      <c r="BK4523" s="403"/>
    </row>
    <row r="4524" spans="1:63" x14ac:dyDescent="0.25">
      <c r="A4524" s="405"/>
      <c r="B4524" s="400"/>
      <c r="C4524" s="403"/>
      <c r="D4524" s="403"/>
      <c r="E4524" s="403"/>
      <c r="I4524" s="404"/>
      <c r="Q4524" s="405"/>
      <c r="S4524" s="405"/>
      <c r="T4524" s="403"/>
      <c r="U4524" s="406"/>
      <c r="V4524" s="400"/>
      <c r="W4524" s="405"/>
      <c r="X4524" s="405"/>
      <c r="Y4524" s="403"/>
      <c r="Z4524" s="407"/>
      <c r="AA4524" s="403"/>
      <c r="AB4524" s="405"/>
      <c r="AC4524" s="403"/>
      <c r="AD4524" s="406"/>
      <c r="AG4524" s="403"/>
      <c r="AH4524" s="403"/>
      <c r="AI4524" s="405"/>
      <c r="AL4524" s="403"/>
      <c r="AN4524" s="403"/>
      <c r="AO4524" s="405"/>
      <c r="AP4524" s="403"/>
      <c r="AQ4524" s="403"/>
      <c r="AR4524" s="403"/>
      <c r="AS4524" s="403"/>
      <c r="AT4524" s="403"/>
      <c r="AU4524" s="403"/>
      <c r="AV4524" s="405"/>
      <c r="AW4524" s="404"/>
      <c r="AY4524" s="403"/>
      <c r="BC4524" s="403"/>
      <c r="BD4524" s="403"/>
      <c r="BE4524" s="403"/>
      <c r="BF4524" s="403"/>
      <c r="BG4524" s="403"/>
      <c r="BH4524" s="403"/>
      <c r="BI4524" s="403"/>
      <c r="BJ4524" s="403"/>
      <c r="BK4524" s="403"/>
    </row>
    <row r="4525" spans="1:63" x14ac:dyDescent="0.25">
      <c r="A4525" s="405"/>
      <c r="B4525" s="400"/>
      <c r="C4525" s="403"/>
      <c r="D4525" s="403"/>
      <c r="E4525" s="403"/>
      <c r="I4525" s="404"/>
      <c r="Q4525" s="405"/>
      <c r="S4525" s="405"/>
      <c r="T4525" s="403"/>
      <c r="U4525" s="406"/>
      <c r="V4525" s="400"/>
      <c r="W4525" s="405"/>
      <c r="X4525" s="405"/>
      <c r="Y4525" s="403"/>
      <c r="Z4525" s="407"/>
      <c r="AA4525" s="403"/>
      <c r="AB4525" s="405"/>
      <c r="AC4525" s="403"/>
      <c r="AD4525" s="406"/>
      <c r="AG4525" s="403"/>
      <c r="AH4525" s="403"/>
      <c r="AI4525" s="405"/>
      <c r="AL4525" s="403"/>
      <c r="AN4525" s="403"/>
      <c r="AO4525" s="405"/>
      <c r="AP4525" s="403"/>
      <c r="AQ4525" s="403"/>
      <c r="AR4525" s="403"/>
      <c r="AS4525" s="403"/>
      <c r="AT4525" s="403"/>
      <c r="AU4525" s="403"/>
      <c r="AV4525" s="405"/>
      <c r="AW4525" s="404"/>
      <c r="AY4525" s="403"/>
      <c r="BC4525" s="403"/>
      <c r="BD4525" s="403"/>
      <c r="BE4525" s="403"/>
      <c r="BF4525" s="403"/>
      <c r="BG4525" s="403"/>
      <c r="BH4525" s="403"/>
      <c r="BI4525" s="403"/>
      <c r="BJ4525" s="403"/>
      <c r="BK4525" s="403"/>
    </row>
    <row r="4526" spans="1:63" x14ac:dyDescent="0.25">
      <c r="A4526" s="405"/>
      <c r="B4526" s="400"/>
      <c r="C4526" s="403"/>
      <c r="D4526" s="403"/>
      <c r="E4526" s="403"/>
      <c r="I4526" s="404"/>
      <c r="Q4526" s="405"/>
      <c r="S4526" s="405"/>
      <c r="T4526" s="403"/>
      <c r="U4526" s="406"/>
      <c r="V4526" s="400"/>
      <c r="W4526" s="405"/>
      <c r="X4526" s="405"/>
      <c r="Y4526" s="403"/>
      <c r="Z4526" s="407"/>
      <c r="AA4526" s="403"/>
      <c r="AB4526" s="405"/>
      <c r="AC4526" s="403"/>
      <c r="AD4526" s="406"/>
      <c r="AG4526" s="403"/>
      <c r="AH4526" s="403"/>
      <c r="AI4526" s="405"/>
      <c r="AL4526" s="403"/>
      <c r="AN4526" s="403"/>
      <c r="AO4526" s="405"/>
      <c r="AP4526" s="403"/>
      <c r="AQ4526" s="403"/>
      <c r="AR4526" s="403"/>
      <c r="AS4526" s="403"/>
      <c r="AT4526" s="403"/>
      <c r="AU4526" s="403"/>
      <c r="AV4526" s="405"/>
      <c r="AW4526" s="404"/>
      <c r="AY4526" s="403"/>
      <c r="BC4526" s="403"/>
      <c r="BD4526" s="403"/>
      <c r="BE4526" s="403"/>
      <c r="BF4526" s="403"/>
      <c r="BG4526" s="403"/>
      <c r="BH4526" s="403"/>
      <c r="BI4526" s="403"/>
      <c r="BJ4526" s="403"/>
      <c r="BK4526" s="403"/>
    </row>
    <row r="4527" spans="1:63" x14ac:dyDescent="0.25">
      <c r="A4527" s="405"/>
      <c r="B4527" s="400"/>
      <c r="C4527" s="403"/>
      <c r="D4527" s="403"/>
      <c r="E4527" s="403"/>
      <c r="I4527" s="404"/>
      <c r="Q4527" s="405"/>
      <c r="S4527" s="405"/>
      <c r="T4527" s="403"/>
      <c r="U4527" s="406"/>
      <c r="V4527" s="400"/>
      <c r="W4527" s="405"/>
      <c r="X4527" s="405"/>
      <c r="Y4527" s="403"/>
      <c r="Z4527" s="407"/>
      <c r="AA4527" s="403"/>
      <c r="AB4527" s="405"/>
      <c r="AC4527" s="403"/>
      <c r="AD4527" s="406"/>
      <c r="AG4527" s="403"/>
      <c r="AH4527" s="403"/>
      <c r="AI4527" s="405"/>
      <c r="AL4527" s="403"/>
      <c r="AN4527" s="403"/>
      <c r="AO4527" s="405"/>
      <c r="AP4527" s="403"/>
      <c r="AQ4527" s="403"/>
      <c r="AR4527" s="403"/>
      <c r="AS4527" s="403"/>
      <c r="AT4527" s="403"/>
      <c r="AU4527" s="403"/>
      <c r="AV4527" s="405"/>
      <c r="AW4527" s="404"/>
      <c r="AY4527" s="403"/>
      <c r="BC4527" s="403"/>
      <c r="BD4527" s="403"/>
      <c r="BE4527" s="403"/>
      <c r="BF4527" s="403"/>
      <c r="BG4527" s="403"/>
      <c r="BH4527" s="403"/>
      <c r="BI4527" s="403"/>
      <c r="BJ4527" s="403"/>
      <c r="BK4527" s="403"/>
    </row>
    <row r="4528" spans="1:63" x14ac:dyDescent="0.25">
      <c r="A4528" s="405"/>
      <c r="B4528" s="400"/>
      <c r="C4528" s="403"/>
      <c r="D4528" s="403"/>
      <c r="E4528" s="403"/>
      <c r="I4528" s="404"/>
      <c r="Q4528" s="405"/>
      <c r="S4528" s="405"/>
      <c r="T4528" s="403"/>
      <c r="U4528" s="406"/>
      <c r="V4528" s="400"/>
      <c r="W4528" s="405"/>
      <c r="X4528" s="405"/>
      <c r="Y4528" s="403"/>
      <c r="Z4528" s="407"/>
      <c r="AA4528" s="403"/>
      <c r="AB4528" s="405"/>
      <c r="AC4528" s="403"/>
      <c r="AD4528" s="406"/>
      <c r="AG4528" s="403"/>
      <c r="AH4528" s="403"/>
      <c r="AI4528" s="405"/>
      <c r="AL4528" s="403"/>
      <c r="AN4528" s="403"/>
      <c r="AO4528" s="405"/>
      <c r="AP4528" s="403"/>
      <c r="AQ4528" s="403"/>
      <c r="AR4528" s="403"/>
      <c r="AS4528" s="403"/>
      <c r="AT4528" s="403"/>
      <c r="AU4528" s="403"/>
      <c r="AV4528" s="405"/>
      <c r="AW4528" s="404"/>
      <c r="AY4528" s="403"/>
      <c r="BC4528" s="403"/>
      <c r="BD4528" s="403"/>
      <c r="BE4528" s="403"/>
      <c r="BF4528" s="403"/>
      <c r="BG4528" s="403"/>
      <c r="BH4528" s="403"/>
      <c r="BI4528" s="403"/>
      <c r="BJ4528" s="403"/>
      <c r="BK4528" s="403"/>
    </row>
    <row r="4529" spans="1:63" x14ac:dyDescent="0.25">
      <c r="A4529" s="405"/>
      <c r="B4529" s="400"/>
      <c r="C4529" s="403"/>
      <c r="D4529" s="403"/>
      <c r="E4529" s="403"/>
      <c r="I4529" s="404"/>
      <c r="Q4529" s="405"/>
      <c r="S4529" s="405"/>
      <c r="T4529" s="403"/>
      <c r="U4529" s="406"/>
      <c r="V4529" s="400"/>
      <c r="W4529" s="405"/>
      <c r="X4529" s="405"/>
      <c r="Y4529" s="403"/>
      <c r="Z4529" s="407"/>
      <c r="AA4529" s="403"/>
      <c r="AB4529" s="405"/>
      <c r="AC4529" s="403"/>
      <c r="AD4529" s="406"/>
      <c r="AG4529" s="403"/>
      <c r="AH4529" s="403"/>
      <c r="AI4529" s="405"/>
      <c r="AL4529" s="403"/>
      <c r="AN4529" s="403"/>
      <c r="AO4529" s="405"/>
      <c r="AP4529" s="403"/>
      <c r="AQ4529" s="403"/>
      <c r="AR4529" s="403"/>
      <c r="AS4529" s="403"/>
      <c r="AT4529" s="403"/>
      <c r="AU4529" s="403"/>
      <c r="AV4529" s="405"/>
      <c r="AW4529" s="404"/>
      <c r="AY4529" s="403"/>
      <c r="BC4529" s="403"/>
      <c r="BD4529" s="403"/>
      <c r="BE4529" s="403"/>
      <c r="BF4529" s="403"/>
      <c r="BG4529" s="403"/>
      <c r="BH4529" s="403"/>
      <c r="BI4529" s="403"/>
      <c r="BJ4529" s="403"/>
      <c r="BK4529" s="403"/>
    </row>
    <row r="4530" spans="1:63" x14ac:dyDescent="0.25">
      <c r="A4530" s="405"/>
      <c r="B4530" s="400"/>
      <c r="C4530" s="403"/>
      <c r="D4530" s="403"/>
      <c r="E4530" s="403"/>
      <c r="I4530" s="404"/>
      <c r="Q4530" s="405"/>
      <c r="S4530" s="405"/>
      <c r="T4530" s="403"/>
      <c r="U4530" s="406"/>
      <c r="V4530" s="400"/>
      <c r="W4530" s="405"/>
      <c r="X4530" s="405"/>
      <c r="Y4530" s="403"/>
      <c r="Z4530" s="407"/>
      <c r="AA4530" s="403"/>
      <c r="AB4530" s="405"/>
      <c r="AC4530" s="403"/>
      <c r="AD4530" s="406"/>
      <c r="AG4530" s="403"/>
      <c r="AH4530" s="403"/>
      <c r="AI4530" s="405"/>
      <c r="AL4530" s="403"/>
      <c r="AN4530" s="403"/>
      <c r="AO4530" s="405"/>
      <c r="AP4530" s="403"/>
      <c r="AQ4530" s="403"/>
      <c r="AR4530" s="403"/>
      <c r="AS4530" s="403"/>
      <c r="AT4530" s="403"/>
      <c r="AU4530" s="403"/>
      <c r="AV4530" s="405"/>
      <c r="AW4530" s="404"/>
      <c r="AY4530" s="403"/>
      <c r="BC4530" s="403"/>
      <c r="BD4530" s="403"/>
      <c r="BE4530" s="403"/>
      <c r="BF4530" s="403"/>
      <c r="BG4530" s="403"/>
      <c r="BH4530" s="403"/>
      <c r="BI4530" s="403"/>
      <c r="BJ4530" s="403"/>
      <c r="BK4530" s="403"/>
    </row>
    <row r="4531" spans="1:63" x14ac:dyDescent="0.25">
      <c r="A4531" s="405"/>
      <c r="B4531" s="400"/>
      <c r="C4531" s="403"/>
      <c r="D4531" s="403"/>
      <c r="E4531" s="403"/>
      <c r="I4531" s="404"/>
      <c r="Q4531" s="405"/>
      <c r="S4531" s="405"/>
      <c r="T4531" s="403"/>
      <c r="U4531" s="406"/>
      <c r="V4531" s="400"/>
      <c r="W4531" s="405"/>
      <c r="X4531" s="405"/>
      <c r="Y4531" s="403"/>
      <c r="Z4531" s="407"/>
      <c r="AA4531" s="403"/>
      <c r="AB4531" s="405"/>
      <c r="AC4531" s="403"/>
      <c r="AD4531" s="406"/>
      <c r="AG4531" s="403"/>
      <c r="AH4531" s="403"/>
      <c r="AI4531" s="405"/>
      <c r="AL4531" s="403"/>
      <c r="AN4531" s="403"/>
      <c r="AO4531" s="405"/>
      <c r="AP4531" s="403"/>
      <c r="AQ4531" s="403"/>
      <c r="AR4531" s="403"/>
      <c r="AS4531" s="403"/>
      <c r="AT4531" s="403"/>
      <c r="AU4531" s="403"/>
      <c r="AV4531" s="405"/>
      <c r="AW4531" s="404"/>
      <c r="AY4531" s="403"/>
      <c r="BC4531" s="403"/>
      <c r="BD4531" s="403"/>
      <c r="BE4531" s="403"/>
      <c r="BF4531" s="403"/>
      <c r="BG4531" s="403"/>
      <c r="BH4531" s="403"/>
      <c r="BI4531" s="403"/>
      <c r="BJ4531" s="403"/>
      <c r="BK4531" s="403"/>
    </row>
    <row r="4532" spans="1:63" x14ac:dyDescent="0.25">
      <c r="A4532" s="405"/>
      <c r="B4532" s="400"/>
      <c r="C4532" s="403"/>
      <c r="D4532" s="403"/>
      <c r="E4532" s="403"/>
      <c r="I4532" s="404"/>
      <c r="Q4532" s="405"/>
      <c r="S4532" s="405"/>
      <c r="T4532" s="403"/>
      <c r="U4532" s="406"/>
      <c r="V4532" s="400"/>
      <c r="W4532" s="405"/>
      <c r="X4532" s="405"/>
      <c r="Y4532" s="403"/>
      <c r="Z4532" s="407"/>
      <c r="AA4532" s="403"/>
      <c r="AB4532" s="405"/>
      <c r="AC4532" s="403"/>
      <c r="AD4532" s="406"/>
      <c r="AG4532" s="403"/>
      <c r="AH4532" s="403"/>
      <c r="AI4532" s="405"/>
      <c r="AL4532" s="403"/>
      <c r="AN4532" s="403"/>
      <c r="AO4532" s="405"/>
      <c r="AP4532" s="403"/>
      <c r="AQ4532" s="403"/>
      <c r="AR4532" s="403"/>
      <c r="AS4532" s="403"/>
      <c r="AT4532" s="403"/>
      <c r="AU4532" s="403"/>
      <c r="AV4532" s="405"/>
      <c r="AW4532" s="404"/>
      <c r="AY4532" s="403"/>
      <c r="BC4532" s="403"/>
      <c r="BD4532" s="403"/>
      <c r="BE4532" s="403"/>
      <c r="BF4532" s="403"/>
      <c r="BG4532" s="403"/>
      <c r="BH4532" s="403"/>
      <c r="BI4532" s="403"/>
      <c r="BJ4532" s="403"/>
      <c r="BK4532" s="403"/>
    </row>
    <row r="4533" spans="1:63" x14ac:dyDescent="0.25">
      <c r="A4533" s="405"/>
      <c r="B4533" s="400"/>
      <c r="C4533" s="403"/>
      <c r="D4533" s="403"/>
      <c r="E4533" s="403"/>
      <c r="I4533" s="404"/>
      <c r="Q4533" s="405"/>
      <c r="S4533" s="405"/>
      <c r="T4533" s="403"/>
      <c r="U4533" s="406"/>
      <c r="V4533" s="400"/>
      <c r="W4533" s="405"/>
      <c r="X4533" s="405"/>
      <c r="Y4533" s="403"/>
      <c r="Z4533" s="407"/>
      <c r="AA4533" s="403"/>
      <c r="AB4533" s="405"/>
      <c r="AC4533" s="403"/>
      <c r="AD4533" s="406"/>
      <c r="AG4533" s="403"/>
      <c r="AH4533" s="403"/>
      <c r="AI4533" s="405"/>
      <c r="AL4533" s="403"/>
      <c r="AN4533" s="403"/>
      <c r="AO4533" s="405"/>
      <c r="AP4533" s="403"/>
      <c r="AQ4533" s="403"/>
      <c r="AR4533" s="403"/>
      <c r="AS4533" s="403"/>
      <c r="AT4533" s="403"/>
      <c r="AU4533" s="403"/>
      <c r="AV4533" s="405"/>
      <c r="AW4533" s="404"/>
      <c r="AY4533" s="403"/>
      <c r="BC4533" s="403"/>
      <c r="BD4533" s="403"/>
      <c r="BE4533" s="403"/>
      <c r="BF4533" s="403"/>
      <c r="BG4533" s="403"/>
      <c r="BH4533" s="403"/>
      <c r="BI4533" s="403"/>
      <c r="BJ4533" s="403"/>
      <c r="BK4533" s="403"/>
    </row>
    <row r="4534" spans="1:63" x14ac:dyDescent="0.25">
      <c r="A4534" s="405"/>
      <c r="B4534" s="400"/>
      <c r="C4534" s="403"/>
      <c r="D4534" s="403"/>
      <c r="E4534" s="403"/>
      <c r="I4534" s="404"/>
      <c r="Q4534" s="405"/>
      <c r="S4534" s="405"/>
      <c r="T4534" s="403"/>
      <c r="U4534" s="406"/>
      <c r="V4534" s="400"/>
      <c r="W4534" s="405"/>
      <c r="X4534" s="405"/>
      <c r="Y4534" s="403"/>
      <c r="Z4534" s="407"/>
      <c r="AA4534" s="403"/>
      <c r="AB4534" s="405"/>
      <c r="AC4534" s="403"/>
      <c r="AD4534" s="406"/>
      <c r="AG4534" s="403"/>
      <c r="AH4534" s="403"/>
      <c r="AI4534" s="405"/>
      <c r="AL4534" s="403"/>
      <c r="AN4534" s="403"/>
      <c r="AO4534" s="405"/>
      <c r="AP4534" s="403"/>
      <c r="AQ4534" s="403"/>
      <c r="AR4534" s="403"/>
      <c r="AS4534" s="403"/>
      <c r="AT4534" s="403"/>
      <c r="AU4534" s="403"/>
      <c r="AV4534" s="405"/>
      <c r="AW4534" s="404"/>
      <c r="AY4534" s="403"/>
      <c r="BC4534" s="403"/>
      <c r="BD4534" s="403"/>
      <c r="BE4534" s="403"/>
      <c r="BF4534" s="403"/>
      <c r="BG4534" s="403"/>
      <c r="BH4534" s="403"/>
      <c r="BI4534" s="403"/>
      <c r="BJ4534" s="403"/>
      <c r="BK4534" s="403"/>
    </row>
    <row r="4535" spans="1:63" x14ac:dyDescent="0.25">
      <c r="A4535" s="405"/>
      <c r="B4535" s="400"/>
      <c r="C4535" s="403"/>
      <c r="D4535" s="403"/>
      <c r="E4535" s="403"/>
      <c r="I4535" s="404"/>
      <c r="Q4535" s="405"/>
      <c r="S4535" s="405"/>
      <c r="T4535" s="403"/>
      <c r="U4535" s="406"/>
      <c r="V4535" s="400"/>
      <c r="W4535" s="405"/>
      <c r="X4535" s="405"/>
      <c r="Y4535" s="403"/>
      <c r="Z4535" s="407"/>
      <c r="AA4535" s="403"/>
      <c r="AB4535" s="405"/>
      <c r="AC4535" s="403"/>
      <c r="AD4535" s="406"/>
      <c r="AG4535" s="403"/>
      <c r="AH4535" s="403"/>
      <c r="AI4535" s="405"/>
      <c r="AL4535" s="403"/>
      <c r="AN4535" s="403"/>
      <c r="AO4535" s="405"/>
      <c r="AP4535" s="403"/>
      <c r="AQ4535" s="403"/>
      <c r="AR4535" s="403"/>
      <c r="AS4535" s="403"/>
      <c r="AT4535" s="403"/>
      <c r="AU4535" s="403"/>
      <c r="AV4535" s="405"/>
      <c r="AW4535" s="404"/>
      <c r="AY4535" s="403"/>
      <c r="BC4535" s="403"/>
      <c r="BD4535" s="403"/>
      <c r="BE4535" s="403"/>
      <c r="BF4535" s="403"/>
      <c r="BG4535" s="403"/>
      <c r="BH4535" s="403"/>
      <c r="BI4535" s="403"/>
      <c r="BJ4535" s="403"/>
      <c r="BK4535" s="403"/>
    </row>
    <row r="4536" spans="1:63" x14ac:dyDescent="0.25">
      <c r="A4536" s="405"/>
      <c r="B4536" s="400"/>
      <c r="C4536" s="403"/>
      <c r="D4536" s="403"/>
      <c r="E4536" s="403"/>
      <c r="I4536" s="404"/>
      <c r="Q4536" s="405"/>
      <c r="S4536" s="405"/>
      <c r="T4536" s="403"/>
      <c r="U4536" s="406"/>
      <c r="V4536" s="400"/>
      <c r="W4536" s="405"/>
      <c r="X4536" s="405"/>
      <c r="Y4536" s="403"/>
      <c r="Z4536" s="407"/>
      <c r="AA4536" s="403"/>
      <c r="AB4536" s="405"/>
      <c r="AC4536" s="403"/>
      <c r="AD4536" s="406"/>
      <c r="AG4536" s="403"/>
      <c r="AH4536" s="403"/>
      <c r="AI4536" s="405"/>
      <c r="AL4536" s="403"/>
      <c r="AN4536" s="403"/>
      <c r="AO4536" s="405"/>
      <c r="AP4536" s="403"/>
      <c r="AQ4536" s="403"/>
      <c r="AR4536" s="403"/>
      <c r="AS4536" s="403"/>
      <c r="AT4536" s="403"/>
      <c r="AU4536" s="403"/>
      <c r="AV4536" s="405"/>
      <c r="AW4536" s="404"/>
      <c r="AY4536" s="403"/>
      <c r="BC4536" s="403"/>
      <c r="BD4536" s="403"/>
      <c r="BE4536" s="403"/>
      <c r="BF4536" s="403"/>
      <c r="BG4536" s="403"/>
      <c r="BH4536" s="403"/>
      <c r="BI4536" s="403"/>
      <c r="BJ4536" s="403"/>
      <c r="BK4536" s="403"/>
    </row>
    <row r="4537" spans="1:63" x14ac:dyDescent="0.25">
      <c r="A4537" s="405"/>
      <c r="B4537" s="400"/>
      <c r="C4537" s="403"/>
      <c r="D4537" s="403"/>
      <c r="E4537" s="403"/>
      <c r="I4537" s="404"/>
      <c r="Q4537" s="405"/>
      <c r="S4537" s="405"/>
      <c r="T4537" s="403"/>
      <c r="U4537" s="406"/>
      <c r="V4537" s="400"/>
      <c r="W4537" s="405"/>
      <c r="X4537" s="405"/>
      <c r="Y4537" s="403"/>
      <c r="Z4537" s="407"/>
      <c r="AA4537" s="403"/>
      <c r="AB4537" s="405"/>
      <c r="AC4537" s="403"/>
      <c r="AD4537" s="406"/>
      <c r="AG4537" s="403"/>
      <c r="AH4537" s="403"/>
      <c r="AI4537" s="405"/>
      <c r="AL4537" s="403"/>
      <c r="AN4537" s="403"/>
      <c r="AO4537" s="405"/>
      <c r="AP4537" s="403"/>
      <c r="AQ4537" s="403"/>
      <c r="AR4537" s="403"/>
      <c r="AS4537" s="403"/>
      <c r="AT4537" s="403"/>
      <c r="AU4537" s="403"/>
      <c r="AV4537" s="405"/>
      <c r="AW4537" s="404"/>
      <c r="AY4537" s="403"/>
      <c r="BC4537" s="403"/>
      <c r="BD4537" s="403"/>
      <c r="BE4537" s="403"/>
      <c r="BF4537" s="403"/>
      <c r="BG4537" s="403"/>
      <c r="BH4537" s="403"/>
      <c r="BI4537" s="403"/>
      <c r="BJ4537" s="403"/>
      <c r="BK4537" s="403"/>
    </row>
    <row r="4538" spans="1:63" x14ac:dyDescent="0.25">
      <c r="A4538" s="405"/>
      <c r="B4538" s="400"/>
      <c r="C4538" s="403"/>
      <c r="D4538" s="403"/>
      <c r="E4538" s="403"/>
      <c r="I4538" s="404"/>
      <c r="Q4538" s="405"/>
      <c r="S4538" s="405"/>
      <c r="T4538" s="403"/>
      <c r="U4538" s="406"/>
      <c r="V4538" s="400"/>
      <c r="W4538" s="405"/>
      <c r="X4538" s="405"/>
      <c r="Y4538" s="403"/>
      <c r="Z4538" s="407"/>
      <c r="AA4538" s="403"/>
      <c r="AB4538" s="405"/>
      <c r="AC4538" s="403"/>
      <c r="AD4538" s="406"/>
      <c r="AG4538" s="403"/>
      <c r="AH4538" s="403"/>
      <c r="AI4538" s="405"/>
      <c r="AL4538" s="403"/>
      <c r="AN4538" s="403"/>
      <c r="AO4538" s="405"/>
      <c r="AP4538" s="403"/>
      <c r="AQ4538" s="403"/>
      <c r="AR4538" s="403"/>
      <c r="AS4538" s="403"/>
      <c r="AT4538" s="403"/>
      <c r="AU4538" s="403"/>
      <c r="AV4538" s="405"/>
      <c r="AW4538" s="404"/>
      <c r="AY4538" s="403"/>
      <c r="BC4538" s="403"/>
      <c r="BD4538" s="403"/>
      <c r="BE4538" s="403"/>
      <c r="BF4538" s="403"/>
      <c r="BG4538" s="403"/>
      <c r="BH4538" s="403"/>
      <c r="BI4538" s="403"/>
      <c r="BJ4538" s="403"/>
      <c r="BK4538" s="403"/>
    </row>
    <row r="4539" spans="1:63" x14ac:dyDescent="0.25">
      <c r="A4539" s="405"/>
      <c r="B4539" s="400"/>
      <c r="C4539" s="403"/>
      <c r="D4539" s="403"/>
      <c r="E4539" s="403"/>
      <c r="I4539" s="404"/>
      <c r="Q4539" s="405"/>
      <c r="S4539" s="405"/>
      <c r="T4539" s="403"/>
      <c r="U4539" s="406"/>
      <c r="V4539" s="400"/>
      <c r="W4539" s="405"/>
      <c r="X4539" s="405"/>
      <c r="Y4539" s="403"/>
      <c r="Z4539" s="407"/>
      <c r="AA4539" s="403"/>
      <c r="AB4539" s="405"/>
      <c r="AC4539" s="403"/>
      <c r="AD4539" s="406"/>
      <c r="AG4539" s="403"/>
      <c r="AH4539" s="403"/>
      <c r="AI4539" s="405"/>
      <c r="AL4539" s="403"/>
      <c r="AN4539" s="403"/>
      <c r="AO4539" s="405"/>
      <c r="AP4539" s="403"/>
      <c r="AQ4539" s="403"/>
      <c r="AR4539" s="403"/>
      <c r="AS4539" s="403"/>
      <c r="AT4539" s="403"/>
      <c r="AU4539" s="403"/>
      <c r="AV4539" s="405"/>
      <c r="AW4539" s="404"/>
      <c r="AY4539" s="403"/>
      <c r="BC4539" s="403"/>
      <c r="BD4539" s="403"/>
      <c r="BE4539" s="403"/>
      <c r="BF4539" s="403"/>
      <c r="BG4539" s="403"/>
      <c r="BH4539" s="403"/>
      <c r="BI4539" s="403"/>
      <c r="BJ4539" s="403"/>
      <c r="BK4539" s="403"/>
    </row>
    <row r="4540" spans="1:63" x14ac:dyDescent="0.25">
      <c r="A4540" s="405"/>
      <c r="B4540" s="400"/>
      <c r="C4540" s="403"/>
      <c r="D4540" s="403"/>
      <c r="E4540" s="403"/>
      <c r="I4540" s="404"/>
      <c r="Q4540" s="405"/>
      <c r="S4540" s="405"/>
      <c r="T4540" s="403"/>
      <c r="U4540" s="406"/>
      <c r="V4540" s="400"/>
      <c r="W4540" s="405"/>
      <c r="X4540" s="405"/>
      <c r="Y4540" s="403"/>
      <c r="Z4540" s="407"/>
      <c r="AA4540" s="403"/>
      <c r="AB4540" s="405"/>
      <c r="AC4540" s="403"/>
      <c r="AD4540" s="406"/>
      <c r="AG4540" s="403"/>
      <c r="AH4540" s="403"/>
      <c r="AI4540" s="405"/>
      <c r="AL4540" s="403"/>
      <c r="AN4540" s="403"/>
      <c r="AO4540" s="405"/>
      <c r="AP4540" s="403"/>
      <c r="AQ4540" s="403"/>
      <c r="AR4540" s="403"/>
      <c r="AS4540" s="403"/>
      <c r="AT4540" s="403"/>
      <c r="AU4540" s="403"/>
      <c r="AV4540" s="405"/>
      <c r="AW4540" s="404"/>
      <c r="AY4540" s="403"/>
      <c r="BC4540" s="403"/>
      <c r="BD4540" s="403"/>
      <c r="BE4540" s="403"/>
      <c r="BF4540" s="403"/>
      <c r="BG4540" s="403"/>
      <c r="BH4540" s="403"/>
      <c r="BI4540" s="403"/>
      <c r="BJ4540" s="403"/>
      <c r="BK4540" s="403"/>
    </row>
    <row r="4541" spans="1:63" x14ac:dyDescent="0.25">
      <c r="A4541" s="405"/>
      <c r="B4541" s="400"/>
      <c r="C4541" s="403"/>
      <c r="D4541" s="403"/>
      <c r="E4541" s="403"/>
      <c r="I4541" s="404"/>
      <c r="Q4541" s="405"/>
      <c r="S4541" s="405"/>
      <c r="T4541" s="403"/>
      <c r="U4541" s="406"/>
      <c r="V4541" s="400"/>
      <c r="W4541" s="405"/>
      <c r="X4541" s="405"/>
      <c r="Y4541" s="403"/>
      <c r="Z4541" s="407"/>
      <c r="AA4541" s="403"/>
      <c r="AB4541" s="405"/>
      <c r="AC4541" s="403"/>
      <c r="AD4541" s="406"/>
      <c r="AG4541" s="403"/>
      <c r="AH4541" s="403"/>
      <c r="AI4541" s="405"/>
      <c r="AL4541" s="403"/>
      <c r="AN4541" s="403"/>
      <c r="AO4541" s="405"/>
      <c r="AP4541" s="403"/>
      <c r="AQ4541" s="403"/>
      <c r="AR4541" s="403"/>
      <c r="AS4541" s="403"/>
      <c r="AT4541" s="403"/>
      <c r="AU4541" s="403"/>
      <c r="AV4541" s="405"/>
      <c r="AW4541" s="404"/>
      <c r="AY4541" s="403"/>
      <c r="BC4541" s="403"/>
      <c r="BD4541" s="403"/>
      <c r="BE4541" s="403"/>
      <c r="BF4541" s="403"/>
      <c r="BG4541" s="403"/>
      <c r="BH4541" s="403"/>
      <c r="BI4541" s="403"/>
      <c r="BJ4541" s="403"/>
      <c r="BK4541" s="403"/>
    </row>
    <row r="4542" spans="1:63" x14ac:dyDescent="0.25">
      <c r="A4542" s="405"/>
      <c r="B4542" s="400"/>
      <c r="C4542" s="403"/>
      <c r="D4542" s="403"/>
      <c r="E4542" s="403"/>
      <c r="I4542" s="404"/>
      <c r="Q4542" s="405"/>
      <c r="S4542" s="405"/>
      <c r="T4542" s="403"/>
      <c r="U4542" s="406"/>
      <c r="V4542" s="400"/>
      <c r="W4542" s="405"/>
      <c r="X4542" s="405"/>
      <c r="Y4542" s="403"/>
      <c r="Z4542" s="407"/>
      <c r="AA4542" s="403"/>
      <c r="AB4542" s="405"/>
      <c r="AC4542" s="403"/>
      <c r="AD4542" s="406"/>
      <c r="AG4542" s="403"/>
      <c r="AH4542" s="403"/>
      <c r="AI4542" s="405"/>
      <c r="AL4542" s="403"/>
      <c r="AN4542" s="403"/>
      <c r="AO4542" s="405"/>
      <c r="AP4542" s="403"/>
      <c r="AQ4542" s="403"/>
      <c r="AR4542" s="403"/>
      <c r="AS4542" s="403"/>
      <c r="AT4542" s="403"/>
      <c r="AU4542" s="403"/>
      <c r="AV4542" s="405"/>
      <c r="AW4542" s="404"/>
      <c r="AY4542" s="403"/>
      <c r="BC4542" s="403"/>
      <c r="BD4542" s="403"/>
      <c r="BE4542" s="403"/>
      <c r="BF4542" s="403"/>
      <c r="BG4542" s="403"/>
      <c r="BH4542" s="403"/>
      <c r="BI4542" s="403"/>
      <c r="BJ4542" s="403"/>
      <c r="BK4542" s="403"/>
    </row>
    <row r="4543" spans="1:63" x14ac:dyDescent="0.25">
      <c r="A4543" s="405"/>
      <c r="B4543" s="400"/>
      <c r="C4543" s="403"/>
      <c r="D4543" s="403"/>
      <c r="E4543" s="403"/>
      <c r="I4543" s="404"/>
      <c r="Q4543" s="405"/>
      <c r="S4543" s="405"/>
      <c r="T4543" s="403"/>
      <c r="U4543" s="406"/>
      <c r="V4543" s="400"/>
      <c r="W4543" s="405"/>
      <c r="X4543" s="405"/>
      <c r="Y4543" s="403"/>
      <c r="Z4543" s="407"/>
      <c r="AA4543" s="403"/>
      <c r="AB4543" s="405"/>
      <c r="AC4543" s="403"/>
      <c r="AD4543" s="406"/>
      <c r="AG4543" s="403"/>
      <c r="AH4543" s="403"/>
      <c r="AI4543" s="405"/>
      <c r="AL4543" s="403"/>
      <c r="AN4543" s="403"/>
      <c r="AO4543" s="405"/>
      <c r="AP4543" s="403"/>
      <c r="AQ4543" s="403"/>
      <c r="AR4543" s="403"/>
      <c r="AS4543" s="403"/>
      <c r="AT4543" s="403"/>
      <c r="AU4543" s="403"/>
      <c r="AV4543" s="405"/>
      <c r="AW4543" s="404"/>
      <c r="AY4543" s="403"/>
      <c r="BC4543" s="403"/>
      <c r="BD4543" s="403"/>
      <c r="BE4543" s="403"/>
      <c r="BF4543" s="403"/>
      <c r="BG4543" s="403"/>
      <c r="BH4543" s="403"/>
      <c r="BI4543" s="403"/>
      <c r="BJ4543" s="403"/>
      <c r="BK4543" s="403"/>
    </row>
    <row r="4544" spans="1:63" x14ac:dyDescent="0.25">
      <c r="A4544" s="405"/>
      <c r="B4544" s="400"/>
      <c r="C4544" s="403"/>
      <c r="D4544" s="403"/>
      <c r="E4544" s="403"/>
      <c r="I4544" s="404"/>
      <c r="Q4544" s="405"/>
      <c r="S4544" s="405"/>
      <c r="T4544" s="403"/>
      <c r="U4544" s="406"/>
      <c r="V4544" s="400"/>
      <c r="W4544" s="405"/>
      <c r="X4544" s="405"/>
      <c r="Y4544" s="403"/>
      <c r="Z4544" s="407"/>
      <c r="AA4544" s="403"/>
      <c r="AB4544" s="405"/>
      <c r="AC4544" s="403"/>
      <c r="AD4544" s="406"/>
      <c r="AG4544" s="403"/>
      <c r="AH4544" s="403"/>
      <c r="AI4544" s="405"/>
      <c r="AL4544" s="403"/>
      <c r="AN4544" s="403"/>
      <c r="AO4544" s="405"/>
      <c r="AP4544" s="403"/>
      <c r="AQ4544" s="403"/>
      <c r="AR4544" s="403"/>
      <c r="AS4544" s="403"/>
      <c r="AT4544" s="403"/>
      <c r="AU4544" s="403"/>
      <c r="AV4544" s="405"/>
      <c r="AW4544" s="404"/>
      <c r="AY4544" s="403"/>
      <c r="BC4544" s="403"/>
      <c r="BD4544" s="403"/>
      <c r="BE4544" s="403"/>
      <c r="BF4544" s="403"/>
      <c r="BG4544" s="403"/>
      <c r="BH4544" s="403"/>
      <c r="BI4544" s="403"/>
      <c r="BJ4544" s="403"/>
      <c r="BK4544" s="403"/>
    </row>
    <row r="4545" spans="1:63" x14ac:dyDescent="0.25">
      <c r="A4545" s="405"/>
      <c r="B4545" s="400"/>
      <c r="C4545" s="403"/>
      <c r="D4545" s="403"/>
      <c r="E4545" s="403"/>
      <c r="I4545" s="404"/>
      <c r="Q4545" s="405"/>
      <c r="S4545" s="405"/>
      <c r="T4545" s="403"/>
      <c r="U4545" s="406"/>
      <c r="V4545" s="400"/>
      <c r="W4545" s="405"/>
      <c r="X4545" s="405"/>
      <c r="Y4545" s="403"/>
      <c r="Z4545" s="407"/>
      <c r="AA4545" s="403"/>
      <c r="AB4545" s="405"/>
      <c r="AC4545" s="403"/>
      <c r="AD4545" s="406"/>
      <c r="AG4545" s="403"/>
      <c r="AH4545" s="403"/>
      <c r="AI4545" s="405"/>
      <c r="AL4545" s="403"/>
      <c r="AN4545" s="403"/>
      <c r="AO4545" s="405"/>
      <c r="AP4545" s="403"/>
      <c r="AQ4545" s="403"/>
      <c r="AR4545" s="403"/>
      <c r="AS4545" s="403"/>
      <c r="AT4545" s="403"/>
      <c r="AU4545" s="403"/>
      <c r="AV4545" s="405"/>
      <c r="AW4545" s="404"/>
      <c r="AY4545" s="403"/>
      <c r="BC4545" s="403"/>
      <c r="BD4545" s="403"/>
      <c r="BE4545" s="403"/>
      <c r="BF4545" s="403"/>
      <c r="BG4545" s="403"/>
      <c r="BH4545" s="403"/>
      <c r="BI4545" s="403"/>
      <c r="BJ4545" s="403"/>
      <c r="BK4545" s="403"/>
    </row>
    <row r="4546" spans="1:63" x14ac:dyDescent="0.25">
      <c r="A4546" s="405"/>
      <c r="B4546" s="400"/>
      <c r="C4546" s="403"/>
      <c r="D4546" s="403"/>
      <c r="E4546" s="403"/>
      <c r="I4546" s="404"/>
      <c r="Q4546" s="405"/>
      <c r="S4546" s="405"/>
      <c r="T4546" s="403"/>
      <c r="U4546" s="406"/>
      <c r="V4546" s="400"/>
      <c r="W4546" s="405"/>
      <c r="X4546" s="405"/>
      <c r="Y4546" s="403"/>
      <c r="Z4546" s="407"/>
      <c r="AA4546" s="403"/>
      <c r="AB4546" s="405"/>
      <c r="AC4546" s="403"/>
      <c r="AD4546" s="406"/>
      <c r="AG4546" s="403"/>
      <c r="AH4546" s="403"/>
      <c r="AI4546" s="405"/>
      <c r="AL4546" s="403"/>
      <c r="AN4546" s="403"/>
      <c r="AO4546" s="405"/>
      <c r="AP4546" s="403"/>
      <c r="AQ4546" s="403"/>
      <c r="AR4546" s="403"/>
      <c r="AS4546" s="403"/>
      <c r="AT4546" s="403"/>
      <c r="AU4546" s="403"/>
      <c r="AV4546" s="405"/>
      <c r="AW4546" s="404"/>
      <c r="AY4546" s="403"/>
      <c r="BC4546" s="403"/>
      <c r="BD4546" s="403"/>
      <c r="BE4546" s="403"/>
      <c r="BF4546" s="403"/>
      <c r="BG4546" s="403"/>
      <c r="BH4546" s="403"/>
      <c r="BI4546" s="403"/>
      <c r="BJ4546" s="403"/>
      <c r="BK4546" s="403"/>
    </row>
    <row r="4547" spans="1:63" x14ac:dyDescent="0.25">
      <c r="A4547" s="405"/>
      <c r="B4547" s="400"/>
      <c r="C4547" s="403"/>
      <c r="D4547" s="403"/>
      <c r="E4547" s="403"/>
      <c r="I4547" s="404"/>
      <c r="Q4547" s="405"/>
      <c r="S4547" s="405"/>
      <c r="T4547" s="403"/>
      <c r="U4547" s="406"/>
      <c r="V4547" s="400"/>
      <c r="W4547" s="405"/>
      <c r="X4547" s="405"/>
      <c r="Y4547" s="403"/>
      <c r="Z4547" s="407"/>
      <c r="AA4547" s="403"/>
      <c r="AB4547" s="405"/>
      <c r="AC4547" s="403"/>
      <c r="AD4547" s="406"/>
      <c r="AG4547" s="403"/>
      <c r="AH4547" s="403"/>
      <c r="AI4547" s="405"/>
      <c r="AL4547" s="403"/>
      <c r="AN4547" s="403"/>
      <c r="AO4547" s="405"/>
      <c r="AP4547" s="403"/>
      <c r="AQ4547" s="403"/>
      <c r="AR4547" s="403"/>
      <c r="AS4547" s="403"/>
      <c r="AT4547" s="403"/>
      <c r="AU4547" s="403"/>
      <c r="AV4547" s="405"/>
      <c r="AW4547" s="404"/>
      <c r="AY4547" s="403"/>
      <c r="BC4547" s="403"/>
      <c r="BD4547" s="403"/>
      <c r="BE4547" s="403"/>
      <c r="BF4547" s="403"/>
      <c r="BG4547" s="403"/>
      <c r="BH4547" s="403"/>
      <c r="BI4547" s="403"/>
      <c r="BJ4547" s="403"/>
      <c r="BK4547" s="403"/>
    </row>
    <row r="4548" spans="1:63" x14ac:dyDescent="0.25">
      <c r="A4548" s="405"/>
      <c r="B4548" s="400"/>
      <c r="C4548" s="403"/>
      <c r="D4548" s="403"/>
      <c r="E4548" s="403"/>
      <c r="I4548" s="404"/>
      <c r="Q4548" s="405"/>
      <c r="S4548" s="405"/>
      <c r="T4548" s="403"/>
      <c r="U4548" s="406"/>
      <c r="V4548" s="400"/>
      <c r="W4548" s="405"/>
      <c r="X4548" s="405"/>
      <c r="Y4548" s="403"/>
      <c r="Z4548" s="407"/>
      <c r="AA4548" s="403"/>
      <c r="AB4548" s="405"/>
      <c r="AC4548" s="403"/>
      <c r="AD4548" s="406"/>
      <c r="AG4548" s="403"/>
      <c r="AH4548" s="403"/>
      <c r="AI4548" s="405"/>
      <c r="AL4548" s="403"/>
      <c r="AN4548" s="403"/>
      <c r="AO4548" s="405"/>
      <c r="AP4548" s="403"/>
      <c r="AQ4548" s="403"/>
      <c r="AR4548" s="403"/>
      <c r="AS4548" s="403"/>
      <c r="AT4548" s="403"/>
      <c r="AU4548" s="403"/>
      <c r="AV4548" s="405"/>
      <c r="AW4548" s="404"/>
      <c r="AY4548" s="403"/>
      <c r="BC4548" s="403"/>
      <c r="BD4548" s="403"/>
      <c r="BE4548" s="403"/>
      <c r="BF4548" s="403"/>
      <c r="BG4548" s="403"/>
      <c r="BH4548" s="403"/>
      <c r="BI4548" s="403"/>
      <c r="BJ4548" s="403"/>
      <c r="BK4548" s="403"/>
    </row>
    <row r="4549" spans="1:63" x14ac:dyDescent="0.25">
      <c r="A4549" s="405"/>
      <c r="B4549" s="400"/>
      <c r="C4549" s="403"/>
      <c r="D4549" s="403"/>
      <c r="E4549" s="403"/>
      <c r="I4549" s="404"/>
      <c r="Q4549" s="405"/>
      <c r="S4549" s="405"/>
      <c r="T4549" s="403"/>
      <c r="U4549" s="406"/>
      <c r="V4549" s="400"/>
      <c r="W4549" s="405"/>
      <c r="X4549" s="405"/>
      <c r="Y4549" s="403"/>
      <c r="Z4549" s="407"/>
      <c r="AA4549" s="403"/>
      <c r="AB4549" s="405"/>
      <c r="AC4549" s="403"/>
      <c r="AD4549" s="406"/>
      <c r="AG4549" s="403"/>
      <c r="AH4549" s="403"/>
      <c r="AI4549" s="405"/>
      <c r="AL4549" s="403"/>
      <c r="AN4549" s="403"/>
      <c r="AO4549" s="405"/>
      <c r="AP4549" s="403"/>
      <c r="AQ4549" s="403"/>
      <c r="AR4549" s="403"/>
      <c r="AS4549" s="403"/>
      <c r="AT4549" s="403"/>
      <c r="AU4549" s="403"/>
      <c r="AV4549" s="405"/>
      <c r="AW4549" s="404"/>
      <c r="AY4549" s="403"/>
      <c r="BC4549" s="403"/>
      <c r="BD4549" s="403"/>
      <c r="BE4549" s="403"/>
      <c r="BF4549" s="403"/>
      <c r="BG4549" s="403"/>
      <c r="BH4549" s="403"/>
      <c r="BI4549" s="403"/>
      <c r="BJ4549" s="403"/>
      <c r="BK4549" s="403"/>
    </row>
    <row r="4550" spans="1:63" x14ac:dyDescent="0.25">
      <c r="A4550" s="405"/>
      <c r="B4550" s="400"/>
      <c r="C4550" s="403"/>
      <c r="D4550" s="403"/>
      <c r="E4550" s="403"/>
      <c r="I4550" s="404"/>
      <c r="Q4550" s="405"/>
      <c r="S4550" s="405"/>
      <c r="T4550" s="403"/>
      <c r="U4550" s="406"/>
      <c r="V4550" s="400"/>
      <c r="W4550" s="405"/>
      <c r="X4550" s="405"/>
      <c r="Y4550" s="403"/>
      <c r="Z4550" s="407"/>
      <c r="AA4550" s="403"/>
      <c r="AB4550" s="405"/>
      <c r="AC4550" s="403"/>
      <c r="AD4550" s="406"/>
      <c r="AG4550" s="403"/>
      <c r="AH4550" s="403"/>
      <c r="AI4550" s="405"/>
      <c r="AL4550" s="403"/>
      <c r="AN4550" s="403"/>
      <c r="AO4550" s="405"/>
      <c r="AP4550" s="403"/>
      <c r="AQ4550" s="403"/>
      <c r="AR4550" s="403"/>
      <c r="AS4550" s="403"/>
      <c r="AT4550" s="403"/>
      <c r="AU4550" s="403"/>
      <c r="AV4550" s="405"/>
      <c r="AW4550" s="404"/>
      <c r="AY4550" s="403"/>
      <c r="BC4550" s="403"/>
      <c r="BD4550" s="403"/>
      <c r="BE4550" s="403"/>
      <c r="BF4550" s="403"/>
      <c r="BG4550" s="403"/>
      <c r="BH4550" s="403"/>
      <c r="BI4550" s="403"/>
      <c r="BJ4550" s="403"/>
      <c r="BK4550" s="403"/>
    </row>
    <row r="4551" spans="1:63" x14ac:dyDescent="0.25">
      <c r="A4551" s="405"/>
      <c r="B4551" s="400"/>
      <c r="C4551" s="403"/>
      <c r="D4551" s="403"/>
      <c r="E4551" s="403"/>
      <c r="I4551" s="404"/>
      <c r="Q4551" s="405"/>
      <c r="S4551" s="405"/>
      <c r="T4551" s="403"/>
      <c r="U4551" s="406"/>
      <c r="V4551" s="400"/>
      <c r="W4551" s="405"/>
      <c r="X4551" s="405"/>
      <c r="Y4551" s="403"/>
      <c r="Z4551" s="407"/>
      <c r="AA4551" s="403"/>
      <c r="AB4551" s="405"/>
      <c r="AC4551" s="403"/>
      <c r="AD4551" s="406"/>
      <c r="AG4551" s="403"/>
      <c r="AH4551" s="403"/>
      <c r="AI4551" s="405"/>
      <c r="AL4551" s="403"/>
      <c r="AN4551" s="403"/>
      <c r="AO4551" s="405"/>
      <c r="AP4551" s="403"/>
      <c r="AQ4551" s="403"/>
      <c r="AR4551" s="403"/>
      <c r="AS4551" s="403"/>
      <c r="AT4551" s="403"/>
      <c r="AU4551" s="403"/>
      <c r="AV4551" s="405"/>
      <c r="AW4551" s="404"/>
      <c r="AY4551" s="403"/>
      <c r="BC4551" s="403"/>
      <c r="BD4551" s="403"/>
      <c r="BE4551" s="403"/>
      <c r="BF4551" s="403"/>
      <c r="BG4551" s="403"/>
      <c r="BH4551" s="403"/>
      <c r="BI4551" s="403"/>
      <c r="BJ4551" s="403"/>
      <c r="BK4551" s="403"/>
    </row>
    <row r="4552" spans="1:63" x14ac:dyDescent="0.25">
      <c r="A4552" s="405"/>
      <c r="B4552" s="400"/>
      <c r="C4552" s="403"/>
      <c r="D4552" s="403"/>
      <c r="E4552" s="403"/>
      <c r="I4552" s="404"/>
      <c r="Q4552" s="405"/>
      <c r="S4552" s="405"/>
      <c r="T4552" s="403"/>
      <c r="U4552" s="406"/>
      <c r="V4552" s="400"/>
      <c r="W4552" s="405"/>
      <c r="X4552" s="405"/>
      <c r="Y4552" s="403"/>
      <c r="Z4552" s="407"/>
      <c r="AA4552" s="403"/>
      <c r="AB4552" s="405"/>
      <c r="AC4552" s="403"/>
      <c r="AD4552" s="406"/>
      <c r="AG4552" s="403"/>
      <c r="AH4552" s="403"/>
      <c r="AI4552" s="405"/>
      <c r="AL4552" s="403"/>
      <c r="AN4552" s="403"/>
      <c r="AO4552" s="405"/>
      <c r="AP4552" s="403"/>
      <c r="AQ4552" s="403"/>
      <c r="AR4552" s="403"/>
      <c r="AS4552" s="403"/>
      <c r="AT4552" s="403"/>
      <c r="AU4552" s="403"/>
      <c r="AV4552" s="405"/>
      <c r="AW4552" s="404"/>
      <c r="AY4552" s="403"/>
      <c r="BC4552" s="403"/>
      <c r="BD4552" s="403"/>
      <c r="BE4552" s="403"/>
      <c r="BF4552" s="403"/>
      <c r="BG4552" s="403"/>
      <c r="BH4552" s="403"/>
      <c r="BI4552" s="403"/>
      <c r="BJ4552" s="403"/>
      <c r="BK4552" s="403"/>
    </row>
    <row r="4553" spans="1:63" x14ac:dyDescent="0.25">
      <c r="A4553" s="405"/>
      <c r="B4553" s="400"/>
      <c r="C4553" s="403"/>
      <c r="D4553" s="403"/>
      <c r="E4553" s="403"/>
      <c r="I4553" s="404"/>
      <c r="Q4553" s="405"/>
      <c r="S4553" s="405"/>
      <c r="T4553" s="403"/>
      <c r="U4553" s="406"/>
      <c r="V4553" s="400"/>
      <c r="W4553" s="405"/>
      <c r="X4553" s="405"/>
      <c r="Y4553" s="403"/>
      <c r="Z4553" s="407"/>
      <c r="AA4553" s="403"/>
      <c r="AB4553" s="405"/>
      <c r="AC4553" s="403"/>
      <c r="AD4553" s="406"/>
      <c r="AG4553" s="403"/>
      <c r="AH4553" s="403"/>
      <c r="AI4553" s="405"/>
      <c r="AL4553" s="403"/>
      <c r="AN4553" s="403"/>
      <c r="AO4553" s="405"/>
      <c r="AP4553" s="403"/>
      <c r="AQ4553" s="403"/>
      <c r="AR4553" s="403"/>
      <c r="AS4553" s="403"/>
      <c r="AT4553" s="403"/>
      <c r="AU4553" s="403"/>
      <c r="AV4553" s="405"/>
      <c r="AW4553" s="404"/>
      <c r="AY4553" s="403"/>
      <c r="BC4553" s="403"/>
      <c r="BD4553" s="403"/>
      <c r="BE4553" s="403"/>
      <c r="BF4553" s="403"/>
      <c r="BG4553" s="403"/>
      <c r="BH4553" s="403"/>
      <c r="BI4553" s="403"/>
      <c r="BJ4553" s="403"/>
      <c r="BK4553" s="403"/>
    </row>
    <row r="4554" spans="1:63" x14ac:dyDescent="0.25">
      <c r="A4554" s="405"/>
      <c r="B4554" s="400"/>
      <c r="C4554" s="403"/>
      <c r="D4554" s="403"/>
      <c r="E4554" s="403"/>
      <c r="I4554" s="404"/>
      <c r="Q4554" s="405"/>
      <c r="S4554" s="405"/>
      <c r="T4554" s="403"/>
      <c r="U4554" s="406"/>
      <c r="V4554" s="400"/>
      <c r="W4554" s="405"/>
      <c r="X4554" s="405"/>
      <c r="Y4554" s="403"/>
      <c r="Z4554" s="407"/>
      <c r="AA4554" s="403"/>
      <c r="AB4554" s="405"/>
      <c r="AC4554" s="403"/>
      <c r="AD4554" s="406"/>
      <c r="AG4554" s="403"/>
      <c r="AH4554" s="403"/>
      <c r="AI4554" s="405"/>
      <c r="AL4554" s="403"/>
      <c r="AN4554" s="403"/>
      <c r="AO4554" s="405"/>
      <c r="AP4554" s="403"/>
      <c r="AQ4554" s="403"/>
      <c r="AR4554" s="403"/>
      <c r="AS4554" s="403"/>
      <c r="AT4554" s="403"/>
      <c r="AU4554" s="403"/>
      <c r="AV4554" s="405"/>
      <c r="AW4554" s="404"/>
      <c r="AY4554" s="403"/>
      <c r="BC4554" s="403"/>
      <c r="BD4554" s="403"/>
      <c r="BE4554" s="403"/>
      <c r="BF4554" s="403"/>
      <c r="BG4554" s="403"/>
      <c r="BH4554" s="403"/>
      <c r="BI4554" s="403"/>
      <c r="BJ4554" s="403"/>
      <c r="BK4554" s="403"/>
    </row>
    <row r="4555" spans="1:63" x14ac:dyDescent="0.25">
      <c r="A4555" s="405"/>
      <c r="B4555" s="400"/>
      <c r="C4555" s="403"/>
      <c r="D4555" s="403"/>
      <c r="E4555" s="403"/>
      <c r="I4555" s="404"/>
      <c r="Q4555" s="405"/>
      <c r="S4555" s="405"/>
      <c r="T4555" s="403"/>
      <c r="U4555" s="406"/>
      <c r="V4555" s="400"/>
      <c r="W4555" s="405"/>
      <c r="X4555" s="405"/>
      <c r="Y4555" s="403"/>
      <c r="Z4555" s="407"/>
      <c r="AA4555" s="403"/>
      <c r="AB4555" s="405"/>
      <c r="AC4555" s="403"/>
      <c r="AD4555" s="406"/>
      <c r="AG4555" s="403"/>
      <c r="AH4555" s="403"/>
      <c r="AI4555" s="405"/>
      <c r="AL4555" s="403"/>
      <c r="AN4555" s="403"/>
      <c r="AO4555" s="405"/>
      <c r="AP4555" s="403"/>
      <c r="AQ4555" s="403"/>
      <c r="AR4555" s="403"/>
      <c r="AS4555" s="403"/>
      <c r="AT4555" s="403"/>
      <c r="AU4555" s="403"/>
      <c r="AV4555" s="405"/>
      <c r="AW4555" s="404"/>
      <c r="AY4555" s="403"/>
      <c r="BC4555" s="403"/>
      <c r="BD4555" s="403"/>
      <c r="BE4555" s="403"/>
      <c r="BF4555" s="403"/>
      <c r="BG4555" s="403"/>
      <c r="BH4555" s="403"/>
      <c r="BI4555" s="403"/>
      <c r="BJ4555" s="403"/>
      <c r="BK4555" s="403"/>
    </row>
    <row r="4556" spans="1:63" x14ac:dyDescent="0.25">
      <c r="A4556" s="405"/>
      <c r="B4556" s="400"/>
      <c r="C4556" s="403"/>
      <c r="D4556" s="403"/>
      <c r="E4556" s="403"/>
      <c r="I4556" s="404"/>
      <c r="Q4556" s="405"/>
      <c r="S4556" s="405"/>
      <c r="T4556" s="403"/>
      <c r="U4556" s="406"/>
      <c r="V4556" s="400"/>
      <c r="W4556" s="405"/>
      <c r="X4556" s="405"/>
      <c r="Y4556" s="403"/>
      <c r="Z4556" s="407"/>
      <c r="AA4556" s="403"/>
      <c r="AB4556" s="405"/>
      <c r="AC4556" s="403"/>
      <c r="AD4556" s="406"/>
      <c r="AG4556" s="403"/>
      <c r="AH4556" s="403"/>
      <c r="AI4556" s="405"/>
      <c r="AL4556" s="403"/>
      <c r="AN4556" s="403"/>
      <c r="AO4556" s="405"/>
      <c r="AP4556" s="403"/>
      <c r="AQ4556" s="403"/>
      <c r="AR4556" s="403"/>
      <c r="AS4556" s="403"/>
      <c r="AT4556" s="403"/>
      <c r="AU4556" s="403"/>
      <c r="AV4556" s="405"/>
      <c r="AW4556" s="404"/>
      <c r="AY4556" s="403"/>
      <c r="BC4556" s="403"/>
      <c r="BD4556" s="403"/>
      <c r="BE4556" s="403"/>
      <c r="BF4556" s="403"/>
      <c r="BG4556" s="403"/>
      <c r="BH4556" s="403"/>
      <c r="BI4556" s="403"/>
      <c r="BJ4556" s="403"/>
      <c r="BK4556" s="403"/>
    </row>
    <row r="4557" spans="1:63" x14ac:dyDescent="0.25">
      <c r="A4557" s="405"/>
      <c r="B4557" s="400"/>
      <c r="C4557" s="403"/>
      <c r="D4557" s="403"/>
      <c r="E4557" s="403"/>
      <c r="I4557" s="404"/>
      <c r="Q4557" s="405"/>
      <c r="S4557" s="405"/>
      <c r="T4557" s="403"/>
      <c r="U4557" s="406"/>
      <c r="V4557" s="400"/>
      <c r="W4557" s="405"/>
      <c r="X4557" s="405"/>
      <c r="Y4557" s="403"/>
      <c r="Z4557" s="407"/>
      <c r="AA4557" s="403"/>
      <c r="AB4557" s="405"/>
      <c r="AC4557" s="403"/>
      <c r="AD4557" s="406"/>
      <c r="AG4557" s="403"/>
      <c r="AH4557" s="403"/>
      <c r="AI4557" s="405"/>
      <c r="AL4557" s="403"/>
      <c r="AN4557" s="403"/>
      <c r="AO4557" s="405"/>
      <c r="AP4557" s="403"/>
      <c r="AQ4557" s="403"/>
      <c r="AR4557" s="403"/>
      <c r="AS4557" s="403"/>
      <c r="AT4557" s="403"/>
      <c r="AU4557" s="403"/>
      <c r="AV4557" s="405"/>
      <c r="AW4557" s="404"/>
      <c r="AY4557" s="403"/>
      <c r="BC4557" s="403"/>
      <c r="BD4557" s="403"/>
      <c r="BE4557" s="403"/>
      <c r="BF4557" s="403"/>
      <c r="BG4557" s="403"/>
      <c r="BH4557" s="403"/>
      <c r="BI4557" s="403"/>
      <c r="BJ4557" s="403"/>
      <c r="BK4557" s="403"/>
    </row>
    <row r="4558" spans="1:63" x14ac:dyDescent="0.25">
      <c r="A4558" s="405"/>
      <c r="B4558" s="400"/>
      <c r="C4558" s="403"/>
      <c r="D4558" s="403"/>
      <c r="E4558" s="403"/>
      <c r="I4558" s="404"/>
      <c r="Q4558" s="405"/>
      <c r="S4558" s="405"/>
      <c r="T4558" s="403"/>
      <c r="U4558" s="406"/>
      <c r="V4558" s="400"/>
      <c r="W4558" s="405"/>
      <c r="X4558" s="405"/>
      <c r="Y4558" s="403"/>
      <c r="Z4558" s="407"/>
      <c r="AA4558" s="403"/>
      <c r="AB4558" s="405"/>
      <c r="AC4558" s="403"/>
      <c r="AD4558" s="406"/>
      <c r="AG4558" s="403"/>
      <c r="AH4558" s="403"/>
      <c r="AI4558" s="405"/>
      <c r="AL4558" s="403"/>
      <c r="AN4558" s="403"/>
      <c r="AO4558" s="405"/>
      <c r="AP4558" s="403"/>
      <c r="AQ4558" s="403"/>
      <c r="AR4558" s="403"/>
      <c r="AS4558" s="403"/>
      <c r="AT4558" s="403"/>
      <c r="AU4558" s="403"/>
      <c r="AV4558" s="405"/>
      <c r="AW4558" s="404"/>
      <c r="AY4558" s="403"/>
      <c r="BC4558" s="403"/>
      <c r="BD4558" s="403"/>
      <c r="BE4558" s="403"/>
      <c r="BF4558" s="403"/>
      <c r="BG4558" s="403"/>
      <c r="BH4558" s="403"/>
      <c r="BI4558" s="403"/>
      <c r="BJ4558" s="403"/>
      <c r="BK4558" s="403"/>
    </row>
    <row r="4559" spans="1:63" x14ac:dyDescent="0.25">
      <c r="A4559" s="405"/>
      <c r="B4559" s="400"/>
      <c r="C4559" s="403"/>
      <c r="D4559" s="403"/>
      <c r="E4559" s="403"/>
      <c r="I4559" s="404"/>
      <c r="Q4559" s="405"/>
      <c r="S4559" s="405"/>
      <c r="T4559" s="403"/>
      <c r="U4559" s="406"/>
      <c r="V4559" s="400"/>
      <c r="W4559" s="405"/>
      <c r="X4559" s="405"/>
      <c r="Y4559" s="403"/>
      <c r="Z4559" s="407"/>
      <c r="AA4559" s="403"/>
      <c r="AB4559" s="405"/>
      <c r="AC4559" s="403"/>
      <c r="AD4559" s="406"/>
      <c r="AG4559" s="403"/>
      <c r="AH4559" s="403"/>
      <c r="AI4559" s="405"/>
      <c r="AL4559" s="403"/>
      <c r="AN4559" s="403"/>
      <c r="AO4559" s="405"/>
      <c r="AP4559" s="403"/>
      <c r="AQ4559" s="403"/>
      <c r="AR4559" s="403"/>
      <c r="AS4559" s="403"/>
      <c r="AT4559" s="403"/>
      <c r="AU4559" s="403"/>
      <c r="AV4559" s="405"/>
      <c r="AW4559" s="404"/>
      <c r="AY4559" s="403"/>
      <c r="BC4559" s="403"/>
      <c r="BD4559" s="403"/>
      <c r="BE4559" s="403"/>
      <c r="BF4559" s="403"/>
      <c r="BG4559" s="403"/>
      <c r="BH4559" s="403"/>
      <c r="BI4559" s="403"/>
      <c r="BJ4559" s="403"/>
      <c r="BK4559" s="403"/>
    </row>
    <row r="4560" spans="1:63" x14ac:dyDescent="0.25">
      <c r="A4560" s="405"/>
      <c r="B4560" s="400"/>
      <c r="C4560" s="403"/>
      <c r="D4560" s="403"/>
      <c r="E4560" s="403"/>
      <c r="I4560" s="404"/>
      <c r="Q4560" s="405"/>
      <c r="S4560" s="405"/>
      <c r="T4560" s="403"/>
      <c r="U4560" s="406"/>
      <c r="V4560" s="400"/>
      <c r="W4560" s="405"/>
      <c r="X4560" s="405"/>
      <c r="Y4560" s="403"/>
      <c r="Z4560" s="407"/>
      <c r="AA4560" s="403"/>
      <c r="AB4560" s="405"/>
      <c r="AC4560" s="403"/>
      <c r="AD4560" s="406"/>
      <c r="AG4560" s="403"/>
      <c r="AH4560" s="403"/>
      <c r="AI4560" s="405"/>
      <c r="AL4560" s="403"/>
      <c r="AN4560" s="403"/>
      <c r="AO4560" s="405"/>
      <c r="AP4560" s="403"/>
      <c r="AQ4560" s="403"/>
      <c r="AR4560" s="403"/>
      <c r="AS4560" s="403"/>
      <c r="AT4560" s="403"/>
      <c r="AU4560" s="403"/>
      <c r="AV4560" s="405"/>
      <c r="AW4560" s="404"/>
      <c r="AY4560" s="403"/>
      <c r="BC4560" s="403"/>
      <c r="BD4560" s="403"/>
      <c r="BE4560" s="403"/>
      <c r="BF4560" s="403"/>
      <c r="BG4560" s="403"/>
      <c r="BH4560" s="403"/>
      <c r="BI4560" s="403"/>
      <c r="BJ4560" s="403"/>
      <c r="BK4560" s="403"/>
    </row>
    <row r="4561" spans="1:63" x14ac:dyDescent="0.25">
      <c r="A4561" s="405"/>
      <c r="B4561" s="400"/>
      <c r="C4561" s="403"/>
      <c r="D4561" s="403"/>
      <c r="E4561" s="403"/>
      <c r="I4561" s="404"/>
      <c r="Q4561" s="405"/>
      <c r="S4561" s="405"/>
      <c r="T4561" s="403"/>
      <c r="U4561" s="406"/>
      <c r="V4561" s="400"/>
      <c r="W4561" s="405"/>
      <c r="X4561" s="405"/>
      <c r="Y4561" s="403"/>
      <c r="Z4561" s="407"/>
      <c r="AA4561" s="403"/>
      <c r="AB4561" s="405"/>
      <c r="AC4561" s="403"/>
      <c r="AD4561" s="406"/>
      <c r="AG4561" s="403"/>
      <c r="AH4561" s="403"/>
      <c r="AI4561" s="405"/>
      <c r="AL4561" s="403"/>
      <c r="AN4561" s="403"/>
      <c r="AO4561" s="405"/>
      <c r="AP4561" s="403"/>
      <c r="AQ4561" s="403"/>
      <c r="AR4561" s="403"/>
      <c r="AS4561" s="403"/>
      <c r="AT4561" s="403"/>
      <c r="AU4561" s="403"/>
      <c r="AV4561" s="405"/>
      <c r="AW4561" s="404"/>
      <c r="AY4561" s="403"/>
      <c r="BC4561" s="403"/>
      <c r="BD4561" s="403"/>
      <c r="BE4561" s="403"/>
      <c r="BF4561" s="403"/>
      <c r="BG4561" s="403"/>
      <c r="BH4561" s="403"/>
      <c r="BI4561" s="403"/>
      <c r="BJ4561" s="403"/>
      <c r="BK4561" s="403"/>
    </row>
    <row r="4562" spans="1:63" x14ac:dyDescent="0.25">
      <c r="A4562" s="405"/>
      <c r="B4562" s="400"/>
      <c r="C4562" s="403"/>
      <c r="D4562" s="403"/>
      <c r="E4562" s="403"/>
      <c r="I4562" s="404"/>
      <c r="Q4562" s="405"/>
      <c r="S4562" s="405"/>
      <c r="T4562" s="403"/>
      <c r="U4562" s="406"/>
      <c r="V4562" s="400"/>
      <c r="W4562" s="405"/>
      <c r="X4562" s="405"/>
      <c r="Y4562" s="403"/>
      <c r="Z4562" s="407"/>
      <c r="AA4562" s="403"/>
      <c r="AB4562" s="405"/>
      <c r="AC4562" s="403"/>
      <c r="AD4562" s="406"/>
      <c r="AG4562" s="403"/>
      <c r="AH4562" s="403"/>
      <c r="AI4562" s="405"/>
      <c r="AL4562" s="403"/>
      <c r="AN4562" s="403"/>
      <c r="AO4562" s="405"/>
      <c r="AP4562" s="403"/>
      <c r="AQ4562" s="403"/>
      <c r="AR4562" s="403"/>
      <c r="AS4562" s="403"/>
      <c r="AT4562" s="403"/>
      <c r="AU4562" s="403"/>
      <c r="AV4562" s="405"/>
      <c r="AW4562" s="404"/>
      <c r="AY4562" s="403"/>
      <c r="BC4562" s="403"/>
      <c r="BD4562" s="403"/>
      <c r="BE4562" s="403"/>
      <c r="BF4562" s="403"/>
      <c r="BG4562" s="403"/>
      <c r="BH4562" s="403"/>
      <c r="BI4562" s="403"/>
      <c r="BJ4562" s="403"/>
      <c r="BK4562" s="403"/>
    </row>
    <row r="4563" spans="1:63" x14ac:dyDescent="0.25">
      <c r="A4563" s="405"/>
      <c r="B4563" s="400"/>
      <c r="C4563" s="403"/>
      <c r="D4563" s="403"/>
      <c r="E4563" s="403"/>
      <c r="I4563" s="404"/>
      <c r="Q4563" s="405"/>
      <c r="S4563" s="405"/>
      <c r="T4563" s="403"/>
      <c r="U4563" s="406"/>
      <c r="V4563" s="400"/>
      <c r="W4563" s="405"/>
      <c r="X4563" s="405"/>
      <c r="Y4563" s="403"/>
      <c r="Z4563" s="407"/>
      <c r="AA4563" s="403"/>
      <c r="AB4563" s="405"/>
      <c r="AC4563" s="403"/>
      <c r="AD4563" s="406"/>
      <c r="AG4563" s="403"/>
      <c r="AH4563" s="403"/>
      <c r="AI4563" s="405"/>
      <c r="AL4563" s="403"/>
      <c r="AN4563" s="403"/>
      <c r="AO4563" s="405"/>
      <c r="AP4563" s="403"/>
      <c r="AQ4563" s="403"/>
      <c r="AR4563" s="403"/>
      <c r="AS4563" s="403"/>
      <c r="AT4563" s="403"/>
      <c r="AU4563" s="403"/>
      <c r="AV4563" s="405"/>
      <c r="AW4563" s="404"/>
      <c r="AY4563" s="403"/>
      <c r="BC4563" s="403"/>
      <c r="BD4563" s="403"/>
      <c r="BE4563" s="403"/>
      <c r="BF4563" s="403"/>
      <c r="BG4563" s="403"/>
      <c r="BH4563" s="403"/>
      <c r="BI4563" s="403"/>
      <c r="BJ4563" s="403"/>
      <c r="BK4563" s="403"/>
    </row>
    <row r="4564" spans="1:63" x14ac:dyDescent="0.25">
      <c r="A4564" s="405"/>
      <c r="B4564" s="400"/>
      <c r="C4564" s="403"/>
      <c r="D4564" s="403"/>
      <c r="E4564" s="403"/>
      <c r="I4564" s="404"/>
      <c r="Q4564" s="405"/>
      <c r="S4564" s="405"/>
      <c r="T4564" s="403"/>
      <c r="U4564" s="406"/>
      <c r="V4564" s="400"/>
      <c r="W4564" s="405"/>
      <c r="X4564" s="405"/>
      <c r="Y4564" s="403"/>
      <c r="Z4564" s="407"/>
      <c r="AA4564" s="403"/>
      <c r="AB4564" s="405"/>
      <c r="AC4564" s="403"/>
      <c r="AD4564" s="406"/>
      <c r="AG4564" s="403"/>
      <c r="AH4564" s="403"/>
      <c r="AI4564" s="405"/>
      <c r="AL4564" s="403"/>
      <c r="AN4564" s="403"/>
      <c r="AO4564" s="405"/>
      <c r="AP4564" s="403"/>
      <c r="AQ4564" s="403"/>
      <c r="AR4564" s="403"/>
      <c r="AS4564" s="403"/>
      <c r="AT4564" s="403"/>
      <c r="AU4564" s="403"/>
      <c r="AV4564" s="405"/>
      <c r="AW4564" s="404"/>
      <c r="AY4564" s="403"/>
      <c r="BC4564" s="403"/>
      <c r="BD4564" s="403"/>
      <c r="BE4564" s="403"/>
      <c r="BF4564" s="403"/>
      <c r="BG4564" s="403"/>
      <c r="BH4564" s="403"/>
      <c r="BI4564" s="403"/>
      <c r="BJ4564" s="403"/>
      <c r="BK4564" s="403"/>
    </row>
    <row r="4565" spans="1:63" x14ac:dyDescent="0.25">
      <c r="A4565" s="405"/>
      <c r="B4565" s="400"/>
      <c r="C4565" s="403"/>
      <c r="D4565" s="403"/>
      <c r="E4565" s="403"/>
      <c r="I4565" s="404"/>
      <c r="Q4565" s="405"/>
      <c r="S4565" s="405"/>
      <c r="T4565" s="403"/>
      <c r="U4565" s="406"/>
      <c r="V4565" s="400"/>
      <c r="W4565" s="405"/>
      <c r="X4565" s="405"/>
      <c r="Y4565" s="403"/>
      <c r="Z4565" s="407"/>
      <c r="AA4565" s="403"/>
      <c r="AB4565" s="405"/>
      <c r="AC4565" s="403"/>
      <c r="AD4565" s="406"/>
      <c r="AG4565" s="403"/>
      <c r="AH4565" s="403"/>
      <c r="AI4565" s="405"/>
      <c r="AL4565" s="403"/>
      <c r="AN4565" s="403"/>
      <c r="AO4565" s="405"/>
      <c r="AP4565" s="403"/>
      <c r="AQ4565" s="403"/>
      <c r="AR4565" s="403"/>
      <c r="AS4565" s="403"/>
      <c r="AT4565" s="403"/>
      <c r="AU4565" s="403"/>
      <c r="AV4565" s="405"/>
      <c r="AW4565" s="404"/>
      <c r="AY4565" s="403"/>
      <c r="BC4565" s="403"/>
      <c r="BD4565" s="403"/>
      <c r="BE4565" s="403"/>
      <c r="BF4565" s="403"/>
      <c r="BG4565" s="403"/>
      <c r="BH4565" s="403"/>
      <c r="BI4565" s="403"/>
      <c r="BJ4565" s="403"/>
      <c r="BK4565" s="403"/>
    </row>
    <row r="4566" spans="1:63" x14ac:dyDescent="0.25">
      <c r="A4566" s="405"/>
      <c r="B4566" s="400"/>
      <c r="C4566" s="403"/>
      <c r="D4566" s="403"/>
      <c r="E4566" s="403"/>
      <c r="I4566" s="404"/>
      <c r="Q4566" s="405"/>
      <c r="S4566" s="405"/>
      <c r="T4566" s="403"/>
      <c r="U4566" s="406"/>
      <c r="V4566" s="400"/>
      <c r="W4566" s="405"/>
      <c r="X4566" s="405"/>
      <c r="Y4566" s="403"/>
      <c r="Z4566" s="407"/>
      <c r="AA4566" s="403"/>
      <c r="AB4566" s="405"/>
      <c r="AC4566" s="403"/>
      <c r="AD4566" s="406"/>
      <c r="AG4566" s="403"/>
      <c r="AH4566" s="403"/>
      <c r="AI4566" s="405"/>
      <c r="AL4566" s="403"/>
      <c r="AN4566" s="403"/>
      <c r="AO4566" s="405"/>
      <c r="AP4566" s="403"/>
      <c r="AQ4566" s="403"/>
      <c r="AR4566" s="403"/>
      <c r="AS4566" s="403"/>
      <c r="AT4566" s="403"/>
      <c r="AU4566" s="403"/>
      <c r="AV4566" s="405"/>
      <c r="AW4566" s="404"/>
      <c r="AY4566" s="403"/>
      <c r="BC4566" s="403"/>
      <c r="BD4566" s="403"/>
      <c r="BE4566" s="403"/>
      <c r="BF4566" s="403"/>
      <c r="BG4566" s="403"/>
      <c r="BH4566" s="403"/>
      <c r="BI4566" s="403"/>
      <c r="BJ4566" s="403"/>
      <c r="BK4566" s="403"/>
    </row>
    <row r="4567" spans="1:63" x14ac:dyDescent="0.25">
      <c r="A4567" s="405"/>
      <c r="B4567" s="400"/>
      <c r="C4567" s="403"/>
      <c r="D4567" s="403"/>
      <c r="E4567" s="403"/>
      <c r="I4567" s="404"/>
      <c r="Q4567" s="405"/>
      <c r="S4567" s="405"/>
      <c r="T4567" s="403"/>
      <c r="U4567" s="406"/>
      <c r="V4567" s="400"/>
      <c r="W4567" s="405"/>
      <c r="X4567" s="405"/>
      <c r="Y4567" s="403"/>
      <c r="Z4567" s="407"/>
      <c r="AA4567" s="403"/>
      <c r="AB4567" s="405"/>
      <c r="AC4567" s="403"/>
      <c r="AD4567" s="406"/>
      <c r="AG4567" s="403"/>
      <c r="AH4567" s="403"/>
      <c r="AI4567" s="405"/>
      <c r="AL4567" s="403"/>
      <c r="AN4567" s="403"/>
      <c r="AO4567" s="405"/>
      <c r="AP4567" s="403"/>
      <c r="AQ4567" s="403"/>
      <c r="AR4567" s="403"/>
      <c r="AS4567" s="403"/>
      <c r="AT4567" s="403"/>
      <c r="AU4567" s="403"/>
      <c r="AV4567" s="405"/>
      <c r="AW4567" s="404"/>
      <c r="AY4567" s="403"/>
      <c r="BC4567" s="403"/>
      <c r="BD4567" s="403"/>
      <c r="BE4567" s="403"/>
      <c r="BF4567" s="403"/>
      <c r="BG4567" s="403"/>
      <c r="BH4567" s="403"/>
      <c r="BI4567" s="403"/>
      <c r="BJ4567" s="403"/>
      <c r="BK4567" s="403"/>
    </row>
    <row r="4568" spans="1:63" x14ac:dyDescent="0.25">
      <c r="A4568" s="405"/>
      <c r="B4568" s="400"/>
      <c r="C4568" s="403"/>
      <c r="D4568" s="403"/>
      <c r="E4568" s="403"/>
      <c r="I4568" s="404"/>
      <c r="Q4568" s="405"/>
      <c r="S4568" s="405"/>
      <c r="T4568" s="403"/>
      <c r="U4568" s="406"/>
      <c r="V4568" s="400"/>
      <c r="W4568" s="405"/>
      <c r="X4568" s="405"/>
      <c r="Y4568" s="403"/>
      <c r="Z4568" s="407"/>
      <c r="AA4568" s="403"/>
      <c r="AB4568" s="405"/>
      <c r="AC4568" s="403"/>
      <c r="AD4568" s="406"/>
      <c r="AG4568" s="403"/>
      <c r="AH4568" s="403"/>
      <c r="AI4568" s="405"/>
      <c r="AL4568" s="403"/>
      <c r="AN4568" s="403"/>
      <c r="AO4568" s="405"/>
      <c r="AP4568" s="403"/>
      <c r="AQ4568" s="403"/>
      <c r="AR4568" s="403"/>
      <c r="AS4568" s="403"/>
      <c r="AT4568" s="403"/>
      <c r="AU4568" s="403"/>
      <c r="AV4568" s="405"/>
      <c r="AW4568" s="404"/>
      <c r="AY4568" s="403"/>
      <c r="BC4568" s="403"/>
      <c r="BD4568" s="403"/>
      <c r="BE4568" s="403"/>
      <c r="BF4568" s="403"/>
      <c r="BG4568" s="403"/>
      <c r="BH4568" s="403"/>
      <c r="BI4568" s="403"/>
      <c r="BJ4568" s="403"/>
      <c r="BK4568" s="403"/>
    </row>
    <row r="4569" spans="1:63" x14ac:dyDescent="0.25">
      <c r="A4569" s="405"/>
      <c r="B4569" s="400"/>
      <c r="C4569" s="403"/>
      <c r="D4569" s="403"/>
      <c r="E4569" s="403"/>
      <c r="I4569" s="404"/>
      <c r="Q4569" s="405"/>
      <c r="S4569" s="405"/>
      <c r="T4569" s="403"/>
      <c r="U4569" s="406"/>
      <c r="V4569" s="400"/>
      <c r="W4569" s="405"/>
      <c r="X4569" s="405"/>
      <c r="Y4569" s="403"/>
      <c r="Z4569" s="407"/>
      <c r="AA4569" s="403"/>
      <c r="AB4569" s="405"/>
      <c r="AC4569" s="403"/>
      <c r="AD4569" s="406"/>
      <c r="AG4569" s="403"/>
      <c r="AH4569" s="403"/>
      <c r="AI4569" s="405"/>
      <c r="AL4569" s="403"/>
      <c r="AN4569" s="403"/>
      <c r="AO4569" s="405"/>
      <c r="AP4569" s="403"/>
      <c r="AQ4569" s="403"/>
      <c r="AR4569" s="403"/>
      <c r="AS4569" s="403"/>
      <c r="AT4569" s="403"/>
      <c r="AU4569" s="403"/>
      <c r="AV4569" s="405"/>
      <c r="AW4569" s="404"/>
      <c r="AY4569" s="403"/>
      <c r="BC4569" s="403"/>
      <c r="BD4569" s="403"/>
      <c r="BE4569" s="403"/>
      <c r="BF4569" s="403"/>
      <c r="BG4569" s="403"/>
      <c r="BH4569" s="403"/>
      <c r="BI4569" s="403"/>
      <c r="BJ4569" s="403"/>
      <c r="BK4569" s="403"/>
    </row>
    <row r="4570" spans="1:63" x14ac:dyDescent="0.25">
      <c r="A4570" s="405"/>
      <c r="B4570" s="400"/>
      <c r="C4570" s="403"/>
      <c r="D4570" s="403"/>
      <c r="E4570" s="403"/>
      <c r="I4570" s="404"/>
      <c r="Q4570" s="405"/>
      <c r="S4570" s="405"/>
      <c r="T4570" s="403"/>
      <c r="U4570" s="406"/>
      <c r="V4570" s="400"/>
      <c r="W4570" s="405"/>
      <c r="X4570" s="405"/>
      <c r="Y4570" s="403"/>
      <c r="Z4570" s="407"/>
      <c r="AA4570" s="403"/>
      <c r="AB4570" s="405"/>
      <c r="AC4570" s="403"/>
      <c r="AD4570" s="406"/>
      <c r="AG4570" s="403"/>
      <c r="AH4570" s="403"/>
      <c r="AI4570" s="405"/>
      <c r="AL4570" s="403"/>
      <c r="AN4570" s="403"/>
      <c r="AO4570" s="405"/>
      <c r="AP4570" s="403"/>
      <c r="AQ4570" s="403"/>
      <c r="AR4570" s="403"/>
      <c r="AS4570" s="403"/>
      <c r="AT4570" s="403"/>
      <c r="AU4570" s="403"/>
      <c r="AV4570" s="405"/>
      <c r="AW4570" s="404"/>
      <c r="AY4570" s="403"/>
      <c r="BC4570" s="403"/>
      <c r="BD4570" s="403"/>
      <c r="BE4570" s="403"/>
      <c r="BF4570" s="403"/>
      <c r="BG4570" s="403"/>
      <c r="BH4570" s="403"/>
      <c r="BI4570" s="403"/>
      <c r="BJ4570" s="403"/>
      <c r="BK4570" s="403"/>
    </row>
    <row r="4571" spans="1:63" x14ac:dyDescent="0.25">
      <c r="A4571" s="405"/>
      <c r="B4571" s="400"/>
      <c r="C4571" s="403"/>
      <c r="D4571" s="403"/>
      <c r="E4571" s="403"/>
      <c r="I4571" s="404"/>
      <c r="Q4571" s="405"/>
      <c r="S4571" s="405"/>
      <c r="T4571" s="403"/>
      <c r="U4571" s="406"/>
      <c r="V4571" s="400"/>
      <c r="W4571" s="405"/>
      <c r="X4571" s="405"/>
      <c r="Y4571" s="403"/>
      <c r="Z4571" s="407"/>
      <c r="AA4571" s="403"/>
      <c r="AB4571" s="405"/>
      <c r="AC4571" s="403"/>
      <c r="AD4571" s="406"/>
      <c r="AG4571" s="403"/>
      <c r="AH4571" s="403"/>
      <c r="AI4571" s="405"/>
      <c r="AL4571" s="403"/>
      <c r="AN4571" s="403"/>
      <c r="AO4571" s="405"/>
      <c r="AP4571" s="403"/>
      <c r="AQ4571" s="403"/>
      <c r="AR4571" s="403"/>
      <c r="AS4571" s="403"/>
      <c r="AT4571" s="403"/>
      <c r="AU4571" s="403"/>
      <c r="AV4571" s="405"/>
      <c r="AW4571" s="404"/>
      <c r="AY4571" s="403"/>
      <c r="BC4571" s="403"/>
      <c r="BD4571" s="403"/>
      <c r="BE4571" s="403"/>
      <c r="BF4571" s="403"/>
      <c r="BG4571" s="403"/>
      <c r="BH4571" s="403"/>
      <c r="BI4571" s="403"/>
      <c r="BJ4571" s="403"/>
      <c r="BK4571" s="403"/>
    </row>
    <row r="4572" spans="1:63" x14ac:dyDescent="0.25">
      <c r="A4572" s="405"/>
      <c r="B4572" s="400"/>
      <c r="C4572" s="403"/>
      <c r="D4572" s="403"/>
      <c r="E4572" s="403"/>
      <c r="I4572" s="404"/>
      <c r="Q4572" s="405"/>
      <c r="S4572" s="405"/>
      <c r="T4572" s="403"/>
      <c r="U4572" s="406"/>
      <c r="V4572" s="400"/>
      <c r="W4572" s="405"/>
      <c r="X4572" s="405"/>
      <c r="Y4572" s="403"/>
      <c r="Z4572" s="407"/>
      <c r="AA4572" s="403"/>
      <c r="AB4572" s="405"/>
      <c r="AC4572" s="403"/>
      <c r="AD4572" s="406"/>
      <c r="AG4572" s="403"/>
      <c r="AH4572" s="403"/>
      <c r="AI4572" s="405"/>
      <c r="AL4572" s="403"/>
      <c r="AN4572" s="403"/>
      <c r="AO4572" s="405"/>
      <c r="AP4572" s="403"/>
      <c r="AQ4572" s="403"/>
      <c r="AR4572" s="403"/>
      <c r="AS4572" s="403"/>
      <c r="AT4572" s="403"/>
      <c r="AU4572" s="403"/>
      <c r="AV4572" s="405"/>
      <c r="AW4572" s="404"/>
      <c r="AY4572" s="403"/>
      <c r="BC4572" s="403"/>
      <c r="BD4572" s="403"/>
      <c r="BE4572" s="403"/>
      <c r="BF4572" s="403"/>
      <c r="BG4572" s="403"/>
      <c r="BH4572" s="403"/>
      <c r="BI4572" s="403"/>
      <c r="BJ4572" s="403"/>
      <c r="BK4572" s="403"/>
    </row>
    <row r="4573" spans="1:63" x14ac:dyDescent="0.25">
      <c r="A4573" s="405"/>
      <c r="B4573" s="400"/>
      <c r="C4573" s="403"/>
      <c r="D4573" s="403"/>
      <c r="E4573" s="403"/>
      <c r="I4573" s="404"/>
      <c r="Q4573" s="405"/>
      <c r="S4573" s="405"/>
      <c r="T4573" s="403"/>
      <c r="U4573" s="406"/>
      <c r="V4573" s="400"/>
      <c r="W4573" s="405"/>
      <c r="X4573" s="405"/>
      <c r="Y4573" s="403"/>
      <c r="Z4573" s="407"/>
      <c r="AA4573" s="403"/>
      <c r="AB4573" s="405"/>
      <c r="AC4573" s="403"/>
      <c r="AD4573" s="406"/>
      <c r="AG4573" s="403"/>
      <c r="AH4573" s="403"/>
      <c r="AI4573" s="405"/>
      <c r="AL4573" s="403"/>
      <c r="AN4573" s="403"/>
      <c r="AO4573" s="405"/>
      <c r="AP4573" s="403"/>
      <c r="AQ4573" s="403"/>
      <c r="AR4573" s="403"/>
      <c r="AS4573" s="403"/>
      <c r="AT4573" s="403"/>
      <c r="AU4573" s="403"/>
      <c r="AV4573" s="405"/>
      <c r="AW4573" s="404"/>
      <c r="AY4573" s="403"/>
      <c r="BC4573" s="403"/>
      <c r="BD4573" s="403"/>
      <c r="BE4573" s="403"/>
      <c r="BF4573" s="403"/>
      <c r="BG4573" s="403"/>
      <c r="BH4573" s="403"/>
      <c r="BI4573" s="403"/>
      <c r="BJ4573" s="403"/>
      <c r="BK4573" s="403"/>
    </row>
    <row r="4574" spans="1:63" x14ac:dyDescent="0.25">
      <c r="A4574" s="405"/>
      <c r="B4574" s="400"/>
      <c r="C4574" s="403"/>
      <c r="D4574" s="403"/>
      <c r="E4574" s="403"/>
      <c r="I4574" s="404"/>
      <c r="Q4574" s="405"/>
      <c r="S4574" s="405"/>
      <c r="T4574" s="403"/>
      <c r="U4574" s="406"/>
      <c r="V4574" s="400"/>
      <c r="W4574" s="405"/>
      <c r="X4574" s="405"/>
      <c r="Y4574" s="403"/>
      <c r="Z4574" s="407"/>
      <c r="AA4574" s="403"/>
      <c r="AB4574" s="405"/>
      <c r="AC4574" s="403"/>
      <c r="AD4574" s="406"/>
      <c r="AG4574" s="403"/>
      <c r="AH4574" s="403"/>
      <c r="AI4574" s="405"/>
      <c r="AL4574" s="403"/>
      <c r="AN4574" s="403"/>
      <c r="AO4574" s="405"/>
      <c r="AP4574" s="403"/>
      <c r="AQ4574" s="403"/>
      <c r="AR4574" s="403"/>
      <c r="AS4574" s="403"/>
      <c r="AT4574" s="403"/>
      <c r="AU4574" s="403"/>
      <c r="AV4574" s="405"/>
      <c r="AW4574" s="404"/>
      <c r="AY4574" s="403"/>
      <c r="BC4574" s="403"/>
      <c r="BD4574" s="403"/>
      <c r="BE4574" s="403"/>
      <c r="BF4574" s="403"/>
      <c r="BG4574" s="403"/>
      <c r="BH4574" s="403"/>
      <c r="BI4574" s="403"/>
      <c r="BJ4574" s="403"/>
      <c r="BK4574" s="403"/>
    </row>
    <row r="4575" spans="1:63" x14ac:dyDescent="0.25">
      <c r="A4575" s="405"/>
      <c r="B4575" s="400"/>
      <c r="C4575" s="403"/>
      <c r="D4575" s="403"/>
      <c r="E4575" s="403"/>
      <c r="I4575" s="404"/>
      <c r="Q4575" s="405"/>
      <c r="S4575" s="405"/>
      <c r="T4575" s="403"/>
      <c r="U4575" s="406"/>
      <c r="V4575" s="400"/>
      <c r="W4575" s="405"/>
      <c r="X4575" s="405"/>
      <c r="Y4575" s="403"/>
      <c r="Z4575" s="407"/>
      <c r="AA4575" s="403"/>
      <c r="AB4575" s="405"/>
      <c r="AC4575" s="403"/>
      <c r="AD4575" s="406"/>
      <c r="AG4575" s="403"/>
      <c r="AH4575" s="403"/>
      <c r="AI4575" s="405"/>
      <c r="AL4575" s="403"/>
      <c r="AN4575" s="403"/>
      <c r="AO4575" s="405"/>
      <c r="AP4575" s="403"/>
      <c r="AQ4575" s="403"/>
      <c r="AR4575" s="403"/>
      <c r="AS4575" s="403"/>
      <c r="AT4575" s="403"/>
      <c r="AU4575" s="403"/>
      <c r="AV4575" s="405"/>
      <c r="AW4575" s="404"/>
      <c r="AY4575" s="403"/>
      <c r="BC4575" s="403"/>
      <c r="BD4575" s="403"/>
      <c r="BE4575" s="403"/>
      <c r="BF4575" s="403"/>
      <c r="BG4575" s="403"/>
      <c r="BH4575" s="403"/>
      <c r="BI4575" s="403"/>
      <c r="BJ4575" s="403"/>
      <c r="BK4575" s="403"/>
    </row>
    <row r="4576" spans="1:63" x14ac:dyDescent="0.25">
      <c r="A4576" s="405"/>
      <c r="B4576" s="400"/>
      <c r="C4576" s="403"/>
      <c r="D4576" s="403"/>
      <c r="E4576" s="403"/>
      <c r="I4576" s="404"/>
      <c r="Q4576" s="405"/>
      <c r="S4576" s="405"/>
      <c r="T4576" s="403"/>
      <c r="U4576" s="406"/>
      <c r="V4576" s="400"/>
      <c r="W4576" s="405"/>
      <c r="X4576" s="405"/>
      <c r="Y4576" s="403"/>
      <c r="Z4576" s="407"/>
      <c r="AA4576" s="403"/>
      <c r="AB4576" s="405"/>
      <c r="AC4576" s="403"/>
      <c r="AD4576" s="406"/>
      <c r="AG4576" s="403"/>
      <c r="AH4576" s="403"/>
      <c r="AI4576" s="405"/>
      <c r="AL4576" s="403"/>
      <c r="AN4576" s="403"/>
      <c r="AO4576" s="405"/>
      <c r="AP4576" s="403"/>
      <c r="AQ4576" s="403"/>
      <c r="AR4576" s="403"/>
      <c r="AS4576" s="403"/>
      <c r="AT4576" s="403"/>
      <c r="AU4576" s="403"/>
      <c r="AV4576" s="405"/>
      <c r="AW4576" s="404"/>
      <c r="AY4576" s="403"/>
      <c r="BC4576" s="403"/>
      <c r="BD4576" s="403"/>
      <c r="BE4576" s="403"/>
      <c r="BF4576" s="403"/>
      <c r="BG4576" s="403"/>
      <c r="BH4576" s="403"/>
      <c r="BI4576" s="403"/>
      <c r="BJ4576" s="403"/>
      <c r="BK4576" s="403"/>
    </row>
    <row r="4577" spans="1:63" x14ac:dyDescent="0.25">
      <c r="A4577" s="405"/>
      <c r="B4577" s="400"/>
      <c r="C4577" s="403"/>
      <c r="D4577" s="403"/>
      <c r="E4577" s="403"/>
      <c r="I4577" s="404"/>
      <c r="Q4577" s="405"/>
      <c r="S4577" s="405"/>
      <c r="T4577" s="403"/>
      <c r="U4577" s="406"/>
      <c r="V4577" s="400"/>
      <c r="W4577" s="405"/>
      <c r="X4577" s="405"/>
      <c r="Y4577" s="403"/>
      <c r="Z4577" s="407"/>
      <c r="AA4577" s="403"/>
      <c r="AB4577" s="405"/>
      <c r="AC4577" s="403"/>
      <c r="AD4577" s="406"/>
      <c r="AG4577" s="403"/>
      <c r="AH4577" s="403"/>
      <c r="AI4577" s="405"/>
      <c r="AL4577" s="403"/>
      <c r="AN4577" s="403"/>
      <c r="AO4577" s="405"/>
      <c r="AP4577" s="403"/>
      <c r="AQ4577" s="403"/>
      <c r="AR4577" s="403"/>
      <c r="AS4577" s="403"/>
      <c r="AT4577" s="403"/>
      <c r="AU4577" s="403"/>
      <c r="AV4577" s="405"/>
      <c r="AW4577" s="404"/>
      <c r="AY4577" s="403"/>
      <c r="BC4577" s="403"/>
      <c r="BD4577" s="403"/>
      <c r="BE4577" s="403"/>
      <c r="BF4577" s="403"/>
      <c r="BG4577" s="403"/>
      <c r="BH4577" s="403"/>
      <c r="BI4577" s="403"/>
      <c r="BJ4577" s="403"/>
      <c r="BK4577" s="403"/>
    </row>
    <row r="4578" spans="1:63" x14ac:dyDescent="0.25">
      <c r="A4578" s="405"/>
      <c r="B4578" s="400"/>
      <c r="C4578" s="403"/>
      <c r="D4578" s="403"/>
      <c r="E4578" s="403"/>
      <c r="I4578" s="404"/>
      <c r="Q4578" s="405"/>
      <c r="S4578" s="405"/>
      <c r="T4578" s="403"/>
      <c r="U4578" s="406"/>
      <c r="V4578" s="400"/>
      <c r="W4578" s="405"/>
      <c r="X4578" s="405"/>
      <c r="Y4578" s="403"/>
      <c r="Z4578" s="407"/>
      <c r="AA4578" s="403"/>
      <c r="AB4578" s="405"/>
      <c r="AC4578" s="403"/>
      <c r="AD4578" s="406"/>
      <c r="AG4578" s="403"/>
      <c r="AH4578" s="403"/>
      <c r="AI4578" s="405"/>
      <c r="AL4578" s="403"/>
      <c r="AN4578" s="403"/>
      <c r="AO4578" s="405"/>
      <c r="AP4578" s="403"/>
      <c r="AQ4578" s="403"/>
      <c r="AR4578" s="403"/>
      <c r="AS4578" s="403"/>
      <c r="AT4578" s="403"/>
      <c r="AU4578" s="403"/>
      <c r="AV4578" s="405"/>
      <c r="AW4578" s="404"/>
      <c r="AY4578" s="403"/>
      <c r="BC4578" s="403"/>
      <c r="BD4578" s="403"/>
      <c r="BE4578" s="403"/>
      <c r="BF4578" s="403"/>
      <c r="BG4578" s="403"/>
      <c r="BH4578" s="403"/>
      <c r="BI4578" s="403"/>
      <c r="BJ4578" s="403"/>
      <c r="BK4578" s="403"/>
    </row>
    <row r="4579" spans="1:63" x14ac:dyDescent="0.25">
      <c r="A4579" s="405"/>
      <c r="B4579" s="400"/>
      <c r="C4579" s="403"/>
      <c r="D4579" s="403"/>
      <c r="E4579" s="403"/>
      <c r="I4579" s="404"/>
      <c r="Q4579" s="405"/>
      <c r="S4579" s="405"/>
      <c r="T4579" s="403"/>
      <c r="U4579" s="406"/>
      <c r="V4579" s="400"/>
      <c r="W4579" s="405"/>
      <c r="X4579" s="405"/>
      <c r="Y4579" s="403"/>
      <c r="Z4579" s="407"/>
      <c r="AA4579" s="403"/>
      <c r="AB4579" s="405"/>
      <c r="AC4579" s="403"/>
      <c r="AD4579" s="406"/>
      <c r="AG4579" s="403"/>
      <c r="AH4579" s="403"/>
      <c r="AI4579" s="405"/>
      <c r="AL4579" s="403"/>
      <c r="AN4579" s="403"/>
      <c r="AO4579" s="405"/>
      <c r="AP4579" s="403"/>
      <c r="AQ4579" s="403"/>
      <c r="AR4579" s="403"/>
      <c r="AS4579" s="403"/>
      <c r="AT4579" s="403"/>
      <c r="AU4579" s="403"/>
      <c r="AV4579" s="405"/>
      <c r="AW4579" s="404"/>
      <c r="AY4579" s="403"/>
      <c r="BC4579" s="403"/>
      <c r="BD4579" s="403"/>
      <c r="BE4579" s="403"/>
      <c r="BF4579" s="403"/>
      <c r="BG4579" s="403"/>
      <c r="BH4579" s="403"/>
      <c r="BI4579" s="403"/>
      <c r="BJ4579" s="403"/>
      <c r="BK4579" s="403"/>
    </row>
    <row r="4580" spans="1:63" x14ac:dyDescent="0.25">
      <c r="A4580" s="405"/>
      <c r="B4580" s="400"/>
      <c r="C4580" s="403"/>
      <c r="D4580" s="403"/>
      <c r="E4580" s="403"/>
      <c r="I4580" s="404"/>
      <c r="Q4580" s="405"/>
      <c r="S4580" s="405"/>
      <c r="T4580" s="403"/>
      <c r="U4580" s="406"/>
      <c r="V4580" s="400"/>
      <c r="W4580" s="405"/>
      <c r="X4580" s="405"/>
      <c r="Y4580" s="403"/>
      <c r="Z4580" s="407"/>
      <c r="AA4580" s="403"/>
      <c r="AB4580" s="405"/>
      <c r="AC4580" s="403"/>
      <c r="AD4580" s="406"/>
      <c r="AG4580" s="403"/>
      <c r="AH4580" s="403"/>
      <c r="AI4580" s="405"/>
      <c r="AL4580" s="403"/>
      <c r="AN4580" s="403"/>
      <c r="AO4580" s="405"/>
      <c r="AP4580" s="403"/>
      <c r="AQ4580" s="403"/>
      <c r="AR4580" s="403"/>
      <c r="AS4580" s="403"/>
      <c r="AT4580" s="403"/>
      <c r="AU4580" s="403"/>
      <c r="AV4580" s="405"/>
      <c r="AW4580" s="404"/>
      <c r="AY4580" s="403"/>
      <c r="BC4580" s="403"/>
      <c r="BD4580" s="403"/>
      <c r="BE4580" s="403"/>
      <c r="BF4580" s="403"/>
      <c r="BG4580" s="403"/>
      <c r="BH4580" s="403"/>
      <c r="BI4580" s="403"/>
      <c r="BJ4580" s="403"/>
      <c r="BK4580" s="403"/>
    </row>
    <row r="4581" spans="1:63" x14ac:dyDescent="0.25">
      <c r="A4581" s="405"/>
      <c r="B4581" s="400"/>
      <c r="C4581" s="403"/>
      <c r="D4581" s="403"/>
      <c r="E4581" s="403"/>
      <c r="I4581" s="404"/>
      <c r="Q4581" s="405"/>
      <c r="S4581" s="405"/>
      <c r="T4581" s="403"/>
      <c r="U4581" s="406"/>
      <c r="V4581" s="400"/>
      <c r="W4581" s="405"/>
      <c r="X4581" s="405"/>
      <c r="Y4581" s="403"/>
      <c r="Z4581" s="407"/>
      <c r="AA4581" s="403"/>
      <c r="AB4581" s="405"/>
      <c r="AC4581" s="403"/>
      <c r="AD4581" s="406"/>
      <c r="AG4581" s="403"/>
      <c r="AH4581" s="403"/>
      <c r="AI4581" s="405"/>
      <c r="AL4581" s="403"/>
      <c r="AN4581" s="403"/>
      <c r="AO4581" s="405"/>
      <c r="AP4581" s="403"/>
      <c r="AQ4581" s="403"/>
      <c r="AR4581" s="403"/>
      <c r="AS4581" s="403"/>
      <c r="AT4581" s="403"/>
      <c r="AU4581" s="403"/>
      <c r="AV4581" s="405"/>
      <c r="AW4581" s="404"/>
      <c r="AY4581" s="403"/>
      <c r="BC4581" s="403"/>
      <c r="BD4581" s="403"/>
      <c r="BE4581" s="403"/>
      <c r="BF4581" s="403"/>
      <c r="BG4581" s="403"/>
      <c r="BH4581" s="403"/>
      <c r="BI4581" s="403"/>
      <c r="BJ4581" s="403"/>
      <c r="BK4581" s="403"/>
    </row>
    <row r="4582" spans="1:63" x14ac:dyDescent="0.25">
      <c r="A4582" s="405"/>
      <c r="B4582" s="400"/>
      <c r="C4582" s="403"/>
      <c r="D4582" s="403"/>
      <c r="E4582" s="403"/>
      <c r="I4582" s="404"/>
      <c r="Q4582" s="405"/>
      <c r="S4582" s="405"/>
      <c r="T4582" s="403"/>
      <c r="U4582" s="406"/>
      <c r="V4582" s="400"/>
      <c r="W4582" s="405"/>
      <c r="X4582" s="405"/>
      <c r="Y4582" s="403"/>
      <c r="Z4582" s="407"/>
      <c r="AA4582" s="403"/>
      <c r="AB4582" s="405"/>
      <c r="AC4582" s="403"/>
      <c r="AD4582" s="406"/>
      <c r="AG4582" s="403"/>
      <c r="AH4582" s="403"/>
      <c r="AI4582" s="405"/>
      <c r="AL4582" s="403"/>
      <c r="AN4582" s="403"/>
      <c r="AO4582" s="405"/>
      <c r="AP4582" s="403"/>
      <c r="AQ4582" s="403"/>
      <c r="AR4582" s="403"/>
      <c r="AS4582" s="403"/>
      <c r="AT4582" s="403"/>
      <c r="AU4582" s="403"/>
      <c r="AV4582" s="405"/>
      <c r="AW4582" s="404"/>
      <c r="AY4582" s="403"/>
      <c r="BC4582" s="403"/>
      <c r="BD4582" s="403"/>
      <c r="BE4582" s="403"/>
      <c r="BF4582" s="403"/>
      <c r="BG4582" s="403"/>
      <c r="BH4582" s="403"/>
      <c r="BI4582" s="403"/>
      <c r="BJ4582" s="403"/>
      <c r="BK4582" s="403"/>
    </row>
    <row r="4583" spans="1:63" x14ac:dyDescent="0.25">
      <c r="A4583" s="405"/>
      <c r="B4583" s="400"/>
      <c r="C4583" s="403"/>
      <c r="D4583" s="403"/>
      <c r="E4583" s="403"/>
      <c r="I4583" s="404"/>
      <c r="Q4583" s="405"/>
      <c r="S4583" s="405"/>
      <c r="T4583" s="403"/>
      <c r="U4583" s="406"/>
      <c r="V4583" s="400"/>
      <c r="W4583" s="405"/>
      <c r="X4583" s="405"/>
      <c r="Y4583" s="403"/>
      <c r="Z4583" s="407"/>
      <c r="AA4583" s="403"/>
      <c r="AB4583" s="405"/>
      <c r="AC4583" s="403"/>
      <c r="AD4583" s="406"/>
      <c r="AG4583" s="403"/>
      <c r="AH4583" s="403"/>
      <c r="AI4583" s="405"/>
      <c r="AL4583" s="403"/>
      <c r="AN4583" s="403"/>
      <c r="AO4583" s="405"/>
      <c r="AP4583" s="403"/>
      <c r="AQ4583" s="403"/>
      <c r="AR4583" s="403"/>
      <c r="AS4583" s="403"/>
      <c r="AT4583" s="403"/>
      <c r="AU4583" s="403"/>
      <c r="AV4583" s="405"/>
      <c r="AW4583" s="404"/>
      <c r="AY4583" s="403"/>
      <c r="BC4583" s="403"/>
      <c r="BD4583" s="403"/>
      <c r="BE4583" s="403"/>
      <c r="BF4583" s="403"/>
      <c r="BG4583" s="403"/>
      <c r="BH4583" s="403"/>
      <c r="BI4583" s="403"/>
      <c r="BJ4583" s="403"/>
      <c r="BK4583" s="403"/>
    </row>
    <row r="4584" spans="1:63" x14ac:dyDescent="0.25">
      <c r="A4584" s="405"/>
      <c r="B4584" s="400"/>
      <c r="C4584" s="403"/>
      <c r="D4584" s="403"/>
      <c r="E4584" s="403"/>
      <c r="I4584" s="404"/>
      <c r="Q4584" s="405"/>
      <c r="S4584" s="405"/>
      <c r="T4584" s="403"/>
      <c r="U4584" s="406"/>
      <c r="V4584" s="400"/>
      <c r="W4584" s="405"/>
      <c r="X4584" s="405"/>
      <c r="Y4584" s="403"/>
      <c r="Z4584" s="407"/>
      <c r="AA4584" s="403"/>
      <c r="AB4584" s="405"/>
      <c r="AC4584" s="403"/>
      <c r="AD4584" s="406"/>
      <c r="AG4584" s="403"/>
      <c r="AH4584" s="403"/>
      <c r="AI4584" s="405"/>
      <c r="AL4584" s="403"/>
      <c r="AN4584" s="403"/>
      <c r="AO4584" s="405"/>
      <c r="AP4584" s="403"/>
      <c r="AQ4584" s="403"/>
      <c r="AR4584" s="403"/>
      <c r="AS4584" s="403"/>
      <c r="AT4584" s="403"/>
      <c r="AU4584" s="403"/>
      <c r="AV4584" s="405"/>
      <c r="AW4584" s="404"/>
      <c r="AY4584" s="403"/>
      <c r="BC4584" s="403"/>
      <c r="BD4584" s="403"/>
      <c r="BE4584" s="403"/>
      <c r="BF4584" s="403"/>
      <c r="BG4584" s="403"/>
      <c r="BH4584" s="403"/>
      <c r="BI4584" s="403"/>
      <c r="BJ4584" s="403"/>
      <c r="BK4584" s="403"/>
    </row>
    <row r="4585" spans="1:63" x14ac:dyDescent="0.25">
      <c r="A4585" s="405"/>
      <c r="B4585" s="400"/>
      <c r="C4585" s="403"/>
      <c r="D4585" s="403"/>
      <c r="E4585" s="403"/>
      <c r="I4585" s="404"/>
      <c r="Q4585" s="405"/>
      <c r="S4585" s="405"/>
      <c r="T4585" s="403"/>
      <c r="U4585" s="406"/>
      <c r="V4585" s="400"/>
      <c r="W4585" s="405"/>
      <c r="X4585" s="405"/>
      <c r="Y4585" s="403"/>
      <c r="Z4585" s="407"/>
      <c r="AA4585" s="403"/>
      <c r="AB4585" s="405"/>
      <c r="AC4585" s="403"/>
      <c r="AD4585" s="406"/>
      <c r="AG4585" s="403"/>
      <c r="AH4585" s="403"/>
      <c r="AI4585" s="405"/>
      <c r="AL4585" s="403"/>
      <c r="AN4585" s="403"/>
      <c r="AO4585" s="405"/>
      <c r="AP4585" s="403"/>
      <c r="AQ4585" s="403"/>
      <c r="AR4585" s="403"/>
      <c r="AS4585" s="403"/>
      <c r="AT4585" s="403"/>
      <c r="AU4585" s="403"/>
      <c r="AV4585" s="405"/>
      <c r="AW4585" s="404"/>
      <c r="AY4585" s="403"/>
      <c r="BC4585" s="403"/>
      <c r="BD4585" s="403"/>
      <c r="BE4585" s="403"/>
      <c r="BF4585" s="403"/>
      <c r="BG4585" s="403"/>
      <c r="BH4585" s="403"/>
      <c r="BI4585" s="403"/>
      <c r="BJ4585" s="403"/>
      <c r="BK4585" s="403"/>
    </row>
    <row r="4586" spans="1:63" x14ac:dyDescent="0.25">
      <c r="A4586" s="405"/>
      <c r="B4586" s="400"/>
      <c r="C4586" s="403"/>
      <c r="D4586" s="403"/>
      <c r="E4586" s="403"/>
      <c r="I4586" s="404"/>
      <c r="Q4586" s="405"/>
      <c r="S4586" s="405"/>
      <c r="T4586" s="403"/>
      <c r="U4586" s="406"/>
      <c r="V4586" s="400"/>
      <c r="W4586" s="405"/>
      <c r="X4586" s="405"/>
      <c r="Y4586" s="403"/>
      <c r="Z4586" s="407"/>
      <c r="AA4586" s="403"/>
      <c r="AB4586" s="405"/>
      <c r="AC4586" s="403"/>
      <c r="AD4586" s="406"/>
      <c r="AG4586" s="403"/>
      <c r="AH4586" s="403"/>
      <c r="AI4586" s="405"/>
      <c r="AL4586" s="403"/>
      <c r="AN4586" s="403"/>
      <c r="AO4586" s="405"/>
      <c r="AP4586" s="403"/>
      <c r="AQ4586" s="403"/>
      <c r="AR4586" s="403"/>
      <c r="AS4586" s="403"/>
      <c r="AT4586" s="403"/>
      <c r="AU4586" s="403"/>
      <c r="AV4586" s="405"/>
      <c r="AW4586" s="404"/>
      <c r="AY4586" s="403"/>
      <c r="BC4586" s="403"/>
      <c r="BD4586" s="403"/>
      <c r="BE4586" s="403"/>
      <c r="BF4586" s="403"/>
      <c r="BG4586" s="403"/>
      <c r="BH4586" s="403"/>
      <c r="BI4586" s="403"/>
      <c r="BJ4586" s="403"/>
      <c r="BK4586" s="403"/>
    </row>
    <row r="4587" spans="1:63" x14ac:dyDescent="0.25">
      <c r="A4587" s="405"/>
      <c r="B4587" s="400"/>
      <c r="C4587" s="403"/>
      <c r="D4587" s="403"/>
      <c r="E4587" s="403"/>
      <c r="I4587" s="404"/>
      <c r="Q4587" s="405"/>
      <c r="S4587" s="405"/>
      <c r="T4587" s="403"/>
      <c r="U4587" s="406"/>
      <c r="V4587" s="400"/>
      <c r="W4587" s="405"/>
      <c r="X4587" s="405"/>
      <c r="Y4587" s="403"/>
      <c r="Z4587" s="407"/>
      <c r="AA4587" s="403"/>
      <c r="AB4587" s="405"/>
      <c r="AC4587" s="403"/>
      <c r="AD4587" s="406"/>
      <c r="AG4587" s="403"/>
      <c r="AH4587" s="403"/>
      <c r="AI4587" s="405"/>
      <c r="AL4587" s="403"/>
      <c r="AN4587" s="403"/>
      <c r="AO4587" s="405"/>
      <c r="AP4587" s="403"/>
      <c r="AQ4587" s="403"/>
      <c r="AR4587" s="403"/>
      <c r="AS4587" s="403"/>
      <c r="AT4587" s="403"/>
      <c r="AU4587" s="403"/>
      <c r="AV4587" s="405"/>
      <c r="AW4587" s="404"/>
      <c r="AY4587" s="403"/>
      <c r="BC4587" s="403"/>
      <c r="BD4587" s="403"/>
      <c r="BE4587" s="403"/>
      <c r="BF4587" s="403"/>
      <c r="BG4587" s="403"/>
      <c r="BH4587" s="403"/>
      <c r="BI4587" s="403"/>
      <c r="BJ4587" s="403"/>
      <c r="BK4587" s="403"/>
    </row>
    <row r="4588" spans="1:63" x14ac:dyDescent="0.25">
      <c r="A4588" s="405"/>
      <c r="B4588" s="400"/>
      <c r="C4588" s="403"/>
      <c r="D4588" s="403"/>
      <c r="E4588" s="403"/>
      <c r="I4588" s="404"/>
      <c r="Q4588" s="405"/>
      <c r="S4588" s="405"/>
      <c r="T4588" s="403"/>
      <c r="U4588" s="406"/>
      <c r="V4588" s="400"/>
      <c r="W4588" s="405"/>
      <c r="X4588" s="405"/>
      <c r="Y4588" s="403"/>
      <c r="Z4588" s="407"/>
      <c r="AA4588" s="403"/>
      <c r="AB4588" s="405"/>
      <c r="AC4588" s="403"/>
      <c r="AD4588" s="406"/>
      <c r="AG4588" s="403"/>
      <c r="AH4588" s="403"/>
      <c r="AI4588" s="405"/>
      <c r="AL4588" s="403"/>
      <c r="AN4588" s="403"/>
      <c r="AO4588" s="405"/>
      <c r="AP4588" s="403"/>
      <c r="AQ4588" s="403"/>
      <c r="AR4588" s="403"/>
      <c r="AS4588" s="403"/>
      <c r="AT4588" s="403"/>
      <c r="AU4588" s="403"/>
      <c r="AV4588" s="405"/>
      <c r="AW4588" s="404"/>
      <c r="AY4588" s="403"/>
      <c r="BC4588" s="403"/>
      <c r="BD4588" s="403"/>
      <c r="BE4588" s="403"/>
      <c r="BF4588" s="403"/>
      <c r="BG4588" s="403"/>
      <c r="BH4588" s="403"/>
      <c r="BI4588" s="403"/>
      <c r="BJ4588" s="403"/>
      <c r="BK4588" s="403"/>
    </row>
    <row r="4589" spans="1:63" x14ac:dyDescent="0.25">
      <c r="A4589" s="405"/>
      <c r="B4589" s="400"/>
      <c r="C4589" s="403"/>
      <c r="D4589" s="403"/>
      <c r="E4589" s="403"/>
      <c r="I4589" s="404"/>
      <c r="Q4589" s="405"/>
      <c r="S4589" s="405"/>
      <c r="T4589" s="403"/>
      <c r="U4589" s="406"/>
      <c r="V4589" s="400"/>
      <c r="W4589" s="405"/>
      <c r="X4589" s="405"/>
      <c r="Y4589" s="403"/>
      <c r="Z4589" s="407"/>
      <c r="AA4589" s="403"/>
      <c r="AB4589" s="405"/>
      <c r="AC4589" s="403"/>
      <c r="AD4589" s="406"/>
      <c r="AG4589" s="403"/>
      <c r="AH4589" s="403"/>
      <c r="AI4589" s="405"/>
      <c r="AL4589" s="403"/>
      <c r="AN4589" s="403"/>
      <c r="AO4589" s="405"/>
      <c r="AP4589" s="403"/>
      <c r="AQ4589" s="403"/>
      <c r="AR4589" s="403"/>
      <c r="AS4589" s="403"/>
      <c r="AT4589" s="403"/>
      <c r="AU4589" s="403"/>
      <c r="AV4589" s="405"/>
      <c r="AW4589" s="404"/>
      <c r="AY4589" s="403"/>
      <c r="BC4589" s="403"/>
      <c r="BD4589" s="403"/>
      <c r="BE4589" s="403"/>
      <c r="BF4589" s="403"/>
      <c r="BG4589" s="403"/>
      <c r="BH4589" s="403"/>
      <c r="BI4589" s="403"/>
      <c r="BJ4589" s="403"/>
      <c r="BK4589" s="403"/>
    </row>
    <row r="4590" spans="1:63" x14ac:dyDescent="0.25">
      <c r="A4590" s="405"/>
      <c r="B4590" s="400"/>
      <c r="C4590" s="403"/>
      <c r="D4590" s="403"/>
      <c r="E4590" s="403"/>
      <c r="I4590" s="404"/>
      <c r="Q4590" s="405"/>
      <c r="S4590" s="405"/>
      <c r="T4590" s="403"/>
      <c r="U4590" s="406"/>
      <c r="V4590" s="400"/>
      <c r="W4590" s="405"/>
      <c r="X4590" s="405"/>
      <c r="Y4590" s="403"/>
      <c r="Z4590" s="407"/>
      <c r="AA4590" s="403"/>
      <c r="AB4590" s="405"/>
      <c r="AC4590" s="403"/>
      <c r="AD4590" s="406"/>
      <c r="AG4590" s="403"/>
      <c r="AH4590" s="403"/>
      <c r="AI4590" s="405"/>
      <c r="AL4590" s="403"/>
      <c r="AN4590" s="403"/>
      <c r="AO4590" s="405"/>
      <c r="AP4590" s="403"/>
      <c r="AQ4590" s="403"/>
      <c r="AR4590" s="403"/>
      <c r="AS4590" s="403"/>
      <c r="AT4590" s="403"/>
      <c r="AU4590" s="403"/>
      <c r="AV4590" s="405"/>
      <c r="AW4590" s="404"/>
      <c r="AY4590" s="403"/>
      <c r="BC4590" s="403"/>
      <c r="BD4590" s="403"/>
      <c r="BE4590" s="403"/>
      <c r="BF4590" s="403"/>
      <c r="BG4590" s="403"/>
      <c r="BH4590" s="403"/>
      <c r="BI4590" s="403"/>
      <c r="BJ4590" s="403"/>
      <c r="BK4590" s="403"/>
    </row>
    <row r="4591" spans="1:63" x14ac:dyDescent="0.25">
      <c r="A4591" s="405"/>
      <c r="B4591" s="400"/>
      <c r="C4591" s="403"/>
      <c r="D4591" s="403"/>
      <c r="E4591" s="403"/>
      <c r="I4591" s="404"/>
      <c r="Q4591" s="405"/>
      <c r="S4591" s="405"/>
      <c r="T4591" s="403"/>
      <c r="U4591" s="406"/>
      <c r="V4591" s="400"/>
      <c r="W4591" s="405"/>
      <c r="X4591" s="405"/>
      <c r="Y4591" s="403"/>
      <c r="Z4591" s="407"/>
      <c r="AA4591" s="403"/>
      <c r="AB4591" s="405"/>
      <c r="AC4591" s="403"/>
      <c r="AD4591" s="406"/>
      <c r="AG4591" s="403"/>
      <c r="AH4591" s="403"/>
      <c r="AI4591" s="405"/>
      <c r="AL4591" s="403"/>
      <c r="AN4591" s="403"/>
      <c r="AO4591" s="405"/>
      <c r="AP4591" s="403"/>
      <c r="AQ4591" s="403"/>
      <c r="AR4591" s="403"/>
      <c r="AS4591" s="403"/>
      <c r="AT4591" s="403"/>
      <c r="AU4591" s="403"/>
      <c r="AV4591" s="405"/>
      <c r="AW4591" s="404"/>
      <c r="AY4591" s="403"/>
      <c r="BC4591" s="403"/>
      <c r="BD4591" s="403"/>
      <c r="BE4591" s="403"/>
      <c r="BF4591" s="403"/>
      <c r="BG4591" s="403"/>
      <c r="BH4591" s="403"/>
      <c r="BI4591" s="403"/>
      <c r="BJ4591" s="403"/>
      <c r="BK4591" s="403"/>
    </row>
    <row r="4592" spans="1:63" x14ac:dyDescent="0.25">
      <c r="A4592" s="405"/>
      <c r="B4592" s="400"/>
      <c r="C4592" s="403"/>
      <c r="D4592" s="403"/>
      <c r="E4592" s="403"/>
      <c r="I4592" s="404"/>
      <c r="Q4592" s="405"/>
      <c r="S4592" s="405"/>
      <c r="T4592" s="403"/>
      <c r="U4592" s="406"/>
      <c r="V4592" s="400"/>
      <c r="W4592" s="405"/>
      <c r="X4592" s="405"/>
      <c r="Y4592" s="403"/>
      <c r="Z4592" s="407"/>
      <c r="AA4592" s="403"/>
      <c r="AB4592" s="405"/>
      <c r="AC4592" s="403"/>
      <c r="AD4592" s="406"/>
      <c r="AG4592" s="403"/>
      <c r="AH4592" s="403"/>
      <c r="AI4592" s="405"/>
      <c r="AL4592" s="403"/>
      <c r="AN4592" s="403"/>
      <c r="AO4592" s="405"/>
      <c r="AP4592" s="403"/>
      <c r="AQ4592" s="403"/>
      <c r="AR4592" s="403"/>
      <c r="AS4592" s="403"/>
      <c r="AT4592" s="403"/>
      <c r="AU4592" s="403"/>
      <c r="AV4592" s="405"/>
      <c r="AW4592" s="404"/>
      <c r="AY4592" s="403"/>
      <c r="BC4592" s="403"/>
      <c r="BD4592" s="403"/>
      <c r="BE4592" s="403"/>
      <c r="BF4592" s="403"/>
      <c r="BG4592" s="403"/>
      <c r="BH4592" s="403"/>
      <c r="BI4592" s="403"/>
      <c r="BJ4592" s="403"/>
      <c r="BK4592" s="403"/>
    </row>
    <row r="4593" spans="1:63" x14ac:dyDescent="0.25">
      <c r="A4593" s="405"/>
      <c r="B4593" s="400"/>
      <c r="C4593" s="403"/>
      <c r="D4593" s="403"/>
      <c r="E4593" s="403"/>
      <c r="I4593" s="404"/>
      <c r="Q4593" s="405"/>
      <c r="S4593" s="405"/>
      <c r="T4593" s="403"/>
      <c r="U4593" s="406"/>
      <c r="V4593" s="400"/>
      <c r="W4593" s="405"/>
      <c r="X4593" s="405"/>
      <c r="Y4593" s="403"/>
      <c r="Z4593" s="407"/>
      <c r="AA4593" s="403"/>
      <c r="AB4593" s="405"/>
      <c r="AC4593" s="403"/>
      <c r="AD4593" s="406"/>
      <c r="AG4593" s="403"/>
      <c r="AH4593" s="403"/>
      <c r="AI4593" s="405"/>
      <c r="AL4593" s="403"/>
      <c r="AN4593" s="403"/>
      <c r="AO4593" s="405"/>
      <c r="AP4593" s="403"/>
      <c r="AQ4593" s="403"/>
      <c r="AR4593" s="403"/>
      <c r="AS4593" s="403"/>
      <c r="AT4593" s="403"/>
      <c r="AU4593" s="403"/>
      <c r="AV4593" s="405"/>
      <c r="AW4593" s="404"/>
      <c r="AY4593" s="403"/>
      <c r="BC4593" s="403"/>
      <c r="BD4593" s="403"/>
      <c r="BE4593" s="403"/>
      <c r="BF4593" s="403"/>
      <c r="BG4593" s="403"/>
      <c r="BH4593" s="403"/>
      <c r="BI4593" s="403"/>
      <c r="BJ4593" s="403"/>
      <c r="BK4593" s="403"/>
    </row>
    <row r="4594" spans="1:63" x14ac:dyDescent="0.25">
      <c r="A4594" s="405"/>
      <c r="B4594" s="400"/>
      <c r="C4594" s="403"/>
      <c r="D4594" s="403"/>
      <c r="E4594" s="403"/>
      <c r="I4594" s="404"/>
      <c r="Q4594" s="405"/>
      <c r="S4594" s="405"/>
      <c r="T4594" s="403"/>
      <c r="U4594" s="406"/>
      <c r="V4594" s="400"/>
      <c r="W4594" s="405"/>
      <c r="X4594" s="405"/>
      <c r="Y4594" s="403"/>
      <c r="Z4594" s="407"/>
      <c r="AA4594" s="403"/>
      <c r="AB4594" s="405"/>
      <c r="AC4594" s="403"/>
      <c r="AD4594" s="406"/>
      <c r="AG4594" s="403"/>
      <c r="AH4594" s="403"/>
      <c r="AI4594" s="405"/>
      <c r="AL4594" s="403"/>
      <c r="AN4594" s="403"/>
      <c r="AO4594" s="405"/>
      <c r="AP4594" s="403"/>
      <c r="AQ4594" s="403"/>
      <c r="AR4594" s="403"/>
      <c r="AS4594" s="403"/>
      <c r="AT4594" s="403"/>
      <c r="AU4594" s="403"/>
      <c r="AV4594" s="405"/>
      <c r="AW4594" s="404"/>
      <c r="AY4594" s="403"/>
      <c r="BC4594" s="403"/>
      <c r="BD4594" s="403"/>
      <c r="BE4594" s="403"/>
      <c r="BF4594" s="403"/>
      <c r="BG4594" s="403"/>
      <c r="BH4594" s="403"/>
      <c r="BI4594" s="403"/>
      <c r="BJ4594" s="403"/>
      <c r="BK4594" s="403"/>
    </row>
    <row r="4595" spans="1:63" x14ac:dyDescent="0.25">
      <c r="A4595" s="405"/>
      <c r="B4595" s="400"/>
      <c r="C4595" s="403"/>
      <c r="D4595" s="403"/>
      <c r="E4595" s="403"/>
      <c r="I4595" s="404"/>
      <c r="Q4595" s="405"/>
      <c r="S4595" s="405"/>
      <c r="T4595" s="403"/>
      <c r="U4595" s="406"/>
      <c r="V4595" s="400"/>
      <c r="W4595" s="405"/>
      <c r="X4595" s="405"/>
      <c r="Y4595" s="403"/>
      <c r="Z4595" s="407"/>
      <c r="AA4595" s="403"/>
      <c r="AB4595" s="405"/>
      <c r="AC4595" s="403"/>
      <c r="AD4595" s="406"/>
      <c r="AG4595" s="403"/>
      <c r="AH4595" s="403"/>
      <c r="AI4595" s="405"/>
      <c r="AL4595" s="403"/>
      <c r="AN4595" s="403"/>
      <c r="AO4595" s="405"/>
      <c r="AP4595" s="403"/>
      <c r="AQ4595" s="403"/>
      <c r="AR4595" s="403"/>
      <c r="AS4595" s="403"/>
      <c r="AT4595" s="403"/>
      <c r="AU4595" s="403"/>
      <c r="AV4595" s="405"/>
      <c r="AW4595" s="404"/>
      <c r="AY4595" s="403"/>
      <c r="BC4595" s="403"/>
      <c r="BD4595" s="403"/>
      <c r="BE4595" s="403"/>
      <c r="BF4595" s="403"/>
      <c r="BG4595" s="403"/>
      <c r="BH4595" s="403"/>
      <c r="BI4595" s="403"/>
      <c r="BJ4595" s="403"/>
      <c r="BK4595" s="403"/>
    </row>
    <row r="4596" spans="1:63" x14ac:dyDescent="0.25">
      <c r="A4596" s="405"/>
      <c r="B4596" s="400"/>
      <c r="C4596" s="403"/>
      <c r="D4596" s="403"/>
      <c r="E4596" s="403"/>
      <c r="I4596" s="404"/>
      <c r="Q4596" s="405"/>
      <c r="S4596" s="405"/>
      <c r="T4596" s="403"/>
      <c r="U4596" s="406"/>
      <c r="V4596" s="400"/>
      <c r="W4596" s="405"/>
      <c r="X4596" s="405"/>
      <c r="Y4596" s="403"/>
      <c r="Z4596" s="407"/>
      <c r="AA4596" s="403"/>
      <c r="AB4596" s="405"/>
      <c r="AC4596" s="403"/>
      <c r="AD4596" s="406"/>
      <c r="AG4596" s="403"/>
      <c r="AH4596" s="403"/>
      <c r="AI4596" s="405"/>
      <c r="AL4596" s="403"/>
      <c r="AN4596" s="403"/>
      <c r="AO4596" s="405"/>
      <c r="AP4596" s="403"/>
      <c r="AQ4596" s="403"/>
      <c r="AR4596" s="403"/>
      <c r="AS4596" s="403"/>
      <c r="AT4596" s="403"/>
      <c r="AU4596" s="403"/>
      <c r="AV4596" s="405"/>
      <c r="AW4596" s="404"/>
      <c r="AY4596" s="403"/>
      <c r="BC4596" s="403"/>
      <c r="BD4596" s="403"/>
      <c r="BE4596" s="403"/>
      <c r="BF4596" s="403"/>
      <c r="BG4596" s="403"/>
      <c r="BH4596" s="403"/>
      <c r="BI4596" s="403"/>
      <c r="BJ4596" s="403"/>
      <c r="BK4596" s="403"/>
    </row>
    <row r="4597" spans="1:63" x14ac:dyDescent="0.25">
      <c r="A4597" s="405"/>
      <c r="B4597" s="400"/>
      <c r="C4597" s="403"/>
      <c r="D4597" s="403"/>
      <c r="E4597" s="403"/>
      <c r="I4597" s="404"/>
      <c r="Q4597" s="405"/>
      <c r="S4597" s="405"/>
      <c r="T4597" s="403"/>
      <c r="U4597" s="406"/>
      <c r="V4597" s="400"/>
      <c r="W4597" s="405"/>
      <c r="X4597" s="405"/>
      <c r="Y4597" s="403"/>
      <c r="Z4597" s="407"/>
      <c r="AA4597" s="403"/>
      <c r="AB4597" s="405"/>
      <c r="AC4597" s="403"/>
      <c r="AD4597" s="406"/>
      <c r="AG4597" s="403"/>
      <c r="AH4597" s="403"/>
      <c r="AI4597" s="405"/>
      <c r="AL4597" s="403"/>
      <c r="AN4597" s="403"/>
      <c r="AO4597" s="405"/>
      <c r="AP4597" s="403"/>
      <c r="AQ4597" s="403"/>
      <c r="AR4597" s="403"/>
      <c r="AS4597" s="403"/>
      <c r="AT4597" s="403"/>
      <c r="AU4597" s="403"/>
      <c r="AV4597" s="405"/>
      <c r="AW4597" s="404"/>
      <c r="AY4597" s="403"/>
      <c r="BC4597" s="403"/>
      <c r="BD4597" s="403"/>
      <c r="BE4597" s="403"/>
      <c r="BF4597" s="403"/>
      <c r="BG4597" s="403"/>
      <c r="BH4597" s="403"/>
      <c r="BI4597" s="403"/>
      <c r="BJ4597" s="403"/>
      <c r="BK4597" s="403"/>
    </row>
    <row r="4598" spans="1:63" x14ac:dyDescent="0.25">
      <c r="A4598" s="405"/>
      <c r="B4598" s="400"/>
      <c r="C4598" s="403"/>
      <c r="D4598" s="403"/>
      <c r="E4598" s="403"/>
      <c r="I4598" s="404"/>
      <c r="Q4598" s="405"/>
      <c r="S4598" s="405"/>
      <c r="T4598" s="403"/>
      <c r="U4598" s="406"/>
      <c r="V4598" s="400"/>
      <c r="W4598" s="405"/>
      <c r="X4598" s="405"/>
      <c r="Y4598" s="403"/>
      <c r="Z4598" s="407"/>
      <c r="AA4598" s="403"/>
      <c r="AB4598" s="405"/>
      <c r="AC4598" s="403"/>
      <c r="AD4598" s="406"/>
      <c r="AG4598" s="403"/>
      <c r="AH4598" s="403"/>
      <c r="AI4598" s="405"/>
      <c r="AL4598" s="403"/>
      <c r="AN4598" s="403"/>
      <c r="AO4598" s="405"/>
      <c r="AP4598" s="403"/>
      <c r="AQ4598" s="403"/>
      <c r="AR4598" s="403"/>
      <c r="AS4598" s="403"/>
      <c r="AT4598" s="403"/>
      <c r="AU4598" s="403"/>
      <c r="AV4598" s="405"/>
      <c r="AW4598" s="404"/>
      <c r="AY4598" s="403"/>
      <c r="BC4598" s="403"/>
      <c r="BD4598" s="403"/>
      <c r="BE4598" s="403"/>
      <c r="BF4598" s="403"/>
      <c r="BG4598" s="403"/>
      <c r="BH4598" s="403"/>
      <c r="BI4598" s="403"/>
      <c r="BJ4598" s="403"/>
      <c r="BK4598" s="403"/>
    </row>
    <row r="4599" spans="1:63" x14ac:dyDescent="0.25">
      <c r="A4599" s="405"/>
      <c r="B4599" s="400"/>
      <c r="C4599" s="403"/>
      <c r="D4599" s="403"/>
      <c r="E4599" s="403"/>
      <c r="I4599" s="404"/>
      <c r="Q4599" s="405"/>
      <c r="S4599" s="405"/>
      <c r="T4599" s="403"/>
      <c r="U4599" s="406"/>
      <c r="V4599" s="400"/>
      <c r="W4599" s="405"/>
      <c r="X4599" s="405"/>
      <c r="Y4599" s="403"/>
      <c r="Z4599" s="407"/>
      <c r="AA4599" s="403"/>
      <c r="AB4599" s="405"/>
      <c r="AC4599" s="403"/>
      <c r="AD4599" s="406"/>
      <c r="AG4599" s="403"/>
      <c r="AH4599" s="403"/>
      <c r="AI4599" s="405"/>
      <c r="AL4599" s="403"/>
      <c r="AN4599" s="403"/>
      <c r="AO4599" s="405"/>
      <c r="AP4599" s="403"/>
      <c r="AQ4599" s="403"/>
      <c r="AR4599" s="403"/>
      <c r="AS4599" s="403"/>
      <c r="AT4599" s="403"/>
      <c r="AU4599" s="403"/>
      <c r="AV4599" s="405"/>
      <c r="AW4599" s="404"/>
      <c r="AY4599" s="403"/>
      <c r="BC4599" s="403"/>
      <c r="BD4599" s="403"/>
      <c r="BE4599" s="403"/>
      <c r="BF4599" s="403"/>
      <c r="BG4599" s="403"/>
      <c r="BH4599" s="403"/>
      <c r="BI4599" s="403"/>
      <c r="BJ4599" s="403"/>
      <c r="BK4599" s="403"/>
    </row>
    <row r="4600" spans="1:63" x14ac:dyDescent="0.25">
      <c r="A4600" s="405"/>
      <c r="B4600" s="400"/>
      <c r="C4600" s="403"/>
      <c r="D4600" s="403"/>
      <c r="E4600" s="403"/>
      <c r="I4600" s="404"/>
      <c r="Q4600" s="405"/>
      <c r="S4600" s="405"/>
      <c r="T4600" s="403"/>
      <c r="U4600" s="406"/>
      <c r="V4600" s="400"/>
      <c r="W4600" s="405"/>
      <c r="X4600" s="405"/>
      <c r="Y4600" s="403"/>
      <c r="Z4600" s="407"/>
      <c r="AA4600" s="403"/>
      <c r="AB4600" s="405"/>
      <c r="AC4600" s="403"/>
      <c r="AD4600" s="406"/>
      <c r="AG4600" s="403"/>
      <c r="AH4600" s="403"/>
      <c r="AI4600" s="405"/>
      <c r="AL4600" s="403"/>
      <c r="AN4600" s="403"/>
      <c r="AO4600" s="405"/>
      <c r="AP4600" s="403"/>
      <c r="AQ4600" s="403"/>
      <c r="AR4600" s="403"/>
      <c r="AS4600" s="403"/>
      <c r="AT4600" s="403"/>
      <c r="AU4600" s="403"/>
      <c r="AV4600" s="405"/>
      <c r="AW4600" s="404"/>
      <c r="AY4600" s="403"/>
      <c r="BC4600" s="403"/>
      <c r="BD4600" s="403"/>
      <c r="BE4600" s="403"/>
      <c r="BF4600" s="403"/>
      <c r="BG4600" s="403"/>
      <c r="BH4600" s="403"/>
      <c r="BI4600" s="403"/>
      <c r="BJ4600" s="403"/>
      <c r="BK4600" s="403"/>
    </row>
    <row r="4601" spans="1:63" x14ac:dyDescent="0.25">
      <c r="A4601" s="405"/>
      <c r="B4601" s="400"/>
      <c r="C4601" s="403"/>
      <c r="D4601" s="403"/>
      <c r="E4601" s="403"/>
      <c r="I4601" s="404"/>
      <c r="Q4601" s="405"/>
      <c r="S4601" s="405"/>
      <c r="T4601" s="403"/>
      <c r="U4601" s="406"/>
      <c r="V4601" s="400"/>
      <c r="W4601" s="405"/>
      <c r="X4601" s="405"/>
      <c r="Y4601" s="403"/>
      <c r="Z4601" s="407"/>
      <c r="AA4601" s="403"/>
      <c r="AB4601" s="405"/>
      <c r="AC4601" s="403"/>
      <c r="AD4601" s="406"/>
      <c r="AG4601" s="403"/>
      <c r="AH4601" s="403"/>
      <c r="AI4601" s="405"/>
      <c r="AL4601" s="403"/>
      <c r="AN4601" s="403"/>
      <c r="AO4601" s="405"/>
      <c r="AP4601" s="403"/>
      <c r="AQ4601" s="403"/>
      <c r="AR4601" s="403"/>
      <c r="AS4601" s="403"/>
      <c r="AT4601" s="403"/>
      <c r="AU4601" s="403"/>
      <c r="AV4601" s="405"/>
      <c r="AW4601" s="404"/>
      <c r="AY4601" s="403"/>
      <c r="BC4601" s="403"/>
      <c r="BD4601" s="403"/>
      <c r="BE4601" s="403"/>
      <c r="BF4601" s="403"/>
      <c r="BG4601" s="403"/>
      <c r="BH4601" s="403"/>
      <c r="BI4601" s="403"/>
      <c r="BJ4601" s="403"/>
      <c r="BK4601" s="403"/>
    </row>
    <row r="4602" spans="1:63" x14ac:dyDescent="0.25">
      <c r="A4602" s="405"/>
      <c r="B4602" s="400"/>
      <c r="C4602" s="403"/>
      <c r="D4602" s="403"/>
      <c r="E4602" s="403"/>
      <c r="I4602" s="404"/>
      <c r="Q4602" s="405"/>
      <c r="S4602" s="405"/>
      <c r="T4602" s="403"/>
      <c r="U4602" s="406"/>
      <c r="V4602" s="400"/>
      <c r="W4602" s="405"/>
      <c r="X4602" s="405"/>
      <c r="Y4602" s="403"/>
      <c r="Z4602" s="407"/>
      <c r="AA4602" s="403"/>
      <c r="AB4602" s="405"/>
      <c r="AC4602" s="403"/>
      <c r="AD4602" s="406"/>
      <c r="AG4602" s="403"/>
      <c r="AH4602" s="403"/>
      <c r="AI4602" s="405"/>
      <c r="AL4602" s="403"/>
      <c r="AN4602" s="403"/>
      <c r="AO4602" s="405"/>
      <c r="AP4602" s="403"/>
      <c r="AQ4602" s="403"/>
      <c r="AR4602" s="403"/>
      <c r="AS4602" s="403"/>
      <c r="AT4602" s="403"/>
      <c r="AU4602" s="403"/>
      <c r="AV4602" s="405"/>
      <c r="AW4602" s="404"/>
      <c r="AY4602" s="403"/>
      <c r="BC4602" s="403"/>
      <c r="BD4602" s="403"/>
      <c r="BE4602" s="403"/>
      <c r="BF4602" s="403"/>
      <c r="BG4602" s="403"/>
      <c r="BH4602" s="403"/>
      <c r="BI4602" s="403"/>
      <c r="BJ4602" s="403"/>
      <c r="BK4602" s="403"/>
    </row>
    <row r="4603" spans="1:63" x14ac:dyDescent="0.25">
      <c r="A4603" s="405"/>
      <c r="B4603" s="400"/>
      <c r="C4603" s="403"/>
      <c r="D4603" s="403"/>
      <c r="E4603" s="403"/>
      <c r="I4603" s="404"/>
      <c r="Q4603" s="405"/>
      <c r="S4603" s="405"/>
      <c r="T4603" s="403"/>
      <c r="U4603" s="406"/>
      <c r="V4603" s="400"/>
      <c r="W4603" s="405"/>
      <c r="X4603" s="405"/>
      <c r="Y4603" s="403"/>
      <c r="Z4603" s="407"/>
      <c r="AA4603" s="403"/>
      <c r="AB4603" s="405"/>
      <c r="AC4603" s="403"/>
      <c r="AD4603" s="406"/>
      <c r="AG4603" s="403"/>
      <c r="AH4603" s="403"/>
      <c r="AI4603" s="405"/>
      <c r="AL4603" s="403"/>
      <c r="AN4603" s="403"/>
      <c r="AO4603" s="405"/>
      <c r="AP4603" s="403"/>
      <c r="AQ4603" s="403"/>
      <c r="AR4603" s="403"/>
      <c r="AS4603" s="403"/>
      <c r="AT4603" s="403"/>
      <c r="AU4603" s="403"/>
      <c r="AV4603" s="405"/>
      <c r="AW4603" s="404"/>
      <c r="AY4603" s="403"/>
      <c r="BC4603" s="403"/>
      <c r="BD4603" s="403"/>
      <c r="BE4603" s="403"/>
      <c r="BF4603" s="403"/>
      <c r="BG4603" s="403"/>
      <c r="BH4603" s="403"/>
      <c r="BI4603" s="403"/>
      <c r="BJ4603" s="403"/>
      <c r="BK4603" s="403"/>
    </row>
    <row r="4604" spans="1:63" x14ac:dyDescent="0.25">
      <c r="A4604" s="405"/>
      <c r="B4604" s="400"/>
      <c r="C4604" s="403"/>
      <c r="D4604" s="403"/>
      <c r="E4604" s="403"/>
      <c r="I4604" s="404"/>
      <c r="Q4604" s="405"/>
      <c r="S4604" s="405"/>
      <c r="T4604" s="403"/>
      <c r="U4604" s="406"/>
      <c r="V4604" s="400"/>
      <c r="W4604" s="405"/>
      <c r="X4604" s="405"/>
      <c r="Y4604" s="403"/>
      <c r="Z4604" s="407"/>
      <c r="AA4604" s="403"/>
      <c r="AB4604" s="405"/>
      <c r="AC4604" s="403"/>
      <c r="AD4604" s="406"/>
      <c r="AG4604" s="403"/>
      <c r="AH4604" s="403"/>
      <c r="AI4604" s="405"/>
      <c r="AL4604" s="403"/>
      <c r="AN4604" s="403"/>
      <c r="AO4604" s="405"/>
      <c r="AP4604" s="403"/>
      <c r="AQ4604" s="403"/>
      <c r="AR4604" s="403"/>
      <c r="AS4604" s="403"/>
      <c r="AT4604" s="403"/>
      <c r="AU4604" s="403"/>
      <c r="AV4604" s="405"/>
      <c r="AW4604" s="404"/>
      <c r="AY4604" s="403"/>
      <c r="BC4604" s="403"/>
      <c r="BD4604" s="403"/>
      <c r="BE4604" s="403"/>
      <c r="BF4604" s="403"/>
      <c r="BG4604" s="403"/>
      <c r="BH4604" s="403"/>
      <c r="BI4604" s="403"/>
      <c r="BJ4604" s="403"/>
      <c r="BK4604" s="403"/>
    </row>
    <row r="4605" spans="1:63" x14ac:dyDescent="0.25">
      <c r="A4605" s="405"/>
      <c r="B4605" s="400"/>
      <c r="C4605" s="403"/>
      <c r="D4605" s="403"/>
      <c r="E4605" s="403"/>
      <c r="I4605" s="404"/>
      <c r="Q4605" s="405"/>
      <c r="S4605" s="405"/>
      <c r="T4605" s="403"/>
      <c r="U4605" s="406"/>
      <c r="V4605" s="400"/>
      <c r="W4605" s="405"/>
      <c r="X4605" s="405"/>
      <c r="Y4605" s="403"/>
      <c r="Z4605" s="407"/>
      <c r="AA4605" s="403"/>
      <c r="AB4605" s="405"/>
      <c r="AC4605" s="403"/>
      <c r="AD4605" s="406"/>
      <c r="AG4605" s="403"/>
      <c r="AH4605" s="403"/>
      <c r="AI4605" s="405"/>
      <c r="AL4605" s="403"/>
      <c r="AN4605" s="403"/>
      <c r="AO4605" s="405"/>
      <c r="AP4605" s="403"/>
      <c r="AQ4605" s="403"/>
      <c r="AR4605" s="403"/>
      <c r="AS4605" s="403"/>
      <c r="AT4605" s="403"/>
      <c r="AU4605" s="403"/>
      <c r="AV4605" s="405"/>
      <c r="AW4605" s="404"/>
      <c r="AY4605" s="403"/>
      <c r="BC4605" s="403"/>
      <c r="BD4605" s="403"/>
      <c r="BE4605" s="403"/>
      <c r="BF4605" s="403"/>
      <c r="BG4605" s="403"/>
      <c r="BH4605" s="403"/>
      <c r="BI4605" s="403"/>
      <c r="BJ4605" s="403"/>
      <c r="BK4605" s="403"/>
    </row>
    <row r="4606" spans="1:63" x14ac:dyDescent="0.25">
      <c r="A4606" s="405"/>
      <c r="B4606" s="400"/>
      <c r="C4606" s="403"/>
      <c r="D4606" s="403"/>
      <c r="E4606" s="403"/>
      <c r="I4606" s="404"/>
      <c r="Q4606" s="405"/>
      <c r="S4606" s="405"/>
      <c r="T4606" s="403"/>
      <c r="U4606" s="406"/>
      <c r="V4606" s="400"/>
      <c r="W4606" s="405"/>
      <c r="X4606" s="405"/>
      <c r="Y4606" s="403"/>
      <c r="Z4606" s="407"/>
      <c r="AA4606" s="403"/>
      <c r="AB4606" s="405"/>
      <c r="AC4606" s="403"/>
      <c r="AD4606" s="406"/>
      <c r="AG4606" s="403"/>
      <c r="AH4606" s="403"/>
      <c r="AI4606" s="405"/>
      <c r="AL4606" s="403"/>
      <c r="AN4606" s="403"/>
      <c r="AO4606" s="405"/>
      <c r="AP4606" s="403"/>
      <c r="AQ4606" s="403"/>
      <c r="AR4606" s="403"/>
      <c r="AS4606" s="403"/>
      <c r="AT4606" s="403"/>
      <c r="AU4606" s="403"/>
      <c r="AV4606" s="405"/>
      <c r="AW4606" s="404"/>
      <c r="AY4606" s="403"/>
      <c r="BC4606" s="403"/>
      <c r="BD4606" s="403"/>
      <c r="BE4606" s="403"/>
      <c r="BF4606" s="403"/>
      <c r="BG4606" s="403"/>
      <c r="BH4606" s="403"/>
      <c r="BI4606" s="403"/>
      <c r="BJ4606" s="403"/>
      <c r="BK4606" s="403"/>
    </row>
    <row r="4607" spans="1:63" x14ac:dyDescent="0.25">
      <c r="A4607" s="405"/>
      <c r="B4607" s="400"/>
      <c r="C4607" s="403"/>
      <c r="D4607" s="403"/>
      <c r="E4607" s="403"/>
      <c r="I4607" s="404"/>
      <c r="Q4607" s="405"/>
      <c r="S4607" s="405"/>
      <c r="T4607" s="403"/>
      <c r="U4607" s="406"/>
      <c r="V4607" s="400"/>
      <c r="W4607" s="405"/>
      <c r="X4607" s="405"/>
      <c r="Y4607" s="403"/>
      <c r="Z4607" s="407"/>
      <c r="AA4607" s="403"/>
      <c r="AB4607" s="405"/>
      <c r="AC4607" s="403"/>
      <c r="AD4607" s="406"/>
      <c r="AG4607" s="403"/>
      <c r="AH4607" s="403"/>
      <c r="AI4607" s="405"/>
      <c r="AL4607" s="403"/>
      <c r="AN4607" s="403"/>
      <c r="AO4607" s="405"/>
      <c r="AP4607" s="403"/>
      <c r="AQ4607" s="403"/>
      <c r="AR4607" s="403"/>
      <c r="AS4607" s="403"/>
      <c r="AT4607" s="403"/>
      <c r="AU4607" s="403"/>
      <c r="AV4607" s="405"/>
      <c r="AW4607" s="404"/>
      <c r="AY4607" s="403"/>
      <c r="BC4607" s="403"/>
      <c r="BD4607" s="403"/>
      <c r="BE4607" s="403"/>
      <c r="BF4607" s="403"/>
      <c r="BG4607" s="403"/>
      <c r="BH4607" s="403"/>
      <c r="BI4607" s="403"/>
      <c r="BJ4607" s="403"/>
      <c r="BK4607" s="403"/>
    </row>
    <row r="4608" spans="1:63" x14ac:dyDescent="0.25">
      <c r="A4608" s="405"/>
      <c r="B4608" s="400"/>
      <c r="C4608" s="403"/>
      <c r="D4608" s="403"/>
      <c r="E4608" s="403"/>
      <c r="I4608" s="404"/>
      <c r="Q4608" s="405"/>
      <c r="S4608" s="405"/>
      <c r="T4608" s="403"/>
      <c r="U4608" s="406"/>
      <c r="V4608" s="400"/>
      <c r="W4608" s="405"/>
      <c r="X4608" s="405"/>
      <c r="Y4608" s="403"/>
      <c r="Z4608" s="407"/>
      <c r="AA4608" s="403"/>
      <c r="AB4608" s="405"/>
      <c r="AC4608" s="403"/>
      <c r="AD4608" s="406"/>
      <c r="AG4608" s="403"/>
      <c r="AH4608" s="403"/>
      <c r="AI4608" s="405"/>
      <c r="AL4608" s="403"/>
      <c r="AN4608" s="403"/>
      <c r="AO4608" s="405"/>
      <c r="AP4608" s="403"/>
      <c r="AQ4608" s="403"/>
      <c r="AR4608" s="403"/>
      <c r="AS4608" s="403"/>
      <c r="AT4608" s="403"/>
      <c r="AU4608" s="403"/>
      <c r="AV4608" s="405"/>
      <c r="AW4608" s="404"/>
      <c r="AY4608" s="403"/>
      <c r="BC4608" s="403"/>
      <c r="BD4608" s="403"/>
      <c r="BE4608" s="403"/>
      <c r="BF4608" s="403"/>
      <c r="BG4608" s="403"/>
      <c r="BH4608" s="403"/>
      <c r="BI4608" s="403"/>
      <c r="BJ4608" s="403"/>
      <c r="BK4608" s="403"/>
    </row>
    <row r="4609" spans="1:63" x14ac:dyDescent="0.25">
      <c r="A4609" s="405"/>
      <c r="B4609" s="400"/>
      <c r="C4609" s="403"/>
      <c r="D4609" s="403"/>
      <c r="E4609" s="403"/>
      <c r="I4609" s="404"/>
      <c r="Q4609" s="405"/>
      <c r="S4609" s="405"/>
      <c r="T4609" s="403"/>
      <c r="U4609" s="406"/>
      <c r="V4609" s="400"/>
      <c r="W4609" s="405"/>
      <c r="X4609" s="405"/>
      <c r="Y4609" s="403"/>
      <c r="Z4609" s="407"/>
      <c r="AA4609" s="403"/>
      <c r="AB4609" s="405"/>
      <c r="AC4609" s="403"/>
      <c r="AD4609" s="406"/>
      <c r="AG4609" s="403"/>
      <c r="AH4609" s="403"/>
      <c r="AI4609" s="405"/>
      <c r="AL4609" s="403"/>
      <c r="AN4609" s="403"/>
      <c r="AO4609" s="405"/>
      <c r="AP4609" s="403"/>
      <c r="AQ4609" s="403"/>
      <c r="AR4609" s="403"/>
      <c r="AS4609" s="403"/>
      <c r="AT4609" s="403"/>
      <c r="AU4609" s="403"/>
      <c r="AV4609" s="405"/>
      <c r="AW4609" s="404"/>
      <c r="AY4609" s="403"/>
      <c r="BC4609" s="403"/>
      <c r="BD4609" s="403"/>
      <c r="BE4609" s="403"/>
      <c r="BF4609" s="403"/>
      <c r="BG4609" s="403"/>
      <c r="BH4609" s="403"/>
      <c r="BI4609" s="403"/>
      <c r="BJ4609" s="403"/>
      <c r="BK4609" s="403"/>
    </row>
    <row r="4610" spans="1:63" x14ac:dyDescent="0.25">
      <c r="A4610" s="405"/>
      <c r="B4610" s="400"/>
      <c r="C4610" s="403"/>
      <c r="D4610" s="403"/>
      <c r="E4610" s="403"/>
      <c r="I4610" s="404"/>
      <c r="Q4610" s="405"/>
      <c r="S4610" s="405"/>
      <c r="T4610" s="403"/>
      <c r="U4610" s="406"/>
      <c r="V4610" s="400"/>
      <c r="W4610" s="405"/>
      <c r="X4610" s="405"/>
      <c r="Y4610" s="403"/>
      <c r="Z4610" s="407"/>
      <c r="AA4610" s="403"/>
      <c r="AB4610" s="405"/>
      <c r="AC4610" s="403"/>
      <c r="AD4610" s="406"/>
      <c r="AG4610" s="403"/>
      <c r="AH4610" s="403"/>
      <c r="AI4610" s="405"/>
      <c r="AL4610" s="403"/>
      <c r="AN4610" s="403"/>
      <c r="AO4610" s="405"/>
      <c r="AP4610" s="403"/>
      <c r="AQ4610" s="403"/>
      <c r="AR4610" s="403"/>
      <c r="AS4610" s="403"/>
      <c r="AT4610" s="403"/>
      <c r="AU4610" s="403"/>
      <c r="AV4610" s="405"/>
      <c r="AW4610" s="404"/>
      <c r="AY4610" s="403"/>
      <c r="BC4610" s="403"/>
      <c r="BD4610" s="403"/>
      <c r="BE4610" s="403"/>
      <c r="BF4610" s="403"/>
      <c r="BG4610" s="403"/>
      <c r="BH4610" s="403"/>
      <c r="BI4610" s="403"/>
      <c r="BJ4610" s="403"/>
      <c r="BK4610" s="403"/>
    </row>
    <row r="4611" spans="1:63" x14ac:dyDescent="0.25">
      <c r="A4611" s="405"/>
      <c r="B4611" s="400"/>
      <c r="C4611" s="403"/>
      <c r="D4611" s="403"/>
      <c r="E4611" s="403"/>
      <c r="I4611" s="404"/>
      <c r="Q4611" s="405"/>
      <c r="S4611" s="405"/>
      <c r="T4611" s="403"/>
      <c r="U4611" s="406"/>
      <c r="V4611" s="400"/>
      <c r="W4611" s="405"/>
      <c r="X4611" s="405"/>
      <c r="Y4611" s="403"/>
      <c r="Z4611" s="407"/>
      <c r="AA4611" s="403"/>
      <c r="AB4611" s="405"/>
      <c r="AC4611" s="403"/>
      <c r="AD4611" s="406"/>
      <c r="AG4611" s="403"/>
      <c r="AH4611" s="403"/>
      <c r="AI4611" s="405"/>
      <c r="AL4611" s="403"/>
      <c r="AN4611" s="403"/>
      <c r="AO4611" s="405"/>
      <c r="AP4611" s="403"/>
      <c r="AQ4611" s="403"/>
      <c r="AR4611" s="403"/>
      <c r="AS4611" s="403"/>
      <c r="AT4611" s="403"/>
      <c r="AU4611" s="403"/>
      <c r="AV4611" s="405"/>
      <c r="AW4611" s="404"/>
      <c r="AY4611" s="403"/>
      <c r="BC4611" s="403"/>
      <c r="BD4611" s="403"/>
      <c r="BE4611" s="403"/>
      <c r="BF4611" s="403"/>
      <c r="BG4611" s="403"/>
      <c r="BH4611" s="403"/>
      <c r="BI4611" s="403"/>
      <c r="BJ4611" s="403"/>
      <c r="BK4611" s="403"/>
    </row>
    <row r="4612" spans="1:63" x14ac:dyDescent="0.25">
      <c r="A4612" s="405"/>
      <c r="B4612" s="400"/>
      <c r="C4612" s="403"/>
      <c r="D4612" s="403"/>
      <c r="E4612" s="403"/>
      <c r="I4612" s="404"/>
      <c r="Q4612" s="405"/>
      <c r="S4612" s="405"/>
      <c r="T4612" s="403"/>
      <c r="U4612" s="406"/>
      <c r="V4612" s="400"/>
      <c r="W4612" s="405"/>
      <c r="X4612" s="405"/>
      <c r="Y4612" s="403"/>
      <c r="Z4612" s="407"/>
      <c r="AA4612" s="403"/>
      <c r="AB4612" s="405"/>
      <c r="AC4612" s="403"/>
      <c r="AD4612" s="406"/>
      <c r="AG4612" s="403"/>
      <c r="AH4612" s="403"/>
      <c r="AI4612" s="405"/>
      <c r="AL4612" s="403"/>
      <c r="AN4612" s="403"/>
      <c r="AO4612" s="405"/>
      <c r="AP4612" s="403"/>
      <c r="AQ4612" s="403"/>
      <c r="AR4612" s="403"/>
      <c r="AS4612" s="403"/>
      <c r="AT4612" s="403"/>
      <c r="AU4612" s="403"/>
      <c r="AV4612" s="405"/>
      <c r="AW4612" s="404"/>
      <c r="AY4612" s="403"/>
      <c r="BC4612" s="403"/>
      <c r="BD4612" s="403"/>
      <c r="BE4612" s="403"/>
      <c r="BF4612" s="403"/>
      <c r="BG4612" s="403"/>
      <c r="BH4612" s="403"/>
      <c r="BI4612" s="403"/>
      <c r="BJ4612" s="403"/>
      <c r="BK4612" s="403"/>
    </row>
    <row r="4613" spans="1:63" x14ac:dyDescent="0.25">
      <c r="A4613" s="405"/>
      <c r="B4613" s="400"/>
      <c r="C4613" s="403"/>
      <c r="D4613" s="403"/>
      <c r="E4613" s="403"/>
      <c r="I4613" s="404"/>
      <c r="Q4613" s="405"/>
      <c r="S4613" s="405"/>
      <c r="T4613" s="403"/>
      <c r="U4613" s="406"/>
      <c r="V4613" s="400"/>
      <c r="W4613" s="405"/>
      <c r="X4613" s="405"/>
      <c r="Y4613" s="403"/>
      <c r="Z4613" s="407"/>
      <c r="AA4613" s="403"/>
      <c r="AB4613" s="405"/>
      <c r="AC4613" s="403"/>
      <c r="AD4613" s="406"/>
      <c r="AG4613" s="403"/>
      <c r="AH4613" s="403"/>
      <c r="AI4613" s="405"/>
      <c r="AL4613" s="403"/>
      <c r="AN4613" s="403"/>
      <c r="AO4613" s="405"/>
      <c r="AP4613" s="403"/>
      <c r="AQ4613" s="403"/>
      <c r="AR4613" s="403"/>
      <c r="AS4613" s="403"/>
      <c r="AT4613" s="403"/>
      <c r="AU4613" s="403"/>
      <c r="AV4613" s="405"/>
      <c r="AW4613" s="404"/>
      <c r="AY4613" s="403"/>
      <c r="BC4613" s="403"/>
      <c r="BD4613" s="403"/>
      <c r="BE4613" s="403"/>
      <c r="BF4613" s="403"/>
      <c r="BG4613" s="403"/>
      <c r="BH4613" s="403"/>
      <c r="BI4613" s="403"/>
      <c r="BJ4613" s="403"/>
      <c r="BK4613" s="403"/>
    </row>
    <row r="4614" spans="1:63" x14ac:dyDescent="0.25">
      <c r="A4614" s="405"/>
      <c r="B4614" s="400"/>
      <c r="C4614" s="403"/>
      <c r="D4614" s="403"/>
      <c r="E4614" s="403"/>
      <c r="I4614" s="404"/>
      <c r="Q4614" s="405"/>
      <c r="S4614" s="405"/>
      <c r="T4614" s="403"/>
      <c r="U4614" s="406"/>
      <c r="V4614" s="400"/>
      <c r="W4614" s="405"/>
      <c r="X4614" s="405"/>
      <c r="Y4614" s="403"/>
      <c r="Z4614" s="407"/>
      <c r="AA4614" s="403"/>
      <c r="AB4614" s="405"/>
      <c r="AC4614" s="403"/>
      <c r="AD4614" s="406"/>
      <c r="AG4614" s="403"/>
      <c r="AH4614" s="403"/>
      <c r="AI4614" s="405"/>
      <c r="AL4614" s="403"/>
      <c r="AN4614" s="403"/>
      <c r="AO4614" s="405"/>
      <c r="AP4614" s="403"/>
      <c r="AQ4614" s="403"/>
      <c r="AR4614" s="403"/>
      <c r="AS4614" s="403"/>
      <c r="AT4614" s="403"/>
      <c r="AU4614" s="403"/>
      <c r="AV4614" s="405"/>
      <c r="AW4614" s="404"/>
      <c r="AY4614" s="403"/>
      <c r="BC4614" s="403"/>
      <c r="BD4614" s="403"/>
      <c r="BE4614" s="403"/>
      <c r="BF4614" s="403"/>
      <c r="BG4614" s="403"/>
      <c r="BH4614" s="403"/>
      <c r="BI4614" s="403"/>
      <c r="BJ4614" s="403"/>
      <c r="BK4614" s="403"/>
    </row>
    <row r="4615" spans="1:63" x14ac:dyDescent="0.25">
      <c r="A4615" s="405"/>
      <c r="B4615" s="400"/>
      <c r="C4615" s="403"/>
      <c r="D4615" s="403"/>
      <c r="E4615" s="403"/>
      <c r="I4615" s="404"/>
      <c r="Q4615" s="405"/>
      <c r="S4615" s="405"/>
      <c r="T4615" s="403"/>
      <c r="U4615" s="406"/>
      <c r="V4615" s="400"/>
      <c r="W4615" s="405"/>
      <c r="X4615" s="405"/>
      <c r="Y4615" s="403"/>
      <c r="Z4615" s="407"/>
      <c r="AA4615" s="403"/>
      <c r="AB4615" s="405"/>
      <c r="AC4615" s="403"/>
      <c r="AD4615" s="406"/>
      <c r="AG4615" s="403"/>
      <c r="AH4615" s="403"/>
      <c r="AI4615" s="405"/>
      <c r="AL4615" s="403"/>
      <c r="AN4615" s="403"/>
      <c r="AO4615" s="405"/>
      <c r="AP4615" s="403"/>
      <c r="AQ4615" s="403"/>
      <c r="AR4615" s="403"/>
      <c r="AS4615" s="403"/>
      <c r="AT4615" s="403"/>
      <c r="AU4615" s="403"/>
      <c r="AV4615" s="405"/>
      <c r="AW4615" s="404"/>
      <c r="AY4615" s="403"/>
      <c r="BC4615" s="403"/>
      <c r="BD4615" s="403"/>
      <c r="BE4615" s="403"/>
      <c r="BF4615" s="403"/>
      <c r="BG4615" s="403"/>
      <c r="BH4615" s="403"/>
      <c r="BI4615" s="403"/>
      <c r="BJ4615" s="403"/>
      <c r="BK4615" s="403"/>
    </row>
    <row r="4616" spans="1:63" x14ac:dyDescent="0.25">
      <c r="A4616" s="405"/>
      <c r="B4616" s="400"/>
      <c r="C4616" s="403"/>
      <c r="D4616" s="403"/>
      <c r="E4616" s="403"/>
      <c r="I4616" s="404"/>
      <c r="Q4616" s="405"/>
      <c r="S4616" s="405"/>
      <c r="T4616" s="403"/>
      <c r="U4616" s="406"/>
      <c r="V4616" s="400"/>
      <c r="W4616" s="405"/>
      <c r="X4616" s="405"/>
      <c r="Y4616" s="403"/>
      <c r="Z4616" s="407"/>
      <c r="AA4616" s="403"/>
      <c r="AB4616" s="405"/>
      <c r="AC4616" s="403"/>
      <c r="AD4616" s="406"/>
      <c r="AG4616" s="403"/>
      <c r="AH4616" s="403"/>
      <c r="AI4616" s="405"/>
      <c r="AL4616" s="403"/>
      <c r="AN4616" s="403"/>
      <c r="AO4616" s="405"/>
      <c r="AP4616" s="403"/>
      <c r="AQ4616" s="403"/>
      <c r="AR4616" s="403"/>
      <c r="AS4616" s="403"/>
      <c r="AT4616" s="403"/>
      <c r="AU4616" s="403"/>
      <c r="AV4616" s="405"/>
      <c r="AW4616" s="404"/>
      <c r="AY4616" s="403"/>
      <c r="BC4616" s="403"/>
      <c r="BD4616" s="403"/>
      <c r="BE4616" s="403"/>
      <c r="BF4616" s="403"/>
      <c r="BG4616" s="403"/>
      <c r="BH4616" s="403"/>
      <c r="BI4616" s="403"/>
      <c r="BJ4616" s="403"/>
      <c r="BK4616" s="403"/>
    </row>
    <row r="4617" spans="1:63" x14ac:dyDescent="0.25">
      <c r="A4617" s="405"/>
      <c r="B4617" s="400"/>
      <c r="C4617" s="403"/>
      <c r="D4617" s="403"/>
      <c r="E4617" s="403"/>
      <c r="I4617" s="404"/>
      <c r="Q4617" s="405"/>
      <c r="S4617" s="405"/>
      <c r="T4617" s="403"/>
      <c r="U4617" s="406"/>
      <c r="V4617" s="400"/>
      <c r="W4617" s="405"/>
      <c r="X4617" s="405"/>
      <c r="Y4617" s="403"/>
      <c r="Z4617" s="407"/>
      <c r="AA4617" s="403"/>
      <c r="AB4617" s="405"/>
      <c r="AC4617" s="403"/>
      <c r="AD4617" s="406"/>
      <c r="AG4617" s="403"/>
      <c r="AH4617" s="403"/>
      <c r="AI4617" s="405"/>
      <c r="AL4617" s="403"/>
      <c r="AN4617" s="403"/>
      <c r="AO4617" s="405"/>
      <c r="AP4617" s="403"/>
      <c r="AQ4617" s="403"/>
      <c r="AR4617" s="403"/>
      <c r="AS4617" s="403"/>
      <c r="AT4617" s="403"/>
      <c r="AU4617" s="403"/>
      <c r="AV4617" s="405"/>
      <c r="AW4617" s="404"/>
      <c r="AY4617" s="403"/>
      <c r="BC4617" s="403"/>
      <c r="BD4617" s="403"/>
      <c r="BE4617" s="403"/>
      <c r="BF4617" s="403"/>
      <c r="BG4617" s="403"/>
      <c r="BH4617" s="403"/>
      <c r="BI4617" s="403"/>
      <c r="BJ4617" s="403"/>
      <c r="BK4617" s="403"/>
    </row>
    <row r="4618" spans="1:63" x14ac:dyDescent="0.25">
      <c r="A4618" s="405"/>
      <c r="B4618" s="400"/>
      <c r="C4618" s="403"/>
      <c r="D4618" s="403"/>
      <c r="E4618" s="403"/>
      <c r="I4618" s="404"/>
      <c r="Q4618" s="405"/>
      <c r="S4618" s="405"/>
      <c r="T4618" s="403"/>
      <c r="U4618" s="406"/>
      <c r="V4618" s="400"/>
      <c r="W4618" s="405"/>
      <c r="X4618" s="405"/>
      <c r="Y4618" s="403"/>
      <c r="Z4618" s="407"/>
      <c r="AA4618" s="403"/>
      <c r="AB4618" s="405"/>
      <c r="AC4618" s="403"/>
      <c r="AD4618" s="406"/>
      <c r="AG4618" s="403"/>
      <c r="AH4618" s="403"/>
      <c r="AI4618" s="405"/>
      <c r="AL4618" s="403"/>
      <c r="AN4618" s="403"/>
      <c r="AO4618" s="405"/>
      <c r="AP4618" s="403"/>
      <c r="AQ4618" s="403"/>
      <c r="AR4618" s="403"/>
      <c r="AS4618" s="403"/>
      <c r="AT4618" s="403"/>
      <c r="AU4618" s="403"/>
      <c r="AV4618" s="405"/>
      <c r="AW4618" s="404"/>
      <c r="AY4618" s="403"/>
      <c r="BC4618" s="403"/>
      <c r="BD4618" s="403"/>
      <c r="BE4618" s="403"/>
      <c r="BF4618" s="403"/>
      <c r="BG4618" s="403"/>
      <c r="BH4618" s="403"/>
      <c r="BI4618" s="403"/>
      <c r="BJ4618" s="403"/>
      <c r="BK4618" s="403"/>
    </row>
    <row r="4619" spans="1:63" x14ac:dyDescent="0.25">
      <c r="A4619" s="405"/>
      <c r="B4619" s="400"/>
      <c r="C4619" s="403"/>
      <c r="D4619" s="403"/>
      <c r="E4619" s="403"/>
      <c r="I4619" s="404"/>
      <c r="Q4619" s="405"/>
      <c r="S4619" s="405"/>
      <c r="T4619" s="403"/>
      <c r="U4619" s="406"/>
      <c r="V4619" s="400"/>
      <c r="W4619" s="405"/>
      <c r="X4619" s="405"/>
      <c r="Y4619" s="403"/>
      <c r="Z4619" s="407"/>
      <c r="AA4619" s="403"/>
      <c r="AB4619" s="405"/>
      <c r="AC4619" s="403"/>
      <c r="AD4619" s="406"/>
      <c r="AG4619" s="403"/>
      <c r="AH4619" s="403"/>
      <c r="AI4619" s="405"/>
      <c r="AL4619" s="403"/>
      <c r="AN4619" s="403"/>
      <c r="AO4619" s="405"/>
      <c r="AP4619" s="403"/>
      <c r="AQ4619" s="403"/>
      <c r="AR4619" s="403"/>
      <c r="AS4619" s="403"/>
      <c r="AT4619" s="403"/>
      <c r="AU4619" s="403"/>
      <c r="AV4619" s="405"/>
      <c r="AW4619" s="404"/>
      <c r="AY4619" s="403"/>
      <c r="BC4619" s="403"/>
      <c r="BD4619" s="403"/>
      <c r="BE4619" s="403"/>
      <c r="BF4619" s="403"/>
      <c r="BG4619" s="403"/>
      <c r="BH4619" s="403"/>
      <c r="BI4619" s="403"/>
      <c r="BJ4619" s="403"/>
      <c r="BK4619" s="403"/>
    </row>
    <row r="4620" spans="1:63" x14ac:dyDescent="0.25">
      <c r="A4620" s="405"/>
      <c r="B4620" s="400"/>
      <c r="C4620" s="403"/>
      <c r="D4620" s="403"/>
      <c r="E4620" s="403"/>
      <c r="I4620" s="404"/>
      <c r="Q4620" s="405"/>
      <c r="S4620" s="405"/>
      <c r="T4620" s="403"/>
      <c r="U4620" s="406"/>
      <c r="V4620" s="400"/>
      <c r="W4620" s="405"/>
      <c r="X4620" s="405"/>
      <c r="Y4620" s="403"/>
      <c r="Z4620" s="407"/>
      <c r="AA4620" s="403"/>
      <c r="AB4620" s="405"/>
      <c r="AC4620" s="403"/>
      <c r="AD4620" s="406"/>
      <c r="AG4620" s="403"/>
      <c r="AH4620" s="403"/>
      <c r="AI4620" s="405"/>
      <c r="AL4620" s="403"/>
      <c r="AN4620" s="403"/>
      <c r="AO4620" s="405"/>
      <c r="AP4620" s="403"/>
      <c r="AQ4620" s="403"/>
      <c r="AR4620" s="403"/>
      <c r="AS4620" s="403"/>
      <c r="AT4620" s="403"/>
      <c r="AU4620" s="403"/>
      <c r="AV4620" s="405"/>
      <c r="AW4620" s="404"/>
      <c r="AY4620" s="403"/>
      <c r="BC4620" s="403"/>
      <c r="BD4620" s="403"/>
      <c r="BE4620" s="403"/>
      <c r="BF4620" s="403"/>
      <c r="BG4620" s="403"/>
      <c r="BH4620" s="403"/>
      <c r="BI4620" s="403"/>
      <c r="BJ4620" s="403"/>
      <c r="BK4620" s="403"/>
    </row>
    <row r="4621" spans="1:63" x14ac:dyDescent="0.25">
      <c r="A4621" s="405"/>
      <c r="B4621" s="400"/>
      <c r="C4621" s="403"/>
      <c r="D4621" s="403"/>
      <c r="E4621" s="403"/>
      <c r="I4621" s="404"/>
      <c r="Q4621" s="405"/>
      <c r="S4621" s="405"/>
      <c r="T4621" s="403"/>
      <c r="U4621" s="406"/>
      <c r="V4621" s="400"/>
      <c r="W4621" s="405"/>
      <c r="X4621" s="405"/>
      <c r="Y4621" s="403"/>
      <c r="Z4621" s="407"/>
      <c r="AA4621" s="403"/>
      <c r="AB4621" s="405"/>
      <c r="AC4621" s="403"/>
      <c r="AD4621" s="406"/>
      <c r="AG4621" s="403"/>
      <c r="AH4621" s="403"/>
      <c r="AI4621" s="405"/>
      <c r="AL4621" s="403"/>
      <c r="AN4621" s="403"/>
      <c r="AO4621" s="405"/>
      <c r="AP4621" s="403"/>
      <c r="AQ4621" s="403"/>
      <c r="AR4621" s="403"/>
      <c r="AS4621" s="403"/>
      <c r="AT4621" s="403"/>
      <c r="AU4621" s="403"/>
      <c r="AV4621" s="405"/>
      <c r="AW4621" s="404"/>
      <c r="AY4621" s="403"/>
      <c r="BC4621" s="403"/>
      <c r="BD4621" s="403"/>
      <c r="BE4621" s="403"/>
      <c r="BF4621" s="403"/>
      <c r="BG4621" s="403"/>
      <c r="BH4621" s="403"/>
      <c r="BI4621" s="403"/>
      <c r="BJ4621" s="403"/>
      <c r="BK4621" s="403"/>
    </row>
    <row r="4622" spans="1:63" x14ac:dyDescent="0.25">
      <c r="A4622" s="405"/>
      <c r="B4622" s="400"/>
      <c r="C4622" s="403"/>
      <c r="D4622" s="403"/>
      <c r="E4622" s="403"/>
      <c r="I4622" s="404"/>
      <c r="Q4622" s="405"/>
      <c r="S4622" s="405"/>
      <c r="T4622" s="403"/>
      <c r="U4622" s="406"/>
      <c r="V4622" s="400"/>
      <c r="W4622" s="405"/>
      <c r="X4622" s="405"/>
      <c r="Y4622" s="403"/>
      <c r="Z4622" s="407"/>
      <c r="AA4622" s="403"/>
      <c r="AB4622" s="405"/>
      <c r="AC4622" s="403"/>
      <c r="AD4622" s="406"/>
      <c r="AG4622" s="403"/>
      <c r="AH4622" s="403"/>
      <c r="AI4622" s="405"/>
      <c r="AL4622" s="403"/>
      <c r="AN4622" s="403"/>
      <c r="AO4622" s="405"/>
      <c r="AP4622" s="403"/>
      <c r="AQ4622" s="403"/>
      <c r="AR4622" s="403"/>
      <c r="AS4622" s="403"/>
      <c r="AT4622" s="403"/>
      <c r="AU4622" s="403"/>
      <c r="AV4622" s="405"/>
      <c r="AW4622" s="404"/>
      <c r="AY4622" s="403"/>
      <c r="BC4622" s="403"/>
      <c r="BD4622" s="403"/>
      <c r="BE4622" s="403"/>
      <c r="BF4622" s="403"/>
      <c r="BG4622" s="403"/>
      <c r="BH4622" s="403"/>
      <c r="BI4622" s="403"/>
      <c r="BJ4622" s="403"/>
      <c r="BK4622" s="403"/>
    </row>
    <row r="4623" spans="1:63" x14ac:dyDescent="0.25">
      <c r="A4623" s="405"/>
      <c r="B4623" s="400"/>
      <c r="C4623" s="403"/>
      <c r="D4623" s="403"/>
      <c r="E4623" s="403"/>
      <c r="I4623" s="404"/>
      <c r="Q4623" s="405"/>
      <c r="S4623" s="405"/>
      <c r="T4623" s="403"/>
      <c r="U4623" s="406"/>
      <c r="V4623" s="400"/>
      <c r="W4623" s="405"/>
      <c r="X4623" s="405"/>
      <c r="Y4623" s="403"/>
      <c r="Z4623" s="407"/>
      <c r="AA4623" s="403"/>
      <c r="AB4623" s="405"/>
      <c r="AC4623" s="403"/>
      <c r="AD4623" s="406"/>
      <c r="AG4623" s="403"/>
      <c r="AH4623" s="403"/>
      <c r="AI4623" s="405"/>
      <c r="AL4623" s="403"/>
      <c r="AN4623" s="403"/>
      <c r="AO4623" s="405"/>
      <c r="AP4623" s="403"/>
      <c r="AQ4623" s="403"/>
      <c r="AR4623" s="403"/>
      <c r="AS4623" s="403"/>
      <c r="AT4623" s="403"/>
      <c r="AU4623" s="403"/>
      <c r="AV4623" s="405"/>
      <c r="AW4623" s="404"/>
      <c r="AY4623" s="403"/>
      <c r="BC4623" s="403"/>
      <c r="BD4623" s="403"/>
      <c r="BE4623" s="403"/>
      <c r="BF4623" s="403"/>
      <c r="BG4623" s="403"/>
      <c r="BH4623" s="403"/>
      <c r="BI4623" s="403"/>
      <c r="BJ4623" s="403"/>
      <c r="BK4623" s="403"/>
    </row>
    <row r="4624" spans="1:63" x14ac:dyDescent="0.25">
      <c r="A4624" s="405"/>
      <c r="B4624" s="400"/>
      <c r="C4624" s="403"/>
      <c r="D4624" s="403"/>
      <c r="E4624" s="403"/>
      <c r="I4624" s="404"/>
      <c r="Q4624" s="405"/>
      <c r="S4624" s="405"/>
      <c r="T4624" s="403"/>
      <c r="U4624" s="406"/>
      <c r="V4624" s="400"/>
      <c r="W4624" s="405"/>
      <c r="X4624" s="405"/>
      <c r="Y4624" s="403"/>
      <c r="Z4624" s="407"/>
      <c r="AA4624" s="403"/>
      <c r="AB4624" s="405"/>
      <c r="AC4624" s="403"/>
      <c r="AD4624" s="406"/>
      <c r="AG4624" s="403"/>
      <c r="AH4624" s="403"/>
      <c r="AI4624" s="405"/>
      <c r="AL4624" s="403"/>
      <c r="AN4624" s="403"/>
      <c r="AO4624" s="405"/>
      <c r="AP4624" s="403"/>
      <c r="AQ4624" s="403"/>
      <c r="AR4624" s="403"/>
      <c r="AS4624" s="403"/>
      <c r="AT4624" s="403"/>
      <c r="AU4624" s="403"/>
      <c r="AV4624" s="405"/>
      <c r="AW4624" s="404"/>
      <c r="AY4624" s="403"/>
      <c r="BC4624" s="403"/>
      <c r="BD4624" s="403"/>
      <c r="BE4624" s="403"/>
      <c r="BF4624" s="403"/>
      <c r="BG4624" s="403"/>
      <c r="BH4624" s="403"/>
      <c r="BI4624" s="403"/>
      <c r="BJ4624" s="403"/>
      <c r="BK4624" s="403"/>
    </row>
    <row r="4625" spans="1:63" x14ac:dyDescent="0.25">
      <c r="A4625" s="405"/>
      <c r="B4625" s="400"/>
      <c r="C4625" s="403"/>
      <c r="D4625" s="403"/>
      <c r="E4625" s="403"/>
      <c r="I4625" s="404"/>
      <c r="Q4625" s="405"/>
      <c r="S4625" s="405"/>
      <c r="T4625" s="403"/>
      <c r="U4625" s="406"/>
      <c r="V4625" s="400"/>
      <c r="W4625" s="405"/>
      <c r="X4625" s="405"/>
      <c r="Y4625" s="403"/>
      <c r="Z4625" s="407"/>
      <c r="AA4625" s="403"/>
      <c r="AB4625" s="405"/>
      <c r="AC4625" s="403"/>
      <c r="AD4625" s="406"/>
      <c r="AG4625" s="403"/>
      <c r="AH4625" s="403"/>
      <c r="AI4625" s="405"/>
      <c r="AL4625" s="403"/>
      <c r="AN4625" s="403"/>
      <c r="AO4625" s="405"/>
      <c r="AP4625" s="403"/>
      <c r="AQ4625" s="403"/>
      <c r="AR4625" s="403"/>
      <c r="AS4625" s="403"/>
      <c r="AT4625" s="403"/>
      <c r="AU4625" s="403"/>
      <c r="AV4625" s="405"/>
      <c r="AW4625" s="404"/>
      <c r="AY4625" s="403"/>
      <c r="BC4625" s="403"/>
      <c r="BD4625" s="403"/>
      <c r="BE4625" s="403"/>
      <c r="BF4625" s="403"/>
      <c r="BG4625" s="403"/>
      <c r="BH4625" s="403"/>
      <c r="BI4625" s="403"/>
      <c r="BJ4625" s="403"/>
      <c r="BK4625" s="403"/>
    </row>
    <row r="4626" spans="1:63" x14ac:dyDescent="0.25">
      <c r="A4626" s="405"/>
      <c r="B4626" s="400"/>
      <c r="C4626" s="403"/>
      <c r="D4626" s="403"/>
      <c r="E4626" s="403"/>
      <c r="I4626" s="404"/>
      <c r="Q4626" s="405"/>
      <c r="S4626" s="405"/>
      <c r="T4626" s="403"/>
      <c r="U4626" s="406"/>
      <c r="V4626" s="400"/>
      <c r="W4626" s="405"/>
      <c r="X4626" s="405"/>
      <c r="Y4626" s="403"/>
      <c r="Z4626" s="407"/>
      <c r="AA4626" s="403"/>
      <c r="AB4626" s="405"/>
      <c r="AC4626" s="403"/>
      <c r="AD4626" s="406"/>
      <c r="AG4626" s="403"/>
      <c r="AH4626" s="403"/>
      <c r="AI4626" s="405"/>
      <c r="AL4626" s="403"/>
      <c r="AN4626" s="403"/>
      <c r="AO4626" s="405"/>
      <c r="AP4626" s="403"/>
      <c r="AQ4626" s="403"/>
      <c r="AR4626" s="403"/>
      <c r="AS4626" s="403"/>
      <c r="AT4626" s="403"/>
      <c r="AU4626" s="403"/>
      <c r="AV4626" s="405"/>
      <c r="AW4626" s="404"/>
      <c r="AY4626" s="403"/>
      <c r="BC4626" s="403"/>
      <c r="BD4626" s="403"/>
      <c r="BE4626" s="403"/>
      <c r="BF4626" s="403"/>
      <c r="BG4626" s="403"/>
      <c r="BH4626" s="403"/>
      <c r="BI4626" s="403"/>
      <c r="BJ4626" s="403"/>
      <c r="BK4626" s="403"/>
    </row>
    <row r="4627" spans="1:63" x14ac:dyDescent="0.25">
      <c r="A4627" s="405"/>
      <c r="B4627" s="400"/>
      <c r="C4627" s="403"/>
      <c r="D4627" s="403"/>
      <c r="E4627" s="403"/>
      <c r="I4627" s="404"/>
      <c r="Q4627" s="405"/>
      <c r="S4627" s="405"/>
      <c r="T4627" s="403"/>
      <c r="U4627" s="406"/>
      <c r="V4627" s="400"/>
      <c r="W4627" s="405"/>
      <c r="X4627" s="405"/>
      <c r="Y4627" s="403"/>
      <c r="Z4627" s="407"/>
      <c r="AA4627" s="403"/>
      <c r="AB4627" s="405"/>
      <c r="AC4627" s="403"/>
      <c r="AD4627" s="406"/>
      <c r="AG4627" s="403"/>
      <c r="AH4627" s="403"/>
      <c r="AI4627" s="405"/>
      <c r="AL4627" s="403"/>
      <c r="AN4627" s="403"/>
      <c r="AO4627" s="405"/>
      <c r="AP4627" s="403"/>
      <c r="AQ4627" s="403"/>
      <c r="AR4627" s="403"/>
      <c r="AS4627" s="403"/>
      <c r="AT4627" s="403"/>
      <c r="AU4627" s="403"/>
      <c r="AV4627" s="405"/>
      <c r="AW4627" s="404"/>
      <c r="AY4627" s="403"/>
      <c r="BC4627" s="403"/>
      <c r="BD4627" s="403"/>
      <c r="BE4627" s="403"/>
      <c r="BF4627" s="403"/>
      <c r="BG4627" s="403"/>
      <c r="BH4627" s="403"/>
      <c r="BI4627" s="403"/>
      <c r="BJ4627" s="403"/>
      <c r="BK4627" s="403"/>
    </row>
    <row r="4628" spans="1:63" x14ac:dyDescent="0.25">
      <c r="A4628" s="405"/>
      <c r="B4628" s="400"/>
      <c r="C4628" s="403"/>
      <c r="D4628" s="403"/>
      <c r="E4628" s="403"/>
      <c r="I4628" s="404"/>
      <c r="Q4628" s="405"/>
      <c r="S4628" s="405"/>
      <c r="T4628" s="403"/>
      <c r="U4628" s="406"/>
      <c r="V4628" s="400"/>
      <c r="W4628" s="405"/>
      <c r="X4628" s="405"/>
      <c r="Y4628" s="403"/>
      <c r="Z4628" s="407"/>
      <c r="AA4628" s="403"/>
      <c r="AB4628" s="405"/>
      <c r="AC4628" s="403"/>
      <c r="AD4628" s="406"/>
      <c r="AG4628" s="403"/>
      <c r="AH4628" s="403"/>
      <c r="AI4628" s="405"/>
      <c r="AL4628" s="403"/>
      <c r="AN4628" s="403"/>
      <c r="AO4628" s="405"/>
      <c r="AP4628" s="403"/>
      <c r="AQ4628" s="403"/>
      <c r="AR4628" s="403"/>
      <c r="AS4628" s="403"/>
      <c r="AT4628" s="403"/>
      <c r="AU4628" s="403"/>
      <c r="AV4628" s="405"/>
      <c r="AW4628" s="404"/>
      <c r="AY4628" s="403"/>
      <c r="BC4628" s="403"/>
      <c r="BD4628" s="403"/>
      <c r="BE4628" s="403"/>
      <c r="BF4628" s="403"/>
      <c r="BG4628" s="403"/>
      <c r="BH4628" s="403"/>
      <c r="BI4628" s="403"/>
      <c r="BJ4628" s="403"/>
      <c r="BK4628" s="403"/>
    </row>
    <row r="4629" spans="1:63" x14ac:dyDescent="0.25">
      <c r="A4629" s="405"/>
      <c r="B4629" s="400"/>
      <c r="C4629" s="403"/>
      <c r="D4629" s="403"/>
      <c r="E4629" s="403"/>
      <c r="I4629" s="404"/>
      <c r="Q4629" s="405"/>
      <c r="S4629" s="405"/>
      <c r="T4629" s="403"/>
      <c r="U4629" s="406"/>
      <c r="V4629" s="400"/>
      <c r="W4629" s="405"/>
      <c r="X4629" s="405"/>
      <c r="Y4629" s="403"/>
      <c r="Z4629" s="407"/>
      <c r="AA4629" s="403"/>
      <c r="AB4629" s="405"/>
      <c r="AC4629" s="403"/>
      <c r="AD4629" s="406"/>
      <c r="AG4629" s="403"/>
      <c r="AH4629" s="403"/>
      <c r="AI4629" s="405"/>
      <c r="AL4629" s="403"/>
      <c r="AN4629" s="403"/>
      <c r="AO4629" s="405"/>
      <c r="AP4629" s="403"/>
      <c r="AQ4629" s="403"/>
      <c r="AR4629" s="403"/>
      <c r="AS4629" s="403"/>
      <c r="AT4629" s="403"/>
      <c r="AU4629" s="403"/>
      <c r="AV4629" s="405"/>
      <c r="AW4629" s="404"/>
      <c r="AY4629" s="403"/>
      <c r="BC4629" s="403"/>
      <c r="BD4629" s="403"/>
      <c r="BE4629" s="403"/>
      <c r="BF4629" s="403"/>
      <c r="BG4629" s="403"/>
      <c r="BH4629" s="403"/>
      <c r="BI4629" s="403"/>
      <c r="BJ4629" s="403"/>
      <c r="BK4629" s="403"/>
    </row>
    <row r="4630" spans="1:63" x14ac:dyDescent="0.25">
      <c r="A4630" s="405"/>
      <c r="B4630" s="400"/>
      <c r="C4630" s="403"/>
      <c r="D4630" s="403"/>
      <c r="E4630" s="403"/>
      <c r="I4630" s="404"/>
      <c r="Q4630" s="405"/>
      <c r="S4630" s="405"/>
      <c r="T4630" s="403"/>
      <c r="U4630" s="406"/>
      <c r="V4630" s="400"/>
      <c r="W4630" s="405"/>
      <c r="X4630" s="405"/>
      <c r="Y4630" s="403"/>
      <c r="Z4630" s="407"/>
      <c r="AA4630" s="403"/>
      <c r="AB4630" s="405"/>
      <c r="AC4630" s="403"/>
      <c r="AD4630" s="406"/>
      <c r="AG4630" s="403"/>
      <c r="AH4630" s="403"/>
      <c r="AI4630" s="405"/>
      <c r="AL4630" s="403"/>
      <c r="AN4630" s="403"/>
      <c r="AO4630" s="405"/>
      <c r="AP4630" s="403"/>
      <c r="AQ4630" s="403"/>
      <c r="AR4630" s="403"/>
      <c r="AS4630" s="403"/>
      <c r="AT4630" s="403"/>
      <c r="AU4630" s="403"/>
      <c r="AV4630" s="405"/>
      <c r="AW4630" s="404"/>
      <c r="AY4630" s="403"/>
      <c r="BC4630" s="403"/>
      <c r="BD4630" s="403"/>
      <c r="BE4630" s="403"/>
      <c r="BF4630" s="403"/>
      <c r="BG4630" s="403"/>
      <c r="BH4630" s="403"/>
      <c r="BI4630" s="403"/>
      <c r="BJ4630" s="403"/>
      <c r="BK4630" s="403"/>
    </row>
    <row r="4631" spans="1:63" x14ac:dyDescent="0.25">
      <c r="A4631" s="405"/>
      <c r="B4631" s="400"/>
      <c r="C4631" s="403"/>
      <c r="D4631" s="403"/>
      <c r="E4631" s="403"/>
      <c r="I4631" s="404"/>
      <c r="Q4631" s="405"/>
      <c r="S4631" s="405"/>
      <c r="T4631" s="403"/>
      <c r="U4631" s="406"/>
      <c r="V4631" s="400"/>
      <c r="W4631" s="405"/>
      <c r="X4631" s="405"/>
      <c r="Y4631" s="403"/>
      <c r="Z4631" s="407"/>
      <c r="AA4631" s="403"/>
      <c r="AB4631" s="405"/>
      <c r="AC4631" s="403"/>
      <c r="AD4631" s="406"/>
      <c r="AG4631" s="403"/>
      <c r="AH4631" s="403"/>
      <c r="AI4631" s="405"/>
      <c r="AL4631" s="403"/>
      <c r="AN4631" s="403"/>
      <c r="AO4631" s="405"/>
      <c r="AP4631" s="403"/>
      <c r="AQ4631" s="403"/>
      <c r="AR4631" s="403"/>
      <c r="AS4631" s="403"/>
      <c r="AT4631" s="403"/>
      <c r="AU4631" s="403"/>
      <c r="AV4631" s="405"/>
      <c r="AW4631" s="404"/>
      <c r="AY4631" s="403"/>
      <c r="BC4631" s="403"/>
      <c r="BD4631" s="403"/>
      <c r="BE4631" s="403"/>
      <c r="BF4631" s="403"/>
      <c r="BG4631" s="403"/>
      <c r="BH4631" s="403"/>
      <c r="BI4631" s="403"/>
      <c r="BJ4631" s="403"/>
      <c r="BK4631" s="403"/>
    </row>
    <row r="4632" spans="1:63" x14ac:dyDescent="0.25">
      <c r="A4632" s="405"/>
      <c r="B4632" s="400"/>
      <c r="C4632" s="403"/>
      <c r="D4632" s="403"/>
      <c r="E4632" s="403"/>
      <c r="I4632" s="404"/>
      <c r="Q4632" s="405"/>
      <c r="S4632" s="405"/>
      <c r="T4632" s="403"/>
      <c r="U4632" s="406"/>
      <c r="V4632" s="400"/>
      <c r="W4632" s="405"/>
      <c r="X4632" s="405"/>
      <c r="Y4632" s="403"/>
      <c r="Z4632" s="407"/>
      <c r="AA4632" s="403"/>
      <c r="AB4632" s="405"/>
      <c r="AC4632" s="403"/>
      <c r="AD4632" s="406"/>
      <c r="AG4632" s="403"/>
      <c r="AH4632" s="403"/>
      <c r="AI4632" s="405"/>
      <c r="AL4632" s="403"/>
      <c r="AN4632" s="403"/>
      <c r="AO4632" s="405"/>
      <c r="AP4632" s="403"/>
      <c r="AQ4632" s="403"/>
      <c r="AR4632" s="403"/>
      <c r="AS4632" s="403"/>
      <c r="AT4632" s="403"/>
      <c r="AU4632" s="403"/>
      <c r="AV4632" s="405"/>
      <c r="AW4632" s="404"/>
      <c r="AY4632" s="403"/>
      <c r="BC4632" s="403"/>
      <c r="BD4632" s="403"/>
      <c r="BE4632" s="403"/>
      <c r="BF4632" s="403"/>
      <c r="BG4632" s="403"/>
      <c r="BH4632" s="403"/>
      <c r="BI4632" s="403"/>
      <c r="BJ4632" s="403"/>
      <c r="BK4632" s="403"/>
    </row>
    <row r="4633" spans="1:63" x14ac:dyDescent="0.25">
      <c r="A4633" s="405"/>
      <c r="B4633" s="400"/>
      <c r="C4633" s="403"/>
      <c r="D4633" s="403"/>
      <c r="E4633" s="403"/>
      <c r="I4633" s="404"/>
      <c r="Q4633" s="405"/>
      <c r="S4633" s="405"/>
      <c r="T4633" s="403"/>
      <c r="U4633" s="406"/>
      <c r="V4633" s="400"/>
      <c r="W4633" s="405"/>
      <c r="X4633" s="405"/>
      <c r="Y4633" s="403"/>
      <c r="Z4633" s="407"/>
      <c r="AA4633" s="403"/>
      <c r="AB4633" s="405"/>
      <c r="AC4633" s="403"/>
      <c r="AD4633" s="406"/>
      <c r="AG4633" s="403"/>
      <c r="AH4633" s="403"/>
      <c r="AI4633" s="405"/>
      <c r="AL4633" s="403"/>
      <c r="AN4633" s="403"/>
      <c r="AO4633" s="405"/>
      <c r="AP4633" s="403"/>
      <c r="AQ4633" s="403"/>
      <c r="AR4633" s="403"/>
      <c r="AS4633" s="403"/>
      <c r="AT4633" s="403"/>
      <c r="AU4633" s="403"/>
      <c r="AV4633" s="405"/>
      <c r="AW4633" s="404"/>
      <c r="AY4633" s="403"/>
      <c r="BC4633" s="403"/>
      <c r="BD4633" s="403"/>
      <c r="BE4633" s="403"/>
      <c r="BF4633" s="403"/>
      <c r="BG4633" s="403"/>
      <c r="BH4633" s="403"/>
      <c r="BI4633" s="403"/>
      <c r="BJ4633" s="403"/>
      <c r="BK4633" s="403"/>
    </row>
    <row r="4634" spans="1:63" x14ac:dyDescent="0.25">
      <c r="A4634" s="405"/>
      <c r="B4634" s="400"/>
      <c r="C4634" s="403"/>
      <c r="D4634" s="403"/>
      <c r="E4634" s="403"/>
      <c r="I4634" s="404"/>
      <c r="Q4634" s="405"/>
      <c r="S4634" s="405"/>
      <c r="T4634" s="403"/>
      <c r="U4634" s="406"/>
      <c r="V4634" s="400"/>
      <c r="W4634" s="405"/>
      <c r="X4634" s="405"/>
      <c r="Y4634" s="403"/>
      <c r="Z4634" s="407"/>
      <c r="AA4634" s="403"/>
      <c r="AB4634" s="405"/>
      <c r="AC4634" s="403"/>
      <c r="AD4634" s="406"/>
      <c r="AG4634" s="403"/>
      <c r="AH4634" s="403"/>
      <c r="AI4634" s="405"/>
      <c r="AL4634" s="403"/>
      <c r="AN4634" s="403"/>
      <c r="AO4634" s="405"/>
      <c r="AP4634" s="403"/>
      <c r="AQ4634" s="403"/>
      <c r="AR4634" s="403"/>
      <c r="AS4634" s="403"/>
      <c r="AT4634" s="403"/>
      <c r="AU4634" s="403"/>
      <c r="AV4634" s="405"/>
      <c r="AW4634" s="404"/>
      <c r="AY4634" s="403"/>
      <c r="BC4634" s="403"/>
      <c r="BD4634" s="403"/>
      <c r="BE4634" s="403"/>
      <c r="BF4634" s="403"/>
      <c r="BG4634" s="403"/>
      <c r="BH4634" s="403"/>
      <c r="BI4634" s="403"/>
      <c r="BJ4634" s="403"/>
      <c r="BK4634" s="403"/>
    </row>
    <row r="4635" spans="1:63" x14ac:dyDescent="0.25">
      <c r="A4635" s="405"/>
      <c r="B4635" s="400"/>
      <c r="C4635" s="403"/>
      <c r="D4635" s="403"/>
      <c r="E4635" s="403"/>
      <c r="I4635" s="404"/>
      <c r="Q4635" s="405"/>
      <c r="S4635" s="405"/>
      <c r="T4635" s="403"/>
      <c r="U4635" s="406"/>
      <c r="V4635" s="400"/>
      <c r="W4635" s="405"/>
      <c r="X4635" s="405"/>
      <c r="Y4635" s="403"/>
      <c r="Z4635" s="407"/>
      <c r="AA4635" s="403"/>
      <c r="AB4635" s="405"/>
      <c r="AC4635" s="403"/>
      <c r="AD4635" s="406"/>
      <c r="AG4635" s="403"/>
      <c r="AH4635" s="403"/>
      <c r="AI4635" s="405"/>
      <c r="AL4635" s="403"/>
      <c r="AN4635" s="403"/>
      <c r="AO4635" s="405"/>
      <c r="AP4635" s="403"/>
      <c r="AQ4635" s="403"/>
      <c r="AR4635" s="403"/>
      <c r="AS4635" s="403"/>
      <c r="AT4635" s="403"/>
      <c r="AU4635" s="403"/>
      <c r="AV4635" s="405"/>
      <c r="AW4635" s="404"/>
      <c r="AY4635" s="403"/>
      <c r="BC4635" s="403"/>
      <c r="BD4635" s="403"/>
      <c r="BE4635" s="403"/>
      <c r="BF4635" s="403"/>
      <c r="BG4635" s="403"/>
      <c r="BH4635" s="403"/>
      <c r="BI4635" s="403"/>
      <c r="BJ4635" s="403"/>
      <c r="BK4635" s="403"/>
    </row>
    <row r="4636" spans="1:63" x14ac:dyDescent="0.25">
      <c r="A4636" s="405"/>
      <c r="B4636" s="400"/>
      <c r="C4636" s="403"/>
      <c r="D4636" s="403"/>
      <c r="E4636" s="403"/>
      <c r="I4636" s="404"/>
      <c r="Q4636" s="405"/>
      <c r="S4636" s="405"/>
      <c r="T4636" s="403"/>
      <c r="U4636" s="406"/>
      <c r="V4636" s="400"/>
      <c r="W4636" s="405"/>
      <c r="X4636" s="405"/>
      <c r="Y4636" s="403"/>
      <c r="Z4636" s="407"/>
      <c r="AA4636" s="403"/>
      <c r="AB4636" s="405"/>
      <c r="AC4636" s="403"/>
      <c r="AD4636" s="406"/>
      <c r="AG4636" s="403"/>
      <c r="AH4636" s="403"/>
      <c r="AI4636" s="405"/>
      <c r="AL4636" s="403"/>
      <c r="AN4636" s="403"/>
      <c r="AO4636" s="405"/>
      <c r="AP4636" s="403"/>
      <c r="AQ4636" s="403"/>
      <c r="AR4636" s="403"/>
      <c r="AS4636" s="403"/>
      <c r="AT4636" s="403"/>
      <c r="AU4636" s="403"/>
      <c r="AV4636" s="405"/>
      <c r="AW4636" s="404"/>
      <c r="AY4636" s="403"/>
      <c r="BC4636" s="403"/>
      <c r="BD4636" s="403"/>
      <c r="BE4636" s="403"/>
      <c r="BF4636" s="403"/>
      <c r="BG4636" s="403"/>
      <c r="BH4636" s="403"/>
      <c r="BI4636" s="403"/>
      <c r="BJ4636" s="403"/>
      <c r="BK4636" s="403"/>
    </row>
    <row r="4637" spans="1:63" x14ac:dyDescent="0.25">
      <c r="A4637" s="405"/>
      <c r="B4637" s="400"/>
      <c r="C4637" s="403"/>
      <c r="D4637" s="403"/>
      <c r="E4637" s="403"/>
      <c r="I4637" s="404"/>
      <c r="Q4637" s="405"/>
      <c r="S4637" s="405"/>
      <c r="T4637" s="403"/>
      <c r="U4637" s="406"/>
      <c r="V4637" s="400"/>
      <c r="W4637" s="405"/>
      <c r="X4637" s="405"/>
      <c r="Y4637" s="403"/>
      <c r="Z4637" s="407"/>
      <c r="AA4637" s="403"/>
      <c r="AB4637" s="405"/>
      <c r="AC4637" s="403"/>
      <c r="AD4637" s="406"/>
      <c r="AG4637" s="403"/>
      <c r="AH4637" s="403"/>
      <c r="AI4637" s="405"/>
      <c r="AL4637" s="403"/>
      <c r="AN4637" s="403"/>
      <c r="AO4637" s="405"/>
      <c r="AP4637" s="403"/>
      <c r="AQ4637" s="403"/>
      <c r="AR4637" s="403"/>
      <c r="AS4637" s="403"/>
      <c r="AT4637" s="403"/>
      <c r="AU4637" s="403"/>
      <c r="AV4637" s="405"/>
      <c r="AW4637" s="404"/>
      <c r="AY4637" s="403"/>
      <c r="BC4637" s="403"/>
      <c r="BD4637" s="403"/>
      <c r="BE4637" s="403"/>
      <c r="BF4637" s="403"/>
      <c r="BG4637" s="403"/>
      <c r="BH4637" s="403"/>
      <c r="BI4637" s="403"/>
      <c r="BJ4637" s="403"/>
      <c r="BK4637" s="403"/>
    </row>
    <row r="4638" spans="1:63" x14ac:dyDescent="0.25">
      <c r="A4638" s="405"/>
      <c r="B4638" s="400"/>
      <c r="C4638" s="403"/>
      <c r="D4638" s="403"/>
      <c r="E4638" s="403"/>
      <c r="I4638" s="404"/>
      <c r="Q4638" s="405"/>
      <c r="S4638" s="405"/>
      <c r="T4638" s="403"/>
      <c r="U4638" s="406"/>
      <c r="V4638" s="400"/>
      <c r="W4638" s="405"/>
      <c r="X4638" s="405"/>
      <c r="Y4638" s="403"/>
      <c r="Z4638" s="407"/>
      <c r="AA4638" s="403"/>
      <c r="AB4638" s="405"/>
      <c r="AC4638" s="403"/>
      <c r="AD4638" s="406"/>
      <c r="AG4638" s="403"/>
      <c r="AH4638" s="403"/>
      <c r="AI4638" s="405"/>
      <c r="AL4638" s="403"/>
      <c r="AN4638" s="403"/>
      <c r="AO4638" s="405"/>
      <c r="AP4638" s="403"/>
      <c r="AQ4638" s="403"/>
      <c r="AR4638" s="403"/>
      <c r="AS4638" s="403"/>
      <c r="AT4638" s="403"/>
      <c r="AU4638" s="403"/>
      <c r="AV4638" s="405"/>
      <c r="AW4638" s="404"/>
      <c r="AY4638" s="403"/>
      <c r="BC4638" s="403"/>
      <c r="BD4638" s="403"/>
      <c r="BE4638" s="403"/>
      <c r="BF4638" s="403"/>
      <c r="BG4638" s="403"/>
      <c r="BH4638" s="403"/>
      <c r="BI4638" s="403"/>
      <c r="BJ4638" s="403"/>
      <c r="BK4638" s="403"/>
    </row>
    <row r="4639" spans="1:63" x14ac:dyDescent="0.25">
      <c r="A4639" s="405"/>
      <c r="B4639" s="400"/>
      <c r="C4639" s="403"/>
      <c r="D4639" s="403"/>
      <c r="E4639" s="403"/>
      <c r="I4639" s="404"/>
      <c r="Q4639" s="405"/>
      <c r="S4639" s="405"/>
      <c r="T4639" s="403"/>
      <c r="U4639" s="406"/>
      <c r="V4639" s="400"/>
      <c r="W4639" s="405"/>
      <c r="X4639" s="405"/>
      <c r="Y4639" s="403"/>
      <c r="Z4639" s="407"/>
      <c r="AA4639" s="403"/>
      <c r="AB4639" s="405"/>
      <c r="AC4639" s="403"/>
      <c r="AD4639" s="406"/>
      <c r="AG4639" s="403"/>
      <c r="AH4639" s="403"/>
      <c r="AI4639" s="405"/>
      <c r="AL4639" s="403"/>
      <c r="AN4639" s="403"/>
      <c r="AO4639" s="405"/>
      <c r="AP4639" s="403"/>
      <c r="AQ4639" s="403"/>
      <c r="AR4639" s="403"/>
      <c r="AS4639" s="403"/>
      <c r="AT4639" s="403"/>
      <c r="AU4639" s="403"/>
      <c r="AV4639" s="405"/>
      <c r="AW4639" s="404"/>
      <c r="AY4639" s="403"/>
      <c r="BC4639" s="403"/>
      <c r="BD4639" s="403"/>
      <c r="BE4639" s="403"/>
      <c r="BF4639" s="403"/>
      <c r="BG4639" s="403"/>
      <c r="BH4639" s="403"/>
      <c r="BI4639" s="403"/>
      <c r="BJ4639" s="403"/>
      <c r="BK4639" s="403"/>
    </row>
    <row r="4640" spans="1:63" x14ac:dyDescent="0.25">
      <c r="A4640" s="405"/>
      <c r="B4640" s="400"/>
      <c r="C4640" s="403"/>
      <c r="D4640" s="403"/>
      <c r="E4640" s="403"/>
      <c r="I4640" s="404"/>
      <c r="Q4640" s="405"/>
      <c r="S4640" s="405"/>
      <c r="T4640" s="403"/>
      <c r="U4640" s="406"/>
      <c r="V4640" s="400"/>
      <c r="W4640" s="405"/>
      <c r="X4640" s="405"/>
      <c r="Y4640" s="403"/>
      <c r="Z4640" s="407"/>
      <c r="AA4640" s="403"/>
      <c r="AB4640" s="405"/>
      <c r="AC4640" s="403"/>
      <c r="AD4640" s="406"/>
      <c r="AG4640" s="403"/>
      <c r="AH4640" s="403"/>
      <c r="AI4640" s="405"/>
      <c r="AL4640" s="403"/>
      <c r="AN4640" s="403"/>
      <c r="AO4640" s="405"/>
      <c r="AP4640" s="403"/>
      <c r="AQ4640" s="403"/>
      <c r="AR4640" s="403"/>
      <c r="AS4640" s="403"/>
      <c r="AT4640" s="403"/>
      <c r="AU4640" s="403"/>
      <c r="AV4640" s="405"/>
      <c r="AW4640" s="404"/>
      <c r="AY4640" s="403"/>
      <c r="BC4640" s="403"/>
      <c r="BD4640" s="403"/>
      <c r="BE4640" s="403"/>
      <c r="BF4640" s="403"/>
      <c r="BG4640" s="403"/>
      <c r="BH4640" s="403"/>
      <c r="BI4640" s="403"/>
      <c r="BJ4640" s="403"/>
      <c r="BK4640" s="403"/>
    </row>
    <row r="4641" spans="1:63" x14ac:dyDescent="0.25">
      <c r="A4641" s="405"/>
      <c r="B4641" s="400"/>
      <c r="C4641" s="403"/>
      <c r="D4641" s="403"/>
      <c r="E4641" s="403"/>
      <c r="I4641" s="404"/>
      <c r="Q4641" s="405"/>
      <c r="S4641" s="405"/>
      <c r="T4641" s="403"/>
      <c r="U4641" s="406"/>
      <c r="V4641" s="400"/>
      <c r="W4641" s="405"/>
      <c r="X4641" s="405"/>
      <c r="Y4641" s="403"/>
      <c r="Z4641" s="407"/>
      <c r="AA4641" s="403"/>
      <c r="AB4641" s="405"/>
      <c r="AC4641" s="403"/>
      <c r="AD4641" s="406"/>
      <c r="AG4641" s="403"/>
      <c r="AH4641" s="403"/>
      <c r="AI4641" s="405"/>
      <c r="AL4641" s="403"/>
      <c r="AN4641" s="403"/>
      <c r="AO4641" s="405"/>
      <c r="AP4641" s="403"/>
      <c r="AQ4641" s="403"/>
      <c r="AR4641" s="403"/>
      <c r="AS4641" s="403"/>
      <c r="AT4641" s="403"/>
      <c r="AU4641" s="403"/>
      <c r="AV4641" s="405"/>
      <c r="AW4641" s="404"/>
      <c r="AY4641" s="403"/>
      <c r="BC4641" s="403"/>
      <c r="BD4641" s="403"/>
      <c r="BE4641" s="403"/>
      <c r="BF4641" s="403"/>
      <c r="BG4641" s="403"/>
      <c r="BH4641" s="403"/>
      <c r="BI4641" s="403"/>
      <c r="BJ4641" s="403"/>
      <c r="BK4641" s="403"/>
    </row>
    <row r="4642" spans="1:63" x14ac:dyDescent="0.25">
      <c r="A4642" s="405"/>
      <c r="B4642" s="400"/>
      <c r="C4642" s="403"/>
      <c r="D4642" s="403"/>
      <c r="E4642" s="403"/>
      <c r="I4642" s="404"/>
      <c r="Q4642" s="405"/>
      <c r="S4642" s="405"/>
      <c r="T4642" s="403"/>
      <c r="U4642" s="406"/>
      <c r="V4642" s="400"/>
      <c r="W4642" s="405"/>
      <c r="X4642" s="405"/>
      <c r="Y4642" s="403"/>
      <c r="Z4642" s="407"/>
      <c r="AA4642" s="403"/>
      <c r="AB4642" s="405"/>
      <c r="AC4642" s="403"/>
      <c r="AD4642" s="406"/>
      <c r="AG4642" s="403"/>
      <c r="AH4642" s="403"/>
      <c r="AI4642" s="405"/>
      <c r="AL4642" s="403"/>
      <c r="AN4642" s="403"/>
      <c r="AO4642" s="405"/>
      <c r="AP4642" s="403"/>
      <c r="AQ4642" s="403"/>
      <c r="AR4642" s="403"/>
      <c r="AS4642" s="403"/>
      <c r="AT4642" s="403"/>
      <c r="AU4642" s="403"/>
      <c r="AV4642" s="405"/>
      <c r="AW4642" s="404"/>
      <c r="AY4642" s="403"/>
      <c r="BC4642" s="403"/>
      <c r="BD4642" s="403"/>
      <c r="BE4642" s="403"/>
      <c r="BF4642" s="403"/>
      <c r="BG4642" s="403"/>
      <c r="BH4642" s="403"/>
      <c r="BI4642" s="403"/>
      <c r="BJ4642" s="403"/>
      <c r="BK4642" s="403"/>
    </row>
    <row r="4643" spans="1:63" x14ac:dyDescent="0.25">
      <c r="A4643" s="405"/>
      <c r="B4643" s="400"/>
      <c r="C4643" s="403"/>
      <c r="D4643" s="403"/>
      <c r="E4643" s="403"/>
      <c r="I4643" s="404"/>
      <c r="Q4643" s="405"/>
      <c r="S4643" s="405"/>
      <c r="T4643" s="403"/>
      <c r="U4643" s="406"/>
      <c r="V4643" s="400"/>
      <c r="W4643" s="405"/>
      <c r="X4643" s="405"/>
      <c r="Y4643" s="403"/>
      <c r="Z4643" s="407"/>
      <c r="AA4643" s="403"/>
      <c r="AB4643" s="405"/>
      <c r="AC4643" s="403"/>
      <c r="AD4643" s="406"/>
      <c r="AG4643" s="403"/>
      <c r="AH4643" s="403"/>
      <c r="AI4643" s="405"/>
      <c r="AL4643" s="403"/>
      <c r="AN4643" s="403"/>
      <c r="AO4643" s="405"/>
      <c r="AP4643" s="403"/>
      <c r="AQ4643" s="403"/>
      <c r="AR4643" s="403"/>
      <c r="AS4643" s="403"/>
      <c r="AT4643" s="403"/>
      <c r="AU4643" s="403"/>
      <c r="AV4643" s="405"/>
      <c r="AW4643" s="404"/>
      <c r="AY4643" s="403"/>
      <c r="BC4643" s="403"/>
      <c r="BD4643" s="403"/>
      <c r="BE4643" s="403"/>
      <c r="BF4643" s="403"/>
      <c r="BG4643" s="403"/>
      <c r="BH4643" s="403"/>
      <c r="BI4643" s="403"/>
      <c r="BJ4643" s="403"/>
      <c r="BK4643" s="403"/>
    </row>
    <row r="4644" spans="1:63" x14ac:dyDescent="0.25">
      <c r="A4644" s="405"/>
      <c r="B4644" s="400"/>
      <c r="C4644" s="403"/>
      <c r="D4644" s="403"/>
      <c r="E4644" s="403"/>
      <c r="I4644" s="404"/>
      <c r="Q4644" s="405"/>
      <c r="S4644" s="405"/>
      <c r="T4644" s="403"/>
      <c r="U4644" s="406"/>
      <c r="V4644" s="400"/>
      <c r="W4644" s="405"/>
      <c r="X4644" s="405"/>
      <c r="Y4644" s="403"/>
      <c r="Z4644" s="407"/>
      <c r="AA4644" s="403"/>
      <c r="AB4644" s="405"/>
      <c r="AC4644" s="403"/>
      <c r="AD4644" s="406"/>
      <c r="AG4644" s="403"/>
      <c r="AH4644" s="403"/>
      <c r="AI4644" s="405"/>
      <c r="AL4644" s="403"/>
      <c r="AN4644" s="403"/>
      <c r="AO4644" s="405"/>
      <c r="AP4644" s="403"/>
      <c r="AQ4644" s="403"/>
      <c r="AR4644" s="403"/>
      <c r="AS4644" s="403"/>
      <c r="AT4644" s="403"/>
      <c r="AU4644" s="403"/>
      <c r="AV4644" s="405"/>
      <c r="AW4644" s="404"/>
      <c r="AY4644" s="403"/>
      <c r="BC4644" s="403"/>
      <c r="BD4644" s="403"/>
      <c r="BE4644" s="403"/>
      <c r="BF4644" s="403"/>
      <c r="BG4644" s="403"/>
      <c r="BH4644" s="403"/>
      <c r="BI4644" s="403"/>
      <c r="BJ4644" s="403"/>
      <c r="BK4644" s="403"/>
    </row>
    <row r="4645" spans="1:63" x14ac:dyDescent="0.25">
      <c r="A4645" s="405"/>
      <c r="B4645" s="400"/>
      <c r="C4645" s="403"/>
      <c r="D4645" s="403"/>
      <c r="E4645" s="403"/>
      <c r="I4645" s="404"/>
      <c r="Q4645" s="405"/>
      <c r="S4645" s="405"/>
      <c r="T4645" s="403"/>
      <c r="U4645" s="406"/>
      <c r="V4645" s="400"/>
      <c r="W4645" s="405"/>
      <c r="X4645" s="405"/>
      <c r="Y4645" s="403"/>
      <c r="Z4645" s="407"/>
      <c r="AA4645" s="403"/>
      <c r="AB4645" s="405"/>
      <c r="AC4645" s="403"/>
      <c r="AD4645" s="406"/>
      <c r="AG4645" s="403"/>
      <c r="AH4645" s="403"/>
      <c r="AI4645" s="405"/>
      <c r="AL4645" s="403"/>
      <c r="AN4645" s="403"/>
      <c r="AO4645" s="405"/>
      <c r="AP4645" s="403"/>
      <c r="AQ4645" s="403"/>
      <c r="AR4645" s="403"/>
      <c r="AS4645" s="403"/>
      <c r="AT4645" s="403"/>
      <c r="AU4645" s="403"/>
      <c r="AV4645" s="405"/>
      <c r="AW4645" s="404"/>
      <c r="AY4645" s="403"/>
      <c r="BC4645" s="403"/>
      <c r="BD4645" s="403"/>
      <c r="BE4645" s="403"/>
      <c r="BF4645" s="403"/>
      <c r="BG4645" s="403"/>
      <c r="BH4645" s="403"/>
      <c r="BI4645" s="403"/>
      <c r="BJ4645" s="403"/>
      <c r="BK4645" s="403"/>
    </row>
    <row r="4646" spans="1:63" x14ac:dyDescent="0.25">
      <c r="A4646" s="405"/>
      <c r="B4646" s="400"/>
      <c r="C4646" s="403"/>
      <c r="D4646" s="403"/>
      <c r="E4646" s="403"/>
      <c r="I4646" s="404"/>
      <c r="Q4646" s="405"/>
      <c r="S4646" s="405"/>
      <c r="T4646" s="403"/>
      <c r="U4646" s="406"/>
      <c r="V4646" s="400"/>
      <c r="W4646" s="405"/>
      <c r="X4646" s="405"/>
      <c r="Y4646" s="403"/>
      <c r="Z4646" s="407"/>
      <c r="AA4646" s="403"/>
      <c r="AB4646" s="405"/>
      <c r="AC4646" s="403"/>
      <c r="AD4646" s="406"/>
      <c r="AG4646" s="403"/>
      <c r="AH4646" s="403"/>
      <c r="AI4646" s="405"/>
      <c r="AL4646" s="403"/>
      <c r="AN4646" s="403"/>
      <c r="AO4646" s="405"/>
      <c r="AP4646" s="403"/>
      <c r="AQ4646" s="403"/>
      <c r="AR4646" s="403"/>
      <c r="AS4646" s="403"/>
      <c r="AT4646" s="403"/>
      <c r="AU4646" s="403"/>
      <c r="AV4646" s="405"/>
      <c r="AW4646" s="404"/>
      <c r="AY4646" s="403"/>
      <c r="BC4646" s="403"/>
      <c r="BD4646" s="403"/>
      <c r="BE4646" s="403"/>
      <c r="BF4646" s="403"/>
      <c r="BG4646" s="403"/>
      <c r="BH4646" s="403"/>
      <c r="BI4646" s="403"/>
      <c r="BJ4646" s="403"/>
      <c r="BK4646" s="403"/>
    </row>
    <row r="4647" spans="1:63" x14ac:dyDescent="0.25">
      <c r="A4647" s="405"/>
      <c r="B4647" s="400"/>
      <c r="C4647" s="403"/>
      <c r="D4647" s="403"/>
      <c r="E4647" s="403"/>
      <c r="I4647" s="404"/>
      <c r="Q4647" s="405"/>
      <c r="S4647" s="405"/>
      <c r="T4647" s="403"/>
      <c r="U4647" s="406"/>
      <c r="V4647" s="400"/>
      <c r="W4647" s="405"/>
      <c r="X4647" s="405"/>
      <c r="Y4647" s="403"/>
      <c r="Z4647" s="407"/>
      <c r="AA4647" s="403"/>
      <c r="AB4647" s="405"/>
      <c r="AC4647" s="403"/>
      <c r="AD4647" s="406"/>
      <c r="AG4647" s="403"/>
      <c r="AH4647" s="403"/>
      <c r="AI4647" s="405"/>
      <c r="AL4647" s="403"/>
      <c r="AN4647" s="403"/>
      <c r="AO4647" s="405"/>
      <c r="AP4647" s="403"/>
      <c r="AQ4647" s="403"/>
      <c r="AR4647" s="403"/>
      <c r="AS4647" s="403"/>
      <c r="AT4647" s="403"/>
      <c r="AU4647" s="403"/>
      <c r="AV4647" s="405"/>
      <c r="AW4647" s="404"/>
      <c r="AY4647" s="403"/>
      <c r="BC4647" s="403"/>
      <c r="BD4647" s="403"/>
      <c r="BE4647" s="403"/>
      <c r="BF4647" s="403"/>
      <c r="BG4647" s="403"/>
      <c r="BH4647" s="403"/>
      <c r="BI4647" s="403"/>
      <c r="BJ4647" s="403"/>
      <c r="BK4647" s="403"/>
    </row>
    <row r="4648" spans="1:63" x14ac:dyDescent="0.25">
      <c r="A4648" s="405"/>
      <c r="B4648" s="400"/>
      <c r="C4648" s="403"/>
      <c r="D4648" s="403"/>
      <c r="E4648" s="403"/>
      <c r="I4648" s="404"/>
      <c r="Q4648" s="405"/>
      <c r="S4648" s="405"/>
      <c r="T4648" s="403"/>
      <c r="U4648" s="406"/>
      <c r="V4648" s="400"/>
      <c r="W4648" s="405"/>
      <c r="X4648" s="405"/>
      <c r="Y4648" s="403"/>
      <c r="Z4648" s="407"/>
      <c r="AA4648" s="403"/>
      <c r="AB4648" s="405"/>
      <c r="AC4648" s="403"/>
      <c r="AD4648" s="406"/>
      <c r="AG4648" s="403"/>
      <c r="AH4648" s="403"/>
      <c r="AI4648" s="405"/>
      <c r="AL4648" s="403"/>
      <c r="AN4648" s="403"/>
      <c r="AO4648" s="405"/>
      <c r="AP4648" s="403"/>
      <c r="AQ4648" s="403"/>
      <c r="AR4648" s="403"/>
      <c r="AS4648" s="403"/>
      <c r="AT4648" s="403"/>
      <c r="AU4648" s="403"/>
      <c r="AV4648" s="405"/>
      <c r="AW4648" s="404"/>
      <c r="AY4648" s="403"/>
      <c r="BC4648" s="403"/>
      <c r="BD4648" s="403"/>
      <c r="BE4648" s="403"/>
      <c r="BF4648" s="403"/>
      <c r="BG4648" s="403"/>
      <c r="BH4648" s="403"/>
      <c r="BI4648" s="403"/>
      <c r="BJ4648" s="403"/>
      <c r="BK4648" s="403"/>
    </row>
    <row r="4649" spans="1:63" x14ac:dyDescent="0.25">
      <c r="A4649" s="405"/>
      <c r="B4649" s="400"/>
      <c r="C4649" s="403"/>
      <c r="D4649" s="403"/>
      <c r="E4649" s="403"/>
      <c r="I4649" s="404"/>
      <c r="Q4649" s="405"/>
      <c r="S4649" s="405"/>
      <c r="T4649" s="403"/>
      <c r="U4649" s="406"/>
      <c r="V4649" s="400"/>
      <c r="W4649" s="405"/>
      <c r="X4649" s="405"/>
      <c r="Y4649" s="403"/>
      <c r="Z4649" s="407"/>
      <c r="AA4649" s="403"/>
      <c r="AB4649" s="405"/>
      <c r="AC4649" s="403"/>
      <c r="AD4649" s="406"/>
      <c r="AG4649" s="403"/>
      <c r="AH4649" s="403"/>
      <c r="AI4649" s="405"/>
      <c r="AL4649" s="403"/>
      <c r="AN4649" s="403"/>
      <c r="AO4649" s="405"/>
      <c r="AP4649" s="403"/>
      <c r="AQ4649" s="403"/>
      <c r="AR4649" s="403"/>
      <c r="AS4649" s="403"/>
      <c r="AT4649" s="403"/>
      <c r="AU4649" s="403"/>
      <c r="AV4649" s="405"/>
      <c r="AW4649" s="404"/>
      <c r="AY4649" s="403"/>
      <c r="BC4649" s="403"/>
      <c r="BD4649" s="403"/>
      <c r="BE4649" s="403"/>
      <c r="BF4649" s="403"/>
      <c r="BG4649" s="403"/>
      <c r="BH4649" s="403"/>
      <c r="BI4649" s="403"/>
      <c r="BJ4649" s="403"/>
      <c r="BK4649" s="403"/>
    </row>
    <row r="4650" spans="1:63" x14ac:dyDescent="0.25">
      <c r="A4650" s="405"/>
      <c r="B4650" s="400"/>
      <c r="C4650" s="403"/>
      <c r="D4650" s="403"/>
      <c r="E4650" s="403"/>
      <c r="I4650" s="404"/>
      <c r="Q4650" s="405"/>
      <c r="S4650" s="405"/>
      <c r="T4650" s="403"/>
      <c r="U4650" s="406"/>
      <c r="V4650" s="400"/>
      <c r="W4650" s="405"/>
      <c r="X4650" s="405"/>
      <c r="Y4650" s="403"/>
      <c r="Z4650" s="407"/>
      <c r="AA4650" s="403"/>
      <c r="AB4650" s="405"/>
      <c r="AC4650" s="403"/>
      <c r="AD4650" s="406"/>
      <c r="AG4650" s="403"/>
      <c r="AH4650" s="403"/>
      <c r="AI4650" s="405"/>
      <c r="AL4650" s="403"/>
      <c r="AN4650" s="403"/>
      <c r="AO4650" s="405"/>
      <c r="AP4650" s="403"/>
      <c r="AQ4650" s="403"/>
      <c r="AR4650" s="403"/>
      <c r="AS4650" s="403"/>
      <c r="AT4650" s="403"/>
      <c r="AU4650" s="403"/>
      <c r="AV4650" s="405"/>
      <c r="AW4650" s="404"/>
      <c r="AY4650" s="403"/>
      <c r="BC4650" s="403"/>
      <c r="BD4650" s="403"/>
      <c r="BE4650" s="403"/>
      <c r="BF4650" s="403"/>
      <c r="BG4650" s="403"/>
      <c r="BH4650" s="403"/>
      <c r="BI4650" s="403"/>
      <c r="BJ4650" s="403"/>
      <c r="BK4650" s="403"/>
    </row>
    <row r="4651" spans="1:63" x14ac:dyDescent="0.25">
      <c r="A4651" s="405"/>
      <c r="B4651" s="400"/>
      <c r="C4651" s="403"/>
      <c r="D4651" s="403"/>
      <c r="E4651" s="403"/>
      <c r="I4651" s="404"/>
      <c r="Q4651" s="405"/>
      <c r="S4651" s="405"/>
      <c r="T4651" s="403"/>
      <c r="U4651" s="406"/>
      <c r="V4651" s="400"/>
      <c r="W4651" s="405"/>
      <c r="X4651" s="405"/>
      <c r="Y4651" s="403"/>
      <c r="Z4651" s="407"/>
      <c r="AA4651" s="403"/>
      <c r="AB4651" s="405"/>
      <c r="AC4651" s="403"/>
      <c r="AD4651" s="406"/>
      <c r="AG4651" s="403"/>
      <c r="AH4651" s="403"/>
      <c r="AI4651" s="405"/>
      <c r="AL4651" s="403"/>
      <c r="AN4651" s="403"/>
      <c r="AO4651" s="405"/>
      <c r="AP4651" s="403"/>
      <c r="AQ4651" s="403"/>
      <c r="AR4651" s="403"/>
      <c r="AS4651" s="403"/>
      <c r="AT4651" s="403"/>
      <c r="AU4651" s="403"/>
      <c r="AV4651" s="405"/>
      <c r="AW4651" s="404"/>
      <c r="AY4651" s="403"/>
      <c r="BC4651" s="403"/>
      <c r="BD4651" s="403"/>
      <c r="BE4651" s="403"/>
      <c r="BF4651" s="403"/>
      <c r="BG4651" s="403"/>
      <c r="BH4651" s="403"/>
      <c r="BI4651" s="403"/>
      <c r="BJ4651" s="403"/>
      <c r="BK4651" s="403"/>
    </row>
    <row r="4652" spans="1:63" x14ac:dyDescent="0.25">
      <c r="A4652" s="405"/>
      <c r="B4652" s="400"/>
      <c r="C4652" s="403"/>
      <c r="D4652" s="403"/>
      <c r="E4652" s="403"/>
      <c r="I4652" s="404"/>
      <c r="Q4652" s="405"/>
      <c r="S4652" s="405"/>
      <c r="T4652" s="403"/>
      <c r="U4652" s="406"/>
      <c r="V4652" s="400"/>
      <c r="W4652" s="405"/>
      <c r="X4652" s="405"/>
      <c r="Y4652" s="403"/>
      <c r="Z4652" s="407"/>
      <c r="AA4652" s="403"/>
      <c r="AB4652" s="405"/>
      <c r="AC4652" s="403"/>
      <c r="AD4652" s="406"/>
      <c r="AG4652" s="403"/>
      <c r="AH4652" s="403"/>
      <c r="AI4652" s="405"/>
      <c r="AL4652" s="403"/>
      <c r="AN4652" s="403"/>
      <c r="AO4652" s="405"/>
      <c r="AP4652" s="403"/>
      <c r="AQ4652" s="403"/>
      <c r="AR4652" s="403"/>
      <c r="AS4652" s="403"/>
      <c r="AT4652" s="403"/>
      <c r="AU4652" s="403"/>
      <c r="AV4652" s="405"/>
      <c r="AW4652" s="404"/>
      <c r="AY4652" s="403"/>
      <c r="BC4652" s="403"/>
      <c r="BD4652" s="403"/>
      <c r="BE4652" s="403"/>
      <c r="BF4652" s="403"/>
      <c r="BG4652" s="403"/>
      <c r="BH4652" s="403"/>
      <c r="BI4652" s="403"/>
      <c r="BJ4652" s="403"/>
      <c r="BK4652" s="403"/>
    </row>
    <row r="4653" spans="1:63" x14ac:dyDescent="0.25">
      <c r="A4653" s="405"/>
      <c r="B4653" s="400"/>
      <c r="C4653" s="403"/>
      <c r="D4653" s="403"/>
      <c r="E4653" s="403"/>
      <c r="I4653" s="404"/>
      <c r="Q4653" s="405"/>
      <c r="S4653" s="405"/>
      <c r="T4653" s="403"/>
      <c r="U4653" s="406"/>
      <c r="V4653" s="400"/>
      <c r="W4653" s="405"/>
      <c r="X4653" s="405"/>
      <c r="Y4653" s="403"/>
      <c r="Z4653" s="407"/>
      <c r="AA4653" s="403"/>
      <c r="AB4653" s="405"/>
      <c r="AC4653" s="403"/>
      <c r="AD4653" s="406"/>
      <c r="AG4653" s="403"/>
      <c r="AH4653" s="403"/>
      <c r="AI4653" s="405"/>
      <c r="AL4653" s="403"/>
      <c r="AN4653" s="403"/>
      <c r="AO4653" s="405"/>
      <c r="AP4653" s="403"/>
      <c r="AQ4653" s="403"/>
      <c r="AR4653" s="403"/>
      <c r="AS4653" s="403"/>
      <c r="AT4653" s="403"/>
      <c r="AU4653" s="403"/>
      <c r="AV4653" s="405"/>
      <c r="AW4653" s="404"/>
      <c r="AY4653" s="403"/>
      <c r="BC4653" s="403"/>
      <c r="BD4653" s="403"/>
      <c r="BE4653" s="403"/>
      <c r="BF4653" s="403"/>
      <c r="BG4653" s="403"/>
      <c r="BH4653" s="403"/>
      <c r="BI4653" s="403"/>
      <c r="BJ4653" s="403"/>
      <c r="BK4653" s="403"/>
    </row>
    <row r="4654" spans="1:63" x14ac:dyDescent="0.25">
      <c r="A4654" s="405"/>
      <c r="B4654" s="400"/>
      <c r="C4654" s="403"/>
      <c r="D4654" s="403"/>
      <c r="E4654" s="403"/>
      <c r="I4654" s="404"/>
      <c r="Q4654" s="405"/>
      <c r="S4654" s="405"/>
      <c r="T4654" s="403"/>
      <c r="U4654" s="406"/>
      <c r="V4654" s="400"/>
      <c r="W4654" s="405"/>
      <c r="X4654" s="405"/>
      <c r="Y4654" s="403"/>
      <c r="Z4654" s="407"/>
      <c r="AA4654" s="403"/>
      <c r="AB4654" s="405"/>
      <c r="AC4654" s="403"/>
      <c r="AD4654" s="406"/>
      <c r="AG4654" s="403"/>
      <c r="AH4654" s="403"/>
      <c r="AI4654" s="405"/>
      <c r="AL4654" s="403"/>
      <c r="AN4654" s="403"/>
      <c r="AO4654" s="405"/>
      <c r="AP4654" s="403"/>
      <c r="AQ4654" s="403"/>
      <c r="AR4654" s="403"/>
      <c r="AS4654" s="403"/>
      <c r="AT4654" s="403"/>
      <c r="AU4654" s="403"/>
      <c r="AV4654" s="405"/>
      <c r="AW4654" s="404"/>
      <c r="AY4654" s="403"/>
      <c r="BC4654" s="403"/>
      <c r="BD4654" s="403"/>
      <c r="BE4654" s="403"/>
      <c r="BF4654" s="403"/>
      <c r="BG4654" s="403"/>
      <c r="BH4654" s="403"/>
      <c r="BI4654" s="403"/>
      <c r="BJ4654" s="403"/>
      <c r="BK4654" s="403"/>
    </row>
    <row r="4655" spans="1:63" x14ac:dyDescent="0.25">
      <c r="A4655" s="405"/>
      <c r="B4655" s="400"/>
      <c r="C4655" s="403"/>
      <c r="D4655" s="403"/>
      <c r="E4655" s="403"/>
      <c r="I4655" s="404"/>
      <c r="Q4655" s="405"/>
      <c r="S4655" s="405"/>
      <c r="T4655" s="403"/>
      <c r="U4655" s="406"/>
      <c r="V4655" s="400"/>
      <c r="W4655" s="405"/>
      <c r="X4655" s="405"/>
      <c r="Y4655" s="403"/>
      <c r="Z4655" s="407"/>
      <c r="AA4655" s="403"/>
      <c r="AB4655" s="405"/>
      <c r="AC4655" s="403"/>
      <c r="AD4655" s="406"/>
      <c r="AG4655" s="403"/>
      <c r="AH4655" s="403"/>
      <c r="AI4655" s="405"/>
      <c r="AL4655" s="403"/>
      <c r="AN4655" s="403"/>
      <c r="AO4655" s="405"/>
      <c r="AP4655" s="403"/>
      <c r="AQ4655" s="403"/>
      <c r="AR4655" s="403"/>
      <c r="AS4655" s="403"/>
      <c r="AT4655" s="403"/>
      <c r="AU4655" s="403"/>
      <c r="AV4655" s="405"/>
      <c r="AW4655" s="404"/>
      <c r="AY4655" s="403"/>
      <c r="BC4655" s="403"/>
      <c r="BD4655" s="403"/>
      <c r="BE4655" s="403"/>
      <c r="BF4655" s="403"/>
      <c r="BG4655" s="403"/>
      <c r="BH4655" s="403"/>
      <c r="BI4655" s="403"/>
      <c r="BJ4655" s="403"/>
      <c r="BK4655" s="403"/>
    </row>
    <row r="4656" spans="1:63" x14ac:dyDescent="0.25">
      <c r="A4656" s="405"/>
      <c r="B4656" s="400"/>
      <c r="C4656" s="403"/>
      <c r="D4656" s="403"/>
      <c r="E4656" s="403"/>
      <c r="I4656" s="404"/>
      <c r="Q4656" s="405"/>
      <c r="S4656" s="405"/>
      <c r="T4656" s="403"/>
      <c r="U4656" s="406"/>
      <c r="V4656" s="400"/>
      <c r="W4656" s="405"/>
      <c r="X4656" s="405"/>
      <c r="Y4656" s="403"/>
      <c r="Z4656" s="407"/>
      <c r="AA4656" s="403"/>
      <c r="AB4656" s="405"/>
      <c r="AC4656" s="403"/>
      <c r="AD4656" s="406"/>
      <c r="AG4656" s="403"/>
      <c r="AH4656" s="403"/>
      <c r="AI4656" s="405"/>
      <c r="AL4656" s="403"/>
      <c r="AN4656" s="403"/>
      <c r="AO4656" s="405"/>
      <c r="AP4656" s="403"/>
      <c r="AQ4656" s="403"/>
      <c r="AR4656" s="403"/>
      <c r="AS4656" s="403"/>
      <c r="AT4656" s="403"/>
      <c r="AU4656" s="403"/>
      <c r="AV4656" s="405"/>
      <c r="AW4656" s="404"/>
      <c r="AY4656" s="403"/>
      <c r="BC4656" s="403"/>
      <c r="BD4656" s="403"/>
      <c r="BE4656" s="403"/>
      <c r="BF4656" s="403"/>
      <c r="BG4656" s="403"/>
      <c r="BH4656" s="403"/>
      <c r="BI4656" s="403"/>
      <c r="BJ4656" s="403"/>
      <c r="BK4656" s="403"/>
    </row>
    <row r="4657" spans="1:63" x14ac:dyDescent="0.25">
      <c r="A4657" s="405"/>
      <c r="B4657" s="400"/>
      <c r="C4657" s="403"/>
      <c r="D4657" s="403"/>
      <c r="E4657" s="403"/>
      <c r="I4657" s="404"/>
      <c r="Q4657" s="405"/>
      <c r="S4657" s="405"/>
      <c r="T4657" s="403"/>
      <c r="U4657" s="406"/>
      <c r="V4657" s="400"/>
      <c r="W4657" s="405"/>
      <c r="X4657" s="405"/>
      <c r="Y4657" s="403"/>
      <c r="Z4657" s="407"/>
      <c r="AA4657" s="403"/>
      <c r="AB4657" s="405"/>
      <c r="AC4657" s="403"/>
      <c r="AD4657" s="406"/>
      <c r="AG4657" s="403"/>
      <c r="AH4657" s="403"/>
      <c r="AI4657" s="405"/>
      <c r="AL4657" s="403"/>
      <c r="AN4657" s="403"/>
      <c r="AO4657" s="405"/>
      <c r="AP4657" s="403"/>
      <c r="AQ4657" s="403"/>
      <c r="AR4657" s="403"/>
      <c r="AS4657" s="403"/>
      <c r="AT4657" s="403"/>
      <c r="AU4657" s="403"/>
      <c r="AV4657" s="405"/>
      <c r="AW4657" s="404"/>
      <c r="AY4657" s="403"/>
      <c r="BC4657" s="403"/>
      <c r="BD4657" s="403"/>
      <c r="BE4657" s="403"/>
      <c r="BF4657" s="403"/>
      <c r="BG4657" s="403"/>
      <c r="BH4657" s="403"/>
      <c r="BI4657" s="403"/>
      <c r="BJ4657" s="403"/>
      <c r="BK4657" s="403"/>
    </row>
    <row r="4658" spans="1:63" x14ac:dyDescent="0.25">
      <c r="A4658" s="405"/>
      <c r="B4658" s="400"/>
      <c r="C4658" s="403"/>
      <c r="D4658" s="403"/>
      <c r="E4658" s="403"/>
      <c r="I4658" s="404"/>
      <c r="Q4658" s="405"/>
      <c r="S4658" s="405"/>
      <c r="T4658" s="403"/>
      <c r="U4658" s="406"/>
      <c r="V4658" s="400"/>
      <c r="W4658" s="405"/>
      <c r="X4658" s="405"/>
      <c r="Y4658" s="403"/>
      <c r="Z4658" s="407"/>
      <c r="AA4658" s="403"/>
      <c r="AB4658" s="405"/>
      <c r="AC4658" s="403"/>
      <c r="AD4658" s="406"/>
      <c r="AG4658" s="403"/>
      <c r="AH4658" s="403"/>
      <c r="AI4658" s="405"/>
      <c r="AL4658" s="403"/>
      <c r="AN4658" s="403"/>
      <c r="AO4658" s="405"/>
      <c r="AP4658" s="403"/>
      <c r="AQ4658" s="403"/>
      <c r="AR4658" s="403"/>
      <c r="AS4658" s="403"/>
      <c r="AT4658" s="403"/>
      <c r="AU4658" s="403"/>
      <c r="AV4658" s="405"/>
      <c r="AW4658" s="404"/>
      <c r="AY4658" s="403"/>
      <c r="BC4658" s="403"/>
      <c r="BD4658" s="403"/>
      <c r="BE4658" s="403"/>
      <c r="BF4658" s="403"/>
      <c r="BG4658" s="403"/>
      <c r="BH4658" s="403"/>
      <c r="BI4658" s="403"/>
      <c r="BJ4658" s="403"/>
      <c r="BK4658" s="403"/>
    </row>
    <row r="4659" spans="1:63" x14ac:dyDescent="0.25">
      <c r="A4659" s="405"/>
      <c r="B4659" s="400"/>
      <c r="C4659" s="403"/>
      <c r="D4659" s="403"/>
      <c r="E4659" s="403"/>
      <c r="I4659" s="404"/>
      <c r="Q4659" s="405"/>
      <c r="S4659" s="405"/>
      <c r="T4659" s="403"/>
      <c r="U4659" s="406"/>
      <c r="V4659" s="400"/>
      <c r="W4659" s="405"/>
      <c r="X4659" s="405"/>
      <c r="Y4659" s="403"/>
      <c r="Z4659" s="407"/>
      <c r="AA4659" s="403"/>
      <c r="AB4659" s="405"/>
      <c r="AC4659" s="403"/>
      <c r="AD4659" s="406"/>
      <c r="AG4659" s="403"/>
      <c r="AH4659" s="403"/>
      <c r="AI4659" s="405"/>
      <c r="AL4659" s="403"/>
      <c r="AN4659" s="403"/>
      <c r="AO4659" s="405"/>
      <c r="AP4659" s="403"/>
      <c r="AQ4659" s="403"/>
      <c r="AR4659" s="403"/>
      <c r="AS4659" s="403"/>
      <c r="AT4659" s="403"/>
      <c r="AU4659" s="403"/>
      <c r="AV4659" s="405"/>
      <c r="AW4659" s="404"/>
      <c r="AY4659" s="403"/>
      <c r="BC4659" s="403"/>
      <c r="BD4659" s="403"/>
      <c r="BE4659" s="403"/>
      <c r="BF4659" s="403"/>
      <c r="BG4659" s="403"/>
      <c r="BH4659" s="403"/>
      <c r="BI4659" s="403"/>
      <c r="BJ4659" s="403"/>
      <c r="BK4659" s="403"/>
    </row>
    <row r="4660" spans="1:63" x14ac:dyDescent="0.25">
      <c r="A4660" s="405"/>
      <c r="B4660" s="400"/>
      <c r="C4660" s="403"/>
      <c r="D4660" s="403"/>
      <c r="E4660" s="403"/>
      <c r="I4660" s="404"/>
      <c r="Q4660" s="405"/>
      <c r="S4660" s="405"/>
      <c r="T4660" s="403"/>
      <c r="U4660" s="406"/>
      <c r="V4660" s="400"/>
      <c r="W4660" s="405"/>
      <c r="X4660" s="405"/>
      <c r="Y4660" s="403"/>
      <c r="Z4660" s="407"/>
      <c r="AA4660" s="403"/>
      <c r="AB4660" s="405"/>
      <c r="AC4660" s="403"/>
      <c r="AD4660" s="406"/>
      <c r="AG4660" s="403"/>
      <c r="AH4660" s="403"/>
      <c r="AI4660" s="405"/>
      <c r="AL4660" s="403"/>
      <c r="AN4660" s="403"/>
      <c r="AO4660" s="405"/>
      <c r="AP4660" s="403"/>
      <c r="AQ4660" s="403"/>
      <c r="AR4660" s="403"/>
      <c r="AS4660" s="403"/>
      <c r="AT4660" s="403"/>
      <c r="AU4660" s="403"/>
      <c r="AV4660" s="405"/>
      <c r="AW4660" s="404"/>
      <c r="AY4660" s="403"/>
      <c r="BC4660" s="403"/>
      <c r="BD4660" s="403"/>
      <c r="BE4660" s="403"/>
      <c r="BF4660" s="403"/>
      <c r="BG4660" s="403"/>
      <c r="BH4660" s="403"/>
      <c r="BI4660" s="403"/>
      <c r="BJ4660" s="403"/>
      <c r="BK4660" s="403"/>
    </row>
    <row r="4661" spans="1:63" x14ac:dyDescent="0.25">
      <c r="A4661" s="405"/>
      <c r="B4661" s="400"/>
      <c r="C4661" s="403"/>
      <c r="D4661" s="403"/>
      <c r="E4661" s="403"/>
      <c r="I4661" s="404"/>
      <c r="Q4661" s="405"/>
      <c r="S4661" s="405"/>
      <c r="T4661" s="403"/>
      <c r="U4661" s="406"/>
      <c r="V4661" s="400"/>
      <c r="W4661" s="405"/>
      <c r="X4661" s="405"/>
      <c r="Y4661" s="403"/>
      <c r="Z4661" s="407"/>
      <c r="AA4661" s="403"/>
      <c r="AB4661" s="405"/>
      <c r="AC4661" s="403"/>
      <c r="AD4661" s="406"/>
      <c r="AG4661" s="403"/>
      <c r="AH4661" s="403"/>
      <c r="AI4661" s="405"/>
      <c r="AL4661" s="403"/>
      <c r="AN4661" s="403"/>
      <c r="AO4661" s="405"/>
      <c r="AP4661" s="403"/>
      <c r="AQ4661" s="403"/>
      <c r="AR4661" s="403"/>
      <c r="AS4661" s="403"/>
      <c r="AT4661" s="403"/>
      <c r="AU4661" s="403"/>
      <c r="AV4661" s="405"/>
      <c r="AW4661" s="404"/>
      <c r="AY4661" s="403"/>
      <c r="BC4661" s="403"/>
      <c r="BD4661" s="403"/>
      <c r="BE4661" s="403"/>
      <c r="BF4661" s="403"/>
      <c r="BG4661" s="403"/>
      <c r="BH4661" s="403"/>
      <c r="BI4661" s="403"/>
      <c r="BJ4661" s="403"/>
      <c r="BK4661" s="403"/>
    </row>
    <row r="4662" spans="1:63" x14ac:dyDescent="0.25">
      <c r="A4662" s="405"/>
      <c r="B4662" s="400"/>
      <c r="C4662" s="403"/>
      <c r="D4662" s="403"/>
      <c r="E4662" s="403"/>
      <c r="I4662" s="404"/>
      <c r="Q4662" s="405"/>
      <c r="S4662" s="405"/>
      <c r="T4662" s="403"/>
      <c r="U4662" s="406"/>
      <c r="V4662" s="400"/>
      <c r="W4662" s="405"/>
      <c r="X4662" s="405"/>
      <c r="Y4662" s="403"/>
      <c r="Z4662" s="407"/>
      <c r="AA4662" s="403"/>
      <c r="AB4662" s="405"/>
      <c r="AC4662" s="403"/>
      <c r="AD4662" s="406"/>
      <c r="AG4662" s="403"/>
      <c r="AH4662" s="403"/>
      <c r="AI4662" s="405"/>
      <c r="AL4662" s="403"/>
      <c r="AN4662" s="403"/>
      <c r="AO4662" s="405"/>
      <c r="AP4662" s="403"/>
      <c r="AQ4662" s="403"/>
      <c r="AR4662" s="403"/>
      <c r="AS4662" s="403"/>
      <c r="AT4662" s="403"/>
      <c r="AU4662" s="403"/>
      <c r="AV4662" s="405"/>
      <c r="AW4662" s="404"/>
      <c r="AY4662" s="403"/>
      <c r="BC4662" s="403"/>
      <c r="BD4662" s="403"/>
      <c r="BE4662" s="403"/>
      <c r="BF4662" s="403"/>
      <c r="BG4662" s="403"/>
      <c r="BH4662" s="403"/>
      <c r="BI4662" s="403"/>
      <c r="BJ4662" s="403"/>
      <c r="BK4662" s="403"/>
    </row>
    <row r="4663" spans="1:63" x14ac:dyDescent="0.25">
      <c r="A4663" s="405"/>
      <c r="B4663" s="400"/>
      <c r="C4663" s="403"/>
      <c r="D4663" s="403"/>
      <c r="E4663" s="403"/>
      <c r="I4663" s="404"/>
      <c r="Q4663" s="405"/>
      <c r="S4663" s="405"/>
      <c r="T4663" s="403"/>
      <c r="U4663" s="406"/>
      <c r="V4663" s="400"/>
      <c r="W4663" s="405"/>
      <c r="X4663" s="405"/>
      <c r="Y4663" s="403"/>
      <c r="Z4663" s="407"/>
      <c r="AA4663" s="403"/>
      <c r="AB4663" s="405"/>
      <c r="AC4663" s="403"/>
      <c r="AD4663" s="406"/>
      <c r="AG4663" s="403"/>
      <c r="AH4663" s="403"/>
      <c r="AI4663" s="405"/>
      <c r="AL4663" s="403"/>
      <c r="AN4663" s="403"/>
      <c r="AO4663" s="405"/>
      <c r="AP4663" s="403"/>
      <c r="AQ4663" s="403"/>
      <c r="AR4663" s="403"/>
      <c r="AS4663" s="403"/>
      <c r="AT4663" s="403"/>
      <c r="AU4663" s="403"/>
      <c r="AV4663" s="405"/>
      <c r="AW4663" s="404"/>
      <c r="AY4663" s="403"/>
      <c r="BC4663" s="403"/>
      <c r="BD4663" s="403"/>
      <c r="BE4663" s="403"/>
      <c r="BF4663" s="403"/>
      <c r="BG4663" s="403"/>
      <c r="BH4663" s="403"/>
      <c r="BI4663" s="403"/>
      <c r="BJ4663" s="403"/>
      <c r="BK4663" s="403"/>
    </row>
    <row r="4664" spans="1:63" x14ac:dyDescent="0.25">
      <c r="A4664" s="405"/>
      <c r="B4664" s="400"/>
      <c r="C4664" s="403"/>
      <c r="D4664" s="403"/>
      <c r="E4664" s="403"/>
      <c r="I4664" s="404"/>
      <c r="Q4664" s="405"/>
      <c r="S4664" s="405"/>
      <c r="T4664" s="403"/>
      <c r="U4664" s="406"/>
      <c r="V4664" s="400"/>
      <c r="W4664" s="405"/>
      <c r="X4664" s="405"/>
      <c r="Y4664" s="403"/>
      <c r="Z4664" s="407"/>
      <c r="AA4664" s="403"/>
      <c r="AB4664" s="405"/>
      <c r="AC4664" s="403"/>
      <c r="AD4664" s="406"/>
      <c r="AG4664" s="403"/>
      <c r="AH4664" s="403"/>
      <c r="AI4664" s="405"/>
      <c r="AL4664" s="403"/>
      <c r="AN4664" s="403"/>
      <c r="AO4664" s="405"/>
      <c r="AP4664" s="403"/>
      <c r="AQ4664" s="403"/>
      <c r="AR4664" s="403"/>
      <c r="AS4664" s="403"/>
      <c r="AT4664" s="403"/>
      <c r="AU4664" s="403"/>
      <c r="AV4664" s="405"/>
      <c r="AW4664" s="404"/>
      <c r="AY4664" s="403"/>
      <c r="BC4664" s="403"/>
      <c r="BD4664" s="403"/>
      <c r="BE4664" s="403"/>
      <c r="BF4664" s="403"/>
      <c r="BG4664" s="403"/>
      <c r="BH4664" s="403"/>
      <c r="BI4664" s="403"/>
      <c r="BJ4664" s="403"/>
      <c r="BK4664" s="403"/>
    </row>
    <row r="4665" spans="1:63" x14ac:dyDescent="0.25">
      <c r="A4665" s="405"/>
      <c r="B4665" s="400"/>
      <c r="C4665" s="403"/>
      <c r="D4665" s="403"/>
      <c r="E4665" s="403"/>
      <c r="I4665" s="404"/>
      <c r="Q4665" s="405"/>
      <c r="S4665" s="405"/>
      <c r="T4665" s="403"/>
      <c r="U4665" s="406"/>
      <c r="V4665" s="400"/>
      <c r="W4665" s="405"/>
      <c r="X4665" s="405"/>
      <c r="Y4665" s="403"/>
      <c r="Z4665" s="407"/>
      <c r="AA4665" s="403"/>
      <c r="AB4665" s="405"/>
      <c r="AC4665" s="403"/>
      <c r="AD4665" s="406"/>
      <c r="AG4665" s="403"/>
      <c r="AH4665" s="403"/>
      <c r="AI4665" s="405"/>
      <c r="AL4665" s="403"/>
      <c r="AN4665" s="403"/>
      <c r="AO4665" s="405"/>
      <c r="AP4665" s="403"/>
      <c r="AQ4665" s="403"/>
      <c r="AR4665" s="403"/>
      <c r="AS4665" s="403"/>
      <c r="AT4665" s="403"/>
      <c r="AU4665" s="403"/>
      <c r="AV4665" s="405"/>
      <c r="AW4665" s="404"/>
      <c r="AY4665" s="403"/>
      <c r="BC4665" s="403"/>
      <c r="BD4665" s="403"/>
      <c r="BE4665" s="403"/>
      <c r="BF4665" s="403"/>
      <c r="BG4665" s="403"/>
      <c r="BH4665" s="403"/>
      <c r="BI4665" s="403"/>
      <c r="BJ4665" s="403"/>
      <c r="BK4665" s="403"/>
    </row>
    <row r="4666" spans="1:63" x14ac:dyDescent="0.25">
      <c r="A4666" s="405"/>
      <c r="B4666" s="400"/>
      <c r="C4666" s="403"/>
      <c r="D4666" s="403"/>
      <c r="E4666" s="403"/>
      <c r="I4666" s="404"/>
      <c r="Q4666" s="405"/>
      <c r="S4666" s="405"/>
      <c r="T4666" s="403"/>
      <c r="U4666" s="406"/>
      <c r="V4666" s="400"/>
      <c r="W4666" s="405"/>
      <c r="X4666" s="405"/>
      <c r="Y4666" s="403"/>
      <c r="Z4666" s="407"/>
      <c r="AA4666" s="403"/>
      <c r="AB4666" s="405"/>
      <c r="AC4666" s="403"/>
      <c r="AD4666" s="406"/>
      <c r="AG4666" s="403"/>
      <c r="AH4666" s="403"/>
      <c r="AI4666" s="405"/>
      <c r="AL4666" s="403"/>
      <c r="AN4666" s="403"/>
      <c r="AO4666" s="405"/>
      <c r="AP4666" s="403"/>
      <c r="AQ4666" s="403"/>
      <c r="AR4666" s="403"/>
      <c r="AS4666" s="403"/>
      <c r="AT4666" s="403"/>
      <c r="AU4666" s="403"/>
      <c r="AV4666" s="405"/>
      <c r="AW4666" s="404"/>
      <c r="AY4666" s="403"/>
      <c r="BC4666" s="403"/>
      <c r="BD4666" s="403"/>
      <c r="BE4666" s="403"/>
      <c r="BF4666" s="403"/>
      <c r="BG4666" s="403"/>
      <c r="BH4666" s="403"/>
      <c r="BI4666" s="403"/>
      <c r="BJ4666" s="403"/>
      <c r="BK4666" s="403"/>
    </row>
    <row r="4667" spans="1:63" x14ac:dyDescent="0.25">
      <c r="A4667" s="405"/>
      <c r="B4667" s="400"/>
      <c r="C4667" s="403"/>
      <c r="D4667" s="403"/>
      <c r="E4667" s="403"/>
      <c r="I4667" s="404"/>
      <c r="Q4667" s="405"/>
      <c r="S4667" s="405"/>
      <c r="T4667" s="403"/>
      <c r="U4667" s="406"/>
      <c r="V4667" s="400"/>
      <c r="W4667" s="405"/>
      <c r="X4667" s="405"/>
      <c r="Y4667" s="403"/>
      <c r="Z4667" s="407"/>
      <c r="AA4667" s="403"/>
      <c r="AB4667" s="405"/>
      <c r="AC4667" s="403"/>
      <c r="AD4667" s="406"/>
      <c r="AG4667" s="403"/>
      <c r="AH4667" s="403"/>
      <c r="AI4667" s="405"/>
      <c r="AL4667" s="403"/>
      <c r="AN4667" s="403"/>
      <c r="AO4667" s="405"/>
      <c r="AP4667" s="403"/>
      <c r="AQ4667" s="403"/>
      <c r="AR4667" s="403"/>
      <c r="AS4667" s="403"/>
      <c r="AT4667" s="403"/>
      <c r="AU4667" s="403"/>
      <c r="AV4667" s="405"/>
      <c r="AW4667" s="404"/>
      <c r="AY4667" s="403"/>
      <c r="BC4667" s="403"/>
      <c r="BD4667" s="403"/>
      <c r="BE4667" s="403"/>
      <c r="BF4667" s="403"/>
      <c r="BG4667" s="403"/>
      <c r="BH4667" s="403"/>
      <c r="BI4667" s="403"/>
      <c r="BJ4667" s="403"/>
      <c r="BK4667" s="403"/>
    </row>
    <row r="4668" spans="1:63" x14ac:dyDescent="0.25">
      <c r="A4668" s="405"/>
      <c r="B4668" s="400"/>
      <c r="C4668" s="403"/>
      <c r="D4668" s="403"/>
      <c r="E4668" s="403"/>
      <c r="I4668" s="404"/>
      <c r="Q4668" s="405"/>
      <c r="S4668" s="405"/>
      <c r="T4668" s="403"/>
      <c r="U4668" s="406"/>
      <c r="V4668" s="400"/>
      <c r="W4668" s="405"/>
      <c r="X4668" s="405"/>
      <c r="Y4668" s="403"/>
      <c r="Z4668" s="407"/>
      <c r="AA4668" s="403"/>
      <c r="AB4668" s="405"/>
      <c r="AC4668" s="403"/>
      <c r="AD4668" s="406"/>
      <c r="AG4668" s="403"/>
      <c r="AH4668" s="403"/>
      <c r="AI4668" s="405"/>
      <c r="AL4668" s="403"/>
      <c r="AN4668" s="403"/>
      <c r="AO4668" s="405"/>
      <c r="AP4668" s="403"/>
      <c r="AQ4668" s="403"/>
      <c r="AR4668" s="403"/>
      <c r="AS4668" s="403"/>
      <c r="AT4668" s="403"/>
      <c r="AU4668" s="403"/>
      <c r="AV4668" s="405"/>
      <c r="AW4668" s="404"/>
      <c r="AY4668" s="403"/>
      <c r="BC4668" s="403"/>
      <c r="BD4668" s="403"/>
      <c r="BE4668" s="403"/>
      <c r="BF4668" s="403"/>
      <c r="BG4668" s="403"/>
      <c r="BH4668" s="403"/>
      <c r="BI4668" s="403"/>
      <c r="BJ4668" s="403"/>
      <c r="BK4668" s="403"/>
    </row>
    <row r="4669" spans="1:63" x14ac:dyDescent="0.25">
      <c r="A4669" s="405"/>
      <c r="B4669" s="400"/>
      <c r="C4669" s="403"/>
      <c r="D4669" s="403"/>
      <c r="E4669" s="403"/>
      <c r="I4669" s="404"/>
      <c r="Q4669" s="405"/>
      <c r="S4669" s="405"/>
      <c r="T4669" s="403"/>
      <c r="U4669" s="406"/>
      <c r="V4669" s="400"/>
      <c r="W4669" s="405"/>
      <c r="X4669" s="405"/>
      <c r="Y4669" s="403"/>
      <c r="Z4669" s="407"/>
      <c r="AA4669" s="403"/>
      <c r="AB4669" s="405"/>
      <c r="AC4669" s="403"/>
      <c r="AD4669" s="406"/>
      <c r="AG4669" s="403"/>
      <c r="AH4669" s="403"/>
      <c r="AI4669" s="405"/>
      <c r="AL4669" s="403"/>
      <c r="AN4669" s="403"/>
      <c r="AO4669" s="405"/>
      <c r="AP4669" s="403"/>
      <c r="AQ4669" s="403"/>
      <c r="AR4669" s="403"/>
      <c r="AS4669" s="403"/>
      <c r="AT4669" s="403"/>
      <c r="AU4669" s="403"/>
      <c r="AV4669" s="405"/>
      <c r="AW4669" s="404"/>
      <c r="AY4669" s="403"/>
      <c r="BC4669" s="403"/>
      <c r="BD4669" s="403"/>
      <c r="BE4669" s="403"/>
      <c r="BF4669" s="403"/>
      <c r="BG4669" s="403"/>
      <c r="BH4669" s="403"/>
      <c r="BI4669" s="403"/>
      <c r="BJ4669" s="403"/>
      <c r="BK4669" s="403"/>
    </row>
    <row r="4670" spans="1:63" x14ac:dyDescent="0.25">
      <c r="A4670" s="405"/>
      <c r="B4670" s="400"/>
      <c r="C4670" s="403"/>
      <c r="D4670" s="403"/>
      <c r="E4670" s="403"/>
      <c r="I4670" s="404"/>
      <c r="Q4670" s="405"/>
      <c r="S4670" s="405"/>
      <c r="T4670" s="403"/>
      <c r="U4670" s="406"/>
      <c r="V4670" s="400"/>
      <c r="W4670" s="405"/>
      <c r="X4670" s="405"/>
      <c r="Y4670" s="403"/>
      <c r="Z4670" s="407"/>
      <c r="AA4670" s="403"/>
      <c r="AB4670" s="405"/>
      <c r="AC4670" s="403"/>
      <c r="AD4670" s="406"/>
      <c r="AG4670" s="403"/>
      <c r="AH4670" s="403"/>
      <c r="AI4670" s="405"/>
      <c r="AL4670" s="403"/>
      <c r="AN4670" s="403"/>
      <c r="AO4670" s="405"/>
      <c r="AP4670" s="403"/>
      <c r="AQ4670" s="403"/>
      <c r="AR4670" s="403"/>
      <c r="AS4670" s="403"/>
      <c r="AT4670" s="403"/>
      <c r="AU4670" s="403"/>
      <c r="AV4670" s="405"/>
      <c r="AW4670" s="404"/>
      <c r="AY4670" s="403"/>
      <c r="BC4670" s="403"/>
      <c r="BD4670" s="403"/>
      <c r="BE4670" s="403"/>
      <c r="BF4670" s="403"/>
      <c r="BG4670" s="403"/>
      <c r="BH4670" s="403"/>
      <c r="BI4670" s="403"/>
      <c r="BJ4670" s="403"/>
      <c r="BK4670" s="403"/>
    </row>
    <row r="4671" spans="1:63" x14ac:dyDescent="0.25">
      <c r="A4671" s="405"/>
      <c r="B4671" s="400"/>
      <c r="C4671" s="403"/>
      <c r="D4671" s="403"/>
      <c r="E4671" s="403"/>
      <c r="I4671" s="404"/>
      <c r="Q4671" s="405"/>
      <c r="S4671" s="405"/>
      <c r="T4671" s="403"/>
      <c r="U4671" s="406"/>
      <c r="V4671" s="400"/>
      <c r="W4671" s="405"/>
      <c r="X4671" s="405"/>
      <c r="Y4671" s="403"/>
      <c r="Z4671" s="407"/>
      <c r="AA4671" s="403"/>
      <c r="AB4671" s="405"/>
      <c r="AC4671" s="403"/>
      <c r="AD4671" s="406"/>
      <c r="AG4671" s="403"/>
      <c r="AH4671" s="403"/>
      <c r="AI4671" s="405"/>
      <c r="AL4671" s="403"/>
      <c r="AN4671" s="403"/>
      <c r="AO4671" s="405"/>
      <c r="AP4671" s="403"/>
      <c r="AQ4671" s="403"/>
      <c r="AR4671" s="403"/>
      <c r="AS4671" s="403"/>
      <c r="AT4671" s="403"/>
      <c r="AU4671" s="403"/>
      <c r="AV4671" s="405"/>
      <c r="AW4671" s="404"/>
      <c r="AY4671" s="403"/>
      <c r="BC4671" s="403"/>
      <c r="BD4671" s="403"/>
      <c r="BE4671" s="403"/>
      <c r="BF4671" s="403"/>
      <c r="BG4671" s="403"/>
      <c r="BH4671" s="403"/>
      <c r="BI4671" s="403"/>
      <c r="BJ4671" s="403"/>
      <c r="BK4671" s="403"/>
    </row>
    <row r="4672" spans="1:63" x14ac:dyDescent="0.25">
      <c r="A4672" s="405"/>
      <c r="B4672" s="400"/>
      <c r="C4672" s="403"/>
      <c r="D4672" s="403"/>
      <c r="E4672" s="403"/>
      <c r="I4672" s="404"/>
      <c r="Q4672" s="405"/>
      <c r="S4672" s="405"/>
      <c r="T4672" s="403"/>
      <c r="U4672" s="406"/>
      <c r="V4672" s="400"/>
      <c r="W4672" s="405"/>
      <c r="X4672" s="405"/>
      <c r="Y4672" s="403"/>
      <c r="Z4672" s="407"/>
      <c r="AA4672" s="403"/>
      <c r="AB4672" s="405"/>
      <c r="AC4672" s="403"/>
      <c r="AD4672" s="406"/>
      <c r="AG4672" s="403"/>
      <c r="AH4672" s="403"/>
      <c r="AI4672" s="405"/>
      <c r="AL4672" s="403"/>
      <c r="AN4672" s="403"/>
      <c r="AO4672" s="405"/>
      <c r="AP4672" s="403"/>
      <c r="AQ4672" s="403"/>
      <c r="AR4672" s="403"/>
      <c r="AS4672" s="403"/>
      <c r="AT4672" s="403"/>
      <c r="AU4672" s="403"/>
      <c r="AV4672" s="405"/>
      <c r="AW4672" s="404"/>
      <c r="AY4672" s="403"/>
      <c r="BC4672" s="403"/>
      <c r="BD4672" s="403"/>
      <c r="BE4672" s="403"/>
      <c r="BF4672" s="403"/>
      <c r="BG4672" s="403"/>
      <c r="BH4672" s="403"/>
      <c r="BI4672" s="403"/>
      <c r="BJ4672" s="403"/>
      <c r="BK4672" s="403"/>
    </row>
    <row r="4673" spans="1:63" x14ac:dyDescent="0.25">
      <c r="A4673" s="405"/>
      <c r="B4673" s="400"/>
      <c r="C4673" s="403"/>
      <c r="D4673" s="403"/>
      <c r="E4673" s="403"/>
      <c r="I4673" s="404"/>
      <c r="Q4673" s="405"/>
      <c r="S4673" s="405"/>
      <c r="T4673" s="403"/>
      <c r="U4673" s="406"/>
      <c r="V4673" s="400"/>
      <c r="W4673" s="405"/>
      <c r="X4673" s="405"/>
      <c r="Y4673" s="403"/>
      <c r="Z4673" s="407"/>
      <c r="AA4673" s="403"/>
      <c r="AB4673" s="405"/>
      <c r="AC4673" s="403"/>
      <c r="AD4673" s="406"/>
      <c r="AG4673" s="403"/>
      <c r="AH4673" s="403"/>
      <c r="AI4673" s="405"/>
      <c r="AL4673" s="403"/>
      <c r="AN4673" s="403"/>
      <c r="AO4673" s="405"/>
      <c r="AP4673" s="403"/>
      <c r="AQ4673" s="403"/>
      <c r="AR4673" s="403"/>
      <c r="AS4673" s="403"/>
      <c r="AT4673" s="403"/>
      <c r="AU4673" s="403"/>
      <c r="AV4673" s="405"/>
      <c r="AW4673" s="404"/>
      <c r="AY4673" s="403"/>
      <c r="BC4673" s="403"/>
      <c r="BD4673" s="403"/>
      <c r="BE4673" s="403"/>
      <c r="BF4673" s="403"/>
      <c r="BG4673" s="403"/>
      <c r="BH4673" s="403"/>
      <c r="BI4673" s="403"/>
      <c r="BJ4673" s="403"/>
      <c r="BK4673" s="403"/>
    </row>
    <row r="4674" spans="1:63" x14ac:dyDescent="0.25">
      <c r="A4674" s="405"/>
      <c r="B4674" s="400"/>
      <c r="C4674" s="403"/>
      <c r="D4674" s="403"/>
      <c r="E4674" s="403"/>
      <c r="I4674" s="404"/>
      <c r="Q4674" s="405"/>
      <c r="S4674" s="405"/>
      <c r="T4674" s="403"/>
      <c r="U4674" s="406"/>
      <c r="V4674" s="400"/>
      <c r="W4674" s="405"/>
      <c r="X4674" s="405"/>
      <c r="Y4674" s="403"/>
      <c r="Z4674" s="407"/>
      <c r="AA4674" s="403"/>
      <c r="AB4674" s="405"/>
      <c r="AC4674" s="403"/>
      <c r="AD4674" s="406"/>
      <c r="AG4674" s="403"/>
      <c r="AH4674" s="403"/>
      <c r="AI4674" s="405"/>
      <c r="AL4674" s="403"/>
      <c r="AN4674" s="403"/>
      <c r="AO4674" s="405"/>
      <c r="AP4674" s="403"/>
      <c r="AQ4674" s="403"/>
      <c r="AR4674" s="403"/>
      <c r="AS4674" s="403"/>
      <c r="AT4674" s="403"/>
      <c r="AU4674" s="403"/>
      <c r="AV4674" s="405"/>
      <c r="AW4674" s="404"/>
      <c r="AY4674" s="403"/>
      <c r="BC4674" s="403"/>
      <c r="BD4674" s="403"/>
      <c r="BE4674" s="403"/>
      <c r="BF4674" s="403"/>
      <c r="BG4674" s="403"/>
      <c r="BH4674" s="403"/>
      <c r="BI4674" s="403"/>
      <c r="BJ4674" s="403"/>
      <c r="BK4674" s="403"/>
    </row>
    <row r="4675" spans="1:63" x14ac:dyDescent="0.25">
      <c r="A4675" s="405"/>
      <c r="B4675" s="400"/>
      <c r="C4675" s="403"/>
      <c r="D4675" s="403"/>
      <c r="E4675" s="403"/>
      <c r="I4675" s="404"/>
      <c r="Q4675" s="405"/>
      <c r="S4675" s="405"/>
      <c r="T4675" s="403"/>
      <c r="U4675" s="406"/>
      <c r="V4675" s="400"/>
      <c r="W4675" s="405"/>
      <c r="X4675" s="405"/>
      <c r="Y4675" s="403"/>
      <c r="Z4675" s="407"/>
      <c r="AA4675" s="403"/>
      <c r="AB4675" s="405"/>
      <c r="AC4675" s="403"/>
      <c r="AD4675" s="406"/>
      <c r="AG4675" s="403"/>
      <c r="AH4675" s="403"/>
      <c r="AI4675" s="405"/>
      <c r="AL4675" s="403"/>
      <c r="AN4675" s="403"/>
      <c r="AO4675" s="405"/>
      <c r="AP4675" s="403"/>
      <c r="AQ4675" s="403"/>
      <c r="AR4675" s="403"/>
      <c r="AS4675" s="403"/>
      <c r="AT4675" s="403"/>
      <c r="AU4675" s="403"/>
      <c r="AV4675" s="405"/>
      <c r="AW4675" s="404"/>
      <c r="AY4675" s="403"/>
      <c r="BC4675" s="403"/>
      <c r="BD4675" s="403"/>
      <c r="BE4675" s="403"/>
      <c r="BF4675" s="403"/>
      <c r="BG4675" s="403"/>
      <c r="BH4675" s="403"/>
      <c r="BI4675" s="403"/>
      <c r="BJ4675" s="403"/>
      <c r="BK4675" s="403"/>
    </row>
    <row r="4676" spans="1:63" x14ac:dyDescent="0.25">
      <c r="A4676" s="405"/>
      <c r="B4676" s="400"/>
      <c r="C4676" s="403"/>
      <c r="D4676" s="403"/>
      <c r="E4676" s="403"/>
      <c r="I4676" s="404"/>
      <c r="Q4676" s="405"/>
      <c r="S4676" s="405"/>
      <c r="T4676" s="403"/>
      <c r="U4676" s="406"/>
      <c r="V4676" s="400"/>
      <c r="W4676" s="405"/>
      <c r="X4676" s="405"/>
      <c r="Y4676" s="403"/>
      <c r="Z4676" s="407"/>
      <c r="AA4676" s="403"/>
      <c r="AB4676" s="405"/>
      <c r="AC4676" s="403"/>
      <c r="AD4676" s="406"/>
      <c r="AG4676" s="403"/>
      <c r="AH4676" s="403"/>
      <c r="AI4676" s="405"/>
      <c r="AL4676" s="403"/>
      <c r="AN4676" s="403"/>
      <c r="AO4676" s="405"/>
      <c r="AP4676" s="403"/>
      <c r="AQ4676" s="403"/>
      <c r="AR4676" s="403"/>
      <c r="AS4676" s="403"/>
      <c r="AT4676" s="403"/>
      <c r="AU4676" s="403"/>
      <c r="AV4676" s="405"/>
      <c r="AW4676" s="404"/>
      <c r="AY4676" s="403"/>
      <c r="BC4676" s="403"/>
      <c r="BD4676" s="403"/>
      <c r="BE4676" s="403"/>
      <c r="BF4676" s="403"/>
      <c r="BG4676" s="403"/>
      <c r="BH4676" s="403"/>
      <c r="BI4676" s="403"/>
      <c r="BJ4676" s="403"/>
      <c r="BK4676" s="403"/>
    </row>
    <row r="4677" spans="1:63" x14ac:dyDescent="0.25">
      <c r="A4677" s="405"/>
      <c r="B4677" s="400"/>
      <c r="C4677" s="403"/>
      <c r="D4677" s="403"/>
      <c r="E4677" s="403"/>
      <c r="I4677" s="404"/>
      <c r="Q4677" s="405"/>
      <c r="S4677" s="405"/>
      <c r="T4677" s="403"/>
      <c r="U4677" s="406"/>
      <c r="V4677" s="400"/>
      <c r="W4677" s="405"/>
      <c r="X4677" s="405"/>
      <c r="Y4677" s="403"/>
      <c r="Z4677" s="407"/>
      <c r="AA4677" s="403"/>
      <c r="AB4677" s="405"/>
      <c r="AC4677" s="403"/>
      <c r="AD4677" s="406"/>
      <c r="AG4677" s="403"/>
      <c r="AH4677" s="403"/>
      <c r="AI4677" s="405"/>
      <c r="AL4677" s="403"/>
      <c r="AN4677" s="403"/>
      <c r="AO4677" s="405"/>
      <c r="AP4677" s="403"/>
      <c r="AQ4677" s="403"/>
      <c r="AR4677" s="403"/>
      <c r="AS4677" s="403"/>
      <c r="AT4677" s="403"/>
      <c r="AU4677" s="403"/>
      <c r="AV4677" s="405"/>
      <c r="AW4677" s="404"/>
      <c r="AY4677" s="403"/>
      <c r="BC4677" s="403"/>
      <c r="BD4677" s="403"/>
      <c r="BE4677" s="403"/>
      <c r="BF4677" s="403"/>
      <c r="BG4677" s="403"/>
      <c r="BH4677" s="403"/>
      <c r="BI4677" s="403"/>
      <c r="BJ4677" s="403"/>
      <c r="BK4677" s="403"/>
    </row>
    <row r="4678" spans="1:63" x14ac:dyDescent="0.25">
      <c r="A4678" s="405"/>
      <c r="B4678" s="400"/>
      <c r="C4678" s="403"/>
      <c r="D4678" s="403"/>
      <c r="E4678" s="403"/>
      <c r="I4678" s="404"/>
      <c r="Q4678" s="405"/>
      <c r="S4678" s="405"/>
      <c r="T4678" s="403"/>
      <c r="U4678" s="406"/>
      <c r="V4678" s="400"/>
      <c r="W4678" s="405"/>
      <c r="X4678" s="405"/>
      <c r="Y4678" s="403"/>
      <c r="Z4678" s="407"/>
      <c r="AA4678" s="403"/>
      <c r="AB4678" s="405"/>
      <c r="AC4678" s="403"/>
      <c r="AD4678" s="406"/>
      <c r="AG4678" s="403"/>
      <c r="AH4678" s="403"/>
      <c r="AI4678" s="405"/>
      <c r="AL4678" s="403"/>
      <c r="AN4678" s="403"/>
      <c r="AO4678" s="405"/>
      <c r="AP4678" s="403"/>
      <c r="AQ4678" s="403"/>
      <c r="AR4678" s="403"/>
      <c r="AS4678" s="403"/>
      <c r="AT4678" s="403"/>
      <c r="AU4678" s="403"/>
      <c r="AV4678" s="405"/>
      <c r="AW4678" s="404"/>
      <c r="AY4678" s="403"/>
      <c r="BC4678" s="403"/>
      <c r="BD4678" s="403"/>
      <c r="BE4678" s="403"/>
      <c r="BF4678" s="403"/>
      <c r="BG4678" s="403"/>
      <c r="BH4678" s="403"/>
      <c r="BI4678" s="403"/>
      <c r="BJ4678" s="403"/>
      <c r="BK4678" s="403"/>
    </row>
    <row r="4679" spans="1:63" x14ac:dyDescent="0.25">
      <c r="A4679" s="405"/>
      <c r="B4679" s="400"/>
      <c r="C4679" s="403"/>
      <c r="D4679" s="403"/>
      <c r="E4679" s="403"/>
      <c r="I4679" s="404"/>
      <c r="Q4679" s="405"/>
      <c r="S4679" s="405"/>
      <c r="T4679" s="403"/>
      <c r="U4679" s="406"/>
      <c r="V4679" s="400"/>
      <c r="W4679" s="405"/>
      <c r="X4679" s="405"/>
      <c r="Y4679" s="403"/>
      <c r="Z4679" s="407"/>
      <c r="AA4679" s="403"/>
      <c r="AB4679" s="405"/>
      <c r="AC4679" s="403"/>
      <c r="AD4679" s="406"/>
      <c r="AG4679" s="403"/>
      <c r="AH4679" s="403"/>
      <c r="AI4679" s="405"/>
      <c r="AL4679" s="403"/>
      <c r="AN4679" s="403"/>
      <c r="AO4679" s="405"/>
      <c r="AP4679" s="403"/>
      <c r="AQ4679" s="403"/>
      <c r="AR4679" s="403"/>
      <c r="AS4679" s="403"/>
      <c r="AT4679" s="403"/>
      <c r="AU4679" s="403"/>
      <c r="AV4679" s="405"/>
      <c r="AW4679" s="404"/>
      <c r="AY4679" s="403"/>
      <c r="BC4679" s="403"/>
      <c r="BD4679" s="403"/>
      <c r="BE4679" s="403"/>
      <c r="BF4679" s="403"/>
      <c r="BG4679" s="403"/>
      <c r="BH4679" s="403"/>
      <c r="BI4679" s="403"/>
      <c r="BJ4679" s="403"/>
      <c r="BK4679" s="403"/>
    </row>
    <row r="4680" spans="1:63" x14ac:dyDescent="0.25">
      <c r="A4680" s="405"/>
      <c r="B4680" s="400"/>
      <c r="C4680" s="403"/>
      <c r="D4680" s="403"/>
      <c r="E4680" s="403"/>
      <c r="I4680" s="404"/>
      <c r="Q4680" s="405"/>
      <c r="S4680" s="405"/>
      <c r="T4680" s="403"/>
      <c r="U4680" s="406"/>
      <c r="V4680" s="400"/>
      <c r="W4680" s="405"/>
      <c r="X4680" s="405"/>
      <c r="Y4680" s="403"/>
      <c r="Z4680" s="407"/>
      <c r="AA4680" s="403"/>
      <c r="AB4680" s="405"/>
      <c r="AC4680" s="403"/>
      <c r="AD4680" s="406"/>
      <c r="AG4680" s="403"/>
      <c r="AH4680" s="403"/>
      <c r="AI4680" s="405"/>
      <c r="AL4680" s="403"/>
      <c r="AN4680" s="403"/>
      <c r="AO4680" s="405"/>
      <c r="AP4680" s="403"/>
      <c r="AQ4680" s="403"/>
      <c r="AR4680" s="403"/>
      <c r="AS4680" s="403"/>
      <c r="AT4680" s="403"/>
      <c r="AU4680" s="403"/>
      <c r="AV4680" s="405"/>
      <c r="AW4680" s="404"/>
      <c r="AY4680" s="403"/>
      <c r="BC4680" s="403"/>
      <c r="BD4680" s="403"/>
      <c r="BE4680" s="403"/>
      <c r="BF4680" s="403"/>
      <c r="BG4680" s="403"/>
      <c r="BH4680" s="403"/>
      <c r="BI4680" s="403"/>
      <c r="BJ4680" s="403"/>
      <c r="BK4680" s="403"/>
    </row>
    <row r="4681" spans="1:63" x14ac:dyDescent="0.25">
      <c r="A4681" s="405"/>
      <c r="B4681" s="400"/>
      <c r="C4681" s="403"/>
      <c r="D4681" s="403"/>
      <c r="E4681" s="403"/>
      <c r="I4681" s="404"/>
      <c r="Q4681" s="405"/>
      <c r="S4681" s="405"/>
      <c r="T4681" s="403"/>
      <c r="U4681" s="406"/>
      <c r="V4681" s="400"/>
      <c r="W4681" s="405"/>
      <c r="X4681" s="405"/>
      <c r="Y4681" s="403"/>
      <c r="Z4681" s="407"/>
      <c r="AA4681" s="403"/>
      <c r="AB4681" s="405"/>
      <c r="AC4681" s="403"/>
      <c r="AD4681" s="406"/>
      <c r="AG4681" s="403"/>
      <c r="AH4681" s="403"/>
      <c r="AI4681" s="405"/>
      <c r="AL4681" s="403"/>
      <c r="AN4681" s="403"/>
      <c r="AO4681" s="405"/>
      <c r="AP4681" s="403"/>
      <c r="AQ4681" s="403"/>
      <c r="AR4681" s="403"/>
      <c r="AS4681" s="403"/>
      <c r="AT4681" s="403"/>
      <c r="AU4681" s="403"/>
      <c r="AV4681" s="405"/>
      <c r="AW4681" s="404"/>
      <c r="AY4681" s="403"/>
      <c r="BC4681" s="403"/>
      <c r="BD4681" s="403"/>
      <c r="BE4681" s="403"/>
      <c r="BF4681" s="403"/>
      <c r="BG4681" s="403"/>
      <c r="BH4681" s="403"/>
      <c r="BI4681" s="403"/>
      <c r="BJ4681" s="403"/>
      <c r="BK4681" s="403"/>
    </row>
    <row r="4682" spans="1:63" x14ac:dyDescent="0.25">
      <c r="A4682" s="405"/>
      <c r="B4682" s="400"/>
      <c r="C4682" s="403"/>
      <c r="D4682" s="403"/>
      <c r="E4682" s="403"/>
      <c r="I4682" s="404"/>
      <c r="Q4682" s="405"/>
      <c r="S4682" s="405"/>
      <c r="T4682" s="403"/>
      <c r="U4682" s="406"/>
      <c r="V4682" s="400"/>
      <c r="W4682" s="405"/>
      <c r="X4682" s="405"/>
      <c r="Y4682" s="403"/>
      <c r="Z4682" s="407"/>
      <c r="AA4682" s="403"/>
      <c r="AB4682" s="405"/>
      <c r="AC4682" s="403"/>
      <c r="AD4682" s="406"/>
      <c r="AG4682" s="403"/>
      <c r="AH4682" s="403"/>
      <c r="AI4682" s="405"/>
      <c r="AL4682" s="403"/>
      <c r="AN4682" s="403"/>
      <c r="AO4682" s="405"/>
      <c r="AP4682" s="403"/>
      <c r="AQ4682" s="403"/>
      <c r="AR4682" s="403"/>
      <c r="AS4682" s="403"/>
      <c r="AT4682" s="403"/>
      <c r="AU4682" s="403"/>
      <c r="AV4682" s="405"/>
      <c r="AW4682" s="404"/>
      <c r="AY4682" s="403"/>
      <c r="BC4682" s="403"/>
      <c r="BD4682" s="403"/>
      <c r="BE4682" s="403"/>
      <c r="BF4682" s="403"/>
      <c r="BG4682" s="403"/>
      <c r="BH4682" s="403"/>
      <c r="BI4682" s="403"/>
      <c r="BJ4682" s="403"/>
      <c r="BK4682" s="403"/>
    </row>
    <row r="4683" spans="1:63" x14ac:dyDescent="0.25">
      <c r="A4683" s="405"/>
      <c r="B4683" s="400"/>
      <c r="C4683" s="403"/>
      <c r="D4683" s="403"/>
      <c r="E4683" s="403"/>
      <c r="I4683" s="404"/>
      <c r="Q4683" s="405"/>
      <c r="S4683" s="405"/>
      <c r="T4683" s="403"/>
      <c r="U4683" s="406"/>
      <c r="V4683" s="400"/>
      <c r="W4683" s="405"/>
      <c r="X4683" s="405"/>
      <c r="Y4683" s="403"/>
      <c r="Z4683" s="407"/>
      <c r="AA4683" s="403"/>
      <c r="AB4683" s="405"/>
      <c r="AC4683" s="403"/>
      <c r="AD4683" s="406"/>
      <c r="AG4683" s="403"/>
      <c r="AH4683" s="403"/>
      <c r="AI4683" s="405"/>
      <c r="AL4683" s="403"/>
      <c r="AN4683" s="403"/>
      <c r="AO4683" s="405"/>
      <c r="AP4683" s="403"/>
      <c r="AQ4683" s="403"/>
      <c r="AR4683" s="403"/>
      <c r="AS4683" s="403"/>
      <c r="AT4683" s="403"/>
      <c r="AU4683" s="403"/>
      <c r="AV4683" s="405"/>
      <c r="AW4683" s="404"/>
      <c r="AY4683" s="403"/>
      <c r="BC4683" s="403"/>
      <c r="BD4683" s="403"/>
      <c r="BE4683" s="403"/>
      <c r="BF4683" s="403"/>
      <c r="BG4683" s="403"/>
      <c r="BH4683" s="403"/>
      <c r="BI4683" s="403"/>
      <c r="BJ4683" s="403"/>
      <c r="BK4683" s="403"/>
    </row>
    <row r="4684" spans="1:63" x14ac:dyDescent="0.25">
      <c r="A4684" s="405"/>
      <c r="B4684" s="400"/>
      <c r="C4684" s="403"/>
      <c r="D4684" s="403"/>
      <c r="E4684" s="403"/>
      <c r="I4684" s="404"/>
      <c r="Q4684" s="405"/>
      <c r="S4684" s="405"/>
      <c r="T4684" s="403"/>
      <c r="U4684" s="406"/>
      <c r="V4684" s="400"/>
      <c r="W4684" s="405"/>
      <c r="X4684" s="405"/>
      <c r="Y4684" s="403"/>
      <c r="Z4684" s="407"/>
      <c r="AA4684" s="403"/>
      <c r="AB4684" s="405"/>
      <c r="AC4684" s="403"/>
      <c r="AD4684" s="406"/>
      <c r="AG4684" s="403"/>
      <c r="AH4684" s="403"/>
      <c r="AI4684" s="405"/>
      <c r="AL4684" s="403"/>
      <c r="AN4684" s="403"/>
      <c r="AO4684" s="405"/>
      <c r="AP4684" s="403"/>
      <c r="AQ4684" s="403"/>
      <c r="AR4684" s="403"/>
      <c r="AS4684" s="403"/>
      <c r="AT4684" s="403"/>
      <c r="AU4684" s="403"/>
      <c r="AV4684" s="405"/>
      <c r="AW4684" s="404"/>
      <c r="AY4684" s="403"/>
      <c r="BC4684" s="403"/>
      <c r="BD4684" s="403"/>
      <c r="BE4684" s="403"/>
      <c r="BF4684" s="403"/>
      <c r="BG4684" s="403"/>
      <c r="BH4684" s="403"/>
      <c r="BI4684" s="403"/>
      <c r="BJ4684" s="403"/>
      <c r="BK4684" s="403"/>
    </row>
    <row r="4685" spans="1:63" x14ac:dyDescent="0.25">
      <c r="A4685" s="405"/>
      <c r="B4685" s="400"/>
      <c r="C4685" s="403"/>
      <c r="D4685" s="403"/>
      <c r="E4685" s="403"/>
      <c r="I4685" s="404"/>
      <c r="Q4685" s="405"/>
      <c r="S4685" s="405"/>
      <c r="T4685" s="403"/>
      <c r="U4685" s="406"/>
      <c r="V4685" s="400"/>
      <c r="W4685" s="405"/>
      <c r="X4685" s="405"/>
      <c r="Y4685" s="403"/>
      <c r="Z4685" s="407"/>
      <c r="AA4685" s="403"/>
      <c r="AB4685" s="405"/>
      <c r="AC4685" s="403"/>
      <c r="AD4685" s="406"/>
      <c r="AG4685" s="403"/>
      <c r="AH4685" s="403"/>
      <c r="AI4685" s="405"/>
      <c r="AL4685" s="403"/>
      <c r="AN4685" s="403"/>
      <c r="AO4685" s="405"/>
      <c r="AP4685" s="403"/>
      <c r="AQ4685" s="403"/>
      <c r="AR4685" s="403"/>
      <c r="AS4685" s="403"/>
      <c r="AT4685" s="403"/>
      <c r="AU4685" s="403"/>
      <c r="AV4685" s="405"/>
      <c r="AW4685" s="404"/>
      <c r="AY4685" s="403"/>
      <c r="BC4685" s="403"/>
      <c r="BD4685" s="403"/>
      <c r="BE4685" s="403"/>
      <c r="BF4685" s="403"/>
      <c r="BG4685" s="403"/>
      <c r="BH4685" s="403"/>
      <c r="BI4685" s="403"/>
      <c r="BJ4685" s="403"/>
      <c r="BK4685" s="403"/>
    </row>
    <row r="4686" spans="1:63" x14ac:dyDescent="0.25">
      <c r="A4686" s="405"/>
      <c r="B4686" s="400"/>
      <c r="C4686" s="403"/>
      <c r="D4686" s="403"/>
      <c r="E4686" s="403"/>
      <c r="I4686" s="404"/>
      <c r="Q4686" s="405"/>
      <c r="S4686" s="405"/>
      <c r="T4686" s="403"/>
      <c r="U4686" s="406"/>
      <c r="V4686" s="400"/>
      <c r="W4686" s="405"/>
      <c r="X4686" s="405"/>
      <c r="Y4686" s="403"/>
      <c r="Z4686" s="407"/>
      <c r="AA4686" s="403"/>
      <c r="AB4686" s="405"/>
      <c r="AC4686" s="403"/>
      <c r="AD4686" s="406"/>
      <c r="AG4686" s="403"/>
      <c r="AH4686" s="403"/>
      <c r="AI4686" s="405"/>
      <c r="AL4686" s="403"/>
      <c r="AN4686" s="403"/>
      <c r="AO4686" s="405"/>
      <c r="AP4686" s="403"/>
      <c r="AQ4686" s="403"/>
      <c r="AR4686" s="403"/>
      <c r="AS4686" s="403"/>
      <c r="AT4686" s="403"/>
      <c r="AU4686" s="403"/>
      <c r="AV4686" s="405"/>
      <c r="AW4686" s="404"/>
      <c r="AY4686" s="403"/>
      <c r="BC4686" s="403"/>
      <c r="BD4686" s="403"/>
      <c r="BE4686" s="403"/>
      <c r="BF4686" s="403"/>
      <c r="BG4686" s="403"/>
      <c r="BH4686" s="403"/>
      <c r="BI4686" s="403"/>
      <c r="BJ4686" s="403"/>
      <c r="BK4686" s="403"/>
    </row>
    <row r="4687" spans="1:63" x14ac:dyDescent="0.25">
      <c r="A4687" s="405"/>
      <c r="B4687" s="400"/>
      <c r="C4687" s="403"/>
      <c r="D4687" s="403"/>
      <c r="E4687" s="403"/>
      <c r="I4687" s="404"/>
      <c r="Q4687" s="405"/>
      <c r="S4687" s="405"/>
      <c r="T4687" s="403"/>
      <c r="U4687" s="406"/>
      <c r="V4687" s="400"/>
      <c r="W4687" s="405"/>
      <c r="X4687" s="405"/>
      <c r="Y4687" s="403"/>
      <c r="Z4687" s="407"/>
      <c r="AA4687" s="403"/>
      <c r="AB4687" s="405"/>
      <c r="AC4687" s="403"/>
      <c r="AD4687" s="406"/>
      <c r="AG4687" s="403"/>
      <c r="AH4687" s="403"/>
      <c r="AI4687" s="405"/>
      <c r="AL4687" s="403"/>
      <c r="AN4687" s="403"/>
      <c r="AO4687" s="405"/>
      <c r="AP4687" s="403"/>
      <c r="AQ4687" s="403"/>
      <c r="AR4687" s="403"/>
      <c r="AS4687" s="403"/>
      <c r="AT4687" s="403"/>
      <c r="AU4687" s="403"/>
      <c r="AV4687" s="405"/>
      <c r="AW4687" s="404"/>
      <c r="AY4687" s="403"/>
      <c r="BC4687" s="403"/>
      <c r="BD4687" s="403"/>
      <c r="BE4687" s="403"/>
      <c r="BF4687" s="403"/>
      <c r="BG4687" s="403"/>
      <c r="BH4687" s="403"/>
      <c r="BI4687" s="403"/>
      <c r="BJ4687" s="403"/>
      <c r="BK4687" s="403"/>
    </row>
    <row r="4688" spans="1:63" x14ac:dyDescent="0.25">
      <c r="A4688" s="405"/>
      <c r="B4688" s="400"/>
      <c r="C4688" s="403"/>
      <c r="D4688" s="403"/>
      <c r="E4688" s="403"/>
      <c r="I4688" s="404"/>
      <c r="Q4688" s="405"/>
      <c r="S4688" s="405"/>
      <c r="T4688" s="403"/>
      <c r="U4688" s="406"/>
      <c r="V4688" s="400"/>
      <c r="W4688" s="405"/>
      <c r="X4688" s="405"/>
      <c r="Y4688" s="403"/>
      <c r="Z4688" s="407"/>
      <c r="AA4688" s="403"/>
      <c r="AB4688" s="405"/>
      <c r="AC4688" s="403"/>
      <c r="AD4688" s="406"/>
      <c r="AG4688" s="403"/>
      <c r="AH4688" s="403"/>
      <c r="AI4688" s="405"/>
      <c r="AL4688" s="403"/>
      <c r="AN4688" s="403"/>
      <c r="AO4688" s="405"/>
      <c r="AP4688" s="403"/>
      <c r="AQ4688" s="403"/>
      <c r="AR4688" s="403"/>
      <c r="AS4688" s="403"/>
      <c r="AT4688" s="403"/>
      <c r="AU4688" s="403"/>
      <c r="AV4688" s="405"/>
      <c r="AW4688" s="404"/>
      <c r="AY4688" s="403"/>
      <c r="BC4688" s="403"/>
      <c r="BD4688" s="403"/>
      <c r="BE4688" s="403"/>
      <c r="BF4688" s="403"/>
      <c r="BG4688" s="403"/>
      <c r="BH4688" s="403"/>
      <c r="BI4688" s="403"/>
      <c r="BJ4688" s="403"/>
      <c r="BK4688" s="403"/>
    </row>
    <row r="4689" spans="1:63" x14ac:dyDescent="0.25">
      <c r="A4689" s="405"/>
      <c r="B4689" s="400"/>
      <c r="C4689" s="403"/>
      <c r="D4689" s="403"/>
      <c r="E4689" s="403"/>
      <c r="I4689" s="404"/>
      <c r="Q4689" s="405"/>
      <c r="S4689" s="405"/>
      <c r="T4689" s="403"/>
      <c r="U4689" s="406"/>
      <c r="V4689" s="400"/>
      <c r="W4689" s="405"/>
      <c r="X4689" s="405"/>
      <c r="Y4689" s="403"/>
      <c r="Z4689" s="407"/>
      <c r="AA4689" s="403"/>
      <c r="AB4689" s="405"/>
      <c r="AC4689" s="403"/>
      <c r="AD4689" s="406"/>
      <c r="AG4689" s="403"/>
      <c r="AH4689" s="403"/>
      <c r="AI4689" s="405"/>
      <c r="AL4689" s="403"/>
      <c r="AN4689" s="403"/>
      <c r="AO4689" s="405"/>
      <c r="AP4689" s="403"/>
      <c r="AQ4689" s="403"/>
      <c r="AR4689" s="403"/>
      <c r="AS4689" s="403"/>
      <c r="AT4689" s="403"/>
      <c r="AU4689" s="403"/>
      <c r="AV4689" s="405"/>
      <c r="AW4689" s="404"/>
      <c r="AY4689" s="403"/>
      <c r="BC4689" s="403"/>
      <c r="BD4689" s="403"/>
      <c r="BE4689" s="403"/>
      <c r="BF4689" s="403"/>
      <c r="BG4689" s="403"/>
      <c r="BH4689" s="403"/>
      <c r="BI4689" s="403"/>
      <c r="BJ4689" s="403"/>
      <c r="BK4689" s="403"/>
    </row>
    <row r="4690" spans="1:63" x14ac:dyDescent="0.25">
      <c r="A4690" s="405"/>
      <c r="B4690" s="400"/>
      <c r="C4690" s="403"/>
      <c r="D4690" s="403"/>
      <c r="E4690" s="403"/>
      <c r="I4690" s="404"/>
      <c r="Q4690" s="405"/>
      <c r="S4690" s="405"/>
      <c r="T4690" s="403"/>
      <c r="U4690" s="406"/>
      <c r="V4690" s="400"/>
      <c r="W4690" s="405"/>
      <c r="X4690" s="405"/>
      <c r="Y4690" s="403"/>
      <c r="Z4690" s="407"/>
      <c r="AA4690" s="403"/>
      <c r="AB4690" s="405"/>
      <c r="AC4690" s="403"/>
      <c r="AD4690" s="406"/>
      <c r="AG4690" s="403"/>
      <c r="AH4690" s="403"/>
      <c r="AI4690" s="405"/>
      <c r="AL4690" s="403"/>
      <c r="AN4690" s="403"/>
      <c r="AO4690" s="405"/>
      <c r="AP4690" s="403"/>
      <c r="AQ4690" s="403"/>
      <c r="AR4690" s="403"/>
      <c r="AS4690" s="403"/>
      <c r="AT4690" s="403"/>
      <c r="AU4690" s="403"/>
      <c r="AV4690" s="405"/>
      <c r="AW4690" s="404"/>
      <c r="AY4690" s="403"/>
      <c r="BC4690" s="403"/>
      <c r="BD4690" s="403"/>
      <c r="BE4690" s="403"/>
      <c r="BF4690" s="403"/>
      <c r="BG4690" s="403"/>
      <c r="BH4690" s="403"/>
      <c r="BI4690" s="403"/>
      <c r="BJ4690" s="403"/>
      <c r="BK4690" s="403"/>
    </row>
    <row r="4691" spans="1:63" x14ac:dyDescent="0.25">
      <c r="A4691" s="405"/>
      <c r="B4691" s="400"/>
      <c r="C4691" s="403"/>
      <c r="D4691" s="403"/>
      <c r="E4691" s="403"/>
      <c r="I4691" s="404"/>
      <c r="Q4691" s="405"/>
      <c r="S4691" s="405"/>
      <c r="T4691" s="403"/>
      <c r="U4691" s="406"/>
      <c r="V4691" s="400"/>
      <c r="W4691" s="405"/>
      <c r="X4691" s="405"/>
      <c r="Y4691" s="403"/>
      <c r="Z4691" s="407"/>
      <c r="AA4691" s="403"/>
      <c r="AB4691" s="405"/>
      <c r="AC4691" s="403"/>
      <c r="AD4691" s="406"/>
      <c r="AG4691" s="403"/>
      <c r="AH4691" s="403"/>
      <c r="AI4691" s="405"/>
      <c r="AL4691" s="403"/>
      <c r="AN4691" s="403"/>
      <c r="AO4691" s="405"/>
      <c r="AP4691" s="403"/>
      <c r="AQ4691" s="403"/>
      <c r="AR4691" s="403"/>
      <c r="AS4691" s="403"/>
      <c r="AT4691" s="403"/>
      <c r="AU4691" s="403"/>
      <c r="AV4691" s="405"/>
      <c r="AW4691" s="404"/>
      <c r="AY4691" s="403"/>
      <c r="BC4691" s="403"/>
      <c r="BD4691" s="403"/>
      <c r="BE4691" s="403"/>
      <c r="BF4691" s="403"/>
      <c r="BG4691" s="403"/>
      <c r="BH4691" s="403"/>
      <c r="BI4691" s="403"/>
      <c r="BJ4691" s="403"/>
      <c r="BK4691" s="403"/>
    </row>
    <row r="4692" spans="1:63" x14ac:dyDescent="0.25">
      <c r="A4692" s="405"/>
      <c r="B4692" s="400"/>
      <c r="C4692" s="403"/>
      <c r="D4692" s="403"/>
      <c r="E4692" s="403"/>
      <c r="I4692" s="404"/>
      <c r="Q4692" s="405"/>
      <c r="S4692" s="405"/>
      <c r="T4692" s="403"/>
      <c r="U4692" s="406"/>
      <c r="V4692" s="400"/>
      <c r="W4692" s="405"/>
      <c r="X4692" s="405"/>
      <c r="Y4692" s="403"/>
      <c r="Z4692" s="407"/>
      <c r="AA4692" s="403"/>
      <c r="AB4692" s="405"/>
      <c r="AC4692" s="403"/>
      <c r="AD4692" s="406"/>
      <c r="AG4692" s="403"/>
      <c r="AH4692" s="403"/>
      <c r="AI4692" s="405"/>
      <c r="AL4692" s="403"/>
      <c r="AN4692" s="403"/>
      <c r="AO4692" s="405"/>
      <c r="AP4692" s="403"/>
      <c r="AQ4692" s="403"/>
      <c r="AR4692" s="403"/>
      <c r="AS4692" s="403"/>
      <c r="AT4692" s="403"/>
      <c r="AU4692" s="403"/>
      <c r="AV4692" s="405"/>
      <c r="AW4692" s="404"/>
      <c r="AY4692" s="403"/>
      <c r="BC4692" s="403"/>
      <c r="BD4692" s="403"/>
      <c r="BE4692" s="403"/>
      <c r="BF4692" s="403"/>
      <c r="BG4692" s="403"/>
      <c r="BH4692" s="403"/>
      <c r="BI4692" s="403"/>
      <c r="BJ4692" s="403"/>
      <c r="BK4692" s="403"/>
    </row>
    <row r="4693" spans="1:63" x14ac:dyDescent="0.25">
      <c r="A4693" s="405"/>
      <c r="B4693" s="400"/>
      <c r="C4693" s="403"/>
      <c r="D4693" s="403"/>
      <c r="E4693" s="403"/>
      <c r="I4693" s="404"/>
      <c r="Q4693" s="405"/>
      <c r="S4693" s="405"/>
      <c r="T4693" s="403"/>
      <c r="U4693" s="406"/>
      <c r="V4693" s="400"/>
      <c r="W4693" s="405"/>
      <c r="X4693" s="405"/>
      <c r="Y4693" s="403"/>
      <c r="Z4693" s="407"/>
      <c r="AA4693" s="403"/>
      <c r="AB4693" s="405"/>
      <c r="AC4693" s="403"/>
      <c r="AD4693" s="406"/>
      <c r="AG4693" s="403"/>
      <c r="AH4693" s="403"/>
      <c r="AI4693" s="405"/>
      <c r="AL4693" s="403"/>
      <c r="AN4693" s="403"/>
      <c r="AO4693" s="405"/>
      <c r="AP4693" s="403"/>
      <c r="AQ4693" s="403"/>
      <c r="AR4693" s="403"/>
      <c r="AS4693" s="403"/>
      <c r="AT4693" s="403"/>
      <c r="AU4693" s="403"/>
      <c r="AV4693" s="405"/>
      <c r="AW4693" s="404"/>
      <c r="AY4693" s="403"/>
      <c r="BC4693" s="403"/>
      <c r="BD4693" s="403"/>
      <c r="BE4693" s="403"/>
      <c r="BF4693" s="403"/>
      <c r="BG4693" s="403"/>
      <c r="BH4693" s="403"/>
      <c r="BI4693" s="403"/>
      <c r="BJ4693" s="403"/>
      <c r="BK4693" s="403"/>
    </row>
    <row r="4694" spans="1:63" x14ac:dyDescent="0.25">
      <c r="A4694" s="405"/>
      <c r="B4694" s="400"/>
      <c r="C4694" s="403"/>
      <c r="D4694" s="403"/>
      <c r="E4694" s="403"/>
      <c r="I4694" s="404"/>
      <c r="Q4694" s="405"/>
      <c r="S4694" s="405"/>
      <c r="T4694" s="403"/>
      <c r="U4694" s="406"/>
      <c r="V4694" s="400"/>
      <c r="W4694" s="405"/>
      <c r="X4694" s="405"/>
      <c r="Y4694" s="403"/>
      <c r="Z4694" s="407"/>
      <c r="AA4694" s="403"/>
      <c r="AB4694" s="405"/>
      <c r="AC4694" s="403"/>
      <c r="AD4694" s="406"/>
      <c r="AG4694" s="403"/>
      <c r="AH4694" s="403"/>
      <c r="AI4694" s="405"/>
      <c r="AL4694" s="403"/>
      <c r="AN4694" s="403"/>
      <c r="AO4694" s="405"/>
      <c r="AP4694" s="403"/>
      <c r="AQ4694" s="403"/>
      <c r="AR4694" s="403"/>
      <c r="AS4694" s="403"/>
      <c r="AT4694" s="403"/>
      <c r="AU4694" s="403"/>
      <c r="AV4694" s="405"/>
      <c r="AW4694" s="404"/>
      <c r="AY4694" s="403"/>
      <c r="BC4694" s="403"/>
      <c r="BD4694" s="403"/>
      <c r="BE4694" s="403"/>
      <c r="BF4694" s="403"/>
      <c r="BG4694" s="403"/>
      <c r="BH4694" s="403"/>
      <c r="BI4694" s="403"/>
      <c r="BJ4694" s="403"/>
      <c r="BK4694" s="403"/>
    </row>
    <row r="4695" spans="1:63" x14ac:dyDescent="0.25">
      <c r="A4695" s="405"/>
      <c r="B4695" s="400"/>
      <c r="C4695" s="403"/>
      <c r="D4695" s="403"/>
      <c r="E4695" s="403"/>
      <c r="I4695" s="404"/>
      <c r="Q4695" s="405"/>
      <c r="S4695" s="405"/>
      <c r="T4695" s="403"/>
      <c r="U4695" s="406"/>
      <c r="V4695" s="400"/>
      <c r="W4695" s="405"/>
      <c r="X4695" s="405"/>
      <c r="Y4695" s="403"/>
      <c r="Z4695" s="407"/>
      <c r="AA4695" s="403"/>
      <c r="AB4695" s="405"/>
      <c r="AC4695" s="403"/>
      <c r="AD4695" s="406"/>
      <c r="AG4695" s="403"/>
      <c r="AH4695" s="403"/>
      <c r="AI4695" s="405"/>
      <c r="AL4695" s="403"/>
      <c r="AN4695" s="403"/>
      <c r="AO4695" s="405"/>
      <c r="AP4695" s="403"/>
      <c r="AQ4695" s="403"/>
      <c r="AR4695" s="403"/>
      <c r="AS4695" s="403"/>
      <c r="AT4695" s="403"/>
      <c r="AU4695" s="403"/>
      <c r="AV4695" s="405"/>
      <c r="AW4695" s="404"/>
      <c r="AY4695" s="403"/>
      <c r="BC4695" s="403"/>
      <c r="BD4695" s="403"/>
      <c r="BE4695" s="403"/>
      <c r="BF4695" s="403"/>
      <c r="BG4695" s="403"/>
      <c r="BH4695" s="403"/>
      <c r="BI4695" s="403"/>
      <c r="BJ4695" s="403"/>
      <c r="BK4695" s="403"/>
    </row>
    <row r="4696" spans="1:63" x14ac:dyDescent="0.25">
      <c r="A4696" s="405"/>
      <c r="B4696" s="400"/>
      <c r="C4696" s="403"/>
      <c r="D4696" s="403"/>
      <c r="E4696" s="403"/>
      <c r="I4696" s="404"/>
      <c r="Q4696" s="405"/>
      <c r="S4696" s="405"/>
      <c r="T4696" s="403"/>
      <c r="U4696" s="406"/>
      <c r="V4696" s="400"/>
      <c r="W4696" s="405"/>
      <c r="X4696" s="405"/>
      <c r="Y4696" s="403"/>
      <c r="Z4696" s="407"/>
      <c r="AA4696" s="403"/>
      <c r="AB4696" s="405"/>
      <c r="AC4696" s="403"/>
      <c r="AD4696" s="406"/>
      <c r="AG4696" s="403"/>
      <c r="AH4696" s="403"/>
      <c r="AI4696" s="405"/>
      <c r="AL4696" s="403"/>
      <c r="AN4696" s="403"/>
      <c r="AO4696" s="405"/>
      <c r="AP4696" s="403"/>
      <c r="AQ4696" s="403"/>
      <c r="AR4696" s="403"/>
      <c r="AS4696" s="403"/>
      <c r="AT4696" s="403"/>
      <c r="AU4696" s="403"/>
      <c r="AV4696" s="405"/>
      <c r="AW4696" s="404"/>
      <c r="AY4696" s="403"/>
      <c r="BC4696" s="403"/>
      <c r="BD4696" s="403"/>
      <c r="BE4696" s="403"/>
      <c r="BF4696" s="403"/>
      <c r="BG4696" s="403"/>
      <c r="BH4696" s="403"/>
      <c r="BI4696" s="403"/>
      <c r="BJ4696" s="403"/>
      <c r="BK4696" s="403"/>
    </row>
    <row r="4697" spans="1:63" x14ac:dyDescent="0.25">
      <c r="A4697" s="405"/>
      <c r="B4697" s="400"/>
      <c r="C4697" s="403"/>
      <c r="D4697" s="403"/>
      <c r="E4697" s="403"/>
      <c r="I4697" s="404"/>
      <c r="Q4697" s="405"/>
      <c r="S4697" s="405"/>
      <c r="T4697" s="403"/>
      <c r="U4697" s="406"/>
      <c r="V4697" s="400"/>
      <c r="W4697" s="405"/>
      <c r="X4697" s="405"/>
      <c r="Y4697" s="403"/>
      <c r="Z4697" s="407"/>
      <c r="AA4697" s="403"/>
      <c r="AB4697" s="405"/>
      <c r="AC4697" s="403"/>
      <c r="AD4697" s="406"/>
      <c r="AG4697" s="403"/>
      <c r="AH4697" s="403"/>
      <c r="AI4697" s="405"/>
      <c r="AL4697" s="403"/>
      <c r="AN4697" s="403"/>
      <c r="AO4697" s="405"/>
      <c r="AP4697" s="403"/>
      <c r="AQ4697" s="403"/>
      <c r="AR4697" s="403"/>
      <c r="AS4697" s="403"/>
      <c r="AT4697" s="403"/>
      <c r="AU4697" s="403"/>
      <c r="AV4697" s="405"/>
      <c r="AW4697" s="404"/>
      <c r="AY4697" s="403"/>
      <c r="BC4697" s="403"/>
      <c r="BD4697" s="403"/>
      <c r="BE4697" s="403"/>
      <c r="BF4697" s="403"/>
      <c r="BG4697" s="403"/>
      <c r="BH4697" s="403"/>
      <c r="BI4697" s="403"/>
      <c r="BJ4697" s="403"/>
      <c r="BK4697" s="403"/>
    </row>
    <row r="4698" spans="1:63" x14ac:dyDescent="0.25">
      <c r="A4698" s="405"/>
      <c r="B4698" s="400"/>
      <c r="C4698" s="403"/>
      <c r="D4698" s="403"/>
      <c r="E4698" s="403"/>
      <c r="I4698" s="404"/>
      <c r="Q4698" s="405"/>
      <c r="S4698" s="405"/>
      <c r="T4698" s="403"/>
      <c r="U4698" s="406"/>
      <c r="V4698" s="400"/>
      <c r="W4698" s="405"/>
      <c r="X4698" s="405"/>
      <c r="Y4698" s="403"/>
      <c r="Z4698" s="407"/>
      <c r="AA4698" s="403"/>
      <c r="AB4698" s="405"/>
      <c r="AC4698" s="403"/>
      <c r="AD4698" s="406"/>
      <c r="AG4698" s="403"/>
      <c r="AH4698" s="403"/>
      <c r="AI4698" s="405"/>
      <c r="AL4698" s="403"/>
      <c r="AN4698" s="403"/>
      <c r="AO4698" s="405"/>
      <c r="AP4698" s="403"/>
      <c r="AQ4698" s="403"/>
      <c r="AR4698" s="403"/>
      <c r="AS4698" s="403"/>
      <c r="AT4698" s="403"/>
      <c r="AU4698" s="403"/>
      <c r="AV4698" s="405"/>
      <c r="AW4698" s="404"/>
      <c r="AY4698" s="403"/>
      <c r="BC4698" s="403"/>
      <c r="BD4698" s="403"/>
      <c r="BE4698" s="403"/>
      <c r="BF4698" s="403"/>
      <c r="BG4698" s="403"/>
      <c r="BH4698" s="403"/>
      <c r="BI4698" s="403"/>
      <c r="BJ4698" s="403"/>
      <c r="BK4698" s="403"/>
    </row>
    <row r="4699" spans="1:63" x14ac:dyDescent="0.25">
      <c r="A4699" s="405"/>
      <c r="B4699" s="400"/>
      <c r="C4699" s="403"/>
      <c r="D4699" s="403"/>
      <c r="E4699" s="403"/>
      <c r="I4699" s="404"/>
      <c r="Q4699" s="405"/>
      <c r="S4699" s="405"/>
      <c r="T4699" s="403"/>
      <c r="U4699" s="406"/>
      <c r="V4699" s="400"/>
      <c r="W4699" s="405"/>
      <c r="X4699" s="405"/>
      <c r="Y4699" s="403"/>
      <c r="Z4699" s="407"/>
      <c r="AA4699" s="403"/>
      <c r="AB4699" s="405"/>
      <c r="AC4699" s="403"/>
      <c r="AD4699" s="406"/>
      <c r="AG4699" s="403"/>
      <c r="AH4699" s="403"/>
      <c r="AI4699" s="405"/>
      <c r="AL4699" s="403"/>
      <c r="AN4699" s="403"/>
      <c r="AO4699" s="405"/>
      <c r="AP4699" s="403"/>
      <c r="AQ4699" s="403"/>
      <c r="AR4699" s="403"/>
      <c r="AS4699" s="403"/>
      <c r="AT4699" s="403"/>
      <c r="AU4699" s="403"/>
      <c r="AV4699" s="405"/>
      <c r="AW4699" s="404"/>
      <c r="AY4699" s="403"/>
      <c r="BC4699" s="403"/>
      <c r="BD4699" s="403"/>
      <c r="BE4699" s="403"/>
      <c r="BF4699" s="403"/>
      <c r="BG4699" s="403"/>
      <c r="BH4699" s="403"/>
      <c r="BI4699" s="403"/>
      <c r="BJ4699" s="403"/>
      <c r="BK4699" s="403"/>
    </row>
    <row r="4700" spans="1:63" x14ac:dyDescent="0.25">
      <c r="A4700" s="405"/>
      <c r="B4700" s="400"/>
      <c r="C4700" s="403"/>
      <c r="D4700" s="403"/>
      <c r="E4700" s="403"/>
      <c r="I4700" s="404"/>
      <c r="Q4700" s="405"/>
      <c r="S4700" s="405"/>
      <c r="T4700" s="403"/>
      <c r="U4700" s="406"/>
      <c r="V4700" s="400"/>
      <c r="W4700" s="405"/>
      <c r="X4700" s="405"/>
      <c r="Y4700" s="403"/>
      <c r="Z4700" s="407"/>
      <c r="AA4700" s="403"/>
      <c r="AB4700" s="405"/>
      <c r="AC4700" s="403"/>
      <c r="AD4700" s="406"/>
      <c r="AG4700" s="403"/>
      <c r="AH4700" s="403"/>
      <c r="AI4700" s="405"/>
      <c r="AL4700" s="403"/>
      <c r="AN4700" s="403"/>
      <c r="AO4700" s="405"/>
      <c r="AP4700" s="403"/>
      <c r="AQ4700" s="403"/>
      <c r="AR4700" s="403"/>
      <c r="AS4700" s="403"/>
      <c r="AT4700" s="403"/>
      <c r="AU4700" s="403"/>
      <c r="AV4700" s="405"/>
      <c r="AW4700" s="404"/>
      <c r="AY4700" s="403"/>
      <c r="BC4700" s="403"/>
      <c r="BD4700" s="403"/>
      <c r="BE4700" s="403"/>
      <c r="BF4700" s="403"/>
      <c r="BG4700" s="403"/>
      <c r="BH4700" s="403"/>
      <c r="BI4700" s="403"/>
      <c r="BJ4700" s="403"/>
      <c r="BK4700" s="403"/>
    </row>
    <row r="4701" spans="1:63" x14ac:dyDescent="0.25">
      <c r="A4701" s="405"/>
      <c r="B4701" s="400"/>
      <c r="C4701" s="403"/>
      <c r="D4701" s="403"/>
      <c r="E4701" s="403"/>
      <c r="I4701" s="404"/>
      <c r="Q4701" s="405"/>
      <c r="S4701" s="405"/>
      <c r="T4701" s="403"/>
      <c r="U4701" s="406"/>
      <c r="V4701" s="400"/>
      <c r="W4701" s="405"/>
      <c r="X4701" s="405"/>
      <c r="Y4701" s="403"/>
      <c r="Z4701" s="407"/>
      <c r="AA4701" s="403"/>
      <c r="AB4701" s="405"/>
      <c r="AC4701" s="403"/>
      <c r="AD4701" s="406"/>
      <c r="AG4701" s="403"/>
      <c r="AH4701" s="403"/>
      <c r="AI4701" s="405"/>
      <c r="AL4701" s="403"/>
      <c r="AN4701" s="403"/>
      <c r="AO4701" s="405"/>
      <c r="AP4701" s="403"/>
      <c r="AQ4701" s="403"/>
      <c r="AR4701" s="403"/>
      <c r="AS4701" s="403"/>
      <c r="AT4701" s="403"/>
      <c r="AU4701" s="403"/>
      <c r="AV4701" s="405"/>
      <c r="AW4701" s="404"/>
      <c r="AY4701" s="403"/>
      <c r="BC4701" s="403"/>
      <c r="BD4701" s="403"/>
      <c r="BE4701" s="403"/>
      <c r="BF4701" s="403"/>
      <c r="BG4701" s="403"/>
      <c r="BH4701" s="403"/>
      <c r="BI4701" s="403"/>
      <c r="BJ4701" s="403"/>
      <c r="BK4701" s="403"/>
    </row>
    <row r="4702" spans="1:63" x14ac:dyDescent="0.25">
      <c r="A4702" s="405"/>
      <c r="B4702" s="400"/>
      <c r="C4702" s="403"/>
      <c r="D4702" s="403"/>
      <c r="E4702" s="403"/>
      <c r="I4702" s="404"/>
      <c r="Q4702" s="405"/>
      <c r="S4702" s="405"/>
      <c r="T4702" s="403"/>
      <c r="U4702" s="406"/>
      <c r="V4702" s="400"/>
      <c r="W4702" s="405"/>
      <c r="X4702" s="405"/>
      <c r="Y4702" s="403"/>
      <c r="Z4702" s="407"/>
      <c r="AA4702" s="403"/>
      <c r="AB4702" s="405"/>
      <c r="AC4702" s="403"/>
      <c r="AD4702" s="406"/>
      <c r="AG4702" s="403"/>
      <c r="AH4702" s="403"/>
      <c r="AI4702" s="405"/>
      <c r="AL4702" s="403"/>
      <c r="AN4702" s="403"/>
      <c r="AO4702" s="405"/>
      <c r="AP4702" s="403"/>
      <c r="AQ4702" s="403"/>
      <c r="AR4702" s="403"/>
      <c r="AS4702" s="403"/>
      <c r="AT4702" s="403"/>
      <c r="AU4702" s="403"/>
      <c r="AV4702" s="405"/>
      <c r="AW4702" s="404"/>
      <c r="AY4702" s="403"/>
      <c r="BC4702" s="403"/>
      <c r="BD4702" s="403"/>
      <c r="BE4702" s="403"/>
      <c r="BF4702" s="403"/>
      <c r="BG4702" s="403"/>
      <c r="BH4702" s="403"/>
      <c r="BI4702" s="403"/>
      <c r="BJ4702" s="403"/>
      <c r="BK4702" s="403"/>
    </row>
    <row r="4703" spans="1:63" x14ac:dyDescent="0.25">
      <c r="A4703" s="405"/>
      <c r="B4703" s="400"/>
      <c r="C4703" s="403"/>
      <c r="D4703" s="403"/>
      <c r="E4703" s="403"/>
      <c r="I4703" s="404"/>
      <c r="Q4703" s="405"/>
      <c r="S4703" s="405"/>
      <c r="T4703" s="403"/>
      <c r="U4703" s="406"/>
      <c r="V4703" s="400"/>
      <c r="W4703" s="405"/>
      <c r="X4703" s="405"/>
      <c r="Y4703" s="403"/>
      <c r="Z4703" s="407"/>
      <c r="AA4703" s="403"/>
      <c r="AB4703" s="405"/>
      <c r="AC4703" s="403"/>
      <c r="AD4703" s="406"/>
      <c r="AG4703" s="403"/>
      <c r="AH4703" s="403"/>
      <c r="AI4703" s="405"/>
      <c r="AL4703" s="403"/>
      <c r="AN4703" s="403"/>
      <c r="AO4703" s="405"/>
      <c r="AP4703" s="403"/>
      <c r="AQ4703" s="403"/>
      <c r="AR4703" s="403"/>
      <c r="AS4703" s="403"/>
      <c r="AT4703" s="403"/>
      <c r="AU4703" s="403"/>
      <c r="AV4703" s="405"/>
      <c r="AW4703" s="404"/>
      <c r="AY4703" s="403"/>
      <c r="BC4703" s="403"/>
      <c r="BD4703" s="403"/>
      <c r="BE4703" s="403"/>
      <c r="BF4703" s="403"/>
      <c r="BG4703" s="403"/>
      <c r="BH4703" s="403"/>
      <c r="BI4703" s="403"/>
      <c r="BJ4703" s="403"/>
      <c r="BK4703" s="403"/>
    </row>
    <row r="4704" spans="1:63" x14ac:dyDescent="0.25">
      <c r="A4704" s="405"/>
      <c r="B4704" s="400"/>
      <c r="C4704" s="403"/>
      <c r="D4704" s="403"/>
      <c r="E4704" s="403"/>
      <c r="I4704" s="404"/>
      <c r="Q4704" s="405"/>
      <c r="S4704" s="405"/>
      <c r="T4704" s="403"/>
      <c r="U4704" s="406"/>
      <c r="V4704" s="400"/>
      <c r="W4704" s="405"/>
      <c r="X4704" s="405"/>
      <c r="Y4704" s="403"/>
      <c r="Z4704" s="407"/>
      <c r="AA4704" s="403"/>
      <c r="AB4704" s="405"/>
      <c r="AC4704" s="403"/>
      <c r="AD4704" s="406"/>
      <c r="AG4704" s="403"/>
      <c r="AH4704" s="403"/>
      <c r="AI4704" s="405"/>
      <c r="AL4704" s="403"/>
      <c r="AN4704" s="403"/>
      <c r="AO4704" s="405"/>
      <c r="AP4704" s="403"/>
      <c r="AQ4704" s="403"/>
      <c r="AR4704" s="403"/>
      <c r="AS4704" s="403"/>
      <c r="AT4704" s="403"/>
      <c r="AU4704" s="403"/>
      <c r="AV4704" s="405"/>
      <c r="AW4704" s="404"/>
      <c r="AY4704" s="403"/>
      <c r="BC4704" s="403"/>
      <c r="BD4704" s="403"/>
      <c r="BE4704" s="403"/>
      <c r="BF4704" s="403"/>
      <c r="BG4704" s="403"/>
      <c r="BH4704" s="403"/>
      <c r="BI4704" s="403"/>
      <c r="BJ4704" s="403"/>
      <c r="BK4704" s="403"/>
    </row>
    <row r="4705" spans="1:63" x14ac:dyDescent="0.25">
      <c r="A4705" s="405"/>
      <c r="B4705" s="400"/>
      <c r="C4705" s="403"/>
      <c r="D4705" s="403"/>
      <c r="E4705" s="403"/>
      <c r="I4705" s="404"/>
      <c r="Q4705" s="405"/>
      <c r="S4705" s="405"/>
      <c r="T4705" s="403"/>
      <c r="U4705" s="406"/>
      <c r="V4705" s="400"/>
      <c r="W4705" s="405"/>
      <c r="X4705" s="405"/>
      <c r="Y4705" s="403"/>
      <c r="Z4705" s="407"/>
      <c r="AA4705" s="403"/>
      <c r="AB4705" s="405"/>
      <c r="AC4705" s="403"/>
      <c r="AD4705" s="406"/>
      <c r="AG4705" s="403"/>
      <c r="AH4705" s="403"/>
      <c r="AI4705" s="405"/>
      <c r="AL4705" s="403"/>
      <c r="AN4705" s="403"/>
      <c r="AO4705" s="405"/>
      <c r="AP4705" s="403"/>
      <c r="AQ4705" s="403"/>
      <c r="AR4705" s="403"/>
      <c r="AS4705" s="403"/>
      <c r="AT4705" s="403"/>
      <c r="AU4705" s="403"/>
      <c r="AV4705" s="405"/>
      <c r="AW4705" s="404"/>
      <c r="AY4705" s="403"/>
      <c r="BC4705" s="403"/>
      <c r="BD4705" s="403"/>
      <c r="BE4705" s="403"/>
      <c r="BF4705" s="403"/>
      <c r="BG4705" s="403"/>
      <c r="BH4705" s="403"/>
      <c r="BI4705" s="403"/>
      <c r="BJ4705" s="403"/>
      <c r="BK4705" s="403"/>
    </row>
    <row r="4706" spans="1:63" x14ac:dyDescent="0.25">
      <c r="A4706" s="405"/>
      <c r="B4706" s="400"/>
      <c r="C4706" s="403"/>
      <c r="D4706" s="403"/>
      <c r="E4706" s="403"/>
      <c r="I4706" s="404"/>
      <c r="Q4706" s="405"/>
      <c r="S4706" s="405"/>
      <c r="T4706" s="403"/>
      <c r="U4706" s="406"/>
      <c r="V4706" s="400"/>
      <c r="W4706" s="405"/>
      <c r="X4706" s="405"/>
      <c r="Y4706" s="403"/>
      <c r="Z4706" s="407"/>
      <c r="AA4706" s="403"/>
      <c r="AB4706" s="405"/>
      <c r="AC4706" s="403"/>
      <c r="AD4706" s="406"/>
      <c r="AG4706" s="403"/>
      <c r="AH4706" s="403"/>
      <c r="AI4706" s="405"/>
      <c r="AL4706" s="403"/>
      <c r="AN4706" s="403"/>
      <c r="AO4706" s="405"/>
      <c r="AP4706" s="403"/>
      <c r="AQ4706" s="403"/>
      <c r="AR4706" s="403"/>
      <c r="AS4706" s="403"/>
      <c r="AT4706" s="403"/>
      <c r="AU4706" s="403"/>
      <c r="AV4706" s="405"/>
      <c r="AW4706" s="404"/>
      <c r="AY4706" s="403"/>
      <c r="BC4706" s="403"/>
      <c r="BD4706" s="403"/>
      <c r="BE4706" s="403"/>
      <c r="BF4706" s="403"/>
      <c r="BG4706" s="403"/>
      <c r="BH4706" s="403"/>
      <c r="BI4706" s="403"/>
      <c r="BJ4706" s="403"/>
      <c r="BK4706" s="403"/>
    </row>
    <row r="4707" spans="1:63" x14ac:dyDescent="0.25">
      <c r="A4707" s="405"/>
      <c r="B4707" s="400"/>
      <c r="C4707" s="403"/>
      <c r="D4707" s="403"/>
      <c r="E4707" s="403"/>
      <c r="I4707" s="404"/>
      <c r="Q4707" s="405"/>
      <c r="S4707" s="405"/>
      <c r="T4707" s="403"/>
      <c r="U4707" s="406"/>
      <c r="V4707" s="400"/>
      <c r="W4707" s="405"/>
      <c r="X4707" s="405"/>
      <c r="Y4707" s="403"/>
      <c r="Z4707" s="407"/>
      <c r="AA4707" s="403"/>
      <c r="AB4707" s="405"/>
      <c r="AC4707" s="403"/>
      <c r="AD4707" s="406"/>
      <c r="AG4707" s="403"/>
      <c r="AH4707" s="403"/>
      <c r="AI4707" s="405"/>
      <c r="AL4707" s="403"/>
      <c r="AN4707" s="403"/>
      <c r="AO4707" s="405"/>
      <c r="AP4707" s="403"/>
      <c r="AQ4707" s="403"/>
      <c r="AR4707" s="403"/>
      <c r="AS4707" s="403"/>
      <c r="AT4707" s="403"/>
      <c r="AU4707" s="403"/>
      <c r="AV4707" s="405"/>
      <c r="AW4707" s="404"/>
      <c r="AY4707" s="403"/>
      <c r="BC4707" s="403"/>
      <c r="BD4707" s="403"/>
      <c r="BE4707" s="403"/>
      <c r="BF4707" s="403"/>
      <c r="BG4707" s="403"/>
      <c r="BH4707" s="403"/>
      <c r="BI4707" s="403"/>
      <c r="BJ4707" s="403"/>
      <c r="BK4707" s="403"/>
    </row>
    <row r="4708" spans="1:63" x14ac:dyDescent="0.25">
      <c r="A4708" s="405"/>
      <c r="B4708" s="400"/>
      <c r="C4708" s="403"/>
      <c r="D4708" s="403"/>
      <c r="E4708" s="403"/>
      <c r="I4708" s="404"/>
      <c r="Q4708" s="405"/>
      <c r="S4708" s="405"/>
      <c r="T4708" s="403"/>
      <c r="U4708" s="406"/>
      <c r="V4708" s="400"/>
      <c r="W4708" s="405"/>
      <c r="X4708" s="405"/>
      <c r="Y4708" s="403"/>
      <c r="Z4708" s="407"/>
      <c r="AA4708" s="403"/>
      <c r="AB4708" s="405"/>
      <c r="AC4708" s="403"/>
      <c r="AD4708" s="406"/>
      <c r="AG4708" s="403"/>
      <c r="AH4708" s="403"/>
      <c r="AI4708" s="405"/>
      <c r="AL4708" s="403"/>
      <c r="AN4708" s="403"/>
      <c r="AO4708" s="405"/>
      <c r="AP4708" s="403"/>
      <c r="AQ4708" s="403"/>
      <c r="AR4708" s="403"/>
      <c r="AS4708" s="403"/>
      <c r="AT4708" s="403"/>
      <c r="AU4708" s="403"/>
      <c r="AV4708" s="405"/>
      <c r="AW4708" s="404"/>
      <c r="AY4708" s="403"/>
      <c r="BC4708" s="403"/>
      <c r="BD4708" s="403"/>
      <c r="BE4708" s="403"/>
      <c r="BF4708" s="403"/>
      <c r="BG4708" s="403"/>
      <c r="BH4708" s="403"/>
      <c r="BI4708" s="403"/>
      <c r="BJ4708" s="403"/>
      <c r="BK4708" s="403"/>
    </row>
    <row r="4709" spans="1:63" x14ac:dyDescent="0.25">
      <c r="A4709" s="405"/>
      <c r="B4709" s="400"/>
      <c r="C4709" s="403"/>
      <c r="D4709" s="403"/>
      <c r="E4709" s="403"/>
      <c r="I4709" s="404"/>
      <c r="Q4709" s="405"/>
      <c r="S4709" s="405"/>
      <c r="T4709" s="403"/>
      <c r="U4709" s="406"/>
      <c r="V4709" s="400"/>
      <c r="W4709" s="405"/>
      <c r="X4709" s="405"/>
      <c r="Y4709" s="403"/>
      <c r="Z4709" s="407"/>
      <c r="AA4709" s="403"/>
      <c r="AB4709" s="405"/>
      <c r="AC4709" s="403"/>
      <c r="AD4709" s="406"/>
      <c r="AG4709" s="403"/>
      <c r="AH4709" s="403"/>
      <c r="AI4709" s="405"/>
      <c r="AL4709" s="403"/>
      <c r="AN4709" s="403"/>
      <c r="AO4709" s="405"/>
      <c r="AP4709" s="403"/>
      <c r="AQ4709" s="403"/>
      <c r="AR4709" s="403"/>
      <c r="AS4709" s="403"/>
      <c r="AT4709" s="403"/>
      <c r="AU4709" s="403"/>
      <c r="AV4709" s="405"/>
      <c r="AW4709" s="404"/>
      <c r="AY4709" s="403"/>
      <c r="BC4709" s="403"/>
      <c r="BD4709" s="403"/>
      <c r="BE4709" s="403"/>
      <c r="BF4709" s="403"/>
      <c r="BG4709" s="403"/>
      <c r="BH4709" s="403"/>
      <c r="BI4709" s="403"/>
      <c r="BJ4709" s="403"/>
      <c r="BK4709" s="403"/>
    </row>
    <row r="4710" spans="1:63" x14ac:dyDescent="0.25">
      <c r="A4710" s="405"/>
      <c r="B4710" s="400"/>
      <c r="C4710" s="403"/>
      <c r="D4710" s="403"/>
      <c r="E4710" s="403"/>
      <c r="I4710" s="404"/>
      <c r="Q4710" s="405"/>
      <c r="S4710" s="405"/>
      <c r="T4710" s="403"/>
      <c r="U4710" s="406"/>
      <c r="V4710" s="400"/>
      <c r="W4710" s="405"/>
      <c r="X4710" s="405"/>
      <c r="Y4710" s="403"/>
      <c r="Z4710" s="407"/>
      <c r="AA4710" s="403"/>
      <c r="AB4710" s="405"/>
      <c r="AC4710" s="403"/>
      <c r="AD4710" s="406"/>
      <c r="AG4710" s="403"/>
      <c r="AH4710" s="403"/>
      <c r="AI4710" s="405"/>
      <c r="AL4710" s="403"/>
      <c r="AN4710" s="403"/>
      <c r="AO4710" s="405"/>
      <c r="AP4710" s="403"/>
      <c r="AQ4710" s="403"/>
      <c r="AR4710" s="403"/>
      <c r="AS4710" s="403"/>
      <c r="AT4710" s="403"/>
      <c r="AU4710" s="403"/>
      <c r="AV4710" s="405"/>
      <c r="AW4710" s="404"/>
      <c r="AY4710" s="403"/>
      <c r="BC4710" s="403"/>
      <c r="BD4710" s="403"/>
      <c r="BE4710" s="403"/>
      <c r="BF4710" s="403"/>
      <c r="BG4710" s="403"/>
      <c r="BH4710" s="403"/>
      <c r="BI4710" s="403"/>
      <c r="BJ4710" s="403"/>
      <c r="BK4710" s="403"/>
    </row>
    <row r="4711" spans="1:63" x14ac:dyDescent="0.25">
      <c r="A4711" s="405"/>
      <c r="B4711" s="400"/>
      <c r="C4711" s="403"/>
      <c r="D4711" s="403"/>
      <c r="E4711" s="403"/>
      <c r="I4711" s="404"/>
      <c r="Q4711" s="405"/>
      <c r="S4711" s="405"/>
      <c r="T4711" s="403"/>
      <c r="U4711" s="406"/>
      <c r="V4711" s="400"/>
      <c r="W4711" s="405"/>
      <c r="X4711" s="405"/>
      <c r="Y4711" s="403"/>
      <c r="Z4711" s="407"/>
      <c r="AA4711" s="403"/>
      <c r="AB4711" s="405"/>
      <c r="AC4711" s="403"/>
      <c r="AD4711" s="406"/>
      <c r="AG4711" s="403"/>
      <c r="AH4711" s="403"/>
      <c r="AI4711" s="405"/>
      <c r="AL4711" s="403"/>
      <c r="AN4711" s="403"/>
      <c r="AO4711" s="405"/>
      <c r="AP4711" s="403"/>
      <c r="AQ4711" s="403"/>
      <c r="AR4711" s="403"/>
      <c r="AS4711" s="403"/>
      <c r="AT4711" s="403"/>
      <c r="AU4711" s="403"/>
      <c r="AV4711" s="405"/>
      <c r="AW4711" s="404"/>
      <c r="AY4711" s="403"/>
      <c r="BC4711" s="403"/>
      <c r="BD4711" s="403"/>
      <c r="BE4711" s="403"/>
      <c r="BF4711" s="403"/>
      <c r="BG4711" s="403"/>
      <c r="BH4711" s="403"/>
      <c r="BI4711" s="403"/>
      <c r="BJ4711" s="403"/>
      <c r="BK4711" s="403"/>
    </row>
    <row r="4712" spans="1:63" x14ac:dyDescent="0.25">
      <c r="A4712" s="405"/>
      <c r="B4712" s="400"/>
      <c r="C4712" s="403"/>
      <c r="D4712" s="403"/>
      <c r="E4712" s="403"/>
      <c r="I4712" s="404"/>
      <c r="Q4712" s="405"/>
      <c r="S4712" s="405"/>
      <c r="T4712" s="403"/>
      <c r="U4712" s="406"/>
      <c r="V4712" s="400"/>
      <c r="W4712" s="405"/>
      <c r="X4712" s="405"/>
      <c r="Y4712" s="403"/>
      <c r="Z4712" s="407"/>
      <c r="AA4712" s="403"/>
      <c r="AB4712" s="405"/>
      <c r="AC4712" s="403"/>
      <c r="AD4712" s="406"/>
      <c r="AG4712" s="403"/>
      <c r="AH4712" s="403"/>
      <c r="AI4712" s="405"/>
      <c r="AL4712" s="403"/>
      <c r="AN4712" s="403"/>
      <c r="AO4712" s="405"/>
      <c r="AP4712" s="403"/>
      <c r="AQ4712" s="403"/>
      <c r="AR4712" s="403"/>
      <c r="AS4712" s="403"/>
      <c r="AT4712" s="403"/>
      <c r="AU4712" s="403"/>
      <c r="AV4712" s="405"/>
      <c r="AW4712" s="404"/>
      <c r="AY4712" s="403"/>
      <c r="BC4712" s="403"/>
      <c r="BD4712" s="403"/>
      <c r="BE4712" s="403"/>
      <c r="BF4712" s="403"/>
      <c r="BG4712" s="403"/>
      <c r="BH4712" s="403"/>
      <c r="BI4712" s="403"/>
      <c r="BJ4712" s="403"/>
      <c r="BK4712" s="403"/>
    </row>
    <row r="4713" spans="1:63" x14ac:dyDescent="0.25">
      <c r="A4713" s="405"/>
      <c r="B4713" s="400"/>
      <c r="C4713" s="403"/>
      <c r="D4713" s="403"/>
      <c r="E4713" s="403"/>
      <c r="I4713" s="404"/>
      <c r="Q4713" s="405"/>
      <c r="S4713" s="405"/>
      <c r="T4713" s="403"/>
      <c r="U4713" s="406"/>
      <c r="V4713" s="400"/>
      <c r="W4713" s="405"/>
      <c r="X4713" s="405"/>
      <c r="Y4713" s="403"/>
      <c r="Z4713" s="407"/>
      <c r="AA4713" s="403"/>
      <c r="AB4713" s="405"/>
      <c r="AC4713" s="403"/>
      <c r="AD4713" s="406"/>
      <c r="AG4713" s="403"/>
      <c r="AH4713" s="403"/>
      <c r="AI4713" s="405"/>
      <c r="AL4713" s="403"/>
      <c r="AN4713" s="403"/>
      <c r="AO4713" s="405"/>
      <c r="AP4713" s="403"/>
      <c r="AQ4713" s="403"/>
      <c r="AR4713" s="403"/>
      <c r="AS4713" s="403"/>
      <c r="AT4713" s="403"/>
      <c r="AU4713" s="403"/>
      <c r="AV4713" s="405"/>
      <c r="AW4713" s="404"/>
      <c r="AY4713" s="403"/>
      <c r="BC4713" s="403"/>
      <c r="BD4713" s="403"/>
      <c r="BE4713" s="403"/>
      <c r="BF4713" s="403"/>
      <c r="BG4713" s="403"/>
      <c r="BH4713" s="403"/>
      <c r="BI4713" s="403"/>
      <c r="BJ4713" s="403"/>
      <c r="BK4713" s="403"/>
    </row>
    <row r="4714" spans="1:63" x14ac:dyDescent="0.25">
      <c r="A4714" s="405"/>
      <c r="B4714" s="400"/>
      <c r="C4714" s="403"/>
      <c r="D4714" s="403"/>
      <c r="E4714" s="403"/>
      <c r="I4714" s="404"/>
      <c r="Q4714" s="405"/>
      <c r="S4714" s="405"/>
      <c r="T4714" s="403"/>
      <c r="U4714" s="406"/>
      <c r="V4714" s="400"/>
      <c r="W4714" s="405"/>
      <c r="X4714" s="405"/>
      <c r="Y4714" s="403"/>
      <c r="Z4714" s="407"/>
      <c r="AA4714" s="403"/>
      <c r="AB4714" s="405"/>
      <c r="AC4714" s="403"/>
      <c r="AD4714" s="406"/>
      <c r="AG4714" s="403"/>
      <c r="AH4714" s="403"/>
      <c r="AI4714" s="405"/>
      <c r="AL4714" s="403"/>
      <c r="AN4714" s="403"/>
      <c r="AO4714" s="405"/>
      <c r="AP4714" s="403"/>
      <c r="AQ4714" s="403"/>
      <c r="AR4714" s="403"/>
      <c r="AS4714" s="403"/>
      <c r="AT4714" s="403"/>
      <c r="AU4714" s="403"/>
      <c r="AV4714" s="405"/>
      <c r="AW4714" s="404"/>
      <c r="AY4714" s="403"/>
      <c r="BC4714" s="403"/>
      <c r="BD4714" s="403"/>
      <c r="BE4714" s="403"/>
      <c r="BF4714" s="403"/>
      <c r="BG4714" s="403"/>
      <c r="BH4714" s="403"/>
      <c r="BI4714" s="403"/>
      <c r="BJ4714" s="403"/>
      <c r="BK4714" s="403"/>
    </row>
    <row r="4715" spans="1:63" x14ac:dyDescent="0.25">
      <c r="A4715" s="405"/>
      <c r="B4715" s="400"/>
      <c r="C4715" s="403"/>
      <c r="D4715" s="403"/>
      <c r="E4715" s="403"/>
      <c r="I4715" s="404"/>
      <c r="Q4715" s="405"/>
      <c r="S4715" s="405"/>
      <c r="T4715" s="403"/>
      <c r="U4715" s="406"/>
      <c r="V4715" s="400"/>
      <c r="W4715" s="405"/>
      <c r="X4715" s="405"/>
      <c r="Y4715" s="403"/>
      <c r="Z4715" s="407"/>
      <c r="AA4715" s="403"/>
      <c r="AB4715" s="405"/>
      <c r="AC4715" s="403"/>
      <c r="AD4715" s="406"/>
      <c r="AG4715" s="403"/>
      <c r="AH4715" s="403"/>
      <c r="AI4715" s="405"/>
      <c r="AL4715" s="403"/>
      <c r="AN4715" s="403"/>
      <c r="AO4715" s="405"/>
      <c r="AP4715" s="403"/>
      <c r="AQ4715" s="403"/>
      <c r="AR4715" s="403"/>
      <c r="AS4715" s="403"/>
      <c r="AT4715" s="403"/>
      <c r="AU4715" s="403"/>
      <c r="AV4715" s="405"/>
      <c r="AW4715" s="404"/>
      <c r="AY4715" s="403"/>
      <c r="BC4715" s="403"/>
      <c r="BD4715" s="403"/>
      <c r="BE4715" s="403"/>
      <c r="BF4715" s="403"/>
      <c r="BG4715" s="403"/>
      <c r="BH4715" s="403"/>
      <c r="BI4715" s="403"/>
      <c r="BJ4715" s="403"/>
      <c r="BK4715" s="403"/>
    </row>
    <row r="4716" spans="1:63" x14ac:dyDescent="0.25">
      <c r="A4716" s="405"/>
      <c r="B4716" s="400"/>
      <c r="C4716" s="403"/>
      <c r="D4716" s="403"/>
      <c r="E4716" s="403"/>
      <c r="I4716" s="404"/>
      <c r="Q4716" s="405"/>
      <c r="S4716" s="405"/>
      <c r="T4716" s="403"/>
      <c r="U4716" s="406"/>
      <c r="V4716" s="400"/>
      <c r="W4716" s="405"/>
      <c r="X4716" s="405"/>
      <c r="Y4716" s="403"/>
      <c r="Z4716" s="407"/>
      <c r="AA4716" s="403"/>
      <c r="AB4716" s="405"/>
      <c r="AC4716" s="403"/>
      <c r="AD4716" s="406"/>
      <c r="AG4716" s="403"/>
      <c r="AH4716" s="403"/>
      <c r="AI4716" s="405"/>
      <c r="AL4716" s="403"/>
      <c r="AN4716" s="403"/>
      <c r="AO4716" s="405"/>
      <c r="AP4716" s="403"/>
      <c r="AQ4716" s="403"/>
      <c r="AR4716" s="403"/>
      <c r="AS4716" s="403"/>
      <c r="AT4716" s="403"/>
      <c r="AU4716" s="403"/>
      <c r="AV4716" s="405"/>
      <c r="AW4716" s="404"/>
      <c r="AY4716" s="403"/>
      <c r="BC4716" s="403"/>
      <c r="BD4716" s="403"/>
      <c r="BE4716" s="403"/>
      <c r="BF4716" s="403"/>
      <c r="BG4716" s="403"/>
      <c r="BH4716" s="403"/>
      <c r="BI4716" s="403"/>
      <c r="BJ4716" s="403"/>
      <c r="BK4716" s="403"/>
    </row>
    <row r="4717" spans="1:63" x14ac:dyDescent="0.25">
      <c r="A4717" s="405"/>
      <c r="B4717" s="400"/>
      <c r="C4717" s="403"/>
      <c r="D4717" s="403"/>
      <c r="E4717" s="403"/>
      <c r="I4717" s="404"/>
      <c r="Q4717" s="405"/>
      <c r="S4717" s="405"/>
      <c r="T4717" s="403"/>
      <c r="U4717" s="406"/>
      <c r="V4717" s="400"/>
      <c r="W4717" s="405"/>
      <c r="X4717" s="405"/>
      <c r="Y4717" s="403"/>
      <c r="Z4717" s="407"/>
      <c r="AA4717" s="403"/>
      <c r="AB4717" s="405"/>
      <c r="AC4717" s="403"/>
      <c r="AD4717" s="406"/>
      <c r="AG4717" s="403"/>
      <c r="AH4717" s="403"/>
      <c r="AI4717" s="405"/>
      <c r="AL4717" s="403"/>
      <c r="AN4717" s="403"/>
      <c r="AO4717" s="405"/>
      <c r="AP4717" s="403"/>
      <c r="AQ4717" s="403"/>
      <c r="AR4717" s="403"/>
      <c r="AS4717" s="403"/>
      <c r="AT4717" s="403"/>
      <c r="AU4717" s="403"/>
      <c r="AV4717" s="405"/>
      <c r="AW4717" s="404"/>
      <c r="AY4717" s="403"/>
      <c r="BC4717" s="403"/>
      <c r="BD4717" s="403"/>
      <c r="BE4717" s="403"/>
      <c r="BF4717" s="403"/>
      <c r="BG4717" s="403"/>
      <c r="BH4717" s="403"/>
      <c r="BI4717" s="403"/>
      <c r="BJ4717" s="403"/>
      <c r="BK4717" s="403"/>
    </row>
    <row r="4718" spans="1:63" x14ac:dyDescent="0.25">
      <c r="A4718" s="405"/>
      <c r="B4718" s="400"/>
      <c r="C4718" s="403"/>
      <c r="D4718" s="403"/>
      <c r="E4718" s="403"/>
      <c r="I4718" s="404"/>
      <c r="Q4718" s="405"/>
      <c r="S4718" s="405"/>
      <c r="T4718" s="403"/>
      <c r="U4718" s="406"/>
      <c r="V4718" s="400"/>
      <c r="W4718" s="405"/>
      <c r="X4718" s="405"/>
      <c r="Y4718" s="403"/>
      <c r="Z4718" s="407"/>
      <c r="AA4718" s="403"/>
      <c r="AB4718" s="405"/>
      <c r="AC4718" s="403"/>
      <c r="AD4718" s="406"/>
      <c r="AG4718" s="403"/>
      <c r="AH4718" s="403"/>
      <c r="AI4718" s="405"/>
      <c r="AL4718" s="403"/>
      <c r="AN4718" s="403"/>
      <c r="AO4718" s="405"/>
      <c r="AP4718" s="403"/>
      <c r="AQ4718" s="403"/>
      <c r="AR4718" s="403"/>
      <c r="AS4718" s="403"/>
      <c r="AT4718" s="403"/>
      <c r="AU4718" s="403"/>
      <c r="AV4718" s="405"/>
      <c r="AW4718" s="404"/>
      <c r="AY4718" s="403"/>
      <c r="BC4718" s="403"/>
      <c r="BD4718" s="403"/>
      <c r="BE4718" s="403"/>
      <c r="BF4718" s="403"/>
      <c r="BG4718" s="403"/>
      <c r="BH4718" s="403"/>
      <c r="BI4718" s="403"/>
      <c r="BJ4718" s="403"/>
      <c r="BK4718" s="403"/>
    </row>
    <row r="4719" spans="1:63" x14ac:dyDescent="0.25">
      <c r="A4719" s="405"/>
      <c r="B4719" s="400"/>
      <c r="C4719" s="403"/>
      <c r="D4719" s="403"/>
      <c r="E4719" s="403"/>
      <c r="I4719" s="404"/>
      <c r="Q4719" s="405"/>
      <c r="S4719" s="405"/>
      <c r="T4719" s="403"/>
      <c r="U4719" s="406"/>
      <c r="V4719" s="400"/>
      <c r="W4719" s="405"/>
      <c r="X4719" s="405"/>
      <c r="Y4719" s="403"/>
      <c r="Z4719" s="407"/>
      <c r="AA4719" s="403"/>
      <c r="AB4719" s="405"/>
      <c r="AC4719" s="403"/>
      <c r="AD4719" s="406"/>
      <c r="AG4719" s="403"/>
      <c r="AH4719" s="403"/>
      <c r="AI4719" s="405"/>
      <c r="AL4719" s="403"/>
      <c r="AN4719" s="403"/>
      <c r="AO4719" s="405"/>
      <c r="AP4719" s="403"/>
      <c r="AQ4719" s="403"/>
      <c r="AR4719" s="403"/>
      <c r="AS4719" s="403"/>
      <c r="AT4719" s="403"/>
      <c r="AU4719" s="403"/>
      <c r="AV4719" s="405"/>
      <c r="AW4719" s="404"/>
      <c r="AY4719" s="403"/>
      <c r="BC4719" s="403"/>
      <c r="BD4719" s="403"/>
      <c r="BE4719" s="403"/>
      <c r="BF4719" s="403"/>
      <c r="BG4719" s="403"/>
      <c r="BH4719" s="403"/>
      <c r="BI4719" s="403"/>
      <c r="BJ4719" s="403"/>
      <c r="BK4719" s="403"/>
    </row>
    <row r="4720" spans="1:63" x14ac:dyDescent="0.25">
      <c r="A4720" s="405"/>
      <c r="B4720" s="400"/>
      <c r="C4720" s="403"/>
      <c r="D4720" s="403"/>
      <c r="E4720" s="403"/>
      <c r="I4720" s="404"/>
      <c r="Q4720" s="405"/>
      <c r="S4720" s="405"/>
      <c r="T4720" s="403"/>
      <c r="U4720" s="406"/>
      <c r="V4720" s="400"/>
      <c r="W4720" s="405"/>
      <c r="X4720" s="405"/>
      <c r="Y4720" s="403"/>
      <c r="Z4720" s="407"/>
      <c r="AA4720" s="403"/>
      <c r="AB4720" s="405"/>
      <c r="AC4720" s="403"/>
      <c r="AD4720" s="406"/>
      <c r="AG4720" s="403"/>
      <c r="AH4720" s="403"/>
      <c r="AI4720" s="405"/>
      <c r="AL4720" s="403"/>
      <c r="AN4720" s="403"/>
      <c r="AO4720" s="405"/>
      <c r="AP4720" s="403"/>
      <c r="AQ4720" s="403"/>
      <c r="AR4720" s="403"/>
      <c r="AS4720" s="403"/>
      <c r="AT4720" s="403"/>
      <c r="AU4720" s="403"/>
      <c r="AV4720" s="405"/>
      <c r="AW4720" s="404"/>
      <c r="AY4720" s="403"/>
      <c r="BC4720" s="403"/>
      <c r="BD4720" s="403"/>
      <c r="BE4720" s="403"/>
      <c r="BF4720" s="403"/>
      <c r="BG4720" s="403"/>
      <c r="BH4720" s="403"/>
      <c r="BI4720" s="403"/>
      <c r="BJ4720" s="403"/>
      <c r="BK4720" s="403"/>
    </row>
    <row r="4721" spans="1:63" x14ac:dyDescent="0.25">
      <c r="A4721" s="405"/>
      <c r="B4721" s="400"/>
      <c r="C4721" s="403"/>
      <c r="D4721" s="403"/>
      <c r="E4721" s="403"/>
      <c r="I4721" s="404"/>
      <c r="Q4721" s="405"/>
      <c r="S4721" s="405"/>
      <c r="T4721" s="403"/>
      <c r="U4721" s="406"/>
      <c r="V4721" s="400"/>
      <c r="W4721" s="405"/>
      <c r="X4721" s="405"/>
      <c r="Y4721" s="403"/>
      <c r="Z4721" s="407"/>
      <c r="AA4721" s="403"/>
      <c r="AB4721" s="405"/>
      <c r="AC4721" s="403"/>
      <c r="AD4721" s="406"/>
      <c r="AG4721" s="403"/>
      <c r="AH4721" s="403"/>
      <c r="AI4721" s="405"/>
      <c r="AL4721" s="403"/>
      <c r="AN4721" s="403"/>
      <c r="AO4721" s="405"/>
      <c r="AP4721" s="403"/>
      <c r="AQ4721" s="403"/>
      <c r="AR4721" s="403"/>
      <c r="AS4721" s="403"/>
      <c r="AT4721" s="403"/>
      <c r="AU4721" s="403"/>
      <c r="AV4721" s="405"/>
      <c r="AW4721" s="404"/>
      <c r="AY4721" s="403"/>
      <c r="BC4721" s="403"/>
      <c r="BD4721" s="403"/>
      <c r="BE4721" s="403"/>
      <c r="BF4721" s="403"/>
      <c r="BG4721" s="403"/>
      <c r="BH4721" s="403"/>
      <c r="BI4721" s="403"/>
      <c r="BJ4721" s="403"/>
      <c r="BK4721" s="403"/>
    </row>
    <row r="4722" spans="1:63" x14ac:dyDescent="0.25">
      <c r="A4722" s="405"/>
      <c r="B4722" s="400"/>
      <c r="C4722" s="403"/>
      <c r="D4722" s="403"/>
      <c r="E4722" s="403"/>
      <c r="I4722" s="404"/>
      <c r="Q4722" s="405"/>
      <c r="S4722" s="405"/>
      <c r="T4722" s="403"/>
      <c r="U4722" s="406"/>
      <c r="V4722" s="400"/>
      <c r="W4722" s="405"/>
      <c r="X4722" s="405"/>
      <c r="Y4722" s="403"/>
      <c r="Z4722" s="407"/>
      <c r="AA4722" s="403"/>
      <c r="AB4722" s="405"/>
      <c r="AC4722" s="403"/>
      <c r="AD4722" s="406"/>
      <c r="AG4722" s="403"/>
      <c r="AH4722" s="403"/>
      <c r="AI4722" s="405"/>
      <c r="AL4722" s="403"/>
      <c r="AN4722" s="403"/>
      <c r="AO4722" s="405"/>
      <c r="AP4722" s="403"/>
      <c r="AQ4722" s="403"/>
      <c r="AR4722" s="403"/>
      <c r="AS4722" s="403"/>
      <c r="AT4722" s="403"/>
      <c r="AU4722" s="403"/>
      <c r="AV4722" s="405"/>
      <c r="AW4722" s="404"/>
      <c r="AY4722" s="403"/>
      <c r="BC4722" s="403"/>
      <c r="BD4722" s="403"/>
      <c r="BE4722" s="403"/>
      <c r="BF4722" s="403"/>
      <c r="BG4722" s="403"/>
      <c r="BH4722" s="403"/>
      <c r="BI4722" s="403"/>
      <c r="BJ4722" s="403"/>
      <c r="BK4722" s="403"/>
    </row>
    <row r="4723" spans="1:63" x14ac:dyDescent="0.25">
      <c r="A4723" s="405"/>
      <c r="B4723" s="400"/>
      <c r="C4723" s="403"/>
      <c r="D4723" s="403"/>
      <c r="E4723" s="403"/>
      <c r="I4723" s="404"/>
      <c r="Q4723" s="405"/>
      <c r="S4723" s="405"/>
      <c r="T4723" s="403"/>
      <c r="U4723" s="406"/>
      <c r="V4723" s="400"/>
      <c r="W4723" s="405"/>
      <c r="X4723" s="405"/>
      <c r="Y4723" s="403"/>
      <c r="Z4723" s="407"/>
      <c r="AA4723" s="403"/>
      <c r="AB4723" s="405"/>
      <c r="AC4723" s="403"/>
      <c r="AD4723" s="406"/>
      <c r="AG4723" s="403"/>
      <c r="AH4723" s="403"/>
      <c r="AI4723" s="405"/>
      <c r="AL4723" s="403"/>
      <c r="AN4723" s="403"/>
      <c r="AO4723" s="405"/>
      <c r="AP4723" s="403"/>
      <c r="AQ4723" s="403"/>
      <c r="AR4723" s="403"/>
      <c r="AS4723" s="403"/>
      <c r="AT4723" s="403"/>
      <c r="AU4723" s="403"/>
      <c r="AV4723" s="405"/>
      <c r="AW4723" s="404"/>
      <c r="AY4723" s="403"/>
      <c r="BC4723" s="403"/>
      <c r="BD4723" s="403"/>
      <c r="BE4723" s="403"/>
      <c r="BF4723" s="403"/>
      <c r="BG4723" s="403"/>
      <c r="BH4723" s="403"/>
      <c r="BI4723" s="403"/>
      <c r="BJ4723" s="403"/>
      <c r="BK4723" s="403"/>
    </row>
    <row r="4724" spans="1:63" x14ac:dyDescent="0.25">
      <c r="A4724" s="405"/>
      <c r="B4724" s="400"/>
      <c r="C4724" s="403"/>
      <c r="D4724" s="403"/>
      <c r="E4724" s="403"/>
      <c r="I4724" s="404"/>
      <c r="Q4724" s="405"/>
      <c r="S4724" s="405"/>
      <c r="T4724" s="403"/>
      <c r="U4724" s="406"/>
      <c r="V4724" s="400"/>
      <c r="W4724" s="405"/>
      <c r="X4724" s="405"/>
      <c r="Y4724" s="403"/>
      <c r="Z4724" s="407"/>
      <c r="AA4724" s="403"/>
      <c r="AB4724" s="405"/>
      <c r="AC4724" s="403"/>
      <c r="AD4724" s="406"/>
      <c r="AG4724" s="403"/>
      <c r="AH4724" s="403"/>
      <c r="AI4724" s="405"/>
      <c r="AL4724" s="403"/>
      <c r="AN4724" s="403"/>
      <c r="AO4724" s="405"/>
      <c r="AP4724" s="403"/>
      <c r="AQ4724" s="403"/>
      <c r="AR4724" s="403"/>
      <c r="AS4724" s="403"/>
      <c r="AT4724" s="403"/>
      <c r="AU4724" s="403"/>
      <c r="AV4724" s="405"/>
      <c r="AW4724" s="404"/>
      <c r="AY4724" s="403"/>
      <c r="BC4724" s="403"/>
      <c r="BD4724" s="403"/>
      <c r="BE4724" s="403"/>
      <c r="BF4724" s="403"/>
      <c r="BG4724" s="403"/>
      <c r="BH4724" s="403"/>
      <c r="BI4724" s="403"/>
      <c r="BJ4724" s="403"/>
      <c r="BK4724" s="403"/>
    </row>
    <row r="4725" spans="1:63" x14ac:dyDescent="0.25">
      <c r="A4725" s="405"/>
      <c r="B4725" s="400"/>
      <c r="C4725" s="403"/>
      <c r="D4725" s="403"/>
      <c r="E4725" s="403"/>
      <c r="I4725" s="404"/>
      <c r="Q4725" s="405"/>
      <c r="S4725" s="405"/>
      <c r="T4725" s="403"/>
      <c r="U4725" s="406"/>
      <c r="V4725" s="400"/>
      <c r="W4725" s="405"/>
      <c r="X4725" s="405"/>
      <c r="Y4725" s="403"/>
      <c r="Z4725" s="407"/>
      <c r="AA4725" s="403"/>
      <c r="AB4725" s="405"/>
      <c r="AC4725" s="403"/>
      <c r="AD4725" s="406"/>
      <c r="AG4725" s="403"/>
      <c r="AH4725" s="403"/>
      <c r="AI4725" s="405"/>
      <c r="AL4725" s="403"/>
      <c r="AN4725" s="403"/>
      <c r="AO4725" s="405"/>
      <c r="AP4725" s="403"/>
      <c r="AQ4725" s="403"/>
      <c r="AR4725" s="403"/>
      <c r="AS4725" s="403"/>
      <c r="AT4725" s="403"/>
      <c r="AU4725" s="403"/>
      <c r="AV4725" s="405"/>
      <c r="AW4725" s="404"/>
      <c r="AY4725" s="403"/>
      <c r="BC4725" s="403"/>
      <c r="BD4725" s="403"/>
      <c r="BE4725" s="403"/>
      <c r="BF4725" s="403"/>
      <c r="BG4725" s="403"/>
      <c r="BH4725" s="403"/>
      <c r="BI4725" s="403"/>
      <c r="BJ4725" s="403"/>
      <c r="BK4725" s="403"/>
    </row>
    <row r="4726" spans="1:63" x14ac:dyDescent="0.25">
      <c r="A4726" s="405"/>
      <c r="B4726" s="400"/>
      <c r="C4726" s="403"/>
      <c r="D4726" s="403"/>
      <c r="E4726" s="403"/>
      <c r="I4726" s="404"/>
      <c r="Q4726" s="405"/>
      <c r="S4726" s="405"/>
      <c r="T4726" s="403"/>
      <c r="U4726" s="406"/>
      <c r="V4726" s="400"/>
      <c r="W4726" s="405"/>
      <c r="X4726" s="405"/>
      <c r="Y4726" s="403"/>
      <c r="Z4726" s="407"/>
      <c r="AA4726" s="403"/>
      <c r="AB4726" s="405"/>
      <c r="AC4726" s="403"/>
      <c r="AD4726" s="406"/>
      <c r="AG4726" s="403"/>
      <c r="AH4726" s="403"/>
      <c r="AI4726" s="405"/>
      <c r="AL4726" s="403"/>
      <c r="AN4726" s="403"/>
      <c r="AO4726" s="405"/>
      <c r="AP4726" s="403"/>
      <c r="AQ4726" s="403"/>
      <c r="AR4726" s="403"/>
      <c r="AS4726" s="403"/>
      <c r="AT4726" s="403"/>
      <c r="AU4726" s="403"/>
      <c r="AV4726" s="405"/>
      <c r="AW4726" s="404"/>
      <c r="AY4726" s="403"/>
      <c r="BC4726" s="403"/>
      <c r="BD4726" s="403"/>
      <c r="BE4726" s="403"/>
      <c r="BF4726" s="403"/>
      <c r="BG4726" s="403"/>
      <c r="BH4726" s="403"/>
      <c r="BI4726" s="403"/>
      <c r="BJ4726" s="403"/>
      <c r="BK4726" s="403"/>
    </row>
    <row r="4727" spans="1:63" x14ac:dyDescent="0.25">
      <c r="A4727" s="405"/>
      <c r="B4727" s="400"/>
      <c r="C4727" s="403"/>
      <c r="D4727" s="403"/>
      <c r="E4727" s="403"/>
      <c r="I4727" s="404"/>
      <c r="Q4727" s="405"/>
      <c r="S4727" s="405"/>
      <c r="T4727" s="403"/>
      <c r="U4727" s="406"/>
      <c r="V4727" s="400"/>
      <c r="W4727" s="405"/>
      <c r="X4727" s="405"/>
      <c r="Y4727" s="403"/>
      <c r="Z4727" s="407"/>
      <c r="AA4727" s="403"/>
      <c r="AB4727" s="405"/>
      <c r="AC4727" s="403"/>
      <c r="AD4727" s="406"/>
      <c r="AG4727" s="403"/>
      <c r="AH4727" s="403"/>
      <c r="AI4727" s="405"/>
      <c r="AL4727" s="403"/>
      <c r="AN4727" s="403"/>
      <c r="AO4727" s="405"/>
      <c r="AP4727" s="403"/>
      <c r="AQ4727" s="403"/>
      <c r="AR4727" s="403"/>
      <c r="AS4727" s="403"/>
      <c r="AT4727" s="403"/>
      <c r="AU4727" s="403"/>
      <c r="AV4727" s="405"/>
      <c r="AW4727" s="404"/>
      <c r="AY4727" s="403"/>
      <c r="BC4727" s="403"/>
      <c r="BD4727" s="403"/>
      <c r="BE4727" s="403"/>
      <c r="BF4727" s="403"/>
      <c r="BG4727" s="403"/>
      <c r="BH4727" s="403"/>
      <c r="BI4727" s="403"/>
      <c r="BJ4727" s="403"/>
      <c r="BK4727" s="403"/>
    </row>
    <row r="4728" spans="1:63" x14ac:dyDescent="0.25">
      <c r="A4728" s="405"/>
      <c r="B4728" s="400"/>
      <c r="C4728" s="403"/>
      <c r="D4728" s="403"/>
      <c r="E4728" s="403"/>
      <c r="I4728" s="404"/>
      <c r="Q4728" s="405"/>
      <c r="S4728" s="405"/>
      <c r="T4728" s="403"/>
      <c r="U4728" s="406"/>
      <c r="V4728" s="400"/>
      <c r="W4728" s="405"/>
      <c r="X4728" s="405"/>
      <c r="Y4728" s="403"/>
      <c r="Z4728" s="407"/>
      <c r="AA4728" s="403"/>
      <c r="AB4728" s="405"/>
      <c r="AC4728" s="403"/>
      <c r="AD4728" s="406"/>
      <c r="AG4728" s="403"/>
      <c r="AH4728" s="403"/>
      <c r="AI4728" s="405"/>
      <c r="AL4728" s="403"/>
      <c r="AN4728" s="403"/>
      <c r="AO4728" s="405"/>
      <c r="AP4728" s="403"/>
      <c r="AQ4728" s="403"/>
      <c r="AR4728" s="403"/>
      <c r="AS4728" s="403"/>
      <c r="AT4728" s="403"/>
      <c r="AU4728" s="403"/>
      <c r="AV4728" s="405"/>
      <c r="AW4728" s="404"/>
      <c r="AY4728" s="403"/>
      <c r="BC4728" s="403"/>
      <c r="BD4728" s="403"/>
      <c r="BE4728" s="403"/>
      <c r="BF4728" s="403"/>
      <c r="BG4728" s="403"/>
      <c r="BH4728" s="403"/>
      <c r="BI4728" s="403"/>
      <c r="BJ4728" s="403"/>
      <c r="BK4728" s="403"/>
    </row>
    <row r="4729" spans="1:63" x14ac:dyDescent="0.25">
      <c r="A4729" s="405"/>
      <c r="B4729" s="400"/>
      <c r="C4729" s="403"/>
      <c r="D4729" s="403"/>
      <c r="E4729" s="403"/>
      <c r="I4729" s="404"/>
      <c r="Q4729" s="405"/>
      <c r="S4729" s="405"/>
      <c r="T4729" s="403"/>
      <c r="U4729" s="406"/>
      <c r="V4729" s="400"/>
      <c r="W4729" s="405"/>
      <c r="X4729" s="405"/>
      <c r="Y4729" s="403"/>
      <c r="Z4729" s="407"/>
      <c r="AA4729" s="403"/>
      <c r="AB4729" s="405"/>
      <c r="AC4729" s="403"/>
      <c r="AD4729" s="406"/>
      <c r="AG4729" s="403"/>
      <c r="AH4729" s="403"/>
      <c r="AI4729" s="405"/>
      <c r="AL4729" s="403"/>
      <c r="AN4729" s="403"/>
      <c r="AO4729" s="405"/>
      <c r="AP4729" s="403"/>
      <c r="AQ4729" s="403"/>
      <c r="AR4729" s="403"/>
      <c r="AS4729" s="403"/>
      <c r="AT4729" s="403"/>
      <c r="AU4729" s="403"/>
      <c r="AV4729" s="405"/>
      <c r="AW4729" s="404"/>
      <c r="AY4729" s="403"/>
      <c r="BC4729" s="403"/>
      <c r="BD4729" s="403"/>
      <c r="BE4729" s="403"/>
      <c r="BF4729" s="403"/>
      <c r="BG4729" s="403"/>
      <c r="BH4729" s="403"/>
      <c r="BI4729" s="403"/>
      <c r="BJ4729" s="403"/>
      <c r="BK4729" s="403"/>
    </row>
    <row r="4730" spans="1:63" x14ac:dyDescent="0.25">
      <c r="A4730" s="405"/>
      <c r="B4730" s="400"/>
      <c r="C4730" s="403"/>
      <c r="D4730" s="403"/>
      <c r="E4730" s="403"/>
      <c r="I4730" s="404"/>
      <c r="Q4730" s="405"/>
      <c r="S4730" s="405"/>
      <c r="T4730" s="403"/>
      <c r="U4730" s="406"/>
      <c r="V4730" s="400"/>
      <c r="W4730" s="405"/>
      <c r="X4730" s="405"/>
      <c r="Y4730" s="403"/>
      <c r="Z4730" s="407"/>
      <c r="AA4730" s="403"/>
      <c r="AB4730" s="405"/>
      <c r="AC4730" s="403"/>
      <c r="AD4730" s="406"/>
      <c r="AG4730" s="403"/>
      <c r="AH4730" s="403"/>
      <c r="AI4730" s="405"/>
      <c r="AL4730" s="403"/>
      <c r="AN4730" s="403"/>
      <c r="AO4730" s="405"/>
      <c r="AP4730" s="403"/>
      <c r="AQ4730" s="403"/>
      <c r="AR4730" s="403"/>
      <c r="AS4730" s="403"/>
      <c r="AT4730" s="403"/>
      <c r="AU4730" s="403"/>
      <c r="AV4730" s="405"/>
      <c r="AW4730" s="404"/>
      <c r="AY4730" s="403"/>
      <c r="BC4730" s="403"/>
      <c r="BD4730" s="403"/>
      <c r="BE4730" s="403"/>
      <c r="BF4730" s="403"/>
      <c r="BG4730" s="403"/>
      <c r="BH4730" s="403"/>
      <c r="BI4730" s="403"/>
      <c r="BJ4730" s="403"/>
      <c r="BK4730" s="403"/>
    </row>
    <row r="4731" spans="1:63" x14ac:dyDescent="0.25">
      <c r="A4731" s="405"/>
      <c r="B4731" s="400"/>
      <c r="C4731" s="403"/>
      <c r="D4731" s="403"/>
      <c r="E4731" s="403"/>
      <c r="I4731" s="404"/>
      <c r="Q4731" s="405"/>
      <c r="S4731" s="405"/>
      <c r="T4731" s="403"/>
      <c r="U4731" s="406"/>
      <c r="V4731" s="400"/>
      <c r="W4731" s="405"/>
      <c r="X4731" s="405"/>
      <c r="Y4731" s="403"/>
      <c r="Z4731" s="407"/>
      <c r="AA4731" s="403"/>
      <c r="AB4731" s="405"/>
      <c r="AC4731" s="403"/>
      <c r="AD4731" s="406"/>
      <c r="AG4731" s="403"/>
      <c r="AH4731" s="403"/>
      <c r="AI4731" s="405"/>
      <c r="AL4731" s="403"/>
      <c r="AN4731" s="403"/>
      <c r="AO4731" s="405"/>
      <c r="AP4731" s="403"/>
      <c r="AQ4731" s="403"/>
      <c r="AR4731" s="403"/>
      <c r="AS4731" s="403"/>
      <c r="AT4731" s="403"/>
      <c r="AU4731" s="403"/>
      <c r="AV4731" s="405"/>
      <c r="AW4731" s="404"/>
      <c r="AY4731" s="403"/>
      <c r="BC4731" s="403"/>
      <c r="BD4731" s="403"/>
      <c r="BE4731" s="403"/>
      <c r="BF4731" s="403"/>
      <c r="BG4731" s="403"/>
      <c r="BH4731" s="403"/>
      <c r="BI4731" s="403"/>
      <c r="BJ4731" s="403"/>
      <c r="BK4731" s="403"/>
    </row>
    <row r="4732" spans="1:63" x14ac:dyDescent="0.25">
      <c r="A4732" s="405"/>
      <c r="B4732" s="400"/>
      <c r="C4732" s="403"/>
      <c r="D4732" s="403"/>
      <c r="E4732" s="403"/>
      <c r="I4732" s="404"/>
      <c r="Q4732" s="405"/>
      <c r="S4732" s="405"/>
      <c r="T4732" s="403"/>
      <c r="U4732" s="406"/>
      <c r="V4732" s="400"/>
      <c r="W4732" s="405"/>
      <c r="X4732" s="405"/>
      <c r="Y4732" s="403"/>
      <c r="Z4732" s="407"/>
      <c r="AA4732" s="403"/>
      <c r="AB4732" s="405"/>
      <c r="AC4732" s="403"/>
      <c r="AD4732" s="406"/>
      <c r="AG4732" s="403"/>
      <c r="AH4732" s="403"/>
      <c r="AI4732" s="405"/>
      <c r="AL4732" s="403"/>
      <c r="AN4732" s="403"/>
      <c r="AO4732" s="405"/>
      <c r="AP4732" s="403"/>
      <c r="AQ4732" s="403"/>
      <c r="AR4732" s="403"/>
      <c r="AS4732" s="403"/>
      <c r="AT4732" s="403"/>
      <c r="AU4732" s="403"/>
      <c r="AV4732" s="405"/>
      <c r="AW4732" s="404"/>
      <c r="AY4732" s="403"/>
      <c r="BC4732" s="403"/>
      <c r="BD4732" s="403"/>
      <c r="BE4732" s="403"/>
      <c r="BF4732" s="403"/>
      <c r="BG4732" s="403"/>
      <c r="BH4732" s="403"/>
      <c r="BI4732" s="403"/>
      <c r="BJ4732" s="403"/>
      <c r="BK4732" s="403"/>
    </row>
    <row r="4733" spans="1:63" x14ac:dyDescent="0.25">
      <c r="A4733" s="405"/>
      <c r="B4733" s="400"/>
      <c r="C4733" s="403"/>
      <c r="D4733" s="403"/>
      <c r="E4733" s="403"/>
      <c r="I4733" s="404"/>
      <c r="Q4733" s="405"/>
      <c r="S4733" s="405"/>
      <c r="T4733" s="403"/>
      <c r="U4733" s="406"/>
      <c r="V4733" s="400"/>
      <c r="W4733" s="405"/>
      <c r="X4733" s="405"/>
      <c r="Y4733" s="403"/>
      <c r="Z4733" s="407"/>
      <c r="AA4733" s="403"/>
      <c r="AB4733" s="405"/>
      <c r="AC4733" s="403"/>
      <c r="AD4733" s="406"/>
      <c r="AG4733" s="403"/>
      <c r="AH4733" s="403"/>
      <c r="AI4733" s="405"/>
      <c r="AL4733" s="403"/>
      <c r="AN4733" s="403"/>
      <c r="AO4733" s="405"/>
      <c r="AP4733" s="403"/>
      <c r="AQ4733" s="403"/>
      <c r="AR4733" s="403"/>
      <c r="AS4733" s="403"/>
      <c r="AT4733" s="403"/>
      <c r="AU4733" s="403"/>
      <c r="AV4733" s="405"/>
      <c r="AW4733" s="404"/>
      <c r="AY4733" s="403"/>
      <c r="BC4733" s="403"/>
      <c r="BD4733" s="403"/>
      <c r="BE4733" s="403"/>
      <c r="BF4733" s="403"/>
      <c r="BG4733" s="403"/>
      <c r="BH4733" s="403"/>
      <c r="BI4733" s="403"/>
      <c r="BJ4733" s="403"/>
      <c r="BK4733" s="403"/>
    </row>
    <row r="4734" spans="1:63" x14ac:dyDescent="0.25">
      <c r="A4734" s="405"/>
      <c r="B4734" s="400"/>
      <c r="C4734" s="403"/>
      <c r="D4734" s="403"/>
      <c r="E4734" s="403"/>
      <c r="I4734" s="404"/>
      <c r="Q4734" s="405"/>
      <c r="S4734" s="405"/>
      <c r="T4734" s="403"/>
      <c r="U4734" s="406"/>
      <c r="V4734" s="400"/>
      <c r="W4734" s="405"/>
      <c r="X4734" s="405"/>
      <c r="Y4734" s="403"/>
      <c r="Z4734" s="407"/>
      <c r="AA4734" s="403"/>
      <c r="AB4734" s="405"/>
      <c r="AC4734" s="403"/>
      <c r="AD4734" s="406"/>
      <c r="AG4734" s="403"/>
      <c r="AH4734" s="403"/>
      <c r="AI4734" s="405"/>
      <c r="AL4734" s="403"/>
      <c r="AN4734" s="403"/>
      <c r="AO4734" s="405"/>
      <c r="AP4734" s="403"/>
      <c r="AQ4734" s="403"/>
      <c r="AR4734" s="403"/>
      <c r="AS4734" s="403"/>
      <c r="AT4734" s="403"/>
      <c r="AU4734" s="403"/>
      <c r="AV4734" s="405"/>
      <c r="AW4734" s="404"/>
      <c r="AY4734" s="403"/>
      <c r="BC4734" s="403"/>
      <c r="BD4734" s="403"/>
      <c r="BE4734" s="403"/>
      <c r="BF4734" s="403"/>
      <c r="BG4734" s="403"/>
      <c r="BH4734" s="403"/>
      <c r="BI4734" s="403"/>
      <c r="BJ4734" s="403"/>
      <c r="BK4734" s="403"/>
    </row>
    <row r="4735" spans="1:63" x14ac:dyDescent="0.25">
      <c r="A4735" s="405"/>
      <c r="B4735" s="400"/>
      <c r="C4735" s="403"/>
      <c r="D4735" s="403"/>
      <c r="E4735" s="403"/>
      <c r="I4735" s="404"/>
      <c r="Q4735" s="405"/>
      <c r="S4735" s="405"/>
      <c r="T4735" s="403"/>
      <c r="U4735" s="406"/>
      <c r="V4735" s="400"/>
      <c r="W4735" s="405"/>
      <c r="X4735" s="405"/>
      <c r="Y4735" s="403"/>
      <c r="Z4735" s="407"/>
      <c r="AA4735" s="403"/>
      <c r="AB4735" s="405"/>
      <c r="AC4735" s="403"/>
      <c r="AD4735" s="406"/>
      <c r="AG4735" s="403"/>
      <c r="AH4735" s="403"/>
      <c r="AI4735" s="405"/>
      <c r="AL4735" s="403"/>
      <c r="AN4735" s="403"/>
      <c r="AO4735" s="405"/>
      <c r="AP4735" s="403"/>
      <c r="AQ4735" s="403"/>
      <c r="AR4735" s="403"/>
      <c r="AS4735" s="403"/>
      <c r="AT4735" s="403"/>
      <c r="AU4735" s="403"/>
      <c r="AV4735" s="405"/>
      <c r="AW4735" s="404"/>
      <c r="AY4735" s="403"/>
      <c r="BC4735" s="403"/>
      <c r="BD4735" s="403"/>
      <c r="BE4735" s="403"/>
      <c r="BF4735" s="403"/>
      <c r="BG4735" s="403"/>
      <c r="BH4735" s="403"/>
      <c r="BI4735" s="403"/>
      <c r="BJ4735" s="403"/>
      <c r="BK4735" s="403"/>
    </row>
    <row r="4736" spans="1:63" x14ac:dyDescent="0.25">
      <c r="A4736" s="405"/>
      <c r="B4736" s="400"/>
      <c r="C4736" s="403"/>
      <c r="D4736" s="403"/>
      <c r="E4736" s="403"/>
      <c r="I4736" s="404"/>
      <c r="Q4736" s="405"/>
      <c r="S4736" s="405"/>
      <c r="T4736" s="403"/>
      <c r="U4736" s="406"/>
      <c r="V4736" s="400"/>
      <c r="W4736" s="405"/>
      <c r="X4736" s="405"/>
      <c r="Y4736" s="403"/>
      <c r="Z4736" s="407"/>
      <c r="AA4736" s="403"/>
      <c r="AB4736" s="405"/>
      <c r="AC4736" s="403"/>
      <c r="AD4736" s="406"/>
      <c r="AG4736" s="403"/>
      <c r="AH4736" s="403"/>
      <c r="AI4736" s="405"/>
      <c r="AL4736" s="403"/>
      <c r="AN4736" s="403"/>
      <c r="AO4736" s="405"/>
      <c r="AP4736" s="403"/>
      <c r="AQ4736" s="403"/>
      <c r="AR4736" s="403"/>
      <c r="AS4736" s="403"/>
      <c r="AT4736" s="403"/>
      <c r="AU4736" s="403"/>
      <c r="AV4736" s="405"/>
      <c r="AW4736" s="404"/>
      <c r="AY4736" s="403"/>
      <c r="BC4736" s="403"/>
      <c r="BD4736" s="403"/>
      <c r="BE4736" s="403"/>
      <c r="BF4736" s="403"/>
      <c r="BG4736" s="403"/>
      <c r="BH4736" s="403"/>
      <c r="BI4736" s="403"/>
      <c r="BJ4736" s="403"/>
      <c r="BK4736" s="403"/>
    </row>
    <row r="4737" spans="1:63" x14ac:dyDescent="0.25">
      <c r="A4737" s="405"/>
      <c r="B4737" s="400"/>
      <c r="C4737" s="403"/>
      <c r="D4737" s="403"/>
      <c r="E4737" s="403"/>
      <c r="I4737" s="404"/>
      <c r="Q4737" s="405"/>
      <c r="S4737" s="405"/>
      <c r="T4737" s="403"/>
      <c r="U4737" s="406"/>
      <c r="V4737" s="400"/>
      <c r="W4737" s="405"/>
      <c r="X4737" s="405"/>
      <c r="Y4737" s="403"/>
      <c r="Z4737" s="407"/>
      <c r="AA4737" s="403"/>
      <c r="AB4737" s="405"/>
      <c r="AC4737" s="403"/>
      <c r="AD4737" s="406"/>
      <c r="AG4737" s="403"/>
      <c r="AH4737" s="403"/>
      <c r="AI4737" s="405"/>
      <c r="AL4737" s="403"/>
      <c r="AN4737" s="403"/>
      <c r="AO4737" s="405"/>
      <c r="AP4737" s="403"/>
      <c r="AQ4737" s="403"/>
      <c r="AR4737" s="403"/>
      <c r="AS4737" s="403"/>
      <c r="AT4737" s="403"/>
      <c r="AU4737" s="403"/>
      <c r="AV4737" s="405"/>
      <c r="AW4737" s="404"/>
      <c r="AY4737" s="403"/>
      <c r="BC4737" s="403"/>
      <c r="BD4737" s="403"/>
      <c r="BE4737" s="403"/>
      <c r="BF4737" s="403"/>
      <c r="BG4737" s="403"/>
      <c r="BH4737" s="403"/>
      <c r="BI4737" s="403"/>
      <c r="BJ4737" s="403"/>
      <c r="BK4737" s="403"/>
    </row>
    <row r="4738" spans="1:63" x14ac:dyDescent="0.25">
      <c r="A4738" s="405"/>
      <c r="B4738" s="400"/>
      <c r="C4738" s="403"/>
      <c r="D4738" s="403"/>
      <c r="E4738" s="403"/>
      <c r="I4738" s="404"/>
      <c r="Q4738" s="405"/>
      <c r="S4738" s="405"/>
      <c r="T4738" s="403"/>
      <c r="U4738" s="406"/>
      <c r="V4738" s="400"/>
      <c r="W4738" s="405"/>
      <c r="X4738" s="405"/>
      <c r="Y4738" s="403"/>
      <c r="Z4738" s="407"/>
      <c r="AA4738" s="403"/>
      <c r="AB4738" s="405"/>
      <c r="AC4738" s="403"/>
      <c r="AD4738" s="406"/>
      <c r="AG4738" s="403"/>
      <c r="AH4738" s="403"/>
      <c r="AI4738" s="405"/>
      <c r="AL4738" s="403"/>
      <c r="AN4738" s="403"/>
      <c r="AO4738" s="405"/>
      <c r="AP4738" s="403"/>
      <c r="AQ4738" s="403"/>
      <c r="AR4738" s="403"/>
      <c r="AS4738" s="403"/>
      <c r="AT4738" s="403"/>
      <c r="AU4738" s="403"/>
      <c r="AV4738" s="405"/>
      <c r="AW4738" s="404"/>
      <c r="AY4738" s="403"/>
      <c r="BC4738" s="403"/>
      <c r="BD4738" s="403"/>
      <c r="BE4738" s="403"/>
      <c r="BF4738" s="403"/>
      <c r="BG4738" s="403"/>
      <c r="BH4738" s="403"/>
      <c r="BI4738" s="403"/>
      <c r="BJ4738" s="403"/>
      <c r="BK4738" s="403"/>
    </row>
    <row r="4739" spans="1:63" x14ac:dyDescent="0.25">
      <c r="A4739" s="405"/>
      <c r="B4739" s="400"/>
      <c r="C4739" s="403"/>
      <c r="D4739" s="403"/>
      <c r="E4739" s="403"/>
      <c r="I4739" s="404"/>
      <c r="Q4739" s="405"/>
      <c r="S4739" s="405"/>
      <c r="T4739" s="403"/>
      <c r="U4739" s="406"/>
      <c r="V4739" s="400"/>
      <c r="W4739" s="405"/>
      <c r="X4739" s="405"/>
      <c r="Y4739" s="403"/>
      <c r="Z4739" s="407"/>
      <c r="AA4739" s="403"/>
      <c r="AB4739" s="405"/>
      <c r="AC4739" s="403"/>
      <c r="AD4739" s="406"/>
      <c r="AG4739" s="403"/>
      <c r="AH4739" s="403"/>
      <c r="AI4739" s="405"/>
      <c r="AL4739" s="403"/>
      <c r="AN4739" s="403"/>
      <c r="AO4739" s="405"/>
      <c r="AP4739" s="403"/>
      <c r="AQ4739" s="403"/>
      <c r="AR4739" s="403"/>
      <c r="AS4739" s="403"/>
      <c r="AT4739" s="403"/>
      <c r="AU4739" s="403"/>
      <c r="AV4739" s="405"/>
      <c r="AW4739" s="404"/>
      <c r="AY4739" s="403"/>
      <c r="BC4739" s="403"/>
      <c r="BD4739" s="403"/>
      <c r="BE4739" s="403"/>
      <c r="BF4739" s="403"/>
      <c r="BG4739" s="403"/>
      <c r="BH4739" s="403"/>
      <c r="BI4739" s="403"/>
      <c r="BJ4739" s="403"/>
      <c r="BK4739" s="403"/>
    </row>
    <row r="4740" spans="1:63" x14ac:dyDescent="0.25">
      <c r="A4740" s="405"/>
      <c r="B4740" s="400"/>
      <c r="C4740" s="403"/>
      <c r="D4740" s="403"/>
      <c r="E4740" s="403"/>
      <c r="I4740" s="404"/>
      <c r="Q4740" s="405"/>
      <c r="S4740" s="405"/>
      <c r="T4740" s="403"/>
      <c r="U4740" s="406"/>
      <c r="V4740" s="400"/>
      <c r="W4740" s="405"/>
      <c r="X4740" s="405"/>
      <c r="Y4740" s="403"/>
      <c r="Z4740" s="407"/>
      <c r="AA4740" s="403"/>
      <c r="AB4740" s="405"/>
      <c r="AC4740" s="403"/>
      <c r="AD4740" s="406"/>
      <c r="AG4740" s="403"/>
      <c r="AH4740" s="403"/>
      <c r="AI4740" s="405"/>
      <c r="AL4740" s="403"/>
      <c r="AN4740" s="403"/>
      <c r="AO4740" s="405"/>
      <c r="AP4740" s="403"/>
      <c r="AQ4740" s="403"/>
      <c r="AR4740" s="403"/>
      <c r="AS4740" s="403"/>
      <c r="AT4740" s="403"/>
      <c r="AU4740" s="403"/>
      <c r="AV4740" s="405"/>
      <c r="AW4740" s="404"/>
      <c r="AY4740" s="403"/>
      <c r="BC4740" s="403"/>
      <c r="BD4740" s="403"/>
      <c r="BE4740" s="403"/>
      <c r="BF4740" s="403"/>
      <c r="BG4740" s="403"/>
      <c r="BH4740" s="403"/>
      <c r="BI4740" s="403"/>
      <c r="BJ4740" s="403"/>
      <c r="BK4740" s="403"/>
    </row>
    <row r="4741" spans="1:63" x14ac:dyDescent="0.25">
      <c r="A4741" s="405"/>
      <c r="B4741" s="400"/>
      <c r="C4741" s="403"/>
      <c r="D4741" s="403"/>
      <c r="E4741" s="403"/>
      <c r="I4741" s="404"/>
      <c r="Q4741" s="405"/>
      <c r="S4741" s="405"/>
      <c r="T4741" s="403"/>
      <c r="U4741" s="406"/>
      <c r="V4741" s="400"/>
      <c r="W4741" s="405"/>
      <c r="X4741" s="405"/>
      <c r="Y4741" s="403"/>
      <c r="Z4741" s="407"/>
      <c r="AA4741" s="403"/>
      <c r="AB4741" s="405"/>
      <c r="AC4741" s="403"/>
      <c r="AD4741" s="406"/>
      <c r="AG4741" s="403"/>
      <c r="AH4741" s="403"/>
      <c r="AI4741" s="405"/>
      <c r="AL4741" s="403"/>
      <c r="AN4741" s="403"/>
      <c r="AO4741" s="405"/>
      <c r="AP4741" s="403"/>
      <c r="AQ4741" s="403"/>
      <c r="AR4741" s="403"/>
      <c r="AS4741" s="403"/>
      <c r="AT4741" s="403"/>
      <c r="AU4741" s="403"/>
      <c r="AV4741" s="405"/>
      <c r="AW4741" s="404"/>
      <c r="AY4741" s="403"/>
      <c r="BC4741" s="403"/>
      <c r="BD4741" s="403"/>
      <c r="BE4741" s="403"/>
      <c r="BF4741" s="403"/>
      <c r="BG4741" s="403"/>
      <c r="BH4741" s="403"/>
      <c r="BI4741" s="403"/>
      <c r="BJ4741" s="403"/>
      <c r="BK4741" s="403"/>
    </row>
    <row r="4742" spans="1:63" x14ac:dyDescent="0.25">
      <c r="A4742" s="405"/>
      <c r="B4742" s="400"/>
      <c r="C4742" s="403"/>
      <c r="D4742" s="403"/>
      <c r="E4742" s="403"/>
      <c r="I4742" s="404"/>
      <c r="Q4742" s="405"/>
      <c r="S4742" s="405"/>
      <c r="T4742" s="403"/>
      <c r="U4742" s="406"/>
      <c r="V4742" s="400"/>
      <c r="W4742" s="405"/>
      <c r="X4742" s="405"/>
      <c r="Y4742" s="403"/>
      <c r="Z4742" s="407"/>
      <c r="AA4742" s="403"/>
      <c r="AB4742" s="405"/>
      <c r="AC4742" s="403"/>
      <c r="AD4742" s="406"/>
      <c r="AG4742" s="403"/>
      <c r="AH4742" s="403"/>
      <c r="AI4742" s="405"/>
      <c r="AL4742" s="403"/>
      <c r="AN4742" s="403"/>
      <c r="AO4742" s="405"/>
      <c r="AP4742" s="403"/>
      <c r="AQ4742" s="403"/>
      <c r="AR4742" s="403"/>
      <c r="AS4742" s="403"/>
      <c r="AT4742" s="403"/>
      <c r="AU4742" s="403"/>
      <c r="AV4742" s="405"/>
      <c r="AW4742" s="404"/>
      <c r="AY4742" s="403"/>
      <c r="BC4742" s="403"/>
      <c r="BD4742" s="403"/>
      <c r="BE4742" s="403"/>
      <c r="BF4742" s="403"/>
      <c r="BG4742" s="403"/>
      <c r="BH4742" s="403"/>
      <c r="BI4742" s="403"/>
      <c r="BJ4742" s="403"/>
      <c r="BK4742" s="403"/>
    </row>
    <row r="4743" spans="1:63" x14ac:dyDescent="0.25">
      <c r="A4743" s="405"/>
      <c r="B4743" s="400"/>
      <c r="C4743" s="403"/>
      <c r="D4743" s="403"/>
      <c r="E4743" s="403"/>
      <c r="I4743" s="404"/>
      <c r="Q4743" s="405"/>
      <c r="S4743" s="405"/>
      <c r="T4743" s="403"/>
      <c r="U4743" s="406"/>
      <c r="V4743" s="400"/>
      <c r="W4743" s="405"/>
      <c r="X4743" s="405"/>
      <c r="Y4743" s="403"/>
      <c r="Z4743" s="407"/>
      <c r="AA4743" s="403"/>
      <c r="AB4743" s="405"/>
      <c r="AC4743" s="403"/>
      <c r="AD4743" s="406"/>
      <c r="AG4743" s="403"/>
      <c r="AH4743" s="403"/>
      <c r="AI4743" s="405"/>
      <c r="AL4743" s="403"/>
      <c r="AN4743" s="403"/>
      <c r="AO4743" s="405"/>
      <c r="AP4743" s="403"/>
      <c r="AQ4743" s="403"/>
      <c r="AR4743" s="403"/>
      <c r="AS4743" s="403"/>
      <c r="AT4743" s="403"/>
      <c r="AU4743" s="403"/>
      <c r="AV4743" s="405"/>
      <c r="AW4743" s="404"/>
      <c r="AY4743" s="403"/>
      <c r="BC4743" s="403"/>
      <c r="BD4743" s="403"/>
      <c r="BE4743" s="403"/>
      <c r="BF4743" s="403"/>
      <c r="BG4743" s="403"/>
      <c r="BH4743" s="403"/>
      <c r="BI4743" s="403"/>
      <c r="BJ4743" s="403"/>
      <c r="BK4743" s="403"/>
    </row>
    <row r="4744" spans="1:63" x14ac:dyDescent="0.25">
      <c r="A4744" s="405"/>
      <c r="B4744" s="400"/>
      <c r="C4744" s="403"/>
      <c r="D4744" s="403"/>
      <c r="E4744" s="403"/>
      <c r="I4744" s="404"/>
      <c r="Q4744" s="405"/>
      <c r="S4744" s="405"/>
      <c r="T4744" s="403"/>
      <c r="U4744" s="406"/>
      <c r="V4744" s="400"/>
      <c r="W4744" s="405"/>
      <c r="X4744" s="405"/>
      <c r="Y4744" s="403"/>
      <c r="Z4744" s="407"/>
      <c r="AA4744" s="403"/>
      <c r="AB4744" s="405"/>
      <c r="AC4744" s="403"/>
      <c r="AD4744" s="406"/>
      <c r="AG4744" s="403"/>
      <c r="AH4744" s="403"/>
      <c r="AI4744" s="405"/>
      <c r="AL4744" s="403"/>
      <c r="AN4744" s="403"/>
      <c r="AO4744" s="405"/>
      <c r="AP4744" s="403"/>
      <c r="AQ4744" s="403"/>
      <c r="AR4744" s="403"/>
      <c r="AS4744" s="403"/>
      <c r="AT4744" s="403"/>
      <c r="AU4744" s="403"/>
      <c r="AV4744" s="405"/>
      <c r="AW4744" s="404"/>
      <c r="AY4744" s="403"/>
      <c r="BC4744" s="403"/>
      <c r="BD4744" s="403"/>
      <c r="BE4744" s="403"/>
      <c r="BF4744" s="403"/>
      <c r="BG4744" s="403"/>
      <c r="BH4744" s="403"/>
      <c r="BI4744" s="403"/>
      <c r="BJ4744" s="403"/>
      <c r="BK4744" s="403"/>
    </row>
    <row r="4745" spans="1:63" x14ac:dyDescent="0.25">
      <c r="A4745" s="405"/>
      <c r="B4745" s="400"/>
      <c r="C4745" s="403"/>
      <c r="D4745" s="403"/>
      <c r="E4745" s="403"/>
      <c r="I4745" s="404"/>
      <c r="Q4745" s="405"/>
      <c r="S4745" s="405"/>
      <c r="T4745" s="403"/>
      <c r="U4745" s="406"/>
      <c r="V4745" s="400"/>
      <c r="W4745" s="405"/>
      <c r="X4745" s="405"/>
      <c r="Y4745" s="403"/>
      <c r="Z4745" s="407"/>
      <c r="AA4745" s="403"/>
      <c r="AB4745" s="405"/>
      <c r="AC4745" s="403"/>
      <c r="AD4745" s="406"/>
      <c r="AG4745" s="403"/>
      <c r="AH4745" s="403"/>
      <c r="AI4745" s="405"/>
      <c r="AL4745" s="403"/>
      <c r="AN4745" s="403"/>
      <c r="AO4745" s="405"/>
      <c r="AP4745" s="403"/>
      <c r="AQ4745" s="403"/>
      <c r="AR4745" s="403"/>
      <c r="AS4745" s="403"/>
      <c r="AT4745" s="403"/>
      <c r="AU4745" s="403"/>
      <c r="AV4745" s="405"/>
      <c r="AW4745" s="404"/>
      <c r="AY4745" s="403"/>
      <c r="BC4745" s="403"/>
      <c r="BD4745" s="403"/>
      <c r="BE4745" s="403"/>
      <c r="BF4745" s="403"/>
      <c r="BG4745" s="403"/>
      <c r="BH4745" s="403"/>
      <c r="BI4745" s="403"/>
      <c r="BJ4745" s="403"/>
      <c r="BK4745" s="403"/>
    </row>
    <row r="4746" spans="1:63" x14ac:dyDescent="0.25">
      <c r="A4746" s="405"/>
      <c r="B4746" s="400"/>
      <c r="C4746" s="403"/>
      <c r="D4746" s="403"/>
      <c r="E4746" s="403"/>
      <c r="I4746" s="404"/>
      <c r="Q4746" s="405"/>
      <c r="S4746" s="405"/>
      <c r="T4746" s="403"/>
      <c r="U4746" s="406"/>
      <c r="V4746" s="400"/>
      <c r="W4746" s="405"/>
      <c r="X4746" s="405"/>
      <c r="Y4746" s="403"/>
      <c r="Z4746" s="407"/>
      <c r="AA4746" s="403"/>
      <c r="AB4746" s="405"/>
      <c r="AC4746" s="403"/>
      <c r="AD4746" s="406"/>
      <c r="AG4746" s="403"/>
      <c r="AH4746" s="403"/>
      <c r="AI4746" s="405"/>
      <c r="AL4746" s="403"/>
      <c r="AN4746" s="403"/>
      <c r="AO4746" s="405"/>
      <c r="AP4746" s="403"/>
      <c r="AQ4746" s="403"/>
      <c r="AR4746" s="403"/>
      <c r="AS4746" s="403"/>
      <c r="AT4746" s="403"/>
      <c r="AU4746" s="403"/>
      <c r="AV4746" s="405"/>
      <c r="AW4746" s="404"/>
      <c r="AY4746" s="403"/>
      <c r="BC4746" s="403"/>
      <c r="BD4746" s="403"/>
      <c r="BE4746" s="403"/>
      <c r="BF4746" s="403"/>
      <c r="BG4746" s="403"/>
      <c r="BH4746" s="403"/>
      <c r="BI4746" s="403"/>
      <c r="BJ4746" s="403"/>
      <c r="BK4746" s="403"/>
    </row>
    <row r="4747" spans="1:63" x14ac:dyDescent="0.25">
      <c r="A4747" s="405"/>
      <c r="B4747" s="400"/>
      <c r="C4747" s="403"/>
      <c r="D4747" s="403"/>
      <c r="E4747" s="403"/>
      <c r="I4747" s="404"/>
      <c r="Q4747" s="405"/>
      <c r="S4747" s="405"/>
      <c r="T4747" s="403"/>
      <c r="U4747" s="406"/>
      <c r="V4747" s="400"/>
      <c r="W4747" s="405"/>
      <c r="X4747" s="405"/>
      <c r="Y4747" s="403"/>
      <c r="Z4747" s="407"/>
      <c r="AA4747" s="403"/>
      <c r="AB4747" s="405"/>
      <c r="AC4747" s="403"/>
      <c r="AD4747" s="406"/>
      <c r="AG4747" s="403"/>
      <c r="AH4747" s="403"/>
      <c r="AI4747" s="405"/>
      <c r="AL4747" s="403"/>
      <c r="AN4747" s="403"/>
      <c r="AO4747" s="405"/>
      <c r="AP4747" s="403"/>
      <c r="AQ4747" s="403"/>
      <c r="AR4747" s="403"/>
      <c r="AS4747" s="403"/>
      <c r="AT4747" s="403"/>
      <c r="AU4747" s="403"/>
      <c r="AV4747" s="405"/>
      <c r="AW4747" s="404"/>
      <c r="AY4747" s="403"/>
      <c r="BC4747" s="403"/>
      <c r="BD4747" s="403"/>
      <c r="BE4747" s="403"/>
      <c r="BF4747" s="403"/>
      <c r="BG4747" s="403"/>
      <c r="BH4747" s="403"/>
      <c r="BI4747" s="403"/>
      <c r="BJ4747" s="403"/>
      <c r="BK4747" s="403"/>
    </row>
    <row r="4748" spans="1:63" x14ac:dyDescent="0.25">
      <c r="A4748" s="405"/>
      <c r="B4748" s="400"/>
      <c r="C4748" s="403"/>
      <c r="D4748" s="403"/>
      <c r="E4748" s="403"/>
      <c r="I4748" s="404"/>
      <c r="Q4748" s="405"/>
      <c r="S4748" s="405"/>
      <c r="T4748" s="403"/>
      <c r="U4748" s="406"/>
      <c r="V4748" s="400"/>
      <c r="W4748" s="405"/>
      <c r="X4748" s="405"/>
      <c r="Y4748" s="403"/>
      <c r="Z4748" s="407"/>
      <c r="AA4748" s="403"/>
      <c r="AB4748" s="405"/>
      <c r="AC4748" s="403"/>
      <c r="AD4748" s="406"/>
      <c r="AG4748" s="403"/>
      <c r="AH4748" s="403"/>
      <c r="AI4748" s="405"/>
      <c r="AL4748" s="403"/>
      <c r="AN4748" s="403"/>
      <c r="AO4748" s="405"/>
      <c r="AP4748" s="403"/>
      <c r="AQ4748" s="403"/>
      <c r="AR4748" s="403"/>
      <c r="AS4748" s="403"/>
      <c r="AT4748" s="403"/>
      <c r="AU4748" s="403"/>
      <c r="AV4748" s="405"/>
      <c r="AW4748" s="404"/>
      <c r="AY4748" s="403"/>
      <c r="BC4748" s="403"/>
      <c r="BD4748" s="403"/>
      <c r="BE4748" s="403"/>
      <c r="BF4748" s="403"/>
      <c r="BG4748" s="403"/>
      <c r="BH4748" s="403"/>
      <c r="BI4748" s="403"/>
      <c r="BJ4748" s="403"/>
      <c r="BK4748" s="403"/>
    </row>
    <row r="4749" spans="1:63" x14ac:dyDescent="0.25">
      <c r="A4749" s="405"/>
      <c r="B4749" s="400"/>
      <c r="C4749" s="403"/>
      <c r="D4749" s="403"/>
      <c r="E4749" s="403"/>
      <c r="I4749" s="404"/>
      <c r="Q4749" s="405"/>
      <c r="S4749" s="405"/>
      <c r="T4749" s="403"/>
      <c r="U4749" s="406"/>
      <c r="V4749" s="400"/>
      <c r="W4749" s="405"/>
      <c r="X4749" s="405"/>
      <c r="Y4749" s="403"/>
      <c r="Z4749" s="407"/>
      <c r="AA4749" s="403"/>
      <c r="AB4749" s="405"/>
      <c r="AC4749" s="403"/>
      <c r="AD4749" s="406"/>
      <c r="AG4749" s="403"/>
      <c r="AH4749" s="403"/>
      <c r="AI4749" s="405"/>
      <c r="AL4749" s="403"/>
      <c r="AN4749" s="403"/>
      <c r="AO4749" s="405"/>
      <c r="AP4749" s="403"/>
      <c r="AQ4749" s="403"/>
      <c r="AR4749" s="403"/>
      <c r="AS4749" s="403"/>
      <c r="AT4749" s="403"/>
      <c r="AU4749" s="403"/>
      <c r="AV4749" s="405"/>
      <c r="AW4749" s="404"/>
      <c r="AY4749" s="403"/>
      <c r="BC4749" s="403"/>
      <c r="BD4749" s="403"/>
      <c r="BE4749" s="403"/>
      <c r="BF4749" s="403"/>
      <c r="BG4749" s="403"/>
      <c r="BH4749" s="403"/>
      <c r="BI4749" s="403"/>
      <c r="BJ4749" s="403"/>
      <c r="BK4749" s="403"/>
    </row>
    <row r="4750" spans="1:63" x14ac:dyDescent="0.25">
      <c r="A4750" s="405"/>
      <c r="B4750" s="400"/>
      <c r="C4750" s="403"/>
      <c r="D4750" s="403"/>
      <c r="E4750" s="403"/>
      <c r="I4750" s="404"/>
      <c r="Q4750" s="405"/>
      <c r="S4750" s="405"/>
      <c r="T4750" s="403"/>
      <c r="U4750" s="406"/>
      <c r="V4750" s="400"/>
      <c r="W4750" s="405"/>
      <c r="X4750" s="405"/>
      <c r="Y4750" s="403"/>
      <c r="Z4750" s="407"/>
      <c r="AA4750" s="403"/>
      <c r="AB4750" s="405"/>
      <c r="AC4750" s="403"/>
      <c r="AD4750" s="406"/>
      <c r="AG4750" s="403"/>
      <c r="AH4750" s="403"/>
      <c r="AI4750" s="405"/>
      <c r="AL4750" s="403"/>
      <c r="AN4750" s="403"/>
      <c r="AO4750" s="405"/>
      <c r="AP4750" s="403"/>
      <c r="AQ4750" s="403"/>
      <c r="AR4750" s="403"/>
      <c r="AS4750" s="403"/>
      <c r="AT4750" s="403"/>
      <c r="AU4750" s="403"/>
      <c r="AV4750" s="405"/>
      <c r="AW4750" s="404"/>
      <c r="AY4750" s="403"/>
      <c r="BC4750" s="403"/>
      <c r="BD4750" s="403"/>
      <c r="BE4750" s="403"/>
      <c r="BF4750" s="403"/>
      <c r="BG4750" s="403"/>
      <c r="BH4750" s="403"/>
      <c r="BI4750" s="403"/>
      <c r="BJ4750" s="403"/>
      <c r="BK4750" s="403"/>
    </row>
    <row r="4751" spans="1:63" x14ac:dyDescent="0.25">
      <c r="A4751" s="405"/>
      <c r="B4751" s="400"/>
      <c r="C4751" s="403"/>
      <c r="D4751" s="403"/>
      <c r="E4751" s="403"/>
      <c r="I4751" s="404"/>
      <c r="Q4751" s="405"/>
      <c r="S4751" s="405"/>
      <c r="T4751" s="403"/>
      <c r="U4751" s="406"/>
      <c r="V4751" s="400"/>
      <c r="W4751" s="405"/>
      <c r="X4751" s="405"/>
      <c r="Y4751" s="403"/>
      <c r="Z4751" s="407"/>
      <c r="AA4751" s="403"/>
      <c r="AB4751" s="405"/>
      <c r="AC4751" s="403"/>
      <c r="AD4751" s="406"/>
      <c r="AG4751" s="403"/>
      <c r="AH4751" s="403"/>
      <c r="AI4751" s="405"/>
      <c r="AL4751" s="403"/>
      <c r="AN4751" s="403"/>
      <c r="AO4751" s="405"/>
      <c r="AP4751" s="403"/>
      <c r="AQ4751" s="403"/>
      <c r="AR4751" s="403"/>
      <c r="AS4751" s="403"/>
      <c r="AT4751" s="403"/>
      <c r="AU4751" s="403"/>
      <c r="AV4751" s="405"/>
      <c r="AW4751" s="404"/>
      <c r="AY4751" s="403"/>
      <c r="BC4751" s="403"/>
      <c r="BD4751" s="403"/>
      <c r="BE4751" s="403"/>
      <c r="BF4751" s="403"/>
      <c r="BG4751" s="403"/>
      <c r="BH4751" s="403"/>
      <c r="BI4751" s="403"/>
      <c r="BJ4751" s="403"/>
      <c r="BK4751" s="403"/>
    </row>
    <row r="4752" spans="1:63" x14ac:dyDescent="0.25">
      <c r="A4752" s="405"/>
      <c r="B4752" s="400"/>
      <c r="C4752" s="403"/>
      <c r="D4752" s="403"/>
      <c r="E4752" s="403"/>
      <c r="I4752" s="404"/>
      <c r="Q4752" s="405"/>
      <c r="S4752" s="405"/>
      <c r="T4752" s="403"/>
      <c r="U4752" s="406"/>
      <c r="V4752" s="400"/>
      <c r="W4752" s="405"/>
      <c r="X4752" s="405"/>
      <c r="Y4752" s="403"/>
      <c r="Z4752" s="407"/>
      <c r="AA4752" s="403"/>
      <c r="AB4752" s="405"/>
      <c r="AC4752" s="403"/>
      <c r="AD4752" s="406"/>
      <c r="AG4752" s="403"/>
      <c r="AH4752" s="403"/>
      <c r="AI4752" s="405"/>
      <c r="AL4752" s="403"/>
      <c r="AN4752" s="403"/>
      <c r="AO4752" s="405"/>
      <c r="AP4752" s="403"/>
      <c r="AQ4752" s="403"/>
      <c r="AR4752" s="403"/>
      <c r="AS4752" s="403"/>
      <c r="AT4752" s="403"/>
      <c r="AU4752" s="403"/>
      <c r="AV4752" s="405"/>
      <c r="AW4752" s="404"/>
      <c r="AY4752" s="403"/>
      <c r="BC4752" s="403"/>
      <c r="BD4752" s="403"/>
      <c r="BE4752" s="403"/>
      <c r="BF4752" s="403"/>
      <c r="BG4752" s="403"/>
      <c r="BH4752" s="403"/>
      <c r="BI4752" s="403"/>
      <c r="BJ4752" s="403"/>
      <c r="BK4752" s="403"/>
    </row>
    <row r="4753" spans="1:63" x14ac:dyDescent="0.25">
      <c r="A4753" s="405"/>
      <c r="B4753" s="400"/>
      <c r="C4753" s="403"/>
      <c r="D4753" s="403"/>
      <c r="E4753" s="403"/>
      <c r="I4753" s="404"/>
      <c r="Q4753" s="405"/>
      <c r="S4753" s="405"/>
      <c r="T4753" s="403"/>
      <c r="U4753" s="406"/>
      <c r="V4753" s="400"/>
      <c r="W4753" s="405"/>
      <c r="X4753" s="405"/>
      <c r="Y4753" s="403"/>
      <c r="Z4753" s="407"/>
      <c r="AA4753" s="403"/>
      <c r="AB4753" s="405"/>
      <c r="AC4753" s="403"/>
      <c r="AD4753" s="406"/>
      <c r="AG4753" s="403"/>
      <c r="AH4753" s="403"/>
      <c r="AI4753" s="405"/>
      <c r="AL4753" s="403"/>
      <c r="AN4753" s="403"/>
      <c r="AO4753" s="405"/>
      <c r="AP4753" s="403"/>
      <c r="AQ4753" s="403"/>
      <c r="AR4753" s="403"/>
      <c r="AS4753" s="403"/>
      <c r="AT4753" s="403"/>
      <c r="AU4753" s="403"/>
      <c r="AV4753" s="405"/>
      <c r="AW4753" s="404"/>
      <c r="AY4753" s="403"/>
      <c r="BC4753" s="403"/>
      <c r="BD4753" s="403"/>
      <c r="BE4753" s="403"/>
      <c r="BF4753" s="403"/>
      <c r="BG4753" s="403"/>
      <c r="BH4753" s="403"/>
      <c r="BI4753" s="403"/>
      <c r="BJ4753" s="403"/>
      <c r="BK4753" s="403"/>
    </row>
    <row r="4754" spans="1:63" x14ac:dyDescent="0.25">
      <c r="A4754" s="405"/>
      <c r="B4754" s="400"/>
      <c r="C4754" s="403"/>
      <c r="D4754" s="403"/>
      <c r="E4754" s="403"/>
      <c r="I4754" s="404"/>
      <c r="Q4754" s="405"/>
      <c r="S4754" s="405"/>
      <c r="T4754" s="403"/>
      <c r="U4754" s="406"/>
      <c r="V4754" s="400"/>
      <c r="W4754" s="405"/>
      <c r="X4754" s="405"/>
      <c r="Y4754" s="403"/>
      <c r="Z4754" s="407"/>
      <c r="AA4754" s="403"/>
      <c r="AB4754" s="405"/>
      <c r="AC4754" s="403"/>
      <c r="AD4754" s="406"/>
      <c r="AG4754" s="403"/>
      <c r="AH4754" s="403"/>
      <c r="AI4754" s="405"/>
      <c r="AL4754" s="403"/>
      <c r="AN4754" s="403"/>
      <c r="AO4754" s="405"/>
      <c r="AP4754" s="403"/>
      <c r="AQ4754" s="403"/>
      <c r="AR4754" s="403"/>
      <c r="AS4754" s="403"/>
      <c r="AT4754" s="403"/>
      <c r="AU4754" s="403"/>
      <c r="AV4754" s="405"/>
      <c r="AW4754" s="404"/>
      <c r="AY4754" s="403"/>
      <c r="BC4754" s="403"/>
      <c r="BD4754" s="403"/>
      <c r="BE4754" s="403"/>
      <c r="BF4754" s="403"/>
      <c r="BG4754" s="403"/>
      <c r="BH4754" s="403"/>
      <c r="BI4754" s="403"/>
      <c r="BJ4754" s="403"/>
      <c r="BK4754" s="403"/>
    </row>
    <row r="4755" spans="1:63" x14ac:dyDescent="0.25">
      <c r="A4755" s="405"/>
      <c r="B4755" s="400"/>
      <c r="C4755" s="403"/>
      <c r="D4755" s="403"/>
      <c r="E4755" s="403"/>
      <c r="I4755" s="404"/>
      <c r="Q4755" s="405"/>
      <c r="S4755" s="405"/>
      <c r="T4755" s="403"/>
      <c r="U4755" s="406"/>
      <c r="V4755" s="400"/>
      <c r="W4755" s="405"/>
      <c r="X4755" s="405"/>
      <c r="Y4755" s="403"/>
      <c r="Z4755" s="407"/>
      <c r="AA4755" s="403"/>
      <c r="AB4755" s="405"/>
      <c r="AC4755" s="403"/>
      <c r="AD4755" s="406"/>
      <c r="AG4755" s="403"/>
      <c r="AH4755" s="403"/>
      <c r="AI4755" s="405"/>
      <c r="AL4755" s="403"/>
      <c r="AN4755" s="403"/>
      <c r="AO4755" s="405"/>
      <c r="AP4755" s="403"/>
      <c r="AQ4755" s="403"/>
      <c r="AR4755" s="403"/>
      <c r="AS4755" s="403"/>
      <c r="AT4755" s="403"/>
      <c r="AU4755" s="403"/>
      <c r="AV4755" s="405"/>
      <c r="AW4755" s="404"/>
      <c r="AY4755" s="403"/>
      <c r="BC4755" s="403"/>
      <c r="BD4755" s="403"/>
      <c r="BE4755" s="403"/>
      <c r="BF4755" s="403"/>
      <c r="BG4755" s="403"/>
      <c r="BH4755" s="403"/>
      <c r="BI4755" s="403"/>
      <c r="BJ4755" s="403"/>
      <c r="BK4755" s="403"/>
    </row>
    <row r="4756" spans="1:63" x14ac:dyDescent="0.25">
      <c r="A4756" s="405"/>
      <c r="B4756" s="400"/>
      <c r="C4756" s="403"/>
      <c r="D4756" s="403"/>
      <c r="E4756" s="403"/>
      <c r="I4756" s="404"/>
      <c r="Q4756" s="405"/>
      <c r="S4756" s="405"/>
      <c r="T4756" s="403"/>
      <c r="U4756" s="406"/>
      <c r="V4756" s="400"/>
      <c r="W4756" s="405"/>
      <c r="X4756" s="405"/>
      <c r="Y4756" s="403"/>
      <c r="Z4756" s="407"/>
      <c r="AA4756" s="403"/>
      <c r="AB4756" s="405"/>
      <c r="AC4756" s="403"/>
      <c r="AD4756" s="406"/>
      <c r="AG4756" s="403"/>
      <c r="AH4756" s="403"/>
      <c r="AI4756" s="405"/>
      <c r="AL4756" s="403"/>
      <c r="AN4756" s="403"/>
      <c r="AO4756" s="405"/>
      <c r="AP4756" s="403"/>
      <c r="AQ4756" s="403"/>
      <c r="AR4756" s="403"/>
      <c r="AS4756" s="403"/>
      <c r="AT4756" s="403"/>
      <c r="AU4756" s="403"/>
      <c r="AV4756" s="405"/>
      <c r="AW4756" s="404"/>
      <c r="AY4756" s="403"/>
      <c r="BC4756" s="403"/>
      <c r="BD4756" s="403"/>
      <c r="BE4756" s="403"/>
      <c r="BF4756" s="403"/>
      <c r="BG4756" s="403"/>
      <c r="BH4756" s="403"/>
      <c r="BI4756" s="403"/>
      <c r="BJ4756" s="403"/>
      <c r="BK4756" s="403"/>
    </row>
    <row r="4757" spans="1:63" x14ac:dyDescent="0.25">
      <c r="A4757" s="405"/>
      <c r="B4757" s="400"/>
      <c r="C4757" s="403"/>
      <c r="D4757" s="403"/>
      <c r="E4757" s="403"/>
      <c r="I4757" s="404"/>
      <c r="Q4757" s="405"/>
      <c r="S4757" s="405"/>
      <c r="T4757" s="403"/>
      <c r="U4757" s="406"/>
      <c r="V4757" s="400"/>
      <c r="W4757" s="405"/>
      <c r="X4757" s="405"/>
      <c r="Y4757" s="403"/>
      <c r="Z4757" s="407"/>
      <c r="AA4757" s="403"/>
      <c r="AB4757" s="405"/>
      <c r="AC4757" s="403"/>
      <c r="AD4757" s="406"/>
      <c r="AG4757" s="403"/>
      <c r="AH4757" s="403"/>
      <c r="AI4757" s="405"/>
      <c r="AL4757" s="403"/>
      <c r="AN4757" s="403"/>
      <c r="AO4757" s="405"/>
      <c r="AP4757" s="403"/>
      <c r="AQ4757" s="403"/>
      <c r="AR4757" s="403"/>
      <c r="AS4757" s="403"/>
      <c r="AT4757" s="403"/>
      <c r="AU4757" s="403"/>
      <c r="AV4757" s="405"/>
      <c r="AW4757" s="404"/>
      <c r="AY4757" s="403"/>
      <c r="BC4757" s="403"/>
      <c r="BD4757" s="403"/>
      <c r="BE4757" s="403"/>
      <c r="BF4757" s="403"/>
      <c r="BG4757" s="403"/>
      <c r="BH4757" s="403"/>
      <c r="BI4757" s="403"/>
      <c r="BJ4757" s="403"/>
      <c r="BK4757" s="403"/>
    </row>
    <row r="4758" spans="1:63" x14ac:dyDescent="0.25">
      <c r="A4758" s="405"/>
      <c r="B4758" s="400"/>
      <c r="C4758" s="403"/>
      <c r="D4758" s="403"/>
      <c r="E4758" s="403"/>
      <c r="I4758" s="404"/>
      <c r="Q4758" s="405"/>
      <c r="S4758" s="405"/>
      <c r="T4758" s="403"/>
      <c r="U4758" s="406"/>
      <c r="V4758" s="400"/>
      <c r="W4758" s="405"/>
      <c r="X4758" s="405"/>
      <c r="Y4758" s="403"/>
      <c r="Z4758" s="407"/>
      <c r="AA4758" s="403"/>
      <c r="AB4758" s="405"/>
      <c r="AC4758" s="403"/>
      <c r="AD4758" s="406"/>
      <c r="AG4758" s="403"/>
      <c r="AH4758" s="403"/>
      <c r="AI4758" s="405"/>
      <c r="AL4758" s="403"/>
      <c r="AN4758" s="403"/>
      <c r="AO4758" s="405"/>
      <c r="AP4758" s="403"/>
      <c r="AQ4758" s="403"/>
      <c r="AR4758" s="403"/>
      <c r="AS4758" s="403"/>
      <c r="AT4758" s="403"/>
      <c r="AU4758" s="403"/>
      <c r="AV4758" s="405"/>
      <c r="AW4758" s="404"/>
      <c r="AY4758" s="403"/>
      <c r="BC4758" s="403"/>
      <c r="BD4758" s="403"/>
      <c r="BE4758" s="403"/>
      <c r="BF4758" s="403"/>
      <c r="BG4758" s="403"/>
      <c r="BH4758" s="403"/>
      <c r="BI4758" s="403"/>
      <c r="BJ4758" s="403"/>
      <c r="BK4758" s="403"/>
    </row>
    <row r="4759" spans="1:63" x14ac:dyDescent="0.25">
      <c r="A4759" s="405"/>
      <c r="B4759" s="400"/>
      <c r="C4759" s="403"/>
      <c r="D4759" s="403"/>
      <c r="E4759" s="403"/>
      <c r="I4759" s="404"/>
      <c r="Q4759" s="405"/>
      <c r="S4759" s="405"/>
      <c r="T4759" s="403"/>
      <c r="U4759" s="406"/>
      <c r="V4759" s="400"/>
      <c r="W4759" s="405"/>
      <c r="X4759" s="405"/>
      <c r="Y4759" s="403"/>
      <c r="Z4759" s="407"/>
      <c r="AA4759" s="403"/>
      <c r="AB4759" s="405"/>
      <c r="AC4759" s="403"/>
      <c r="AD4759" s="406"/>
      <c r="AG4759" s="403"/>
      <c r="AH4759" s="403"/>
      <c r="AI4759" s="405"/>
      <c r="AL4759" s="403"/>
      <c r="AN4759" s="403"/>
      <c r="AO4759" s="405"/>
      <c r="AP4759" s="403"/>
      <c r="AQ4759" s="403"/>
      <c r="AR4759" s="403"/>
      <c r="AS4759" s="403"/>
      <c r="AT4759" s="403"/>
      <c r="AU4759" s="403"/>
      <c r="AV4759" s="405"/>
      <c r="AW4759" s="404"/>
      <c r="AY4759" s="403"/>
      <c r="BC4759" s="403"/>
      <c r="BD4759" s="403"/>
      <c r="BE4759" s="403"/>
      <c r="BF4759" s="403"/>
      <c r="BG4759" s="403"/>
      <c r="BH4759" s="403"/>
      <c r="BI4759" s="403"/>
      <c r="BJ4759" s="403"/>
      <c r="BK4759" s="403"/>
    </row>
    <row r="4760" spans="1:63" x14ac:dyDescent="0.25">
      <c r="A4760" s="405"/>
      <c r="B4760" s="400"/>
      <c r="C4760" s="403"/>
      <c r="D4760" s="403"/>
      <c r="E4760" s="403"/>
      <c r="I4760" s="404"/>
      <c r="Q4760" s="405"/>
      <c r="S4760" s="405"/>
      <c r="T4760" s="403"/>
      <c r="U4760" s="406"/>
      <c r="V4760" s="400"/>
      <c r="W4760" s="405"/>
      <c r="X4760" s="405"/>
      <c r="Y4760" s="403"/>
      <c r="Z4760" s="407"/>
      <c r="AA4760" s="403"/>
      <c r="AB4760" s="405"/>
      <c r="AC4760" s="403"/>
      <c r="AD4760" s="406"/>
      <c r="AG4760" s="403"/>
      <c r="AH4760" s="403"/>
      <c r="AI4760" s="405"/>
      <c r="AL4760" s="403"/>
      <c r="AN4760" s="403"/>
      <c r="AO4760" s="405"/>
      <c r="AP4760" s="403"/>
      <c r="AQ4760" s="403"/>
      <c r="AR4760" s="403"/>
      <c r="AS4760" s="403"/>
      <c r="AT4760" s="403"/>
      <c r="AU4760" s="403"/>
      <c r="AV4760" s="405"/>
      <c r="AW4760" s="404"/>
      <c r="AY4760" s="403"/>
      <c r="BC4760" s="403"/>
      <c r="BD4760" s="403"/>
      <c r="BE4760" s="403"/>
      <c r="BF4760" s="403"/>
      <c r="BG4760" s="403"/>
      <c r="BH4760" s="403"/>
      <c r="BI4760" s="403"/>
      <c r="BJ4760" s="403"/>
      <c r="BK4760" s="403"/>
    </row>
    <row r="4761" spans="1:63" x14ac:dyDescent="0.25">
      <c r="A4761" s="405"/>
      <c r="B4761" s="400"/>
      <c r="C4761" s="403"/>
      <c r="D4761" s="403"/>
      <c r="E4761" s="403"/>
      <c r="I4761" s="404"/>
      <c r="Q4761" s="405"/>
      <c r="S4761" s="405"/>
      <c r="T4761" s="403"/>
      <c r="U4761" s="406"/>
      <c r="V4761" s="400"/>
      <c r="W4761" s="405"/>
      <c r="X4761" s="405"/>
      <c r="Y4761" s="403"/>
      <c r="Z4761" s="407"/>
      <c r="AA4761" s="403"/>
      <c r="AB4761" s="405"/>
      <c r="AC4761" s="403"/>
      <c r="AD4761" s="406"/>
      <c r="AG4761" s="403"/>
      <c r="AH4761" s="403"/>
      <c r="AI4761" s="405"/>
      <c r="AL4761" s="403"/>
      <c r="AN4761" s="403"/>
      <c r="AO4761" s="405"/>
      <c r="AP4761" s="403"/>
      <c r="AQ4761" s="403"/>
      <c r="AR4761" s="403"/>
      <c r="AS4761" s="403"/>
      <c r="AT4761" s="403"/>
      <c r="AU4761" s="403"/>
      <c r="AV4761" s="405"/>
      <c r="AW4761" s="404"/>
      <c r="AY4761" s="403"/>
      <c r="BC4761" s="403"/>
      <c r="BD4761" s="403"/>
      <c r="BE4761" s="403"/>
      <c r="BF4761" s="403"/>
      <c r="BG4761" s="403"/>
      <c r="BH4761" s="403"/>
      <c r="BI4761" s="403"/>
      <c r="BJ4761" s="403"/>
      <c r="BK4761" s="403"/>
    </row>
    <row r="4762" spans="1:63" x14ac:dyDescent="0.25">
      <c r="A4762" s="405"/>
      <c r="B4762" s="400"/>
      <c r="C4762" s="403"/>
      <c r="D4762" s="403"/>
      <c r="E4762" s="403"/>
      <c r="I4762" s="404"/>
      <c r="Q4762" s="405"/>
      <c r="S4762" s="405"/>
      <c r="T4762" s="403"/>
      <c r="U4762" s="406"/>
      <c r="V4762" s="400"/>
      <c r="W4762" s="405"/>
      <c r="X4762" s="405"/>
      <c r="Y4762" s="403"/>
      <c r="Z4762" s="407"/>
      <c r="AA4762" s="403"/>
      <c r="AB4762" s="405"/>
      <c r="AC4762" s="403"/>
      <c r="AD4762" s="406"/>
      <c r="AG4762" s="403"/>
      <c r="AH4762" s="403"/>
      <c r="AI4762" s="405"/>
      <c r="AL4762" s="403"/>
      <c r="AN4762" s="403"/>
      <c r="AO4762" s="405"/>
      <c r="AP4762" s="403"/>
      <c r="AQ4762" s="403"/>
      <c r="AR4762" s="403"/>
      <c r="AS4762" s="403"/>
      <c r="AT4762" s="403"/>
      <c r="AU4762" s="403"/>
      <c r="AV4762" s="405"/>
      <c r="AW4762" s="404"/>
      <c r="AY4762" s="403"/>
      <c r="BC4762" s="403"/>
      <c r="BD4762" s="403"/>
      <c r="BE4762" s="403"/>
      <c r="BF4762" s="403"/>
      <c r="BG4762" s="403"/>
      <c r="BH4762" s="403"/>
      <c r="BI4762" s="403"/>
      <c r="BJ4762" s="403"/>
      <c r="BK4762" s="403"/>
    </row>
    <row r="4763" spans="1:63" x14ac:dyDescent="0.25">
      <c r="A4763" s="405"/>
      <c r="B4763" s="400"/>
      <c r="C4763" s="403"/>
      <c r="D4763" s="403"/>
      <c r="E4763" s="403"/>
      <c r="I4763" s="404"/>
      <c r="Q4763" s="405"/>
      <c r="S4763" s="405"/>
      <c r="T4763" s="403"/>
      <c r="U4763" s="406"/>
      <c r="V4763" s="400"/>
      <c r="W4763" s="405"/>
      <c r="X4763" s="405"/>
      <c r="Y4763" s="403"/>
      <c r="Z4763" s="407"/>
      <c r="AA4763" s="403"/>
      <c r="AB4763" s="405"/>
      <c r="AC4763" s="403"/>
      <c r="AD4763" s="406"/>
      <c r="AG4763" s="403"/>
      <c r="AH4763" s="403"/>
      <c r="AI4763" s="405"/>
      <c r="AL4763" s="403"/>
      <c r="AN4763" s="403"/>
      <c r="AO4763" s="405"/>
      <c r="AP4763" s="403"/>
      <c r="AQ4763" s="403"/>
      <c r="AR4763" s="403"/>
      <c r="AS4763" s="403"/>
      <c r="AT4763" s="403"/>
      <c r="AU4763" s="403"/>
      <c r="AV4763" s="405"/>
      <c r="AW4763" s="404"/>
      <c r="AY4763" s="403"/>
      <c r="BC4763" s="403"/>
      <c r="BD4763" s="403"/>
      <c r="BE4763" s="403"/>
      <c r="BF4763" s="403"/>
      <c r="BG4763" s="403"/>
      <c r="BH4763" s="403"/>
      <c r="BI4763" s="403"/>
      <c r="BJ4763" s="403"/>
      <c r="BK4763" s="403"/>
    </row>
    <row r="4764" spans="1:63" x14ac:dyDescent="0.25">
      <c r="A4764" s="405"/>
      <c r="B4764" s="400"/>
      <c r="C4764" s="403"/>
      <c r="D4764" s="403"/>
      <c r="E4764" s="403"/>
      <c r="I4764" s="404"/>
      <c r="Q4764" s="405"/>
      <c r="S4764" s="405"/>
      <c r="T4764" s="403"/>
      <c r="U4764" s="406"/>
      <c r="V4764" s="400"/>
      <c r="W4764" s="405"/>
      <c r="X4764" s="405"/>
      <c r="Y4764" s="403"/>
      <c r="Z4764" s="407"/>
      <c r="AA4764" s="403"/>
      <c r="AB4764" s="405"/>
      <c r="AC4764" s="403"/>
      <c r="AD4764" s="406"/>
      <c r="AG4764" s="403"/>
      <c r="AH4764" s="403"/>
      <c r="AI4764" s="405"/>
      <c r="AL4764" s="403"/>
      <c r="AN4764" s="403"/>
      <c r="AO4764" s="405"/>
      <c r="AP4764" s="403"/>
      <c r="AQ4764" s="403"/>
      <c r="AR4764" s="403"/>
      <c r="AS4764" s="403"/>
      <c r="AT4764" s="403"/>
      <c r="AU4764" s="403"/>
      <c r="AV4764" s="405"/>
      <c r="AW4764" s="404"/>
      <c r="AY4764" s="403"/>
      <c r="BC4764" s="403"/>
      <c r="BD4764" s="403"/>
      <c r="BE4764" s="403"/>
      <c r="BF4764" s="403"/>
      <c r="BG4764" s="403"/>
      <c r="BH4764" s="403"/>
      <c r="BI4764" s="403"/>
      <c r="BJ4764" s="403"/>
      <c r="BK4764" s="403"/>
    </row>
    <row r="4765" spans="1:63" x14ac:dyDescent="0.25">
      <c r="A4765" s="405"/>
      <c r="B4765" s="400"/>
      <c r="C4765" s="403"/>
      <c r="D4765" s="403"/>
      <c r="E4765" s="403"/>
      <c r="I4765" s="404"/>
      <c r="Q4765" s="405"/>
      <c r="S4765" s="405"/>
      <c r="T4765" s="403"/>
      <c r="U4765" s="406"/>
      <c r="V4765" s="400"/>
      <c r="W4765" s="405"/>
      <c r="X4765" s="405"/>
      <c r="Y4765" s="403"/>
      <c r="Z4765" s="407"/>
      <c r="AA4765" s="403"/>
      <c r="AB4765" s="405"/>
      <c r="AC4765" s="403"/>
      <c r="AD4765" s="406"/>
      <c r="AG4765" s="403"/>
      <c r="AH4765" s="403"/>
      <c r="AI4765" s="405"/>
      <c r="AL4765" s="403"/>
      <c r="AN4765" s="403"/>
      <c r="AO4765" s="405"/>
      <c r="AP4765" s="403"/>
      <c r="AQ4765" s="403"/>
      <c r="AR4765" s="403"/>
      <c r="AS4765" s="403"/>
      <c r="AT4765" s="403"/>
      <c r="AU4765" s="403"/>
      <c r="AV4765" s="405"/>
      <c r="AW4765" s="404"/>
      <c r="AY4765" s="403"/>
      <c r="BC4765" s="403"/>
      <c r="BD4765" s="403"/>
      <c r="BE4765" s="403"/>
      <c r="BF4765" s="403"/>
      <c r="BG4765" s="403"/>
      <c r="BH4765" s="403"/>
      <c r="BI4765" s="403"/>
      <c r="BJ4765" s="403"/>
      <c r="BK4765" s="403"/>
    </row>
    <row r="4766" spans="1:63" x14ac:dyDescent="0.25">
      <c r="A4766" s="405"/>
      <c r="B4766" s="400"/>
      <c r="C4766" s="403"/>
      <c r="D4766" s="403"/>
      <c r="E4766" s="403"/>
      <c r="I4766" s="404"/>
      <c r="Q4766" s="405"/>
      <c r="S4766" s="405"/>
      <c r="T4766" s="403"/>
      <c r="U4766" s="406"/>
      <c r="V4766" s="400"/>
      <c r="W4766" s="405"/>
      <c r="X4766" s="405"/>
      <c r="Y4766" s="403"/>
      <c r="Z4766" s="407"/>
      <c r="AA4766" s="403"/>
      <c r="AB4766" s="405"/>
      <c r="AC4766" s="403"/>
      <c r="AD4766" s="406"/>
      <c r="AG4766" s="403"/>
      <c r="AH4766" s="403"/>
      <c r="AI4766" s="405"/>
      <c r="AL4766" s="403"/>
      <c r="AN4766" s="403"/>
      <c r="AO4766" s="405"/>
      <c r="AP4766" s="403"/>
      <c r="AQ4766" s="403"/>
      <c r="AR4766" s="403"/>
      <c r="AS4766" s="403"/>
      <c r="AT4766" s="403"/>
      <c r="AU4766" s="403"/>
      <c r="AV4766" s="405"/>
      <c r="AW4766" s="404"/>
      <c r="AY4766" s="403"/>
      <c r="BC4766" s="403"/>
      <c r="BD4766" s="403"/>
      <c r="BE4766" s="403"/>
      <c r="BF4766" s="403"/>
      <c r="BG4766" s="403"/>
      <c r="BH4766" s="403"/>
      <c r="BI4766" s="403"/>
      <c r="BJ4766" s="403"/>
      <c r="BK4766" s="403"/>
    </row>
    <row r="4767" spans="1:63" x14ac:dyDescent="0.25">
      <c r="A4767" s="405"/>
      <c r="B4767" s="400"/>
      <c r="C4767" s="403"/>
      <c r="D4767" s="403"/>
      <c r="E4767" s="403"/>
      <c r="I4767" s="404"/>
      <c r="Q4767" s="405"/>
      <c r="S4767" s="405"/>
      <c r="T4767" s="403"/>
      <c r="U4767" s="406"/>
      <c r="V4767" s="400"/>
      <c r="W4767" s="405"/>
      <c r="X4767" s="405"/>
      <c r="Y4767" s="403"/>
      <c r="Z4767" s="407"/>
      <c r="AA4767" s="403"/>
      <c r="AB4767" s="405"/>
      <c r="AC4767" s="403"/>
      <c r="AD4767" s="406"/>
      <c r="AG4767" s="403"/>
      <c r="AH4767" s="403"/>
      <c r="AI4767" s="405"/>
      <c r="AL4767" s="403"/>
      <c r="AN4767" s="403"/>
      <c r="AO4767" s="405"/>
      <c r="AP4767" s="403"/>
      <c r="AQ4767" s="403"/>
      <c r="AR4767" s="403"/>
      <c r="AS4767" s="403"/>
      <c r="AT4767" s="403"/>
      <c r="AU4767" s="403"/>
      <c r="AV4767" s="405"/>
      <c r="AW4767" s="404"/>
      <c r="AY4767" s="403"/>
      <c r="BC4767" s="403"/>
      <c r="BD4767" s="403"/>
      <c r="BE4767" s="403"/>
      <c r="BF4767" s="403"/>
      <c r="BG4767" s="403"/>
      <c r="BH4767" s="403"/>
      <c r="BI4767" s="403"/>
      <c r="BJ4767" s="403"/>
      <c r="BK4767" s="403"/>
    </row>
    <row r="4768" spans="1:63" x14ac:dyDescent="0.25">
      <c r="A4768" s="405"/>
      <c r="B4768" s="400"/>
      <c r="C4768" s="403"/>
      <c r="D4768" s="403"/>
      <c r="E4768" s="403"/>
      <c r="I4768" s="404"/>
      <c r="Q4768" s="405"/>
      <c r="S4768" s="405"/>
      <c r="T4768" s="403"/>
      <c r="U4768" s="406"/>
      <c r="V4768" s="400"/>
      <c r="W4768" s="405"/>
      <c r="X4768" s="405"/>
      <c r="Y4768" s="403"/>
      <c r="Z4768" s="407"/>
      <c r="AA4768" s="403"/>
      <c r="AB4768" s="405"/>
      <c r="AC4768" s="403"/>
      <c r="AD4768" s="406"/>
      <c r="AG4768" s="403"/>
      <c r="AH4768" s="403"/>
      <c r="AI4768" s="405"/>
      <c r="AL4768" s="403"/>
      <c r="AN4768" s="403"/>
      <c r="AO4768" s="405"/>
      <c r="AP4768" s="403"/>
      <c r="AQ4768" s="403"/>
      <c r="AR4768" s="403"/>
      <c r="AS4768" s="403"/>
      <c r="AT4768" s="403"/>
      <c r="AU4768" s="403"/>
      <c r="AV4768" s="405"/>
      <c r="AW4768" s="404"/>
      <c r="AY4768" s="403"/>
      <c r="BC4768" s="403"/>
      <c r="BD4768" s="403"/>
      <c r="BE4768" s="403"/>
      <c r="BF4768" s="403"/>
      <c r="BG4768" s="403"/>
      <c r="BH4768" s="403"/>
      <c r="BI4768" s="403"/>
      <c r="BJ4768" s="403"/>
      <c r="BK4768" s="403"/>
    </row>
    <row r="4769" spans="1:63" x14ac:dyDescent="0.25">
      <c r="A4769" s="405"/>
      <c r="B4769" s="400"/>
      <c r="C4769" s="403"/>
      <c r="D4769" s="403"/>
      <c r="E4769" s="403"/>
      <c r="I4769" s="404"/>
      <c r="Q4769" s="405"/>
      <c r="S4769" s="405"/>
      <c r="T4769" s="403"/>
      <c r="U4769" s="406"/>
      <c r="V4769" s="400"/>
      <c r="W4769" s="405"/>
      <c r="X4769" s="405"/>
      <c r="Y4769" s="403"/>
      <c r="Z4769" s="407"/>
      <c r="AA4769" s="403"/>
      <c r="AB4769" s="405"/>
      <c r="AC4769" s="403"/>
      <c r="AD4769" s="406"/>
      <c r="AG4769" s="403"/>
      <c r="AH4769" s="403"/>
      <c r="AI4769" s="405"/>
      <c r="AL4769" s="403"/>
      <c r="AN4769" s="403"/>
      <c r="AO4769" s="405"/>
      <c r="AP4769" s="403"/>
      <c r="AQ4769" s="403"/>
      <c r="AR4769" s="403"/>
      <c r="AS4769" s="403"/>
      <c r="AT4769" s="403"/>
      <c r="AU4769" s="403"/>
      <c r="AV4769" s="405"/>
      <c r="AW4769" s="404"/>
      <c r="AY4769" s="403"/>
      <c r="BC4769" s="403"/>
      <c r="BD4769" s="403"/>
      <c r="BE4769" s="403"/>
      <c r="BF4769" s="403"/>
      <c r="BG4769" s="403"/>
      <c r="BH4769" s="403"/>
      <c r="BI4769" s="403"/>
      <c r="BJ4769" s="403"/>
      <c r="BK4769" s="403"/>
    </row>
    <row r="4770" spans="1:63" x14ac:dyDescent="0.25">
      <c r="A4770" s="405"/>
      <c r="B4770" s="400"/>
      <c r="C4770" s="403"/>
      <c r="D4770" s="403"/>
      <c r="E4770" s="403"/>
      <c r="I4770" s="404"/>
      <c r="Q4770" s="405"/>
      <c r="S4770" s="405"/>
      <c r="T4770" s="403"/>
      <c r="U4770" s="406"/>
      <c r="V4770" s="400"/>
      <c r="W4770" s="405"/>
      <c r="X4770" s="405"/>
      <c r="Y4770" s="403"/>
      <c r="Z4770" s="407"/>
      <c r="AA4770" s="403"/>
      <c r="AB4770" s="405"/>
      <c r="AC4770" s="403"/>
      <c r="AD4770" s="406"/>
      <c r="AG4770" s="403"/>
      <c r="AH4770" s="403"/>
      <c r="AI4770" s="405"/>
      <c r="AL4770" s="403"/>
      <c r="AN4770" s="403"/>
      <c r="AO4770" s="405"/>
      <c r="AP4770" s="403"/>
      <c r="AQ4770" s="403"/>
      <c r="AR4770" s="403"/>
      <c r="AS4770" s="403"/>
      <c r="AT4770" s="403"/>
      <c r="AU4770" s="403"/>
      <c r="AV4770" s="405"/>
      <c r="AW4770" s="404"/>
      <c r="AY4770" s="403"/>
      <c r="BC4770" s="403"/>
      <c r="BD4770" s="403"/>
      <c r="BE4770" s="403"/>
      <c r="BF4770" s="403"/>
      <c r="BG4770" s="403"/>
      <c r="BH4770" s="403"/>
      <c r="BI4770" s="403"/>
      <c r="BJ4770" s="403"/>
      <c r="BK4770" s="403"/>
    </row>
    <row r="4771" spans="1:63" x14ac:dyDescent="0.25">
      <c r="A4771" s="405"/>
      <c r="B4771" s="400"/>
      <c r="C4771" s="403"/>
      <c r="D4771" s="403"/>
      <c r="E4771" s="403"/>
      <c r="I4771" s="404"/>
      <c r="Q4771" s="405"/>
      <c r="S4771" s="405"/>
      <c r="T4771" s="403"/>
      <c r="U4771" s="406"/>
      <c r="V4771" s="400"/>
      <c r="W4771" s="405"/>
      <c r="X4771" s="405"/>
      <c r="Y4771" s="403"/>
      <c r="Z4771" s="407"/>
      <c r="AA4771" s="403"/>
      <c r="AB4771" s="405"/>
      <c r="AC4771" s="403"/>
      <c r="AD4771" s="406"/>
      <c r="AG4771" s="403"/>
      <c r="AH4771" s="403"/>
      <c r="AI4771" s="405"/>
      <c r="AL4771" s="403"/>
      <c r="AN4771" s="403"/>
      <c r="AO4771" s="405"/>
      <c r="AP4771" s="403"/>
      <c r="AQ4771" s="403"/>
      <c r="AR4771" s="403"/>
      <c r="AS4771" s="403"/>
      <c r="AT4771" s="403"/>
      <c r="AU4771" s="403"/>
      <c r="AV4771" s="405"/>
      <c r="AW4771" s="404"/>
      <c r="AY4771" s="403"/>
      <c r="BC4771" s="403"/>
      <c r="BD4771" s="403"/>
      <c r="BE4771" s="403"/>
      <c r="BF4771" s="403"/>
      <c r="BG4771" s="403"/>
      <c r="BH4771" s="403"/>
      <c r="BI4771" s="403"/>
      <c r="BJ4771" s="403"/>
      <c r="BK4771" s="403"/>
    </row>
    <row r="4772" spans="1:63" x14ac:dyDescent="0.25">
      <c r="A4772" s="405"/>
      <c r="B4772" s="400"/>
      <c r="C4772" s="403"/>
      <c r="D4772" s="403"/>
      <c r="E4772" s="403"/>
      <c r="I4772" s="404"/>
      <c r="Q4772" s="405"/>
      <c r="S4772" s="405"/>
      <c r="T4772" s="403"/>
      <c r="U4772" s="406"/>
      <c r="V4772" s="400"/>
      <c r="W4772" s="405"/>
      <c r="X4772" s="405"/>
      <c r="Y4772" s="403"/>
      <c r="Z4772" s="407"/>
      <c r="AA4772" s="403"/>
      <c r="AB4772" s="405"/>
      <c r="AC4772" s="403"/>
      <c r="AD4772" s="406"/>
      <c r="AG4772" s="403"/>
      <c r="AH4772" s="403"/>
      <c r="AI4772" s="405"/>
      <c r="AL4772" s="403"/>
      <c r="AN4772" s="403"/>
      <c r="AO4772" s="405"/>
      <c r="AP4772" s="403"/>
      <c r="AQ4772" s="403"/>
      <c r="AR4772" s="403"/>
      <c r="AS4772" s="403"/>
      <c r="AT4772" s="403"/>
      <c r="AU4772" s="403"/>
      <c r="AV4772" s="405"/>
      <c r="AW4772" s="404"/>
      <c r="AY4772" s="403"/>
      <c r="BC4772" s="403"/>
      <c r="BD4772" s="403"/>
      <c r="BE4772" s="403"/>
      <c r="BF4772" s="403"/>
      <c r="BG4772" s="403"/>
      <c r="BH4772" s="403"/>
      <c r="BI4772" s="403"/>
      <c r="BJ4772" s="403"/>
      <c r="BK4772" s="403"/>
    </row>
    <row r="4773" spans="1:63" x14ac:dyDescent="0.25">
      <c r="A4773" s="405"/>
      <c r="B4773" s="400"/>
      <c r="C4773" s="403"/>
      <c r="D4773" s="403"/>
      <c r="E4773" s="403"/>
      <c r="I4773" s="404"/>
      <c r="Q4773" s="405"/>
      <c r="S4773" s="405"/>
      <c r="T4773" s="403"/>
      <c r="U4773" s="406"/>
      <c r="V4773" s="400"/>
      <c r="W4773" s="405"/>
      <c r="X4773" s="405"/>
      <c r="Y4773" s="403"/>
      <c r="Z4773" s="407"/>
      <c r="AA4773" s="403"/>
      <c r="AB4773" s="405"/>
      <c r="AC4773" s="403"/>
      <c r="AD4773" s="406"/>
      <c r="AG4773" s="403"/>
      <c r="AH4773" s="403"/>
      <c r="AI4773" s="405"/>
      <c r="AL4773" s="403"/>
      <c r="AN4773" s="403"/>
      <c r="AO4773" s="405"/>
      <c r="AP4773" s="403"/>
      <c r="AQ4773" s="403"/>
      <c r="AR4773" s="403"/>
      <c r="AS4773" s="403"/>
      <c r="AT4773" s="403"/>
      <c r="AU4773" s="403"/>
      <c r="AV4773" s="405"/>
      <c r="AW4773" s="404"/>
      <c r="AY4773" s="403"/>
      <c r="BC4773" s="403"/>
      <c r="BD4773" s="403"/>
      <c r="BE4773" s="403"/>
      <c r="BF4773" s="403"/>
      <c r="BG4773" s="403"/>
      <c r="BH4773" s="403"/>
      <c r="BI4773" s="403"/>
      <c r="BJ4773" s="403"/>
      <c r="BK4773" s="403"/>
    </row>
    <row r="4774" spans="1:63" x14ac:dyDescent="0.25">
      <c r="A4774" s="405"/>
      <c r="B4774" s="400"/>
      <c r="C4774" s="403"/>
      <c r="D4774" s="403"/>
      <c r="E4774" s="403"/>
      <c r="I4774" s="404"/>
      <c r="Q4774" s="405"/>
      <c r="S4774" s="405"/>
      <c r="T4774" s="403"/>
      <c r="U4774" s="406"/>
      <c r="V4774" s="400"/>
      <c r="W4774" s="405"/>
      <c r="X4774" s="405"/>
      <c r="Y4774" s="403"/>
      <c r="Z4774" s="407"/>
      <c r="AA4774" s="403"/>
      <c r="AB4774" s="405"/>
      <c r="AC4774" s="403"/>
      <c r="AD4774" s="406"/>
      <c r="AG4774" s="403"/>
      <c r="AH4774" s="403"/>
      <c r="AI4774" s="405"/>
      <c r="AL4774" s="403"/>
      <c r="AN4774" s="403"/>
      <c r="AO4774" s="405"/>
      <c r="AP4774" s="403"/>
      <c r="AQ4774" s="403"/>
      <c r="AR4774" s="403"/>
      <c r="AS4774" s="403"/>
      <c r="AT4774" s="403"/>
      <c r="AU4774" s="403"/>
      <c r="AV4774" s="405"/>
      <c r="AW4774" s="404"/>
      <c r="AY4774" s="403"/>
      <c r="BC4774" s="403"/>
      <c r="BD4774" s="403"/>
      <c r="BE4774" s="403"/>
      <c r="BF4774" s="403"/>
      <c r="BG4774" s="403"/>
      <c r="BH4774" s="403"/>
      <c r="BI4774" s="403"/>
      <c r="BJ4774" s="403"/>
      <c r="BK4774" s="403"/>
    </row>
    <row r="4775" spans="1:63" x14ac:dyDescent="0.25">
      <c r="A4775" s="405"/>
      <c r="B4775" s="400"/>
      <c r="C4775" s="403"/>
      <c r="D4775" s="403"/>
      <c r="E4775" s="403"/>
      <c r="I4775" s="404"/>
      <c r="Q4775" s="405"/>
      <c r="S4775" s="405"/>
      <c r="T4775" s="403"/>
      <c r="U4775" s="406"/>
      <c r="V4775" s="400"/>
      <c r="W4775" s="405"/>
      <c r="X4775" s="405"/>
      <c r="Y4775" s="403"/>
      <c r="Z4775" s="407"/>
      <c r="AA4775" s="403"/>
      <c r="AB4775" s="405"/>
      <c r="AC4775" s="403"/>
      <c r="AD4775" s="406"/>
      <c r="AG4775" s="403"/>
      <c r="AH4775" s="403"/>
      <c r="AI4775" s="405"/>
      <c r="AL4775" s="403"/>
      <c r="AN4775" s="403"/>
      <c r="AO4775" s="405"/>
      <c r="AP4775" s="403"/>
      <c r="AQ4775" s="403"/>
      <c r="AR4775" s="403"/>
      <c r="AS4775" s="403"/>
      <c r="AT4775" s="403"/>
      <c r="AU4775" s="403"/>
      <c r="AV4775" s="405"/>
      <c r="AW4775" s="404"/>
      <c r="AY4775" s="403"/>
      <c r="BC4775" s="403"/>
      <c r="BD4775" s="403"/>
      <c r="BE4775" s="403"/>
      <c r="BF4775" s="403"/>
      <c r="BG4775" s="403"/>
      <c r="BH4775" s="403"/>
      <c r="BI4775" s="403"/>
      <c r="BJ4775" s="403"/>
      <c r="BK4775" s="403"/>
    </row>
    <row r="4776" spans="1:63" x14ac:dyDescent="0.25">
      <c r="A4776" s="405"/>
      <c r="B4776" s="400"/>
      <c r="C4776" s="403"/>
      <c r="D4776" s="403"/>
      <c r="E4776" s="403"/>
      <c r="I4776" s="404"/>
      <c r="Q4776" s="405"/>
      <c r="S4776" s="405"/>
      <c r="T4776" s="403"/>
      <c r="U4776" s="406"/>
      <c r="V4776" s="400"/>
      <c r="W4776" s="405"/>
      <c r="X4776" s="405"/>
      <c r="Y4776" s="403"/>
      <c r="Z4776" s="407"/>
      <c r="AA4776" s="403"/>
      <c r="AB4776" s="405"/>
      <c r="AC4776" s="403"/>
      <c r="AD4776" s="406"/>
      <c r="AG4776" s="403"/>
      <c r="AH4776" s="403"/>
      <c r="AI4776" s="405"/>
      <c r="AL4776" s="403"/>
      <c r="AN4776" s="403"/>
      <c r="AO4776" s="405"/>
      <c r="AP4776" s="403"/>
      <c r="AQ4776" s="403"/>
      <c r="AR4776" s="403"/>
      <c r="AS4776" s="403"/>
      <c r="AT4776" s="403"/>
      <c r="AU4776" s="403"/>
      <c r="AV4776" s="405"/>
      <c r="AW4776" s="404"/>
      <c r="AY4776" s="403"/>
      <c r="BC4776" s="403"/>
      <c r="BD4776" s="403"/>
      <c r="BE4776" s="403"/>
      <c r="BF4776" s="403"/>
      <c r="BG4776" s="403"/>
      <c r="BH4776" s="403"/>
      <c r="BI4776" s="403"/>
      <c r="BJ4776" s="403"/>
      <c r="BK4776" s="403"/>
    </row>
    <row r="4777" spans="1:63" x14ac:dyDescent="0.25">
      <c r="A4777" s="405"/>
      <c r="B4777" s="400"/>
      <c r="C4777" s="403"/>
      <c r="D4777" s="403"/>
      <c r="E4777" s="403"/>
      <c r="I4777" s="404"/>
      <c r="Q4777" s="405"/>
      <c r="S4777" s="405"/>
      <c r="T4777" s="403"/>
      <c r="U4777" s="406"/>
      <c r="V4777" s="400"/>
      <c r="W4777" s="405"/>
      <c r="X4777" s="405"/>
      <c r="Y4777" s="403"/>
      <c r="Z4777" s="407"/>
      <c r="AA4777" s="403"/>
      <c r="AB4777" s="405"/>
      <c r="AC4777" s="403"/>
      <c r="AD4777" s="406"/>
      <c r="AG4777" s="403"/>
      <c r="AH4777" s="403"/>
      <c r="AI4777" s="405"/>
      <c r="AL4777" s="403"/>
      <c r="AN4777" s="403"/>
      <c r="AO4777" s="405"/>
      <c r="AP4777" s="403"/>
      <c r="AQ4777" s="403"/>
      <c r="AR4777" s="403"/>
      <c r="AS4777" s="403"/>
      <c r="AT4777" s="403"/>
      <c r="AU4777" s="403"/>
      <c r="AV4777" s="405"/>
      <c r="AW4777" s="404"/>
      <c r="AY4777" s="403"/>
      <c r="BC4777" s="403"/>
      <c r="BD4777" s="403"/>
      <c r="BE4777" s="403"/>
      <c r="BF4777" s="403"/>
      <c r="BG4777" s="403"/>
      <c r="BH4777" s="403"/>
      <c r="BI4777" s="403"/>
      <c r="BJ4777" s="403"/>
      <c r="BK4777" s="403"/>
    </row>
    <row r="4778" spans="1:63" x14ac:dyDescent="0.25">
      <c r="A4778" s="405"/>
      <c r="B4778" s="400"/>
      <c r="C4778" s="403"/>
      <c r="D4778" s="403"/>
      <c r="E4778" s="403"/>
      <c r="I4778" s="404"/>
      <c r="Q4778" s="405"/>
      <c r="S4778" s="405"/>
      <c r="T4778" s="403"/>
      <c r="U4778" s="406"/>
      <c r="V4778" s="400"/>
      <c r="W4778" s="405"/>
      <c r="X4778" s="405"/>
      <c r="Y4778" s="403"/>
      <c r="Z4778" s="407"/>
      <c r="AA4778" s="403"/>
      <c r="AB4778" s="405"/>
      <c r="AC4778" s="403"/>
      <c r="AD4778" s="406"/>
      <c r="AG4778" s="403"/>
      <c r="AH4778" s="403"/>
      <c r="AI4778" s="405"/>
      <c r="AL4778" s="403"/>
      <c r="AN4778" s="403"/>
      <c r="AO4778" s="405"/>
      <c r="AP4778" s="403"/>
      <c r="AQ4778" s="403"/>
      <c r="AR4778" s="403"/>
      <c r="AS4778" s="403"/>
      <c r="AT4778" s="403"/>
      <c r="AU4778" s="403"/>
      <c r="AV4778" s="405"/>
      <c r="AW4778" s="404"/>
      <c r="AY4778" s="403"/>
      <c r="BC4778" s="403"/>
      <c r="BD4778" s="403"/>
      <c r="BE4778" s="403"/>
      <c r="BF4778" s="403"/>
      <c r="BG4778" s="403"/>
      <c r="BH4778" s="403"/>
      <c r="BI4778" s="403"/>
      <c r="BJ4778" s="403"/>
      <c r="BK4778" s="403"/>
    </row>
    <row r="4779" spans="1:63" x14ac:dyDescent="0.25">
      <c r="A4779" s="405"/>
      <c r="B4779" s="400"/>
      <c r="C4779" s="403"/>
      <c r="D4779" s="403"/>
      <c r="E4779" s="403"/>
      <c r="I4779" s="404"/>
      <c r="Q4779" s="405"/>
      <c r="S4779" s="405"/>
      <c r="T4779" s="403"/>
      <c r="U4779" s="406"/>
      <c r="V4779" s="400"/>
      <c r="W4779" s="405"/>
      <c r="X4779" s="405"/>
      <c r="Y4779" s="403"/>
      <c r="Z4779" s="407"/>
      <c r="AA4779" s="403"/>
      <c r="AB4779" s="405"/>
      <c r="AC4779" s="403"/>
      <c r="AD4779" s="406"/>
      <c r="AG4779" s="403"/>
      <c r="AH4779" s="403"/>
      <c r="AI4779" s="405"/>
      <c r="AL4779" s="403"/>
      <c r="AN4779" s="403"/>
      <c r="AO4779" s="405"/>
      <c r="AP4779" s="403"/>
      <c r="AQ4779" s="403"/>
      <c r="AR4779" s="403"/>
      <c r="AS4779" s="403"/>
      <c r="AT4779" s="403"/>
      <c r="AU4779" s="403"/>
      <c r="AV4779" s="405"/>
      <c r="AW4779" s="404"/>
      <c r="AY4779" s="403"/>
      <c r="BC4779" s="403"/>
      <c r="BD4779" s="403"/>
      <c r="BE4779" s="403"/>
      <c r="BF4779" s="403"/>
      <c r="BG4779" s="403"/>
      <c r="BH4779" s="403"/>
      <c r="BI4779" s="403"/>
      <c r="BJ4779" s="403"/>
      <c r="BK4779" s="403"/>
    </row>
    <row r="4780" spans="1:63" x14ac:dyDescent="0.25">
      <c r="A4780" s="405"/>
      <c r="B4780" s="400"/>
      <c r="C4780" s="403"/>
      <c r="D4780" s="403"/>
      <c r="E4780" s="403"/>
      <c r="I4780" s="404"/>
      <c r="Q4780" s="405"/>
      <c r="S4780" s="405"/>
      <c r="T4780" s="403"/>
      <c r="U4780" s="406"/>
      <c r="V4780" s="400"/>
      <c r="W4780" s="405"/>
      <c r="X4780" s="405"/>
      <c r="Y4780" s="403"/>
      <c r="Z4780" s="407"/>
      <c r="AA4780" s="403"/>
      <c r="AB4780" s="405"/>
      <c r="AC4780" s="403"/>
      <c r="AD4780" s="406"/>
      <c r="AG4780" s="403"/>
      <c r="AH4780" s="403"/>
      <c r="AI4780" s="405"/>
      <c r="AL4780" s="403"/>
      <c r="AN4780" s="403"/>
      <c r="AO4780" s="405"/>
      <c r="AP4780" s="403"/>
      <c r="AQ4780" s="403"/>
      <c r="AR4780" s="403"/>
      <c r="AS4780" s="403"/>
      <c r="AT4780" s="403"/>
      <c r="AU4780" s="403"/>
      <c r="AV4780" s="405"/>
      <c r="AW4780" s="404"/>
      <c r="AY4780" s="403"/>
      <c r="BC4780" s="403"/>
      <c r="BD4780" s="403"/>
      <c r="BE4780" s="403"/>
      <c r="BF4780" s="403"/>
      <c r="BG4780" s="403"/>
      <c r="BH4780" s="403"/>
      <c r="BI4780" s="403"/>
      <c r="BJ4780" s="403"/>
      <c r="BK4780" s="403"/>
    </row>
    <row r="4781" spans="1:63" x14ac:dyDescent="0.25">
      <c r="A4781" s="405"/>
      <c r="B4781" s="400"/>
      <c r="C4781" s="403"/>
      <c r="D4781" s="403"/>
      <c r="E4781" s="403"/>
      <c r="I4781" s="404"/>
      <c r="Q4781" s="405"/>
      <c r="S4781" s="405"/>
      <c r="T4781" s="403"/>
      <c r="U4781" s="406"/>
      <c r="V4781" s="400"/>
      <c r="W4781" s="405"/>
      <c r="X4781" s="405"/>
      <c r="Y4781" s="403"/>
      <c r="Z4781" s="407"/>
      <c r="AA4781" s="403"/>
      <c r="AB4781" s="405"/>
      <c r="AC4781" s="403"/>
      <c r="AD4781" s="406"/>
      <c r="AG4781" s="403"/>
      <c r="AH4781" s="403"/>
      <c r="AI4781" s="405"/>
      <c r="AL4781" s="403"/>
      <c r="AN4781" s="403"/>
      <c r="AO4781" s="405"/>
      <c r="AP4781" s="403"/>
      <c r="AQ4781" s="403"/>
      <c r="AR4781" s="403"/>
      <c r="AS4781" s="403"/>
      <c r="AT4781" s="403"/>
      <c r="AU4781" s="403"/>
      <c r="AV4781" s="405"/>
      <c r="AW4781" s="404"/>
      <c r="AY4781" s="403"/>
      <c r="BC4781" s="403"/>
      <c r="BD4781" s="403"/>
      <c r="BE4781" s="403"/>
      <c r="BF4781" s="403"/>
      <c r="BG4781" s="403"/>
      <c r="BH4781" s="403"/>
      <c r="BI4781" s="403"/>
      <c r="BJ4781" s="403"/>
      <c r="BK4781" s="403"/>
    </row>
    <row r="4782" spans="1:63" x14ac:dyDescent="0.25">
      <c r="A4782" s="405"/>
      <c r="B4782" s="400"/>
      <c r="C4782" s="403"/>
      <c r="D4782" s="403"/>
      <c r="E4782" s="403"/>
      <c r="I4782" s="404"/>
      <c r="Q4782" s="405"/>
      <c r="S4782" s="405"/>
      <c r="T4782" s="403"/>
      <c r="U4782" s="406"/>
      <c r="V4782" s="400"/>
      <c r="W4782" s="405"/>
      <c r="X4782" s="405"/>
      <c r="Y4782" s="403"/>
      <c r="Z4782" s="407"/>
      <c r="AA4782" s="403"/>
      <c r="AB4782" s="405"/>
      <c r="AC4782" s="403"/>
      <c r="AD4782" s="406"/>
      <c r="AG4782" s="403"/>
      <c r="AH4782" s="403"/>
      <c r="AI4782" s="405"/>
      <c r="AL4782" s="403"/>
      <c r="AN4782" s="403"/>
      <c r="AO4782" s="405"/>
      <c r="AP4782" s="403"/>
      <c r="AQ4782" s="403"/>
      <c r="AR4782" s="403"/>
      <c r="AS4782" s="403"/>
      <c r="AT4782" s="403"/>
      <c r="AU4782" s="403"/>
      <c r="AV4782" s="405"/>
      <c r="AW4782" s="404"/>
      <c r="AY4782" s="403"/>
      <c r="BC4782" s="403"/>
      <c r="BD4782" s="403"/>
      <c r="BE4782" s="403"/>
      <c r="BF4782" s="403"/>
      <c r="BG4782" s="403"/>
      <c r="BH4782" s="403"/>
      <c r="BI4782" s="403"/>
      <c r="BJ4782" s="403"/>
      <c r="BK4782" s="403"/>
    </row>
    <row r="4783" spans="1:63" x14ac:dyDescent="0.25">
      <c r="A4783" s="405"/>
      <c r="B4783" s="400"/>
      <c r="C4783" s="403"/>
      <c r="D4783" s="403"/>
      <c r="E4783" s="403"/>
      <c r="I4783" s="404"/>
      <c r="Q4783" s="405"/>
      <c r="S4783" s="405"/>
      <c r="T4783" s="403"/>
      <c r="U4783" s="406"/>
      <c r="V4783" s="400"/>
      <c r="W4783" s="405"/>
      <c r="X4783" s="405"/>
      <c r="Y4783" s="403"/>
      <c r="Z4783" s="407"/>
      <c r="AA4783" s="403"/>
      <c r="AB4783" s="405"/>
      <c r="AC4783" s="403"/>
      <c r="AD4783" s="406"/>
      <c r="AG4783" s="403"/>
      <c r="AH4783" s="403"/>
      <c r="AI4783" s="405"/>
      <c r="AL4783" s="403"/>
      <c r="AN4783" s="403"/>
      <c r="AO4783" s="405"/>
      <c r="AP4783" s="403"/>
      <c r="AQ4783" s="403"/>
      <c r="AR4783" s="403"/>
      <c r="AS4783" s="403"/>
      <c r="AT4783" s="403"/>
      <c r="AU4783" s="403"/>
      <c r="AV4783" s="405"/>
      <c r="AW4783" s="404"/>
      <c r="AY4783" s="403"/>
      <c r="BC4783" s="403"/>
      <c r="BD4783" s="403"/>
      <c r="BE4783" s="403"/>
      <c r="BF4783" s="403"/>
      <c r="BG4783" s="403"/>
      <c r="BH4783" s="403"/>
      <c r="BI4783" s="403"/>
      <c r="BJ4783" s="403"/>
      <c r="BK4783" s="403"/>
    </row>
    <row r="4784" spans="1:63" x14ac:dyDescent="0.25">
      <c r="A4784" s="405"/>
      <c r="B4784" s="400"/>
      <c r="C4784" s="403"/>
      <c r="D4784" s="403"/>
      <c r="E4784" s="403"/>
      <c r="I4784" s="404"/>
      <c r="Q4784" s="405"/>
      <c r="S4784" s="405"/>
      <c r="T4784" s="403"/>
      <c r="U4784" s="406"/>
      <c r="V4784" s="400"/>
      <c r="W4784" s="405"/>
      <c r="X4784" s="405"/>
      <c r="Y4784" s="403"/>
      <c r="Z4784" s="407"/>
      <c r="AA4784" s="403"/>
      <c r="AB4784" s="405"/>
      <c r="AC4784" s="403"/>
      <c r="AD4784" s="406"/>
      <c r="AG4784" s="403"/>
      <c r="AH4784" s="403"/>
      <c r="AI4784" s="405"/>
      <c r="AL4784" s="403"/>
      <c r="AN4784" s="403"/>
      <c r="AO4784" s="405"/>
      <c r="AP4784" s="403"/>
      <c r="AQ4784" s="403"/>
      <c r="AR4784" s="403"/>
      <c r="AS4784" s="403"/>
      <c r="AT4784" s="403"/>
      <c r="AU4784" s="403"/>
      <c r="AV4784" s="405"/>
      <c r="AW4784" s="404"/>
      <c r="AY4784" s="403"/>
      <c r="BC4784" s="403"/>
      <c r="BD4784" s="403"/>
      <c r="BE4784" s="403"/>
      <c r="BF4784" s="403"/>
      <c r="BG4784" s="403"/>
      <c r="BH4784" s="403"/>
      <c r="BI4784" s="403"/>
      <c r="BJ4784" s="403"/>
      <c r="BK4784" s="403"/>
    </row>
    <row r="4785" spans="1:63" x14ac:dyDescent="0.25">
      <c r="A4785" s="405"/>
      <c r="B4785" s="400"/>
      <c r="C4785" s="403"/>
      <c r="D4785" s="403"/>
      <c r="E4785" s="403"/>
      <c r="I4785" s="404"/>
      <c r="Q4785" s="405"/>
      <c r="S4785" s="405"/>
      <c r="T4785" s="403"/>
      <c r="U4785" s="406"/>
      <c r="V4785" s="400"/>
      <c r="W4785" s="405"/>
      <c r="X4785" s="405"/>
      <c r="Y4785" s="403"/>
      <c r="Z4785" s="407"/>
      <c r="AA4785" s="403"/>
      <c r="AB4785" s="405"/>
      <c r="AC4785" s="403"/>
      <c r="AD4785" s="406"/>
      <c r="AG4785" s="403"/>
      <c r="AH4785" s="403"/>
      <c r="AI4785" s="405"/>
      <c r="AL4785" s="403"/>
      <c r="AN4785" s="403"/>
      <c r="AO4785" s="405"/>
      <c r="AP4785" s="403"/>
      <c r="AQ4785" s="403"/>
      <c r="AR4785" s="403"/>
      <c r="AS4785" s="403"/>
      <c r="AT4785" s="403"/>
      <c r="AU4785" s="403"/>
      <c r="AV4785" s="405"/>
      <c r="AW4785" s="404"/>
      <c r="AY4785" s="403"/>
      <c r="BC4785" s="403"/>
      <c r="BD4785" s="403"/>
      <c r="BE4785" s="403"/>
      <c r="BF4785" s="403"/>
      <c r="BG4785" s="403"/>
      <c r="BH4785" s="403"/>
      <c r="BI4785" s="403"/>
      <c r="BJ4785" s="403"/>
      <c r="BK4785" s="403"/>
    </row>
    <row r="4786" spans="1:63" x14ac:dyDescent="0.25">
      <c r="A4786" s="405"/>
      <c r="B4786" s="400"/>
      <c r="C4786" s="403"/>
      <c r="D4786" s="403"/>
      <c r="E4786" s="403"/>
      <c r="I4786" s="404"/>
      <c r="Q4786" s="405"/>
      <c r="S4786" s="405"/>
      <c r="T4786" s="403"/>
      <c r="U4786" s="406"/>
      <c r="V4786" s="400"/>
      <c r="W4786" s="405"/>
      <c r="X4786" s="405"/>
      <c r="Y4786" s="403"/>
      <c r="Z4786" s="407"/>
      <c r="AA4786" s="403"/>
      <c r="AB4786" s="405"/>
      <c r="AC4786" s="403"/>
      <c r="AD4786" s="406"/>
      <c r="AG4786" s="403"/>
      <c r="AH4786" s="403"/>
      <c r="AI4786" s="405"/>
      <c r="AL4786" s="403"/>
      <c r="AN4786" s="403"/>
      <c r="AO4786" s="405"/>
      <c r="AP4786" s="403"/>
      <c r="AQ4786" s="403"/>
      <c r="AR4786" s="403"/>
      <c r="AS4786" s="403"/>
      <c r="AT4786" s="403"/>
      <c r="AU4786" s="403"/>
      <c r="AV4786" s="405"/>
      <c r="AW4786" s="404"/>
      <c r="AY4786" s="403"/>
      <c r="BC4786" s="403"/>
      <c r="BD4786" s="403"/>
      <c r="BE4786" s="403"/>
      <c r="BF4786" s="403"/>
      <c r="BG4786" s="403"/>
      <c r="BH4786" s="403"/>
      <c r="BI4786" s="403"/>
      <c r="BJ4786" s="403"/>
      <c r="BK4786" s="403"/>
    </row>
    <row r="4787" spans="1:63" x14ac:dyDescent="0.25">
      <c r="A4787" s="405"/>
      <c r="B4787" s="400"/>
      <c r="C4787" s="403"/>
      <c r="D4787" s="403"/>
      <c r="E4787" s="403"/>
      <c r="I4787" s="404"/>
      <c r="Q4787" s="405"/>
      <c r="S4787" s="405"/>
      <c r="T4787" s="403"/>
      <c r="U4787" s="406"/>
      <c r="V4787" s="400"/>
      <c r="W4787" s="405"/>
      <c r="X4787" s="405"/>
      <c r="Y4787" s="403"/>
      <c r="Z4787" s="407"/>
      <c r="AA4787" s="403"/>
      <c r="AB4787" s="405"/>
      <c r="AC4787" s="403"/>
      <c r="AD4787" s="406"/>
      <c r="AG4787" s="403"/>
      <c r="AH4787" s="403"/>
      <c r="AI4787" s="405"/>
      <c r="AL4787" s="403"/>
      <c r="AN4787" s="403"/>
      <c r="AO4787" s="405"/>
      <c r="AP4787" s="403"/>
      <c r="AQ4787" s="403"/>
      <c r="AR4787" s="403"/>
      <c r="AS4787" s="403"/>
      <c r="AT4787" s="403"/>
      <c r="AU4787" s="403"/>
      <c r="AV4787" s="405"/>
      <c r="AW4787" s="404"/>
      <c r="AY4787" s="403"/>
      <c r="BC4787" s="403"/>
      <c r="BD4787" s="403"/>
      <c r="BE4787" s="403"/>
      <c r="BF4787" s="403"/>
      <c r="BG4787" s="403"/>
      <c r="BH4787" s="403"/>
      <c r="BI4787" s="403"/>
      <c r="BJ4787" s="403"/>
      <c r="BK4787" s="403"/>
    </row>
    <row r="4788" spans="1:63" x14ac:dyDescent="0.25">
      <c r="A4788" s="405"/>
      <c r="B4788" s="400"/>
      <c r="C4788" s="403"/>
      <c r="D4788" s="403"/>
      <c r="E4788" s="403"/>
      <c r="I4788" s="404"/>
      <c r="Q4788" s="405"/>
      <c r="S4788" s="405"/>
      <c r="T4788" s="403"/>
      <c r="U4788" s="406"/>
      <c r="V4788" s="400"/>
      <c r="W4788" s="405"/>
      <c r="X4788" s="405"/>
      <c r="Y4788" s="403"/>
      <c r="Z4788" s="407"/>
      <c r="AA4788" s="403"/>
      <c r="AB4788" s="405"/>
      <c r="AC4788" s="403"/>
      <c r="AD4788" s="406"/>
      <c r="AG4788" s="403"/>
      <c r="AH4788" s="403"/>
      <c r="AI4788" s="405"/>
      <c r="AL4788" s="403"/>
      <c r="AN4788" s="403"/>
      <c r="AO4788" s="405"/>
      <c r="AP4788" s="403"/>
      <c r="AQ4788" s="403"/>
      <c r="AR4788" s="403"/>
      <c r="AS4788" s="403"/>
      <c r="AT4788" s="403"/>
      <c r="AU4788" s="403"/>
      <c r="AV4788" s="405"/>
      <c r="AW4788" s="404"/>
      <c r="AY4788" s="403"/>
      <c r="BC4788" s="403"/>
      <c r="BD4788" s="403"/>
      <c r="BE4788" s="403"/>
      <c r="BF4788" s="403"/>
      <c r="BG4788" s="403"/>
      <c r="BH4788" s="403"/>
      <c r="BI4788" s="403"/>
      <c r="BJ4788" s="403"/>
      <c r="BK4788" s="403"/>
    </row>
    <row r="4789" spans="1:63" x14ac:dyDescent="0.25">
      <c r="A4789" s="405"/>
      <c r="B4789" s="400"/>
      <c r="C4789" s="403"/>
      <c r="D4789" s="403"/>
      <c r="E4789" s="403"/>
      <c r="I4789" s="404"/>
      <c r="Q4789" s="405"/>
      <c r="S4789" s="405"/>
      <c r="T4789" s="403"/>
      <c r="U4789" s="406"/>
      <c r="V4789" s="400"/>
      <c r="W4789" s="405"/>
      <c r="X4789" s="405"/>
      <c r="Y4789" s="403"/>
      <c r="Z4789" s="407"/>
      <c r="AA4789" s="403"/>
      <c r="AB4789" s="405"/>
      <c r="AC4789" s="403"/>
      <c r="AD4789" s="406"/>
      <c r="AG4789" s="403"/>
      <c r="AH4789" s="403"/>
      <c r="AI4789" s="405"/>
      <c r="AL4789" s="403"/>
      <c r="AN4789" s="403"/>
      <c r="AO4789" s="405"/>
      <c r="AP4789" s="403"/>
      <c r="AQ4789" s="403"/>
      <c r="AR4789" s="403"/>
      <c r="AS4789" s="403"/>
      <c r="AT4789" s="403"/>
      <c r="AU4789" s="403"/>
      <c r="AV4789" s="405"/>
      <c r="AW4789" s="404"/>
      <c r="AY4789" s="403"/>
      <c r="BC4789" s="403"/>
      <c r="BD4789" s="403"/>
      <c r="BE4789" s="403"/>
      <c r="BF4789" s="403"/>
      <c r="BG4789" s="403"/>
      <c r="BH4789" s="403"/>
      <c r="BI4789" s="403"/>
      <c r="BJ4789" s="403"/>
      <c r="BK4789" s="403"/>
    </row>
    <row r="4790" spans="1:63" x14ac:dyDescent="0.25">
      <c r="A4790" s="405"/>
      <c r="B4790" s="400"/>
      <c r="C4790" s="403"/>
      <c r="D4790" s="403"/>
      <c r="E4790" s="403"/>
      <c r="I4790" s="404"/>
      <c r="Q4790" s="405"/>
      <c r="S4790" s="405"/>
      <c r="T4790" s="403"/>
      <c r="U4790" s="406"/>
      <c r="V4790" s="400"/>
      <c r="W4790" s="405"/>
      <c r="X4790" s="405"/>
      <c r="Y4790" s="403"/>
      <c r="Z4790" s="407"/>
      <c r="AA4790" s="403"/>
      <c r="AB4790" s="405"/>
      <c r="AC4790" s="403"/>
      <c r="AD4790" s="406"/>
      <c r="AG4790" s="403"/>
      <c r="AH4790" s="403"/>
      <c r="AI4790" s="405"/>
      <c r="AL4790" s="403"/>
      <c r="AN4790" s="403"/>
      <c r="AO4790" s="405"/>
      <c r="AP4790" s="403"/>
      <c r="AQ4790" s="403"/>
      <c r="AR4790" s="403"/>
      <c r="AS4790" s="403"/>
      <c r="AT4790" s="403"/>
      <c r="AU4790" s="403"/>
      <c r="AV4790" s="405"/>
      <c r="AW4790" s="404"/>
      <c r="AY4790" s="403"/>
      <c r="BC4790" s="403"/>
      <c r="BD4790" s="403"/>
      <c r="BE4790" s="403"/>
      <c r="BF4790" s="403"/>
      <c r="BG4790" s="403"/>
      <c r="BH4790" s="403"/>
      <c r="BI4790" s="403"/>
      <c r="BJ4790" s="403"/>
      <c r="BK4790" s="403"/>
    </row>
    <row r="4791" spans="1:63" x14ac:dyDescent="0.25">
      <c r="A4791" s="405"/>
      <c r="B4791" s="400"/>
      <c r="C4791" s="403"/>
      <c r="D4791" s="403"/>
      <c r="E4791" s="403"/>
      <c r="I4791" s="404"/>
      <c r="Q4791" s="405"/>
      <c r="S4791" s="405"/>
      <c r="T4791" s="403"/>
      <c r="U4791" s="406"/>
      <c r="V4791" s="400"/>
      <c r="W4791" s="405"/>
      <c r="X4791" s="405"/>
      <c r="Y4791" s="403"/>
      <c r="Z4791" s="407"/>
      <c r="AA4791" s="403"/>
      <c r="AB4791" s="405"/>
      <c r="AC4791" s="403"/>
      <c r="AD4791" s="406"/>
      <c r="AG4791" s="403"/>
      <c r="AH4791" s="403"/>
      <c r="AI4791" s="405"/>
      <c r="AL4791" s="403"/>
      <c r="AN4791" s="403"/>
      <c r="AO4791" s="405"/>
      <c r="AP4791" s="403"/>
      <c r="AQ4791" s="403"/>
      <c r="AR4791" s="403"/>
      <c r="AS4791" s="403"/>
      <c r="AT4791" s="403"/>
      <c r="AU4791" s="403"/>
      <c r="AV4791" s="405"/>
      <c r="AW4791" s="404"/>
      <c r="AY4791" s="403"/>
      <c r="BC4791" s="403"/>
      <c r="BD4791" s="403"/>
      <c r="BE4791" s="403"/>
      <c r="BF4791" s="403"/>
      <c r="BG4791" s="403"/>
      <c r="BH4791" s="403"/>
      <c r="BI4791" s="403"/>
      <c r="BJ4791" s="403"/>
      <c r="BK4791" s="403"/>
    </row>
    <row r="4792" spans="1:63" x14ac:dyDescent="0.25">
      <c r="A4792" s="405"/>
      <c r="B4792" s="400"/>
      <c r="C4792" s="403"/>
      <c r="D4792" s="403"/>
      <c r="E4792" s="403"/>
      <c r="I4792" s="404"/>
      <c r="Q4792" s="405"/>
      <c r="S4792" s="405"/>
      <c r="T4792" s="403"/>
      <c r="U4792" s="406"/>
      <c r="V4792" s="400"/>
      <c r="W4792" s="405"/>
      <c r="X4792" s="405"/>
      <c r="Y4792" s="403"/>
      <c r="Z4792" s="407"/>
      <c r="AA4792" s="403"/>
      <c r="AB4792" s="405"/>
      <c r="AC4792" s="403"/>
      <c r="AD4792" s="406"/>
      <c r="AG4792" s="403"/>
      <c r="AH4792" s="403"/>
      <c r="AI4792" s="405"/>
      <c r="AL4792" s="403"/>
      <c r="AN4792" s="403"/>
      <c r="AO4792" s="405"/>
      <c r="AP4792" s="403"/>
      <c r="AQ4792" s="403"/>
      <c r="AR4792" s="403"/>
      <c r="AS4792" s="403"/>
      <c r="AT4792" s="403"/>
      <c r="AU4792" s="403"/>
      <c r="AV4792" s="405"/>
      <c r="AW4792" s="404"/>
      <c r="AY4792" s="403"/>
      <c r="BC4792" s="403"/>
      <c r="BD4792" s="403"/>
      <c r="BE4792" s="403"/>
      <c r="BF4792" s="403"/>
      <c r="BG4792" s="403"/>
      <c r="BH4792" s="403"/>
      <c r="BI4792" s="403"/>
      <c r="BJ4792" s="403"/>
      <c r="BK4792" s="403"/>
    </row>
    <row r="4793" spans="1:63" x14ac:dyDescent="0.25">
      <c r="A4793" s="405"/>
      <c r="B4793" s="400"/>
      <c r="C4793" s="403"/>
      <c r="D4793" s="403"/>
      <c r="E4793" s="403"/>
      <c r="I4793" s="404"/>
      <c r="Q4793" s="405"/>
      <c r="S4793" s="405"/>
      <c r="T4793" s="403"/>
      <c r="U4793" s="406"/>
      <c r="V4793" s="400"/>
      <c r="W4793" s="405"/>
      <c r="X4793" s="405"/>
      <c r="Y4793" s="403"/>
      <c r="Z4793" s="407"/>
      <c r="AA4793" s="403"/>
      <c r="AB4793" s="405"/>
      <c r="AC4793" s="403"/>
      <c r="AD4793" s="406"/>
      <c r="AG4793" s="403"/>
      <c r="AH4793" s="403"/>
      <c r="AI4793" s="405"/>
      <c r="AL4793" s="403"/>
      <c r="AN4793" s="403"/>
      <c r="AO4793" s="405"/>
      <c r="AP4793" s="403"/>
      <c r="AQ4793" s="403"/>
      <c r="AR4793" s="403"/>
      <c r="AS4793" s="403"/>
      <c r="AT4793" s="403"/>
      <c r="AU4793" s="403"/>
      <c r="AV4793" s="405"/>
      <c r="AW4793" s="404"/>
      <c r="AY4793" s="403"/>
      <c r="BC4793" s="403"/>
      <c r="BD4793" s="403"/>
      <c r="BE4793" s="403"/>
      <c r="BF4793" s="403"/>
      <c r="BG4793" s="403"/>
      <c r="BH4793" s="403"/>
      <c r="BI4793" s="403"/>
      <c r="BJ4793" s="403"/>
      <c r="BK4793" s="403"/>
    </row>
    <row r="4794" spans="1:63" x14ac:dyDescent="0.25">
      <c r="A4794" s="405"/>
      <c r="B4794" s="400"/>
      <c r="C4794" s="403"/>
      <c r="D4794" s="403"/>
      <c r="E4794" s="403"/>
      <c r="I4794" s="404"/>
      <c r="Q4794" s="405"/>
      <c r="S4794" s="405"/>
      <c r="T4794" s="403"/>
      <c r="U4794" s="406"/>
      <c r="V4794" s="400"/>
      <c r="W4794" s="405"/>
      <c r="X4794" s="405"/>
      <c r="Y4794" s="403"/>
      <c r="Z4794" s="407"/>
      <c r="AA4794" s="403"/>
      <c r="AB4794" s="405"/>
      <c r="AC4794" s="403"/>
      <c r="AD4794" s="406"/>
      <c r="AG4794" s="403"/>
      <c r="AH4794" s="403"/>
      <c r="AI4794" s="405"/>
      <c r="AL4794" s="403"/>
      <c r="AN4794" s="403"/>
      <c r="AO4794" s="405"/>
      <c r="AP4794" s="403"/>
      <c r="AQ4794" s="403"/>
      <c r="AR4794" s="403"/>
      <c r="AS4794" s="403"/>
      <c r="AT4794" s="403"/>
      <c r="AU4794" s="403"/>
      <c r="AV4794" s="405"/>
      <c r="AW4794" s="404"/>
      <c r="AY4794" s="403"/>
      <c r="BC4794" s="403"/>
      <c r="BD4794" s="403"/>
      <c r="BE4794" s="403"/>
      <c r="BF4794" s="403"/>
      <c r="BG4794" s="403"/>
      <c r="BH4794" s="403"/>
      <c r="BI4794" s="403"/>
      <c r="BJ4794" s="403"/>
      <c r="BK4794" s="403"/>
    </row>
    <row r="4795" spans="1:63" x14ac:dyDescent="0.25">
      <c r="A4795" s="405"/>
      <c r="B4795" s="400"/>
      <c r="C4795" s="403"/>
      <c r="D4795" s="403"/>
      <c r="E4795" s="403"/>
      <c r="I4795" s="404"/>
      <c r="Q4795" s="405"/>
      <c r="S4795" s="405"/>
      <c r="T4795" s="403"/>
      <c r="U4795" s="406"/>
      <c r="V4795" s="400"/>
      <c r="W4795" s="405"/>
      <c r="X4795" s="405"/>
      <c r="Y4795" s="403"/>
      <c r="Z4795" s="407"/>
      <c r="AA4795" s="403"/>
      <c r="AB4795" s="405"/>
      <c r="AC4795" s="403"/>
      <c r="AD4795" s="406"/>
      <c r="AG4795" s="403"/>
      <c r="AH4795" s="403"/>
      <c r="AI4795" s="405"/>
      <c r="AL4795" s="403"/>
      <c r="AN4795" s="403"/>
      <c r="AO4795" s="405"/>
      <c r="AP4795" s="403"/>
      <c r="AQ4795" s="403"/>
      <c r="AR4795" s="403"/>
      <c r="AS4795" s="403"/>
      <c r="AT4795" s="403"/>
      <c r="AU4795" s="403"/>
      <c r="AV4795" s="405"/>
      <c r="AW4795" s="404"/>
      <c r="AY4795" s="403"/>
      <c r="BC4795" s="403"/>
      <c r="BD4795" s="403"/>
      <c r="BE4795" s="403"/>
      <c r="BF4795" s="403"/>
      <c r="BG4795" s="403"/>
      <c r="BH4795" s="403"/>
      <c r="BI4795" s="403"/>
      <c r="BJ4795" s="403"/>
      <c r="BK4795" s="403"/>
    </row>
    <row r="4796" spans="1:63" x14ac:dyDescent="0.25">
      <c r="A4796" s="405"/>
      <c r="B4796" s="400"/>
      <c r="C4796" s="403"/>
      <c r="D4796" s="403"/>
      <c r="E4796" s="403"/>
      <c r="I4796" s="404"/>
      <c r="Q4796" s="405"/>
      <c r="S4796" s="405"/>
      <c r="T4796" s="403"/>
      <c r="U4796" s="406"/>
      <c r="V4796" s="400"/>
      <c r="W4796" s="405"/>
      <c r="X4796" s="405"/>
      <c r="Y4796" s="403"/>
      <c r="Z4796" s="407"/>
      <c r="AA4796" s="403"/>
      <c r="AB4796" s="405"/>
      <c r="AC4796" s="403"/>
      <c r="AD4796" s="406"/>
      <c r="AG4796" s="403"/>
      <c r="AH4796" s="403"/>
      <c r="AI4796" s="405"/>
      <c r="AL4796" s="403"/>
      <c r="AN4796" s="403"/>
      <c r="AO4796" s="405"/>
      <c r="AP4796" s="403"/>
      <c r="AQ4796" s="403"/>
      <c r="AR4796" s="403"/>
      <c r="AS4796" s="403"/>
      <c r="AT4796" s="403"/>
      <c r="AU4796" s="403"/>
      <c r="AV4796" s="405"/>
      <c r="AW4796" s="404"/>
      <c r="AY4796" s="403"/>
      <c r="BC4796" s="403"/>
      <c r="BD4796" s="403"/>
      <c r="BE4796" s="403"/>
      <c r="BF4796" s="403"/>
      <c r="BG4796" s="403"/>
      <c r="BH4796" s="403"/>
      <c r="BI4796" s="403"/>
      <c r="BJ4796" s="403"/>
      <c r="BK4796" s="403"/>
    </row>
    <row r="4797" spans="1:63" x14ac:dyDescent="0.25">
      <c r="A4797" s="405"/>
      <c r="B4797" s="400"/>
      <c r="C4797" s="403"/>
      <c r="D4797" s="403"/>
      <c r="E4797" s="403"/>
      <c r="I4797" s="404"/>
      <c r="Q4797" s="405"/>
      <c r="S4797" s="405"/>
      <c r="T4797" s="403"/>
      <c r="U4797" s="406"/>
      <c r="V4797" s="400"/>
      <c r="W4797" s="405"/>
      <c r="X4797" s="405"/>
      <c r="Y4797" s="403"/>
      <c r="Z4797" s="407"/>
      <c r="AA4797" s="403"/>
      <c r="AB4797" s="405"/>
      <c r="AC4797" s="403"/>
      <c r="AD4797" s="406"/>
      <c r="AG4797" s="403"/>
      <c r="AH4797" s="403"/>
      <c r="AI4797" s="405"/>
      <c r="AL4797" s="403"/>
      <c r="AN4797" s="403"/>
      <c r="AO4797" s="405"/>
      <c r="AP4797" s="403"/>
      <c r="AQ4797" s="403"/>
      <c r="AR4797" s="403"/>
      <c r="AS4797" s="403"/>
      <c r="AT4797" s="403"/>
      <c r="AU4797" s="403"/>
      <c r="AV4797" s="405"/>
      <c r="AW4797" s="404"/>
      <c r="AY4797" s="403"/>
      <c r="BC4797" s="403"/>
      <c r="BD4797" s="403"/>
      <c r="BE4797" s="403"/>
      <c r="BF4797" s="403"/>
      <c r="BG4797" s="403"/>
      <c r="BH4797" s="403"/>
      <c r="BI4797" s="403"/>
      <c r="BJ4797" s="403"/>
      <c r="BK4797" s="403"/>
    </row>
    <row r="4798" spans="1:63" x14ac:dyDescent="0.25">
      <c r="A4798" s="405"/>
      <c r="B4798" s="400"/>
      <c r="C4798" s="403"/>
      <c r="D4798" s="403"/>
      <c r="E4798" s="403"/>
      <c r="I4798" s="404"/>
      <c r="Q4798" s="405"/>
      <c r="S4798" s="405"/>
      <c r="T4798" s="403"/>
      <c r="U4798" s="406"/>
      <c r="V4798" s="400"/>
      <c r="W4798" s="405"/>
      <c r="X4798" s="405"/>
      <c r="Y4798" s="403"/>
      <c r="Z4798" s="407"/>
      <c r="AA4798" s="403"/>
      <c r="AB4798" s="405"/>
      <c r="AC4798" s="403"/>
      <c r="AD4798" s="406"/>
      <c r="AG4798" s="403"/>
      <c r="AH4798" s="403"/>
      <c r="AI4798" s="405"/>
      <c r="AL4798" s="403"/>
      <c r="AN4798" s="403"/>
      <c r="AO4798" s="405"/>
      <c r="AP4798" s="403"/>
      <c r="AQ4798" s="403"/>
      <c r="AR4798" s="403"/>
      <c r="AS4798" s="403"/>
      <c r="AT4798" s="403"/>
      <c r="AU4798" s="403"/>
      <c r="AV4798" s="405"/>
      <c r="AW4798" s="404"/>
      <c r="AY4798" s="403"/>
      <c r="BC4798" s="403"/>
      <c r="BD4798" s="403"/>
      <c r="BE4798" s="403"/>
      <c r="BF4798" s="403"/>
      <c r="BG4798" s="403"/>
      <c r="BH4798" s="403"/>
      <c r="BI4798" s="403"/>
      <c r="BJ4798" s="403"/>
      <c r="BK4798" s="403"/>
    </row>
    <row r="4799" spans="1:63" x14ac:dyDescent="0.25">
      <c r="A4799" s="405"/>
      <c r="B4799" s="400"/>
      <c r="C4799" s="403"/>
      <c r="D4799" s="403"/>
      <c r="E4799" s="403"/>
      <c r="I4799" s="404"/>
      <c r="Q4799" s="405"/>
      <c r="S4799" s="405"/>
      <c r="T4799" s="403"/>
      <c r="U4799" s="406"/>
      <c r="V4799" s="400"/>
      <c r="W4799" s="405"/>
      <c r="X4799" s="405"/>
      <c r="Y4799" s="403"/>
      <c r="Z4799" s="407"/>
      <c r="AA4799" s="403"/>
      <c r="AB4799" s="405"/>
      <c r="AC4799" s="403"/>
      <c r="AD4799" s="406"/>
      <c r="AG4799" s="403"/>
      <c r="AH4799" s="403"/>
      <c r="AI4799" s="405"/>
      <c r="AL4799" s="403"/>
      <c r="AN4799" s="403"/>
      <c r="AO4799" s="405"/>
      <c r="AP4799" s="403"/>
      <c r="AQ4799" s="403"/>
      <c r="AR4799" s="403"/>
      <c r="AS4799" s="403"/>
      <c r="AT4799" s="403"/>
      <c r="AU4799" s="403"/>
      <c r="AV4799" s="405"/>
      <c r="AW4799" s="404"/>
      <c r="AY4799" s="403"/>
      <c r="BC4799" s="403"/>
      <c r="BD4799" s="403"/>
      <c r="BE4799" s="403"/>
      <c r="BF4799" s="403"/>
      <c r="BG4799" s="403"/>
      <c r="BH4799" s="403"/>
      <c r="BI4799" s="403"/>
      <c r="BJ4799" s="403"/>
      <c r="BK4799" s="403"/>
    </row>
    <row r="4800" spans="1:63" x14ac:dyDescent="0.25">
      <c r="A4800" s="405"/>
      <c r="B4800" s="400"/>
      <c r="C4800" s="403"/>
      <c r="D4800" s="403"/>
      <c r="E4800" s="403"/>
      <c r="I4800" s="404"/>
      <c r="Q4800" s="405"/>
      <c r="S4800" s="405"/>
      <c r="T4800" s="403"/>
      <c r="U4800" s="406"/>
      <c r="V4800" s="400"/>
      <c r="W4800" s="405"/>
      <c r="X4800" s="405"/>
      <c r="Y4800" s="403"/>
      <c r="Z4800" s="407"/>
      <c r="AA4800" s="403"/>
      <c r="AB4800" s="405"/>
      <c r="AC4800" s="403"/>
      <c r="AD4800" s="406"/>
      <c r="AG4800" s="403"/>
      <c r="AH4800" s="403"/>
      <c r="AI4800" s="405"/>
      <c r="AL4800" s="403"/>
      <c r="AN4800" s="403"/>
      <c r="AO4800" s="405"/>
      <c r="AP4800" s="403"/>
      <c r="AQ4800" s="403"/>
      <c r="AR4800" s="403"/>
      <c r="AS4800" s="403"/>
      <c r="AT4800" s="403"/>
      <c r="AU4800" s="403"/>
      <c r="AV4800" s="405"/>
      <c r="AW4800" s="404"/>
      <c r="AY4800" s="403"/>
      <c r="BC4800" s="403"/>
      <c r="BD4800" s="403"/>
      <c r="BE4800" s="403"/>
      <c r="BF4800" s="403"/>
      <c r="BG4800" s="403"/>
      <c r="BH4800" s="403"/>
      <c r="BI4800" s="403"/>
      <c r="BJ4800" s="403"/>
      <c r="BK4800" s="403"/>
    </row>
    <row r="4801" spans="1:63" x14ac:dyDescent="0.25">
      <c r="A4801" s="405"/>
      <c r="B4801" s="400"/>
      <c r="C4801" s="403"/>
      <c r="D4801" s="403"/>
      <c r="E4801" s="403"/>
      <c r="I4801" s="404"/>
      <c r="Q4801" s="405"/>
      <c r="S4801" s="405"/>
      <c r="T4801" s="403"/>
      <c r="U4801" s="406"/>
      <c r="V4801" s="400"/>
      <c r="W4801" s="405"/>
      <c r="X4801" s="405"/>
      <c r="Y4801" s="403"/>
      <c r="Z4801" s="407"/>
      <c r="AA4801" s="403"/>
      <c r="AB4801" s="405"/>
      <c r="AC4801" s="403"/>
      <c r="AD4801" s="406"/>
      <c r="AG4801" s="403"/>
      <c r="AH4801" s="403"/>
      <c r="AI4801" s="405"/>
      <c r="AL4801" s="403"/>
      <c r="AN4801" s="403"/>
      <c r="AO4801" s="405"/>
      <c r="AP4801" s="403"/>
      <c r="AQ4801" s="403"/>
      <c r="AR4801" s="403"/>
      <c r="AS4801" s="403"/>
      <c r="AT4801" s="403"/>
      <c r="AU4801" s="403"/>
      <c r="AV4801" s="405"/>
      <c r="AW4801" s="404"/>
      <c r="AY4801" s="403"/>
      <c r="BC4801" s="403"/>
      <c r="BD4801" s="403"/>
      <c r="BE4801" s="403"/>
      <c r="BF4801" s="403"/>
      <c r="BG4801" s="403"/>
      <c r="BH4801" s="403"/>
      <c r="BI4801" s="403"/>
      <c r="BJ4801" s="403"/>
      <c r="BK4801" s="403"/>
    </row>
    <row r="4802" spans="1:63" x14ac:dyDescent="0.25">
      <c r="A4802" s="405"/>
      <c r="B4802" s="400"/>
      <c r="C4802" s="403"/>
      <c r="D4802" s="403"/>
      <c r="E4802" s="403"/>
      <c r="I4802" s="404"/>
      <c r="Q4802" s="405"/>
      <c r="S4802" s="405"/>
      <c r="T4802" s="403"/>
      <c r="U4802" s="406"/>
      <c r="V4802" s="400"/>
      <c r="W4802" s="405"/>
      <c r="X4802" s="405"/>
      <c r="Y4802" s="403"/>
      <c r="Z4802" s="407"/>
      <c r="AA4802" s="403"/>
      <c r="AB4802" s="405"/>
      <c r="AC4802" s="403"/>
      <c r="AD4802" s="406"/>
      <c r="AG4802" s="403"/>
      <c r="AH4802" s="403"/>
      <c r="AI4802" s="405"/>
      <c r="AL4802" s="403"/>
      <c r="AN4802" s="403"/>
      <c r="AO4802" s="405"/>
      <c r="AP4802" s="403"/>
      <c r="AQ4802" s="403"/>
      <c r="AR4802" s="403"/>
      <c r="AS4802" s="403"/>
      <c r="AT4802" s="403"/>
      <c r="AU4802" s="403"/>
      <c r="AV4802" s="405"/>
      <c r="AW4802" s="404"/>
      <c r="AY4802" s="403"/>
      <c r="BC4802" s="403"/>
      <c r="BD4802" s="403"/>
      <c r="BE4802" s="403"/>
      <c r="BF4802" s="403"/>
      <c r="BG4802" s="403"/>
      <c r="BH4802" s="403"/>
      <c r="BI4802" s="403"/>
      <c r="BJ4802" s="403"/>
      <c r="BK4802" s="403"/>
    </row>
    <row r="4803" spans="1:63" x14ac:dyDescent="0.25">
      <c r="A4803" s="405"/>
      <c r="B4803" s="400"/>
      <c r="C4803" s="403"/>
      <c r="D4803" s="403"/>
      <c r="E4803" s="403"/>
      <c r="I4803" s="404"/>
      <c r="Q4803" s="405"/>
      <c r="S4803" s="405"/>
      <c r="T4803" s="403"/>
      <c r="U4803" s="406"/>
      <c r="V4803" s="400"/>
      <c r="W4803" s="405"/>
      <c r="X4803" s="405"/>
      <c r="Y4803" s="403"/>
      <c r="Z4803" s="407"/>
      <c r="AA4803" s="403"/>
      <c r="AB4803" s="405"/>
      <c r="AC4803" s="403"/>
      <c r="AD4803" s="406"/>
      <c r="AG4803" s="403"/>
      <c r="AH4803" s="403"/>
      <c r="AI4803" s="405"/>
      <c r="AL4803" s="403"/>
      <c r="AN4803" s="403"/>
      <c r="AO4803" s="405"/>
      <c r="AP4803" s="403"/>
      <c r="AQ4803" s="403"/>
      <c r="AR4803" s="403"/>
      <c r="AS4803" s="403"/>
      <c r="AT4803" s="403"/>
      <c r="AU4803" s="403"/>
      <c r="AV4803" s="405"/>
      <c r="AW4803" s="404"/>
      <c r="AY4803" s="403"/>
      <c r="BC4803" s="403"/>
      <c r="BD4803" s="403"/>
      <c r="BE4803" s="403"/>
      <c r="BF4803" s="403"/>
      <c r="BG4803" s="403"/>
      <c r="BH4803" s="403"/>
      <c r="BI4803" s="403"/>
      <c r="BJ4803" s="403"/>
      <c r="BK4803" s="403"/>
    </row>
    <row r="4804" spans="1:63" x14ac:dyDescent="0.25">
      <c r="A4804" s="405"/>
      <c r="B4804" s="400"/>
      <c r="C4804" s="403"/>
      <c r="D4804" s="403"/>
      <c r="E4804" s="403"/>
      <c r="I4804" s="404"/>
      <c r="Q4804" s="405"/>
      <c r="S4804" s="405"/>
      <c r="T4804" s="403"/>
      <c r="U4804" s="406"/>
      <c r="V4804" s="400"/>
      <c r="W4804" s="405"/>
      <c r="X4804" s="405"/>
      <c r="Y4804" s="403"/>
      <c r="Z4804" s="407"/>
      <c r="AA4804" s="403"/>
      <c r="AB4804" s="405"/>
      <c r="AC4804" s="403"/>
      <c r="AD4804" s="406"/>
      <c r="AG4804" s="403"/>
      <c r="AH4804" s="403"/>
      <c r="AI4804" s="405"/>
      <c r="AL4804" s="403"/>
      <c r="AN4804" s="403"/>
      <c r="AO4804" s="405"/>
      <c r="AP4804" s="403"/>
      <c r="AQ4804" s="403"/>
      <c r="AR4804" s="403"/>
      <c r="AS4804" s="403"/>
      <c r="AT4804" s="403"/>
      <c r="AU4804" s="403"/>
      <c r="AV4804" s="405"/>
      <c r="AW4804" s="404"/>
      <c r="AY4804" s="403"/>
      <c r="BC4804" s="403"/>
      <c r="BD4804" s="403"/>
      <c r="BE4804" s="403"/>
      <c r="BF4804" s="403"/>
      <c r="BG4804" s="403"/>
      <c r="BH4804" s="403"/>
      <c r="BI4804" s="403"/>
      <c r="BJ4804" s="403"/>
      <c r="BK4804" s="403"/>
    </row>
    <row r="4805" spans="1:63" x14ac:dyDescent="0.25">
      <c r="A4805" s="405"/>
      <c r="B4805" s="400"/>
      <c r="C4805" s="403"/>
      <c r="D4805" s="403"/>
      <c r="E4805" s="403"/>
      <c r="I4805" s="404"/>
      <c r="Q4805" s="405"/>
      <c r="S4805" s="405"/>
      <c r="T4805" s="403"/>
      <c r="U4805" s="406"/>
      <c r="V4805" s="400"/>
      <c r="W4805" s="405"/>
      <c r="X4805" s="405"/>
      <c r="Y4805" s="403"/>
      <c r="Z4805" s="407"/>
      <c r="AA4805" s="403"/>
      <c r="AB4805" s="405"/>
      <c r="AC4805" s="403"/>
      <c r="AD4805" s="406"/>
      <c r="AG4805" s="403"/>
      <c r="AH4805" s="403"/>
      <c r="AI4805" s="405"/>
      <c r="AL4805" s="403"/>
      <c r="AN4805" s="403"/>
      <c r="AO4805" s="405"/>
      <c r="AP4805" s="403"/>
      <c r="AQ4805" s="403"/>
      <c r="AR4805" s="403"/>
      <c r="AS4805" s="403"/>
      <c r="AT4805" s="403"/>
      <c r="AU4805" s="403"/>
      <c r="AV4805" s="405"/>
      <c r="AW4805" s="404"/>
      <c r="AY4805" s="403"/>
      <c r="BC4805" s="403"/>
      <c r="BD4805" s="403"/>
      <c r="BE4805" s="403"/>
      <c r="BF4805" s="403"/>
      <c r="BG4805" s="403"/>
      <c r="BH4805" s="403"/>
      <c r="BI4805" s="403"/>
      <c r="BJ4805" s="403"/>
      <c r="BK4805" s="403"/>
    </row>
    <row r="4806" spans="1:63" x14ac:dyDescent="0.25">
      <c r="A4806" s="405"/>
      <c r="B4806" s="400"/>
      <c r="C4806" s="403"/>
      <c r="D4806" s="403"/>
      <c r="E4806" s="403"/>
      <c r="I4806" s="404"/>
      <c r="Q4806" s="405"/>
      <c r="S4806" s="405"/>
      <c r="T4806" s="403"/>
      <c r="U4806" s="406"/>
      <c r="V4806" s="400"/>
      <c r="W4806" s="405"/>
      <c r="X4806" s="405"/>
      <c r="Y4806" s="403"/>
      <c r="Z4806" s="407"/>
      <c r="AA4806" s="403"/>
      <c r="AB4806" s="405"/>
      <c r="AC4806" s="403"/>
      <c r="AD4806" s="406"/>
      <c r="AG4806" s="403"/>
      <c r="AH4806" s="403"/>
      <c r="AI4806" s="405"/>
      <c r="AL4806" s="403"/>
      <c r="AN4806" s="403"/>
      <c r="AO4806" s="405"/>
      <c r="AP4806" s="403"/>
      <c r="AQ4806" s="403"/>
      <c r="AR4806" s="403"/>
      <c r="AS4806" s="403"/>
      <c r="AT4806" s="403"/>
      <c r="AU4806" s="403"/>
      <c r="AV4806" s="405"/>
      <c r="AW4806" s="404"/>
      <c r="AY4806" s="403"/>
      <c r="BC4806" s="403"/>
      <c r="BD4806" s="403"/>
      <c r="BE4806" s="403"/>
      <c r="BF4806" s="403"/>
      <c r="BG4806" s="403"/>
      <c r="BH4806" s="403"/>
      <c r="BI4806" s="403"/>
      <c r="BJ4806" s="403"/>
      <c r="BK4806" s="403"/>
    </row>
    <row r="4807" spans="1:63" x14ac:dyDescent="0.25">
      <c r="A4807" s="405"/>
      <c r="B4807" s="400"/>
      <c r="C4807" s="403"/>
      <c r="D4807" s="403"/>
      <c r="E4807" s="403"/>
      <c r="I4807" s="404"/>
      <c r="Q4807" s="405"/>
      <c r="S4807" s="405"/>
      <c r="T4807" s="403"/>
      <c r="U4807" s="406"/>
      <c r="V4807" s="400"/>
      <c r="W4807" s="405"/>
      <c r="X4807" s="405"/>
      <c r="Y4807" s="403"/>
      <c r="Z4807" s="407"/>
      <c r="AA4807" s="403"/>
      <c r="AB4807" s="405"/>
      <c r="AC4807" s="403"/>
      <c r="AD4807" s="406"/>
      <c r="AG4807" s="403"/>
      <c r="AH4807" s="403"/>
      <c r="AI4807" s="405"/>
      <c r="AL4807" s="403"/>
      <c r="AN4807" s="403"/>
      <c r="AO4807" s="405"/>
      <c r="AP4807" s="403"/>
      <c r="AQ4807" s="403"/>
      <c r="AR4807" s="403"/>
      <c r="AS4807" s="403"/>
      <c r="AT4807" s="403"/>
      <c r="AU4807" s="403"/>
      <c r="AV4807" s="405"/>
      <c r="AW4807" s="404"/>
      <c r="AY4807" s="403"/>
      <c r="BC4807" s="403"/>
      <c r="BD4807" s="403"/>
      <c r="BE4807" s="403"/>
      <c r="BF4807" s="403"/>
      <c r="BG4807" s="403"/>
      <c r="BH4807" s="403"/>
      <c r="BI4807" s="403"/>
      <c r="BJ4807" s="403"/>
      <c r="BK4807" s="403"/>
    </row>
    <row r="4808" spans="1:63" x14ac:dyDescent="0.25">
      <c r="A4808" s="405"/>
      <c r="B4808" s="400"/>
      <c r="C4808" s="403"/>
      <c r="D4808" s="403"/>
      <c r="E4808" s="403"/>
      <c r="I4808" s="404"/>
      <c r="Q4808" s="405"/>
      <c r="S4808" s="405"/>
      <c r="T4808" s="403"/>
      <c r="U4808" s="406"/>
      <c r="V4808" s="400"/>
      <c r="W4808" s="405"/>
      <c r="X4808" s="405"/>
      <c r="Y4808" s="403"/>
      <c r="Z4808" s="407"/>
      <c r="AA4808" s="403"/>
      <c r="AB4808" s="405"/>
      <c r="AC4808" s="403"/>
      <c r="AD4808" s="406"/>
      <c r="AG4808" s="403"/>
      <c r="AH4808" s="403"/>
      <c r="AI4808" s="405"/>
      <c r="AL4808" s="403"/>
      <c r="AN4808" s="403"/>
      <c r="AO4808" s="405"/>
      <c r="AP4808" s="403"/>
      <c r="AQ4808" s="403"/>
      <c r="AR4808" s="403"/>
      <c r="AS4808" s="403"/>
      <c r="AT4808" s="403"/>
      <c r="AU4808" s="403"/>
      <c r="AV4808" s="405"/>
      <c r="AW4808" s="404"/>
      <c r="AY4808" s="403"/>
      <c r="BC4808" s="403"/>
      <c r="BD4808" s="403"/>
      <c r="BE4808" s="403"/>
      <c r="BF4808" s="403"/>
      <c r="BG4808" s="403"/>
      <c r="BH4808" s="403"/>
      <c r="BI4808" s="403"/>
      <c r="BJ4808" s="403"/>
      <c r="BK4808" s="403"/>
    </row>
    <row r="4809" spans="1:63" x14ac:dyDescent="0.25">
      <c r="A4809" s="405"/>
      <c r="B4809" s="400"/>
      <c r="C4809" s="403"/>
      <c r="D4809" s="403"/>
      <c r="E4809" s="403"/>
      <c r="I4809" s="404"/>
      <c r="Q4809" s="405"/>
      <c r="S4809" s="405"/>
      <c r="T4809" s="403"/>
      <c r="U4809" s="406"/>
      <c r="V4809" s="400"/>
      <c r="W4809" s="405"/>
      <c r="X4809" s="405"/>
      <c r="Y4809" s="403"/>
      <c r="Z4809" s="407"/>
      <c r="AA4809" s="403"/>
      <c r="AB4809" s="405"/>
      <c r="AC4809" s="403"/>
      <c r="AD4809" s="406"/>
      <c r="AG4809" s="403"/>
      <c r="AH4809" s="403"/>
      <c r="AI4809" s="405"/>
      <c r="AL4809" s="403"/>
      <c r="AN4809" s="403"/>
      <c r="AO4809" s="405"/>
      <c r="AP4809" s="403"/>
      <c r="AQ4809" s="403"/>
      <c r="AR4809" s="403"/>
      <c r="AS4809" s="403"/>
      <c r="AT4809" s="403"/>
      <c r="AU4809" s="403"/>
      <c r="AV4809" s="405"/>
      <c r="AW4809" s="404"/>
      <c r="AY4809" s="403"/>
      <c r="BC4809" s="403"/>
      <c r="BD4809" s="403"/>
      <c r="BE4809" s="403"/>
      <c r="BF4809" s="403"/>
      <c r="BG4809" s="403"/>
      <c r="BH4809" s="403"/>
      <c r="BI4809" s="403"/>
      <c r="BJ4809" s="403"/>
      <c r="BK4809" s="403"/>
    </row>
    <row r="4810" spans="1:63" x14ac:dyDescent="0.25">
      <c r="A4810" s="405"/>
      <c r="B4810" s="400"/>
      <c r="C4810" s="403"/>
      <c r="D4810" s="403"/>
      <c r="E4810" s="403"/>
      <c r="I4810" s="404"/>
      <c r="Q4810" s="405"/>
      <c r="S4810" s="405"/>
      <c r="T4810" s="403"/>
      <c r="U4810" s="406"/>
      <c r="V4810" s="400"/>
      <c r="W4810" s="405"/>
      <c r="X4810" s="405"/>
      <c r="Y4810" s="403"/>
      <c r="Z4810" s="407"/>
      <c r="AA4810" s="403"/>
      <c r="AB4810" s="405"/>
      <c r="AC4810" s="403"/>
      <c r="AD4810" s="406"/>
      <c r="AG4810" s="403"/>
      <c r="AH4810" s="403"/>
      <c r="AI4810" s="405"/>
      <c r="AL4810" s="403"/>
      <c r="AN4810" s="403"/>
      <c r="AO4810" s="405"/>
      <c r="AP4810" s="403"/>
      <c r="AQ4810" s="403"/>
      <c r="AR4810" s="403"/>
      <c r="AS4810" s="403"/>
      <c r="AT4810" s="403"/>
      <c r="AU4810" s="403"/>
      <c r="AV4810" s="405"/>
      <c r="AW4810" s="404"/>
      <c r="AY4810" s="403"/>
      <c r="BC4810" s="403"/>
      <c r="BD4810" s="403"/>
      <c r="BE4810" s="403"/>
      <c r="BF4810" s="403"/>
      <c r="BG4810" s="403"/>
      <c r="BH4810" s="403"/>
      <c r="BI4810" s="403"/>
      <c r="BJ4810" s="403"/>
      <c r="BK4810" s="403"/>
    </row>
    <row r="4811" spans="1:63" x14ac:dyDescent="0.25">
      <c r="A4811" s="405"/>
      <c r="B4811" s="400"/>
      <c r="C4811" s="403"/>
      <c r="D4811" s="403"/>
      <c r="E4811" s="403"/>
      <c r="I4811" s="404"/>
      <c r="Q4811" s="405"/>
      <c r="S4811" s="405"/>
      <c r="T4811" s="403"/>
      <c r="U4811" s="406"/>
      <c r="V4811" s="400"/>
      <c r="W4811" s="405"/>
      <c r="X4811" s="405"/>
      <c r="Y4811" s="403"/>
      <c r="Z4811" s="407"/>
      <c r="AA4811" s="403"/>
      <c r="AB4811" s="405"/>
      <c r="AC4811" s="403"/>
      <c r="AD4811" s="406"/>
      <c r="AG4811" s="403"/>
      <c r="AH4811" s="403"/>
      <c r="AI4811" s="405"/>
      <c r="AL4811" s="403"/>
      <c r="AN4811" s="403"/>
      <c r="AO4811" s="405"/>
      <c r="AP4811" s="403"/>
      <c r="AQ4811" s="403"/>
      <c r="AR4811" s="403"/>
      <c r="AS4811" s="403"/>
      <c r="AT4811" s="403"/>
      <c r="AU4811" s="403"/>
      <c r="AV4811" s="405"/>
      <c r="AW4811" s="404"/>
      <c r="AY4811" s="403"/>
      <c r="BC4811" s="403"/>
      <c r="BD4811" s="403"/>
      <c r="BE4811" s="403"/>
      <c r="BF4811" s="403"/>
      <c r="BG4811" s="403"/>
      <c r="BH4811" s="403"/>
      <c r="BI4811" s="403"/>
      <c r="BJ4811" s="403"/>
      <c r="BK4811" s="403"/>
    </row>
    <row r="4812" spans="1:63" x14ac:dyDescent="0.25">
      <c r="A4812" s="405"/>
      <c r="B4812" s="400"/>
      <c r="C4812" s="403"/>
      <c r="D4812" s="403"/>
      <c r="E4812" s="403"/>
      <c r="I4812" s="404"/>
      <c r="Q4812" s="405"/>
      <c r="S4812" s="405"/>
      <c r="T4812" s="403"/>
      <c r="U4812" s="406"/>
      <c r="V4812" s="400"/>
      <c r="W4812" s="405"/>
      <c r="X4812" s="405"/>
      <c r="Y4812" s="403"/>
      <c r="Z4812" s="407"/>
      <c r="AA4812" s="403"/>
      <c r="AB4812" s="405"/>
      <c r="AC4812" s="403"/>
      <c r="AD4812" s="406"/>
      <c r="AG4812" s="403"/>
      <c r="AH4812" s="403"/>
      <c r="AI4812" s="405"/>
      <c r="AL4812" s="403"/>
      <c r="AN4812" s="403"/>
      <c r="AO4812" s="405"/>
      <c r="AP4812" s="403"/>
      <c r="AQ4812" s="403"/>
      <c r="AR4812" s="403"/>
      <c r="AS4812" s="403"/>
      <c r="AT4812" s="403"/>
      <c r="AU4812" s="403"/>
      <c r="AV4812" s="405"/>
      <c r="AW4812" s="404"/>
      <c r="AY4812" s="403"/>
      <c r="BC4812" s="403"/>
      <c r="BD4812" s="403"/>
      <c r="BE4812" s="403"/>
      <c r="BF4812" s="403"/>
      <c r="BG4812" s="403"/>
      <c r="BH4812" s="403"/>
      <c r="BI4812" s="403"/>
      <c r="BJ4812" s="403"/>
      <c r="BK4812" s="403"/>
    </row>
    <row r="4813" spans="1:63" x14ac:dyDescent="0.25">
      <c r="A4813" s="405"/>
      <c r="B4813" s="400"/>
      <c r="C4813" s="403"/>
      <c r="D4813" s="403"/>
      <c r="E4813" s="403"/>
      <c r="I4813" s="404"/>
      <c r="Q4813" s="405"/>
      <c r="S4813" s="405"/>
      <c r="T4813" s="403"/>
      <c r="U4813" s="406"/>
      <c r="V4813" s="400"/>
      <c r="W4813" s="405"/>
      <c r="X4813" s="405"/>
      <c r="Y4813" s="403"/>
      <c r="Z4813" s="407"/>
      <c r="AA4813" s="403"/>
      <c r="AB4813" s="405"/>
      <c r="AC4813" s="403"/>
      <c r="AD4813" s="406"/>
      <c r="AG4813" s="403"/>
      <c r="AH4813" s="403"/>
      <c r="AI4813" s="405"/>
      <c r="AL4813" s="403"/>
      <c r="AN4813" s="403"/>
      <c r="AO4813" s="405"/>
      <c r="AP4813" s="403"/>
      <c r="AQ4813" s="403"/>
      <c r="AR4813" s="403"/>
      <c r="AS4813" s="403"/>
      <c r="AT4813" s="403"/>
      <c r="AU4813" s="403"/>
      <c r="AV4813" s="405"/>
      <c r="AW4813" s="404"/>
      <c r="AY4813" s="403"/>
      <c r="BC4813" s="403"/>
      <c r="BD4813" s="403"/>
      <c r="BE4813" s="403"/>
      <c r="BF4813" s="403"/>
      <c r="BG4813" s="403"/>
      <c r="BH4813" s="403"/>
      <c r="BI4813" s="403"/>
      <c r="BJ4813" s="403"/>
      <c r="BK4813" s="403"/>
    </row>
    <row r="4814" spans="1:63" x14ac:dyDescent="0.25">
      <c r="A4814" s="405"/>
      <c r="B4814" s="400"/>
      <c r="C4814" s="403"/>
      <c r="D4814" s="403"/>
      <c r="E4814" s="403"/>
      <c r="I4814" s="404"/>
      <c r="Q4814" s="405"/>
      <c r="S4814" s="405"/>
      <c r="T4814" s="403"/>
      <c r="U4814" s="406"/>
      <c r="V4814" s="400"/>
      <c r="W4814" s="405"/>
      <c r="X4814" s="405"/>
      <c r="Y4814" s="403"/>
      <c r="Z4814" s="407"/>
      <c r="AA4814" s="403"/>
      <c r="AB4814" s="405"/>
      <c r="AC4814" s="403"/>
      <c r="AD4814" s="406"/>
      <c r="AG4814" s="403"/>
      <c r="AH4814" s="403"/>
      <c r="AI4814" s="405"/>
      <c r="AL4814" s="403"/>
      <c r="AN4814" s="403"/>
      <c r="AO4814" s="405"/>
      <c r="AP4814" s="403"/>
      <c r="AQ4814" s="403"/>
      <c r="AR4814" s="403"/>
      <c r="AS4814" s="403"/>
      <c r="AT4814" s="403"/>
      <c r="AU4814" s="403"/>
      <c r="AV4814" s="405"/>
      <c r="AW4814" s="404"/>
      <c r="AY4814" s="403"/>
      <c r="BC4814" s="403"/>
      <c r="BD4814" s="403"/>
      <c r="BE4814" s="403"/>
      <c r="BF4814" s="403"/>
      <c r="BG4814" s="403"/>
      <c r="BH4814" s="403"/>
      <c r="BI4814" s="403"/>
      <c r="BJ4814" s="403"/>
      <c r="BK4814" s="403"/>
    </row>
    <row r="4815" spans="1:63" x14ac:dyDescent="0.25">
      <c r="A4815" s="405"/>
      <c r="B4815" s="400"/>
      <c r="C4815" s="403"/>
      <c r="D4815" s="403"/>
      <c r="E4815" s="403"/>
      <c r="I4815" s="404"/>
      <c r="Q4815" s="405"/>
      <c r="S4815" s="405"/>
      <c r="T4815" s="403"/>
      <c r="U4815" s="406"/>
      <c r="V4815" s="400"/>
      <c r="W4815" s="405"/>
      <c r="X4815" s="405"/>
      <c r="Y4815" s="403"/>
      <c r="Z4815" s="407"/>
      <c r="AA4815" s="403"/>
      <c r="AB4815" s="405"/>
      <c r="AC4815" s="403"/>
      <c r="AD4815" s="406"/>
      <c r="AG4815" s="403"/>
      <c r="AH4815" s="403"/>
      <c r="AI4815" s="405"/>
      <c r="AL4815" s="403"/>
      <c r="AN4815" s="403"/>
      <c r="AO4815" s="405"/>
      <c r="AP4815" s="403"/>
      <c r="AQ4815" s="403"/>
      <c r="AR4815" s="403"/>
      <c r="AS4815" s="403"/>
      <c r="AT4815" s="403"/>
      <c r="AU4815" s="403"/>
      <c r="AV4815" s="405"/>
      <c r="AW4815" s="404"/>
      <c r="AY4815" s="403"/>
      <c r="BC4815" s="403"/>
      <c r="BD4815" s="403"/>
      <c r="BE4815" s="403"/>
      <c r="BF4815" s="403"/>
      <c r="BG4815" s="403"/>
      <c r="BH4815" s="403"/>
      <c r="BI4815" s="403"/>
      <c r="BJ4815" s="403"/>
      <c r="BK4815" s="403"/>
    </row>
    <row r="4816" spans="1:63" x14ac:dyDescent="0.25">
      <c r="A4816" s="405"/>
      <c r="B4816" s="400"/>
      <c r="C4816" s="403"/>
      <c r="D4816" s="403"/>
      <c r="E4816" s="403"/>
      <c r="I4816" s="404"/>
      <c r="Q4816" s="405"/>
      <c r="S4816" s="405"/>
      <c r="T4816" s="403"/>
      <c r="U4816" s="406"/>
      <c r="V4816" s="400"/>
      <c r="W4816" s="405"/>
      <c r="X4816" s="405"/>
      <c r="Y4816" s="403"/>
      <c r="Z4816" s="407"/>
      <c r="AA4816" s="403"/>
      <c r="AB4816" s="405"/>
      <c r="AC4816" s="403"/>
      <c r="AD4816" s="406"/>
      <c r="AG4816" s="403"/>
      <c r="AH4816" s="403"/>
      <c r="AI4816" s="405"/>
      <c r="AL4816" s="403"/>
      <c r="AN4816" s="403"/>
      <c r="AO4816" s="405"/>
      <c r="AP4816" s="403"/>
      <c r="AQ4816" s="403"/>
      <c r="AR4816" s="403"/>
      <c r="AS4816" s="403"/>
      <c r="AT4816" s="403"/>
      <c r="AU4816" s="403"/>
      <c r="AV4816" s="405"/>
      <c r="AW4816" s="404"/>
      <c r="AY4816" s="403"/>
      <c r="BC4816" s="403"/>
      <c r="BD4816" s="403"/>
      <c r="BE4816" s="403"/>
      <c r="BF4816" s="403"/>
      <c r="BG4816" s="403"/>
      <c r="BH4816" s="403"/>
      <c r="BI4816" s="403"/>
      <c r="BJ4816" s="403"/>
      <c r="BK4816" s="403"/>
    </row>
    <row r="4817" spans="1:63" x14ac:dyDescent="0.25">
      <c r="A4817" s="405"/>
      <c r="B4817" s="400"/>
      <c r="C4817" s="403"/>
      <c r="D4817" s="403"/>
      <c r="E4817" s="403"/>
      <c r="I4817" s="404"/>
      <c r="Q4817" s="405"/>
      <c r="S4817" s="405"/>
      <c r="T4817" s="403"/>
      <c r="U4817" s="406"/>
      <c r="V4817" s="400"/>
      <c r="W4817" s="405"/>
      <c r="X4817" s="405"/>
      <c r="Y4817" s="403"/>
      <c r="Z4817" s="407"/>
      <c r="AA4817" s="403"/>
      <c r="AB4817" s="405"/>
      <c r="AC4817" s="403"/>
      <c r="AD4817" s="406"/>
      <c r="AG4817" s="403"/>
      <c r="AH4817" s="403"/>
      <c r="AI4817" s="405"/>
      <c r="AL4817" s="403"/>
      <c r="AN4817" s="403"/>
      <c r="AO4817" s="405"/>
      <c r="AP4817" s="403"/>
      <c r="AQ4817" s="403"/>
      <c r="AR4817" s="403"/>
      <c r="AS4817" s="403"/>
      <c r="AT4817" s="403"/>
      <c r="AU4817" s="403"/>
      <c r="AV4817" s="405"/>
      <c r="AW4817" s="404"/>
      <c r="AY4817" s="403"/>
      <c r="BC4817" s="403"/>
      <c r="BD4817" s="403"/>
      <c r="BE4817" s="403"/>
      <c r="BF4817" s="403"/>
      <c r="BG4817" s="403"/>
      <c r="BH4817" s="403"/>
      <c r="BI4817" s="403"/>
      <c r="BJ4817" s="403"/>
      <c r="BK4817" s="403"/>
    </row>
    <row r="4818" spans="1:63" x14ac:dyDescent="0.25">
      <c r="A4818" s="405"/>
      <c r="B4818" s="400"/>
      <c r="C4818" s="403"/>
      <c r="D4818" s="403"/>
      <c r="E4818" s="403"/>
      <c r="I4818" s="404"/>
      <c r="Q4818" s="405"/>
      <c r="S4818" s="405"/>
      <c r="T4818" s="403"/>
      <c r="U4818" s="406"/>
      <c r="V4818" s="400"/>
      <c r="W4818" s="405"/>
      <c r="X4818" s="405"/>
      <c r="Y4818" s="403"/>
      <c r="Z4818" s="407"/>
      <c r="AA4818" s="403"/>
      <c r="AB4818" s="405"/>
      <c r="AC4818" s="403"/>
      <c r="AD4818" s="406"/>
      <c r="AG4818" s="403"/>
      <c r="AH4818" s="403"/>
      <c r="AI4818" s="405"/>
      <c r="AL4818" s="403"/>
      <c r="AN4818" s="403"/>
      <c r="AO4818" s="405"/>
      <c r="AP4818" s="403"/>
      <c r="AQ4818" s="403"/>
      <c r="AR4818" s="403"/>
      <c r="AS4818" s="403"/>
      <c r="AT4818" s="403"/>
      <c r="AU4818" s="403"/>
      <c r="AV4818" s="405"/>
      <c r="AW4818" s="404"/>
      <c r="AY4818" s="403"/>
      <c r="BC4818" s="403"/>
      <c r="BD4818" s="403"/>
      <c r="BE4818" s="403"/>
      <c r="BF4818" s="403"/>
      <c r="BG4818" s="403"/>
      <c r="BH4818" s="403"/>
      <c r="BI4818" s="403"/>
      <c r="BJ4818" s="403"/>
      <c r="BK4818" s="403"/>
    </row>
    <row r="4819" spans="1:63" x14ac:dyDescent="0.25">
      <c r="A4819" s="405"/>
      <c r="B4819" s="400"/>
      <c r="C4819" s="403"/>
      <c r="D4819" s="403"/>
      <c r="E4819" s="403"/>
      <c r="I4819" s="404"/>
      <c r="Q4819" s="405"/>
      <c r="S4819" s="405"/>
      <c r="T4819" s="403"/>
      <c r="U4819" s="406"/>
      <c r="V4819" s="400"/>
      <c r="W4819" s="405"/>
      <c r="X4819" s="405"/>
      <c r="Y4819" s="403"/>
      <c r="Z4819" s="407"/>
      <c r="AA4819" s="403"/>
      <c r="AB4819" s="405"/>
      <c r="AC4819" s="403"/>
      <c r="AD4819" s="406"/>
      <c r="AG4819" s="403"/>
      <c r="AH4819" s="403"/>
      <c r="AI4819" s="405"/>
      <c r="AL4819" s="403"/>
      <c r="AN4819" s="403"/>
      <c r="AO4819" s="405"/>
      <c r="AP4819" s="403"/>
      <c r="AQ4819" s="403"/>
      <c r="AR4819" s="403"/>
      <c r="AS4819" s="403"/>
      <c r="AT4819" s="403"/>
      <c r="AU4819" s="403"/>
      <c r="AV4819" s="405"/>
      <c r="AW4819" s="404"/>
      <c r="AY4819" s="403"/>
      <c r="BC4819" s="403"/>
      <c r="BD4819" s="403"/>
      <c r="BE4819" s="403"/>
      <c r="BF4819" s="403"/>
      <c r="BG4819" s="403"/>
      <c r="BH4819" s="403"/>
      <c r="BI4819" s="403"/>
      <c r="BJ4819" s="403"/>
      <c r="BK4819" s="403"/>
    </row>
    <row r="4820" spans="1:63" x14ac:dyDescent="0.25">
      <c r="A4820" s="405"/>
      <c r="B4820" s="400"/>
      <c r="C4820" s="403"/>
      <c r="D4820" s="403"/>
      <c r="E4820" s="403"/>
      <c r="I4820" s="404"/>
      <c r="Q4820" s="405"/>
      <c r="S4820" s="405"/>
      <c r="T4820" s="403"/>
      <c r="U4820" s="406"/>
      <c r="V4820" s="400"/>
      <c r="W4820" s="405"/>
      <c r="X4820" s="405"/>
      <c r="Y4820" s="403"/>
      <c r="Z4820" s="407"/>
      <c r="AA4820" s="403"/>
      <c r="AB4820" s="405"/>
      <c r="AC4820" s="403"/>
      <c r="AD4820" s="406"/>
      <c r="AG4820" s="403"/>
      <c r="AH4820" s="403"/>
      <c r="AI4820" s="405"/>
      <c r="AL4820" s="403"/>
      <c r="AN4820" s="403"/>
      <c r="AO4820" s="405"/>
      <c r="AP4820" s="403"/>
      <c r="AQ4820" s="403"/>
      <c r="AR4820" s="403"/>
      <c r="AS4820" s="403"/>
      <c r="AT4820" s="403"/>
      <c r="AU4820" s="403"/>
      <c r="AV4820" s="405"/>
      <c r="AW4820" s="404"/>
      <c r="AY4820" s="403"/>
      <c r="BC4820" s="403"/>
      <c r="BD4820" s="403"/>
      <c r="BE4820" s="403"/>
      <c r="BF4820" s="403"/>
      <c r="BG4820" s="403"/>
      <c r="BH4820" s="403"/>
      <c r="BI4820" s="403"/>
      <c r="BJ4820" s="403"/>
      <c r="BK4820" s="403"/>
    </row>
    <row r="4821" spans="1:63" x14ac:dyDescent="0.25">
      <c r="A4821" s="405"/>
      <c r="B4821" s="400"/>
      <c r="C4821" s="403"/>
      <c r="D4821" s="403"/>
      <c r="E4821" s="403"/>
      <c r="I4821" s="404"/>
      <c r="Q4821" s="405"/>
      <c r="S4821" s="405"/>
      <c r="T4821" s="403"/>
      <c r="U4821" s="406"/>
      <c r="V4821" s="400"/>
      <c r="W4821" s="405"/>
      <c r="X4821" s="405"/>
      <c r="Y4821" s="403"/>
      <c r="Z4821" s="407"/>
      <c r="AA4821" s="403"/>
      <c r="AB4821" s="405"/>
      <c r="AC4821" s="403"/>
      <c r="AD4821" s="406"/>
      <c r="AG4821" s="403"/>
      <c r="AH4821" s="403"/>
      <c r="AI4821" s="405"/>
      <c r="AL4821" s="403"/>
      <c r="AN4821" s="403"/>
      <c r="AO4821" s="405"/>
      <c r="AP4821" s="403"/>
      <c r="AQ4821" s="403"/>
      <c r="AR4821" s="403"/>
      <c r="AS4821" s="403"/>
      <c r="AT4821" s="403"/>
      <c r="AU4821" s="403"/>
      <c r="AV4821" s="405"/>
      <c r="AW4821" s="404"/>
      <c r="AY4821" s="403"/>
      <c r="BC4821" s="403"/>
      <c r="BD4821" s="403"/>
      <c r="BE4821" s="403"/>
      <c r="BF4821" s="403"/>
      <c r="BG4821" s="403"/>
      <c r="BH4821" s="403"/>
      <c r="BI4821" s="403"/>
      <c r="BJ4821" s="403"/>
      <c r="BK4821" s="403"/>
    </row>
    <row r="4822" spans="1:63" x14ac:dyDescent="0.25">
      <c r="A4822" s="405"/>
      <c r="B4822" s="400"/>
      <c r="C4822" s="403"/>
      <c r="D4822" s="403"/>
      <c r="E4822" s="403"/>
      <c r="I4822" s="404"/>
      <c r="Q4822" s="405"/>
      <c r="S4822" s="405"/>
      <c r="T4822" s="403"/>
      <c r="U4822" s="406"/>
      <c r="V4822" s="400"/>
      <c r="W4822" s="405"/>
      <c r="X4822" s="405"/>
      <c r="Y4822" s="403"/>
      <c r="Z4822" s="407"/>
      <c r="AA4822" s="403"/>
      <c r="AB4822" s="405"/>
      <c r="AC4822" s="403"/>
      <c r="AD4822" s="406"/>
      <c r="AG4822" s="403"/>
      <c r="AH4822" s="403"/>
      <c r="AI4822" s="405"/>
      <c r="AL4822" s="403"/>
      <c r="AN4822" s="403"/>
      <c r="AO4822" s="405"/>
      <c r="AP4822" s="403"/>
      <c r="AQ4822" s="403"/>
      <c r="AR4822" s="403"/>
      <c r="AS4822" s="403"/>
      <c r="AT4822" s="403"/>
      <c r="AU4822" s="403"/>
      <c r="AV4822" s="405"/>
      <c r="AW4822" s="404"/>
      <c r="AY4822" s="403"/>
      <c r="BC4822" s="403"/>
      <c r="BD4822" s="403"/>
      <c r="BE4822" s="403"/>
      <c r="BF4822" s="403"/>
      <c r="BG4822" s="403"/>
      <c r="BH4822" s="403"/>
      <c r="BI4822" s="403"/>
      <c r="BJ4822" s="403"/>
      <c r="BK4822" s="403"/>
    </row>
    <row r="4823" spans="1:63" x14ac:dyDescent="0.25">
      <c r="A4823" s="405"/>
      <c r="B4823" s="400"/>
      <c r="C4823" s="403"/>
      <c r="D4823" s="403"/>
      <c r="E4823" s="403"/>
      <c r="I4823" s="404"/>
      <c r="Q4823" s="405"/>
      <c r="S4823" s="405"/>
      <c r="T4823" s="403"/>
      <c r="U4823" s="406"/>
      <c r="V4823" s="400"/>
      <c r="W4823" s="405"/>
      <c r="X4823" s="405"/>
      <c r="Y4823" s="403"/>
      <c r="Z4823" s="407"/>
      <c r="AA4823" s="403"/>
      <c r="AB4823" s="405"/>
      <c r="AC4823" s="403"/>
      <c r="AD4823" s="406"/>
      <c r="AG4823" s="403"/>
      <c r="AH4823" s="403"/>
      <c r="AI4823" s="405"/>
      <c r="AL4823" s="403"/>
      <c r="AN4823" s="403"/>
      <c r="AO4823" s="405"/>
      <c r="AP4823" s="403"/>
      <c r="AQ4823" s="403"/>
      <c r="AR4823" s="403"/>
      <c r="AS4823" s="403"/>
      <c r="AT4823" s="403"/>
      <c r="AU4823" s="403"/>
      <c r="AV4823" s="405"/>
      <c r="AW4823" s="404"/>
      <c r="AY4823" s="403"/>
      <c r="BC4823" s="403"/>
      <c r="BD4823" s="403"/>
      <c r="BE4823" s="403"/>
      <c r="BF4823" s="403"/>
      <c r="BG4823" s="403"/>
      <c r="BH4823" s="403"/>
      <c r="BI4823" s="403"/>
      <c r="BJ4823" s="403"/>
      <c r="BK4823" s="403"/>
    </row>
    <row r="4824" spans="1:63" x14ac:dyDescent="0.25">
      <c r="A4824" s="405"/>
      <c r="B4824" s="400"/>
      <c r="C4824" s="403"/>
      <c r="D4824" s="403"/>
      <c r="E4824" s="403"/>
      <c r="I4824" s="404"/>
      <c r="Q4824" s="405"/>
      <c r="S4824" s="405"/>
      <c r="T4824" s="403"/>
      <c r="U4824" s="406"/>
      <c r="V4824" s="400"/>
      <c r="W4824" s="405"/>
      <c r="X4824" s="405"/>
      <c r="Y4824" s="403"/>
      <c r="Z4824" s="407"/>
      <c r="AA4824" s="403"/>
      <c r="AB4824" s="405"/>
      <c r="AC4824" s="403"/>
      <c r="AD4824" s="406"/>
      <c r="AG4824" s="403"/>
      <c r="AH4824" s="403"/>
      <c r="AI4824" s="405"/>
      <c r="AL4824" s="403"/>
      <c r="AN4824" s="403"/>
      <c r="AO4824" s="405"/>
      <c r="AP4824" s="403"/>
      <c r="AQ4824" s="403"/>
      <c r="AR4824" s="403"/>
      <c r="AS4824" s="403"/>
      <c r="AT4824" s="403"/>
      <c r="AU4824" s="403"/>
      <c r="AV4824" s="405"/>
      <c r="AW4824" s="404"/>
      <c r="AY4824" s="403"/>
      <c r="BC4824" s="403"/>
      <c r="BD4824" s="403"/>
      <c r="BE4824" s="403"/>
      <c r="BF4824" s="403"/>
      <c r="BG4824" s="403"/>
      <c r="BH4824" s="403"/>
      <c r="BI4824" s="403"/>
      <c r="BJ4824" s="403"/>
      <c r="BK4824" s="403"/>
    </row>
    <row r="4825" spans="1:63" x14ac:dyDescent="0.25">
      <c r="A4825" s="405"/>
      <c r="B4825" s="400"/>
      <c r="C4825" s="403"/>
      <c r="D4825" s="403"/>
      <c r="E4825" s="403"/>
      <c r="I4825" s="404"/>
      <c r="Q4825" s="405"/>
      <c r="S4825" s="405"/>
      <c r="T4825" s="403"/>
      <c r="U4825" s="406"/>
      <c r="V4825" s="400"/>
      <c r="W4825" s="405"/>
      <c r="X4825" s="405"/>
      <c r="Y4825" s="403"/>
      <c r="Z4825" s="407"/>
      <c r="AA4825" s="403"/>
      <c r="AB4825" s="405"/>
      <c r="AC4825" s="403"/>
      <c r="AD4825" s="406"/>
      <c r="AG4825" s="403"/>
      <c r="AH4825" s="403"/>
      <c r="AI4825" s="405"/>
      <c r="AL4825" s="403"/>
      <c r="AN4825" s="403"/>
      <c r="AO4825" s="405"/>
      <c r="AP4825" s="403"/>
      <c r="AQ4825" s="403"/>
      <c r="AR4825" s="403"/>
      <c r="AS4825" s="403"/>
      <c r="AT4825" s="403"/>
      <c r="AU4825" s="403"/>
      <c r="AV4825" s="405"/>
      <c r="AW4825" s="404"/>
      <c r="AY4825" s="403"/>
      <c r="BC4825" s="403"/>
      <c r="BD4825" s="403"/>
      <c r="BE4825" s="403"/>
      <c r="BF4825" s="403"/>
      <c r="BG4825" s="403"/>
      <c r="BH4825" s="403"/>
      <c r="BI4825" s="403"/>
      <c r="BJ4825" s="403"/>
      <c r="BK4825" s="403"/>
    </row>
    <row r="4826" spans="1:63" x14ac:dyDescent="0.25">
      <c r="A4826" s="405"/>
      <c r="B4826" s="400"/>
      <c r="C4826" s="403"/>
      <c r="D4826" s="403"/>
      <c r="E4826" s="403"/>
      <c r="I4826" s="404"/>
      <c r="Q4826" s="405"/>
      <c r="S4826" s="405"/>
      <c r="T4826" s="403"/>
      <c r="U4826" s="406"/>
      <c r="V4826" s="400"/>
      <c r="W4826" s="405"/>
      <c r="X4826" s="405"/>
      <c r="Y4826" s="403"/>
      <c r="Z4826" s="407"/>
      <c r="AA4826" s="403"/>
      <c r="AB4826" s="405"/>
      <c r="AC4826" s="403"/>
      <c r="AD4826" s="406"/>
      <c r="AG4826" s="403"/>
      <c r="AH4826" s="403"/>
      <c r="AI4826" s="405"/>
      <c r="AL4826" s="403"/>
      <c r="AN4826" s="403"/>
      <c r="AO4826" s="405"/>
      <c r="AP4826" s="403"/>
      <c r="AQ4826" s="403"/>
      <c r="AR4826" s="403"/>
      <c r="AS4826" s="403"/>
      <c r="AT4826" s="403"/>
      <c r="AU4826" s="403"/>
      <c r="AV4826" s="405"/>
      <c r="AW4826" s="404"/>
      <c r="AY4826" s="403"/>
      <c r="BC4826" s="403"/>
      <c r="BD4826" s="403"/>
      <c r="BE4826" s="403"/>
      <c r="BF4826" s="403"/>
      <c r="BG4826" s="403"/>
      <c r="BH4826" s="403"/>
      <c r="BI4826" s="403"/>
      <c r="BJ4826" s="403"/>
      <c r="BK4826" s="403"/>
    </row>
    <row r="4827" spans="1:63" x14ac:dyDescent="0.25">
      <c r="A4827" s="405"/>
      <c r="B4827" s="400"/>
      <c r="C4827" s="403"/>
      <c r="D4827" s="403"/>
      <c r="E4827" s="403"/>
      <c r="I4827" s="404"/>
      <c r="Q4827" s="405"/>
      <c r="S4827" s="405"/>
      <c r="T4827" s="403"/>
      <c r="U4827" s="406"/>
      <c r="V4827" s="400"/>
      <c r="W4827" s="405"/>
      <c r="X4827" s="405"/>
      <c r="Y4827" s="403"/>
      <c r="Z4827" s="407"/>
      <c r="AA4827" s="403"/>
      <c r="AB4827" s="405"/>
      <c r="AC4827" s="403"/>
      <c r="AD4827" s="406"/>
      <c r="AG4827" s="403"/>
      <c r="AH4827" s="403"/>
      <c r="AI4827" s="405"/>
      <c r="AL4827" s="403"/>
      <c r="AN4827" s="403"/>
      <c r="AO4827" s="405"/>
      <c r="AP4827" s="403"/>
      <c r="AQ4827" s="403"/>
      <c r="AR4827" s="403"/>
      <c r="AS4827" s="403"/>
      <c r="AT4827" s="403"/>
      <c r="AU4827" s="403"/>
      <c r="AV4827" s="405"/>
      <c r="AW4827" s="404"/>
      <c r="AY4827" s="403"/>
      <c r="BC4827" s="403"/>
      <c r="BD4827" s="403"/>
      <c r="BE4827" s="403"/>
      <c r="BF4827" s="403"/>
      <c r="BG4827" s="403"/>
      <c r="BH4827" s="403"/>
      <c r="BI4827" s="403"/>
      <c r="BJ4827" s="403"/>
      <c r="BK4827" s="403"/>
    </row>
    <row r="4828" spans="1:63" x14ac:dyDescent="0.25">
      <c r="A4828" s="405"/>
      <c r="B4828" s="400"/>
      <c r="C4828" s="403"/>
      <c r="D4828" s="403"/>
      <c r="E4828" s="403"/>
      <c r="I4828" s="404"/>
      <c r="Q4828" s="405"/>
      <c r="S4828" s="405"/>
      <c r="T4828" s="403"/>
      <c r="U4828" s="406"/>
      <c r="V4828" s="400"/>
      <c r="W4828" s="405"/>
      <c r="X4828" s="405"/>
      <c r="Y4828" s="403"/>
      <c r="Z4828" s="407"/>
      <c r="AA4828" s="403"/>
      <c r="AB4828" s="405"/>
      <c r="AC4828" s="403"/>
      <c r="AD4828" s="406"/>
      <c r="AG4828" s="403"/>
      <c r="AH4828" s="403"/>
      <c r="AI4828" s="405"/>
      <c r="AL4828" s="403"/>
      <c r="AN4828" s="403"/>
      <c r="AO4828" s="405"/>
      <c r="AP4828" s="403"/>
      <c r="AQ4828" s="403"/>
      <c r="AR4828" s="403"/>
      <c r="AS4828" s="403"/>
      <c r="AT4828" s="403"/>
      <c r="AU4828" s="403"/>
      <c r="AV4828" s="405"/>
      <c r="AW4828" s="404"/>
      <c r="AY4828" s="403"/>
      <c r="BC4828" s="403"/>
      <c r="BD4828" s="403"/>
      <c r="BE4828" s="403"/>
      <c r="BF4828" s="403"/>
      <c r="BG4828" s="403"/>
      <c r="BH4828" s="403"/>
      <c r="BI4828" s="403"/>
      <c r="BJ4828" s="403"/>
      <c r="BK4828" s="403"/>
    </row>
    <row r="4829" spans="1:63" x14ac:dyDescent="0.25">
      <c r="A4829" s="405"/>
      <c r="B4829" s="400"/>
      <c r="C4829" s="403"/>
      <c r="D4829" s="403"/>
      <c r="E4829" s="403"/>
      <c r="I4829" s="404"/>
      <c r="Q4829" s="405"/>
      <c r="S4829" s="405"/>
      <c r="T4829" s="403"/>
      <c r="U4829" s="406"/>
      <c r="V4829" s="400"/>
      <c r="W4829" s="405"/>
      <c r="X4829" s="405"/>
      <c r="Y4829" s="403"/>
      <c r="Z4829" s="407"/>
      <c r="AA4829" s="403"/>
      <c r="AB4829" s="405"/>
      <c r="AC4829" s="403"/>
      <c r="AD4829" s="406"/>
      <c r="AG4829" s="403"/>
      <c r="AH4829" s="403"/>
      <c r="AI4829" s="405"/>
      <c r="AL4829" s="403"/>
      <c r="AN4829" s="403"/>
      <c r="AO4829" s="405"/>
      <c r="AP4829" s="403"/>
      <c r="AQ4829" s="403"/>
      <c r="AR4829" s="403"/>
      <c r="AS4829" s="403"/>
      <c r="AT4829" s="403"/>
      <c r="AU4829" s="403"/>
      <c r="AV4829" s="405"/>
      <c r="AW4829" s="404"/>
      <c r="AY4829" s="403"/>
      <c r="BC4829" s="403"/>
      <c r="BD4829" s="403"/>
      <c r="BE4829" s="403"/>
      <c r="BF4829" s="403"/>
      <c r="BG4829" s="403"/>
      <c r="BH4829" s="403"/>
      <c r="BI4829" s="403"/>
      <c r="BJ4829" s="403"/>
      <c r="BK4829" s="403"/>
    </row>
    <row r="4830" spans="1:63" x14ac:dyDescent="0.25">
      <c r="A4830" s="405"/>
      <c r="B4830" s="400"/>
      <c r="C4830" s="403"/>
      <c r="D4830" s="403"/>
      <c r="E4830" s="403"/>
      <c r="I4830" s="404"/>
      <c r="Q4830" s="405"/>
      <c r="S4830" s="405"/>
      <c r="T4830" s="403"/>
      <c r="U4830" s="406"/>
      <c r="V4830" s="400"/>
      <c r="W4830" s="405"/>
      <c r="X4830" s="405"/>
      <c r="Y4830" s="403"/>
      <c r="Z4830" s="407"/>
      <c r="AA4830" s="403"/>
      <c r="AB4830" s="405"/>
      <c r="AC4830" s="403"/>
      <c r="AD4830" s="406"/>
      <c r="AG4830" s="403"/>
      <c r="AH4830" s="403"/>
      <c r="AI4830" s="405"/>
      <c r="AL4830" s="403"/>
      <c r="AN4830" s="403"/>
      <c r="AO4830" s="405"/>
      <c r="AP4830" s="403"/>
      <c r="AQ4830" s="403"/>
      <c r="AR4830" s="403"/>
      <c r="AS4830" s="403"/>
      <c r="AT4830" s="403"/>
      <c r="AU4830" s="403"/>
      <c r="AV4830" s="405"/>
      <c r="AW4830" s="404"/>
      <c r="AY4830" s="403"/>
      <c r="BC4830" s="403"/>
      <c r="BD4830" s="403"/>
      <c r="BE4830" s="403"/>
      <c r="BF4830" s="403"/>
      <c r="BG4830" s="403"/>
      <c r="BH4830" s="403"/>
      <c r="BI4830" s="403"/>
      <c r="BJ4830" s="403"/>
      <c r="BK4830" s="403"/>
    </row>
    <row r="4831" spans="1:63" x14ac:dyDescent="0.25">
      <c r="A4831" s="405"/>
      <c r="B4831" s="400"/>
      <c r="C4831" s="403"/>
      <c r="D4831" s="403"/>
      <c r="E4831" s="403"/>
      <c r="I4831" s="404"/>
      <c r="Q4831" s="405"/>
      <c r="S4831" s="405"/>
      <c r="T4831" s="403"/>
      <c r="U4831" s="406"/>
      <c r="V4831" s="400"/>
      <c r="W4831" s="405"/>
      <c r="X4831" s="405"/>
      <c r="Y4831" s="403"/>
      <c r="Z4831" s="407"/>
      <c r="AA4831" s="403"/>
      <c r="AB4831" s="405"/>
      <c r="AC4831" s="403"/>
      <c r="AD4831" s="406"/>
      <c r="AG4831" s="403"/>
      <c r="AH4831" s="403"/>
      <c r="AI4831" s="405"/>
      <c r="AL4831" s="403"/>
      <c r="AN4831" s="403"/>
      <c r="AO4831" s="405"/>
      <c r="AP4831" s="403"/>
      <c r="AQ4831" s="403"/>
      <c r="AR4831" s="403"/>
      <c r="AS4831" s="403"/>
      <c r="AT4831" s="403"/>
      <c r="AU4831" s="403"/>
      <c r="AV4831" s="405"/>
      <c r="AW4831" s="404"/>
      <c r="AY4831" s="403"/>
      <c r="BC4831" s="403"/>
      <c r="BD4831" s="403"/>
      <c r="BE4831" s="403"/>
      <c r="BF4831" s="403"/>
      <c r="BG4831" s="403"/>
      <c r="BH4831" s="403"/>
      <c r="BI4831" s="403"/>
      <c r="BJ4831" s="403"/>
      <c r="BK4831" s="403"/>
    </row>
    <row r="4832" spans="1:63" x14ac:dyDescent="0.25">
      <c r="A4832" s="405"/>
      <c r="B4832" s="400"/>
      <c r="C4832" s="403"/>
      <c r="D4832" s="403"/>
      <c r="E4832" s="403"/>
      <c r="I4832" s="404"/>
      <c r="Q4832" s="405"/>
      <c r="S4832" s="405"/>
      <c r="T4832" s="403"/>
      <c r="U4832" s="406"/>
      <c r="V4832" s="400"/>
      <c r="W4832" s="405"/>
      <c r="X4832" s="405"/>
      <c r="Y4832" s="403"/>
      <c r="Z4832" s="407"/>
      <c r="AA4832" s="403"/>
      <c r="AB4832" s="405"/>
      <c r="AC4832" s="403"/>
      <c r="AD4832" s="406"/>
      <c r="AG4832" s="403"/>
      <c r="AH4832" s="403"/>
      <c r="AI4832" s="405"/>
      <c r="AL4832" s="403"/>
      <c r="AN4832" s="403"/>
      <c r="AO4832" s="405"/>
      <c r="AP4832" s="403"/>
      <c r="AQ4832" s="403"/>
      <c r="AR4832" s="403"/>
      <c r="AS4832" s="403"/>
      <c r="AT4832" s="403"/>
      <c r="AU4832" s="403"/>
      <c r="AV4832" s="405"/>
      <c r="AW4832" s="404"/>
      <c r="AY4832" s="403"/>
      <c r="BC4832" s="403"/>
      <c r="BD4832" s="403"/>
      <c r="BE4832" s="403"/>
      <c r="BF4832" s="403"/>
      <c r="BG4832" s="403"/>
      <c r="BH4832" s="403"/>
      <c r="BI4832" s="403"/>
      <c r="BJ4832" s="403"/>
      <c r="BK4832" s="403"/>
    </row>
    <row r="4833" spans="1:63" x14ac:dyDescent="0.25">
      <c r="A4833" s="405"/>
      <c r="B4833" s="400"/>
      <c r="C4833" s="403"/>
      <c r="D4833" s="403"/>
      <c r="E4833" s="403"/>
      <c r="I4833" s="404"/>
      <c r="Q4833" s="405"/>
      <c r="S4833" s="405"/>
      <c r="T4833" s="403"/>
      <c r="U4833" s="406"/>
      <c r="V4833" s="400"/>
      <c r="W4833" s="405"/>
      <c r="X4833" s="405"/>
      <c r="Y4833" s="403"/>
      <c r="Z4833" s="407"/>
      <c r="AA4833" s="403"/>
      <c r="AB4833" s="405"/>
      <c r="AC4833" s="403"/>
      <c r="AD4833" s="406"/>
      <c r="AG4833" s="403"/>
      <c r="AH4833" s="403"/>
      <c r="AI4833" s="405"/>
      <c r="AL4833" s="403"/>
      <c r="AN4833" s="403"/>
      <c r="AO4833" s="405"/>
      <c r="AP4833" s="403"/>
      <c r="AQ4833" s="403"/>
      <c r="AR4833" s="403"/>
      <c r="AS4833" s="403"/>
      <c r="AT4833" s="403"/>
      <c r="AU4833" s="403"/>
      <c r="AV4833" s="405"/>
      <c r="AW4833" s="404"/>
      <c r="AY4833" s="403"/>
      <c r="BC4833" s="403"/>
      <c r="BD4833" s="403"/>
      <c r="BE4833" s="403"/>
      <c r="BF4833" s="403"/>
      <c r="BG4833" s="403"/>
      <c r="BH4833" s="403"/>
      <c r="BI4833" s="403"/>
      <c r="BJ4833" s="403"/>
      <c r="BK4833" s="403"/>
    </row>
    <row r="4834" spans="1:63" x14ac:dyDescent="0.25">
      <c r="A4834" s="405"/>
      <c r="B4834" s="400"/>
      <c r="C4834" s="403"/>
      <c r="D4834" s="403"/>
      <c r="E4834" s="403"/>
      <c r="I4834" s="404"/>
      <c r="Q4834" s="405"/>
      <c r="S4834" s="405"/>
      <c r="T4834" s="403"/>
      <c r="U4834" s="406"/>
      <c r="V4834" s="400"/>
      <c r="W4834" s="405"/>
      <c r="X4834" s="405"/>
      <c r="Y4834" s="403"/>
      <c r="Z4834" s="407"/>
      <c r="AA4834" s="403"/>
      <c r="AB4834" s="405"/>
      <c r="AC4834" s="403"/>
      <c r="AD4834" s="406"/>
      <c r="AG4834" s="403"/>
      <c r="AH4834" s="403"/>
      <c r="AI4834" s="405"/>
      <c r="AL4834" s="403"/>
      <c r="AN4834" s="403"/>
      <c r="AO4834" s="405"/>
      <c r="AP4834" s="403"/>
      <c r="AQ4834" s="403"/>
      <c r="AR4834" s="403"/>
      <c r="AS4834" s="403"/>
      <c r="AT4834" s="403"/>
      <c r="AU4834" s="403"/>
      <c r="AV4834" s="405"/>
      <c r="AW4834" s="404"/>
      <c r="AY4834" s="403"/>
      <c r="BC4834" s="403"/>
      <c r="BD4834" s="403"/>
      <c r="BE4834" s="403"/>
      <c r="BF4834" s="403"/>
      <c r="BG4834" s="403"/>
      <c r="BH4834" s="403"/>
      <c r="BI4834" s="403"/>
      <c r="BJ4834" s="403"/>
      <c r="BK4834" s="403"/>
    </row>
    <row r="4835" spans="1:63" x14ac:dyDescent="0.25">
      <c r="A4835" s="405"/>
      <c r="B4835" s="400"/>
      <c r="C4835" s="403"/>
      <c r="D4835" s="403"/>
      <c r="E4835" s="403"/>
      <c r="I4835" s="404"/>
      <c r="Q4835" s="405"/>
      <c r="S4835" s="405"/>
      <c r="T4835" s="403"/>
      <c r="U4835" s="406"/>
      <c r="V4835" s="400"/>
      <c r="W4835" s="405"/>
      <c r="X4835" s="405"/>
      <c r="Y4835" s="403"/>
      <c r="Z4835" s="407"/>
      <c r="AA4835" s="403"/>
      <c r="AB4835" s="405"/>
      <c r="AC4835" s="403"/>
      <c r="AD4835" s="406"/>
      <c r="AG4835" s="403"/>
      <c r="AH4835" s="403"/>
      <c r="AI4835" s="405"/>
      <c r="AL4835" s="403"/>
      <c r="AN4835" s="403"/>
      <c r="AO4835" s="405"/>
      <c r="AP4835" s="403"/>
      <c r="AQ4835" s="403"/>
      <c r="AR4835" s="403"/>
      <c r="AS4835" s="403"/>
      <c r="AT4835" s="403"/>
      <c r="AU4835" s="403"/>
      <c r="AV4835" s="405"/>
      <c r="AW4835" s="404"/>
      <c r="AY4835" s="403"/>
      <c r="BC4835" s="403"/>
      <c r="BD4835" s="403"/>
      <c r="BE4835" s="403"/>
      <c r="BF4835" s="403"/>
      <c r="BG4835" s="403"/>
      <c r="BH4835" s="403"/>
      <c r="BI4835" s="403"/>
      <c r="BJ4835" s="403"/>
      <c r="BK4835" s="403"/>
    </row>
    <row r="4836" spans="1:63" x14ac:dyDescent="0.25">
      <c r="A4836" s="405"/>
      <c r="B4836" s="400"/>
      <c r="C4836" s="403"/>
      <c r="D4836" s="403"/>
      <c r="E4836" s="403"/>
      <c r="I4836" s="404"/>
      <c r="Q4836" s="405"/>
      <c r="S4836" s="405"/>
      <c r="T4836" s="403"/>
      <c r="U4836" s="406"/>
      <c r="V4836" s="400"/>
      <c r="W4836" s="405"/>
      <c r="X4836" s="405"/>
      <c r="Y4836" s="403"/>
      <c r="Z4836" s="407"/>
      <c r="AA4836" s="403"/>
      <c r="AB4836" s="405"/>
      <c r="AC4836" s="403"/>
      <c r="AD4836" s="406"/>
      <c r="AG4836" s="403"/>
      <c r="AH4836" s="403"/>
      <c r="AI4836" s="405"/>
      <c r="AL4836" s="403"/>
      <c r="AN4836" s="403"/>
      <c r="AO4836" s="405"/>
      <c r="AP4836" s="403"/>
      <c r="AQ4836" s="403"/>
      <c r="AR4836" s="403"/>
      <c r="AS4836" s="403"/>
      <c r="AT4836" s="403"/>
      <c r="AU4836" s="403"/>
      <c r="AV4836" s="405"/>
      <c r="AW4836" s="404"/>
      <c r="AY4836" s="403"/>
      <c r="BC4836" s="403"/>
      <c r="BD4836" s="403"/>
      <c r="BE4836" s="403"/>
      <c r="BF4836" s="403"/>
      <c r="BG4836" s="403"/>
      <c r="BH4836" s="403"/>
      <c r="BI4836" s="403"/>
      <c r="BJ4836" s="403"/>
      <c r="BK4836" s="403"/>
    </row>
    <row r="4837" spans="1:63" x14ac:dyDescent="0.25">
      <c r="A4837" s="405"/>
      <c r="B4837" s="400"/>
      <c r="C4837" s="403"/>
      <c r="D4837" s="403"/>
      <c r="E4837" s="403"/>
      <c r="I4837" s="404"/>
      <c r="Q4837" s="405"/>
      <c r="S4837" s="405"/>
      <c r="T4837" s="403"/>
      <c r="U4837" s="406"/>
      <c r="V4837" s="400"/>
      <c r="W4837" s="405"/>
      <c r="X4837" s="405"/>
      <c r="Y4837" s="403"/>
      <c r="Z4837" s="407"/>
      <c r="AA4837" s="403"/>
      <c r="AB4837" s="405"/>
      <c r="AC4837" s="403"/>
      <c r="AD4837" s="406"/>
      <c r="AG4837" s="403"/>
      <c r="AH4837" s="403"/>
      <c r="AI4837" s="405"/>
      <c r="AL4837" s="403"/>
      <c r="AN4837" s="403"/>
      <c r="AO4837" s="405"/>
      <c r="AP4837" s="403"/>
      <c r="AQ4837" s="403"/>
      <c r="AR4837" s="403"/>
      <c r="AS4837" s="403"/>
      <c r="AT4837" s="403"/>
      <c r="AU4837" s="403"/>
      <c r="AV4837" s="405"/>
      <c r="AW4837" s="404"/>
      <c r="AY4837" s="403"/>
      <c r="BC4837" s="403"/>
      <c r="BD4837" s="403"/>
      <c r="BE4837" s="403"/>
      <c r="BF4837" s="403"/>
      <c r="BG4837" s="403"/>
      <c r="BH4837" s="403"/>
      <c r="BI4837" s="403"/>
      <c r="BJ4837" s="403"/>
      <c r="BK4837" s="403"/>
    </row>
    <row r="4838" spans="1:63" x14ac:dyDescent="0.25">
      <c r="A4838" s="405"/>
      <c r="B4838" s="400"/>
      <c r="C4838" s="403"/>
      <c r="D4838" s="403"/>
      <c r="E4838" s="403"/>
      <c r="I4838" s="404"/>
      <c r="Q4838" s="405"/>
      <c r="S4838" s="405"/>
      <c r="T4838" s="403"/>
      <c r="U4838" s="406"/>
      <c r="V4838" s="400"/>
      <c r="W4838" s="405"/>
      <c r="X4838" s="405"/>
      <c r="Y4838" s="403"/>
      <c r="Z4838" s="407"/>
      <c r="AA4838" s="403"/>
      <c r="AB4838" s="405"/>
      <c r="AC4838" s="403"/>
      <c r="AD4838" s="406"/>
      <c r="AG4838" s="403"/>
      <c r="AH4838" s="403"/>
      <c r="AI4838" s="405"/>
      <c r="AL4838" s="403"/>
      <c r="AN4838" s="403"/>
      <c r="AO4838" s="405"/>
      <c r="AP4838" s="403"/>
      <c r="AQ4838" s="403"/>
      <c r="AR4838" s="403"/>
      <c r="AS4838" s="403"/>
      <c r="AT4838" s="403"/>
      <c r="AU4838" s="403"/>
      <c r="AV4838" s="405"/>
      <c r="AW4838" s="404"/>
      <c r="AY4838" s="403"/>
      <c r="BC4838" s="403"/>
      <c r="BD4838" s="403"/>
      <c r="BE4838" s="403"/>
      <c r="BF4838" s="403"/>
      <c r="BG4838" s="403"/>
      <c r="BH4838" s="403"/>
      <c r="BI4838" s="403"/>
      <c r="BJ4838" s="403"/>
      <c r="BK4838" s="403"/>
    </row>
    <row r="4839" spans="1:63" x14ac:dyDescent="0.25">
      <c r="A4839" s="405"/>
      <c r="B4839" s="400"/>
      <c r="C4839" s="403"/>
      <c r="D4839" s="403"/>
      <c r="E4839" s="403"/>
      <c r="I4839" s="404"/>
      <c r="Q4839" s="405"/>
      <c r="S4839" s="405"/>
      <c r="T4839" s="403"/>
      <c r="U4839" s="406"/>
      <c r="V4839" s="400"/>
      <c r="W4839" s="405"/>
      <c r="X4839" s="405"/>
      <c r="Y4839" s="403"/>
      <c r="Z4839" s="407"/>
      <c r="AA4839" s="403"/>
      <c r="AB4839" s="405"/>
      <c r="AC4839" s="403"/>
      <c r="AD4839" s="406"/>
      <c r="AG4839" s="403"/>
      <c r="AH4839" s="403"/>
      <c r="AI4839" s="405"/>
      <c r="AL4839" s="403"/>
      <c r="AN4839" s="403"/>
      <c r="AO4839" s="405"/>
      <c r="AP4839" s="403"/>
      <c r="AQ4839" s="403"/>
      <c r="AR4839" s="403"/>
      <c r="AS4839" s="403"/>
      <c r="AT4839" s="403"/>
      <c r="AU4839" s="403"/>
      <c r="AV4839" s="405"/>
      <c r="AW4839" s="404"/>
      <c r="AY4839" s="403"/>
      <c r="BC4839" s="403"/>
      <c r="BD4839" s="403"/>
      <c r="BE4839" s="403"/>
      <c r="BF4839" s="403"/>
      <c r="BG4839" s="403"/>
      <c r="BH4839" s="403"/>
      <c r="BI4839" s="403"/>
      <c r="BJ4839" s="403"/>
      <c r="BK4839" s="403"/>
    </row>
    <row r="4840" spans="1:63" x14ac:dyDescent="0.25">
      <c r="A4840" s="405"/>
      <c r="B4840" s="400"/>
      <c r="C4840" s="403"/>
      <c r="D4840" s="403"/>
      <c r="E4840" s="403"/>
      <c r="I4840" s="404"/>
      <c r="Q4840" s="405"/>
      <c r="S4840" s="405"/>
      <c r="T4840" s="403"/>
      <c r="U4840" s="406"/>
      <c r="V4840" s="400"/>
      <c r="W4840" s="405"/>
      <c r="X4840" s="405"/>
      <c r="Y4840" s="403"/>
      <c r="Z4840" s="407"/>
      <c r="AA4840" s="403"/>
      <c r="AB4840" s="405"/>
      <c r="AC4840" s="403"/>
      <c r="AD4840" s="406"/>
      <c r="AG4840" s="403"/>
      <c r="AH4840" s="403"/>
      <c r="AI4840" s="405"/>
      <c r="AL4840" s="403"/>
      <c r="AN4840" s="403"/>
      <c r="AO4840" s="405"/>
      <c r="AP4840" s="403"/>
      <c r="AQ4840" s="403"/>
      <c r="AR4840" s="403"/>
      <c r="AS4840" s="403"/>
      <c r="AT4840" s="403"/>
      <c r="AU4840" s="403"/>
      <c r="AV4840" s="405"/>
      <c r="AW4840" s="404"/>
      <c r="AY4840" s="403"/>
      <c r="BC4840" s="403"/>
      <c r="BD4840" s="403"/>
      <c r="BE4840" s="403"/>
      <c r="BF4840" s="403"/>
      <c r="BG4840" s="403"/>
      <c r="BH4840" s="403"/>
      <c r="BI4840" s="403"/>
      <c r="BJ4840" s="403"/>
      <c r="BK4840" s="403"/>
    </row>
    <row r="4841" spans="1:63" x14ac:dyDescent="0.25">
      <c r="A4841" s="405"/>
      <c r="B4841" s="400"/>
      <c r="C4841" s="403"/>
      <c r="D4841" s="403"/>
      <c r="E4841" s="403"/>
      <c r="I4841" s="404"/>
      <c r="Q4841" s="405"/>
      <c r="S4841" s="405"/>
      <c r="T4841" s="403"/>
      <c r="U4841" s="406"/>
      <c r="V4841" s="400"/>
      <c r="W4841" s="405"/>
      <c r="X4841" s="405"/>
      <c r="Y4841" s="403"/>
      <c r="Z4841" s="407"/>
      <c r="AA4841" s="403"/>
      <c r="AB4841" s="405"/>
      <c r="AC4841" s="403"/>
      <c r="AD4841" s="406"/>
      <c r="AG4841" s="403"/>
      <c r="AH4841" s="403"/>
      <c r="AI4841" s="405"/>
      <c r="AL4841" s="403"/>
      <c r="AN4841" s="403"/>
      <c r="AO4841" s="405"/>
      <c r="AP4841" s="403"/>
      <c r="AQ4841" s="403"/>
      <c r="AR4841" s="403"/>
      <c r="AS4841" s="403"/>
      <c r="AT4841" s="403"/>
      <c r="AU4841" s="403"/>
      <c r="AV4841" s="405"/>
      <c r="AW4841" s="404"/>
      <c r="AY4841" s="403"/>
      <c r="BC4841" s="403"/>
      <c r="BD4841" s="403"/>
      <c r="BE4841" s="403"/>
      <c r="BF4841" s="403"/>
      <c r="BG4841" s="403"/>
      <c r="BH4841" s="403"/>
      <c r="BI4841" s="403"/>
      <c r="BJ4841" s="403"/>
      <c r="BK4841" s="403"/>
    </row>
    <row r="4842" spans="1:63" x14ac:dyDescent="0.25">
      <c r="A4842" s="405"/>
      <c r="B4842" s="400"/>
      <c r="C4842" s="403"/>
      <c r="D4842" s="403"/>
      <c r="E4842" s="403"/>
      <c r="I4842" s="404"/>
      <c r="Q4842" s="405"/>
      <c r="S4842" s="405"/>
      <c r="T4842" s="403"/>
      <c r="U4842" s="406"/>
      <c r="V4842" s="400"/>
      <c r="W4842" s="405"/>
      <c r="X4842" s="405"/>
      <c r="Y4842" s="403"/>
      <c r="Z4842" s="407"/>
      <c r="AA4842" s="403"/>
      <c r="AB4842" s="405"/>
      <c r="AC4842" s="403"/>
      <c r="AD4842" s="406"/>
      <c r="AG4842" s="403"/>
      <c r="AH4842" s="403"/>
      <c r="AI4842" s="405"/>
      <c r="AL4842" s="403"/>
      <c r="AN4842" s="403"/>
      <c r="AO4842" s="405"/>
      <c r="AP4842" s="403"/>
      <c r="AQ4842" s="403"/>
      <c r="AR4842" s="403"/>
      <c r="AS4842" s="403"/>
      <c r="AT4842" s="403"/>
      <c r="AU4842" s="403"/>
      <c r="AV4842" s="405"/>
      <c r="AW4842" s="404"/>
      <c r="AY4842" s="403"/>
      <c r="BC4842" s="403"/>
      <c r="BD4842" s="403"/>
      <c r="BE4842" s="403"/>
      <c r="BF4842" s="403"/>
      <c r="BG4842" s="403"/>
      <c r="BH4842" s="403"/>
      <c r="BI4842" s="403"/>
      <c r="BJ4842" s="403"/>
      <c r="BK4842" s="403"/>
    </row>
    <row r="4843" spans="1:63" x14ac:dyDescent="0.25">
      <c r="A4843" s="405"/>
      <c r="B4843" s="400"/>
      <c r="C4843" s="403"/>
      <c r="D4843" s="403"/>
      <c r="E4843" s="403"/>
      <c r="I4843" s="404"/>
      <c r="Q4843" s="405"/>
      <c r="S4843" s="405"/>
      <c r="T4843" s="403"/>
      <c r="U4843" s="406"/>
      <c r="V4843" s="400"/>
      <c r="W4843" s="405"/>
      <c r="X4843" s="405"/>
      <c r="Y4843" s="403"/>
      <c r="Z4843" s="407"/>
      <c r="AA4843" s="403"/>
      <c r="AB4843" s="405"/>
      <c r="AC4843" s="403"/>
      <c r="AD4843" s="406"/>
      <c r="AG4843" s="403"/>
      <c r="AH4843" s="403"/>
      <c r="AI4843" s="405"/>
      <c r="AL4843" s="403"/>
      <c r="AN4843" s="403"/>
      <c r="AO4843" s="405"/>
      <c r="AP4843" s="403"/>
      <c r="AQ4843" s="403"/>
      <c r="AR4843" s="403"/>
      <c r="AS4843" s="403"/>
      <c r="AT4843" s="403"/>
      <c r="AU4843" s="403"/>
      <c r="AV4843" s="405"/>
      <c r="AW4843" s="404"/>
      <c r="AY4843" s="403"/>
      <c r="BC4843" s="403"/>
      <c r="BD4843" s="403"/>
      <c r="BE4843" s="403"/>
      <c r="BF4843" s="403"/>
      <c r="BG4843" s="403"/>
      <c r="BH4843" s="403"/>
      <c r="BI4843" s="403"/>
      <c r="BJ4843" s="403"/>
      <c r="BK4843" s="403"/>
    </row>
    <row r="4844" spans="1:63" x14ac:dyDescent="0.25">
      <c r="A4844" s="405"/>
      <c r="B4844" s="400"/>
      <c r="C4844" s="403"/>
      <c r="D4844" s="403"/>
      <c r="E4844" s="403"/>
      <c r="I4844" s="404"/>
      <c r="Q4844" s="405"/>
      <c r="S4844" s="405"/>
      <c r="T4844" s="403"/>
      <c r="U4844" s="406"/>
      <c r="V4844" s="400"/>
      <c r="W4844" s="405"/>
      <c r="X4844" s="405"/>
      <c r="Y4844" s="403"/>
      <c r="Z4844" s="407"/>
      <c r="AA4844" s="403"/>
      <c r="AB4844" s="405"/>
      <c r="AC4844" s="403"/>
      <c r="AD4844" s="406"/>
      <c r="AG4844" s="403"/>
      <c r="AH4844" s="403"/>
      <c r="AI4844" s="405"/>
      <c r="AL4844" s="403"/>
      <c r="AN4844" s="403"/>
      <c r="AO4844" s="405"/>
      <c r="AP4844" s="403"/>
      <c r="AQ4844" s="403"/>
      <c r="AR4844" s="403"/>
      <c r="AS4844" s="403"/>
      <c r="AT4844" s="403"/>
      <c r="AU4844" s="403"/>
      <c r="AV4844" s="405"/>
      <c r="AW4844" s="404"/>
      <c r="AY4844" s="403"/>
      <c r="BC4844" s="403"/>
      <c r="BD4844" s="403"/>
      <c r="BE4844" s="403"/>
      <c r="BF4844" s="403"/>
      <c r="BG4844" s="403"/>
      <c r="BH4844" s="403"/>
      <c r="BI4844" s="403"/>
      <c r="BJ4844" s="403"/>
      <c r="BK4844" s="403"/>
    </row>
    <row r="4845" spans="1:63" x14ac:dyDescent="0.25">
      <c r="A4845" s="405"/>
      <c r="B4845" s="400"/>
      <c r="C4845" s="403"/>
      <c r="D4845" s="403"/>
      <c r="E4845" s="403"/>
      <c r="I4845" s="404"/>
      <c r="Q4845" s="405"/>
      <c r="S4845" s="405"/>
      <c r="T4845" s="403"/>
      <c r="U4845" s="406"/>
      <c r="V4845" s="400"/>
      <c r="W4845" s="405"/>
      <c r="X4845" s="405"/>
      <c r="Y4845" s="403"/>
      <c r="Z4845" s="407"/>
      <c r="AA4845" s="403"/>
      <c r="AB4845" s="405"/>
      <c r="AC4845" s="403"/>
      <c r="AD4845" s="406"/>
      <c r="AG4845" s="403"/>
      <c r="AH4845" s="403"/>
      <c r="AI4845" s="405"/>
      <c r="AL4845" s="403"/>
      <c r="AN4845" s="403"/>
      <c r="AO4845" s="405"/>
      <c r="AP4845" s="403"/>
      <c r="AQ4845" s="403"/>
      <c r="AR4845" s="403"/>
      <c r="AS4845" s="403"/>
      <c r="AT4845" s="403"/>
      <c r="AU4845" s="403"/>
      <c r="AV4845" s="405"/>
      <c r="AW4845" s="404"/>
      <c r="AY4845" s="403"/>
      <c r="BC4845" s="403"/>
      <c r="BD4845" s="403"/>
      <c r="BE4845" s="403"/>
      <c r="BF4845" s="403"/>
      <c r="BG4845" s="403"/>
      <c r="BH4845" s="403"/>
      <c r="BI4845" s="403"/>
      <c r="BJ4845" s="403"/>
      <c r="BK4845" s="403"/>
    </row>
    <row r="4846" spans="1:63" x14ac:dyDescent="0.25">
      <c r="A4846" s="405"/>
      <c r="B4846" s="400"/>
      <c r="C4846" s="403"/>
      <c r="D4846" s="403"/>
      <c r="E4846" s="403"/>
      <c r="I4846" s="404"/>
      <c r="Q4846" s="405"/>
      <c r="S4846" s="405"/>
      <c r="T4846" s="403"/>
      <c r="U4846" s="406"/>
      <c r="V4846" s="400"/>
      <c r="W4846" s="405"/>
      <c r="X4846" s="405"/>
      <c r="Y4846" s="403"/>
      <c r="Z4846" s="407"/>
      <c r="AA4846" s="403"/>
      <c r="AB4846" s="405"/>
      <c r="AC4846" s="403"/>
      <c r="AD4846" s="406"/>
      <c r="AG4846" s="403"/>
      <c r="AH4846" s="403"/>
      <c r="AI4846" s="405"/>
      <c r="AL4846" s="403"/>
      <c r="AN4846" s="403"/>
      <c r="AO4846" s="405"/>
      <c r="AP4846" s="403"/>
      <c r="AQ4846" s="403"/>
      <c r="AR4846" s="403"/>
      <c r="AS4846" s="403"/>
      <c r="AT4846" s="403"/>
      <c r="AU4846" s="403"/>
      <c r="AV4846" s="405"/>
      <c r="AW4846" s="404"/>
      <c r="AY4846" s="403"/>
      <c r="BC4846" s="403"/>
      <c r="BD4846" s="403"/>
      <c r="BE4846" s="403"/>
      <c r="BF4846" s="403"/>
      <c r="BG4846" s="403"/>
      <c r="BH4846" s="403"/>
      <c r="BI4846" s="403"/>
      <c r="BJ4846" s="403"/>
      <c r="BK4846" s="403"/>
    </row>
    <row r="4847" spans="1:63" x14ac:dyDescent="0.25">
      <c r="A4847" s="405"/>
      <c r="B4847" s="400"/>
      <c r="C4847" s="403"/>
      <c r="D4847" s="403"/>
      <c r="E4847" s="403"/>
      <c r="I4847" s="404"/>
      <c r="Q4847" s="405"/>
      <c r="S4847" s="405"/>
      <c r="T4847" s="403"/>
      <c r="U4847" s="406"/>
      <c r="V4847" s="400"/>
      <c r="W4847" s="405"/>
      <c r="X4847" s="405"/>
      <c r="Y4847" s="403"/>
      <c r="Z4847" s="407"/>
      <c r="AA4847" s="403"/>
      <c r="AB4847" s="405"/>
      <c r="AC4847" s="403"/>
      <c r="AD4847" s="406"/>
      <c r="AG4847" s="403"/>
      <c r="AH4847" s="403"/>
      <c r="AI4847" s="405"/>
      <c r="AL4847" s="403"/>
      <c r="AN4847" s="403"/>
      <c r="AO4847" s="405"/>
      <c r="AP4847" s="403"/>
      <c r="AQ4847" s="403"/>
      <c r="AR4847" s="403"/>
      <c r="AS4847" s="403"/>
      <c r="AT4847" s="403"/>
      <c r="AU4847" s="403"/>
      <c r="AV4847" s="405"/>
      <c r="AW4847" s="404"/>
      <c r="AY4847" s="403"/>
      <c r="BC4847" s="403"/>
      <c r="BD4847" s="403"/>
      <c r="BE4847" s="403"/>
      <c r="BF4847" s="403"/>
      <c r="BG4847" s="403"/>
      <c r="BH4847" s="403"/>
      <c r="BI4847" s="403"/>
      <c r="BJ4847" s="403"/>
      <c r="BK4847" s="403"/>
    </row>
    <row r="4848" spans="1:63" x14ac:dyDescent="0.25">
      <c r="A4848" s="405"/>
      <c r="B4848" s="400"/>
      <c r="C4848" s="403"/>
      <c r="D4848" s="403"/>
      <c r="E4848" s="403"/>
      <c r="I4848" s="404"/>
      <c r="Q4848" s="405"/>
      <c r="S4848" s="405"/>
      <c r="T4848" s="403"/>
      <c r="U4848" s="406"/>
      <c r="V4848" s="400"/>
      <c r="W4848" s="405"/>
      <c r="X4848" s="405"/>
      <c r="Y4848" s="403"/>
      <c r="Z4848" s="407"/>
      <c r="AA4848" s="403"/>
      <c r="AB4848" s="405"/>
      <c r="AC4848" s="403"/>
      <c r="AD4848" s="406"/>
      <c r="AG4848" s="403"/>
      <c r="AH4848" s="403"/>
      <c r="AI4848" s="405"/>
      <c r="AL4848" s="403"/>
      <c r="AN4848" s="403"/>
      <c r="AO4848" s="405"/>
      <c r="AP4848" s="403"/>
      <c r="AQ4848" s="403"/>
      <c r="AR4848" s="403"/>
      <c r="AS4848" s="403"/>
      <c r="AT4848" s="403"/>
      <c r="AU4848" s="403"/>
      <c r="AV4848" s="405"/>
      <c r="AW4848" s="404"/>
      <c r="AY4848" s="403"/>
      <c r="BC4848" s="403"/>
      <c r="BD4848" s="403"/>
      <c r="BE4848" s="403"/>
      <c r="BF4848" s="403"/>
      <c r="BG4848" s="403"/>
      <c r="BH4848" s="403"/>
      <c r="BI4848" s="403"/>
      <c r="BJ4848" s="403"/>
      <c r="BK4848" s="403"/>
    </row>
    <row r="4849" spans="1:63" x14ac:dyDescent="0.25">
      <c r="A4849" s="405"/>
      <c r="B4849" s="400"/>
      <c r="C4849" s="403"/>
      <c r="D4849" s="403"/>
      <c r="E4849" s="403"/>
      <c r="I4849" s="404"/>
      <c r="Q4849" s="405"/>
      <c r="S4849" s="405"/>
      <c r="T4849" s="403"/>
      <c r="U4849" s="406"/>
      <c r="V4849" s="400"/>
      <c r="W4849" s="405"/>
      <c r="X4849" s="405"/>
      <c r="Y4849" s="403"/>
      <c r="Z4849" s="407"/>
      <c r="AA4849" s="403"/>
      <c r="AB4849" s="405"/>
      <c r="AC4849" s="403"/>
      <c r="AD4849" s="406"/>
      <c r="AG4849" s="403"/>
      <c r="AH4849" s="403"/>
      <c r="AI4849" s="405"/>
      <c r="AL4849" s="403"/>
      <c r="AN4849" s="403"/>
      <c r="AO4849" s="405"/>
      <c r="AP4849" s="403"/>
      <c r="AQ4849" s="403"/>
      <c r="AR4849" s="403"/>
      <c r="AS4849" s="403"/>
      <c r="AT4849" s="403"/>
      <c r="AU4849" s="403"/>
      <c r="AV4849" s="405"/>
      <c r="AW4849" s="404"/>
      <c r="AY4849" s="403"/>
      <c r="BC4849" s="403"/>
      <c r="BD4849" s="403"/>
      <c r="BE4849" s="403"/>
      <c r="BF4849" s="403"/>
      <c r="BG4849" s="403"/>
      <c r="BH4849" s="403"/>
      <c r="BI4849" s="403"/>
      <c r="BJ4849" s="403"/>
      <c r="BK4849" s="403"/>
    </row>
    <row r="4850" spans="1:63" x14ac:dyDescent="0.25">
      <c r="A4850" s="405"/>
      <c r="B4850" s="400"/>
      <c r="C4850" s="403"/>
      <c r="D4850" s="403"/>
      <c r="E4850" s="403"/>
      <c r="I4850" s="404"/>
      <c r="Q4850" s="405"/>
      <c r="S4850" s="405"/>
      <c r="T4850" s="403"/>
      <c r="U4850" s="406"/>
      <c r="V4850" s="400"/>
      <c r="W4850" s="405"/>
      <c r="X4850" s="405"/>
      <c r="Y4850" s="403"/>
      <c r="Z4850" s="407"/>
      <c r="AA4850" s="403"/>
      <c r="AB4850" s="405"/>
      <c r="AC4850" s="403"/>
      <c r="AD4850" s="406"/>
      <c r="AG4850" s="403"/>
      <c r="AH4850" s="403"/>
      <c r="AI4850" s="405"/>
      <c r="AL4850" s="403"/>
      <c r="AN4850" s="403"/>
      <c r="AO4850" s="405"/>
      <c r="AP4850" s="403"/>
      <c r="AQ4850" s="403"/>
      <c r="AR4850" s="403"/>
      <c r="AS4850" s="403"/>
      <c r="AT4850" s="403"/>
      <c r="AU4850" s="403"/>
      <c r="AV4850" s="405"/>
      <c r="AW4850" s="404"/>
      <c r="AY4850" s="403"/>
      <c r="BC4850" s="403"/>
      <c r="BD4850" s="403"/>
      <c r="BE4850" s="403"/>
      <c r="BF4850" s="403"/>
      <c r="BG4850" s="403"/>
      <c r="BH4850" s="403"/>
      <c r="BI4850" s="403"/>
      <c r="BJ4850" s="403"/>
      <c r="BK4850" s="403"/>
    </row>
    <row r="4851" spans="1:63" x14ac:dyDescent="0.25">
      <c r="A4851" s="405"/>
      <c r="B4851" s="400"/>
      <c r="C4851" s="403"/>
      <c r="D4851" s="403"/>
      <c r="E4851" s="403"/>
      <c r="I4851" s="404"/>
      <c r="Q4851" s="405"/>
      <c r="S4851" s="405"/>
      <c r="T4851" s="403"/>
      <c r="U4851" s="406"/>
      <c r="V4851" s="400"/>
      <c r="W4851" s="405"/>
      <c r="X4851" s="405"/>
      <c r="Y4851" s="403"/>
      <c r="Z4851" s="407"/>
      <c r="AA4851" s="403"/>
      <c r="AB4851" s="405"/>
      <c r="AC4851" s="403"/>
      <c r="AD4851" s="406"/>
      <c r="AG4851" s="403"/>
      <c r="AH4851" s="403"/>
      <c r="AI4851" s="405"/>
      <c r="AL4851" s="403"/>
      <c r="AN4851" s="403"/>
      <c r="AO4851" s="405"/>
      <c r="AP4851" s="403"/>
      <c r="AQ4851" s="403"/>
      <c r="AR4851" s="403"/>
      <c r="AS4851" s="403"/>
      <c r="AT4851" s="403"/>
      <c r="AU4851" s="403"/>
      <c r="AV4851" s="405"/>
      <c r="AW4851" s="404"/>
      <c r="AY4851" s="403"/>
      <c r="BC4851" s="403"/>
      <c r="BD4851" s="403"/>
      <c r="BE4851" s="403"/>
      <c r="BF4851" s="403"/>
      <c r="BG4851" s="403"/>
      <c r="BH4851" s="403"/>
      <c r="BI4851" s="403"/>
      <c r="BJ4851" s="403"/>
      <c r="BK4851" s="403"/>
    </row>
    <row r="4852" spans="1:63" x14ac:dyDescent="0.25">
      <c r="A4852" s="405"/>
      <c r="B4852" s="400"/>
      <c r="C4852" s="403"/>
      <c r="D4852" s="403"/>
      <c r="E4852" s="403"/>
      <c r="I4852" s="404"/>
      <c r="Q4852" s="405"/>
      <c r="S4852" s="405"/>
      <c r="T4852" s="403"/>
      <c r="U4852" s="406"/>
      <c r="V4852" s="400"/>
      <c r="W4852" s="405"/>
      <c r="X4852" s="405"/>
      <c r="Y4852" s="403"/>
      <c r="Z4852" s="407"/>
      <c r="AA4852" s="403"/>
      <c r="AB4852" s="405"/>
      <c r="AC4852" s="403"/>
      <c r="AD4852" s="406"/>
      <c r="AG4852" s="403"/>
      <c r="AH4852" s="403"/>
      <c r="AI4852" s="405"/>
      <c r="AL4852" s="403"/>
      <c r="AN4852" s="403"/>
      <c r="AO4852" s="405"/>
      <c r="AP4852" s="403"/>
      <c r="AQ4852" s="403"/>
      <c r="AR4852" s="403"/>
      <c r="AS4852" s="403"/>
      <c r="AT4852" s="403"/>
      <c r="AU4852" s="403"/>
      <c r="AV4852" s="405"/>
      <c r="AW4852" s="404"/>
      <c r="AY4852" s="403"/>
      <c r="BC4852" s="403"/>
      <c r="BD4852" s="403"/>
      <c r="BE4852" s="403"/>
      <c r="BF4852" s="403"/>
      <c r="BG4852" s="403"/>
      <c r="BH4852" s="403"/>
      <c r="BI4852" s="403"/>
      <c r="BJ4852" s="403"/>
      <c r="BK4852" s="403"/>
    </row>
    <row r="4853" spans="1:63" x14ac:dyDescent="0.25">
      <c r="A4853" s="405"/>
      <c r="B4853" s="400"/>
      <c r="C4853" s="403"/>
      <c r="D4853" s="403"/>
      <c r="E4853" s="403"/>
      <c r="I4853" s="404"/>
      <c r="Q4853" s="405"/>
      <c r="S4853" s="405"/>
      <c r="T4853" s="403"/>
      <c r="U4853" s="406"/>
      <c r="V4853" s="400"/>
      <c r="W4853" s="405"/>
      <c r="X4853" s="405"/>
      <c r="Y4853" s="403"/>
      <c r="Z4853" s="407"/>
      <c r="AA4853" s="403"/>
      <c r="AB4853" s="405"/>
      <c r="AC4853" s="403"/>
      <c r="AD4853" s="406"/>
      <c r="AG4853" s="403"/>
      <c r="AH4853" s="403"/>
      <c r="AI4853" s="405"/>
      <c r="AL4853" s="403"/>
      <c r="AN4853" s="403"/>
      <c r="AO4853" s="405"/>
      <c r="AP4853" s="403"/>
      <c r="AQ4853" s="403"/>
      <c r="AR4853" s="403"/>
      <c r="AS4853" s="403"/>
      <c r="AT4853" s="403"/>
      <c r="AU4853" s="403"/>
      <c r="AV4853" s="405"/>
      <c r="AW4853" s="404"/>
      <c r="AY4853" s="403"/>
      <c r="BC4853" s="403"/>
      <c r="BD4853" s="403"/>
      <c r="BE4853" s="403"/>
      <c r="BF4853" s="403"/>
      <c r="BG4853" s="403"/>
      <c r="BH4853" s="403"/>
      <c r="BI4853" s="403"/>
      <c r="BJ4853" s="403"/>
      <c r="BK4853" s="403"/>
    </row>
    <row r="4854" spans="1:63" x14ac:dyDescent="0.25">
      <c r="A4854" s="405"/>
      <c r="B4854" s="400"/>
      <c r="C4854" s="403"/>
      <c r="D4854" s="403"/>
      <c r="E4854" s="403"/>
      <c r="I4854" s="404"/>
      <c r="Q4854" s="405"/>
      <c r="S4854" s="405"/>
      <c r="T4854" s="403"/>
      <c r="U4854" s="406"/>
      <c r="V4854" s="400"/>
      <c r="W4854" s="405"/>
      <c r="X4854" s="405"/>
      <c r="Y4854" s="403"/>
      <c r="Z4854" s="407"/>
      <c r="AA4854" s="403"/>
      <c r="AB4854" s="405"/>
      <c r="AC4854" s="403"/>
      <c r="AD4854" s="406"/>
      <c r="AG4854" s="403"/>
      <c r="AH4854" s="403"/>
      <c r="AI4854" s="405"/>
      <c r="AL4854" s="403"/>
      <c r="AN4854" s="403"/>
      <c r="AO4854" s="405"/>
      <c r="AP4854" s="403"/>
      <c r="AQ4854" s="403"/>
      <c r="AR4854" s="403"/>
      <c r="AS4854" s="403"/>
      <c r="AT4854" s="403"/>
      <c r="AU4854" s="403"/>
      <c r="AV4854" s="405"/>
      <c r="AW4854" s="404"/>
      <c r="AY4854" s="403"/>
      <c r="BC4854" s="403"/>
      <c r="BD4854" s="403"/>
      <c r="BE4854" s="403"/>
      <c r="BF4854" s="403"/>
      <c r="BG4854" s="403"/>
      <c r="BH4854" s="403"/>
      <c r="BI4854" s="403"/>
      <c r="BJ4854" s="403"/>
      <c r="BK4854" s="403"/>
    </row>
    <row r="4855" spans="1:63" x14ac:dyDescent="0.25">
      <c r="A4855" s="405"/>
      <c r="B4855" s="400"/>
      <c r="C4855" s="403"/>
      <c r="D4855" s="403"/>
      <c r="E4855" s="403"/>
      <c r="I4855" s="404"/>
      <c r="Q4855" s="405"/>
      <c r="S4855" s="405"/>
      <c r="T4855" s="403"/>
      <c r="U4855" s="406"/>
      <c r="V4855" s="400"/>
      <c r="W4855" s="405"/>
      <c r="X4855" s="405"/>
      <c r="Y4855" s="403"/>
      <c r="Z4855" s="407"/>
      <c r="AA4855" s="403"/>
      <c r="AB4855" s="405"/>
      <c r="AC4855" s="403"/>
      <c r="AD4855" s="406"/>
      <c r="AG4855" s="403"/>
      <c r="AH4855" s="403"/>
      <c r="AI4855" s="405"/>
      <c r="AL4855" s="403"/>
      <c r="AN4855" s="403"/>
      <c r="AO4855" s="405"/>
      <c r="AP4855" s="403"/>
      <c r="AQ4855" s="403"/>
      <c r="AR4855" s="403"/>
      <c r="AS4855" s="403"/>
      <c r="AT4855" s="403"/>
      <c r="AU4855" s="403"/>
      <c r="AV4855" s="405"/>
      <c r="AW4855" s="404"/>
      <c r="AY4855" s="403"/>
      <c r="BC4855" s="403"/>
      <c r="BD4855" s="403"/>
      <c r="BE4855" s="403"/>
      <c r="BF4855" s="403"/>
      <c r="BG4855" s="403"/>
      <c r="BH4855" s="403"/>
      <c r="BI4855" s="403"/>
      <c r="BJ4855" s="403"/>
      <c r="BK4855" s="403"/>
    </row>
    <row r="4856" spans="1:63" x14ac:dyDescent="0.25">
      <c r="A4856" s="405"/>
      <c r="B4856" s="400"/>
      <c r="C4856" s="403"/>
      <c r="D4856" s="403"/>
      <c r="E4856" s="403"/>
      <c r="I4856" s="404"/>
      <c r="Q4856" s="405"/>
      <c r="S4856" s="405"/>
      <c r="T4856" s="403"/>
      <c r="U4856" s="406"/>
      <c r="V4856" s="400"/>
      <c r="W4856" s="405"/>
      <c r="X4856" s="405"/>
      <c r="Y4856" s="403"/>
      <c r="Z4856" s="407"/>
      <c r="AA4856" s="403"/>
      <c r="AB4856" s="405"/>
      <c r="AC4856" s="403"/>
      <c r="AD4856" s="406"/>
      <c r="AG4856" s="403"/>
      <c r="AH4856" s="403"/>
      <c r="AI4856" s="405"/>
      <c r="AL4856" s="403"/>
      <c r="AN4856" s="403"/>
      <c r="AO4856" s="405"/>
      <c r="AP4856" s="403"/>
      <c r="AQ4856" s="403"/>
      <c r="AR4856" s="403"/>
      <c r="AS4856" s="403"/>
      <c r="AT4856" s="403"/>
      <c r="AU4856" s="403"/>
      <c r="AV4856" s="405"/>
      <c r="AW4856" s="404"/>
      <c r="AY4856" s="403"/>
      <c r="BC4856" s="403"/>
      <c r="BD4856" s="403"/>
      <c r="BE4856" s="403"/>
      <c r="BF4856" s="403"/>
      <c r="BG4856" s="403"/>
      <c r="BH4856" s="403"/>
      <c r="BI4856" s="403"/>
      <c r="BJ4856" s="403"/>
      <c r="BK4856" s="403"/>
    </row>
    <row r="4857" spans="1:63" x14ac:dyDescent="0.25">
      <c r="A4857" s="405"/>
      <c r="B4857" s="400"/>
      <c r="C4857" s="403"/>
      <c r="D4857" s="403"/>
      <c r="E4857" s="403"/>
      <c r="I4857" s="404"/>
      <c r="Q4857" s="405"/>
      <c r="S4857" s="405"/>
      <c r="T4857" s="403"/>
      <c r="U4857" s="406"/>
      <c r="V4857" s="400"/>
      <c r="W4857" s="405"/>
      <c r="X4857" s="405"/>
      <c r="Y4857" s="403"/>
      <c r="Z4857" s="407"/>
      <c r="AA4857" s="403"/>
      <c r="AB4857" s="405"/>
      <c r="AC4857" s="403"/>
      <c r="AD4857" s="406"/>
      <c r="AG4857" s="403"/>
      <c r="AH4857" s="403"/>
      <c r="AI4857" s="405"/>
      <c r="AL4857" s="403"/>
      <c r="AN4857" s="403"/>
      <c r="AO4857" s="405"/>
      <c r="AP4857" s="403"/>
      <c r="AQ4857" s="403"/>
      <c r="AR4857" s="403"/>
      <c r="AS4857" s="403"/>
      <c r="AT4857" s="403"/>
      <c r="AU4857" s="403"/>
      <c r="AV4857" s="405"/>
      <c r="AW4857" s="404"/>
      <c r="AY4857" s="403"/>
      <c r="BC4857" s="403"/>
      <c r="BD4857" s="403"/>
      <c r="BE4857" s="403"/>
      <c r="BF4857" s="403"/>
      <c r="BG4857" s="403"/>
      <c r="BH4857" s="403"/>
      <c r="BI4857" s="403"/>
      <c r="BJ4857" s="403"/>
      <c r="BK4857" s="403"/>
    </row>
    <row r="4858" spans="1:63" x14ac:dyDescent="0.25">
      <c r="A4858" s="405"/>
      <c r="B4858" s="400"/>
      <c r="C4858" s="403"/>
      <c r="D4858" s="403"/>
      <c r="E4858" s="403"/>
      <c r="I4858" s="404"/>
      <c r="Q4858" s="405"/>
      <c r="S4858" s="405"/>
      <c r="T4858" s="403"/>
      <c r="U4858" s="406"/>
      <c r="V4858" s="400"/>
      <c r="W4858" s="405"/>
      <c r="X4858" s="405"/>
      <c r="Y4858" s="403"/>
      <c r="Z4858" s="407"/>
      <c r="AA4858" s="403"/>
      <c r="AB4858" s="405"/>
      <c r="AC4858" s="403"/>
      <c r="AD4858" s="406"/>
      <c r="AG4858" s="403"/>
      <c r="AH4858" s="403"/>
      <c r="AI4858" s="405"/>
      <c r="AL4858" s="403"/>
      <c r="AN4858" s="403"/>
      <c r="AO4858" s="405"/>
      <c r="AP4858" s="403"/>
      <c r="AQ4858" s="403"/>
      <c r="AR4858" s="403"/>
      <c r="AS4858" s="403"/>
      <c r="AT4858" s="403"/>
      <c r="AU4858" s="403"/>
      <c r="AV4858" s="405"/>
      <c r="AW4858" s="404"/>
      <c r="AY4858" s="403"/>
      <c r="BC4858" s="403"/>
      <c r="BD4858" s="403"/>
      <c r="BE4858" s="403"/>
      <c r="BF4858" s="403"/>
      <c r="BG4858" s="403"/>
      <c r="BH4858" s="403"/>
      <c r="BI4858" s="403"/>
      <c r="BJ4858" s="403"/>
      <c r="BK4858" s="403"/>
    </row>
    <row r="4859" spans="1:63" x14ac:dyDescent="0.25">
      <c r="A4859" s="405"/>
      <c r="B4859" s="400"/>
      <c r="C4859" s="403"/>
      <c r="D4859" s="403"/>
      <c r="E4859" s="403"/>
      <c r="I4859" s="404"/>
      <c r="Q4859" s="405"/>
      <c r="S4859" s="405"/>
      <c r="T4859" s="403"/>
      <c r="U4859" s="406"/>
      <c r="V4859" s="400"/>
      <c r="W4859" s="405"/>
      <c r="X4859" s="405"/>
      <c r="Y4859" s="403"/>
      <c r="Z4859" s="407"/>
      <c r="AA4859" s="403"/>
      <c r="AB4859" s="405"/>
      <c r="AC4859" s="403"/>
      <c r="AD4859" s="406"/>
      <c r="AG4859" s="403"/>
      <c r="AH4859" s="403"/>
      <c r="AI4859" s="405"/>
      <c r="AL4859" s="403"/>
      <c r="AN4859" s="403"/>
      <c r="AO4859" s="405"/>
      <c r="AP4859" s="403"/>
      <c r="AQ4859" s="403"/>
      <c r="AR4859" s="403"/>
      <c r="AS4859" s="403"/>
      <c r="AT4859" s="403"/>
      <c r="AU4859" s="403"/>
      <c r="AV4859" s="405"/>
      <c r="AW4859" s="404"/>
      <c r="AY4859" s="403"/>
      <c r="BC4859" s="403"/>
      <c r="BD4859" s="403"/>
      <c r="BE4859" s="403"/>
      <c r="BF4859" s="403"/>
      <c r="BG4859" s="403"/>
      <c r="BH4859" s="403"/>
      <c r="BI4859" s="403"/>
      <c r="BJ4859" s="403"/>
      <c r="BK4859" s="403"/>
    </row>
    <row r="4860" spans="1:63" x14ac:dyDescent="0.25">
      <c r="A4860" s="405"/>
      <c r="B4860" s="400"/>
      <c r="C4860" s="403"/>
      <c r="D4860" s="403"/>
      <c r="E4860" s="403"/>
      <c r="I4860" s="404"/>
      <c r="Q4860" s="405"/>
      <c r="S4860" s="405"/>
      <c r="T4860" s="403"/>
      <c r="U4860" s="406"/>
      <c r="V4860" s="400"/>
      <c r="W4860" s="405"/>
      <c r="X4860" s="405"/>
      <c r="Y4860" s="403"/>
      <c r="Z4860" s="407"/>
      <c r="AA4860" s="403"/>
      <c r="AB4860" s="405"/>
      <c r="AC4860" s="403"/>
      <c r="AD4860" s="406"/>
      <c r="AG4860" s="403"/>
      <c r="AH4860" s="403"/>
      <c r="AI4860" s="405"/>
      <c r="AL4860" s="403"/>
      <c r="AN4860" s="403"/>
      <c r="AO4860" s="405"/>
      <c r="AP4860" s="403"/>
      <c r="AQ4860" s="403"/>
      <c r="AR4860" s="403"/>
      <c r="AS4860" s="403"/>
      <c r="AT4860" s="403"/>
      <c r="AU4860" s="403"/>
      <c r="AV4860" s="405"/>
      <c r="AW4860" s="404"/>
      <c r="AY4860" s="403"/>
      <c r="BC4860" s="403"/>
      <c r="BD4860" s="403"/>
      <c r="BE4860" s="403"/>
      <c r="BF4860" s="403"/>
      <c r="BG4860" s="403"/>
      <c r="BH4860" s="403"/>
      <c r="BI4860" s="403"/>
      <c r="BJ4860" s="403"/>
      <c r="BK4860" s="403"/>
    </row>
    <row r="4861" spans="1:63" x14ac:dyDescent="0.25">
      <c r="A4861" s="405"/>
      <c r="B4861" s="400"/>
      <c r="C4861" s="403"/>
      <c r="D4861" s="403"/>
      <c r="E4861" s="403"/>
      <c r="I4861" s="404"/>
      <c r="Q4861" s="405"/>
      <c r="S4861" s="405"/>
      <c r="T4861" s="403"/>
      <c r="U4861" s="406"/>
      <c r="V4861" s="400"/>
      <c r="W4861" s="405"/>
      <c r="X4861" s="405"/>
      <c r="Y4861" s="403"/>
      <c r="Z4861" s="407"/>
      <c r="AA4861" s="403"/>
      <c r="AB4861" s="405"/>
      <c r="AC4861" s="403"/>
      <c r="AD4861" s="406"/>
      <c r="AG4861" s="403"/>
      <c r="AH4861" s="403"/>
      <c r="AI4861" s="405"/>
      <c r="AL4861" s="403"/>
      <c r="AN4861" s="403"/>
      <c r="AO4861" s="405"/>
      <c r="AP4861" s="403"/>
      <c r="AQ4861" s="403"/>
      <c r="AR4861" s="403"/>
      <c r="AS4861" s="403"/>
      <c r="AT4861" s="403"/>
      <c r="AU4861" s="403"/>
      <c r="AV4861" s="405"/>
      <c r="AW4861" s="404"/>
      <c r="AY4861" s="403"/>
      <c r="BC4861" s="403"/>
      <c r="BD4861" s="403"/>
      <c r="BE4861" s="403"/>
      <c r="BF4861" s="403"/>
      <c r="BG4861" s="403"/>
      <c r="BH4861" s="403"/>
      <c r="BI4861" s="403"/>
      <c r="BJ4861" s="403"/>
      <c r="BK4861" s="403"/>
    </row>
    <row r="4862" spans="1:63" x14ac:dyDescent="0.25">
      <c r="A4862" s="405"/>
      <c r="B4862" s="400"/>
      <c r="C4862" s="403"/>
      <c r="D4862" s="403"/>
      <c r="E4862" s="403"/>
      <c r="I4862" s="404"/>
      <c r="Q4862" s="405"/>
      <c r="S4862" s="405"/>
      <c r="T4862" s="403"/>
      <c r="U4862" s="406"/>
      <c r="V4862" s="400"/>
      <c r="W4862" s="405"/>
      <c r="X4862" s="405"/>
      <c r="Y4862" s="403"/>
      <c r="Z4862" s="407"/>
      <c r="AA4862" s="403"/>
      <c r="AB4862" s="405"/>
      <c r="AC4862" s="403"/>
      <c r="AD4862" s="406"/>
      <c r="AG4862" s="403"/>
      <c r="AH4862" s="403"/>
      <c r="AI4862" s="405"/>
      <c r="AL4862" s="403"/>
      <c r="AN4862" s="403"/>
      <c r="AO4862" s="405"/>
      <c r="AP4862" s="403"/>
      <c r="AQ4862" s="403"/>
      <c r="AR4862" s="403"/>
      <c r="AS4862" s="403"/>
      <c r="AT4862" s="403"/>
      <c r="AU4862" s="403"/>
      <c r="AV4862" s="405"/>
      <c r="AW4862" s="404"/>
      <c r="AY4862" s="403"/>
      <c r="BC4862" s="403"/>
      <c r="BD4862" s="403"/>
      <c r="BE4862" s="403"/>
      <c r="BF4862" s="403"/>
      <c r="BG4862" s="403"/>
      <c r="BH4862" s="403"/>
      <c r="BI4862" s="403"/>
      <c r="BJ4862" s="403"/>
      <c r="BK4862" s="403"/>
    </row>
    <row r="4863" spans="1:63" x14ac:dyDescent="0.25">
      <c r="A4863" s="405"/>
      <c r="B4863" s="400"/>
      <c r="C4863" s="403"/>
      <c r="D4863" s="403"/>
      <c r="E4863" s="403"/>
      <c r="I4863" s="404"/>
      <c r="Q4863" s="405"/>
      <c r="S4863" s="405"/>
      <c r="T4863" s="403"/>
      <c r="U4863" s="406"/>
      <c r="V4863" s="400"/>
      <c r="W4863" s="405"/>
      <c r="X4863" s="405"/>
      <c r="Y4863" s="403"/>
      <c r="Z4863" s="407"/>
      <c r="AA4863" s="403"/>
      <c r="AB4863" s="405"/>
      <c r="AC4863" s="403"/>
      <c r="AD4863" s="406"/>
      <c r="AG4863" s="403"/>
      <c r="AH4863" s="403"/>
      <c r="AI4863" s="405"/>
      <c r="AL4863" s="403"/>
      <c r="AN4863" s="403"/>
      <c r="AO4863" s="405"/>
      <c r="AP4863" s="403"/>
      <c r="AQ4863" s="403"/>
      <c r="AR4863" s="403"/>
      <c r="AS4863" s="403"/>
      <c r="AT4863" s="403"/>
      <c r="AU4863" s="403"/>
      <c r="AV4863" s="405"/>
      <c r="AW4863" s="404"/>
      <c r="AY4863" s="403"/>
      <c r="BC4863" s="403"/>
      <c r="BD4863" s="403"/>
      <c r="BE4863" s="403"/>
      <c r="BF4863" s="403"/>
      <c r="BG4863" s="403"/>
      <c r="BH4863" s="403"/>
      <c r="BI4863" s="403"/>
      <c r="BJ4863" s="403"/>
      <c r="BK4863" s="403"/>
    </row>
    <row r="4864" spans="1:63" x14ac:dyDescent="0.25">
      <c r="A4864" s="405"/>
      <c r="B4864" s="400"/>
      <c r="C4864" s="403"/>
      <c r="D4864" s="403"/>
      <c r="E4864" s="403"/>
      <c r="I4864" s="404"/>
      <c r="Q4864" s="405"/>
      <c r="S4864" s="405"/>
      <c r="T4864" s="403"/>
      <c r="U4864" s="406"/>
      <c r="V4864" s="400"/>
      <c r="W4864" s="405"/>
      <c r="X4864" s="405"/>
      <c r="Y4864" s="403"/>
      <c r="Z4864" s="407"/>
      <c r="AA4864" s="403"/>
      <c r="AB4864" s="405"/>
      <c r="AC4864" s="403"/>
      <c r="AD4864" s="406"/>
      <c r="AG4864" s="403"/>
      <c r="AH4864" s="403"/>
      <c r="AI4864" s="405"/>
      <c r="AL4864" s="403"/>
      <c r="AN4864" s="403"/>
      <c r="AO4864" s="405"/>
      <c r="AP4864" s="403"/>
      <c r="AQ4864" s="403"/>
      <c r="AR4864" s="403"/>
      <c r="AS4864" s="403"/>
      <c r="AT4864" s="403"/>
      <c r="AU4864" s="403"/>
      <c r="AV4864" s="405"/>
      <c r="AW4864" s="404"/>
      <c r="AY4864" s="403"/>
      <c r="BC4864" s="403"/>
      <c r="BD4864" s="403"/>
      <c r="BE4864" s="403"/>
      <c r="BF4864" s="403"/>
      <c r="BG4864" s="403"/>
      <c r="BH4864" s="403"/>
      <c r="BI4864" s="403"/>
      <c r="BJ4864" s="403"/>
      <c r="BK4864" s="403"/>
    </row>
    <row r="4865" spans="1:63" x14ac:dyDescent="0.25">
      <c r="A4865" s="405"/>
      <c r="B4865" s="400"/>
      <c r="C4865" s="403"/>
      <c r="D4865" s="403"/>
      <c r="E4865" s="403"/>
      <c r="I4865" s="404"/>
      <c r="Q4865" s="405"/>
      <c r="S4865" s="405"/>
      <c r="T4865" s="403"/>
      <c r="U4865" s="406"/>
      <c r="V4865" s="400"/>
      <c r="W4865" s="405"/>
      <c r="X4865" s="405"/>
      <c r="Y4865" s="403"/>
      <c r="Z4865" s="407"/>
      <c r="AA4865" s="403"/>
      <c r="AB4865" s="405"/>
      <c r="AC4865" s="403"/>
      <c r="AD4865" s="406"/>
      <c r="AG4865" s="403"/>
      <c r="AH4865" s="403"/>
      <c r="AI4865" s="405"/>
      <c r="AL4865" s="403"/>
      <c r="AN4865" s="403"/>
      <c r="AO4865" s="405"/>
      <c r="AP4865" s="403"/>
      <c r="AQ4865" s="403"/>
      <c r="AR4865" s="403"/>
      <c r="AS4865" s="403"/>
      <c r="AT4865" s="403"/>
      <c r="AU4865" s="403"/>
      <c r="AV4865" s="405"/>
      <c r="AW4865" s="404"/>
      <c r="AY4865" s="403"/>
      <c r="BC4865" s="403"/>
      <c r="BD4865" s="403"/>
      <c r="BE4865" s="403"/>
      <c r="BF4865" s="403"/>
      <c r="BG4865" s="403"/>
      <c r="BH4865" s="403"/>
      <c r="BI4865" s="403"/>
      <c r="BJ4865" s="403"/>
      <c r="BK4865" s="403"/>
    </row>
    <row r="4866" spans="1:63" x14ac:dyDescent="0.25">
      <c r="A4866" s="405"/>
      <c r="B4866" s="400"/>
      <c r="C4866" s="403"/>
      <c r="D4866" s="403"/>
      <c r="E4866" s="403"/>
      <c r="I4866" s="404"/>
      <c r="Q4866" s="405"/>
      <c r="S4866" s="405"/>
      <c r="T4866" s="403"/>
      <c r="U4866" s="406"/>
      <c r="V4866" s="400"/>
      <c r="W4866" s="405"/>
      <c r="X4866" s="405"/>
      <c r="Y4866" s="403"/>
      <c r="Z4866" s="407"/>
      <c r="AA4866" s="403"/>
      <c r="AB4866" s="405"/>
      <c r="AC4866" s="403"/>
      <c r="AD4866" s="406"/>
      <c r="AG4866" s="403"/>
      <c r="AH4866" s="403"/>
      <c r="AI4866" s="405"/>
      <c r="AL4866" s="403"/>
      <c r="AN4866" s="403"/>
      <c r="AO4866" s="405"/>
      <c r="AP4866" s="403"/>
      <c r="AQ4866" s="403"/>
      <c r="AR4866" s="403"/>
      <c r="AS4866" s="403"/>
      <c r="AT4866" s="403"/>
      <c r="AU4866" s="403"/>
      <c r="AV4866" s="405"/>
      <c r="AW4866" s="404"/>
      <c r="AY4866" s="403"/>
      <c r="BC4866" s="403"/>
      <c r="BD4866" s="403"/>
      <c r="BE4866" s="403"/>
      <c r="BF4866" s="403"/>
      <c r="BG4866" s="403"/>
      <c r="BH4866" s="403"/>
      <c r="BI4866" s="403"/>
      <c r="BJ4866" s="403"/>
      <c r="BK4866" s="403"/>
    </row>
    <row r="4867" spans="1:63" x14ac:dyDescent="0.25">
      <c r="A4867" s="405"/>
      <c r="B4867" s="400"/>
      <c r="C4867" s="403"/>
      <c r="D4867" s="403"/>
      <c r="E4867" s="403"/>
      <c r="I4867" s="404"/>
      <c r="Q4867" s="405"/>
      <c r="S4867" s="405"/>
      <c r="T4867" s="403"/>
      <c r="U4867" s="406"/>
      <c r="V4867" s="400"/>
      <c r="W4867" s="405"/>
      <c r="X4867" s="405"/>
      <c r="Y4867" s="403"/>
      <c r="Z4867" s="407"/>
      <c r="AA4867" s="403"/>
      <c r="AB4867" s="405"/>
      <c r="AC4867" s="403"/>
      <c r="AD4867" s="406"/>
      <c r="AG4867" s="403"/>
      <c r="AH4867" s="403"/>
      <c r="AI4867" s="405"/>
      <c r="AL4867" s="403"/>
      <c r="AN4867" s="403"/>
      <c r="AO4867" s="405"/>
      <c r="AP4867" s="403"/>
      <c r="AQ4867" s="403"/>
      <c r="AR4867" s="403"/>
      <c r="AS4867" s="403"/>
      <c r="AT4867" s="403"/>
      <c r="AU4867" s="403"/>
      <c r="AV4867" s="405"/>
      <c r="AW4867" s="404"/>
      <c r="AY4867" s="403"/>
      <c r="BC4867" s="403"/>
      <c r="BD4867" s="403"/>
      <c r="BE4867" s="403"/>
      <c r="BF4867" s="403"/>
      <c r="BG4867" s="403"/>
      <c r="BH4867" s="403"/>
      <c r="BI4867" s="403"/>
      <c r="BJ4867" s="403"/>
      <c r="BK4867" s="403"/>
    </row>
    <row r="4868" spans="1:63" x14ac:dyDescent="0.25">
      <c r="A4868" s="405"/>
      <c r="B4868" s="400"/>
      <c r="C4868" s="403"/>
      <c r="D4868" s="403"/>
      <c r="E4868" s="403"/>
      <c r="I4868" s="404"/>
      <c r="Q4868" s="405"/>
      <c r="S4868" s="405"/>
      <c r="T4868" s="403"/>
      <c r="U4868" s="406"/>
      <c r="V4868" s="400"/>
      <c r="W4868" s="405"/>
      <c r="X4868" s="405"/>
      <c r="Y4868" s="403"/>
      <c r="Z4868" s="407"/>
      <c r="AA4868" s="403"/>
      <c r="AB4868" s="405"/>
      <c r="AC4868" s="403"/>
      <c r="AD4868" s="406"/>
      <c r="AG4868" s="403"/>
      <c r="AH4868" s="403"/>
      <c r="AI4868" s="405"/>
      <c r="AL4868" s="403"/>
      <c r="AN4868" s="403"/>
      <c r="AO4868" s="405"/>
      <c r="AP4868" s="403"/>
      <c r="AQ4868" s="403"/>
      <c r="AR4868" s="403"/>
      <c r="AS4868" s="403"/>
      <c r="AT4868" s="403"/>
      <c r="AU4868" s="403"/>
      <c r="AV4868" s="405"/>
      <c r="AW4868" s="404"/>
      <c r="AY4868" s="403"/>
      <c r="BC4868" s="403"/>
      <c r="BD4868" s="403"/>
      <c r="BE4868" s="403"/>
      <c r="BF4868" s="403"/>
      <c r="BG4868" s="403"/>
      <c r="BH4868" s="403"/>
      <c r="BI4868" s="403"/>
      <c r="BJ4868" s="403"/>
      <c r="BK4868" s="403"/>
    </row>
    <row r="4869" spans="1:63" x14ac:dyDescent="0.25">
      <c r="A4869" s="405"/>
      <c r="B4869" s="400"/>
      <c r="C4869" s="403"/>
      <c r="D4869" s="403"/>
      <c r="E4869" s="403"/>
      <c r="I4869" s="404"/>
      <c r="Q4869" s="405"/>
      <c r="S4869" s="405"/>
      <c r="T4869" s="403"/>
      <c r="U4869" s="406"/>
      <c r="V4869" s="400"/>
      <c r="W4869" s="405"/>
      <c r="X4869" s="405"/>
      <c r="Y4869" s="403"/>
      <c r="Z4869" s="407"/>
      <c r="AA4869" s="403"/>
      <c r="AB4869" s="405"/>
      <c r="AC4869" s="403"/>
      <c r="AD4869" s="406"/>
      <c r="AG4869" s="403"/>
      <c r="AH4869" s="403"/>
      <c r="AI4869" s="405"/>
      <c r="AL4869" s="403"/>
      <c r="AN4869" s="403"/>
      <c r="AO4869" s="405"/>
      <c r="AP4869" s="403"/>
      <c r="AQ4869" s="403"/>
      <c r="AR4869" s="403"/>
      <c r="AS4869" s="403"/>
      <c r="AT4869" s="403"/>
      <c r="AU4869" s="403"/>
      <c r="AV4869" s="405"/>
      <c r="AW4869" s="404"/>
      <c r="AY4869" s="403"/>
      <c r="BC4869" s="403"/>
      <c r="BD4869" s="403"/>
      <c r="BE4869" s="403"/>
      <c r="BF4869" s="403"/>
      <c r="BG4869" s="403"/>
      <c r="BH4869" s="403"/>
      <c r="BI4869" s="403"/>
      <c r="BJ4869" s="403"/>
      <c r="BK4869" s="403"/>
    </row>
    <row r="4870" spans="1:63" x14ac:dyDescent="0.25">
      <c r="A4870" s="405"/>
      <c r="B4870" s="400"/>
      <c r="C4870" s="403"/>
      <c r="D4870" s="403"/>
      <c r="E4870" s="403"/>
      <c r="I4870" s="404"/>
      <c r="Q4870" s="405"/>
      <c r="S4870" s="405"/>
      <c r="T4870" s="403"/>
      <c r="U4870" s="406"/>
      <c r="V4870" s="400"/>
      <c r="W4870" s="405"/>
      <c r="X4870" s="405"/>
      <c r="Y4870" s="403"/>
      <c r="Z4870" s="407"/>
      <c r="AA4870" s="403"/>
      <c r="AB4870" s="405"/>
      <c r="AC4870" s="403"/>
      <c r="AD4870" s="406"/>
      <c r="AG4870" s="403"/>
      <c r="AH4870" s="403"/>
      <c r="AI4870" s="405"/>
      <c r="AL4870" s="403"/>
      <c r="AN4870" s="403"/>
      <c r="AO4870" s="405"/>
      <c r="AP4870" s="403"/>
      <c r="AQ4870" s="403"/>
      <c r="AR4870" s="403"/>
      <c r="AS4870" s="403"/>
      <c r="AT4870" s="403"/>
      <c r="AU4870" s="403"/>
      <c r="AV4870" s="405"/>
      <c r="AW4870" s="404"/>
      <c r="AY4870" s="403"/>
      <c r="BC4870" s="403"/>
      <c r="BD4870" s="403"/>
      <c r="BE4870" s="403"/>
      <c r="BF4870" s="403"/>
      <c r="BG4870" s="403"/>
      <c r="BH4870" s="403"/>
      <c r="BI4870" s="403"/>
      <c r="BJ4870" s="403"/>
      <c r="BK4870" s="403"/>
    </row>
    <row r="4871" spans="1:63" x14ac:dyDescent="0.25">
      <c r="A4871" s="405"/>
      <c r="B4871" s="400"/>
      <c r="C4871" s="403"/>
      <c r="D4871" s="403"/>
      <c r="E4871" s="403"/>
      <c r="I4871" s="404"/>
      <c r="Q4871" s="405"/>
      <c r="S4871" s="405"/>
      <c r="T4871" s="403"/>
      <c r="U4871" s="406"/>
      <c r="V4871" s="400"/>
      <c r="W4871" s="405"/>
      <c r="X4871" s="405"/>
      <c r="Y4871" s="403"/>
      <c r="Z4871" s="407"/>
      <c r="AA4871" s="403"/>
      <c r="AB4871" s="405"/>
      <c r="AC4871" s="403"/>
      <c r="AD4871" s="406"/>
      <c r="AG4871" s="403"/>
      <c r="AH4871" s="403"/>
      <c r="AI4871" s="405"/>
      <c r="AL4871" s="403"/>
      <c r="AN4871" s="403"/>
      <c r="AO4871" s="405"/>
      <c r="AP4871" s="403"/>
      <c r="AQ4871" s="403"/>
      <c r="AR4871" s="403"/>
      <c r="AS4871" s="403"/>
      <c r="AT4871" s="403"/>
      <c r="AU4871" s="403"/>
      <c r="AV4871" s="405"/>
      <c r="AW4871" s="404"/>
      <c r="AY4871" s="403"/>
      <c r="BC4871" s="403"/>
      <c r="BD4871" s="403"/>
      <c r="BE4871" s="403"/>
      <c r="BF4871" s="403"/>
      <c r="BG4871" s="403"/>
      <c r="BH4871" s="403"/>
      <c r="BI4871" s="403"/>
      <c r="BJ4871" s="403"/>
      <c r="BK4871" s="403"/>
    </row>
    <row r="4872" spans="1:63" x14ac:dyDescent="0.25">
      <c r="A4872" s="405"/>
      <c r="B4872" s="400"/>
      <c r="C4872" s="403"/>
      <c r="D4872" s="403"/>
      <c r="E4872" s="403"/>
      <c r="I4872" s="404"/>
      <c r="Q4872" s="405"/>
      <c r="S4872" s="405"/>
      <c r="T4872" s="403"/>
      <c r="U4872" s="406"/>
      <c r="V4872" s="400"/>
      <c r="W4872" s="405"/>
      <c r="X4872" s="405"/>
      <c r="Y4872" s="403"/>
      <c r="Z4872" s="407"/>
      <c r="AA4872" s="403"/>
      <c r="AB4872" s="405"/>
      <c r="AC4872" s="403"/>
      <c r="AD4872" s="406"/>
      <c r="AG4872" s="403"/>
      <c r="AH4872" s="403"/>
      <c r="AI4872" s="405"/>
      <c r="AL4872" s="403"/>
      <c r="AN4872" s="403"/>
      <c r="AO4872" s="405"/>
      <c r="AP4872" s="403"/>
      <c r="AQ4872" s="403"/>
      <c r="AR4872" s="403"/>
      <c r="AS4872" s="403"/>
      <c r="AT4872" s="403"/>
      <c r="AU4872" s="403"/>
      <c r="AV4872" s="405"/>
      <c r="AW4872" s="404"/>
      <c r="AY4872" s="403"/>
      <c r="BC4872" s="403"/>
      <c r="BD4872" s="403"/>
      <c r="BE4872" s="403"/>
      <c r="BF4872" s="403"/>
      <c r="BG4872" s="403"/>
      <c r="BH4872" s="403"/>
      <c r="BI4872" s="403"/>
      <c r="BJ4872" s="403"/>
      <c r="BK4872" s="403"/>
    </row>
    <row r="4873" spans="1:63" x14ac:dyDescent="0.25">
      <c r="A4873" s="405"/>
      <c r="B4873" s="400"/>
      <c r="C4873" s="403"/>
      <c r="D4873" s="403"/>
      <c r="E4873" s="403"/>
      <c r="I4873" s="404"/>
      <c r="Q4873" s="405"/>
      <c r="S4873" s="405"/>
      <c r="T4873" s="403"/>
      <c r="U4873" s="406"/>
      <c r="V4873" s="400"/>
      <c r="W4873" s="405"/>
      <c r="X4873" s="405"/>
      <c r="Y4873" s="403"/>
      <c r="Z4873" s="407"/>
      <c r="AA4873" s="403"/>
      <c r="AB4873" s="405"/>
      <c r="AC4873" s="403"/>
      <c r="AD4873" s="406"/>
      <c r="AG4873" s="403"/>
      <c r="AH4873" s="403"/>
      <c r="AI4873" s="405"/>
      <c r="AL4873" s="403"/>
      <c r="AN4873" s="403"/>
      <c r="AO4873" s="405"/>
      <c r="AP4873" s="403"/>
      <c r="AQ4873" s="403"/>
      <c r="AR4873" s="403"/>
      <c r="AS4873" s="403"/>
      <c r="AT4873" s="403"/>
      <c r="AU4873" s="403"/>
      <c r="AV4873" s="405"/>
      <c r="AW4873" s="404"/>
      <c r="AY4873" s="403"/>
      <c r="BC4873" s="403"/>
      <c r="BD4873" s="403"/>
      <c r="BE4873" s="403"/>
      <c r="BF4873" s="403"/>
      <c r="BG4873" s="403"/>
      <c r="BH4873" s="403"/>
      <c r="BI4873" s="403"/>
      <c r="BJ4873" s="403"/>
      <c r="BK4873" s="403"/>
    </row>
    <row r="4874" spans="1:63" x14ac:dyDescent="0.25">
      <c r="A4874" s="405"/>
      <c r="B4874" s="400"/>
      <c r="C4874" s="403"/>
      <c r="D4874" s="403"/>
      <c r="E4874" s="403"/>
      <c r="I4874" s="404"/>
      <c r="Q4874" s="405"/>
      <c r="S4874" s="405"/>
      <c r="T4874" s="403"/>
      <c r="U4874" s="406"/>
      <c r="V4874" s="400"/>
      <c r="W4874" s="405"/>
      <c r="X4874" s="405"/>
      <c r="Y4874" s="403"/>
      <c r="Z4874" s="407"/>
      <c r="AA4874" s="403"/>
      <c r="AB4874" s="405"/>
      <c r="AC4874" s="403"/>
      <c r="AD4874" s="406"/>
      <c r="AG4874" s="403"/>
      <c r="AH4874" s="403"/>
      <c r="AI4874" s="405"/>
      <c r="AL4874" s="403"/>
      <c r="AN4874" s="403"/>
      <c r="AO4874" s="405"/>
      <c r="AP4874" s="403"/>
      <c r="AQ4874" s="403"/>
      <c r="AR4874" s="403"/>
      <c r="AS4874" s="403"/>
      <c r="AT4874" s="403"/>
      <c r="AU4874" s="403"/>
      <c r="AV4874" s="405"/>
      <c r="AW4874" s="404"/>
      <c r="AY4874" s="403"/>
      <c r="BC4874" s="403"/>
      <c r="BD4874" s="403"/>
      <c r="BE4874" s="403"/>
      <c r="BF4874" s="403"/>
      <c r="BG4874" s="403"/>
      <c r="BH4874" s="403"/>
      <c r="BI4874" s="403"/>
      <c r="BJ4874" s="403"/>
      <c r="BK4874" s="403"/>
    </row>
    <row r="4875" spans="1:63" x14ac:dyDescent="0.25">
      <c r="A4875" s="405"/>
      <c r="B4875" s="400"/>
      <c r="C4875" s="403"/>
      <c r="D4875" s="403"/>
      <c r="E4875" s="403"/>
      <c r="I4875" s="404"/>
      <c r="Q4875" s="405"/>
      <c r="S4875" s="405"/>
      <c r="T4875" s="403"/>
      <c r="U4875" s="406"/>
      <c r="V4875" s="400"/>
      <c r="W4875" s="405"/>
      <c r="X4875" s="405"/>
      <c r="Y4875" s="403"/>
      <c r="Z4875" s="407"/>
      <c r="AA4875" s="403"/>
      <c r="AB4875" s="405"/>
      <c r="AC4875" s="403"/>
      <c r="AD4875" s="406"/>
      <c r="AG4875" s="403"/>
      <c r="AH4875" s="403"/>
      <c r="AI4875" s="405"/>
      <c r="AL4875" s="403"/>
      <c r="AN4875" s="403"/>
      <c r="AO4875" s="405"/>
      <c r="AP4875" s="403"/>
      <c r="AQ4875" s="403"/>
      <c r="AR4875" s="403"/>
      <c r="AS4875" s="403"/>
      <c r="AT4875" s="403"/>
      <c r="AU4875" s="403"/>
      <c r="AV4875" s="405"/>
      <c r="AW4875" s="404"/>
      <c r="AY4875" s="403"/>
      <c r="BC4875" s="403"/>
      <c r="BD4875" s="403"/>
      <c r="BE4875" s="403"/>
      <c r="BF4875" s="403"/>
      <c r="BG4875" s="403"/>
      <c r="BH4875" s="403"/>
      <c r="BI4875" s="403"/>
      <c r="BJ4875" s="403"/>
      <c r="BK4875" s="403"/>
    </row>
    <row r="4876" spans="1:63" x14ac:dyDescent="0.25">
      <c r="A4876" s="405"/>
      <c r="B4876" s="400"/>
      <c r="C4876" s="403"/>
      <c r="D4876" s="403"/>
      <c r="E4876" s="403"/>
      <c r="I4876" s="404"/>
      <c r="Q4876" s="405"/>
      <c r="S4876" s="405"/>
      <c r="T4876" s="403"/>
      <c r="U4876" s="406"/>
      <c r="V4876" s="400"/>
      <c r="W4876" s="405"/>
      <c r="X4876" s="405"/>
      <c r="Y4876" s="403"/>
      <c r="Z4876" s="407"/>
      <c r="AA4876" s="403"/>
      <c r="AB4876" s="405"/>
      <c r="AC4876" s="403"/>
      <c r="AD4876" s="406"/>
      <c r="AG4876" s="403"/>
      <c r="AH4876" s="403"/>
      <c r="AI4876" s="405"/>
      <c r="AL4876" s="403"/>
      <c r="AN4876" s="403"/>
      <c r="AO4876" s="405"/>
      <c r="AP4876" s="403"/>
      <c r="AQ4876" s="403"/>
      <c r="AR4876" s="403"/>
      <c r="AS4876" s="403"/>
      <c r="AT4876" s="403"/>
      <c r="AU4876" s="403"/>
      <c r="AV4876" s="405"/>
      <c r="AW4876" s="404"/>
      <c r="AY4876" s="403"/>
      <c r="BC4876" s="403"/>
      <c r="BD4876" s="403"/>
      <c r="BE4876" s="403"/>
      <c r="BF4876" s="403"/>
      <c r="BG4876" s="403"/>
      <c r="BH4876" s="403"/>
      <c r="BI4876" s="403"/>
      <c r="BJ4876" s="403"/>
      <c r="BK4876" s="403"/>
    </row>
    <row r="4877" spans="1:63" x14ac:dyDescent="0.25">
      <c r="A4877" s="405"/>
      <c r="B4877" s="400"/>
      <c r="C4877" s="403"/>
      <c r="D4877" s="403"/>
      <c r="E4877" s="403"/>
      <c r="I4877" s="404"/>
      <c r="Q4877" s="405"/>
      <c r="S4877" s="405"/>
      <c r="T4877" s="403"/>
      <c r="U4877" s="406"/>
      <c r="V4877" s="400"/>
      <c r="W4877" s="405"/>
      <c r="X4877" s="405"/>
      <c r="Y4877" s="403"/>
      <c r="Z4877" s="407"/>
      <c r="AA4877" s="403"/>
      <c r="AB4877" s="405"/>
      <c r="AC4877" s="403"/>
      <c r="AD4877" s="406"/>
      <c r="AG4877" s="403"/>
      <c r="AH4877" s="403"/>
      <c r="AI4877" s="405"/>
      <c r="AL4877" s="403"/>
      <c r="AN4877" s="403"/>
      <c r="AO4877" s="405"/>
      <c r="AP4877" s="403"/>
      <c r="AQ4877" s="403"/>
      <c r="AR4877" s="403"/>
      <c r="AS4877" s="403"/>
      <c r="AT4877" s="403"/>
      <c r="AU4877" s="403"/>
      <c r="AV4877" s="405"/>
      <c r="AW4877" s="404"/>
      <c r="AY4877" s="403"/>
      <c r="BC4877" s="403"/>
      <c r="BD4877" s="403"/>
      <c r="BE4877" s="403"/>
      <c r="BF4877" s="403"/>
      <c r="BG4877" s="403"/>
      <c r="BH4877" s="403"/>
      <c r="BI4877" s="403"/>
      <c r="BJ4877" s="403"/>
      <c r="BK4877" s="403"/>
    </row>
    <row r="4878" spans="1:63" x14ac:dyDescent="0.25">
      <c r="A4878" s="405"/>
      <c r="B4878" s="400"/>
      <c r="C4878" s="403"/>
      <c r="D4878" s="403"/>
      <c r="E4878" s="403"/>
      <c r="I4878" s="404"/>
      <c r="Q4878" s="405"/>
      <c r="S4878" s="405"/>
      <c r="T4878" s="403"/>
      <c r="U4878" s="406"/>
      <c r="V4878" s="400"/>
      <c r="W4878" s="405"/>
      <c r="X4878" s="405"/>
      <c r="Y4878" s="403"/>
      <c r="Z4878" s="407"/>
      <c r="AA4878" s="403"/>
      <c r="AB4878" s="405"/>
      <c r="AC4878" s="403"/>
      <c r="AD4878" s="406"/>
      <c r="AG4878" s="403"/>
      <c r="AH4878" s="403"/>
      <c r="AI4878" s="405"/>
      <c r="AL4878" s="403"/>
      <c r="AN4878" s="403"/>
      <c r="AO4878" s="405"/>
      <c r="AP4878" s="403"/>
      <c r="AQ4878" s="403"/>
      <c r="AR4878" s="403"/>
      <c r="AS4878" s="403"/>
      <c r="AT4878" s="403"/>
      <c r="AU4878" s="403"/>
      <c r="AV4878" s="405"/>
      <c r="AW4878" s="404"/>
      <c r="AY4878" s="403"/>
      <c r="BC4878" s="403"/>
      <c r="BD4878" s="403"/>
      <c r="BE4878" s="403"/>
      <c r="BF4878" s="403"/>
      <c r="BG4878" s="403"/>
      <c r="BH4878" s="403"/>
      <c r="BI4878" s="403"/>
      <c r="BJ4878" s="403"/>
      <c r="BK4878" s="403"/>
    </row>
    <row r="4879" spans="1:63" x14ac:dyDescent="0.25">
      <c r="A4879" s="405"/>
      <c r="B4879" s="400"/>
      <c r="C4879" s="403"/>
      <c r="D4879" s="403"/>
      <c r="E4879" s="403"/>
      <c r="I4879" s="404"/>
      <c r="Q4879" s="405"/>
      <c r="S4879" s="405"/>
      <c r="T4879" s="403"/>
      <c r="U4879" s="406"/>
      <c r="V4879" s="400"/>
      <c r="W4879" s="405"/>
      <c r="X4879" s="405"/>
      <c r="Y4879" s="403"/>
      <c r="Z4879" s="407"/>
      <c r="AA4879" s="403"/>
      <c r="AB4879" s="405"/>
      <c r="AC4879" s="403"/>
      <c r="AD4879" s="406"/>
      <c r="AG4879" s="403"/>
      <c r="AH4879" s="403"/>
      <c r="AI4879" s="405"/>
      <c r="AL4879" s="403"/>
      <c r="AN4879" s="403"/>
      <c r="AO4879" s="405"/>
      <c r="AP4879" s="403"/>
      <c r="AQ4879" s="403"/>
      <c r="AR4879" s="403"/>
      <c r="AS4879" s="403"/>
      <c r="AT4879" s="403"/>
      <c r="AU4879" s="403"/>
      <c r="AV4879" s="405"/>
      <c r="AW4879" s="404"/>
      <c r="AY4879" s="403"/>
      <c r="BC4879" s="403"/>
      <c r="BD4879" s="403"/>
      <c r="BE4879" s="403"/>
      <c r="BF4879" s="403"/>
      <c r="BG4879" s="403"/>
      <c r="BH4879" s="403"/>
      <c r="BI4879" s="403"/>
      <c r="BJ4879" s="403"/>
      <c r="BK4879" s="403"/>
    </row>
    <row r="4880" spans="1:63" x14ac:dyDescent="0.25">
      <c r="A4880" s="405"/>
      <c r="B4880" s="400"/>
      <c r="C4880" s="403"/>
      <c r="D4880" s="403"/>
      <c r="E4880" s="403"/>
      <c r="I4880" s="404"/>
      <c r="Q4880" s="405"/>
      <c r="S4880" s="405"/>
      <c r="T4880" s="403"/>
      <c r="U4880" s="406"/>
      <c r="V4880" s="400"/>
      <c r="W4880" s="405"/>
      <c r="X4880" s="405"/>
      <c r="Y4880" s="403"/>
      <c r="Z4880" s="407"/>
      <c r="AA4880" s="403"/>
      <c r="AB4880" s="405"/>
      <c r="AC4880" s="403"/>
      <c r="AD4880" s="406"/>
      <c r="AG4880" s="403"/>
      <c r="AH4880" s="403"/>
      <c r="AI4880" s="405"/>
      <c r="AL4880" s="403"/>
      <c r="AN4880" s="403"/>
      <c r="AO4880" s="405"/>
      <c r="AP4880" s="403"/>
      <c r="AQ4880" s="403"/>
      <c r="AR4880" s="403"/>
      <c r="AS4880" s="403"/>
      <c r="AT4880" s="403"/>
      <c r="AU4880" s="403"/>
      <c r="AV4880" s="405"/>
      <c r="AW4880" s="404"/>
      <c r="AY4880" s="403"/>
      <c r="BC4880" s="403"/>
      <c r="BD4880" s="403"/>
      <c r="BE4880" s="403"/>
      <c r="BF4880" s="403"/>
      <c r="BG4880" s="403"/>
      <c r="BH4880" s="403"/>
      <c r="BI4880" s="403"/>
      <c r="BJ4880" s="403"/>
      <c r="BK4880" s="403"/>
    </row>
    <row r="4881" spans="1:63" x14ac:dyDescent="0.25">
      <c r="A4881" s="405"/>
      <c r="B4881" s="400"/>
      <c r="C4881" s="403"/>
      <c r="D4881" s="403"/>
      <c r="E4881" s="403"/>
      <c r="I4881" s="404"/>
      <c r="Q4881" s="405"/>
      <c r="S4881" s="405"/>
      <c r="T4881" s="403"/>
      <c r="U4881" s="406"/>
      <c r="V4881" s="400"/>
      <c r="W4881" s="405"/>
      <c r="X4881" s="405"/>
      <c r="Y4881" s="403"/>
      <c r="Z4881" s="407"/>
      <c r="AA4881" s="403"/>
      <c r="AB4881" s="405"/>
      <c r="AC4881" s="403"/>
      <c r="AD4881" s="406"/>
      <c r="AG4881" s="403"/>
      <c r="AH4881" s="403"/>
      <c r="AI4881" s="405"/>
      <c r="AL4881" s="403"/>
      <c r="AN4881" s="403"/>
      <c r="AO4881" s="405"/>
      <c r="AP4881" s="403"/>
      <c r="AQ4881" s="403"/>
      <c r="AR4881" s="403"/>
      <c r="AS4881" s="403"/>
      <c r="AT4881" s="403"/>
      <c r="AU4881" s="403"/>
      <c r="AV4881" s="405"/>
      <c r="AW4881" s="404"/>
      <c r="AY4881" s="403"/>
      <c r="BC4881" s="403"/>
      <c r="BD4881" s="403"/>
      <c r="BE4881" s="403"/>
      <c r="BF4881" s="403"/>
      <c r="BG4881" s="403"/>
      <c r="BH4881" s="403"/>
      <c r="BI4881" s="403"/>
      <c r="BJ4881" s="403"/>
      <c r="BK4881" s="403"/>
    </row>
    <row r="4882" spans="1:63" x14ac:dyDescent="0.25">
      <c r="A4882" s="405"/>
      <c r="B4882" s="400"/>
      <c r="C4882" s="403"/>
      <c r="D4882" s="403"/>
      <c r="E4882" s="403"/>
      <c r="I4882" s="404"/>
      <c r="Q4882" s="405"/>
      <c r="S4882" s="405"/>
      <c r="T4882" s="403"/>
      <c r="U4882" s="406"/>
      <c r="V4882" s="400"/>
      <c r="W4882" s="405"/>
      <c r="X4882" s="405"/>
      <c r="Y4882" s="403"/>
      <c r="Z4882" s="407"/>
      <c r="AA4882" s="403"/>
      <c r="AB4882" s="405"/>
      <c r="AC4882" s="403"/>
      <c r="AD4882" s="406"/>
      <c r="AG4882" s="403"/>
      <c r="AH4882" s="403"/>
      <c r="AI4882" s="405"/>
      <c r="AL4882" s="403"/>
      <c r="AN4882" s="403"/>
      <c r="AO4882" s="405"/>
      <c r="AP4882" s="403"/>
      <c r="AQ4882" s="403"/>
      <c r="AR4882" s="403"/>
      <c r="AS4882" s="403"/>
      <c r="AT4882" s="403"/>
      <c r="AU4882" s="403"/>
      <c r="AV4882" s="405"/>
      <c r="AW4882" s="404"/>
      <c r="AY4882" s="403"/>
      <c r="BC4882" s="403"/>
      <c r="BD4882" s="403"/>
      <c r="BE4882" s="403"/>
      <c r="BF4882" s="403"/>
      <c r="BG4882" s="403"/>
      <c r="BH4882" s="403"/>
      <c r="BI4882" s="403"/>
      <c r="BJ4882" s="403"/>
      <c r="BK4882" s="403"/>
    </row>
    <row r="4883" spans="1:63" x14ac:dyDescent="0.25">
      <c r="A4883" s="405"/>
      <c r="B4883" s="400"/>
      <c r="C4883" s="403"/>
      <c r="D4883" s="403"/>
      <c r="E4883" s="403"/>
      <c r="I4883" s="404"/>
      <c r="Q4883" s="405"/>
      <c r="S4883" s="405"/>
      <c r="T4883" s="403"/>
      <c r="U4883" s="406"/>
      <c r="V4883" s="400"/>
      <c r="W4883" s="405"/>
      <c r="X4883" s="405"/>
      <c r="Y4883" s="403"/>
      <c r="Z4883" s="407"/>
      <c r="AA4883" s="403"/>
      <c r="AB4883" s="405"/>
      <c r="AC4883" s="403"/>
      <c r="AD4883" s="406"/>
      <c r="AG4883" s="403"/>
      <c r="AH4883" s="403"/>
      <c r="AI4883" s="405"/>
      <c r="AL4883" s="403"/>
      <c r="AN4883" s="403"/>
      <c r="AO4883" s="405"/>
      <c r="AP4883" s="403"/>
      <c r="AQ4883" s="403"/>
      <c r="AR4883" s="403"/>
      <c r="AS4883" s="403"/>
      <c r="AT4883" s="403"/>
      <c r="AU4883" s="403"/>
      <c r="AV4883" s="405"/>
      <c r="AW4883" s="404"/>
      <c r="AY4883" s="403"/>
      <c r="BC4883" s="403"/>
      <c r="BD4883" s="403"/>
      <c r="BE4883" s="403"/>
      <c r="BF4883" s="403"/>
      <c r="BG4883" s="403"/>
      <c r="BH4883" s="403"/>
      <c r="BI4883" s="403"/>
      <c r="BJ4883" s="403"/>
      <c r="BK4883" s="403"/>
    </row>
    <row r="4884" spans="1:63" x14ac:dyDescent="0.25">
      <c r="A4884" s="405"/>
      <c r="B4884" s="400"/>
      <c r="C4884" s="403"/>
      <c r="D4884" s="403"/>
      <c r="E4884" s="403"/>
      <c r="I4884" s="404"/>
      <c r="Q4884" s="405"/>
      <c r="S4884" s="405"/>
      <c r="T4884" s="403"/>
      <c r="U4884" s="406"/>
      <c r="V4884" s="400"/>
      <c r="W4884" s="405"/>
      <c r="X4884" s="405"/>
      <c r="Y4884" s="403"/>
      <c r="Z4884" s="407"/>
      <c r="AA4884" s="403"/>
      <c r="AB4884" s="405"/>
      <c r="AC4884" s="403"/>
      <c r="AD4884" s="406"/>
      <c r="AG4884" s="403"/>
      <c r="AH4884" s="403"/>
      <c r="AI4884" s="405"/>
      <c r="AL4884" s="403"/>
      <c r="AN4884" s="403"/>
      <c r="AO4884" s="405"/>
      <c r="AP4884" s="403"/>
      <c r="AQ4884" s="403"/>
      <c r="AR4884" s="403"/>
      <c r="AS4884" s="403"/>
      <c r="AT4884" s="403"/>
      <c r="AU4884" s="403"/>
      <c r="AV4884" s="405"/>
      <c r="AW4884" s="404"/>
      <c r="AY4884" s="403"/>
      <c r="BC4884" s="403"/>
      <c r="BD4884" s="403"/>
      <c r="BE4884" s="403"/>
      <c r="BF4884" s="403"/>
      <c r="BG4884" s="403"/>
      <c r="BH4884" s="403"/>
      <c r="BI4884" s="403"/>
      <c r="BJ4884" s="403"/>
      <c r="BK4884" s="403"/>
    </row>
    <row r="4885" spans="1:63" x14ac:dyDescent="0.25">
      <c r="A4885" s="405"/>
      <c r="B4885" s="400"/>
      <c r="C4885" s="403"/>
      <c r="D4885" s="403"/>
      <c r="E4885" s="403"/>
      <c r="I4885" s="404"/>
      <c r="Q4885" s="405"/>
      <c r="S4885" s="405"/>
      <c r="T4885" s="403"/>
      <c r="U4885" s="406"/>
      <c r="V4885" s="400"/>
      <c r="W4885" s="405"/>
      <c r="X4885" s="405"/>
      <c r="Y4885" s="403"/>
      <c r="Z4885" s="407"/>
      <c r="AA4885" s="403"/>
      <c r="AB4885" s="405"/>
      <c r="AC4885" s="403"/>
      <c r="AD4885" s="406"/>
      <c r="AG4885" s="403"/>
      <c r="AH4885" s="403"/>
      <c r="AI4885" s="405"/>
      <c r="AL4885" s="403"/>
      <c r="AN4885" s="403"/>
      <c r="AO4885" s="405"/>
      <c r="AP4885" s="403"/>
      <c r="AQ4885" s="403"/>
      <c r="AR4885" s="403"/>
      <c r="AS4885" s="403"/>
      <c r="AT4885" s="403"/>
      <c r="AU4885" s="403"/>
      <c r="AV4885" s="405"/>
      <c r="AW4885" s="404"/>
      <c r="AY4885" s="403"/>
      <c r="BC4885" s="403"/>
      <c r="BD4885" s="403"/>
      <c r="BE4885" s="403"/>
      <c r="BF4885" s="403"/>
      <c r="BG4885" s="403"/>
      <c r="BH4885" s="403"/>
      <c r="BI4885" s="403"/>
      <c r="BJ4885" s="403"/>
      <c r="BK4885" s="403"/>
    </row>
    <row r="4886" spans="1:63" x14ac:dyDescent="0.25">
      <c r="A4886" s="405"/>
      <c r="B4886" s="400"/>
      <c r="C4886" s="403"/>
      <c r="D4886" s="403"/>
      <c r="E4886" s="403"/>
      <c r="I4886" s="404"/>
      <c r="Q4886" s="405"/>
      <c r="S4886" s="405"/>
      <c r="T4886" s="403"/>
      <c r="U4886" s="406"/>
      <c r="V4886" s="400"/>
      <c r="W4886" s="405"/>
      <c r="X4886" s="405"/>
      <c r="Y4886" s="403"/>
      <c r="Z4886" s="407"/>
      <c r="AA4886" s="403"/>
      <c r="AB4886" s="405"/>
      <c r="AC4886" s="403"/>
      <c r="AD4886" s="406"/>
      <c r="AG4886" s="403"/>
      <c r="AH4886" s="403"/>
      <c r="AI4886" s="405"/>
      <c r="AL4886" s="403"/>
      <c r="AN4886" s="403"/>
      <c r="AO4886" s="405"/>
      <c r="AP4886" s="403"/>
      <c r="AQ4886" s="403"/>
      <c r="AR4886" s="403"/>
      <c r="AS4886" s="403"/>
      <c r="AT4886" s="403"/>
      <c r="AU4886" s="403"/>
      <c r="AV4886" s="405"/>
      <c r="AW4886" s="404"/>
      <c r="AY4886" s="403"/>
      <c r="BC4886" s="403"/>
      <c r="BD4886" s="403"/>
      <c r="BE4886" s="403"/>
      <c r="BF4886" s="403"/>
      <c r="BG4886" s="403"/>
      <c r="BH4886" s="403"/>
      <c r="BI4886" s="403"/>
      <c r="BJ4886" s="403"/>
      <c r="BK4886" s="403"/>
    </row>
    <row r="4887" spans="1:63" x14ac:dyDescent="0.25">
      <c r="A4887" s="405"/>
      <c r="B4887" s="400"/>
      <c r="C4887" s="403"/>
      <c r="D4887" s="403"/>
      <c r="E4887" s="403"/>
      <c r="I4887" s="404"/>
      <c r="Q4887" s="405"/>
      <c r="S4887" s="405"/>
      <c r="T4887" s="403"/>
      <c r="U4887" s="406"/>
      <c r="V4887" s="400"/>
      <c r="W4887" s="405"/>
      <c r="X4887" s="405"/>
      <c r="Y4887" s="403"/>
      <c r="Z4887" s="407"/>
      <c r="AA4887" s="403"/>
      <c r="AB4887" s="405"/>
      <c r="AC4887" s="403"/>
      <c r="AD4887" s="406"/>
      <c r="AG4887" s="403"/>
      <c r="AH4887" s="403"/>
      <c r="AI4887" s="405"/>
      <c r="AL4887" s="403"/>
      <c r="AN4887" s="403"/>
      <c r="AO4887" s="405"/>
      <c r="AP4887" s="403"/>
      <c r="AQ4887" s="403"/>
      <c r="AR4887" s="403"/>
      <c r="AS4887" s="403"/>
      <c r="AT4887" s="403"/>
      <c r="AU4887" s="403"/>
      <c r="AV4887" s="405"/>
      <c r="AW4887" s="404"/>
      <c r="AY4887" s="403"/>
      <c r="BC4887" s="403"/>
      <c r="BD4887" s="403"/>
      <c r="BE4887" s="403"/>
      <c r="BF4887" s="403"/>
      <c r="BG4887" s="403"/>
      <c r="BH4887" s="403"/>
      <c r="BI4887" s="403"/>
      <c r="BJ4887" s="403"/>
      <c r="BK4887" s="403"/>
    </row>
    <row r="4888" spans="1:63" x14ac:dyDescent="0.25">
      <c r="A4888" s="405"/>
      <c r="B4888" s="400"/>
      <c r="C4888" s="403"/>
      <c r="D4888" s="403"/>
      <c r="E4888" s="403"/>
      <c r="I4888" s="404"/>
      <c r="Q4888" s="405"/>
      <c r="S4888" s="405"/>
      <c r="T4888" s="403"/>
      <c r="U4888" s="406"/>
      <c r="V4888" s="400"/>
      <c r="W4888" s="405"/>
      <c r="X4888" s="405"/>
      <c r="Y4888" s="403"/>
      <c r="Z4888" s="407"/>
      <c r="AA4888" s="403"/>
      <c r="AB4888" s="405"/>
      <c r="AC4888" s="403"/>
      <c r="AD4888" s="406"/>
      <c r="AG4888" s="403"/>
      <c r="AH4888" s="403"/>
      <c r="AI4888" s="405"/>
      <c r="AL4888" s="403"/>
      <c r="AN4888" s="403"/>
      <c r="AO4888" s="405"/>
      <c r="AP4888" s="403"/>
      <c r="AQ4888" s="403"/>
      <c r="AR4888" s="403"/>
      <c r="AS4888" s="403"/>
      <c r="AT4888" s="403"/>
      <c r="AU4888" s="403"/>
      <c r="AV4888" s="405"/>
      <c r="AW4888" s="404"/>
      <c r="AY4888" s="403"/>
      <c r="BC4888" s="403"/>
      <c r="BD4888" s="403"/>
      <c r="BE4888" s="403"/>
      <c r="BF4888" s="403"/>
      <c r="BG4888" s="403"/>
      <c r="BH4888" s="403"/>
      <c r="BI4888" s="403"/>
      <c r="BJ4888" s="403"/>
      <c r="BK4888" s="403"/>
    </row>
    <row r="4889" spans="1:63" x14ac:dyDescent="0.25">
      <c r="A4889" s="405"/>
      <c r="B4889" s="400"/>
      <c r="C4889" s="403"/>
      <c r="D4889" s="403"/>
      <c r="E4889" s="403"/>
      <c r="I4889" s="404"/>
      <c r="Q4889" s="405"/>
      <c r="S4889" s="405"/>
      <c r="T4889" s="403"/>
      <c r="U4889" s="406"/>
      <c r="V4889" s="400"/>
      <c r="W4889" s="405"/>
      <c r="X4889" s="405"/>
      <c r="Y4889" s="403"/>
      <c r="Z4889" s="407"/>
      <c r="AA4889" s="403"/>
      <c r="AB4889" s="405"/>
      <c r="AC4889" s="403"/>
      <c r="AD4889" s="406"/>
      <c r="AG4889" s="403"/>
      <c r="AH4889" s="403"/>
      <c r="AI4889" s="405"/>
      <c r="AL4889" s="403"/>
      <c r="AN4889" s="403"/>
      <c r="AO4889" s="405"/>
      <c r="AP4889" s="403"/>
      <c r="AQ4889" s="403"/>
      <c r="AR4889" s="403"/>
      <c r="AS4889" s="403"/>
      <c r="AT4889" s="403"/>
      <c r="AU4889" s="403"/>
      <c r="AV4889" s="405"/>
      <c r="AW4889" s="404"/>
      <c r="AY4889" s="403"/>
      <c r="BC4889" s="403"/>
      <c r="BD4889" s="403"/>
      <c r="BE4889" s="403"/>
      <c r="BF4889" s="403"/>
      <c r="BG4889" s="403"/>
      <c r="BH4889" s="403"/>
      <c r="BI4889" s="403"/>
      <c r="BJ4889" s="403"/>
      <c r="BK4889" s="403"/>
    </row>
    <row r="4890" spans="1:63" x14ac:dyDescent="0.25">
      <c r="A4890" s="405"/>
      <c r="B4890" s="400"/>
      <c r="C4890" s="403"/>
      <c r="D4890" s="403"/>
      <c r="E4890" s="403"/>
      <c r="I4890" s="404"/>
      <c r="Q4890" s="405"/>
      <c r="S4890" s="405"/>
      <c r="T4890" s="403"/>
      <c r="U4890" s="406"/>
      <c r="V4890" s="400"/>
      <c r="W4890" s="405"/>
      <c r="X4890" s="405"/>
      <c r="Y4890" s="403"/>
      <c r="Z4890" s="407"/>
      <c r="AA4890" s="403"/>
      <c r="AB4890" s="405"/>
      <c r="AC4890" s="403"/>
      <c r="AD4890" s="406"/>
      <c r="AG4890" s="403"/>
      <c r="AH4890" s="403"/>
      <c r="AI4890" s="405"/>
      <c r="AL4890" s="403"/>
      <c r="AN4890" s="403"/>
      <c r="AO4890" s="405"/>
      <c r="AP4890" s="403"/>
      <c r="AQ4890" s="403"/>
      <c r="AR4890" s="403"/>
      <c r="AS4890" s="403"/>
      <c r="AT4890" s="403"/>
      <c r="AU4890" s="403"/>
      <c r="AV4890" s="405"/>
      <c r="AW4890" s="404"/>
      <c r="AY4890" s="403"/>
      <c r="BC4890" s="403"/>
      <c r="BD4890" s="403"/>
      <c r="BE4890" s="403"/>
      <c r="BF4890" s="403"/>
      <c r="BG4890" s="403"/>
      <c r="BH4890" s="403"/>
      <c r="BI4890" s="403"/>
      <c r="BJ4890" s="403"/>
      <c r="BK4890" s="403"/>
    </row>
    <row r="4891" spans="1:63" x14ac:dyDescent="0.25">
      <c r="A4891" s="405"/>
      <c r="B4891" s="400"/>
      <c r="C4891" s="403"/>
      <c r="D4891" s="403"/>
      <c r="E4891" s="403"/>
      <c r="I4891" s="404"/>
      <c r="Q4891" s="405"/>
      <c r="S4891" s="405"/>
      <c r="T4891" s="403"/>
      <c r="U4891" s="406"/>
      <c r="V4891" s="400"/>
      <c r="W4891" s="405"/>
      <c r="X4891" s="405"/>
      <c r="Y4891" s="403"/>
      <c r="Z4891" s="407"/>
      <c r="AA4891" s="403"/>
      <c r="AB4891" s="405"/>
      <c r="AC4891" s="403"/>
      <c r="AD4891" s="406"/>
      <c r="AG4891" s="403"/>
      <c r="AH4891" s="403"/>
      <c r="AI4891" s="405"/>
      <c r="AL4891" s="403"/>
      <c r="AN4891" s="403"/>
      <c r="AO4891" s="405"/>
      <c r="AP4891" s="403"/>
      <c r="AQ4891" s="403"/>
      <c r="AR4891" s="403"/>
      <c r="AS4891" s="403"/>
      <c r="AT4891" s="403"/>
      <c r="AU4891" s="403"/>
      <c r="AV4891" s="405"/>
      <c r="AW4891" s="404"/>
      <c r="AY4891" s="403"/>
      <c r="BC4891" s="403"/>
      <c r="BD4891" s="403"/>
      <c r="BE4891" s="403"/>
      <c r="BF4891" s="403"/>
      <c r="BG4891" s="403"/>
      <c r="BH4891" s="403"/>
      <c r="BI4891" s="403"/>
      <c r="BJ4891" s="403"/>
      <c r="BK4891" s="403"/>
    </row>
    <row r="4892" spans="1:63" x14ac:dyDescent="0.25">
      <c r="A4892" s="405"/>
      <c r="B4892" s="400"/>
      <c r="C4892" s="403"/>
      <c r="D4892" s="403"/>
      <c r="E4892" s="403"/>
      <c r="I4892" s="404"/>
      <c r="Q4892" s="405"/>
      <c r="S4892" s="405"/>
      <c r="T4892" s="403"/>
      <c r="U4892" s="406"/>
      <c r="V4892" s="400"/>
      <c r="W4892" s="405"/>
      <c r="X4892" s="405"/>
      <c r="Y4892" s="403"/>
      <c r="Z4892" s="407"/>
      <c r="AA4892" s="403"/>
      <c r="AB4892" s="405"/>
      <c r="AC4892" s="403"/>
      <c r="AD4892" s="406"/>
      <c r="AG4892" s="403"/>
      <c r="AH4892" s="403"/>
      <c r="AI4892" s="405"/>
      <c r="AL4892" s="403"/>
      <c r="AN4892" s="403"/>
      <c r="AO4892" s="405"/>
      <c r="AP4892" s="403"/>
      <c r="AQ4892" s="403"/>
      <c r="AR4892" s="403"/>
      <c r="AS4892" s="403"/>
      <c r="AT4892" s="403"/>
      <c r="AU4892" s="403"/>
      <c r="AV4892" s="405"/>
      <c r="AW4892" s="404"/>
      <c r="AY4892" s="403"/>
      <c r="BC4892" s="403"/>
      <c r="BD4892" s="403"/>
      <c r="BE4892" s="403"/>
      <c r="BF4892" s="403"/>
      <c r="BG4892" s="403"/>
      <c r="BH4892" s="403"/>
      <c r="BI4892" s="403"/>
      <c r="BJ4892" s="403"/>
      <c r="BK4892" s="403"/>
    </row>
    <row r="4893" spans="1:63" x14ac:dyDescent="0.25">
      <c r="A4893" s="405"/>
      <c r="B4893" s="400"/>
      <c r="C4893" s="403"/>
      <c r="D4893" s="403"/>
      <c r="E4893" s="403"/>
      <c r="I4893" s="404"/>
      <c r="Q4893" s="405"/>
      <c r="S4893" s="405"/>
      <c r="T4893" s="403"/>
      <c r="U4893" s="406"/>
      <c r="V4893" s="400"/>
      <c r="W4893" s="405"/>
      <c r="X4893" s="405"/>
      <c r="Y4893" s="403"/>
      <c r="Z4893" s="407"/>
      <c r="AA4893" s="403"/>
      <c r="AB4893" s="405"/>
      <c r="AC4893" s="403"/>
      <c r="AD4893" s="406"/>
      <c r="AG4893" s="403"/>
      <c r="AH4893" s="403"/>
      <c r="AI4893" s="405"/>
      <c r="AL4893" s="403"/>
      <c r="AN4893" s="403"/>
      <c r="AO4893" s="405"/>
      <c r="AP4893" s="403"/>
      <c r="AQ4893" s="403"/>
      <c r="AR4893" s="403"/>
      <c r="AS4893" s="403"/>
      <c r="AT4893" s="403"/>
      <c r="AU4893" s="403"/>
      <c r="AV4893" s="405"/>
      <c r="AW4893" s="404"/>
      <c r="AY4893" s="403"/>
      <c r="BC4893" s="403"/>
      <c r="BD4893" s="403"/>
      <c r="BE4893" s="403"/>
      <c r="BF4893" s="403"/>
      <c r="BG4893" s="403"/>
      <c r="BH4893" s="403"/>
      <c r="BI4893" s="403"/>
      <c r="BJ4893" s="403"/>
      <c r="BK4893" s="403"/>
    </row>
    <row r="4894" spans="1:63" x14ac:dyDescent="0.25">
      <c r="A4894" s="405"/>
      <c r="B4894" s="400"/>
      <c r="C4894" s="403"/>
      <c r="D4894" s="403"/>
      <c r="E4894" s="403"/>
      <c r="I4894" s="404"/>
      <c r="Q4894" s="405"/>
      <c r="S4894" s="405"/>
      <c r="T4894" s="403"/>
      <c r="U4894" s="406"/>
      <c r="V4894" s="400"/>
      <c r="W4894" s="405"/>
      <c r="X4894" s="405"/>
      <c r="Y4894" s="403"/>
      <c r="Z4894" s="407"/>
      <c r="AA4894" s="403"/>
      <c r="AB4894" s="405"/>
      <c r="AC4894" s="403"/>
      <c r="AD4894" s="406"/>
      <c r="AG4894" s="403"/>
      <c r="AH4894" s="403"/>
      <c r="AI4894" s="405"/>
      <c r="AL4894" s="403"/>
      <c r="AN4894" s="403"/>
      <c r="AO4894" s="405"/>
      <c r="AP4894" s="403"/>
      <c r="AQ4894" s="403"/>
      <c r="AR4894" s="403"/>
      <c r="AS4894" s="403"/>
      <c r="AT4894" s="403"/>
      <c r="AU4894" s="403"/>
      <c r="AV4894" s="405"/>
      <c r="AW4894" s="404"/>
      <c r="AY4894" s="403"/>
      <c r="BC4894" s="403"/>
      <c r="BD4894" s="403"/>
      <c r="BE4894" s="403"/>
      <c r="BF4894" s="403"/>
      <c r="BG4894" s="403"/>
      <c r="BH4894" s="403"/>
      <c r="BI4894" s="403"/>
      <c r="BJ4894" s="403"/>
      <c r="BK4894" s="403"/>
    </row>
    <row r="4895" spans="1:63" x14ac:dyDescent="0.25">
      <c r="A4895" s="405"/>
      <c r="B4895" s="400"/>
      <c r="C4895" s="403"/>
      <c r="D4895" s="403"/>
      <c r="E4895" s="403"/>
      <c r="I4895" s="404"/>
      <c r="Q4895" s="405"/>
      <c r="S4895" s="405"/>
      <c r="T4895" s="403"/>
      <c r="U4895" s="406"/>
      <c r="V4895" s="400"/>
      <c r="W4895" s="405"/>
      <c r="X4895" s="405"/>
      <c r="Y4895" s="403"/>
      <c r="Z4895" s="407"/>
      <c r="AA4895" s="403"/>
      <c r="AB4895" s="405"/>
      <c r="AC4895" s="403"/>
      <c r="AD4895" s="406"/>
      <c r="AG4895" s="403"/>
      <c r="AH4895" s="403"/>
      <c r="AI4895" s="405"/>
      <c r="AL4895" s="403"/>
      <c r="AN4895" s="403"/>
      <c r="AO4895" s="405"/>
      <c r="AP4895" s="403"/>
      <c r="AQ4895" s="403"/>
      <c r="AR4895" s="403"/>
      <c r="AS4895" s="403"/>
      <c r="AT4895" s="403"/>
      <c r="AU4895" s="403"/>
      <c r="AV4895" s="405"/>
      <c r="AW4895" s="404"/>
      <c r="AY4895" s="403"/>
      <c r="BC4895" s="403"/>
      <c r="BD4895" s="403"/>
      <c r="BE4895" s="403"/>
      <c r="BF4895" s="403"/>
      <c r="BG4895" s="403"/>
      <c r="BH4895" s="403"/>
      <c r="BI4895" s="403"/>
      <c r="BJ4895" s="403"/>
      <c r="BK4895" s="403"/>
    </row>
    <row r="4896" spans="1:63" x14ac:dyDescent="0.25">
      <c r="A4896" s="405"/>
      <c r="B4896" s="400"/>
      <c r="C4896" s="403"/>
      <c r="D4896" s="403"/>
      <c r="E4896" s="403"/>
      <c r="I4896" s="404"/>
      <c r="Q4896" s="405"/>
      <c r="S4896" s="405"/>
      <c r="T4896" s="403"/>
      <c r="U4896" s="406"/>
      <c r="V4896" s="400"/>
      <c r="W4896" s="405"/>
      <c r="X4896" s="405"/>
      <c r="Y4896" s="403"/>
      <c r="Z4896" s="407"/>
      <c r="AA4896" s="403"/>
      <c r="AB4896" s="405"/>
      <c r="AC4896" s="403"/>
      <c r="AD4896" s="406"/>
      <c r="AG4896" s="403"/>
      <c r="AH4896" s="403"/>
      <c r="AI4896" s="405"/>
      <c r="AL4896" s="403"/>
      <c r="AN4896" s="403"/>
      <c r="AO4896" s="405"/>
      <c r="AP4896" s="403"/>
      <c r="AQ4896" s="403"/>
      <c r="AR4896" s="403"/>
      <c r="AS4896" s="403"/>
      <c r="AT4896" s="403"/>
      <c r="AU4896" s="403"/>
      <c r="AV4896" s="405"/>
      <c r="AW4896" s="404"/>
      <c r="AY4896" s="403"/>
      <c r="BC4896" s="403"/>
      <c r="BD4896" s="403"/>
      <c r="BE4896" s="403"/>
      <c r="BF4896" s="403"/>
      <c r="BG4896" s="403"/>
      <c r="BH4896" s="403"/>
      <c r="BI4896" s="403"/>
      <c r="BJ4896" s="403"/>
      <c r="BK4896" s="403"/>
    </row>
    <row r="4897" spans="1:63" x14ac:dyDescent="0.25">
      <c r="A4897" s="405"/>
      <c r="B4897" s="400"/>
      <c r="C4897" s="403"/>
      <c r="D4897" s="403"/>
      <c r="E4897" s="403"/>
      <c r="I4897" s="404"/>
      <c r="Q4897" s="405"/>
      <c r="S4897" s="405"/>
      <c r="T4897" s="403"/>
      <c r="U4897" s="406"/>
      <c r="V4897" s="400"/>
      <c r="W4897" s="405"/>
      <c r="X4897" s="405"/>
      <c r="Y4897" s="403"/>
      <c r="Z4897" s="407"/>
      <c r="AA4897" s="403"/>
      <c r="AB4897" s="405"/>
      <c r="AC4897" s="403"/>
      <c r="AD4897" s="406"/>
      <c r="AG4897" s="403"/>
      <c r="AH4897" s="403"/>
      <c r="AI4897" s="405"/>
      <c r="AL4897" s="403"/>
      <c r="AN4897" s="403"/>
      <c r="AO4897" s="405"/>
      <c r="AP4897" s="403"/>
      <c r="AQ4897" s="403"/>
      <c r="AR4897" s="403"/>
      <c r="AS4897" s="403"/>
      <c r="AT4897" s="403"/>
      <c r="AU4897" s="403"/>
      <c r="AV4897" s="405"/>
      <c r="AW4897" s="404"/>
      <c r="AY4897" s="403"/>
      <c r="BC4897" s="403"/>
      <c r="BD4897" s="403"/>
      <c r="BE4897" s="403"/>
      <c r="BF4897" s="403"/>
      <c r="BG4897" s="403"/>
      <c r="BH4897" s="403"/>
      <c r="BI4897" s="403"/>
      <c r="BJ4897" s="403"/>
      <c r="BK4897" s="403"/>
    </row>
    <row r="4898" spans="1:63" x14ac:dyDescent="0.25">
      <c r="A4898" s="405"/>
      <c r="B4898" s="400"/>
      <c r="C4898" s="403"/>
      <c r="D4898" s="403"/>
      <c r="E4898" s="403"/>
      <c r="I4898" s="404"/>
      <c r="Q4898" s="405"/>
      <c r="S4898" s="405"/>
      <c r="T4898" s="403"/>
      <c r="U4898" s="406"/>
      <c r="V4898" s="400"/>
      <c r="W4898" s="405"/>
      <c r="X4898" s="405"/>
      <c r="Y4898" s="403"/>
      <c r="Z4898" s="407"/>
      <c r="AA4898" s="403"/>
      <c r="AB4898" s="405"/>
      <c r="AC4898" s="403"/>
      <c r="AD4898" s="406"/>
      <c r="AG4898" s="403"/>
      <c r="AH4898" s="403"/>
      <c r="AI4898" s="405"/>
      <c r="AL4898" s="403"/>
      <c r="AN4898" s="403"/>
      <c r="AO4898" s="405"/>
      <c r="AP4898" s="403"/>
      <c r="AQ4898" s="403"/>
      <c r="AR4898" s="403"/>
      <c r="AS4898" s="403"/>
      <c r="AT4898" s="403"/>
      <c r="AU4898" s="403"/>
      <c r="AV4898" s="405"/>
      <c r="AW4898" s="404"/>
      <c r="AY4898" s="403"/>
      <c r="BC4898" s="403"/>
      <c r="BD4898" s="403"/>
      <c r="BE4898" s="403"/>
      <c r="BF4898" s="403"/>
      <c r="BG4898" s="403"/>
      <c r="BH4898" s="403"/>
      <c r="BI4898" s="403"/>
      <c r="BJ4898" s="403"/>
      <c r="BK4898" s="403"/>
    </row>
    <row r="4899" spans="1:63" x14ac:dyDescent="0.25">
      <c r="A4899" s="405"/>
      <c r="B4899" s="400"/>
      <c r="C4899" s="403"/>
      <c r="D4899" s="403"/>
      <c r="E4899" s="403"/>
      <c r="I4899" s="404"/>
      <c r="Q4899" s="405"/>
      <c r="S4899" s="405"/>
      <c r="T4899" s="403"/>
      <c r="U4899" s="406"/>
      <c r="V4899" s="400"/>
      <c r="W4899" s="405"/>
      <c r="X4899" s="405"/>
      <c r="Y4899" s="403"/>
      <c r="Z4899" s="407"/>
      <c r="AA4899" s="403"/>
      <c r="AB4899" s="405"/>
      <c r="AC4899" s="403"/>
      <c r="AD4899" s="406"/>
      <c r="AG4899" s="403"/>
      <c r="AH4899" s="403"/>
      <c r="AI4899" s="405"/>
      <c r="AL4899" s="403"/>
      <c r="AN4899" s="403"/>
      <c r="AO4899" s="405"/>
      <c r="AP4899" s="403"/>
      <c r="AQ4899" s="403"/>
      <c r="AR4899" s="403"/>
      <c r="AS4899" s="403"/>
      <c r="AT4899" s="403"/>
      <c r="AU4899" s="403"/>
      <c r="AV4899" s="405"/>
      <c r="AW4899" s="404"/>
      <c r="AY4899" s="403"/>
      <c r="BC4899" s="403"/>
      <c r="BD4899" s="403"/>
      <c r="BE4899" s="403"/>
      <c r="BF4899" s="403"/>
      <c r="BG4899" s="403"/>
      <c r="BH4899" s="403"/>
      <c r="BI4899" s="403"/>
      <c r="BJ4899" s="403"/>
      <c r="BK4899" s="403"/>
    </row>
    <row r="4900" spans="1:63" x14ac:dyDescent="0.25">
      <c r="A4900" s="405"/>
      <c r="B4900" s="400"/>
      <c r="C4900" s="403"/>
      <c r="D4900" s="403"/>
      <c r="E4900" s="403"/>
      <c r="I4900" s="404"/>
      <c r="Q4900" s="405"/>
      <c r="S4900" s="405"/>
      <c r="T4900" s="403"/>
      <c r="U4900" s="406"/>
      <c r="V4900" s="400"/>
      <c r="W4900" s="405"/>
      <c r="X4900" s="405"/>
      <c r="Y4900" s="403"/>
      <c r="Z4900" s="407"/>
      <c r="AA4900" s="403"/>
      <c r="AB4900" s="405"/>
      <c r="AC4900" s="403"/>
      <c r="AD4900" s="406"/>
      <c r="AG4900" s="403"/>
      <c r="AH4900" s="403"/>
      <c r="AI4900" s="405"/>
      <c r="AL4900" s="403"/>
      <c r="AN4900" s="403"/>
      <c r="AO4900" s="405"/>
      <c r="AP4900" s="403"/>
      <c r="AQ4900" s="403"/>
      <c r="AR4900" s="403"/>
      <c r="AS4900" s="403"/>
      <c r="AT4900" s="403"/>
      <c r="AU4900" s="403"/>
      <c r="AV4900" s="405"/>
      <c r="AW4900" s="404"/>
      <c r="AY4900" s="403"/>
      <c r="BC4900" s="403"/>
      <c r="BD4900" s="403"/>
      <c r="BE4900" s="403"/>
      <c r="BF4900" s="403"/>
      <c r="BG4900" s="403"/>
      <c r="BH4900" s="403"/>
      <c r="BI4900" s="403"/>
      <c r="BJ4900" s="403"/>
      <c r="BK4900" s="403"/>
    </row>
    <row r="4901" spans="1:63" x14ac:dyDescent="0.25">
      <c r="A4901" s="405"/>
      <c r="B4901" s="400"/>
      <c r="C4901" s="403"/>
      <c r="D4901" s="403"/>
      <c r="E4901" s="403"/>
      <c r="I4901" s="404"/>
      <c r="Q4901" s="405"/>
      <c r="S4901" s="405"/>
      <c r="T4901" s="403"/>
      <c r="U4901" s="406"/>
      <c r="V4901" s="400"/>
      <c r="W4901" s="405"/>
      <c r="X4901" s="405"/>
      <c r="Y4901" s="403"/>
      <c r="Z4901" s="407"/>
      <c r="AA4901" s="403"/>
      <c r="AB4901" s="405"/>
      <c r="AC4901" s="403"/>
      <c r="AD4901" s="406"/>
      <c r="AG4901" s="403"/>
      <c r="AH4901" s="403"/>
      <c r="AI4901" s="405"/>
      <c r="AL4901" s="403"/>
      <c r="AN4901" s="403"/>
      <c r="AO4901" s="405"/>
      <c r="AP4901" s="403"/>
      <c r="AQ4901" s="403"/>
      <c r="AR4901" s="403"/>
      <c r="AS4901" s="403"/>
      <c r="AT4901" s="403"/>
      <c r="AU4901" s="403"/>
      <c r="AV4901" s="405"/>
      <c r="AW4901" s="404"/>
      <c r="AY4901" s="403"/>
      <c r="BC4901" s="403"/>
      <c r="BD4901" s="403"/>
      <c r="BE4901" s="403"/>
      <c r="BF4901" s="403"/>
      <c r="BG4901" s="403"/>
      <c r="BH4901" s="403"/>
      <c r="BI4901" s="403"/>
      <c r="BJ4901" s="403"/>
      <c r="BK4901" s="403"/>
    </row>
    <row r="4902" spans="1:63" x14ac:dyDescent="0.25">
      <c r="A4902" s="405"/>
      <c r="B4902" s="400"/>
      <c r="C4902" s="403"/>
      <c r="D4902" s="403"/>
      <c r="E4902" s="403"/>
      <c r="I4902" s="404"/>
      <c r="Q4902" s="405"/>
      <c r="S4902" s="405"/>
      <c r="T4902" s="403"/>
      <c r="U4902" s="406"/>
      <c r="V4902" s="400"/>
      <c r="W4902" s="405"/>
      <c r="X4902" s="405"/>
      <c r="Y4902" s="403"/>
      <c r="Z4902" s="407"/>
      <c r="AA4902" s="403"/>
      <c r="AB4902" s="405"/>
      <c r="AC4902" s="403"/>
      <c r="AD4902" s="406"/>
      <c r="AG4902" s="403"/>
      <c r="AH4902" s="403"/>
      <c r="AI4902" s="405"/>
      <c r="AL4902" s="403"/>
      <c r="AN4902" s="403"/>
      <c r="AO4902" s="405"/>
      <c r="AP4902" s="403"/>
      <c r="AQ4902" s="403"/>
      <c r="AR4902" s="403"/>
      <c r="AS4902" s="403"/>
      <c r="AT4902" s="403"/>
      <c r="AU4902" s="403"/>
      <c r="AV4902" s="405"/>
      <c r="AW4902" s="404"/>
      <c r="AY4902" s="403"/>
      <c r="BC4902" s="403"/>
      <c r="BD4902" s="403"/>
      <c r="BE4902" s="403"/>
      <c r="BF4902" s="403"/>
      <c r="BG4902" s="403"/>
      <c r="BH4902" s="403"/>
      <c r="BI4902" s="403"/>
      <c r="BJ4902" s="403"/>
      <c r="BK4902" s="403"/>
    </row>
    <row r="4903" spans="1:63" x14ac:dyDescent="0.25">
      <c r="A4903" s="405"/>
      <c r="B4903" s="400"/>
      <c r="C4903" s="403"/>
      <c r="D4903" s="403"/>
      <c r="E4903" s="403"/>
      <c r="I4903" s="404"/>
      <c r="Q4903" s="405"/>
      <c r="S4903" s="405"/>
      <c r="T4903" s="403"/>
      <c r="U4903" s="406"/>
      <c r="V4903" s="400"/>
      <c r="W4903" s="405"/>
      <c r="X4903" s="405"/>
      <c r="Y4903" s="403"/>
      <c r="Z4903" s="407"/>
      <c r="AA4903" s="403"/>
      <c r="AB4903" s="405"/>
      <c r="AC4903" s="403"/>
      <c r="AD4903" s="406"/>
      <c r="AG4903" s="403"/>
      <c r="AH4903" s="403"/>
      <c r="AI4903" s="405"/>
      <c r="AL4903" s="403"/>
      <c r="AN4903" s="403"/>
      <c r="AO4903" s="405"/>
      <c r="AP4903" s="403"/>
      <c r="AQ4903" s="403"/>
      <c r="AR4903" s="403"/>
      <c r="AS4903" s="403"/>
      <c r="AT4903" s="403"/>
      <c r="AU4903" s="403"/>
      <c r="AV4903" s="405"/>
      <c r="AW4903" s="404"/>
      <c r="AY4903" s="403"/>
      <c r="BC4903" s="403"/>
      <c r="BD4903" s="403"/>
      <c r="BE4903" s="403"/>
      <c r="BF4903" s="403"/>
      <c r="BG4903" s="403"/>
      <c r="BH4903" s="403"/>
      <c r="BI4903" s="403"/>
      <c r="BJ4903" s="403"/>
      <c r="BK4903" s="403"/>
    </row>
    <row r="4904" spans="1:63" x14ac:dyDescent="0.25">
      <c r="A4904" s="405"/>
      <c r="B4904" s="400"/>
      <c r="C4904" s="403"/>
      <c r="D4904" s="403"/>
      <c r="E4904" s="403"/>
      <c r="I4904" s="404"/>
      <c r="Q4904" s="405"/>
      <c r="S4904" s="405"/>
      <c r="T4904" s="403"/>
      <c r="U4904" s="406"/>
      <c r="V4904" s="400"/>
      <c r="W4904" s="405"/>
      <c r="X4904" s="405"/>
      <c r="Y4904" s="403"/>
      <c r="Z4904" s="407"/>
      <c r="AA4904" s="403"/>
      <c r="AB4904" s="405"/>
      <c r="AC4904" s="403"/>
      <c r="AD4904" s="406"/>
      <c r="AG4904" s="403"/>
      <c r="AH4904" s="403"/>
      <c r="AI4904" s="405"/>
      <c r="AL4904" s="403"/>
      <c r="AN4904" s="403"/>
      <c r="AO4904" s="405"/>
      <c r="AP4904" s="403"/>
      <c r="AQ4904" s="403"/>
      <c r="AR4904" s="403"/>
      <c r="AS4904" s="403"/>
      <c r="AT4904" s="403"/>
      <c r="AU4904" s="403"/>
      <c r="AV4904" s="405"/>
      <c r="AW4904" s="404"/>
      <c r="AY4904" s="403"/>
      <c r="BC4904" s="403"/>
      <c r="BD4904" s="403"/>
      <c r="BE4904" s="403"/>
      <c r="BF4904" s="403"/>
      <c r="BG4904" s="403"/>
      <c r="BH4904" s="403"/>
      <c r="BI4904" s="403"/>
      <c r="BJ4904" s="403"/>
      <c r="BK4904" s="403"/>
    </row>
    <row r="4905" spans="1:63" x14ac:dyDescent="0.25">
      <c r="A4905" s="405"/>
      <c r="B4905" s="400"/>
      <c r="C4905" s="403"/>
      <c r="D4905" s="403"/>
      <c r="E4905" s="403"/>
      <c r="I4905" s="404"/>
      <c r="Q4905" s="405"/>
      <c r="S4905" s="405"/>
      <c r="T4905" s="403"/>
      <c r="U4905" s="406"/>
      <c r="V4905" s="400"/>
      <c r="W4905" s="405"/>
      <c r="X4905" s="405"/>
      <c r="Y4905" s="403"/>
      <c r="Z4905" s="407"/>
      <c r="AA4905" s="403"/>
      <c r="AB4905" s="405"/>
      <c r="AC4905" s="403"/>
      <c r="AD4905" s="406"/>
      <c r="AG4905" s="403"/>
      <c r="AH4905" s="403"/>
      <c r="AI4905" s="405"/>
      <c r="AL4905" s="403"/>
      <c r="AN4905" s="403"/>
      <c r="AO4905" s="405"/>
      <c r="AP4905" s="403"/>
      <c r="AQ4905" s="403"/>
      <c r="AR4905" s="403"/>
      <c r="AS4905" s="403"/>
      <c r="AT4905" s="403"/>
      <c r="AU4905" s="403"/>
      <c r="AV4905" s="405"/>
      <c r="AW4905" s="404"/>
      <c r="AY4905" s="403"/>
      <c r="BC4905" s="403"/>
      <c r="BD4905" s="403"/>
      <c r="BE4905" s="403"/>
      <c r="BF4905" s="403"/>
      <c r="BG4905" s="403"/>
      <c r="BH4905" s="403"/>
      <c r="BI4905" s="403"/>
      <c r="BJ4905" s="403"/>
      <c r="BK4905" s="403"/>
    </row>
    <row r="4906" spans="1:63" x14ac:dyDescent="0.25">
      <c r="A4906" s="405"/>
      <c r="B4906" s="400"/>
      <c r="C4906" s="403"/>
      <c r="D4906" s="403"/>
      <c r="E4906" s="403"/>
      <c r="I4906" s="404"/>
      <c r="Q4906" s="405"/>
      <c r="S4906" s="405"/>
      <c r="T4906" s="403"/>
      <c r="U4906" s="406"/>
      <c r="V4906" s="400"/>
      <c r="W4906" s="405"/>
      <c r="X4906" s="405"/>
      <c r="Y4906" s="403"/>
      <c r="Z4906" s="407"/>
      <c r="AA4906" s="403"/>
      <c r="AB4906" s="405"/>
      <c r="AC4906" s="403"/>
      <c r="AD4906" s="406"/>
      <c r="AG4906" s="403"/>
      <c r="AH4906" s="403"/>
      <c r="AI4906" s="405"/>
      <c r="AL4906" s="403"/>
      <c r="AN4906" s="403"/>
      <c r="AO4906" s="405"/>
      <c r="AP4906" s="403"/>
      <c r="AQ4906" s="403"/>
      <c r="AR4906" s="403"/>
      <c r="AS4906" s="403"/>
      <c r="AT4906" s="403"/>
      <c r="AU4906" s="403"/>
      <c r="AV4906" s="405"/>
      <c r="AW4906" s="404"/>
      <c r="AY4906" s="403"/>
      <c r="BC4906" s="403"/>
      <c r="BD4906" s="403"/>
      <c r="BE4906" s="403"/>
      <c r="BF4906" s="403"/>
      <c r="BG4906" s="403"/>
      <c r="BH4906" s="403"/>
      <c r="BI4906" s="403"/>
      <c r="BJ4906" s="403"/>
      <c r="BK4906" s="403"/>
    </row>
    <row r="4907" spans="1:63" x14ac:dyDescent="0.25">
      <c r="A4907" s="405"/>
      <c r="B4907" s="400"/>
      <c r="C4907" s="403"/>
      <c r="D4907" s="403"/>
      <c r="E4907" s="403"/>
      <c r="I4907" s="404"/>
      <c r="Q4907" s="405"/>
      <c r="S4907" s="405"/>
      <c r="T4907" s="403"/>
      <c r="U4907" s="406"/>
      <c r="V4907" s="400"/>
      <c r="W4907" s="405"/>
      <c r="X4907" s="405"/>
      <c r="Y4907" s="403"/>
      <c r="Z4907" s="407"/>
      <c r="AA4907" s="403"/>
      <c r="AB4907" s="405"/>
      <c r="AC4907" s="403"/>
      <c r="AD4907" s="406"/>
      <c r="AG4907" s="403"/>
      <c r="AH4907" s="403"/>
      <c r="AI4907" s="405"/>
      <c r="AL4907" s="403"/>
      <c r="AN4907" s="403"/>
      <c r="AO4907" s="405"/>
      <c r="AP4907" s="403"/>
      <c r="AQ4907" s="403"/>
      <c r="AR4907" s="403"/>
      <c r="AS4907" s="403"/>
      <c r="AT4907" s="403"/>
      <c r="AU4907" s="403"/>
      <c r="AV4907" s="405"/>
      <c r="AW4907" s="404"/>
      <c r="AY4907" s="403"/>
      <c r="BC4907" s="403"/>
      <c r="BD4907" s="403"/>
      <c r="BE4907" s="403"/>
      <c r="BF4907" s="403"/>
      <c r="BG4907" s="403"/>
      <c r="BH4907" s="403"/>
      <c r="BI4907" s="403"/>
      <c r="BJ4907" s="403"/>
      <c r="BK4907" s="403"/>
    </row>
    <row r="4908" spans="1:63" x14ac:dyDescent="0.25">
      <c r="A4908" s="405"/>
      <c r="B4908" s="400"/>
      <c r="C4908" s="403"/>
      <c r="D4908" s="403"/>
      <c r="E4908" s="403"/>
      <c r="I4908" s="404"/>
      <c r="Q4908" s="405"/>
      <c r="S4908" s="405"/>
      <c r="T4908" s="403"/>
      <c r="U4908" s="406"/>
      <c r="V4908" s="400"/>
      <c r="W4908" s="405"/>
      <c r="X4908" s="405"/>
      <c r="Y4908" s="403"/>
      <c r="Z4908" s="407"/>
      <c r="AA4908" s="403"/>
      <c r="AB4908" s="405"/>
      <c r="AC4908" s="403"/>
      <c r="AD4908" s="406"/>
      <c r="AG4908" s="403"/>
      <c r="AH4908" s="403"/>
      <c r="AI4908" s="405"/>
      <c r="AL4908" s="403"/>
      <c r="AN4908" s="403"/>
      <c r="AO4908" s="405"/>
      <c r="AP4908" s="403"/>
      <c r="AQ4908" s="403"/>
      <c r="AR4908" s="403"/>
      <c r="AS4908" s="403"/>
      <c r="AT4908" s="403"/>
      <c r="AU4908" s="403"/>
      <c r="AV4908" s="405"/>
      <c r="AW4908" s="404"/>
      <c r="AY4908" s="403"/>
      <c r="BC4908" s="403"/>
      <c r="BD4908" s="403"/>
      <c r="BE4908" s="403"/>
      <c r="BF4908" s="403"/>
      <c r="BG4908" s="403"/>
      <c r="BH4908" s="403"/>
      <c r="BI4908" s="403"/>
      <c r="BJ4908" s="403"/>
      <c r="BK4908" s="403"/>
    </row>
    <row r="4909" spans="1:63" x14ac:dyDescent="0.25">
      <c r="A4909" s="405"/>
      <c r="B4909" s="400"/>
      <c r="C4909" s="403"/>
      <c r="D4909" s="403"/>
      <c r="E4909" s="403"/>
      <c r="I4909" s="404"/>
      <c r="Q4909" s="405"/>
      <c r="S4909" s="405"/>
      <c r="T4909" s="403"/>
      <c r="U4909" s="406"/>
      <c r="V4909" s="400"/>
      <c r="W4909" s="405"/>
      <c r="X4909" s="405"/>
      <c r="Y4909" s="403"/>
      <c r="Z4909" s="407"/>
      <c r="AA4909" s="403"/>
      <c r="AB4909" s="405"/>
      <c r="AC4909" s="403"/>
      <c r="AD4909" s="406"/>
      <c r="AG4909" s="403"/>
      <c r="AH4909" s="403"/>
      <c r="AI4909" s="405"/>
      <c r="AL4909" s="403"/>
      <c r="AN4909" s="403"/>
      <c r="AO4909" s="405"/>
      <c r="AP4909" s="403"/>
      <c r="AQ4909" s="403"/>
      <c r="AR4909" s="403"/>
      <c r="AS4909" s="403"/>
      <c r="AT4909" s="403"/>
      <c r="AU4909" s="403"/>
      <c r="AV4909" s="405"/>
      <c r="AW4909" s="404"/>
      <c r="AY4909" s="403"/>
      <c r="BC4909" s="403"/>
      <c r="BD4909" s="403"/>
      <c r="BE4909" s="403"/>
      <c r="BF4909" s="403"/>
      <c r="BG4909" s="403"/>
      <c r="BH4909" s="403"/>
      <c r="BI4909" s="403"/>
      <c r="BJ4909" s="403"/>
      <c r="BK4909" s="403"/>
    </row>
    <row r="4910" spans="1:63" x14ac:dyDescent="0.25">
      <c r="A4910" s="405"/>
      <c r="B4910" s="400"/>
      <c r="C4910" s="403"/>
      <c r="D4910" s="403"/>
      <c r="E4910" s="403"/>
      <c r="I4910" s="404"/>
      <c r="Q4910" s="405"/>
      <c r="S4910" s="405"/>
      <c r="T4910" s="403"/>
      <c r="U4910" s="406"/>
      <c r="V4910" s="400"/>
      <c r="W4910" s="405"/>
      <c r="X4910" s="405"/>
      <c r="Y4910" s="403"/>
      <c r="Z4910" s="407"/>
      <c r="AA4910" s="403"/>
      <c r="AB4910" s="405"/>
      <c r="AC4910" s="403"/>
      <c r="AD4910" s="406"/>
      <c r="AG4910" s="403"/>
      <c r="AH4910" s="403"/>
      <c r="AI4910" s="405"/>
      <c r="AL4910" s="403"/>
      <c r="AN4910" s="403"/>
      <c r="AO4910" s="405"/>
      <c r="AP4910" s="403"/>
      <c r="AQ4910" s="403"/>
      <c r="AR4910" s="403"/>
      <c r="AS4910" s="403"/>
      <c r="AT4910" s="403"/>
      <c r="AU4910" s="403"/>
      <c r="AV4910" s="405"/>
      <c r="AW4910" s="404"/>
      <c r="AY4910" s="403"/>
      <c r="BC4910" s="403"/>
      <c r="BD4910" s="403"/>
      <c r="BE4910" s="403"/>
      <c r="BF4910" s="403"/>
      <c r="BG4910" s="403"/>
      <c r="BH4910" s="403"/>
      <c r="BI4910" s="403"/>
      <c r="BJ4910" s="403"/>
      <c r="BK4910" s="403"/>
    </row>
    <row r="4911" spans="1:63" x14ac:dyDescent="0.25">
      <c r="A4911" s="405"/>
      <c r="B4911" s="400"/>
      <c r="C4911" s="403"/>
      <c r="D4911" s="403"/>
      <c r="E4911" s="403"/>
      <c r="I4911" s="404"/>
      <c r="Q4911" s="405"/>
      <c r="S4911" s="405"/>
      <c r="T4911" s="403"/>
      <c r="U4911" s="406"/>
      <c r="V4911" s="400"/>
      <c r="W4911" s="405"/>
      <c r="X4911" s="405"/>
      <c r="Y4911" s="403"/>
      <c r="Z4911" s="407"/>
      <c r="AA4911" s="403"/>
      <c r="AB4911" s="405"/>
      <c r="AC4911" s="403"/>
      <c r="AD4911" s="406"/>
      <c r="AG4911" s="403"/>
      <c r="AH4911" s="403"/>
      <c r="AI4911" s="405"/>
      <c r="AL4911" s="403"/>
      <c r="AN4911" s="403"/>
      <c r="AO4911" s="405"/>
      <c r="AP4911" s="403"/>
      <c r="AQ4911" s="403"/>
      <c r="AR4911" s="403"/>
      <c r="AS4911" s="403"/>
      <c r="AT4911" s="403"/>
      <c r="AU4911" s="403"/>
      <c r="AV4911" s="405"/>
      <c r="AW4911" s="404"/>
      <c r="AY4911" s="403"/>
      <c r="BC4911" s="403"/>
      <c r="BD4911" s="403"/>
      <c r="BE4911" s="403"/>
      <c r="BF4911" s="403"/>
      <c r="BG4911" s="403"/>
      <c r="BH4911" s="403"/>
      <c r="BI4911" s="403"/>
      <c r="BJ4911" s="403"/>
      <c r="BK4911" s="403"/>
    </row>
    <row r="4912" spans="1:63" x14ac:dyDescent="0.25">
      <c r="A4912" s="405"/>
      <c r="B4912" s="400"/>
      <c r="C4912" s="403"/>
      <c r="D4912" s="403"/>
      <c r="E4912" s="403"/>
      <c r="I4912" s="404"/>
      <c r="Q4912" s="405"/>
      <c r="S4912" s="405"/>
      <c r="T4912" s="403"/>
      <c r="U4912" s="406"/>
      <c r="V4912" s="400"/>
      <c r="W4912" s="405"/>
      <c r="X4912" s="405"/>
      <c r="Y4912" s="403"/>
      <c r="Z4912" s="407"/>
      <c r="AA4912" s="403"/>
      <c r="AB4912" s="405"/>
      <c r="AC4912" s="403"/>
      <c r="AD4912" s="406"/>
      <c r="AG4912" s="403"/>
      <c r="AH4912" s="403"/>
      <c r="AI4912" s="405"/>
      <c r="AL4912" s="403"/>
      <c r="AN4912" s="403"/>
      <c r="AO4912" s="405"/>
      <c r="AP4912" s="403"/>
      <c r="AQ4912" s="403"/>
      <c r="AR4912" s="403"/>
      <c r="AS4912" s="403"/>
      <c r="AT4912" s="403"/>
      <c r="AU4912" s="403"/>
      <c r="AV4912" s="405"/>
      <c r="AW4912" s="404"/>
      <c r="AY4912" s="403"/>
      <c r="BC4912" s="403"/>
      <c r="BD4912" s="403"/>
      <c r="BE4912" s="403"/>
      <c r="BF4912" s="403"/>
      <c r="BG4912" s="403"/>
      <c r="BH4912" s="403"/>
      <c r="BI4912" s="403"/>
      <c r="BJ4912" s="403"/>
      <c r="BK4912" s="403"/>
    </row>
    <row r="4913" spans="1:63" x14ac:dyDescent="0.25">
      <c r="A4913" s="405"/>
      <c r="B4913" s="400"/>
      <c r="C4913" s="403"/>
      <c r="D4913" s="403"/>
      <c r="E4913" s="403"/>
      <c r="I4913" s="404"/>
      <c r="Q4913" s="405"/>
      <c r="S4913" s="405"/>
      <c r="T4913" s="403"/>
      <c r="U4913" s="406"/>
      <c r="V4913" s="400"/>
      <c r="W4913" s="405"/>
      <c r="X4913" s="405"/>
      <c r="Y4913" s="403"/>
      <c r="Z4913" s="407"/>
      <c r="AA4913" s="403"/>
      <c r="AB4913" s="405"/>
      <c r="AC4913" s="403"/>
      <c r="AD4913" s="406"/>
      <c r="AG4913" s="403"/>
      <c r="AH4913" s="403"/>
      <c r="AI4913" s="405"/>
      <c r="AL4913" s="403"/>
      <c r="AN4913" s="403"/>
      <c r="AO4913" s="405"/>
      <c r="AP4913" s="403"/>
      <c r="AQ4913" s="403"/>
      <c r="AR4913" s="403"/>
      <c r="AS4913" s="403"/>
      <c r="AT4913" s="403"/>
      <c r="AU4913" s="403"/>
      <c r="AV4913" s="405"/>
      <c r="AW4913" s="404"/>
      <c r="AY4913" s="403"/>
      <c r="BC4913" s="403"/>
      <c r="BD4913" s="403"/>
      <c r="BE4913" s="403"/>
      <c r="BF4913" s="403"/>
      <c r="BG4913" s="403"/>
      <c r="BH4913" s="403"/>
      <c r="BI4913" s="403"/>
      <c r="BJ4913" s="403"/>
      <c r="BK4913" s="403"/>
    </row>
    <row r="4914" spans="1:63" x14ac:dyDescent="0.25">
      <c r="A4914" s="405"/>
      <c r="B4914" s="400"/>
      <c r="C4914" s="403"/>
      <c r="D4914" s="403"/>
      <c r="E4914" s="403"/>
      <c r="I4914" s="404"/>
      <c r="Q4914" s="405"/>
      <c r="S4914" s="405"/>
      <c r="T4914" s="403"/>
      <c r="U4914" s="406"/>
      <c r="V4914" s="400"/>
      <c r="W4914" s="405"/>
      <c r="X4914" s="405"/>
      <c r="Y4914" s="403"/>
      <c r="Z4914" s="407"/>
      <c r="AA4914" s="403"/>
      <c r="AB4914" s="405"/>
      <c r="AC4914" s="403"/>
      <c r="AD4914" s="406"/>
      <c r="AG4914" s="403"/>
      <c r="AH4914" s="403"/>
      <c r="AI4914" s="405"/>
      <c r="AL4914" s="403"/>
      <c r="AN4914" s="403"/>
      <c r="AO4914" s="405"/>
      <c r="AP4914" s="403"/>
      <c r="AQ4914" s="403"/>
      <c r="AR4914" s="403"/>
      <c r="AS4914" s="403"/>
      <c r="AT4914" s="403"/>
      <c r="AU4914" s="403"/>
      <c r="AV4914" s="405"/>
      <c r="AW4914" s="404"/>
      <c r="AY4914" s="403"/>
      <c r="BC4914" s="403"/>
      <c r="BD4914" s="403"/>
      <c r="BE4914" s="403"/>
      <c r="BF4914" s="403"/>
      <c r="BG4914" s="403"/>
      <c r="BH4914" s="403"/>
      <c r="BI4914" s="403"/>
      <c r="BJ4914" s="403"/>
      <c r="BK4914" s="403"/>
    </row>
    <row r="4915" spans="1:63" x14ac:dyDescent="0.25">
      <c r="A4915" s="405"/>
      <c r="B4915" s="400"/>
      <c r="C4915" s="403"/>
      <c r="D4915" s="403"/>
      <c r="E4915" s="403"/>
      <c r="I4915" s="404"/>
      <c r="Q4915" s="405"/>
      <c r="S4915" s="405"/>
      <c r="T4915" s="403"/>
      <c r="U4915" s="406"/>
      <c r="V4915" s="400"/>
      <c r="W4915" s="405"/>
      <c r="X4915" s="405"/>
      <c r="Y4915" s="403"/>
      <c r="Z4915" s="407"/>
      <c r="AA4915" s="403"/>
      <c r="AB4915" s="405"/>
      <c r="AC4915" s="403"/>
      <c r="AD4915" s="406"/>
      <c r="AG4915" s="403"/>
      <c r="AH4915" s="403"/>
      <c r="AI4915" s="405"/>
      <c r="AL4915" s="403"/>
      <c r="AN4915" s="403"/>
      <c r="AO4915" s="405"/>
      <c r="AP4915" s="403"/>
      <c r="AQ4915" s="403"/>
      <c r="AR4915" s="403"/>
      <c r="AS4915" s="403"/>
      <c r="AT4915" s="403"/>
      <c r="AU4915" s="403"/>
      <c r="AV4915" s="405"/>
      <c r="AW4915" s="404"/>
      <c r="AY4915" s="403"/>
      <c r="BC4915" s="403"/>
      <c r="BD4915" s="403"/>
      <c r="BE4915" s="403"/>
      <c r="BF4915" s="403"/>
      <c r="BG4915" s="403"/>
      <c r="BH4915" s="403"/>
      <c r="BI4915" s="403"/>
      <c r="BJ4915" s="403"/>
      <c r="BK4915" s="403"/>
    </row>
    <row r="4916" spans="1:63" x14ac:dyDescent="0.25">
      <c r="A4916" s="405"/>
      <c r="B4916" s="400"/>
      <c r="C4916" s="403"/>
      <c r="D4916" s="403"/>
      <c r="E4916" s="403"/>
      <c r="I4916" s="404"/>
      <c r="Q4916" s="405"/>
      <c r="S4916" s="405"/>
      <c r="T4916" s="403"/>
      <c r="U4916" s="406"/>
      <c r="V4916" s="400"/>
      <c r="W4916" s="405"/>
      <c r="X4916" s="405"/>
      <c r="Y4916" s="403"/>
      <c r="Z4916" s="407"/>
      <c r="AA4916" s="403"/>
      <c r="AB4916" s="405"/>
      <c r="AC4916" s="403"/>
      <c r="AD4916" s="406"/>
      <c r="AG4916" s="403"/>
      <c r="AH4916" s="403"/>
      <c r="AI4916" s="405"/>
      <c r="AL4916" s="403"/>
      <c r="AN4916" s="403"/>
      <c r="AO4916" s="405"/>
      <c r="AP4916" s="403"/>
      <c r="AQ4916" s="403"/>
      <c r="AR4916" s="403"/>
      <c r="AS4916" s="403"/>
      <c r="AT4916" s="403"/>
      <c r="AU4916" s="403"/>
      <c r="AV4916" s="405"/>
      <c r="AW4916" s="404"/>
      <c r="AY4916" s="403"/>
      <c r="BC4916" s="403"/>
      <c r="BD4916" s="403"/>
      <c r="BE4916" s="403"/>
      <c r="BF4916" s="403"/>
      <c r="BG4916" s="403"/>
      <c r="BH4916" s="403"/>
      <c r="BI4916" s="403"/>
      <c r="BJ4916" s="403"/>
      <c r="BK4916" s="403"/>
    </row>
    <row r="4917" spans="1:63" x14ac:dyDescent="0.25">
      <c r="A4917" s="405"/>
      <c r="B4917" s="400"/>
      <c r="C4917" s="403"/>
      <c r="D4917" s="403"/>
      <c r="E4917" s="403"/>
      <c r="I4917" s="404"/>
      <c r="Q4917" s="405"/>
      <c r="S4917" s="405"/>
      <c r="T4917" s="403"/>
      <c r="U4917" s="406"/>
      <c r="V4917" s="400"/>
      <c r="W4917" s="405"/>
      <c r="X4917" s="405"/>
      <c r="Y4917" s="403"/>
      <c r="Z4917" s="407"/>
      <c r="AA4917" s="403"/>
      <c r="AB4917" s="405"/>
      <c r="AC4917" s="403"/>
      <c r="AD4917" s="406"/>
      <c r="AG4917" s="403"/>
      <c r="AH4917" s="403"/>
      <c r="AI4917" s="405"/>
      <c r="AL4917" s="403"/>
      <c r="AN4917" s="403"/>
      <c r="AO4917" s="405"/>
      <c r="AP4917" s="403"/>
      <c r="AQ4917" s="403"/>
      <c r="AR4917" s="403"/>
      <c r="AS4917" s="403"/>
      <c r="AT4917" s="403"/>
      <c r="AU4917" s="403"/>
      <c r="AV4917" s="405"/>
      <c r="AW4917" s="404"/>
      <c r="AY4917" s="403"/>
      <c r="BC4917" s="403"/>
      <c r="BD4917" s="403"/>
      <c r="BE4917" s="403"/>
      <c r="BF4917" s="403"/>
      <c r="BG4917" s="403"/>
      <c r="BH4917" s="403"/>
      <c r="BI4917" s="403"/>
      <c r="BJ4917" s="403"/>
      <c r="BK4917" s="403"/>
    </row>
    <row r="4918" spans="1:63" x14ac:dyDescent="0.25">
      <c r="A4918" s="405"/>
      <c r="B4918" s="400"/>
      <c r="C4918" s="403"/>
      <c r="D4918" s="403"/>
      <c r="E4918" s="403"/>
      <c r="I4918" s="404"/>
      <c r="Q4918" s="405"/>
      <c r="S4918" s="405"/>
      <c r="T4918" s="403"/>
      <c r="U4918" s="406"/>
      <c r="V4918" s="400"/>
      <c r="W4918" s="405"/>
      <c r="X4918" s="405"/>
      <c r="Y4918" s="403"/>
      <c r="Z4918" s="407"/>
      <c r="AA4918" s="403"/>
      <c r="AB4918" s="405"/>
      <c r="AC4918" s="403"/>
      <c r="AD4918" s="406"/>
      <c r="AG4918" s="403"/>
      <c r="AH4918" s="403"/>
      <c r="AI4918" s="405"/>
      <c r="AL4918" s="403"/>
      <c r="AN4918" s="403"/>
      <c r="AO4918" s="405"/>
      <c r="AP4918" s="403"/>
      <c r="AQ4918" s="403"/>
      <c r="AR4918" s="403"/>
      <c r="AS4918" s="403"/>
      <c r="AT4918" s="403"/>
      <c r="AU4918" s="403"/>
      <c r="AV4918" s="405"/>
      <c r="AW4918" s="404"/>
      <c r="AY4918" s="403"/>
      <c r="BC4918" s="403"/>
      <c r="BD4918" s="403"/>
      <c r="BE4918" s="403"/>
      <c r="BF4918" s="403"/>
      <c r="BG4918" s="403"/>
      <c r="BH4918" s="403"/>
      <c r="BI4918" s="403"/>
      <c r="BJ4918" s="403"/>
      <c r="BK4918" s="403"/>
    </row>
    <row r="4919" spans="1:63" x14ac:dyDescent="0.25">
      <c r="A4919" s="405"/>
      <c r="B4919" s="400"/>
      <c r="C4919" s="403"/>
      <c r="D4919" s="403"/>
      <c r="E4919" s="403"/>
      <c r="I4919" s="404"/>
      <c r="Q4919" s="405"/>
      <c r="S4919" s="405"/>
      <c r="T4919" s="403"/>
      <c r="U4919" s="406"/>
      <c r="V4919" s="400"/>
      <c r="W4919" s="405"/>
      <c r="X4919" s="405"/>
      <c r="Y4919" s="403"/>
      <c r="Z4919" s="407"/>
      <c r="AA4919" s="403"/>
      <c r="AB4919" s="405"/>
      <c r="AC4919" s="403"/>
      <c r="AD4919" s="406"/>
      <c r="AG4919" s="403"/>
      <c r="AH4919" s="403"/>
      <c r="AI4919" s="405"/>
      <c r="AL4919" s="403"/>
      <c r="AN4919" s="403"/>
      <c r="AO4919" s="405"/>
      <c r="AP4919" s="403"/>
      <c r="AQ4919" s="403"/>
      <c r="AR4919" s="403"/>
      <c r="AS4919" s="403"/>
      <c r="AT4919" s="403"/>
      <c r="AU4919" s="403"/>
      <c r="AV4919" s="405"/>
      <c r="AW4919" s="404"/>
      <c r="AY4919" s="403"/>
      <c r="BC4919" s="403"/>
      <c r="BD4919" s="403"/>
      <c r="BE4919" s="403"/>
      <c r="BF4919" s="403"/>
      <c r="BG4919" s="403"/>
      <c r="BH4919" s="403"/>
      <c r="BI4919" s="403"/>
      <c r="BJ4919" s="403"/>
      <c r="BK4919" s="403"/>
    </row>
    <row r="4920" spans="1:63" x14ac:dyDescent="0.25">
      <c r="A4920" s="405"/>
      <c r="B4920" s="400"/>
      <c r="C4920" s="403"/>
      <c r="D4920" s="403"/>
      <c r="E4920" s="403"/>
      <c r="I4920" s="404"/>
      <c r="Q4920" s="405"/>
      <c r="S4920" s="405"/>
      <c r="T4920" s="403"/>
      <c r="U4920" s="406"/>
      <c r="V4920" s="400"/>
      <c r="W4920" s="405"/>
      <c r="X4920" s="405"/>
      <c r="Y4920" s="403"/>
      <c r="Z4920" s="407"/>
      <c r="AA4920" s="403"/>
      <c r="AB4920" s="405"/>
      <c r="AC4920" s="403"/>
      <c r="AD4920" s="406"/>
      <c r="AG4920" s="403"/>
      <c r="AH4920" s="403"/>
      <c r="AI4920" s="405"/>
      <c r="AL4920" s="403"/>
      <c r="AN4920" s="403"/>
      <c r="AO4920" s="405"/>
      <c r="AP4920" s="403"/>
      <c r="AQ4920" s="403"/>
      <c r="AR4920" s="403"/>
      <c r="AS4920" s="403"/>
      <c r="AT4920" s="403"/>
      <c r="AU4920" s="403"/>
      <c r="AV4920" s="405"/>
      <c r="AW4920" s="404"/>
      <c r="AY4920" s="403"/>
      <c r="BC4920" s="403"/>
      <c r="BD4920" s="403"/>
      <c r="BE4920" s="403"/>
      <c r="BF4920" s="403"/>
      <c r="BG4920" s="403"/>
      <c r="BH4920" s="403"/>
      <c r="BI4920" s="403"/>
      <c r="BJ4920" s="403"/>
      <c r="BK4920" s="403"/>
    </row>
    <row r="4921" spans="1:63" x14ac:dyDescent="0.25">
      <c r="A4921" s="405"/>
      <c r="B4921" s="400"/>
      <c r="C4921" s="403"/>
      <c r="D4921" s="403"/>
      <c r="E4921" s="403"/>
      <c r="I4921" s="404"/>
      <c r="Q4921" s="405"/>
      <c r="S4921" s="405"/>
      <c r="T4921" s="403"/>
      <c r="U4921" s="406"/>
      <c r="V4921" s="400"/>
      <c r="W4921" s="405"/>
      <c r="X4921" s="405"/>
      <c r="Y4921" s="403"/>
      <c r="Z4921" s="407"/>
      <c r="AA4921" s="403"/>
      <c r="AB4921" s="405"/>
      <c r="AC4921" s="403"/>
      <c r="AD4921" s="406"/>
      <c r="AG4921" s="403"/>
      <c r="AH4921" s="403"/>
      <c r="AI4921" s="405"/>
      <c r="AL4921" s="403"/>
      <c r="AN4921" s="403"/>
      <c r="AO4921" s="405"/>
      <c r="AP4921" s="403"/>
      <c r="AQ4921" s="403"/>
      <c r="AR4921" s="403"/>
      <c r="AS4921" s="403"/>
      <c r="AT4921" s="403"/>
      <c r="AU4921" s="403"/>
      <c r="AV4921" s="405"/>
      <c r="AW4921" s="404"/>
      <c r="AY4921" s="403"/>
      <c r="BC4921" s="403"/>
      <c r="BD4921" s="403"/>
      <c r="BE4921" s="403"/>
      <c r="BF4921" s="403"/>
      <c r="BG4921" s="403"/>
      <c r="BH4921" s="403"/>
      <c r="BI4921" s="403"/>
      <c r="BJ4921" s="403"/>
      <c r="BK4921" s="403"/>
    </row>
    <row r="4922" spans="1:63" x14ac:dyDescent="0.25">
      <c r="A4922" s="405"/>
      <c r="B4922" s="400"/>
      <c r="C4922" s="403"/>
      <c r="D4922" s="403"/>
      <c r="E4922" s="403"/>
      <c r="I4922" s="404"/>
      <c r="Q4922" s="405"/>
      <c r="S4922" s="405"/>
      <c r="T4922" s="403"/>
      <c r="U4922" s="406"/>
      <c r="V4922" s="400"/>
      <c r="W4922" s="405"/>
      <c r="X4922" s="405"/>
      <c r="Y4922" s="403"/>
      <c r="Z4922" s="407"/>
      <c r="AA4922" s="403"/>
      <c r="AB4922" s="405"/>
      <c r="AC4922" s="403"/>
      <c r="AD4922" s="406"/>
      <c r="AG4922" s="403"/>
      <c r="AH4922" s="403"/>
      <c r="AI4922" s="405"/>
      <c r="AL4922" s="403"/>
      <c r="AN4922" s="403"/>
      <c r="AO4922" s="405"/>
      <c r="AP4922" s="403"/>
      <c r="AQ4922" s="403"/>
      <c r="AR4922" s="403"/>
      <c r="AS4922" s="403"/>
      <c r="AT4922" s="403"/>
      <c r="AU4922" s="403"/>
      <c r="AV4922" s="405"/>
      <c r="AW4922" s="404"/>
      <c r="AY4922" s="403"/>
      <c r="BC4922" s="403"/>
      <c r="BD4922" s="403"/>
      <c r="BE4922" s="403"/>
      <c r="BF4922" s="403"/>
      <c r="BG4922" s="403"/>
      <c r="BH4922" s="403"/>
      <c r="BI4922" s="403"/>
      <c r="BJ4922" s="403"/>
      <c r="BK4922" s="403"/>
    </row>
    <row r="4923" spans="1:63" x14ac:dyDescent="0.25">
      <c r="A4923" s="405"/>
      <c r="B4923" s="400"/>
      <c r="C4923" s="403"/>
      <c r="D4923" s="403"/>
      <c r="E4923" s="403"/>
      <c r="I4923" s="404"/>
      <c r="Q4923" s="405"/>
      <c r="S4923" s="405"/>
      <c r="T4923" s="403"/>
      <c r="U4923" s="406"/>
      <c r="V4923" s="400"/>
      <c r="W4923" s="405"/>
      <c r="X4923" s="405"/>
      <c r="Y4923" s="403"/>
      <c r="Z4923" s="407"/>
      <c r="AA4923" s="403"/>
      <c r="AB4923" s="405"/>
      <c r="AC4923" s="403"/>
      <c r="AD4923" s="406"/>
      <c r="AG4923" s="403"/>
      <c r="AH4923" s="403"/>
      <c r="AI4923" s="405"/>
      <c r="AL4923" s="403"/>
      <c r="AN4923" s="403"/>
      <c r="AO4923" s="405"/>
      <c r="AP4923" s="403"/>
      <c r="AQ4923" s="403"/>
      <c r="AR4923" s="403"/>
      <c r="AS4923" s="403"/>
      <c r="AT4923" s="403"/>
      <c r="AU4923" s="403"/>
      <c r="AV4923" s="405"/>
      <c r="AW4923" s="404"/>
      <c r="AY4923" s="403"/>
      <c r="BC4923" s="403"/>
      <c r="BD4923" s="403"/>
      <c r="BE4923" s="403"/>
      <c r="BF4923" s="403"/>
      <c r="BG4923" s="403"/>
      <c r="BH4923" s="403"/>
      <c r="BI4923" s="403"/>
      <c r="BJ4923" s="403"/>
      <c r="BK4923" s="403"/>
    </row>
    <row r="4924" spans="1:63" x14ac:dyDescent="0.25">
      <c r="A4924" s="405"/>
      <c r="B4924" s="400"/>
      <c r="C4924" s="403"/>
      <c r="D4924" s="403"/>
      <c r="E4924" s="403"/>
      <c r="I4924" s="404"/>
      <c r="Q4924" s="405"/>
      <c r="S4924" s="405"/>
      <c r="T4924" s="403"/>
      <c r="U4924" s="406"/>
      <c r="V4924" s="400"/>
      <c r="W4924" s="405"/>
      <c r="X4924" s="405"/>
      <c r="Y4924" s="403"/>
      <c r="Z4924" s="407"/>
      <c r="AA4924" s="403"/>
      <c r="AB4924" s="405"/>
      <c r="AC4924" s="403"/>
      <c r="AD4924" s="406"/>
      <c r="AG4924" s="403"/>
      <c r="AH4924" s="403"/>
      <c r="AI4924" s="405"/>
      <c r="AL4924" s="403"/>
      <c r="AN4924" s="403"/>
      <c r="AO4924" s="405"/>
      <c r="AP4924" s="403"/>
      <c r="AQ4924" s="403"/>
      <c r="AR4924" s="403"/>
      <c r="AS4924" s="403"/>
      <c r="AT4924" s="403"/>
      <c r="AU4924" s="403"/>
      <c r="AV4924" s="405"/>
      <c r="AW4924" s="404"/>
      <c r="AY4924" s="403"/>
      <c r="BC4924" s="403"/>
      <c r="BD4924" s="403"/>
      <c r="BE4924" s="403"/>
      <c r="BF4924" s="403"/>
      <c r="BG4924" s="403"/>
      <c r="BH4924" s="403"/>
      <c r="BI4924" s="403"/>
      <c r="BJ4924" s="403"/>
      <c r="BK4924" s="403"/>
    </row>
    <row r="4925" spans="1:63" x14ac:dyDescent="0.25">
      <c r="A4925" s="405"/>
      <c r="B4925" s="400"/>
      <c r="C4925" s="403"/>
      <c r="D4925" s="403"/>
      <c r="E4925" s="403"/>
      <c r="I4925" s="404"/>
      <c r="Q4925" s="405"/>
      <c r="S4925" s="405"/>
      <c r="T4925" s="403"/>
      <c r="U4925" s="406"/>
      <c r="V4925" s="400"/>
      <c r="W4925" s="405"/>
      <c r="X4925" s="405"/>
      <c r="Y4925" s="403"/>
      <c r="Z4925" s="407"/>
      <c r="AA4925" s="403"/>
      <c r="AB4925" s="405"/>
      <c r="AC4925" s="403"/>
      <c r="AD4925" s="406"/>
      <c r="AG4925" s="403"/>
      <c r="AH4925" s="403"/>
      <c r="AI4925" s="405"/>
      <c r="AL4925" s="403"/>
      <c r="AN4925" s="403"/>
      <c r="AO4925" s="405"/>
      <c r="AP4925" s="403"/>
      <c r="AQ4925" s="403"/>
      <c r="AR4925" s="403"/>
      <c r="AS4925" s="403"/>
      <c r="AT4925" s="403"/>
      <c r="AU4925" s="403"/>
      <c r="AV4925" s="405"/>
      <c r="AW4925" s="404"/>
      <c r="AY4925" s="403"/>
      <c r="BC4925" s="403"/>
      <c r="BD4925" s="403"/>
      <c r="BE4925" s="403"/>
      <c r="BF4925" s="403"/>
      <c r="BG4925" s="403"/>
      <c r="BH4925" s="403"/>
      <c r="BI4925" s="403"/>
      <c r="BJ4925" s="403"/>
      <c r="BK4925" s="403"/>
    </row>
    <row r="4926" spans="1:63" x14ac:dyDescent="0.25">
      <c r="A4926" s="405"/>
      <c r="B4926" s="400"/>
      <c r="C4926" s="403"/>
      <c r="D4926" s="403"/>
      <c r="E4926" s="403"/>
      <c r="I4926" s="404"/>
      <c r="Q4926" s="405"/>
      <c r="S4926" s="405"/>
      <c r="T4926" s="403"/>
      <c r="U4926" s="406"/>
      <c r="V4926" s="400"/>
      <c r="W4926" s="405"/>
      <c r="X4926" s="405"/>
      <c r="Y4926" s="403"/>
      <c r="Z4926" s="407"/>
      <c r="AA4926" s="403"/>
      <c r="AB4926" s="405"/>
      <c r="AC4926" s="403"/>
      <c r="AD4926" s="406"/>
      <c r="AG4926" s="403"/>
      <c r="AH4926" s="403"/>
      <c r="AI4926" s="405"/>
      <c r="AL4926" s="403"/>
      <c r="AN4926" s="403"/>
      <c r="AO4926" s="405"/>
      <c r="AP4926" s="403"/>
      <c r="AQ4926" s="403"/>
      <c r="AR4926" s="403"/>
      <c r="AS4926" s="403"/>
      <c r="AT4926" s="403"/>
      <c r="AU4926" s="403"/>
      <c r="AV4926" s="405"/>
      <c r="AW4926" s="404"/>
      <c r="AY4926" s="403"/>
      <c r="BC4926" s="403"/>
      <c r="BD4926" s="403"/>
      <c r="BE4926" s="403"/>
      <c r="BF4926" s="403"/>
      <c r="BG4926" s="403"/>
      <c r="BH4926" s="403"/>
      <c r="BI4926" s="403"/>
      <c r="BJ4926" s="403"/>
      <c r="BK4926" s="403"/>
    </row>
    <row r="4927" spans="1:63" x14ac:dyDescent="0.25">
      <c r="A4927" s="405"/>
      <c r="B4927" s="400"/>
      <c r="C4927" s="403"/>
      <c r="D4927" s="403"/>
      <c r="E4927" s="403"/>
      <c r="I4927" s="404"/>
      <c r="Q4927" s="405"/>
      <c r="S4927" s="405"/>
      <c r="T4927" s="403"/>
      <c r="U4927" s="406"/>
      <c r="V4927" s="400"/>
      <c r="W4927" s="405"/>
      <c r="X4927" s="405"/>
      <c r="Y4927" s="403"/>
      <c r="Z4927" s="407"/>
      <c r="AA4927" s="403"/>
      <c r="AB4927" s="405"/>
      <c r="AC4927" s="403"/>
      <c r="AD4927" s="406"/>
      <c r="AG4927" s="403"/>
      <c r="AH4927" s="403"/>
      <c r="AI4927" s="405"/>
      <c r="AL4927" s="403"/>
      <c r="AN4927" s="403"/>
      <c r="AO4927" s="405"/>
      <c r="AP4927" s="403"/>
      <c r="AQ4927" s="403"/>
      <c r="AR4927" s="403"/>
      <c r="AS4927" s="403"/>
      <c r="AT4927" s="403"/>
      <c r="AU4927" s="403"/>
      <c r="AV4927" s="405"/>
      <c r="AW4927" s="404"/>
      <c r="AY4927" s="403"/>
      <c r="BC4927" s="403"/>
      <c r="BD4927" s="403"/>
      <c r="BE4927" s="403"/>
      <c r="BF4927" s="403"/>
      <c r="BG4927" s="403"/>
      <c r="BH4927" s="403"/>
      <c r="BI4927" s="403"/>
      <c r="BJ4927" s="403"/>
      <c r="BK4927" s="403"/>
    </row>
    <row r="4928" spans="1:63" x14ac:dyDescent="0.25">
      <c r="A4928" s="405"/>
      <c r="B4928" s="400"/>
      <c r="C4928" s="403"/>
      <c r="D4928" s="403"/>
      <c r="E4928" s="403"/>
      <c r="I4928" s="404"/>
      <c r="Q4928" s="405"/>
      <c r="S4928" s="405"/>
      <c r="T4928" s="403"/>
      <c r="U4928" s="406"/>
      <c r="V4928" s="400"/>
      <c r="W4928" s="405"/>
      <c r="X4928" s="405"/>
      <c r="Y4928" s="403"/>
      <c r="Z4928" s="407"/>
      <c r="AA4928" s="403"/>
      <c r="AB4928" s="405"/>
      <c r="AC4928" s="403"/>
      <c r="AD4928" s="406"/>
      <c r="AG4928" s="403"/>
      <c r="AH4928" s="403"/>
      <c r="AI4928" s="405"/>
      <c r="AL4928" s="403"/>
      <c r="AN4928" s="403"/>
      <c r="AO4928" s="405"/>
      <c r="AP4928" s="403"/>
      <c r="AQ4928" s="403"/>
      <c r="AR4928" s="403"/>
      <c r="AS4928" s="403"/>
      <c r="AT4928" s="403"/>
      <c r="AU4928" s="403"/>
      <c r="AV4928" s="405"/>
      <c r="AW4928" s="404"/>
      <c r="AY4928" s="403"/>
      <c r="BC4928" s="403"/>
      <c r="BD4928" s="403"/>
      <c r="BE4928" s="403"/>
      <c r="BF4928" s="403"/>
      <c r="BG4928" s="403"/>
      <c r="BH4928" s="403"/>
      <c r="BI4928" s="403"/>
      <c r="BJ4928" s="403"/>
      <c r="BK4928" s="403"/>
    </row>
    <row r="4929" spans="1:63" x14ac:dyDescent="0.25">
      <c r="A4929" s="405"/>
      <c r="B4929" s="400"/>
      <c r="C4929" s="403"/>
      <c r="D4929" s="403"/>
      <c r="E4929" s="403"/>
      <c r="I4929" s="404"/>
      <c r="Q4929" s="405"/>
      <c r="S4929" s="405"/>
      <c r="T4929" s="403"/>
      <c r="U4929" s="406"/>
      <c r="V4929" s="400"/>
      <c r="W4929" s="405"/>
      <c r="X4929" s="405"/>
      <c r="Y4929" s="403"/>
      <c r="Z4929" s="407"/>
      <c r="AA4929" s="403"/>
      <c r="AB4929" s="405"/>
      <c r="AC4929" s="403"/>
      <c r="AD4929" s="406"/>
      <c r="AG4929" s="403"/>
      <c r="AH4929" s="403"/>
      <c r="AI4929" s="405"/>
      <c r="AL4929" s="403"/>
      <c r="AN4929" s="403"/>
      <c r="AO4929" s="405"/>
      <c r="AP4929" s="403"/>
      <c r="AQ4929" s="403"/>
      <c r="AR4929" s="403"/>
      <c r="AS4929" s="403"/>
      <c r="AT4929" s="403"/>
      <c r="AU4929" s="403"/>
      <c r="AV4929" s="405"/>
      <c r="AW4929" s="404"/>
      <c r="AY4929" s="403"/>
      <c r="BC4929" s="403"/>
      <c r="BD4929" s="403"/>
      <c r="BE4929" s="403"/>
      <c r="BF4929" s="403"/>
      <c r="BG4929" s="403"/>
      <c r="BH4929" s="403"/>
      <c r="BI4929" s="403"/>
      <c r="BJ4929" s="403"/>
      <c r="BK4929" s="403"/>
    </row>
    <row r="4930" spans="1:63" x14ac:dyDescent="0.25">
      <c r="A4930" s="405"/>
      <c r="B4930" s="400"/>
      <c r="C4930" s="403"/>
      <c r="D4930" s="403"/>
      <c r="E4930" s="403"/>
      <c r="I4930" s="404"/>
      <c r="Q4930" s="405"/>
      <c r="S4930" s="405"/>
      <c r="T4930" s="403"/>
      <c r="U4930" s="406"/>
      <c r="V4930" s="400"/>
      <c r="W4930" s="405"/>
      <c r="X4930" s="405"/>
      <c r="Y4930" s="403"/>
      <c r="Z4930" s="407"/>
      <c r="AA4930" s="403"/>
      <c r="AB4930" s="405"/>
      <c r="AC4930" s="403"/>
      <c r="AD4930" s="406"/>
      <c r="AG4930" s="403"/>
      <c r="AH4930" s="403"/>
      <c r="AI4930" s="405"/>
      <c r="AL4930" s="403"/>
      <c r="AN4930" s="403"/>
      <c r="AO4930" s="405"/>
      <c r="AP4930" s="403"/>
      <c r="AQ4930" s="403"/>
      <c r="AR4930" s="403"/>
      <c r="AS4930" s="403"/>
      <c r="AT4930" s="403"/>
      <c r="AU4930" s="403"/>
      <c r="AV4930" s="405"/>
      <c r="AW4930" s="404"/>
      <c r="AY4930" s="403"/>
      <c r="BC4930" s="403"/>
      <c r="BD4930" s="403"/>
      <c r="BE4930" s="403"/>
      <c r="BF4930" s="403"/>
      <c r="BG4930" s="403"/>
      <c r="BH4930" s="403"/>
      <c r="BI4930" s="403"/>
      <c r="BJ4930" s="403"/>
      <c r="BK4930" s="403"/>
    </row>
    <row r="4931" spans="1:63" x14ac:dyDescent="0.25">
      <c r="A4931" s="405"/>
      <c r="B4931" s="400"/>
      <c r="C4931" s="403"/>
      <c r="D4931" s="403"/>
      <c r="E4931" s="403"/>
      <c r="I4931" s="404"/>
      <c r="Q4931" s="405"/>
      <c r="S4931" s="405"/>
      <c r="T4931" s="403"/>
      <c r="U4931" s="406"/>
      <c r="V4931" s="400"/>
      <c r="W4931" s="405"/>
      <c r="X4931" s="405"/>
      <c r="Y4931" s="403"/>
      <c r="Z4931" s="407"/>
      <c r="AA4931" s="403"/>
      <c r="AB4931" s="405"/>
      <c r="AC4931" s="403"/>
      <c r="AD4931" s="406"/>
      <c r="AG4931" s="403"/>
      <c r="AH4931" s="403"/>
      <c r="AI4931" s="405"/>
      <c r="AL4931" s="403"/>
      <c r="AN4931" s="403"/>
      <c r="AO4931" s="405"/>
      <c r="AP4931" s="403"/>
      <c r="AQ4931" s="403"/>
      <c r="AR4931" s="403"/>
      <c r="AS4931" s="403"/>
      <c r="AT4931" s="403"/>
      <c r="AU4931" s="403"/>
      <c r="AV4931" s="405"/>
      <c r="AW4931" s="404"/>
      <c r="AY4931" s="403"/>
      <c r="BC4931" s="403"/>
      <c r="BD4931" s="403"/>
      <c r="BE4931" s="403"/>
      <c r="BF4931" s="403"/>
      <c r="BG4931" s="403"/>
      <c r="BH4931" s="403"/>
      <c r="BI4931" s="403"/>
      <c r="BJ4931" s="403"/>
      <c r="BK4931" s="403"/>
    </row>
    <row r="4932" spans="1:63" x14ac:dyDescent="0.25">
      <c r="A4932" s="405"/>
      <c r="B4932" s="400"/>
      <c r="C4932" s="403"/>
      <c r="D4932" s="403"/>
      <c r="E4932" s="403"/>
      <c r="I4932" s="404"/>
      <c r="Q4932" s="405"/>
      <c r="S4932" s="405"/>
      <c r="T4932" s="403"/>
      <c r="U4932" s="406"/>
      <c r="V4932" s="400"/>
      <c r="W4932" s="405"/>
      <c r="X4932" s="405"/>
      <c r="Y4932" s="403"/>
      <c r="Z4932" s="407"/>
      <c r="AA4932" s="403"/>
      <c r="AB4932" s="405"/>
      <c r="AC4932" s="403"/>
      <c r="AD4932" s="406"/>
      <c r="AG4932" s="403"/>
      <c r="AH4932" s="403"/>
      <c r="AI4932" s="405"/>
      <c r="AL4932" s="403"/>
      <c r="AN4932" s="403"/>
      <c r="AO4932" s="405"/>
      <c r="AP4932" s="403"/>
      <c r="AQ4932" s="403"/>
      <c r="AR4932" s="403"/>
      <c r="AS4932" s="403"/>
      <c r="AT4932" s="403"/>
      <c r="AU4932" s="403"/>
      <c r="AV4932" s="405"/>
      <c r="AW4932" s="404"/>
      <c r="AY4932" s="403"/>
      <c r="BC4932" s="403"/>
      <c r="BD4932" s="403"/>
      <c r="BE4932" s="403"/>
      <c r="BF4932" s="403"/>
      <c r="BG4932" s="403"/>
      <c r="BH4932" s="403"/>
      <c r="BI4932" s="403"/>
      <c r="BJ4932" s="403"/>
      <c r="BK4932" s="403"/>
    </row>
    <row r="4933" spans="1:63" x14ac:dyDescent="0.25">
      <c r="A4933" s="405"/>
      <c r="B4933" s="400"/>
      <c r="C4933" s="403"/>
      <c r="D4933" s="403"/>
      <c r="E4933" s="403"/>
      <c r="I4933" s="404"/>
      <c r="Q4933" s="405"/>
      <c r="S4933" s="405"/>
      <c r="T4933" s="403"/>
      <c r="U4933" s="406"/>
      <c r="V4933" s="400"/>
      <c r="W4933" s="405"/>
      <c r="X4933" s="405"/>
      <c r="Y4933" s="403"/>
      <c r="Z4933" s="407"/>
      <c r="AA4933" s="403"/>
      <c r="AB4933" s="405"/>
      <c r="AC4933" s="403"/>
      <c r="AD4933" s="406"/>
      <c r="AG4933" s="403"/>
      <c r="AH4933" s="403"/>
      <c r="AI4933" s="405"/>
      <c r="AL4933" s="403"/>
      <c r="AN4933" s="403"/>
      <c r="AO4933" s="405"/>
      <c r="AP4933" s="403"/>
      <c r="AQ4933" s="403"/>
      <c r="AR4933" s="403"/>
      <c r="AS4933" s="403"/>
      <c r="AT4933" s="403"/>
      <c r="AU4933" s="403"/>
      <c r="AV4933" s="405"/>
      <c r="AW4933" s="404"/>
      <c r="AY4933" s="403"/>
      <c r="BC4933" s="403"/>
      <c r="BD4933" s="403"/>
      <c r="BE4933" s="403"/>
      <c r="BF4933" s="403"/>
      <c r="BG4933" s="403"/>
      <c r="BH4933" s="403"/>
      <c r="BI4933" s="403"/>
      <c r="BJ4933" s="403"/>
      <c r="BK4933" s="403"/>
    </row>
    <row r="4934" spans="1:63" x14ac:dyDescent="0.25">
      <c r="A4934" s="405"/>
      <c r="B4934" s="400"/>
      <c r="C4934" s="403"/>
      <c r="D4934" s="403"/>
      <c r="E4934" s="403"/>
      <c r="I4934" s="404"/>
      <c r="Q4934" s="405"/>
      <c r="S4934" s="405"/>
      <c r="T4934" s="403"/>
      <c r="U4934" s="406"/>
      <c r="V4934" s="400"/>
      <c r="W4934" s="405"/>
      <c r="X4934" s="405"/>
      <c r="Y4934" s="403"/>
      <c r="Z4934" s="407"/>
      <c r="AA4934" s="403"/>
      <c r="AB4934" s="405"/>
      <c r="AC4934" s="403"/>
      <c r="AD4934" s="406"/>
      <c r="AG4934" s="403"/>
      <c r="AH4934" s="403"/>
      <c r="AI4934" s="405"/>
      <c r="AL4934" s="403"/>
      <c r="AN4934" s="403"/>
      <c r="AO4934" s="405"/>
      <c r="AP4934" s="403"/>
      <c r="AQ4934" s="403"/>
      <c r="AR4934" s="403"/>
      <c r="AS4934" s="403"/>
      <c r="AT4934" s="403"/>
      <c r="AU4934" s="403"/>
      <c r="AV4934" s="405"/>
      <c r="AW4934" s="404"/>
      <c r="AY4934" s="403"/>
      <c r="BC4934" s="403"/>
      <c r="BD4934" s="403"/>
      <c r="BE4934" s="403"/>
      <c r="BF4934" s="403"/>
      <c r="BG4934" s="403"/>
      <c r="BH4934" s="403"/>
      <c r="BI4934" s="403"/>
      <c r="BJ4934" s="403"/>
      <c r="BK4934" s="403"/>
    </row>
    <row r="4935" spans="1:63" x14ac:dyDescent="0.25">
      <c r="A4935" s="405"/>
      <c r="B4935" s="400"/>
      <c r="C4935" s="403"/>
      <c r="D4935" s="403"/>
      <c r="E4935" s="403"/>
      <c r="I4935" s="404"/>
      <c r="Q4935" s="405"/>
      <c r="S4935" s="405"/>
      <c r="T4935" s="403"/>
      <c r="U4935" s="406"/>
      <c r="V4935" s="400"/>
      <c r="W4935" s="405"/>
      <c r="X4935" s="405"/>
      <c r="Y4935" s="403"/>
      <c r="Z4935" s="407"/>
      <c r="AA4935" s="403"/>
      <c r="AB4935" s="405"/>
      <c r="AC4935" s="403"/>
      <c r="AD4935" s="406"/>
      <c r="AG4935" s="403"/>
      <c r="AH4935" s="403"/>
      <c r="AI4935" s="405"/>
      <c r="AL4935" s="403"/>
      <c r="AN4935" s="403"/>
      <c r="AO4935" s="405"/>
      <c r="AP4935" s="403"/>
      <c r="AQ4935" s="403"/>
      <c r="AR4935" s="403"/>
      <c r="AS4935" s="403"/>
      <c r="AT4935" s="403"/>
      <c r="AU4935" s="403"/>
      <c r="AV4935" s="405"/>
      <c r="AW4935" s="404"/>
      <c r="AY4935" s="403"/>
      <c r="BC4935" s="403"/>
      <c r="BD4935" s="403"/>
      <c r="BE4935" s="403"/>
      <c r="BF4935" s="403"/>
      <c r="BG4935" s="403"/>
      <c r="BH4935" s="403"/>
      <c r="BI4935" s="403"/>
      <c r="BJ4935" s="403"/>
      <c r="BK4935" s="403"/>
    </row>
    <row r="4936" spans="1:63" x14ac:dyDescent="0.25">
      <c r="A4936" s="405"/>
      <c r="B4936" s="400"/>
      <c r="C4936" s="403"/>
      <c r="D4936" s="403"/>
      <c r="E4936" s="403"/>
      <c r="I4936" s="404"/>
      <c r="Q4936" s="405"/>
      <c r="S4936" s="405"/>
      <c r="T4936" s="403"/>
      <c r="U4936" s="406"/>
      <c r="V4936" s="400"/>
      <c r="W4936" s="405"/>
      <c r="X4936" s="405"/>
      <c r="Y4936" s="403"/>
      <c r="Z4936" s="407"/>
      <c r="AA4936" s="403"/>
      <c r="AB4936" s="405"/>
      <c r="AC4936" s="403"/>
      <c r="AD4936" s="406"/>
      <c r="AG4936" s="403"/>
      <c r="AH4936" s="403"/>
      <c r="AI4936" s="405"/>
      <c r="AL4936" s="403"/>
      <c r="AN4936" s="403"/>
      <c r="AO4936" s="405"/>
      <c r="AP4936" s="403"/>
      <c r="AQ4936" s="403"/>
      <c r="AR4936" s="403"/>
      <c r="AS4936" s="403"/>
      <c r="AT4936" s="403"/>
      <c r="AU4936" s="403"/>
      <c r="AV4936" s="405"/>
      <c r="AW4936" s="404"/>
      <c r="AY4936" s="403"/>
      <c r="BC4936" s="403"/>
      <c r="BD4936" s="403"/>
      <c r="BE4936" s="403"/>
      <c r="BF4936" s="403"/>
      <c r="BG4936" s="403"/>
      <c r="BH4936" s="403"/>
      <c r="BI4936" s="403"/>
      <c r="BJ4936" s="403"/>
      <c r="BK4936" s="403"/>
    </row>
    <row r="4937" spans="1:63" x14ac:dyDescent="0.25">
      <c r="A4937" s="405"/>
      <c r="B4937" s="400"/>
      <c r="C4937" s="403"/>
      <c r="D4937" s="403"/>
      <c r="E4937" s="403"/>
      <c r="I4937" s="404"/>
      <c r="Q4937" s="405"/>
      <c r="S4937" s="405"/>
      <c r="T4937" s="403"/>
      <c r="U4937" s="406"/>
      <c r="V4937" s="400"/>
      <c r="W4937" s="405"/>
      <c r="X4937" s="405"/>
      <c r="Y4937" s="403"/>
      <c r="Z4937" s="407"/>
      <c r="AA4937" s="403"/>
      <c r="AB4937" s="405"/>
      <c r="AC4937" s="403"/>
      <c r="AD4937" s="406"/>
      <c r="AG4937" s="403"/>
      <c r="AH4937" s="403"/>
      <c r="AI4937" s="405"/>
      <c r="AL4937" s="403"/>
      <c r="AN4937" s="403"/>
      <c r="AO4937" s="405"/>
      <c r="AP4937" s="403"/>
      <c r="AQ4937" s="403"/>
      <c r="AR4937" s="403"/>
      <c r="AS4937" s="403"/>
      <c r="AT4937" s="403"/>
      <c r="AU4937" s="403"/>
      <c r="AV4937" s="405"/>
      <c r="AW4937" s="404"/>
      <c r="AY4937" s="403"/>
      <c r="BC4937" s="403"/>
      <c r="BD4937" s="403"/>
      <c r="BE4937" s="403"/>
      <c r="BF4937" s="403"/>
      <c r="BG4937" s="403"/>
      <c r="BH4937" s="403"/>
      <c r="BI4937" s="403"/>
      <c r="BJ4937" s="403"/>
      <c r="BK4937" s="403"/>
    </row>
    <row r="4938" spans="1:63" x14ac:dyDescent="0.25">
      <c r="A4938" s="405"/>
      <c r="B4938" s="400"/>
      <c r="C4938" s="403"/>
      <c r="D4938" s="403"/>
      <c r="E4938" s="403"/>
      <c r="I4938" s="404"/>
      <c r="Q4938" s="405"/>
      <c r="S4938" s="405"/>
      <c r="T4938" s="403"/>
      <c r="U4938" s="406"/>
      <c r="V4938" s="400"/>
      <c r="W4938" s="405"/>
      <c r="X4938" s="405"/>
      <c r="Y4938" s="403"/>
      <c r="Z4938" s="407"/>
      <c r="AA4938" s="403"/>
      <c r="AB4938" s="405"/>
      <c r="AC4938" s="403"/>
      <c r="AD4938" s="406"/>
      <c r="AG4938" s="403"/>
      <c r="AH4938" s="403"/>
      <c r="AI4938" s="405"/>
      <c r="AL4938" s="403"/>
      <c r="AN4938" s="403"/>
      <c r="AO4938" s="405"/>
      <c r="AP4938" s="403"/>
      <c r="AQ4938" s="403"/>
      <c r="AR4938" s="403"/>
      <c r="AS4938" s="403"/>
      <c r="AT4938" s="403"/>
      <c r="AU4938" s="403"/>
      <c r="AV4938" s="405"/>
      <c r="AW4938" s="404"/>
      <c r="AY4938" s="403"/>
      <c r="BC4938" s="403"/>
      <c r="BD4938" s="403"/>
      <c r="BE4938" s="403"/>
      <c r="BF4938" s="403"/>
      <c r="BG4938" s="403"/>
      <c r="BH4938" s="403"/>
      <c r="BI4938" s="403"/>
      <c r="BJ4938" s="403"/>
      <c r="BK4938" s="403"/>
    </row>
    <row r="4939" spans="1:63" x14ac:dyDescent="0.25">
      <c r="A4939" s="405"/>
      <c r="B4939" s="400"/>
      <c r="C4939" s="403"/>
      <c r="D4939" s="403"/>
      <c r="E4939" s="403"/>
      <c r="I4939" s="404"/>
      <c r="Q4939" s="405"/>
      <c r="S4939" s="405"/>
      <c r="T4939" s="403"/>
      <c r="U4939" s="406"/>
      <c r="V4939" s="400"/>
      <c r="W4939" s="405"/>
      <c r="X4939" s="405"/>
      <c r="Y4939" s="403"/>
      <c r="Z4939" s="407"/>
      <c r="AA4939" s="403"/>
      <c r="AB4939" s="405"/>
      <c r="AC4939" s="403"/>
      <c r="AD4939" s="406"/>
      <c r="AG4939" s="403"/>
      <c r="AH4939" s="403"/>
      <c r="AI4939" s="405"/>
      <c r="AL4939" s="403"/>
      <c r="AN4939" s="403"/>
      <c r="AO4939" s="405"/>
      <c r="AP4939" s="403"/>
      <c r="AQ4939" s="403"/>
      <c r="AR4939" s="403"/>
      <c r="AS4939" s="403"/>
      <c r="AT4939" s="403"/>
      <c r="AU4939" s="403"/>
      <c r="AV4939" s="405"/>
      <c r="AW4939" s="404"/>
      <c r="AY4939" s="403"/>
      <c r="BC4939" s="403"/>
      <c r="BD4939" s="403"/>
      <c r="BE4939" s="403"/>
      <c r="BF4939" s="403"/>
      <c r="BG4939" s="403"/>
      <c r="BH4939" s="403"/>
      <c r="BI4939" s="403"/>
      <c r="BJ4939" s="403"/>
      <c r="BK4939" s="403"/>
    </row>
    <row r="4940" spans="1:63" x14ac:dyDescent="0.25">
      <c r="A4940" s="405"/>
      <c r="B4940" s="400"/>
      <c r="C4940" s="403"/>
      <c r="D4940" s="403"/>
      <c r="E4940" s="403"/>
      <c r="I4940" s="404"/>
      <c r="Q4940" s="405"/>
      <c r="S4940" s="405"/>
      <c r="T4940" s="403"/>
      <c r="U4940" s="406"/>
      <c r="V4940" s="400"/>
      <c r="W4940" s="405"/>
      <c r="X4940" s="405"/>
      <c r="Y4940" s="403"/>
      <c r="Z4940" s="407"/>
      <c r="AA4940" s="403"/>
      <c r="AB4940" s="405"/>
      <c r="AC4940" s="403"/>
      <c r="AD4940" s="406"/>
      <c r="AG4940" s="403"/>
      <c r="AH4940" s="403"/>
      <c r="AI4940" s="405"/>
      <c r="AL4940" s="403"/>
      <c r="AN4940" s="403"/>
      <c r="AO4940" s="405"/>
      <c r="AP4940" s="403"/>
      <c r="AQ4940" s="403"/>
      <c r="AR4940" s="403"/>
      <c r="AS4940" s="403"/>
      <c r="AT4940" s="403"/>
      <c r="AU4940" s="403"/>
      <c r="AV4940" s="405"/>
      <c r="AW4940" s="404"/>
      <c r="AY4940" s="403"/>
      <c r="BC4940" s="403"/>
      <c r="BD4940" s="403"/>
      <c r="BE4940" s="403"/>
      <c r="BF4940" s="403"/>
      <c r="BG4940" s="403"/>
      <c r="BH4940" s="403"/>
      <c r="BI4940" s="403"/>
      <c r="BJ4940" s="403"/>
      <c r="BK4940" s="403"/>
    </row>
    <row r="4941" spans="1:63" x14ac:dyDescent="0.25">
      <c r="A4941" s="405"/>
      <c r="B4941" s="400"/>
      <c r="C4941" s="403"/>
      <c r="D4941" s="403"/>
      <c r="E4941" s="403"/>
      <c r="I4941" s="404"/>
      <c r="Q4941" s="405"/>
      <c r="S4941" s="405"/>
      <c r="T4941" s="403"/>
      <c r="U4941" s="406"/>
      <c r="V4941" s="400"/>
      <c r="W4941" s="405"/>
      <c r="X4941" s="405"/>
      <c r="Y4941" s="403"/>
      <c r="Z4941" s="407"/>
      <c r="AA4941" s="403"/>
      <c r="AB4941" s="405"/>
      <c r="AC4941" s="403"/>
      <c r="AD4941" s="406"/>
      <c r="AG4941" s="403"/>
      <c r="AH4941" s="403"/>
      <c r="AI4941" s="405"/>
      <c r="AL4941" s="403"/>
      <c r="AN4941" s="403"/>
      <c r="AO4941" s="405"/>
      <c r="AP4941" s="403"/>
      <c r="AQ4941" s="403"/>
      <c r="AR4941" s="403"/>
      <c r="AS4941" s="403"/>
      <c r="AT4941" s="403"/>
      <c r="AU4941" s="403"/>
      <c r="AV4941" s="405"/>
      <c r="AW4941" s="404"/>
      <c r="AY4941" s="403"/>
      <c r="BC4941" s="403"/>
      <c r="BD4941" s="403"/>
      <c r="BE4941" s="403"/>
      <c r="BF4941" s="403"/>
      <c r="BG4941" s="403"/>
      <c r="BH4941" s="403"/>
      <c r="BI4941" s="403"/>
      <c r="BJ4941" s="403"/>
      <c r="BK4941" s="403"/>
    </row>
    <row r="4942" spans="1:63" x14ac:dyDescent="0.25">
      <c r="A4942" s="405"/>
      <c r="B4942" s="400"/>
      <c r="C4942" s="403"/>
      <c r="D4942" s="403"/>
      <c r="E4942" s="403"/>
      <c r="I4942" s="404"/>
      <c r="Q4942" s="405"/>
      <c r="S4942" s="405"/>
      <c r="T4942" s="403"/>
      <c r="U4942" s="406"/>
      <c r="V4942" s="400"/>
      <c r="W4942" s="405"/>
      <c r="X4942" s="405"/>
      <c r="Y4942" s="403"/>
      <c r="Z4942" s="407"/>
      <c r="AA4942" s="403"/>
      <c r="AB4942" s="405"/>
      <c r="AC4942" s="403"/>
      <c r="AD4942" s="406"/>
      <c r="AG4942" s="403"/>
      <c r="AH4942" s="403"/>
      <c r="AI4942" s="405"/>
      <c r="AL4942" s="403"/>
      <c r="AN4942" s="403"/>
      <c r="AO4942" s="405"/>
      <c r="AP4942" s="403"/>
      <c r="AQ4942" s="403"/>
      <c r="AR4942" s="403"/>
      <c r="AS4942" s="403"/>
      <c r="AT4942" s="403"/>
      <c r="AU4942" s="403"/>
      <c r="AV4942" s="405"/>
      <c r="AW4942" s="404"/>
      <c r="AY4942" s="403"/>
      <c r="BC4942" s="403"/>
      <c r="BD4942" s="403"/>
      <c r="BE4942" s="403"/>
      <c r="BF4942" s="403"/>
      <c r="BG4942" s="403"/>
      <c r="BH4942" s="403"/>
      <c r="BI4942" s="403"/>
      <c r="BJ4942" s="403"/>
      <c r="BK4942" s="403"/>
    </row>
    <row r="4943" spans="1:63" x14ac:dyDescent="0.25">
      <c r="A4943" s="405"/>
      <c r="B4943" s="400"/>
      <c r="C4943" s="403"/>
      <c r="D4943" s="403"/>
      <c r="E4943" s="403"/>
      <c r="I4943" s="404"/>
      <c r="Q4943" s="405"/>
      <c r="S4943" s="405"/>
      <c r="T4943" s="403"/>
      <c r="U4943" s="406"/>
      <c r="V4943" s="400"/>
      <c r="W4943" s="405"/>
      <c r="X4943" s="405"/>
      <c r="Y4943" s="403"/>
      <c r="Z4943" s="407"/>
      <c r="AA4943" s="403"/>
      <c r="AB4943" s="405"/>
      <c r="AC4943" s="403"/>
      <c r="AD4943" s="406"/>
      <c r="AG4943" s="403"/>
      <c r="AH4943" s="403"/>
      <c r="AI4943" s="405"/>
      <c r="AL4943" s="403"/>
      <c r="AN4943" s="403"/>
      <c r="AO4943" s="405"/>
      <c r="AP4943" s="403"/>
      <c r="AQ4943" s="403"/>
      <c r="AR4943" s="403"/>
      <c r="AS4943" s="403"/>
      <c r="AT4943" s="403"/>
      <c r="AU4943" s="403"/>
      <c r="AV4943" s="405"/>
      <c r="AW4943" s="404"/>
      <c r="AY4943" s="403"/>
      <c r="BC4943" s="403"/>
      <c r="BD4943" s="403"/>
      <c r="BE4943" s="403"/>
      <c r="BF4943" s="403"/>
      <c r="BG4943" s="403"/>
      <c r="BH4943" s="403"/>
      <c r="BI4943" s="403"/>
      <c r="BJ4943" s="403"/>
      <c r="BK4943" s="403"/>
    </row>
    <row r="4944" spans="1:63" x14ac:dyDescent="0.25">
      <c r="A4944" s="405"/>
      <c r="B4944" s="400"/>
      <c r="C4944" s="403"/>
      <c r="D4944" s="403"/>
      <c r="E4944" s="403"/>
      <c r="I4944" s="404"/>
      <c r="Q4944" s="405"/>
      <c r="S4944" s="405"/>
      <c r="T4944" s="403"/>
      <c r="U4944" s="406"/>
      <c r="V4944" s="400"/>
      <c r="W4944" s="405"/>
      <c r="X4944" s="405"/>
      <c r="Y4944" s="403"/>
      <c r="Z4944" s="407"/>
      <c r="AA4944" s="403"/>
      <c r="AB4944" s="405"/>
      <c r="AC4944" s="403"/>
      <c r="AD4944" s="406"/>
      <c r="AG4944" s="403"/>
      <c r="AH4944" s="403"/>
      <c r="AI4944" s="405"/>
      <c r="AL4944" s="403"/>
      <c r="AN4944" s="403"/>
      <c r="AO4944" s="405"/>
      <c r="AP4944" s="403"/>
      <c r="AQ4944" s="403"/>
      <c r="AR4944" s="403"/>
      <c r="AS4944" s="403"/>
      <c r="AT4944" s="403"/>
      <c r="AU4944" s="403"/>
      <c r="AV4944" s="405"/>
      <c r="AW4944" s="404"/>
      <c r="AY4944" s="403"/>
      <c r="BC4944" s="403"/>
      <c r="BD4944" s="403"/>
      <c r="BE4944" s="403"/>
      <c r="BF4944" s="403"/>
      <c r="BG4944" s="403"/>
      <c r="BH4944" s="403"/>
      <c r="BI4944" s="403"/>
      <c r="BJ4944" s="403"/>
      <c r="BK4944" s="403"/>
    </row>
    <row r="4945" spans="1:63" x14ac:dyDescent="0.25">
      <c r="A4945" s="405"/>
      <c r="B4945" s="400"/>
      <c r="C4945" s="403"/>
      <c r="D4945" s="403"/>
      <c r="E4945" s="403"/>
      <c r="I4945" s="404"/>
      <c r="Q4945" s="405"/>
      <c r="S4945" s="405"/>
      <c r="T4945" s="403"/>
      <c r="U4945" s="406"/>
      <c r="V4945" s="400"/>
      <c r="W4945" s="405"/>
      <c r="X4945" s="405"/>
      <c r="Y4945" s="403"/>
      <c r="Z4945" s="407"/>
      <c r="AA4945" s="403"/>
      <c r="AB4945" s="405"/>
      <c r="AC4945" s="403"/>
      <c r="AD4945" s="406"/>
      <c r="AG4945" s="403"/>
      <c r="AH4945" s="403"/>
      <c r="AI4945" s="405"/>
      <c r="AL4945" s="403"/>
      <c r="AN4945" s="403"/>
      <c r="AO4945" s="405"/>
      <c r="AP4945" s="403"/>
      <c r="AQ4945" s="403"/>
      <c r="AR4945" s="403"/>
      <c r="AS4945" s="403"/>
      <c r="AT4945" s="403"/>
      <c r="AU4945" s="403"/>
      <c r="AV4945" s="405"/>
      <c r="AW4945" s="404"/>
      <c r="AY4945" s="403"/>
      <c r="BC4945" s="403"/>
      <c r="BD4945" s="403"/>
      <c r="BE4945" s="403"/>
      <c r="BF4945" s="403"/>
      <c r="BG4945" s="403"/>
      <c r="BH4945" s="403"/>
      <c r="BI4945" s="403"/>
      <c r="BJ4945" s="403"/>
      <c r="BK4945" s="403"/>
    </row>
    <row r="4946" spans="1:63" x14ac:dyDescent="0.25">
      <c r="A4946" s="405"/>
      <c r="B4946" s="400"/>
      <c r="C4946" s="403"/>
      <c r="D4946" s="403"/>
      <c r="E4946" s="403"/>
      <c r="I4946" s="404"/>
      <c r="Q4946" s="405"/>
      <c r="S4946" s="405"/>
      <c r="T4946" s="403"/>
      <c r="U4946" s="406"/>
      <c r="V4946" s="400"/>
      <c r="W4946" s="405"/>
      <c r="X4946" s="405"/>
      <c r="Y4946" s="403"/>
      <c r="Z4946" s="407"/>
      <c r="AA4946" s="403"/>
      <c r="AB4946" s="405"/>
      <c r="AC4946" s="403"/>
      <c r="AD4946" s="406"/>
      <c r="AG4946" s="403"/>
      <c r="AH4946" s="403"/>
      <c r="AI4946" s="405"/>
      <c r="AL4946" s="403"/>
      <c r="AN4946" s="403"/>
      <c r="AO4946" s="405"/>
      <c r="AP4946" s="403"/>
      <c r="AQ4946" s="403"/>
      <c r="AR4946" s="403"/>
      <c r="AS4946" s="403"/>
      <c r="AT4946" s="403"/>
      <c r="AU4946" s="403"/>
      <c r="AV4946" s="405"/>
      <c r="AW4946" s="404"/>
      <c r="AY4946" s="403"/>
      <c r="BC4946" s="403"/>
      <c r="BD4946" s="403"/>
      <c r="BE4946" s="403"/>
      <c r="BF4946" s="403"/>
      <c r="BG4946" s="403"/>
      <c r="BH4946" s="403"/>
      <c r="BI4946" s="403"/>
      <c r="BJ4946" s="403"/>
      <c r="BK4946" s="403"/>
    </row>
    <row r="4947" spans="1:63" x14ac:dyDescent="0.25">
      <c r="A4947" s="405"/>
      <c r="B4947" s="400"/>
      <c r="C4947" s="403"/>
      <c r="D4947" s="403"/>
      <c r="E4947" s="403"/>
      <c r="I4947" s="404"/>
      <c r="Q4947" s="405"/>
      <c r="S4947" s="405"/>
      <c r="T4947" s="403"/>
      <c r="U4947" s="406"/>
      <c r="V4947" s="400"/>
      <c r="W4947" s="405"/>
      <c r="X4947" s="405"/>
      <c r="Y4947" s="403"/>
      <c r="Z4947" s="407"/>
      <c r="AA4947" s="403"/>
      <c r="AB4947" s="405"/>
      <c r="AC4947" s="403"/>
      <c r="AD4947" s="406"/>
      <c r="AG4947" s="403"/>
      <c r="AH4947" s="403"/>
      <c r="AI4947" s="405"/>
      <c r="AL4947" s="403"/>
      <c r="AN4947" s="403"/>
      <c r="AO4947" s="405"/>
      <c r="AP4947" s="403"/>
      <c r="AQ4947" s="403"/>
      <c r="AR4947" s="403"/>
      <c r="AS4947" s="403"/>
      <c r="AT4947" s="403"/>
      <c r="AU4947" s="403"/>
      <c r="AV4947" s="405"/>
      <c r="AW4947" s="404"/>
      <c r="AY4947" s="403"/>
      <c r="BC4947" s="403"/>
      <c r="BD4947" s="403"/>
      <c r="BE4947" s="403"/>
      <c r="BF4947" s="403"/>
      <c r="BG4947" s="403"/>
      <c r="BH4947" s="403"/>
      <c r="BI4947" s="403"/>
      <c r="BJ4947" s="403"/>
      <c r="BK4947" s="403"/>
    </row>
    <row r="4948" spans="1:63" x14ac:dyDescent="0.25">
      <c r="A4948" s="405"/>
      <c r="B4948" s="400"/>
      <c r="C4948" s="403"/>
      <c r="D4948" s="403"/>
      <c r="E4948" s="403"/>
      <c r="I4948" s="404"/>
      <c r="Q4948" s="405"/>
      <c r="S4948" s="405"/>
      <c r="T4948" s="403"/>
      <c r="U4948" s="406"/>
      <c r="V4948" s="400"/>
      <c r="W4948" s="405"/>
      <c r="X4948" s="405"/>
      <c r="Y4948" s="403"/>
      <c r="Z4948" s="407"/>
      <c r="AA4948" s="403"/>
      <c r="AB4948" s="405"/>
      <c r="AC4948" s="403"/>
      <c r="AD4948" s="406"/>
      <c r="AG4948" s="403"/>
      <c r="AH4948" s="403"/>
      <c r="AI4948" s="405"/>
      <c r="AL4948" s="403"/>
      <c r="AN4948" s="403"/>
      <c r="AO4948" s="405"/>
      <c r="AP4948" s="403"/>
      <c r="AQ4948" s="403"/>
      <c r="AR4948" s="403"/>
      <c r="AS4948" s="403"/>
      <c r="AT4948" s="403"/>
      <c r="AU4948" s="403"/>
      <c r="AV4948" s="405"/>
      <c r="AW4948" s="404"/>
      <c r="AY4948" s="403"/>
      <c r="BC4948" s="403"/>
      <c r="BD4948" s="403"/>
      <c r="BE4948" s="403"/>
      <c r="BF4948" s="403"/>
      <c r="BG4948" s="403"/>
      <c r="BH4948" s="403"/>
      <c r="BI4948" s="403"/>
      <c r="BJ4948" s="403"/>
      <c r="BK4948" s="403"/>
    </row>
    <row r="4949" spans="1:63" x14ac:dyDescent="0.25">
      <c r="A4949" s="405"/>
      <c r="B4949" s="400"/>
      <c r="C4949" s="403"/>
      <c r="D4949" s="403"/>
      <c r="E4949" s="403"/>
      <c r="I4949" s="404"/>
      <c r="Q4949" s="405"/>
      <c r="S4949" s="405"/>
      <c r="T4949" s="403"/>
      <c r="U4949" s="406"/>
      <c r="V4949" s="400"/>
      <c r="W4949" s="405"/>
      <c r="X4949" s="405"/>
      <c r="Y4949" s="403"/>
      <c r="Z4949" s="407"/>
      <c r="AA4949" s="403"/>
      <c r="AB4949" s="405"/>
      <c r="AC4949" s="403"/>
      <c r="AD4949" s="406"/>
      <c r="AG4949" s="403"/>
      <c r="AH4949" s="403"/>
      <c r="AI4949" s="405"/>
      <c r="AL4949" s="403"/>
      <c r="AN4949" s="403"/>
      <c r="AO4949" s="405"/>
      <c r="AP4949" s="403"/>
      <c r="AQ4949" s="403"/>
      <c r="AR4949" s="403"/>
      <c r="AS4949" s="403"/>
      <c r="AT4949" s="403"/>
      <c r="AU4949" s="403"/>
      <c r="AV4949" s="405"/>
      <c r="AW4949" s="404"/>
      <c r="AY4949" s="403"/>
      <c r="BC4949" s="403"/>
      <c r="BD4949" s="403"/>
      <c r="BE4949" s="403"/>
      <c r="BF4949" s="403"/>
      <c r="BG4949" s="403"/>
      <c r="BH4949" s="403"/>
      <c r="BI4949" s="403"/>
      <c r="BJ4949" s="403"/>
      <c r="BK4949" s="403"/>
    </row>
    <row r="4950" spans="1:63" x14ac:dyDescent="0.25">
      <c r="A4950" s="405"/>
      <c r="B4950" s="400"/>
      <c r="C4950" s="403"/>
      <c r="D4950" s="403"/>
      <c r="E4950" s="403"/>
      <c r="I4950" s="404"/>
      <c r="Q4950" s="405"/>
      <c r="S4950" s="405"/>
      <c r="T4950" s="403"/>
      <c r="U4950" s="406"/>
      <c r="V4950" s="400"/>
      <c r="W4950" s="405"/>
      <c r="X4950" s="405"/>
      <c r="Y4950" s="403"/>
      <c r="Z4950" s="407"/>
      <c r="AA4950" s="403"/>
      <c r="AB4950" s="405"/>
      <c r="AC4950" s="403"/>
      <c r="AD4950" s="406"/>
      <c r="AG4950" s="403"/>
      <c r="AH4950" s="403"/>
      <c r="AI4950" s="405"/>
      <c r="AL4950" s="403"/>
      <c r="AN4950" s="403"/>
      <c r="AO4950" s="405"/>
      <c r="AP4950" s="403"/>
      <c r="AQ4950" s="403"/>
      <c r="AR4950" s="403"/>
      <c r="AS4950" s="403"/>
      <c r="AT4950" s="403"/>
      <c r="AU4950" s="403"/>
      <c r="AV4950" s="405"/>
      <c r="AW4950" s="404"/>
      <c r="AY4950" s="403"/>
      <c r="BC4950" s="403"/>
      <c r="BD4950" s="403"/>
      <c r="BE4950" s="403"/>
      <c r="BF4950" s="403"/>
      <c r="BG4950" s="403"/>
      <c r="BH4950" s="403"/>
      <c r="BI4950" s="403"/>
      <c r="BJ4950" s="403"/>
      <c r="BK4950" s="403"/>
    </row>
    <row r="4951" spans="1:63" x14ac:dyDescent="0.25">
      <c r="A4951" s="405"/>
      <c r="B4951" s="400"/>
      <c r="C4951" s="403"/>
      <c r="D4951" s="403"/>
      <c r="E4951" s="403"/>
      <c r="I4951" s="404"/>
      <c r="Q4951" s="405"/>
      <c r="S4951" s="405"/>
      <c r="T4951" s="403"/>
      <c r="U4951" s="406"/>
      <c r="V4951" s="400"/>
      <c r="W4951" s="405"/>
      <c r="X4951" s="405"/>
      <c r="Y4951" s="403"/>
      <c r="Z4951" s="407"/>
      <c r="AA4951" s="403"/>
      <c r="AB4951" s="405"/>
      <c r="AC4951" s="403"/>
      <c r="AD4951" s="406"/>
      <c r="AG4951" s="403"/>
      <c r="AH4951" s="403"/>
      <c r="AI4951" s="405"/>
      <c r="AL4951" s="403"/>
      <c r="AN4951" s="403"/>
      <c r="AO4951" s="405"/>
      <c r="AP4951" s="403"/>
      <c r="AQ4951" s="403"/>
      <c r="AR4951" s="403"/>
      <c r="AS4951" s="403"/>
      <c r="AT4951" s="403"/>
      <c r="AU4951" s="403"/>
      <c r="AV4951" s="405"/>
      <c r="AW4951" s="404"/>
      <c r="AY4951" s="403"/>
      <c r="BC4951" s="403"/>
      <c r="BD4951" s="403"/>
      <c r="BE4951" s="403"/>
      <c r="BF4951" s="403"/>
      <c r="BG4951" s="403"/>
      <c r="BH4951" s="403"/>
      <c r="BI4951" s="403"/>
      <c r="BJ4951" s="403"/>
      <c r="BK4951" s="403"/>
    </row>
    <row r="4952" spans="1:63" x14ac:dyDescent="0.25">
      <c r="A4952" s="405"/>
      <c r="B4952" s="400"/>
      <c r="C4952" s="403"/>
      <c r="D4952" s="403"/>
      <c r="E4952" s="403"/>
      <c r="I4952" s="404"/>
      <c r="Q4952" s="405"/>
      <c r="S4952" s="405"/>
      <c r="T4952" s="403"/>
      <c r="U4952" s="406"/>
      <c r="V4952" s="400"/>
      <c r="W4952" s="405"/>
      <c r="X4952" s="405"/>
      <c r="Y4952" s="403"/>
      <c r="Z4952" s="407"/>
      <c r="AA4952" s="403"/>
      <c r="AB4952" s="405"/>
      <c r="AC4952" s="403"/>
      <c r="AD4952" s="406"/>
      <c r="AG4952" s="403"/>
      <c r="AH4952" s="403"/>
      <c r="AI4952" s="405"/>
      <c r="AL4952" s="403"/>
      <c r="AN4952" s="403"/>
      <c r="AO4952" s="405"/>
      <c r="AP4952" s="403"/>
      <c r="AQ4952" s="403"/>
      <c r="AR4952" s="403"/>
      <c r="AS4952" s="403"/>
      <c r="AT4952" s="403"/>
      <c r="AU4952" s="403"/>
      <c r="AV4952" s="405"/>
      <c r="AW4952" s="404"/>
      <c r="AY4952" s="403"/>
      <c r="BC4952" s="403"/>
      <c r="BD4952" s="403"/>
      <c r="BE4952" s="403"/>
      <c r="BF4952" s="403"/>
      <c r="BG4952" s="403"/>
      <c r="BH4952" s="403"/>
      <c r="BI4952" s="403"/>
      <c r="BJ4952" s="403"/>
      <c r="BK4952" s="403"/>
    </row>
    <row r="4953" spans="1:63" x14ac:dyDescent="0.25">
      <c r="A4953" s="405"/>
      <c r="B4953" s="400"/>
      <c r="C4953" s="403"/>
      <c r="D4953" s="403"/>
      <c r="E4953" s="403"/>
      <c r="I4953" s="404"/>
      <c r="Q4953" s="405"/>
      <c r="S4953" s="405"/>
      <c r="T4953" s="403"/>
      <c r="U4953" s="406"/>
      <c r="V4953" s="400"/>
      <c r="W4953" s="405"/>
      <c r="X4953" s="405"/>
      <c r="Y4953" s="403"/>
      <c r="Z4953" s="407"/>
      <c r="AA4953" s="403"/>
      <c r="AB4953" s="405"/>
      <c r="AC4953" s="403"/>
      <c r="AD4953" s="406"/>
      <c r="AG4953" s="403"/>
      <c r="AH4953" s="403"/>
      <c r="AI4953" s="405"/>
      <c r="AL4953" s="403"/>
      <c r="AN4953" s="403"/>
      <c r="AO4953" s="405"/>
      <c r="AP4953" s="403"/>
      <c r="AQ4953" s="403"/>
      <c r="AR4953" s="403"/>
      <c r="AS4953" s="403"/>
      <c r="AT4953" s="403"/>
      <c r="AU4953" s="403"/>
      <c r="AV4953" s="405"/>
      <c r="AW4953" s="404"/>
      <c r="AY4953" s="403"/>
      <c r="BC4953" s="403"/>
      <c r="BD4953" s="403"/>
      <c r="BE4953" s="403"/>
      <c r="BF4953" s="403"/>
      <c r="BG4953" s="403"/>
      <c r="BH4953" s="403"/>
      <c r="BI4953" s="403"/>
      <c r="BJ4953" s="403"/>
      <c r="BK4953" s="403"/>
    </row>
    <row r="4954" spans="1:63" x14ac:dyDescent="0.25">
      <c r="A4954" s="405"/>
      <c r="B4954" s="400"/>
      <c r="C4954" s="403"/>
      <c r="D4954" s="403"/>
      <c r="E4954" s="403"/>
      <c r="I4954" s="404"/>
      <c r="Q4954" s="405"/>
      <c r="S4954" s="405"/>
      <c r="T4954" s="403"/>
      <c r="U4954" s="406"/>
      <c r="V4954" s="400"/>
      <c r="W4954" s="405"/>
      <c r="X4954" s="405"/>
      <c r="Y4954" s="403"/>
      <c r="Z4954" s="407"/>
      <c r="AA4954" s="403"/>
      <c r="AB4954" s="405"/>
      <c r="AC4954" s="403"/>
      <c r="AD4954" s="406"/>
      <c r="AG4954" s="403"/>
      <c r="AH4954" s="403"/>
      <c r="AI4954" s="405"/>
      <c r="AL4954" s="403"/>
      <c r="AN4954" s="403"/>
      <c r="AO4954" s="405"/>
      <c r="AP4954" s="403"/>
      <c r="AQ4954" s="403"/>
      <c r="AR4954" s="403"/>
      <c r="AS4954" s="403"/>
      <c r="AT4954" s="403"/>
      <c r="AU4954" s="403"/>
      <c r="AV4954" s="405"/>
      <c r="AW4954" s="404"/>
      <c r="AY4954" s="403"/>
      <c r="BC4954" s="403"/>
      <c r="BD4954" s="403"/>
      <c r="BE4954" s="403"/>
      <c r="BF4954" s="403"/>
      <c r="BG4954" s="403"/>
      <c r="BH4954" s="403"/>
      <c r="BI4954" s="403"/>
      <c r="BJ4954" s="403"/>
      <c r="BK4954" s="403"/>
    </row>
    <row r="4955" spans="1:63" x14ac:dyDescent="0.25">
      <c r="A4955" s="405"/>
      <c r="B4955" s="400"/>
      <c r="C4955" s="403"/>
      <c r="D4955" s="403"/>
      <c r="E4955" s="403"/>
      <c r="I4955" s="404"/>
      <c r="Q4955" s="405"/>
      <c r="S4955" s="405"/>
      <c r="T4955" s="403"/>
      <c r="U4955" s="406"/>
      <c r="V4955" s="400"/>
      <c r="W4955" s="405"/>
      <c r="X4955" s="405"/>
      <c r="Y4955" s="403"/>
      <c r="Z4955" s="407"/>
      <c r="AA4955" s="403"/>
      <c r="AB4955" s="405"/>
      <c r="AC4955" s="403"/>
      <c r="AD4955" s="406"/>
      <c r="AG4955" s="403"/>
      <c r="AH4955" s="403"/>
      <c r="AI4955" s="405"/>
      <c r="AL4955" s="403"/>
      <c r="AN4955" s="403"/>
      <c r="AO4955" s="405"/>
      <c r="AP4955" s="403"/>
      <c r="AQ4955" s="403"/>
      <c r="AR4955" s="403"/>
      <c r="AS4955" s="403"/>
      <c r="AT4955" s="403"/>
      <c r="AU4955" s="403"/>
      <c r="AV4955" s="405"/>
      <c r="AW4955" s="404"/>
      <c r="AY4955" s="403"/>
      <c r="BC4955" s="403"/>
      <c r="BD4955" s="403"/>
      <c r="BE4955" s="403"/>
      <c r="BF4955" s="403"/>
      <c r="BG4955" s="403"/>
      <c r="BH4955" s="403"/>
      <c r="BI4955" s="403"/>
      <c r="BJ4955" s="403"/>
      <c r="BK4955" s="403"/>
    </row>
    <row r="4956" spans="1:63" x14ac:dyDescent="0.25">
      <c r="A4956" s="405"/>
      <c r="B4956" s="400"/>
      <c r="C4956" s="403"/>
      <c r="D4956" s="403"/>
      <c r="E4956" s="403"/>
      <c r="I4956" s="404"/>
      <c r="Q4956" s="405"/>
      <c r="S4956" s="405"/>
      <c r="T4956" s="403"/>
      <c r="U4956" s="406"/>
      <c r="V4956" s="400"/>
      <c r="W4956" s="405"/>
      <c r="X4956" s="405"/>
      <c r="Y4956" s="403"/>
      <c r="Z4956" s="407"/>
      <c r="AA4956" s="403"/>
      <c r="AB4956" s="405"/>
      <c r="AC4956" s="403"/>
      <c r="AD4956" s="406"/>
      <c r="AG4956" s="403"/>
      <c r="AH4956" s="403"/>
      <c r="AI4956" s="405"/>
      <c r="AL4956" s="403"/>
      <c r="AN4956" s="403"/>
      <c r="AO4956" s="405"/>
      <c r="AP4956" s="403"/>
      <c r="AQ4956" s="403"/>
      <c r="AR4956" s="403"/>
      <c r="AS4956" s="403"/>
      <c r="AT4956" s="403"/>
      <c r="AU4956" s="403"/>
      <c r="AV4956" s="405"/>
      <c r="AW4956" s="404"/>
      <c r="AY4956" s="403"/>
      <c r="BC4956" s="403"/>
      <c r="BD4956" s="403"/>
      <c r="BE4956" s="403"/>
      <c r="BF4956" s="403"/>
      <c r="BG4956" s="403"/>
      <c r="BH4956" s="403"/>
      <c r="BI4956" s="403"/>
      <c r="BJ4956" s="403"/>
      <c r="BK4956" s="403"/>
    </row>
    <row r="4957" spans="1:63" x14ac:dyDescent="0.25">
      <c r="A4957" s="405"/>
      <c r="B4957" s="400"/>
      <c r="C4957" s="403"/>
      <c r="D4957" s="403"/>
      <c r="E4957" s="403"/>
      <c r="I4957" s="404"/>
      <c r="Q4957" s="405"/>
      <c r="S4957" s="405"/>
      <c r="T4957" s="403"/>
      <c r="U4957" s="406"/>
      <c r="V4957" s="400"/>
      <c r="W4957" s="405"/>
      <c r="X4957" s="405"/>
      <c r="Y4957" s="403"/>
      <c r="Z4957" s="407"/>
      <c r="AA4957" s="403"/>
      <c r="AB4957" s="405"/>
      <c r="AC4957" s="403"/>
      <c r="AD4957" s="406"/>
      <c r="AG4957" s="403"/>
      <c r="AH4957" s="403"/>
      <c r="AI4957" s="405"/>
      <c r="AL4957" s="403"/>
      <c r="AN4957" s="403"/>
      <c r="AO4957" s="405"/>
      <c r="AP4957" s="403"/>
      <c r="AQ4957" s="403"/>
      <c r="AR4957" s="403"/>
      <c r="AS4957" s="403"/>
      <c r="AT4957" s="403"/>
      <c r="AU4957" s="403"/>
      <c r="AV4957" s="405"/>
      <c r="AW4957" s="404"/>
      <c r="AY4957" s="403"/>
      <c r="BC4957" s="403"/>
      <c r="BD4957" s="403"/>
      <c r="BE4957" s="403"/>
      <c r="BF4957" s="403"/>
      <c r="BG4957" s="403"/>
      <c r="BH4957" s="403"/>
      <c r="BI4957" s="403"/>
      <c r="BJ4957" s="403"/>
      <c r="BK4957" s="403"/>
    </row>
    <row r="4958" spans="1:63" x14ac:dyDescent="0.25">
      <c r="A4958" s="405"/>
      <c r="B4958" s="400"/>
      <c r="C4958" s="403"/>
      <c r="D4958" s="403"/>
      <c r="E4958" s="403"/>
      <c r="I4958" s="404"/>
      <c r="Q4958" s="405"/>
      <c r="S4958" s="405"/>
      <c r="T4958" s="403"/>
      <c r="U4958" s="406"/>
      <c r="V4958" s="400"/>
      <c r="W4958" s="405"/>
      <c r="X4958" s="405"/>
      <c r="Y4958" s="403"/>
      <c r="Z4958" s="407"/>
      <c r="AA4958" s="403"/>
      <c r="AB4958" s="405"/>
      <c r="AC4958" s="403"/>
      <c r="AD4958" s="406"/>
      <c r="AG4958" s="403"/>
      <c r="AH4958" s="403"/>
      <c r="AI4958" s="405"/>
      <c r="AL4958" s="403"/>
      <c r="AN4958" s="403"/>
      <c r="AO4958" s="405"/>
      <c r="AP4958" s="403"/>
      <c r="AQ4958" s="403"/>
      <c r="AR4958" s="403"/>
      <c r="AS4958" s="403"/>
      <c r="AT4958" s="403"/>
      <c r="AU4958" s="403"/>
      <c r="AV4958" s="405"/>
      <c r="AW4958" s="404"/>
      <c r="AY4958" s="403"/>
      <c r="BC4958" s="403"/>
      <c r="BD4958" s="403"/>
      <c r="BE4958" s="403"/>
      <c r="BF4958" s="403"/>
      <c r="BG4958" s="403"/>
      <c r="BH4958" s="403"/>
      <c r="BI4958" s="403"/>
      <c r="BJ4958" s="403"/>
      <c r="BK4958" s="403"/>
    </row>
    <row r="4959" spans="1:63" x14ac:dyDescent="0.25">
      <c r="A4959" s="405"/>
      <c r="B4959" s="400"/>
      <c r="C4959" s="403"/>
      <c r="D4959" s="403"/>
      <c r="E4959" s="403"/>
      <c r="I4959" s="404"/>
      <c r="Q4959" s="405"/>
      <c r="S4959" s="405"/>
      <c r="T4959" s="403"/>
      <c r="U4959" s="406"/>
      <c r="V4959" s="400"/>
      <c r="W4959" s="405"/>
      <c r="X4959" s="405"/>
      <c r="Y4959" s="403"/>
      <c r="Z4959" s="407"/>
      <c r="AA4959" s="403"/>
      <c r="AB4959" s="405"/>
      <c r="AC4959" s="403"/>
      <c r="AD4959" s="406"/>
      <c r="AG4959" s="403"/>
      <c r="AH4959" s="403"/>
      <c r="AI4959" s="405"/>
      <c r="AL4959" s="403"/>
      <c r="AN4959" s="403"/>
      <c r="AO4959" s="405"/>
      <c r="AP4959" s="403"/>
      <c r="AQ4959" s="403"/>
      <c r="AR4959" s="403"/>
      <c r="AS4959" s="403"/>
      <c r="AT4959" s="403"/>
      <c r="AU4959" s="403"/>
      <c r="AV4959" s="405"/>
      <c r="AW4959" s="404"/>
      <c r="AY4959" s="403"/>
      <c r="BC4959" s="403"/>
      <c r="BD4959" s="403"/>
      <c r="BE4959" s="403"/>
      <c r="BF4959" s="403"/>
      <c r="BG4959" s="403"/>
      <c r="BH4959" s="403"/>
      <c r="BI4959" s="403"/>
      <c r="BJ4959" s="403"/>
      <c r="BK4959" s="403"/>
    </row>
    <row r="4960" spans="1:63" x14ac:dyDescent="0.25">
      <c r="A4960" s="405"/>
      <c r="B4960" s="400"/>
      <c r="C4960" s="403"/>
      <c r="D4960" s="403"/>
      <c r="E4960" s="403"/>
      <c r="I4960" s="404"/>
      <c r="Q4960" s="405"/>
      <c r="S4960" s="405"/>
      <c r="T4960" s="403"/>
      <c r="U4960" s="406"/>
      <c r="V4960" s="400"/>
      <c r="W4960" s="405"/>
      <c r="X4960" s="405"/>
      <c r="Y4960" s="403"/>
      <c r="Z4960" s="407"/>
      <c r="AA4960" s="403"/>
      <c r="AB4960" s="405"/>
      <c r="AC4960" s="403"/>
      <c r="AD4960" s="406"/>
      <c r="AG4960" s="403"/>
      <c r="AH4960" s="403"/>
      <c r="AI4960" s="405"/>
      <c r="AL4960" s="403"/>
      <c r="AN4960" s="403"/>
      <c r="AO4960" s="405"/>
      <c r="AP4960" s="403"/>
      <c r="AQ4960" s="403"/>
      <c r="AR4960" s="403"/>
      <c r="AS4960" s="403"/>
      <c r="AT4960" s="403"/>
      <c r="AU4960" s="403"/>
      <c r="AV4960" s="405"/>
      <c r="AW4960" s="404"/>
      <c r="AY4960" s="403"/>
      <c r="BC4960" s="403"/>
      <c r="BD4960" s="403"/>
      <c r="BE4960" s="403"/>
      <c r="BF4960" s="403"/>
      <c r="BG4960" s="403"/>
      <c r="BH4960" s="403"/>
      <c r="BI4960" s="403"/>
      <c r="BJ4960" s="403"/>
      <c r="BK4960" s="403"/>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baseColWidth="10" defaultColWidth="9.140625" defaultRowHeight="14.3"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baseColWidth="10" defaultColWidth="9.140625" defaultRowHeight="14.3"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tabSelected="1" zoomScale="80" zoomScaleNormal="80" workbookViewId="0"/>
  </sheetViews>
  <sheetFormatPr baseColWidth="10" defaultColWidth="9.140625" defaultRowHeight="14.3" x14ac:dyDescent="0.25"/>
  <cols>
    <col min="2" max="10" width="12.42578125" customWidth="1"/>
  </cols>
  <sheetData>
    <row r="1" spans="2:10" ht="15.7" thickBot="1" x14ac:dyDescent="0.3"/>
    <row r="2" spans="2:10" ht="15" x14ac:dyDescent="0.25">
      <c r="B2" s="2"/>
      <c r="C2" s="3"/>
      <c r="D2" s="3"/>
      <c r="E2" s="3"/>
      <c r="F2" s="3"/>
      <c r="G2" s="3"/>
      <c r="H2" s="3"/>
      <c r="I2" s="3"/>
      <c r="J2" s="4"/>
    </row>
    <row r="3" spans="2:10" ht="15" x14ac:dyDescent="0.25">
      <c r="B3" s="5"/>
      <c r="C3" s="6"/>
      <c r="D3" s="6"/>
      <c r="E3" s="6"/>
      <c r="F3" s="6"/>
      <c r="G3" s="6"/>
      <c r="H3" s="6"/>
      <c r="I3" s="6"/>
      <c r="J3" s="7"/>
    </row>
    <row r="4" spans="2:10" ht="15" x14ac:dyDescent="0.25">
      <c r="B4" s="5"/>
      <c r="C4" s="6"/>
      <c r="D4" s="6"/>
      <c r="E4" s="6"/>
      <c r="F4" s="6"/>
      <c r="G4" s="6"/>
      <c r="H4" s="6"/>
      <c r="I4" s="6"/>
      <c r="J4" s="7"/>
    </row>
    <row r="5" spans="2:10" ht="31.55" x14ac:dyDescent="0.3">
      <c r="B5" s="5"/>
      <c r="C5" s="6"/>
      <c r="D5" s="6"/>
      <c r="E5" s="8"/>
      <c r="F5" s="9" t="s">
        <v>12</v>
      </c>
      <c r="G5" s="6"/>
      <c r="H5" s="6"/>
      <c r="I5" s="6"/>
      <c r="J5" s="7"/>
    </row>
    <row r="6" spans="2:10" ht="41.2" customHeight="1" x14ac:dyDescent="0.25">
      <c r="B6" s="5"/>
      <c r="C6" s="6"/>
      <c r="D6" s="430" t="s">
        <v>2267</v>
      </c>
      <c r="E6" s="430"/>
      <c r="F6" s="430"/>
      <c r="G6" s="430"/>
      <c r="H6" s="430"/>
      <c r="I6" s="6"/>
      <c r="J6" s="7"/>
    </row>
    <row r="7" spans="2:10" ht="26.2" x14ac:dyDescent="0.25">
      <c r="B7" s="5"/>
      <c r="C7" s="6"/>
      <c r="D7" s="6"/>
      <c r="E7" s="6"/>
      <c r="F7" s="10" t="s">
        <v>1</v>
      </c>
      <c r="G7" s="6"/>
      <c r="H7" s="6"/>
      <c r="I7" s="6"/>
      <c r="J7" s="7"/>
    </row>
    <row r="8" spans="2:10" ht="26.2" x14ac:dyDescent="0.25">
      <c r="B8" s="5"/>
      <c r="C8" s="6"/>
      <c r="D8" s="6"/>
      <c r="E8" s="6"/>
      <c r="F8" s="10" t="s">
        <v>2272</v>
      </c>
      <c r="G8" s="6"/>
      <c r="H8" s="6"/>
      <c r="I8" s="6"/>
      <c r="J8" s="7"/>
    </row>
    <row r="9" spans="2:10" ht="21.05" x14ac:dyDescent="0.25">
      <c r="B9" s="5"/>
      <c r="C9" s="6"/>
      <c r="D9" s="6"/>
      <c r="E9" s="6"/>
      <c r="F9" s="11" t="s">
        <v>2549</v>
      </c>
      <c r="G9" s="6"/>
      <c r="H9" s="6"/>
      <c r="I9" s="6"/>
      <c r="J9" s="7"/>
    </row>
    <row r="10" spans="2:10" ht="21.05" x14ac:dyDescent="0.25">
      <c r="B10" s="5"/>
      <c r="C10" s="6"/>
      <c r="D10" s="6"/>
      <c r="E10" s="6"/>
      <c r="F10" s="11" t="s">
        <v>2550</v>
      </c>
      <c r="G10" s="6"/>
      <c r="H10" s="6"/>
      <c r="I10" s="6"/>
      <c r="J10" s="7"/>
    </row>
    <row r="11" spans="2:10" ht="21.05" x14ac:dyDescent="0.25">
      <c r="B11" s="5"/>
      <c r="C11" s="6"/>
      <c r="D11" s="6"/>
      <c r="E11" s="6"/>
      <c r="F11" s="11"/>
      <c r="G11" s="6"/>
      <c r="H11" s="6"/>
      <c r="I11" s="6"/>
      <c r="J11" s="7"/>
    </row>
    <row r="12" spans="2:10" ht="15" x14ac:dyDescent="0.25">
      <c r="B12" s="5"/>
      <c r="C12" s="6"/>
      <c r="D12" s="6"/>
      <c r="E12" s="6"/>
      <c r="F12" s="6"/>
      <c r="G12" s="6"/>
      <c r="H12" s="6"/>
      <c r="I12" s="6"/>
      <c r="J12" s="7"/>
    </row>
    <row r="13" spans="2:10" ht="15" x14ac:dyDescent="0.25">
      <c r="B13" s="5"/>
      <c r="C13" s="6"/>
      <c r="D13" s="6"/>
      <c r="E13" s="6"/>
      <c r="F13" s="6"/>
      <c r="G13" s="6"/>
      <c r="H13" s="6"/>
      <c r="I13" s="6"/>
      <c r="J13" s="7"/>
    </row>
    <row r="14" spans="2:10" ht="15" x14ac:dyDescent="0.25">
      <c r="B14" s="5"/>
      <c r="C14" s="6"/>
      <c r="D14" s="6"/>
      <c r="E14" s="6"/>
      <c r="F14" s="6"/>
      <c r="G14" s="6"/>
      <c r="H14" s="6"/>
      <c r="I14" s="6"/>
      <c r="J14" s="7"/>
    </row>
    <row r="15" spans="2:10" ht="15" x14ac:dyDescent="0.25">
      <c r="B15" s="5"/>
      <c r="C15" s="6"/>
      <c r="D15" s="6"/>
      <c r="E15" s="6"/>
      <c r="F15" s="6"/>
      <c r="G15" s="6"/>
      <c r="H15" s="6"/>
      <c r="I15" s="6"/>
      <c r="J15" s="7"/>
    </row>
    <row r="16" spans="2:10" ht="15" x14ac:dyDescent="0.25">
      <c r="B16" s="5"/>
      <c r="C16" s="6"/>
      <c r="D16" s="6"/>
      <c r="E16" s="6"/>
      <c r="F16" s="6"/>
      <c r="G16" s="6"/>
      <c r="H16" s="6"/>
      <c r="I16" s="6"/>
      <c r="J16" s="7"/>
    </row>
    <row r="17" spans="2:10" ht="15" x14ac:dyDescent="0.25">
      <c r="B17" s="5"/>
      <c r="C17" s="6"/>
      <c r="D17" s="6"/>
      <c r="E17" s="6"/>
      <c r="F17" s="6"/>
      <c r="G17" s="6"/>
      <c r="H17" s="6"/>
      <c r="I17" s="6"/>
      <c r="J17" s="7"/>
    </row>
    <row r="18" spans="2:10" ht="15" x14ac:dyDescent="0.25">
      <c r="B18" s="5"/>
      <c r="C18" s="6"/>
      <c r="D18" s="6"/>
      <c r="E18" s="6"/>
      <c r="F18" s="6"/>
      <c r="G18" s="6"/>
      <c r="H18" s="6"/>
      <c r="I18" s="6"/>
      <c r="J18" s="7"/>
    </row>
    <row r="19" spans="2:10" ht="15" x14ac:dyDescent="0.25">
      <c r="B19" s="5"/>
      <c r="C19" s="6"/>
      <c r="D19" s="6"/>
      <c r="E19" s="6"/>
      <c r="F19" s="6"/>
      <c r="G19" s="6"/>
      <c r="H19" s="6"/>
      <c r="I19" s="6"/>
      <c r="J19" s="7"/>
    </row>
    <row r="20" spans="2:10" ht="15" x14ac:dyDescent="0.25">
      <c r="B20" s="5"/>
      <c r="C20" s="6"/>
      <c r="D20" s="6"/>
      <c r="E20" s="6"/>
      <c r="F20" s="6"/>
      <c r="G20" s="6"/>
      <c r="H20" s="6"/>
      <c r="I20" s="6"/>
      <c r="J20" s="7"/>
    </row>
    <row r="21" spans="2:10" ht="15" x14ac:dyDescent="0.25">
      <c r="B21" s="5"/>
      <c r="C21" s="6"/>
      <c r="D21" s="6"/>
      <c r="E21" s="6"/>
      <c r="F21" s="6"/>
      <c r="G21" s="6"/>
      <c r="H21" s="6"/>
      <c r="I21" s="6"/>
      <c r="J21" s="7"/>
    </row>
    <row r="22" spans="2:10" ht="15" x14ac:dyDescent="0.25">
      <c r="B22" s="5"/>
      <c r="C22" s="6"/>
      <c r="D22" s="6"/>
      <c r="E22" s="6"/>
      <c r="F22" s="12" t="s">
        <v>13</v>
      </c>
      <c r="G22" s="6"/>
      <c r="H22" s="6"/>
      <c r="I22" s="6"/>
      <c r="J22" s="7"/>
    </row>
    <row r="23" spans="2:10" ht="15" x14ac:dyDescent="0.25">
      <c r="B23" s="5"/>
      <c r="C23" s="6"/>
      <c r="D23" s="6"/>
      <c r="E23" s="6"/>
      <c r="F23" s="13"/>
      <c r="G23" s="6"/>
      <c r="H23" s="6"/>
      <c r="I23" s="6"/>
      <c r="J23" s="7"/>
    </row>
    <row r="24" spans="2:10" ht="15" x14ac:dyDescent="0.25">
      <c r="B24" s="5"/>
      <c r="C24" s="6"/>
      <c r="D24" s="433" t="s">
        <v>14</v>
      </c>
      <c r="E24" s="434" t="s">
        <v>15</v>
      </c>
      <c r="F24" s="434"/>
      <c r="G24" s="434"/>
      <c r="H24" s="434"/>
      <c r="I24" s="6"/>
      <c r="J24" s="7"/>
    </row>
    <row r="25" spans="2:10" ht="15" x14ac:dyDescent="0.25">
      <c r="B25" s="5"/>
      <c r="C25" s="6"/>
      <c r="D25" s="6"/>
      <c r="H25" s="6"/>
      <c r="I25" s="6"/>
      <c r="J25" s="7"/>
    </row>
    <row r="26" spans="2:10" ht="15" x14ac:dyDescent="0.25">
      <c r="B26" s="5"/>
      <c r="C26" s="6"/>
      <c r="D26" s="433" t="s">
        <v>16</v>
      </c>
      <c r="E26" s="434"/>
      <c r="F26" s="434"/>
      <c r="G26" s="434"/>
      <c r="H26" s="434"/>
      <c r="I26" s="6"/>
      <c r="J26" s="7"/>
    </row>
    <row r="27" spans="2:10" ht="15" x14ac:dyDescent="0.25">
      <c r="B27" s="5"/>
      <c r="C27" s="6"/>
      <c r="D27" s="14"/>
      <c r="E27" s="14"/>
      <c r="F27" s="14"/>
      <c r="G27" s="14"/>
      <c r="H27" s="14"/>
      <c r="I27" s="6"/>
      <c r="J27" s="7"/>
    </row>
    <row r="28" spans="2:10" ht="15" x14ac:dyDescent="0.25">
      <c r="B28" s="5"/>
      <c r="C28" s="6"/>
      <c r="D28" s="433" t="s">
        <v>17</v>
      </c>
      <c r="E28" s="434" t="s">
        <v>15</v>
      </c>
      <c r="F28" s="434"/>
      <c r="G28" s="434"/>
      <c r="H28" s="434"/>
      <c r="I28" s="6"/>
      <c r="J28" s="7"/>
    </row>
    <row r="29" spans="2:10" ht="15" x14ac:dyDescent="0.25">
      <c r="B29" s="5"/>
      <c r="C29" s="6"/>
      <c r="D29" s="14"/>
      <c r="E29" s="14"/>
      <c r="F29" s="14"/>
      <c r="G29" s="14"/>
      <c r="H29" s="14"/>
      <c r="I29" s="6"/>
      <c r="J29" s="7"/>
    </row>
    <row r="30" spans="2:10" ht="15" x14ac:dyDescent="0.25">
      <c r="B30" s="5"/>
      <c r="C30" s="6"/>
      <c r="D30" s="433" t="s">
        <v>18</v>
      </c>
      <c r="E30" s="434" t="s">
        <v>15</v>
      </c>
      <c r="F30" s="434"/>
      <c r="G30" s="434"/>
      <c r="H30" s="434"/>
      <c r="I30" s="6"/>
      <c r="J30" s="7"/>
    </row>
    <row r="31" spans="2:10" ht="15" x14ac:dyDescent="0.25">
      <c r="B31" s="5"/>
      <c r="C31" s="6"/>
      <c r="D31" s="14"/>
      <c r="E31" s="14"/>
      <c r="F31" s="14"/>
      <c r="G31" s="14"/>
      <c r="H31" s="14"/>
      <c r="I31" s="6"/>
      <c r="J31" s="7"/>
    </row>
    <row r="32" spans="2:10" ht="15" x14ac:dyDescent="0.25">
      <c r="B32" s="5"/>
      <c r="C32" s="6"/>
      <c r="D32" s="433" t="s">
        <v>19</v>
      </c>
      <c r="E32" s="434" t="s">
        <v>15</v>
      </c>
      <c r="F32" s="434"/>
      <c r="G32" s="434"/>
      <c r="H32" s="434"/>
      <c r="I32" s="6"/>
      <c r="J32" s="7"/>
    </row>
    <row r="33" spans="2:10" ht="15" x14ac:dyDescent="0.25">
      <c r="B33" s="5"/>
      <c r="C33" s="6"/>
      <c r="I33" s="6"/>
      <c r="J33" s="7"/>
    </row>
    <row r="34" spans="2:10" ht="15" x14ac:dyDescent="0.25">
      <c r="B34" s="5"/>
      <c r="C34" s="6"/>
      <c r="D34" s="433" t="s">
        <v>20</v>
      </c>
      <c r="E34" s="434" t="s">
        <v>15</v>
      </c>
      <c r="F34" s="434"/>
      <c r="G34" s="434"/>
      <c r="H34" s="434"/>
      <c r="I34" s="6"/>
      <c r="J34" s="7"/>
    </row>
    <row r="35" spans="2:10" ht="15" x14ac:dyDescent="0.25">
      <c r="B35" s="5"/>
      <c r="C35" s="6"/>
      <c r="D35" s="6"/>
      <c r="E35" s="6"/>
      <c r="F35" s="6"/>
      <c r="G35" s="6"/>
      <c r="H35" s="6"/>
      <c r="I35" s="6"/>
      <c r="J35" s="7"/>
    </row>
    <row r="36" spans="2:10" x14ac:dyDescent="0.25">
      <c r="B36" s="5"/>
      <c r="C36" s="6"/>
      <c r="D36" s="431" t="s">
        <v>21</v>
      </c>
      <c r="E36" s="432"/>
      <c r="F36" s="432"/>
      <c r="G36" s="432"/>
      <c r="H36" s="432"/>
      <c r="I36" s="6"/>
      <c r="J36" s="7"/>
    </row>
    <row r="37" spans="2:10" x14ac:dyDescent="0.25">
      <c r="B37" s="5"/>
      <c r="C37" s="6"/>
      <c r="D37" s="6"/>
      <c r="E37" s="6"/>
      <c r="F37" s="13"/>
      <c r="G37" s="6"/>
      <c r="H37" s="6"/>
      <c r="I37" s="6"/>
      <c r="J37" s="7"/>
    </row>
    <row r="38" spans="2:10" x14ac:dyDescent="0.25">
      <c r="B38" s="5"/>
      <c r="C38" s="6"/>
      <c r="D38" s="431" t="s">
        <v>1054</v>
      </c>
      <c r="E38" s="432"/>
      <c r="F38" s="432"/>
      <c r="G38" s="432"/>
      <c r="H38" s="432"/>
      <c r="I38" s="6"/>
      <c r="J38" s="7"/>
    </row>
    <row r="39" spans="2:10" x14ac:dyDescent="0.25">
      <c r="B39" s="5"/>
      <c r="C39" s="6"/>
      <c r="I39" s="6"/>
      <c r="J39" s="7"/>
    </row>
    <row r="40" spans="2:10" x14ac:dyDescent="0.25">
      <c r="B40" s="5"/>
      <c r="C40" s="6"/>
      <c r="D40" s="431" t="s">
        <v>2225</v>
      </c>
      <c r="E40" s="432" t="s">
        <v>15</v>
      </c>
      <c r="F40" s="432"/>
      <c r="G40" s="432"/>
      <c r="H40" s="432"/>
      <c r="I40" s="6"/>
      <c r="J40" s="7"/>
    </row>
    <row r="41" spans="2:10" x14ac:dyDescent="0.25">
      <c r="B41" s="5"/>
      <c r="C41" s="6"/>
      <c r="D41" s="6"/>
      <c r="E41" s="14"/>
      <c r="F41" s="14"/>
      <c r="G41" s="14"/>
      <c r="H41" s="14"/>
      <c r="I41" s="6"/>
      <c r="J41" s="7"/>
    </row>
    <row r="42" spans="2:10" x14ac:dyDescent="0.25">
      <c r="B42" s="5"/>
      <c r="C42" s="6"/>
      <c r="D42" s="431" t="s">
        <v>2226</v>
      </c>
      <c r="E42" s="432"/>
      <c r="F42" s="432"/>
      <c r="G42" s="432"/>
      <c r="H42" s="432"/>
      <c r="I42" s="6"/>
      <c r="J42" s="7"/>
    </row>
    <row r="43" spans="2:10" ht="15" thickBot="1" x14ac:dyDescent="0.3">
      <c r="B43" s="15"/>
      <c r="C43" s="16"/>
      <c r="D43" s="16"/>
      <c r="E43" s="16"/>
      <c r="F43" s="16"/>
      <c r="G43" s="16"/>
      <c r="H43" s="16"/>
      <c r="I43" s="16"/>
      <c r="J43" s="17"/>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U413"/>
  <sheetViews>
    <sheetView zoomScale="80" zoomScaleNormal="80" workbookViewId="0"/>
  </sheetViews>
  <sheetFormatPr baseColWidth="10" defaultColWidth="8.85546875" defaultRowHeight="14.3" outlineLevelRow="1" x14ac:dyDescent="0.25"/>
  <cols>
    <col min="1" max="1" width="13.28515625" style="23" customWidth="1"/>
    <col min="2" max="2" width="60.7109375" style="23" customWidth="1"/>
    <col min="3" max="3" width="39.140625" style="23" bestFit="1" customWidth="1"/>
    <col min="4" max="4" width="35.140625" style="23" bestFit="1" customWidth="1"/>
    <col min="5" max="5" width="6.7109375" style="23" customWidth="1"/>
    <col min="6" max="6" width="41.7109375" style="23" customWidth="1"/>
    <col min="7" max="7" width="41.7109375" style="21" customWidth="1"/>
    <col min="8" max="8" width="7.28515625" style="23" customWidth="1"/>
    <col min="9" max="10" width="38.140625" style="23" customWidth="1"/>
    <col min="11" max="11" width="47.7109375" style="23" customWidth="1"/>
    <col min="12" max="12" width="7.28515625" style="23" customWidth="1"/>
    <col min="13" max="13" width="25.7109375" style="23" customWidth="1"/>
    <col min="14" max="14" width="25.7109375" style="21" customWidth="1"/>
    <col min="15" max="16384" width="8.85546875" style="52"/>
  </cols>
  <sheetData>
    <row r="1" spans="1:13" ht="31.55" x14ac:dyDescent="0.25">
      <c r="A1" s="20" t="s">
        <v>1055</v>
      </c>
      <c r="B1" s="20"/>
      <c r="C1" s="21"/>
      <c r="D1" s="21"/>
      <c r="E1" s="21"/>
      <c r="F1" s="151" t="s">
        <v>2268</v>
      </c>
      <c r="H1" s="21"/>
      <c r="I1" s="20"/>
      <c r="J1" s="21"/>
      <c r="K1" s="21"/>
      <c r="L1" s="21"/>
      <c r="M1" s="21"/>
    </row>
    <row r="2" spans="1:13" ht="15.7" thickBot="1" x14ac:dyDescent="0.3">
      <c r="A2" s="21"/>
      <c r="B2" s="22"/>
      <c r="C2" s="22"/>
      <c r="D2" s="21"/>
      <c r="E2" s="21"/>
      <c r="F2" s="21"/>
      <c r="H2" s="21"/>
      <c r="L2" s="21"/>
      <c r="M2" s="21"/>
    </row>
    <row r="3" spans="1:13" ht="19.45" thickBot="1" x14ac:dyDescent="0.3">
      <c r="A3" s="24"/>
      <c r="B3" s="25" t="s">
        <v>22</v>
      </c>
      <c r="C3" s="26" t="s">
        <v>159</v>
      </c>
      <c r="D3" s="24"/>
      <c r="E3" s="24"/>
      <c r="F3" s="21"/>
      <c r="G3" s="24"/>
      <c r="H3" s="21"/>
      <c r="L3" s="21"/>
      <c r="M3" s="21"/>
    </row>
    <row r="4" spans="1:13" ht="15.7" thickBot="1" x14ac:dyDescent="0.3">
      <c r="H4" s="21"/>
      <c r="L4" s="21"/>
      <c r="M4" s="21"/>
    </row>
    <row r="5" spans="1:13" ht="18.75" x14ac:dyDescent="0.25">
      <c r="A5" s="27"/>
      <c r="B5" s="28" t="s">
        <v>23</v>
      </c>
      <c r="C5" s="27"/>
      <c r="E5" s="29"/>
      <c r="F5" s="29"/>
      <c r="H5" s="21"/>
      <c r="L5" s="21"/>
      <c r="M5" s="21"/>
    </row>
    <row r="6" spans="1:13" ht="15" x14ac:dyDescent="0.25">
      <c r="B6" s="31" t="s">
        <v>24</v>
      </c>
      <c r="C6" s="29"/>
      <c r="D6" s="29"/>
      <c r="H6" s="21"/>
      <c r="L6" s="21"/>
      <c r="M6" s="21"/>
    </row>
    <row r="7" spans="1:13" ht="15" x14ac:dyDescent="0.25">
      <c r="B7" s="30" t="s">
        <v>25</v>
      </c>
      <c r="C7" s="29"/>
      <c r="D7" s="29"/>
      <c r="H7" s="21"/>
      <c r="L7" s="21"/>
      <c r="M7" s="21"/>
    </row>
    <row r="8" spans="1:13" ht="15" x14ac:dyDescent="0.25">
      <c r="B8" s="30" t="s">
        <v>26</v>
      </c>
      <c r="C8" s="29"/>
      <c r="D8" s="29"/>
      <c r="F8" s="23" t="s">
        <v>27</v>
      </c>
      <c r="H8" s="21"/>
      <c r="L8" s="21"/>
      <c r="M8" s="21"/>
    </row>
    <row r="9" spans="1:13" ht="15" x14ac:dyDescent="0.25">
      <c r="B9" s="31" t="s">
        <v>2101</v>
      </c>
      <c r="H9" s="21"/>
      <c r="L9" s="21"/>
      <c r="M9" s="21"/>
    </row>
    <row r="10" spans="1:13" ht="15" x14ac:dyDescent="0.25">
      <c r="B10" s="31" t="s">
        <v>28</v>
      </c>
      <c r="H10" s="21"/>
      <c r="L10" s="21"/>
      <c r="M10" s="21"/>
    </row>
    <row r="11" spans="1:13" ht="15.7" thickBot="1" x14ac:dyDescent="0.3">
      <c r="B11" s="32" t="s">
        <v>29</v>
      </c>
      <c r="H11" s="21"/>
      <c r="L11" s="21"/>
      <c r="M11" s="21"/>
    </row>
    <row r="12" spans="1:13" ht="15" x14ac:dyDescent="0.25">
      <c r="B12" s="33"/>
      <c r="H12" s="21"/>
      <c r="L12" s="21"/>
      <c r="M12" s="21"/>
    </row>
    <row r="13" spans="1:13" ht="37.450000000000003" x14ac:dyDescent="0.25">
      <c r="A13" s="34" t="s">
        <v>30</v>
      </c>
      <c r="B13" s="34" t="s">
        <v>24</v>
      </c>
      <c r="C13" s="35"/>
      <c r="D13" s="35"/>
      <c r="E13" s="35"/>
      <c r="F13" s="35"/>
      <c r="G13" s="36"/>
      <c r="H13" s="21"/>
      <c r="L13" s="21"/>
      <c r="M13" s="21"/>
    </row>
    <row r="14" spans="1:13" ht="15" x14ac:dyDescent="0.25">
      <c r="A14" s="23" t="s">
        <v>31</v>
      </c>
      <c r="B14" s="37" t="s">
        <v>0</v>
      </c>
      <c r="C14" s="23" t="s">
        <v>1</v>
      </c>
      <c r="E14" s="29"/>
      <c r="F14" s="29"/>
      <c r="H14" s="21"/>
      <c r="L14" s="21"/>
      <c r="M14" s="21"/>
    </row>
    <row r="15" spans="1:13" ht="15" x14ac:dyDescent="0.25">
      <c r="A15" s="23" t="s">
        <v>33</v>
      </c>
      <c r="B15" s="37" t="s">
        <v>34</v>
      </c>
      <c r="C15" s="23" t="s">
        <v>2274</v>
      </c>
      <c r="E15" s="29"/>
      <c r="F15" s="29"/>
      <c r="H15" s="21"/>
      <c r="L15" s="21"/>
      <c r="M15" s="21"/>
    </row>
    <row r="16" spans="1:13" ht="15" x14ac:dyDescent="0.25">
      <c r="A16" s="23" t="s">
        <v>35</v>
      </c>
      <c r="B16" s="37" t="s">
        <v>2239</v>
      </c>
      <c r="C16" s="23" t="s">
        <v>2274</v>
      </c>
      <c r="E16" s="29"/>
      <c r="F16" s="29"/>
      <c r="H16" s="21"/>
      <c r="L16" s="21"/>
      <c r="M16" s="21"/>
    </row>
    <row r="17" spans="1:21" ht="29.95" x14ac:dyDescent="0.25">
      <c r="A17" s="23" t="s">
        <v>37</v>
      </c>
      <c r="B17" s="37" t="s">
        <v>36</v>
      </c>
      <c r="C17" s="159" t="s">
        <v>2273</v>
      </c>
      <c r="E17" s="29"/>
      <c r="F17" s="29"/>
      <c r="H17" s="21"/>
      <c r="L17" s="21"/>
      <c r="M17" s="21"/>
    </row>
    <row r="18" spans="1:21" outlineLevel="1" x14ac:dyDescent="0.25">
      <c r="A18" s="23" t="s">
        <v>2238</v>
      </c>
      <c r="B18" s="37" t="s">
        <v>38</v>
      </c>
      <c r="C18" s="160">
        <v>45930</v>
      </c>
      <c r="E18" s="29"/>
      <c r="F18" s="29"/>
      <c r="H18" s="21"/>
      <c r="L18" s="21"/>
      <c r="M18" s="21"/>
    </row>
    <row r="19" spans="1:21" ht="15" outlineLevel="1" x14ac:dyDescent="0.25">
      <c r="A19" s="23" t="s">
        <v>2261</v>
      </c>
      <c r="B19" s="37" t="s">
        <v>2266</v>
      </c>
      <c r="C19" s="159" t="s">
        <v>2545</v>
      </c>
      <c r="E19" s="29"/>
      <c r="F19" s="29"/>
      <c r="H19" s="21"/>
      <c r="L19" s="21"/>
      <c r="M19" s="21"/>
    </row>
    <row r="20" spans="1:21" ht="15" outlineLevel="1" x14ac:dyDescent="0.25">
      <c r="A20" s="23" t="s">
        <v>40</v>
      </c>
      <c r="B20" s="38" t="s">
        <v>39</v>
      </c>
      <c r="C20" s="23" t="s">
        <v>2276</v>
      </c>
      <c r="E20" s="29"/>
      <c r="F20" s="29"/>
      <c r="H20" s="21"/>
      <c r="L20" s="21"/>
      <c r="M20" s="21"/>
    </row>
    <row r="21" spans="1:21" ht="15" outlineLevel="1" x14ac:dyDescent="0.25">
      <c r="A21" s="23" t="s">
        <v>42</v>
      </c>
      <c r="B21" s="38" t="s">
        <v>41</v>
      </c>
      <c r="C21" s="23" t="s">
        <v>2275</v>
      </c>
      <c r="E21" s="29"/>
      <c r="F21" s="29"/>
      <c r="H21" s="21"/>
      <c r="L21" s="21"/>
      <c r="M21" s="21"/>
    </row>
    <row r="22" spans="1:21" ht="15" outlineLevel="1" x14ac:dyDescent="0.25">
      <c r="A22" s="23" t="s">
        <v>43</v>
      </c>
      <c r="B22" s="38"/>
      <c r="E22" s="29"/>
      <c r="F22" s="29"/>
      <c r="H22" s="21"/>
      <c r="L22" s="21"/>
      <c r="M22" s="21"/>
    </row>
    <row r="23" spans="1:21" ht="15" outlineLevel="1" x14ac:dyDescent="0.25">
      <c r="A23" s="23" t="s">
        <v>44</v>
      </c>
      <c r="B23" s="38"/>
      <c r="E23" s="29"/>
      <c r="F23" s="29"/>
      <c r="H23" s="21"/>
      <c r="L23" s="21"/>
      <c r="M23" s="21"/>
    </row>
    <row r="24" spans="1:21" ht="15" outlineLevel="1" x14ac:dyDescent="0.25">
      <c r="A24" s="23" t="s">
        <v>45</v>
      </c>
      <c r="B24" s="38"/>
      <c r="E24" s="29"/>
      <c r="F24" s="29"/>
      <c r="H24" s="21"/>
      <c r="L24" s="21"/>
      <c r="M24" s="21"/>
    </row>
    <row r="25" spans="1:21" ht="15" outlineLevel="1" x14ac:dyDescent="0.25">
      <c r="A25" s="23" t="s">
        <v>46</v>
      </c>
      <c r="B25" s="38"/>
      <c r="E25" s="29"/>
      <c r="F25" s="29"/>
      <c r="H25" s="21"/>
      <c r="L25" s="21"/>
      <c r="M25" s="21"/>
    </row>
    <row r="26" spans="1:21" ht="18.75" x14ac:dyDescent="0.25">
      <c r="A26" s="35"/>
      <c r="B26" s="34" t="s">
        <v>25</v>
      </c>
      <c r="C26" s="35"/>
      <c r="D26" s="35"/>
      <c r="E26" s="35"/>
      <c r="F26" s="35"/>
      <c r="G26" s="36"/>
      <c r="H26" s="21"/>
      <c r="L26" s="21"/>
      <c r="M26" s="21"/>
    </row>
    <row r="27" spans="1:21" ht="15" x14ac:dyDescent="0.25">
      <c r="A27" s="23" t="s">
        <v>47</v>
      </c>
      <c r="B27" s="39" t="s">
        <v>2259</v>
      </c>
      <c r="C27" s="23" t="s">
        <v>2277</v>
      </c>
      <c r="D27" s="40"/>
      <c r="E27" s="40"/>
      <c r="F27" s="40"/>
      <c r="H27" s="21"/>
      <c r="L27" s="21"/>
      <c r="M27" s="21"/>
    </row>
    <row r="28" spans="1:21" ht="15" x14ac:dyDescent="0.25">
      <c r="A28" s="23" t="s">
        <v>48</v>
      </c>
      <c r="B28" s="138" t="s">
        <v>2223</v>
      </c>
      <c r="C28" s="119" t="s">
        <v>2277</v>
      </c>
      <c r="D28" s="40"/>
      <c r="E28" s="40"/>
      <c r="F28" s="40"/>
      <c r="H28" s="21"/>
      <c r="L28" s="21"/>
      <c r="U28" s="40" t="s">
        <v>2269</v>
      </c>
    </row>
    <row r="29" spans="1:21" ht="15" x14ac:dyDescent="0.25">
      <c r="A29" s="23" t="s">
        <v>50</v>
      </c>
      <c r="B29" s="39" t="s">
        <v>49</v>
      </c>
      <c r="C29" s="23" t="s">
        <v>2277</v>
      </c>
      <c r="E29" s="40"/>
      <c r="F29" s="40"/>
      <c r="H29" s="21"/>
      <c r="L29" s="21"/>
      <c r="U29" s="23" t="s">
        <v>2270</v>
      </c>
    </row>
    <row r="30" spans="1:21" ht="75.05" outlineLevel="1" x14ac:dyDescent="0.25">
      <c r="A30" s="23" t="s">
        <v>52</v>
      </c>
      <c r="B30" s="39" t="s">
        <v>51</v>
      </c>
      <c r="C30" s="23" t="s">
        <v>2278</v>
      </c>
      <c r="E30" s="40"/>
      <c r="F30" s="40"/>
      <c r="H30" s="21"/>
      <c r="L30" s="21"/>
      <c r="U30" s="119" t="s">
        <v>2271</v>
      </c>
    </row>
    <row r="31" spans="1:21" ht="15" outlineLevel="1" x14ac:dyDescent="0.25">
      <c r="A31" s="23" t="s">
        <v>53</v>
      </c>
      <c r="B31" s="39"/>
      <c r="E31" s="40"/>
      <c r="F31" s="40"/>
      <c r="H31" s="21"/>
      <c r="L31" s="21"/>
      <c r="M31" s="21"/>
    </row>
    <row r="32" spans="1:21" ht="15" outlineLevel="1" x14ac:dyDescent="0.25">
      <c r="A32" s="23" t="s">
        <v>54</v>
      </c>
      <c r="B32" s="39"/>
      <c r="E32" s="40"/>
      <c r="F32" s="40"/>
      <c r="H32" s="21"/>
      <c r="L32" s="21"/>
      <c r="M32" s="21"/>
    </row>
    <row r="33" spans="1:14" outlineLevel="1" x14ac:dyDescent="0.25">
      <c r="A33" s="23" t="s">
        <v>55</v>
      </c>
      <c r="B33" s="39"/>
      <c r="E33" s="40"/>
      <c r="F33" s="40"/>
      <c r="H33" s="21"/>
      <c r="L33" s="21"/>
      <c r="M33" s="21"/>
    </row>
    <row r="34" spans="1:14" outlineLevel="1" x14ac:dyDescent="0.25">
      <c r="A34" s="23" t="s">
        <v>56</v>
      </c>
      <c r="B34" s="39"/>
      <c r="E34" s="40"/>
      <c r="F34" s="40"/>
      <c r="H34" s="21"/>
      <c r="L34" s="21"/>
      <c r="M34" s="21"/>
    </row>
    <row r="35" spans="1:14" outlineLevel="1" x14ac:dyDescent="0.25">
      <c r="A35" s="23" t="s">
        <v>57</v>
      </c>
      <c r="B35" s="41"/>
      <c r="E35" s="40"/>
      <c r="F35" s="40"/>
      <c r="H35" s="21"/>
      <c r="L35" s="21"/>
      <c r="M35" s="21"/>
    </row>
    <row r="36" spans="1:14" ht="37.1" x14ac:dyDescent="0.25">
      <c r="A36" s="34"/>
      <c r="B36" s="34" t="s">
        <v>26</v>
      </c>
      <c r="C36" s="34"/>
      <c r="D36" s="35"/>
      <c r="E36" s="35"/>
      <c r="F36" s="35"/>
      <c r="G36" s="36"/>
      <c r="H36" s="21"/>
      <c r="L36" s="21"/>
      <c r="M36" s="21"/>
    </row>
    <row r="37" spans="1:14" ht="15" customHeight="1" x14ac:dyDescent="0.25">
      <c r="A37" s="42"/>
      <c r="B37" s="43" t="s">
        <v>58</v>
      </c>
      <c r="C37" s="42" t="s">
        <v>59</v>
      </c>
      <c r="D37" s="44"/>
      <c r="E37" s="44"/>
      <c r="F37" s="44"/>
      <c r="G37" s="45"/>
      <c r="H37" s="21"/>
      <c r="L37" s="21"/>
      <c r="M37" s="21"/>
    </row>
    <row r="38" spans="1:14" x14ac:dyDescent="0.25">
      <c r="A38" s="23" t="s">
        <v>3</v>
      </c>
      <c r="B38" s="40" t="s">
        <v>934</v>
      </c>
      <c r="C38" s="96">
        <f>'A. HTT General'!C53+'Funding and substitute assets'!C47/1000000</f>
        <v>18546.761828872008</v>
      </c>
      <c r="F38" s="40"/>
      <c r="H38" s="21"/>
      <c r="L38" s="21"/>
      <c r="M38" s="21"/>
    </row>
    <row r="39" spans="1:14" x14ac:dyDescent="0.25">
      <c r="A39" s="23" t="s">
        <v>60</v>
      </c>
      <c r="B39" s="40" t="s">
        <v>61</v>
      </c>
      <c r="C39" s="96">
        <f>'Funding and substitute assets'!G19/1000000</f>
        <v>15325</v>
      </c>
      <c r="F39" s="40"/>
      <c r="H39" s="21"/>
      <c r="L39" s="21"/>
      <c r="M39" s="21"/>
      <c r="N39" s="52"/>
    </row>
    <row r="40" spans="1:14" outlineLevel="1" x14ac:dyDescent="0.25">
      <c r="A40" s="23" t="s">
        <v>62</v>
      </c>
      <c r="B40" s="46" t="s">
        <v>63</v>
      </c>
      <c r="C40" s="96" t="s">
        <v>762</v>
      </c>
      <c r="F40" s="40"/>
      <c r="H40" s="21"/>
      <c r="L40" s="21"/>
      <c r="M40" s="21"/>
      <c r="N40" s="52"/>
    </row>
    <row r="41" spans="1:14" outlineLevel="1" x14ac:dyDescent="0.25">
      <c r="A41" s="23" t="s">
        <v>65</v>
      </c>
      <c r="B41" s="46" t="s">
        <v>66</v>
      </c>
      <c r="C41" s="96" t="s">
        <v>762</v>
      </c>
      <c r="F41" s="40"/>
      <c r="H41" s="21"/>
      <c r="L41" s="21"/>
      <c r="M41" s="21"/>
      <c r="N41" s="52"/>
    </row>
    <row r="42" spans="1:14" outlineLevel="1" x14ac:dyDescent="0.25">
      <c r="A42" s="23" t="s">
        <v>67</v>
      </c>
      <c r="B42" s="46"/>
      <c r="C42" s="96"/>
      <c r="F42" s="40"/>
      <c r="H42" s="21"/>
      <c r="L42" s="21"/>
      <c r="M42" s="21"/>
      <c r="N42" s="52"/>
    </row>
    <row r="43" spans="1:14" outlineLevel="1" x14ac:dyDescent="0.25">
      <c r="A43" s="21" t="s">
        <v>1100</v>
      </c>
      <c r="B43" s="40"/>
      <c r="F43" s="40"/>
      <c r="H43" s="21"/>
      <c r="L43" s="21"/>
      <c r="M43" s="21"/>
      <c r="N43" s="52"/>
    </row>
    <row r="44" spans="1:14" ht="15" customHeight="1" x14ac:dyDescent="0.25">
      <c r="A44" s="42"/>
      <c r="B44" s="42" t="s">
        <v>68</v>
      </c>
      <c r="C44" s="42" t="s">
        <v>2137</v>
      </c>
      <c r="D44" s="42" t="s">
        <v>2206</v>
      </c>
      <c r="E44" s="42"/>
      <c r="F44" s="42" t="s">
        <v>2205</v>
      </c>
      <c r="G44" s="42" t="s">
        <v>69</v>
      </c>
      <c r="I44" s="21"/>
      <c r="J44" s="21"/>
      <c r="K44" s="52"/>
      <c r="L44" s="52"/>
      <c r="M44" s="52"/>
      <c r="N44" s="52"/>
    </row>
    <row r="45" spans="1:14" x14ac:dyDescent="0.25">
      <c r="A45" s="23" t="s">
        <v>7</v>
      </c>
      <c r="B45" s="40" t="s">
        <v>70</v>
      </c>
      <c r="C45" s="95">
        <v>0.05</v>
      </c>
      <c r="D45" s="95">
        <f>IF(OR(C38="[For completion]",C39="[For completion]"),"Please complete G.3.1.1 and G.3.1.2",(C38/C39-1-MAX(C45,F45)))</f>
        <v>0.16022915685951117</v>
      </c>
      <c r="E45" s="95"/>
      <c r="F45" s="95">
        <v>0.05</v>
      </c>
      <c r="G45" s="23" t="s">
        <v>2479</v>
      </c>
      <c r="H45" s="21"/>
      <c r="L45" s="21"/>
      <c r="M45" s="21"/>
      <c r="N45" s="52"/>
    </row>
    <row r="46" spans="1:14" outlineLevel="1" x14ac:dyDescent="0.25">
      <c r="C46" s="95"/>
      <c r="D46" s="95"/>
      <c r="E46" s="95"/>
      <c r="F46" s="95"/>
      <c r="G46" s="58"/>
      <c r="H46" s="21"/>
      <c r="L46" s="21"/>
      <c r="M46" s="21"/>
      <c r="N46" s="52"/>
    </row>
    <row r="47" spans="1:14" outlineLevel="1" x14ac:dyDescent="0.25">
      <c r="A47" s="148" t="s">
        <v>2240</v>
      </c>
      <c r="B47" s="148" t="s">
        <v>2241</v>
      </c>
      <c r="C47" s="152">
        <f>IF(OR(C38="[For completion]",C39="[For completion]"),"", C38-C39)</f>
        <v>3221.7618288720078</v>
      </c>
      <c r="D47" s="95"/>
      <c r="E47" s="95"/>
      <c r="F47" s="95"/>
      <c r="G47" s="58"/>
      <c r="H47" s="21"/>
      <c r="L47" s="21"/>
      <c r="M47" s="21"/>
      <c r="N47" s="52"/>
    </row>
    <row r="48" spans="1:14" outlineLevel="1" x14ac:dyDescent="0.25">
      <c r="A48" s="23" t="s">
        <v>71</v>
      </c>
      <c r="C48" s="58"/>
      <c r="D48" s="58"/>
      <c r="E48" s="58"/>
      <c r="F48" s="58"/>
      <c r="G48" s="58"/>
      <c r="H48" s="21"/>
      <c r="L48" s="21"/>
      <c r="M48" s="21"/>
      <c r="N48" s="52"/>
    </row>
    <row r="49" spans="1:14" outlineLevel="1" x14ac:dyDescent="0.25">
      <c r="A49" s="23" t="s">
        <v>73</v>
      </c>
      <c r="B49" s="38" t="s">
        <v>72</v>
      </c>
      <c r="C49" s="58"/>
      <c r="D49" s="58"/>
      <c r="E49" s="58"/>
      <c r="F49" s="58"/>
      <c r="G49" s="58"/>
      <c r="H49" s="21"/>
      <c r="L49" s="21"/>
      <c r="M49" s="21"/>
      <c r="N49" s="52"/>
    </row>
    <row r="50" spans="1:14" outlineLevel="1" x14ac:dyDescent="0.25">
      <c r="A50" s="23" t="s">
        <v>75</v>
      </c>
      <c r="B50" s="38" t="s">
        <v>74</v>
      </c>
      <c r="C50" s="58"/>
      <c r="D50" s="58"/>
      <c r="E50" s="58"/>
      <c r="F50" s="58"/>
      <c r="G50" s="58"/>
      <c r="H50" s="21"/>
      <c r="L50" s="21"/>
      <c r="M50" s="21"/>
      <c r="N50" s="52"/>
    </row>
    <row r="51" spans="1:14" outlineLevel="1" x14ac:dyDescent="0.25">
      <c r="A51" s="23" t="s">
        <v>76</v>
      </c>
      <c r="B51" s="38"/>
      <c r="C51" s="58"/>
      <c r="D51" s="58"/>
      <c r="E51" s="58"/>
      <c r="F51" s="58"/>
      <c r="G51" s="58"/>
      <c r="H51" s="21"/>
      <c r="L51" s="21"/>
      <c r="M51" s="21"/>
      <c r="N51" s="52"/>
    </row>
    <row r="52" spans="1:14" ht="15" customHeight="1" x14ac:dyDescent="0.25">
      <c r="A52" s="42"/>
      <c r="B52" s="43" t="s">
        <v>77</v>
      </c>
      <c r="C52" s="42" t="s">
        <v>59</v>
      </c>
      <c r="D52" s="42"/>
      <c r="E52" s="44"/>
      <c r="F52" s="45" t="s">
        <v>78</v>
      </c>
      <c r="G52" s="45"/>
      <c r="H52" s="21"/>
      <c r="L52" s="21"/>
      <c r="M52" s="21"/>
      <c r="N52" s="52"/>
    </row>
    <row r="53" spans="1:14" x14ac:dyDescent="0.25">
      <c r="A53" s="23" t="s">
        <v>79</v>
      </c>
      <c r="B53" s="40" t="s">
        <v>80</v>
      </c>
      <c r="C53" s="96">
        <f>D_CoverPool!C10/1000000</f>
        <v>17896.960359502009</v>
      </c>
      <c r="E53" s="47"/>
      <c r="F53" s="102">
        <f>IF($C$58=0,"",IF(C53="[for completion]","",C53/$C$58))</f>
        <v>0.9649641551789141</v>
      </c>
      <c r="G53" s="48"/>
      <c r="H53" s="21"/>
      <c r="L53" s="21"/>
      <c r="M53" s="21"/>
      <c r="N53" s="52"/>
    </row>
    <row r="54" spans="1:14" x14ac:dyDescent="0.25">
      <c r="A54" s="23" t="s">
        <v>81</v>
      </c>
      <c r="B54" s="40" t="s">
        <v>82</v>
      </c>
      <c r="C54" s="96">
        <v>0</v>
      </c>
      <c r="E54" s="47"/>
      <c r="F54" s="102">
        <f>IF($C$58=0,"",IF(C54="[for completion]","",C54/$C$58))</f>
        <v>0</v>
      </c>
      <c r="G54" s="48"/>
      <c r="H54" s="21"/>
      <c r="L54" s="21"/>
      <c r="M54" s="21"/>
      <c r="N54" s="52"/>
    </row>
    <row r="55" spans="1:14" x14ac:dyDescent="0.25">
      <c r="A55" s="23" t="s">
        <v>83</v>
      </c>
      <c r="B55" s="40" t="s">
        <v>84</v>
      </c>
      <c r="C55" s="96">
        <v>0</v>
      </c>
      <c r="E55" s="47"/>
      <c r="F55" s="102">
        <f>IF($C$58=0,"",IF(C55="[for completion]","",C55/$C$58))</f>
        <v>0</v>
      </c>
      <c r="G55" s="48"/>
      <c r="H55" s="21"/>
      <c r="L55" s="21"/>
      <c r="M55" s="21"/>
      <c r="N55" s="52"/>
    </row>
    <row r="56" spans="1:14" x14ac:dyDescent="0.25">
      <c r="A56" s="23" t="s">
        <v>85</v>
      </c>
      <c r="B56" s="40" t="s">
        <v>86</v>
      </c>
      <c r="C56" s="96">
        <f>'Funding and substitute assets'!C47/1000000</f>
        <v>649.80146936999995</v>
      </c>
      <c r="E56" s="47"/>
      <c r="F56" s="102">
        <f>IF($C$58=0,"",IF(C56="[for completion]","",C56/$C$58))</f>
        <v>3.5035844821085953E-2</v>
      </c>
      <c r="G56" s="48"/>
      <c r="H56" s="21"/>
      <c r="L56" s="21"/>
      <c r="M56" s="21"/>
      <c r="N56" s="52"/>
    </row>
    <row r="57" spans="1:14" x14ac:dyDescent="0.25">
      <c r="A57" s="23" t="s">
        <v>87</v>
      </c>
      <c r="B57" s="23" t="s">
        <v>88</v>
      </c>
      <c r="C57" s="96">
        <v>0</v>
      </c>
      <c r="E57" s="47"/>
      <c r="F57" s="102">
        <f>IF($C$58=0,"",IF(C57="[for completion]","",C57/$C$58))</f>
        <v>0</v>
      </c>
      <c r="G57" s="48"/>
      <c r="H57" s="21"/>
      <c r="L57" s="21"/>
      <c r="M57" s="21"/>
      <c r="N57" s="52"/>
    </row>
    <row r="58" spans="1:14" x14ac:dyDescent="0.25">
      <c r="A58" s="23" t="s">
        <v>89</v>
      </c>
      <c r="B58" s="49" t="s">
        <v>90</v>
      </c>
      <c r="C58" s="98">
        <f>SUM(C53:C57)</f>
        <v>18546.761828872008</v>
      </c>
      <c r="D58" s="47"/>
      <c r="E58" s="47"/>
      <c r="F58" s="103">
        <f>SUM(F53:F57)</f>
        <v>1</v>
      </c>
      <c r="G58" s="48"/>
      <c r="H58" s="21"/>
      <c r="L58" s="21"/>
      <c r="M58" s="21"/>
      <c r="N58" s="52"/>
    </row>
    <row r="59" spans="1:14" outlineLevel="1" x14ac:dyDescent="0.25">
      <c r="A59" s="23" t="s">
        <v>91</v>
      </c>
      <c r="B59" s="51" t="s">
        <v>92</v>
      </c>
      <c r="C59" s="96"/>
      <c r="E59" s="47"/>
      <c r="F59" s="102">
        <f t="shared" ref="F59:F64" si="0">IF($C$58=0,"",IF(C59="[for completion]","",C59/$C$58))</f>
        <v>0</v>
      </c>
      <c r="G59" s="48"/>
      <c r="H59" s="21"/>
      <c r="L59" s="21"/>
      <c r="M59" s="21"/>
      <c r="N59" s="52"/>
    </row>
    <row r="60" spans="1:14" outlineLevel="1" x14ac:dyDescent="0.25">
      <c r="A60" s="23" t="s">
        <v>93</v>
      </c>
      <c r="B60" s="51" t="s">
        <v>92</v>
      </c>
      <c r="C60" s="96"/>
      <c r="E60" s="47"/>
      <c r="F60" s="102">
        <f t="shared" si="0"/>
        <v>0</v>
      </c>
      <c r="G60" s="48"/>
      <c r="H60" s="21"/>
      <c r="L60" s="21"/>
      <c r="M60" s="21"/>
      <c r="N60" s="52"/>
    </row>
    <row r="61" spans="1:14" outlineLevel="1" x14ac:dyDescent="0.25">
      <c r="A61" s="23" t="s">
        <v>94</v>
      </c>
      <c r="B61" s="51" t="s">
        <v>92</v>
      </c>
      <c r="C61" s="96"/>
      <c r="E61" s="47"/>
      <c r="F61" s="102">
        <f t="shared" si="0"/>
        <v>0</v>
      </c>
      <c r="G61" s="48"/>
      <c r="H61" s="21"/>
      <c r="L61" s="21"/>
      <c r="M61" s="21"/>
      <c r="N61" s="52"/>
    </row>
    <row r="62" spans="1:14" outlineLevel="1" x14ac:dyDescent="0.25">
      <c r="A62" s="23" t="s">
        <v>95</v>
      </c>
      <c r="B62" s="51" t="s">
        <v>92</v>
      </c>
      <c r="C62" s="96"/>
      <c r="E62" s="47"/>
      <c r="F62" s="102">
        <f t="shared" si="0"/>
        <v>0</v>
      </c>
      <c r="G62" s="48"/>
      <c r="H62" s="21"/>
      <c r="L62" s="21"/>
      <c r="M62" s="21"/>
      <c r="N62" s="52"/>
    </row>
    <row r="63" spans="1:14" outlineLevel="1" x14ac:dyDescent="0.25">
      <c r="A63" s="23" t="s">
        <v>96</v>
      </c>
      <c r="B63" s="51" t="s">
        <v>92</v>
      </c>
      <c r="C63" s="96"/>
      <c r="E63" s="47"/>
      <c r="F63" s="102">
        <f t="shared" si="0"/>
        <v>0</v>
      </c>
      <c r="G63" s="48"/>
      <c r="H63" s="21"/>
      <c r="L63" s="21"/>
      <c r="M63" s="21"/>
      <c r="N63" s="52"/>
    </row>
    <row r="64" spans="1:14" outlineLevel="1" x14ac:dyDescent="0.25">
      <c r="A64" s="23" t="s">
        <v>97</v>
      </c>
      <c r="B64" s="51" t="s">
        <v>92</v>
      </c>
      <c r="C64" s="99"/>
      <c r="D64" s="52"/>
      <c r="E64" s="52"/>
      <c r="F64" s="102">
        <f t="shared" si="0"/>
        <v>0</v>
      </c>
      <c r="G64" s="50"/>
      <c r="H64" s="21"/>
      <c r="L64" s="21"/>
      <c r="M64" s="21"/>
      <c r="N64" s="52"/>
    </row>
    <row r="65" spans="1:14" ht="15" customHeight="1" x14ac:dyDescent="0.25">
      <c r="A65" s="42"/>
      <c r="B65" s="43" t="s">
        <v>98</v>
      </c>
      <c r="C65" s="82" t="s">
        <v>945</v>
      </c>
      <c r="D65" s="82" t="s">
        <v>946</v>
      </c>
      <c r="E65" s="44"/>
      <c r="F65" s="45" t="s">
        <v>99</v>
      </c>
      <c r="G65" s="45" t="s">
        <v>100</v>
      </c>
      <c r="H65" s="21"/>
      <c r="L65" s="21"/>
      <c r="M65" s="21"/>
      <c r="N65" s="52"/>
    </row>
    <row r="66" spans="1:14" x14ac:dyDescent="0.25">
      <c r="A66" s="23" t="s">
        <v>101</v>
      </c>
      <c r="B66" s="40" t="s">
        <v>994</v>
      </c>
      <c r="C66" s="100">
        <f>D_CoverPool!C11</f>
        <v>23.038375726242265</v>
      </c>
      <c r="D66" s="100" t="s">
        <v>762</v>
      </c>
      <c r="E66" s="37"/>
      <c r="F66" s="53"/>
      <c r="G66" s="54"/>
      <c r="H66" s="21"/>
      <c r="L66" s="21"/>
      <c r="M66" s="21"/>
      <c r="N66" s="52"/>
    </row>
    <row r="67" spans="1:14" x14ac:dyDescent="0.25">
      <c r="B67" s="40"/>
      <c r="E67" s="37"/>
      <c r="F67" s="53"/>
      <c r="G67" s="54"/>
      <c r="H67" s="21"/>
      <c r="L67" s="21"/>
      <c r="M67" s="21"/>
      <c r="N67" s="52"/>
    </row>
    <row r="68" spans="1:14" x14ac:dyDescent="0.25">
      <c r="B68" s="40" t="s">
        <v>939</v>
      </c>
      <c r="C68" s="37"/>
      <c r="D68" s="37"/>
      <c r="E68" s="37"/>
      <c r="F68" s="54"/>
      <c r="G68" s="54"/>
      <c r="H68" s="21"/>
      <c r="L68" s="21"/>
      <c r="M68" s="21"/>
      <c r="N68" s="52"/>
    </row>
    <row r="69" spans="1:14" x14ac:dyDescent="0.25">
      <c r="B69" s="40" t="s">
        <v>103</v>
      </c>
      <c r="E69" s="37"/>
      <c r="F69" s="54"/>
      <c r="G69" s="54"/>
      <c r="H69" s="21"/>
      <c r="L69" s="21"/>
      <c r="M69" s="21"/>
      <c r="N69" s="52"/>
    </row>
    <row r="70" spans="1:14" x14ac:dyDescent="0.25">
      <c r="A70" s="23" t="s">
        <v>104</v>
      </c>
      <c r="B70" s="19" t="s">
        <v>1075</v>
      </c>
      <c r="C70" s="96">
        <f>'Strat tables Cover Pool'!B57/1000000</f>
        <v>91.626178604110024</v>
      </c>
      <c r="D70" s="96" t="s">
        <v>762</v>
      </c>
      <c r="E70" s="19"/>
      <c r="F70" s="102">
        <f t="shared" ref="F70:F76" si="1">IF($C$77=0,"",IF(C70="[for completion]","",C70/$C$77))</f>
        <v>5.1196503072916044E-3</v>
      </c>
      <c r="G70" s="102" t="str">
        <f>IF($D$77=0,"",IF(D70="[Mark as ND1 if not relevant]","",D70/$D$77))</f>
        <v/>
      </c>
      <c r="H70" s="21"/>
      <c r="L70" s="21"/>
      <c r="M70" s="21"/>
      <c r="N70" s="52"/>
    </row>
    <row r="71" spans="1:14" x14ac:dyDescent="0.25">
      <c r="A71" s="23" t="s">
        <v>105</v>
      </c>
      <c r="B71" s="19" t="s">
        <v>1076</v>
      </c>
      <c r="C71" s="96">
        <f>'Strat tables Cover Pool'!B58/1000000</f>
        <v>119.01739945825516</v>
      </c>
      <c r="D71" s="96" t="s">
        <v>762</v>
      </c>
      <c r="E71" s="19"/>
      <c r="F71" s="102">
        <f t="shared" si="1"/>
        <v>6.6501460062219743E-3</v>
      </c>
      <c r="G71" s="102" t="str">
        <f t="shared" ref="G71:G76" si="2">IF($D$77=0,"",IF(D71="[Mark as ND1 if not relevant]","",D71/$D$77))</f>
        <v/>
      </c>
      <c r="H71" s="21"/>
      <c r="L71" s="21"/>
      <c r="M71" s="21"/>
      <c r="N71" s="52"/>
    </row>
    <row r="72" spans="1:14" x14ac:dyDescent="0.25">
      <c r="A72" s="23" t="s">
        <v>106</v>
      </c>
      <c r="B72" s="19" t="s">
        <v>1077</v>
      </c>
      <c r="C72" s="96">
        <f>'Strat tables Cover Pool'!B59/1000000</f>
        <v>147.95687688999996</v>
      </c>
      <c r="D72" s="96" t="s">
        <v>762</v>
      </c>
      <c r="E72" s="19"/>
      <c r="F72" s="102">
        <f t="shared" si="1"/>
        <v>8.2671511763977041E-3</v>
      </c>
      <c r="G72" s="102" t="str">
        <f t="shared" si="2"/>
        <v/>
      </c>
      <c r="H72" s="21"/>
      <c r="L72" s="21"/>
      <c r="M72" s="21"/>
      <c r="N72" s="52"/>
    </row>
    <row r="73" spans="1:14" x14ac:dyDescent="0.25">
      <c r="A73" s="23" t="s">
        <v>107</v>
      </c>
      <c r="B73" s="19" t="s">
        <v>1078</v>
      </c>
      <c r="C73" s="96">
        <f>'Strat tables Cover Pool'!B60/1000000</f>
        <v>118.18842927000001</v>
      </c>
      <c r="D73" s="96" t="s">
        <v>762</v>
      </c>
      <c r="E73" s="19"/>
      <c r="F73" s="102">
        <f t="shared" si="1"/>
        <v>6.6038269569754348E-3</v>
      </c>
      <c r="G73" s="102" t="str">
        <f t="shared" si="2"/>
        <v/>
      </c>
      <c r="H73" s="21"/>
      <c r="L73" s="21"/>
      <c r="M73" s="21"/>
      <c r="N73" s="52"/>
    </row>
    <row r="74" spans="1:14" x14ac:dyDescent="0.25">
      <c r="A74" s="23" t="s">
        <v>108</v>
      </c>
      <c r="B74" s="19" t="s">
        <v>1079</v>
      </c>
      <c r="C74" s="96">
        <f>'Strat tables Cover Pool'!B61/1000000</f>
        <v>210.95170647000003</v>
      </c>
      <c r="D74" s="96" t="s">
        <v>762</v>
      </c>
      <c r="E74" s="19"/>
      <c r="F74" s="102">
        <f t="shared" si="1"/>
        <v>1.1787013114659996E-2</v>
      </c>
      <c r="G74" s="102" t="str">
        <f t="shared" si="2"/>
        <v/>
      </c>
      <c r="H74" s="21"/>
      <c r="L74" s="21"/>
      <c r="M74" s="21"/>
      <c r="N74" s="52"/>
    </row>
    <row r="75" spans="1:14" x14ac:dyDescent="0.25">
      <c r="A75" s="23" t="s">
        <v>109</v>
      </c>
      <c r="B75" s="19" t="s">
        <v>1080</v>
      </c>
      <c r="C75" s="96">
        <f>'Strat tables Cover Pool'!B62/1000000</f>
        <v>892.25730183269479</v>
      </c>
      <c r="D75" s="96" t="s">
        <v>762</v>
      </c>
      <c r="E75" s="19"/>
      <c r="F75" s="102">
        <f t="shared" si="1"/>
        <v>4.9855242673036974E-2</v>
      </c>
      <c r="G75" s="102" t="str">
        <f t="shared" si="2"/>
        <v/>
      </c>
      <c r="H75" s="21"/>
      <c r="L75" s="21"/>
      <c r="M75" s="21"/>
      <c r="N75" s="52"/>
    </row>
    <row r="76" spans="1:14" x14ac:dyDescent="0.25">
      <c r="A76" s="23" t="s">
        <v>110</v>
      </c>
      <c r="B76" s="19" t="s">
        <v>1081</v>
      </c>
      <c r="C76" s="96">
        <f>'Strat tables Cover Pool'!B63/1000000</f>
        <v>16316.962466976931</v>
      </c>
      <c r="D76" s="96" t="s">
        <v>762</v>
      </c>
      <c r="E76" s="19"/>
      <c r="F76" s="102">
        <f t="shared" si="1"/>
        <v>0.91171696976541627</v>
      </c>
      <c r="G76" s="102" t="str">
        <f t="shared" si="2"/>
        <v/>
      </c>
      <c r="H76" s="21"/>
      <c r="L76" s="21"/>
      <c r="M76" s="21"/>
      <c r="N76" s="52"/>
    </row>
    <row r="77" spans="1:14" x14ac:dyDescent="0.25">
      <c r="A77" s="23" t="s">
        <v>111</v>
      </c>
      <c r="B77" s="55" t="s">
        <v>90</v>
      </c>
      <c r="C77" s="98">
        <f>SUM(C70:C76)</f>
        <v>17896.960359501991</v>
      </c>
      <c r="D77" s="98">
        <f>SUM(D70:D76)</f>
        <v>0</v>
      </c>
      <c r="E77" s="40"/>
      <c r="F77" s="103">
        <f>SUM(F70:F76)</f>
        <v>1</v>
      </c>
      <c r="G77" s="103">
        <f>SUM(G70:G76)</f>
        <v>0</v>
      </c>
      <c r="H77" s="21"/>
      <c r="L77" s="21"/>
      <c r="M77" s="21"/>
      <c r="N77" s="52"/>
    </row>
    <row r="78" spans="1:14" outlineLevel="1" x14ac:dyDescent="0.25">
      <c r="A78" s="23" t="s">
        <v>112</v>
      </c>
      <c r="B78" s="56" t="s">
        <v>113</v>
      </c>
      <c r="C78" s="98"/>
      <c r="D78" s="98"/>
      <c r="E78" s="40"/>
      <c r="F78" s="102">
        <f>IF($C$77=0,"",IF(C78="[for completion]","",C78/$C$77))</f>
        <v>0</v>
      </c>
      <c r="G78" s="102" t="str">
        <f t="shared" ref="G78:G87" si="3">IF($D$77=0,"",IF(D78="[for completion]","",D78/$D$77))</f>
        <v/>
      </c>
      <c r="H78" s="21"/>
      <c r="L78" s="21"/>
      <c r="M78" s="21"/>
      <c r="N78" s="52"/>
    </row>
    <row r="79" spans="1:14" outlineLevel="1" x14ac:dyDescent="0.25">
      <c r="A79" s="23" t="s">
        <v>114</v>
      </c>
      <c r="B79" s="56" t="s">
        <v>115</v>
      </c>
      <c r="C79" s="98"/>
      <c r="D79" s="98"/>
      <c r="E79" s="40"/>
      <c r="F79" s="102">
        <f t="shared" ref="F79:F87" si="4">IF($C$77=0,"",IF(C79="[for completion]","",C79/$C$77))</f>
        <v>0</v>
      </c>
      <c r="G79" s="102" t="str">
        <f t="shared" si="3"/>
        <v/>
      </c>
      <c r="H79" s="21"/>
      <c r="L79" s="21"/>
      <c r="M79" s="21"/>
      <c r="N79" s="52"/>
    </row>
    <row r="80" spans="1:14" outlineLevel="1" x14ac:dyDescent="0.25">
      <c r="A80" s="23" t="s">
        <v>116</v>
      </c>
      <c r="B80" s="56" t="s">
        <v>117</v>
      </c>
      <c r="C80" s="98"/>
      <c r="D80" s="98"/>
      <c r="E80" s="40"/>
      <c r="F80" s="102">
        <f t="shared" si="4"/>
        <v>0</v>
      </c>
      <c r="G80" s="102" t="str">
        <f t="shared" si="3"/>
        <v/>
      </c>
      <c r="H80" s="21"/>
      <c r="L80" s="21"/>
      <c r="M80" s="21"/>
      <c r="N80" s="52"/>
    </row>
    <row r="81" spans="1:14" outlineLevel="1" x14ac:dyDescent="0.25">
      <c r="A81" s="23" t="s">
        <v>118</v>
      </c>
      <c r="B81" s="56" t="s">
        <v>119</v>
      </c>
      <c r="C81" s="98"/>
      <c r="D81" s="98"/>
      <c r="E81" s="40"/>
      <c r="F81" s="102">
        <f t="shared" si="4"/>
        <v>0</v>
      </c>
      <c r="G81" s="102" t="str">
        <f t="shared" si="3"/>
        <v/>
      </c>
      <c r="H81" s="21"/>
      <c r="L81" s="21"/>
      <c r="M81" s="21"/>
      <c r="N81" s="52"/>
    </row>
    <row r="82" spans="1:14" outlineLevel="1" x14ac:dyDescent="0.25">
      <c r="A82" s="23" t="s">
        <v>120</v>
      </c>
      <c r="B82" s="56" t="s">
        <v>121</v>
      </c>
      <c r="C82" s="98"/>
      <c r="D82" s="98"/>
      <c r="E82" s="40"/>
      <c r="F82" s="102">
        <f t="shared" si="4"/>
        <v>0</v>
      </c>
      <c r="G82" s="102" t="str">
        <f t="shared" si="3"/>
        <v/>
      </c>
      <c r="H82" s="21"/>
      <c r="L82" s="21"/>
      <c r="M82" s="21"/>
      <c r="N82" s="52"/>
    </row>
    <row r="83" spans="1:14" outlineLevel="1" x14ac:dyDescent="0.25">
      <c r="A83" s="23" t="s">
        <v>122</v>
      </c>
      <c r="B83" s="56"/>
      <c r="C83" s="47"/>
      <c r="D83" s="47"/>
      <c r="E83" s="40"/>
      <c r="F83" s="48"/>
      <c r="G83" s="48"/>
      <c r="H83" s="21"/>
      <c r="L83" s="21"/>
      <c r="M83" s="21"/>
      <c r="N83" s="52"/>
    </row>
    <row r="84" spans="1:14" outlineLevel="1" x14ac:dyDescent="0.25">
      <c r="A84" s="23" t="s">
        <v>123</v>
      </c>
      <c r="B84" s="56"/>
      <c r="C84" s="47"/>
      <c r="D84" s="47"/>
      <c r="E84" s="40"/>
      <c r="F84" s="48"/>
      <c r="G84" s="48"/>
      <c r="H84" s="21"/>
      <c r="L84" s="21"/>
      <c r="M84" s="21"/>
      <c r="N84" s="52"/>
    </row>
    <row r="85" spans="1:14" outlineLevel="1" x14ac:dyDescent="0.25">
      <c r="A85" s="23" t="s">
        <v>124</v>
      </c>
      <c r="B85" s="56"/>
      <c r="C85" s="47"/>
      <c r="D85" s="47"/>
      <c r="E85" s="40"/>
      <c r="F85" s="48"/>
      <c r="G85" s="48"/>
      <c r="H85" s="21"/>
      <c r="L85" s="21"/>
      <c r="M85" s="21"/>
      <c r="N85" s="52"/>
    </row>
    <row r="86" spans="1:14" outlineLevel="1" x14ac:dyDescent="0.25">
      <c r="A86" s="23" t="s">
        <v>125</v>
      </c>
      <c r="B86" s="55"/>
      <c r="C86" s="47"/>
      <c r="D86" s="47"/>
      <c r="E86" s="40"/>
      <c r="F86" s="48">
        <f t="shared" si="4"/>
        <v>0</v>
      </c>
      <c r="G86" s="48" t="str">
        <f t="shared" si="3"/>
        <v/>
      </c>
      <c r="H86" s="21"/>
      <c r="L86" s="21"/>
      <c r="M86" s="21"/>
      <c r="N86" s="52"/>
    </row>
    <row r="87" spans="1:14" outlineLevel="1" x14ac:dyDescent="0.25">
      <c r="A87" s="23" t="s">
        <v>126</v>
      </c>
      <c r="B87" s="56"/>
      <c r="C87" s="47"/>
      <c r="D87" s="47"/>
      <c r="E87" s="40"/>
      <c r="F87" s="48">
        <f t="shared" si="4"/>
        <v>0</v>
      </c>
      <c r="G87" s="48" t="str">
        <f t="shared" si="3"/>
        <v/>
      </c>
      <c r="H87" s="21"/>
      <c r="L87" s="21"/>
      <c r="M87" s="21"/>
      <c r="N87" s="52"/>
    </row>
    <row r="88" spans="1:14" ht="15" customHeight="1" x14ac:dyDescent="0.25">
      <c r="A88" s="42"/>
      <c r="B88" s="43" t="s">
        <v>127</v>
      </c>
      <c r="C88" s="82" t="s">
        <v>947</v>
      </c>
      <c r="D88" s="82" t="s">
        <v>948</v>
      </c>
      <c r="E88" s="44"/>
      <c r="F88" s="45" t="s">
        <v>128</v>
      </c>
      <c r="G88" s="42" t="s">
        <v>129</v>
      </c>
      <c r="H88" s="21"/>
      <c r="L88" s="21"/>
      <c r="M88" s="21"/>
      <c r="N88" s="52"/>
    </row>
    <row r="89" spans="1:14" x14ac:dyDescent="0.25">
      <c r="A89" s="23" t="s">
        <v>130</v>
      </c>
      <c r="B89" s="40" t="s">
        <v>102</v>
      </c>
      <c r="C89" s="100">
        <f>'Funding and substitute assets'!I19</f>
        <v>2.6762475139109259</v>
      </c>
      <c r="D89" s="100">
        <f>C89+1</f>
        <v>3.6762475139109259</v>
      </c>
      <c r="E89" s="37"/>
      <c r="F89" s="108"/>
      <c r="G89" s="109"/>
      <c r="H89" s="21"/>
      <c r="L89" s="21"/>
      <c r="M89" s="21"/>
      <c r="N89" s="52"/>
    </row>
    <row r="90" spans="1:14" x14ac:dyDescent="0.25">
      <c r="B90" s="40"/>
      <c r="C90" s="100"/>
      <c r="D90" s="100"/>
      <c r="E90" s="37"/>
      <c r="F90" s="108"/>
      <c r="G90" s="109"/>
      <c r="H90" s="21"/>
      <c r="L90" s="21"/>
      <c r="M90" s="21"/>
      <c r="N90" s="52"/>
    </row>
    <row r="91" spans="1:14" x14ac:dyDescent="0.25">
      <c r="B91" s="40" t="s">
        <v>940</v>
      </c>
      <c r="C91" s="107"/>
      <c r="D91" s="107"/>
      <c r="E91" s="37"/>
      <c r="F91" s="109"/>
      <c r="G91" s="109"/>
      <c r="H91" s="21"/>
      <c r="L91" s="21"/>
      <c r="M91" s="21"/>
      <c r="N91" s="52"/>
    </row>
    <row r="92" spans="1:14" x14ac:dyDescent="0.25">
      <c r="A92" s="23" t="s">
        <v>131</v>
      </c>
      <c r="B92" s="40" t="s">
        <v>103</v>
      </c>
      <c r="C92" s="100"/>
      <c r="D92" s="100"/>
      <c r="E92" s="37"/>
      <c r="F92" s="109"/>
      <c r="G92" s="109"/>
      <c r="H92" s="21"/>
      <c r="L92" s="21"/>
      <c r="M92" s="21"/>
      <c r="N92" s="52"/>
    </row>
    <row r="93" spans="1:14" x14ac:dyDescent="0.25">
      <c r="A93" s="23" t="s">
        <v>132</v>
      </c>
      <c r="B93" s="19" t="s">
        <v>1075</v>
      </c>
      <c r="C93" s="96">
        <f>+'Funding and substitute assets'!Q5</f>
        <v>2575</v>
      </c>
      <c r="D93" s="96">
        <f>C93</f>
        <v>2575</v>
      </c>
      <c r="E93" s="19"/>
      <c r="F93" s="102">
        <f>IF($C$100=0,"",IF(C93="[for completion]","",IF(C93="","",C93/$C$100)))</f>
        <v>0.16802610114192496</v>
      </c>
      <c r="G93" s="102">
        <f>IF($D$100=0,"",IF(D93="[Mark as ND1 if not relevant]","",IF(D93="","",D93/$D$100)))</f>
        <v>0.16802610114192496</v>
      </c>
      <c r="H93" s="21"/>
      <c r="L93" s="21"/>
      <c r="M93" s="21"/>
      <c r="N93" s="52"/>
    </row>
    <row r="94" spans="1:14" x14ac:dyDescent="0.25">
      <c r="A94" s="23" t="s">
        <v>133</v>
      </c>
      <c r="B94" s="19" t="s">
        <v>1076</v>
      </c>
      <c r="C94" s="96">
        <f>+'Funding and substitute assets'!Q6</f>
        <v>2250</v>
      </c>
      <c r="D94" s="96">
        <f>C94</f>
        <v>2250</v>
      </c>
      <c r="E94" s="19"/>
      <c r="F94" s="102">
        <f t="shared" ref="F94:F99" si="5">IF($C$100=0,"",IF(C94="[for completion]","",IF(C94="","",C94/$C$100)))</f>
        <v>0.14681892332789559</v>
      </c>
      <c r="G94" s="102">
        <f t="shared" ref="G94:G99" si="6">IF($D$100=0,"",IF(D94="[Mark as ND1 if not relevant]","",IF(D94="","",D94/$D$100)))</f>
        <v>0.14681892332789559</v>
      </c>
      <c r="H94" s="21"/>
      <c r="L94" s="21"/>
      <c r="M94" s="21"/>
      <c r="N94" s="52"/>
    </row>
    <row r="95" spans="1:14" x14ac:dyDescent="0.25">
      <c r="A95" s="23" t="s">
        <v>134</v>
      </c>
      <c r="B95" s="19" t="s">
        <v>1077</v>
      </c>
      <c r="C95" s="96">
        <f>+'Funding and substitute assets'!Q7</f>
        <v>3400</v>
      </c>
      <c r="D95" s="96">
        <f>C95</f>
        <v>3400</v>
      </c>
      <c r="E95" s="19"/>
      <c r="F95" s="102">
        <f t="shared" si="5"/>
        <v>0.22185970636215335</v>
      </c>
      <c r="G95" s="102">
        <f t="shared" si="6"/>
        <v>0.22185970636215335</v>
      </c>
      <c r="H95" s="21"/>
      <c r="L95" s="21"/>
      <c r="M95" s="21"/>
      <c r="N95" s="52"/>
    </row>
    <row r="96" spans="1:14" x14ac:dyDescent="0.25">
      <c r="A96" s="23" t="s">
        <v>135</v>
      </c>
      <c r="B96" s="19" t="s">
        <v>1078</v>
      </c>
      <c r="C96" s="96">
        <f>+'Funding and substitute assets'!Q8</f>
        <v>3600</v>
      </c>
      <c r="D96" s="96">
        <f t="shared" ref="D96:D98" si="7">C96</f>
        <v>3600</v>
      </c>
      <c r="E96" s="19"/>
      <c r="F96" s="102">
        <f t="shared" si="5"/>
        <v>0.23491027732463296</v>
      </c>
      <c r="G96" s="102">
        <f t="shared" si="6"/>
        <v>0.23491027732463296</v>
      </c>
      <c r="H96" s="21"/>
      <c r="L96" s="21"/>
      <c r="M96" s="21"/>
      <c r="N96" s="52"/>
    </row>
    <row r="97" spans="1:14" x14ac:dyDescent="0.25">
      <c r="A97" s="23" t="s">
        <v>136</v>
      </c>
      <c r="B97" s="19" t="s">
        <v>1079</v>
      </c>
      <c r="C97" s="96">
        <f>+'Funding and substitute assets'!Q9</f>
        <v>3500</v>
      </c>
      <c r="D97" s="96">
        <f t="shared" si="7"/>
        <v>3500</v>
      </c>
      <c r="E97" s="19"/>
      <c r="F97" s="102">
        <f t="shared" si="5"/>
        <v>0.22838499184339314</v>
      </c>
      <c r="G97" s="102">
        <f t="shared" si="6"/>
        <v>0.22838499184339314</v>
      </c>
      <c r="H97" s="21"/>
      <c r="L97" s="21"/>
      <c r="M97" s="21"/>
    </row>
    <row r="98" spans="1:14" x14ac:dyDescent="0.25">
      <c r="A98" s="23" t="s">
        <v>137</v>
      </c>
      <c r="B98" s="19" t="s">
        <v>1080</v>
      </c>
      <c r="C98" s="96">
        <f>+'Funding and substitute assets'!Q10</f>
        <v>0</v>
      </c>
      <c r="D98" s="96">
        <f t="shared" si="7"/>
        <v>0</v>
      </c>
      <c r="E98" s="19"/>
      <c r="F98" s="102">
        <f t="shared" si="5"/>
        <v>0</v>
      </c>
      <c r="G98" s="102">
        <f t="shared" si="6"/>
        <v>0</v>
      </c>
      <c r="H98" s="21"/>
      <c r="L98" s="21"/>
      <c r="M98" s="21"/>
    </row>
    <row r="99" spans="1:14" x14ac:dyDescent="0.25">
      <c r="A99" s="23" t="s">
        <v>138</v>
      </c>
      <c r="B99" s="19" t="s">
        <v>1081</v>
      </c>
      <c r="C99" s="96">
        <f>+'Funding and substitute assets'!Q11</f>
        <v>0</v>
      </c>
      <c r="D99" s="96">
        <f>C99</f>
        <v>0</v>
      </c>
      <c r="E99" s="19"/>
      <c r="F99" s="102">
        <f t="shared" si="5"/>
        <v>0</v>
      </c>
      <c r="G99" s="102">
        <f t="shared" si="6"/>
        <v>0</v>
      </c>
      <c r="H99" s="21"/>
      <c r="L99" s="21"/>
      <c r="M99" s="21"/>
    </row>
    <row r="100" spans="1:14" x14ac:dyDescent="0.25">
      <c r="A100" s="23" t="s">
        <v>139</v>
      </c>
      <c r="B100" s="55" t="s">
        <v>90</v>
      </c>
      <c r="C100" s="98">
        <f>SUM(C93:C99)</f>
        <v>15325</v>
      </c>
      <c r="D100" s="98">
        <f>SUM(D93:D99)</f>
        <v>15325</v>
      </c>
      <c r="E100" s="40"/>
      <c r="F100" s="103">
        <f>SUM(F93:F99)</f>
        <v>1</v>
      </c>
      <c r="G100" s="103">
        <f>SUM(G93:G99)</f>
        <v>1</v>
      </c>
      <c r="H100" s="21"/>
      <c r="L100" s="21"/>
      <c r="M100" s="21"/>
    </row>
    <row r="101" spans="1:14" outlineLevel="1" x14ac:dyDescent="0.25">
      <c r="A101" s="23" t="s">
        <v>140</v>
      </c>
      <c r="B101" s="56" t="s">
        <v>113</v>
      </c>
      <c r="C101" s="98"/>
      <c r="D101" s="98"/>
      <c r="E101" s="40"/>
      <c r="F101" s="102">
        <f>IF($C$100=0,"",IF(C101="[for completion]","",C101/$C$100))</f>
        <v>0</v>
      </c>
      <c r="G101" s="102">
        <f>IF($D$100=0,"",IF(D101="[for completion]","",D101/$D$100))</f>
        <v>0</v>
      </c>
      <c r="H101" s="21"/>
      <c r="L101" s="21"/>
      <c r="M101" s="21"/>
    </row>
    <row r="102" spans="1:14" outlineLevel="1" x14ac:dyDescent="0.25">
      <c r="A102" s="23" t="s">
        <v>141</v>
      </c>
      <c r="B102" s="56" t="s">
        <v>115</v>
      </c>
      <c r="C102" s="98"/>
      <c r="D102" s="98"/>
      <c r="E102" s="40"/>
      <c r="F102" s="102">
        <f>IF($C$100=0,"",IF(C102="[for completion]","",C102/$C$100))</f>
        <v>0</v>
      </c>
      <c r="G102" s="102">
        <f>IF($D$100=0,"",IF(D102="[for completion]","",D102/$D$100))</f>
        <v>0</v>
      </c>
      <c r="H102" s="21"/>
      <c r="L102" s="21"/>
      <c r="M102" s="21"/>
    </row>
    <row r="103" spans="1:14" outlineLevel="1" x14ac:dyDescent="0.25">
      <c r="A103" s="23" t="s">
        <v>142</v>
      </c>
      <c r="B103" s="56" t="s">
        <v>117</v>
      </c>
      <c r="C103" s="98"/>
      <c r="D103" s="98"/>
      <c r="E103" s="40"/>
      <c r="F103" s="102">
        <f>IF($C$100=0,"",IF(C103="[for completion]","",C103/$C$100))</f>
        <v>0</v>
      </c>
      <c r="G103" s="102">
        <f>IF($D$100=0,"",IF(D103="[for completion]","",D103/$D$100))</f>
        <v>0</v>
      </c>
      <c r="H103" s="21"/>
      <c r="L103" s="21"/>
      <c r="M103" s="21"/>
    </row>
    <row r="104" spans="1:14" outlineLevel="1" x14ac:dyDescent="0.25">
      <c r="A104" s="23" t="s">
        <v>143</v>
      </c>
      <c r="B104" s="56" t="s">
        <v>119</v>
      </c>
      <c r="C104" s="98"/>
      <c r="D104" s="98"/>
      <c r="E104" s="40"/>
      <c r="F104" s="102">
        <f>IF($C$100=0,"",IF(C104="[for completion]","",C104/$C$100))</f>
        <v>0</v>
      </c>
      <c r="G104" s="102">
        <f>IF($D$100=0,"",IF(D104="[for completion]","",D104/$D$100))</f>
        <v>0</v>
      </c>
      <c r="H104" s="21"/>
      <c r="L104" s="21"/>
      <c r="M104" s="21"/>
    </row>
    <row r="105" spans="1:14" outlineLevel="1" x14ac:dyDescent="0.25">
      <c r="A105" s="23" t="s">
        <v>144</v>
      </c>
      <c r="B105" s="56" t="s">
        <v>121</v>
      </c>
      <c r="C105" s="98"/>
      <c r="D105" s="98"/>
      <c r="E105" s="40"/>
      <c r="F105" s="102">
        <f>IF($C$100=0,"",IF(C105="[for completion]","",C105/$C$100))</f>
        <v>0</v>
      </c>
      <c r="G105" s="102">
        <f>IF($D$100=0,"",IF(D105="[for completion]","",D105/$D$100))</f>
        <v>0</v>
      </c>
      <c r="H105" s="21"/>
      <c r="L105" s="21"/>
      <c r="M105" s="21"/>
    </row>
    <row r="106" spans="1:14" outlineLevel="1" x14ac:dyDescent="0.25">
      <c r="A106" s="23" t="s">
        <v>145</v>
      </c>
      <c r="B106" s="56"/>
      <c r="C106" s="47"/>
      <c r="D106" s="47"/>
      <c r="E106" s="40"/>
      <c r="F106" s="48"/>
      <c r="G106" s="48"/>
      <c r="H106" s="21"/>
      <c r="L106" s="21"/>
      <c r="M106" s="21"/>
    </row>
    <row r="107" spans="1:14" outlineLevel="1" x14ac:dyDescent="0.25">
      <c r="A107" s="23" t="s">
        <v>146</v>
      </c>
      <c r="B107" s="56"/>
      <c r="C107" s="47"/>
      <c r="D107" s="47"/>
      <c r="E107" s="40"/>
      <c r="F107" s="48"/>
      <c r="G107" s="48"/>
      <c r="H107" s="21"/>
      <c r="L107" s="21"/>
      <c r="M107" s="21"/>
    </row>
    <row r="108" spans="1:14" outlineLevel="1" x14ac:dyDescent="0.25">
      <c r="A108" s="23" t="s">
        <v>147</v>
      </c>
      <c r="B108" s="55"/>
      <c r="C108" s="47"/>
      <c r="D108" s="47"/>
      <c r="E108" s="40"/>
      <c r="F108" s="48"/>
      <c r="G108" s="48"/>
      <c r="H108" s="21"/>
      <c r="L108" s="21"/>
      <c r="M108" s="21"/>
    </row>
    <row r="109" spans="1:14" outlineLevel="1" x14ac:dyDescent="0.25">
      <c r="A109" s="23" t="s">
        <v>148</v>
      </c>
      <c r="B109" s="56"/>
      <c r="C109" s="47"/>
      <c r="D109" s="47"/>
      <c r="E109" s="40"/>
      <c r="F109" s="48"/>
      <c r="G109" s="48"/>
      <c r="H109" s="21"/>
      <c r="L109" s="21"/>
      <c r="M109" s="21"/>
    </row>
    <row r="110" spans="1:14" outlineLevel="1" x14ac:dyDescent="0.25">
      <c r="A110" s="23" t="s">
        <v>149</v>
      </c>
      <c r="B110" s="56"/>
      <c r="C110" s="47"/>
      <c r="D110" s="47"/>
      <c r="E110" s="40"/>
      <c r="F110" s="48"/>
      <c r="G110" s="48"/>
      <c r="H110" s="21"/>
      <c r="L110" s="21"/>
      <c r="M110" s="21"/>
    </row>
    <row r="111" spans="1:14" ht="15" customHeight="1" x14ac:dyDescent="0.25">
      <c r="A111" s="42"/>
      <c r="B111" s="101" t="s">
        <v>1098</v>
      </c>
      <c r="C111" s="45" t="s">
        <v>150</v>
      </c>
      <c r="D111" s="45" t="s">
        <v>151</v>
      </c>
      <c r="E111" s="44"/>
      <c r="F111" s="45" t="s">
        <v>152</v>
      </c>
      <c r="G111" s="45" t="s">
        <v>153</v>
      </c>
      <c r="H111" s="21"/>
      <c r="L111" s="21"/>
      <c r="M111" s="21"/>
    </row>
    <row r="112" spans="1:14" s="57" customFormat="1" x14ac:dyDescent="0.25">
      <c r="A112" s="23" t="s">
        <v>154</v>
      </c>
      <c r="B112" s="40" t="s">
        <v>155</v>
      </c>
      <c r="C112" s="96"/>
      <c r="D112" s="96"/>
      <c r="E112" s="48"/>
      <c r="F112" s="102" t="str">
        <f t="shared" ref="F112:F116" si="8">IF($C$131=0,"",IF(C112="[for completion]","",IF(C112="","",C112/$C$131)))</f>
        <v/>
      </c>
      <c r="G112" s="102" t="str">
        <f t="shared" ref="G112:G116" si="9">IF($D$131=0,"",IF(D112="[for completion]","",IF(D112="","",D112/$D$131)))</f>
        <v/>
      </c>
      <c r="I112" s="23"/>
      <c r="J112" s="23"/>
      <c r="K112" s="23"/>
      <c r="L112" s="21" t="s">
        <v>1084</v>
      </c>
      <c r="M112" s="21"/>
      <c r="N112" s="21"/>
    </row>
    <row r="113" spans="1:14" s="57" customFormat="1" x14ac:dyDescent="0.25">
      <c r="A113" s="23" t="s">
        <v>156</v>
      </c>
      <c r="B113" s="40" t="s">
        <v>1085</v>
      </c>
      <c r="C113" s="96"/>
      <c r="D113" s="96"/>
      <c r="E113" s="48"/>
      <c r="F113" s="102" t="str">
        <f t="shared" si="8"/>
        <v/>
      </c>
      <c r="G113" s="102" t="str">
        <f t="shared" si="9"/>
        <v/>
      </c>
      <c r="I113" s="23"/>
      <c r="J113" s="23"/>
      <c r="K113" s="23"/>
      <c r="L113" s="40" t="s">
        <v>1085</v>
      </c>
      <c r="M113" s="21"/>
      <c r="N113" s="21"/>
    </row>
    <row r="114" spans="1:14" s="57" customFormat="1" x14ac:dyDescent="0.25">
      <c r="A114" s="23" t="s">
        <v>157</v>
      </c>
      <c r="B114" s="40" t="s">
        <v>164</v>
      </c>
      <c r="C114" s="96"/>
      <c r="D114" s="96"/>
      <c r="E114" s="48"/>
      <c r="F114" s="102" t="str">
        <f t="shared" si="8"/>
        <v/>
      </c>
      <c r="G114" s="102" t="str">
        <f t="shared" si="9"/>
        <v/>
      </c>
      <c r="I114" s="23"/>
      <c r="J114" s="23"/>
      <c r="K114" s="23"/>
      <c r="L114" s="40" t="s">
        <v>164</v>
      </c>
      <c r="M114" s="21"/>
      <c r="N114" s="21"/>
    </row>
    <row r="115" spans="1:14" s="57" customFormat="1" x14ac:dyDescent="0.25">
      <c r="A115" s="23" t="s">
        <v>158</v>
      </c>
      <c r="B115" s="40" t="s">
        <v>1086</v>
      </c>
      <c r="C115" s="96"/>
      <c r="D115" s="96"/>
      <c r="E115" s="48"/>
      <c r="F115" s="102" t="str">
        <f t="shared" si="8"/>
        <v/>
      </c>
      <c r="G115" s="102" t="str">
        <f t="shared" si="9"/>
        <v/>
      </c>
      <c r="I115" s="23"/>
      <c r="J115" s="23"/>
      <c r="K115" s="23"/>
      <c r="L115" s="40" t="s">
        <v>1086</v>
      </c>
      <c r="M115" s="21"/>
      <c r="N115" s="21"/>
    </row>
    <row r="116" spans="1:14" s="57" customFormat="1" x14ac:dyDescent="0.25">
      <c r="A116" s="23" t="s">
        <v>160</v>
      </c>
      <c r="B116" s="40" t="s">
        <v>1087</v>
      </c>
      <c r="C116" s="96"/>
      <c r="D116" s="96"/>
      <c r="E116" s="48"/>
      <c r="F116" s="102" t="str">
        <f t="shared" si="8"/>
        <v/>
      </c>
      <c r="G116" s="102" t="str">
        <f t="shared" si="9"/>
        <v/>
      </c>
      <c r="I116" s="23"/>
      <c r="J116" s="23"/>
      <c r="K116" s="23"/>
      <c r="L116" s="40" t="s">
        <v>1087</v>
      </c>
      <c r="M116" s="21"/>
      <c r="N116" s="21"/>
    </row>
    <row r="117" spans="1:14" s="57" customFormat="1" x14ac:dyDescent="0.25">
      <c r="A117" s="23" t="s">
        <v>161</v>
      </c>
      <c r="B117" s="40" t="s">
        <v>166</v>
      </c>
      <c r="C117" s="96"/>
      <c r="D117" s="96"/>
      <c r="E117" s="40"/>
      <c r="F117" s="102" t="str">
        <f t="shared" ref="F117:F123" si="10">IF($C$131=0,"",IF(C117="[for completion]","",IF(C117="","",C117/$C$131)))</f>
        <v/>
      </c>
      <c r="G117" s="102" t="str">
        <f t="shared" ref="G117:G123" si="11">IF($D$131=0,"",IF(D117="[for completion]","",IF(D117="","",D117/$D$131)))</f>
        <v/>
      </c>
      <c r="I117" s="23"/>
      <c r="J117" s="23"/>
      <c r="K117" s="23"/>
      <c r="L117" s="40" t="s">
        <v>166</v>
      </c>
      <c r="M117" s="21"/>
      <c r="N117" s="21"/>
    </row>
    <row r="118" spans="1:14" x14ac:dyDescent="0.25">
      <c r="A118" s="23" t="s">
        <v>162</v>
      </c>
      <c r="B118" s="40" t="s">
        <v>168</v>
      </c>
      <c r="C118" s="96"/>
      <c r="D118" s="96"/>
      <c r="E118" s="40"/>
      <c r="F118" s="102" t="str">
        <f t="shared" si="10"/>
        <v/>
      </c>
      <c r="G118" s="102" t="str">
        <f t="shared" si="11"/>
        <v/>
      </c>
      <c r="L118" s="40" t="s">
        <v>168</v>
      </c>
      <c r="M118" s="21"/>
    </row>
    <row r="119" spans="1:14" x14ac:dyDescent="0.25">
      <c r="A119" s="23" t="s">
        <v>163</v>
      </c>
      <c r="B119" s="40" t="s">
        <v>1088</v>
      </c>
      <c r="C119" s="96"/>
      <c r="D119" s="96"/>
      <c r="E119" s="40"/>
      <c r="F119" s="102" t="str">
        <f t="shared" si="10"/>
        <v/>
      </c>
      <c r="G119" s="102" t="str">
        <f t="shared" si="11"/>
        <v/>
      </c>
      <c r="L119" s="40" t="s">
        <v>1088</v>
      </c>
      <c r="M119" s="21"/>
    </row>
    <row r="120" spans="1:14" x14ac:dyDescent="0.25">
      <c r="A120" s="23" t="s">
        <v>165</v>
      </c>
      <c r="B120" s="40" t="s">
        <v>170</v>
      </c>
      <c r="C120" s="96"/>
      <c r="D120" s="96"/>
      <c r="E120" s="40"/>
      <c r="F120" s="102" t="str">
        <f t="shared" si="10"/>
        <v/>
      </c>
      <c r="G120" s="102" t="str">
        <f t="shared" si="11"/>
        <v/>
      </c>
      <c r="L120" s="40" t="s">
        <v>170</v>
      </c>
      <c r="M120" s="21"/>
    </row>
    <row r="121" spans="1:14" x14ac:dyDescent="0.25">
      <c r="A121" s="23" t="s">
        <v>167</v>
      </c>
      <c r="B121" s="23" t="s">
        <v>2134</v>
      </c>
      <c r="C121" s="96"/>
      <c r="D121" s="96"/>
      <c r="F121" s="102" t="str">
        <f t="shared" si="10"/>
        <v/>
      </c>
      <c r="G121" s="102" t="str">
        <f t="shared" si="11"/>
        <v/>
      </c>
      <c r="L121" s="40"/>
      <c r="M121" s="21"/>
    </row>
    <row r="122" spans="1:14" x14ac:dyDescent="0.25">
      <c r="A122" s="23" t="s">
        <v>169</v>
      </c>
      <c r="B122" s="40" t="s">
        <v>1095</v>
      </c>
      <c r="C122" s="96"/>
      <c r="D122" s="96"/>
      <c r="E122" s="40"/>
      <c r="F122" s="102" t="str">
        <f t="shared" si="10"/>
        <v/>
      </c>
      <c r="G122" s="102" t="str">
        <f t="shared" si="11"/>
        <v/>
      </c>
      <c r="L122" s="40" t="s">
        <v>172</v>
      </c>
      <c r="M122" s="21"/>
    </row>
    <row r="123" spans="1:14" x14ac:dyDescent="0.25">
      <c r="A123" s="23" t="s">
        <v>171</v>
      </c>
      <c r="B123" s="40" t="s">
        <v>172</v>
      </c>
      <c r="C123" s="96"/>
      <c r="D123" s="96"/>
      <c r="E123" s="40"/>
      <c r="F123" s="102" t="str">
        <f t="shared" si="10"/>
        <v/>
      </c>
      <c r="G123" s="102" t="str">
        <f t="shared" si="11"/>
        <v/>
      </c>
      <c r="L123" s="40" t="s">
        <v>159</v>
      </c>
      <c r="M123" s="21"/>
    </row>
    <row r="124" spans="1:14" x14ac:dyDescent="0.25">
      <c r="A124" s="23" t="s">
        <v>173</v>
      </c>
      <c r="B124" s="40" t="s">
        <v>159</v>
      </c>
      <c r="C124" s="96">
        <f>+C58</f>
        <v>18546.761828872008</v>
      </c>
      <c r="D124" s="96">
        <f>C124</f>
        <v>18546.761828872008</v>
      </c>
      <c r="E124" s="40"/>
      <c r="F124" s="102">
        <f t="shared" ref="F124:F136" si="12">IF($C$131=0,"",IF(C124="[for completion]","",IF(C124="","",C124/$C$131)))</f>
        <v>1</v>
      </c>
      <c r="G124" s="102">
        <f t="shared" ref="G124:G136" si="13">IF($D$131=0,"",IF(D124="[for completion]","",IF(D124="","",D124/$D$131)))</f>
        <v>1</v>
      </c>
      <c r="L124" s="19" t="s">
        <v>1090</v>
      </c>
      <c r="M124" s="21"/>
    </row>
    <row r="125" spans="1:14" x14ac:dyDescent="0.25">
      <c r="A125" s="23" t="s">
        <v>175</v>
      </c>
      <c r="B125" s="23" t="s">
        <v>2260</v>
      </c>
      <c r="C125" s="96"/>
      <c r="D125" s="96"/>
      <c r="E125" s="40"/>
      <c r="F125" s="102" t="str">
        <f t="shared" si="12"/>
        <v/>
      </c>
      <c r="G125" s="102" t="str">
        <f t="shared" si="13"/>
        <v/>
      </c>
      <c r="L125" s="40" t="s">
        <v>174</v>
      </c>
      <c r="M125" s="21"/>
    </row>
    <row r="126" spans="1:14" x14ac:dyDescent="0.25">
      <c r="A126" s="23" t="s">
        <v>177</v>
      </c>
      <c r="B126" s="19" t="s">
        <v>1090</v>
      </c>
      <c r="C126" s="96"/>
      <c r="D126" s="96"/>
      <c r="E126" s="40"/>
      <c r="F126" s="102" t="str">
        <f t="shared" si="12"/>
        <v/>
      </c>
      <c r="G126" s="102" t="str">
        <f t="shared" si="13"/>
        <v/>
      </c>
      <c r="H126" s="52"/>
      <c r="L126" s="40" t="s">
        <v>176</v>
      </c>
      <c r="M126" s="21"/>
    </row>
    <row r="127" spans="1:14" x14ac:dyDescent="0.25">
      <c r="A127" s="23" t="s">
        <v>178</v>
      </c>
      <c r="B127" s="40" t="s">
        <v>174</v>
      </c>
      <c r="C127" s="96"/>
      <c r="D127" s="96"/>
      <c r="E127" s="40"/>
      <c r="F127" s="102" t="str">
        <f t="shared" si="12"/>
        <v/>
      </c>
      <c r="G127" s="102" t="str">
        <f t="shared" si="13"/>
        <v/>
      </c>
      <c r="H127" s="21"/>
      <c r="L127" s="40" t="s">
        <v>1089</v>
      </c>
      <c r="M127" s="21"/>
    </row>
    <row r="128" spans="1:14" x14ac:dyDescent="0.25">
      <c r="A128" s="23" t="s">
        <v>1091</v>
      </c>
      <c r="B128" s="40" t="s">
        <v>176</v>
      </c>
      <c r="C128" s="96"/>
      <c r="D128" s="96"/>
      <c r="E128" s="40"/>
      <c r="F128" s="102" t="str">
        <f t="shared" si="12"/>
        <v/>
      </c>
      <c r="G128" s="102" t="str">
        <f t="shared" si="13"/>
        <v/>
      </c>
      <c r="H128" s="21"/>
      <c r="L128" s="21"/>
      <c r="M128" s="21"/>
    </row>
    <row r="129" spans="1:14" x14ac:dyDescent="0.25">
      <c r="A129" s="23" t="s">
        <v>1094</v>
      </c>
      <c r="B129" s="40" t="s">
        <v>1089</v>
      </c>
      <c r="C129" s="96"/>
      <c r="D129" s="96"/>
      <c r="E129" s="40"/>
      <c r="F129" s="102" t="str">
        <f t="shared" si="12"/>
        <v/>
      </c>
      <c r="G129" s="102" t="str">
        <f t="shared" si="13"/>
        <v/>
      </c>
      <c r="H129" s="21"/>
      <c r="L129" s="21"/>
      <c r="M129" s="21"/>
    </row>
    <row r="130" spans="1:14" outlineLevel="1" x14ac:dyDescent="0.25">
      <c r="A130" s="23" t="s">
        <v>2135</v>
      </c>
      <c r="B130" s="40" t="s">
        <v>88</v>
      </c>
      <c r="C130" s="96"/>
      <c r="D130" s="96"/>
      <c r="E130" s="40"/>
      <c r="F130" s="102" t="str">
        <f t="shared" si="12"/>
        <v/>
      </c>
      <c r="G130" s="102" t="str">
        <f t="shared" si="13"/>
        <v/>
      </c>
      <c r="H130" s="21"/>
      <c r="L130" s="21"/>
      <c r="M130" s="21"/>
    </row>
    <row r="131" spans="1:14" outlineLevel="1" x14ac:dyDescent="0.25">
      <c r="A131" s="23" t="s">
        <v>179</v>
      </c>
      <c r="B131" s="55" t="s">
        <v>90</v>
      </c>
      <c r="C131" s="96">
        <f>SUM(C112:C130)</f>
        <v>18546.761828872008</v>
      </c>
      <c r="D131" s="96">
        <f>SUM(D112:D130)</f>
        <v>18546.761828872008</v>
      </c>
      <c r="E131" s="40"/>
      <c r="F131" s="102">
        <f>SUM(F112:F130)</f>
        <v>1</v>
      </c>
      <c r="G131" s="102">
        <f>SUM(G112:G130)</f>
        <v>1</v>
      </c>
      <c r="H131" s="21"/>
      <c r="L131" s="21"/>
      <c r="M131" s="21"/>
    </row>
    <row r="132" spans="1:14" outlineLevel="1" x14ac:dyDescent="0.25">
      <c r="A132" s="23" t="s">
        <v>180</v>
      </c>
      <c r="B132" s="51" t="s">
        <v>92</v>
      </c>
      <c r="C132" s="96"/>
      <c r="D132" s="96"/>
      <c r="E132" s="40"/>
      <c r="F132" s="102" t="str">
        <f t="shared" si="12"/>
        <v/>
      </c>
      <c r="G132" s="102" t="str">
        <f t="shared" si="13"/>
        <v/>
      </c>
      <c r="H132" s="21"/>
      <c r="L132" s="21"/>
      <c r="M132" s="21"/>
    </row>
    <row r="133" spans="1:14" outlineLevel="1" x14ac:dyDescent="0.25">
      <c r="A133" s="23" t="s">
        <v>181</v>
      </c>
      <c r="B133" s="51" t="s">
        <v>92</v>
      </c>
      <c r="C133" s="96"/>
      <c r="D133" s="96"/>
      <c r="E133" s="40"/>
      <c r="F133" s="102" t="str">
        <f t="shared" si="12"/>
        <v/>
      </c>
      <c r="G133" s="102" t="str">
        <f t="shared" si="13"/>
        <v/>
      </c>
      <c r="H133" s="21"/>
      <c r="L133" s="21"/>
      <c r="M133" s="21"/>
    </row>
    <row r="134" spans="1:14" outlineLevel="1" x14ac:dyDescent="0.25">
      <c r="A134" s="23" t="s">
        <v>182</v>
      </c>
      <c r="B134" s="51" t="s">
        <v>92</v>
      </c>
      <c r="C134" s="96"/>
      <c r="D134" s="96"/>
      <c r="E134" s="40"/>
      <c r="F134" s="102" t="str">
        <f t="shared" si="12"/>
        <v/>
      </c>
      <c r="G134" s="102" t="str">
        <f t="shared" si="13"/>
        <v/>
      </c>
      <c r="H134" s="21"/>
      <c r="L134" s="21"/>
      <c r="M134" s="21"/>
    </row>
    <row r="135" spans="1:14" outlineLevel="1" x14ac:dyDescent="0.25">
      <c r="A135" s="23" t="s">
        <v>183</v>
      </c>
      <c r="B135" s="51" t="s">
        <v>92</v>
      </c>
      <c r="C135" s="96"/>
      <c r="D135" s="96"/>
      <c r="E135" s="40"/>
      <c r="F135" s="102" t="str">
        <f t="shared" si="12"/>
        <v/>
      </c>
      <c r="G135" s="102" t="str">
        <f t="shared" si="13"/>
        <v/>
      </c>
      <c r="H135" s="21"/>
      <c r="L135" s="21"/>
      <c r="M135" s="21"/>
    </row>
    <row r="136" spans="1:14" outlineLevel="1" x14ac:dyDescent="0.25">
      <c r="A136" s="23" t="s">
        <v>184</v>
      </c>
      <c r="B136" s="51" t="s">
        <v>92</v>
      </c>
      <c r="C136" s="96"/>
      <c r="D136" s="96"/>
      <c r="E136" s="40"/>
      <c r="F136" s="102" t="str">
        <f t="shared" si="12"/>
        <v/>
      </c>
      <c r="G136" s="102" t="str">
        <f t="shared" si="13"/>
        <v/>
      </c>
      <c r="H136" s="21"/>
      <c r="L136" s="21"/>
      <c r="M136" s="21"/>
    </row>
    <row r="137" spans="1:14" ht="15" customHeight="1" x14ac:dyDescent="0.25">
      <c r="A137" s="42"/>
      <c r="B137" s="43" t="s">
        <v>185</v>
      </c>
      <c r="C137" s="45" t="s">
        <v>150</v>
      </c>
      <c r="D137" s="45" t="s">
        <v>151</v>
      </c>
      <c r="E137" s="44"/>
      <c r="F137" s="45" t="s">
        <v>152</v>
      </c>
      <c r="G137" s="45" t="s">
        <v>153</v>
      </c>
      <c r="H137" s="21"/>
      <c r="L137" s="21"/>
      <c r="M137" s="21"/>
    </row>
    <row r="138" spans="1:14" s="57" customFormat="1" x14ac:dyDescent="0.25">
      <c r="A138" s="23" t="s">
        <v>186</v>
      </c>
      <c r="B138" s="40" t="s">
        <v>155</v>
      </c>
      <c r="C138" s="96"/>
      <c r="D138" s="96"/>
      <c r="E138" s="48"/>
      <c r="F138" s="102" t="str">
        <f t="shared" ref="F138:F141" si="14">IF($C$157=0,"",IF(C138="[for completion]","",IF(C138="","",C138/$C$157)))</f>
        <v/>
      </c>
      <c r="G138" s="102" t="str">
        <f t="shared" ref="G138:G141" si="15">IF($D$157=0,"",IF(D138="[for completion]","",IF(D138="","",D138/$D$157)))</f>
        <v/>
      </c>
      <c r="H138" s="21"/>
      <c r="I138" s="23"/>
      <c r="J138" s="23"/>
      <c r="K138" s="23"/>
      <c r="L138" s="21"/>
      <c r="M138" s="21"/>
      <c r="N138" s="21"/>
    </row>
    <row r="139" spans="1:14" s="57" customFormat="1" x14ac:dyDescent="0.25">
      <c r="A139" s="23" t="s">
        <v>187</v>
      </c>
      <c r="B139" s="40" t="s">
        <v>1085</v>
      </c>
      <c r="C139" s="96"/>
      <c r="D139" s="96"/>
      <c r="E139" s="48"/>
      <c r="F139" s="102" t="str">
        <f t="shared" si="14"/>
        <v/>
      </c>
      <c r="G139" s="102" t="str">
        <f t="shared" si="15"/>
        <v/>
      </c>
      <c r="H139" s="21"/>
      <c r="I139" s="23"/>
      <c r="J139" s="23"/>
      <c r="K139" s="23"/>
      <c r="L139" s="21"/>
      <c r="M139" s="21"/>
      <c r="N139" s="21"/>
    </row>
    <row r="140" spans="1:14" s="57" customFormat="1" x14ac:dyDescent="0.25">
      <c r="A140" s="23" t="s">
        <v>188</v>
      </c>
      <c r="B140" s="40" t="s">
        <v>164</v>
      </c>
      <c r="C140" s="96"/>
      <c r="D140" s="96"/>
      <c r="E140" s="48"/>
      <c r="F140" s="102" t="str">
        <f t="shared" si="14"/>
        <v/>
      </c>
      <c r="G140" s="102" t="str">
        <f t="shared" si="15"/>
        <v/>
      </c>
      <c r="H140" s="21"/>
      <c r="I140" s="23"/>
      <c r="J140" s="23"/>
      <c r="K140" s="23"/>
      <c r="L140" s="21"/>
      <c r="M140" s="21"/>
      <c r="N140" s="21"/>
    </row>
    <row r="141" spans="1:14" s="57" customFormat="1" x14ac:dyDescent="0.25">
      <c r="A141" s="23" t="s">
        <v>189</v>
      </c>
      <c r="B141" s="40" t="s">
        <v>1086</v>
      </c>
      <c r="C141" s="96"/>
      <c r="D141" s="96"/>
      <c r="E141" s="48"/>
      <c r="F141" s="102" t="str">
        <f t="shared" si="14"/>
        <v/>
      </c>
      <c r="G141" s="102" t="str">
        <f t="shared" si="15"/>
        <v/>
      </c>
      <c r="H141" s="21"/>
      <c r="I141" s="23"/>
      <c r="J141" s="23"/>
      <c r="K141" s="23"/>
      <c r="L141" s="21"/>
      <c r="M141" s="21"/>
      <c r="N141" s="21"/>
    </row>
    <row r="142" spans="1:14" s="57" customFormat="1" x14ac:dyDescent="0.25">
      <c r="A142" s="23" t="s">
        <v>190</v>
      </c>
      <c r="B142" s="40" t="s">
        <v>1087</v>
      </c>
      <c r="C142" s="96"/>
      <c r="D142" s="96"/>
      <c r="E142" s="48"/>
      <c r="F142" s="102" t="str">
        <f t="shared" ref="F142:F162" si="16">IF($C$157=0,"",IF(C142="[for completion]","",IF(C142="","",C142/$C$157)))</f>
        <v/>
      </c>
      <c r="G142" s="102" t="str">
        <f t="shared" ref="G142:G162" si="17">IF($D$157=0,"",IF(D142="[for completion]","",IF(D142="","",D142/$D$157)))</f>
        <v/>
      </c>
      <c r="H142" s="21"/>
      <c r="I142" s="23"/>
      <c r="J142" s="23"/>
      <c r="K142" s="23"/>
      <c r="L142" s="21"/>
      <c r="M142" s="21"/>
      <c r="N142" s="21"/>
    </row>
    <row r="143" spans="1:14" s="57" customFormat="1" x14ac:dyDescent="0.25">
      <c r="A143" s="23" t="s">
        <v>191</v>
      </c>
      <c r="B143" s="40" t="s">
        <v>166</v>
      </c>
      <c r="C143" s="96"/>
      <c r="D143" s="96"/>
      <c r="E143" s="40"/>
      <c r="F143" s="102" t="str">
        <f t="shared" si="16"/>
        <v/>
      </c>
      <c r="G143" s="102" t="str">
        <f t="shared" si="17"/>
        <v/>
      </c>
      <c r="H143" s="21"/>
      <c r="I143" s="23"/>
      <c r="J143" s="23"/>
      <c r="K143" s="23"/>
      <c r="L143" s="21"/>
      <c r="M143" s="21"/>
      <c r="N143" s="21"/>
    </row>
    <row r="144" spans="1:14" x14ac:dyDescent="0.25">
      <c r="A144" s="23" t="s">
        <v>192</v>
      </c>
      <c r="B144" s="40" t="s">
        <v>168</v>
      </c>
      <c r="C144" s="96"/>
      <c r="D144" s="96"/>
      <c r="E144" s="40"/>
      <c r="F144" s="102" t="str">
        <f t="shared" si="16"/>
        <v/>
      </c>
      <c r="G144" s="102" t="str">
        <f t="shared" si="17"/>
        <v/>
      </c>
      <c r="H144" s="21"/>
      <c r="L144" s="21"/>
      <c r="M144" s="21"/>
    </row>
    <row r="145" spans="1:14" x14ac:dyDescent="0.25">
      <c r="A145" s="23" t="s">
        <v>193</v>
      </c>
      <c r="B145" s="40" t="s">
        <v>1088</v>
      </c>
      <c r="C145" s="96"/>
      <c r="D145" s="96"/>
      <c r="E145" s="40"/>
      <c r="F145" s="102" t="str">
        <f t="shared" si="16"/>
        <v/>
      </c>
      <c r="G145" s="102" t="str">
        <f t="shared" si="17"/>
        <v/>
      </c>
      <c r="H145" s="21"/>
      <c r="L145" s="21"/>
      <c r="M145" s="21"/>
      <c r="N145" s="52"/>
    </row>
    <row r="146" spans="1:14" x14ac:dyDescent="0.25">
      <c r="A146" s="23" t="s">
        <v>194</v>
      </c>
      <c r="B146" s="40" t="s">
        <v>170</v>
      </c>
      <c r="C146" s="96"/>
      <c r="D146" s="96"/>
      <c r="E146" s="40"/>
      <c r="F146" s="102" t="str">
        <f t="shared" si="16"/>
        <v/>
      </c>
      <c r="G146" s="102" t="str">
        <f t="shared" si="17"/>
        <v/>
      </c>
      <c r="H146" s="21"/>
      <c r="L146" s="21"/>
      <c r="M146" s="21"/>
      <c r="N146" s="52"/>
    </row>
    <row r="147" spans="1:14" x14ac:dyDescent="0.25">
      <c r="A147" s="23" t="s">
        <v>195</v>
      </c>
      <c r="B147" s="23" t="s">
        <v>2134</v>
      </c>
      <c r="C147" s="96"/>
      <c r="D147" s="96"/>
      <c r="F147" s="102" t="str">
        <f t="shared" si="16"/>
        <v/>
      </c>
      <c r="G147" s="102" t="str">
        <f t="shared" si="17"/>
        <v/>
      </c>
      <c r="H147" s="21"/>
      <c r="L147" s="21"/>
      <c r="M147" s="21"/>
      <c r="N147" s="52"/>
    </row>
    <row r="148" spans="1:14" x14ac:dyDescent="0.25">
      <c r="A148" s="23" t="s">
        <v>196</v>
      </c>
      <c r="B148" s="40" t="s">
        <v>1095</v>
      </c>
      <c r="C148" s="96"/>
      <c r="D148" s="96"/>
      <c r="E148" s="40"/>
      <c r="F148" s="102" t="str">
        <f t="shared" si="16"/>
        <v/>
      </c>
      <c r="G148" s="102" t="str">
        <f t="shared" si="17"/>
        <v/>
      </c>
      <c r="H148" s="21"/>
      <c r="L148" s="21"/>
      <c r="M148" s="21"/>
      <c r="N148" s="52"/>
    </row>
    <row r="149" spans="1:14" x14ac:dyDescent="0.25">
      <c r="A149" s="23" t="s">
        <v>197</v>
      </c>
      <c r="B149" s="40" t="s">
        <v>172</v>
      </c>
      <c r="C149" s="96"/>
      <c r="D149" s="96"/>
      <c r="E149" s="40"/>
      <c r="F149" s="102" t="str">
        <f t="shared" si="16"/>
        <v/>
      </c>
      <c r="G149" s="102" t="str">
        <f t="shared" si="17"/>
        <v/>
      </c>
      <c r="H149" s="21"/>
      <c r="L149" s="21"/>
      <c r="M149" s="21"/>
      <c r="N149" s="52"/>
    </row>
    <row r="150" spans="1:14" x14ac:dyDescent="0.25">
      <c r="A150" s="23" t="s">
        <v>198</v>
      </c>
      <c r="B150" s="40" t="s">
        <v>159</v>
      </c>
      <c r="C150" s="96">
        <f>C100</f>
        <v>15325</v>
      </c>
      <c r="D150" s="96">
        <f>C150</f>
        <v>15325</v>
      </c>
      <c r="E150" s="40"/>
      <c r="F150" s="102">
        <f t="shared" si="16"/>
        <v>1</v>
      </c>
      <c r="G150" s="102">
        <f t="shared" si="17"/>
        <v>1</v>
      </c>
      <c r="H150" s="21"/>
      <c r="L150" s="21"/>
      <c r="M150" s="21"/>
      <c r="N150" s="52"/>
    </row>
    <row r="151" spans="1:14" x14ac:dyDescent="0.25">
      <c r="A151" s="23" t="s">
        <v>199</v>
      </c>
      <c r="B151" s="23" t="s">
        <v>2260</v>
      </c>
      <c r="C151" s="96"/>
      <c r="D151" s="96"/>
      <c r="E151" s="40"/>
      <c r="F151" s="102" t="str">
        <f t="shared" si="16"/>
        <v/>
      </c>
      <c r="G151" s="102" t="str">
        <f t="shared" si="17"/>
        <v/>
      </c>
      <c r="H151" s="21"/>
      <c r="L151" s="21"/>
      <c r="M151" s="21"/>
      <c r="N151" s="52"/>
    </row>
    <row r="152" spans="1:14" x14ac:dyDescent="0.25">
      <c r="A152" s="23" t="s">
        <v>200</v>
      </c>
      <c r="B152" s="19" t="s">
        <v>1090</v>
      </c>
      <c r="C152" s="96"/>
      <c r="D152" s="96"/>
      <c r="E152" s="40"/>
      <c r="F152" s="102" t="str">
        <f t="shared" si="16"/>
        <v/>
      </c>
      <c r="G152" s="102" t="str">
        <f t="shared" si="17"/>
        <v/>
      </c>
      <c r="H152" s="21"/>
      <c r="L152" s="21"/>
      <c r="M152" s="21"/>
      <c r="N152" s="52"/>
    </row>
    <row r="153" spans="1:14" x14ac:dyDescent="0.25">
      <c r="A153" s="23" t="s">
        <v>201</v>
      </c>
      <c r="B153" s="40" t="s">
        <v>174</v>
      </c>
      <c r="C153" s="96"/>
      <c r="D153" s="96"/>
      <c r="E153" s="40"/>
      <c r="F153" s="102" t="str">
        <f t="shared" si="16"/>
        <v/>
      </c>
      <c r="G153" s="102" t="str">
        <f t="shared" si="17"/>
        <v/>
      </c>
      <c r="H153" s="21"/>
      <c r="L153" s="21"/>
      <c r="M153" s="21"/>
      <c r="N153" s="52"/>
    </row>
    <row r="154" spans="1:14" x14ac:dyDescent="0.25">
      <c r="A154" s="23" t="s">
        <v>1092</v>
      </c>
      <c r="B154" s="40" t="s">
        <v>176</v>
      </c>
      <c r="C154" s="96"/>
      <c r="D154" s="96"/>
      <c r="E154" s="40"/>
      <c r="F154" s="102" t="str">
        <f t="shared" si="16"/>
        <v/>
      </c>
      <c r="G154" s="102" t="str">
        <f t="shared" si="17"/>
        <v/>
      </c>
      <c r="H154" s="21"/>
      <c r="L154" s="21"/>
      <c r="M154" s="21"/>
      <c r="N154" s="52"/>
    </row>
    <row r="155" spans="1:14" x14ac:dyDescent="0.25">
      <c r="A155" s="23" t="s">
        <v>1096</v>
      </c>
      <c r="B155" s="40" t="s">
        <v>1089</v>
      </c>
      <c r="C155" s="96"/>
      <c r="D155" s="96"/>
      <c r="E155" s="40"/>
      <c r="F155" s="102" t="str">
        <f t="shared" si="16"/>
        <v/>
      </c>
      <c r="G155" s="102" t="str">
        <f t="shared" si="17"/>
        <v/>
      </c>
      <c r="H155" s="21"/>
      <c r="L155" s="21"/>
      <c r="M155" s="21"/>
      <c r="N155" s="52"/>
    </row>
    <row r="156" spans="1:14" outlineLevel="1" x14ac:dyDescent="0.25">
      <c r="A156" s="23" t="s">
        <v>2136</v>
      </c>
      <c r="B156" s="40" t="s">
        <v>88</v>
      </c>
      <c r="C156" s="96"/>
      <c r="D156" s="96"/>
      <c r="E156" s="40"/>
      <c r="F156" s="102" t="str">
        <f t="shared" si="16"/>
        <v/>
      </c>
      <c r="G156" s="102" t="str">
        <f t="shared" si="17"/>
        <v/>
      </c>
      <c r="H156" s="21"/>
      <c r="L156" s="21"/>
      <c r="M156" s="21"/>
      <c r="N156" s="52"/>
    </row>
    <row r="157" spans="1:14" outlineLevel="1" x14ac:dyDescent="0.25">
      <c r="A157" s="23" t="s">
        <v>202</v>
      </c>
      <c r="B157" s="55" t="s">
        <v>90</v>
      </c>
      <c r="C157" s="96">
        <f>SUM(C138:C156)</f>
        <v>15325</v>
      </c>
      <c r="D157" s="96">
        <f>SUM(D138:D156)</f>
        <v>15325</v>
      </c>
      <c r="E157" s="40"/>
      <c r="F157" s="102">
        <f>SUM(F138:F156)</f>
        <v>1</v>
      </c>
      <c r="G157" s="102">
        <f>SUM(G138:G156)</f>
        <v>1</v>
      </c>
      <c r="H157" s="21"/>
      <c r="L157" s="21"/>
      <c r="M157" s="21"/>
      <c r="N157" s="52"/>
    </row>
    <row r="158" spans="1:14" outlineLevel="1" x14ac:dyDescent="0.25">
      <c r="A158" s="23" t="s">
        <v>203</v>
      </c>
      <c r="B158" s="51" t="s">
        <v>92</v>
      </c>
      <c r="C158" s="96"/>
      <c r="D158" s="96"/>
      <c r="E158" s="40"/>
      <c r="F158" s="102" t="str">
        <f t="shared" si="16"/>
        <v/>
      </c>
      <c r="G158" s="102" t="str">
        <f t="shared" si="17"/>
        <v/>
      </c>
      <c r="H158" s="21"/>
      <c r="L158" s="21"/>
      <c r="M158" s="21"/>
      <c r="N158" s="52"/>
    </row>
    <row r="159" spans="1:14" outlineLevel="1" x14ac:dyDescent="0.25">
      <c r="A159" s="23" t="s">
        <v>204</v>
      </c>
      <c r="B159" s="51" t="s">
        <v>92</v>
      </c>
      <c r="C159" s="96"/>
      <c r="D159" s="96"/>
      <c r="E159" s="40"/>
      <c r="F159" s="102" t="str">
        <f t="shared" si="16"/>
        <v/>
      </c>
      <c r="G159" s="102" t="str">
        <f t="shared" si="17"/>
        <v/>
      </c>
      <c r="H159" s="21"/>
      <c r="L159" s="21"/>
      <c r="M159" s="21"/>
      <c r="N159" s="52"/>
    </row>
    <row r="160" spans="1:14" outlineLevel="1" x14ac:dyDescent="0.25">
      <c r="A160" s="23" t="s">
        <v>205</v>
      </c>
      <c r="B160" s="51" t="s">
        <v>92</v>
      </c>
      <c r="C160" s="96"/>
      <c r="D160" s="96"/>
      <c r="E160" s="40"/>
      <c r="F160" s="102" t="str">
        <f t="shared" si="16"/>
        <v/>
      </c>
      <c r="G160" s="102" t="str">
        <f t="shared" si="17"/>
        <v/>
      </c>
      <c r="H160" s="21"/>
      <c r="L160" s="21"/>
      <c r="M160" s="21"/>
      <c r="N160" s="52"/>
    </row>
    <row r="161" spans="1:14" outlineLevel="1" x14ac:dyDescent="0.25">
      <c r="A161" s="23" t="s">
        <v>206</v>
      </c>
      <c r="B161" s="51" t="s">
        <v>92</v>
      </c>
      <c r="C161" s="96"/>
      <c r="D161" s="96"/>
      <c r="E161" s="40"/>
      <c r="F161" s="102" t="str">
        <f t="shared" si="16"/>
        <v/>
      </c>
      <c r="G161" s="102" t="str">
        <f t="shared" si="17"/>
        <v/>
      </c>
      <c r="H161" s="21"/>
      <c r="L161" s="21"/>
      <c r="M161" s="21"/>
      <c r="N161" s="52"/>
    </row>
    <row r="162" spans="1:14" outlineLevel="1" x14ac:dyDescent="0.25">
      <c r="A162" s="23" t="s">
        <v>207</v>
      </c>
      <c r="B162" s="51" t="s">
        <v>92</v>
      </c>
      <c r="C162" s="96"/>
      <c r="D162" s="96"/>
      <c r="E162" s="40"/>
      <c r="F162" s="102" t="str">
        <f t="shared" si="16"/>
        <v/>
      </c>
      <c r="G162" s="102" t="str">
        <f t="shared" si="17"/>
        <v/>
      </c>
      <c r="H162" s="21"/>
      <c r="L162" s="21"/>
      <c r="M162" s="21"/>
      <c r="N162" s="52"/>
    </row>
    <row r="163" spans="1:14" ht="15" customHeight="1" x14ac:dyDescent="0.25">
      <c r="A163" s="42"/>
      <c r="B163" s="43" t="s">
        <v>208</v>
      </c>
      <c r="C163" s="82" t="s">
        <v>150</v>
      </c>
      <c r="D163" s="82" t="s">
        <v>151</v>
      </c>
      <c r="E163" s="44"/>
      <c r="F163" s="82" t="s">
        <v>152</v>
      </c>
      <c r="G163" s="82" t="s">
        <v>153</v>
      </c>
      <c r="H163" s="21"/>
      <c r="L163" s="21"/>
      <c r="M163" s="21"/>
      <c r="N163" s="52"/>
    </row>
    <row r="164" spans="1:14" x14ac:dyDescent="0.25">
      <c r="A164" s="23" t="s">
        <v>210</v>
      </c>
      <c r="B164" s="21" t="s">
        <v>211</v>
      </c>
      <c r="C164" s="96">
        <f ca="1">+C157-C165</f>
        <v>1725</v>
      </c>
      <c r="D164" s="96">
        <v>0</v>
      </c>
      <c r="E164" s="59"/>
      <c r="F164" s="102">
        <f ca="1">IF($C$167=0,"",IF(C164="[for completion]","",IF(C164="","",C164/$C$167)))</f>
        <v>0.11256117455138662</v>
      </c>
      <c r="G164" s="102">
        <f>IF($D$167=0,"",IF(D164="[for completion]","",IF(D164="","",D164/$D$167)))</f>
        <v>0</v>
      </c>
      <c r="H164" s="21"/>
      <c r="L164" s="21"/>
      <c r="M164" s="21"/>
      <c r="N164" s="52"/>
    </row>
    <row r="165" spans="1:14" x14ac:dyDescent="0.25">
      <c r="A165" s="23" t="s">
        <v>212</v>
      </c>
      <c r="B165" s="21" t="s">
        <v>213</v>
      </c>
      <c r="C165" s="96">
        <f ca="1">SUMIF('Funding and substitute assets'!B5:I17,"Flytende rente",'Funding and substitute assets'!G5:G17)/1000000</f>
        <v>13600</v>
      </c>
      <c r="D165" s="96">
        <f>D157</f>
        <v>15325</v>
      </c>
      <c r="E165" s="59"/>
      <c r="F165" s="102">
        <f ca="1">IF($C$167=0,"",IF(C165="[for completion]","",IF(C165="","",C165/$C$167)))</f>
        <v>0.88743882544861341</v>
      </c>
      <c r="G165" s="102">
        <f>IF($D$167=0,"",IF(D165="[for completion]","",IF(D165="","",D165/$D$167)))</f>
        <v>1</v>
      </c>
      <c r="H165" s="21"/>
      <c r="L165" s="21"/>
      <c r="M165" s="21"/>
      <c r="N165" s="52"/>
    </row>
    <row r="166" spans="1:14" x14ac:dyDescent="0.25">
      <c r="A166" s="23" t="s">
        <v>214</v>
      </c>
      <c r="B166" s="21" t="s">
        <v>88</v>
      </c>
      <c r="C166" s="96"/>
      <c r="D166" s="96"/>
      <c r="E166" s="59"/>
      <c r="F166" s="102" t="str">
        <f ca="1">IF($C$167=0,"",IF(C166="[for completion]","",IF(C166="","",C166/$C$167)))</f>
        <v/>
      </c>
      <c r="G166" s="102" t="str">
        <f>IF($D$167=0,"",IF(D166="[for completion]","",IF(D166="","",D166/$D$167)))</f>
        <v/>
      </c>
      <c r="H166" s="21"/>
      <c r="L166" s="21"/>
      <c r="M166" s="21"/>
      <c r="N166" s="52"/>
    </row>
    <row r="167" spans="1:14" x14ac:dyDescent="0.25">
      <c r="A167" s="23" t="s">
        <v>215</v>
      </c>
      <c r="B167" s="60" t="s">
        <v>90</v>
      </c>
      <c r="C167" s="105">
        <f ca="1">SUM(C164:C166)</f>
        <v>15325</v>
      </c>
      <c r="D167" s="105">
        <f>SUM(D164:D166)</f>
        <v>15325</v>
      </c>
      <c r="E167" s="59"/>
      <c r="F167" s="104">
        <f ca="1">SUM(F164:F166)</f>
        <v>1</v>
      </c>
      <c r="G167" s="104">
        <f>SUM(G164:G166)</f>
        <v>1</v>
      </c>
      <c r="H167" s="21"/>
      <c r="L167" s="21"/>
      <c r="M167" s="21"/>
      <c r="N167" s="52"/>
    </row>
    <row r="168" spans="1:14" outlineLevel="1" x14ac:dyDescent="0.25">
      <c r="A168" s="23" t="s">
        <v>216</v>
      </c>
      <c r="B168" s="60"/>
      <c r="C168" s="105"/>
      <c r="D168" s="105"/>
      <c r="E168" s="59"/>
      <c r="F168" s="59"/>
      <c r="G168" s="19"/>
      <c r="H168" s="21"/>
      <c r="L168" s="21"/>
      <c r="M168" s="21"/>
      <c r="N168" s="52"/>
    </row>
    <row r="169" spans="1:14" outlineLevel="1" x14ac:dyDescent="0.25">
      <c r="A169" s="23" t="s">
        <v>217</v>
      </c>
      <c r="B169" s="60"/>
      <c r="C169" s="105"/>
      <c r="D169" s="105"/>
      <c r="E169" s="59"/>
      <c r="F169" s="59"/>
      <c r="G169" s="19"/>
      <c r="H169" s="21"/>
      <c r="L169" s="21"/>
      <c r="M169" s="21"/>
      <c r="N169" s="52"/>
    </row>
    <row r="170" spans="1:14" outlineLevel="1" x14ac:dyDescent="0.25">
      <c r="A170" s="23" t="s">
        <v>218</v>
      </c>
      <c r="B170" s="60"/>
      <c r="C170" s="105"/>
      <c r="D170" s="105"/>
      <c r="E170" s="59"/>
      <c r="F170" s="59"/>
      <c r="G170" s="19"/>
      <c r="H170" s="21"/>
      <c r="L170" s="21"/>
      <c r="M170" s="21"/>
      <c r="N170" s="52"/>
    </row>
    <row r="171" spans="1:14" outlineLevel="1" x14ac:dyDescent="0.25">
      <c r="A171" s="23" t="s">
        <v>219</v>
      </c>
      <c r="B171" s="60"/>
      <c r="C171" s="105"/>
      <c r="D171" s="105"/>
      <c r="E171" s="59"/>
      <c r="F171" s="59"/>
      <c r="G171" s="19"/>
      <c r="H171" s="21"/>
      <c r="L171" s="21"/>
      <c r="M171" s="21"/>
      <c r="N171" s="52"/>
    </row>
    <row r="172" spans="1:14" outlineLevel="1" x14ac:dyDescent="0.25">
      <c r="A172" s="23" t="s">
        <v>220</v>
      </c>
      <c r="B172" s="60"/>
      <c r="C172" s="105"/>
      <c r="D172" s="105"/>
      <c r="E172" s="59"/>
      <c r="F172" s="59"/>
      <c r="G172" s="19"/>
      <c r="H172" s="21"/>
      <c r="L172" s="21"/>
      <c r="M172" s="21"/>
      <c r="N172" s="52"/>
    </row>
    <row r="173" spans="1:14" ht="15" customHeight="1" x14ac:dyDescent="0.25">
      <c r="A173" s="42"/>
      <c r="B173" s="43" t="s">
        <v>221</v>
      </c>
      <c r="C173" s="42" t="s">
        <v>59</v>
      </c>
      <c r="D173" s="42"/>
      <c r="E173" s="44"/>
      <c r="F173" s="45" t="s">
        <v>222</v>
      </c>
      <c r="G173" s="45"/>
      <c r="H173" s="21"/>
      <c r="L173" s="21"/>
      <c r="M173" s="21"/>
      <c r="N173" s="52"/>
    </row>
    <row r="174" spans="1:14" ht="15" customHeight="1" x14ac:dyDescent="0.25">
      <c r="A174" s="23" t="s">
        <v>223</v>
      </c>
      <c r="B174" s="40" t="s">
        <v>224</v>
      </c>
      <c r="C174" s="96">
        <f>'Funding and substitute assets'!C45/1000000</f>
        <v>104.80146937000001</v>
      </c>
      <c r="D174" s="37"/>
      <c r="E174" s="29"/>
      <c r="F174" s="102">
        <f>IF($C$179=0,"",IF(C174="[for completion]","",C174/$C$179))</f>
        <v>0.16128229053037976</v>
      </c>
      <c r="G174" s="48"/>
      <c r="H174" s="21"/>
      <c r="L174" s="21"/>
      <c r="M174" s="21"/>
      <c r="N174" s="52"/>
    </row>
    <row r="175" spans="1:14" ht="30.85" customHeight="1" x14ac:dyDescent="0.25">
      <c r="A175" s="23" t="s">
        <v>8</v>
      </c>
      <c r="B175" s="40" t="s">
        <v>935</v>
      </c>
      <c r="C175" s="96">
        <f>'Funding and substitute assets'!B51/1000000</f>
        <v>110</v>
      </c>
      <c r="E175" s="50"/>
      <c r="F175" s="102">
        <f>IF($C$179=0,"",IF(C175="[for completion]","",C175/$C$179))</f>
        <v>0.16928247347093253</v>
      </c>
      <c r="G175" s="48"/>
      <c r="H175" s="21"/>
      <c r="L175" s="21"/>
      <c r="M175" s="21"/>
      <c r="N175" s="52"/>
    </row>
    <row r="176" spans="1:14" x14ac:dyDescent="0.25">
      <c r="A176" s="23" t="s">
        <v>225</v>
      </c>
      <c r="B176" s="40" t="s">
        <v>226</v>
      </c>
      <c r="C176" s="96">
        <v>0</v>
      </c>
      <c r="E176" s="50"/>
      <c r="F176" s="102">
        <f>IF($C$179=0,"",IF(C176="[for completion]","",C176/$C$179))</f>
        <v>0</v>
      </c>
      <c r="G176" s="48"/>
      <c r="H176" s="21"/>
      <c r="L176" s="21"/>
      <c r="M176" s="21"/>
      <c r="N176" s="52"/>
    </row>
    <row r="177" spans="1:14" x14ac:dyDescent="0.25">
      <c r="A177" s="23" t="s">
        <v>227</v>
      </c>
      <c r="B177" s="40" t="s">
        <v>228</v>
      </c>
      <c r="C177" s="96">
        <f>'Funding and substitute assets'!C47/1000000-SUM('A. HTT General'!C174:C176)</f>
        <v>434.99999999999994</v>
      </c>
      <c r="E177" s="50"/>
      <c r="F177" s="102">
        <f>IF($C$179=0,"",IF(C177="[for completion]","",C177/$C$179))</f>
        <v>0.66943523599868771</v>
      </c>
      <c r="G177" s="48"/>
      <c r="H177" s="21"/>
      <c r="L177" s="21"/>
      <c r="M177" s="21"/>
      <c r="N177" s="52"/>
    </row>
    <row r="178" spans="1:14" x14ac:dyDescent="0.25">
      <c r="A178" s="23" t="s">
        <v>229</v>
      </c>
      <c r="B178" s="40" t="s">
        <v>88</v>
      </c>
      <c r="C178" s="96"/>
      <c r="E178" s="50"/>
      <c r="F178" s="102">
        <f t="shared" ref="F178:F187" si="18">IF($C$179=0,"",IF(C178="[for completion]","",C178/$C$179))</f>
        <v>0</v>
      </c>
      <c r="G178" s="48"/>
      <c r="H178" s="21"/>
      <c r="L178" s="21"/>
      <c r="M178" s="21"/>
      <c r="N178" s="52"/>
    </row>
    <row r="179" spans="1:14" x14ac:dyDescent="0.25">
      <c r="A179" s="23" t="s">
        <v>9</v>
      </c>
      <c r="B179" s="55" t="s">
        <v>90</v>
      </c>
      <c r="C179" s="98">
        <f>SUM(C174:C178)</f>
        <v>649.80146936999995</v>
      </c>
      <c r="E179" s="50"/>
      <c r="F179" s="103">
        <f>SUM(F174:F178)</f>
        <v>1</v>
      </c>
      <c r="G179" s="48"/>
      <c r="H179" s="21"/>
      <c r="L179" s="21"/>
      <c r="M179" s="21"/>
      <c r="N179" s="52"/>
    </row>
    <row r="180" spans="1:14" outlineLevel="1" x14ac:dyDescent="0.25">
      <c r="A180" s="23" t="s">
        <v>230</v>
      </c>
      <c r="B180" s="61" t="s">
        <v>231</v>
      </c>
      <c r="C180" s="96"/>
      <c r="E180" s="50"/>
      <c r="F180" s="102">
        <f t="shared" si="18"/>
        <v>0</v>
      </c>
      <c r="G180" s="48"/>
      <c r="H180" s="21"/>
      <c r="L180" s="21"/>
      <c r="M180" s="21"/>
      <c r="N180" s="52"/>
    </row>
    <row r="181" spans="1:14" s="61" customFormat="1" ht="28.55" outlineLevel="1" x14ac:dyDescent="0.25">
      <c r="A181" s="23" t="s">
        <v>232</v>
      </c>
      <c r="B181" s="61" t="s">
        <v>233</v>
      </c>
      <c r="C181" s="106"/>
      <c r="F181" s="102">
        <f t="shared" si="18"/>
        <v>0</v>
      </c>
    </row>
    <row r="182" spans="1:14" ht="28.55" outlineLevel="1" x14ac:dyDescent="0.25">
      <c r="A182" s="23" t="s">
        <v>234</v>
      </c>
      <c r="B182" s="61" t="s">
        <v>235</v>
      </c>
      <c r="C182" s="96"/>
      <c r="E182" s="50"/>
      <c r="F182" s="102">
        <f t="shared" si="18"/>
        <v>0</v>
      </c>
      <c r="G182" s="48"/>
      <c r="H182" s="21"/>
      <c r="L182" s="21"/>
      <c r="M182" s="21"/>
      <c r="N182" s="52"/>
    </row>
    <row r="183" spans="1:14" outlineLevel="1" x14ac:dyDescent="0.25">
      <c r="A183" s="23" t="s">
        <v>236</v>
      </c>
      <c r="B183" s="61" t="s">
        <v>237</v>
      </c>
      <c r="C183" s="96"/>
      <c r="E183" s="50"/>
      <c r="F183" s="102">
        <f t="shared" si="18"/>
        <v>0</v>
      </c>
      <c r="G183" s="48"/>
      <c r="H183" s="21"/>
      <c r="L183" s="21"/>
      <c r="M183" s="21"/>
      <c r="N183" s="52"/>
    </row>
    <row r="184" spans="1:14" s="61" customFormat="1" ht="28.55" outlineLevel="1" x14ac:dyDescent="0.25">
      <c r="A184" s="23" t="s">
        <v>238</v>
      </c>
      <c r="B184" s="61" t="s">
        <v>239</v>
      </c>
      <c r="C184" s="106"/>
      <c r="F184" s="102">
        <f t="shared" si="18"/>
        <v>0</v>
      </c>
    </row>
    <row r="185" spans="1:14" ht="28.55" outlineLevel="1" x14ac:dyDescent="0.25">
      <c r="A185" s="23" t="s">
        <v>240</v>
      </c>
      <c r="B185" s="61" t="s">
        <v>241</v>
      </c>
      <c r="C185" s="96"/>
      <c r="E185" s="50"/>
      <c r="F185" s="102">
        <f t="shared" si="18"/>
        <v>0</v>
      </c>
      <c r="G185" s="48"/>
      <c r="H185" s="21"/>
      <c r="L185" s="21"/>
      <c r="M185" s="21"/>
      <c r="N185" s="52"/>
    </row>
    <row r="186" spans="1:14" outlineLevel="1" x14ac:dyDescent="0.25">
      <c r="A186" s="23" t="s">
        <v>242</v>
      </c>
      <c r="B186" s="61" t="s">
        <v>243</v>
      </c>
      <c r="C186" s="96"/>
      <c r="E186" s="50"/>
      <c r="F186" s="102">
        <f t="shared" si="18"/>
        <v>0</v>
      </c>
      <c r="G186" s="48"/>
      <c r="H186" s="21"/>
      <c r="L186" s="21"/>
      <c r="M186" s="21"/>
      <c r="N186" s="52"/>
    </row>
    <row r="187" spans="1:14" outlineLevel="1" x14ac:dyDescent="0.25">
      <c r="A187" s="23" t="s">
        <v>244</v>
      </c>
      <c r="B187" s="61" t="s">
        <v>245</v>
      </c>
      <c r="C187" s="96"/>
      <c r="E187" s="50"/>
      <c r="F187" s="102">
        <f t="shared" si="18"/>
        <v>0</v>
      </c>
      <c r="G187" s="48"/>
      <c r="H187" s="21"/>
      <c r="L187" s="21"/>
      <c r="M187" s="21"/>
      <c r="N187" s="52"/>
    </row>
    <row r="188" spans="1:14" outlineLevel="1" x14ac:dyDescent="0.25">
      <c r="A188" s="23" t="s">
        <v>246</v>
      </c>
      <c r="B188" s="61"/>
      <c r="E188" s="50"/>
      <c r="F188" s="48"/>
      <c r="G188" s="48"/>
      <c r="H188" s="21"/>
      <c r="L188" s="21"/>
      <c r="M188" s="21"/>
      <c r="N188" s="52"/>
    </row>
    <row r="189" spans="1:14" outlineLevel="1" x14ac:dyDescent="0.25">
      <c r="A189" s="23" t="s">
        <v>247</v>
      </c>
      <c r="B189" s="61"/>
      <c r="E189" s="50"/>
      <c r="F189" s="48"/>
      <c r="G189" s="48"/>
      <c r="H189" s="21"/>
      <c r="L189" s="21"/>
      <c r="M189" s="21"/>
      <c r="N189" s="52"/>
    </row>
    <row r="190" spans="1:14" outlineLevel="1" x14ac:dyDescent="0.25">
      <c r="A190" s="23" t="s">
        <v>248</v>
      </c>
      <c r="B190" s="61"/>
      <c r="E190" s="50"/>
      <c r="F190" s="48"/>
      <c r="G190" s="48"/>
      <c r="H190" s="21"/>
      <c r="L190" s="21"/>
      <c r="M190" s="21"/>
      <c r="N190" s="52"/>
    </row>
    <row r="191" spans="1:14" outlineLevel="1" x14ac:dyDescent="0.25">
      <c r="A191" s="23" t="s">
        <v>249</v>
      </c>
      <c r="B191" s="51"/>
      <c r="E191" s="50"/>
      <c r="F191" s="48"/>
      <c r="G191" s="48"/>
      <c r="H191" s="21"/>
      <c r="L191" s="21"/>
      <c r="M191" s="21"/>
      <c r="N191" s="52"/>
    </row>
    <row r="192" spans="1:14" ht="15" customHeight="1" x14ac:dyDescent="0.25">
      <c r="A192" s="42"/>
      <c r="B192" s="43" t="s">
        <v>250</v>
      </c>
      <c r="C192" s="42" t="s">
        <v>59</v>
      </c>
      <c r="D192" s="42"/>
      <c r="E192" s="44"/>
      <c r="F192" s="45" t="s">
        <v>222</v>
      </c>
      <c r="G192" s="45"/>
      <c r="H192" s="21"/>
      <c r="L192" s="21"/>
      <c r="M192" s="21"/>
      <c r="N192" s="52"/>
    </row>
    <row r="193" spans="1:14" x14ac:dyDescent="0.25">
      <c r="A193" s="23" t="s">
        <v>251</v>
      </c>
      <c r="B193" s="40" t="s">
        <v>252</v>
      </c>
      <c r="C193" s="96">
        <f>+C177+C174</f>
        <v>539.80146936999995</v>
      </c>
      <c r="E193" s="47"/>
      <c r="F193" s="102">
        <f t="shared" ref="F193:F207" si="19">IF($C$209=0,"",IF(C193="[for completion]","",C193/$C$209))</f>
        <v>0.8307175265290675</v>
      </c>
      <c r="G193" s="48"/>
      <c r="H193" s="21"/>
      <c r="L193" s="21"/>
      <c r="M193" s="21"/>
      <c r="N193" s="52"/>
    </row>
    <row r="194" spans="1:14" x14ac:dyDescent="0.25">
      <c r="A194" s="23" t="s">
        <v>253</v>
      </c>
      <c r="B194" s="40" t="s">
        <v>254</v>
      </c>
      <c r="C194" s="96">
        <f>'Funding and substitute assets'!B56/1000000</f>
        <v>80</v>
      </c>
      <c r="E194" s="50"/>
      <c r="F194" s="102">
        <f t="shared" si="19"/>
        <v>0.12311452616067821</v>
      </c>
      <c r="G194" s="50"/>
      <c r="H194" s="21"/>
      <c r="L194" s="21"/>
      <c r="M194" s="21"/>
      <c r="N194" s="52"/>
    </row>
    <row r="195" spans="1:14" x14ac:dyDescent="0.25">
      <c r="A195" s="23" t="s">
        <v>255</v>
      </c>
      <c r="B195" s="40" t="s">
        <v>256</v>
      </c>
      <c r="C195" s="96">
        <f>'Funding and substitute assets'!B57/1000000</f>
        <v>30</v>
      </c>
      <c r="E195" s="50"/>
      <c r="F195" s="102">
        <f t="shared" si="19"/>
        <v>4.616794731025433E-2</v>
      </c>
      <c r="G195" s="50"/>
      <c r="H195" s="21"/>
      <c r="L195" s="21"/>
      <c r="M195" s="21"/>
      <c r="N195" s="52"/>
    </row>
    <row r="196" spans="1:14" x14ac:dyDescent="0.25">
      <c r="A196" s="23" t="s">
        <v>257</v>
      </c>
      <c r="B196" s="40" t="s">
        <v>258</v>
      </c>
      <c r="C196" s="96"/>
      <c r="E196" s="50"/>
      <c r="F196" s="102">
        <f t="shared" si="19"/>
        <v>0</v>
      </c>
      <c r="G196" s="50"/>
      <c r="H196" s="21"/>
      <c r="L196" s="21"/>
      <c r="M196" s="21"/>
      <c r="N196" s="52"/>
    </row>
    <row r="197" spans="1:14" x14ac:dyDescent="0.25">
      <c r="A197" s="23" t="s">
        <v>259</v>
      </c>
      <c r="B197" s="40" t="s">
        <v>260</v>
      </c>
      <c r="C197" s="96"/>
      <c r="E197" s="50"/>
      <c r="F197" s="102">
        <f t="shared" si="19"/>
        <v>0</v>
      </c>
      <c r="G197" s="50"/>
      <c r="H197" s="21"/>
      <c r="L197" s="21"/>
      <c r="M197" s="21"/>
      <c r="N197" s="52"/>
    </row>
    <row r="198" spans="1:14" x14ac:dyDescent="0.25">
      <c r="A198" s="23" t="s">
        <v>261</v>
      </c>
      <c r="B198" s="23" t="s">
        <v>496</v>
      </c>
      <c r="C198" s="96"/>
      <c r="E198" s="50"/>
      <c r="F198" s="102">
        <f t="shared" si="19"/>
        <v>0</v>
      </c>
      <c r="G198" s="50"/>
      <c r="H198" s="21"/>
      <c r="L198" s="21"/>
      <c r="M198" s="21"/>
      <c r="N198" s="52"/>
    </row>
    <row r="199" spans="1:14" x14ac:dyDescent="0.25">
      <c r="A199" s="23" t="s">
        <v>263</v>
      </c>
      <c r="B199" s="40" t="s">
        <v>262</v>
      </c>
      <c r="C199" s="96"/>
      <c r="E199" s="50"/>
      <c r="F199" s="102">
        <f t="shared" si="19"/>
        <v>0</v>
      </c>
      <c r="G199" s="50"/>
      <c r="H199" s="21"/>
      <c r="L199" s="21"/>
      <c r="M199" s="21"/>
      <c r="N199" s="52"/>
    </row>
    <row r="200" spans="1:14" x14ac:dyDescent="0.25">
      <c r="A200" s="23" t="s">
        <v>265</v>
      </c>
      <c r="B200" s="40" t="s">
        <v>264</v>
      </c>
      <c r="C200" s="96"/>
      <c r="E200" s="50"/>
      <c r="F200" s="102">
        <f t="shared" si="19"/>
        <v>0</v>
      </c>
      <c r="G200" s="50"/>
      <c r="H200" s="21"/>
      <c r="L200" s="21"/>
      <c r="M200" s="21"/>
      <c r="N200" s="52"/>
    </row>
    <row r="201" spans="1:14" x14ac:dyDescent="0.25">
      <c r="A201" s="23" t="s">
        <v>266</v>
      </c>
      <c r="B201" s="40" t="s">
        <v>11</v>
      </c>
      <c r="C201" s="96"/>
      <c r="E201" s="50"/>
      <c r="F201" s="102">
        <f t="shared" si="19"/>
        <v>0</v>
      </c>
      <c r="G201" s="50"/>
      <c r="H201" s="21"/>
      <c r="L201" s="21"/>
      <c r="M201" s="21"/>
      <c r="N201" s="52"/>
    </row>
    <row r="202" spans="1:14" x14ac:dyDescent="0.25">
      <c r="A202" s="23" t="s">
        <v>268</v>
      </c>
      <c r="B202" s="40" t="s">
        <v>267</v>
      </c>
      <c r="C202" s="96"/>
      <c r="E202" s="50"/>
      <c r="F202" s="102">
        <f t="shared" si="19"/>
        <v>0</v>
      </c>
      <c r="G202" s="50"/>
      <c r="H202" s="21"/>
      <c r="L202" s="21"/>
      <c r="M202" s="21"/>
      <c r="N202" s="52"/>
    </row>
    <row r="203" spans="1:14" x14ac:dyDescent="0.25">
      <c r="A203" s="23" t="s">
        <v>270</v>
      </c>
      <c r="B203" s="40" t="s">
        <v>269</v>
      </c>
      <c r="C203" s="96"/>
      <c r="E203" s="50"/>
      <c r="F203" s="102">
        <f t="shared" si="19"/>
        <v>0</v>
      </c>
      <c r="G203" s="50"/>
      <c r="H203" s="21"/>
      <c r="L203" s="21"/>
      <c r="M203" s="21"/>
      <c r="N203" s="52"/>
    </row>
    <row r="204" spans="1:14" x14ac:dyDescent="0.25">
      <c r="A204" s="23" t="s">
        <v>272</v>
      </c>
      <c r="B204" s="40" t="s">
        <v>271</v>
      </c>
      <c r="C204" s="96"/>
      <c r="E204" s="50"/>
      <c r="F204" s="102">
        <f t="shared" si="19"/>
        <v>0</v>
      </c>
      <c r="G204" s="50"/>
      <c r="H204" s="21"/>
      <c r="L204" s="21"/>
      <c r="M204" s="21"/>
      <c r="N204" s="52"/>
    </row>
    <row r="205" spans="1:14" x14ac:dyDescent="0.25">
      <c r="A205" s="23" t="s">
        <v>274</v>
      </c>
      <c r="B205" s="40" t="s">
        <v>273</v>
      </c>
      <c r="C205" s="96"/>
      <c r="E205" s="50"/>
      <c r="F205" s="102">
        <f t="shared" si="19"/>
        <v>0</v>
      </c>
      <c r="G205" s="50"/>
      <c r="H205" s="21"/>
      <c r="L205" s="21"/>
      <c r="M205" s="21"/>
      <c r="N205" s="52"/>
    </row>
    <row r="206" spans="1:14" x14ac:dyDescent="0.25">
      <c r="A206" s="23" t="s">
        <v>276</v>
      </c>
      <c r="B206" s="40" t="s">
        <v>275</v>
      </c>
      <c r="C206" s="96"/>
      <c r="E206" s="50"/>
      <c r="F206" s="102">
        <f>IF($C$209=0,"",IF(C206="[for completion]","",C206/$C$209))</f>
        <v>0</v>
      </c>
      <c r="G206" s="50"/>
      <c r="H206" s="21"/>
      <c r="L206" s="21"/>
      <c r="M206" s="21"/>
      <c r="N206" s="52"/>
    </row>
    <row r="207" spans="1:14" x14ac:dyDescent="0.25">
      <c r="A207" s="23" t="s">
        <v>277</v>
      </c>
      <c r="B207" s="40" t="s">
        <v>88</v>
      </c>
      <c r="C207" s="96"/>
      <c r="E207" s="50"/>
      <c r="F207" s="102">
        <f t="shared" si="19"/>
        <v>0</v>
      </c>
      <c r="G207" s="50"/>
      <c r="H207" s="21"/>
      <c r="L207" s="21"/>
      <c r="M207" s="21"/>
      <c r="N207" s="52"/>
    </row>
    <row r="208" spans="1:14" x14ac:dyDescent="0.25">
      <c r="A208" s="23" t="s">
        <v>279</v>
      </c>
      <c r="B208" s="49" t="s">
        <v>278</v>
      </c>
      <c r="C208" s="96">
        <f>C194+C195</f>
        <v>110</v>
      </c>
      <c r="D208" s="40"/>
      <c r="E208" s="50"/>
      <c r="F208" s="121">
        <f>IF($C$209=0,"",IF(C208="[for completion]","",C208/$C$209))</f>
        <v>0.16928247347093253</v>
      </c>
      <c r="G208" s="50"/>
      <c r="H208" s="21"/>
      <c r="L208" s="21"/>
      <c r="M208" s="21"/>
      <c r="N208" s="52"/>
    </row>
    <row r="209" spans="1:14" outlineLevel="1" x14ac:dyDescent="0.25">
      <c r="A209" s="23" t="s">
        <v>280</v>
      </c>
      <c r="B209" s="55" t="s">
        <v>90</v>
      </c>
      <c r="C209" s="96">
        <f>SUM(C193:C207)</f>
        <v>649.80146936999995</v>
      </c>
      <c r="E209" s="50"/>
      <c r="F209" s="103">
        <f>SUM(F193:F207)</f>
        <v>1</v>
      </c>
      <c r="G209" s="50"/>
      <c r="H209" s="21"/>
      <c r="L209" s="21"/>
      <c r="M209" s="21"/>
      <c r="N209" s="52"/>
    </row>
    <row r="210" spans="1:14" outlineLevel="1" x14ac:dyDescent="0.25">
      <c r="A210" s="23" t="s">
        <v>281</v>
      </c>
      <c r="B210" s="51" t="s">
        <v>92</v>
      </c>
      <c r="C210" s="96"/>
      <c r="E210" s="50"/>
      <c r="F210" s="102">
        <f t="shared" ref="F210:F215" si="20">IF($C$209=0,"",IF(C210="[for completion]","",C210/$C$209))</f>
        <v>0</v>
      </c>
      <c r="G210" s="50"/>
      <c r="H210" s="21"/>
      <c r="L210" s="21"/>
      <c r="M210" s="21"/>
      <c r="N210" s="52"/>
    </row>
    <row r="211" spans="1:14" outlineLevel="1" x14ac:dyDescent="0.25">
      <c r="A211" s="23" t="s">
        <v>282</v>
      </c>
      <c r="B211" s="51" t="s">
        <v>92</v>
      </c>
      <c r="C211" s="96"/>
      <c r="E211" s="50"/>
      <c r="F211" s="102">
        <f t="shared" si="20"/>
        <v>0</v>
      </c>
      <c r="G211" s="50"/>
      <c r="H211" s="21"/>
      <c r="L211" s="21"/>
      <c r="M211" s="21"/>
      <c r="N211" s="52"/>
    </row>
    <row r="212" spans="1:14" outlineLevel="1" x14ac:dyDescent="0.25">
      <c r="A212" s="23" t="s">
        <v>283</v>
      </c>
      <c r="B212" s="51" t="s">
        <v>92</v>
      </c>
      <c r="C212" s="96"/>
      <c r="E212" s="50"/>
      <c r="F212" s="102">
        <f t="shared" si="20"/>
        <v>0</v>
      </c>
      <c r="G212" s="50"/>
      <c r="H212" s="21"/>
      <c r="L212" s="21"/>
      <c r="M212" s="21"/>
      <c r="N212" s="52"/>
    </row>
    <row r="213" spans="1:14" outlineLevel="1" x14ac:dyDescent="0.25">
      <c r="A213" s="23" t="s">
        <v>284</v>
      </c>
      <c r="B213" s="51" t="s">
        <v>92</v>
      </c>
      <c r="C213" s="96"/>
      <c r="E213" s="50"/>
      <c r="F213" s="102">
        <f t="shared" si="20"/>
        <v>0</v>
      </c>
      <c r="G213" s="50"/>
      <c r="H213" s="21"/>
      <c r="L213" s="21"/>
      <c r="M213" s="21"/>
      <c r="N213" s="52"/>
    </row>
    <row r="214" spans="1:14" outlineLevel="1" x14ac:dyDescent="0.25">
      <c r="A214" s="23" t="s">
        <v>285</v>
      </c>
      <c r="B214" s="51" t="s">
        <v>92</v>
      </c>
      <c r="C214" s="96"/>
      <c r="E214" s="50"/>
      <c r="F214" s="102">
        <f t="shared" si="20"/>
        <v>0</v>
      </c>
      <c r="G214" s="50"/>
      <c r="H214" s="21"/>
      <c r="L214" s="21"/>
      <c r="M214" s="21"/>
      <c r="N214" s="52"/>
    </row>
    <row r="215" spans="1:14" outlineLevel="1" x14ac:dyDescent="0.25">
      <c r="A215" s="23" t="s">
        <v>286</v>
      </c>
      <c r="B215" s="51" t="s">
        <v>92</v>
      </c>
      <c r="C215" s="96"/>
      <c r="E215" s="50"/>
      <c r="F215" s="102">
        <f t="shared" si="20"/>
        <v>0</v>
      </c>
      <c r="G215" s="50"/>
      <c r="H215" s="21"/>
      <c r="L215" s="21"/>
      <c r="M215" s="21"/>
      <c r="N215" s="52"/>
    </row>
    <row r="216" spans="1:14" ht="15" customHeight="1" x14ac:dyDescent="0.25">
      <c r="A216" s="42"/>
      <c r="B216" s="43" t="s">
        <v>287</v>
      </c>
      <c r="C216" s="42" t="s">
        <v>59</v>
      </c>
      <c r="D216" s="42"/>
      <c r="E216" s="44"/>
      <c r="F216" s="45" t="s">
        <v>78</v>
      </c>
      <c r="G216" s="45" t="s">
        <v>209</v>
      </c>
      <c r="H216" s="21"/>
      <c r="L216" s="21"/>
      <c r="M216" s="21"/>
      <c r="N216" s="52"/>
    </row>
    <row r="217" spans="1:14" x14ac:dyDescent="0.25">
      <c r="A217" s="23" t="s">
        <v>288</v>
      </c>
      <c r="B217" s="19" t="s">
        <v>289</v>
      </c>
      <c r="C217" s="96">
        <f>+C174</f>
        <v>104.80146937000001</v>
      </c>
      <c r="E217" s="59"/>
      <c r="F217" s="102">
        <f>IF($C$38=0,"",IF(C217="[for completion]","",IF(C217="","",C217/$C$38)))</f>
        <v>5.6506613034116859E-3</v>
      </c>
      <c r="G217" s="102">
        <f>IF($C$39=0,"",IF(C217="[for completion]","",IF(C217="","",C217/$C$39)))</f>
        <v>6.8385950649265913E-3</v>
      </c>
      <c r="H217" s="21"/>
      <c r="L217" s="21"/>
      <c r="M217" s="21"/>
      <c r="N217" s="52"/>
    </row>
    <row r="218" spans="1:14" x14ac:dyDescent="0.25">
      <c r="A218" s="23" t="s">
        <v>290</v>
      </c>
      <c r="B218" s="19" t="s">
        <v>291</v>
      </c>
      <c r="C218" s="96">
        <f>+SUM(C175:C177)</f>
        <v>545</v>
      </c>
      <c r="E218" s="59"/>
      <c r="F218" s="102">
        <f>IF($C$38=0,"",IF(C218="[for completion]","",IF(C218="","",C218/$C$38)))</f>
        <v>2.938518351767427E-2</v>
      </c>
      <c r="G218" s="102">
        <f>IF($C$39=0,"",IF(C218="[for completion]","",IF(C218="","",C218/$C$39)))</f>
        <v>3.5562805872756932E-2</v>
      </c>
      <c r="H218" s="21"/>
      <c r="L218" s="21"/>
      <c r="M218" s="21"/>
      <c r="N218" s="52"/>
    </row>
    <row r="219" spans="1:14" x14ac:dyDescent="0.25">
      <c r="A219" s="23" t="s">
        <v>292</v>
      </c>
      <c r="B219" s="19" t="s">
        <v>88</v>
      </c>
      <c r="C219" s="96"/>
      <c r="E219" s="59"/>
      <c r="F219" s="102" t="str">
        <f>IF($C$38=0,"",IF(C219="[for completion]","",IF(C219="","",C219/$C$38)))</f>
        <v/>
      </c>
      <c r="G219" s="102" t="str">
        <f>IF($C$39=0,"",IF(C219="[for completion]","",IF(C219="","",C219/$C$39)))</f>
        <v/>
      </c>
      <c r="H219" s="21"/>
      <c r="L219" s="21"/>
      <c r="M219" s="21"/>
      <c r="N219" s="52"/>
    </row>
    <row r="220" spans="1:14" x14ac:dyDescent="0.25">
      <c r="A220" s="23" t="s">
        <v>293</v>
      </c>
      <c r="B220" s="55" t="s">
        <v>90</v>
      </c>
      <c r="C220" s="96">
        <f>SUM(C217:C219)</f>
        <v>649.80146936999995</v>
      </c>
      <c r="E220" s="59"/>
      <c r="F220" s="95">
        <f>SUM(F217:F219)</f>
        <v>3.503584482108596E-2</v>
      </c>
      <c r="G220" s="95">
        <f>SUM(G217:G219)</f>
        <v>4.240140093768352E-2</v>
      </c>
      <c r="H220" s="21"/>
      <c r="L220" s="21"/>
      <c r="M220" s="21"/>
      <c r="N220" s="52"/>
    </row>
    <row r="221" spans="1:14" outlineLevel="1" x14ac:dyDescent="0.25">
      <c r="A221" s="23" t="s">
        <v>294</v>
      </c>
      <c r="B221" s="51" t="s">
        <v>92</v>
      </c>
      <c r="C221" s="96"/>
      <c r="E221" s="59"/>
      <c r="F221" s="102" t="str">
        <f t="shared" ref="F221:F227" si="21">IF($C$38=0,"",IF(C221="[for completion]","",IF(C221="","",C221/$C$38)))</f>
        <v/>
      </c>
      <c r="G221" s="102" t="str">
        <f t="shared" ref="G221:G227" si="22">IF($C$39=0,"",IF(C221="[for completion]","",IF(C221="","",C221/$C$39)))</f>
        <v/>
      </c>
      <c r="H221" s="21"/>
      <c r="L221" s="21"/>
      <c r="M221" s="21"/>
      <c r="N221" s="52"/>
    </row>
    <row r="222" spans="1:14" outlineLevel="1" x14ac:dyDescent="0.25">
      <c r="A222" s="23" t="s">
        <v>295</v>
      </c>
      <c r="B222" s="51" t="s">
        <v>92</v>
      </c>
      <c r="C222" s="96"/>
      <c r="E222" s="59"/>
      <c r="F222" s="102" t="str">
        <f t="shared" si="21"/>
        <v/>
      </c>
      <c r="G222" s="102" t="str">
        <f t="shared" si="22"/>
        <v/>
      </c>
      <c r="H222" s="21"/>
      <c r="L222" s="21"/>
      <c r="M222" s="21"/>
      <c r="N222" s="52"/>
    </row>
    <row r="223" spans="1:14" outlineLevel="1" x14ac:dyDescent="0.25">
      <c r="A223" s="23" t="s">
        <v>296</v>
      </c>
      <c r="B223" s="51" t="s">
        <v>92</v>
      </c>
      <c r="C223" s="96"/>
      <c r="E223" s="59"/>
      <c r="F223" s="102" t="str">
        <f t="shared" si="21"/>
        <v/>
      </c>
      <c r="G223" s="102" t="str">
        <f t="shared" si="22"/>
        <v/>
      </c>
      <c r="H223" s="21"/>
      <c r="L223" s="21"/>
      <c r="M223" s="21"/>
      <c r="N223" s="52"/>
    </row>
    <row r="224" spans="1:14" outlineLevel="1" x14ac:dyDescent="0.25">
      <c r="A224" s="23" t="s">
        <v>297</v>
      </c>
      <c r="B224" s="51" t="s">
        <v>92</v>
      </c>
      <c r="C224" s="96"/>
      <c r="E224" s="59"/>
      <c r="F224" s="102" t="str">
        <f t="shared" si="21"/>
        <v/>
      </c>
      <c r="G224" s="102" t="str">
        <f t="shared" si="22"/>
        <v/>
      </c>
      <c r="H224" s="21"/>
      <c r="L224" s="21"/>
      <c r="M224" s="21"/>
      <c r="N224" s="52"/>
    </row>
    <row r="225" spans="1:14" outlineLevel="1" x14ac:dyDescent="0.25">
      <c r="A225" s="23" t="s">
        <v>298</v>
      </c>
      <c r="B225" s="51" t="s">
        <v>92</v>
      </c>
      <c r="C225" s="96"/>
      <c r="E225" s="59"/>
      <c r="F225" s="102" t="str">
        <f t="shared" si="21"/>
        <v/>
      </c>
      <c r="G225" s="102" t="str">
        <f t="shared" si="22"/>
        <v/>
      </c>
      <c r="H225" s="21"/>
      <c r="L225" s="21"/>
      <c r="M225" s="21"/>
    </row>
    <row r="226" spans="1:14" outlineLevel="1" x14ac:dyDescent="0.25">
      <c r="A226" s="23" t="s">
        <v>299</v>
      </c>
      <c r="B226" s="51" t="s">
        <v>92</v>
      </c>
      <c r="C226" s="96"/>
      <c r="E226" s="40"/>
      <c r="F226" s="102" t="str">
        <f t="shared" si="21"/>
        <v/>
      </c>
      <c r="G226" s="102" t="str">
        <f t="shared" si="22"/>
        <v/>
      </c>
      <c r="H226" s="21"/>
      <c r="L226" s="21"/>
      <c r="M226" s="21"/>
    </row>
    <row r="227" spans="1:14" outlineLevel="1" x14ac:dyDescent="0.25">
      <c r="A227" s="23" t="s">
        <v>300</v>
      </c>
      <c r="B227" s="51" t="s">
        <v>92</v>
      </c>
      <c r="C227" s="96"/>
      <c r="E227" s="59"/>
      <c r="F227" s="102" t="str">
        <f t="shared" si="21"/>
        <v/>
      </c>
      <c r="G227" s="102" t="str">
        <f t="shared" si="22"/>
        <v/>
      </c>
      <c r="H227" s="21"/>
      <c r="L227" s="21"/>
      <c r="M227" s="21"/>
    </row>
    <row r="228" spans="1:14" ht="15" customHeight="1" x14ac:dyDescent="0.25">
      <c r="A228" s="42"/>
      <c r="B228" s="43" t="s">
        <v>301</v>
      </c>
      <c r="C228" s="42"/>
      <c r="D228" s="42"/>
      <c r="E228" s="44"/>
      <c r="F228" s="45"/>
      <c r="G228" s="45"/>
      <c r="H228" s="21"/>
      <c r="L228" s="21"/>
      <c r="M228" s="21"/>
    </row>
    <row r="229" spans="1:14" x14ac:dyDescent="0.25">
      <c r="A229" s="23" t="s">
        <v>302</v>
      </c>
      <c r="B229" s="40" t="s">
        <v>303</v>
      </c>
      <c r="C229" s="23" t="s">
        <v>2272</v>
      </c>
      <c r="H229" s="21"/>
      <c r="L229" s="21"/>
      <c r="M229" s="21"/>
    </row>
    <row r="230" spans="1:14" ht="15" customHeight="1" x14ac:dyDescent="0.25">
      <c r="A230" s="42"/>
      <c r="B230" s="43" t="s">
        <v>304</v>
      </c>
      <c r="C230" s="42"/>
      <c r="D230" s="42"/>
      <c r="E230" s="44"/>
      <c r="F230" s="45"/>
      <c r="G230" s="45"/>
      <c r="H230" s="21"/>
      <c r="L230" s="21"/>
      <c r="M230" s="21"/>
    </row>
    <row r="231" spans="1:14" x14ac:dyDescent="0.25">
      <c r="A231" s="23" t="s">
        <v>10</v>
      </c>
      <c r="B231" s="23" t="s">
        <v>938</v>
      </c>
      <c r="C231" s="96" t="s">
        <v>765</v>
      </c>
      <c r="E231" s="40"/>
      <c r="H231" s="21"/>
      <c r="L231" s="21"/>
      <c r="M231" s="21"/>
    </row>
    <row r="232" spans="1:14" x14ac:dyDescent="0.25">
      <c r="A232" s="23" t="s">
        <v>305</v>
      </c>
      <c r="B232" s="1" t="s">
        <v>306</v>
      </c>
      <c r="C232" s="96" t="s">
        <v>2480</v>
      </c>
      <c r="E232" s="40"/>
      <c r="H232" s="21"/>
      <c r="L232" s="21"/>
      <c r="M232" s="21"/>
    </row>
    <row r="233" spans="1:14" x14ac:dyDescent="0.25">
      <c r="A233" s="23" t="s">
        <v>307</v>
      </c>
      <c r="B233" s="1" t="s">
        <v>308</v>
      </c>
      <c r="C233" s="96" t="s">
        <v>765</v>
      </c>
      <c r="E233" s="40"/>
      <c r="H233" s="21"/>
      <c r="L233" s="21"/>
      <c r="M233" s="21"/>
    </row>
    <row r="234" spans="1:14" outlineLevel="1" x14ac:dyDescent="0.25">
      <c r="A234" s="23" t="s">
        <v>309</v>
      </c>
      <c r="B234" s="38" t="s">
        <v>310</v>
      </c>
      <c r="C234" s="98" t="s">
        <v>765</v>
      </c>
      <c r="D234" s="40"/>
      <c r="E234" s="40"/>
      <c r="H234" s="21"/>
      <c r="L234" s="21"/>
      <c r="M234" s="21"/>
    </row>
    <row r="235" spans="1:14" outlineLevel="1" x14ac:dyDescent="0.25">
      <c r="A235" s="23" t="s">
        <v>311</v>
      </c>
      <c r="B235" s="38" t="s">
        <v>312</v>
      </c>
      <c r="C235" s="98" t="s">
        <v>765</v>
      </c>
      <c r="D235" s="40"/>
      <c r="E235" s="40"/>
      <c r="H235" s="21"/>
      <c r="L235" s="21"/>
      <c r="M235" s="21"/>
    </row>
    <row r="236" spans="1:14" outlineLevel="1" x14ac:dyDescent="0.25">
      <c r="A236" s="23" t="s">
        <v>313</v>
      </c>
      <c r="B236" s="38" t="s">
        <v>314</v>
      </c>
      <c r="C236" s="40" t="s">
        <v>765</v>
      </c>
      <c r="D236" s="40"/>
      <c r="E236" s="40"/>
      <c r="H236" s="21"/>
      <c r="L236" s="21"/>
      <c r="M236" s="21"/>
    </row>
    <row r="237" spans="1:14" outlineLevel="1" x14ac:dyDescent="0.25">
      <c r="A237" s="23" t="s">
        <v>315</v>
      </c>
      <c r="C237" s="40"/>
      <c r="D237" s="40"/>
      <c r="E237" s="40"/>
      <c r="H237" s="21"/>
      <c r="L237" s="21"/>
      <c r="M237" s="21"/>
    </row>
    <row r="238" spans="1:14" outlineLevel="1" x14ac:dyDescent="0.25">
      <c r="A238" s="23" t="s">
        <v>316</v>
      </c>
      <c r="C238" s="40"/>
      <c r="D238" s="40"/>
      <c r="E238" s="40"/>
      <c r="H238" s="21"/>
      <c r="L238" s="21"/>
      <c r="M238" s="21"/>
    </row>
    <row r="239" spans="1:14" outlineLevel="1" x14ac:dyDescent="0.25">
      <c r="A239" s="42"/>
      <c r="B239" s="43" t="s">
        <v>2236</v>
      </c>
      <c r="C239" s="42"/>
      <c r="D239" s="42"/>
      <c r="E239" s="42"/>
      <c r="F239" s="42"/>
      <c r="G239" s="42"/>
      <c r="H239" s="21"/>
      <c r="K239"/>
      <c r="L239"/>
      <c r="M239"/>
      <c r="N239"/>
    </row>
    <row r="240" spans="1:14" ht="28.55" outlineLevel="1" x14ac:dyDescent="0.25">
      <c r="A240" s="23" t="s">
        <v>1103</v>
      </c>
      <c r="B240" s="23" t="s">
        <v>2235</v>
      </c>
      <c r="C240" s="23" t="s">
        <v>2270</v>
      </c>
      <c r="G240"/>
      <c r="H240" s="21"/>
      <c r="K240"/>
      <c r="L240"/>
      <c r="M240"/>
      <c r="N240"/>
    </row>
    <row r="241" spans="1:14" outlineLevel="1" x14ac:dyDescent="0.25">
      <c r="A241" s="23" t="s">
        <v>1104</v>
      </c>
      <c r="B241" s="23" t="s">
        <v>2245</v>
      </c>
      <c r="C241" s="23" t="s">
        <v>2482</v>
      </c>
      <c r="G241"/>
      <c r="H241" s="21"/>
      <c r="K241"/>
      <c r="L241"/>
      <c r="M241"/>
      <c r="N241"/>
    </row>
    <row r="242" spans="1:14" ht="28.55" outlineLevel="1" x14ac:dyDescent="0.25">
      <c r="A242" s="23" t="s">
        <v>1690</v>
      </c>
      <c r="B242" s="23" t="s">
        <v>2227</v>
      </c>
      <c r="C242" s="23" t="s">
        <v>2481</v>
      </c>
      <c r="G242"/>
      <c r="H242" s="21"/>
      <c r="K242"/>
      <c r="L242"/>
      <c r="M242"/>
      <c r="N242"/>
    </row>
    <row r="243" spans="1:14" ht="28.55" outlineLevel="1" x14ac:dyDescent="0.25">
      <c r="A243" s="23" t="s">
        <v>1691</v>
      </c>
      <c r="B243" s="23" t="s">
        <v>2234</v>
      </c>
      <c r="C243" s="23" t="s">
        <v>2269</v>
      </c>
      <c r="G243"/>
      <c r="H243" s="21"/>
      <c r="K243"/>
      <c r="L243"/>
      <c r="M243"/>
      <c r="N243"/>
    </row>
    <row r="244" spans="1:14" outlineLevel="1" x14ac:dyDescent="0.25">
      <c r="A244" s="23" t="s">
        <v>2231</v>
      </c>
      <c r="B244" s="23" t="s">
        <v>2228</v>
      </c>
      <c r="C244" s="156" t="s">
        <v>2229</v>
      </c>
      <c r="D244" s="156" t="s">
        <v>2253</v>
      </c>
      <c r="E244" s="119"/>
      <c r="G244"/>
      <c r="H244" s="21"/>
      <c r="K244"/>
      <c r="L244"/>
      <c r="M244"/>
      <c r="N244"/>
    </row>
    <row r="245" spans="1:14" outlineLevel="1" x14ac:dyDescent="0.25">
      <c r="A245" s="23" t="s">
        <v>2232</v>
      </c>
      <c r="B245" s="23" t="s">
        <v>2230</v>
      </c>
      <c r="C245" s="119" t="s">
        <v>2270</v>
      </c>
      <c r="G245"/>
      <c r="H245" s="21"/>
      <c r="K245"/>
      <c r="L245"/>
      <c r="M245"/>
      <c r="N245"/>
    </row>
    <row r="246" spans="1:14" outlineLevel="1" x14ac:dyDescent="0.25">
      <c r="A246" s="23" t="s">
        <v>2233</v>
      </c>
      <c r="B246" s="23" t="s">
        <v>2246</v>
      </c>
      <c r="G246"/>
      <c r="H246" s="21"/>
      <c r="K246"/>
      <c r="L246"/>
      <c r="M246"/>
      <c r="N246"/>
    </row>
    <row r="247" spans="1:14" outlineLevel="1" x14ac:dyDescent="0.25">
      <c r="A247" s="23" t="s">
        <v>1106</v>
      </c>
      <c r="D247"/>
      <c r="E247"/>
      <c r="F247"/>
      <c r="G247"/>
      <c r="H247" s="21"/>
      <c r="K247"/>
      <c r="L247"/>
      <c r="M247"/>
      <c r="N247"/>
    </row>
    <row r="248" spans="1:14" outlineLevel="1" x14ac:dyDescent="0.25">
      <c r="A248" s="23" t="s">
        <v>1107</v>
      </c>
      <c r="D248"/>
      <c r="E248"/>
      <c r="F248"/>
      <c r="G248"/>
      <c r="H248" s="21"/>
      <c r="K248"/>
      <c r="L248"/>
      <c r="M248"/>
      <c r="N248"/>
    </row>
    <row r="249" spans="1:14" outlineLevel="1" x14ac:dyDescent="0.25">
      <c r="A249" s="23" t="s">
        <v>1105</v>
      </c>
      <c r="D249"/>
      <c r="E249"/>
      <c r="F249"/>
      <c r="G249"/>
      <c r="H249" s="21"/>
      <c r="K249"/>
      <c r="L249"/>
      <c r="M249"/>
      <c r="N249"/>
    </row>
    <row r="250" spans="1:14" outlineLevel="1" x14ac:dyDescent="0.25">
      <c r="A250" s="23" t="s">
        <v>1108</v>
      </c>
      <c r="D250"/>
      <c r="E250"/>
      <c r="F250"/>
      <c r="G250"/>
      <c r="H250" s="21"/>
      <c r="K250"/>
      <c r="L250"/>
      <c r="M250"/>
      <c r="N250"/>
    </row>
    <row r="251" spans="1:14" outlineLevel="1" x14ac:dyDescent="0.25">
      <c r="A251" s="23" t="s">
        <v>1109</v>
      </c>
      <c r="D251"/>
      <c r="E251"/>
      <c r="F251"/>
      <c r="G251"/>
      <c r="H251" s="21"/>
      <c r="K251"/>
      <c r="L251"/>
      <c r="M251"/>
      <c r="N251"/>
    </row>
    <row r="252" spans="1:14" outlineLevel="1" x14ac:dyDescent="0.25">
      <c r="A252" s="23" t="s">
        <v>1110</v>
      </c>
      <c r="D252"/>
      <c r="E252"/>
      <c r="F252"/>
      <c r="G252"/>
      <c r="H252" s="21"/>
      <c r="K252"/>
      <c r="L252"/>
      <c r="M252"/>
      <c r="N252"/>
    </row>
    <row r="253" spans="1:14" outlineLevel="1" x14ac:dyDescent="0.25">
      <c r="A253" s="23" t="s">
        <v>1111</v>
      </c>
      <c r="D253"/>
      <c r="E253"/>
      <c r="F253"/>
      <c r="G253"/>
      <c r="H253" s="21"/>
      <c r="K253"/>
      <c r="L253"/>
      <c r="M253"/>
      <c r="N253"/>
    </row>
    <row r="254" spans="1:14" outlineLevel="1" x14ac:dyDescent="0.25">
      <c r="A254" s="23" t="s">
        <v>1112</v>
      </c>
      <c r="D254"/>
      <c r="E254"/>
      <c r="F254"/>
      <c r="G254"/>
      <c r="H254" s="21"/>
      <c r="K254"/>
      <c r="L254"/>
      <c r="M254"/>
      <c r="N254"/>
    </row>
    <row r="255" spans="1:14" outlineLevel="1" x14ac:dyDescent="0.25">
      <c r="A255" s="23" t="s">
        <v>1113</v>
      </c>
      <c r="D255"/>
      <c r="E255"/>
      <c r="F255"/>
      <c r="G255"/>
      <c r="H255" s="21"/>
      <c r="K255"/>
      <c r="L255"/>
      <c r="M255"/>
      <c r="N255"/>
    </row>
    <row r="256" spans="1:14" outlineLevel="1" x14ac:dyDescent="0.25">
      <c r="A256" s="23" t="s">
        <v>1114</v>
      </c>
      <c r="D256"/>
      <c r="E256"/>
      <c r="F256"/>
      <c r="G256"/>
      <c r="H256" s="21"/>
      <c r="K256"/>
      <c r="L256"/>
      <c r="M256"/>
      <c r="N256"/>
    </row>
    <row r="257" spans="1:14" outlineLevel="1" x14ac:dyDescent="0.25">
      <c r="A257" s="23" t="s">
        <v>1115</v>
      </c>
      <c r="D257"/>
      <c r="E257"/>
      <c r="F257"/>
      <c r="G257"/>
      <c r="H257" s="21"/>
      <c r="K257"/>
      <c r="L257"/>
      <c r="M257"/>
      <c r="N257"/>
    </row>
    <row r="258" spans="1:14" outlineLevel="1" x14ac:dyDescent="0.25">
      <c r="A258" s="23" t="s">
        <v>1116</v>
      </c>
      <c r="D258"/>
      <c r="E258"/>
      <c r="F258"/>
      <c r="G258"/>
      <c r="H258" s="21"/>
      <c r="K258"/>
      <c r="L258"/>
      <c r="M258"/>
      <c r="N258"/>
    </row>
    <row r="259" spans="1:14" outlineLevel="1" x14ac:dyDescent="0.25">
      <c r="A259" s="23" t="s">
        <v>1117</v>
      </c>
      <c r="D259"/>
      <c r="E259"/>
      <c r="F259"/>
      <c r="G259"/>
      <c r="H259" s="21"/>
      <c r="K259"/>
      <c r="L259"/>
      <c r="M259"/>
      <c r="N259"/>
    </row>
    <row r="260" spans="1:14" outlineLevel="1" x14ac:dyDescent="0.25">
      <c r="A260" s="23" t="s">
        <v>1118</v>
      </c>
      <c r="D260"/>
      <c r="E260"/>
      <c r="F260"/>
      <c r="G260"/>
      <c r="H260" s="21"/>
      <c r="K260"/>
      <c r="L260"/>
      <c r="M260"/>
      <c r="N260"/>
    </row>
    <row r="261" spans="1:14" outlineLevel="1" x14ac:dyDescent="0.25">
      <c r="A261" s="23" t="s">
        <v>1119</v>
      </c>
      <c r="D261"/>
      <c r="E261"/>
      <c r="F261"/>
      <c r="G261"/>
      <c r="H261" s="21"/>
      <c r="K261"/>
      <c r="L261"/>
      <c r="M261"/>
      <c r="N261"/>
    </row>
    <row r="262" spans="1:14" outlineLevel="1" x14ac:dyDescent="0.25">
      <c r="A262" s="23" t="s">
        <v>1120</v>
      </c>
      <c r="D262"/>
      <c r="E262"/>
      <c r="F262"/>
      <c r="G262"/>
      <c r="H262" s="21"/>
      <c r="K262"/>
      <c r="L262"/>
      <c r="M262"/>
      <c r="N262"/>
    </row>
    <row r="263" spans="1:14" outlineLevel="1" x14ac:dyDescent="0.25">
      <c r="A263" s="23" t="s">
        <v>1121</v>
      </c>
      <c r="D263"/>
      <c r="E263"/>
      <c r="F263"/>
      <c r="G263"/>
      <c r="H263" s="21"/>
      <c r="K263"/>
      <c r="L263"/>
      <c r="M263"/>
      <c r="N263"/>
    </row>
    <row r="264" spans="1:14" outlineLevel="1" x14ac:dyDescent="0.25">
      <c r="A264" s="23" t="s">
        <v>1122</v>
      </c>
      <c r="D264"/>
      <c r="E264"/>
      <c r="F264"/>
      <c r="G264"/>
      <c r="H264" s="21"/>
      <c r="K264"/>
      <c r="L264"/>
      <c r="M264"/>
      <c r="N264"/>
    </row>
    <row r="265" spans="1:14" outlineLevel="1" x14ac:dyDescent="0.25">
      <c r="A265" s="23" t="s">
        <v>1123</v>
      </c>
      <c r="D265"/>
      <c r="E265"/>
      <c r="F265"/>
      <c r="G265"/>
      <c r="H265" s="21"/>
      <c r="K265"/>
      <c r="L265"/>
      <c r="M265"/>
      <c r="N265"/>
    </row>
    <row r="266" spans="1:14" outlineLevel="1" x14ac:dyDescent="0.25">
      <c r="A266" s="23" t="s">
        <v>1124</v>
      </c>
      <c r="D266"/>
      <c r="E266"/>
      <c r="F266"/>
      <c r="G266"/>
      <c r="H266" s="21"/>
      <c r="K266"/>
      <c r="L266"/>
      <c r="M266"/>
      <c r="N266"/>
    </row>
    <row r="267" spans="1:14" outlineLevel="1" x14ac:dyDescent="0.25">
      <c r="A267" s="23" t="s">
        <v>1125</v>
      </c>
      <c r="D267"/>
      <c r="E267"/>
      <c r="F267"/>
      <c r="G267"/>
      <c r="H267" s="21"/>
      <c r="K267"/>
      <c r="L267"/>
      <c r="M267"/>
      <c r="N267"/>
    </row>
    <row r="268" spans="1:14" outlineLevel="1" x14ac:dyDescent="0.25">
      <c r="A268" s="23" t="s">
        <v>1126</v>
      </c>
      <c r="D268"/>
      <c r="E268"/>
      <c r="F268"/>
      <c r="G268"/>
      <c r="H268" s="21"/>
      <c r="K268"/>
      <c r="L268"/>
      <c r="M268"/>
      <c r="N268"/>
    </row>
    <row r="269" spans="1:14" outlineLevel="1" x14ac:dyDescent="0.25">
      <c r="A269" s="23" t="s">
        <v>1127</v>
      </c>
      <c r="D269"/>
      <c r="E269"/>
      <c r="F269"/>
      <c r="G269"/>
      <c r="H269" s="21"/>
      <c r="K269"/>
      <c r="L269"/>
      <c r="M269"/>
      <c r="N269"/>
    </row>
    <row r="270" spans="1:14" outlineLevel="1" x14ac:dyDescent="0.25">
      <c r="A270" s="23" t="s">
        <v>1128</v>
      </c>
      <c r="D270"/>
      <c r="E270"/>
      <c r="F270"/>
      <c r="G270"/>
      <c r="H270" s="21"/>
      <c r="K270"/>
      <c r="L270"/>
      <c r="M270"/>
      <c r="N270"/>
    </row>
    <row r="271" spans="1:14" outlineLevel="1" x14ac:dyDescent="0.25">
      <c r="A271" s="23" t="s">
        <v>1129</v>
      </c>
      <c r="D271"/>
      <c r="E271"/>
      <c r="F271"/>
      <c r="G271"/>
      <c r="H271" s="21"/>
      <c r="K271"/>
      <c r="L271"/>
      <c r="M271"/>
      <c r="N271"/>
    </row>
    <row r="272" spans="1:14" outlineLevel="1" x14ac:dyDescent="0.25">
      <c r="A272" s="23" t="s">
        <v>1130</v>
      </c>
      <c r="D272"/>
      <c r="E272"/>
      <c r="F272"/>
      <c r="G272"/>
      <c r="H272" s="21"/>
      <c r="K272"/>
      <c r="L272"/>
      <c r="M272"/>
      <c r="N272"/>
    </row>
    <row r="273" spans="1:14" outlineLevel="1" x14ac:dyDescent="0.25">
      <c r="A273" s="23" t="s">
        <v>1131</v>
      </c>
      <c r="D273"/>
      <c r="E273"/>
      <c r="F273"/>
      <c r="G273"/>
      <c r="H273" s="21"/>
      <c r="K273"/>
      <c r="L273"/>
      <c r="M273"/>
      <c r="N273"/>
    </row>
    <row r="274" spans="1:14" outlineLevel="1" x14ac:dyDescent="0.25">
      <c r="A274" s="23" t="s">
        <v>1132</v>
      </c>
      <c r="D274"/>
      <c r="E274"/>
      <c r="F274"/>
      <c r="G274"/>
      <c r="H274" s="21"/>
      <c r="K274"/>
      <c r="L274"/>
      <c r="M274"/>
      <c r="N274"/>
    </row>
    <row r="275" spans="1:14" outlineLevel="1" x14ac:dyDescent="0.25">
      <c r="A275" s="23" t="s">
        <v>1133</v>
      </c>
      <c r="D275"/>
      <c r="E275"/>
      <c r="F275"/>
      <c r="G275"/>
      <c r="H275" s="21"/>
      <c r="K275"/>
      <c r="L275"/>
      <c r="M275"/>
      <c r="N275"/>
    </row>
    <row r="276" spans="1:14" outlineLevel="1" x14ac:dyDescent="0.25">
      <c r="A276" s="23" t="s">
        <v>1134</v>
      </c>
      <c r="D276"/>
      <c r="E276"/>
      <c r="F276"/>
      <c r="G276"/>
      <c r="H276" s="21"/>
      <c r="K276"/>
      <c r="L276"/>
      <c r="M276"/>
      <c r="N276"/>
    </row>
    <row r="277" spans="1:14" outlineLevel="1" x14ac:dyDescent="0.25">
      <c r="A277" s="23" t="s">
        <v>1135</v>
      </c>
      <c r="D277"/>
      <c r="E277"/>
      <c r="F277"/>
      <c r="G277"/>
      <c r="H277" s="21"/>
      <c r="K277"/>
      <c r="L277"/>
      <c r="M277"/>
      <c r="N277"/>
    </row>
    <row r="278" spans="1:14" outlineLevel="1" x14ac:dyDescent="0.25">
      <c r="A278" s="23" t="s">
        <v>1136</v>
      </c>
      <c r="D278"/>
      <c r="E278"/>
      <c r="F278"/>
      <c r="G278"/>
      <c r="H278" s="21"/>
      <c r="K278"/>
      <c r="L278"/>
      <c r="M278"/>
      <c r="N278"/>
    </row>
    <row r="279" spans="1:14" outlineLevel="1" x14ac:dyDescent="0.25">
      <c r="A279" s="23" t="s">
        <v>1137</v>
      </c>
      <c r="D279"/>
      <c r="E279"/>
      <c r="F279"/>
      <c r="G279"/>
      <c r="H279" s="21"/>
      <c r="K279"/>
      <c r="L279"/>
      <c r="M279"/>
      <c r="N279"/>
    </row>
    <row r="280" spans="1:14" outlineLevel="1" x14ac:dyDescent="0.25">
      <c r="A280" s="23" t="s">
        <v>1138</v>
      </c>
      <c r="D280"/>
      <c r="E280"/>
      <c r="F280"/>
      <c r="G280"/>
      <c r="H280" s="21"/>
      <c r="K280"/>
      <c r="L280"/>
      <c r="M280"/>
      <c r="N280"/>
    </row>
    <row r="281" spans="1:14" outlineLevel="1" x14ac:dyDescent="0.25">
      <c r="A281" s="23" t="s">
        <v>1139</v>
      </c>
      <c r="D281"/>
      <c r="E281"/>
      <c r="F281"/>
      <c r="G281"/>
      <c r="H281" s="21"/>
      <c r="K281"/>
      <c r="L281"/>
      <c r="M281"/>
      <c r="N281"/>
    </row>
    <row r="282" spans="1:14" outlineLevel="1" x14ac:dyDescent="0.25">
      <c r="A282" s="23" t="s">
        <v>1140</v>
      </c>
      <c r="D282"/>
      <c r="E282"/>
      <c r="F282"/>
      <c r="G282"/>
      <c r="H282" s="21"/>
      <c r="K282"/>
      <c r="L282"/>
      <c r="M282"/>
      <c r="N282"/>
    </row>
    <row r="283" spans="1:14" outlineLevel="1" x14ac:dyDescent="0.25">
      <c r="A283" s="23" t="s">
        <v>1141</v>
      </c>
      <c r="D283"/>
      <c r="E283"/>
      <c r="F283"/>
      <c r="G283"/>
      <c r="H283" s="21"/>
      <c r="K283"/>
      <c r="L283"/>
      <c r="M283"/>
      <c r="N283"/>
    </row>
    <row r="284" spans="1:14" outlineLevel="1" x14ac:dyDescent="0.25">
      <c r="A284" s="23" t="s">
        <v>1142</v>
      </c>
      <c r="D284"/>
      <c r="E284"/>
      <c r="F284"/>
      <c r="G284"/>
      <c r="H284" s="21"/>
      <c r="K284"/>
      <c r="L284"/>
      <c r="M284"/>
      <c r="N284"/>
    </row>
    <row r="285" spans="1:14" ht="18.55" x14ac:dyDescent="0.25">
      <c r="A285" s="34"/>
      <c r="B285" s="34" t="s">
        <v>2102</v>
      </c>
      <c r="C285" s="34"/>
      <c r="D285" s="34"/>
      <c r="E285" s="34"/>
      <c r="F285" s="35"/>
      <c r="G285" s="36"/>
      <c r="H285" s="21"/>
      <c r="I285" s="27"/>
      <c r="J285" s="27"/>
      <c r="K285" s="27"/>
      <c r="L285" s="27"/>
      <c r="M285" s="29"/>
    </row>
    <row r="286" spans="1:14" ht="18.55" x14ac:dyDescent="0.25">
      <c r="A286" s="139" t="s">
        <v>2103</v>
      </c>
      <c r="B286" s="140"/>
      <c r="C286" s="140"/>
      <c r="D286" s="140"/>
      <c r="E286" s="140"/>
      <c r="F286" s="141"/>
      <c r="G286" s="140"/>
      <c r="H286" s="21"/>
      <c r="I286" s="27"/>
      <c r="J286" s="27"/>
      <c r="K286" s="27"/>
      <c r="L286" s="27"/>
      <c r="M286" s="29"/>
    </row>
    <row r="287" spans="1:14" ht="18.55" x14ac:dyDescent="0.25">
      <c r="A287" s="139" t="s">
        <v>1769</v>
      </c>
      <c r="B287" s="140"/>
      <c r="C287" s="140"/>
      <c r="D287" s="140"/>
      <c r="E287" s="140"/>
      <c r="F287" s="141"/>
      <c r="G287" s="140"/>
      <c r="H287" s="21"/>
      <c r="I287" s="27"/>
      <c r="J287" s="27"/>
      <c r="K287" s="27"/>
      <c r="L287" s="27"/>
      <c r="M287" s="29"/>
    </row>
    <row r="288" spans="1:14" x14ac:dyDescent="0.25">
      <c r="A288" s="23" t="s">
        <v>317</v>
      </c>
      <c r="B288" s="38" t="s">
        <v>2104</v>
      </c>
      <c r="C288" s="62">
        <f>ROW(B38)</f>
        <v>38</v>
      </c>
      <c r="D288" s="58"/>
      <c r="E288" s="58"/>
      <c r="F288" s="58"/>
      <c r="G288" s="58"/>
      <c r="H288" s="21"/>
      <c r="I288" s="38"/>
      <c r="J288" s="62"/>
      <c r="L288" s="58"/>
      <c r="M288" s="58"/>
      <c r="N288" s="58"/>
    </row>
    <row r="289" spans="1:14" x14ac:dyDescent="0.25">
      <c r="A289" s="23" t="s">
        <v>318</v>
      </c>
      <c r="B289" s="38" t="s">
        <v>2105</v>
      </c>
      <c r="C289" s="62">
        <f>ROW(B39)</f>
        <v>39</v>
      </c>
      <c r="E289" s="58"/>
      <c r="F289" s="58"/>
      <c r="H289" s="21"/>
      <c r="I289" s="38"/>
      <c r="J289" s="62"/>
      <c r="L289" s="58"/>
      <c r="M289" s="58"/>
    </row>
    <row r="290" spans="1:14" ht="28.55" x14ac:dyDescent="0.25">
      <c r="A290" s="23" t="s">
        <v>319</v>
      </c>
      <c r="B290" s="38" t="s">
        <v>2106</v>
      </c>
      <c r="C290" s="119" t="s">
        <v>2107</v>
      </c>
      <c r="G290" s="63"/>
      <c r="H290" s="21"/>
      <c r="I290" s="38"/>
      <c r="J290" s="62"/>
      <c r="K290" s="62"/>
      <c r="L290" s="63"/>
      <c r="M290" s="58"/>
      <c r="N290" s="63"/>
    </row>
    <row r="291" spans="1:14" x14ac:dyDescent="0.25">
      <c r="A291" s="23" t="s">
        <v>320</v>
      </c>
      <c r="B291" s="38" t="s">
        <v>2108</v>
      </c>
      <c r="C291" s="62" t="str">
        <f ca="1">IF(ISREF(INDIRECT("'B1. HTT Mortgage Assets'!A1")),ROW('B1. HTT Mortgage Assets'!B43)&amp;" for Mortgage Assets","")</f>
        <v>43 for Mortgage Assets</v>
      </c>
      <c r="D291" s="62" t="str">
        <f ca="1">IF(ISREF(INDIRECT("'B2. HTT Public Sector Assets'!A1")),ROW(#REF!)&amp; " for Public Sector Assets","")</f>
        <v/>
      </c>
      <c r="E291" s="63"/>
      <c r="F291" s="58"/>
      <c r="H291" s="21"/>
      <c r="I291" s="38"/>
      <c r="J291" s="62"/>
    </row>
    <row r="292" spans="1:14" x14ac:dyDescent="0.25">
      <c r="A292" s="23" t="s">
        <v>321</v>
      </c>
      <c r="B292" s="38" t="s">
        <v>2109</v>
      </c>
      <c r="C292" s="62">
        <f>ROW(B52)</f>
        <v>52</v>
      </c>
      <c r="G292" s="63"/>
      <c r="H292" s="21"/>
      <c r="I292" s="38"/>
      <c r="J292"/>
      <c r="K292" s="62"/>
      <c r="L292" s="63"/>
      <c r="N292" s="63"/>
    </row>
    <row r="293" spans="1:14" x14ac:dyDescent="0.25">
      <c r="A293" s="23" t="s">
        <v>322</v>
      </c>
      <c r="B293" s="38" t="s">
        <v>2110</v>
      </c>
      <c r="C293" s="142" t="str">
        <f ca="1">IF(ISREF(INDIRECT("'B1. HTT Mortgage Assets'!A1")),ROW('B1. HTT Mortgage Assets'!B186)&amp;" for Residential Mortgage Assets","")</f>
        <v>186 for Residential Mortgage Assets</v>
      </c>
      <c r="D293" s="62" t="str">
        <f ca="1">IF(ISREF(INDIRECT("'B1. HTT Mortgage Assets'!A1")),ROW('B1. HTT Mortgage Assets'!B424 )&amp; " for Commercial Mortgage Assets","")</f>
        <v>424 for Commercial Mortgage Assets</v>
      </c>
      <c r="E293" s="63"/>
      <c r="F293" s="62" t="str">
        <f ca="1">IF(ISREF(INDIRECT("'B2. HTT Public Sector Assets'!A1")),ROW(#REF!)&amp; " for Public Sector Assets","")</f>
        <v/>
      </c>
      <c r="G293" s="62" t="str">
        <f ca="1">IF(ISREF(INDIRECT("'B3. HTT Shipping Assets'!A1")),ROW(#REF!)&amp; " for Shipping Assets","")</f>
        <v/>
      </c>
      <c r="H293" s="21"/>
      <c r="I293" s="38"/>
      <c r="M293" s="63"/>
    </row>
    <row r="294" spans="1:14" x14ac:dyDescent="0.25">
      <c r="A294" s="23" t="s">
        <v>323</v>
      </c>
      <c r="B294" s="38" t="s">
        <v>2111</v>
      </c>
      <c r="C294" s="142" t="s">
        <v>2222</v>
      </c>
      <c r="H294" s="21"/>
      <c r="I294" s="38"/>
      <c r="J294" s="62"/>
      <c r="M294" s="63"/>
    </row>
    <row r="295" spans="1:14" x14ac:dyDescent="0.25">
      <c r="A295" s="23" t="s">
        <v>324</v>
      </c>
      <c r="B295" s="38" t="s">
        <v>2112</v>
      </c>
      <c r="C295" s="62" t="str">
        <f ca="1">IF(ISREF(INDIRECT("'B1. HTT Mortgage Assets'!A1")),ROW('B1. HTT Mortgage Assets'!B149)&amp;" for Mortgage Assets","")</f>
        <v>149 for Mortgage Assets</v>
      </c>
      <c r="D295" s="62" t="str">
        <f ca="1">IF(ISREF(INDIRECT("'B2. HTT Public Sector Assets'!A1")),ROW(#REF!)&amp;" for Public Sector Assets","")</f>
        <v/>
      </c>
      <c r="F295" s="62" t="str">
        <f ca="1">IF(ISREF(INDIRECT("'B3. HTT Shipping Assets'!A1")),ROW(#REF!)&amp;" for Shipping Assets","")</f>
        <v/>
      </c>
      <c r="H295" s="21"/>
      <c r="I295" s="38"/>
      <c r="J295" s="62"/>
      <c r="L295" s="63"/>
      <c r="M295" s="63"/>
    </row>
    <row r="296" spans="1:14" x14ac:dyDescent="0.25">
      <c r="A296" s="23" t="s">
        <v>325</v>
      </c>
      <c r="B296" s="38" t="s">
        <v>2113</v>
      </c>
      <c r="C296" s="62">
        <f>ROW(B111)</f>
        <v>111</v>
      </c>
      <c r="F296" s="63"/>
      <c r="H296" s="21"/>
      <c r="I296" s="38"/>
      <c r="J296" s="62"/>
      <c r="L296" s="63"/>
      <c r="M296" s="63"/>
    </row>
    <row r="297" spans="1:14" x14ac:dyDescent="0.25">
      <c r="A297" s="23" t="s">
        <v>326</v>
      </c>
      <c r="B297" s="38" t="s">
        <v>2114</v>
      </c>
      <c r="C297" s="62">
        <f>ROW(B163)</f>
        <v>163</v>
      </c>
      <c r="E297" s="63"/>
      <c r="F297" s="63"/>
      <c r="H297" s="21"/>
      <c r="J297" s="62"/>
      <c r="L297" s="63"/>
    </row>
    <row r="298" spans="1:14" x14ac:dyDescent="0.25">
      <c r="A298" s="23" t="s">
        <v>327</v>
      </c>
      <c r="B298" s="38" t="s">
        <v>2115</v>
      </c>
      <c r="C298" s="62">
        <f>ROW(B137)</f>
        <v>137</v>
      </c>
      <c r="E298" s="63"/>
      <c r="F298" s="63"/>
      <c r="H298" s="21"/>
      <c r="I298" s="38"/>
      <c r="J298" s="62"/>
      <c r="L298" s="63"/>
    </row>
    <row r="299" spans="1:14" x14ac:dyDescent="0.25">
      <c r="A299" s="23" t="s">
        <v>328</v>
      </c>
      <c r="B299" s="38" t="s">
        <v>2116</v>
      </c>
      <c r="C299" s="119"/>
      <c r="E299" s="63"/>
      <c r="H299" s="21"/>
      <c r="I299" s="38"/>
      <c r="J299" s="23" t="s">
        <v>2124</v>
      </c>
      <c r="L299" s="63"/>
    </row>
    <row r="300" spans="1:14" x14ac:dyDescent="0.25">
      <c r="A300" s="23" t="s">
        <v>329</v>
      </c>
      <c r="B300" s="38" t="s">
        <v>2117</v>
      </c>
      <c r="C300" s="62" t="s">
        <v>2127</v>
      </c>
      <c r="D300" s="62" t="s">
        <v>2126</v>
      </c>
      <c r="E300" s="63"/>
      <c r="F300" s="153" t="s">
        <v>2237</v>
      </c>
      <c r="H300" s="21"/>
      <c r="I300" s="38"/>
      <c r="J300" s="23" t="s">
        <v>2125</v>
      </c>
      <c r="K300" s="62"/>
      <c r="L300" s="63"/>
    </row>
    <row r="301" spans="1:14" outlineLevel="1" x14ac:dyDescent="0.25">
      <c r="A301" s="23" t="s">
        <v>2215</v>
      </c>
      <c r="B301" s="38" t="s">
        <v>2118</v>
      </c>
      <c r="C301" s="62" t="s">
        <v>2128</v>
      </c>
      <c r="H301" s="21"/>
      <c r="I301" s="38"/>
      <c r="J301" s="23" t="s">
        <v>2148</v>
      </c>
      <c r="K301" s="62"/>
      <c r="L301" s="63"/>
    </row>
    <row r="302" spans="1:14" outlineLevel="1" x14ac:dyDescent="0.25">
      <c r="A302" s="23" t="s">
        <v>2216</v>
      </c>
      <c r="B302" s="38" t="s">
        <v>2122</v>
      </c>
      <c r="C302" s="62" t="str">
        <f>ROW('C. HTT Harmonised Glossary'!B18)&amp;" for Harmonised Glossary"</f>
        <v>18 for Harmonised Glossary</v>
      </c>
      <c r="H302" s="21"/>
      <c r="I302" s="38"/>
      <c r="J302" s="23" t="s">
        <v>1151</v>
      </c>
      <c r="K302" s="62"/>
      <c r="L302" s="63"/>
    </row>
    <row r="303" spans="1:14" outlineLevel="1" x14ac:dyDescent="0.25">
      <c r="A303" s="23" t="s">
        <v>2217</v>
      </c>
      <c r="B303" s="38" t="s">
        <v>2119</v>
      </c>
      <c r="C303" s="62">
        <f>ROW(B65)</f>
        <v>65</v>
      </c>
      <c r="H303" s="21"/>
      <c r="I303" s="38"/>
      <c r="J303" s="62"/>
      <c r="K303" s="62"/>
      <c r="L303" s="63"/>
    </row>
    <row r="304" spans="1:14" outlineLevel="1" x14ac:dyDescent="0.25">
      <c r="A304" s="23" t="s">
        <v>2218</v>
      </c>
      <c r="B304" s="38" t="s">
        <v>2120</v>
      </c>
      <c r="C304" s="62">
        <f>ROW(B88)</f>
        <v>88</v>
      </c>
      <c r="H304" s="21"/>
      <c r="I304" s="38"/>
      <c r="J304" s="62"/>
      <c r="K304" s="62"/>
      <c r="L304" s="63"/>
    </row>
    <row r="305" spans="1:14" outlineLevel="1" x14ac:dyDescent="0.25">
      <c r="A305" s="23" t="s">
        <v>2219</v>
      </c>
      <c r="B305" s="38" t="s">
        <v>2121</v>
      </c>
      <c r="C305" s="62" t="s">
        <v>2150</v>
      </c>
      <c r="E305" s="63"/>
      <c r="H305" s="21"/>
      <c r="I305" s="38"/>
      <c r="J305" s="62"/>
      <c r="K305" s="62"/>
      <c r="L305" s="63"/>
      <c r="N305" s="52"/>
    </row>
    <row r="306" spans="1:14" outlineLevel="1" x14ac:dyDescent="0.25">
      <c r="A306" s="23" t="s">
        <v>2220</v>
      </c>
      <c r="B306" s="38" t="s">
        <v>2123</v>
      </c>
      <c r="C306" s="62">
        <v>44</v>
      </c>
      <c r="E306" s="63"/>
      <c r="H306" s="21"/>
      <c r="I306" s="38"/>
      <c r="J306" s="62"/>
      <c r="K306" s="62"/>
      <c r="L306" s="63"/>
      <c r="N306" s="52"/>
    </row>
    <row r="307" spans="1:14" outlineLevel="1" x14ac:dyDescent="0.25">
      <c r="A307" s="23" t="s">
        <v>2221</v>
      </c>
      <c r="B307" s="38" t="s">
        <v>2149</v>
      </c>
      <c r="C307" s="62" t="str">
        <f ca="1">IF(ISREF(INDIRECT("'B1. HTT Mortgage Assets'!A1")),ROW('B1. HTT Mortgage Assets'!B179)&amp; " for Mortgage Assets","")</f>
        <v>179 for Mortgage Assets</v>
      </c>
      <c r="D307" s="62" t="str">
        <f ca="1">IF(ISREF(INDIRECT("'B2. HTT Public Sector Assets'!A1")),ROW(#REF!)&amp; " for Public Sector Assets","")</f>
        <v/>
      </c>
      <c r="E307" s="63"/>
      <c r="F307" s="62" t="str">
        <f ca="1">IF(ISREF(INDIRECT("'B3. HTT Shipping Assets'!A1")),ROW(#REF!)&amp; " for Shipping Assets","")</f>
        <v/>
      </c>
      <c r="H307" s="21"/>
      <c r="I307" s="38"/>
      <c r="J307" s="62"/>
      <c r="K307" s="62"/>
      <c r="L307" s="63"/>
      <c r="N307" s="52"/>
    </row>
    <row r="308" spans="1:14" outlineLevel="1" x14ac:dyDescent="0.25">
      <c r="A308" s="23" t="s">
        <v>330</v>
      </c>
      <c r="B308" s="38"/>
      <c r="E308" s="63"/>
      <c r="H308" s="21"/>
      <c r="I308" s="38"/>
      <c r="J308" s="62"/>
      <c r="K308" s="62"/>
      <c r="L308" s="63"/>
      <c r="N308" s="52"/>
    </row>
    <row r="309" spans="1:14" outlineLevel="1" x14ac:dyDescent="0.25">
      <c r="A309" s="23" t="s">
        <v>331</v>
      </c>
      <c r="E309" s="63"/>
      <c r="H309" s="21"/>
      <c r="I309" s="38"/>
      <c r="J309" s="62"/>
      <c r="K309" s="62"/>
      <c r="L309" s="63"/>
      <c r="N309" s="52"/>
    </row>
    <row r="310" spans="1:14" outlineLevel="1" x14ac:dyDescent="0.25">
      <c r="A310" s="23" t="s">
        <v>332</v>
      </c>
      <c r="H310" s="21"/>
      <c r="N310" s="52"/>
    </row>
    <row r="311" spans="1:14" ht="37.1" x14ac:dyDescent="0.25">
      <c r="A311" s="35"/>
      <c r="B311" s="34" t="s">
        <v>28</v>
      </c>
      <c r="C311" s="35"/>
      <c r="D311" s="35"/>
      <c r="E311" s="35"/>
      <c r="F311" s="35"/>
      <c r="G311" s="36"/>
      <c r="H311" s="21"/>
      <c r="I311" s="27"/>
      <c r="J311" s="29"/>
      <c r="K311" s="29"/>
      <c r="L311" s="29"/>
      <c r="M311" s="29"/>
      <c r="N311" s="52"/>
    </row>
    <row r="312" spans="1:14" x14ac:dyDescent="0.25">
      <c r="A312" s="23" t="s">
        <v>4</v>
      </c>
      <c r="B312" s="46" t="s">
        <v>2129</v>
      </c>
      <c r="C312" s="23" t="s">
        <v>32</v>
      </c>
      <c r="H312" s="21"/>
      <c r="I312" s="46"/>
      <c r="J312" s="62"/>
      <c r="N312" s="52"/>
    </row>
    <row r="313" spans="1:14" ht="15" hidden="1" outlineLevel="1" x14ac:dyDescent="0.25">
      <c r="A313" s="23" t="s">
        <v>2213</v>
      </c>
      <c r="B313" s="46" t="s">
        <v>2130</v>
      </c>
      <c r="C313" s="23" t="s">
        <v>32</v>
      </c>
      <c r="H313" s="21"/>
      <c r="I313" s="46"/>
      <c r="J313" s="62"/>
      <c r="N313" s="52"/>
    </row>
    <row r="314" spans="1:14" ht="15" hidden="1" outlineLevel="1" x14ac:dyDescent="0.25">
      <c r="A314" s="23" t="s">
        <v>2214</v>
      </c>
      <c r="B314" s="46" t="s">
        <v>2131</v>
      </c>
      <c r="C314" s="23" t="s">
        <v>32</v>
      </c>
      <c r="H314" s="21"/>
      <c r="I314" s="46"/>
      <c r="J314" s="62"/>
      <c r="N314" s="52"/>
    </row>
    <row r="315" spans="1:14" ht="15" hidden="1" outlineLevel="1" x14ac:dyDescent="0.25">
      <c r="A315" s="23" t="s">
        <v>333</v>
      </c>
      <c r="B315" s="46"/>
      <c r="C315" s="62"/>
      <c r="H315" s="21"/>
      <c r="I315" s="46"/>
      <c r="J315" s="62"/>
      <c r="N315" s="52"/>
    </row>
    <row r="316" spans="1:14" ht="15" hidden="1" outlineLevel="1" x14ac:dyDescent="0.25">
      <c r="A316" s="23" t="s">
        <v>334</v>
      </c>
      <c r="B316" s="46"/>
      <c r="C316" s="62"/>
      <c r="H316" s="21"/>
      <c r="I316" s="46"/>
      <c r="J316" s="62"/>
      <c r="N316" s="52"/>
    </row>
    <row r="317" spans="1:14" ht="15" hidden="1" outlineLevel="1" x14ac:dyDescent="0.25">
      <c r="A317" s="23" t="s">
        <v>335</v>
      </c>
      <c r="B317" s="46"/>
      <c r="C317" s="62"/>
      <c r="H317" s="21"/>
      <c r="I317" s="46"/>
      <c r="J317" s="62"/>
      <c r="N317" s="52"/>
    </row>
    <row r="318" spans="1:14" ht="15" hidden="1" outlineLevel="1" x14ac:dyDescent="0.25">
      <c r="A318" s="23" t="s">
        <v>336</v>
      </c>
      <c r="B318" s="46"/>
      <c r="C318" s="62"/>
      <c r="H318" s="21"/>
      <c r="I318" s="46"/>
      <c r="J318" s="62"/>
      <c r="N318" s="52"/>
    </row>
    <row r="319" spans="1:14" ht="18.55" collapsed="1" x14ac:dyDescent="0.25">
      <c r="A319" s="35"/>
      <c r="B319" s="34" t="s">
        <v>29</v>
      </c>
      <c r="C319" s="35"/>
      <c r="D319" s="35"/>
      <c r="E319" s="35"/>
      <c r="F319" s="35"/>
      <c r="G319" s="36"/>
      <c r="H319" s="21"/>
      <c r="I319" s="27"/>
      <c r="J319" s="29"/>
      <c r="K319" s="29"/>
      <c r="L319" s="29"/>
      <c r="M319" s="29"/>
      <c r="N319" s="52"/>
    </row>
    <row r="320" spans="1:14" ht="15" customHeight="1" outlineLevel="1" x14ac:dyDescent="0.25">
      <c r="A320" s="42"/>
      <c r="B320" s="43" t="s">
        <v>337</v>
      </c>
      <c r="C320" s="42"/>
      <c r="D320" s="42"/>
      <c r="E320" s="44"/>
      <c r="F320" s="45"/>
      <c r="G320" s="45"/>
      <c r="H320" s="21"/>
      <c r="L320" s="21"/>
      <c r="M320" s="21"/>
      <c r="N320" s="52"/>
    </row>
    <row r="321" spans="1:14" outlineLevel="1" x14ac:dyDescent="0.25">
      <c r="A321" s="23" t="s">
        <v>338</v>
      </c>
      <c r="B321" s="38" t="s">
        <v>339</v>
      </c>
      <c r="C321" s="38"/>
      <c r="H321" s="21"/>
      <c r="I321" s="52"/>
      <c r="J321" s="52"/>
      <c r="K321" s="52"/>
      <c r="L321" s="52"/>
      <c r="M321" s="52"/>
      <c r="N321" s="52"/>
    </row>
    <row r="322" spans="1:14" outlineLevel="1" x14ac:dyDescent="0.25">
      <c r="A322" s="23" t="s">
        <v>340</v>
      </c>
      <c r="B322" s="38" t="s">
        <v>341</v>
      </c>
      <c r="C322" s="38"/>
      <c r="H322" s="21"/>
      <c r="I322" s="52"/>
      <c r="J322" s="52"/>
      <c r="K322" s="52"/>
      <c r="L322" s="52"/>
      <c r="M322" s="52"/>
      <c r="N322" s="52"/>
    </row>
    <row r="323" spans="1:14" outlineLevel="1" x14ac:dyDescent="0.25">
      <c r="A323" s="23" t="s">
        <v>342</v>
      </c>
      <c r="B323" s="38" t="s">
        <v>343</v>
      </c>
      <c r="C323" s="38"/>
      <c r="H323" s="21"/>
      <c r="I323" s="52"/>
      <c r="J323" s="52"/>
      <c r="K323" s="52"/>
      <c r="L323" s="52"/>
      <c r="M323" s="52"/>
      <c r="N323" s="52"/>
    </row>
    <row r="324" spans="1:14" outlineLevel="1" x14ac:dyDescent="0.25">
      <c r="A324" s="23" t="s">
        <v>344</v>
      </c>
      <c r="B324" s="38" t="s">
        <v>345</v>
      </c>
      <c r="H324" s="21"/>
      <c r="I324" s="52"/>
      <c r="J324" s="52"/>
      <c r="K324" s="52"/>
      <c r="L324" s="52"/>
      <c r="M324" s="52"/>
      <c r="N324" s="52"/>
    </row>
    <row r="325" spans="1:14" outlineLevel="1" x14ac:dyDescent="0.25">
      <c r="A325" s="23" t="s">
        <v>346</v>
      </c>
      <c r="B325" s="38" t="s">
        <v>347</v>
      </c>
      <c r="H325" s="21"/>
      <c r="I325" s="52"/>
      <c r="J325" s="52"/>
      <c r="K325" s="52"/>
      <c r="L325" s="52"/>
      <c r="M325" s="52"/>
      <c r="N325" s="52"/>
    </row>
    <row r="326" spans="1:14" outlineLevel="1" x14ac:dyDescent="0.25">
      <c r="A326" s="23" t="s">
        <v>348</v>
      </c>
      <c r="B326" s="38" t="s">
        <v>349</v>
      </c>
      <c r="H326" s="21"/>
      <c r="I326" s="52"/>
      <c r="J326" s="52"/>
      <c r="K326" s="52"/>
      <c r="L326" s="52"/>
      <c r="M326" s="52"/>
      <c r="N326" s="52"/>
    </row>
    <row r="327" spans="1:14" outlineLevel="1" x14ac:dyDescent="0.25">
      <c r="A327" s="23" t="s">
        <v>350</v>
      </c>
      <c r="B327" s="38" t="s">
        <v>351</v>
      </c>
      <c r="H327" s="21"/>
      <c r="I327" s="52"/>
      <c r="J327" s="52"/>
      <c r="K327" s="52"/>
      <c r="L327" s="52"/>
      <c r="M327" s="52"/>
      <c r="N327" s="52"/>
    </row>
    <row r="328" spans="1:14" outlineLevel="1" x14ac:dyDescent="0.25">
      <c r="A328" s="23" t="s">
        <v>352</v>
      </c>
      <c r="B328" s="38" t="s">
        <v>353</v>
      </c>
      <c r="H328" s="21"/>
      <c r="I328" s="52"/>
      <c r="J328" s="52"/>
      <c r="K328" s="52"/>
      <c r="L328" s="52"/>
      <c r="M328" s="52"/>
      <c r="N328" s="52"/>
    </row>
    <row r="329" spans="1:14" outlineLevel="1" x14ac:dyDescent="0.25">
      <c r="A329" s="23" t="s">
        <v>354</v>
      </c>
      <c r="B329" s="38" t="s">
        <v>355</v>
      </c>
      <c r="H329" s="21"/>
      <c r="I329" s="52"/>
      <c r="J329" s="52"/>
      <c r="K329" s="52"/>
      <c r="L329" s="52"/>
      <c r="M329" s="52"/>
      <c r="N329" s="52"/>
    </row>
    <row r="330" spans="1:14" outlineLevel="1" x14ac:dyDescent="0.25">
      <c r="A330" s="23" t="s">
        <v>356</v>
      </c>
      <c r="B330" s="51" t="s">
        <v>357</v>
      </c>
      <c r="H330" s="21"/>
      <c r="I330" s="52"/>
      <c r="J330" s="52"/>
      <c r="K330" s="52"/>
      <c r="L330" s="52"/>
      <c r="M330" s="52"/>
      <c r="N330" s="52"/>
    </row>
    <row r="331" spans="1:14" outlineLevel="1" x14ac:dyDescent="0.25">
      <c r="A331" s="23" t="s">
        <v>358</v>
      </c>
      <c r="B331" s="51" t="s">
        <v>357</v>
      </c>
      <c r="H331" s="21"/>
      <c r="I331" s="52"/>
      <c r="J331" s="52"/>
      <c r="K331" s="52"/>
      <c r="L331" s="52"/>
      <c r="M331" s="52"/>
      <c r="N331" s="52"/>
    </row>
    <row r="332" spans="1:14" outlineLevel="1" x14ac:dyDescent="0.25">
      <c r="A332" s="23" t="s">
        <v>359</v>
      </c>
      <c r="B332" s="51" t="s">
        <v>357</v>
      </c>
      <c r="H332" s="21"/>
      <c r="I332" s="52"/>
      <c r="J332" s="52"/>
      <c r="K332" s="52"/>
      <c r="L332" s="52"/>
      <c r="M332" s="52"/>
      <c r="N332" s="52"/>
    </row>
    <row r="333" spans="1:14" outlineLevel="1" x14ac:dyDescent="0.25">
      <c r="A333" s="23" t="s">
        <v>360</v>
      </c>
      <c r="B333" s="51" t="s">
        <v>357</v>
      </c>
      <c r="H333" s="21"/>
      <c r="I333" s="52"/>
      <c r="J333" s="52"/>
      <c r="K333" s="52"/>
      <c r="L333" s="52"/>
      <c r="M333" s="52"/>
      <c r="N333" s="52"/>
    </row>
    <row r="334" spans="1:14" outlineLevel="1" x14ac:dyDescent="0.25">
      <c r="A334" s="23" t="s">
        <v>361</v>
      </c>
      <c r="B334" s="51" t="s">
        <v>357</v>
      </c>
      <c r="H334" s="21"/>
      <c r="I334" s="52"/>
      <c r="J334" s="52"/>
      <c r="K334" s="52"/>
      <c r="L334" s="52"/>
      <c r="M334" s="52"/>
      <c r="N334" s="52"/>
    </row>
    <row r="335" spans="1:14" outlineLevel="1" x14ac:dyDescent="0.25">
      <c r="A335" s="23" t="s">
        <v>362</v>
      </c>
      <c r="B335" s="51" t="s">
        <v>357</v>
      </c>
      <c r="H335" s="21"/>
      <c r="I335" s="52"/>
      <c r="J335" s="52"/>
      <c r="K335" s="52"/>
      <c r="L335" s="52"/>
      <c r="M335" s="52"/>
      <c r="N335" s="52"/>
    </row>
    <row r="336" spans="1:14" outlineLevel="1" x14ac:dyDescent="0.25">
      <c r="A336" s="23" t="s">
        <v>363</v>
      </c>
      <c r="B336" s="51" t="s">
        <v>357</v>
      </c>
      <c r="H336" s="21"/>
      <c r="I336" s="52"/>
      <c r="J336" s="52"/>
      <c r="K336" s="52"/>
      <c r="L336" s="52"/>
      <c r="M336" s="52"/>
      <c r="N336" s="52"/>
    </row>
    <row r="337" spans="1:14" outlineLevel="1" x14ac:dyDescent="0.25">
      <c r="A337" s="23" t="s">
        <v>364</v>
      </c>
      <c r="B337" s="51" t="s">
        <v>357</v>
      </c>
      <c r="H337" s="21"/>
      <c r="I337" s="52"/>
      <c r="J337" s="52"/>
      <c r="K337" s="52"/>
      <c r="L337" s="52"/>
      <c r="M337" s="52"/>
      <c r="N337" s="52"/>
    </row>
    <row r="338" spans="1:14" outlineLevel="1" x14ac:dyDescent="0.25">
      <c r="A338" s="23" t="s">
        <v>365</v>
      </c>
      <c r="B338" s="51" t="s">
        <v>357</v>
      </c>
      <c r="H338" s="21"/>
      <c r="I338" s="52"/>
      <c r="J338" s="52"/>
      <c r="K338" s="52"/>
      <c r="L338" s="52"/>
      <c r="M338" s="52"/>
      <c r="N338" s="52"/>
    </row>
    <row r="339" spans="1:14" outlineLevel="1" x14ac:dyDescent="0.25">
      <c r="A339" s="23" t="s">
        <v>366</v>
      </c>
      <c r="B339" s="51" t="s">
        <v>357</v>
      </c>
      <c r="H339" s="21"/>
      <c r="I339" s="52"/>
      <c r="J339" s="52"/>
      <c r="K339" s="52"/>
      <c r="L339" s="52"/>
      <c r="M339" s="52"/>
      <c r="N339" s="52"/>
    </row>
    <row r="340" spans="1:14" outlineLevel="1" x14ac:dyDescent="0.25">
      <c r="A340" s="23" t="s">
        <v>367</v>
      </c>
      <c r="B340" s="51" t="s">
        <v>357</v>
      </c>
      <c r="H340" s="21"/>
      <c r="I340" s="52"/>
      <c r="J340" s="52"/>
      <c r="K340" s="52"/>
      <c r="L340" s="52"/>
      <c r="M340" s="52"/>
      <c r="N340" s="52"/>
    </row>
    <row r="341" spans="1:14" outlineLevel="1" x14ac:dyDescent="0.25">
      <c r="A341" s="23" t="s">
        <v>368</v>
      </c>
      <c r="B341" s="51" t="s">
        <v>357</v>
      </c>
      <c r="H341" s="21"/>
      <c r="I341" s="52"/>
      <c r="J341" s="52"/>
      <c r="K341" s="52"/>
      <c r="L341" s="52"/>
      <c r="M341" s="52"/>
      <c r="N341" s="52"/>
    </row>
    <row r="342" spans="1:14" outlineLevel="1" x14ac:dyDescent="0.25">
      <c r="A342" s="23" t="s">
        <v>369</v>
      </c>
      <c r="B342" s="51" t="s">
        <v>357</v>
      </c>
      <c r="H342" s="21"/>
      <c r="I342" s="52"/>
      <c r="J342" s="52"/>
      <c r="K342" s="52"/>
      <c r="L342" s="52"/>
      <c r="M342" s="52"/>
      <c r="N342" s="52"/>
    </row>
    <row r="343" spans="1:14" outlineLevel="1" x14ac:dyDescent="0.25">
      <c r="A343" s="23" t="s">
        <v>370</v>
      </c>
      <c r="B343" s="51" t="s">
        <v>357</v>
      </c>
      <c r="H343" s="21"/>
      <c r="I343" s="52"/>
      <c r="J343" s="52"/>
      <c r="K343" s="52"/>
      <c r="L343" s="52"/>
      <c r="M343" s="52"/>
      <c r="N343" s="52"/>
    </row>
    <row r="344" spans="1:14" outlineLevel="1" x14ac:dyDescent="0.25">
      <c r="A344" s="23" t="s">
        <v>371</v>
      </c>
      <c r="B344" s="51" t="s">
        <v>357</v>
      </c>
      <c r="H344" s="21"/>
      <c r="I344" s="52"/>
      <c r="J344" s="52"/>
      <c r="K344" s="52"/>
      <c r="L344" s="52"/>
      <c r="M344" s="52"/>
      <c r="N344" s="52"/>
    </row>
    <row r="345" spans="1:14" outlineLevel="1" x14ac:dyDescent="0.25">
      <c r="A345" s="23" t="s">
        <v>372</v>
      </c>
      <c r="B345" s="51" t="s">
        <v>357</v>
      </c>
      <c r="H345" s="21"/>
      <c r="I345" s="52"/>
      <c r="J345" s="52"/>
      <c r="K345" s="52"/>
      <c r="L345" s="52"/>
      <c r="M345" s="52"/>
      <c r="N345" s="52"/>
    </row>
    <row r="346" spans="1:14" outlineLevel="1" x14ac:dyDescent="0.25">
      <c r="A346" s="23" t="s">
        <v>373</v>
      </c>
      <c r="B346" s="51" t="s">
        <v>357</v>
      </c>
      <c r="H346" s="21"/>
      <c r="I346" s="52"/>
      <c r="J346" s="52"/>
      <c r="K346" s="52"/>
      <c r="L346" s="52"/>
      <c r="M346" s="52"/>
      <c r="N346" s="52"/>
    </row>
    <row r="347" spans="1:14" outlineLevel="1" x14ac:dyDescent="0.25">
      <c r="A347" s="23" t="s">
        <v>374</v>
      </c>
      <c r="B347" s="51" t="s">
        <v>357</v>
      </c>
      <c r="H347" s="21"/>
      <c r="I347" s="52"/>
      <c r="J347" s="52"/>
      <c r="K347" s="52"/>
      <c r="L347" s="52"/>
      <c r="M347" s="52"/>
      <c r="N347" s="52"/>
    </row>
    <row r="348" spans="1:14" outlineLevel="1" x14ac:dyDescent="0.25">
      <c r="A348" s="23" t="s">
        <v>375</v>
      </c>
      <c r="B348" s="51" t="s">
        <v>357</v>
      </c>
      <c r="H348" s="21"/>
      <c r="I348" s="52"/>
      <c r="J348" s="52"/>
      <c r="K348" s="52"/>
      <c r="L348" s="52"/>
      <c r="M348" s="52"/>
      <c r="N348" s="52"/>
    </row>
    <row r="349" spans="1:14" outlineLevel="1" x14ac:dyDescent="0.25">
      <c r="A349" s="23" t="s">
        <v>376</v>
      </c>
      <c r="B349" s="51" t="s">
        <v>357</v>
      </c>
      <c r="H349" s="21"/>
      <c r="I349" s="52"/>
      <c r="J349" s="52"/>
      <c r="K349" s="52"/>
      <c r="L349" s="52"/>
      <c r="M349" s="52"/>
      <c r="N349" s="52"/>
    </row>
    <row r="350" spans="1:14" outlineLevel="1" x14ac:dyDescent="0.25">
      <c r="A350" s="23" t="s">
        <v>377</v>
      </c>
      <c r="B350" s="51" t="s">
        <v>357</v>
      </c>
      <c r="H350" s="21"/>
      <c r="I350" s="52"/>
      <c r="J350" s="52"/>
      <c r="K350" s="52"/>
      <c r="L350" s="52"/>
      <c r="M350" s="52"/>
      <c r="N350" s="52"/>
    </row>
    <row r="351" spans="1:14" outlineLevel="1" x14ac:dyDescent="0.25">
      <c r="A351" s="23" t="s">
        <v>378</v>
      </c>
      <c r="B351" s="51" t="s">
        <v>357</v>
      </c>
      <c r="H351" s="21"/>
      <c r="I351" s="52"/>
      <c r="J351" s="52"/>
      <c r="K351" s="52"/>
      <c r="L351" s="52"/>
      <c r="M351" s="52"/>
      <c r="N351" s="52"/>
    </row>
    <row r="352" spans="1:14" outlineLevel="1" x14ac:dyDescent="0.25">
      <c r="A352" s="23" t="s">
        <v>379</v>
      </c>
      <c r="B352" s="51" t="s">
        <v>357</v>
      </c>
      <c r="H352" s="21"/>
      <c r="I352" s="52"/>
      <c r="J352" s="52"/>
      <c r="K352" s="52"/>
      <c r="L352" s="52"/>
      <c r="M352" s="52"/>
      <c r="N352" s="52"/>
    </row>
    <row r="353" spans="1:14" outlineLevel="1" x14ac:dyDescent="0.25">
      <c r="A353" s="23" t="s">
        <v>380</v>
      </c>
      <c r="B353" s="51" t="s">
        <v>357</v>
      </c>
      <c r="H353" s="21"/>
      <c r="I353" s="52"/>
      <c r="J353" s="52"/>
      <c r="K353" s="52"/>
      <c r="L353" s="52"/>
      <c r="M353" s="52"/>
      <c r="N353" s="52"/>
    </row>
    <row r="354" spans="1:14" outlineLevel="1" x14ac:dyDescent="0.25">
      <c r="A354" s="23" t="s">
        <v>381</v>
      </c>
      <c r="B354" s="51" t="s">
        <v>357</v>
      </c>
      <c r="H354" s="21"/>
      <c r="I354" s="52"/>
      <c r="J354" s="52"/>
      <c r="K354" s="52"/>
      <c r="L354" s="52"/>
      <c r="M354" s="52"/>
      <c r="N354" s="52"/>
    </row>
    <row r="355" spans="1:14" outlineLevel="1" x14ac:dyDescent="0.25">
      <c r="A355" s="23" t="s">
        <v>382</v>
      </c>
      <c r="B355" s="51" t="s">
        <v>357</v>
      </c>
      <c r="H355" s="21"/>
      <c r="I355" s="52"/>
      <c r="J355" s="52"/>
      <c r="K355" s="52"/>
      <c r="L355" s="52"/>
      <c r="M355" s="52"/>
      <c r="N355" s="52"/>
    </row>
    <row r="356" spans="1:14" outlineLevel="1" x14ac:dyDescent="0.25">
      <c r="A356" s="23" t="s">
        <v>383</v>
      </c>
      <c r="B356" s="51" t="s">
        <v>357</v>
      </c>
      <c r="H356" s="21"/>
      <c r="I356" s="52"/>
      <c r="J356" s="52"/>
      <c r="K356" s="52"/>
      <c r="L356" s="52"/>
      <c r="M356" s="52"/>
      <c r="N356" s="52"/>
    </row>
    <row r="357" spans="1:14" outlineLevel="1" x14ac:dyDescent="0.25">
      <c r="A357" s="23" t="s">
        <v>384</v>
      </c>
      <c r="B357" s="51" t="s">
        <v>357</v>
      </c>
      <c r="H357" s="21"/>
      <c r="I357" s="52"/>
      <c r="J357" s="52"/>
      <c r="K357" s="52"/>
      <c r="L357" s="52"/>
      <c r="M357" s="52"/>
      <c r="N357" s="52"/>
    </row>
    <row r="358" spans="1:14" outlineLevel="1" x14ac:dyDescent="0.25">
      <c r="A358" s="23" t="s">
        <v>385</v>
      </c>
      <c r="B358" s="51" t="s">
        <v>357</v>
      </c>
      <c r="H358" s="21"/>
      <c r="I358" s="52"/>
      <c r="J358" s="52"/>
      <c r="K358" s="52"/>
      <c r="L358" s="52"/>
      <c r="M358" s="52"/>
      <c r="N358" s="52"/>
    </row>
    <row r="359" spans="1:14" outlineLevel="1" x14ac:dyDescent="0.25">
      <c r="A359" s="23" t="s">
        <v>386</v>
      </c>
      <c r="B359" s="51" t="s">
        <v>357</v>
      </c>
      <c r="H359" s="21"/>
      <c r="I359" s="52"/>
      <c r="J359" s="52"/>
      <c r="K359" s="52"/>
      <c r="L359" s="52"/>
      <c r="M359" s="52"/>
      <c r="N359" s="52"/>
    </row>
    <row r="360" spans="1:14" outlineLevel="1" x14ac:dyDescent="0.25">
      <c r="A360" s="23" t="s">
        <v>387</v>
      </c>
      <c r="B360" s="51" t="s">
        <v>357</v>
      </c>
      <c r="H360" s="21"/>
      <c r="I360" s="52"/>
      <c r="J360" s="52"/>
      <c r="K360" s="52"/>
      <c r="L360" s="52"/>
      <c r="M360" s="52"/>
      <c r="N360" s="52"/>
    </row>
    <row r="361" spans="1:14" outlineLevel="1" x14ac:dyDescent="0.25">
      <c r="A361" s="23" t="s">
        <v>388</v>
      </c>
      <c r="B361" s="51" t="s">
        <v>357</v>
      </c>
      <c r="H361" s="21"/>
      <c r="I361" s="52"/>
      <c r="J361" s="52"/>
      <c r="K361" s="52"/>
      <c r="L361" s="52"/>
      <c r="M361" s="52"/>
      <c r="N361" s="52"/>
    </row>
    <row r="362" spans="1:14" outlineLevel="1" x14ac:dyDescent="0.25">
      <c r="A362" s="23" t="s">
        <v>389</v>
      </c>
      <c r="B362" s="51" t="s">
        <v>357</v>
      </c>
      <c r="H362" s="21"/>
      <c r="I362" s="52"/>
      <c r="J362" s="52"/>
      <c r="K362" s="52"/>
      <c r="L362" s="52"/>
      <c r="M362" s="52"/>
      <c r="N362" s="52"/>
    </row>
    <row r="363" spans="1:14" outlineLevel="1" x14ac:dyDescent="0.25">
      <c r="A363" s="23" t="s">
        <v>390</v>
      </c>
      <c r="B363" s="51" t="s">
        <v>357</v>
      </c>
      <c r="H363" s="21"/>
      <c r="I363" s="52"/>
      <c r="J363" s="52"/>
      <c r="K363" s="52"/>
      <c r="L363" s="52"/>
      <c r="M363" s="52"/>
      <c r="N363" s="52"/>
    </row>
    <row r="364" spans="1:14" outlineLevel="1" x14ac:dyDescent="0.25">
      <c r="A364" s="23" t="s">
        <v>391</v>
      </c>
      <c r="B364" s="51" t="s">
        <v>357</v>
      </c>
      <c r="H364" s="21"/>
      <c r="I364" s="52"/>
      <c r="J364" s="52"/>
      <c r="K364" s="52"/>
      <c r="L364" s="52"/>
      <c r="M364" s="52"/>
      <c r="N364" s="52"/>
    </row>
    <row r="365" spans="1:14" outlineLevel="1" x14ac:dyDescent="0.25">
      <c r="A365" s="23" t="s">
        <v>392</v>
      </c>
      <c r="B365" s="51" t="s">
        <v>357</v>
      </c>
      <c r="H365" s="21"/>
      <c r="I365" s="52"/>
      <c r="J365" s="52"/>
      <c r="K365" s="52"/>
      <c r="L365" s="52"/>
      <c r="M365" s="52"/>
      <c r="N365" s="52"/>
    </row>
    <row r="366" spans="1:14" x14ac:dyDescent="0.25">
      <c r="H366" s="21"/>
      <c r="I366" s="52"/>
      <c r="J366" s="52"/>
      <c r="K366" s="52"/>
      <c r="L366" s="52"/>
      <c r="M366" s="52"/>
      <c r="N366" s="52"/>
    </row>
    <row r="367" spans="1:14" x14ac:dyDescent="0.25">
      <c r="H367" s="21"/>
      <c r="I367" s="52"/>
      <c r="J367" s="52"/>
      <c r="K367" s="52"/>
      <c r="L367" s="52"/>
      <c r="M367" s="52"/>
      <c r="N367" s="52"/>
    </row>
    <row r="368" spans="1:14" x14ac:dyDescent="0.25">
      <c r="H368" s="21"/>
      <c r="I368" s="52"/>
      <c r="J368" s="52"/>
      <c r="K368" s="52"/>
      <c r="L368" s="52"/>
      <c r="M368" s="52"/>
      <c r="N368" s="52"/>
    </row>
    <row r="369" spans="8:8" s="52" customFormat="1" x14ac:dyDescent="0.25">
      <c r="H369" s="21"/>
    </row>
    <row r="370" spans="8:8" s="52" customFormat="1" x14ac:dyDescent="0.25">
      <c r="H370" s="21"/>
    </row>
    <row r="371" spans="8:8" s="52" customFormat="1" x14ac:dyDescent="0.25">
      <c r="H371" s="21"/>
    </row>
    <row r="372" spans="8:8" s="52" customFormat="1" x14ac:dyDescent="0.25">
      <c r="H372" s="21"/>
    </row>
    <row r="373" spans="8:8" s="52" customFormat="1" x14ac:dyDescent="0.25">
      <c r="H373" s="21"/>
    </row>
    <row r="374" spans="8:8" s="52" customFormat="1" x14ac:dyDescent="0.25">
      <c r="H374" s="21"/>
    </row>
    <row r="375" spans="8:8" s="52" customFormat="1" x14ac:dyDescent="0.25">
      <c r="H375" s="21"/>
    </row>
    <row r="376" spans="8:8" s="52" customFormat="1" x14ac:dyDescent="0.25">
      <c r="H376" s="21"/>
    </row>
    <row r="377" spans="8:8" s="52" customFormat="1" x14ac:dyDescent="0.25">
      <c r="H377" s="21"/>
    </row>
    <row r="378" spans="8:8" s="52" customFormat="1" x14ac:dyDescent="0.25">
      <c r="H378" s="21"/>
    </row>
    <row r="379" spans="8:8" s="52" customFormat="1" x14ac:dyDescent="0.25">
      <c r="H379" s="21"/>
    </row>
    <row r="380" spans="8:8" s="52" customFormat="1" x14ac:dyDescent="0.25">
      <c r="H380" s="21"/>
    </row>
    <row r="381" spans="8:8" s="52" customFormat="1" x14ac:dyDescent="0.25">
      <c r="H381" s="21"/>
    </row>
    <row r="382" spans="8:8" s="52" customFormat="1" x14ac:dyDescent="0.25">
      <c r="H382" s="21"/>
    </row>
    <row r="383" spans="8:8" s="52" customFormat="1" x14ac:dyDescent="0.25">
      <c r="H383" s="21"/>
    </row>
    <row r="384" spans="8:8" s="52" customFormat="1" x14ac:dyDescent="0.25">
      <c r="H384" s="21"/>
    </row>
    <row r="385" spans="8:8" s="52" customFormat="1" x14ac:dyDescent="0.25">
      <c r="H385" s="21"/>
    </row>
    <row r="386" spans="8:8" s="52" customFormat="1" x14ac:dyDescent="0.25">
      <c r="H386" s="21"/>
    </row>
    <row r="387" spans="8:8" s="52" customFormat="1" x14ac:dyDescent="0.25">
      <c r="H387" s="21"/>
    </row>
    <row r="388" spans="8:8" s="52" customFormat="1" x14ac:dyDescent="0.25">
      <c r="H388" s="21"/>
    </row>
    <row r="389" spans="8:8" s="52" customFormat="1" x14ac:dyDescent="0.25">
      <c r="H389" s="21"/>
    </row>
    <row r="390" spans="8:8" s="52" customFormat="1" x14ac:dyDescent="0.25">
      <c r="H390" s="21"/>
    </row>
    <row r="391" spans="8:8" s="52" customFormat="1" x14ac:dyDescent="0.25">
      <c r="H391" s="21"/>
    </row>
    <row r="392" spans="8:8" s="52" customFormat="1" x14ac:dyDescent="0.25">
      <c r="H392" s="21"/>
    </row>
    <row r="393" spans="8:8" s="52" customFormat="1" x14ac:dyDescent="0.25">
      <c r="H393" s="21"/>
    </row>
    <row r="394" spans="8:8" s="52" customFormat="1" x14ac:dyDescent="0.25">
      <c r="H394" s="21"/>
    </row>
    <row r="395" spans="8:8" s="52" customFormat="1" x14ac:dyDescent="0.25">
      <c r="H395" s="21"/>
    </row>
    <row r="396" spans="8:8" s="52" customFormat="1" x14ac:dyDescent="0.25">
      <c r="H396" s="21"/>
    </row>
    <row r="397" spans="8:8" s="52" customFormat="1" x14ac:dyDescent="0.25">
      <c r="H397" s="21"/>
    </row>
    <row r="398" spans="8:8" s="52" customFormat="1" x14ac:dyDescent="0.25">
      <c r="H398" s="21"/>
    </row>
    <row r="399" spans="8:8" s="52" customFormat="1" x14ac:dyDescent="0.25">
      <c r="H399" s="21"/>
    </row>
    <row r="400" spans="8:8" s="52" customFormat="1" x14ac:dyDescent="0.25">
      <c r="H400" s="21"/>
    </row>
    <row r="401" spans="8:8" s="52" customFormat="1" x14ac:dyDescent="0.25">
      <c r="H401" s="21"/>
    </row>
    <row r="402" spans="8:8" s="52" customFormat="1" x14ac:dyDescent="0.25">
      <c r="H402" s="21"/>
    </row>
    <row r="403" spans="8:8" s="52" customFormat="1" x14ac:dyDescent="0.25">
      <c r="H403" s="21"/>
    </row>
    <row r="404" spans="8:8" s="52" customFormat="1" x14ac:dyDescent="0.25">
      <c r="H404" s="21"/>
    </row>
    <row r="405" spans="8:8" s="52" customFormat="1" x14ac:dyDescent="0.25">
      <c r="H405" s="21"/>
    </row>
    <row r="406" spans="8:8" s="52" customFormat="1" x14ac:dyDescent="0.25">
      <c r="H406" s="21"/>
    </row>
    <row r="407" spans="8:8" s="52" customFormat="1" x14ac:dyDescent="0.25">
      <c r="H407" s="21"/>
    </row>
    <row r="408" spans="8:8" s="52" customFormat="1" x14ac:dyDescent="0.25">
      <c r="H408" s="21"/>
    </row>
    <row r="409" spans="8:8" s="52" customFormat="1" x14ac:dyDescent="0.25">
      <c r="H409" s="21"/>
    </row>
    <row r="410" spans="8:8" s="52" customFormat="1" x14ac:dyDescent="0.25">
      <c r="H410" s="21"/>
    </row>
    <row r="411" spans="8:8" s="52" customFormat="1" x14ac:dyDescent="0.25">
      <c r="H411" s="21"/>
    </row>
    <row r="412" spans="8:8" s="52" customFormat="1" x14ac:dyDescent="0.25">
      <c r="H412" s="21"/>
    </row>
    <row r="413" spans="8:8" s="52" customFormat="1" x14ac:dyDescent="0.25">
      <c r="H413" s="21"/>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1" type="noConversion"/>
  <dataValidations disablePrompts="1"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xr:uid="{33B4BCB7-89C3-447A-B6EE-E675A9FA0C24}"/>
    <hyperlink ref="C229" r:id="rId6" xr:uid="{BE074979-5B02-45DD-8553-C03B8787AC2B}"/>
    <hyperlink ref="C19" r:id="rId7" xr:uid="{44775925-6CC7-4EE6-9BD3-DEFFAE89BDDD}"/>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80" zoomScaleNormal="80" workbookViewId="0"/>
  </sheetViews>
  <sheetFormatPr baseColWidth="10" defaultColWidth="8.85546875" defaultRowHeight="14.3" outlineLevelRow="1" x14ac:dyDescent="0.25"/>
  <cols>
    <col min="1" max="1" width="13.85546875" style="23" customWidth="1"/>
    <col min="2" max="2" width="62.85546875" style="23" customWidth="1"/>
    <col min="3" max="3" width="41" style="23" customWidth="1"/>
    <col min="4" max="4" width="40.85546875" style="23" customWidth="1"/>
    <col min="5" max="5" width="6.7109375" style="23" customWidth="1"/>
    <col min="6" max="6" width="41.5703125" style="23" customWidth="1"/>
    <col min="7" max="7" width="41.5703125" style="21" customWidth="1"/>
    <col min="8" max="16384" width="8.85546875" style="52"/>
  </cols>
  <sheetData>
    <row r="1" spans="1:7" ht="31.55" x14ac:dyDescent="0.25">
      <c r="A1" s="20" t="s">
        <v>393</v>
      </c>
      <c r="B1" s="20"/>
      <c r="C1" s="21"/>
      <c r="D1" s="21"/>
      <c r="E1" s="21"/>
      <c r="F1" s="151" t="s">
        <v>2268</v>
      </c>
    </row>
    <row r="2" spans="1:7" ht="15.7" thickBot="1" x14ac:dyDescent="0.3">
      <c r="A2" s="21"/>
      <c r="B2" s="21"/>
      <c r="C2" s="21"/>
      <c r="D2" s="21"/>
      <c r="E2" s="21"/>
      <c r="F2" s="21"/>
    </row>
    <row r="3" spans="1:7" ht="19.45" thickBot="1" x14ac:dyDescent="0.3">
      <c r="A3" s="24"/>
      <c r="B3" s="25" t="s">
        <v>22</v>
      </c>
      <c r="C3" s="135" t="s">
        <v>159</v>
      </c>
      <c r="D3" s="24"/>
      <c r="E3" s="24"/>
      <c r="F3" s="21"/>
      <c r="G3" s="24"/>
    </row>
    <row r="4" spans="1:7" ht="15.7" thickBot="1" x14ac:dyDescent="0.3"/>
    <row r="5" spans="1:7" ht="18.75" x14ac:dyDescent="0.25">
      <c r="A5" s="27"/>
      <c r="B5" s="28" t="s">
        <v>394</v>
      </c>
      <c r="C5" s="27"/>
      <c r="E5" s="29"/>
      <c r="F5" s="29"/>
    </row>
    <row r="6" spans="1:7" ht="15" x14ac:dyDescent="0.25">
      <c r="B6" s="84" t="s">
        <v>395</v>
      </c>
    </row>
    <row r="7" spans="1:7" ht="15" x14ac:dyDescent="0.25">
      <c r="B7" s="154" t="s">
        <v>396</v>
      </c>
    </row>
    <row r="8" spans="1:7" ht="15.7" thickBot="1" x14ac:dyDescent="0.3">
      <c r="B8" s="155" t="s">
        <v>397</v>
      </c>
    </row>
    <row r="9" spans="1:7" ht="15" x14ac:dyDescent="0.25">
      <c r="B9" s="85"/>
    </row>
    <row r="10" spans="1:7" ht="37.450000000000003" x14ac:dyDescent="0.25">
      <c r="A10" s="34" t="s">
        <v>30</v>
      </c>
      <c r="B10" s="34" t="s">
        <v>395</v>
      </c>
      <c r="C10" s="35"/>
      <c r="D10" s="35"/>
      <c r="E10" s="35"/>
      <c r="F10" s="35"/>
      <c r="G10" s="36"/>
    </row>
    <row r="11" spans="1:7" ht="15" customHeight="1" x14ac:dyDescent="0.25">
      <c r="A11" s="42"/>
      <c r="B11" s="43" t="s">
        <v>398</v>
      </c>
      <c r="C11" s="42" t="s">
        <v>59</v>
      </c>
      <c r="D11" s="42"/>
      <c r="E11" s="42"/>
      <c r="F11" s="45" t="s">
        <v>399</v>
      </c>
      <c r="G11" s="45"/>
    </row>
    <row r="12" spans="1:7" ht="15" x14ac:dyDescent="0.25">
      <c r="A12" s="23" t="s">
        <v>400</v>
      </c>
      <c r="B12" s="23" t="s">
        <v>401</v>
      </c>
      <c r="C12" s="96">
        <f>'A. HTT General'!C53</f>
        <v>17896.960359502009</v>
      </c>
      <c r="F12" s="102">
        <f>IF($C$15=0,"",IF(C12="[for completion]","",C12/$C$15))</f>
        <v>1</v>
      </c>
    </row>
    <row r="13" spans="1:7" ht="15" x14ac:dyDescent="0.25">
      <c r="A13" s="23" t="s">
        <v>402</v>
      </c>
      <c r="B13" s="23" t="s">
        <v>403</v>
      </c>
      <c r="C13" s="96">
        <v>0</v>
      </c>
      <c r="F13" s="102">
        <f>IF($C$15=0,"",IF(C13="[for completion]","",C13/$C$15))</f>
        <v>0</v>
      </c>
    </row>
    <row r="14" spans="1:7" ht="15" x14ac:dyDescent="0.25">
      <c r="A14" s="23" t="s">
        <v>404</v>
      </c>
      <c r="B14" s="23" t="s">
        <v>88</v>
      </c>
      <c r="C14" s="96">
        <v>0</v>
      </c>
      <c r="F14" s="102">
        <f>IF($C$15=0,"",IF(C14="[for completion]","",C14/$C$15))</f>
        <v>0</v>
      </c>
    </row>
    <row r="15" spans="1:7" ht="15" x14ac:dyDescent="0.25">
      <c r="A15" s="23" t="s">
        <v>405</v>
      </c>
      <c r="B15" s="86" t="s">
        <v>90</v>
      </c>
      <c r="C15" s="96">
        <f>SUM(C12:C14)</f>
        <v>17896.960359502009</v>
      </c>
      <c r="F15" s="93">
        <f>SUM(F12:F14)</f>
        <v>1</v>
      </c>
    </row>
    <row r="16" spans="1:7" ht="15" outlineLevel="1" x14ac:dyDescent="0.25">
      <c r="A16" s="23" t="s">
        <v>406</v>
      </c>
      <c r="B16" s="51" t="s">
        <v>407</v>
      </c>
      <c r="C16" s="96"/>
      <c r="F16" s="102">
        <f t="shared" ref="F16:F26" si="0">IF($C$15=0,"",IF(C16="[for completion]","",C16/$C$15))</f>
        <v>0</v>
      </c>
    </row>
    <row r="17" spans="1:7" ht="15" outlineLevel="1" x14ac:dyDescent="0.25">
      <c r="A17" s="23" t="s">
        <v>408</v>
      </c>
      <c r="B17" s="51" t="s">
        <v>943</v>
      </c>
      <c r="C17" s="96"/>
      <c r="F17" s="102">
        <f t="shared" si="0"/>
        <v>0</v>
      </c>
    </row>
    <row r="18" spans="1:7" ht="15" outlineLevel="1" x14ac:dyDescent="0.25">
      <c r="A18" s="23" t="s">
        <v>409</v>
      </c>
      <c r="B18" s="51" t="s">
        <v>92</v>
      </c>
      <c r="C18" s="96"/>
      <c r="F18" s="102">
        <f t="shared" si="0"/>
        <v>0</v>
      </c>
    </row>
    <row r="19" spans="1:7" ht="15" outlineLevel="1" x14ac:dyDescent="0.25">
      <c r="A19" s="23" t="s">
        <v>410</v>
      </c>
      <c r="B19" s="51" t="s">
        <v>92</v>
      </c>
      <c r="C19" s="96"/>
      <c r="F19" s="102">
        <f t="shared" si="0"/>
        <v>0</v>
      </c>
    </row>
    <row r="20" spans="1:7" ht="15" outlineLevel="1" x14ac:dyDescent="0.25">
      <c r="A20" s="23" t="s">
        <v>411</v>
      </c>
      <c r="B20" s="51" t="s">
        <v>92</v>
      </c>
      <c r="C20" s="96"/>
      <c r="F20" s="102">
        <f t="shared" si="0"/>
        <v>0</v>
      </c>
    </row>
    <row r="21" spans="1:7" ht="15" outlineLevel="1" x14ac:dyDescent="0.25">
      <c r="A21" s="23" t="s">
        <v>412</v>
      </c>
      <c r="B21" s="51" t="s">
        <v>92</v>
      </c>
      <c r="C21" s="96"/>
      <c r="F21" s="102">
        <f t="shared" si="0"/>
        <v>0</v>
      </c>
    </row>
    <row r="22" spans="1:7" ht="15" outlineLevel="1" x14ac:dyDescent="0.25">
      <c r="A22" s="23" t="s">
        <v>413</v>
      </c>
      <c r="B22" s="51" t="s">
        <v>92</v>
      </c>
      <c r="C22" s="96"/>
      <c r="F22" s="102">
        <f t="shared" si="0"/>
        <v>0</v>
      </c>
    </row>
    <row r="23" spans="1:7" ht="15" outlineLevel="1" x14ac:dyDescent="0.25">
      <c r="A23" s="23" t="s">
        <v>414</v>
      </c>
      <c r="B23" s="51" t="s">
        <v>92</v>
      </c>
      <c r="C23" s="96"/>
      <c r="F23" s="102">
        <f t="shared" si="0"/>
        <v>0</v>
      </c>
    </row>
    <row r="24" spans="1:7" ht="15" outlineLevel="1" x14ac:dyDescent="0.25">
      <c r="A24" s="23" t="s">
        <v>415</v>
      </c>
      <c r="B24" s="51" t="s">
        <v>92</v>
      </c>
      <c r="C24" s="96"/>
      <c r="F24" s="102">
        <f t="shared" si="0"/>
        <v>0</v>
      </c>
    </row>
    <row r="25" spans="1:7" ht="15" outlineLevel="1" x14ac:dyDescent="0.25">
      <c r="A25" s="23" t="s">
        <v>416</v>
      </c>
      <c r="B25" s="51" t="s">
        <v>92</v>
      </c>
      <c r="C25" s="96"/>
      <c r="F25" s="102">
        <f t="shared" si="0"/>
        <v>0</v>
      </c>
    </row>
    <row r="26" spans="1:7" ht="15" outlineLevel="1" x14ac:dyDescent="0.25">
      <c r="A26" s="23" t="s">
        <v>417</v>
      </c>
      <c r="B26" s="51" t="s">
        <v>92</v>
      </c>
      <c r="C26" s="99"/>
      <c r="D26" s="52"/>
      <c r="E26" s="52"/>
      <c r="F26" s="102">
        <f t="shared" si="0"/>
        <v>0</v>
      </c>
    </row>
    <row r="27" spans="1:7" ht="15" customHeight="1" x14ac:dyDescent="0.25">
      <c r="A27" s="42"/>
      <c r="B27" s="43" t="s">
        <v>418</v>
      </c>
      <c r="C27" s="42" t="s">
        <v>419</v>
      </c>
      <c r="D27" s="42" t="s">
        <v>420</v>
      </c>
      <c r="E27" s="44"/>
      <c r="F27" s="42" t="s">
        <v>421</v>
      </c>
      <c r="G27" s="45"/>
    </row>
    <row r="28" spans="1:7" ht="15" x14ac:dyDescent="0.25">
      <c r="A28" s="23" t="s">
        <v>422</v>
      </c>
      <c r="B28" s="23" t="s">
        <v>423</v>
      </c>
      <c r="C28" s="97">
        <f>D_CoverPool!C6</f>
        <v>8062</v>
      </c>
      <c r="D28" s="97" t="s">
        <v>765</v>
      </c>
      <c r="F28" s="97">
        <f>IF(AND(C28="[For completion]",D28="[For completion]"),"[For completion]",SUM(C28:D28))</f>
        <v>8062</v>
      </c>
    </row>
    <row r="29" spans="1:7" ht="15" outlineLevel="1" x14ac:dyDescent="0.25">
      <c r="A29" s="23" t="s">
        <v>424</v>
      </c>
      <c r="B29" s="38" t="s">
        <v>425</v>
      </c>
      <c r="C29" s="97">
        <f>D_CoverPool!C7</f>
        <v>7015</v>
      </c>
      <c r="D29" s="97" t="s">
        <v>765</v>
      </c>
      <c r="F29" s="97"/>
    </row>
    <row r="30" spans="1:7" ht="15" outlineLevel="1" x14ac:dyDescent="0.25">
      <c r="A30" s="23" t="s">
        <v>426</v>
      </c>
      <c r="B30" s="38" t="s">
        <v>427</v>
      </c>
      <c r="C30" s="97"/>
      <c r="D30" s="97"/>
      <c r="F30" s="97"/>
    </row>
    <row r="31" spans="1:7" ht="15" outlineLevel="1" x14ac:dyDescent="0.25">
      <c r="A31" s="23" t="s">
        <v>428</v>
      </c>
      <c r="B31" s="38"/>
    </row>
    <row r="32" spans="1:7" ht="15" outlineLevel="1" x14ac:dyDescent="0.25">
      <c r="A32" s="23" t="s">
        <v>429</v>
      </c>
      <c r="B32" s="38"/>
    </row>
    <row r="33" spans="1:7" ht="15" outlineLevel="1" x14ac:dyDescent="0.25">
      <c r="A33" s="23" t="s">
        <v>1101</v>
      </c>
      <c r="B33" s="38"/>
    </row>
    <row r="34" spans="1:7" ht="15" outlineLevel="1" x14ac:dyDescent="0.25">
      <c r="A34" s="23" t="s">
        <v>1102</v>
      </c>
      <c r="B34" s="38"/>
    </row>
    <row r="35" spans="1:7" ht="15" customHeight="1" x14ac:dyDescent="0.25">
      <c r="A35" s="42"/>
      <c r="B35" s="43" t="s">
        <v>430</v>
      </c>
      <c r="C35" s="42" t="s">
        <v>431</v>
      </c>
      <c r="D35" s="42" t="s">
        <v>432</v>
      </c>
      <c r="E35" s="44"/>
      <c r="F35" s="45" t="s">
        <v>399</v>
      </c>
      <c r="G35" s="45"/>
    </row>
    <row r="36" spans="1:7" ht="15" x14ac:dyDescent="0.25">
      <c r="A36" s="23" t="s">
        <v>433</v>
      </c>
      <c r="B36" s="23" t="s">
        <v>434</v>
      </c>
      <c r="C36" s="93">
        <f>D_CoverPool!C12/1000000/'A. HTT General'!C53</f>
        <v>8.7632826530082367E-3</v>
      </c>
      <c r="D36" s="93" t="s">
        <v>765</v>
      </c>
      <c r="E36" s="110"/>
      <c r="F36" s="93">
        <f>C36</f>
        <v>8.7632826530082367E-3</v>
      </c>
    </row>
    <row r="37" spans="1:7" ht="15" outlineLevel="1" x14ac:dyDescent="0.25">
      <c r="A37" s="23" t="s">
        <v>435</v>
      </c>
      <c r="C37" s="93"/>
      <c r="D37" s="93"/>
      <c r="E37" s="110"/>
      <c r="F37" s="93"/>
    </row>
    <row r="38" spans="1:7" outlineLevel="1" x14ac:dyDescent="0.25">
      <c r="A38" s="23" t="s">
        <v>436</v>
      </c>
      <c r="C38" s="93"/>
      <c r="D38" s="93"/>
      <c r="E38" s="110"/>
      <c r="F38" s="93"/>
    </row>
    <row r="39" spans="1:7" outlineLevel="1" x14ac:dyDescent="0.25">
      <c r="A39" s="23" t="s">
        <v>437</v>
      </c>
      <c r="C39" s="93"/>
      <c r="D39" s="93"/>
      <c r="E39" s="110"/>
      <c r="F39" s="93"/>
    </row>
    <row r="40" spans="1:7" outlineLevel="1" x14ac:dyDescent="0.25">
      <c r="A40" s="23" t="s">
        <v>438</v>
      </c>
      <c r="C40" s="93"/>
      <c r="D40" s="93"/>
      <c r="E40" s="110"/>
      <c r="F40" s="93"/>
    </row>
    <row r="41" spans="1:7" outlineLevel="1" x14ac:dyDescent="0.25">
      <c r="A41" s="23" t="s">
        <v>439</v>
      </c>
      <c r="C41" s="93"/>
      <c r="D41" s="93"/>
      <c r="E41" s="110"/>
      <c r="F41" s="93"/>
    </row>
    <row r="42" spans="1:7" outlineLevel="1" x14ac:dyDescent="0.25">
      <c r="A42" s="23" t="s">
        <v>440</v>
      </c>
      <c r="C42" s="93"/>
      <c r="D42" s="93"/>
      <c r="E42" s="110"/>
      <c r="F42" s="93"/>
    </row>
    <row r="43" spans="1:7" ht="15" customHeight="1" x14ac:dyDescent="0.25">
      <c r="A43" s="42"/>
      <c r="B43" s="43" t="s">
        <v>441</v>
      </c>
      <c r="C43" s="42" t="s">
        <v>431</v>
      </c>
      <c r="D43" s="42" t="s">
        <v>432</v>
      </c>
      <c r="E43" s="44"/>
      <c r="F43" s="45" t="s">
        <v>399</v>
      </c>
      <c r="G43" s="45"/>
    </row>
    <row r="44" spans="1:7" x14ac:dyDescent="0.25">
      <c r="A44" s="64" t="s">
        <v>442</v>
      </c>
      <c r="B44" s="157" t="s">
        <v>443</v>
      </c>
      <c r="C44" s="158">
        <f>SUM(C45:C71)</f>
        <v>0</v>
      </c>
      <c r="D44" s="158">
        <f>SUM(D45:D71)</f>
        <v>0</v>
      </c>
      <c r="E44" s="158"/>
      <c r="F44" s="158">
        <f>SUM(F45:F71)</f>
        <v>0</v>
      </c>
      <c r="G44" s="23"/>
    </row>
    <row r="45" spans="1:7" x14ac:dyDescent="0.25">
      <c r="A45" s="23" t="s">
        <v>444</v>
      </c>
      <c r="B45" s="23" t="s">
        <v>445</v>
      </c>
      <c r="C45" s="93"/>
      <c r="D45" s="93"/>
      <c r="E45" s="93"/>
      <c r="F45" s="93" t="s">
        <v>32</v>
      </c>
      <c r="G45" s="23"/>
    </row>
    <row r="46" spans="1:7" x14ac:dyDescent="0.25">
      <c r="A46" s="23" t="s">
        <v>446</v>
      </c>
      <c r="B46" s="23" t="s">
        <v>447</v>
      </c>
      <c r="C46" s="93"/>
      <c r="D46" s="93"/>
      <c r="E46" s="93"/>
      <c r="F46" s="93"/>
      <c r="G46" s="23"/>
    </row>
    <row r="47" spans="1:7" x14ac:dyDescent="0.25">
      <c r="A47" s="23" t="s">
        <v>448</v>
      </c>
      <c r="B47" s="23" t="s">
        <v>449</v>
      </c>
      <c r="C47" s="93"/>
      <c r="D47" s="93"/>
      <c r="E47" s="93"/>
      <c r="F47" s="93"/>
      <c r="G47" s="23"/>
    </row>
    <row r="48" spans="1:7" x14ac:dyDescent="0.25">
      <c r="A48" s="23" t="s">
        <v>450</v>
      </c>
      <c r="B48" s="23" t="s">
        <v>451</v>
      </c>
      <c r="C48" s="93"/>
      <c r="D48" s="93"/>
      <c r="E48" s="93"/>
      <c r="F48" s="93"/>
      <c r="G48" s="23"/>
    </row>
    <row r="49" spans="1:7" x14ac:dyDescent="0.25">
      <c r="A49" s="23" t="s">
        <v>452</v>
      </c>
      <c r="B49" s="23" t="s">
        <v>453</v>
      </c>
      <c r="C49" s="93"/>
      <c r="D49" s="93"/>
      <c r="E49" s="93"/>
      <c r="F49" s="93"/>
      <c r="G49" s="23"/>
    </row>
    <row r="50" spans="1:7" x14ac:dyDescent="0.25">
      <c r="A50" s="23" t="s">
        <v>454</v>
      </c>
      <c r="B50" s="23" t="s">
        <v>1764</v>
      </c>
      <c r="C50" s="93"/>
      <c r="D50" s="93"/>
      <c r="E50" s="93"/>
      <c r="F50" s="93"/>
      <c r="G50" s="23"/>
    </row>
    <row r="51" spans="1:7" x14ac:dyDescent="0.25">
      <c r="A51" s="23" t="s">
        <v>455</v>
      </c>
      <c r="B51" s="23" t="s">
        <v>456</v>
      </c>
      <c r="C51" s="93"/>
      <c r="D51" s="93"/>
      <c r="E51" s="93"/>
      <c r="F51" s="93"/>
      <c r="G51" s="23"/>
    </row>
    <row r="52" spans="1:7" x14ac:dyDescent="0.25">
      <c r="A52" s="23" t="s">
        <v>457</v>
      </c>
      <c r="B52" s="23" t="s">
        <v>458</v>
      </c>
      <c r="C52" s="93"/>
      <c r="D52" s="93"/>
      <c r="E52" s="93"/>
      <c r="F52" s="93"/>
      <c r="G52" s="23"/>
    </row>
    <row r="53" spans="1:7" x14ac:dyDescent="0.25">
      <c r="A53" s="23" t="s">
        <v>459</v>
      </c>
      <c r="B53" s="23" t="s">
        <v>460</v>
      </c>
      <c r="C53" s="93"/>
      <c r="D53" s="93"/>
      <c r="E53" s="93"/>
      <c r="F53" s="93"/>
      <c r="G53" s="23"/>
    </row>
    <row r="54" spans="1:7" x14ac:dyDescent="0.25">
      <c r="A54" s="23" t="s">
        <v>461</v>
      </c>
      <c r="B54" s="23" t="s">
        <v>462</v>
      </c>
      <c r="C54" s="93"/>
      <c r="D54" s="93"/>
      <c r="E54" s="93"/>
      <c r="F54" s="93"/>
      <c r="G54" s="23"/>
    </row>
    <row r="55" spans="1:7" x14ac:dyDescent="0.25">
      <c r="A55" s="23" t="s">
        <v>463</v>
      </c>
      <c r="B55" s="23" t="s">
        <v>464</v>
      </c>
      <c r="C55" s="93"/>
      <c r="D55" s="93"/>
      <c r="E55" s="93"/>
      <c r="F55" s="93"/>
      <c r="G55" s="23"/>
    </row>
    <row r="56" spans="1:7" x14ac:dyDescent="0.25">
      <c r="A56" s="23" t="s">
        <v>465</v>
      </c>
      <c r="B56" s="23" t="s">
        <v>466</v>
      </c>
      <c r="C56" s="93"/>
      <c r="D56" s="93"/>
      <c r="E56" s="93"/>
      <c r="F56" s="93"/>
      <c r="G56" s="23"/>
    </row>
    <row r="57" spans="1:7" x14ac:dyDescent="0.25">
      <c r="A57" s="23" t="s">
        <v>467</v>
      </c>
      <c r="B57" s="23" t="s">
        <v>468</v>
      </c>
      <c r="C57" s="93"/>
      <c r="D57" s="93"/>
      <c r="E57" s="93"/>
      <c r="F57" s="93"/>
      <c r="G57" s="23"/>
    </row>
    <row r="58" spans="1:7" x14ac:dyDescent="0.25">
      <c r="A58" s="23" t="s">
        <v>469</v>
      </c>
      <c r="B58" s="23" t="s">
        <v>470</v>
      </c>
      <c r="C58" s="93"/>
      <c r="D58" s="93"/>
      <c r="E58" s="93"/>
      <c r="F58" s="93"/>
      <c r="G58" s="23"/>
    </row>
    <row r="59" spans="1:7" x14ac:dyDescent="0.25">
      <c r="A59" s="23" t="s">
        <v>471</v>
      </c>
      <c r="B59" s="23" t="s">
        <v>472</v>
      </c>
      <c r="C59" s="93"/>
      <c r="D59" s="93"/>
      <c r="E59" s="93"/>
      <c r="F59" s="93"/>
      <c r="G59" s="23"/>
    </row>
    <row r="60" spans="1:7" x14ac:dyDescent="0.25">
      <c r="A60" s="23" t="s">
        <v>473</v>
      </c>
      <c r="B60" s="23" t="s">
        <v>2</v>
      </c>
      <c r="C60" s="93"/>
      <c r="D60" s="93"/>
      <c r="E60" s="93"/>
      <c r="F60" s="93"/>
      <c r="G60" s="23"/>
    </row>
    <row r="61" spans="1:7" x14ac:dyDescent="0.25">
      <c r="A61" s="23" t="s">
        <v>474</v>
      </c>
      <c r="B61" s="23" t="s">
        <v>475</v>
      </c>
      <c r="C61" s="93"/>
      <c r="D61" s="93"/>
      <c r="E61" s="93"/>
      <c r="F61" s="93"/>
      <c r="G61" s="23"/>
    </row>
    <row r="62" spans="1:7" x14ac:dyDescent="0.25">
      <c r="A62" s="23" t="s">
        <v>476</v>
      </c>
      <c r="B62" s="23" t="s">
        <v>477</v>
      </c>
      <c r="C62" s="93"/>
      <c r="D62" s="93"/>
      <c r="E62" s="93"/>
      <c r="F62" s="93"/>
      <c r="G62" s="23"/>
    </row>
    <row r="63" spans="1:7" x14ac:dyDescent="0.25">
      <c r="A63" s="23" t="s">
        <v>478</v>
      </c>
      <c r="B63" s="23" t="s">
        <v>479</v>
      </c>
      <c r="C63" s="93"/>
      <c r="D63" s="93"/>
      <c r="E63" s="93"/>
      <c r="F63" s="93"/>
      <c r="G63" s="23"/>
    </row>
    <row r="64" spans="1:7" x14ac:dyDescent="0.25">
      <c r="A64" s="23" t="s">
        <v>480</v>
      </c>
      <c r="B64" s="23" t="s">
        <v>481</v>
      </c>
      <c r="C64" s="93"/>
      <c r="D64" s="93"/>
      <c r="E64" s="93"/>
      <c r="F64" s="93"/>
      <c r="G64" s="23"/>
    </row>
    <row r="65" spans="1:7" x14ac:dyDescent="0.25">
      <c r="A65" s="23" t="s">
        <v>482</v>
      </c>
      <c r="B65" s="23" t="s">
        <v>483</v>
      </c>
      <c r="C65" s="93"/>
      <c r="D65" s="93"/>
      <c r="E65" s="93"/>
      <c r="F65" s="93"/>
      <c r="G65" s="23"/>
    </row>
    <row r="66" spans="1:7" x14ac:dyDescent="0.25">
      <c r="A66" s="23" t="s">
        <v>484</v>
      </c>
      <c r="B66" s="23" t="s">
        <v>485</v>
      </c>
      <c r="C66" s="93"/>
      <c r="D66" s="93"/>
      <c r="E66" s="93"/>
      <c r="F66" s="93"/>
      <c r="G66" s="23"/>
    </row>
    <row r="67" spans="1:7" x14ac:dyDescent="0.25">
      <c r="A67" s="23" t="s">
        <v>486</v>
      </c>
      <c r="B67" s="23" t="s">
        <v>487</v>
      </c>
      <c r="C67" s="93"/>
      <c r="D67" s="93"/>
      <c r="E67" s="93"/>
      <c r="F67" s="93"/>
      <c r="G67" s="23"/>
    </row>
    <row r="68" spans="1:7" x14ac:dyDescent="0.25">
      <c r="A68" s="23" t="s">
        <v>488</v>
      </c>
      <c r="B68" s="23" t="s">
        <v>489</v>
      </c>
      <c r="C68" s="93"/>
      <c r="D68" s="93"/>
      <c r="E68" s="93"/>
      <c r="F68" s="93"/>
      <c r="G68" s="23"/>
    </row>
    <row r="69" spans="1:7" x14ac:dyDescent="0.25">
      <c r="A69" s="23" t="s">
        <v>490</v>
      </c>
      <c r="B69" s="23" t="s">
        <v>491</v>
      </c>
      <c r="C69" s="93"/>
      <c r="D69" s="93"/>
      <c r="E69" s="93"/>
      <c r="F69" s="93"/>
      <c r="G69" s="23"/>
    </row>
    <row r="70" spans="1:7" x14ac:dyDescent="0.25">
      <c r="A70" s="23" t="s">
        <v>492</v>
      </c>
      <c r="B70" s="23" t="s">
        <v>493</v>
      </c>
      <c r="C70" s="93"/>
      <c r="D70" s="93"/>
      <c r="E70" s="93"/>
      <c r="F70" s="93"/>
      <c r="G70" s="23"/>
    </row>
    <row r="71" spans="1:7" x14ac:dyDescent="0.25">
      <c r="A71" s="23" t="s">
        <v>494</v>
      </c>
      <c r="B71" s="23" t="s">
        <v>5</v>
      </c>
      <c r="C71" s="93"/>
      <c r="D71" s="93"/>
      <c r="E71" s="93"/>
      <c r="F71" s="93"/>
      <c r="G71" s="23"/>
    </row>
    <row r="72" spans="1:7" x14ac:dyDescent="0.25">
      <c r="A72" s="64" t="s">
        <v>495</v>
      </c>
      <c r="B72" s="157" t="s">
        <v>258</v>
      </c>
      <c r="C72" s="158">
        <f>SUM(C73:C75)</f>
        <v>1</v>
      </c>
      <c r="D72" s="158">
        <f>SUM(D73:D75)</f>
        <v>0</v>
      </c>
      <c r="E72" s="158"/>
      <c r="F72" s="158">
        <f>SUM(F73:F75)</f>
        <v>1</v>
      </c>
      <c r="G72" s="23"/>
    </row>
    <row r="73" spans="1:7" x14ac:dyDescent="0.25">
      <c r="A73" s="23" t="s">
        <v>497</v>
      </c>
      <c r="B73" s="23" t="s">
        <v>499</v>
      </c>
      <c r="C73" s="93"/>
      <c r="D73" s="93"/>
      <c r="E73" s="93"/>
      <c r="F73" s="93"/>
      <c r="G73" s="23"/>
    </row>
    <row r="74" spans="1:7" x14ac:dyDescent="0.25">
      <c r="A74" s="23" t="s">
        <v>498</v>
      </c>
      <c r="B74" s="23" t="s">
        <v>501</v>
      </c>
      <c r="C74" s="93"/>
      <c r="D74" s="93"/>
      <c r="E74" s="93"/>
      <c r="F74" s="93"/>
      <c r="G74" s="23"/>
    </row>
    <row r="75" spans="1:7" x14ac:dyDescent="0.25">
      <c r="A75" s="23" t="s">
        <v>500</v>
      </c>
      <c r="B75" s="23" t="s">
        <v>1</v>
      </c>
      <c r="C75" s="93">
        <v>1</v>
      </c>
      <c r="D75" s="93"/>
      <c r="E75" s="93"/>
      <c r="F75" s="93">
        <f>C75</f>
        <v>1</v>
      </c>
      <c r="G75" s="23"/>
    </row>
    <row r="76" spans="1:7" x14ac:dyDescent="0.25">
      <c r="A76" s="64" t="s">
        <v>1082</v>
      </c>
      <c r="B76" s="157" t="s">
        <v>88</v>
      </c>
      <c r="C76" s="158">
        <f>SUM(C77:C87)</f>
        <v>0</v>
      </c>
      <c r="D76" s="158">
        <f>SUM(D77:D87)</f>
        <v>0</v>
      </c>
      <c r="E76" s="158"/>
      <c r="F76" s="158">
        <f>SUM(F77:F87)</f>
        <v>0</v>
      </c>
      <c r="G76" s="23"/>
    </row>
    <row r="77" spans="1:7" x14ac:dyDescent="0.25">
      <c r="A77" s="23" t="s">
        <v>502</v>
      </c>
      <c r="B77" s="40" t="s">
        <v>260</v>
      </c>
      <c r="C77" s="93"/>
      <c r="D77" s="93"/>
      <c r="E77" s="93"/>
      <c r="F77" s="93"/>
      <c r="G77" s="23"/>
    </row>
    <row r="78" spans="1:7" x14ac:dyDescent="0.25">
      <c r="A78" s="23" t="s">
        <v>503</v>
      </c>
      <c r="B78" s="23" t="s">
        <v>496</v>
      </c>
      <c r="C78" s="93"/>
      <c r="D78" s="93"/>
      <c r="E78" s="93"/>
      <c r="F78" s="93"/>
      <c r="G78" s="23"/>
    </row>
    <row r="79" spans="1:7" x14ac:dyDescent="0.25">
      <c r="A79" s="23" t="s">
        <v>504</v>
      </c>
      <c r="B79" s="40" t="s">
        <v>262</v>
      </c>
      <c r="C79" s="93"/>
      <c r="D79" s="93"/>
      <c r="E79" s="93"/>
      <c r="F79" s="93"/>
      <c r="G79" s="23"/>
    </row>
    <row r="80" spans="1:7" x14ac:dyDescent="0.25">
      <c r="A80" s="23" t="s">
        <v>505</v>
      </c>
      <c r="B80" s="40" t="s">
        <v>264</v>
      </c>
      <c r="C80" s="93"/>
      <c r="D80" s="93"/>
      <c r="E80" s="93"/>
      <c r="F80" s="93"/>
      <c r="G80" s="23"/>
    </row>
    <row r="81" spans="1:7" x14ac:dyDescent="0.25">
      <c r="A81" s="23" t="s">
        <v>506</v>
      </c>
      <c r="B81" s="40" t="s">
        <v>11</v>
      </c>
      <c r="C81" s="93"/>
      <c r="D81" s="93"/>
      <c r="E81" s="93"/>
      <c r="F81" s="93"/>
      <c r="G81" s="23"/>
    </row>
    <row r="82" spans="1:7" x14ac:dyDescent="0.25">
      <c r="A82" s="23" t="s">
        <v>507</v>
      </c>
      <c r="B82" s="40" t="s">
        <v>267</v>
      </c>
      <c r="C82" s="93"/>
      <c r="D82" s="93"/>
      <c r="E82" s="93"/>
      <c r="F82" s="93"/>
      <c r="G82" s="23"/>
    </row>
    <row r="83" spans="1:7" x14ac:dyDescent="0.25">
      <c r="A83" s="23" t="s">
        <v>508</v>
      </c>
      <c r="B83" s="40" t="s">
        <v>269</v>
      </c>
      <c r="C83" s="93"/>
      <c r="D83" s="93"/>
      <c r="E83" s="93"/>
      <c r="F83" s="93"/>
      <c r="G83" s="23"/>
    </row>
    <row r="84" spans="1:7" x14ac:dyDescent="0.25">
      <c r="A84" s="23" t="s">
        <v>509</v>
      </c>
      <c r="B84" s="40" t="s">
        <v>271</v>
      </c>
      <c r="C84" s="93"/>
      <c r="D84" s="93"/>
      <c r="E84" s="93"/>
      <c r="F84" s="93"/>
      <c r="G84" s="23"/>
    </row>
    <row r="85" spans="1:7" x14ac:dyDescent="0.25">
      <c r="A85" s="23" t="s">
        <v>510</v>
      </c>
      <c r="B85" s="40" t="s">
        <v>273</v>
      </c>
      <c r="C85" s="93"/>
      <c r="D85" s="93"/>
      <c r="E85" s="93"/>
      <c r="F85" s="93"/>
      <c r="G85" s="23"/>
    </row>
    <row r="86" spans="1:7" x14ac:dyDescent="0.25">
      <c r="A86" s="23" t="s">
        <v>511</v>
      </c>
      <c r="B86" s="40" t="s">
        <v>275</v>
      </c>
      <c r="C86" s="93"/>
      <c r="D86" s="93"/>
      <c r="E86" s="93"/>
      <c r="F86" s="93"/>
      <c r="G86" s="23"/>
    </row>
    <row r="87" spans="1:7" x14ac:dyDescent="0.25">
      <c r="A87" s="23" t="s">
        <v>512</v>
      </c>
      <c r="B87" s="40" t="s">
        <v>88</v>
      </c>
      <c r="C87" s="93"/>
      <c r="D87" s="93"/>
      <c r="E87" s="93"/>
      <c r="F87" s="93"/>
      <c r="G87" s="23"/>
    </row>
    <row r="88" spans="1:7" outlineLevel="1" x14ac:dyDescent="0.25">
      <c r="A88" s="23" t="s">
        <v>513</v>
      </c>
      <c r="B88" s="51" t="s">
        <v>92</v>
      </c>
      <c r="C88" s="93"/>
      <c r="D88" s="93"/>
      <c r="E88" s="93"/>
      <c r="F88" s="93"/>
      <c r="G88" s="23"/>
    </row>
    <row r="89" spans="1:7" outlineLevel="1" x14ac:dyDescent="0.25">
      <c r="A89" s="23" t="s">
        <v>514</v>
      </c>
      <c r="B89" s="51" t="s">
        <v>92</v>
      </c>
      <c r="C89" s="93"/>
      <c r="D89" s="93"/>
      <c r="E89" s="93"/>
      <c r="F89" s="93"/>
      <c r="G89" s="23"/>
    </row>
    <row r="90" spans="1:7" outlineLevel="1" x14ac:dyDescent="0.25">
      <c r="A90" s="23" t="s">
        <v>515</v>
      </c>
      <c r="B90" s="51" t="s">
        <v>92</v>
      </c>
      <c r="C90" s="93"/>
      <c r="D90" s="93"/>
      <c r="E90" s="93"/>
      <c r="F90" s="93"/>
      <c r="G90" s="23"/>
    </row>
    <row r="91" spans="1:7" outlineLevel="1" x14ac:dyDescent="0.25">
      <c r="A91" s="23" t="s">
        <v>516</v>
      </c>
      <c r="B91" s="51" t="s">
        <v>92</v>
      </c>
      <c r="C91" s="93"/>
      <c r="D91" s="93"/>
      <c r="E91" s="93"/>
      <c r="F91" s="93"/>
      <c r="G91" s="23"/>
    </row>
    <row r="92" spans="1:7" outlineLevel="1" x14ac:dyDescent="0.25">
      <c r="A92" s="23" t="s">
        <v>517</v>
      </c>
      <c r="B92" s="51" t="s">
        <v>92</v>
      </c>
      <c r="C92" s="93"/>
      <c r="D92" s="93"/>
      <c r="E92" s="93"/>
      <c r="F92" s="93"/>
      <c r="G92" s="23"/>
    </row>
    <row r="93" spans="1:7" outlineLevel="1" x14ac:dyDescent="0.25">
      <c r="A93" s="23" t="s">
        <v>518</v>
      </c>
      <c r="B93" s="51" t="s">
        <v>92</v>
      </c>
      <c r="C93" s="93"/>
      <c r="D93" s="93"/>
      <c r="E93" s="93"/>
      <c r="F93" s="93"/>
      <c r="G93" s="23"/>
    </row>
    <row r="94" spans="1:7" outlineLevel="1" x14ac:dyDescent="0.25">
      <c r="A94" s="23" t="s">
        <v>519</v>
      </c>
      <c r="B94" s="51" t="s">
        <v>92</v>
      </c>
      <c r="C94" s="93"/>
      <c r="D94" s="93"/>
      <c r="E94" s="93"/>
      <c r="F94" s="93"/>
      <c r="G94" s="23"/>
    </row>
    <row r="95" spans="1:7" outlineLevel="1" x14ac:dyDescent="0.25">
      <c r="A95" s="23" t="s">
        <v>520</v>
      </c>
      <c r="B95" s="51" t="s">
        <v>92</v>
      </c>
      <c r="C95" s="93"/>
      <c r="D95" s="93"/>
      <c r="E95" s="93"/>
      <c r="F95" s="93"/>
      <c r="G95" s="23"/>
    </row>
    <row r="96" spans="1:7" outlineLevel="1" x14ac:dyDescent="0.25">
      <c r="A96" s="23" t="s">
        <v>521</v>
      </c>
      <c r="B96" s="51" t="s">
        <v>92</v>
      </c>
      <c r="C96" s="93"/>
      <c r="D96" s="93"/>
      <c r="E96" s="93"/>
      <c r="F96" s="93"/>
      <c r="G96" s="23"/>
    </row>
    <row r="97" spans="1:7" outlineLevel="1" x14ac:dyDescent="0.25">
      <c r="A97" s="23" t="s">
        <v>522</v>
      </c>
      <c r="B97" s="51" t="s">
        <v>92</v>
      </c>
      <c r="C97" s="93"/>
      <c r="D97" s="93"/>
      <c r="E97" s="93"/>
      <c r="F97" s="93"/>
      <c r="G97" s="23"/>
    </row>
    <row r="98" spans="1:7" ht="15" customHeight="1" x14ac:dyDescent="0.25">
      <c r="A98" s="42"/>
      <c r="B98" s="101" t="s">
        <v>2263</v>
      </c>
      <c r="C98" s="42" t="s">
        <v>431</v>
      </c>
      <c r="D98" s="42" t="s">
        <v>432</v>
      </c>
      <c r="E98" s="44"/>
      <c r="F98" s="45" t="s">
        <v>399</v>
      </c>
      <c r="G98" s="45"/>
    </row>
    <row r="99" spans="1:7" x14ac:dyDescent="0.25">
      <c r="A99" s="64" t="s">
        <v>523</v>
      </c>
      <c r="B99" s="157" t="s">
        <v>2264</v>
      </c>
      <c r="C99" s="158">
        <f>SUM(C100:C148)</f>
        <v>0.99999999999999989</v>
      </c>
      <c r="D99" s="158">
        <f>SUM(D100:D148)</f>
        <v>0</v>
      </c>
      <c r="E99" s="158"/>
      <c r="F99" s="158">
        <f>SUM(F100:F148)</f>
        <v>0.99999999999999989</v>
      </c>
      <c r="G99" s="23"/>
    </row>
    <row r="100" spans="1:7" x14ac:dyDescent="0.25">
      <c r="A100" s="23" t="s">
        <v>525</v>
      </c>
      <c r="B100" s="40" t="s">
        <v>2359</v>
      </c>
      <c r="C100" s="93">
        <f>VLOOKUP(B100,'Strat tables Cover Pool'!$A$119:$C$134,3,FALSE)</f>
        <v>1.2437530084924115E-2</v>
      </c>
      <c r="D100" s="93" t="s">
        <v>765</v>
      </c>
      <c r="E100" s="93"/>
      <c r="F100" s="93">
        <f>+C100</f>
        <v>1.2437530084924115E-2</v>
      </c>
      <c r="G100" s="23"/>
    </row>
    <row r="101" spans="1:7" x14ac:dyDescent="0.25">
      <c r="A101" s="23" t="s">
        <v>526</v>
      </c>
      <c r="B101" s="40" t="s">
        <v>2357</v>
      </c>
      <c r="C101" s="93">
        <f>VLOOKUP(B101,'Strat tables Cover Pool'!$A$119:$C$134,3,FALSE)</f>
        <v>2.1613179192444959E-2</v>
      </c>
      <c r="D101" s="93" t="s">
        <v>765</v>
      </c>
      <c r="E101" s="93"/>
      <c r="F101" s="93">
        <f>+C101</f>
        <v>2.1613179192444959E-2</v>
      </c>
      <c r="G101" s="23"/>
    </row>
    <row r="102" spans="1:7" x14ac:dyDescent="0.25">
      <c r="A102" s="23" t="s">
        <v>527</v>
      </c>
      <c r="B102" s="40" t="s">
        <v>2361</v>
      </c>
      <c r="C102" s="93">
        <f>VLOOKUP(B102,'Strat tables Cover Pool'!$A$119:$C$134,3,FALSE)</f>
        <v>3.5393860252011392E-3</v>
      </c>
      <c r="D102" s="93" t="s">
        <v>765</v>
      </c>
      <c r="E102" s="93"/>
      <c r="F102" s="93">
        <f>+C102</f>
        <v>3.5393860252011392E-3</v>
      </c>
      <c r="G102" s="23"/>
    </row>
    <row r="103" spans="1:7" x14ac:dyDescent="0.25">
      <c r="A103" s="23" t="s">
        <v>528</v>
      </c>
      <c r="B103" s="40" t="s">
        <v>2369</v>
      </c>
      <c r="C103" s="93">
        <f>VLOOKUP(B103,'Strat tables Cover Pool'!$A$119:$C$134,3,FALSE)</f>
        <v>9.9832011923264936E-5</v>
      </c>
      <c r="D103" s="93" t="s">
        <v>765</v>
      </c>
      <c r="E103" s="93"/>
      <c r="F103" s="93">
        <f t="shared" ref="F103:F115" si="1">+C103</f>
        <v>9.9832011923264936E-5</v>
      </c>
      <c r="G103" s="23"/>
    </row>
    <row r="104" spans="1:7" x14ac:dyDescent="0.25">
      <c r="A104" s="23" t="s">
        <v>529</v>
      </c>
      <c r="B104" s="40" t="s">
        <v>2365</v>
      </c>
      <c r="C104" s="93">
        <f>VLOOKUP(B104,'Strat tables Cover Pool'!$A$119:$C$134,3,FALSE)</f>
        <v>1.2042727891810432E-3</v>
      </c>
      <c r="D104" s="93" t="s">
        <v>765</v>
      </c>
      <c r="E104" s="93"/>
      <c r="F104" s="93">
        <f t="shared" si="1"/>
        <v>1.2042727891810432E-3</v>
      </c>
      <c r="G104" s="23"/>
    </row>
    <row r="105" spans="1:7" x14ac:dyDescent="0.25">
      <c r="A105" s="23" t="s">
        <v>530</v>
      </c>
      <c r="B105" s="40" t="s">
        <v>2368</v>
      </c>
      <c r="C105" s="93">
        <f>VLOOKUP(B105,'Strat tables Cover Pool'!$A$119:$C$134,3,FALSE)</f>
        <v>8.2545161319288429E-5</v>
      </c>
      <c r="D105" s="93" t="s">
        <v>765</v>
      </c>
      <c r="E105" s="93"/>
      <c r="F105" s="93">
        <f t="shared" si="1"/>
        <v>8.2545161319288429E-5</v>
      </c>
      <c r="G105" s="23"/>
    </row>
    <row r="106" spans="1:7" x14ac:dyDescent="0.25">
      <c r="A106" s="23" t="s">
        <v>531</v>
      </c>
      <c r="B106" s="40" t="s">
        <v>2367</v>
      </c>
      <c r="C106" s="93">
        <f>VLOOKUP(B106,'Strat tables Cover Pool'!$A$119:$C$134,3,FALSE)</f>
        <v>6.5206957469758587E-4</v>
      </c>
      <c r="D106" s="93" t="s">
        <v>765</v>
      </c>
      <c r="E106" s="93"/>
      <c r="F106" s="93">
        <f t="shared" si="1"/>
        <v>6.5206957469758587E-4</v>
      </c>
      <c r="G106" s="23"/>
    </row>
    <row r="107" spans="1:7" x14ac:dyDescent="0.25">
      <c r="A107" s="23" t="s">
        <v>532</v>
      </c>
      <c r="B107" s="40" t="s">
        <v>2356</v>
      </c>
      <c r="C107" s="93">
        <f>VLOOKUP(B107,'Strat tables Cover Pool'!$A$119:$C$134,3,FALSE)</f>
        <v>4.4062510225727762E-2</v>
      </c>
      <c r="D107" s="93" t="s">
        <v>765</v>
      </c>
      <c r="E107" s="93"/>
      <c r="F107" s="93">
        <f t="shared" si="1"/>
        <v>4.4062510225727762E-2</v>
      </c>
      <c r="G107" s="23"/>
    </row>
    <row r="108" spans="1:7" x14ac:dyDescent="0.25">
      <c r="A108" s="23" t="s">
        <v>533</v>
      </c>
      <c r="B108" s="40" t="s">
        <v>2355</v>
      </c>
      <c r="C108" s="93">
        <f>VLOOKUP(B108,'Strat tables Cover Pool'!$A$119:$C$134,3,FALSE)</f>
        <v>0.89174545874817401</v>
      </c>
      <c r="D108" s="93" t="s">
        <v>765</v>
      </c>
      <c r="E108" s="93"/>
      <c r="F108" s="93">
        <f t="shared" si="1"/>
        <v>0.89174545874817401</v>
      </c>
      <c r="G108" s="23"/>
    </row>
    <row r="109" spans="1:7" x14ac:dyDescent="0.25">
      <c r="A109" s="23" t="s">
        <v>534</v>
      </c>
      <c r="B109" s="40" t="s">
        <v>2364</v>
      </c>
      <c r="C109" s="93">
        <f>VLOOKUP(B109,'Strat tables Cover Pool'!$A$119:$C$134,3,FALSE)</f>
        <v>1.6383540210744456E-3</v>
      </c>
      <c r="D109" s="93" t="s">
        <v>765</v>
      </c>
      <c r="E109" s="93"/>
      <c r="F109" s="93">
        <f t="shared" si="1"/>
        <v>1.6383540210744456E-3</v>
      </c>
      <c r="G109" s="23"/>
    </row>
    <row r="110" spans="1:7" x14ac:dyDescent="0.25">
      <c r="A110" s="23" t="s">
        <v>535</v>
      </c>
      <c r="B110" s="40" t="s">
        <v>2366</v>
      </c>
      <c r="C110" s="93">
        <f>VLOOKUP(B110,'Strat tables Cover Pool'!$A$119:$C$134,3,FALSE)</f>
        <v>1.5389720045603577E-3</v>
      </c>
      <c r="D110" s="93" t="s">
        <v>765</v>
      </c>
      <c r="E110" s="93"/>
      <c r="F110" s="93">
        <f t="shared" si="1"/>
        <v>1.5389720045603577E-3</v>
      </c>
      <c r="G110" s="23"/>
    </row>
    <row r="111" spans="1:7" x14ac:dyDescent="0.25">
      <c r="A111" s="23" t="s">
        <v>536</v>
      </c>
      <c r="B111" s="40" t="s">
        <v>2362</v>
      </c>
      <c r="C111" s="93">
        <f>VLOOKUP(B111,'Strat tables Cover Pool'!$A$119:$C$134,3,FALSE)</f>
        <v>3.2213315497115142E-3</v>
      </c>
      <c r="D111" s="93" t="s">
        <v>765</v>
      </c>
      <c r="E111" s="93"/>
      <c r="F111" s="93">
        <f t="shared" si="1"/>
        <v>3.2213315497115142E-3</v>
      </c>
      <c r="G111" s="23"/>
    </row>
    <row r="112" spans="1:7" x14ac:dyDescent="0.25">
      <c r="A112" s="23" t="s">
        <v>537</v>
      </c>
      <c r="B112" s="40" t="s">
        <v>2363</v>
      </c>
      <c r="C112" s="93">
        <f>VLOOKUP(B112,'Strat tables Cover Pool'!$A$119:$C$134,3,FALSE)</f>
        <v>3.2168092493669738E-3</v>
      </c>
      <c r="D112" s="93" t="s">
        <v>765</v>
      </c>
      <c r="E112" s="93"/>
      <c r="F112" s="93">
        <f t="shared" si="1"/>
        <v>3.2168092493669738E-3</v>
      </c>
      <c r="G112" s="23"/>
    </row>
    <row r="113" spans="1:7" x14ac:dyDescent="0.25">
      <c r="A113" s="23" t="s">
        <v>538</v>
      </c>
      <c r="B113" s="40" t="s">
        <v>2358</v>
      </c>
      <c r="C113" s="93">
        <f>VLOOKUP(B113,'Strat tables Cover Pool'!$A$119:$C$134,3,FALSE)</f>
        <v>1.1520202675117148E-2</v>
      </c>
      <c r="D113" s="93" t="s">
        <v>765</v>
      </c>
      <c r="E113" s="93"/>
      <c r="F113" s="93">
        <f t="shared" si="1"/>
        <v>1.1520202675117148E-2</v>
      </c>
      <c r="G113" s="23"/>
    </row>
    <row r="114" spans="1:7" x14ac:dyDescent="0.25">
      <c r="A114" s="23" t="s">
        <v>539</v>
      </c>
      <c r="B114" s="40" t="s">
        <v>2360</v>
      </c>
      <c r="C114" s="93">
        <f>VLOOKUP(B114,'Strat tables Cover Pool'!$A$119:$C$134,3,FALSE)</f>
        <v>3.4275466865763939E-3</v>
      </c>
      <c r="D114" s="93" t="s">
        <v>765</v>
      </c>
      <c r="E114" s="93"/>
      <c r="F114" s="93">
        <f t="shared" si="1"/>
        <v>3.4275466865763939E-3</v>
      </c>
      <c r="G114" s="23"/>
    </row>
    <row r="115" spans="1:7" x14ac:dyDescent="0.25">
      <c r="A115" s="23" t="s">
        <v>540</v>
      </c>
      <c r="B115" s="40" t="s">
        <v>88</v>
      </c>
      <c r="C115" s="93">
        <f>_xlfn.IFNA(VLOOKUP(B115,'Strat tables Cover Pool'!$A$119:$C$134,3,FALSE),0%)</f>
        <v>0</v>
      </c>
      <c r="D115" s="93" t="s">
        <v>765</v>
      </c>
      <c r="E115" s="93"/>
      <c r="F115" s="93">
        <f t="shared" si="1"/>
        <v>0</v>
      </c>
      <c r="G115" s="23"/>
    </row>
    <row r="116" spans="1:7" x14ac:dyDescent="0.25">
      <c r="A116" s="23" t="s">
        <v>541</v>
      </c>
      <c r="B116" s="40"/>
      <c r="C116" s="93"/>
      <c r="D116" s="93"/>
      <c r="E116" s="93"/>
      <c r="F116" s="93"/>
      <c r="G116" s="23"/>
    </row>
    <row r="117" spans="1:7" x14ac:dyDescent="0.25">
      <c r="A117" s="23" t="s">
        <v>542</v>
      </c>
      <c r="B117" s="40"/>
      <c r="C117" s="93"/>
      <c r="D117" s="93"/>
      <c r="E117" s="93"/>
      <c r="F117" s="93"/>
      <c r="G117" s="23"/>
    </row>
    <row r="118" spans="1:7" x14ac:dyDescent="0.25">
      <c r="A118" s="23" t="s">
        <v>543</v>
      </c>
      <c r="B118" s="40"/>
      <c r="C118" s="93"/>
      <c r="D118" s="93"/>
      <c r="E118" s="93"/>
      <c r="F118" s="93"/>
      <c r="G118" s="23"/>
    </row>
    <row r="119" spans="1:7" x14ac:dyDescent="0.25">
      <c r="A119" s="23" t="s">
        <v>544</v>
      </c>
      <c r="B119" s="40"/>
      <c r="C119" s="93"/>
      <c r="D119" s="93"/>
      <c r="E119" s="93"/>
      <c r="F119" s="93"/>
      <c r="G119" s="23"/>
    </row>
    <row r="120" spans="1:7" x14ac:dyDescent="0.25">
      <c r="A120" s="23" t="s">
        <v>545</v>
      </c>
      <c r="B120" s="40"/>
      <c r="C120" s="93"/>
      <c r="D120" s="93"/>
      <c r="E120" s="93"/>
      <c r="F120" s="93"/>
      <c r="G120" s="23"/>
    </row>
    <row r="121" spans="1:7" x14ac:dyDescent="0.25">
      <c r="A121" s="23" t="s">
        <v>546</v>
      </c>
      <c r="B121" s="40"/>
      <c r="C121" s="93"/>
      <c r="D121" s="93"/>
      <c r="E121" s="93"/>
      <c r="F121" s="93"/>
      <c r="G121" s="23"/>
    </row>
    <row r="122" spans="1:7" x14ac:dyDescent="0.25">
      <c r="A122" s="23" t="s">
        <v>547</v>
      </c>
      <c r="B122" s="40"/>
      <c r="C122" s="93"/>
      <c r="D122" s="93"/>
      <c r="E122" s="93"/>
      <c r="F122" s="93"/>
      <c r="G122" s="23"/>
    </row>
    <row r="123" spans="1:7" x14ac:dyDescent="0.25">
      <c r="A123" s="23" t="s">
        <v>548</v>
      </c>
      <c r="B123" s="40"/>
      <c r="C123" s="93"/>
      <c r="D123" s="93"/>
      <c r="E123" s="93"/>
      <c r="F123" s="93"/>
      <c r="G123" s="23"/>
    </row>
    <row r="124" spans="1:7" x14ac:dyDescent="0.25">
      <c r="A124" s="23" t="s">
        <v>549</v>
      </c>
      <c r="B124" s="40"/>
      <c r="C124" s="93"/>
      <c r="D124" s="93"/>
      <c r="E124" s="93"/>
      <c r="F124" s="93"/>
      <c r="G124" s="23"/>
    </row>
    <row r="125" spans="1:7" x14ac:dyDescent="0.25">
      <c r="A125" s="23" t="s">
        <v>550</v>
      </c>
      <c r="B125" s="40"/>
      <c r="C125" s="93"/>
      <c r="D125" s="93"/>
      <c r="E125" s="93"/>
      <c r="F125" s="93"/>
      <c r="G125" s="23"/>
    </row>
    <row r="126" spans="1:7" x14ac:dyDescent="0.25">
      <c r="A126" s="23" t="s">
        <v>551</v>
      </c>
      <c r="B126" s="40"/>
      <c r="C126" s="93"/>
      <c r="D126" s="93"/>
      <c r="E126" s="93"/>
      <c r="F126" s="93"/>
      <c r="G126" s="23"/>
    </row>
    <row r="127" spans="1:7" x14ac:dyDescent="0.25">
      <c r="A127" s="23" t="s">
        <v>552</v>
      </c>
      <c r="B127" s="40"/>
      <c r="C127" s="93"/>
      <c r="D127" s="93"/>
      <c r="E127" s="93"/>
      <c r="F127" s="93"/>
      <c r="G127" s="23"/>
    </row>
    <row r="128" spans="1:7" x14ac:dyDescent="0.25">
      <c r="A128" s="23" t="s">
        <v>553</v>
      </c>
      <c r="B128" s="40"/>
      <c r="C128" s="93"/>
      <c r="D128" s="93"/>
      <c r="E128" s="93"/>
      <c r="F128" s="93"/>
      <c r="G128" s="23"/>
    </row>
    <row r="129" spans="1:7" x14ac:dyDescent="0.25">
      <c r="A129" s="23" t="s">
        <v>554</v>
      </c>
      <c r="B129" s="40"/>
      <c r="C129" s="93"/>
      <c r="D129" s="93"/>
      <c r="E129" s="93"/>
      <c r="F129" s="93"/>
      <c r="G129" s="23"/>
    </row>
    <row r="130" spans="1:7" x14ac:dyDescent="0.25">
      <c r="A130" s="23" t="s">
        <v>1056</v>
      </c>
      <c r="B130" s="40"/>
      <c r="C130" s="93"/>
      <c r="D130" s="93"/>
      <c r="E130" s="93"/>
      <c r="F130" s="93"/>
      <c r="G130" s="23"/>
    </row>
    <row r="131" spans="1:7" x14ac:dyDescent="0.25">
      <c r="A131" s="23" t="s">
        <v>1057</v>
      </c>
      <c r="B131" s="40"/>
      <c r="C131" s="93"/>
      <c r="D131" s="93"/>
      <c r="E131" s="93"/>
      <c r="F131" s="93"/>
      <c r="G131" s="23"/>
    </row>
    <row r="132" spans="1:7" x14ac:dyDescent="0.25">
      <c r="A132" s="23" t="s">
        <v>1058</v>
      </c>
      <c r="B132" s="40"/>
      <c r="C132" s="93"/>
      <c r="D132" s="93"/>
      <c r="E132" s="93"/>
      <c r="F132" s="93"/>
      <c r="G132" s="23"/>
    </row>
    <row r="133" spans="1:7" x14ac:dyDescent="0.25">
      <c r="A133" s="23" t="s">
        <v>1059</v>
      </c>
      <c r="B133" s="40"/>
      <c r="C133" s="93"/>
      <c r="D133" s="93"/>
      <c r="E133" s="93"/>
      <c r="F133" s="93"/>
      <c r="G133" s="23"/>
    </row>
    <row r="134" spans="1:7" x14ac:dyDescent="0.25">
      <c r="A134" s="23" t="s">
        <v>1060</v>
      </c>
      <c r="B134" s="40"/>
      <c r="C134" s="93"/>
      <c r="D134" s="93"/>
      <c r="E134" s="93"/>
      <c r="F134" s="93"/>
      <c r="G134" s="23"/>
    </row>
    <row r="135" spans="1:7" x14ac:dyDescent="0.25">
      <c r="A135" s="23" t="s">
        <v>1061</v>
      </c>
      <c r="B135" s="40"/>
      <c r="C135" s="93"/>
      <c r="D135" s="93"/>
      <c r="E135" s="93"/>
      <c r="F135" s="93"/>
      <c r="G135" s="23"/>
    </row>
    <row r="136" spans="1:7" x14ac:dyDescent="0.25">
      <c r="A136" s="23" t="s">
        <v>1062</v>
      </c>
      <c r="B136" s="40"/>
      <c r="C136" s="93"/>
      <c r="D136" s="93"/>
      <c r="E136" s="93"/>
      <c r="F136" s="93"/>
      <c r="G136" s="23"/>
    </row>
    <row r="137" spans="1:7" x14ac:dyDescent="0.25">
      <c r="A137" s="23" t="s">
        <v>1063</v>
      </c>
      <c r="B137" s="40"/>
      <c r="C137" s="93"/>
      <c r="D137" s="93"/>
      <c r="E137" s="93"/>
      <c r="F137" s="93"/>
      <c r="G137" s="23"/>
    </row>
    <row r="138" spans="1:7" x14ac:dyDescent="0.25">
      <c r="A138" s="23" t="s">
        <v>1064</v>
      </c>
      <c r="B138" s="40"/>
      <c r="C138" s="93"/>
      <c r="D138" s="93"/>
      <c r="E138" s="93"/>
      <c r="F138" s="93"/>
      <c r="G138" s="23"/>
    </row>
    <row r="139" spans="1:7" x14ac:dyDescent="0.25">
      <c r="A139" s="23" t="s">
        <v>1065</v>
      </c>
      <c r="B139" s="40"/>
      <c r="C139" s="93"/>
      <c r="D139" s="93"/>
      <c r="E139" s="93"/>
      <c r="F139" s="93"/>
      <c r="G139" s="23"/>
    </row>
    <row r="140" spans="1:7" x14ac:dyDescent="0.25">
      <c r="A140" s="23" t="s">
        <v>1066</v>
      </c>
      <c r="B140" s="40"/>
      <c r="C140" s="93"/>
      <c r="D140" s="93"/>
      <c r="E140" s="93"/>
      <c r="F140" s="93"/>
      <c r="G140" s="23"/>
    </row>
    <row r="141" spans="1:7" x14ac:dyDescent="0.25">
      <c r="A141" s="23" t="s">
        <v>1067</v>
      </c>
      <c r="B141" s="40"/>
      <c r="C141" s="93"/>
      <c r="D141" s="93"/>
      <c r="E141" s="93"/>
      <c r="F141" s="93"/>
      <c r="G141" s="23"/>
    </row>
    <row r="142" spans="1:7" x14ac:dyDescent="0.25">
      <c r="A142" s="23" t="s">
        <v>1068</v>
      </c>
      <c r="B142" s="40"/>
      <c r="C142" s="93"/>
      <c r="D142" s="93"/>
      <c r="E142" s="93"/>
      <c r="F142" s="93"/>
      <c r="G142" s="23"/>
    </row>
    <row r="143" spans="1:7" x14ac:dyDescent="0.25">
      <c r="A143" s="23" t="s">
        <v>1069</v>
      </c>
      <c r="B143" s="40"/>
      <c r="C143" s="93"/>
      <c r="D143" s="93"/>
      <c r="E143" s="93"/>
      <c r="F143" s="93"/>
      <c r="G143" s="23"/>
    </row>
    <row r="144" spans="1:7" x14ac:dyDescent="0.25">
      <c r="A144" s="23" t="s">
        <v>1070</v>
      </c>
      <c r="B144" s="40"/>
      <c r="C144" s="93"/>
      <c r="D144" s="93"/>
      <c r="E144" s="93"/>
      <c r="F144" s="93"/>
      <c r="G144" s="23"/>
    </row>
    <row r="145" spans="1:7" x14ac:dyDescent="0.25">
      <c r="A145" s="23" t="s">
        <v>1071</v>
      </c>
      <c r="B145" s="40"/>
      <c r="C145" s="93"/>
      <c r="D145" s="93"/>
      <c r="E145" s="93"/>
      <c r="F145" s="93"/>
      <c r="G145" s="23"/>
    </row>
    <row r="146" spans="1:7" x14ac:dyDescent="0.25">
      <c r="A146" s="23" t="s">
        <v>1072</v>
      </c>
      <c r="B146" s="40"/>
      <c r="C146" s="93"/>
      <c r="D146" s="93"/>
      <c r="E146" s="93"/>
      <c r="F146" s="93"/>
      <c r="G146" s="23"/>
    </row>
    <row r="147" spans="1:7" x14ac:dyDescent="0.25">
      <c r="A147" s="23" t="s">
        <v>1073</v>
      </c>
      <c r="B147" s="40"/>
      <c r="C147" s="93"/>
      <c r="D147" s="93"/>
      <c r="E147" s="93"/>
      <c r="F147" s="93"/>
      <c r="G147" s="23"/>
    </row>
    <row r="148" spans="1:7" x14ac:dyDescent="0.25">
      <c r="A148" s="23" t="s">
        <v>1074</v>
      </c>
      <c r="B148" s="40"/>
      <c r="C148" s="93"/>
      <c r="D148" s="93"/>
      <c r="E148" s="93"/>
      <c r="F148" s="93"/>
      <c r="G148" s="23"/>
    </row>
    <row r="149" spans="1:7" ht="15" customHeight="1" x14ac:dyDescent="0.25">
      <c r="A149" s="42"/>
      <c r="B149" s="43" t="s">
        <v>555</v>
      </c>
      <c r="C149" s="42" t="s">
        <v>431</v>
      </c>
      <c r="D149" s="42" t="s">
        <v>432</v>
      </c>
      <c r="E149" s="44"/>
      <c r="F149" s="45" t="s">
        <v>399</v>
      </c>
      <c r="G149" s="45"/>
    </row>
    <row r="150" spans="1:7" x14ac:dyDescent="0.25">
      <c r="A150" s="23" t="s">
        <v>556</v>
      </c>
      <c r="B150" s="23" t="s">
        <v>557</v>
      </c>
      <c r="C150" s="93">
        <v>0</v>
      </c>
      <c r="D150" s="93" t="s">
        <v>765</v>
      </c>
      <c r="E150" s="94"/>
      <c r="F150" s="93">
        <f>C150</f>
        <v>0</v>
      </c>
    </row>
    <row r="151" spans="1:7" x14ac:dyDescent="0.25">
      <c r="A151" s="23" t="s">
        <v>558</v>
      </c>
      <c r="B151" s="23" t="s">
        <v>559</v>
      </c>
      <c r="C151" s="93">
        <v>1</v>
      </c>
      <c r="D151" s="93" t="s">
        <v>765</v>
      </c>
      <c r="E151" s="94"/>
      <c r="F151" s="93">
        <f>C151</f>
        <v>1</v>
      </c>
    </row>
    <row r="152" spans="1:7" x14ac:dyDescent="0.25">
      <c r="A152" s="23" t="s">
        <v>560</v>
      </c>
      <c r="B152" s="23" t="s">
        <v>88</v>
      </c>
      <c r="C152" s="93"/>
      <c r="D152" s="93"/>
      <c r="E152" s="94"/>
      <c r="F152" s="93"/>
    </row>
    <row r="153" spans="1:7" outlineLevel="1" x14ac:dyDescent="0.25">
      <c r="A153" s="23" t="s">
        <v>561</v>
      </c>
      <c r="C153" s="93"/>
      <c r="D153" s="93"/>
      <c r="E153" s="94"/>
      <c r="F153" s="93"/>
    </row>
    <row r="154" spans="1:7" outlineLevel="1" x14ac:dyDescent="0.25">
      <c r="A154" s="23" t="s">
        <v>562</v>
      </c>
      <c r="C154" s="93"/>
      <c r="D154" s="93"/>
      <c r="E154" s="94"/>
      <c r="F154" s="93"/>
    </row>
    <row r="155" spans="1:7" outlineLevel="1" x14ac:dyDescent="0.25">
      <c r="A155" s="23" t="s">
        <v>563</v>
      </c>
      <c r="C155" s="93"/>
      <c r="D155" s="93"/>
      <c r="E155" s="94"/>
      <c r="F155" s="93"/>
    </row>
    <row r="156" spans="1:7" outlineLevel="1" x14ac:dyDescent="0.25">
      <c r="A156" s="23" t="s">
        <v>564</v>
      </c>
      <c r="C156" s="93"/>
      <c r="D156" s="93"/>
      <c r="E156" s="94"/>
      <c r="F156" s="93"/>
    </row>
    <row r="157" spans="1:7" outlineLevel="1" x14ac:dyDescent="0.25">
      <c r="A157" s="23" t="s">
        <v>565</v>
      </c>
      <c r="C157" s="93"/>
      <c r="D157" s="93"/>
      <c r="E157" s="94"/>
      <c r="F157" s="93"/>
    </row>
    <row r="158" spans="1:7" outlineLevel="1" x14ac:dyDescent="0.25">
      <c r="A158" s="23" t="s">
        <v>566</v>
      </c>
      <c r="C158" s="93"/>
      <c r="D158" s="93"/>
      <c r="E158" s="94"/>
      <c r="F158" s="93"/>
    </row>
    <row r="159" spans="1:7" ht="15" customHeight="1" x14ac:dyDescent="0.25">
      <c r="A159" s="42"/>
      <c r="B159" s="43" t="s">
        <v>567</v>
      </c>
      <c r="C159" s="42" t="s">
        <v>431</v>
      </c>
      <c r="D159" s="42" t="s">
        <v>432</v>
      </c>
      <c r="E159" s="44"/>
      <c r="F159" s="45" t="s">
        <v>399</v>
      </c>
      <c r="G159" s="45"/>
    </row>
    <row r="160" spans="1:7" x14ac:dyDescent="0.25">
      <c r="A160" s="23" t="s">
        <v>568</v>
      </c>
      <c r="B160" s="23" t="s">
        <v>569</v>
      </c>
      <c r="C160" s="93">
        <f>'Strat tables Cover Pool'!C90</f>
        <v>0.16578222639828022</v>
      </c>
      <c r="D160" s="93" t="s">
        <v>765</v>
      </c>
      <c r="E160" s="94"/>
      <c r="F160" s="93">
        <f>+C160</f>
        <v>0.16578222639828022</v>
      </c>
    </row>
    <row r="161" spans="1:7" x14ac:dyDescent="0.25">
      <c r="A161" s="23" t="s">
        <v>570</v>
      </c>
      <c r="B161" s="23" t="s">
        <v>571</v>
      </c>
      <c r="C161" s="93">
        <f>1-C160</f>
        <v>0.83421777360171978</v>
      </c>
      <c r="D161" s="93" t="s">
        <v>765</v>
      </c>
      <c r="E161" s="94"/>
      <c r="F161" s="93">
        <f>+C161</f>
        <v>0.83421777360171978</v>
      </c>
    </row>
    <row r="162" spans="1:7" x14ac:dyDescent="0.25">
      <c r="A162" s="23" t="s">
        <v>572</v>
      </c>
      <c r="B162" s="23" t="s">
        <v>88</v>
      </c>
      <c r="C162" s="93">
        <v>0</v>
      </c>
      <c r="D162" s="93" t="s">
        <v>765</v>
      </c>
      <c r="E162" s="94"/>
      <c r="F162" s="93">
        <f>+C162</f>
        <v>0</v>
      </c>
    </row>
    <row r="163" spans="1:7" outlineLevel="1" x14ac:dyDescent="0.25">
      <c r="A163" s="23" t="s">
        <v>573</v>
      </c>
      <c r="E163" s="21"/>
    </row>
    <row r="164" spans="1:7" outlineLevel="1" x14ac:dyDescent="0.25">
      <c r="A164" s="23" t="s">
        <v>574</v>
      </c>
      <c r="E164" s="21"/>
    </row>
    <row r="165" spans="1:7" outlineLevel="1" x14ac:dyDescent="0.25">
      <c r="A165" s="23" t="s">
        <v>575</v>
      </c>
      <c r="E165" s="21"/>
    </row>
    <row r="166" spans="1:7" outlineLevel="1" x14ac:dyDescent="0.25">
      <c r="A166" s="23" t="s">
        <v>576</v>
      </c>
      <c r="E166" s="21"/>
    </row>
    <row r="167" spans="1:7" outlineLevel="1" x14ac:dyDescent="0.25">
      <c r="A167" s="23" t="s">
        <v>577</v>
      </c>
      <c r="E167" s="21"/>
    </row>
    <row r="168" spans="1:7" outlineLevel="1" x14ac:dyDescent="0.25">
      <c r="A168" s="23" t="s">
        <v>578</v>
      </c>
      <c r="E168" s="21"/>
    </row>
    <row r="169" spans="1:7" ht="15" customHeight="1" x14ac:dyDescent="0.25">
      <c r="A169" s="42"/>
      <c r="B169" s="43" t="s">
        <v>579</v>
      </c>
      <c r="C169" s="42" t="s">
        <v>431</v>
      </c>
      <c r="D169" s="42" t="s">
        <v>432</v>
      </c>
      <c r="E169" s="44"/>
      <c r="F169" s="45" t="s">
        <v>399</v>
      </c>
      <c r="G169" s="45"/>
    </row>
    <row r="170" spans="1:7" x14ac:dyDescent="0.25">
      <c r="A170" s="23" t="s">
        <v>580</v>
      </c>
      <c r="B170" s="19" t="s">
        <v>581</v>
      </c>
      <c r="C170" s="93">
        <f>'Strat tables Cover Pool'!C46</f>
        <v>0.16312135739016823</v>
      </c>
      <c r="D170" s="93" t="s">
        <v>765</v>
      </c>
      <c r="E170" s="94"/>
      <c r="F170" s="93">
        <f>C170</f>
        <v>0.16312135739016823</v>
      </c>
    </row>
    <row r="171" spans="1:7" x14ac:dyDescent="0.25">
      <c r="A171" s="23" t="s">
        <v>582</v>
      </c>
      <c r="B171" s="19" t="s">
        <v>2254</v>
      </c>
      <c r="C171" s="93">
        <f>'Strat tables Cover Pool'!C47</f>
        <v>0.19448291588364755</v>
      </c>
      <c r="D171" s="93" t="s">
        <v>765</v>
      </c>
      <c r="E171" s="94"/>
      <c r="F171" s="93">
        <f>C171</f>
        <v>0.19448291588364755</v>
      </c>
    </row>
    <row r="172" spans="1:7" x14ac:dyDescent="0.25">
      <c r="A172" s="23" t="s">
        <v>583</v>
      </c>
      <c r="B172" s="19" t="s">
        <v>2255</v>
      </c>
      <c r="C172" s="93">
        <f>'Strat tables Cover Pool'!C48</f>
        <v>0.13747104714045977</v>
      </c>
      <c r="D172" s="93" t="s">
        <v>765</v>
      </c>
      <c r="E172" s="93"/>
      <c r="F172" s="93">
        <f>C172</f>
        <v>0.13747104714045977</v>
      </c>
    </row>
    <row r="173" spans="1:7" x14ac:dyDescent="0.25">
      <c r="A173" s="23" t="s">
        <v>584</v>
      </c>
      <c r="B173" s="19" t="s">
        <v>2256</v>
      </c>
      <c r="C173" s="93">
        <f>'Strat tables Cover Pool'!C49</f>
        <v>0.1838409374267371</v>
      </c>
      <c r="D173" s="93" t="s">
        <v>765</v>
      </c>
      <c r="E173" s="93"/>
      <c r="F173" s="93">
        <f>C173</f>
        <v>0.1838409374267371</v>
      </c>
    </row>
    <row r="174" spans="1:7" x14ac:dyDescent="0.25">
      <c r="A174" s="23" t="s">
        <v>585</v>
      </c>
      <c r="B174" s="19" t="s">
        <v>2257</v>
      </c>
      <c r="C174" s="93">
        <f>'Strat tables Cover Pool'!C50</f>
        <v>0.32108374215899055</v>
      </c>
      <c r="D174" s="93" t="s">
        <v>765</v>
      </c>
      <c r="E174" s="93"/>
      <c r="F174" s="93">
        <f>C174</f>
        <v>0.32108374215899055</v>
      </c>
    </row>
    <row r="175" spans="1:7" outlineLevel="1" x14ac:dyDescent="0.25">
      <c r="A175" s="23" t="s">
        <v>586</v>
      </c>
      <c r="B175" s="38"/>
      <c r="C175" s="93"/>
      <c r="D175" s="93"/>
      <c r="E175" s="93"/>
      <c r="F175" s="93"/>
    </row>
    <row r="176" spans="1:7" outlineLevel="1" x14ac:dyDescent="0.25">
      <c r="A176" s="23" t="s">
        <v>587</v>
      </c>
      <c r="B176" s="38"/>
      <c r="C176" s="93"/>
      <c r="D176" s="93"/>
      <c r="E176" s="93"/>
      <c r="F176" s="93"/>
    </row>
    <row r="177" spans="1:7" outlineLevel="1" x14ac:dyDescent="0.25">
      <c r="A177" s="23" t="s">
        <v>588</v>
      </c>
      <c r="B177" s="19"/>
      <c r="C177" s="93"/>
      <c r="D177" s="93"/>
      <c r="E177" s="93"/>
      <c r="F177" s="93"/>
    </row>
    <row r="178" spans="1:7" outlineLevel="1" x14ac:dyDescent="0.25">
      <c r="A178" s="23" t="s">
        <v>589</v>
      </c>
      <c r="B178" s="19"/>
      <c r="C178" s="93"/>
      <c r="D178" s="93"/>
      <c r="E178" s="93"/>
      <c r="F178" s="93"/>
    </row>
    <row r="179" spans="1:7" ht="15" customHeight="1" x14ac:dyDescent="0.25">
      <c r="A179" s="42"/>
      <c r="B179" s="101" t="s">
        <v>590</v>
      </c>
      <c r="C179" s="42" t="s">
        <v>431</v>
      </c>
      <c r="D179" s="42" t="s">
        <v>432</v>
      </c>
      <c r="E179" s="42"/>
      <c r="F179" s="42" t="s">
        <v>399</v>
      </c>
      <c r="G179" s="45"/>
    </row>
    <row r="180" spans="1:7" x14ac:dyDescent="0.25">
      <c r="A180" s="23" t="s">
        <v>591</v>
      </c>
      <c r="B180" s="23" t="s">
        <v>592</v>
      </c>
      <c r="C180" s="130">
        <v>0</v>
      </c>
      <c r="D180" s="130" t="s">
        <v>765</v>
      </c>
      <c r="E180" s="94"/>
      <c r="F180" s="130">
        <f>C180</f>
        <v>0</v>
      </c>
    </row>
    <row r="181" spans="1:7" outlineLevel="1" x14ac:dyDescent="0.25">
      <c r="A181" s="23" t="s">
        <v>2133</v>
      </c>
      <c r="B181" s="87" t="s">
        <v>2132</v>
      </c>
      <c r="C181" s="130">
        <v>0</v>
      </c>
      <c r="D181" s="130" t="s">
        <v>765</v>
      </c>
      <c r="E181" s="94"/>
      <c r="F181" s="130">
        <f>C181</f>
        <v>0</v>
      </c>
    </row>
    <row r="182" spans="1:7" outlineLevel="1" x14ac:dyDescent="0.25">
      <c r="A182" s="23" t="s">
        <v>593</v>
      </c>
      <c r="B182" s="88"/>
      <c r="C182" s="93"/>
      <c r="D182" s="93"/>
      <c r="E182" s="94"/>
      <c r="F182" s="93"/>
    </row>
    <row r="183" spans="1:7" outlineLevel="1" x14ac:dyDescent="0.25">
      <c r="A183" s="23" t="s">
        <v>594</v>
      </c>
      <c r="B183" s="88"/>
      <c r="C183" s="93"/>
      <c r="D183" s="93"/>
      <c r="E183" s="94"/>
      <c r="F183" s="93"/>
    </row>
    <row r="184" spans="1:7" outlineLevel="1" x14ac:dyDescent="0.25">
      <c r="A184" s="23" t="s">
        <v>595</v>
      </c>
      <c r="B184" s="88"/>
      <c r="C184" s="93"/>
      <c r="D184" s="93"/>
      <c r="E184" s="94"/>
      <c r="F184" s="93"/>
    </row>
    <row r="185" spans="1:7" ht="18.55" x14ac:dyDescent="0.25">
      <c r="A185" s="89"/>
      <c r="B185" s="90" t="s">
        <v>396</v>
      </c>
      <c r="C185" s="89"/>
      <c r="D185" s="89"/>
      <c r="E185" s="89"/>
      <c r="F185" s="91"/>
      <c r="G185" s="91"/>
    </row>
    <row r="186" spans="1:7" ht="15" customHeight="1" x14ac:dyDescent="0.25">
      <c r="A186" s="42"/>
      <c r="B186" s="43" t="s">
        <v>596</v>
      </c>
      <c r="C186" s="42" t="s">
        <v>597</v>
      </c>
      <c r="D186" s="42" t="s">
        <v>598</v>
      </c>
      <c r="E186" s="44"/>
      <c r="F186" s="42" t="s">
        <v>431</v>
      </c>
      <c r="G186" s="42" t="s">
        <v>599</v>
      </c>
    </row>
    <row r="187" spans="1:7" x14ac:dyDescent="0.25">
      <c r="A187" s="23" t="s">
        <v>600</v>
      </c>
      <c r="B187" s="40" t="s">
        <v>601</v>
      </c>
      <c r="C187" s="96">
        <f>D_CoverPool!C4/1000</f>
        <v>2219.9156982761133</v>
      </c>
      <c r="D187" s="97">
        <f>'B1. HTT Mortgage Assets'!C28</f>
        <v>8062</v>
      </c>
      <c r="E187" s="37"/>
      <c r="F187" s="54"/>
      <c r="G187" s="54"/>
    </row>
    <row r="188" spans="1:7" x14ac:dyDescent="0.25">
      <c r="A188" s="37"/>
      <c r="B188" s="65"/>
      <c r="C188" s="37"/>
      <c r="D188" s="37"/>
      <c r="E188" s="37"/>
      <c r="F188" s="54"/>
      <c r="G188" s="54"/>
    </row>
    <row r="189" spans="1:7" x14ac:dyDescent="0.25">
      <c r="B189" s="40" t="s">
        <v>602</v>
      </c>
      <c r="C189" s="37"/>
      <c r="D189" s="37"/>
      <c r="E189" s="37"/>
      <c r="F189" s="54"/>
      <c r="G189" s="54"/>
    </row>
    <row r="190" spans="1:7" x14ac:dyDescent="0.25">
      <c r="A190" s="23" t="s">
        <v>603</v>
      </c>
      <c r="B190" s="40" t="s">
        <v>2483</v>
      </c>
      <c r="C190" s="96"/>
      <c r="D190" s="97"/>
      <c r="E190" s="37"/>
      <c r="F190" s="102" t="str">
        <f>IF($C$214=0,"",IF(C190="[for completion]","",IF(C190="","",C190/$C$214)))</f>
        <v/>
      </c>
      <c r="G190" s="102" t="str">
        <f>IF($D$214=0,"",IF(D190="[for completion]","",IF(D190="","",D190/$D$214)))</f>
        <v/>
      </c>
    </row>
    <row r="191" spans="1:7" x14ac:dyDescent="0.25">
      <c r="A191" s="23" t="s">
        <v>604</v>
      </c>
      <c r="B191" s="40" t="s">
        <v>2484</v>
      </c>
      <c r="C191" s="96">
        <f>'Strat tables Cover Pool'!B33/1000000</f>
        <v>1032.3036875584928</v>
      </c>
      <c r="D191" s="97">
        <f>'Strat tables Cover Pool'!D33</f>
        <v>2282</v>
      </c>
      <c r="E191" s="37"/>
      <c r="F191" s="102">
        <f t="shared" ref="F191:F213" si="2">IF($C$214=0,"",IF(C191="[for completion]","",IF(C191="","",C191/$C$214)))</f>
        <v>5.7680391911379046E-2</v>
      </c>
      <c r="G191" s="102">
        <f t="shared" ref="G191:G213" si="3">IF($D$214=0,"",IF(D191="[for completion]","",IF(D191="","",D191/$D$214)))</f>
        <v>0.2830563135698338</v>
      </c>
    </row>
    <row r="192" spans="1:7" x14ac:dyDescent="0.25">
      <c r="A192" s="23" t="s">
        <v>605</v>
      </c>
      <c r="B192" s="40" t="s">
        <v>2485</v>
      </c>
      <c r="C192" s="96">
        <f>'Strat tables Cover Pool'!B34/1000000</f>
        <v>2882.0793170186062</v>
      </c>
      <c r="D192" s="97">
        <f>'Strat tables Cover Pool'!D34</f>
        <v>1891</v>
      </c>
      <c r="E192" s="37"/>
      <c r="F192" s="102">
        <f t="shared" si="2"/>
        <v>0.16103736383862655</v>
      </c>
      <c r="G192" s="102">
        <f t="shared" si="3"/>
        <v>0.23455718184073432</v>
      </c>
    </row>
    <row r="193" spans="1:7" x14ac:dyDescent="0.25">
      <c r="A193" s="23" t="s">
        <v>606</v>
      </c>
      <c r="B193" s="40" t="s">
        <v>2486</v>
      </c>
      <c r="C193" s="96">
        <f>'Strat tables Cover Pool'!B35/1000000</f>
        <v>4158.3595889535463</v>
      </c>
      <c r="D193" s="97">
        <f>'Strat tables Cover Pool'!D35</f>
        <v>1678</v>
      </c>
      <c r="E193" s="37"/>
      <c r="F193" s="102">
        <f t="shared" si="2"/>
        <v>0.23235004746187235</v>
      </c>
      <c r="G193" s="102">
        <f t="shared" si="3"/>
        <v>0.20813693872488218</v>
      </c>
    </row>
    <row r="194" spans="1:7" x14ac:dyDescent="0.25">
      <c r="A194" s="23" t="s">
        <v>607</v>
      </c>
      <c r="B194" s="40" t="s">
        <v>2487</v>
      </c>
      <c r="C194" s="96">
        <f>'Strat tables Cover Pool'!B36/1000000</f>
        <v>3786.3425195200011</v>
      </c>
      <c r="D194" s="97">
        <f>'Strat tables Cover Pool'!D36</f>
        <v>1092</v>
      </c>
      <c r="E194" s="37"/>
      <c r="F194" s="102">
        <f t="shared" si="2"/>
        <v>0.21156344113539466</v>
      </c>
      <c r="G194" s="102">
        <f t="shared" si="3"/>
        <v>0.13545026048127015</v>
      </c>
    </row>
    <row r="195" spans="1:7" x14ac:dyDescent="0.25">
      <c r="A195" s="23" t="s">
        <v>608</v>
      </c>
      <c r="B195" s="40" t="s">
        <v>2488</v>
      </c>
      <c r="C195" s="96">
        <f>'Strat tables Cover Pool'!B37/1000000</f>
        <v>2736.8867309813922</v>
      </c>
      <c r="D195" s="97">
        <f>'Strat tables Cover Pool'!D37</f>
        <v>611</v>
      </c>
      <c r="E195" s="37"/>
      <c r="F195" s="102">
        <f t="shared" si="2"/>
        <v>0.15292466854732101</v>
      </c>
      <c r="G195" s="102">
        <f t="shared" si="3"/>
        <v>7.5787645745472587E-2</v>
      </c>
    </row>
    <row r="196" spans="1:7" x14ac:dyDescent="0.25">
      <c r="A196" s="23" t="s">
        <v>609</v>
      </c>
      <c r="B196" s="40" t="s">
        <v>2489</v>
      </c>
      <c r="C196" s="96">
        <f>'Strat tables Cover Pool'!B38/1000000</f>
        <v>3300.9885154700005</v>
      </c>
      <c r="D196" s="97">
        <f>'Strat tables Cover Pool'!D38</f>
        <v>508</v>
      </c>
      <c r="E196" s="37"/>
      <c r="F196" s="102">
        <f t="shared" si="2"/>
        <v>0.18444408710540647</v>
      </c>
      <c r="G196" s="102">
        <f t="shared" si="3"/>
        <v>6.3011659637806999E-2</v>
      </c>
    </row>
    <row r="197" spans="1:7" x14ac:dyDescent="0.25">
      <c r="A197" s="23" t="s">
        <v>610</v>
      </c>
      <c r="B197" s="40"/>
      <c r="C197" s="96"/>
      <c r="D197" s="97"/>
      <c r="E197" s="37"/>
      <c r="F197" s="102" t="str">
        <f t="shared" si="2"/>
        <v/>
      </c>
      <c r="G197" s="102" t="str">
        <f t="shared" si="3"/>
        <v/>
      </c>
    </row>
    <row r="198" spans="1:7" x14ac:dyDescent="0.25">
      <c r="A198" s="23" t="s">
        <v>611</v>
      </c>
      <c r="B198" s="40" t="s">
        <v>2490</v>
      </c>
      <c r="C198" s="96"/>
      <c r="D198" s="97"/>
      <c r="E198" s="37"/>
      <c r="F198" s="102" t="str">
        <f t="shared" si="2"/>
        <v/>
      </c>
      <c r="G198" s="102" t="str">
        <f t="shared" si="3"/>
        <v/>
      </c>
    </row>
    <row r="199" spans="1:7" x14ac:dyDescent="0.25">
      <c r="A199" s="23" t="s">
        <v>612</v>
      </c>
      <c r="B199" s="40" t="s">
        <v>2491</v>
      </c>
      <c r="C199" s="96">
        <v>0</v>
      </c>
      <c r="D199" s="97">
        <v>0</v>
      </c>
      <c r="E199" s="40"/>
      <c r="F199" s="102">
        <f t="shared" si="2"/>
        <v>0</v>
      </c>
      <c r="G199" s="102">
        <f t="shared" si="3"/>
        <v>0</v>
      </c>
    </row>
    <row r="200" spans="1:7" x14ac:dyDescent="0.25">
      <c r="A200" s="23" t="s">
        <v>613</v>
      </c>
      <c r="B200" s="40" t="s">
        <v>2492</v>
      </c>
      <c r="C200" s="96">
        <v>0</v>
      </c>
      <c r="D200" s="97">
        <v>0</v>
      </c>
      <c r="E200" s="40"/>
      <c r="F200" s="102">
        <f t="shared" si="2"/>
        <v>0</v>
      </c>
      <c r="G200" s="102">
        <f t="shared" si="3"/>
        <v>0</v>
      </c>
    </row>
    <row r="201" spans="1:7" x14ac:dyDescent="0.25">
      <c r="A201" s="23" t="s">
        <v>614</v>
      </c>
      <c r="B201" s="40" t="s">
        <v>2493</v>
      </c>
      <c r="C201" s="96">
        <v>0</v>
      </c>
      <c r="D201" s="97">
        <v>0</v>
      </c>
      <c r="E201" s="40"/>
      <c r="F201" s="102">
        <f t="shared" si="2"/>
        <v>0</v>
      </c>
      <c r="G201" s="102">
        <f t="shared" si="3"/>
        <v>0</v>
      </c>
    </row>
    <row r="202" spans="1:7" x14ac:dyDescent="0.25">
      <c r="A202" s="23" t="s">
        <v>615</v>
      </c>
      <c r="B202" s="40" t="s">
        <v>2494</v>
      </c>
      <c r="C202" s="96">
        <v>0</v>
      </c>
      <c r="D202" s="97">
        <v>0</v>
      </c>
      <c r="E202" s="40"/>
      <c r="F202" s="102">
        <f t="shared" si="2"/>
        <v>0</v>
      </c>
      <c r="G202" s="102">
        <f t="shared" si="3"/>
        <v>0</v>
      </c>
    </row>
    <row r="203" spans="1:7" x14ac:dyDescent="0.25">
      <c r="A203" s="23" t="s">
        <v>616</v>
      </c>
      <c r="B203" s="40" t="s">
        <v>2495</v>
      </c>
      <c r="C203" s="96">
        <v>0</v>
      </c>
      <c r="D203" s="97">
        <v>0</v>
      </c>
      <c r="E203" s="40"/>
      <c r="F203" s="102">
        <f t="shared" si="2"/>
        <v>0</v>
      </c>
      <c r="G203" s="102">
        <f t="shared" si="3"/>
        <v>0</v>
      </c>
    </row>
    <row r="204" spans="1:7" x14ac:dyDescent="0.25">
      <c r="A204" s="23" t="s">
        <v>617</v>
      </c>
      <c r="B204" s="40" t="s">
        <v>2496</v>
      </c>
      <c r="C204" s="96">
        <v>0</v>
      </c>
      <c r="D204" s="97">
        <v>0</v>
      </c>
      <c r="E204" s="40"/>
      <c r="F204" s="102">
        <f t="shared" si="2"/>
        <v>0</v>
      </c>
      <c r="G204" s="102">
        <f t="shared" si="3"/>
        <v>0</v>
      </c>
    </row>
    <row r="205" spans="1:7" x14ac:dyDescent="0.25">
      <c r="A205" s="23" t="s">
        <v>618</v>
      </c>
      <c r="B205" s="40"/>
      <c r="C205" s="96"/>
      <c r="D205" s="97"/>
      <c r="F205" s="102" t="str">
        <f t="shared" si="2"/>
        <v/>
      </c>
      <c r="G205" s="102" t="str">
        <f t="shared" si="3"/>
        <v/>
      </c>
    </row>
    <row r="206" spans="1:7" x14ac:dyDescent="0.25">
      <c r="A206" s="23" t="s">
        <v>619</v>
      </c>
      <c r="B206" s="40"/>
      <c r="C206" s="96"/>
      <c r="D206" s="97"/>
      <c r="E206" s="87"/>
      <c r="F206" s="102" t="str">
        <f t="shared" si="2"/>
        <v/>
      </c>
      <c r="G206" s="102" t="str">
        <f t="shared" si="3"/>
        <v/>
      </c>
    </row>
    <row r="207" spans="1:7" x14ac:dyDescent="0.25">
      <c r="A207" s="23" t="s">
        <v>620</v>
      </c>
      <c r="B207" s="40"/>
      <c r="C207" s="96"/>
      <c r="D207" s="97"/>
      <c r="E207" s="87"/>
      <c r="F207" s="102" t="str">
        <f t="shared" si="2"/>
        <v/>
      </c>
      <c r="G207" s="102" t="str">
        <f t="shared" si="3"/>
        <v/>
      </c>
    </row>
    <row r="208" spans="1:7" x14ac:dyDescent="0.25">
      <c r="A208" s="23" t="s">
        <v>621</v>
      </c>
      <c r="B208" s="40"/>
      <c r="C208" s="96"/>
      <c r="D208" s="97"/>
      <c r="E208" s="87"/>
      <c r="F208" s="102" t="str">
        <f t="shared" si="2"/>
        <v/>
      </c>
      <c r="G208" s="102" t="str">
        <f t="shared" si="3"/>
        <v/>
      </c>
    </row>
    <row r="209" spans="1:7" x14ac:dyDescent="0.25">
      <c r="A209" s="23" t="s">
        <v>622</v>
      </c>
      <c r="B209" s="40"/>
      <c r="C209" s="96"/>
      <c r="D209" s="97"/>
      <c r="E209" s="87"/>
      <c r="F209" s="102" t="str">
        <f t="shared" si="2"/>
        <v/>
      </c>
      <c r="G209" s="102" t="str">
        <f t="shared" si="3"/>
        <v/>
      </c>
    </row>
    <row r="210" spans="1:7" x14ac:dyDescent="0.25">
      <c r="A210" s="23" t="s">
        <v>623</v>
      </c>
      <c r="B210" s="40"/>
      <c r="C210" s="96"/>
      <c r="D210" s="97"/>
      <c r="E210" s="87"/>
      <c r="F210" s="102" t="str">
        <f t="shared" si="2"/>
        <v/>
      </c>
      <c r="G210" s="102" t="str">
        <f t="shared" si="3"/>
        <v/>
      </c>
    </row>
    <row r="211" spans="1:7" x14ac:dyDescent="0.25">
      <c r="A211" s="23" t="s">
        <v>624</v>
      </c>
      <c r="B211" s="40"/>
      <c r="C211" s="96"/>
      <c r="D211" s="97"/>
      <c r="E211" s="87"/>
      <c r="F211" s="102" t="str">
        <f t="shared" si="2"/>
        <v/>
      </c>
      <c r="G211" s="102" t="str">
        <f t="shared" si="3"/>
        <v/>
      </c>
    </row>
    <row r="212" spans="1:7" x14ac:dyDescent="0.25">
      <c r="A212" s="23" t="s">
        <v>625</v>
      </c>
      <c r="B212" s="40"/>
      <c r="C212" s="96"/>
      <c r="D212" s="97"/>
      <c r="E212" s="87"/>
      <c r="F212" s="102" t="str">
        <f t="shared" si="2"/>
        <v/>
      </c>
      <c r="G212" s="102" t="str">
        <f t="shared" si="3"/>
        <v/>
      </c>
    </row>
    <row r="213" spans="1:7" x14ac:dyDescent="0.25">
      <c r="A213" s="23" t="s">
        <v>626</v>
      </c>
      <c r="B213" s="40"/>
      <c r="C213" s="96"/>
      <c r="D213" s="97"/>
      <c r="E213" s="87"/>
      <c r="F213" s="102" t="str">
        <f t="shared" si="2"/>
        <v/>
      </c>
      <c r="G213" s="102" t="str">
        <f t="shared" si="3"/>
        <v/>
      </c>
    </row>
    <row r="214" spans="1:7" x14ac:dyDescent="0.25">
      <c r="A214" s="23" t="s">
        <v>627</v>
      </c>
      <c r="B214" s="49" t="s">
        <v>90</v>
      </c>
      <c r="C214" s="98">
        <f>SUM(C190:C213)</f>
        <v>17896.960359502038</v>
      </c>
      <c r="D214" s="47">
        <f>SUM(D190:D213)</f>
        <v>8062</v>
      </c>
      <c r="E214" s="87"/>
      <c r="F214" s="111">
        <f>SUM(F190:F213)</f>
        <v>1</v>
      </c>
      <c r="G214" s="111">
        <f>SUM(G190:G213)</f>
        <v>1</v>
      </c>
    </row>
    <row r="215" spans="1:7" ht="15" customHeight="1" x14ac:dyDescent="0.25">
      <c r="A215" s="42"/>
      <c r="B215" s="42" t="s">
        <v>628</v>
      </c>
      <c r="C215" s="42" t="s">
        <v>597</v>
      </c>
      <c r="D215" s="42" t="s">
        <v>598</v>
      </c>
      <c r="E215" s="44"/>
      <c r="F215" s="42" t="s">
        <v>431</v>
      </c>
      <c r="G215" s="42" t="s">
        <v>599</v>
      </c>
    </row>
    <row r="216" spans="1:7" x14ac:dyDescent="0.25">
      <c r="A216" s="23" t="s">
        <v>629</v>
      </c>
      <c r="B216" s="23" t="s">
        <v>630</v>
      </c>
      <c r="C216" s="93" t="s">
        <v>768</v>
      </c>
      <c r="D216" s="23" t="s">
        <v>768</v>
      </c>
      <c r="F216" s="110"/>
      <c r="G216" s="110"/>
    </row>
    <row r="217" spans="1:7" x14ac:dyDescent="0.25">
      <c r="F217" s="110"/>
      <c r="G217" s="110"/>
    </row>
    <row r="218" spans="1:7" x14ac:dyDescent="0.25">
      <c r="B218" s="40" t="s">
        <v>631</v>
      </c>
      <c r="F218" s="110"/>
      <c r="G218" s="110"/>
    </row>
    <row r="219" spans="1:7" x14ac:dyDescent="0.25">
      <c r="A219" s="23" t="s">
        <v>632</v>
      </c>
      <c r="B219" s="23" t="s">
        <v>633</v>
      </c>
      <c r="C219" s="96" t="s">
        <v>768</v>
      </c>
      <c r="D219" s="97" t="s">
        <v>768</v>
      </c>
      <c r="F219" s="102" t="str">
        <f t="shared" ref="F219:F233" si="4">IF($C$227=0,"",IF(C219="[for completion]","",C219/$C$227))</f>
        <v/>
      </c>
      <c r="G219" s="102" t="str">
        <f t="shared" ref="G219:G233" si="5">IF($D$227=0,"",IF(D219="[for completion]","",D219/$D$227))</f>
        <v/>
      </c>
    </row>
    <row r="220" spans="1:7" x14ac:dyDescent="0.25">
      <c r="A220" s="23" t="s">
        <v>634</v>
      </c>
      <c r="B220" s="23" t="s">
        <v>635</v>
      </c>
      <c r="C220" s="96" t="s">
        <v>768</v>
      </c>
      <c r="D220" s="97" t="s">
        <v>768</v>
      </c>
      <c r="F220" s="102" t="str">
        <f t="shared" si="4"/>
        <v/>
      </c>
      <c r="G220" s="102" t="str">
        <f t="shared" si="5"/>
        <v/>
      </c>
    </row>
    <row r="221" spans="1:7" x14ac:dyDescent="0.25">
      <c r="A221" s="23" t="s">
        <v>636</v>
      </c>
      <c r="B221" s="23" t="s">
        <v>637</v>
      </c>
      <c r="C221" s="96" t="s">
        <v>768</v>
      </c>
      <c r="D221" s="97" t="s">
        <v>768</v>
      </c>
      <c r="F221" s="102" t="str">
        <f t="shared" si="4"/>
        <v/>
      </c>
      <c r="G221" s="102" t="str">
        <f t="shared" si="5"/>
        <v/>
      </c>
    </row>
    <row r="222" spans="1:7" x14ac:dyDescent="0.25">
      <c r="A222" s="23" t="s">
        <v>638</v>
      </c>
      <c r="B222" s="23" t="s">
        <v>639</v>
      </c>
      <c r="C222" s="96" t="s">
        <v>768</v>
      </c>
      <c r="D222" s="97" t="s">
        <v>768</v>
      </c>
      <c r="F222" s="102" t="str">
        <f t="shared" si="4"/>
        <v/>
      </c>
      <c r="G222" s="102" t="str">
        <f t="shared" si="5"/>
        <v/>
      </c>
    </row>
    <row r="223" spans="1:7" x14ac:dyDescent="0.25">
      <c r="A223" s="23" t="s">
        <v>640</v>
      </c>
      <c r="B223" s="23" t="s">
        <v>641</v>
      </c>
      <c r="C223" s="96" t="s">
        <v>768</v>
      </c>
      <c r="D223" s="97" t="s">
        <v>768</v>
      </c>
      <c r="F223" s="102" t="str">
        <f t="shared" si="4"/>
        <v/>
      </c>
      <c r="G223" s="102" t="str">
        <f t="shared" si="5"/>
        <v/>
      </c>
    </row>
    <row r="224" spans="1:7" x14ac:dyDescent="0.25">
      <c r="A224" s="23" t="s">
        <v>642</v>
      </c>
      <c r="B224" s="23" t="s">
        <v>643</v>
      </c>
      <c r="C224" s="96" t="s">
        <v>768</v>
      </c>
      <c r="D224" s="97" t="s">
        <v>768</v>
      </c>
      <c r="F224" s="102" t="str">
        <f t="shared" si="4"/>
        <v/>
      </c>
      <c r="G224" s="102" t="str">
        <f t="shared" si="5"/>
        <v/>
      </c>
    </row>
    <row r="225" spans="1:7" x14ac:dyDescent="0.25">
      <c r="A225" s="23" t="s">
        <v>644</v>
      </c>
      <c r="B225" s="23" t="s">
        <v>645</v>
      </c>
      <c r="C225" s="96" t="s">
        <v>768</v>
      </c>
      <c r="D225" s="97" t="s">
        <v>768</v>
      </c>
      <c r="F225" s="102" t="str">
        <f t="shared" si="4"/>
        <v/>
      </c>
      <c r="G225" s="102" t="str">
        <f t="shared" si="5"/>
        <v/>
      </c>
    </row>
    <row r="226" spans="1:7" x14ac:dyDescent="0.25">
      <c r="A226" s="23" t="s">
        <v>646</v>
      </c>
      <c r="B226" s="23" t="s">
        <v>647</v>
      </c>
      <c r="C226" s="96" t="s">
        <v>768</v>
      </c>
      <c r="D226" s="97" t="s">
        <v>768</v>
      </c>
      <c r="F226" s="102" t="str">
        <f t="shared" si="4"/>
        <v/>
      </c>
      <c r="G226" s="102" t="str">
        <f t="shared" si="5"/>
        <v/>
      </c>
    </row>
    <row r="227" spans="1:7" x14ac:dyDescent="0.25">
      <c r="A227" s="23" t="s">
        <v>648</v>
      </c>
      <c r="B227" s="49" t="s">
        <v>90</v>
      </c>
      <c r="C227" s="96">
        <f>SUM(C219:C226)</f>
        <v>0</v>
      </c>
      <c r="D227" s="97">
        <f>SUM(D219:D226)</f>
        <v>0</v>
      </c>
      <c r="F227" s="93">
        <f>SUM(F219:F226)</f>
        <v>0</v>
      </c>
      <c r="G227" s="93">
        <f>SUM(G219:G226)</f>
        <v>0</v>
      </c>
    </row>
    <row r="228" spans="1:7" outlineLevel="1" x14ac:dyDescent="0.25">
      <c r="A228" s="23" t="s">
        <v>649</v>
      </c>
      <c r="B228" s="51" t="s">
        <v>650</v>
      </c>
      <c r="C228" s="96"/>
      <c r="D228" s="97"/>
      <c r="F228" s="102" t="str">
        <f t="shared" si="4"/>
        <v/>
      </c>
      <c r="G228" s="102" t="str">
        <f t="shared" si="5"/>
        <v/>
      </c>
    </row>
    <row r="229" spans="1:7" outlineLevel="1" x14ac:dyDescent="0.25">
      <c r="A229" s="23" t="s">
        <v>651</v>
      </c>
      <c r="B229" s="51" t="s">
        <v>652</v>
      </c>
      <c r="C229" s="96"/>
      <c r="D229" s="97"/>
      <c r="F229" s="102" t="str">
        <f t="shared" si="4"/>
        <v/>
      </c>
      <c r="G229" s="102" t="str">
        <f t="shared" si="5"/>
        <v/>
      </c>
    </row>
    <row r="230" spans="1:7" outlineLevel="1" x14ac:dyDescent="0.25">
      <c r="A230" s="23" t="s">
        <v>653</v>
      </c>
      <c r="B230" s="51" t="s">
        <v>654</v>
      </c>
      <c r="C230" s="96"/>
      <c r="D230" s="97"/>
      <c r="F230" s="102" t="str">
        <f t="shared" si="4"/>
        <v/>
      </c>
      <c r="G230" s="102" t="str">
        <f t="shared" si="5"/>
        <v/>
      </c>
    </row>
    <row r="231" spans="1:7" outlineLevel="1" x14ac:dyDescent="0.25">
      <c r="A231" s="23" t="s">
        <v>655</v>
      </c>
      <c r="B231" s="51" t="s">
        <v>656</v>
      </c>
      <c r="C231" s="96"/>
      <c r="D231" s="97"/>
      <c r="F231" s="102" t="str">
        <f t="shared" si="4"/>
        <v/>
      </c>
      <c r="G231" s="102" t="str">
        <f t="shared" si="5"/>
        <v/>
      </c>
    </row>
    <row r="232" spans="1:7" outlineLevel="1" x14ac:dyDescent="0.25">
      <c r="A232" s="23" t="s">
        <v>657</v>
      </c>
      <c r="B232" s="51" t="s">
        <v>658</v>
      </c>
      <c r="C232" s="96"/>
      <c r="D232" s="97"/>
      <c r="F232" s="102" t="str">
        <f t="shared" si="4"/>
        <v/>
      </c>
      <c r="G232" s="102" t="str">
        <f t="shared" si="5"/>
        <v/>
      </c>
    </row>
    <row r="233" spans="1:7" outlineLevel="1" x14ac:dyDescent="0.25">
      <c r="A233" s="23" t="s">
        <v>659</v>
      </c>
      <c r="B233" s="51" t="s">
        <v>660</v>
      </c>
      <c r="C233" s="96"/>
      <c r="D233" s="97"/>
      <c r="F233" s="102" t="str">
        <f t="shared" si="4"/>
        <v/>
      </c>
      <c r="G233" s="102" t="str">
        <f t="shared" si="5"/>
        <v/>
      </c>
    </row>
    <row r="234" spans="1:7" outlineLevel="1" x14ac:dyDescent="0.25">
      <c r="A234" s="23" t="s">
        <v>661</v>
      </c>
      <c r="B234" s="51"/>
      <c r="F234" s="102"/>
      <c r="G234" s="102"/>
    </row>
    <row r="235" spans="1:7" outlineLevel="1" x14ac:dyDescent="0.25">
      <c r="A235" s="23" t="s">
        <v>662</v>
      </c>
      <c r="B235" s="51"/>
      <c r="F235" s="102"/>
      <c r="G235" s="102"/>
    </row>
    <row r="236" spans="1:7" outlineLevel="1" x14ac:dyDescent="0.25">
      <c r="A236" s="23" t="s">
        <v>663</v>
      </c>
      <c r="B236" s="51"/>
      <c r="F236" s="102"/>
      <c r="G236" s="102"/>
    </row>
    <row r="237" spans="1:7" ht="15" customHeight="1" x14ac:dyDescent="0.25">
      <c r="A237" s="42"/>
      <c r="B237" s="42" t="s">
        <v>664</v>
      </c>
      <c r="C237" s="42" t="s">
        <v>597</v>
      </c>
      <c r="D237" s="42" t="s">
        <v>598</v>
      </c>
      <c r="E237" s="44"/>
      <c r="F237" s="42" t="s">
        <v>431</v>
      </c>
      <c r="G237" s="42" t="s">
        <v>599</v>
      </c>
    </row>
    <row r="238" spans="1:7" x14ac:dyDescent="0.25">
      <c r="A238" s="23" t="s">
        <v>665</v>
      </c>
      <c r="B238" s="23" t="s">
        <v>630</v>
      </c>
      <c r="C238" s="93">
        <f>D_CoverPool!C9</f>
        <v>0.52566546705758599</v>
      </c>
      <c r="D238" s="23">
        <f>D249</f>
        <v>8062</v>
      </c>
      <c r="F238" s="110"/>
      <c r="G238" s="110"/>
    </row>
    <row r="239" spans="1:7" x14ac:dyDescent="0.25">
      <c r="F239" s="110"/>
      <c r="G239" s="110"/>
    </row>
    <row r="240" spans="1:7" x14ac:dyDescent="0.25">
      <c r="B240" s="40" t="s">
        <v>631</v>
      </c>
      <c r="F240" s="110"/>
      <c r="G240" s="110"/>
    </row>
    <row r="241" spans="1:7" x14ac:dyDescent="0.25">
      <c r="A241" s="23" t="s">
        <v>666</v>
      </c>
      <c r="B241" s="23" t="s">
        <v>633</v>
      </c>
      <c r="C241" s="96">
        <f>'Strat tables Cover Pool'!B5/1000000</f>
        <v>4207.6542377520491</v>
      </c>
      <c r="D241" s="97">
        <f>'Strat tables Cover Pool'!D5</f>
        <v>3223</v>
      </c>
      <c r="F241" s="102">
        <f>IF($C$249=0,"",IF(C241="[Mark as ND1 if not relevant]","",C241/$C$249))</f>
        <v>0.23510440618024145</v>
      </c>
      <c r="G241" s="102">
        <f>IF($D$249=0,"",IF(D241="[Mark as ND1 if not relevant]","",D241/$D$249))</f>
        <v>0.39977673033986605</v>
      </c>
    </row>
    <row r="242" spans="1:7" x14ac:dyDescent="0.25">
      <c r="A242" s="23" t="s">
        <v>667</v>
      </c>
      <c r="B242" s="23" t="s">
        <v>635</v>
      </c>
      <c r="C242" s="96">
        <f>'Strat tables Cover Pool'!B6/1000000</f>
        <v>2896.9595617799987</v>
      </c>
      <c r="D242" s="97">
        <f>'Strat tables Cover Pool'!D6</f>
        <v>1153</v>
      </c>
      <c r="F242" s="102">
        <f t="shared" ref="F242:F248" si="6">IF($C$249=0,"",IF(C242="[Mark as ND1 if not relevant]","",C242/$C$249))</f>
        <v>0.16186880361736478</v>
      </c>
      <c r="G242" s="102">
        <f t="shared" ref="G242:G248" si="7">IF($D$249=0,"",IF(D242="[Mark as ND1 if not relevant]","",D242/$D$249))</f>
        <v>0.14301662118580996</v>
      </c>
    </row>
    <row r="243" spans="1:7" x14ac:dyDescent="0.25">
      <c r="A243" s="23" t="s">
        <v>668</v>
      </c>
      <c r="B243" s="23" t="s">
        <v>637</v>
      </c>
      <c r="C243" s="96">
        <f>'Strat tables Cover Pool'!B7/1000000</f>
        <v>3774.8070245099934</v>
      </c>
      <c r="D243" s="97">
        <f>'Strat tables Cover Pool'!D7</f>
        <v>1361</v>
      </c>
      <c r="F243" s="102">
        <f t="shared" si="6"/>
        <v>0.2109188906207658</v>
      </c>
      <c r="G243" s="102">
        <f t="shared" si="7"/>
        <v>0.16881667080129001</v>
      </c>
    </row>
    <row r="244" spans="1:7" x14ac:dyDescent="0.25">
      <c r="A244" s="23" t="s">
        <v>669</v>
      </c>
      <c r="B244" s="23" t="s">
        <v>639</v>
      </c>
      <c r="C244" s="96">
        <f>'Strat tables Cover Pool'!B8/1000000</f>
        <v>3817.8548279800002</v>
      </c>
      <c r="D244" s="97">
        <f>'Strat tables Cover Pool'!D8</f>
        <v>1340</v>
      </c>
      <c r="F244" s="102">
        <f t="shared" si="6"/>
        <v>0.21332420429444512</v>
      </c>
      <c r="G244" s="102">
        <f t="shared" si="7"/>
        <v>0.16621185809972711</v>
      </c>
    </row>
    <row r="245" spans="1:7" x14ac:dyDescent="0.25">
      <c r="A245" s="23" t="s">
        <v>670</v>
      </c>
      <c r="B245" s="23" t="s">
        <v>641</v>
      </c>
      <c r="C245" s="96">
        <f>'Strat tables Cover Pool'!B9/1000000</f>
        <v>3024.6457136500017</v>
      </c>
      <c r="D245" s="97">
        <f>'Strat tables Cover Pool'!D9</f>
        <v>931</v>
      </c>
      <c r="F245" s="102">
        <f t="shared" si="6"/>
        <v>0.16900331971982743</v>
      </c>
      <c r="G245" s="102">
        <f t="shared" si="7"/>
        <v>0.11548002976928802</v>
      </c>
    </row>
    <row r="246" spans="1:7" x14ac:dyDescent="0.25">
      <c r="A246" s="23" t="s">
        <v>671</v>
      </c>
      <c r="B246" s="23" t="s">
        <v>643</v>
      </c>
      <c r="C246" s="96">
        <f>'Strat tables Cover Pool'!B10/1000000</f>
        <v>145.34551388000003</v>
      </c>
      <c r="D246" s="97">
        <f>'Strat tables Cover Pool'!D10</f>
        <v>45</v>
      </c>
      <c r="F246" s="102">
        <f t="shared" si="6"/>
        <v>8.1212401972400663E-3</v>
      </c>
      <c r="G246" s="102">
        <f t="shared" si="7"/>
        <v>5.581741503349045E-3</v>
      </c>
    </row>
    <row r="247" spans="1:7" x14ac:dyDescent="0.25">
      <c r="A247" s="23" t="s">
        <v>672</v>
      </c>
      <c r="B247" s="23" t="s">
        <v>645</v>
      </c>
      <c r="C247" s="96">
        <f>'Strat tables Cover Pool'!B11/1000000</f>
        <v>11.4799881</v>
      </c>
      <c r="D247" s="97">
        <f>'Strat tables Cover Pool'!D11</f>
        <v>4</v>
      </c>
      <c r="F247" s="102">
        <f t="shared" si="6"/>
        <v>6.4144904326755815E-4</v>
      </c>
      <c r="G247" s="102">
        <f t="shared" si="7"/>
        <v>4.9615480029769287E-4</v>
      </c>
    </row>
    <row r="248" spans="1:7" x14ac:dyDescent="0.25">
      <c r="A248" s="23" t="s">
        <v>673</v>
      </c>
      <c r="B248" s="23" t="s">
        <v>647</v>
      </c>
      <c r="C248" s="96">
        <f>'Strat tables Cover Pool'!B12/1000000</f>
        <v>18.21349185</v>
      </c>
      <c r="D248" s="97">
        <f>'Strat tables Cover Pool'!D12</f>
        <v>5</v>
      </c>
      <c r="F248" s="102">
        <f t="shared" si="6"/>
        <v>1.0176863268476705E-3</v>
      </c>
      <c r="G248" s="102">
        <f t="shared" si="7"/>
        <v>6.2019350037211614E-4</v>
      </c>
    </row>
    <row r="249" spans="1:7" x14ac:dyDescent="0.25">
      <c r="A249" s="23" t="s">
        <v>674</v>
      </c>
      <c r="B249" s="49" t="s">
        <v>90</v>
      </c>
      <c r="C249" s="96">
        <f>SUM(C241:C248)</f>
        <v>17896.960359502045</v>
      </c>
      <c r="D249" s="97">
        <f>SUM(D241:D248)</f>
        <v>8062</v>
      </c>
      <c r="F249" s="93">
        <f>SUM(F241:F248)</f>
        <v>0.99999999999999967</v>
      </c>
      <c r="G249" s="93">
        <f>SUM(G241:G248)</f>
        <v>1</v>
      </c>
    </row>
    <row r="250" spans="1:7" outlineLevel="1" x14ac:dyDescent="0.25">
      <c r="A250" s="23" t="s">
        <v>675</v>
      </c>
      <c r="B250" s="51" t="s">
        <v>650</v>
      </c>
      <c r="C250" s="96"/>
      <c r="D250" s="97"/>
      <c r="F250" s="102">
        <f t="shared" ref="F250:F255" si="8">IF($C$249=0,"",IF(C250="[for completion]","",C250/$C$249))</f>
        <v>0</v>
      </c>
      <c r="G250" s="102">
        <f t="shared" ref="G250:G255" si="9">IF($D$249=0,"",IF(D250="[for completion]","",D250/$D$249))</f>
        <v>0</v>
      </c>
    </row>
    <row r="251" spans="1:7" outlineLevel="1" x14ac:dyDescent="0.25">
      <c r="A251" s="23" t="s">
        <v>676</v>
      </c>
      <c r="B251" s="51" t="s">
        <v>652</v>
      </c>
      <c r="C251" s="96"/>
      <c r="D251" s="97"/>
      <c r="F251" s="102">
        <f t="shared" si="8"/>
        <v>0</v>
      </c>
      <c r="G251" s="102">
        <f t="shared" si="9"/>
        <v>0</v>
      </c>
    </row>
    <row r="252" spans="1:7" outlineLevel="1" x14ac:dyDescent="0.25">
      <c r="A252" s="23" t="s">
        <v>677</v>
      </c>
      <c r="B252" s="51" t="s">
        <v>654</v>
      </c>
      <c r="C252" s="96"/>
      <c r="D252" s="97"/>
      <c r="F252" s="102">
        <f t="shared" si="8"/>
        <v>0</v>
      </c>
      <c r="G252" s="102">
        <f t="shared" si="9"/>
        <v>0</v>
      </c>
    </row>
    <row r="253" spans="1:7" outlineLevel="1" x14ac:dyDescent="0.25">
      <c r="A253" s="23" t="s">
        <v>678</v>
      </c>
      <c r="B253" s="51" t="s">
        <v>656</v>
      </c>
      <c r="C253" s="96"/>
      <c r="D253" s="97"/>
      <c r="F253" s="102">
        <f t="shared" si="8"/>
        <v>0</v>
      </c>
      <c r="G253" s="102">
        <f t="shared" si="9"/>
        <v>0</v>
      </c>
    </row>
    <row r="254" spans="1:7" outlineLevel="1" x14ac:dyDescent="0.25">
      <c r="A254" s="23" t="s">
        <v>679</v>
      </c>
      <c r="B254" s="51" t="s">
        <v>658</v>
      </c>
      <c r="C254" s="96"/>
      <c r="D254" s="97"/>
      <c r="F254" s="102">
        <f t="shared" si="8"/>
        <v>0</v>
      </c>
      <c r="G254" s="102">
        <f t="shared" si="9"/>
        <v>0</v>
      </c>
    </row>
    <row r="255" spans="1:7" outlineLevel="1" x14ac:dyDescent="0.25">
      <c r="A255" s="23" t="s">
        <v>680</v>
      </c>
      <c r="B255" s="51" t="s">
        <v>660</v>
      </c>
      <c r="C255" s="96"/>
      <c r="D255" s="97"/>
      <c r="F255" s="102">
        <f t="shared" si="8"/>
        <v>0</v>
      </c>
      <c r="G255" s="102">
        <f t="shared" si="9"/>
        <v>0</v>
      </c>
    </row>
    <row r="256" spans="1:7" outlineLevel="1" x14ac:dyDescent="0.25">
      <c r="A256" s="23" t="s">
        <v>681</v>
      </c>
      <c r="B256" s="51"/>
      <c r="F256" s="48"/>
      <c r="G256" s="48"/>
    </row>
    <row r="257" spans="1:14" outlineLevel="1" x14ac:dyDescent="0.25">
      <c r="A257" s="23" t="s">
        <v>682</v>
      </c>
      <c r="B257" s="51"/>
      <c r="F257" s="48"/>
      <c r="G257" s="48"/>
    </row>
    <row r="258" spans="1:14" outlineLevel="1" x14ac:dyDescent="0.25">
      <c r="A258" s="23" t="s">
        <v>683</v>
      </c>
      <c r="B258" s="51"/>
      <c r="F258" s="48"/>
      <c r="G258" s="48"/>
    </row>
    <row r="259" spans="1:14" ht="15" customHeight="1" x14ac:dyDescent="0.25">
      <c r="A259" s="42"/>
      <c r="B259" s="82" t="s">
        <v>684</v>
      </c>
      <c r="C259" s="42" t="s">
        <v>431</v>
      </c>
      <c r="D259" s="42"/>
      <c r="E259" s="44"/>
      <c r="F259" s="42"/>
      <c r="G259" s="42"/>
    </row>
    <row r="260" spans="1:14" x14ac:dyDescent="0.25">
      <c r="A260" s="23" t="s">
        <v>685</v>
      </c>
      <c r="B260" s="23" t="s">
        <v>686</v>
      </c>
      <c r="C260" s="93">
        <f>100%-C261-C262-C263-C264-C265</f>
        <v>0.98610766559166463</v>
      </c>
      <c r="E260" s="87"/>
      <c r="F260" s="87"/>
      <c r="G260" s="87"/>
    </row>
    <row r="261" spans="1:14" x14ac:dyDescent="0.25">
      <c r="A261" s="23" t="s">
        <v>687</v>
      </c>
      <c r="B261" s="23" t="s">
        <v>688</v>
      </c>
      <c r="C261" s="93">
        <f>VLOOKUP("holiday house",'Strat tables Cover Pool'!$A$99:$E$104,5,FALSE)</f>
        <v>1.3892334408335401E-2</v>
      </c>
      <c r="E261" s="87"/>
      <c r="F261" s="87"/>
    </row>
    <row r="262" spans="1:14" x14ac:dyDescent="0.25">
      <c r="A262" s="23" t="s">
        <v>689</v>
      </c>
      <c r="B262" s="23" t="s">
        <v>690</v>
      </c>
      <c r="C262" s="93">
        <v>0</v>
      </c>
      <c r="E262" s="87"/>
      <c r="F262" s="87"/>
    </row>
    <row r="263" spans="1:14" x14ac:dyDescent="0.25">
      <c r="A263" s="23" t="s">
        <v>691</v>
      </c>
      <c r="B263" s="23" t="s">
        <v>1679</v>
      </c>
      <c r="C263" s="93">
        <v>0</v>
      </c>
      <c r="E263" s="87"/>
      <c r="F263" s="87"/>
    </row>
    <row r="264" spans="1:14" x14ac:dyDescent="0.25">
      <c r="A264" s="23" t="s">
        <v>944</v>
      </c>
      <c r="B264" s="40" t="s">
        <v>936</v>
      </c>
      <c r="C264" s="93">
        <v>0</v>
      </c>
      <c r="D264" s="37"/>
      <c r="E264" s="37"/>
      <c r="F264" s="54"/>
      <c r="G264" s="54"/>
      <c r="H264" s="21"/>
      <c r="I264" s="23"/>
      <c r="J264" s="23"/>
      <c r="K264" s="23"/>
      <c r="L264" s="21"/>
      <c r="M264" s="21"/>
      <c r="N264" s="21"/>
    </row>
    <row r="265" spans="1:14" x14ac:dyDescent="0.25">
      <c r="A265" s="23" t="s">
        <v>1680</v>
      </c>
      <c r="B265" s="23" t="s">
        <v>88</v>
      </c>
      <c r="C265" s="93">
        <v>0</v>
      </c>
      <c r="E265" s="87"/>
      <c r="F265" s="87"/>
    </row>
    <row r="266" spans="1:14" outlineLevel="1" x14ac:dyDescent="0.25">
      <c r="A266" s="23" t="s">
        <v>692</v>
      </c>
      <c r="B266" s="51" t="s">
        <v>694</v>
      </c>
      <c r="C266" s="112"/>
      <c r="E266" s="87"/>
      <c r="F266" s="87"/>
    </row>
    <row r="267" spans="1:14" outlineLevel="1" x14ac:dyDescent="0.25">
      <c r="A267" s="23" t="s">
        <v>693</v>
      </c>
      <c r="B267" s="51" t="s">
        <v>696</v>
      </c>
      <c r="C267" s="93"/>
      <c r="E267" s="87"/>
      <c r="F267" s="87"/>
    </row>
    <row r="268" spans="1:14" outlineLevel="1" x14ac:dyDescent="0.25">
      <c r="A268" s="23" t="s">
        <v>695</v>
      </c>
      <c r="B268" s="51" t="s">
        <v>698</v>
      </c>
      <c r="C268" s="93"/>
      <c r="E268" s="87"/>
      <c r="F268" s="87"/>
    </row>
    <row r="269" spans="1:14" outlineLevel="1" x14ac:dyDescent="0.25">
      <c r="A269" s="23" t="s">
        <v>697</v>
      </c>
      <c r="B269" s="51" t="s">
        <v>700</v>
      </c>
      <c r="C269" s="93"/>
      <c r="E269" s="87"/>
      <c r="F269" s="87"/>
    </row>
    <row r="270" spans="1:14" outlineLevel="1" x14ac:dyDescent="0.25">
      <c r="A270" s="23" t="s">
        <v>699</v>
      </c>
      <c r="B270" s="51" t="s">
        <v>92</v>
      </c>
      <c r="C270" s="93"/>
      <c r="E270" s="87"/>
      <c r="F270" s="87"/>
    </row>
    <row r="271" spans="1:14" outlineLevel="1" x14ac:dyDescent="0.25">
      <c r="A271" s="23" t="s">
        <v>701</v>
      </c>
      <c r="B271" s="51" t="s">
        <v>92</v>
      </c>
      <c r="C271" s="93"/>
      <c r="E271" s="87"/>
      <c r="F271" s="87"/>
    </row>
    <row r="272" spans="1:14" outlineLevel="1" x14ac:dyDescent="0.25">
      <c r="A272" s="23" t="s">
        <v>702</v>
      </c>
      <c r="B272" s="51" t="s">
        <v>92</v>
      </c>
      <c r="C272" s="93"/>
      <c r="E272" s="87"/>
      <c r="F272" s="87"/>
    </row>
    <row r="273" spans="1:7" outlineLevel="1" x14ac:dyDescent="0.25">
      <c r="A273" s="23" t="s">
        <v>703</v>
      </c>
      <c r="B273" s="51" t="s">
        <v>92</v>
      </c>
      <c r="C273" s="93"/>
      <c r="E273" s="87"/>
      <c r="F273" s="87"/>
    </row>
    <row r="274" spans="1:7" outlineLevel="1" x14ac:dyDescent="0.25">
      <c r="A274" s="23" t="s">
        <v>704</v>
      </c>
      <c r="B274" s="51" t="s">
        <v>92</v>
      </c>
      <c r="C274" s="93"/>
      <c r="E274" s="87"/>
      <c r="F274" s="87"/>
    </row>
    <row r="275" spans="1:7" outlineLevel="1" x14ac:dyDescent="0.25">
      <c r="A275" s="23" t="s">
        <v>705</v>
      </c>
      <c r="B275" s="51" t="s">
        <v>92</v>
      </c>
      <c r="C275" s="93"/>
      <c r="E275" s="87"/>
      <c r="F275" s="87"/>
    </row>
    <row r="276" spans="1:7" ht="15" customHeight="1" x14ac:dyDescent="0.25">
      <c r="A276" s="42"/>
      <c r="B276" s="82" t="s">
        <v>706</v>
      </c>
      <c r="C276" s="42" t="s">
        <v>431</v>
      </c>
      <c r="D276" s="42"/>
      <c r="E276" s="44"/>
      <c r="F276" s="42"/>
      <c r="G276" s="45"/>
    </row>
    <row r="277" spans="1:7" x14ac:dyDescent="0.25">
      <c r="A277" s="23" t="s">
        <v>6</v>
      </c>
      <c r="B277" s="23" t="s">
        <v>937</v>
      </c>
      <c r="C277" s="93">
        <v>1</v>
      </c>
      <c r="E277" s="21"/>
      <c r="F277" s="21"/>
    </row>
    <row r="278" spans="1:7" x14ac:dyDescent="0.25">
      <c r="A278" s="23" t="s">
        <v>707</v>
      </c>
      <c r="B278" s="23" t="s">
        <v>708</v>
      </c>
      <c r="C278" s="93">
        <v>0</v>
      </c>
      <c r="E278" s="21"/>
      <c r="F278" s="21"/>
    </row>
    <row r="279" spans="1:7" x14ac:dyDescent="0.25">
      <c r="A279" s="23" t="s">
        <v>709</v>
      </c>
      <c r="B279" s="23" t="s">
        <v>88</v>
      </c>
      <c r="C279" s="93">
        <v>0</v>
      </c>
      <c r="E279" s="21"/>
      <c r="F279" s="21"/>
    </row>
    <row r="280" spans="1:7" outlineLevel="1" x14ac:dyDescent="0.25">
      <c r="A280" s="23" t="s">
        <v>710</v>
      </c>
      <c r="C280" s="93"/>
      <c r="E280" s="21"/>
      <c r="F280" s="21"/>
    </row>
    <row r="281" spans="1:7" outlineLevel="1" x14ac:dyDescent="0.25">
      <c r="A281" s="23" t="s">
        <v>711</v>
      </c>
      <c r="C281" s="93"/>
      <c r="E281" s="21"/>
      <c r="F281" s="21"/>
    </row>
    <row r="282" spans="1:7" outlineLevel="1" x14ac:dyDescent="0.25">
      <c r="A282" s="23" t="s">
        <v>712</v>
      </c>
      <c r="C282" s="93"/>
      <c r="E282" s="21"/>
      <c r="F282" s="21"/>
    </row>
    <row r="283" spans="1:7" outlineLevel="1" x14ac:dyDescent="0.25">
      <c r="A283" s="23" t="s">
        <v>713</v>
      </c>
      <c r="C283" s="93"/>
      <c r="E283" s="21"/>
      <c r="F283" s="21"/>
    </row>
    <row r="284" spans="1:7" outlineLevel="1" x14ac:dyDescent="0.25">
      <c r="A284" s="23" t="s">
        <v>714</v>
      </c>
      <c r="C284" s="93"/>
      <c r="E284" s="21"/>
      <c r="F284" s="21"/>
    </row>
    <row r="285" spans="1:7" outlineLevel="1" x14ac:dyDescent="0.25">
      <c r="A285" s="23" t="s">
        <v>715</v>
      </c>
      <c r="C285" s="93"/>
      <c r="E285" s="21"/>
      <c r="F285" s="21"/>
    </row>
    <row r="286" spans="1:7" customFormat="1" x14ac:dyDescent="0.25">
      <c r="A286" s="43"/>
      <c r="B286" s="43" t="s">
        <v>1765</v>
      </c>
      <c r="C286" s="43" t="s">
        <v>59</v>
      </c>
      <c r="D286" s="43" t="s">
        <v>1150</v>
      </c>
      <c r="E286" s="43"/>
      <c r="F286" s="43" t="s">
        <v>431</v>
      </c>
      <c r="G286" s="43" t="s">
        <v>1409</v>
      </c>
    </row>
    <row r="287" spans="1:7" customFormat="1" x14ac:dyDescent="0.25">
      <c r="A287" s="23" t="s">
        <v>1488</v>
      </c>
      <c r="B287" s="40" t="s">
        <v>2286</v>
      </c>
      <c r="C287" s="96">
        <f>+'Strat tables Cover Pool'!$B153/1000000</f>
        <v>466.59484795999992</v>
      </c>
      <c r="D287" s="23" t="s">
        <v>768</v>
      </c>
      <c r="E287" s="29"/>
      <c r="F287" s="102">
        <f>IF($C$305=0,"",IF(C287="[For completion]","",C287/$C$305))</f>
        <v>2.6071178489942306E-2</v>
      </c>
      <c r="G287" s="102" t="str">
        <f>IF($D$305=0,"",IF(D287="[For completion]","",D287/$D$305))</f>
        <v/>
      </c>
    </row>
    <row r="288" spans="1:7" customFormat="1" x14ac:dyDescent="0.25">
      <c r="A288" s="23" t="s">
        <v>1489</v>
      </c>
      <c r="B288" s="40" t="s">
        <v>2287</v>
      </c>
      <c r="C288" s="96">
        <f>+'Strat tables Cover Pool'!$B154/1000000</f>
        <v>3234.8793418500068</v>
      </c>
      <c r="D288" s="23" t="s">
        <v>768</v>
      </c>
      <c r="E288" s="29"/>
      <c r="F288" s="102">
        <f t="shared" ref="F288:F304" si="10">IF($C$305=0,"",IF(C288="[For completion]","",C288/$C$305))</f>
        <v>0.18075020991665267</v>
      </c>
      <c r="G288" s="102" t="str">
        <f t="shared" ref="G288:G304" si="11">IF($D$305=0,"",IF(D288="[For completion]","",D288/$D$305))</f>
        <v/>
      </c>
    </row>
    <row r="289" spans="1:7" customFormat="1" x14ac:dyDescent="0.25">
      <c r="A289" s="23" t="s">
        <v>1490</v>
      </c>
      <c r="B289" s="40" t="s">
        <v>2375</v>
      </c>
      <c r="C289" s="96">
        <f>+'Strat tables Cover Pool'!$B155/1000000</f>
        <v>2209.5860604699992</v>
      </c>
      <c r="D289" s="23" t="s">
        <v>768</v>
      </c>
      <c r="E289" s="29"/>
      <c r="F289" s="102">
        <f t="shared" si="10"/>
        <v>0.12346152732560878</v>
      </c>
      <c r="G289" s="102" t="str">
        <f t="shared" si="11"/>
        <v/>
      </c>
    </row>
    <row r="290" spans="1:7" customFormat="1" x14ac:dyDescent="0.25">
      <c r="A290" s="23" t="s">
        <v>1491</v>
      </c>
      <c r="B290" s="40" t="s">
        <v>2376</v>
      </c>
      <c r="C290" s="96">
        <f>+'Strat tables Cover Pool'!$B156/1000000</f>
        <v>3194.0914450200016</v>
      </c>
      <c r="D290" s="23" t="s">
        <v>768</v>
      </c>
      <c r="E290" s="29"/>
      <c r="F290" s="102">
        <f t="shared" si="10"/>
        <v>0.17847116945331781</v>
      </c>
      <c r="G290" s="102" t="str">
        <f t="shared" si="11"/>
        <v/>
      </c>
    </row>
    <row r="291" spans="1:7" customFormat="1" x14ac:dyDescent="0.25">
      <c r="A291" s="23" t="s">
        <v>1492</v>
      </c>
      <c r="B291" s="40" t="s">
        <v>2377</v>
      </c>
      <c r="C291" s="96">
        <f>+'Strat tables Cover Pool'!$B157/1000000</f>
        <v>3165.9564064899987</v>
      </c>
      <c r="D291" s="23" t="s">
        <v>768</v>
      </c>
      <c r="E291" s="29"/>
      <c r="F291" s="102">
        <f t="shared" si="10"/>
        <v>0.17689911263669389</v>
      </c>
      <c r="G291" s="102" t="str">
        <f t="shared" si="11"/>
        <v/>
      </c>
    </row>
    <row r="292" spans="1:7" customFormat="1" x14ac:dyDescent="0.25">
      <c r="A292" s="23" t="s">
        <v>1493</v>
      </c>
      <c r="B292" s="40" t="s">
        <v>2378</v>
      </c>
      <c r="C292" s="96">
        <f>+'Strat tables Cover Pool'!$B158/1000000</f>
        <v>2412.0199408320404</v>
      </c>
      <c r="D292" s="23" t="s">
        <v>768</v>
      </c>
      <c r="E292" s="29"/>
      <c r="F292" s="102">
        <f t="shared" si="10"/>
        <v>0.13477260341315025</v>
      </c>
      <c r="G292" s="102" t="str">
        <f t="shared" si="11"/>
        <v/>
      </c>
    </row>
    <row r="293" spans="1:7" customFormat="1" x14ac:dyDescent="0.25">
      <c r="A293" s="23" t="s">
        <v>1494</v>
      </c>
      <c r="B293" s="40" t="s">
        <v>2379</v>
      </c>
      <c r="C293" s="96">
        <f>+'Strat tables Cover Pool'!$B159/1000000</f>
        <v>3046.7938056700004</v>
      </c>
      <c r="D293" s="23" t="s">
        <v>768</v>
      </c>
      <c r="E293" s="29"/>
      <c r="F293" s="102">
        <f t="shared" si="10"/>
        <v>0.17024085344483447</v>
      </c>
      <c r="G293" s="102" t="str">
        <f t="shared" si="11"/>
        <v/>
      </c>
    </row>
    <row r="294" spans="1:7" customFormat="1" x14ac:dyDescent="0.25">
      <c r="A294" s="23" t="s">
        <v>1495</v>
      </c>
      <c r="B294" s="40" t="s">
        <v>2497</v>
      </c>
      <c r="C294" s="96">
        <v>0</v>
      </c>
      <c r="D294" s="23" t="s">
        <v>768</v>
      </c>
      <c r="E294" s="29"/>
      <c r="F294" s="102">
        <f t="shared" si="10"/>
        <v>0</v>
      </c>
      <c r="G294" s="102" t="str">
        <f t="shared" si="11"/>
        <v/>
      </c>
    </row>
    <row r="295" spans="1:7" customFormat="1" x14ac:dyDescent="0.25">
      <c r="A295" s="23" t="s">
        <v>1496</v>
      </c>
      <c r="B295" s="40"/>
      <c r="C295" s="96"/>
      <c r="D295" s="23"/>
      <c r="E295" s="29"/>
      <c r="F295" s="102">
        <f t="shared" si="10"/>
        <v>0</v>
      </c>
      <c r="G295" s="102" t="str">
        <f t="shared" si="11"/>
        <v/>
      </c>
    </row>
    <row r="296" spans="1:7" customFormat="1" x14ac:dyDescent="0.25">
      <c r="A296" s="23" t="s">
        <v>1497</v>
      </c>
      <c r="B296" s="40"/>
      <c r="C296" s="96"/>
      <c r="D296" s="23"/>
      <c r="E296" s="29"/>
      <c r="F296" s="102">
        <f t="shared" si="10"/>
        <v>0</v>
      </c>
      <c r="G296" s="102" t="str">
        <f t="shared" si="11"/>
        <v/>
      </c>
    </row>
    <row r="297" spans="1:7" customFormat="1" x14ac:dyDescent="0.25">
      <c r="A297" s="23" t="s">
        <v>1498</v>
      </c>
      <c r="B297" s="40"/>
      <c r="C297" s="96"/>
      <c r="D297" s="23"/>
      <c r="E297" s="29"/>
      <c r="F297" s="102">
        <f t="shared" si="10"/>
        <v>0</v>
      </c>
      <c r="G297" s="102" t="str">
        <f t="shared" si="11"/>
        <v/>
      </c>
    </row>
    <row r="298" spans="1:7" customFormat="1" x14ac:dyDescent="0.25">
      <c r="A298" s="23" t="s">
        <v>1499</v>
      </c>
      <c r="B298" s="40"/>
      <c r="C298" s="96"/>
      <c r="D298" s="23"/>
      <c r="E298" s="29"/>
      <c r="F298" s="102">
        <f t="shared" si="10"/>
        <v>0</v>
      </c>
      <c r="G298" s="102" t="str">
        <f t="shared" si="11"/>
        <v/>
      </c>
    </row>
    <row r="299" spans="1:7" customFormat="1" x14ac:dyDescent="0.25">
      <c r="A299" s="23" t="s">
        <v>1500</v>
      </c>
      <c r="B299" s="40"/>
      <c r="C299" s="96"/>
      <c r="D299" s="23"/>
      <c r="E299" s="29"/>
      <c r="F299" s="102">
        <f t="shared" si="10"/>
        <v>0</v>
      </c>
      <c r="G299" s="102" t="str">
        <f t="shared" si="11"/>
        <v/>
      </c>
    </row>
    <row r="300" spans="1:7" customFormat="1" x14ac:dyDescent="0.25">
      <c r="A300" s="23" t="s">
        <v>1501</v>
      </c>
      <c r="B300" s="40"/>
      <c r="C300" s="96"/>
      <c r="D300" s="23"/>
      <c r="E300" s="29"/>
      <c r="F300" s="102">
        <f t="shared" si="10"/>
        <v>0</v>
      </c>
      <c r="G300" s="102" t="str">
        <f t="shared" si="11"/>
        <v/>
      </c>
    </row>
    <row r="301" spans="1:7" customFormat="1" x14ac:dyDescent="0.25">
      <c r="A301" s="23" t="s">
        <v>1502</v>
      </c>
      <c r="B301" s="40"/>
      <c r="C301" s="96"/>
      <c r="D301" s="23"/>
      <c r="E301" s="29"/>
      <c r="F301" s="102">
        <f t="shared" si="10"/>
        <v>0</v>
      </c>
      <c r="G301" s="102" t="str">
        <f t="shared" si="11"/>
        <v/>
      </c>
    </row>
    <row r="302" spans="1:7" customFormat="1" x14ac:dyDescent="0.25">
      <c r="A302" s="23" t="s">
        <v>1503</v>
      </c>
      <c r="B302" s="40"/>
      <c r="C302" s="96"/>
      <c r="D302" s="23"/>
      <c r="E302" s="29"/>
      <c r="F302" s="102">
        <f t="shared" si="10"/>
        <v>0</v>
      </c>
      <c r="G302" s="102" t="str">
        <f t="shared" si="11"/>
        <v/>
      </c>
    </row>
    <row r="303" spans="1:7" customFormat="1" x14ac:dyDescent="0.25">
      <c r="A303" s="23" t="s">
        <v>1504</v>
      </c>
      <c r="B303" s="40"/>
      <c r="C303" s="96"/>
      <c r="D303" s="23"/>
      <c r="E303" s="29"/>
      <c r="F303" s="102">
        <f t="shared" si="10"/>
        <v>0</v>
      </c>
      <c r="G303" s="102" t="str">
        <f t="shared" si="11"/>
        <v/>
      </c>
    </row>
    <row r="304" spans="1:7" customFormat="1" x14ac:dyDescent="0.25">
      <c r="A304" s="23" t="s">
        <v>1505</v>
      </c>
      <c r="B304" s="40" t="s">
        <v>1543</v>
      </c>
      <c r="C304" s="96">
        <f>+'Strat tables Cover Pool'!$B$160/1000000</f>
        <v>167.03851121000002</v>
      </c>
      <c r="D304" s="23" t="s">
        <v>768</v>
      </c>
      <c r="E304" s="29"/>
      <c r="F304" s="102">
        <f t="shared" si="10"/>
        <v>9.3333453197997455E-3</v>
      </c>
      <c r="G304" s="102" t="str">
        <f t="shared" si="11"/>
        <v/>
      </c>
    </row>
    <row r="305" spans="1:7" customFormat="1" x14ac:dyDescent="0.25">
      <c r="A305" s="23" t="s">
        <v>1506</v>
      </c>
      <c r="B305" s="40" t="s">
        <v>90</v>
      </c>
      <c r="C305" s="96">
        <f>SUM(C287:C304)</f>
        <v>17896.960359502049</v>
      </c>
      <c r="D305" s="23">
        <f>SUM(D287:D304)</f>
        <v>0</v>
      </c>
      <c r="E305" s="29"/>
      <c r="F305" s="110">
        <f>SUM(F287:F304)</f>
        <v>0.99999999999999989</v>
      </c>
      <c r="G305" s="110">
        <f>SUM(G287:G304)</f>
        <v>0</v>
      </c>
    </row>
    <row r="306" spans="1:7" customFormat="1" x14ac:dyDescent="0.25">
      <c r="A306" s="23" t="s">
        <v>1507</v>
      </c>
      <c r="B306" s="40"/>
      <c r="C306" s="23"/>
      <c r="D306" s="23"/>
      <c r="E306" s="29"/>
      <c r="F306" s="29"/>
      <c r="G306" s="29"/>
    </row>
    <row r="307" spans="1:7" customFormat="1" x14ac:dyDescent="0.25">
      <c r="A307" s="23" t="s">
        <v>1508</v>
      </c>
      <c r="B307" s="40"/>
      <c r="C307" s="23"/>
      <c r="D307" s="23"/>
      <c r="E307" s="29"/>
      <c r="F307" s="29"/>
      <c r="G307" s="29"/>
    </row>
    <row r="308" spans="1:7" customFormat="1" x14ac:dyDescent="0.25">
      <c r="A308" s="23" t="s">
        <v>1509</v>
      </c>
      <c r="B308" s="40"/>
      <c r="C308" s="23"/>
      <c r="D308" s="23"/>
      <c r="E308" s="29"/>
      <c r="F308" s="29"/>
      <c r="G308" s="29"/>
    </row>
    <row r="309" spans="1:7" customFormat="1" x14ac:dyDescent="0.25">
      <c r="A309" s="43"/>
      <c r="B309" s="43" t="s">
        <v>1800</v>
      </c>
      <c r="C309" s="43" t="s">
        <v>59</v>
      </c>
      <c r="D309" s="43" t="s">
        <v>1150</v>
      </c>
      <c r="E309" s="43"/>
      <c r="F309" s="43" t="s">
        <v>431</v>
      </c>
      <c r="G309" s="43" t="s">
        <v>1409</v>
      </c>
    </row>
    <row r="310" spans="1:7" customFormat="1" x14ac:dyDescent="0.25">
      <c r="A310" s="23" t="s">
        <v>1510</v>
      </c>
      <c r="B310" s="40">
        <v>92</v>
      </c>
      <c r="C310" s="96" t="s">
        <v>768</v>
      </c>
      <c r="D310" s="23" t="s">
        <v>768</v>
      </c>
      <c r="E310" s="29"/>
      <c r="F310" s="102" t="str">
        <f>IF($C$328=0,"",IF(C310="[For completion]","",C310/$C$328))</f>
        <v/>
      </c>
      <c r="G310" s="102" t="str">
        <f>IF($D$328=0,"",IF(D310="[For completion]","",D310/$D$328))</f>
        <v/>
      </c>
    </row>
    <row r="311" spans="1:7" customFormat="1" x14ac:dyDescent="0.25">
      <c r="A311" s="23" t="s">
        <v>1511</v>
      </c>
      <c r="B311" s="40">
        <v>107</v>
      </c>
      <c r="C311" s="96" t="s">
        <v>768</v>
      </c>
      <c r="D311" s="23" t="s">
        <v>768</v>
      </c>
      <c r="E311" s="29"/>
      <c r="F311" s="102" t="str">
        <f t="shared" ref="F311:F327" si="12">IF($C$328=0,"",IF(C311="[For completion]","",C311/$C$328))</f>
        <v/>
      </c>
      <c r="G311" s="102" t="str">
        <f t="shared" ref="G311:G327" si="13">IF($D$328=0,"",IF(D311="[For completion]","",D311/$D$328))</f>
        <v/>
      </c>
    </row>
    <row r="312" spans="1:7" customFormat="1" x14ac:dyDescent="0.25">
      <c r="A312" s="23" t="s">
        <v>1512</v>
      </c>
      <c r="B312" s="40">
        <v>110</v>
      </c>
      <c r="C312" s="96" t="s">
        <v>768</v>
      </c>
      <c r="D312" s="23" t="s">
        <v>768</v>
      </c>
      <c r="E312" s="29"/>
      <c r="F312" s="102" t="str">
        <f t="shared" si="12"/>
        <v/>
      </c>
      <c r="G312" s="102" t="str">
        <f t="shared" si="13"/>
        <v/>
      </c>
    </row>
    <row r="313" spans="1:7" customFormat="1" x14ac:dyDescent="0.25">
      <c r="A313" s="23" t="s">
        <v>1513</v>
      </c>
      <c r="B313" s="40">
        <v>126</v>
      </c>
      <c r="C313" s="96" t="s">
        <v>768</v>
      </c>
      <c r="D313" s="23" t="s">
        <v>768</v>
      </c>
      <c r="E313" s="29"/>
      <c r="F313" s="102" t="str">
        <f t="shared" si="12"/>
        <v/>
      </c>
      <c r="G313" s="102" t="str">
        <f t="shared" si="13"/>
        <v/>
      </c>
    </row>
    <row r="314" spans="1:7" customFormat="1" x14ac:dyDescent="0.25">
      <c r="A314" s="23" t="s">
        <v>1514</v>
      </c>
      <c r="B314" s="40"/>
      <c r="C314" s="96" t="s">
        <v>768</v>
      </c>
      <c r="D314" s="23" t="s">
        <v>768</v>
      </c>
      <c r="E314" s="29"/>
      <c r="F314" s="102" t="str">
        <f t="shared" si="12"/>
        <v/>
      </c>
      <c r="G314" s="102" t="str">
        <f t="shared" si="13"/>
        <v/>
      </c>
    </row>
    <row r="315" spans="1:7" customFormat="1" x14ac:dyDescent="0.25">
      <c r="A315" s="23" t="s">
        <v>1515</v>
      </c>
      <c r="B315" s="40"/>
      <c r="C315" s="96" t="s">
        <v>768</v>
      </c>
      <c r="D315" s="23" t="s">
        <v>768</v>
      </c>
      <c r="E315" s="29"/>
      <c r="F315" s="102" t="str">
        <f t="shared" si="12"/>
        <v/>
      </c>
      <c r="G315" s="102" t="str">
        <f t="shared" si="13"/>
        <v/>
      </c>
    </row>
    <row r="316" spans="1:7" customFormat="1" x14ac:dyDescent="0.25">
      <c r="A316" s="23" t="s">
        <v>1516</v>
      </c>
      <c r="B316" s="40"/>
      <c r="C316" s="96" t="s">
        <v>768</v>
      </c>
      <c r="D316" s="23" t="s">
        <v>768</v>
      </c>
      <c r="E316" s="29"/>
      <c r="F316" s="102" t="str">
        <f t="shared" si="12"/>
        <v/>
      </c>
      <c r="G316" s="102" t="str">
        <f t="shared" si="13"/>
        <v/>
      </c>
    </row>
    <row r="317" spans="1:7" customFormat="1" x14ac:dyDescent="0.25">
      <c r="A317" s="23" t="s">
        <v>1517</v>
      </c>
      <c r="B317" s="40"/>
      <c r="C317" s="96" t="s">
        <v>768</v>
      </c>
      <c r="D317" s="23" t="s">
        <v>768</v>
      </c>
      <c r="E317" s="29"/>
      <c r="F317" s="102" t="str">
        <f t="shared" si="12"/>
        <v/>
      </c>
      <c r="G317" s="102" t="str">
        <f t="shared" si="13"/>
        <v/>
      </c>
    </row>
    <row r="318" spans="1:7" customFormat="1" x14ac:dyDescent="0.25">
      <c r="A318" s="23" t="s">
        <v>1518</v>
      </c>
      <c r="B318" s="40"/>
      <c r="C318" s="96" t="s">
        <v>768</v>
      </c>
      <c r="D318" s="23" t="s">
        <v>768</v>
      </c>
      <c r="E318" s="29"/>
      <c r="F318" s="102" t="str">
        <f t="shared" si="12"/>
        <v/>
      </c>
      <c r="G318" s="102" t="str">
        <f t="shared" si="13"/>
        <v/>
      </c>
    </row>
    <row r="319" spans="1:7" customFormat="1" x14ac:dyDescent="0.25">
      <c r="A319" s="23" t="s">
        <v>1519</v>
      </c>
      <c r="B319" s="40"/>
      <c r="C319" s="96" t="s">
        <v>768</v>
      </c>
      <c r="D319" s="23" t="s">
        <v>768</v>
      </c>
      <c r="E319" s="29"/>
      <c r="F319" s="102" t="str">
        <f t="shared" si="12"/>
        <v/>
      </c>
      <c r="G319" s="102" t="str">
        <f t="shared" si="13"/>
        <v/>
      </c>
    </row>
    <row r="320" spans="1:7" customFormat="1" x14ac:dyDescent="0.25">
      <c r="A320" s="23" t="s">
        <v>1594</v>
      </c>
      <c r="B320" s="40"/>
      <c r="C320" s="96" t="s">
        <v>768</v>
      </c>
      <c r="D320" s="23" t="s">
        <v>768</v>
      </c>
      <c r="E320" s="29"/>
      <c r="F320" s="102" t="str">
        <f t="shared" si="12"/>
        <v/>
      </c>
      <c r="G320" s="102" t="str">
        <f t="shared" si="13"/>
        <v/>
      </c>
    </row>
    <row r="321" spans="1:7" customFormat="1" x14ac:dyDescent="0.25">
      <c r="A321" s="23" t="s">
        <v>1625</v>
      </c>
      <c r="B321" s="40"/>
      <c r="C321" s="96" t="s">
        <v>768</v>
      </c>
      <c r="D321" s="23" t="s">
        <v>768</v>
      </c>
      <c r="E321" s="29"/>
      <c r="F321" s="102" t="str">
        <f>IF($C$328=0,"",IF(C321="[For completion]","",C321/$C$328))</f>
        <v/>
      </c>
      <c r="G321" s="102" t="str">
        <f t="shared" si="13"/>
        <v/>
      </c>
    </row>
    <row r="322" spans="1:7" customFormat="1" x14ac:dyDescent="0.25">
      <c r="A322" s="23" t="s">
        <v>1626</v>
      </c>
      <c r="B322" s="40"/>
      <c r="C322" s="96" t="s">
        <v>768</v>
      </c>
      <c r="D322" s="23" t="s">
        <v>768</v>
      </c>
      <c r="E322" s="29"/>
      <c r="F322" s="102" t="str">
        <f t="shared" si="12"/>
        <v/>
      </c>
      <c r="G322" s="102" t="str">
        <f t="shared" si="13"/>
        <v/>
      </c>
    </row>
    <row r="323" spans="1:7" customFormat="1" x14ac:dyDescent="0.25">
      <c r="A323" s="23" t="s">
        <v>1627</v>
      </c>
      <c r="B323" s="40"/>
      <c r="C323" s="96" t="s">
        <v>768</v>
      </c>
      <c r="D323" s="23" t="s">
        <v>768</v>
      </c>
      <c r="E323" s="29"/>
      <c r="F323" s="102" t="str">
        <f t="shared" si="12"/>
        <v/>
      </c>
      <c r="G323" s="102" t="str">
        <f t="shared" si="13"/>
        <v/>
      </c>
    </row>
    <row r="324" spans="1:7" customFormat="1" x14ac:dyDescent="0.25">
      <c r="A324" s="23" t="s">
        <v>1628</v>
      </c>
      <c r="B324" s="40"/>
      <c r="C324" s="96" t="s">
        <v>768</v>
      </c>
      <c r="D324" s="23" t="s">
        <v>768</v>
      </c>
      <c r="E324" s="29"/>
      <c r="F324" s="102" t="str">
        <f t="shared" si="12"/>
        <v/>
      </c>
      <c r="G324" s="102" t="str">
        <f t="shared" si="13"/>
        <v/>
      </c>
    </row>
    <row r="325" spans="1:7" customFormat="1" x14ac:dyDescent="0.25">
      <c r="A325" s="23" t="s">
        <v>1629</v>
      </c>
      <c r="B325" s="40"/>
      <c r="C325" s="96" t="s">
        <v>768</v>
      </c>
      <c r="D325" s="23" t="s">
        <v>768</v>
      </c>
      <c r="E325" s="29"/>
      <c r="F325" s="102" t="str">
        <f t="shared" si="12"/>
        <v/>
      </c>
      <c r="G325" s="102" t="str">
        <f t="shared" si="13"/>
        <v/>
      </c>
    </row>
    <row r="326" spans="1:7" customFormat="1" x14ac:dyDescent="0.25">
      <c r="A326" s="23" t="s">
        <v>1630</v>
      </c>
      <c r="B326" s="40"/>
      <c r="C326" s="96" t="s">
        <v>768</v>
      </c>
      <c r="D326" s="23" t="s">
        <v>768</v>
      </c>
      <c r="E326" s="29"/>
      <c r="F326" s="102" t="str">
        <f t="shared" si="12"/>
        <v/>
      </c>
      <c r="G326" s="102" t="str">
        <f t="shared" si="13"/>
        <v/>
      </c>
    </row>
    <row r="327" spans="1:7" customFormat="1" x14ac:dyDescent="0.25">
      <c r="A327" s="23" t="s">
        <v>1631</v>
      </c>
      <c r="B327" s="40" t="s">
        <v>1543</v>
      </c>
      <c r="C327" s="96" t="s">
        <v>768</v>
      </c>
      <c r="D327" s="23" t="s">
        <v>768</v>
      </c>
      <c r="E327" s="29"/>
      <c r="F327" s="102" t="str">
        <f t="shared" si="12"/>
        <v/>
      </c>
      <c r="G327" s="102" t="str">
        <f t="shared" si="13"/>
        <v/>
      </c>
    </row>
    <row r="328" spans="1:7" customFormat="1" x14ac:dyDescent="0.25">
      <c r="A328" s="23" t="s">
        <v>1632</v>
      </c>
      <c r="B328" s="40" t="s">
        <v>90</v>
      </c>
      <c r="C328" s="96">
        <f>SUM(C310:C327)</f>
        <v>0</v>
      </c>
      <c r="D328" s="23">
        <f>SUM(D310:D327)</f>
        <v>0</v>
      </c>
      <c r="E328" s="29"/>
      <c r="F328" s="110">
        <f>SUM(F310:F327)</f>
        <v>0</v>
      </c>
      <c r="G328" s="110">
        <f>SUM(G310:G327)</f>
        <v>0</v>
      </c>
    </row>
    <row r="329" spans="1:7" customFormat="1" x14ac:dyDescent="0.25">
      <c r="A329" s="23" t="s">
        <v>1520</v>
      </c>
      <c r="B329" s="40"/>
      <c r="C329" s="23"/>
      <c r="D329" s="23"/>
      <c r="E329" s="29"/>
      <c r="F329" s="29"/>
      <c r="G329" s="29"/>
    </row>
    <row r="330" spans="1:7" customFormat="1" x14ac:dyDescent="0.25">
      <c r="A330" s="23" t="s">
        <v>1633</v>
      </c>
      <c r="B330" s="40"/>
      <c r="C330" s="23"/>
      <c r="D330" s="23"/>
      <c r="E330" s="29"/>
      <c r="F330" s="29"/>
      <c r="G330" s="29"/>
    </row>
    <row r="331" spans="1:7" customFormat="1" x14ac:dyDescent="0.25">
      <c r="A331" s="23" t="s">
        <v>1634</v>
      </c>
      <c r="B331" s="40"/>
      <c r="C331" s="23"/>
      <c r="D331" s="23"/>
      <c r="E331" s="29"/>
      <c r="F331" s="29"/>
      <c r="G331" s="29"/>
    </row>
    <row r="332" spans="1:7" customFormat="1" x14ac:dyDescent="0.25">
      <c r="A332" s="43"/>
      <c r="B332" s="43" t="s">
        <v>1766</v>
      </c>
      <c r="C332" s="43" t="s">
        <v>59</v>
      </c>
      <c r="D332" s="43" t="s">
        <v>1150</v>
      </c>
      <c r="E332" s="43"/>
      <c r="F332" s="43" t="s">
        <v>431</v>
      </c>
      <c r="G332" s="43" t="s">
        <v>1409</v>
      </c>
    </row>
    <row r="333" spans="1:7" customFormat="1" x14ac:dyDescent="0.25">
      <c r="A333" s="23" t="s">
        <v>1635</v>
      </c>
      <c r="B333" s="40" t="s">
        <v>1143</v>
      </c>
      <c r="C333" s="96">
        <f>VLOOKUP($B333,'Strat tables Cover Pool'!$A$167:$E$181,2,FALSE)/1000000</f>
        <v>954.99190054999929</v>
      </c>
      <c r="D333" s="23">
        <f>VLOOKUP($B333,'Strat tables Cover Pool'!$A$167:$E$181,4,FALSE)</f>
        <v>385</v>
      </c>
      <c r="E333" s="29"/>
      <c r="F333" s="102">
        <f>IF($C$346=0,"",IF(C333="[For completion]","",C333/$C$346))</f>
        <v>5.3360564105119961E-2</v>
      </c>
      <c r="G333" s="102">
        <f>IF($D$346=0,"",IF(D333="[For completion]","",D333/$D$346))</f>
        <v>4.7754899528652937E-2</v>
      </c>
    </row>
    <row r="334" spans="1:7" customFormat="1" x14ac:dyDescent="0.25">
      <c r="A334" s="23" t="s">
        <v>1636</v>
      </c>
      <c r="B334" s="40" t="s">
        <v>1144</v>
      </c>
      <c r="C334" s="96">
        <f>VLOOKUP($B334,'Strat tables Cover Pool'!$A$167:$E$181,2,FALSE)/1000000</f>
        <v>797.49828828999978</v>
      </c>
      <c r="D334" s="23">
        <f>VLOOKUP($B334,'Strat tables Cover Pool'!$A$167:$E$181,4,FALSE)</f>
        <v>305</v>
      </c>
      <c r="E334" s="29"/>
      <c r="F334" s="102">
        <f t="shared" ref="F334:F345" si="14">IF($C$346=0,"",IF(C334="[For completion]","",C334/$C$346))</f>
        <v>4.4560543928711546E-2</v>
      </c>
      <c r="G334" s="102">
        <f t="shared" ref="G334:G345" si="15">IF($D$346=0,"",IF(D334="[For completion]","",D334/$D$346))</f>
        <v>3.7831803522699083E-2</v>
      </c>
    </row>
    <row r="335" spans="1:7" customFormat="1" x14ac:dyDescent="0.25">
      <c r="A335" s="23" t="s">
        <v>1637</v>
      </c>
      <c r="B335" s="40" t="s">
        <v>1781</v>
      </c>
      <c r="C335" s="96">
        <f>VLOOKUP($B335,'Strat tables Cover Pool'!$A$167:$E$181,2,FALSE)/1000000</f>
        <v>1526.4389160299991</v>
      </c>
      <c r="D335" s="23">
        <f>VLOOKUP($B335,'Strat tables Cover Pool'!$A$167:$E$181,4,FALSE)</f>
        <v>652</v>
      </c>
      <c r="E335" s="29"/>
      <c r="F335" s="102">
        <f t="shared" si="14"/>
        <v>8.5290400457280244E-2</v>
      </c>
      <c r="G335" s="102">
        <f t="shared" si="15"/>
        <v>8.0873232448523943E-2</v>
      </c>
    </row>
    <row r="336" spans="1:7" customFormat="1" x14ac:dyDescent="0.25">
      <c r="A336" s="23" t="s">
        <v>1638</v>
      </c>
      <c r="B336" s="40" t="s">
        <v>1145</v>
      </c>
      <c r="C336" s="96">
        <f>VLOOKUP($B336,'Strat tables Cover Pool'!$A$167:$E$181,2,FALSE)/1000000</f>
        <v>1700.0829240120399</v>
      </c>
      <c r="D336" s="23">
        <f>VLOOKUP($B336,'Strat tables Cover Pool'!$A$167:$E$181,4,FALSE)</f>
        <v>720</v>
      </c>
      <c r="E336" s="29"/>
      <c r="F336" s="102">
        <f t="shared" si="14"/>
        <v>9.499283061826834E-2</v>
      </c>
      <c r="G336" s="102">
        <f t="shared" si="15"/>
        <v>8.9307864053584721E-2</v>
      </c>
    </row>
    <row r="337" spans="1:7" customFormat="1" x14ac:dyDescent="0.25">
      <c r="A337" s="23" t="s">
        <v>1639</v>
      </c>
      <c r="B337" s="40" t="s">
        <v>1146</v>
      </c>
      <c r="C337" s="96">
        <f>VLOOKUP($B337,'Strat tables Cover Pool'!$A$167:$E$181,2,FALSE)/1000000</f>
        <v>1774.5676664199996</v>
      </c>
      <c r="D337" s="23">
        <f>VLOOKUP($B337,'Strat tables Cover Pool'!$A$167:$E$181,4,FALSE)</f>
        <v>808</v>
      </c>
      <c r="E337" s="29"/>
      <c r="F337" s="102">
        <f t="shared" si="14"/>
        <v>9.9154696148043259E-2</v>
      </c>
      <c r="G337" s="102">
        <f t="shared" si="15"/>
        <v>0.10022326966013397</v>
      </c>
    </row>
    <row r="338" spans="1:7" customFormat="1" x14ac:dyDescent="0.25">
      <c r="A338" s="23" t="s">
        <v>1640</v>
      </c>
      <c r="B338" s="40" t="s">
        <v>1147</v>
      </c>
      <c r="C338" s="96">
        <f>VLOOKUP($B338,'Strat tables Cover Pool'!$A$167:$E$181,2,FALSE)/1000000</f>
        <v>2150.4996526100022</v>
      </c>
      <c r="D338" s="23">
        <f>VLOOKUP($B338,'Strat tables Cover Pool'!$A$167:$E$181,4,FALSE)</f>
        <v>1034</v>
      </c>
      <c r="E338" s="29"/>
      <c r="F338" s="102">
        <f t="shared" si="14"/>
        <v>0.12016005005387614</v>
      </c>
      <c r="G338" s="102">
        <f t="shared" si="15"/>
        <v>0.12825601587695362</v>
      </c>
    </row>
    <row r="339" spans="1:7" customFormat="1" x14ac:dyDescent="0.25">
      <c r="A339" s="23" t="s">
        <v>1641</v>
      </c>
      <c r="B339" s="40" t="s">
        <v>1148</v>
      </c>
      <c r="C339" s="96">
        <f>VLOOKUP($B339,'Strat tables Cover Pool'!$A$167:$E$181,2,FALSE)/1000000</f>
        <v>1595.22422478</v>
      </c>
      <c r="D339" s="23">
        <f>VLOOKUP($B339,'Strat tables Cover Pool'!$A$167:$E$181,4,FALSE)</f>
        <v>767</v>
      </c>
      <c r="E339" s="29"/>
      <c r="F339" s="102">
        <f t="shared" si="14"/>
        <v>8.913380779396135E-2</v>
      </c>
      <c r="G339" s="102">
        <f t="shared" si="15"/>
        <v>9.5137682957082609E-2</v>
      </c>
    </row>
    <row r="340" spans="1:7" customFormat="1" x14ac:dyDescent="0.25">
      <c r="A340" s="23" t="s">
        <v>1642</v>
      </c>
      <c r="B340" s="40" t="s">
        <v>1149</v>
      </c>
      <c r="C340" s="96">
        <f>VLOOKUP($B340,'Strat tables Cover Pool'!$A$167:$E$181,2,FALSE)/1000000</f>
        <v>1025.7316871299997</v>
      </c>
      <c r="D340" s="23">
        <f>VLOOKUP($B340,'Strat tables Cover Pool'!$A$167:$E$181,4,FALSE)</f>
        <v>534</v>
      </c>
      <c r="E340" s="29"/>
      <c r="F340" s="102">
        <f t="shared" si="14"/>
        <v>5.7313178692123982E-2</v>
      </c>
      <c r="G340" s="102">
        <f t="shared" si="15"/>
        <v>6.6236665839741998E-2</v>
      </c>
    </row>
    <row r="341" spans="1:7" customFormat="1" x14ac:dyDescent="0.25">
      <c r="A341" s="23" t="s">
        <v>1643</v>
      </c>
      <c r="B341" s="40" t="s">
        <v>2154</v>
      </c>
      <c r="C341" s="96">
        <f>VLOOKUP($B341,'Strat tables Cover Pool'!$A$167:$E$181,2,FALSE)/1000000</f>
        <v>1204.0471699599996</v>
      </c>
      <c r="D341" s="23">
        <f>VLOOKUP($B341,'Strat tables Cover Pool'!$A$167:$E$181,4,FALSE)</f>
        <v>620</v>
      </c>
      <c r="E341" s="29"/>
      <c r="F341" s="102">
        <f t="shared" si="14"/>
        <v>6.7276629426110027E-2</v>
      </c>
      <c r="G341" s="102">
        <f t="shared" si="15"/>
        <v>7.6903994046142399E-2</v>
      </c>
    </row>
    <row r="342" spans="1:7" customFormat="1" x14ac:dyDescent="0.25">
      <c r="A342" s="23" t="s">
        <v>1644</v>
      </c>
      <c r="B342" s="23" t="s">
        <v>2157</v>
      </c>
      <c r="C342" s="96">
        <f>VLOOKUP($B342,'Strat tables Cover Pool'!$A$167:$E$181,2,FALSE)/1000000</f>
        <v>1613.8745341500003</v>
      </c>
      <c r="D342" s="23">
        <f>VLOOKUP($B342,'Strat tables Cover Pool'!$A$167:$E$181,4,FALSE)</f>
        <v>713</v>
      </c>
      <c r="F342" s="102">
        <f t="shared" si="14"/>
        <v>9.0175901478886905E-2</v>
      </c>
      <c r="G342" s="102">
        <f t="shared" si="15"/>
        <v>8.8439593153063753E-2</v>
      </c>
    </row>
    <row r="343" spans="1:7" customFormat="1" x14ac:dyDescent="0.25">
      <c r="A343" s="23" t="s">
        <v>1645</v>
      </c>
      <c r="B343" s="23" t="s">
        <v>2155</v>
      </c>
      <c r="C343" s="96">
        <f>VLOOKUP($B343,'Strat tables Cover Pool'!$A$167:$E$181,2,FALSE)/1000000</f>
        <v>1268.7644254299989</v>
      </c>
      <c r="D343" s="23">
        <f>VLOOKUP($B343,'Strat tables Cover Pool'!$A$167:$E$181,4,FALSE)</f>
        <v>502</v>
      </c>
      <c r="F343" s="102">
        <f t="shared" si="14"/>
        <v>7.0892732617378426E-2</v>
      </c>
      <c r="G343" s="102">
        <f t="shared" si="15"/>
        <v>6.2267427437360454E-2</v>
      </c>
    </row>
    <row r="344" spans="1:7" customFormat="1" x14ac:dyDescent="0.25">
      <c r="A344" s="23" t="s">
        <v>2151</v>
      </c>
      <c r="B344" s="40" t="s">
        <v>2156</v>
      </c>
      <c r="C344" s="96">
        <f>VLOOKUP($B344,'Strat tables Cover Pool'!$A$167:$E$181,2,FALSE)/1000000</f>
        <v>1560.0523062499997</v>
      </c>
      <c r="D344" s="23">
        <f>VLOOKUP($B344,'Strat tables Cover Pool'!$A$167:$E$181,4,FALSE)</f>
        <v>530</v>
      </c>
      <c r="E344" s="29"/>
      <c r="F344" s="102">
        <f t="shared" si="14"/>
        <v>8.7168562421367862E-2</v>
      </c>
      <c r="G344" s="102">
        <f t="shared" si="15"/>
        <v>6.574051103944431E-2</v>
      </c>
    </row>
    <row r="345" spans="1:7" customFormat="1" x14ac:dyDescent="0.25">
      <c r="A345" s="23" t="s">
        <v>2152</v>
      </c>
      <c r="B345" s="23" t="s">
        <v>1543</v>
      </c>
      <c r="C345" s="96">
        <f>VLOOKUP($B345,'Strat tables Cover Pool'!$A$167:$E$181,2,FALSE)/1000000</f>
        <v>725.18666388999975</v>
      </c>
      <c r="D345" s="23">
        <f>VLOOKUP($B345,'Strat tables Cover Pool'!$A$167:$E$181,4,FALSE)</f>
        <v>492</v>
      </c>
      <c r="F345" s="102">
        <f t="shared" si="14"/>
        <v>4.0520102258871919E-2</v>
      </c>
      <c r="G345" s="102">
        <f t="shared" si="15"/>
        <v>6.1027040436616227E-2</v>
      </c>
    </row>
    <row r="346" spans="1:7" customFormat="1" x14ac:dyDescent="0.25">
      <c r="A346" s="23" t="s">
        <v>2153</v>
      </c>
      <c r="B346" s="40" t="s">
        <v>90</v>
      </c>
      <c r="C346" s="96">
        <f>SUM(C333:C345)</f>
        <v>17896.960359502038</v>
      </c>
      <c r="D346" s="23">
        <f>SUM(D333:D345)</f>
        <v>8062</v>
      </c>
      <c r="E346" s="29"/>
      <c r="F346" s="110">
        <f>SUM(F333:F345)</f>
        <v>0.99999999999999978</v>
      </c>
      <c r="G346" s="110">
        <f>SUM(G333:G345)</f>
        <v>0.99999999999999989</v>
      </c>
    </row>
    <row r="347" spans="1:7" customFormat="1" x14ac:dyDescent="0.25">
      <c r="A347" s="23" t="s">
        <v>1646</v>
      </c>
      <c r="B347" s="40"/>
      <c r="C347" s="96"/>
      <c r="D347" s="23"/>
      <c r="E347" s="29"/>
      <c r="F347" s="110"/>
      <c r="G347" s="110"/>
    </row>
    <row r="348" spans="1:7" customFormat="1" x14ac:dyDescent="0.25">
      <c r="A348" s="23" t="s">
        <v>2158</v>
      </c>
      <c r="B348" s="40"/>
      <c r="C348" s="96"/>
      <c r="D348" s="23"/>
      <c r="E348" s="29"/>
      <c r="F348" s="110"/>
      <c r="G348" s="110"/>
    </row>
    <row r="349" spans="1:7" customFormat="1" x14ac:dyDescent="0.25">
      <c r="A349" s="23" t="s">
        <v>2159</v>
      </c>
    </row>
    <row r="350" spans="1:7" customFormat="1" x14ac:dyDescent="0.25">
      <c r="A350" s="23" t="s">
        <v>2160</v>
      </c>
    </row>
    <row r="351" spans="1:7" customFormat="1" x14ac:dyDescent="0.25">
      <c r="A351" s="23" t="s">
        <v>2161</v>
      </c>
      <c r="B351" s="40"/>
      <c r="C351" s="96"/>
      <c r="D351" s="23"/>
      <c r="E351" s="29"/>
      <c r="F351" s="110"/>
      <c r="G351" s="110"/>
    </row>
    <row r="352" spans="1:7" customFormat="1" x14ac:dyDescent="0.25">
      <c r="A352" s="23" t="s">
        <v>2162</v>
      </c>
      <c r="B352" s="40"/>
      <c r="C352" s="96"/>
      <c r="D352" s="23"/>
      <c r="E352" s="29"/>
      <c r="F352" s="110"/>
      <c r="G352" s="110"/>
    </row>
    <row r="353" spans="1:7" customFormat="1" x14ac:dyDescent="0.25">
      <c r="A353" s="23" t="s">
        <v>2163</v>
      </c>
      <c r="B353" s="40"/>
      <c r="C353" s="96"/>
      <c r="D353" s="23"/>
      <c r="E353" s="29"/>
      <c r="F353" s="110"/>
      <c r="G353" s="110"/>
    </row>
    <row r="354" spans="1:7" customFormat="1" x14ac:dyDescent="0.25">
      <c r="A354" s="23" t="s">
        <v>2164</v>
      </c>
      <c r="B354" s="40"/>
      <c r="C354" s="96"/>
      <c r="D354" s="23"/>
      <c r="E354" s="29"/>
      <c r="F354" s="110"/>
      <c r="G354" s="110"/>
    </row>
    <row r="355" spans="1:7" customFormat="1" x14ac:dyDescent="0.25">
      <c r="A355" s="23" t="s">
        <v>2165</v>
      </c>
      <c r="B355" s="40"/>
      <c r="C355" s="23"/>
      <c r="D355" s="23"/>
      <c r="E355" s="29"/>
      <c r="F355" s="29"/>
      <c r="G355" s="29"/>
    </row>
    <row r="356" spans="1:7" customFormat="1" x14ac:dyDescent="0.25">
      <c r="A356" s="23" t="s">
        <v>2181</v>
      </c>
      <c r="B356" s="40"/>
      <c r="C356" s="23"/>
      <c r="D356" s="23"/>
      <c r="E356" s="29"/>
      <c r="F356" s="29"/>
      <c r="G356" s="29"/>
    </row>
    <row r="357" spans="1:7" customFormat="1" x14ac:dyDescent="0.25">
      <c r="A357" s="43"/>
      <c r="B357" s="43" t="s">
        <v>1767</v>
      </c>
      <c r="C357" s="43" t="s">
        <v>59</v>
      </c>
      <c r="D357" s="43" t="s">
        <v>1150</v>
      </c>
      <c r="E357" s="43"/>
      <c r="F357" s="43" t="s">
        <v>431</v>
      </c>
      <c r="G357" s="43" t="s">
        <v>1409</v>
      </c>
    </row>
    <row r="358" spans="1:7" customFormat="1" x14ac:dyDescent="0.25">
      <c r="A358" s="23" t="s">
        <v>1957</v>
      </c>
      <c r="B358" s="40" t="s">
        <v>1531</v>
      </c>
      <c r="C358" s="96">
        <f>VLOOKUP("single family house",'Strat tables Cover Pool'!$A$98:$E$105,2,FALSE)/1000000+VLOOKUP("semi-detached house",'Strat tables Cover Pool'!$A$98:$E$105,2,FALSE)/1000000</f>
        <v>12089.882721332009</v>
      </c>
      <c r="D358" s="23">
        <f>VLOOKUP("single family house",'Strat tables Cover Pool'!$A$98:$E$105,4,FALSE)+VLOOKUP("semi-detached house",'Strat tables Cover Pool'!$A$98:$E$105,4,FALSE)</f>
        <v>4745</v>
      </c>
      <c r="E358" s="29"/>
      <c r="F358" s="102">
        <f>IF($C$365=0,"",IF(C358="[For completion]","",C358/$C$365))</f>
        <v>0.67552715536485752</v>
      </c>
      <c r="G358" s="102">
        <f>IF($D$365=0,"",IF(D358="[For completion]","",D358/$D$365))</f>
        <v>0.58863664557747175</v>
      </c>
    </row>
    <row r="359" spans="1:7" customFormat="1" x14ac:dyDescent="0.25">
      <c r="A359" s="23" t="s">
        <v>1958</v>
      </c>
      <c r="B359" s="115" t="s">
        <v>1532</v>
      </c>
      <c r="C359" s="96">
        <f>VLOOKUP("apartment",'Strat tables Cover Pool'!$A$98:$E$105,2,FALSE)/1000000</f>
        <v>3634.7699304899984</v>
      </c>
      <c r="D359" s="23">
        <f>VLOOKUP("apartment",'Strat tables Cover Pool'!$A$98:$E$105,4,FALSE)</f>
        <v>2294</v>
      </c>
      <c r="E359" s="29"/>
      <c r="F359" s="102">
        <f t="shared" ref="F359:F364" si="16">IF($C$365=0,"",IF(C359="[For completion]","",C359/$C$365))</f>
        <v>0.20309426056029647</v>
      </c>
      <c r="G359" s="102">
        <f t="shared" ref="G359:G364" si="17">IF($D$365=0,"",IF(D359="[For completion]","",D359/$D$365))</f>
        <v>0.28458007691353432</v>
      </c>
    </row>
    <row r="360" spans="1:7" customFormat="1" x14ac:dyDescent="0.25">
      <c r="A360" s="23" t="s">
        <v>1959</v>
      </c>
      <c r="B360" s="40" t="s">
        <v>1533</v>
      </c>
      <c r="C360" s="96">
        <v>0</v>
      </c>
      <c r="D360" s="23">
        <v>0</v>
      </c>
      <c r="E360" s="29"/>
      <c r="F360" s="102">
        <f t="shared" si="16"/>
        <v>0</v>
      </c>
      <c r="G360" s="102">
        <f t="shared" si="17"/>
        <v>0</v>
      </c>
    </row>
    <row r="361" spans="1:7" customFormat="1" x14ac:dyDescent="0.25">
      <c r="A361" s="23" t="s">
        <v>1960</v>
      </c>
      <c r="B361" s="40" t="s">
        <v>1534</v>
      </c>
      <c r="C361" s="96">
        <f>VLOOKUP("terraced house",'Strat tables Cover Pool'!$A$98:$E$105,2,FALSE)/1000000</f>
        <v>2007.5015647300013</v>
      </c>
      <c r="D361" s="23">
        <f>VLOOKUP("terraced house",'Strat tables Cover Pool'!$A$98:$E$105,4,FALSE)</f>
        <v>910</v>
      </c>
      <c r="E361" s="29"/>
      <c r="F361" s="102">
        <f t="shared" si="16"/>
        <v>0.11216997324711407</v>
      </c>
      <c r="G361" s="102">
        <f t="shared" si="17"/>
        <v>0.11288921969978911</v>
      </c>
    </row>
    <row r="362" spans="1:7" customFormat="1" x14ac:dyDescent="0.25">
      <c r="A362" s="23" t="s">
        <v>1961</v>
      </c>
      <c r="B362" s="40" t="s">
        <v>1535</v>
      </c>
      <c r="C362" s="96">
        <v>0</v>
      </c>
      <c r="D362" s="23">
        <v>0</v>
      </c>
      <c r="E362" s="29"/>
      <c r="F362" s="102">
        <f t="shared" si="16"/>
        <v>0</v>
      </c>
      <c r="G362" s="102">
        <f t="shared" si="17"/>
        <v>0</v>
      </c>
    </row>
    <row r="363" spans="1:7" customFormat="1" x14ac:dyDescent="0.25">
      <c r="A363" s="23" t="s">
        <v>1962</v>
      </c>
      <c r="B363" s="40" t="s">
        <v>1536</v>
      </c>
      <c r="C363" s="96">
        <v>0</v>
      </c>
      <c r="D363" s="23">
        <v>0</v>
      </c>
      <c r="E363" s="29"/>
      <c r="F363" s="102">
        <f t="shared" si="16"/>
        <v>0</v>
      </c>
      <c r="G363" s="102">
        <f t="shared" si="17"/>
        <v>0</v>
      </c>
    </row>
    <row r="364" spans="1:7" customFormat="1" x14ac:dyDescent="0.25">
      <c r="A364" s="23" t="s">
        <v>1963</v>
      </c>
      <c r="B364" s="40" t="s">
        <v>1151</v>
      </c>
      <c r="C364" s="96">
        <f>_xlfn.IFNA((VLOOKUP("holiday house",'Strat tables Cover Pool'!$A$98:$E$105,2,FALSE)/1000000),"0,0")+VLOOKUP("other",'Strat tables Cover Pool'!$A$98:$E$105,2,FALSE)/1000000</f>
        <v>164.80614295000001</v>
      </c>
      <c r="D364" s="23">
        <f>_xlfn.IFNA(VLOOKUP("holiday house",'Strat tables Cover Pool'!$A$98:$E$105,4,FALSE),"0")</f>
        <v>112</v>
      </c>
      <c r="E364" s="29"/>
      <c r="F364" s="102">
        <f t="shared" si="16"/>
        <v>9.2086108277319671E-3</v>
      </c>
      <c r="G364" s="102">
        <f t="shared" si="17"/>
        <v>1.3894057809204814E-2</v>
      </c>
    </row>
    <row r="365" spans="1:7" customFormat="1" x14ac:dyDescent="0.25">
      <c r="A365" s="23" t="s">
        <v>1964</v>
      </c>
      <c r="B365" s="40" t="s">
        <v>90</v>
      </c>
      <c r="C365" s="96">
        <f>SUM(C358:C364)</f>
        <v>17896.960359502009</v>
      </c>
      <c r="D365" s="23">
        <f>SUM(D358:D364)</f>
        <v>8061</v>
      </c>
      <c r="E365" s="29"/>
      <c r="F365" s="110">
        <f>SUM(F358:F364)</f>
        <v>1</v>
      </c>
      <c r="G365" s="110">
        <f>SUM(G358:G364)</f>
        <v>1</v>
      </c>
    </row>
    <row r="366" spans="1:7" customFormat="1" x14ac:dyDescent="0.25">
      <c r="A366" s="23" t="s">
        <v>1647</v>
      </c>
      <c r="B366" s="40"/>
      <c r="C366" s="23"/>
      <c r="D366" s="23"/>
      <c r="E366" s="29"/>
      <c r="F366" s="29"/>
      <c r="G366" s="29"/>
    </row>
    <row r="367" spans="1:7" customFormat="1" x14ac:dyDescent="0.25">
      <c r="A367" s="43"/>
      <c r="B367" s="43" t="s">
        <v>1768</v>
      </c>
      <c r="C367" s="43" t="s">
        <v>59</v>
      </c>
      <c r="D367" s="43" t="s">
        <v>1150</v>
      </c>
      <c r="E367" s="43"/>
      <c r="F367" s="43" t="s">
        <v>431</v>
      </c>
      <c r="G367" s="43" t="s">
        <v>1409</v>
      </c>
    </row>
    <row r="368" spans="1:7" customFormat="1" x14ac:dyDescent="0.25">
      <c r="A368" s="23" t="s">
        <v>1965</v>
      </c>
      <c r="B368" s="40" t="s">
        <v>1688</v>
      </c>
      <c r="C368" s="96">
        <f>C344</f>
        <v>1560.0523062499997</v>
      </c>
      <c r="D368" s="23">
        <f>D344</f>
        <v>530</v>
      </c>
      <c r="E368" s="29"/>
      <c r="F368" s="102">
        <f>IF($C$372=0,"",IF(C368="[For completion]","",C368/$C$372))</f>
        <v>8.7168562421367862E-2</v>
      </c>
      <c r="G368" s="102">
        <f>IF($D$372=0,"",IF(D368="[For completion]","",D368/$D$372))</f>
        <v>6.574051103944431E-2</v>
      </c>
    </row>
    <row r="369" spans="1:7" customFormat="1" x14ac:dyDescent="0.25">
      <c r="A369" s="23" t="s">
        <v>1966</v>
      </c>
      <c r="B369" s="115" t="s">
        <v>1733</v>
      </c>
      <c r="C369" s="96">
        <f>C346-C368</f>
        <v>16336.908053252038</v>
      </c>
      <c r="D369" s="23">
        <f>D346-D368</f>
        <v>7532</v>
      </c>
      <c r="E369" s="29"/>
      <c r="F369" s="102">
        <f>IF($C$372=0,"",IF(C369="[For completion]","",C369/$C$372))</f>
        <v>0.91283143757863217</v>
      </c>
      <c r="G369" s="102">
        <f>IF($D$372=0,"",IF(D369="[For completion]","",D369/$D$372))</f>
        <v>0.93425948896055566</v>
      </c>
    </row>
    <row r="370" spans="1:7" customFormat="1" x14ac:dyDescent="0.25">
      <c r="A370" s="23" t="s">
        <v>1967</v>
      </c>
      <c r="B370" s="40" t="s">
        <v>1151</v>
      </c>
      <c r="C370" s="96"/>
      <c r="D370" s="23"/>
      <c r="E370" s="29"/>
      <c r="F370" s="102">
        <f>IF($C$372=0,"",IF(C370="[For completion]","",C370/$C$372))</f>
        <v>0</v>
      </c>
      <c r="G370" s="102">
        <f>IF($D$372=0,"",IF(D370="[For completion]","",D370/$D$372))</f>
        <v>0</v>
      </c>
    </row>
    <row r="371" spans="1:7" customFormat="1" x14ac:dyDescent="0.25">
      <c r="A371" s="23" t="s">
        <v>1968</v>
      </c>
      <c r="B371" s="23" t="s">
        <v>1543</v>
      </c>
      <c r="C371" s="96"/>
      <c r="D371" s="23"/>
      <c r="E371" s="29"/>
      <c r="F371" s="102">
        <f>IF($C$372=0,"",IF(C371="[For completion]","",C371/$C$372))</f>
        <v>0</v>
      </c>
      <c r="G371" s="102">
        <f>IF($D$372=0,"",IF(D371="[For completion]","",D371/$D$372))</f>
        <v>0</v>
      </c>
    </row>
    <row r="372" spans="1:7" customFormat="1" x14ac:dyDescent="0.25">
      <c r="A372" s="23" t="s">
        <v>1969</v>
      </c>
      <c r="B372" s="40" t="s">
        <v>90</v>
      </c>
      <c r="C372" s="96">
        <f>SUM(C368:C371)</f>
        <v>17896.960359502038</v>
      </c>
      <c r="D372" s="23">
        <f>SUM(D368:D371)</f>
        <v>8062</v>
      </c>
      <c r="E372" s="29"/>
      <c r="F372" s="110">
        <f>SUM(F368:F371)</f>
        <v>1</v>
      </c>
      <c r="G372" s="110">
        <f>SUM(G368:G371)</f>
        <v>1</v>
      </c>
    </row>
    <row r="373" spans="1:7" customFormat="1" x14ac:dyDescent="0.25">
      <c r="A373" s="23" t="s">
        <v>1970</v>
      </c>
      <c r="B373" s="40"/>
      <c r="C373" s="23"/>
      <c r="D373" s="23"/>
      <c r="E373" s="29"/>
      <c r="F373" s="29"/>
      <c r="G373" s="29"/>
    </row>
    <row r="374" spans="1:7" customFormat="1" ht="15" customHeight="1" x14ac:dyDescent="0.25">
      <c r="A374" s="43"/>
      <c r="B374" s="43" t="s">
        <v>2248</v>
      </c>
      <c r="C374" s="43" t="s">
        <v>2144</v>
      </c>
      <c r="D374" s="43" t="s">
        <v>2145</v>
      </c>
      <c r="E374" s="43"/>
      <c r="F374" s="43" t="s">
        <v>2146</v>
      </c>
      <c r="G374" s="43" t="s">
        <v>2262</v>
      </c>
    </row>
    <row r="375" spans="1:7" customFormat="1" x14ac:dyDescent="0.25">
      <c r="A375" s="23" t="s">
        <v>1971</v>
      </c>
      <c r="B375" s="40" t="s">
        <v>1531</v>
      </c>
      <c r="C375" s="96" t="s">
        <v>768</v>
      </c>
      <c r="D375" s="96" t="s">
        <v>768</v>
      </c>
      <c r="E375" s="21"/>
      <c r="F375" s="120" t="s">
        <v>768</v>
      </c>
      <c r="G375" s="120" t="s">
        <v>768</v>
      </c>
    </row>
    <row r="376" spans="1:7" customFormat="1" x14ac:dyDescent="0.25">
      <c r="A376" s="23" t="s">
        <v>1972</v>
      </c>
      <c r="B376" s="40" t="s">
        <v>1532</v>
      </c>
      <c r="C376" s="96" t="s">
        <v>768</v>
      </c>
      <c r="D376" s="96" t="s">
        <v>768</v>
      </c>
      <c r="E376" s="21"/>
      <c r="F376" s="120" t="s">
        <v>768</v>
      </c>
      <c r="G376" s="120" t="s">
        <v>768</v>
      </c>
    </row>
    <row r="377" spans="1:7" customFormat="1" x14ac:dyDescent="0.25">
      <c r="A377" s="23" t="s">
        <v>1973</v>
      </c>
      <c r="B377" s="40" t="s">
        <v>1533</v>
      </c>
      <c r="C377" s="96" t="s">
        <v>768</v>
      </c>
      <c r="D377" s="96" t="s">
        <v>768</v>
      </c>
      <c r="E377" s="21"/>
      <c r="F377" s="120" t="s">
        <v>768</v>
      </c>
      <c r="G377" s="120" t="s">
        <v>768</v>
      </c>
    </row>
    <row r="378" spans="1:7" customFormat="1" x14ac:dyDescent="0.25">
      <c r="A378" s="23" t="s">
        <v>1974</v>
      </c>
      <c r="B378" s="40" t="s">
        <v>1534</v>
      </c>
      <c r="C378" s="96" t="s">
        <v>768</v>
      </c>
      <c r="D378" s="96" t="s">
        <v>768</v>
      </c>
      <c r="E378" s="21"/>
      <c r="F378" s="120" t="s">
        <v>768</v>
      </c>
      <c r="G378" s="120" t="s">
        <v>768</v>
      </c>
    </row>
    <row r="379" spans="1:7" customFormat="1" x14ac:dyDescent="0.25">
      <c r="A379" s="23" t="s">
        <v>1975</v>
      </c>
      <c r="B379" s="40" t="s">
        <v>1535</v>
      </c>
      <c r="C379" s="96" t="s">
        <v>768</v>
      </c>
      <c r="D379" s="96" t="s">
        <v>768</v>
      </c>
      <c r="E379" s="21"/>
      <c r="F379" s="120" t="s">
        <v>768</v>
      </c>
      <c r="G379" s="120" t="s">
        <v>768</v>
      </c>
    </row>
    <row r="380" spans="1:7" customFormat="1" x14ac:dyDescent="0.25">
      <c r="A380" s="23" t="s">
        <v>1976</v>
      </c>
      <c r="B380" s="40" t="s">
        <v>1536</v>
      </c>
      <c r="C380" s="96" t="s">
        <v>768</v>
      </c>
      <c r="D380" s="96" t="s">
        <v>768</v>
      </c>
      <c r="E380" s="21"/>
      <c r="F380" s="120" t="s">
        <v>768</v>
      </c>
      <c r="G380" s="120" t="s">
        <v>768</v>
      </c>
    </row>
    <row r="381" spans="1:7" customFormat="1" x14ac:dyDescent="0.25">
      <c r="A381" s="23" t="s">
        <v>1977</v>
      </c>
      <c r="B381" s="40" t="s">
        <v>1151</v>
      </c>
      <c r="C381" s="96" t="s">
        <v>768</v>
      </c>
      <c r="D381" s="96" t="s">
        <v>768</v>
      </c>
      <c r="E381" s="21"/>
      <c r="F381" s="120" t="s">
        <v>768</v>
      </c>
      <c r="G381" s="120" t="s">
        <v>768</v>
      </c>
    </row>
    <row r="382" spans="1:7" customFormat="1" x14ac:dyDescent="0.25">
      <c r="A382" s="23" t="s">
        <v>1978</v>
      </c>
      <c r="B382" s="40" t="s">
        <v>90</v>
      </c>
      <c r="C382" s="96">
        <f>SUM(C375:C381)</f>
        <v>0</v>
      </c>
      <c r="D382" s="96">
        <f>SUM(D375:D381)</f>
        <v>0</v>
      </c>
      <c r="E382" s="21"/>
      <c r="F382" s="120"/>
      <c r="G382" s="102"/>
    </row>
    <row r="383" spans="1:7" customFormat="1" x14ac:dyDescent="0.25">
      <c r="A383" s="23" t="s">
        <v>1979</v>
      </c>
      <c r="B383" s="40" t="s">
        <v>2143</v>
      </c>
      <c r="C383" s="23"/>
      <c r="D383" s="23"/>
      <c r="E383" s="21"/>
      <c r="F383" s="120" t="s">
        <v>768</v>
      </c>
      <c r="G383" s="102" t="str">
        <f>IF($D$393=0,"",IF(D382="[For completion]","",D382/$D$393))</f>
        <v/>
      </c>
    </row>
    <row r="384" spans="1:7" customFormat="1" x14ac:dyDescent="0.25">
      <c r="A384" s="23" t="s">
        <v>1980</v>
      </c>
      <c r="B384" s="23"/>
      <c r="C384" s="23"/>
      <c r="D384" s="23"/>
      <c r="E384" s="23"/>
      <c r="F384" s="23"/>
      <c r="G384" s="102" t="str">
        <f>IF($D$393=0,"",IF(D383="[For completion]","",D383/$D$393))</f>
        <v/>
      </c>
    </row>
    <row r="385" spans="1:7" customFormat="1" x14ac:dyDescent="0.25">
      <c r="A385" s="23" t="s">
        <v>1981</v>
      </c>
      <c r="B385" s="40"/>
      <c r="C385" s="96"/>
      <c r="D385" s="23"/>
      <c r="E385" s="21"/>
      <c r="F385" s="102"/>
      <c r="G385" s="102" t="str">
        <f t="shared" ref="G385:G393" si="18">IF($D$393=0,"",IF(D385="[For completion]","",D385/$D$393))</f>
        <v/>
      </c>
    </row>
    <row r="386" spans="1:7" customFormat="1" x14ac:dyDescent="0.25">
      <c r="A386" s="23" t="s">
        <v>1982</v>
      </c>
      <c r="B386" s="40"/>
      <c r="C386" s="96"/>
      <c r="D386" s="23"/>
      <c r="E386" s="21"/>
      <c r="F386" s="102"/>
      <c r="G386" s="102" t="str">
        <f t="shared" si="18"/>
        <v/>
      </c>
    </row>
    <row r="387" spans="1:7" customFormat="1" x14ac:dyDescent="0.25">
      <c r="A387" s="23" t="s">
        <v>1983</v>
      </c>
      <c r="B387" s="40"/>
      <c r="C387" s="96"/>
      <c r="D387" s="23"/>
      <c r="E387" s="21"/>
      <c r="F387" s="102"/>
      <c r="G387" s="102" t="str">
        <f t="shared" si="18"/>
        <v/>
      </c>
    </row>
    <row r="388" spans="1:7" customFormat="1" x14ac:dyDescent="0.25">
      <c r="A388" s="23" t="s">
        <v>1984</v>
      </c>
      <c r="B388" s="40"/>
      <c r="C388" s="96"/>
      <c r="D388" s="23"/>
      <c r="E388" s="21"/>
      <c r="F388" s="102"/>
      <c r="G388" s="102" t="str">
        <f t="shared" si="18"/>
        <v/>
      </c>
    </row>
    <row r="389" spans="1:7" customFormat="1" x14ac:dyDescent="0.25">
      <c r="A389" s="23" t="s">
        <v>1985</v>
      </c>
      <c r="B389" s="40"/>
      <c r="C389" s="96"/>
      <c r="D389" s="23"/>
      <c r="E389" s="21"/>
      <c r="F389" s="102"/>
      <c r="G389" s="102" t="str">
        <f t="shared" si="18"/>
        <v/>
      </c>
    </row>
    <row r="390" spans="1:7" customFormat="1" x14ac:dyDescent="0.25">
      <c r="A390" s="23" t="s">
        <v>1986</v>
      </c>
      <c r="B390" s="40"/>
      <c r="C390" s="96"/>
      <c r="D390" s="23"/>
      <c r="E390" s="21"/>
      <c r="F390" s="102"/>
      <c r="G390" s="102" t="str">
        <f t="shared" si="18"/>
        <v/>
      </c>
    </row>
    <row r="391" spans="1:7" customFormat="1" x14ac:dyDescent="0.25">
      <c r="A391" s="23" t="s">
        <v>1987</v>
      </c>
      <c r="B391" s="40"/>
      <c r="C391" s="96"/>
      <c r="D391" s="23"/>
      <c r="E391" s="21"/>
      <c r="F391" s="102"/>
      <c r="G391" s="102" t="str">
        <f t="shared" si="18"/>
        <v/>
      </c>
    </row>
    <row r="392" spans="1:7" customFormat="1" x14ac:dyDescent="0.25">
      <c r="A392" s="23" t="s">
        <v>1988</v>
      </c>
      <c r="B392" s="40"/>
      <c r="C392" s="96"/>
      <c r="D392" s="23"/>
      <c r="E392" s="21"/>
      <c r="F392" s="102"/>
      <c r="G392" s="102" t="str">
        <f t="shared" si="18"/>
        <v/>
      </c>
    </row>
    <row r="393" spans="1:7" customFormat="1" x14ac:dyDescent="0.25">
      <c r="A393" s="23" t="s">
        <v>1989</v>
      </c>
      <c r="B393" s="40"/>
      <c r="C393" s="96"/>
      <c r="D393" s="23"/>
      <c r="E393" s="21"/>
      <c r="F393" s="102"/>
      <c r="G393" s="102" t="str">
        <f t="shared" si="18"/>
        <v/>
      </c>
    </row>
    <row r="394" spans="1:7" customFormat="1" x14ac:dyDescent="0.25">
      <c r="A394" s="23" t="s">
        <v>1990</v>
      </c>
      <c r="B394" s="23"/>
      <c r="C394" s="133"/>
      <c r="D394" s="23"/>
      <c r="E394" s="21"/>
      <c r="F394" s="21"/>
      <c r="G394" s="21"/>
    </row>
    <row r="395" spans="1:7" customFormat="1" x14ac:dyDescent="0.25">
      <c r="A395" s="23" t="s">
        <v>1991</v>
      </c>
      <c r="B395" s="23"/>
      <c r="C395" s="133"/>
      <c r="D395" s="23"/>
      <c r="E395" s="21"/>
      <c r="F395" s="21"/>
      <c r="G395" s="21"/>
    </row>
    <row r="396" spans="1:7" customFormat="1" x14ac:dyDescent="0.25">
      <c r="A396" s="23" t="s">
        <v>1992</v>
      </c>
      <c r="B396" s="23"/>
      <c r="C396" s="133"/>
      <c r="D396" s="23"/>
      <c r="E396" s="21"/>
      <c r="F396" s="21"/>
      <c r="G396" s="21"/>
    </row>
    <row r="397" spans="1:7" customFormat="1" x14ac:dyDescent="0.25">
      <c r="A397" s="23" t="s">
        <v>1993</v>
      </c>
      <c r="B397" s="23"/>
      <c r="C397" s="133"/>
      <c r="D397" s="23"/>
      <c r="E397" s="21"/>
      <c r="F397" s="21"/>
      <c r="G397" s="21"/>
    </row>
    <row r="398" spans="1:7" customFormat="1" x14ac:dyDescent="0.25">
      <c r="A398" s="23" t="s">
        <v>1994</v>
      </c>
      <c r="B398" s="23"/>
      <c r="C398" s="133"/>
      <c r="D398" s="23"/>
      <c r="E398" s="21"/>
      <c r="F398" s="21"/>
      <c r="G398" s="21"/>
    </row>
    <row r="399" spans="1:7" customFormat="1" x14ac:dyDescent="0.25">
      <c r="A399" s="23" t="s">
        <v>1995</v>
      </c>
      <c r="B399" s="23"/>
      <c r="C399" s="133"/>
      <c r="D399" s="23"/>
      <c r="E399" s="21"/>
      <c r="F399" s="21"/>
      <c r="G399" s="21"/>
    </row>
    <row r="400" spans="1:7" customFormat="1" x14ac:dyDescent="0.25">
      <c r="A400" s="23" t="s">
        <v>1996</v>
      </c>
      <c r="B400" s="23"/>
      <c r="C400" s="133"/>
      <c r="D400" s="23"/>
      <c r="E400" s="21"/>
      <c r="F400" s="21"/>
      <c r="G400" s="21"/>
    </row>
    <row r="401" spans="1:7" customFormat="1" x14ac:dyDescent="0.25">
      <c r="A401" s="23" t="s">
        <v>1997</v>
      </c>
      <c r="B401" s="23"/>
      <c r="C401" s="133"/>
      <c r="D401" s="23"/>
      <c r="E401" s="21"/>
      <c r="F401" s="21"/>
      <c r="G401" s="21"/>
    </row>
    <row r="402" spans="1:7" customFormat="1" x14ac:dyDescent="0.25">
      <c r="A402" s="23" t="s">
        <v>1998</v>
      </c>
      <c r="B402" s="23"/>
      <c r="C402" s="133"/>
      <c r="D402" s="23"/>
      <c r="E402" s="21"/>
      <c r="F402" s="21"/>
      <c r="G402" s="21"/>
    </row>
    <row r="403" spans="1:7" customFormat="1" x14ac:dyDescent="0.25">
      <c r="A403" s="23" t="s">
        <v>1999</v>
      </c>
      <c r="B403" s="23"/>
      <c r="C403" s="133"/>
      <c r="D403" s="23"/>
      <c r="E403" s="21"/>
      <c r="F403" s="21"/>
      <c r="G403" s="21"/>
    </row>
    <row r="404" spans="1:7" customFormat="1" x14ac:dyDescent="0.25">
      <c r="A404" s="23" t="s">
        <v>2000</v>
      </c>
      <c r="B404" s="23"/>
      <c r="C404" s="133"/>
      <c r="D404" s="23"/>
      <c r="E404" s="21"/>
      <c r="F404" s="21"/>
      <c r="G404" s="21"/>
    </row>
    <row r="405" spans="1:7" customFormat="1" x14ac:dyDescent="0.25">
      <c r="A405" s="23" t="s">
        <v>2001</v>
      </c>
      <c r="B405" s="23"/>
      <c r="C405" s="133"/>
      <c r="D405" s="23"/>
      <c r="E405" s="21"/>
      <c r="F405" s="21"/>
      <c r="G405" s="21"/>
    </row>
    <row r="406" spans="1:7" customFormat="1" x14ac:dyDescent="0.25">
      <c r="A406" s="23" t="s">
        <v>2002</v>
      </c>
      <c r="B406" s="23"/>
      <c r="C406" s="133"/>
      <c r="D406" s="23"/>
      <c r="E406" s="21"/>
      <c r="F406" s="21"/>
      <c r="G406" s="21"/>
    </row>
    <row r="407" spans="1:7" customFormat="1" x14ac:dyDescent="0.25">
      <c r="A407" s="23" t="s">
        <v>2003</v>
      </c>
      <c r="B407" s="23"/>
      <c r="C407" s="133"/>
      <c r="D407" s="23"/>
      <c r="E407" s="21"/>
      <c r="F407" s="21"/>
      <c r="G407" s="21"/>
    </row>
    <row r="408" spans="1:7" customFormat="1" x14ac:dyDescent="0.25">
      <c r="A408" s="23" t="s">
        <v>2004</v>
      </c>
      <c r="B408" s="23"/>
      <c r="C408" s="133"/>
      <c r="D408" s="23"/>
      <c r="E408" s="21"/>
      <c r="F408" s="21"/>
      <c r="G408" s="21"/>
    </row>
    <row r="409" spans="1:7" customFormat="1" x14ac:dyDescent="0.25">
      <c r="A409" s="23" t="s">
        <v>2005</v>
      </c>
      <c r="B409" s="23"/>
      <c r="C409" s="133"/>
      <c r="D409" s="23"/>
      <c r="E409" s="21"/>
      <c r="F409" s="21"/>
      <c r="G409" s="21"/>
    </row>
    <row r="410" spans="1:7" customFormat="1" x14ac:dyDescent="0.25">
      <c r="A410" s="23" t="s">
        <v>2006</v>
      </c>
      <c r="B410" s="23"/>
      <c r="C410" s="133"/>
      <c r="D410" s="23"/>
      <c r="E410" s="21"/>
      <c r="F410" s="21"/>
      <c r="G410" s="21"/>
    </row>
    <row r="411" spans="1:7" customFormat="1" x14ac:dyDescent="0.25">
      <c r="A411" s="23" t="s">
        <v>2007</v>
      </c>
      <c r="B411" s="23"/>
      <c r="C411" s="133"/>
      <c r="D411" s="23"/>
      <c r="E411" s="21"/>
      <c r="F411" s="21"/>
      <c r="G411" s="21"/>
    </row>
    <row r="412" spans="1:7" customFormat="1" x14ac:dyDescent="0.25">
      <c r="A412" s="23" t="s">
        <v>2008</v>
      </c>
      <c r="B412" s="23"/>
      <c r="C412" s="133"/>
      <c r="D412" s="23"/>
      <c r="E412" s="21"/>
      <c r="F412" s="21"/>
      <c r="G412" s="21"/>
    </row>
    <row r="413" spans="1:7" customFormat="1" x14ac:dyDescent="0.25">
      <c r="A413" s="23" t="s">
        <v>2009</v>
      </c>
      <c r="B413" s="23"/>
      <c r="C413" s="133"/>
      <c r="D413" s="23"/>
      <c r="E413" s="21"/>
      <c r="F413" s="21"/>
      <c r="G413" s="21"/>
    </row>
    <row r="414" spans="1:7" customFormat="1" x14ac:dyDescent="0.25">
      <c r="A414" s="23" t="s">
        <v>2010</v>
      </c>
      <c r="B414" s="23"/>
      <c r="C414" s="133"/>
      <c r="D414" s="23"/>
      <c r="E414" s="21"/>
      <c r="F414" s="21"/>
      <c r="G414" s="21"/>
    </row>
    <row r="415" spans="1:7" customFormat="1" x14ac:dyDescent="0.25">
      <c r="A415" s="23" t="s">
        <v>2011</v>
      </c>
      <c r="B415" s="23"/>
      <c r="C415" s="133"/>
      <c r="D415" s="23"/>
      <c r="E415" s="21"/>
      <c r="F415" s="21"/>
      <c r="G415" s="21"/>
    </row>
    <row r="416" spans="1:7" customFormat="1" x14ac:dyDescent="0.25">
      <c r="A416" s="23" t="s">
        <v>2012</v>
      </c>
      <c r="B416" s="23"/>
      <c r="C416" s="133"/>
      <c r="D416" s="23"/>
      <c r="E416" s="21"/>
      <c r="F416" s="21"/>
      <c r="G416" s="21"/>
    </row>
    <row r="417" spans="1:7" customFormat="1" x14ac:dyDescent="0.25">
      <c r="A417" s="23" t="s">
        <v>2013</v>
      </c>
      <c r="B417" s="23"/>
      <c r="C417" s="133"/>
      <c r="D417" s="23"/>
      <c r="E417" s="21"/>
      <c r="F417" s="21"/>
      <c r="G417" s="21"/>
    </row>
    <row r="418" spans="1:7" customFormat="1" x14ac:dyDescent="0.25">
      <c r="A418" s="23" t="s">
        <v>2014</v>
      </c>
      <c r="B418" s="23"/>
      <c r="C418" s="133"/>
      <c r="D418" s="23"/>
      <c r="E418" s="21"/>
      <c r="F418" s="21"/>
      <c r="G418" s="21"/>
    </row>
    <row r="419" spans="1:7" customFormat="1" x14ac:dyDescent="0.25">
      <c r="A419" s="23" t="s">
        <v>2015</v>
      </c>
      <c r="B419" s="23"/>
      <c r="C419" s="133"/>
      <c r="D419" s="23"/>
      <c r="E419" s="21"/>
      <c r="F419" s="21"/>
      <c r="G419" s="21"/>
    </row>
    <row r="420" spans="1:7" customFormat="1" x14ac:dyDescent="0.25">
      <c r="A420" s="23" t="s">
        <v>2016</v>
      </c>
      <c r="B420" s="23"/>
      <c r="C420" s="133"/>
      <c r="D420" s="23"/>
      <c r="E420" s="21"/>
      <c r="F420" s="21"/>
      <c r="G420" s="21"/>
    </row>
    <row r="421" spans="1:7" customFormat="1" x14ac:dyDescent="0.25">
      <c r="A421" s="23" t="s">
        <v>2017</v>
      </c>
      <c r="B421" s="23"/>
      <c r="C421" s="133"/>
      <c r="D421" s="23"/>
      <c r="E421" s="21"/>
      <c r="F421" s="21"/>
      <c r="G421" s="21"/>
    </row>
    <row r="422" spans="1:7" customFormat="1" x14ac:dyDescent="0.25">
      <c r="A422" s="23" t="s">
        <v>2018</v>
      </c>
      <c r="B422" s="23"/>
      <c r="C422" s="133"/>
      <c r="D422" s="23"/>
      <c r="E422" s="21"/>
      <c r="F422" s="21"/>
      <c r="G422" s="21"/>
    </row>
    <row r="423" spans="1:7" ht="18.55" x14ac:dyDescent="0.25">
      <c r="A423" s="89"/>
      <c r="B423" s="114" t="s">
        <v>397</v>
      </c>
      <c r="C423" s="89"/>
      <c r="D423" s="89"/>
      <c r="E423" s="89"/>
      <c r="F423" s="91"/>
      <c r="G423" s="91"/>
    </row>
    <row r="424" spans="1:7" ht="15" customHeight="1" x14ac:dyDescent="0.25">
      <c r="A424" s="42"/>
      <c r="B424" s="42" t="s">
        <v>1782</v>
      </c>
      <c r="C424" s="42" t="s">
        <v>597</v>
      </c>
      <c r="D424" s="42" t="s">
        <v>598</v>
      </c>
      <c r="E424" s="42"/>
      <c r="F424" s="42" t="s">
        <v>432</v>
      </c>
      <c r="G424" s="42" t="s">
        <v>599</v>
      </c>
    </row>
    <row r="425" spans="1:7" x14ac:dyDescent="0.25">
      <c r="A425" s="23" t="s">
        <v>1565</v>
      </c>
      <c r="B425" s="23" t="s">
        <v>601</v>
      </c>
      <c r="C425" s="96" t="s">
        <v>32</v>
      </c>
      <c r="D425" s="37"/>
      <c r="E425" s="37"/>
      <c r="F425" s="54"/>
      <c r="G425" s="54"/>
    </row>
    <row r="426" spans="1:7" x14ac:dyDescent="0.25">
      <c r="A426" s="37"/>
      <c r="D426" s="37"/>
      <c r="E426" s="37"/>
      <c r="F426" s="54"/>
      <c r="G426" s="54"/>
    </row>
    <row r="427" spans="1:7" x14ac:dyDescent="0.25">
      <c r="B427" s="23" t="s">
        <v>602</v>
      </c>
      <c r="D427" s="37"/>
      <c r="E427" s="37"/>
      <c r="F427" s="54"/>
      <c r="G427" s="54"/>
    </row>
    <row r="428" spans="1:7" x14ac:dyDescent="0.25">
      <c r="A428" s="23" t="s">
        <v>1566</v>
      </c>
      <c r="B428" s="40" t="s">
        <v>524</v>
      </c>
      <c r="C428" s="96" t="s">
        <v>32</v>
      </c>
      <c r="D428" s="97" t="s">
        <v>32</v>
      </c>
      <c r="E428" s="37"/>
      <c r="F428" s="102" t="str">
        <f t="shared" ref="F428:F451" si="19">IF($C$452=0,"",IF(C428="[for completion]","",C428/$C$452))</f>
        <v/>
      </c>
      <c r="G428" s="102" t="str">
        <f t="shared" ref="G428:G451" si="20">IF($D$452=0,"",IF(D428="[for completion]","",D428/$D$452))</f>
        <v/>
      </c>
    </row>
    <row r="429" spans="1:7" x14ac:dyDescent="0.25">
      <c r="A429" s="23" t="s">
        <v>1567</v>
      </c>
      <c r="B429" s="40" t="s">
        <v>524</v>
      </c>
      <c r="C429" s="96" t="s">
        <v>32</v>
      </c>
      <c r="D429" s="97" t="s">
        <v>32</v>
      </c>
      <c r="E429" s="37"/>
      <c r="F429" s="102" t="str">
        <f t="shared" si="19"/>
        <v/>
      </c>
      <c r="G429" s="102" t="str">
        <f t="shared" si="20"/>
        <v/>
      </c>
    </row>
    <row r="430" spans="1:7" x14ac:dyDescent="0.25">
      <c r="A430" s="23" t="s">
        <v>1568</v>
      </c>
      <c r="B430" s="40" t="s">
        <v>524</v>
      </c>
      <c r="C430" s="96" t="s">
        <v>32</v>
      </c>
      <c r="D430" s="97" t="s">
        <v>32</v>
      </c>
      <c r="E430" s="37"/>
      <c r="F430" s="102" t="str">
        <f t="shared" si="19"/>
        <v/>
      </c>
      <c r="G430" s="102" t="str">
        <f t="shared" si="20"/>
        <v/>
      </c>
    </row>
    <row r="431" spans="1:7" x14ac:dyDescent="0.25">
      <c r="A431" s="23" t="s">
        <v>1569</v>
      </c>
      <c r="B431" s="40" t="s">
        <v>524</v>
      </c>
      <c r="C431" s="96" t="s">
        <v>32</v>
      </c>
      <c r="D431" s="97" t="s">
        <v>32</v>
      </c>
      <c r="E431" s="37"/>
      <c r="F431" s="102" t="str">
        <f t="shared" si="19"/>
        <v/>
      </c>
      <c r="G431" s="102" t="str">
        <f t="shared" si="20"/>
        <v/>
      </c>
    </row>
    <row r="432" spans="1:7" x14ac:dyDescent="0.25">
      <c r="A432" s="23" t="s">
        <v>1570</v>
      </c>
      <c r="B432" s="40" t="s">
        <v>524</v>
      </c>
      <c r="C432" s="96" t="s">
        <v>32</v>
      </c>
      <c r="D432" s="97" t="s">
        <v>32</v>
      </c>
      <c r="E432" s="37"/>
      <c r="F432" s="102" t="str">
        <f t="shared" si="19"/>
        <v/>
      </c>
      <c r="G432" s="102" t="str">
        <f t="shared" si="20"/>
        <v/>
      </c>
    </row>
    <row r="433" spans="1:7" x14ac:dyDescent="0.25">
      <c r="A433" s="23" t="s">
        <v>1571</v>
      </c>
      <c r="B433" s="40" t="s">
        <v>524</v>
      </c>
      <c r="C433" s="96" t="s">
        <v>32</v>
      </c>
      <c r="D433" s="97" t="s">
        <v>32</v>
      </c>
      <c r="E433" s="37"/>
      <c r="F433" s="102" t="str">
        <f t="shared" si="19"/>
        <v/>
      </c>
      <c r="G433" s="102" t="str">
        <f t="shared" si="20"/>
        <v/>
      </c>
    </row>
    <row r="434" spans="1:7" x14ac:dyDescent="0.25">
      <c r="A434" s="23" t="s">
        <v>1572</v>
      </c>
      <c r="B434" s="40" t="s">
        <v>524</v>
      </c>
      <c r="C434" s="96" t="s">
        <v>32</v>
      </c>
      <c r="D434" s="97" t="s">
        <v>32</v>
      </c>
      <c r="E434" s="37"/>
      <c r="F434" s="102" t="str">
        <f t="shared" si="19"/>
        <v/>
      </c>
      <c r="G434" s="102" t="str">
        <f t="shared" si="20"/>
        <v/>
      </c>
    </row>
    <row r="435" spans="1:7" x14ac:dyDescent="0.25">
      <c r="A435" s="23" t="s">
        <v>1573</v>
      </c>
      <c r="B435" s="40" t="s">
        <v>524</v>
      </c>
      <c r="C435" s="96" t="s">
        <v>32</v>
      </c>
      <c r="D435" s="97" t="s">
        <v>32</v>
      </c>
      <c r="E435" s="37"/>
      <c r="F435" s="102" t="str">
        <f t="shared" si="19"/>
        <v/>
      </c>
      <c r="G435" s="102" t="str">
        <f t="shared" si="20"/>
        <v/>
      </c>
    </row>
    <row r="436" spans="1:7" x14ac:dyDescent="0.25">
      <c r="A436" s="23" t="s">
        <v>1574</v>
      </c>
      <c r="B436" s="40" t="s">
        <v>524</v>
      </c>
      <c r="C436" s="96" t="s">
        <v>32</v>
      </c>
      <c r="D436" s="97" t="s">
        <v>32</v>
      </c>
      <c r="E436" s="37"/>
      <c r="F436" s="102" t="str">
        <f t="shared" si="19"/>
        <v/>
      </c>
      <c r="G436" s="102" t="str">
        <f t="shared" si="20"/>
        <v/>
      </c>
    </row>
    <row r="437" spans="1:7" x14ac:dyDescent="0.25">
      <c r="A437" s="23" t="s">
        <v>1783</v>
      </c>
      <c r="B437" s="40" t="s">
        <v>524</v>
      </c>
      <c r="C437" s="96" t="s">
        <v>32</v>
      </c>
      <c r="D437" s="97" t="s">
        <v>32</v>
      </c>
      <c r="E437" s="40"/>
      <c r="F437" s="102" t="str">
        <f t="shared" si="19"/>
        <v/>
      </c>
      <c r="G437" s="102" t="str">
        <f t="shared" si="20"/>
        <v/>
      </c>
    </row>
    <row r="438" spans="1:7" x14ac:dyDescent="0.25">
      <c r="A438" s="23" t="s">
        <v>1784</v>
      </c>
      <c r="B438" s="40" t="s">
        <v>524</v>
      </c>
      <c r="C438" s="96" t="s">
        <v>32</v>
      </c>
      <c r="D438" s="97" t="s">
        <v>32</v>
      </c>
      <c r="E438" s="40"/>
      <c r="F438" s="102" t="str">
        <f t="shared" si="19"/>
        <v/>
      </c>
      <c r="G438" s="102" t="str">
        <f t="shared" si="20"/>
        <v/>
      </c>
    </row>
    <row r="439" spans="1:7" x14ac:dyDescent="0.25">
      <c r="A439" s="23" t="s">
        <v>1785</v>
      </c>
      <c r="B439" s="40" t="s">
        <v>524</v>
      </c>
      <c r="C439" s="96" t="s">
        <v>32</v>
      </c>
      <c r="D439" s="97" t="s">
        <v>32</v>
      </c>
      <c r="E439" s="40"/>
      <c r="F439" s="102" t="str">
        <f t="shared" si="19"/>
        <v/>
      </c>
      <c r="G439" s="102" t="str">
        <f t="shared" si="20"/>
        <v/>
      </c>
    </row>
    <row r="440" spans="1:7" x14ac:dyDescent="0.25">
      <c r="A440" s="23" t="s">
        <v>1786</v>
      </c>
      <c r="B440" s="40" t="s">
        <v>524</v>
      </c>
      <c r="C440" s="96" t="s">
        <v>32</v>
      </c>
      <c r="D440" s="97" t="s">
        <v>32</v>
      </c>
      <c r="E440" s="40"/>
      <c r="F440" s="102" t="str">
        <f t="shared" si="19"/>
        <v/>
      </c>
      <c r="G440" s="102" t="str">
        <f t="shared" si="20"/>
        <v/>
      </c>
    </row>
    <row r="441" spans="1:7" x14ac:dyDescent="0.25">
      <c r="A441" s="23" t="s">
        <v>1787</v>
      </c>
      <c r="B441" s="40" t="s">
        <v>524</v>
      </c>
      <c r="C441" s="96" t="s">
        <v>32</v>
      </c>
      <c r="D441" s="97" t="s">
        <v>32</v>
      </c>
      <c r="E441" s="40"/>
      <c r="F441" s="102" t="str">
        <f t="shared" si="19"/>
        <v/>
      </c>
      <c r="G441" s="102" t="str">
        <f t="shared" si="20"/>
        <v/>
      </c>
    </row>
    <row r="442" spans="1:7" x14ac:dyDescent="0.25">
      <c r="A442" s="23" t="s">
        <v>1788</v>
      </c>
      <c r="B442" s="40" t="s">
        <v>524</v>
      </c>
      <c r="C442" s="96" t="s">
        <v>32</v>
      </c>
      <c r="D442" s="97" t="s">
        <v>32</v>
      </c>
      <c r="E442" s="40"/>
      <c r="F442" s="102" t="str">
        <f t="shared" si="19"/>
        <v/>
      </c>
      <c r="G442" s="102" t="str">
        <f t="shared" si="20"/>
        <v/>
      </c>
    </row>
    <row r="443" spans="1:7" x14ac:dyDescent="0.25">
      <c r="A443" s="23" t="s">
        <v>1789</v>
      </c>
      <c r="B443" s="40" t="s">
        <v>524</v>
      </c>
      <c r="C443" s="96" t="s">
        <v>32</v>
      </c>
      <c r="D443" s="97" t="s">
        <v>32</v>
      </c>
      <c r="F443" s="102" t="str">
        <f t="shared" si="19"/>
        <v/>
      </c>
      <c r="G443" s="102" t="str">
        <f t="shared" si="20"/>
        <v/>
      </c>
    </row>
    <row r="444" spans="1:7" x14ac:dyDescent="0.25">
      <c r="A444" s="23" t="s">
        <v>1790</v>
      </c>
      <c r="B444" s="40" t="s">
        <v>524</v>
      </c>
      <c r="C444" s="96" t="s">
        <v>32</v>
      </c>
      <c r="D444" s="97" t="s">
        <v>32</v>
      </c>
      <c r="E444" s="87"/>
      <c r="F444" s="102" t="str">
        <f t="shared" si="19"/>
        <v/>
      </c>
      <c r="G444" s="102" t="str">
        <f t="shared" si="20"/>
        <v/>
      </c>
    </row>
    <row r="445" spans="1:7" x14ac:dyDescent="0.25">
      <c r="A445" s="23" t="s">
        <v>1791</v>
      </c>
      <c r="B445" s="40" t="s">
        <v>524</v>
      </c>
      <c r="C445" s="96" t="s">
        <v>32</v>
      </c>
      <c r="D445" s="97" t="s">
        <v>32</v>
      </c>
      <c r="E445" s="87"/>
      <c r="F445" s="102" t="str">
        <f t="shared" si="19"/>
        <v/>
      </c>
      <c r="G445" s="102" t="str">
        <f t="shared" si="20"/>
        <v/>
      </c>
    </row>
    <row r="446" spans="1:7" x14ac:dyDescent="0.25">
      <c r="A446" s="23" t="s">
        <v>1792</v>
      </c>
      <c r="B446" s="40" t="s">
        <v>524</v>
      </c>
      <c r="C446" s="96" t="s">
        <v>32</v>
      </c>
      <c r="D446" s="97" t="s">
        <v>32</v>
      </c>
      <c r="E446" s="87"/>
      <c r="F446" s="102" t="str">
        <f t="shared" si="19"/>
        <v/>
      </c>
      <c r="G446" s="102" t="str">
        <f t="shared" si="20"/>
        <v/>
      </c>
    </row>
    <row r="447" spans="1:7" x14ac:dyDescent="0.25">
      <c r="A447" s="23" t="s">
        <v>1793</v>
      </c>
      <c r="B447" s="40" t="s">
        <v>524</v>
      </c>
      <c r="C447" s="96" t="s">
        <v>32</v>
      </c>
      <c r="D447" s="97" t="s">
        <v>32</v>
      </c>
      <c r="E447" s="87"/>
      <c r="F447" s="102" t="str">
        <f t="shared" si="19"/>
        <v/>
      </c>
      <c r="G447" s="102" t="str">
        <f t="shared" si="20"/>
        <v/>
      </c>
    </row>
    <row r="448" spans="1:7" x14ac:dyDescent="0.25">
      <c r="A448" s="23" t="s">
        <v>1794</v>
      </c>
      <c r="B448" s="40" t="s">
        <v>524</v>
      </c>
      <c r="C448" s="96" t="s">
        <v>32</v>
      </c>
      <c r="D448" s="97" t="s">
        <v>32</v>
      </c>
      <c r="E448" s="87"/>
      <c r="F448" s="102" t="str">
        <f t="shared" si="19"/>
        <v/>
      </c>
      <c r="G448" s="102" t="str">
        <f t="shared" si="20"/>
        <v/>
      </c>
    </row>
    <row r="449" spans="1:7" x14ac:dyDescent="0.25">
      <c r="A449" s="23" t="s">
        <v>1795</v>
      </c>
      <c r="B449" s="40" t="s">
        <v>524</v>
      </c>
      <c r="C449" s="96" t="s">
        <v>32</v>
      </c>
      <c r="D449" s="97" t="s">
        <v>32</v>
      </c>
      <c r="E449" s="87"/>
      <c r="F449" s="102" t="str">
        <f t="shared" si="19"/>
        <v/>
      </c>
      <c r="G449" s="102" t="str">
        <f t="shared" si="20"/>
        <v/>
      </c>
    </row>
    <row r="450" spans="1:7" x14ac:dyDescent="0.25">
      <c r="A450" s="23" t="s">
        <v>1796</v>
      </c>
      <c r="B450" s="40" t="s">
        <v>524</v>
      </c>
      <c r="C450" s="96" t="s">
        <v>32</v>
      </c>
      <c r="D450" s="97" t="s">
        <v>32</v>
      </c>
      <c r="E450" s="87"/>
      <c r="F450" s="102" t="str">
        <f t="shared" si="19"/>
        <v/>
      </c>
      <c r="G450" s="102" t="str">
        <f t="shared" si="20"/>
        <v/>
      </c>
    </row>
    <row r="451" spans="1:7" x14ac:dyDescent="0.25">
      <c r="A451" s="23" t="s">
        <v>1797</v>
      </c>
      <c r="B451" s="40" t="s">
        <v>524</v>
      </c>
      <c r="C451" s="96" t="s">
        <v>32</v>
      </c>
      <c r="D451" s="97" t="s">
        <v>32</v>
      </c>
      <c r="E451" s="87"/>
      <c r="F451" s="102" t="str">
        <f t="shared" si="19"/>
        <v/>
      </c>
      <c r="G451" s="102" t="str">
        <f t="shared" si="20"/>
        <v/>
      </c>
    </row>
    <row r="452" spans="1:7" x14ac:dyDescent="0.25">
      <c r="A452" s="23" t="s">
        <v>1798</v>
      </c>
      <c r="B452" s="40" t="s">
        <v>90</v>
      </c>
      <c r="C452" s="98">
        <f>SUM(C428:C451)</f>
        <v>0</v>
      </c>
      <c r="D452" s="47">
        <f>SUM(D428:D451)</f>
        <v>0</v>
      </c>
      <c r="E452" s="87"/>
      <c r="F452" s="111">
        <f>SUM(F428:F451)</f>
        <v>0</v>
      </c>
      <c r="G452" s="111">
        <f>SUM(G428:G451)</f>
        <v>0</v>
      </c>
    </row>
    <row r="453" spans="1:7" ht="15" customHeight="1" x14ac:dyDescent="0.25">
      <c r="A453" s="42"/>
      <c r="B453" s="42" t="s">
        <v>1799</v>
      </c>
      <c r="C453" s="42" t="s">
        <v>597</v>
      </c>
      <c r="D453" s="42" t="s">
        <v>598</v>
      </c>
      <c r="E453" s="42"/>
      <c r="F453" s="42" t="s">
        <v>432</v>
      </c>
      <c r="G453" s="42" t="s">
        <v>599</v>
      </c>
    </row>
    <row r="454" spans="1:7" x14ac:dyDescent="0.25">
      <c r="A454" s="23" t="s">
        <v>1575</v>
      </c>
      <c r="B454" s="23" t="s">
        <v>630</v>
      </c>
      <c r="C454" s="93" t="s">
        <v>32</v>
      </c>
      <c r="G454" s="23"/>
    </row>
    <row r="455" spans="1:7" x14ac:dyDescent="0.25">
      <c r="G455" s="23"/>
    </row>
    <row r="456" spans="1:7" x14ac:dyDescent="0.25">
      <c r="B456" s="40" t="s">
        <v>631</v>
      </c>
      <c r="G456" s="23"/>
    </row>
    <row r="457" spans="1:7" x14ac:dyDescent="0.25">
      <c r="A457" s="23" t="s">
        <v>1576</v>
      </c>
      <c r="B457" s="23" t="s">
        <v>633</v>
      </c>
      <c r="C457" s="96" t="s">
        <v>32</v>
      </c>
      <c r="D457" s="97" t="s">
        <v>32</v>
      </c>
      <c r="F457" s="102" t="str">
        <f>IF($C$465=0,"",IF(C457="[for completion]","",C457/$C$465))</f>
        <v/>
      </c>
      <c r="G457" s="102" t="str">
        <f>IF($D$465=0,"",IF(D457="[for completion]","",D457/$D$465))</f>
        <v/>
      </c>
    </row>
    <row r="458" spans="1:7" x14ac:dyDescent="0.25">
      <c r="A458" s="23" t="s">
        <v>1577</v>
      </c>
      <c r="B458" s="23" t="s">
        <v>635</v>
      </c>
      <c r="C458" s="96" t="s">
        <v>32</v>
      </c>
      <c r="D458" s="97" t="s">
        <v>32</v>
      </c>
      <c r="F458" s="102" t="str">
        <f t="shared" ref="F458:F471" si="21">IF($C$465=0,"",IF(C458="[for completion]","",C458/$C$465))</f>
        <v/>
      </c>
      <c r="G458" s="102" t="str">
        <f t="shared" ref="G458:G471" si="22">IF($D$465=0,"",IF(D458="[for completion]","",D458/$D$465))</f>
        <v/>
      </c>
    </row>
    <row r="459" spans="1:7" x14ac:dyDescent="0.25">
      <c r="A459" s="23" t="s">
        <v>1578</v>
      </c>
      <c r="B459" s="23" t="s">
        <v>637</v>
      </c>
      <c r="C459" s="96" t="s">
        <v>32</v>
      </c>
      <c r="D459" s="97" t="s">
        <v>32</v>
      </c>
      <c r="F459" s="102" t="str">
        <f t="shared" si="21"/>
        <v/>
      </c>
      <c r="G459" s="102" t="str">
        <f t="shared" si="22"/>
        <v/>
      </c>
    </row>
    <row r="460" spans="1:7" x14ac:dyDescent="0.25">
      <c r="A460" s="23" t="s">
        <v>1579</v>
      </c>
      <c r="B460" s="23" t="s">
        <v>639</v>
      </c>
      <c r="C460" s="96" t="s">
        <v>32</v>
      </c>
      <c r="D460" s="97" t="s">
        <v>32</v>
      </c>
      <c r="F460" s="102" t="str">
        <f t="shared" si="21"/>
        <v/>
      </c>
      <c r="G460" s="102" t="str">
        <f t="shared" si="22"/>
        <v/>
      </c>
    </row>
    <row r="461" spans="1:7" x14ac:dyDescent="0.25">
      <c r="A461" s="23" t="s">
        <v>1580</v>
      </c>
      <c r="B461" s="23" t="s">
        <v>641</v>
      </c>
      <c r="C461" s="96" t="s">
        <v>32</v>
      </c>
      <c r="D461" s="97" t="s">
        <v>32</v>
      </c>
      <c r="F461" s="102" t="str">
        <f t="shared" si="21"/>
        <v/>
      </c>
      <c r="G461" s="102" t="str">
        <f t="shared" si="22"/>
        <v/>
      </c>
    </row>
    <row r="462" spans="1:7" x14ac:dyDescent="0.25">
      <c r="A462" s="23" t="s">
        <v>1581</v>
      </c>
      <c r="B462" s="23" t="s">
        <v>643</v>
      </c>
      <c r="C462" s="96" t="s">
        <v>32</v>
      </c>
      <c r="D462" s="97" t="s">
        <v>32</v>
      </c>
      <c r="F462" s="102" t="str">
        <f t="shared" si="21"/>
        <v/>
      </c>
      <c r="G462" s="102" t="str">
        <f t="shared" si="22"/>
        <v/>
      </c>
    </row>
    <row r="463" spans="1:7" x14ac:dyDescent="0.25">
      <c r="A463" s="23" t="s">
        <v>1582</v>
      </c>
      <c r="B463" s="23" t="s">
        <v>645</v>
      </c>
      <c r="C463" s="96" t="s">
        <v>32</v>
      </c>
      <c r="D463" s="97" t="s">
        <v>32</v>
      </c>
      <c r="F463" s="102" t="str">
        <f t="shared" si="21"/>
        <v/>
      </c>
      <c r="G463" s="102" t="str">
        <f t="shared" si="22"/>
        <v/>
      </c>
    </row>
    <row r="464" spans="1:7" x14ac:dyDescent="0.25">
      <c r="A464" s="23" t="s">
        <v>1583</v>
      </c>
      <c r="B464" s="23" t="s">
        <v>647</v>
      </c>
      <c r="C464" s="96" t="s">
        <v>32</v>
      </c>
      <c r="D464" s="97" t="s">
        <v>32</v>
      </c>
      <c r="F464" s="102" t="str">
        <f t="shared" si="21"/>
        <v/>
      </c>
      <c r="G464" s="102" t="str">
        <f t="shared" si="22"/>
        <v/>
      </c>
    </row>
    <row r="465" spans="1:7" x14ac:dyDescent="0.25">
      <c r="A465" s="23" t="s">
        <v>1584</v>
      </c>
      <c r="B465" s="49" t="s">
        <v>90</v>
      </c>
      <c r="C465" s="96">
        <f>SUM(C457:C464)</f>
        <v>0</v>
      </c>
      <c r="D465" s="97">
        <f>SUM(D457:D464)</f>
        <v>0</v>
      </c>
      <c r="F465" s="93">
        <f>SUM(F457:F464)</f>
        <v>0</v>
      </c>
      <c r="G465" s="93">
        <f>SUM(G457:G464)</f>
        <v>0</v>
      </c>
    </row>
    <row r="466" spans="1:7" outlineLevel="1" x14ac:dyDescent="0.25">
      <c r="A466" s="23" t="s">
        <v>1585</v>
      </c>
      <c r="B466" s="51" t="s">
        <v>650</v>
      </c>
      <c r="C466" s="96"/>
      <c r="D466" s="97"/>
      <c r="F466" s="102" t="str">
        <f t="shared" si="21"/>
        <v/>
      </c>
      <c r="G466" s="102" t="str">
        <f t="shared" si="22"/>
        <v/>
      </c>
    </row>
    <row r="467" spans="1:7" outlineLevel="1" x14ac:dyDescent="0.25">
      <c r="A467" s="23" t="s">
        <v>1586</v>
      </c>
      <c r="B467" s="51" t="s">
        <v>652</v>
      </c>
      <c r="C467" s="96"/>
      <c r="D467" s="97"/>
      <c r="F467" s="102" t="str">
        <f t="shared" si="21"/>
        <v/>
      </c>
      <c r="G467" s="102" t="str">
        <f t="shared" si="22"/>
        <v/>
      </c>
    </row>
    <row r="468" spans="1:7" outlineLevel="1" x14ac:dyDescent="0.25">
      <c r="A468" s="23" t="s">
        <v>1587</v>
      </c>
      <c r="B468" s="51" t="s">
        <v>654</v>
      </c>
      <c r="C468" s="96"/>
      <c r="D468" s="97"/>
      <c r="F468" s="102" t="str">
        <f t="shared" si="21"/>
        <v/>
      </c>
      <c r="G468" s="102" t="str">
        <f t="shared" si="22"/>
        <v/>
      </c>
    </row>
    <row r="469" spans="1:7" outlineLevel="1" x14ac:dyDescent="0.25">
      <c r="A469" s="23" t="s">
        <v>1588</v>
      </c>
      <c r="B469" s="51" t="s">
        <v>656</v>
      </c>
      <c r="C469" s="96"/>
      <c r="D469" s="97"/>
      <c r="F469" s="102" t="str">
        <f t="shared" si="21"/>
        <v/>
      </c>
      <c r="G469" s="102" t="str">
        <f t="shared" si="22"/>
        <v/>
      </c>
    </row>
    <row r="470" spans="1:7" outlineLevel="1" x14ac:dyDescent="0.25">
      <c r="A470" s="23" t="s">
        <v>1589</v>
      </c>
      <c r="B470" s="51" t="s">
        <v>658</v>
      </c>
      <c r="C470" s="96"/>
      <c r="D470" s="97"/>
      <c r="F470" s="102" t="str">
        <f t="shared" si="21"/>
        <v/>
      </c>
      <c r="G470" s="102" t="str">
        <f t="shared" si="22"/>
        <v/>
      </c>
    </row>
    <row r="471" spans="1:7" outlineLevel="1" x14ac:dyDescent="0.25">
      <c r="A471" s="23" t="s">
        <v>1590</v>
      </c>
      <c r="B471" s="51" t="s">
        <v>660</v>
      </c>
      <c r="C471" s="96"/>
      <c r="D471" s="97"/>
      <c r="F471" s="102" t="str">
        <f t="shared" si="21"/>
        <v/>
      </c>
      <c r="G471" s="102" t="str">
        <f t="shared" si="22"/>
        <v/>
      </c>
    </row>
    <row r="472" spans="1:7" outlineLevel="1" x14ac:dyDescent="0.25">
      <c r="A472" s="23" t="s">
        <v>1591</v>
      </c>
      <c r="B472" s="51"/>
      <c r="F472" s="48"/>
      <c r="G472" s="48"/>
    </row>
    <row r="473" spans="1:7" outlineLevel="1" x14ac:dyDescent="0.25">
      <c r="A473" s="23" t="s">
        <v>1592</v>
      </c>
      <c r="B473" s="51"/>
      <c r="F473" s="48"/>
      <c r="G473" s="48"/>
    </row>
    <row r="474" spans="1:7" outlineLevel="1" x14ac:dyDescent="0.25">
      <c r="A474" s="23" t="s">
        <v>1593</v>
      </c>
      <c r="B474" s="51"/>
      <c r="F474" s="87"/>
      <c r="G474" s="87"/>
    </row>
    <row r="475" spans="1:7" ht="15" customHeight="1" x14ac:dyDescent="0.25">
      <c r="A475" s="42"/>
      <c r="B475" s="42" t="s">
        <v>1867</v>
      </c>
      <c r="C475" s="42" t="s">
        <v>597</v>
      </c>
      <c r="D475" s="42" t="s">
        <v>598</v>
      </c>
      <c r="E475" s="42"/>
      <c r="F475" s="42" t="s">
        <v>432</v>
      </c>
      <c r="G475" s="42" t="s">
        <v>599</v>
      </c>
    </row>
    <row r="476" spans="1:7" x14ac:dyDescent="0.25">
      <c r="A476" s="23" t="s">
        <v>1648</v>
      </c>
      <c r="B476" s="23" t="s">
        <v>630</v>
      </c>
      <c r="C476" s="93" t="s">
        <v>64</v>
      </c>
      <c r="G476" s="23"/>
    </row>
    <row r="477" spans="1:7" x14ac:dyDescent="0.25">
      <c r="G477" s="23"/>
    </row>
    <row r="478" spans="1:7" x14ac:dyDescent="0.25">
      <c r="B478" s="40" t="s">
        <v>631</v>
      </c>
      <c r="G478" s="23"/>
    </row>
    <row r="479" spans="1:7" x14ac:dyDescent="0.25">
      <c r="A479" s="23" t="s">
        <v>1649</v>
      </c>
      <c r="B479" s="23" t="s">
        <v>633</v>
      </c>
      <c r="C479" s="96" t="s">
        <v>64</v>
      </c>
      <c r="D479" s="97" t="s">
        <v>64</v>
      </c>
      <c r="F479" s="102" t="str">
        <f>IF($C$487=0,"",IF(C479="[Mark as ND1 if not relevant]","",C479/$C$487))</f>
        <v/>
      </c>
      <c r="G479" s="102" t="str">
        <f>IF($D$487=0,"",IF(D479="[Mark as ND1 if not relevant]","",D479/$D$487))</f>
        <v/>
      </c>
    </row>
    <row r="480" spans="1:7" x14ac:dyDescent="0.25">
      <c r="A480" s="23" t="s">
        <v>1650</v>
      </c>
      <c r="B480" s="23" t="s">
        <v>635</v>
      </c>
      <c r="C480" s="96" t="s">
        <v>64</v>
      </c>
      <c r="D480" s="97" t="s">
        <v>64</v>
      </c>
      <c r="F480" s="102" t="str">
        <f t="shared" ref="F480:F486" si="23">IF($C$487=0,"",IF(C480="[Mark as ND1 if not relevant]","",C480/$C$487))</f>
        <v/>
      </c>
      <c r="G480" s="102" t="str">
        <f t="shared" ref="G480:G486" si="24">IF($D$487=0,"",IF(D480="[Mark as ND1 if not relevant]","",D480/$D$487))</f>
        <v/>
      </c>
    </row>
    <row r="481" spans="1:7" x14ac:dyDescent="0.25">
      <c r="A481" s="23" t="s">
        <v>1651</v>
      </c>
      <c r="B481" s="23" t="s">
        <v>637</v>
      </c>
      <c r="C481" s="96" t="s">
        <v>64</v>
      </c>
      <c r="D481" s="97" t="s">
        <v>64</v>
      </c>
      <c r="F481" s="102" t="str">
        <f t="shared" si="23"/>
        <v/>
      </c>
      <c r="G481" s="102" t="str">
        <f t="shared" si="24"/>
        <v/>
      </c>
    </row>
    <row r="482" spans="1:7" x14ac:dyDescent="0.25">
      <c r="A482" s="23" t="s">
        <v>1652</v>
      </c>
      <c r="B482" s="23" t="s">
        <v>639</v>
      </c>
      <c r="C482" s="96" t="s">
        <v>64</v>
      </c>
      <c r="D482" s="97" t="s">
        <v>64</v>
      </c>
      <c r="F482" s="102" t="str">
        <f t="shared" si="23"/>
        <v/>
      </c>
      <c r="G482" s="102" t="str">
        <f t="shared" si="24"/>
        <v/>
      </c>
    </row>
    <row r="483" spans="1:7" x14ac:dyDescent="0.25">
      <c r="A483" s="23" t="s">
        <v>1653</v>
      </c>
      <c r="B483" s="23" t="s">
        <v>641</v>
      </c>
      <c r="C483" s="96" t="s">
        <v>64</v>
      </c>
      <c r="D483" s="97" t="s">
        <v>64</v>
      </c>
      <c r="F483" s="102" t="str">
        <f t="shared" si="23"/>
        <v/>
      </c>
      <c r="G483" s="102" t="str">
        <f t="shared" si="24"/>
        <v/>
      </c>
    </row>
    <row r="484" spans="1:7" x14ac:dyDescent="0.25">
      <c r="A484" s="23" t="s">
        <v>1654</v>
      </c>
      <c r="B484" s="23" t="s">
        <v>643</v>
      </c>
      <c r="C484" s="96" t="s">
        <v>64</v>
      </c>
      <c r="D484" s="97" t="s">
        <v>64</v>
      </c>
      <c r="F484" s="102" t="str">
        <f t="shared" si="23"/>
        <v/>
      </c>
      <c r="G484" s="102" t="str">
        <f t="shared" si="24"/>
        <v/>
      </c>
    </row>
    <row r="485" spans="1:7" x14ac:dyDescent="0.25">
      <c r="A485" s="23" t="s">
        <v>1655</v>
      </c>
      <c r="B485" s="23" t="s">
        <v>645</v>
      </c>
      <c r="C485" s="96" t="s">
        <v>64</v>
      </c>
      <c r="D485" s="97" t="s">
        <v>64</v>
      </c>
      <c r="F485" s="102" t="str">
        <f t="shared" si="23"/>
        <v/>
      </c>
      <c r="G485" s="102" t="str">
        <f t="shared" si="24"/>
        <v/>
      </c>
    </row>
    <row r="486" spans="1:7" x14ac:dyDescent="0.25">
      <c r="A486" s="23" t="s">
        <v>1656</v>
      </c>
      <c r="B486" s="23" t="s">
        <v>647</v>
      </c>
      <c r="C486" s="96" t="s">
        <v>64</v>
      </c>
      <c r="D486" s="97" t="s">
        <v>64</v>
      </c>
      <c r="F486" s="102" t="str">
        <f t="shared" si="23"/>
        <v/>
      </c>
      <c r="G486" s="102" t="str">
        <f t="shared" si="24"/>
        <v/>
      </c>
    </row>
    <row r="487" spans="1:7" x14ac:dyDescent="0.25">
      <c r="A487" s="23" t="s">
        <v>1657</v>
      </c>
      <c r="B487" s="49" t="s">
        <v>90</v>
      </c>
      <c r="C487" s="96">
        <f>SUM(C479:C486)</f>
        <v>0</v>
      </c>
      <c r="D487" s="97">
        <f>SUM(D479:D486)</f>
        <v>0</v>
      </c>
      <c r="F487" s="93">
        <f>SUM(F479:F486)</f>
        <v>0</v>
      </c>
      <c r="G487" s="93">
        <f>SUM(G479:G486)</f>
        <v>0</v>
      </c>
    </row>
    <row r="488" spans="1:7" outlineLevel="1" x14ac:dyDescent="0.25">
      <c r="A488" s="23" t="s">
        <v>1658</v>
      </c>
      <c r="B488" s="51" t="s">
        <v>650</v>
      </c>
      <c r="C488" s="96"/>
      <c r="D488" s="97"/>
      <c r="F488" s="102" t="str">
        <f t="shared" ref="F488:F493" si="25">IF($C$487=0,"",IF(C488="[for completion]","",C488/$C$487))</f>
        <v/>
      </c>
      <c r="G488" s="102" t="str">
        <f t="shared" ref="G488:G493" si="26">IF($D$487=0,"",IF(D488="[for completion]","",D488/$D$487))</f>
        <v/>
      </c>
    </row>
    <row r="489" spans="1:7" outlineLevel="1" x14ac:dyDescent="0.25">
      <c r="A489" s="23" t="s">
        <v>1659</v>
      </c>
      <c r="B489" s="51" t="s">
        <v>652</v>
      </c>
      <c r="C489" s="96"/>
      <c r="D489" s="97"/>
      <c r="F489" s="102" t="str">
        <f t="shared" si="25"/>
        <v/>
      </c>
      <c r="G489" s="102" t="str">
        <f t="shared" si="26"/>
        <v/>
      </c>
    </row>
    <row r="490" spans="1:7" outlineLevel="1" x14ac:dyDescent="0.25">
      <c r="A490" s="23" t="s">
        <v>1660</v>
      </c>
      <c r="B490" s="51" t="s">
        <v>654</v>
      </c>
      <c r="C490" s="96"/>
      <c r="D490" s="97"/>
      <c r="F490" s="102" t="str">
        <f t="shared" si="25"/>
        <v/>
      </c>
      <c r="G490" s="102" t="str">
        <f t="shared" si="26"/>
        <v/>
      </c>
    </row>
    <row r="491" spans="1:7" outlineLevel="1" x14ac:dyDescent="0.25">
      <c r="A491" s="23" t="s">
        <v>1661</v>
      </c>
      <c r="B491" s="51" t="s">
        <v>656</v>
      </c>
      <c r="C491" s="96"/>
      <c r="D491" s="97"/>
      <c r="F491" s="102" t="str">
        <f t="shared" si="25"/>
        <v/>
      </c>
      <c r="G491" s="102" t="str">
        <f t="shared" si="26"/>
        <v/>
      </c>
    </row>
    <row r="492" spans="1:7" outlineLevel="1" x14ac:dyDescent="0.25">
      <c r="A492" s="23" t="s">
        <v>1662</v>
      </c>
      <c r="B492" s="51" t="s">
        <v>658</v>
      </c>
      <c r="C492" s="96"/>
      <c r="D492" s="97"/>
      <c r="F492" s="102" t="str">
        <f t="shared" si="25"/>
        <v/>
      </c>
      <c r="G492" s="102" t="str">
        <f t="shared" si="26"/>
        <v/>
      </c>
    </row>
    <row r="493" spans="1:7" outlineLevel="1" x14ac:dyDescent="0.25">
      <c r="A493" s="23" t="s">
        <v>1663</v>
      </c>
      <c r="B493" s="51" t="s">
        <v>660</v>
      </c>
      <c r="C493" s="96"/>
      <c r="D493" s="97"/>
      <c r="F493" s="102" t="str">
        <f t="shared" si="25"/>
        <v/>
      </c>
      <c r="G493" s="102" t="str">
        <f t="shared" si="26"/>
        <v/>
      </c>
    </row>
    <row r="494" spans="1:7" outlineLevel="1" x14ac:dyDescent="0.25">
      <c r="A494" s="23" t="s">
        <v>1664</v>
      </c>
      <c r="B494" s="51"/>
      <c r="F494" s="102"/>
      <c r="G494" s="102"/>
    </row>
    <row r="495" spans="1:7" outlineLevel="1" x14ac:dyDescent="0.25">
      <c r="A495" s="23" t="s">
        <v>1665</v>
      </c>
      <c r="B495" s="51"/>
      <c r="F495" s="102"/>
      <c r="G495" s="102"/>
    </row>
    <row r="496" spans="1:7" outlineLevel="1" x14ac:dyDescent="0.25">
      <c r="A496" s="23" t="s">
        <v>1666</v>
      </c>
      <c r="B496" s="51"/>
      <c r="F496" s="102"/>
      <c r="G496" s="93"/>
    </row>
    <row r="497" spans="1:7" ht="15" customHeight="1" x14ac:dyDescent="0.25">
      <c r="A497" s="42"/>
      <c r="B497" s="42" t="s">
        <v>1868</v>
      </c>
      <c r="C497" s="42" t="s">
        <v>716</v>
      </c>
      <c r="D497" s="42"/>
      <c r="E497" s="42"/>
      <c r="F497" s="42"/>
      <c r="G497" s="45"/>
    </row>
    <row r="498" spans="1:7" x14ac:dyDescent="0.25">
      <c r="A498" s="23" t="s">
        <v>1926</v>
      </c>
      <c r="B498" s="40" t="s">
        <v>717</v>
      </c>
      <c r="C498" s="93" t="s">
        <v>32</v>
      </c>
      <c r="G498" s="23"/>
    </row>
    <row r="499" spans="1:7" x14ac:dyDescent="0.25">
      <c r="A499" s="23" t="s">
        <v>1927</v>
      </c>
      <c r="B499" s="40" t="s">
        <v>718</v>
      </c>
      <c r="C499" s="93" t="s">
        <v>32</v>
      </c>
      <c r="G499" s="23"/>
    </row>
    <row r="500" spans="1:7" x14ac:dyDescent="0.25">
      <c r="A500" s="23" t="s">
        <v>1928</v>
      </c>
      <c r="B500" s="40" t="s">
        <v>719</v>
      </c>
      <c r="C500" s="93" t="s">
        <v>32</v>
      </c>
      <c r="G500" s="23"/>
    </row>
    <row r="501" spans="1:7" x14ac:dyDescent="0.25">
      <c r="A501" s="23" t="s">
        <v>1929</v>
      </c>
      <c r="B501" s="40" t="s">
        <v>720</v>
      </c>
      <c r="C501" s="93" t="s">
        <v>32</v>
      </c>
      <c r="G501" s="23"/>
    </row>
    <row r="502" spans="1:7" x14ac:dyDescent="0.25">
      <c r="A502" s="23" t="s">
        <v>1930</v>
      </c>
      <c r="B502" s="40" t="s">
        <v>721</v>
      </c>
      <c r="C502" s="93" t="s">
        <v>32</v>
      </c>
      <c r="G502" s="23"/>
    </row>
    <row r="503" spans="1:7" x14ac:dyDescent="0.25">
      <c r="A503" s="23" t="s">
        <v>1931</v>
      </c>
      <c r="B503" s="40" t="s">
        <v>722</v>
      </c>
      <c r="C503" s="93" t="s">
        <v>32</v>
      </c>
      <c r="G503" s="23"/>
    </row>
    <row r="504" spans="1:7" x14ac:dyDescent="0.25">
      <c r="A504" s="23" t="s">
        <v>1932</v>
      </c>
      <c r="B504" s="40" t="s">
        <v>723</v>
      </c>
      <c r="C504" s="93" t="s">
        <v>32</v>
      </c>
      <c r="G504" s="23"/>
    </row>
    <row r="505" spans="1:7" x14ac:dyDescent="0.25">
      <c r="A505" s="23" t="s">
        <v>1933</v>
      </c>
      <c r="B505" s="40" t="s">
        <v>1681</v>
      </c>
      <c r="C505" s="93" t="s">
        <v>32</v>
      </c>
      <c r="G505" s="23"/>
    </row>
    <row r="506" spans="1:7" x14ac:dyDescent="0.25">
      <c r="A506" s="23" t="s">
        <v>1934</v>
      </c>
      <c r="B506" s="40" t="s">
        <v>1682</v>
      </c>
      <c r="C506" s="93" t="s">
        <v>32</v>
      </c>
      <c r="G506" s="23"/>
    </row>
    <row r="507" spans="1:7" x14ac:dyDescent="0.25">
      <c r="A507" s="23" t="s">
        <v>1935</v>
      </c>
      <c r="B507" s="40" t="s">
        <v>1683</v>
      </c>
      <c r="C507" s="93" t="s">
        <v>32</v>
      </c>
      <c r="G507" s="23"/>
    </row>
    <row r="508" spans="1:7" x14ac:dyDescent="0.25">
      <c r="A508" s="23" t="s">
        <v>1936</v>
      </c>
      <c r="B508" s="40" t="s">
        <v>724</v>
      </c>
      <c r="C508" s="93" t="s">
        <v>32</v>
      </c>
      <c r="G508" s="23"/>
    </row>
    <row r="509" spans="1:7" x14ac:dyDescent="0.25">
      <c r="A509" s="23" t="s">
        <v>1937</v>
      </c>
      <c r="B509" s="40" t="s">
        <v>2242</v>
      </c>
      <c r="C509" s="93" t="s">
        <v>32</v>
      </c>
      <c r="G509" s="23"/>
    </row>
    <row r="510" spans="1:7" x14ac:dyDescent="0.25">
      <c r="A510" s="23" t="s">
        <v>1938</v>
      </c>
      <c r="B510" s="40" t="s">
        <v>88</v>
      </c>
      <c r="C510" s="93" t="s">
        <v>32</v>
      </c>
      <c r="G510" s="23"/>
    </row>
    <row r="511" spans="1:7" outlineLevel="1" x14ac:dyDescent="0.25">
      <c r="A511" s="23" t="s">
        <v>1939</v>
      </c>
      <c r="B511" s="51" t="s">
        <v>1684</v>
      </c>
      <c r="C511" s="93"/>
      <c r="G511" s="23"/>
    </row>
    <row r="512" spans="1:7" outlineLevel="1" x14ac:dyDescent="0.25">
      <c r="A512" s="23" t="s">
        <v>1940</v>
      </c>
      <c r="B512" s="51" t="s">
        <v>92</v>
      </c>
      <c r="C512" s="93"/>
      <c r="G512" s="23"/>
    </row>
    <row r="513" spans="1:7" outlineLevel="1" x14ac:dyDescent="0.25">
      <c r="A513" s="23" t="s">
        <v>1941</v>
      </c>
      <c r="B513" s="51" t="s">
        <v>92</v>
      </c>
      <c r="C513" s="93"/>
      <c r="G513" s="23"/>
    </row>
    <row r="514" spans="1:7" outlineLevel="1" x14ac:dyDescent="0.25">
      <c r="A514" s="23" t="s">
        <v>1942</v>
      </c>
      <c r="B514" s="51" t="s">
        <v>92</v>
      </c>
      <c r="C514" s="93"/>
      <c r="G514" s="23"/>
    </row>
    <row r="515" spans="1:7" outlineLevel="1" x14ac:dyDescent="0.25">
      <c r="A515" s="23" t="s">
        <v>1943</v>
      </c>
      <c r="B515" s="51" t="s">
        <v>92</v>
      </c>
      <c r="C515" s="93"/>
      <c r="G515" s="23"/>
    </row>
    <row r="516" spans="1:7" outlineLevel="1" x14ac:dyDescent="0.25">
      <c r="A516" s="23" t="s">
        <v>1944</v>
      </c>
      <c r="B516" s="51" t="s">
        <v>92</v>
      </c>
      <c r="C516" s="93"/>
      <c r="G516" s="23"/>
    </row>
    <row r="517" spans="1:7" outlineLevel="1" x14ac:dyDescent="0.25">
      <c r="A517" s="23" t="s">
        <v>1945</v>
      </c>
      <c r="B517" s="51" t="s">
        <v>92</v>
      </c>
      <c r="C517" s="93"/>
      <c r="G517" s="23"/>
    </row>
    <row r="518" spans="1:7" outlineLevel="1" x14ac:dyDescent="0.25">
      <c r="A518" s="23" t="s">
        <v>1946</v>
      </c>
      <c r="B518" s="51" t="s">
        <v>92</v>
      </c>
      <c r="C518" s="93"/>
      <c r="G518" s="23"/>
    </row>
    <row r="519" spans="1:7" outlineLevel="1" x14ac:dyDescent="0.25">
      <c r="A519" s="23" t="s">
        <v>1947</v>
      </c>
      <c r="B519" s="51" t="s">
        <v>92</v>
      </c>
      <c r="C519" s="93"/>
      <c r="G519" s="23"/>
    </row>
    <row r="520" spans="1:7" outlineLevel="1" x14ac:dyDescent="0.25">
      <c r="A520" s="23" t="s">
        <v>1948</v>
      </c>
      <c r="B520" s="51" t="s">
        <v>92</v>
      </c>
      <c r="C520" s="93"/>
      <c r="G520" s="23"/>
    </row>
    <row r="521" spans="1:7" outlineLevel="1" x14ac:dyDescent="0.25">
      <c r="A521" s="23" t="s">
        <v>1949</v>
      </c>
      <c r="B521" s="51" t="s">
        <v>92</v>
      </c>
      <c r="C521" s="93"/>
      <c r="G521" s="23"/>
    </row>
    <row r="522" spans="1:7" outlineLevel="1" x14ac:dyDescent="0.25">
      <c r="A522" s="23" t="s">
        <v>1950</v>
      </c>
      <c r="B522" s="51" t="s">
        <v>92</v>
      </c>
      <c r="C522" s="93"/>
    </row>
    <row r="523" spans="1:7" outlineLevel="1" x14ac:dyDescent="0.25">
      <c r="A523" s="23" t="s">
        <v>1951</v>
      </c>
      <c r="B523" s="51" t="s">
        <v>92</v>
      </c>
      <c r="C523" s="93"/>
    </row>
    <row r="524" spans="1:7" outlineLevel="1" x14ac:dyDescent="0.25">
      <c r="A524" s="23" t="s">
        <v>1952</v>
      </c>
      <c r="B524" s="51" t="s">
        <v>92</v>
      </c>
      <c r="C524" s="93"/>
    </row>
    <row r="525" spans="1:7" customFormat="1" x14ac:dyDescent="0.25">
      <c r="A525" s="101"/>
      <c r="B525" s="101" t="s">
        <v>1953</v>
      </c>
      <c r="C525" s="42" t="s">
        <v>59</v>
      </c>
      <c r="D525" s="42" t="s">
        <v>1152</v>
      </c>
      <c r="E525" s="42"/>
      <c r="F525" s="42" t="s">
        <v>432</v>
      </c>
      <c r="G525" s="42" t="s">
        <v>1460</v>
      </c>
    </row>
    <row r="526" spans="1:7" customFormat="1" x14ac:dyDescent="0.25">
      <c r="A526" s="23" t="s">
        <v>2019</v>
      </c>
      <c r="B526" s="40" t="s">
        <v>524</v>
      </c>
      <c r="C526" s="96" t="s">
        <v>32</v>
      </c>
      <c r="D526" s="97" t="s">
        <v>32</v>
      </c>
      <c r="E526" s="29"/>
      <c r="F526" s="102" t="str">
        <f>IF($C$544=0,"",IF(C526="[for completion]","",IF(C526="","",C526/$C$544)))</f>
        <v/>
      </c>
      <c r="G526" s="102" t="str">
        <f>IF($D$544=0,"",IF(D526="[for completion]","",IF(D526="","",D526/$D$544)))</f>
        <v/>
      </c>
    </row>
    <row r="527" spans="1:7" customFormat="1" x14ac:dyDescent="0.25">
      <c r="A527" s="23" t="s">
        <v>2020</v>
      </c>
      <c r="B527" s="40" t="s">
        <v>524</v>
      </c>
      <c r="C527" s="96" t="s">
        <v>32</v>
      </c>
      <c r="D527" s="97" t="s">
        <v>32</v>
      </c>
      <c r="E527" s="29"/>
      <c r="F527" s="102" t="str">
        <f t="shared" ref="F527:F543" si="27">IF($C$544=0,"",IF(C527="[for completion]","",IF(C527="","",C527/$C$544)))</f>
        <v/>
      </c>
      <c r="G527" s="102" t="str">
        <f t="shared" ref="G527:G543" si="28">IF($D$544=0,"",IF(D527="[for completion]","",IF(D527="","",D527/$D$544)))</f>
        <v/>
      </c>
    </row>
    <row r="528" spans="1:7" customFormat="1" x14ac:dyDescent="0.25">
      <c r="A528" s="23" t="s">
        <v>2021</v>
      </c>
      <c r="B528" s="40" t="s">
        <v>524</v>
      </c>
      <c r="C528" s="96" t="s">
        <v>32</v>
      </c>
      <c r="D528" s="97" t="s">
        <v>32</v>
      </c>
      <c r="E528" s="29"/>
      <c r="F528" s="102" t="str">
        <f t="shared" si="27"/>
        <v/>
      </c>
      <c r="G528" s="102" t="str">
        <f t="shared" si="28"/>
        <v/>
      </c>
    </row>
    <row r="529" spans="1:7" customFormat="1" x14ac:dyDescent="0.25">
      <c r="A529" s="23" t="s">
        <v>2022</v>
      </c>
      <c r="B529" s="40" t="s">
        <v>524</v>
      </c>
      <c r="C529" s="96" t="s">
        <v>32</v>
      </c>
      <c r="D529" s="97" t="s">
        <v>32</v>
      </c>
      <c r="E529" s="29"/>
      <c r="F529" s="102" t="str">
        <f t="shared" si="27"/>
        <v/>
      </c>
      <c r="G529" s="102" t="str">
        <f t="shared" si="28"/>
        <v/>
      </c>
    </row>
    <row r="530" spans="1:7" customFormat="1" x14ac:dyDescent="0.25">
      <c r="A530" s="23" t="s">
        <v>2023</v>
      </c>
      <c r="B530" s="40" t="s">
        <v>524</v>
      </c>
      <c r="C530" s="96" t="s">
        <v>32</v>
      </c>
      <c r="D530" s="97" t="s">
        <v>32</v>
      </c>
      <c r="E530" s="29"/>
      <c r="F530" s="102" t="str">
        <f t="shared" si="27"/>
        <v/>
      </c>
      <c r="G530" s="102" t="str">
        <f t="shared" si="28"/>
        <v/>
      </c>
    </row>
    <row r="531" spans="1:7" customFormat="1" x14ac:dyDescent="0.25">
      <c r="A531" s="23" t="s">
        <v>2024</v>
      </c>
      <c r="B531" s="40" t="s">
        <v>524</v>
      </c>
      <c r="C531" s="96" t="s">
        <v>32</v>
      </c>
      <c r="D531" s="97" t="s">
        <v>32</v>
      </c>
      <c r="E531" s="29"/>
      <c r="F531" s="102" t="str">
        <f t="shared" si="27"/>
        <v/>
      </c>
      <c r="G531" s="102" t="str">
        <f t="shared" si="28"/>
        <v/>
      </c>
    </row>
    <row r="532" spans="1:7" customFormat="1" x14ac:dyDescent="0.25">
      <c r="A532" s="23" t="s">
        <v>2025</v>
      </c>
      <c r="B532" s="40" t="s">
        <v>524</v>
      </c>
      <c r="C532" s="96" t="s">
        <v>32</v>
      </c>
      <c r="D532" s="97" t="s">
        <v>32</v>
      </c>
      <c r="E532" s="29"/>
      <c r="F532" s="102" t="str">
        <f t="shared" si="27"/>
        <v/>
      </c>
      <c r="G532" s="102" t="str">
        <f t="shared" si="28"/>
        <v/>
      </c>
    </row>
    <row r="533" spans="1:7" customFormat="1" x14ac:dyDescent="0.25">
      <c r="A533" s="23" t="s">
        <v>2026</v>
      </c>
      <c r="B533" s="40" t="s">
        <v>524</v>
      </c>
      <c r="C533" s="96" t="s">
        <v>32</v>
      </c>
      <c r="D533" s="97" t="s">
        <v>32</v>
      </c>
      <c r="E533" s="29"/>
      <c r="F533" s="102" t="str">
        <f t="shared" si="27"/>
        <v/>
      </c>
      <c r="G533" s="102" t="str">
        <f t="shared" si="28"/>
        <v/>
      </c>
    </row>
    <row r="534" spans="1:7" customFormat="1" x14ac:dyDescent="0.25">
      <c r="A534" s="23" t="s">
        <v>2027</v>
      </c>
      <c r="B534" s="40" t="s">
        <v>524</v>
      </c>
      <c r="C534" s="96" t="s">
        <v>32</v>
      </c>
      <c r="D534" s="97" t="s">
        <v>32</v>
      </c>
      <c r="E534" s="29"/>
      <c r="F534" s="102" t="str">
        <f t="shared" si="27"/>
        <v/>
      </c>
      <c r="G534" s="102" t="str">
        <f t="shared" si="28"/>
        <v/>
      </c>
    </row>
    <row r="535" spans="1:7" customFormat="1" x14ac:dyDescent="0.25">
      <c r="A535" s="23" t="s">
        <v>2028</v>
      </c>
      <c r="B535" s="40" t="s">
        <v>524</v>
      </c>
      <c r="C535" s="96" t="s">
        <v>32</v>
      </c>
      <c r="D535" s="97" t="s">
        <v>32</v>
      </c>
      <c r="E535" s="29"/>
      <c r="F535" s="102" t="str">
        <f t="shared" si="27"/>
        <v/>
      </c>
      <c r="G535" s="102" t="str">
        <f t="shared" si="28"/>
        <v/>
      </c>
    </row>
    <row r="536" spans="1:7" customFormat="1" x14ac:dyDescent="0.25">
      <c r="A536" s="23" t="s">
        <v>2029</v>
      </c>
      <c r="B536" s="40" t="s">
        <v>524</v>
      </c>
      <c r="C536" s="96" t="s">
        <v>32</v>
      </c>
      <c r="D536" s="97" t="s">
        <v>32</v>
      </c>
      <c r="E536" s="29"/>
      <c r="F536" s="102" t="str">
        <f t="shared" si="27"/>
        <v/>
      </c>
      <c r="G536" s="102" t="str">
        <f t="shared" si="28"/>
        <v/>
      </c>
    </row>
    <row r="537" spans="1:7" customFormat="1" x14ac:dyDescent="0.25">
      <c r="A537" s="23" t="s">
        <v>2030</v>
      </c>
      <c r="B537" s="40" t="s">
        <v>524</v>
      </c>
      <c r="C537" s="96" t="s">
        <v>32</v>
      </c>
      <c r="D537" s="97" t="s">
        <v>32</v>
      </c>
      <c r="E537" s="29"/>
      <c r="F537" s="102" t="str">
        <f t="shared" si="27"/>
        <v/>
      </c>
      <c r="G537" s="102" t="str">
        <f t="shared" si="28"/>
        <v/>
      </c>
    </row>
    <row r="538" spans="1:7" customFormat="1" x14ac:dyDescent="0.25">
      <c r="A538" s="23" t="s">
        <v>2031</v>
      </c>
      <c r="B538" s="40" t="s">
        <v>524</v>
      </c>
      <c r="C538" s="96" t="s">
        <v>32</v>
      </c>
      <c r="D538" s="97" t="s">
        <v>32</v>
      </c>
      <c r="E538" s="29"/>
      <c r="F538" s="102" t="str">
        <f t="shared" si="27"/>
        <v/>
      </c>
      <c r="G538" s="102" t="str">
        <f t="shared" si="28"/>
        <v/>
      </c>
    </row>
    <row r="539" spans="1:7" customFormat="1" x14ac:dyDescent="0.25">
      <c r="A539" s="23" t="s">
        <v>2032</v>
      </c>
      <c r="B539" s="40" t="s">
        <v>524</v>
      </c>
      <c r="C539" s="96" t="s">
        <v>32</v>
      </c>
      <c r="D539" s="97" t="s">
        <v>32</v>
      </c>
      <c r="E539" s="29"/>
      <c r="F539" s="102" t="str">
        <f t="shared" si="27"/>
        <v/>
      </c>
      <c r="G539" s="102" t="str">
        <f t="shared" si="28"/>
        <v/>
      </c>
    </row>
    <row r="540" spans="1:7" customFormat="1" x14ac:dyDescent="0.25">
      <c r="A540" s="23" t="s">
        <v>2033</v>
      </c>
      <c r="B540" s="40" t="s">
        <v>524</v>
      </c>
      <c r="C540" s="96" t="s">
        <v>32</v>
      </c>
      <c r="D540" s="97" t="s">
        <v>32</v>
      </c>
      <c r="E540" s="29"/>
      <c r="F540" s="102" t="str">
        <f t="shared" si="27"/>
        <v/>
      </c>
      <c r="G540" s="102" t="str">
        <f t="shared" si="28"/>
        <v/>
      </c>
    </row>
    <row r="541" spans="1:7" customFormat="1" x14ac:dyDescent="0.25">
      <c r="A541" s="23" t="s">
        <v>2034</v>
      </c>
      <c r="B541" s="40" t="s">
        <v>524</v>
      </c>
      <c r="C541" s="96" t="s">
        <v>32</v>
      </c>
      <c r="D541" s="97" t="s">
        <v>32</v>
      </c>
      <c r="E541" s="29"/>
      <c r="F541" s="102" t="str">
        <f t="shared" si="27"/>
        <v/>
      </c>
      <c r="G541" s="102" t="str">
        <f t="shared" si="28"/>
        <v/>
      </c>
    </row>
    <row r="542" spans="1:7" customFormat="1" x14ac:dyDescent="0.25">
      <c r="A542" s="23" t="s">
        <v>2035</v>
      </c>
      <c r="B542" s="40" t="s">
        <v>524</v>
      </c>
      <c r="C542" s="96" t="s">
        <v>32</v>
      </c>
      <c r="D542" s="97" t="s">
        <v>32</v>
      </c>
      <c r="E542" s="29"/>
      <c r="F542" s="102" t="str">
        <f t="shared" si="27"/>
        <v/>
      </c>
      <c r="G542" s="102" t="str">
        <f t="shared" si="28"/>
        <v/>
      </c>
    </row>
    <row r="543" spans="1:7" customFormat="1" x14ac:dyDescent="0.25">
      <c r="A543" s="23" t="s">
        <v>2036</v>
      </c>
      <c r="B543" s="40" t="s">
        <v>1543</v>
      </c>
      <c r="C543" s="96" t="s">
        <v>32</v>
      </c>
      <c r="D543" s="97" t="s">
        <v>32</v>
      </c>
      <c r="E543" s="29"/>
      <c r="F543" s="102" t="str">
        <f t="shared" si="27"/>
        <v/>
      </c>
      <c r="G543" s="102" t="str">
        <f t="shared" si="28"/>
        <v/>
      </c>
    </row>
    <row r="544" spans="1:7" customFormat="1" x14ac:dyDescent="0.25">
      <c r="A544" s="23" t="s">
        <v>2037</v>
      </c>
      <c r="B544" s="40" t="s">
        <v>90</v>
      </c>
      <c r="C544" s="96">
        <f>SUM(C526:C543)</f>
        <v>0</v>
      </c>
      <c r="D544" s="97">
        <f>SUM(D526:D543)</f>
        <v>0</v>
      </c>
      <c r="E544" s="29"/>
      <c r="F544" s="93">
        <f>SUM(F526:F543)</f>
        <v>0</v>
      </c>
      <c r="G544" s="93">
        <f>SUM(G526:G543)</f>
        <v>0</v>
      </c>
    </row>
    <row r="545" spans="1:7" customFormat="1" x14ac:dyDescent="0.25">
      <c r="A545" s="23" t="s">
        <v>2038</v>
      </c>
      <c r="B545" s="40"/>
      <c r="C545" s="23"/>
      <c r="D545" s="23"/>
      <c r="E545" s="29"/>
      <c r="F545" s="29"/>
      <c r="G545" s="29"/>
    </row>
    <row r="546" spans="1:7" customFormat="1" x14ac:dyDescent="0.25">
      <c r="A546" s="23" t="s">
        <v>2039</v>
      </c>
      <c r="B546" s="40"/>
      <c r="C546" s="23"/>
      <c r="D546" s="23"/>
      <c r="E546" s="29"/>
      <c r="F546" s="29"/>
      <c r="G546" s="29"/>
    </row>
    <row r="547" spans="1:7" customFormat="1" x14ac:dyDescent="0.25">
      <c r="A547" s="23" t="s">
        <v>2040</v>
      </c>
      <c r="B547" s="40"/>
      <c r="C547" s="23"/>
      <c r="D547" s="23"/>
      <c r="E547" s="29"/>
      <c r="F547" s="29"/>
      <c r="G547" s="29"/>
    </row>
    <row r="548" spans="1:7" customFormat="1" x14ac:dyDescent="0.25">
      <c r="A548" s="101"/>
      <c r="B548" s="101" t="s">
        <v>1954</v>
      </c>
      <c r="C548" s="42" t="s">
        <v>59</v>
      </c>
      <c r="D548" s="42" t="s">
        <v>1152</v>
      </c>
      <c r="E548" s="42"/>
      <c r="F548" s="42" t="s">
        <v>432</v>
      </c>
      <c r="G548" s="42" t="s">
        <v>1460</v>
      </c>
    </row>
    <row r="549" spans="1:7" customFormat="1" x14ac:dyDescent="0.25">
      <c r="A549" s="23" t="s">
        <v>2041</v>
      </c>
      <c r="B549" s="40" t="s">
        <v>524</v>
      </c>
      <c r="C549" s="96" t="s">
        <v>32</v>
      </c>
      <c r="D549" s="97" t="s">
        <v>32</v>
      </c>
      <c r="E549" s="29"/>
      <c r="F549" s="102" t="str">
        <f>IF($C$567=0,"",IF(C549="[for completion]","",IF(C549="","",C549/$C$567)))</f>
        <v/>
      </c>
      <c r="G549" s="102" t="str">
        <f>IF($D$567=0,"",IF(D549="[for completion]","",IF(D549="","",D549/$D$567)))</f>
        <v/>
      </c>
    </row>
    <row r="550" spans="1:7" customFormat="1" x14ac:dyDescent="0.25">
      <c r="A550" s="23" t="s">
        <v>2042</v>
      </c>
      <c r="B550" s="40" t="s">
        <v>524</v>
      </c>
      <c r="C550" s="96" t="s">
        <v>32</v>
      </c>
      <c r="D550" s="97" t="s">
        <v>32</v>
      </c>
      <c r="E550" s="29"/>
      <c r="F550" s="102" t="str">
        <f t="shared" ref="F550:F566" si="29">IF($C$567=0,"",IF(C550="[for completion]","",IF(C550="","",C550/$C$567)))</f>
        <v/>
      </c>
      <c r="G550" s="102" t="str">
        <f t="shared" ref="G550:G566" si="30">IF($D$567=0,"",IF(D550="[for completion]","",IF(D550="","",D550/$D$567)))</f>
        <v/>
      </c>
    </row>
    <row r="551" spans="1:7" customFormat="1" x14ac:dyDescent="0.25">
      <c r="A551" s="23" t="s">
        <v>2043</v>
      </c>
      <c r="B551" s="40" t="s">
        <v>524</v>
      </c>
      <c r="C551" s="96" t="s">
        <v>32</v>
      </c>
      <c r="D551" s="97" t="s">
        <v>32</v>
      </c>
      <c r="E551" s="29"/>
      <c r="F551" s="102" t="str">
        <f t="shared" si="29"/>
        <v/>
      </c>
      <c r="G551" s="102" t="str">
        <f t="shared" si="30"/>
        <v/>
      </c>
    </row>
    <row r="552" spans="1:7" customFormat="1" x14ac:dyDescent="0.25">
      <c r="A552" s="23" t="s">
        <v>2044</v>
      </c>
      <c r="B552" s="40" t="s">
        <v>524</v>
      </c>
      <c r="C552" s="96" t="s">
        <v>32</v>
      </c>
      <c r="D552" s="97" t="s">
        <v>32</v>
      </c>
      <c r="E552" s="29"/>
      <c r="F552" s="102" t="str">
        <f t="shared" si="29"/>
        <v/>
      </c>
      <c r="G552" s="102" t="str">
        <f t="shared" si="30"/>
        <v/>
      </c>
    </row>
    <row r="553" spans="1:7" customFormat="1" x14ac:dyDescent="0.25">
      <c r="A553" s="23" t="s">
        <v>2045</v>
      </c>
      <c r="B553" s="40" t="s">
        <v>524</v>
      </c>
      <c r="C553" s="96" t="s">
        <v>32</v>
      </c>
      <c r="D553" s="97" t="s">
        <v>32</v>
      </c>
      <c r="E553" s="29"/>
      <c r="F553" s="102" t="str">
        <f t="shared" si="29"/>
        <v/>
      </c>
      <c r="G553" s="102" t="str">
        <f t="shared" si="30"/>
        <v/>
      </c>
    </row>
    <row r="554" spans="1:7" customFormat="1" x14ac:dyDescent="0.25">
      <c r="A554" s="23" t="s">
        <v>2046</v>
      </c>
      <c r="B554" s="40" t="s">
        <v>524</v>
      </c>
      <c r="C554" s="96" t="s">
        <v>32</v>
      </c>
      <c r="D554" s="97" t="s">
        <v>32</v>
      </c>
      <c r="E554" s="29"/>
      <c r="F554" s="102" t="str">
        <f t="shared" si="29"/>
        <v/>
      </c>
      <c r="G554" s="102" t="str">
        <f t="shared" si="30"/>
        <v/>
      </c>
    </row>
    <row r="555" spans="1:7" customFormat="1" x14ac:dyDescent="0.25">
      <c r="A555" s="23" t="s">
        <v>2047</v>
      </c>
      <c r="B555" s="40" t="s">
        <v>524</v>
      </c>
      <c r="C555" s="96" t="s">
        <v>32</v>
      </c>
      <c r="D555" s="97" t="s">
        <v>32</v>
      </c>
      <c r="E555" s="29"/>
      <c r="F555" s="102" t="str">
        <f t="shared" si="29"/>
        <v/>
      </c>
      <c r="G555" s="102" t="str">
        <f t="shared" si="30"/>
        <v/>
      </c>
    </row>
    <row r="556" spans="1:7" customFormat="1" x14ac:dyDescent="0.25">
      <c r="A556" s="23" t="s">
        <v>2048</v>
      </c>
      <c r="B556" s="40" t="s">
        <v>524</v>
      </c>
      <c r="C556" s="96" t="s">
        <v>32</v>
      </c>
      <c r="D556" s="97" t="s">
        <v>32</v>
      </c>
      <c r="E556" s="29"/>
      <c r="F556" s="102" t="str">
        <f t="shared" si="29"/>
        <v/>
      </c>
      <c r="G556" s="102" t="str">
        <f t="shared" si="30"/>
        <v/>
      </c>
    </row>
    <row r="557" spans="1:7" customFormat="1" x14ac:dyDescent="0.25">
      <c r="A557" s="23" t="s">
        <v>2049</v>
      </c>
      <c r="B557" s="40" t="s">
        <v>524</v>
      </c>
      <c r="C557" s="96" t="s">
        <v>32</v>
      </c>
      <c r="D557" s="97" t="s">
        <v>32</v>
      </c>
      <c r="E557" s="29"/>
      <c r="F557" s="102" t="str">
        <f t="shared" si="29"/>
        <v/>
      </c>
      <c r="G557" s="102" t="str">
        <f t="shared" si="30"/>
        <v/>
      </c>
    </row>
    <row r="558" spans="1:7" customFormat="1" x14ac:dyDescent="0.25">
      <c r="A558" s="23" t="s">
        <v>2050</v>
      </c>
      <c r="B558" s="40" t="s">
        <v>524</v>
      </c>
      <c r="C558" s="96" t="s">
        <v>32</v>
      </c>
      <c r="D558" s="97" t="s">
        <v>32</v>
      </c>
      <c r="E558" s="29"/>
      <c r="F558" s="102" t="str">
        <f t="shared" si="29"/>
        <v/>
      </c>
      <c r="G558" s="102" t="str">
        <f t="shared" si="30"/>
        <v/>
      </c>
    </row>
    <row r="559" spans="1:7" customFormat="1" x14ac:dyDescent="0.25">
      <c r="A559" s="23" t="s">
        <v>2051</v>
      </c>
      <c r="B559" s="40" t="s">
        <v>524</v>
      </c>
      <c r="C559" s="96" t="s">
        <v>32</v>
      </c>
      <c r="D559" s="97" t="s">
        <v>32</v>
      </c>
      <c r="E559" s="29"/>
      <c r="F559" s="102" t="str">
        <f t="shared" si="29"/>
        <v/>
      </c>
      <c r="G559" s="102" t="str">
        <f t="shared" si="30"/>
        <v/>
      </c>
    </row>
    <row r="560" spans="1:7" customFormat="1" x14ac:dyDescent="0.25">
      <c r="A560" s="23" t="s">
        <v>2052</v>
      </c>
      <c r="B560" s="40" t="s">
        <v>524</v>
      </c>
      <c r="C560" s="96" t="s">
        <v>32</v>
      </c>
      <c r="D560" s="97" t="s">
        <v>32</v>
      </c>
      <c r="E560" s="29"/>
      <c r="F560" s="102" t="str">
        <f t="shared" si="29"/>
        <v/>
      </c>
      <c r="G560" s="102" t="str">
        <f t="shared" si="30"/>
        <v/>
      </c>
    </row>
    <row r="561" spans="1:7" customFormat="1" x14ac:dyDescent="0.25">
      <c r="A561" s="23" t="s">
        <v>2053</v>
      </c>
      <c r="B561" s="40" t="s">
        <v>524</v>
      </c>
      <c r="C561" s="96" t="s">
        <v>32</v>
      </c>
      <c r="D561" s="97" t="s">
        <v>32</v>
      </c>
      <c r="E561" s="29"/>
      <c r="F561" s="102" t="str">
        <f t="shared" si="29"/>
        <v/>
      </c>
      <c r="G561" s="102" t="str">
        <f t="shared" si="30"/>
        <v/>
      </c>
    </row>
    <row r="562" spans="1:7" customFormat="1" x14ac:dyDescent="0.25">
      <c r="A562" s="23" t="s">
        <v>2054</v>
      </c>
      <c r="B562" s="40" t="s">
        <v>524</v>
      </c>
      <c r="C562" s="96" t="s">
        <v>32</v>
      </c>
      <c r="D562" s="97" t="s">
        <v>32</v>
      </c>
      <c r="E562" s="29"/>
      <c r="F562" s="102" t="str">
        <f t="shared" si="29"/>
        <v/>
      </c>
      <c r="G562" s="102" t="str">
        <f t="shared" si="30"/>
        <v/>
      </c>
    </row>
    <row r="563" spans="1:7" customFormat="1" x14ac:dyDescent="0.25">
      <c r="A563" s="23" t="s">
        <v>2055</v>
      </c>
      <c r="B563" s="40" t="s">
        <v>524</v>
      </c>
      <c r="C563" s="96" t="s">
        <v>32</v>
      </c>
      <c r="D563" s="97" t="s">
        <v>32</v>
      </c>
      <c r="E563" s="29"/>
      <c r="F563" s="102" t="str">
        <f t="shared" si="29"/>
        <v/>
      </c>
      <c r="G563" s="102" t="str">
        <f t="shared" si="30"/>
        <v/>
      </c>
    </row>
    <row r="564" spans="1:7" customFormat="1" x14ac:dyDescent="0.25">
      <c r="A564" s="23" t="s">
        <v>2056</v>
      </c>
      <c r="B564" s="40" t="s">
        <v>524</v>
      </c>
      <c r="C564" s="96" t="s">
        <v>32</v>
      </c>
      <c r="D564" s="97" t="s">
        <v>32</v>
      </c>
      <c r="E564" s="29"/>
      <c r="F564" s="102" t="str">
        <f t="shared" si="29"/>
        <v/>
      </c>
      <c r="G564" s="102" t="str">
        <f t="shared" si="30"/>
        <v/>
      </c>
    </row>
    <row r="565" spans="1:7" customFormat="1" x14ac:dyDescent="0.25">
      <c r="A565" s="23" t="s">
        <v>2057</v>
      </c>
      <c r="B565" s="40" t="s">
        <v>524</v>
      </c>
      <c r="C565" s="96" t="s">
        <v>32</v>
      </c>
      <c r="D565" s="97" t="s">
        <v>32</v>
      </c>
      <c r="E565" s="29"/>
      <c r="F565" s="102" t="str">
        <f t="shared" si="29"/>
        <v/>
      </c>
      <c r="G565" s="102" t="str">
        <f t="shared" si="30"/>
        <v/>
      </c>
    </row>
    <row r="566" spans="1:7" customFormat="1" x14ac:dyDescent="0.25">
      <c r="A566" s="23" t="s">
        <v>2058</v>
      </c>
      <c r="B566" s="40" t="s">
        <v>1543</v>
      </c>
      <c r="C566" s="96" t="s">
        <v>32</v>
      </c>
      <c r="D566" s="97" t="s">
        <v>32</v>
      </c>
      <c r="E566" s="29"/>
      <c r="F566" s="102" t="str">
        <f t="shared" si="29"/>
        <v/>
      </c>
      <c r="G566" s="102" t="str">
        <f t="shared" si="30"/>
        <v/>
      </c>
    </row>
    <row r="567" spans="1:7" customFormat="1" x14ac:dyDescent="0.25">
      <c r="A567" s="23" t="s">
        <v>2059</v>
      </c>
      <c r="B567" s="40" t="s">
        <v>90</v>
      </c>
      <c r="C567" s="96">
        <f>SUM(C549:C566)</f>
        <v>0</v>
      </c>
      <c r="D567" s="97">
        <f>SUM(D549:D566)</f>
        <v>0</v>
      </c>
      <c r="E567" s="29"/>
      <c r="F567" s="93">
        <f>SUM(F549:F566)</f>
        <v>0</v>
      </c>
      <c r="G567" s="93">
        <f>SUM(G549:G566)</f>
        <v>0</v>
      </c>
    </row>
    <row r="568" spans="1:7" customFormat="1" x14ac:dyDescent="0.25">
      <c r="A568" s="23" t="s">
        <v>2060</v>
      </c>
      <c r="B568" s="40"/>
      <c r="C568" s="23"/>
      <c r="D568" s="23"/>
      <c r="E568" s="29"/>
      <c r="F568" s="29"/>
      <c r="G568" s="29"/>
    </row>
    <row r="569" spans="1:7" customFormat="1" x14ac:dyDescent="0.25">
      <c r="A569" s="23" t="s">
        <v>2061</v>
      </c>
      <c r="B569" s="40"/>
      <c r="C569" s="23"/>
      <c r="D569" s="23"/>
      <c r="E569" s="29"/>
      <c r="F569" s="29"/>
      <c r="G569" s="29"/>
    </row>
    <row r="570" spans="1:7" customFormat="1" x14ac:dyDescent="0.25">
      <c r="A570" s="23" t="s">
        <v>2062</v>
      </c>
      <c r="B570" s="40"/>
      <c r="C570" s="23"/>
      <c r="D570" s="23"/>
      <c r="E570" s="29"/>
      <c r="F570" s="29"/>
      <c r="G570" s="29"/>
    </row>
    <row r="571" spans="1:7" customFormat="1" x14ac:dyDescent="0.25">
      <c r="A571" s="101"/>
      <c r="B571" s="101" t="s">
        <v>1955</v>
      </c>
      <c r="C571" s="42" t="s">
        <v>59</v>
      </c>
      <c r="D571" s="42" t="s">
        <v>1152</v>
      </c>
      <c r="E571" s="42"/>
      <c r="F571" s="42" t="s">
        <v>432</v>
      </c>
      <c r="G571" s="42" t="s">
        <v>1460</v>
      </c>
    </row>
    <row r="572" spans="1:7" customFormat="1" x14ac:dyDescent="0.25">
      <c r="A572" s="23" t="s">
        <v>2063</v>
      </c>
      <c r="B572" s="40" t="s">
        <v>1143</v>
      </c>
      <c r="C572" s="96" t="s">
        <v>32</v>
      </c>
      <c r="D572" s="97" t="s">
        <v>32</v>
      </c>
      <c r="E572" s="29"/>
      <c r="F572" s="102" t="str">
        <f>IF($C$585=0,"",IF(C572="[for completion]","",IF(C572="","",C572/$C$585)))</f>
        <v/>
      </c>
      <c r="G572" s="102" t="str">
        <f>IF($D$585=0,"",IF(D572="[for completion]","",IF(D572="","",D572/$D$585)))</f>
        <v/>
      </c>
    </row>
    <row r="573" spans="1:7" customFormat="1" x14ac:dyDescent="0.25">
      <c r="A573" s="23" t="s">
        <v>2064</v>
      </c>
      <c r="B573" s="40" t="s">
        <v>1144</v>
      </c>
      <c r="C573" s="96" t="s">
        <v>32</v>
      </c>
      <c r="D573" s="97" t="s">
        <v>32</v>
      </c>
      <c r="E573" s="29"/>
      <c r="F573" s="102" t="str">
        <f>IF($C$585=0,"",IF(C573="[for completion]","",IF(C573="","",C573/$C$585)))</f>
        <v/>
      </c>
      <c r="G573" s="102" t="str">
        <f>IF($D$585=0,"",IF(D573="[for completion]","",IF(D573="","",D573/$D$585)))</f>
        <v/>
      </c>
    </row>
    <row r="574" spans="1:7" customFormat="1" x14ac:dyDescent="0.25">
      <c r="A574" s="23" t="s">
        <v>2065</v>
      </c>
      <c r="B574" s="40" t="s">
        <v>1781</v>
      </c>
      <c r="C574" s="96" t="s">
        <v>32</v>
      </c>
      <c r="D574" s="97" t="s">
        <v>32</v>
      </c>
      <c r="E574" s="29"/>
      <c r="F574" s="102" t="str">
        <f>IF($C$585=0,"",IF(C574="[for completion]","",IF(C574="","",C574/$C$585)))</f>
        <v/>
      </c>
      <c r="G574" s="102" t="str">
        <f>IF($D$585=0,"",IF(D574="[for completion]","",IF(D574="","",D574/$D$585)))</f>
        <v/>
      </c>
    </row>
    <row r="575" spans="1:7" customFormat="1" x14ac:dyDescent="0.25">
      <c r="A575" s="23" t="s">
        <v>2066</v>
      </c>
      <c r="B575" s="40" t="s">
        <v>1145</v>
      </c>
      <c r="C575" s="96" t="s">
        <v>32</v>
      </c>
      <c r="D575" s="97" t="s">
        <v>32</v>
      </c>
      <c r="E575" s="29"/>
      <c r="F575" s="102" t="str">
        <f>IF($C$585=0,"",IF(C575="[for completion]","",IF(C575="","",C575/$C$585)))</f>
        <v/>
      </c>
      <c r="G575" s="102" t="str">
        <f>IF($D$585=0,"",IF(D575="[for completion]","",IF(D575="","",D575/$D$585)))</f>
        <v/>
      </c>
    </row>
    <row r="576" spans="1:7" customFormat="1" x14ac:dyDescent="0.25">
      <c r="A576" s="23" t="s">
        <v>2067</v>
      </c>
      <c r="B576" s="40" t="s">
        <v>1146</v>
      </c>
      <c r="C576" s="96" t="s">
        <v>32</v>
      </c>
      <c r="D576" s="97" t="s">
        <v>32</v>
      </c>
      <c r="E576" s="29"/>
      <c r="F576" s="102" t="str">
        <f>IF($C$585=0,"",IF(C576="[for completion]","",IF(C576="","",C576/$C$585)))</f>
        <v/>
      </c>
      <c r="G576" s="102" t="str">
        <f>IF($D$585=0,"",IF(D576="[for completion]","",IF(D576="","",D576/$D$585)))</f>
        <v/>
      </c>
    </row>
    <row r="577" spans="1:7" customFormat="1" x14ac:dyDescent="0.25">
      <c r="A577" s="23" t="s">
        <v>2068</v>
      </c>
      <c r="B577" s="40" t="s">
        <v>1147</v>
      </c>
      <c r="C577" s="96" t="s">
        <v>32</v>
      </c>
      <c r="D577" s="97" t="s">
        <v>32</v>
      </c>
      <c r="E577" s="29"/>
      <c r="F577" s="102" t="str">
        <f t="shared" ref="F577:F584" si="31">IF($C$585=0,"",IF(C577="[for completion]","",IF(C577="","",C577/$C$585)))</f>
        <v/>
      </c>
      <c r="G577" s="102" t="str">
        <f t="shared" ref="G577:G584" si="32">IF($D$585=0,"",IF(D577="[for completion]","",IF(D577="","",D577/$D$585)))</f>
        <v/>
      </c>
    </row>
    <row r="578" spans="1:7" customFormat="1" x14ac:dyDescent="0.25">
      <c r="A578" s="23" t="s">
        <v>2069</v>
      </c>
      <c r="B578" s="40" t="s">
        <v>1148</v>
      </c>
      <c r="C578" s="96" t="s">
        <v>32</v>
      </c>
      <c r="D578" s="97" t="s">
        <v>32</v>
      </c>
      <c r="E578" s="29"/>
      <c r="F578" s="102" t="str">
        <f t="shared" si="31"/>
        <v/>
      </c>
      <c r="G578" s="102" t="str">
        <f t="shared" si="32"/>
        <v/>
      </c>
    </row>
    <row r="579" spans="1:7" customFormat="1" x14ac:dyDescent="0.25">
      <c r="A579" s="23" t="s">
        <v>2070</v>
      </c>
      <c r="B579" s="40" t="s">
        <v>1149</v>
      </c>
      <c r="C579" s="96" t="s">
        <v>32</v>
      </c>
      <c r="D579" s="97" t="s">
        <v>32</v>
      </c>
      <c r="E579" s="29"/>
      <c r="F579" s="102" t="str">
        <f t="shared" si="31"/>
        <v/>
      </c>
      <c r="G579" s="102" t="str">
        <f t="shared" si="32"/>
        <v/>
      </c>
    </row>
    <row r="580" spans="1:7" customFormat="1" x14ac:dyDescent="0.25">
      <c r="A580" s="23" t="s">
        <v>2071</v>
      </c>
      <c r="B580" s="40" t="s">
        <v>2154</v>
      </c>
      <c r="C580" s="96" t="s">
        <v>32</v>
      </c>
      <c r="D580" s="23" t="s">
        <v>32</v>
      </c>
      <c r="E580" s="29"/>
      <c r="F580" s="102" t="str">
        <f t="shared" si="31"/>
        <v/>
      </c>
      <c r="G580" s="102" t="str">
        <f t="shared" si="32"/>
        <v/>
      </c>
    </row>
    <row r="581" spans="1:7" customFormat="1" x14ac:dyDescent="0.25">
      <c r="A581" s="23" t="s">
        <v>2072</v>
      </c>
      <c r="B581" s="23" t="s">
        <v>2157</v>
      </c>
      <c r="C581" s="96" t="s">
        <v>32</v>
      </c>
      <c r="D581" s="23" t="s">
        <v>32</v>
      </c>
      <c r="F581" s="102" t="str">
        <f t="shared" si="31"/>
        <v/>
      </c>
      <c r="G581" s="102" t="str">
        <f t="shared" si="32"/>
        <v/>
      </c>
    </row>
    <row r="582" spans="1:7" customFormat="1" x14ac:dyDescent="0.25">
      <c r="A582" s="23" t="s">
        <v>2073</v>
      </c>
      <c r="B582" s="23" t="s">
        <v>2155</v>
      </c>
      <c r="C582" s="96" t="s">
        <v>32</v>
      </c>
      <c r="D582" s="23" t="s">
        <v>32</v>
      </c>
      <c r="F582" s="102" t="str">
        <f t="shared" si="31"/>
        <v/>
      </c>
      <c r="G582" s="102" t="str">
        <f t="shared" si="32"/>
        <v/>
      </c>
    </row>
    <row r="583" spans="1:7" customFormat="1" x14ac:dyDescent="0.25">
      <c r="A583" s="23" t="s">
        <v>2166</v>
      </c>
      <c r="B583" s="40" t="s">
        <v>2156</v>
      </c>
      <c r="C583" s="96" t="s">
        <v>32</v>
      </c>
      <c r="D583" s="23" t="s">
        <v>32</v>
      </c>
      <c r="E583" s="29"/>
      <c r="F583" s="102" t="str">
        <f t="shared" si="31"/>
        <v/>
      </c>
      <c r="G583" s="102" t="str">
        <f t="shared" si="32"/>
        <v/>
      </c>
    </row>
    <row r="584" spans="1:7" customFormat="1" x14ac:dyDescent="0.25">
      <c r="A584" s="23" t="s">
        <v>2167</v>
      </c>
      <c r="B584" s="23" t="s">
        <v>1543</v>
      </c>
      <c r="C584" s="96" t="s">
        <v>32</v>
      </c>
      <c r="D584" s="97" t="s">
        <v>32</v>
      </c>
      <c r="E584" s="29"/>
      <c r="F584" s="102" t="str">
        <f t="shared" si="31"/>
        <v/>
      </c>
      <c r="G584" s="102" t="str">
        <f t="shared" si="32"/>
        <v/>
      </c>
    </row>
    <row r="585" spans="1:7" customFormat="1" x14ac:dyDescent="0.25">
      <c r="A585" s="23" t="s">
        <v>2168</v>
      </c>
      <c r="B585" s="40" t="s">
        <v>90</v>
      </c>
      <c r="C585" s="96">
        <f>SUM(C572:C584)</f>
        <v>0</v>
      </c>
      <c r="D585" s="97">
        <f>SUM(D572:D584)</f>
        <v>0</v>
      </c>
      <c r="E585" s="29"/>
      <c r="F585" s="93">
        <f>SUM(F572:F584)</f>
        <v>0</v>
      </c>
      <c r="G585" s="93">
        <f>SUM(G572:G584)</f>
        <v>0</v>
      </c>
    </row>
    <row r="586" spans="1:7" customFormat="1" x14ac:dyDescent="0.25">
      <c r="A586" s="23" t="s">
        <v>2074</v>
      </c>
      <c r="B586" s="40"/>
      <c r="C586" s="96"/>
      <c r="D586" s="97"/>
      <c r="E586" s="29"/>
      <c r="F586" s="102"/>
      <c r="G586" s="102"/>
    </row>
    <row r="587" spans="1:7" customFormat="1" x14ac:dyDescent="0.25">
      <c r="A587" s="23" t="s">
        <v>2169</v>
      </c>
      <c r="B587" s="40"/>
      <c r="C587" s="96"/>
      <c r="D587" s="97"/>
      <c r="E587" s="29"/>
      <c r="F587" s="102"/>
      <c r="G587" s="102"/>
    </row>
    <row r="588" spans="1:7" customFormat="1" x14ac:dyDescent="0.25">
      <c r="A588" s="23" t="s">
        <v>2170</v>
      </c>
      <c r="B588" s="40"/>
      <c r="C588" s="96"/>
      <c r="D588" s="97"/>
      <c r="E588" s="29"/>
      <c r="F588" s="102"/>
      <c r="G588" s="102"/>
    </row>
    <row r="589" spans="1:7" customFormat="1" x14ac:dyDescent="0.25">
      <c r="A589" s="23" t="s">
        <v>2171</v>
      </c>
      <c r="B589" s="40"/>
      <c r="C589" s="96"/>
      <c r="D589" s="97"/>
      <c r="E589" s="29"/>
      <c r="F589" s="102"/>
      <c r="G589" s="102"/>
    </row>
    <row r="590" spans="1:7" customFormat="1" x14ac:dyDescent="0.25">
      <c r="A590" s="23" t="s">
        <v>2172</v>
      </c>
      <c r="B590" s="40"/>
      <c r="C590" s="96"/>
      <c r="D590" s="97"/>
      <c r="E590" s="29"/>
      <c r="F590" s="102"/>
      <c r="G590" s="102"/>
    </row>
    <row r="591" spans="1:7" customFormat="1" x14ac:dyDescent="0.25">
      <c r="A591" s="23" t="s">
        <v>2173</v>
      </c>
      <c r="B591" s="40"/>
      <c r="C591" s="96"/>
      <c r="D591" s="97"/>
      <c r="E591" s="29"/>
      <c r="F591" s="102" t="str">
        <f>IF($C$585=0,"",IF(C591="[for completion]","",IF(C591="","",C591/$C$585)))</f>
        <v/>
      </c>
      <c r="G591" s="102" t="str">
        <f>IF($D$585=0,"",IF(D591="[for completion]","",IF(D591="","",D591/$D$585)))</f>
        <v/>
      </c>
    </row>
    <row r="592" spans="1:7" customFormat="1" x14ac:dyDescent="0.25">
      <c r="A592" s="23" t="s">
        <v>2174</v>
      </c>
    </row>
    <row r="593" spans="1:7" customFormat="1" x14ac:dyDescent="0.25">
      <c r="A593" s="23" t="s">
        <v>2175</v>
      </c>
    </row>
    <row r="594" spans="1:7" x14ac:dyDescent="0.25">
      <c r="A594" s="23" t="s">
        <v>2176</v>
      </c>
    </row>
    <row r="595" spans="1:7" x14ac:dyDescent="0.25">
      <c r="A595" s="23" t="s">
        <v>2182</v>
      </c>
    </row>
    <row r="596" spans="1:7" x14ac:dyDescent="0.25">
      <c r="A596" s="101"/>
      <c r="B596" s="101" t="s">
        <v>1956</v>
      </c>
      <c r="C596" s="42" t="s">
        <v>59</v>
      </c>
      <c r="D596" s="42" t="s">
        <v>1152</v>
      </c>
      <c r="E596" s="42"/>
      <c r="F596" s="42" t="s">
        <v>431</v>
      </c>
      <c r="G596" s="42" t="s">
        <v>1460</v>
      </c>
    </row>
    <row r="597" spans="1:7" x14ac:dyDescent="0.25">
      <c r="A597" s="23" t="s">
        <v>2075</v>
      </c>
      <c r="B597" s="40" t="s">
        <v>1688</v>
      </c>
      <c r="C597" s="96" t="s">
        <v>32</v>
      </c>
      <c r="D597" s="97" t="s">
        <v>32</v>
      </c>
      <c r="E597" s="29"/>
      <c r="F597" s="102" t="str">
        <f>IF($C$601=0,"",IF(C597="[for completion]","",IF(C597="","",C597/$C$601)))</f>
        <v/>
      </c>
      <c r="G597" s="102" t="str">
        <f>IF($D$601=0,"",IF(D597="[for completion]","",IF(D597="","",D597/$D$601)))</f>
        <v/>
      </c>
    </row>
    <row r="598" spans="1:7" x14ac:dyDescent="0.25">
      <c r="A598" s="23" t="s">
        <v>2076</v>
      </c>
      <c r="B598" s="115" t="s">
        <v>1689</v>
      </c>
      <c r="C598" s="96" t="s">
        <v>32</v>
      </c>
      <c r="D598" s="97" t="s">
        <v>32</v>
      </c>
      <c r="E598" s="29"/>
      <c r="F598" s="102" t="str">
        <f>IF($C$601=0,"",IF(C598="[for completion]","",IF(C598="","",C598/$C$601)))</f>
        <v/>
      </c>
      <c r="G598" s="102" t="str">
        <f>IF($D$601=0,"",IF(D598="[for completion]","",IF(D598="","",D598/$D$601)))</f>
        <v/>
      </c>
    </row>
    <row r="599" spans="1:7" x14ac:dyDescent="0.25">
      <c r="A599" s="23" t="s">
        <v>2077</v>
      </c>
      <c r="B599" s="40" t="s">
        <v>1151</v>
      </c>
      <c r="C599" s="96" t="s">
        <v>32</v>
      </c>
      <c r="D599" s="97" t="s">
        <v>32</v>
      </c>
      <c r="E599" s="29"/>
      <c r="F599" s="102" t="str">
        <f>IF($C$601=0,"",IF(C599="[for completion]","",IF(C599="","",C599/$C$601)))</f>
        <v/>
      </c>
      <c r="G599" s="102" t="str">
        <f>IF($D$601=0,"",IF(D599="[for completion]","",IF(D599="","",D599/$D$601)))</f>
        <v/>
      </c>
    </row>
    <row r="600" spans="1:7" x14ac:dyDescent="0.25">
      <c r="A600" s="23" t="s">
        <v>2078</v>
      </c>
      <c r="B600" s="23" t="s">
        <v>1543</v>
      </c>
      <c r="C600" s="96" t="s">
        <v>32</v>
      </c>
      <c r="D600" s="97" t="s">
        <v>32</v>
      </c>
      <c r="E600" s="29"/>
      <c r="F600" s="102" t="str">
        <f>IF($C$601=0,"",IF(C600="[for completion]","",IF(C600="","",C600/$C$601)))</f>
        <v/>
      </c>
      <c r="G600" s="102" t="str">
        <f>IF($D$601=0,"",IF(D600="[for completion]","",IF(D600="","",D600/$D$601)))</f>
        <v/>
      </c>
    </row>
    <row r="601" spans="1:7" x14ac:dyDescent="0.25">
      <c r="A601" s="23" t="s">
        <v>2079</v>
      </c>
      <c r="B601" s="40" t="s">
        <v>90</v>
      </c>
      <c r="C601" s="96">
        <f>SUM(C597:C600)</f>
        <v>0</v>
      </c>
      <c r="D601" s="97">
        <f>SUM(D597:D600)</f>
        <v>0</v>
      </c>
      <c r="E601" s="29"/>
      <c r="F601" s="93">
        <f>SUM(F597:F600)</f>
        <v>0</v>
      </c>
      <c r="G601" s="93">
        <f>SUM(G597:G600)</f>
        <v>0</v>
      </c>
    </row>
    <row r="603" spans="1:7" x14ac:dyDescent="0.25">
      <c r="A603" s="101"/>
      <c r="B603" s="101" t="s">
        <v>2249</v>
      </c>
      <c r="C603" s="101" t="s">
        <v>2144</v>
      </c>
      <c r="D603" s="101" t="s">
        <v>2147</v>
      </c>
      <c r="E603" s="101"/>
      <c r="F603" s="101" t="s">
        <v>2146</v>
      </c>
      <c r="G603" s="43" t="s">
        <v>2262</v>
      </c>
    </row>
    <row r="604" spans="1:7" x14ac:dyDescent="0.25">
      <c r="A604" s="23" t="s">
        <v>2082</v>
      </c>
      <c r="B604" s="40" t="s">
        <v>717</v>
      </c>
      <c r="C604" s="120" t="s">
        <v>32</v>
      </c>
      <c r="D604" s="120" t="s">
        <v>32</v>
      </c>
      <c r="E604" s="143"/>
      <c r="F604" s="120" t="s">
        <v>32</v>
      </c>
      <c r="G604" s="120" t="s">
        <v>32</v>
      </c>
    </row>
    <row r="605" spans="1:7" x14ac:dyDescent="0.25">
      <c r="A605" s="23" t="s">
        <v>2083</v>
      </c>
      <c r="B605" s="40" t="s">
        <v>718</v>
      </c>
      <c r="C605" s="120" t="s">
        <v>32</v>
      </c>
      <c r="D605" s="120" t="s">
        <v>32</v>
      </c>
      <c r="E605" s="143"/>
      <c r="F605" s="120" t="s">
        <v>32</v>
      </c>
      <c r="G605" s="120" t="s">
        <v>32</v>
      </c>
    </row>
    <row r="606" spans="1:7" x14ac:dyDescent="0.25">
      <c r="A606" s="23" t="s">
        <v>2084</v>
      </c>
      <c r="B606" s="40" t="s">
        <v>719</v>
      </c>
      <c r="C606" s="120" t="s">
        <v>32</v>
      </c>
      <c r="D606" s="120" t="s">
        <v>32</v>
      </c>
      <c r="E606" s="143"/>
      <c r="F606" s="120" t="s">
        <v>32</v>
      </c>
      <c r="G606" s="120" t="s">
        <v>32</v>
      </c>
    </row>
    <row r="607" spans="1:7" x14ac:dyDescent="0.25">
      <c r="A607" s="23" t="s">
        <v>2085</v>
      </c>
      <c r="B607" s="40" t="s">
        <v>720</v>
      </c>
      <c r="C607" s="120" t="s">
        <v>32</v>
      </c>
      <c r="D607" s="120" t="s">
        <v>32</v>
      </c>
      <c r="E607" s="143"/>
      <c r="F607" s="120" t="s">
        <v>32</v>
      </c>
      <c r="G607" s="120" t="s">
        <v>32</v>
      </c>
    </row>
    <row r="608" spans="1:7" x14ac:dyDescent="0.25">
      <c r="A608" s="23" t="s">
        <v>2086</v>
      </c>
      <c r="B608" s="40" t="s">
        <v>721</v>
      </c>
      <c r="C608" s="120" t="s">
        <v>32</v>
      </c>
      <c r="D608" s="120" t="s">
        <v>32</v>
      </c>
      <c r="E608" s="143"/>
      <c r="F608" s="120" t="s">
        <v>32</v>
      </c>
      <c r="G608" s="120" t="s">
        <v>32</v>
      </c>
    </row>
    <row r="609" spans="1:7" x14ac:dyDescent="0.25">
      <c r="A609" s="23" t="s">
        <v>2087</v>
      </c>
      <c r="B609" s="40" t="s">
        <v>722</v>
      </c>
      <c r="C609" s="120" t="s">
        <v>32</v>
      </c>
      <c r="D609" s="120" t="s">
        <v>32</v>
      </c>
      <c r="E609" s="143"/>
      <c r="F609" s="120" t="s">
        <v>32</v>
      </c>
      <c r="G609" s="120" t="s">
        <v>32</v>
      </c>
    </row>
    <row r="610" spans="1:7" x14ac:dyDescent="0.25">
      <c r="A610" s="23" t="s">
        <v>2088</v>
      </c>
      <c r="B610" s="40" t="s">
        <v>723</v>
      </c>
      <c r="C610" s="120" t="s">
        <v>32</v>
      </c>
      <c r="D610" s="120" t="s">
        <v>32</v>
      </c>
      <c r="E610" s="143"/>
      <c r="F610" s="120" t="s">
        <v>32</v>
      </c>
      <c r="G610" s="120" t="s">
        <v>32</v>
      </c>
    </row>
    <row r="611" spans="1:7" x14ac:dyDescent="0.25">
      <c r="A611" s="23" t="s">
        <v>2089</v>
      </c>
      <c r="B611" s="40" t="s">
        <v>1681</v>
      </c>
      <c r="C611" s="120" t="s">
        <v>32</v>
      </c>
      <c r="D611" s="120" t="s">
        <v>32</v>
      </c>
      <c r="E611" s="143"/>
      <c r="F611" s="120" t="s">
        <v>32</v>
      </c>
      <c r="G611" s="120" t="s">
        <v>32</v>
      </c>
    </row>
    <row r="612" spans="1:7" x14ac:dyDescent="0.25">
      <c r="A612" s="23" t="s">
        <v>2090</v>
      </c>
      <c r="B612" s="40" t="s">
        <v>1682</v>
      </c>
      <c r="C612" s="120" t="s">
        <v>32</v>
      </c>
      <c r="D612" s="120" t="s">
        <v>32</v>
      </c>
      <c r="E612" s="143"/>
      <c r="F612" s="120" t="s">
        <v>32</v>
      </c>
      <c r="G612" s="120" t="s">
        <v>32</v>
      </c>
    </row>
    <row r="613" spans="1:7" x14ac:dyDescent="0.25">
      <c r="A613" s="23" t="s">
        <v>2091</v>
      </c>
      <c r="B613" s="40" t="s">
        <v>1683</v>
      </c>
      <c r="C613" s="120" t="s">
        <v>32</v>
      </c>
      <c r="D613" s="120" t="s">
        <v>32</v>
      </c>
      <c r="E613" s="143"/>
      <c r="F613" s="120" t="s">
        <v>32</v>
      </c>
      <c r="G613" s="120" t="s">
        <v>32</v>
      </c>
    </row>
    <row r="614" spans="1:7" x14ac:dyDescent="0.25">
      <c r="A614" s="23" t="s">
        <v>2092</v>
      </c>
      <c r="B614" s="40" t="s">
        <v>724</v>
      </c>
      <c r="C614" s="120" t="s">
        <v>32</v>
      </c>
      <c r="D614" s="120" t="s">
        <v>32</v>
      </c>
      <c r="E614" s="143"/>
      <c r="F614" s="120" t="s">
        <v>32</v>
      </c>
      <c r="G614" s="120" t="s">
        <v>32</v>
      </c>
    </row>
    <row r="615" spans="1:7" x14ac:dyDescent="0.25">
      <c r="A615" s="23" t="s">
        <v>2093</v>
      </c>
      <c r="B615" s="40" t="s">
        <v>2242</v>
      </c>
      <c r="C615" s="120" t="s">
        <v>32</v>
      </c>
      <c r="D615" s="120" t="s">
        <v>32</v>
      </c>
      <c r="E615" s="143"/>
      <c r="F615" s="120" t="s">
        <v>32</v>
      </c>
      <c r="G615" s="120" t="s">
        <v>32</v>
      </c>
    </row>
    <row r="616" spans="1:7" x14ac:dyDescent="0.25">
      <c r="A616" s="23" t="s">
        <v>2094</v>
      </c>
      <c r="B616" s="40" t="s">
        <v>88</v>
      </c>
      <c r="C616" s="120" t="s">
        <v>32</v>
      </c>
      <c r="D616" s="120" t="s">
        <v>32</v>
      </c>
      <c r="E616" s="143"/>
      <c r="F616" s="120" t="s">
        <v>32</v>
      </c>
      <c r="G616" s="120" t="s">
        <v>32</v>
      </c>
    </row>
    <row r="617" spans="1:7" x14ac:dyDescent="0.25">
      <c r="A617" s="23" t="s">
        <v>2095</v>
      </c>
      <c r="B617" s="40" t="s">
        <v>90</v>
      </c>
      <c r="C617" s="96">
        <f>SUM(C604:C616)</f>
        <v>0</v>
      </c>
      <c r="D617" s="96">
        <f>SUM(D604:D616)</f>
        <v>0</v>
      </c>
      <c r="E617" s="21"/>
      <c r="F617" s="96"/>
      <c r="G617" s="102" t="str">
        <f>IF($D$393=0,"",IF(#REF!="[For completion]","",#REF!/$D$393))</f>
        <v/>
      </c>
    </row>
    <row r="618" spans="1:7" x14ac:dyDescent="0.25">
      <c r="A618" s="23" t="s">
        <v>2096</v>
      </c>
      <c r="B618" s="23" t="s">
        <v>2143</v>
      </c>
      <c r="C618"/>
      <c r="D618"/>
      <c r="E618"/>
      <c r="F618" s="120" t="s">
        <v>32</v>
      </c>
      <c r="G618" s="102" t="str">
        <f>IF($D$622=0,"",IF(D617="[for completion]","",IF(D617="","",D617/$D$622)))</f>
        <v/>
      </c>
    </row>
    <row r="619" spans="1:7" x14ac:dyDescent="0.25">
      <c r="A619" s="23" t="s">
        <v>2097</v>
      </c>
      <c r="G619" s="102" t="str">
        <f>IF($D$622=0,"",IF(D618="[for completion]","",IF(D618="","",D618/$D$622)))</f>
        <v/>
      </c>
    </row>
    <row r="620" spans="1:7" x14ac:dyDescent="0.25">
      <c r="A620" s="23" t="s">
        <v>2098</v>
      </c>
      <c r="B620" s="40"/>
      <c r="C620" s="96"/>
      <c r="D620" s="97"/>
      <c r="E620" s="21"/>
      <c r="F620" s="102"/>
      <c r="G620" s="102" t="str">
        <f t="shared" ref="G620:G622" si="33">IF($D$622=0,"",IF(D620="[for completion]","",IF(D620="","",D620/$D$622)))</f>
        <v/>
      </c>
    </row>
    <row r="621" spans="1:7" x14ac:dyDescent="0.25">
      <c r="A621" s="23" t="s">
        <v>2099</v>
      </c>
      <c r="B621" s="40"/>
      <c r="C621" s="96"/>
      <c r="D621" s="97"/>
      <c r="E621" s="21"/>
      <c r="F621" s="102"/>
      <c r="G621" s="102" t="str">
        <f t="shared" si="33"/>
        <v/>
      </c>
    </row>
    <row r="622" spans="1:7" x14ac:dyDescent="0.25">
      <c r="A622" s="23" t="s">
        <v>2100</v>
      </c>
      <c r="B622" s="40"/>
      <c r="C622" s="96"/>
      <c r="D622" s="97"/>
      <c r="E622" s="21"/>
      <c r="F622" s="102"/>
      <c r="G622" s="102" t="str">
        <f t="shared" si="33"/>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1"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80" zoomScaleNormal="80" workbookViewId="0"/>
  </sheetViews>
  <sheetFormatPr baseColWidth="10" defaultColWidth="11.42578125" defaultRowHeight="14.3" outlineLevelRow="1" x14ac:dyDescent="0.25"/>
  <cols>
    <col min="1" max="1" width="16.28515625" customWidth="1"/>
    <col min="2" max="2" width="89.85546875" style="23" bestFit="1" customWidth="1"/>
    <col min="3" max="3" width="134.7109375" customWidth="1"/>
  </cols>
  <sheetData>
    <row r="1" spans="1:3" ht="31.55" x14ac:dyDescent="0.25">
      <c r="A1" s="20" t="s">
        <v>728</v>
      </c>
      <c r="B1" s="20"/>
      <c r="C1" s="151" t="s">
        <v>2268</v>
      </c>
    </row>
    <row r="2" spans="1:3" ht="15" x14ac:dyDescent="0.25">
      <c r="B2" s="21"/>
      <c r="C2" s="21"/>
    </row>
    <row r="3" spans="1:3" ht="15" x14ac:dyDescent="0.25">
      <c r="A3" s="66" t="s">
        <v>729</v>
      </c>
      <c r="B3" s="67"/>
      <c r="C3" s="21"/>
    </row>
    <row r="4" spans="1:3" ht="15" x14ac:dyDescent="0.25">
      <c r="C4" s="21"/>
    </row>
    <row r="5" spans="1:3" ht="37.450000000000003" x14ac:dyDescent="0.25">
      <c r="A5" s="34" t="s">
        <v>30</v>
      </c>
      <c r="B5" s="34" t="s">
        <v>730</v>
      </c>
      <c r="C5" s="68" t="s">
        <v>1097</v>
      </c>
    </row>
    <row r="6" spans="1:3" ht="29.95" x14ac:dyDescent="0.25">
      <c r="A6" s="1" t="s">
        <v>731</v>
      </c>
      <c r="B6" s="37" t="s">
        <v>2208</v>
      </c>
      <c r="C6" s="144" t="s">
        <v>2207</v>
      </c>
    </row>
    <row r="7" spans="1:3" ht="29.95" x14ac:dyDescent="0.25">
      <c r="A7" s="1" t="s">
        <v>732</v>
      </c>
      <c r="B7" s="37" t="s">
        <v>2210</v>
      </c>
      <c r="C7" s="144" t="s">
        <v>2211</v>
      </c>
    </row>
    <row r="8" spans="1:3" ht="29.95" x14ac:dyDescent="0.25">
      <c r="A8" s="1" t="s">
        <v>733</v>
      </c>
      <c r="B8" s="37" t="s">
        <v>2209</v>
      </c>
      <c r="C8" s="144" t="s">
        <v>2212</v>
      </c>
    </row>
    <row r="9" spans="1:3" ht="29.95" x14ac:dyDescent="0.25">
      <c r="A9" s="1" t="s">
        <v>734</v>
      </c>
      <c r="B9" s="37" t="s">
        <v>735</v>
      </c>
      <c r="C9" s="119" t="s">
        <v>2498</v>
      </c>
    </row>
    <row r="10" spans="1:3" ht="44.2" customHeight="1" x14ac:dyDescent="0.25">
      <c r="A10" s="1" t="s">
        <v>736</v>
      </c>
      <c r="B10" s="37" t="s">
        <v>949</v>
      </c>
      <c r="C10" s="119" t="s">
        <v>2499</v>
      </c>
    </row>
    <row r="11" spans="1:3" ht="54.75" customHeight="1" x14ac:dyDescent="0.25">
      <c r="A11" s="1" t="s">
        <v>737</v>
      </c>
      <c r="B11" s="37" t="s">
        <v>738</v>
      </c>
      <c r="C11" s="119" t="s">
        <v>2500</v>
      </c>
    </row>
    <row r="12" spans="1:3" ht="15" x14ac:dyDescent="0.25">
      <c r="A12" s="1" t="s">
        <v>739</v>
      </c>
      <c r="B12" s="37" t="s">
        <v>2140</v>
      </c>
      <c r="C12" s="119" t="s">
        <v>2141</v>
      </c>
    </row>
    <row r="13" spans="1:3" ht="119.95" x14ac:dyDescent="0.25">
      <c r="A13" s="1" t="s">
        <v>741</v>
      </c>
      <c r="B13" s="37" t="s">
        <v>740</v>
      </c>
      <c r="C13" s="412" t="s">
        <v>2501</v>
      </c>
    </row>
    <row r="14" spans="1:3" ht="65.95" x14ac:dyDescent="0.25">
      <c r="A14" s="1" t="s">
        <v>743</v>
      </c>
      <c r="B14" s="37" t="s">
        <v>742</v>
      </c>
      <c r="C14" s="119" t="s">
        <v>2502</v>
      </c>
    </row>
    <row r="15" spans="1:3" ht="60.1" x14ac:dyDescent="0.25">
      <c r="A15" s="1" t="s">
        <v>745</v>
      </c>
      <c r="B15" s="37" t="s">
        <v>744</v>
      </c>
      <c r="C15" s="413" t="s">
        <v>2503</v>
      </c>
    </row>
    <row r="16" spans="1:3" ht="15" x14ac:dyDescent="0.25">
      <c r="A16" s="1" t="s">
        <v>747</v>
      </c>
      <c r="B16" s="37" t="s">
        <v>746</v>
      </c>
      <c r="C16" s="119" t="s">
        <v>2504</v>
      </c>
    </row>
    <row r="17" spans="1:3" ht="29.95" customHeight="1" x14ac:dyDescent="0.25">
      <c r="A17" s="1" t="s">
        <v>749</v>
      </c>
      <c r="B17" s="41" t="s">
        <v>748</v>
      </c>
      <c r="C17" s="119" t="s">
        <v>2505</v>
      </c>
    </row>
    <row r="18" spans="1:3" x14ac:dyDescent="0.25">
      <c r="A18" s="1" t="s">
        <v>751</v>
      </c>
      <c r="B18" s="41" t="s">
        <v>750</v>
      </c>
      <c r="C18" s="119" t="s">
        <v>2506</v>
      </c>
    </row>
    <row r="19" spans="1:3" x14ac:dyDescent="0.25">
      <c r="A19" s="1" t="s">
        <v>2139</v>
      </c>
      <c r="B19" s="41" t="s">
        <v>752</v>
      </c>
      <c r="C19" s="119" t="s">
        <v>2507</v>
      </c>
    </row>
    <row r="20" spans="1:3" x14ac:dyDescent="0.25">
      <c r="A20" s="1" t="s">
        <v>2142</v>
      </c>
      <c r="B20" s="37" t="s">
        <v>2138</v>
      </c>
      <c r="C20" s="119" t="s">
        <v>2508</v>
      </c>
    </row>
    <row r="21" spans="1:3" x14ac:dyDescent="0.25">
      <c r="A21" s="1" t="s">
        <v>753</v>
      </c>
      <c r="B21" s="38" t="s">
        <v>754</v>
      </c>
      <c r="C21" s="145"/>
    </row>
    <row r="22" spans="1:3" x14ac:dyDescent="0.25">
      <c r="A22" s="1" t="s">
        <v>755</v>
      </c>
      <c r="B22" s="145"/>
      <c r="C22" s="145"/>
    </row>
    <row r="23" spans="1:3" outlineLevel="1" x14ac:dyDescent="0.25">
      <c r="A23" s="1" t="s">
        <v>756</v>
      </c>
      <c r="B23" s="119"/>
      <c r="C23" s="119"/>
    </row>
    <row r="24" spans="1:3" outlineLevel="1" x14ac:dyDescent="0.25">
      <c r="A24" s="1" t="s">
        <v>757</v>
      </c>
      <c r="B24" s="65"/>
      <c r="C24" s="119"/>
    </row>
    <row r="25" spans="1:3" outlineLevel="1" x14ac:dyDescent="0.25">
      <c r="A25" s="1" t="s">
        <v>758</v>
      </c>
      <c r="B25" s="65"/>
      <c r="C25" s="119"/>
    </row>
    <row r="26" spans="1:3" outlineLevel="1" x14ac:dyDescent="0.25">
      <c r="A26" s="1" t="s">
        <v>1801</v>
      </c>
      <c r="B26" s="65"/>
      <c r="C26" s="119"/>
    </row>
    <row r="27" spans="1:3" outlineLevel="1" x14ac:dyDescent="0.25">
      <c r="A27" s="1" t="s">
        <v>1802</v>
      </c>
      <c r="B27" s="65"/>
      <c r="C27" s="119"/>
    </row>
    <row r="28" spans="1:3" ht="18.55" outlineLevel="1" x14ac:dyDescent="0.25">
      <c r="A28" s="34"/>
      <c r="B28" s="34" t="s">
        <v>1738</v>
      </c>
      <c r="C28" s="68" t="s">
        <v>1097</v>
      </c>
    </row>
    <row r="29" spans="1:3" outlineLevel="1" x14ac:dyDescent="0.25">
      <c r="A29" s="1" t="s">
        <v>760</v>
      </c>
      <c r="B29" s="37" t="s">
        <v>1736</v>
      </c>
      <c r="C29" s="119" t="s">
        <v>2509</v>
      </c>
    </row>
    <row r="30" spans="1:3" outlineLevel="1" x14ac:dyDescent="0.25">
      <c r="A30" s="1" t="s">
        <v>763</v>
      </c>
      <c r="B30" s="37" t="s">
        <v>1737</v>
      </c>
      <c r="C30" s="119" t="s">
        <v>765</v>
      </c>
    </row>
    <row r="31" spans="1:3" ht="28.55" outlineLevel="1" x14ac:dyDescent="0.25">
      <c r="A31" s="1" t="s">
        <v>766</v>
      </c>
      <c r="B31" s="37" t="s">
        <v>1735</v>
      </c>
      <c r="C31" s="119" t="s">
        <v>2510</v>
      </c>
    </row>
    <row r="32" spans="1:3" ht="28.55" outlineLevel="1" x14ac:dyDescent="0.25">
      <c r="A32" s="1" t="s">
        <v>769</v>
      </c>
      <c r="B32" s="147" t="s">
        <v>2247</v>
      </c>
      <c r="C32" s="119" t="s">
        <v>768</v>
      </c>
    </row>
    <row r="33" spans="1:3" outlineLevel="1" x14ac:dyDescent="0.25">
      <c r="A33" s="1" t="s">
        <v>770</v>
      </c>
      <c r="B33" s="146"/>
      <c r="C33" s="119"/>
    </row>
    <row r="34" spans="1:3" outlineLevel="1" x14ac:dyDescent="0.25">
      <c r="A34" s="1" t="s">
        <v>1083</v>
      </c>
      <c r="B34" s="146"/>
      <c r="C34" s="119"/>
    </row>
    <row r="35" spans="1:3" outlineLevel="1" x14ac:dyDescent="0.25">
      <c r="A35" s="1" t="s">
        <v>1749</v>
      </c>
      <c r="B35" s="146"/>
      <c r="C35" s="119"/>
    </row>
    <row r="36" spans="1:3" outlineLevel="1" x14ac:dyDescent="0.25">
      <c r="A36" s="1" t="s">
        <v>1750</v>
      </c>
      <c r="B36" s="146"/>
      <c r="C36" s="119"/>
    </row>
    <row r="37" spans="1:3" outlineLevel="1" x14ac:dyDescent="0.25">
      <c r="A37" s="1" t="s">
        <v>1751</v>
      </c>
      <c r="B37" s="146"/>
      <c r="C37" s="119"/>
    </row>
    <row r="38" spans="1:3" outlineLevel="1" x14ac:dyDescent="0.25">
      <c r="A38" s="1" t="s">
        <v>1752</v>
      </c>
      <c r="B38" s="146"/>
      <c r="C38" s="119"/>
    </row>
    <row r="39" spans="1:3" outlineLevel="1" x14ac:dyDescent="0.25">
      <c r="A39" s="1" t="s">
        <v>1753</v>
      </c>
      <c r="B39" s="146"/>
      <c r="C39" s="119"/>
    </row>
    <row r="40" spans="1:3" outlineLevel="1" x14ac:dyDescent="0.25">
      <c r="A40" s="1" t="s">
        <v>1754</v>
      </c>
      <c r="B40"/>
      <c r="C40" s="119"/>
    </row>
    <row r="41" spans="1:3" outlineLevel="1" x14ac:dyDescent="0.25">
      <c r="A41" s="1" t="s">
        <v>1755</v>
      </c>
      <c r="B41" s="146"/>
      <c r="C41" s="119"/>
    </row>
    <row r="42" spans="1:3" outlineLevel="1" x14ac:dyDescent="0.25">
      <c r="A42" s="1" t="s">
        <v>1756</v>
      </c>
      <c r="B42" s="146"/>
      <c r="C42" s="119"/>
    </row>
    <row r="43" spans="1:3" outlineLevel="1" x14ac:dyDescent="0.25">
      <c r="A43" s="1" t="s">
        <v>1757</v>
      </c>
      <c r="B43" s="146"/>
      <c r="C43" s="119"/>
    </row>
    <row r="44" spans="1:3" ht="18.55" x14ac:dyDescent="0.25">
      <c r="A44" s="34"/>
      <c r="B44" s="34" t="s">
        <v>1739</v>
      </c>
      <c r="C44" s="68" t="s">
        <v>759</v>
      </c>
    </row>
    <row r="45" spans="1:3" x14ac:dyDescent="0.25">
      <c r="A45" s="1" t="s">
        <v>771</v>
      </c>
      <c r="B45" s="41" t="s">
        <v>761</v>
      </c>
      <c r="C45" s="23" t="s">
        <v>762</v>
      </c>
    </row>
    <row r="46" spans="1:3" x14ac:dyDescent="0.25">
      <c r="A46" s="1" t="s">
        <v>1741</v>
      </c>
      <c r="B46" s="41" t="s">
        <v>764</v>
      </c>
      <c r="C46" s="23" t="s">
        <v>765</v>
      </c>
    </row>
    <row r="47" spans="1:3" x14ac:dyDescent="0.25">
      <c r="A47" s="1" t="s">
        <v>1742</v>
      </c>
      <c r="B47" s="41" t="s">
        <v>767</v>
      </c>
      <c r="C47" s="23" t="s">
        <v>768</v>
      </c>
    </row>
    <row r="48" spans="1:3" outlineLevel="1" x14ac:dyDescent="0.25">
      <c r="A48" s="1" t="s">
        <v>772</v>
      </c>
      <c r="B48" s="147" t="s">
        <v>2258</v>
      </c>
      <c r="C48" s="119" t="s">
        <v>1048</v>
      </c>
    </row>
    <row r="49" spans="1:3" outlineLevel="1" x14ac:dyDescent="0.25">
      <c r="A49" s="1" t="s">
        <v>773</v>
      </c>
      <c r="B49" s="125"/>
      <c r="C49" s="119"/>
    </row>
    <row r="50" spans="1:3" outlineLevel="1" x14ac:dyDescent="0.25">
      <c r="A50" s="1" t="s">
        <v>774</v>
      </c>
      <c r="B50" s="147"/>
      <c r="C50" s="119"/>
    </row>
    <row r="51" spans="1:3" ht="18.55" x14ac:dyDescent="0.25">
      <c r="A51" s="34"/>
      <c r="B51" s="34" t="s">
        <v>1740</v>
      </c>
      <c r="C51" s="68" t="s">
        <v>1097</v>
      </c>
    </row>
    <row r="52" spans="1:3" ht="71.3" x14ac:dyDescent="0.25">
      <c r="A52" s="1" t="s">
        <v>1743</v>
      </c>
      <c r="B52" s="37" t="s">
        <v>2511</v>
      </c>
      <c r="C52" s="23" t="s">
        <v>2512</v>
      </c>
    </row>
    <row r="53" spans="1:3" ht="28.55" x14ac:dyDescent="0.25">
      <c r="A53" s="1" t="s">
        <v>1744</v>
      </c>
      <c r="B53" s="414" t="s">
        <v>2513</v>
      </c>
      <c r="C53" s="119" t="s">
        <v>2514</v>
      </c>
    </row>
    <row r="54" spans="1:3" x14ac:dyDescent="0.25">
      <c r="A54" s="1" t="s">
        <v>1745</v>
      </c>
      <c r="B54" s="414" t="s">
        <v>2515</v>
      </c>
      <c r="C54" s="119" t="s">
        <v>2516</v>
      </c>
    </row>
    <row r="55" spans="1:3" ht="28.55" x14ac:dyDescent="0.25">
      <c r="A55" s="1" t="s">
        <v>1746</v>
      </c>
      <c r="B55" s="414" t="s">
        <v>2517</v>
      </c>
      <c r="C55" s="119" t="s">
        <v>2518</v>
      </c>
    </row>
    <row r="56" spans="1:3" x14ac:dyDescent="0.25">
      <c r="A56" s="1" t="s">
        <v>1747</v>
      </c>
      <c r="B56" s="414" t="s">
        <v>2333</v>
      </c>
      <c r="C56" s="119" t="s">
        <v>2519</v>
      </c>
    </row>
    <row r="57" spans="1:3" x14ac:dyDescent="0.25">
      <c r="A57" s="1" t="s">
        <v>1748</v>
      </c>
      <c r="B57" s="125"/>
      <c r="C57" s="145"/>
    </row>
    <row r="58" spans="1:3" ht="42.8" x14ac:dyDescent="0.25">
      <c r="A58" s="23" t="s">
        <v>60</v>
      </c>
      <c r="B58" s="41" t="s">
        <v>2520</v>
      </c>
      <c r="C58" s="23" t="s">
        <v>2521</v>
      </c>
    </row>
    <row r="59" spans="1:3" ht="42.8" x14ac:dyDescent="0.25">
      <c r="A59" s="23" t="s">
        <v>85</v>
      </c>
      <c r="B59" s="41" t="s">
        <v>2522</v>
      </c>
      <c r="C59" s="23" t="s">
        <v>2523</v>
      </c>
    </row>
    <row r="60" spans="1:3" x14ac:dyDescent="0.25">
      <c r="B60" s="40"/>
    </row>
    <row r="61" spans="1:3" x14ac:dyDescent="0.25">
      <c r="B61" s="40"/>
    </row>
    <row r="62" spans="1:3" x14ac:dyDescent="0.25">
      <c r="B62" s="40"/>
    </row>
    <row r="63" spans="1:3" x14ac:dyDescent="0.25">
      <c r="B63" s="40"/>
    </row>
    <row r="64" spans="1:3" x14ac:dyDescent="0.25">
      <c r="B64" s="40"/>
    </row>
    <row r="65" spans="2:2" x14ac:dyDescent="0.25">
      <c r="B65" s="40"/>
    </row>
    <row r="66" spans="2:2" x14ac:dyDescent="0.25">
      <c r="B66" s="40"/>
    </row>
    <row r="67" spans="2:2" x14ac:dyDescent="0.25">
      <c r="B67" s="40"/>
    </row>
    <row r="68" spans="2:2" x14ac:dyDescent="0.25">
      <c r="B68" s="40"/>
    </row>
    <row r="69" spans="2:2" x14ac:dyDescent="0.25">
      <c r="B69" s="40"/>
    </row>
    <row r="70" spans="2:2" x14ac:dyDescent="0.25">
      <c r="B70" s="40"/>
    </row>
    <row r="71" spans="2:2" x14ac:dyDescent="0.25">
      <c r="B71" s="40"/>
    </row>
    <row r="72" spans="2:2" x14ac:dyDescent="0.25">
      <c r="B72" s="40"/>
    </row>
    <row r="73" spans="2:2" x14ac:dyDescent="0.25">
      <c r="B73" s="40"/>
    </row>
    <row r="74" spans="2:2" x14ac:dyDescent="0.25">
      <c r="B74" s="40"/>
    </row>
    <row r="75" spans="2:2" x14ac:dyDescent="0.25">
      <c r="B75" s="40"/>
    </row>
    <row r="76" spans="2:2" x14ac:dyDescent="0.25">
      <c r="B76" s="40"/>
    </row>
    <row r="77" spans="2:2" x14ac:dyDescent="0.25">
      <c r="B77" s="40"/>
    </row>
    <row r="78" spans="2:2" x14ac:dyDescent="0.25">
      <c r="B78" s="40"/>
    </row>
    <row r="79" spans="2:2" x14ac:dyDescent="0.25">
      <c r="B79" s="40"/>
    </row>
    <row r="80" spans="2:2" x14ac:dyDescent="0.25">
      <c r="B80" s="40"/>
    </row>
    <row r="81" spans="2:2" x14ac:dyDescent="0.25">
      <c r="B81" s="40"/>
    </row>
    <row r="82" spans="2:2" x14ac:dyDescent="0.25">
      <c r="B82" s="40"/>
    </row>
    <row r="83" spans="2:2" x14ac:dyDescent="0.25">
      <c r="B83" s="40"/>
    </row>
    <row r="84" spans="2:2" x14ac:dyDescent="0.25">
      <c r="B84" s="40"/>
    </row>
    <row r="85" spans="2:2" x14ac:dyDescent="0.25">
      <c r="B85" s="40"/>
    </row>
    <row r="86" spans="2:2" x14ac:dyDescent="0.25">
      <c r="B86" s="40"/>
    </row>
    <row r="87" spans="2:2" x14ac:dyDescent="0.25">
      <c r="B87" s="40"/>
    </row>
    <row r="88" spans="2:2" x14ac:dyDescent="0.25">
      <c r="B88" s="40"/>
    </row>
    <row r="89" spans="2:2" x14ac:dyDescent="0.25">
      <c r="B89" s="40"/>
    </row>
    <row r="90" spans="2:2" x14ac:dyDescent="0.25">
      <c r="B90" s="40"/>
    </row>
    <row r="91" spans="2:2" x14ac:dyDescent="0.25">
      <c r="B91" s="40"/>
    </row>
    <row r="92" spans="2:2" x14ac:dyDescent="0.25">
      <c r="B92" s="40"/>
    </row>
    <row r="93" spans="2:2" x14ac:dyDescent="0.25">
      <c r="B93" s="40"/>
    </row>
    <row r="94" spans="2:2" x14ac:dyDescent="0.25">
      <c r="B94" s="40"/>
    </row>
    <row r="95" spans="2:2" x14ac:dyDescent="0.25">
      <c r="B95" s="40"/>
    </row>
    <row r="96" spans="2:2" x14ac:dyDescent="0.25">
      <c r="B96" s="40"/>
    </row>
    <row r="97" spans="2:2" x14ac:dyDescent="0.25">
      <c r="B97" s="40"/>
    </row>
    <row r="98" spans="2:2" x14ac:dyDescent="0.25">
      <c r="B98" s="40"/>
    </row>
    <row r="99" spans="2:2" x14ac:dyDescent="0.25">
      <c r="B99" s="40"/>
    </row>
    <row r="100" spans="2:2" x14ac:dyDescent="0.25">
      <c r="B100" s="40"/>
    </row>
    <row r="101" spans="2:2" x14ac:dyDescent="0.25">
      <c r="B101" s="40"/>
    </row>
    <row r="102" spans="2:2" x14ac:dyDescent="0.25">
      <c r="B102" s="40"/>
    </row>
    <row r="103" spans="2:2" x14ac:dyDescent="0.25">
      <c r="B103" s="21"/>
    </row>
    <row r="104" spans="2:2" x14ac:dyDescent="0.25">
      <c r="B104" s="21"/>
    </row>
    <row r="105" spans="2:2" x14ac:dyDescent="0.25">
      <c r="B105" s="21"/>
    </row>
    <row r="106" spans="2:2" x14ac:dyDescent="0.25">
      <c r="B106" s="21"/>
    </row>
    <row r="107" spans="2:2" x14ac:dyDescent="0.25">
      <c r="B107" s="21"/>
    </row>
    <row r="108" spans="2:2" x14ac:dyDescent="0.25">
      <c r="B108" s="21"/>
    </row>
    <row r="109" spans="2:2" x14ac:dyDescent="0.25">
      <c r="B109" s="21"/>
    </row>
    <row r="110" spans="2:2" x14ac:dyDescent="0.25">
      <c r="B110" s="21"/>
    </row>
    <row r="111" spans="2:2" x14ac:dyDescent="0.25">
      <c r="B111" s="21"/>
    </row>
    <row r="112" spans="2:2" x14ac:dyDescent="0.25">
      <c r="B112" s="21"/>
    </row>
    <row r="113" spans="2:2" x14ac:dyDescent="0.25">
      <c r="B113" s="40"/>
    </row>
    <row r="114" spans="2:2" x14ac:dyDescent="0.25">
      <c r="B114" s="40"/>
    </row>
    <row r="115" spans="2:2" x14ac:dyDescent="0.25">
      <c r="B115" s="40"/>
    </row>
    <row r="116" spans="2:2" x14ac:dyDescent="0.25">
      <c r="B116" s="40"/>
    </row>
    <row r="117" spans="2:2" x14ac:dyDescent="0.25">
      <c r="B117" s="40"/>
    </row>
    <row r="118" spans="2:2" x14ac:dyDescent="0.25">
      <c r="B118" s="40"/>
    </row>
    <row r="119" spans="2:2" x14ac:dyDescent="0.25">
      <c r="B119" s="40"/>
    </row>
    <row r="120" spans="2:2" x14ac:dyDescent="0.25">
      <c r="B120" s="40"/>
    </row>
    <row r="121" spans="2:2" x14ac:dyDescent="0.25">
      <c r="B121" s="19"/>
    </row>
    <row r="122" spans="2:2" x14ac:dyDescent="0.25">
      <c r="B122" s="40"/>
    </row>
    <row r="123" spans="2:2" x14ac:dyDescent="0.25">
      <c r="B123" s="40"/>
    </row>
    <row r="124" spans="2:2" x14ac:dyDescent="0.25">
      <c r="B124" s="40"/>
    </row>
    <row r="125" spans="2:2" x14ac:dyDescent="0.25">
      <c r="B125" s="40"/>
    </row>
    <row r="126" spans="2:2" x14ac:dyDescent="0.25">
      <c r="B126" s="40"/>
    </row>
    <row r="127" spans="2:2" x14ac:dyDescent="0.25">
      <c r="B127" s="40"/>
    </row>
    <row r="128" spans="2:2" x14ac:dyDescent="0.25">
      <c r="B128" s="40"/>
    </row>
    <row r="129" spans="2:2" x14ac:dyDescent="0.25">
      <c r="B129" s="40"/>
    </row>
    <row r="130" spans="2:2" x14ac:dyDescent="0.25">
      <c r="B130" s="40"/>
    </row>
    <row r="131" spans="2:2" x14ac:dyDescent="0.25">
      <c r="B131" s="40"/>
    </row>
    <row r="132" spans="2:2" x14ac:dyDescent="0.25">
      <c r="B132" s="40"/>
    </row>
    <row r="133" spans="2:2" x14ac:dyDescent="0.25">
      <c r="B133" s="40"/>
    </row>
    <row r="134" spans="2:2" x14ac:dyDescent="0.25">
      <c r="B134" s="40"/>
    </row>
    <row r="135" spans="2:2" x14ac:dyDescent="0.25">
      <c r="B135" s="40"/>
    </row>
    <row r="136" spans="2:2" x14ac:dyDescent="0.25">
      <c r="B136" s="40"/>
    </row>
    <row r="137" spans="2:2" x14ac:dyDescent="0.25">
      <c r="B137" s="40"/>
    </row>
    <row r="138" spans="2:2" x14ac:dyDescent="0.25">
      <c r="B138" s="40"/>
    </row>
    <row r="140" spans="2:2" x14ac:dyDescent="0.25">
      <c r="B140" s="40"/>
    </row>
    <row r="141" spans="2:2" x14ac:dyDescent="0.25">
      <c r="B141" s="40"/>
    </row>
    <row r="142" spans="2:2" x14ac:dyDescent="0.25">
      <c r="B142" s="40"/>
    </row>
    <row r="147" spans="2:2" x14ac:dyDescent="0.25">
      <c r="B147" s="29"/>
    </row>
    <row r="148" spans="2:2" x14ac:dyDescent="0.25">
      <c r="B148" s="69"/>
    </row>
    <row r="154" spans="2:2" x14ac:dyDescent="0.25">
      <c r="B154" s="41"/>
    </row>
    <row r="155" spans="2:2" x14ac:dyDescent="0.25">
      <c r="B155" s="40"/>
    </row>
    <row r="157" spans="2:2" x14ac:dyDescent="0.25">
      <c r="B157" s="40"/>
    </row>
    <row r="158" spans="2:2" x14ac:dyDescent="0.25">
      <c r="B158" s="40"/>
    </row>
    <row r="159" spans="2:2" x14ac:dyDescent="0.25">
      <c r="B159" s="40"/>
    </row>
    <row r="160" spans="2:2" x14ac:dyDescent="0.25">
      <c r="B160" s="40"/>
    </row>
    <row r="161" spans="2:2" x14ac:dyDescent="0.25">
      <c r="B161" s="40"/>
    </row>
    <row r="162" spans="2:2" x14ac:dyDescent="0.25">
      <c r="B162" s="40"/>
    </row>
    <row r="163" spans="2:2" x14ac:dyDescent="0.25">
      <c r="B163" s="40"/>
    </row>
    <row r="164" spans="2:2" x14ac:dyDescent="0.25">
      <c r="B164" s="40"/>
    </row>
    <row r="165" spans="2:2" x14ac:dyDescent="0.25">
      <c r="B165" s="40"/>
    </row>
    <row r="166" spans="2:2" x14ac:dyDescent="0.25">
      <c r="B166" s="40"/>
    </row>
    <row r="167" spans="2:2" x14ac:dyDescent="0.25">
      <c r="B167" s="40"/>
    </row>
    <row r="168" spans="2:2" x14ac:dyDescent="0.25">
      <c r="B168" s="40"/>
    </row>
    <row r="265" spans="2:2" x14ac:dyDescent="0.25">
      <c r="B265" s="37"/>
    </row>
    <row r="266" spans="2:2" x14ac:dyDescent="0.25">
      <c r="B266" s="40"/>
    </row>
    <row r="267" spans="2:2" x14ac:dyDescent="0.25">
      <c r="B267" s="40"/>
    </row>
    <row r="270" spans="2:2" x14ac:dyDescent="0.25">
      <c r="B270" s="40"/>
    </row>
    <row r="286" spans="2:2" x14ac:dyDescent="0.25">
      <c r="B286" s="37"/>
    </row>
    <row r="316" spans="2:2" x14ac:dyDescent="0.25">
      <c r="B316" s="29"/>
    </row>
    <row r="317" spans="2:2" x14ac:dyDescent="0.25">
      <c r="B317" s="40"/>
    </row>
    <row r="319" spans="2:2" x14ac:dyDescent="0.25">
      <c r="B319" s="40"/>
    </row>
    <row r="320" spans="2:2" x14ac:dyDescent="0.25">
      <c r="B320" s="40"/>
    </row>
    <row r="321" spans="2:2" x14ac:dyDescent="0.25">
      <c r="B321" s="40"/>
    </row>
    <row r="322" spans="2:2" x14ac:dyDescent="0.25">
      <c r="B322" s="40"/>
    </row>
    <row r="323" spans="2:2" x14ac:dyDescent="0.25">
      <c r="B323" s="40"/>
    </row>
    <row r="324" spans="2:2" x14ac:dyDescent="0.25">
      <c r="B324" s="40"/>
    </row>
    <row r="325" spans="2:2" x14ac:dyDescent="0.25">
      <c r="B325" s="40"/>
    </row>
    <row r="326" spans="2:2" x14ac:dyDescent="0.25">
      <c r="B326" s="40"/>
    </row>
    <row r="327" spans="2:2" x14ac:dyDescent="0.25">
      <c r="B327" s="40"/>
    </row>
    <row r="328" spans="2:2" x14ac:dyDescent="0.25">
      <c r="B328" s="40"/>
    </row>
    <row r="329" spans="2:2" x14ac:dyDescent="0.25">
      <c r="B329" s="40"/>
    </row>
    <row r="330" spans="2:2" x14ac:dyDescent="0.25">
      <c r="B330" s="40"/>
    </row>
    <row r="342" spans="2:2" x14ac:dyDescent="0.25">
      <c r="B342" s="40"/>
    </row>
    <row r="343" spans="2:2" x14ac:dyDescent="0.25">
      <c r="B343" s="40"/>
    </row>
    <row r="344" spans="2:2" x14ac:dyDescent="0.25">
      <c r="B344" s="40"/>
    </row>
    <row r="345" spans="2:2" x14ac:dyDescent="0.25">
      <c r="B345" s="40"/>
    </row>
    <row r="346" spans="2:2" x14ac:dyDescent="0.25">
      <c r="B346" s="40"/>
    </row>
    <row r="347" spans="2:2" x14ac:dyDescent="0.25">
      <c r="B347" s="40"/>
    </row>
    <row r="348" spans="2:2" x14ac:dyDescent="0.25">
      <c r="B348" s="40"/>
    </row>
    <row r="349" spans="2:2" x14ac:dyDescent="0.25">
      <c r="B349" s="40"/>
    </row>
    <row r="350" spans="2:2" x14ac:dyDescent="0.25">
      <c r="B350" s="40"/>
    </row>
    <row r="352" spans="2:2" x14ac:dyDescent="0.25">
      <c r="B352" s="40"/>
    </row>
    <row r="353" spans="2:2" x14ac:dyDescent="0.25">
      <c r="B353" s="40"/>
    </row>
    <row r="354" spans="2:2" x14ac:dyDescent="0.25">
      <c r="B354" s="40"/>
    </row>
    <row r="355" spans="2:2" x14ac:dyDescent="0.25">
      <c r="B355" s="40"/>
    </row>
    <row r="356" spans="2:2" x14ac:dyDescent="0.25">
      <c r="B356" s="40"/>
    </row>
    <row r="358" spans="2:2" x14ac:dyDescent="0.25">
      <c r="B358" s="40"/>
    </row>
    <row r="361" spans="2:2" x14ac:dyDescent="0.25">
      <c r="B361" s="40"/>
    </row>
    <row r="364" spans="2:2" x14ac:dyDescent="0.25">
      <c r="B364" s="40"/>
    </row>
    <row r="365" spans="2:2" x14ac:dyDescent="0.25">
      <c r="B365" s="40"/>
    </row>
    <row r="366" spans="2:2" x14ac:dyDescent="0.25">
      <c r="B366" s="40"/>
    </row>
    <row r="367" spans="2:2" x14ac:dyDescent="0.25">
      <c r="B367" s="40"/>
    </row>
    <row r="368" spans="2:2" x14ac:dyDescent="0.25">
      <c r="B368" s="40"/>
    </row>
    <row r="369" spans="2:2" x14ac:dyDescent="0.25">
      <c r="B369" s="40"/>
    </row>
    <row r="370" spans="2:2" x14ac:dyDescent="0.25">
      <c r="B370" s="40"/>
    </row>
    <row r="371" spans="2:2" x14ac:dyDescent="0.25">
      <c r="B371" s="40"/>
    </row>
    <row r="372" spans="2:2" x14ac:dyDescent="0.25">
      <c r="B372" s="40"/>
    </row>
    <row r="373" spans="2:2" x14ac:dyDescent="0.25">
      <c r="B373" s="40"/>
    </row>
    <row r="374" spans="2:2" x14ac:dyDescent="0.25">
      <c r="B374" s="40"/>
    </row>
    <row r="375" spans="2:2" x14ac:dyDescent="0.25">
      <c r="B375" s="40"/>
    </row>
    <row r="376" spans="2:2" x14ac:dyDescent="0.25">
      <c r="B376" s="40"/>
    </row>
    <row r="377" spans="2:2" x14ac:dyDescent="0.25">
      <c r="B377" s="40"/>
    </row>
    <row r="378" spans="2:2" x14ac:dyDescent="0.25">
      <c r="B378" s="40"/>
    </row>
    <row r="379" spans="2:2" x14ac:dyDescent="0.25">
      <c r="B379" s="40"/>
    </row>
    <row r="380" spans="2:2" x14ac:dyDescent="0.25">
      <c r="B380" s="40"/>
    </row>
    <row r="381" spans="2:2" x14ac:dyDescent="0.25">
      <c r="B381" s="40"/>
    </row>
    <row r="382" spans="2:2" x14ac:dyDescent="0.25">
      <c r="B382" s="40"/>
    </row>
    <row r="386" spans="2:2" x14ac:dyDescent="0.25">
      <c r="B386" s="29"/>
    </row>
    <row r="403" spans="2:2" x14ac:dyDescent="0.25">
      <c r="B403" s="70"/>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1"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C1:N37"/>
  <sheetViews>
    <sheetView zoomScale="80" zoomScaleNormal="80" workbookViewId="0"/>
  </sheetViews>
  <sheetFormatPr baseColWidth="10" defaultColWidth="9.140625" defaultRowHeight="14.3" x14ac:dyDescent="0.25"/>
  <cols>
    <col min="1" max="2" width="9.140625" style="18"/>
    <col min="3" max="3" width="9.7109375" style="18" customWidth="1"/>
    <col min="4" max="4" width="9.5703125" style="18" customWidth="1"/>
    <col min="5" max="5" width="10.42578125" style="18" customWidth="1"/>
    <col min="6" max="16384" width="9.140625" style="18"/>
  </cols>
  <sheetData>
    <row r="1" spans="3:14" ht="15.7" thickBot="1" x14ac:dyDescent="0.3"/>
    <row r="2" spans="3:14" ht="36.75" thickTop="1" x14ac:dyDescent="0.55000000000000004">
      <c r="C2" s="415"/>
      <c r="D2" s="438" t="s">
        <v>2524</v>
      </c>
      <c r="E2" s="438"/>
      <c r="F2" s="438"/>
      <c r="G2" s="438"/>
      <c r="H2" s="438"/>
      <c r="I2" s="438"/>
      <c r="J2" s="438"/>
      <c r="K2" s="438"/>
      <c r="L2" s="438"/>
      <c r="M2" s="438"/>
      <c r="N2" s="416"/>
    </row>
    <row r="3" spans="3:14" ht="15" x14ac:dyDescent="0.25">
      <c r="C3" s="417"/>
      <c r="D3" s="418"/>
      <c r="E3" s="418"/>
      <c r="F3" s="418"/>
      <c r="G3" s="418"/>
      <c r="H3" s="418"/>
      <c r="I3" s="418"/>
      <c r="J3" s="418"/>
      <c r="K3" s="418"/>
      <c r="L3" s="418"/>
      <c r="M3" s="418"/>
      <c r="N3" s="419"/>
    </row>
    <row r="4" spans="3:14" ht="26.2" x14ac:dyDescent="0.25">
      <c r="C4" s="417"/>
      <c r="D4" s="439" t="s">
        <v>2525</v>
      </c>
      <c r="E4" s="439"/>
      <c r="F4" s="439"/>
      <c r="G4" s="439"/>
      <c r="H4" s="439"/>
      <c r="I4" s="439"/>
      <c r="J4" s="439"/>
      <c r="K4" s="439"/>
      <c r="L4" s="439"/>
      <c r="M4" s="439"/>
      <c r="N4" s="419"/>
    </row>
    <row r="5" spans="3:14" ht="15.7" thickBot="1" x14ac:dyDescent="0.3">
      <c r="C5" s="417"/>
      <c r="D5" s="420"/>
      <c r="E5" s="420"/>
      <c r="F5" s="420"/>
      <c r="G5" s="420"/>
      <c r="H5" s="420"/>
      <c r="I5" s="420"/>
      <c r="J5" s="420"/>
      <c r="K5" s="420"/>
      <c r="L5" s="420"/>
      <c r="M5" s="420"/>
      <c r="N5" s="419"/>
    </row>
    <row r="6" spans="3:14" ht="15.7" thickTop="1" x14ac:dyDescent="0.25">
      <c r="C6" s="417"/>
      <c r="N6" s="419"/>
    </row>
    <row r="7" spans="3:14" ht="15" x14ac:dyDescent="0.25">
      <c r="C7" s="417"/>
      <c r="N7" s="419"/>
    </row>
    <row r="8" spans="3:14" ht="16.600000000000001" thickBot="1" x14ac:dyDescent="0.3">
      <c r="C8" s="417"/>
      <c r="D8" s="421" t="s">
        <v>2526</v>
      </c>
      <c r="E8" s="422"/>
      <c r="F8" s="422"/>
      <c r="N8" s="419"/>
    </row>
    <row r="9" spans="3:14" ht="15.7" thickTop="1" x14ac:dyDescent="0.25">
      <c r="C9" s="417"/>
      <c r="N9" s="419"/>
    </row>
    <row r="10" spans="3:14" ht="15" x14ac:dyDescent="0.25">
      <c r="C10" s="417"/>
      <c r="D10" s="423" t="s">
        <v>2527</v>
      </c>
      <c r="E10" s="423"/>
      <c r="F10" s="423"/>
      <c r="G10" s="423"/>
      <c r="H10" s="423"/>
      <c r="I10" s="423"/>
      <c r="J10" s="423" t="s">
        <v>2528</v>
      </c>
      <c r="K10" s="424">
        <v>0.1</v>
      </c>
      <c r="L10" s="424">
        <v>0.2</v>
      </c>
      <c r="M10" s="424">
        <v>0.3</v>
      </c>
      <c r="N10" s="419"/>
    </row>
    <row r="11" spans="3:14" x14ac:dyDescent="0.25">
      <c r="C11" s="417"/>
      <c r="D11" s="440" t="s">
        <v>2529</v>
      </c>
      <c r="E11" s="441"/>
      <c r="F11" s="441"/>
      <c r="G11" s="441"/>
      <c r="H11" s="441"/>
      <c r="I11" s="442"/>
      <c r="J11" s="425">
        <f>'A. HTT General'!C38/1000</f>
        <v>18.546761828872008</v>
      </c>
      <c r="K11" s="425">
        <f>$J11-($J13-K13)</f>
        <v>18.420787321511451</v>
      </c>
      <c r="L11" s="425">
        <f>$J11-($J13-L13)</f>
        <v>17.990183802024546</v>
      </c>
      <c r="M11" s="425">
        <f>$J11-($J13-M13)</f>
        <v>17.174155103180166</v>
      </c>
      <c r="N11" s="419"/>
    </row>
    <row r="12" spans="3:14" x14ac:dyDescent="0.25">
      <c r="C12" s="417"/>
      <c r="D12" s="443" t="s">
        <v>2530</v>
      </c>
      <c r="E12" s="444"/>
      <c r="F12" s="444"/>
      <c r="G12" s="444"/>
      <c r="H12" s="444"/>
      <c r="I12" s="445"/>
      <c r="J12" s="426">
        <f>'B1. HTT Mortgage Assets'!$C$238</f>
        <v>0.52566546705758599</v>
      </c>
      <c r="K12" s="426">
        <v>0.58423739102640293</v>
      </c>
      <c r="L12" s="426">
        <v>0.65726706490470588</v>
      </c>
      <c r="M12" s="426">
        <v>0.75116235989109759</v>
      </c>
      <c r="N12" s="419"/>
    </row>
    <row r="13" spans="3:14" x14ac:dyDescent="0.25">
      <c r="C13" s="417"/>
      <c r="D13" s="443" t="s">
        <v>2531</v>
      </c>
      <c r="E13" s="444"/>
      <c r="F13" s="444"/>
      <c r="G13" s="444"/>
      <c r="H13" s="444"/>
      <c r="I13" s="445"/>
      <c r="J13" s="427">
        <f>'A. HTT General'!C53/1000</f>
        <v>17.89696035950201</v>
      </c>
      <c r="K13" s="427">
        <v>17.770985852141454</v>
      </c>
      <c r="L13" s="427">
        <v>17.340382332654549</v>
      </c>
      <c r="M13" s="427">
        <v>16.524353633810168</v>
      </c>
      <c r="N13" s="419"/>
    </row>
    <row r="14" spans="3:14" x14ac:dyDescent="0.25">
      <c r="C14" s="417"/>
      <c r="D14" s="443" t="s">
        <v>2532</v>
      </c>
      <c r="E14" s="444"/>
      <c r="F14" s="444"/>
      <c r="G14" s="444"/>
      <c r="H14" s="444"/>
      <c r="I14" s="445"/>
      <c r="J14" s="427">
        <f>'A. HTT General'!C100/1000</f>
        <v>15.324999999999999</v>
      </c>
      <c r="K14" s="427">
        <f>$J$14</f>
        <v>15.324999999999999</v>
      </c>
      <c r="L14" s="427">
        <f>$J$14</f>
        <v>15.324999999999999</v>
      </c>
      <c r="M14" s="427">
        <f>$J$14</f>
        <v>15.324999999999999</v>
      </c>
      <c r="N14" s="419"/>
    </row>
    <row r="15" spans="3:14" x14ac:dyDescent="0.25">
      <c r="C15" s="417"/>
      <c r="D15" s="443" t="s">
        <v>2533</v>
      </c>
      <c r="E15" s="444"/>
      <c r="F15" s="444"/>
      <c r="G15" s="444"/>
      <c r="H15" s="444"/>
      <c r="I15" s="445"/>
      <c r="J15" s="426">
        <f>+J11/J14-1</f>
        <v>0.21022915685951116</v>
      </c>
      <c r="K15" s="426">
        <f>+K11/K14-1</f>
        <v>0.20200896062064944</v>
      </c>
      <c r="L15" s="426">
        <f>+L11/L14-1</f>
        <v>0.17391085168186282</v>
      </c>
      <c r="M15" s="426">
        <f>+M11/M14-1</f>
        <v>0.12066264947342042</v>
      </c>
      <c r="N15" s="419"/>
    </row>
    <row r="16" spans="3:14" ht="15" x14ac:dyDescent="0.25">
      <c r="C16" s="417"/>
      <c r="N16" s="419"/>
    </row>
    <row r="17" spans="3:14" ht="15" x14ac:dyDescent="0.25">
      <c r="C17" s="417"/>
      <c r="N17" s="419"/>
    </row>
    <row r="18" spans="3:14" ht="16.600000000000001" thickBot="1" x14ac:dyDescent="0.3">
      <c r="C18" s="417"/>
      <c r="D18" s="421" t="s">
        <v>2534</v>
      </c>
      <c r="E18" s="422"/>
      <c r="F18" s="422"/>
      <c r="N18" s="419"/>
    </row>
    <row r="19" spans="3:14" ht="15.7" thickTop="1" x14ac:dyDescent="0.25">
      <c r="C19" s="417"/>
      <c r="N19" s="419"/>
    </row>
    <row r="20" spans="3:14" ht="15" x14ac:dyDescent="0.25">
      <c r="C20" s="417"/>
      <c r="D20" s="446"/>
      <c r="E20" s="447"/>
      <c r="F20" s="447"/>
      <c r="G20" s="447"/>
      <c r="H20" s="447"/>
      <c r="I20" s="447"/>
      <c r="J20" s="447"/>
      <c r="K20" s="447"/>
      <c r="L20" s="447"/>
      <c r="M20" s="448"/>
      <c r="N20" s="419"/>
    </row>
    <row r="21" spans="3:14" ht="15" x14ac:dyDescent="0.25">
      <c r="C21" s="417"/>
      <c r="D21" s="449"/>
      <c r="E21" s="447"/>
      <c r="F21" s="447"/>
      <c r="G21" s="447"/>
      <c r="H21" s="447"/>
      <c r="I21" s="447"/>
      <c r="J21" s="447"/>
      <c r="K21" s="447"/>
      <c r="L21" s="447"/>
      <c r="M21" s="448"/>
      <c r="N21" s="419"/>
    </row>
    <row r="22" spans="3:14" ht="15" x14ac:dyDescent="0.25">
      <c r="C22" s="417"/>
      <c r="D22" s="449"/>
      <c r="E22" s="447"/>
      <c r="F22" s="447"/>
      <c r="G22" s="447"/>
      <c r="H22" s="447"/>
      <c r="I22" s="447"/>
      <c r="J22" s="447"/>
      <c r="K22" s="447"/>
      <c r="L22" s="447"/>
      <c r="M22" s="448"/>
      <c r="N22" s="419"/>
    </row>
    <row r="23" spans="3:14" ht="15" x14ac:dyDescent="0.25">
      <c r="C23" s="417"/>
      <c r="D23" s="449"/>
      <c r="E23" s="447"/>
      <c r="F23" s="447"/>
      <c r="G23" s="447"/>
      <c r="H23" s="447"/>
      <c r="I23" s="447"/>
      <c r="J23" s="447"/>
      <c r="K23" s="447"/>
      <c r="L23" s="447"/>
      <c r="M23" s="448"/>
      <c r="N23" s="419"/>
    </row>
    <row r="24" spans="3:14" ht="15" x14ac:dyDescent="0.25">
      <c r="C24" s="417"/>
      <c r="D24" s="435"/>
      <c r="E24" s="436"/>
      <c r="F24" s="436"/>
      <c r="G24" s="436"/>
      <c r="H24" s="436"/>
      <c r="I24" s="436"/>
      <c r="J24" s="436"/>
      <c r="K24" s="436"/>
      <c r="L24" s="436"/>
      <c r="M24" s="437"/>
      <c r="N24" s="419"/>
    </row>
    <row r="25" spans="3:14" ht="15" x14ac:dyDescent="0.25">
      <c r="C25" s="417"/>
      <c r="D25" s="435"/>
      <c r="E25" s="436"/>
      <c r="F25" s="436"/>
      <c r="G25" s="436"/>
      <c r="H25" s="436"/>
      <c r="I25" s="436"/>
      <c r="J25" s="436"/>
      <c r="K25" s="436"/>
      <c r="L25" s="436"/>
      <c r="M25" s="437"/>
      <c r="N25" s="419"/>
    </row>
    <row r="26" spans="3:14" ht="15" x14ac:dyDescent="0.25">
      <c r="C26" s="417"/>
      <c r="D26" s="449"/>
      <c r="E26" s="447"/>
      <c r="F26" s="447"/>
      <c r="G26" s="447"/>
      <c r="H26" s="447"/>
      <c r="I26" s="447"/>
      <c r="J26" s="447"/>
      <c r="K26" s="447"/>
      <c r="L26" s="447"/>
      <c r="M26" s="448"/>
      <c r="N26" s="419"/>
    </row>
    <row r="27" spans="3:14" ht="15" x14ac:dyDescent="0.25">
      <c r="C27" s="417"/>
      <c r="D27" s="449"/>
      <c r="E27" s="447"/>
      <c r="F27" s="447"/>
      <c r="G27" s="447"/>
      <c r="H27" s="447"/>
      <c r="I27" s="447"/>
      <c r="J27" s="447"/>
      <c r="K27" s="447"/>
      <c r="L27" s="447"/>
      <c r="M27" s="448"/>
      <c r="N27" s="419"/>
    </row>
    <row r="28" spans="3:14" ht="15" x14ac:dyDescent="0.25">
      <c r="C28" s="417"/>
      <c r="D28" s="435"/>
      <c r="E28" s="436"/>
      <c r="F28" s="436"/>
      <c r="G28" s="436"/>
      <c r="H28" s="436"/>
      <c r="I28" s="436"/>
      <c r="J28" s="436"/>
      <c r="K28" s="436"/>
      <c r="L28" s="436"/>
      <c r="M28" s="437"/>
      <c r="N28" s="419"/>
    </row>
    <row r="29" spans="3:14" ht="15" x14ac:dyDescent="0.25">
      <c r="C29" s="417"/>
      <c r="D29" s="435"/>
      <c r="E29" s="436"/>
      <c r="F29" s="436"/>
      <c r="G29" s="436"/>
      <c r="H29" s="436"/>
      <c r="I29" s="436"/>
      <c r="J29" s="436"/>
      <c r="K29" s="436"/>
      <c r="L29" s="436"/>
      <c r="M29" s="437"/>
      <c r="N29" s="419"/>
    </row>
    <row r="30" spans="3:14" ht="15" x14ac:dyDescent="0.25">
      <c r="C30" s="417"/>
      <c r="D30" s="435"/>
      <c r="E30" s="436"/>
      <c r="F30" s="436"/>
      <c r="G30" s="436"/>
      <c r="H30" s="436"/>
      <c r="I30" s="436"/>
      <c r="J30" s="436"/>
      <c r="K30" s="436"/>
      <c r="L30" s="436"/>
      <c r="M30" s="437"/>
      <c r="N30" s="419"/>
    </row>
    <row r="31" spans="3:14" ht="15" x14ac:dyDescent="0.25">
      <c r="C31" s="417"/>
      <c r="N31" s="419"/>
    </row>
    <row r="32" spans="3:14" ht="15" x14ac:dyDescent="0.25">
      <c r="C32" s="417"/>
      <c r="N32" s="419"/>
    </row>
    <row r="33" spans="3:14" ht="15" x14ac:dyDescent="0.25">
      <c r="C33" s="450"/>
      <c r="D33" s="451"/>
      <c r="E33" s="451"/>
      <c r="F33" s="451"/>
      <c r="G33" s="451"/>
      <c r="H33" s="451"/>
      <c r="I33" s="451"/>
      <c r="J33" s="451"/>
      <c r="K33" s="451"/>
      <c r="L33" s="451"/>
      <c r="M33" s="451"/>
      <c r="N33" s="452"/>
    </row>
    <row r="34" spans="3:14" x14ac:dyDescent="0.25">
      <c r="C34" s="450"/>
      <c r="D34" s="451"/>
      <c r="E34" s="451"/>
      <c r="F34" s="451"/>
      <c r="G34" s="451"/>
      <c r="H34" s="451"/>
      <c r="I34" s="451"/>
      <c r="J34" s="451"/>
      <c r="K34" s="451"/>
      <c r="L34" s="451"/>
      <c r="M34" s="451"/>
      <c r="N34" s="452"/>
    </row>
    <row r="35" spans="3:14" x14ac:dyDescent="0.25">
      <c r="C35" s="450"/>
      <c r="D35" s="451"/>
      <c r="E35" s="451"/>
      <c r="F35" s="451"/>
      <c r="G35" s="451"/>
      <c r="H35" s="451"/>
      <c r="I35" s="451"/>
      <c r="J35" s="451"/>
      <c r="K35" s="451"/>
      <c r="L35" s="451"/>
      <c r="M35" s="451"/>
      <c r="N35" s="452"/>
    </row>
    <row r="36" spans="3:14" ht="15" thickBot="1" x14ac:dyDescent="0.3">
      <c r="C36" s="453"/>
      <c r="D36" s="454"/>
      <c r="E36" s="454"/>
      <c r="F36" s="454"/>
      <c r="G36" s="454"/>
      <c r="H36" s="454"/>
      <c r="I36" s="454"/>
      <c r="J36" s="454"/>
      <c r="K36" s="454"/>
      <c r="L36" s="454"/>
      <c r="M36" s="454"/>
      <c r="N36" s="455"/>
    </row>
    <row r="37" spans="3:14" ht="15.7" thickTop="1" x14ac:dyDescent="0.25"/>
  </sheetData>
  <mergeCells count="20">
    <mergeCell ref="C33:N33"/>
    <mergeCell ref="C34:N36"/>
    <mergeCell ref="D25:M25"/>
    <mergeCell ref="D26:M26"/>
    <mergeCell ref="D27:M27"/>
    <mergeCell ref="D28:M28"/>
    <mergeCell ref="D29:M29"/>
    <mergeCell ref="D30:M30"/>
    <mergeCell ref="D24:M24"/>
    <mergeCell ref="D2:M2"/>
    <mergeCell ref="D4:M4"/>
    <mergeCell ref="D11:I11"/>
    <mergeCell ref="D12:I12"/>
    <mergeCell ref="D13:I13"/>
    <mergeCell ref="D14:I14"/>
    <mergeCell ref="D15:I15"/>
    <mergeCell ref="D20:M20"/>
    <mergeCell ref="D21:M21"/>
    <mergeCell ref="D22:M22"/>
    <mergeCell ref="D23:M2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80" zoomScaleNormal="80" workbookViewId="0">
      <selection sqref="A1:B1"/>
    </sheetView>
  </sheetViews>
  <sheetFormatPr baseColWidth="10" defaultColWidth="8.85546875" defaultRowHeight="14.3" outlineLevelRow="1" x14ac:dyDescent="0.25"/>
  <cols>
    <col min="1" max="1" width="13.28515625" style="23" customWidth="1"/>
    <col min="2" max="2" width="60.5703125" style="23" bestFit="1" customWidth="1"/>
    <col min="3" max="7" width="41" style="23" customWidth="1"/>
    <col min="8" max="8" width="7.28515625" style="23" customWidth="1"/>
    <col min="9" max="9" width="92" style="23" customWidth="1"/>
    <col min="10" max="11" width="47.7109375" style="23" customWidth="1"/>
    <col min="12" max="12" width="7.28515625" style="23" customWidth="1"/>
    <col min="13" max="13" width="25.7109375" style="23" customWidth="1"/>
    <col min="14" max="14" width="25.7109375" style="21" customWidth="1"/>
    <col min="15" max="16384" width="8.85546875" style="52"/>
  </cols>
  <sheetData>
    <row r="1" spans="1:13" ht="45.1" customHeight="1" x14ac:dyDescent="0.25">
      <c r="A1" s="456" t="s">
        <v>1053</v>
      </c>
      <c r="B1" s="456"/>
    </row>
    <row r="2" spans="1:13" ht="31.55" x14ac:dyDescent="0.25">
      <c r="A2" s="20" t="s">
        <v>1052</v>
      </c>
      <c r="B2" s="20"/>
      <c r="C2" s="21"/>
      <c r="D2" s="21"/>
      <c r="E2" s="21"/>
      <c r="F2" s="151" t="s">
        <v>2268</v>
      </c>
      <c r="G2" s="54"/>
      <c r="H2" s="21"/>
      <c r="I2" s="20"/>
      <c r="J2" s="21"/>
      <c r="K2" s="21"/>
      <c r="L2" s="21"/>
      <c r="M2" s="21"/>
    </row>
    <row r="3" spans="1:13" ht="15.7" thickBot="1" x14ac:dyDescent="0.3">
      <c r="A3" s="21"/>
      <c r="B3" s="22"/>
      <c r="C3" s="22"/>
      <c r="D3" s="21"/>
      <c r="E3" s="21"/>
      <c r="F3" s="21"/>
      <c r="G3" s="21"/>
      <c r="H3" s="21"/>
      <c r="L3" s="21"/>
      <c r="M3" s="21"/>
    </row>
    <row r="4" spans="1:13" ht="19.45" thickBot="1" x14ac:dyDescent="0.3">
      <c r="A4" s="24"/>
      <c r="B4" s="25" t="s">
        <v>22</v>
      </c>
      <c r="C4" s="26" t="s">
        <v>159</v>
      </c>
      <c r="D4" s="24"/>
      <c r="E4" s="24"/>
      <c r="F4" s="21"/>
      <c r="G4" s="21"/>
      <c r="H4" s="21"/>
      <c r="I4" s="149"/>
      <c r="J4" s="149"/>
      <c r="L4" s="21"/>
      <c r="M4" s="21"/>
    </row>
    <row r="5" spans="1:13" ht="15.7" thickBot="1" x14ac:dyDescent="0.3">
      <c r="H5" s="21"/>
      <c r="I5" s="149"/>
      <c r="L5" s="21"/>
      <c r="M5" s="21"/>
    </row>
    <row r="6" spans="1:13" ht="18.75" x14ac:dyDescent="0.25">
      <c r="A6" s="27"/>
      <c r="B6" s="28" t="s">
        <v>960</v>
      </c>
      <c r="C6" s="27"/>
      <c r="E6" s="29"/>
      <c r="F6" s="29"/>
      <c r="G6" s="29"/>
      <c r="H6" s="21"/>
      <c r="I6" s="149"/>
      <c r="L6" s="21"/>
      <c r="M6" s="21"/>
    </row>
    <row r="7" spans="1:13" ht="15" x14ac:dyDescent="0.25">
      <c r="B7" s="31" t="s">
        <v>1051</v>
      </c>
      <c r="H7" s="21"/>
      <c r="I7" s="149"/>
      <c r="L7" s="21"/>
      <c r="M7" s="21"/>
    </row>
    <row r="8" spans="1:13" ht="15" x14ac:dyDescent="0.25">
      <c r="B8" s="31" t="s">
        <v>973</v>
      </c>
      <c r="H8" s="21"/>
      <c r="I8" s="149"/>
      <c r="L8" s="21"/>
      <c r="M8" s="21"/>
    </row>
    <row r="9" spans="1:13" ht="15.7" thickBot="1" x14ac:dyDescent="0.3">
      <c r="B9" s="32" t="s">
        <v>995</v>
      </c>
      <c r="H9" s="21"/>
      <c r="L9" s="21"/>
      <c r="M9" s="21"/>
    </row>
    <row r="10" spans="1:13" ht="15" x14ac:dyDescent="0.25">
      <c r="B10" s="33"/>
      <c r="H10" s="21"/>
      <c r="I10" s="150"/>
      <c r="L10" s="21"/>
      <c r="M10" s="21"/>
    </row>
    <row r="11" spans="1:13" ht="15" x14ac:dyDescent="0.25">
      <c r="B11" s="33"/>
      <c r="H11" s="21"/>
      <c r="I11" s="150"/>
      <c r="L11" s="21"/>
      <c r="M11" s="21"/>
    </row>
    <row r="12" spans="1:13" ht="37.450000000000003" x14ac:dyDescent="0.25">
      <c r="A12" s="34" t="s">
        <v>30</v>
      </c>
      <c r="B12" s="34" t="s">
        <v>1040</v>
      </c>
      <c r="C12" s="35"/>
      <c r="D12" s="35"/>
      <c r="E12" s="35"/>
      <c r="F12" s="35"/>
      <c r="G12" s="35"/>
      <c r="H12" s="21"/>
      <c r="L12" s="21"/>
      <c r="M12" s="21"/>
    </row>
    <row r="13" spans="1:13" ht="15" customHeight="1" x14ac:dyDescent="0.25">
      <c r="A13" s="42"/>
      <c r="B13" s="43" t="s">
        <v>972</v>
      </c>
      <c r="C13" s="42" t="s">
        <v>1039</v>
      </c>
      <c r="D13" s="42" t="s">
        <v>1049</v>
      </c>
      <c r="E13" s="44"/>
      <c r="F13" s="45"/>
      <c r="G13" s="45"/>
      <c r="H13" s="21"/>
      <c r="L13" s="21"/>
      <c r="M13" s="21"/>
    </row>
    <row r="14" spans="1:13" ht="15" x14ac:dyDescent="0.25">
      <c r="A14" s="23" t="s">
        <v>961</v>
      </c>
      <c r="B14" s="40" t="s">
        <v>950</v>
      </c>
      <c r="C14" s="23" t="s">
        <v>2275</v>
      </c>
      <c r="D14" s="23" t="s">
        <v>2535</v>
      </c>
      <c r="E14" s="29"/>
      <c r="F14" s="29"/>
      <c r="G14" s="29"/>
      <c r="H14" s="21"/>
      <c r="L14" s="21"/>
      <c r="M14" s="21"/>
    </row>
    <row r="15" spans="1:13" ht="15" x14ac:dyDescent="0.25">
      <c r="A15" s="23" t="s">
        <v>962</v>
      </c>
      <c r="B15" s="40" t="s">
        <v>349</v>
      </c>
      <c r="C15" s="23" t="s">
        <v>2275</v>
      </c>
      <c r="D15" s="23" t="s">
        <v>2535</v>
      </c>
      <c r="E15" s="29"/>
      <c r="F15" s="29"/>
      <c r="G15" s="29"/>
      <c r="H15" s="21"/>
      <c r="L15" s="21"/>
      <c r="M15" s="21"/>
    </row>
    <row r="16" spans="1:13" ht="15" x14ac:dyDescent="0.25">
      <c r="A16" s="23" t="s">
        <v>963</v>
      </c>
      <c r="B16" s="40" t="s">
        <v>951</v>
      </c>
      <c r="C16" s="23" t="s">
        <v>765</v>
      </c>
      <c r="D16" s="23" t="s">
        <v>765</v>
      </c>
      <c r="E16" s="29"/>
      <c r="F16" s="29"/>
      <c r="G16" s="29"/>
      <c r="H16" s="21"/>
      <c r="L16" s="21"/>
      <c r="M16" s="21"/>
    </row>
    <row r="17" spans="1:13" ht="15" x14ac:dyDescent="0.25">
      <c r="A17" s="23" t="s">
        <v>964</v>
      </c>
      <c r="B17" s="40" t="s">
        <v>952</v>
      </c>
      <c r="C17" s="23" t="s">
        <v>765</v>
      </c>
      <c r="D17" s="23" t="s">
        <v>765</v>
      </c>
      <c r="E17" s="29"/>
      <c r="F17" s="29"/>
      <c r="G17" s="29"/>
      <c r="H17" s="21"/>
      <c r="L17" s="21"/>
      <c r="M17" s="21"/>
    </row>
    <row r="18" spans="1:13" ht="15" x14ac:dyDescent="0.25">
      <c r="A18" s="23" t="s">
        <v>965</v>
      </c>
      <c r="B18" s="40" t="s">
        <v>953</v>
      </c>
      <c r="C18" s="23" t="s">
        <v>2275</v>
      </c>
      <c r="D18" s="23" t="s">
        <v>2535</v>
      </c>
      <c r="E18" s="29"/>
      <c r="F18" s="29"/>
      <c r="G18" s="29"/>
      <c r="H18" s="21"/>
      <c r="L18" s="21"/>
      <c r="M18" s="21"/>
    </row>
    <row r="19" spans="1:13" ht="15" x14ac:dyDescent="0.25">
      <c r="A19" s="23" t="s">
        <v>966</v>
      </c>
      <c r="B19" s="40" t="s">
        <v>954</v>
      </c>
      <c r="C19" s="23" t="s">
        <v>765</v>
      </c>
      <c r="D19" s="23" t="s">
        <v>765</v>
      </c>
      <c r="E19" s="29"/>
      <c r="F19" s="29"/>
      <c r="G19" s="29"/>
      <c r="H19" s="21"/>
      <c r="L19" s="21"/>
      <c r="M19" s="21"/>
    </row>
    <row r="20" spans="1:13" ht="15" x14ac:dyDescent="0.25">
      <c r="A20" s="23" t="s">
        <v>967</v>
      </c>
      <c r="B20" s="40" t="s">
        <v>955</v>
      </c>
      <c r="C20" s="23" t="s">
        <v>2275</v>
      </c>
      <c r="D20" s="23" t="s">
        <v>2535</v>
      </c>
      <c r="E20" s="29"/>
      <c r="F20" s="29"/>
      <c r="G20" s="29"/>
      <c r="H20" s="21"/>
      <c r="L20" s="21"/>
      <c r="M20" s="21"/>
    </row>
    <row r="21" spans="1:13" ht="15" x14ac:dyDescent="0.25">
      <c r="A21" s="23" t="s">
        <v>968</v>
      </c>
      <c r="B21" s="40" t="s">
        <v>956</v>
      </c>
      <c r="C21" s="23" t="s">
        <v>765</v>
      </c>
      <c r="D21" s="23" t="s">
        <v>765</v>
      </c>
      <c r="E21" s="29"/>
      <c r="F21" s="29"/>
      <c r="G21" s="29"/>
      <c r="H21" s="21"/>
      <c r="L21" s="21"/>
      <c r="M21" s="21"/>
    </row>
    <row r="22" spans="1:13" ht="15" x14ac:dyDescent="0.25">
      <c r="A22" s="23" t="s">
        <v>969</v>
      </c>
      <c r="B22" s="40" t="s">
        <v>957</v>
      </c>
      <c r="C22" s="23" t="s">
        <v>765</v>
      </c>
      <c r="D22" s="23" t="s">
        <v>765</v>
      </c>
      <c r="E22" s="29"/>
      <c r="F22" s="29"/>
      <c r="G22" s="29"/>
      <c r="H22" s="21"/>
      <c r="L22" s="21"/>
      <c r="M22" s="21"/>
    </row>
    <row r="23" spans="1:13" ht="15" x14ac:dyDescent="0.25">
      <c r="A23" s="23" t="s">
        <v>970</v>
      </c>
      <c r="B23" s="40" t="s">
        <v>1036</v>
      </c>
      <c r="C23" s="23" t="s">
        <v>2536</v>
      </c>
      <c r="D23" s="23" t="s">
        <v>765</v>
      </c>
      <c r="E23" s="29"/>
      <c r="F23" s="29"/>
      <c r="G23" s="29"/>
      <c r="H23" s="21"/>
      <c r="L23" s="21"/>
      <c r="M23" s="21"/>
    </row>
    <row r="24" spans="1:13" ht="15" x14ac:dyDescent="0.25">
      <c r="A24" s="23" t="s">
        <v>1038</v>
      </c>
      <c r="B24" s="40" t="s">
        <v>1037</v>
      </c>
      <c r="C24" s="23" t="s">
        <v>2537</v>
      </c>
      <c r="D24" s="23" t="s">
        <v>765</v>
      </c>
      <c r="E24" s="29"/>
      <c r="F24" s="29"/>
      <c r="G24" s="29"/>
      <c r="H24" s="21"/>
      <c r="L24" s="21"/>
      <c r="M24" s="21"/>
    </row>
    <row r="25" spans="1:13" ht="15" hidden="1" outlineLevel="1" x14ac:dyDescent="0.25">
      <c r="A25" s="23" t="s">
        <v>971</v>
      </c>
      <c r="B25" s="38" t="s">
        <v>2081</v>
      </c>
      <c r="C25" s="23" t="s">
        <v>32</v>
      </c>
      <c r="D25" s="23" t="s">
        <v>32</v>
      </c>
      <c r="E25" s="29"/>
      <c r="F25" s="29"/>
      <c r="G25" s="29"/>
      <c r="H25" s="21"/>
      <c r="L25" s="21"/>
      <c r="M25" s="21"/>
    </row>
    <row r="26" spans="1:13" ht="15" hidden="1" outlineLevel="1" x14ac:dyDescent="0.25">
      <c r="A26" s="23" t="s">
        <v>974</v>
      </c>
      <c r="B26" s="128"/>
      <c r="C26" s="119"/>
      <c r="D26" s="119"/>
      <c r="E26" s="29"/>
      <c r="F26" s="29"/>
      <c r="G26" s="29"/>
      <c r="H26" s="21"/>
      <c r="L26" s="21"/>
      <c r="M26" s="21"/>
    </row>
    <row r="27" spans="1:13" ht="15" hidden="1" outlineLevel="1" x14ac:dyDescent="0.25">
      <c r="A27" s="23" t="s">
        <v>975</v>
      </c>
      <c r="B27" s="128"/>
      <c r="C27" s="119"/>
      <c r="D27" s="119"/>
      <c r="E27" s="29"/>
      <c r="F27" s="29"/>
      <c r="G27" s="29"/>
      <c r="H27" s="21"/>
      <c r="L27" s="21"/>
      <c r="M27" s="21"/>
    </row>
    <row r="28" spans="1:13" ht="15" hidden="1" outlineLevel="1" x14ac:dyDescent="0.25">
      <c r="A28" s="23" t="s">
        <v>976</v>
      </c>
      <c r="B28" s="128"/>
      <c r="C28" s="119"/>
      <c r="D28" s="119"/>
      <c r="E28" s="29"/>
      <c r="F28" s="29"/>
      <c r="G28" s="29"/>
      <c r="H28" s="21"/>
      <c r="L28" s="21"/>
      <c r="M28" s="21"/>
    </row>
    <row r="29" spans="1:13" ht="15" hidden="1" outlineLevel="1" x14ac:dyDescent="0.25">
      <c r="A29" s="23" t="s">
        <v>977</v>
      </c>
      <c r="B29" s="128"/>
      <c r="C29" s="119"/>
      <c r="D29" s="119"/>
      <c r="E29" s="29"/>
      <c r="F29" s="29"/>
      <c r="G29" s="29"/>
      <c r="H29" s="21"/>
      <c r="L29" s="21"/>
      <c r="M29" s="21"/>
    </row>
    <row r="30" spans="1:13" ht="15" hidden="1" outlineLevel="1" x14ac:dyDescent="0.25">
      <c r="A30" s="23" t="s">
        <v>978</v>
      </c>
      <c r="B30" s="128"/>
      <c r="C30" s="119"/>
      <c r="D30" s="119"/>
      <c r="E30" s="29"/>
      <c r="F30" s="29"/>
      <c r="G30" s="29"/>
      <c r="H30" s="21"/>
      <c r="L30" s="21"/>
      <c r="M30" s="21"/>
    </row>
    <row r="31" spans="1:13" ht="15" hidden="1" outlineLevel="1" x14ac:dyDescent="0.25">
      <c r="A31" s="23" t="s">
        <v>979</v>
      </c>
      <c r="B31" s="128"/>
      <c r="C31" s="119"/>
      <c r="D31" s="119"/>
      <c r="E31" s="29"/>
      <c r="F31" s="29"/>
      <c r="G31" s="29"/>
      <c r="H31" s="21"/>
      <c r="L31" s="21"/>
      <c r="M31" s="21"/>
    </row>
    <row r="32" spans="1:13" ht="15" hidden="1" outlineLevel="1" x14ac:dyDescent="0.25">
      <c r="A32" s="23" t="s">
        <v>980</v>
      </c>
      <c r="B32" s="128"/>
      <c r="C32" s="119"/>
      <c r="D32" s="119"/>
      <c r="E32" s="29"/>
      <c r="F32" s="29"/>
      <c r="G32" s="29"/>
      <c r="H32" s="21"/>
      <c r="L32" s="21"/>
      <c r="M32" s="21"/>
    </row>
    <row r="33" spans="1:13" ht="18.75" collapsed="1" x14ac:dyDescent="0.25">
      <c r="A33" s="35"/>
      <c r="B33" s="34" t="s">
        <v>973</v>
      </c>
      <c r="C33" s="35"/>
      <c r="D33" s="35"/>
      <c r="E33" s="35"/>
      <c r="F33" s="35"/>
      <c r="G33" s="35"/>
      <c r="H33" s="21"/>
      <c r="L33" s="21"/>
      <c r="M33" s="21"/>
    </row>
    <row r="34" spans="1:13" ht="15" customHeight="1" x14ac:dyDescent="0.25">
      <c r="A34" s="42"/>
      <c r="B34" s="43" t="s">
        <v>958</v>
      </c>
      <c r="C34" s="42" t="s">
        <v>1047</v>
      </c>
      <c r="D34" s="42" t="s">
        <v>1049</v>
      </c>
      <c r="E34" s="42" t="s">
        <v>959</v>
      </c>
      <c r="F34" s="45"/>
      <c r="G34" s="45"/>
      <c r="H34" s="21"/>
      <c r="L34" s="21"/>
      <c r="M34" s="21"/>
    </row>
    <row r="35" spans="1:13" ht="15" x14ac:dyDescent="0.25">
      <c r="A35" s="23" t="s">
        <v>996</v>
      </c>
      <c r="B35" s="40" t="s">
        <v>2538</v>
      </c>
      <c r="C35" s="23" t="s">
        <v>765</v>
      </c>
      <c r="D35" s="23" t="s">
        <v>2539</v>
      </c>
      <c r="E35" s="23" t="s">
        <v>2540</v>
      </c>
      <c r="F35" s="83"/>
      <c r="G35" s="83"/>
      <c r="H35" s="21"/>
      <c r="L35" s="21"/>
      <c r="M35" s="21"/>
    </row>
    <row r="36" spans="1:13" ht="15" x14ac:dyDescent="0.25">
      <c r="A36" s="23" t="s">
        <v>997</v>
      </c>
      <c r="B36" s="40" t="s">
        <v>2541</v>
      </c>
      <c r="C36" s="23" t="s">
        <v>765</v>
      </c>
      <c r="D36" s="23" t="s">
        <v>2542</v>
      </c>
      <c r="E36" s="23" t="s">
        <v>2540</v>
      </c>
      <c r="H36" s="21"/>
      <c r="L36" s="21"/>
      <c r="M36" s="21"/>
    </row>
    <row r="37" spans="1:13" x14ac:dyDescent="0.25">
      <c r="A37" s="23" t="s">
        <v>998</v>
      </c>
      <c r="B37" s="23" t="s">
        <v>2275</v>
      </c>
      <c r="C37" s="23" t="s">
        <v>765</v>
      </c>
      <c r="D37" s="23" t="s">
        <v>2535</v>
      </c>
      <c r="E37" s="23" t="s">
        <v>2540</v>
      </c>
      <c r="H37" s="21"/>
      <c r="L37" s="21"/>
      <c r="M37" s="21"/>
    </row>
    <row r="38" spans="1:13" x14ac:dyDescent="0.25">
      <c r="A38" s="23" t="s">
        <v>999</v>
      </c>
      <c r="B38" s="40"/>
      <c r="H38" s="21"/>
      <c r="L38" s="21"/>
      <c r="M38" s="21"/>
    </row>
    <row r="39" spans="1:13" x14ac:dyDescent="0.25">
      <c r="A39" s="23" t="s">
        <v>1000</v>
      </c>
      <c r="H39" s="21"/>
      <c r="L39" s="21"/>
      <c r="M39" s="21"/>
    </row>
    <row r="40" spans="1:13" ht="15" x14ac:dyDescent="0.25">
      <c r="A40" s="23" t="s">
        <v>1001</v>
      </c>
      <c r="B40" s="40"/>
      <c r="H40" s="21"/>
      <c r="L40" s="21"/>
      <c r="M40" s="21"/>
    </row>
    <row r="41" spans="1:13" ht="15" x14ac:dyDescent="0.25">
      <c r="A41" s="23" t="s">
        <v>1002</v>
      </c>
      <c r="B41" s="40"/>
      <c r="H41" s="21"/>
      <c r="L41" s="21"/>
      <c r="M41" s="21"/>
    </row>
    <row r="42" spans="1:13" ht="15" x14ac:dyDescent="0.25">
      <c r="A42" s="23" t="s">
        <v>1003</v>
      </c>
      <c r="B42" s="40"/>
      <c r="H42" s="21"/>
      <c r="L42" s="21"/>
      <c r="M42" s="21"/>
    </row>
    <row r="43" spans="1:13" ht="15" x14ac:dyDescent="0.25">
      <c r="A43" s="23" t="s">
        <v>1004</v>
      </c>
      <c r="B43" s="40"/>
      <c r="H43" s="21"/>
      <c r="L43" s="21"/>
      <c r="M43" s="21"/>
    </row>
    <row r="44" spans="1:13" x14ac:dyDescent="0.25">
      <c r="A44" s="23" t="s">
        <v>1005</v>
      </c>
      <c r="B44" s="40"/>
      <c r="H44" s="21"/>
      <c r="L44" s="21"/>
      <c r="M44" s="21"/>
    </row>
    <row r="45" spans="1:13" x14ac:dyDescent="0.25">
      <c r="A45" s="23" t="s">
        <v>1006</v>
      </c>
      <c r="B45" s="40"/>
      <c r="H45" s="21"/>
      <c r="L45" s="21"/>
      <c r="M45" s="21"/>
    </row>
    <row r="46" spans="1:13" x14ac:dyDescent="0.25">
      <c r="A46" s="23" t="s">
        <v>1007</v>
      </c>
      <c r="B46" s="40"/>
      <c r="H46" s="21"/>
      <c r="L46" s="21"/>
      <c r="M46" s="21"/>
    </row>
    <row r="47" spans="1:13" x14ac:dyDescent="0.25">
      <c r="A47" s="23" t="s">
        <v>1008</v>
      </c>
      <c r="B47" s="40"/>
      <c r="H47" s="21"/>
      <c r="L47" s="21"/>
      <c r="M47" s="21"/>
    </row>
    <row r="48" spans="1:13" x14ac:dyDescent="0.25">
      <c r="A48" s="23" t="s">
        <v>1009</v>
      </c>
      <c r="B48" s="40"/>
      <c r="H48" s="21"/>
      <c r="L48" s="21"/>
      <c r="M48" s="21"/>
    </row>
    <row r="49" spans="1:13" x14ac:dyDescent="0.25">
      <c r="A49" s="23" t="s">
        <v>1010</v>
      </c>
      <c r="B49" s="40"/>
      <c r="H49" s="21"/>
      <c r="L49" s="21"/>
      <c r="M49" s="21"/>
    </row>
    <row r="50" spans="1:13" x14ac:dyDescent="0.25">
      <c r="A50" s="23" t="s">
        <v>1011</v>
      </c>
      <c r="B50" s="40"/>
      <c r="H50" s="21"/>
      <c r="L50" s="21"/>
      <c r="M50" s="21"/>
    </row>
    <row r="51" spans="1:13" x14ac:dyDescent="0.25">
      <c r="A51" s="23" t="s">
        <v>1012</v>
      </c>
      <c r="B51" s="40"/>
      <c r="H51" s="21"/>
      <c r="L51" s="21"/>
      <c r="M51" s="21"/>
    </row>
    <row r="52" spans="1:13" x14ac:dyDescent="0.25">
      <c r="A52" s="23" t="s">
        <v>1013</v>
      </c>
      <c r="B52" s="40"/>
      <c r="H52" s="21"/>
      <c r="L52" s="21"/>
      <c r="M52" s="21"/>
    </row>
    <row r="53" spans="1:13" x14ac:dyDescent="0.25">
      <c r="A53" s="23" t="s">
        <v>1014</v>
      </c>
      <c r="B53" s="40"/>
      <c r="H53" s="21"/>
      <c r="L53" s="21"/>
      <c r="M53" s="21"/>
    </row>
    <row r="54" spans="1:13" x14ac:dyDescent="0.25">
      <c r="A54" s="23" t="s">
        <v>1015</v>
      </c>
      <c r="B54" s="40"/>
      <c r="H54" s="21"/>
      <c r="L54" s="21"/>
      <c r="M54" s="21"/>
    </row>
    <row r="55" spans="1:13" x14ac:dyDescent="0.25">
      <c r="A55" s="23" t="s">
        <v>1016</v>
      </c>
      <c r="B55" s="40"/>
      <c r="H55" s="21"/>
      <c r="L55" s="21"/>
      <c r="M55" s="21"/>
    </row>
    <row r="56" spans="1:13" x14ac:dyDescent="0.25">
      <c r="A56" s="23" t="s">
        <v>1017</v>
      </c>
      <c r="B56" s="40"/>
      <c r="H56" s="21"/>
      <c r="L56" s="21"/>
      <c r="M56" s="21"/>
    </row>
    <row r="57" spans="1:13" x14ac:dyDescent="0.25">
      <c r="A57" s="23" t="s">
        <v>1018</v>
      </c>
      <c r="B57" s="40"/>
      <c r="H57" s="21"/>
      <c r="L57" s="21"/>
      <c r="M57" s="21"/>
    </row>
    <row r="58" spans="1:13" x14ac:dyDescent="0.25">
      <c r="A58" s="23" t="s">
        <v>1019</v>
      </c>
      <c r="B58" s="40"/>
      <c r="H58" s="21"/>
      <c r="L58" s="21"/>
      <c r="M58" s="21"/>
    </row>
    <row r="59" spans="1:13" x14ac:dyDescent="0.25">
      <c r="A59" s="23" t="s">
        <v>1020</v>
      </c>
      <c r="B59" s="40"/>
      <c r="H59" s="21"/>
      <c r="L59" s="21"/>
      <c r="M59" s="21"/>
    </row>
    <row r="60" spans="1:13" ht="15" hidden="1" outlineLevel="1" x14ac:dyDescent="0.25">
      <c r="A60" s="23" t="s">
        <v>981</v>
      </c>
      <c r="B60" s="40"/>
      <c r="E60" s="40"/>
      <c r="F60" s="40"/>
      <c r="G60" s="40"/>
      <c r="H60" s="21"/>
      <c r="L60" s="21"/>
      <c r="M60" s="21"/>
    </row>
    <row r="61" spans="1:13" ht="15" hidden="1" outlineLevel="1" x14ac:dyDescent="0.25">
      <c r="A61" s="23" t="s">
        <v>982</v>
      </c>
      <c r="B61" s="40"/>
      <c r="E61" s="40"/>
      <c r="F61" s="40"/>
      <c r="G61" s="40"/>
      <c r="H61" s="21"/>
      <c r="L61" s="21"/>
      <c r="M61" s="21"/>
    </row>
    <row r="62" spans="1:13" ht="15" hidden="1" outlineLevel="1" x14ac:dyDescent="0.25">
      <c r="A62" s="23" t="s">
        <v>983</v>
      </c>
      <c r="B62" s="40"/>
      <c r="E62" s="40"/>
      <c r="F62" s="40"/>
      <c r="G62" s="40"/>
      <c r="H62" s="21"/>
      <c r="L62" s="21"/>
      <c r="M62" s="21"/>
    </row>
    <row r="63" spans="1:13" ht="15" hidden="1" outlineLevel="1" x14ac:dyDescent="0.25">
      <c r="A63" s="23" t="s">
        <v>984</v>
      </c>
      <c r="B63" s="40"/>
      <c r="E63" s="40"/>
      <c r="F63" s="40"/>
      <c r="G63" s="40"/>
      <c r="H63" s="21"/>
      <c r="L63" s="21"/>
      <c r="M63" s="21"/>
    </row>
    <row r="64" spans="1:13" ht="15" hidden="1" outlineLevel="1" x14ac:dyDescent="0.25">
      <c r="A64" s="23" t="s">
        <v>985</v>
      </c>
      <c r="B64" s="40"/>
      <c r="E64" s="40"/>
      <c r="F64" s="40"/>
      <c r="G64" s="40"/>
      <c r="H64" s="21"/>
      <c r="L64" s="21"/>
      <c r="M64" s="21"/>
    </row>
    <row r="65" spans="1:14" ht="15" hidden="1" outlineLevel="1" x14ac:dyDescent="0.25">
      <c r="A65" s="23" t="s">
        <v>986</v>
      </c>
      <c r="B65" s="40"/>
      <c r="E65" s="40"/>
      <c r="F65" s="40"/>
      <c r="G65" s="40"/>
      <c r="H65" s="21"/>
      <c r="L65" s="21"/>
      <c r="M65" s="21"/>
    </row>
    <row r="66" spans="1:14" ht="15" hidden="1" outlineLevel="1" x14ac:dyDescent="0.25">
      <c r="A66" s="23" t="s">
        <v>987</v>
      </c>
      <c r="B66" s="40"/>
      <c r="E66" s="40"/>
      <c r="F66" s="40"/>
      <c r="G66" s="40"/>
      <c r="H66" s="21"/>
      <c r="L66" s="21"/>
      <c r="M66" s="21"/>
    </row>
    <row r="67" spans="1:14" ht="15" hidden="1" outlineLevel="1" x14ac:dyDescent="0.25">
      <c r="A67" s="23" t="s">
        <v>988</v>
      </c>
      <c r="B67" s="40"/>
      <c r="E67" s="40"/>
      <c r="F67" s="40"/>
      <c r="G67" s="40"/>
      <c r="H67" s="21"/>
      <c r="L67" s="21"/>
      <c r="M67" s="21"/>
    </row>
    <row r="68" spans="1:14" ht="15" hidden="1" outlineLevel="1" x14ac:dyDescent="0.25">
      <c r="A68" s="23" t="s">
        <v>989</v>
      </c>
      <c r="B68" s="40"/>
      <c r="E68" s="40"/>
      <c r="F68" s="40"/>
      <c r="G68" s="40"/>
      <c r="H68" s="21"/>
      <c r="L68" s="21"/>
      <c r="M68" s="21"/>
    </row>
    <row r="69" spans="1:14" ht="15" hidden="1" outlineLevel="1" x14ac:dyDescent="0.25">
      <c r="A69" s="23" t="s">
        <v>990</v>
      </c>
      <c r="B69" s="40"/>
      <c r="E69" s="40"/>
      <c r="F69" s="40"/>
      <c r="G69" s="40"/>
      <c r="H69" s="21"/>
      <c r="L69" s="21"/>
      <c r="M69" s="21"/>
    </row>
    <row r="70" spans="1:14" ht="15" hidden="1" outlineLevel="1" x14ac:dyDescent="0.25">
      <c r="A70" s="23" t="s">
        <v>991</v>
      </c>
      <c r="B70" s="40"/>
      <c r="E70" s="40"/>
      <c r="F70" s="40"/>
      <c r="G70" s="40"/>
      <c r="H70" s="21"/>
      <c r="L70" s="21"/>
      <c r="M70" s="21"/>
    </row>
    <row r="71" spans="1:14" ht="15" hidden="1" outlineLevel="1" x14ac:dyDescent="0.25">
      <c r="A71" s="23" t="s">
        <v>992</v>
      </c>
      <c r="B71" s="40"/>
      <c r="E71" s="40"/>
      <c r="F71" s="40"/>
      <c r="G71" s="40"/>
      <c r="H71" s="21"/>
      <c r="L71" s="21"/>
      <c r="M71" s="21"/>
    </row>
    <row r="72" spans="1:14" ht="15" hidden="1" outlineLevel="1" x14ac:dyDescent="0.25">
      <c r="A72" s="23" t="s">
        <v>993</v>
      </c>
      <c r="B72" s="40"/>
      <c r="E72" s="40"/>
      <c r="F72" s="40"/>
      <c r="G72" s="40"/>
      <c r="H72" s="21"/>
      <c r="L72" s="21"/>
      <c r="M72" s="21"/>
    </row>
    <row r="73" spans="1:14" ht="37.1" collapsed="1" x14ac:dyDescent="0.25">
      <c r="A73" s="35"/>
      <c r="B73" s="34" t="s">
        <v>995</v>
      </c>
      <c r="C73" s="35"/>
      <c r="D73" s="35"/>
      <c r="E73" s="35"/>
      <c r="F73" s="35"/>
      <c r="G73" s="35"/>
      <c r="H73" s="21"/>
    </row>
    <row r="74" spans="1:14" ht="15" customHeight="1" x14ac:dyDescent="0.25">
      <c r="A74" s="42"/>
      <c r="B74" s="43" t="s">
        <v>725</v>
      </c>
      <c r="C74" s="42" t="s">
        <v>1050</v>
      </c>
      <c r="D74" s="42"/>
      <c r="E74" s="45"/>
      <c r="F74" s="45"/>
      <c r="G74" s="45"/>
      <c r="H74" s="52"/>
      <c r="I74" s="52"/>
      <c r="J74" s="52"/>
      <c r="K74" s="52"/>
      <c r="L74" s="52"/>
      <c r="M74" s="52"/>
      <c r="N74" s="52"/>
    </row>
    <row r="75" spans="1:14" x14ac:dyDescent="0.25">
      <c r="A75" s="23" t="s">
        <v>1021</v>
      </c>
      <c r="B75" s="23" t="s">
        <v>2251</v>
      </c>
      <c r="C75" s="428">
        <f>+D_CoverPool!C13</f>
        <v>4.681603330662206</v>
      </c>
      <c r="H75" s="21"/>
    </row>
    <row r="76" spans="1:14" x14ac:dyDescent="0.25">
      <c r="A76" s="23" t="s">
        <v>1022</v>
      </c>
      <c r="B76" s="23" t="s">
        <v>2252</v>
      </c>
      <c r="C76" s="428">
        <f>+D_CoverPool!C11</f>
        <v>23.038375726242265</v>
      </c>
      <c r="H76" s="21"/>
    </row>
    <row r="77" spans="1:14" outlineLevel="1" x14ac:dyDescent="0.25">
      <c r="A77" s="23" t="s">
        <v>1023</v>
      </c>
      <c r="H77" s="21"/>
    </row>
    <row r="78" spans="1:14" outlineLevel="1" x14ac:dyDescent="0.25">
      <c r="A78" s="23" t="s">
        <v>1024</v>
      </c>
      <c r="H78" s="21"/>
    </row>
    <row r="79" spans="1:14" outlineLevel="1" x14ac:dyDescent="0.25">
      <c r="A79" s="23" t="s">
        <v>1025</v>
      </c>
      <c r="H79" s="21"/>
    </row>
    <row r="80" spans="1:14" outlineLevel="1" x14ac:dyDescent="0.25">
      <c r="A80" s="23" t="s">
        <v>1026</v>
      </c>
      <c r="H80" s="21"/>
    </row>
    <row r="81" spans="1:8" x14ac:dyDescent="0.25">
      <c r="A81" s="42"/>
      <c r="B81" s="43" t="s">
        <v>1027</v>
      </c>
      <c r="C81" s="42" t="s">
        <v>431</v>
      </c>
      <c r="D81" s="42" t="s">
        <v>432</v>
      </c>
      <c r="E81" s="45" t="s">
        <v>726</v>
      </c>
      <c r="F81" s="45" t="s">
        <v>727</v>
      </c>
      <c r="G81" s="45" t="s">
        <v>1046</v>
      </c>
      <c r="H81" s="21"/>
    </row>
    <row r="82" spans="1:8" x14ac:dyDescent="0.25">
      <c r="A82" s="23" t="s">
        <v>1028</v>
      </c>
      <c r="B82" s="23" t="s">
        <v>1099</v>
      </c>
      <c r="C82" s="429">
        <v>0</v>
      </c>
      <c r="D82" s="23" t="s">
        <v>765</v>
      </c>
      <c r="E82" s="23" t="s">
        <v>765</v>
      </c>
      <c r="F82" s="23" t="s">
        <v>765</v>
      </c>
      <c r="G82" s="429">
        <f>+C82</f>
        <v>0</v>
      </c>
      <c r="H82" s="21"/>
    </row>
    <row r="83" spans="1:8" x14ac:dyDescent="0.25">
      <c r="A83" s="23" t="s">
        <v>1029</v>
      </c>
      <c r="B83" s="23" t="s">
        <v>1043</v>
      </c>
      <c r="C83" s="429">
        <v>0</v>
      </c>
      <c r="D83" s="23" t="s">
        <v>765</v>
      </c>
      <c r="E83" s="23" t="s">
        <v>765</v>
      </c>
      <c r="F83" s="23" t="s">
        <v>765</v>
      </c>
      <c r="G83" s="429">
        <f t="shared" ref="G83:G86" si="0">+C83</f>
        <v>0</v>
      </c>
      <c r="H83" s="21"/>
    </row>
    <row r="84" spans="1:8" x14ac:dyDescent="0.25">
      <c r="A84" s="23" t="s">
        <v>1030</v>
      </c>
      <c r="B84" s="23" t="s">
        <v>1041</v>
      </c>
      <c r="C84" s="429">
        <v>0</v>
      </c>
      <c r="D84" s="23" t="s">
        <v>765</v>
      </c>
      <c r="E84" s="23" t="s">
        <v>765</v>
      </c>
      <c r="F84" s="23" t="s">
        <v>765</v>
      </c>
      <c r="G84" s="429">
        <f t="shared" si="0"/>
        <v>0</v>
      </c>
      <c r="H84" s="21"/>
    </row>
    <row r="85" spans="1:8" x14ac:dyDescent="0.25">
      <c r="A85" s="23" t="s">
        <v>1031</v>
      </c>
      <c r="B85" s="23" t="s">
        <v>1042</v>
      </c>
      <c r="C85" s="429">
        <v>0</v>
      </c>
      <c r="D85" s="23" t="s">
        <v>765</v>
      </c>
      <c r="E85" s="23" t="s">
        <v>765</v>
      </c>
      <c r="F85" s="23" t="s">
        <v>765</v>
      </c>
      <c r="G85" s="429">
        <f t="shared" si="0"/>
        <v>0</v>
      </c>
      <c r="H85" s="21"/>
    </row>
    <row r="86" spans="1:8" x14ac:dyDescent="0.25">
      <c r="A86" s="23" t="s">
        <v>1045</v>
      </c>
      <c r="B86" s="23" t="s">
        <v>1044</v>
      </c>
      <c r="C86" s="429">
        <v>0</v>
      </c>
      <c r="D86" s="23" t="s">
        <v>765</v>
      </c>
      <c r="E86" s="23" t="s">
        <v>765</v>
      </c>
      <c r="F86" s="23" t="s">
        <v>765</v>
      </c>
      <c r="G86" s="429">
        <f t="shared" si="0"/>
        <v>0</v>
      </c>
      <c r="H86" s="21"/>
    </row>
    <row r="87" spans="1:8" outlineLevel="1" x14ac:dyDescent="0.25">
      <c r="A87" s="23" t="s">
        <v>1032</v>
      </c>
      <c r="H87" s="21"/>
    </row>
    <row r="88" spans="1:8" outlineLevel="1" x14ac:dyDescent="0.25">
      <c r="A88" s="23" t="s">
        <v>1033</v>
      </c>
      <c r="H88" s="21"/>
    </row>
    <row r="89" spans="1:8" outlineLevel="1" x14ac:dyDescent="0.25">
      <c r="A89" s="23" t="s">
        <v>1034</v>
      </c>
      <c r="H89" s="21"/>
    </row>
    <row r="90" spans="1:8" outlineLevel="1" x14ac:dyDescent="0.25">
      <c r="A90" s="23" t="s">
        <v>1035</v>
      </c>
      <c r="H90" s="21"/>
    </row>
    <row r="91" spans="1:8" x14ac:dyDescent="0.25">
      <c r="H91" s="21"/>
    </row>
    <row r="92" spans="1:8" x14ac:dyDescent="0.25">
      <c r="H92" s="21"/>
    </row>
    <row r="93" spans="1:8" x14ac:dyDescent="0.25">
      <c r="H93" s="21"/>
    </row>
    <row r="94" spans="1:8" x14ac:dyDescent="0.25">
      <c r="H94" s="21"/>
    </row>
    <row r="95" spans="1:8" x14ac:dyDescent="0.25">
      <c r="H95" s="21"/>
    </row>
    <row r="96" spans="1:8" x14ac:dyDescent="0.25">
      <c r="H96" s="21"/>
    </row>
    <row r="97" spans="8:8" x14ac:dyDescent="0.25">
      <c r="H97" s="21"/>
    </row>
    <row r="98" spans="8:8" x14ac:dyDescent="0.25">
      <c r="H98" s="21"/>
    </row>
    <row r="99" spans="8:8" x14ac:dyDescent="0.25">
      <c r="H99" s="21"/>
    </row>
    <row r="100" spans="8:8" x14ac:dyDescent="0.25">
      <c r="H100" s="21"/>
    </row>
    <row r="101" spans="8:8" x14ac:dyDescent="0.25">
      <c r="H101" s="21"/>
    </row>
    <row r="102" spans="8:8" x14ac:dyDescent="0.25">
      <c r="H102" s="21"/>
    </row>
    <row r="103" spans="8:8" x14ac:dyDescent="0.25">
      <c r="H103" s="21"/>
    </row>
    <row r="104" spans="8:8" x14ac:dyDescent="0.25">
      <c r="H104" s="21"/>
    </row>
    <row r="105" spans="8:8" x14ac:dyDescent="0.25">
      <c r="H105" s="21"/>
    </row>
    <row r="106" spans="8:8" x14ac:dyDescent="0.25">
      <c r="H106" s="21"/>
    </row>
    <row r="107" spans="8:8" x14ac:dyDescent="0.25">
      <c r="H107" s="21"/>
    </row>
    <row r="108" spans="8:8" x14ac:dyDescent="0.25">
      <c r="H108" s="21"/>
    </row>
    <row r="109" spans="8:8" x14ac:dyDescent="0.25">
      <c r="H109" s="21"/>
    </row>
    <row r="110" spans="8:8" x14ac:dyDescent="0.25">
      <c r="H110" s="21"/>
    </row>
    <row r="111" spans="8:8" x14ac:dyDescent="0.25">
      <c r="H111" s="21"/>
    </row>
    <row r="112" spans="8:8" x14ac:dyDescent="0.25">
      <c r="H112" s="21"/>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39"/>
  <sheetViews>
    <sheetView zoomScale="80" zoomScaleNormal="80" workbookViewId="0"/>
  </sheetViews>
  <sheetFormatPr baseColWidth="10" defaultColWidth="9.140625" defaultRowHeight="14.3" x14ac:dyDescent="0.25"/>
  <cols>
    <col min="1" max="1" width="14.85546875" customWidth="1"/>
    <col min="2" max="2" width="64.85546875" customWidth="1"/>
    <col min="3" max="7" width="41" customWidth="1"/>
  </cols>
  <sheetData>
    <row r="1" spans="1:7" ht="31.55" x14ac:dyDescent="0.25">
      <c r="A1" s="20" t="s">
        <v>2224</v>
      </c>
      <c r="B1" s="20"/>
      <c r="C1" s="21"/>
      <c r="D1" s="21"/>
      <c r="E1" s="21"/>
      <c r="F1" s="151" t="s">
        <v>2268</v>
      </c>
      <c r="G1" s="54"/>
    </row>
    <row r="2" spans="1:7" ht="15.7" thickBot="1" x14ac:dyDescent="0.3">
      <c r="A2" s="21"/>
      <c r="B2" s="22"/>
      <c r="C2" s="22"/>
      <c r="D2" s="21"/>
      <c r="E2" s="21"/>
      <c r="F2" s="21"/>
      <c r="G2" s="21"/>
    </row>
    <row r="3" spans="1:7" ht="19.45" thickBot="1" x14ac:dyDescent="0.3">
      <c r="A3" s="24"/>
      <c r="B3" s="25" t="s">
        <v>22</v>
      </c>
      <c r="C3" s="135" t="s">
        <v>159</v>
      </c>
      <c r="D3" s="24"/>
      <c r="E3" s="24"/>
      <c r="F3" s="21"/>
      <c r="G3" s="21"/>
    </row>
    <row r="4" spans="1:7" ht="15" x14ac:dyDescent="0.25">
      <c r="A4" s="23"/>
      <c r="B4" s="23"/>
      <c r="C4" s="23"/>
      <c r="D4" s="23"/>
      <c r="E4" s="23"/>
      <c r="F4" s="23"/>
      <c r="G4" s="23"/>
    </row>
    <row r="5" spans="1:7" ht="18.75" x14ac:dyDescent="0.25">
      <c r="A5" s="27"/>
      <c r="B5" s="458" t="s">
        <v>1687</v>
      </c>
      <c r="C5" s="459"/>
      <c r="D5" s="23"/>
      <c r="E5" s="29"/>
      <c r="F5" s="29"/>
      <c r="G5" s="29"/>
    </row>
    <row r="6" spans="1:7" ht="15" x14ac:dyDescent="0.25">
      <c r="A6" s="117"/>
      <c r="B6" s="460" t="s">
        <v>1153</v>
      </c>
      <c r="C6" s="460"/>
      <c r="D6" s="116"/>
      <c r="E6" s="23"/>
      <c r="F6" s="23"/>
      <c r="G6" s="23"/>
    </row>
    <row r="7" spans="1:7" ht="15" x14ac:dyDescent="0.25">
      <c r="A7" s="23"/>
      <c r="B7" s="461" t="s">
        <v>1154</v>
      </c>
      <c r="C7" s="462"/>
      <c r="D7" s="116"/>
      <c r="E7" s="23"/>
      <c r="F7" s="23"/>
      <c r="G7" s="23"/>
    </row>
    <row r="8" spans="1:7" ht="15" x14ac:dyDescent="0.25">
      <c r="A8" s="23"/>
      <c r="B8" s="463" t="s">
        <v>1155</v>
      </c>
      <c r="C8" s="464"/>
      <c r="D8" s="116"/>
      <c r="E8" s="23"/>
      <c r="F8" s="23"/>
      <c r="G8" s="23"/>
    </row>
    <row r="9" spans="1:7" ht="15.7" thickBot="1" x14ac:dyDescent="0.3">
      <c r="A9" s="23"/>
      <c r="B9" s="465" t="s">
        <v>1156</v>
      </c>
      <c r="C9" s="466"/>
      <c r="D9" s="23"/>
      <c r="E9" s="23"/>
      <c r="F9" s="23"/>
      <c r="G9" s="23"/>
    </row>
    <row r="10" spans="1:7" ht="15" x14ac:dyDescent="0.25">
      <c r="A10" s="23"/>
      <c r="B10" s="122"/>
      <c r="C10" s="118"/>
      <c r="D10" s="23"/>
      <c r="E10" s="23"/>
      <c r="F10" s="23"/>
      <c r="G10" s="23"/>
    </row>
    <row r="11" spans="1:7" ht="15" x14ac:dyDescent="0.25">
      <c r="A11" s="23"/>
      <c r="B11" s="33"/>
      <c r="C11" s="23"/>
      <c r="D11" s="23"/>
      <c r="E11" s="23"/>
      <c r="F11" s="23"/>
      <c r="G11" s="23"/>
    </row>
    <row r="12" spans="1:7" ht="15" x14ac:dyDescent="0.25">
      <c r="A12" s="23"/>
      <c r="B12" s="33"/>
      <c r="C12" s="23"/>
      <c r="D12" s="23"/>
      <c r="E12" s="23"/>
      <c r="F12" s="23"/>
      <c r="G12" s="23"/>
    </row>
    <row r="13" spans="1:7" ht="18.75" customHeight="1" x14ac:dyDescent="0.25">
      <c r="A13" s="34"/>
      <c r="B13" s="457" t="s">
        <v>1153</v>
      </c>
      <c r="C13" s="457"/>
      <c r="D13" s="34"/>
      <c r="E13" s="34"/>
      <c r="F13" s="34"/>
      <c r="G13" s="34"/>
    </row>
    <row r="14" spans="1:7" ht="15" x14ac:dyDescent="0.25">
      <c r="A14" s="42"/>
      <c r="B14" s="42" t="s">
        <v>1157</v>
      </c>
      <c r="C14" s="42" t="s">
        <v>59</v>
      </c>
      <c r="D14" s="42" t="s">
        <v>1158</v>
      </c>
      <c r="E14" s="42"/>
      <c r="F14" s="42" t="s">
        <v>1159</v>
      </c>
      <c r="G14" s="42" t="s">
        <v>1160</v>
      </c>
    </row>
    <row r="15" spans="1:7" ht="15" x14ac:dyDescent="0.25">
      <c r="A15" s="23" t="s">
        <v>1161</v>
      </c>
      <c r="B15" s="1" t="s">
        <v>1162</v>
      </c>
      <c r="C15" s="123">
        <f>+'Strat tables Cover Pool_Green'!$B$13/1000000</f>
        <v>4465.4912356199993</v>
      </c>
      <c r="D15" s="124">
        <f>+'Strat tables Cover Pool_Green'!$D$13</f>
        <v>1704</v>
      </c>
      <c r="F15" s="102">
        <f>IF(OR('B1. HTT Mortgage Assets'!$C$15=0,C15="[For completion]"),"",C15/'B1. HTT Mortgage Assets'!$C$15)</f>
        <v>0.24951115418038808</v>
      </c>
      <c r="G15" s="102">
        <f>IF(OR('B1. HTT Mortgage Assets'!$F$28=0,D15="[For completion]"),"",D15/'B1. HTT Mortgage Assets'!$F$28)</f>
        <v>0.21136194492681717</v>
      </c>
    </row>
    <row r="16" spans="1:7" ht="15" x14ac:dyDescent="0.25">
      <c r="A16" s="23" t="s">
        <v>1164</v>
      </c>
      <c r="B16" s="40" t="s">
        <v>1667</v>
      </c>
      <c r="C16" s="123"/>
      <c r="D16" s="124"/>
      <c r="F16" s="102">
        <f>IF(OR('B1. HTT Mortgage Assets'!$C$15=0,C16="[For completion]"),"",C16/'B1. HTT Mortgage Assets'!$C$15)</f>
        <v>0</v>
      </c>
      <c r="G16" s="102">
        <f>IF(OR('B1. HTT Mortgage Assets'!$F$28=0,D16="[For completion]"),"",D16/'B1. HTT Mortgage Assets'!$F$28)</f>
        <v>0</v>
      </c>
    </row>
    <row r="17" spans="1:7" ht="15" x14ac:dyDescent="0.25">
      <c r="A17" s="23" t="s">
        <v>1165</v>
      </c>
      <c r="B17" s="40" t="s">
        <v>1167</v>
      </c>
      <c r="C17" s="123"/>
      <c r="D17" s="124"/>
      <c r="F17" s="102">
        <f>IF(OR('B1. HTT Mortgage Assets'!$C$15=0,C17="[For completion]"),"",C17/'B1. HTT Mortgage Assets'!$C$15)</f>
        <v>0</v>
      </c>
      <c r="G17" s="102">
        <f>IF(OR('B1. HTT Mortgage Assets'!$F$28=0,D17="[For completion]"),"",D17/'B1. HTT Mortgage Assets'!$F$28)</f>
        <v>0</v>
      </c>
    </row>
    <row r="18" spans="1:7" ht="15" x14ac:dyDescent="0.25">
      <c r="A18" s="23" t="s">
        <v>1166</v>
      </c>
      <c r="B18" s="40" t="s">
        <v>1484</v>
      </c>
      <c r="C18" s="98">
        <f>SUM(C15:C17)</f>
        <v>4465.4912356199993</v>
      </c>
      <c r="D18" s="47">
        <f>SUM(D15:D17)</f>
        <v>1704</v>
      </c>
      <c r="F18" s="102">
        <f>SUM(F15:F17)</f>
        <v>0.24951115418038808</v>
      </c>
      <c r="G18" s="102">
        <f>SUM(G15:G17)</f>
        <v>0.21136194492681717</v>
      </c>
    </row>
    <row r="19" spans="1:7" ht="15" x14ac:dyDescent="0.25">
      <c r="A19" s="40" t="s">
        <v>1668</v>
      </c>
      <c r="B19" s="127" t="s">
        <v>92</v>
      </c>
      <c r="C19" s="125"/>
      <c r="D19" s="125"/>
      <c r="F19" s="40"/>
      <c r="G19" s="40"/>
    </row>
    <row r="20" spans="1:7" ht="15" x14ac:dyDescent="0.25">
      <c r="A20" s="40" t="s">
        <v>1669</v>
      </c>
      <c r="B20" s="127" t="s">
        <v>92</v>
      </c>
      <c r="C20" s="125"/>
      <c r="D20" s="125"/>
      <c r="F20" s="40"/>
      <c r="G20" s="40"/>
    </row>
    <row r="21" spans="1:7" ht="15" x14ac:dyDescent="0.25">
      <c r="A21" s="40" t="s">
        <v>1670</v>
      </c>
      <c r="B21" s="127" t="s">
        <v>92</v>
      </c>
      <c r="C21" s="125"/>
      <c r="D21" s="125"/>
      <c r="F21" s="40"/>
      <c r="G21" s="40"/>
    </row>
    <row r="22" spans="1:7" ht="15" x14ac:dyDescent="0.25">
      <c r="A22" s="40" t="s">
        <v>1671</v>
      </c>
      <c r="B22" s="127" t="s">
        <v>92</v>
      </c>
      <c r="C22" s="125"/>
      <c r="D22" s="125"/>
      <c r="F22" s="40"/>
      <c r="G22" s="40"/>
    </row>
    <row r="23" spans="1:7" ht="15" x14ac:dyDescent="0.25">
      <c r="A23" s="40" t="s">
        <v>1672</v>
      </c>
      <c r="B23" s="127" t="s">
        <v>92</v>
      </c>
      <c r="C23" s="125"/>
      <c r="D23" s="125"/>
      <c r="F23" s="40"/>
      <c r="G23" s="40"/>
    </row>
    <row r="24" spans="1:7" ht="18.75" x14ac:dyDescent="0.25">
      <c r="A24" s="34"/>
      <c r="B24" s="457" t="s">
        <v>1154</v>
      </c>
      <c r="C24" s="457"/>
      <c r="D24" s="34"/>
      <c r="E24" s="34"/>
      <c r="F24" s="34"/>
      <c r="G24" s="34"/>
    </row>
    <row r="25" spans="1:7" ht="15" x14ac:dyDescent="0.25">
      <c r="A25" s="42"/>
      <c r="B25" s="42" t="s">
        <v>1168</v>
      </c>
      <c r="C25" s="42" t="s">
        <v>59</v>
      </c>
      <c r="D25" s="42"/>
      <c r="E25" s="42"/>
      <c r="F25" s="42" t="s">
        <v>1169</v>
      </c>
      <c r="G25" s="42"/>
    </row>
    <row r="26" spans="1:7" ht="15" x14ac:dyDescent="0.25">
      <c r="A26" s="23" t="s">
        <v>1170</v>
      </c>
      <c r="B26" s="23" t="s">
        <v>401</v>
      </c>
      <c r="C26" s="120">
        <f>+'Strat tables Cover Pool_Green'!$B$13/1000000</f>
        <v>4465.4912356199993</v>
      </c>
      <c r="D26" s="96"/>
      <c r="E26" s="23"/>
      <c r="F26" s="102">
        <f>IF($C$29=0,"",IF(C26="[For completion]","",C26/$C$29))</f>
        <v>1</v>
      </c>
    </row>
    <row r="27" spans="1:7" ht="15" x14ac:dyDescent="0.25">
      <c r="A27" s="23" t="s">
        <v>1171</v>
      </c>
      <c r="B27" s="23" t="s">
        <v>403</v>
      </c>
      <c r="C27" s="120"/>
      <c r="D27" s="96"/>
      <c r="E27" s="23"/>
      <c r="F27" s="102">
        <f>IF($C$29=0,"",IF(C27="[For completion]","",C27/$C$29))</f>
        <v>0</v>
      </c>
    </row>
    <row r="28" spans="1:7" ht="15" x14ac:dyDescent="0.25">
      <c r="A28" s="23" t="s">
        <v>1172</v>
      </c>
      <c r="B28" s="23" t="s">
        <v>88</v>
      </c>
      <c r="C28" s="120"/>
      <c r="D28" s="96"/>
      <c r="E28" s="23"/>
      <c r="F28" s="102">
        <f>IF($C$29=0,"",IF(C28="[For completion]","",C28/$C$29))</f>
        <v>0</v>
      </c>
    </row>
    <row r="29" spans="1:7" ht="15" x14ac:dyDescent="0.25">
      <c r="A29" s="23" t="s">
        <v>1173</v>
      </c>
      <c r="B29" s="86" t="s">
        <v>90</v>
      </c>
      <c r="C29" s="96">
        <f>SUM(C26:C28)</f>
        <v>4465.4912356199993</v>
      </c>
      <c r="D29" s="23"/>
      <c r="E29" s="23"/>
      <c r="F29" s="93">
        <f>SUM(F26:F28)</f>
        <v>1</v>
      </c>
    </row>
    <row r="30" spans="1:7" ht="15" x14ac:dyDescent="0.25">
      <c r="A30" s="23" t="s">
        <v>1174</v>
      </c>
      <c r="B30" s="51" t="s">
        <v>943</v>
      </c>
      <c r="C30" s="120"/>
      <c r="D30" s="23"/>
      <c r="E30" s="23"/>
      <c r="F30" s="102">
        <f>IF($C$29=0,"",IF(C30="[For completion]","",C30/$C$29))</f>
        <v>0</v>
      </c>
    </row>
    <row r="31" spans="1:7" ht="15" x14ac:dyDescent="0.25">
      <c r="A31" s="23" t="s">
        <v>1175</v>
      </c>
      <c r="B31" s="51" t="s">
        <v>1673</v>
      </c>
      <c r="C31" s="120">
        <f>+C29</f>
        <v>4465.4912356199993</v>
      </c>
      <c r="D31" s="23"/>
      <c r="E31" s="23"/>
      <c r="F31" s="102">
        <f t="shared" ref="F31:F38" si="0">IF($C$29=0,"",IF(C31="[For completion]","",C31/$C$29))</f>
        <v>1</v>
      </c>
      <c r="G31" s="29"/>
    </row>
    <row r="32" spans="1:7" ht="15" x14ac:dyDescent="0.25">
      <c r="A32" s="23" t="s">
        <v>1176</v>
      </c>
      <c r="B32" s="51" t="s">
        <v>1674</v>
      </c>
      <c r="C32" s="120"/>
      <c r="D32" s="23"/>
      <c r="E32" s="23"/>
      <c r="F32" s="102">
        <f>IF($C$29=0,"",IF(C32="[For completion]","",C32/$C$29))</f>
        <v>0</v>
      </c>
      <c r="G32" s="29"/>
    </row>
    <row r="33" spans="1:7" ht="15" x14ac:dyDescent="0.25">
      <c r="A33" s="23" t="s">
        <v>1177</v>
      </c>
      <c r="B33" s="51" t="s">
        <v>1675</v>
      </c>
      <c r="C33" s="120"/>
      <c r="D33" s="23"/>
      <c r="E33" s="23"/>
      <c r="F33" s="102">
        <f t="shared" si="0"/>
        <v>0</v>
      </c>
      <c r="G33" s="29"/>
    </row>
    <row r="34" spans="1:7" ht="15" x14ac:dyDescent="0.25">
      <c r="A34" s="23" t="s">
        <v>1178</v>
      </c>
      <c r="B34" s="51" t="s">
        <v>1485</v>
      </c>
      <c r="C34" s="120"/>
      <c r="D34" s="23"/>
      <c r="E34" s="23"/>
      <c r="F34" s="102">
        <f t="shared" si="0"/>
        <v>0</v>
      </c>
      <c r="G34" s="29"/>
    </row>
    <row r="35" spans="1:7" ht="15" x14ac:dyDescent="0.25">
      <c r="A35" s="23" t="s">
        <v>1179</v>
      </c>
      <c r="B35" s="51" t="s">
        <v>1676</v>
      </c>
      <c r="C35" s="120"/>
      <c r="D35" s="23"/>
      <c r="E35" s="23"/>
      <c r="F35" s="102">
        <f t="shared" si="0"/>
        <v>0</v>
      </c>
      <c r="G35" s="29"/>
    </row>
    <row r="36" spans="1:7" ht="15" x14ac:dyDescent="0.25">
      <c r="A36" s="23" t="s">
        <v>1180</v>
      </c>
      <c r="B36" s="51" t="s">
        <v>1677</v>
      </c>
      <c r="C36" s="120"/>
      <c r="D36" s="23"/>
      <c r="E36" s="23"/>
      <c r="F36" s="102">
        <f t="shared" si="0"/>
        <v>0</v>
      </c>
      <c r="G36" s="29"/>
    </row>
    <row r="37" spans="1:7" ht="15" x14ac:dyDescent="0.25">
      <c r="A37" s="23" t="s">
        <v>1181</v>
      </c>
      <c r="B37" s="51" t="s">
        <v>1678</v>
      </c>
      <c r="C37" s="120"/>
      <c r="D37" s="23"/>
      <c r="E37" s="23"/>
      <c r="F37" s="102">
        <f t="shared" si="0"/>
        <v>0</v>
      </c>
      <c r="G37" s="29"/>
    </row>
    <row r="38" spans="1:7" ht="15" x14ac:dyDescent="0.25">
      <c r="A38" s="23" t="s">
        <v>1182</v>
      </c>
      <c r="B38" s="51" t="s">
        <v>1486</v>
      </c>
      <c r="C38" s="120"/>
      <c r="D38" s="23"/>
      <c r="F38" s="102">
        <f t="shared" si="0"/>
        <v>0</v>
      </c>
      <c r="G38" s="29"/>
    </row>
    <row r="39" spans="1:7" ht="15" x14ac:dyDescent="0.25">
      <c r="A39" s="23" t="s">
        <v>1183</v>
      </c>
      <c r="B39" s="127" t="s">
        <v>2177</v>
      </c>
      <c r="C39" s="120"/>
      <c r="D39" s="23"/>
      <c r="F39" s="40"/>
      <c r="G39" s="40"/>
    </row>
    <row r="40" spans="1:7" x14ac:dyDescent="0.25">
      <c r="A40" s="23" t="s">
        <v>1184</v>
      </c>
      <c r="B40" s="127" t="s">
        <v>92</v>
      </c>
      <c r="C40" s="126"/>
      <c r="D40" s="52"/>
      <c r="F40" s="40"/>
      <c r="G40" s="40"/>
    </row>
    <row r="41" spans="1:7" x14ac:dyDescent="0.25">
      <c r="A41" s="23" t="s">
        <v>1185</v>
      </c>
      <c r="B41" s="127" t="s">
        <v>92</v>
      </c>
      <c r="C41" s="126"/>
      <c r="D41" s="52"/>
      <c r="E41" s="52"/>
      <c r="F41" s="40"/>
      <c r="G41" s="40"/>
    </row>
    <row r="42" spans="1:7" x14ac:dyDescent="0.25">
      <c r="A42" s="23" t="s">
        <v>1186</v>
      </c>
      <c r="B42" s="127" t="s">
        <v>92</v>
      </c>
      <c r="C42" s="126"/>
      <c r="D42" s="52"/>
      <c r="E42" s="52"/>
      <c r="F42" s="40"/>
      <c r="G42" s="40"/>
    </row>
    <row r="43" spans="1:7" x14ac:dyDescent="0.25">
      <c r="A43" s="23" t="s">
        <v>1187</v>
      </c>
      <c r="B43" s="127" t="s">
        <v>92</v>
      </c>
      <c r="C43" s="126"/>
      <c r="D43" s="52"/>
      <c r="E43" s="52"/>
      <c r="F43" s="40"/>
      <c r="G43" s="40"/>
    </row>
    <row r="44" spans="1:7" x14ac:dyDescent="0.25">
      <c r="A44" s="23" t="s">
        <v>1188</v>
      </c>
      <c r="B44" s="127" t="s">
        <v>92</v>
      </c>
      <c r="C44" s="126"/>
      <c r="D44" s="52"/>
      <c r="E44" s="52"/>
      <c r="F44" s="40"/>
      <c r="G44" s="40"/>
    </row>
    <row r="45" spans="1:7" x14ac:dyDescent="0.25">
      <c r="A45" s="23" t="s">
        <v>1189</v>
      </c>
      <c r="B45" s="127" t="s">
        <v>92</v>
      </c>
      <c r="C45" s="126"/>
      <c r="D45" s="52"/>
      <c r="E45" s="52"/>
      <c r="F45" s="40"/>
      <c r="G45" s="40"/>
    </row>
    <row r="46" spans="1:7" x14ac:dyDescent="0.25">
      <c r="A46" s="23" t="s">
        <v>1190</v>
      </c>
      <c r="B46" s="127" t="s">
        <v>92</v>
      </c>
      <c r="C46" s="126"/>
      <c r="D46" s="52"/>
      <c r="E46" s="52"/>
      <c r="F46" s="40"/>
    </row>
    <row r="47" spans="1:7" x14ac:dyDescent="0.25">
      <c r="A47" s="23" t="s">
        <v>1191</v>
      </c>
      <c r="B47" s="127" t="s">
        <v>92</v>
      </c>
      <c r="C47" s="126"/>
      <c r="D47" s="52"/>
      <c r="E47" s="52"/>
      <c r="F47" s="40"/>
    </row>
    <row r="48" spans="1:7" x14ac:dyDescent="0.25">
      <c r="A48" s="42"/>
      <c r="B48" s="42" t="s">
        <v>418</v>
      </c>
      <c r="C48" s="42" t="s">
        <v>419</v>
      </c>
      <c r="D48" s="42" t="s">
        <v>420</v>
      </c>
      <c r="E48" s="42"/>
      <c r="F48" s="42" t="s">
        <v>1925</v>
      </c>
      <c r="G48" s="42"/>
    </row>
    <row r="49" spans="1:7" x14ac:dyDescent="0.25">
      <c r="A49" s="23" t="s">
        <v>1192</v>
      </c>
      <c r="B49" s="23" t="s">
        <v>1487</v>
      </c>
      <c r="C49" s="129">
        <f>+D15</f>
        <v>1704</v>
      </c>
      <c r="D49" s="129" t="s">
        <v>765</v>
      </c>
      <c r="E49" s="23"/>
      <c r="F49" s="131">
        <f>C49</f>
        <v>1704</v>
      </c>
      <c r="G49" s="40"/>
    </row>
    <row r="50" spans="1:7" x14ac:dyDescent="0.25">
      <c r="A50" s="23" t="s">
        <v>1193</v>
      </c>
      <c r="B50" s="128" t="s">
        <v>425</v>
      </c>
      <c r="C50" s="119"/>
      <c r="D50" s="119"/>
      <c r="E50" s="23"/>
      <c r="F50" s="23"/>
      <c r="G50" s="40"/>
    </row>
    <row r="51" spans="1:7" x14ac:dyDescent="0.25">
      <c r="A51" s="23" t="s">
        <v>1194</v>
      </c>
      <c r="B51" s="128" t="s">
        <v>427</v>
      </c>
      <c r="C51" s="119"/>
      <c r="D51" s="119"/>
      <c r="E51" s="23"/>
      <c r="F51" s="23"/>
      <c r="G51" s="40"/>
    </row>
    <row r="52" spans="1:7" x14ac:dyDescent="0.25">
      <c r="A52" s="23" t="s">
        <v>1195</v>
      </c>
      <c r="B52" s="38"/>
      <c r="C52" s="23"/>
      <c r="D52" s="23"/>
      <c r="E52" s="23"/>
      <c r="F52" s="23"/>
      <c r="G52" s="40"/>
    </row>
    <row r="53" spans="1:7" x14ac:dyDescent="0.25">
      <c r="A53" s="23" t="s">
        <v>1196</v>
      </c>
      <c r="B53" s="38"/>
      <c r="C53" s="23"/>
      <c r="D53" s="23"/>
      <c r="E53" s="23"/>
      <c r="F53" s="23"/>
      <c r="G53" s="40"/>
    </row>
    <row r="54" spans="1:7" x14ac:dyDescent="0.25">
      <c r="A54" s="23" t="s">
        <v>1197</v>
      </c>
      <c r="B54" s="38"/>
      <c r="C54" s="23"/>
      <c r="D54" s="23"/>
      <c r="E54" s="23"/>
      <c r="F54" s="23"/>
      <c r="G54" s="40"/>
    </row>
    <row r="55" spans="1:7" x14ac:dyDescent="0.25">
      <c r="A55" s="23" t="s">
        <v>1198</v>
      </c>
      <c r="B55" s="38"/>
      <c r="C55" s="23"/>
      <c r="D55" s="23"/>
      <c r="E55" s="23"/>
      <c r="F55" s="23"/>
      <c r="G55" s="40"/>
    </row>
    <row r="56" spans="1:7" x14ac:dyDescent="0.25">
      <c r="A56" s="42"/>
      <c r="B56" s="42" t="s">
        <v>430</v>
      </c>
      <c r="C56" s="42" t="s">
        <v>431</v>
      </c>
      <c r="D56" s="42" t="s">
        <v>432</v>
      </c>
      <c r="E56" s="42"/>
      <c r="F56" s="42" t="s">
        <v>1763</v>
      </c>
      <c r="G56" s="42"/>
    </row>
    <row r="57" spans="1:7" x14ac:dyDescent="0.25">
      <c r="A57" s="23" t="s">
        <v>1199</v>
      </c>
      <c r="B57" s="23" t="s">
        <v>434</v>
      </c>
      <c r="C57" s="130">
        <f>'Strat tables Cover Pool_Green'!$L$2</f>
        <v>2.8223858119945728E-2</v>
      </c>
      <c r="D57" s="130" t="s">
        <v>765</v>
      </c>
      <c r="E57" s="110"/>
      <c r="F57" s="130">
        <f>+C57</f>
        <v>2.8223858119945728E-2</v>
      </c>
      <c r="G57" s="40"/>
    </row>
    <row r="58" spans="1:7" x14ac:dyDescent="0.25">
      <c r="A58" s="23" t="s">
        <v>1200</v>
      </c>
      <c r="B58" s="23"/>
      <c r="C58" s="93"/>
      <c r="D58" s="93"/>
      <c r="E58" s="110"/>
      <c r="F58" s="93"/>
      <c r="G58" s="40"/>
    </row>
    <row r="59" spans="1:7" x14ac:dyDescent="0.25">
      <c r="A59" s="23" t="s">
        <v>1201</v>
      </c>
      <c r="B59" s="23"/>
      <c r="C59" s="93"/>
      <c r="D59" s="93"/>
      <c r="E59" s="110"/>
      <c r="F59" s="93"/>
      <c r="G59" s="40"/>
    </row>
    <row r="60" spans="1:7" x14ac:dyDescent="0.25">
      <c r="A60" s="23" t="s">
        <v>1202</v>
      </c>
      <c r="B60" s="23"/>
      <c r="C60" s="93"/>
      <c r="D60" s="93"/>
      <c r="E60" s="110"/>
      <c r="F60" s="93"/>
      <c r="G60" s="40"/>
    </row>
    <row r="61" spans="1:7" x14ac:dyDescent="0.25">
      <c r="A61" s="23" t="s">
        <v>1203</v>
      </c>
      <c r="B61" s="23"/>
      <c r="C61" s="93"/>
      <c r="D61" s="93"/>
      <c r="E61" s="110"/>
      <c r="F61" s="93"/>
      <c r="G61" s="40"/>
    </row>
    <row r="62" spans="1:7" x14ac:dyDescent="0.25">
      <c r="A62" s="23" t="s">
        <v>1204</v>
      </c>
      <c r="B62" s="23"/>
      <c r="C62" s="93"/>
      <c r="D62" s="93"/>
      <c r="E62" s="110"/>
      <c r="F62" s="93"/>
      <c r="G62" s="40"/>
    </row>
    <row r="63" spans="1:7" x14ac:dyDescent="0.25">
      <c r="A63" s="23" t="s">
        <v>1205</v>
      </c>
      <c r="B63" s="23"/>
      <c r="C63" s="93"/>
      <c r="D63" s="93"/>
      <c r="E63" s="110"/>
      <c r="F63" s="93"/>
      <c r="G63" s="40"/>
    </row>
    <row r="64" spans="1:7" x14ac:dyDescent="0.25">
      <c r="A64" s="42"/>
      <c r="B64" s="42" t="s">
        <v>441</v>
      </c>
      <c r="C64" s="42" t="s">
        <v>431</v>
      </c>
      <c r="D64" s="42" t="s">
        <v>432</v>
      </c>
      <c r="E64" s="42"/>
      <c r="F64" s="42" t="s">
        <v>1763</v>
      </c>
      <c r="G64" s="42"/>
    </row>
    <row r="65" spans="1:7" x14ac:dyDescent="0.25">
      <c r="A65" s="23" t="s">
        <v>1206</v>
      </c>
      <c r="B65" s="64" t="s">
        <v>443</v>
      </c>
      <c r="C65" s="92">
        <f>SUM(C66:C92)</f>
        <v>0</v>
      </c>
      <c r="D65" s="92">
        <f>SUM(D66:D92)</f>
        <v>0</v>
      </c>
      <c r="E65" s="93"/>
      <c r="F65" s="92">
        <f>SUM(F66:F92)</f>
        <v>0</v>
      </c>
      <c r="G65" s="40"/>
    </row>
    <row r="66" spans="1:7" x14ac:dyDescent="0.25">
      <c r="A66" s="23" t="s">
        <v>1207</v>
      </c>
      <c r="B66" s="23" t="s">
        <v>445</v>
      </c>
      <c r="C66" s="130"/>
      <c r="D66" s="130"/>
      <c r="E66" s="93"/>
      <c r="F66" s="130"/>
      <c r="G66" s="40"/>
    </row>
    <row r="67" spans="1:7" x14ac:dyDescent="0.25">
      <c r="A67" s="23" t="s">
        <v>1208</v>
      </c>
      <c r="B67" s="23" t="s">
        <v>447</v>
      </c>
      <c r="C67" s="130"/>
      <c r="D67" s="130"/>
      <c r="E67" s="93"/>
      <c r="F67" s="130"/>
      <c r="G67" s="40"/>
    </row>
    <row r="68" spans="1:7" x14ac:dyDescent="0.25">
      <c r="A68" s="23" t="s">
        <v>1209</v>
      </c>
      <c r="B68" s="23" t="s">
        <v>449</v>
      </c>
      <c r="C68" s="130"/>
      <c r="D68" s="130"/>
      <c r="E68" s="93"/>
      <c r="F68" s="130"/>
      <c r="G68" s="40"/>
    </row>
    <row r="69" spans="1:7" x14ac:dyDescent="0.25">
      <c r="A69" s="23" t="s">
        <v>1210</v>
      </c>
      <c r="B69" s="23" t="s">
        <v>451</v>
      </c>
      <c r="C69" s="130"/>
      <c r="D69" s="130"/>
      <c r="E69" s="93"/>
      <c r="F69" s="130"/>
      <c r="G69" s="40"/>
    </row>
    <row r="70" spans="1:7" x14ac:dyDescent="0.25">
      <c r="A70" s="23" t="s">
        <v>1211</v>
      </c>
      <c r="B70" s="23" t="s">
        <v>453</v>
      </c>
      <c r="C70" s="130"/>
      <c r="D70" s="130"/>
      <c r="E70" s="93"/>
      <c r="F70" s="130"/>
      <c r="G70" s="40"/>
    </row>
    <row r="71" spans="1:7" x14ac:dyDescent="0.25">
      <c r="A71" s="23" t="s">
        <v>1212</v>
      </c>
      <c r="B71" s="23" t="s">
        <v>1764</v>
      </c>
      <c r="C71" s="130"/>
      <c r="D71" s="130"/>
      <c r="E71" s="93"/>
      <c r="F71" s="130"/>
      <c r="G71" s="40"/>
    </row>
    <row r="72" spans="1:7" x14ac:dyDescent="0.25">
      <c r="A72" s="23" t="s">
        <v>1213</v>
      </c>
      <c r="B72" s="23" t="s">
        <v>456</v>
      </c>
      <c r="C72" s="130"/>
      <c r="D72" s="130"/>
      <c r="E72" s="93"/>
      <c r="F72" s="130"/>
      <c r="G72" s="40"/>
    </row>
    <row r="73" spans="1:7" x14ac:dyDescent="0.25">
      <c r="A73" s="23" t="s">
        <v>1214</v>
      </c>
      <c r="B73" s="23" t="s">
        <v>458</v>
      </c>
      <c r="C73" s="130"/>
      <c r="D73" s="130"/>
      <c r="E73" s="93"/>
      <c r="F73" s="130"/>
      <c r="G73" s="40"/>
    </row>
    <row r="74" spans="1:7" x14ac:dyDescent="0.25">
      <c r="A74" s="23" t="s">
        <v>1215</v>
      </c>
      <c r="B74" s="23" t="s">
        <v>460</v>
      </c>
      <c r="C74" s="130"/>
      <c r="D74" s="130"/>
      <c r="E74" s="93"/>
      <c r="F74" s="130"/>
      <c r="G74" s="40"/>
    </row>
    <row r="75" spans="1:7" x14ac:dyDescent="0.25">
      <c r="A75" s="23" t="s">
        <v>1216</v>
      </c>
      <c r="B75" s="23" t="s">
        <v>462</v>
      </c>
      <c r="C75" s="130"/>
      <c r="D75" s="130"/>
      <c r="E75" s="93"/>
      <c r="F75" s="130"/>
      <c r="G75" s="40"/>
    </row>
    <row r="76" spans="1:7" x14ac:dyDescent="0.25">
      <c r="A76" s="23" t="s">
        <v>1217</v>
      </c>
      <c r="B76" s="23" t="s">
        <v>464</v>
      </c>
      <c r="C76" s="130"/>
      <c r="D76" s="130"/>
      <c r="E76" s="93"/>
      <c r="F76" s="130"/>
      <c r="G76" s="40"/>
    </row>
    <row r="77" spans="1:7" x14ac:dyDescent="0.25">
      <c r="A77" s="23" t="s">
        <v>1218</v>
      </c>
      <c r="B77" s="23" t="s">
        <v>466</v>
      </c>
      <c r="C77" s="130"/>
      <c r="D77" s="130"/>
      <c r="E77" s="93"/>
      <c r="F77" s="130"/>
      <c r="G77" s="40"/>
    </row>
    <row r="78" spans="1:7" x14ac:dyDescent="0.25">
      <c r="A78" s="23" t="s">
        <v>1219</v>
      </c>
      <c r="B78" s="23" t="s">
        <v>468</v>
      </c>
      <c r="C78" s="130"/>
      <c r="D78" s="130"/>
      <c r="E78" s="93"/>
      <c r="F78" s="130"/>
      <c r="G78" s="40"/>
    </row>
    <row r="79" spans="1:7" x14ac:dyDescent="0.25">
      <c r="A79" s="23" t="s">
        <v>1220</v>
      </c>
      <c r="B79" s="23" t="s">
        <v>470</v>
      </c>
      <c r="C79" s="130"/>
      <c r="D79" s="130"/>
      <c r="E79" s="93"/>
      <c r="F79" s="130"/>
      <c r="G79" s="40"/>
    </row>
    <row r="80" spans="1:7" x14ac:dyDescent="0.25">
      <c r="A80" s="23" t="s">
        <v>1221</v>
      </c>
      <c r="B80" s="23" t="s">
        <v>472</v>
      </c>
      <c r="C80" s="130"/>
      <c r="D80" s="130"/>
      <c r="E80" s="93"/>
      <c r="F80" s="130"/>
      <c r="G80" s="40"/>
    </row>
    <row r="81" spans="1:7" x14ac:dyDescent="0.25">
      <c r="A81" s="23" t="s">
        <v>1222</v>
      </c>
      <c r="B81" s="23" t="s">
        <v>2</v>
      </c>
      <c r="C81" s="130"/>
      <c r="D81" s="130"/>
      <c r="E81" s="93"/>
      <c r="F81" s="130"/>
      <c r="G81" s="40"/>
    </row>
    <row r="82" spans="1:7" x14ac:dyDescent="0.25">
      <c r="A82" s="23" t="s">
        <v>1223</v>
      </c>
      <c r="B82" s="23" t="s">
        <v>475</v>
      </c>
      <c r="C82" s="130"/>
      <c r="D82" s="130"/>
      <c r="E82" s="93"/>
      <c r="F82" s="130"/>
      <c r="G82" s="40"/>
    </row>
    <row r="83" spans="1:7" x14ac:dyDescent="0.25">
      <c r="A83" s="23" t="s">
        <v>1224</v>
      </c>
      <c r="B83" s="23" t="s">
        <v>477</v>
      </c>
      <c r="C83" s="130"/>
      <c r="D83" s="130"/>
      <c r="E83" s="93"/>
      <c r="F83" s="130"/>
      <c r="G83" s="40"/>
    </row>
    <row r="84" spans="1:7" x14ac:dyDescent="0.25">
      <c r="A84" s="23" t="s">
        <v>1225</v>
      </c>
      <c r="B84" s="23" t="s">
        <v>479</v>
      </c>
      <c r="C84" s="130"/>
      <c r="D84" s="130"/>
      <c r="E84" s="93"/>
      <c r="F84" s="130"/>
      <c r="G84" s="40"/>
    </row>
    <row r="85" spans="1:7" x14ac:dyDescent="0.25">
      <c r="A85" s="23" t="s">
        <v>1226</v>
      </c>
      <c r="B85" s="23" t="s">
        <v>481</v>
      </c>
      <c r="C85" s="130"/>
      <c r="D85" s="130"/>
      <c r="E85" s="93"/>
      <c r="F85" s="130"/>
      <c r="G85" s="40"/>
    </row>
    <row r="86" spans="1:7" x14ac:dyDescent="0.25">
      <c r="A86" s="23" t="s">
        <v>1227</v>
      </c>
      <c r="B86" s="23" t="s">
        <v>483</v>
      </c>
      <c r="C86" s="130"/>
      <c r="D86" s="130"/>
      <c r="E86" s="93"/>
      <c r="F86" s="130"/>
      <c r="G86" s="40"/>
    </row>
    <row r="87" spans="1:7" x14ac:dyDescent="0.25">
      <c r="A87" s="23" t="s">
        <v>1228</v>
      </c>
      <c r="B87" s="23" t="s">
        <v>485</v>
      </c>
      <c r="C87" s="130"/>
      <c r="D87" s="130"/>
      <c r="E87" s="93"/>
      <c r="F87" s="130"/>
      <c r="G87" s="40"/>
    </row>
    <row r="88" spans="1:7" x14ac:dyDescent="0.25">
      <c r="A88" s="23" t="s">
        <v>1229</v>
      </c>
      <c r="B88" s="23" t="s">
        <v>487</v>
      </c>
      <c r="C88" s="130"/>
      <c r="D88" s="130"/>
      <c r="E88" s="93"/>
      <c r="F88" s="130"/>
      <c r="G88" s="40"/>
    </row>
    <row r="89" spans="1:7" x14ac:dyDescent="0.25">
      <c r="A89" s="23" t="s">
        <v>1230</v>
      </c>
      <c r="B89" s="23" t="s">
        <v>489</v>
      </c>
      <c r="C89" s="130"/>
      <c r="D89" s="130"/>
      <c r="E89" s="93"/>
      <c r="F89" s="130"/>
      <c r="G89" s="40"/>
    </row>
    <row r="90" spans="1:7" x14ac:dyDescent="0.25">
      <c r="A90" s="23" t="s">
        <v>1231</v>
      </c>
      <c r="B90" s="23" t="s">
        <v>491</v>
      </c>
      <c r="C90" s="130"/>
      <c r="D90" s="130"/>
      <c r="E90" s="93"/>
      <c r="F90" s="130"/>
      <c r="G90" s="40"/>
    </row>
    <row r="91" spans="1:7" x14ac:dyDescent="0.25">
      <c r="A91" s="23" t="s">
        <v>1232</v>
      </c>
      <c r="B91" s="23" t="s">
        <v>493</v>
      </c>
      <c r="C91" s="130"/>
      <c r="D91" s="130"/>
      <c r="E91" s="93"/>
      <c r="F91" s="130"/>
      <c r="G91" s="40"/>
    </row>
    <row r="92" spans="1:7" x14ac:dyDescent="0.25">
      <c r="A92" s="23" t="s">
        <v>1233</v>
      </c>
      <c r="B92" s="23" t="s">
        <v>5</v>
      </c>
      <c r="C92" s="130"/>
      <c r="D92" s="130"/>
      <c r="E92" s="93"/>
      <c r="F92" s="130"/>
      <c r="G92" s="40"/>
    </row>
    <row r="93" spans="1:7" x14ac:dyDescent="0.25">
      <c r="A93" s="23" t="s">
        <v>1234</v>
      </c>
      <c r="B93" s="64" t="s">
        <v>258</v>
      </c>
      <c r="C93" s="92">
        <f>SUM(C94:C96)</f>
        <v>1</v>
      </c>
      <c r="D93" s="92">
        <f>SUM(D94:D96)</f>
        <v>0</v>
      </c>
      <c r="E93" s="92"/>
      <c r="F93" s="92">
        <f>SUM(F94:F96)</f>
        <v>1</v>
      </c>
      <c r="G93" s="40"/>
    </row>
    <row r="94" spans="1:7" x14ac:dyDescent="0.25">
      <c r="A94" s="23" t="s">
        <v>1235</v>
      </c>
      <c r="B94" s="23" t="s">
        <v>499</v>
      </c>
      <c r="C94" s="130"/>
      <c r="D94" s="130"/>
      <c r="E94" s="93"/>
      <c r="F94" s="130"/>
      <c r="G94" s="40"/>
    </row>
    <row r="95" spans="1:7" x14ac:dyDescent="0.25">
      <c r="A95" s="23" t="s">
        <v>1236</v>
      </c>
      <c r="B95" s="23" t="s">
        <v>501</v>
      </c>
      <c r="C95" s="130"/>
      <c r="D95" s="130"/>
      <c r="E95" s="93"/>
      <c r="F95" s="130"/>
      <c r="G95" s="40"/>
    </row>
    <row r="96" spans="1:7" x14ac:dyDescent="0.25">
      <c r="A96" s="23" t="s">
        <v>1237</v>
      </c>
      <c r="B96" s="23" t="s">
        <v>1</v>
      </c>
      <c r="C96" s="130">
        <v>1</v>
      </c>
      <c r="D96" s="130" t="s">
        <v>765</v>
      </c>
      <c r="E96" s="93"/>
      <c r="F96" s="130">
        <v>1</v>
      </c>
      <c r="G96" s="40"/>
    </row>
    <row r="97" spans="1:7" x14ac:dyDescent="0.25">
      <c r="A97" s="23" t="s">
        <v>1238</v>
      </c>
      <c r="B97" s="64" t="s">
        <v>88</v>
      </c>
      <c r="C97" s="92">
        <f>SUM(C98:C108)</f>
        <v>0</v>
      </c>
      <c r="D97" s="92">
        <f>SUM(D98:D108)</f>
        <v>0</v>
      </c>
      <c r="E97" s="92"/>
      <c r="F97" s="92">
        <f>SUM(F98:F108)</f>
        <v>0</v>
      </c>
      <c r="G97" s="40"/>
    </row>
    <row r="98" spans="1:7" x14ac:dyDescent="0.25">
      <c r="A98" s="23" t="s">
        <v>1239</v>
      </c>
      <c r="B98" s="40" t="s">
        <v>260</v>
      </c>
      <c r="C98" s="130"/>
      <c r="D98" s="130"/>
      <c r="E98" s="93"/>
      <c r="F98" s="130"/>
      <c r="G98" s="40"/>
    </row>
    <row r="99" spans="1:7" x14ac:dyDescent="0.25">
      <c r="A99" s="23" t="s">
        <v>1240</v>
      </c>
      <c r="B99" s="23" t="s">
        <v>496</v>
      </c>
      <c r="C99" s="130"/>
      <c r="D99" s="130"/>
      <c r="E99" s="93"/>
      <c r="F99" s="130"/>
      <c r="G99" s="40"/>
    </row>
    <row r="100" spans="1:7" x14ac:dyDescent="0.25">
      <c r="A100" s="23" t="s">
        <v>1241</v>
      </c>
      <c r="B100" s="40" t="s">
        <v>262</v>
      </c>
      <c r="C100" s="130"/>
      <c r="D100" s="130"/>
      <c r="E100" s="93"/>
      <c r="F100" s="130"/>
      <c r="G100" s="40"/>
    </row>
    <row r="101" spans="1:7" x14ac:dyDescent="0.25">
      <c r="A101" s="23" t="s">
        <v>1242</v>
      </c>
      <c r="B101" s="40" t="s">
        <v>264</v>
      </c>
      <c r="C101" s="130"/>
      <c r="D101" s="130"/>
      <c r="E101" s="93"/>
      <c r="F101" s="130"/>
      <c r="G101" s="40"/>
    </row>
    <row r="102" spans="1:7" x14ac:dyDescent="0.25">
      <c r="A102" s="23" t="s">
        <v>1243</v>
      </c>
      <c r="B102" s="40" t="s">
        <v>11</v>
      </c>
      <c r="C102" s="130"/>
      <c r="D102" s="130"/>
      <c r="E102" s="93"/>
      <c r="F102" s="130"/>
      <c r="G102" s="40"/>
    </row>
    <row r="103" spans="1:7" x14ac:dyDescent="0.25">
      <c r="A103" s="23" t="s">
        <v>1244</v>
      </c>
      <c r="B103" s="40" t="s">
        <v>267</v>
      </c>
      <c r="C103" s="130"/>
      <c r="D103" s="130"/>
      <c r="E103" s="93"/>
      <c r="F103" s="130"/>
      <c r="G103" s="40"/>
    </row>
    <row r="104" spans="1:7" x14ac:dyDescent="0.25">
      <c r="A104" s="23" t="s">
        <v>1245</v>
      </c>
      <c r="B104" s="40" t="s">
        <v>269</v>
      </c>
      <c r="C104" s="130"/>
      <c r="D104" s="130"/>
      <c r="E104" s="93"/>
      <c r="F104" s="130"/>
      <c r="G104" s="40"/>
    </row>
    <row r="105" spans="1:7" x14ac:dyDescent="0.25">
      <c r="A105" s="23" t="s">
        <v>1246</v>
      </c>
      <c r="B105" s="40" t="s">
        <v>271</v>
      </c>
      <c r="C105" s="130"/>
      <c r="D105" s="130"/>
      <c r="E105" s="93"/>
      <c r="F105" s="130"/>
      <c r="G105" s="40"/>
    </row>
    <row r="106" spans="1:7" x14ac:dyDescent="0.25">
      <c r="A106" s="23" t="s">
        <v>1247</v>
      </c>
      <c r="B106" s="40" t="s">
        <v>273</v>
      </c>
      <c r="C106" s="130"/>
      <c r="D106" s="130"/>
      <c r="E106" s="93"/>
      <c r="F106" s="130"/>
      <c r="G106" s="40"/>
    </row>
    <row r="107" spans="1:7" x14ac:dyDescent="0.25">
      <c r="A107" s="23" t="s">
        <v>1248</v>
      </c>
      <c r="B107" s="40" t="s">
        <v>275</v>
      </c>
      <c r="C107" s="130"/>
      <c r="D107" s="130"/>
      <c r="E107" s="93"/>
      <c r="F107" s="130"/>
      <c r="G107" s="40"/>
    </row>
    <row r="108" spans="1:7" x14ac:dyDescent="0.25">
      <c r="A108" s="23" t="s">
        <v>1249</v>
      </c>
      <c r="B108" s="40" t="s">
        <v>88</v>
      </c>
      <c r="C108" s="130"/>
      <c r="D108" s="130"/>
      <c r="E108" s="93"/>
      <c r="F108" s="130"/>
      <c r="G108" s="40"/>
    </row>
    <row r="109" spans="1:7" x14ac:dyDescent="0.25">
      <c r="A109" s="23" t="s">
        <v>1521</v>
      </c>
      <c r="B109" s="127" t="s">
        <v>92</v>
      </c>
      <c r="C109" s="130"/>
      <c r="D109" s="130"/>
      <c r="E109" s="93"/>
      <c r="F109" s="130"/>
      <c r="G109" s="40"/>
    </row>
    <row r="110" spans="1:7" x14ac:dyDescent="0.25">
      <c r="A110" s="23" t="s">
        <v>1522</v>
      </c>
      <c r="B110" s="127" t="s">
        <v>92</v>
      </c>
      <c r="C110" s="130"/>
      <c r="D110" s="130"/>
      <c r="E110" s="93"/>
      <c r="F110" s="130"/>
      <c r="G110" s="40"/>
    </row>
    <row r="111" spans="1:7" x14ac:dyDescent="0.25">
      <c r="A111" s="23" t="s">
        <v>1523</v>
      </c>
      <c r="B111" s="127" t="s">
        <v>92</v>
      </c>
      <c r="C111" s="130"/>
      <c r="D111" s="130"/>
      <c r="E111" s="93"/>
      <c r="F111" s="130"/>
      <c r="G111" s="40"/>
    </row>
    <row r="112" spans="1:7" x14ac:dyDescent="0.25">
      <c r="A112" s="23" t="s">
        <v>1524</v>
      </c>
      <c r="B112" s="127" t="s">
        <v>92</v>
      </c>
      <c r="C112" s="130"/>
      <c r="D112" s="130"/>
      <c r="E112" s="93"/>
      <c r="F112" s="130"/>
      <c r="G112" s="40"/>
    </row>
    <row r="113" spans="1:7" x14ac:dyDescent="0.25">
      <c r="A113" s="23" t="s">
        <v>1525</v>
      </c>
      <c r="B113" s="127" t="s">
        <v>92</v>
      </c>
      <c r="C113" s="130"/>
      <c r="D113" s="130"/>
      <c r="E113" s="93"/>
      <c r="F113" s="130"/>
      <c r="G113" s="40"/>
    </row>
    <row r="114" spans="1:7" x14ac:dyDescent="0.25">
      <c r="A114" s="23" t="s">
        <v>1526</v>
      </c>
      <c r="B114" s="127" t="s">
        <v>92</v>
      </c>
      <c r="C114" s="130"/>
      <c r="D114" s="130"/>
      <c r="E114" s="93"/>
      <c r="F114" s="130"/>
      <c r="G114" s="40"/>
    </row>
    <row r="115" spans="1:7" x14ac:dyDescent="0.25">
      <c r="A115" s="23" t="s">
        <v>1527</v>
      </c>
      <c r="B115" s="127" t="s">
        <v>92</v>
      </c>
      <c r="C115" s="130"/>
      <c r="D115" s="130"/>
      <c r="E115" s="93"/>
      <c r="F115" s="130"/>
      <c r="G115" s="40"/>
    </row>
    <row r="116" spans="1:7" x14ac:dyDescent="0.25">
      <c r="A116" s="23" t="s">
        <v>1528</v>
      </c>
      <c r="B116" s="127" t="s">
        <v>92</v>
      </c>
      <c r="C116" s="130"/>
      <c r="D116" s="130"/>
      <c r="E116" s="93"/>
      <c r="F116" s="130"/>
      <c r="G116" s="40"/>
    </row>
    <row r="117" spans="1:7" x14ac:dyDescent="0.25">
      <c r="A117" s="23" t="s">
        <v>1529</v>
      </c>
      <c r="B117" s="127" t="s">
        <v>92</v>
      </c>
      <c r="C117" s="130"/>
      <c r="D117" s="130"/>
      <c r="E117" s="93"/>
      <c r="F117" s="130"/>
      <c r="G117" s="40"/>
    </row>
    <row r="118" spans="1:7" x14ac:dyDescent="0.25">
      <c r="A118" s="23" t="s">
        <v>1530</v>
      </c>
      <c r="B118" s="127" t="s">
        <v>92</v>
      </c>
      <c r="C118" s="130"/>
      <c r="D118" s="130"/>
      <c r="E118" s="93"/>
      <c r="F118" s="130"/>
      <c r="G118" s="40"/>
    </row>
    <row r="119" spans="1:7" x14ac:dyDescent="0.25">
      <c r="A119" s="42"/>
      <c r="B119" s="42" t="s">
        <v>1093</v>
      </c>
      <c r="C119" s="42" t="s">
        <v>431</v>
      </c>
      <c r="D119" s="42" t="s">
        <v>432</v>
      </c>
      <c r="E119" s="42"/>
      <c r="F119" s="42" t="s">
        <v>399</v>
      </c>
      <c r="G119" s="42"/>
    </row>
    <row r="120" spans="1:7" x14ac:dyDescent="0.25">
      <c r="A120" s="23" t="s">
        <v>1250</v>
      </c>
      <c r="B120" s="125" t="s">
        <v>2359</v>
      </c>
      <c r="C120" s="130">
        <f>_xlfn.IFNA(VLOOKUP(B120,'Strat tables Cover Pool_Green'!$A$103:$C$121,3,FALSE),0)</f>
        <v>1.8361321548673013E-2</v>
      </c>
      <c r="D120" s="130" t="s">
        <v>765</v>
      </c>
      <c r="E120" s="93"/>
      <c r="F120" s="130">
        <f t="shared" ref="F120:F135" si="1">+C120</f>
        <v>1.8361321548673013E-2</v>
      </c>
      <c r="G120" s="40"/>
    </row>
    <row r="121" spans="1:7" x14ac:dyDescent="0.25">
      <c r="A121" s="23" t="s">
        <v>1251</v>
      </c>
      <c r="B121" s="125" t="s">
        <v>2357</v>
      </c>
      <c r="C121" s="130">
        <f>_xlfn.IFNA(VLOOKUP(B121,'Strat tables Cover Pool_Green'!$A$103:$C$121,3,FALSE),0)</f>
        <v>2.1318174909995692E-2</v>
      </c>
      <c r="D121" s="130" t="s">
        <v>765</v>
      </c>
      <c r="E121" s="93"/>
      <c r="F121" s="130">
        <f t="shared" si="1"/>
        <v>2.1318174909995692E-2</v>
      </c>
      <c r="G121" s="40"/>
    </row>
    <row r="122" spans="1:7" x14ac:dyDescent="0.25">
      <c r="A122" s="23" t="s">
        <v>1252</v>
      </c>
      <c r="B122" s="125" t="s">
        <v>2361</v>
      </c>
      <c r="C122" s="130">
        <f>_xlfn.IFNA(VLOOKUP(B122,'Strat tables Cover Pool_Green'!$A$103:$C$121,3,FALSE),0)</f>
        <v>4.5370629122256055E-3</v>
      </c>
      <c r="D122" s="130" t="s">
        <v>765</v>
      </c>
      <c r="E122" s="93"/>
      <c r="F122" s="130">
        <f t="shared" si="1"/>
        <v>4.5370629122256055E-3</v>
      </c>
      <c r="G122" s="40"/>
    </row>
    <row r="123" spans="1:7" x14ac:dyDescent="0.25">
      <c r="A123" s="23" t="s">
        <v>1253</v>
      </c>
      <c r="B123" s="125" t="s">
        <v>2369</v>
      </c>
      <c r="C123" s="130">
        <f>_xlfn.IFNA(VLOOKUP(B123,'Strat tables Cover Pool_Green'!$A$103:$C$121,3,FALSE),0)</f>
        <v>0</v>
      </c>
      <c r="D123" s="130" t="s">
        <v>765</v>
      </c>
      <c r="E123" s="93"/>
      <c r="F123" s="130">
        <f t="shared" si="1"/>
        <v>0</v>
      </c>
      <c r="G123" s="40"/>
    </row>
    <row r="124" spans="1:7" x14ac:dyDescent="0.25">
      <c r="A124" s="23" t="s">
        <v>1254</v>
      </c>
      <c r="B124" s="125" t="s">
        <v>2365</v>
      </c>
      <c r="C124" s="130">
        <f>_xlfn.IFNA(VLOOKUP(B124,'Strat tables Cover Pool_Green'!$A$103:$C$121,3,FALSE),0)</f>
        <v>5.883335833342492E-4</v>
      </c>
      <c r="D124" s="130" t="s">
        <v>765</v>
      </c>
      <c r="E124" s="93"/>
      <c r="F124" s="130">
        <f t="shared" si="1"/>
        <v>5.883335833342492E-4</v>
      </c>
      <c r="G124" s="40"/>
    </row>
    <row r="125" spans="1:7" x14ac:dyDescent="0.25">
      <c r="A125" s="23" t="s">
        <v>1255</v>
      </c>
      <c r="B125" s="125" t="s">
        <v>2368</v>
      </c>
      <c r="C125" s="130">
        <f>_xlfn.IFNA(VLOOKUP(B125,'Strat tables Cover Pool_Green'!$A$103:$C$121,3,FALSE),0)</f>
        <v>0</v>
      </c>
      <c r="D125" s="130" t="s">
        <v>765</v>
      </c>
      <c r="E125" s="93"/>
      <c r="F125" s="130">
        <f t="shared" si="1"/>
        <v>0</v>
      </c>
      <c r="G125" s="40"/>
    </row>
    <row r="126" spans="1:7" x14ac:dyDescent="0.25">
      <c r="A126" s="23" t="s">
        <v>1256</v>
      </c>
      <c r="B126" s="125" t="s">
        <v>2367</v>
      </c>
      <c r="C126" s="130">
        <f>_xlfn.IFNA(VLOOKUP(B126,'Strat tables Cover Pool_Green'!$A$103:$C$121,3,FALSE),0)</f>
        <v>3.7922330392053288E-4</v>
      </c>
      <c r="D126" s="130" t="s">
        <v>765</v>
      </c>
      <c r="E126" s="93"/>
      <c r="F126" s="130">
        <f t="shared" si="1"/>
        <v>3.7922330392053288E-4</v>
      </c>
      <c r="G126" s="40"/>
    </row>
    <row r="127" spans="1:7" x14ac:dyDescent="0.25">
      <c r="A127" s="23" t="s">
        <v>1257</v>
      </c>
      <c r="B127" s="125" t="s">
        <v>2356</v>
      </c>
      <c r="C127" s="130">
        <f>_xlfn.IFNA(VLOOKUP(B127,'Strat tables Cover Pool_Green'!$A$103:$C$121,3,FALSE),0)</f>
        <v>3.1312527688924278E-2</v>
      </c>
      <c r="D127" s="130" t="s">
        <v>765</v>
      </c>
      <c r="E127" s="93"/>
      <c r="F127" s="130">
        <f t="shared" si="1"/>
        <v>3.1312527688924278E-2</v>
      </c>
      <c r="G127" s="40"/>
    </row>
    <row r="128" spans="1:7" x14ac:dyDescent="0.25">
      <c r="A128" s="23" t="s">
        <v>1258</v>
      </c>
      <c r="B128" s="125" t="s">
        <v>2355</v>
      </c>
      <c r="C128" s="130">
        <f>_xlfn.IFNA(VLOOKUP(B128,'Strat tables Cover Pool_Green'!$A$103:$C$121,3,FALSE),0)</f>
        <v>0.89901720612214076</v>
      </c>
      <c r="D128" s="130" t="s">
        <v>765</v>
      </c>
      <c r="E128" s="93"/>
      <c r="F128" s="130">
        <f t="shared" si="1"/>
        <v>0.89901720612214076</v>
      </c>
      <c r="G128" s="40"/>
    </row>
    <row r="129" spans="1:7" x14ac:dyDescent="0.25">
      <c r="A129" s="23" t="s">
        <v>1259</v>
      </c>
      <c r="B129" s="125" t="s">
        <v>2364</v>
      </c>
      <c r="C129" s="130">
        <f>_xlfn.IFNA(VLOOKUP(B129,'Strat tables Cover Pool_Green'!$A$103:$C$121,3,FALSE),0)</f>
        <v>3.6071602495852968E-3</v>
      </c>
      <c r="D129" s="130" t="s">
        <v>765</v>
      </c>
      <c r="E129" s="93"/>
      <c r="F129" s="130">
        <f t="shared" si="1"/>
        <v>3.6071602495852968E-3</v>
      </c>
      <c r="G129" s="40"/>
    </row>
    <row r="130" spans="1:7" x14ac:dyDescent="0.25">
      <c r="A130" s="23" t="s">
        <v>1260</v>
      </c>
      <c r="B130" s="125" t="s">
        <v>2366</v>
      </c>
      <c r="C130" s="130">
        <f>_xlfn.IFNA(VLOOKUP(B130,'Strat tables Cover Pool_Green'!$A$103:$C$121,3,FALSE),0)</f>
        <v>9.6170498236432906E-4</v>
      </c>
      <c r="D130" s="130" t="s">
        <v>765</v>
      </c>
      <c r="E130" s="93"/>
      <c r="F130" s="130">
        <f t="shared" si="1"/>
        <v>9.6170498236432906E-4</v>
      </c>
      <c r="G130" s="40"/>
    </row>
    <row r="131" spans="1:7" x14ac:dyDescent="0.25">
      <c r="A131" s="23" t="s">
        <v>1261</v>
      </c>
      <c r="B131" s="125" t="s">
        <v>2362</v>
      </c>
      <c r="C131" s="130">
        <f>_xlfn.IFNA(VLOOKUP(B131,'Strat tables Cover Pool_Green'!$A$103:$C$121,3,FALSE),0)</f>
        <v>6.135024962420796E-3</v>
      </c>
      <c r="D131" s="130" t="s">
        <v>765</v>
      </c>
      <c r="E131" s="93"/>
      <c r="F131" s="130">
        <f t="shared" si="1"/>
        <v>6.135024962420796E-3</v>
      </c>
      <c r="G131" s="40"/>
    </row>
    <row r="132" spans="1:7" x14ac:dyDescent="0.25">
      <c r="A132" s="23" t="s">
        <v>1262</v>
      </c>
      <c r="B132" s="125" t="s">
        <v>2363</v>
      </c>
      <c r="C132" s="130">
        <f>_xlfn.IFNA(VLOOKUP(B132,'Strat tables Cover Pool_Green'!$A$103:$C$121,3,FALSE),0)</f>
        <v>1.7031961454390841E-3</v>
      </c>
      <c r="D132" s="130" t="s">
        <v>765</v>
      </c>
      <c r="E132" s="93"/>
      <c r="F132" s="130">
        <f t="shared" si="1"/>
        <v>1.7031961454390841E-3</v>
      </c>
      <c r="G132" s="40"/>
    </row>
    <row r="133" spans="1:7" x14ac:dyDescent="0.25">
      <c r="A133" s="23" t="s">
        <v>1263</v>
      </c>
      <c r="B133" s="125" t="s">
        <v>2358</v>
      </c>
      <c r="C133" s="130">
        <f>_xlfn.IFNA(VLOOKUP(B133,'Strat tables Cover Pool_Green'!$A$103:$C$121,3,FALSE),0)</f>
        <v>9.412469122036974E-3</v>
      </c>
      <c r="D133" s="130" t="s">
        <v>765</v>
      </c>
      <c r="E133" s="93"/>
      <c r="F133" s="130">
        <f t="shared" si="1"/>
        <v>9.412469122036974E-3</v>
      </c>
      <c r="G133" s="40"/>
    </row>
    <row r="134" spans="1:7" x14ac:dyDescent="0.25">
      <c r="A134" s="23" t="s">
        <v>1264</v>
      </c>
      <c r="B134" s="125" t="s">
        <v>2360</v>
      </c>
      <c r="C134" s="130">
        <f>_xlfn.IFNA(VLOOKUP(B134,'Strat tables Cover Pool_Green'!$A$103:$C$121,3,FALSE),0)</f>
        <v>2.6665944689390274E-3</v>
      </c>
      <c r="D134" s="130" t="s">
        <v>765</v>
      </c>
      <c r="E134" s="93"/>
      <c r="F134" s="130">
        <f t="shared" si="1"/>
        <v>2.6665944689390274E-3</v>
      </c>
      <c r="G134" s="40"/>
    </row>
    <row r="135" spans="1:7" x14ac:dyDescent="0.25">
      <c r="A135" s="23" t="s">
        <v>1265</v>
      </c>
      <c r="B135" s="125" t="s">
        <v>88</v>
      </c>
      <c r="C135" s="130">
        <f>_xlfn.IFNA(VLOOKUP(B135,'Strat tables Cover Pool_Green'!$A$103:$C$121,3,FALSE),0)</f>
        <v>0</v>
      </c>
      <c r="D135" s="130" t="s">
        <v>765</v>
      </c>
      <c r="E135" s="93"/>
      <c r="F135" s="130">
        <f t="shared" si="1"/>
        <v>0</v>
      </c>
      <c r="G135" s="40"/>
    </row>
    <row r="136" spans="1:7" x14ac:dyDescent="0.25">
      <c r="A136" s="23" t="s">
        <v>1266</v>
      </c>
      <c r="B136" s="125"/>
      <c r="C136" s="130"/>
      <c r="D136" s="130"/>
      <c r="E136" s="93"/>
      <c r="F136" s="130"/>
      <c r="G136" s="40"/>
    </row>
    <row r="137" spans="1:7" x14ac:dyDescent="0.25">
      <c r="A137" s="23" t="s">
        <v>1267</v>
      </c>
      <c r="B137" s="125"/>
      <c r="C137" s="130"/>
      <c r="D137" s="130"/>
      <c r="E137" s="93"/>
      <c r="F137" s="130"/>
      <c r="G137" s="40"/>
    </row>
    <row r="138" spans="1:7" x14ac:dyDescent="0.25">
      <c r="A138" s="23" t="s">
        <v>1268</v>
      </c>
      <c r="B138" s="125"/>
      <c r="C138" s="130"/>
      <c r="D138" s="130"/>
      <c r="E138" s="93"/>
      <c r="F138" s="130"/>
      <c r="G138" s="40"/>
    </row>
    <row r="139" spans="1:7" x14ac:dyDescent="0.25">
      <c r="A139" s="23" t="s">
        <v>1269</v>
      </c>
      <c r="B139" s="125"/>
      <c r="C139" s="130"/>
      <c r="D139" s="130"/>
      <c r="E139" s="93"/>
      <c r="F139" s="130"/>
      <c r="G139" s="40"/>
    </row>
    <row r="140" spans="1:7" x14ac:dyDescent="0.25">
      <c r="A140" s="23" t="s">
        <v>1270</v>
      </c>
      <c r="B140" s="125"/>
      <c r="C140" s="130"/>
      <c r="D140" s="130"/>
      <c r="E140" s="93"/>
      <c r="F140" s="130"/>
      <c r="G140" s="40"/>
    </row>
    <row r="141" spans="1:7" x14ac:dyDescent="0.25">
      <c r="A141" s="23" t="s">
        <v>1271</v>
      </c>
      <c r="B141" s="125"/>
      <c r="C141" s="130"/>
      <c r="D141" s="130"/>
      <c r="E141" s="93"/>
      <c r="F141" s="130"/>
      <c r="G141" s="40"/>
    </row>
    <row r="142" spans="1:7" x14ac:dyDescent="0.25">
      <c r="A142" s="23" t="s">
        <v>1272</v>
      </c>
      <c r="B142" s="125"/>
      <c r="C142" s="130"/>
      <c r="D142" s="130"/>
      <c r="E142" s="93"/>
      <c r="F142" s="130"/>
      <c r="G142" s="40"/>
    </row>
    <row r="143" spans="1:7" x14ac:dyDescent="0.25">
      <c r="A143" s="23" t="s">
        <v>1273</v>
      </c>
      <c r="B143" s="125"/>
      <c r="C143" s="130"/>
      <c r="D143" s="130"/>
      <c r="E143" s="93"/>
      <c r="F143" s="130"/>
      <c r="G143" s="40"/>
    </row>
    <row r="144" spans="1:7" x14ac:dyDescent="0.25">
      <c r="A144" s="23" t="s">
        <v>1274</v>
      </c>
      <c r="B144" s="125"/>
      <c r="C144" s="130"/>
      <c r="D144" s="130"/>
      <c r="E144" s="93"/>
      <c r="F144" s="130"/>
      <c r="G144" s="40"/>
    </row>
    <row r="145" spans="1:7" x14ac:dyDescent="0.25">
      <c r="A145" s="23" t="s">
        <v>1275</v>
      </c>
      <c r="B145" s="125"/>
      <c r="C145" s="130"/>
      <c r="D145" s="130"/>
      <c r="E145" s="93"/>
      <c r="F145" s="130"/>
      <c r="G145" s="40"/>
    </row>
    <row r="146" spans="1:7" x14ac:dyDescent="0.25">
      <c r="A146" s="23" t="s">
        <v>1276</v>
      </c>
      <c r="B146" s="125"/>
      <c r="C146" s="130"/>
      <c r="D146" s="130"/>
      <c r="E146" s="93"/>
      <c r="F146" s="130"/>
      <c r="G146" s="40"/>
    </row>
    <row r="147" spans="1:7" x14ac:dyDescent="0.25">
      <c r="A147" s="23" t="s">
        <v>1277</v>
      </c>
      <c r="B147" s="125"/>
      <c r="C147" s="130"/>
      <c r="D147" s="130"/>
      <c r="E147" s="93"/>
      <c r="F147" s="130"/>
      <c r="G147" s="40"/>
    </row>
    <row r="148" spans="1:7" x14ac:dyDescent="0.25">
      <c r="A148" s="23" t="s">
        <v>1278</v>
      </c>
      <c r="B148" s="125"/>
      <c r="C148" s="130"/>
      <c r="D148" s="130"/>
      <c r="E148" s="93"/>
      <c r="F148" s="130"/>
      <c r="G148" s="40"/>
    </row>
    <row r="149" spans="1:7" x14ac:dyDescent="0.25">
      <c r="A149" s="23" t="s">
        <v>1279</v>
      </c>
      <c r="B149" s="125"/>
      <c r="C149" s="130"/>
      <c r="D149" s="130"/>
      <c r="E149" s="93"/>
      <c r="F149" s="130"/>
      <c r="G149" s="40"/>
    </row>
    <row r="150" spans="1:7" x14ac:dyDescent="0.25">
      <c r="A150" s="23" t="s">
        <v>1280</v>
      </c>
      <c r="B150" s="125"/>
      <c r="C150" s="130"/>
      <c r="D150" s="130"/>
      <c r="E150" s="93"/>
      <c r="F150" s="130"/>
      <c r="G150" s="40"/>
    </row>
    <row r="151" spans="1:7" x14ac:dyDescent="0.25">
      <c r="A151" s="23" t="s">
        <v>1281</v>
      </c>
      <c r="B151" s="125"/>
      <c r="C151" s="130"/>
      <c r="D151" s="130"/>
      <c r="E151" s="93"/>
      <c r="F151" s="130"/>
      <c r="G151" s="40"/>
    </row>
    <row r="152" spans="1:7" x14ac:dyDescent="0.25">
      <c r="A152" s="23" t="s">
        <v>1282</v>
      </c>
      <c r="B152" s="125"/>
      <c r="C152" s="130"/>
      <c r="D152" s="130"/>
      <c r="E152" s="93"/>
      <c r="F152" s="130"/>
      <c r="G152" s="40"/>
    </row>
    <row r="153" spans="1:7" x14ac:dyDescent="0.25">
      <c r="A153" s="23" t="s">
        <v>1283</v>
      </c>
      <c r="B153" s="125"/>
      <c r="C153" s="130"/>
      <c r="D153" s="130"/>
      <c r="E153" s="93"/>
      <c r="F153" s="130"/>
      <c r="G153" s="40"/>
    </row>
    <row r="154" spans="1:7" x14ac:dyDescent="0.25">
      <c r="A154" s="23" t="s">
        <v>1284</v>
      </c>
      <c r="B154" s="125"/>
      <c r="C154" s="130"/>
      <c r="D154" s="130"/>
      <c r="E154" s="93"/>
      <c r="F154" s="130"/>
      <c r="G154" s="40"/>
    </row>
    <row r="155" spans="1:7" x14ac:dyDescent="0.25">
      <c r="A155" s="23" t="s">
        <v>1285</v>
      </c>
      <c r="B155" s="125"/>
      <c r="C155" s="130"/>
      <c r="D155" s="130"/>
      <c r="E155" s="93"/>
      <c r="F155" s="130"/>
      <c r="G155" s="40"/>
    </row>
    <row r="156" spans="1:7" x14ac:dyDescent="0.25">
      <c r="A156" s="23" t="s">
        <v>1286</v>
      </c>
      <c r="B156" s="125"/>
      <c r="C156" s="130"/>
      <c r="D156" s="130"/>
      <c r="E156" s="93"/>
      <c r="F156" s="130"/>
      <c r="G156" s="40"/>
    </row>
    <row r="157" spans="1:7" x14ac:dyDescent="0.25">
      <c r="A157" s="23" t="s">
        <v>1287</v>
      </c>
      <c r="B157" s="125"/>
      <c r="C157" s="130"/>
      <c r="D157" s="130"/>
      <c r="E157" s="93"/>
      <c r="F157" s="130"/>
      <c r="G157" s="40"/>
    </row>
    <row r="158" spans="1:7" x14ac:dyDescent="0.25">
      <c r="A158" s="23" t="s">
        <v>1288</v>
      </c>
      <c r="B158" s="125"/>
      <c r="C158" s="130"/>
      <c r="D158" s="130"/>
      <c r="E158" s="93"/>
      <c r="F158" s="130"/>
      <c r="G158" s="40"/>
    </row>
    <row r="159" spans="1:7" x14ac:dyDescent="0.25">
      <c r="A159" s="23" t="s">
        <v>1289</v>
      </c>
      <c r="B159" s="125"/>
      <c r="C159" s="130"/>
      <c r="D159" s="130"/>
      <c r="E159" s="93"/>
      <c r="F159" s="130"/>
      <c r="G159" s="40"/>
    </row>
    <row r="160" spans="1:7" x14ac:dyDescent="0.25">
      <c r="A160" s="23" t="s">
        <v>1290</v>
      </c>
      <c r="B160" s="125"/>
      <c r="C160" s="130"/>
      <c r="D160" s="130"/>
      <c r="E160" s="93"/>
      <c r="F160" s="130"/>
      <c r="G160" s="40"/>
    </row>
    <row r="161" spans="1:7" x14ac:dyDescent="0.25">
      <c r="A161" s="23" t="s">
        <v>1291</v>
      </c>
      <c r="B161" s="125"/>
      <c r="C161" s="130"/>
      <c r="D161" s="130"/>
      <c r="E161" s="93"/>
      <c r="F161" s="130"/>
      <c r="G161" s="40"/>
    </row>
    <row r="162" spans="1:7" x14ac:dyDescent="0.25">
      <c r="A162" s="23" t="s">
        <v>1292</v>
      </c>
      <c r="B162" s="125"/>
      <c r="C162" s="130"/>
      <c r="D162" s="130"/>
      <c r="E162" s="93"/>
      <c r="F162" s="130"/>
      <c r="G162" s="40"/>
    </row>
    <row r="163" spans="1:7" x14ac:dyDescent="0.25">
      <c r="A163" s="23" t="s">
        <v>1293</v>
      </c>
      <c r="B163" s="125"/>
      <c r="C163" s="130"/>
      <c r="D163" s="130"/>
      <c r="E163" s="93"/>
      <c r="F163" s="130"/>
      <c r="G163" s="40"/>
    </row>
    <row r="164" spans="1:7" x14ac:dyDescent="0.25">
      <c r="A164" s="23" t="s">
        <v>1294</v>
      </c>
      <c r="B164" s="125"/>
      <c r="C164" s="130"/>
      <c r="D164" s="130"/>
      <c r="E164" s="93"/>
      <c r="F164" s="130"/>
      <c r="G164" s="40"/>
    </row>
    <row r="165" spans="1:7" x14ac:dyDescent="0.25">
      <c r="A165" s="23" t="s">
        <v>1295</v>
      </c>
      <c r="B165" s="125"/>
      <c r="C165" s="130"/>
      <c r="D165" s="130"/>
      <c r="E165" s="93"/>
      <c r="F165" s="130"/>
      <c r="G165" s="40"/>
    </row>
    <row r="166" spans="1:7" x14ac:dyDescent="0.25">
      <c r="A166" s="23" t="s">
        <v>1296</v>
      </c>
      <c r="B166" s="125"/>
      <c r="C166" s="130"/>
      <c r="D166" s="130"/>
      <c r="E166" s="93"/>
      <c r="F166" s="130"/>
      <c r="G166" s="40"/>
    </row>
    <row r="167" spans="1:7" x14ac:dyDescent="0.25">
      <c r="A167" s="23" t="s">
        <v>1297</v>
      </c>
      <c r="B167" s="125"/>
      <c r="C167" s="130"/>
      <c r="D167" s="130"/>
      <c r="E167" s="93"/>
      <c r="F167" s="130"/>
      <c r="G167" s="40"/>
    </row>
    <row r="168" spans="1:7" x14ac:dyDescent="0.25">
      <c r="A168" s="23" t="s">
        <v>1298</v>
      </c>
      <c r="B168" s="125"/>
      <c r="C168" s="130"/>
      <c r="D168" s="130"/>
      <c r="E168" s="93"/>
      <c r="F168" s="130"/>
      <c r="G168" s="40"/>
    </row>
    <row r="169" spans="1:7" x14ac:dyDescent="0.25">
      <c r="A169" s="23" t="s">
        <v>1299</v>
      </c>
      <c r="B169" s="125"/>
      <c r="C169" s="130"/>
      <c r="D169" s="130"/>
      <c r="E169" s="93"/>
      <c r="F169" s="130"/>
      <c r="G169" s="40"/>
    </row>
    <row r="170" spans="1:7" x14ac:dyDescent="0.25">
      <c r="A170" s="42"/>
      <c r="B170" s="42" t="s">
        <v>555</v>
      </c>
      <c r="C170" s="42" t="s">
        <v>431</v>
      </c>
      <c r="D170" s="42" t="s">
        <v>432</v>
      </c>
      <c r="E170" s="42"/>
      <c r="F170" s="42" t="s">
        <v>399</v>
      </c>
      <c r="G170" s="42"/>
    </row>
    <row r="171" spans="1:7" x14ac:dyDescent="0.25">
      <c r="A171" s="23" t="s">
        <v>1300</v>
      </c>
      <c r="B171" s="23" t="s">
        <v>557</v>
      </c>
      <c r="C171" s="130">
        <v>0</v>
      </c>
      <c r="D171" s="130" t="s">
        <v>765</v>
      </c>
      <c r="E171" s="94"/>
      <c r="F171" s="130">
        <f>+C171</f>
        <v>0</v>
      </c>
      <c r="G171" s="40"/>
    </row>
    <row r="172" spans="1:7" x14ac:dyDescent="0.25">
      <c r="A172" s="23" t="s">
        <v>1301</v>
      </c>
      <c r="B172" s="23" t="s">
        <v>559</v>
      </c>
      <c r="C172" s="130">
        <v>1</v>
      </c>
      <c r="D172" s="130" t="s">
        <v>765</v>
      </c>
      <c r="E172" s="94"/>
      <c r="F172" s="130">
        <f>+C172</f>
        <v>1</v>
      </c>
      <c r="G172" s="40"/>
    </row>
    <row r="173" spans="1:7" x14ac:dyDescent="0.25">
      <c r="A173" s="23" t="s">
        <v>1302</v>
      </c>
      <c r="B173" s="23" t="s">
        <v>88</v>
      </c>
      <c r="C173" s="130" t="s">
        <v>765</v>
      </c>
      <c r="D173" s="130" t="s">
        <v>765</v>
      </c>
      <c r="E173" s="94"/>
      <c r="F173" s="130" t="str">
        <f>+C173</f>
        <v>ND2</v>
      </c>
      <c r="G173" s="40"/>
    </row>
    <row r="174" spans="1:7" x14ac:dyDescent="0.25">
      <c r="A174" s="23" t="s">
        <v>1303</v>
      </c>
      <c r="B174" s="119"/>
      <c r="C174" s="130"/>
      <c r="D174" s="130"/>
      <c r="E174" s="94"/>
      <c r="F174" s="130"/>
      <c r="G174" s="40"/>
    </row>
    <row r="175" spans="1:7" x14ac:dyDescent="0.25">
      <c r="A175" s="23" t="s">
        <v>1304</v>
      </c>
      <c r="B175" s="119"/>
      <c r="C175" s="130"/>
      <c r="D175" s="130"/>
      <c r="E175" s="94"/>
      <c r="F175" s="130"/>
      <c r="G175" s="40"/>
    </row>
    <row r="176" spans="1:7" x14ac:dyDescent="0.25">
      <c r="A176" s="23" t="s">
        <v>1305</v>
      </c>
      <c r="B176" s="119"/>
      <c r="C176" s="130"/>
      <c r="D176" s="130"/>
      <c r="E176" s="94"/>
      <c r="F176" s="130"/>
      <c r="G176" s="40"/>
    </row>
    <row r="177" spans="1:7" x14ac:dyDescent="0.25">
      <c r="A177" s="23" t="s">
        <v>1306</v>
      </c>
      <c r="B177" s="119"/>
      <c r="C177" s="130"/>
      <c r="D177" s="130"/>
      <c r="E177" s="94"/>
      <c r="F177" s="130"/>
      <c r="G177" s="40"/>
    </row>
    <row r="178" spans="1:7" x14ac:dyDescent="0.25">
      <c r="A178" s="23" t="s">
        <v>1307</v>
      </c>
      <c r="B178" s="119"/>
      <c r="C178" s="130"/>
      <c r="D178" s="130"/>
      <c r="E178" s="94"/>
      <c r="F178" s="130"/>
      <c r="G178" s="40"/>
    </row>
    <row r="179" spans="1:7" x14ac:dyDescent="0.25">
      <c r="A179" s="23" t="s">
        <v>1308</v>
      </c>
      <c r="B179" s="119"/>
      <c r="C179" s="130"/>
      <c r="D179" s="130"/>
      <c r="E179" s="94"/>
      <c r="F179" s="130"/>
      <c r="G179" s="40"/>
    </row>
    <row r="180" spans="1:7" x14ac:dyDescent="0.25">
      <c r="A180" s="42"/>
      <c r="B180" s="42" t="s">
        <v>567</v>
      </c>
      <c r="C180" s="42" t="s">
        <v>431</v>
      </c>
      <c r="D180" s="42" t="s">
        <v>432</v>
      </c>
      <c r="E180" s="42"/>
      <c r="F180" s="42" t="s">
        <v>399</v>
      </c>
      <c r="G180" s="42"/>
    </row>
    <row r="181" spans="1:7" x14ac:dyDescent="0.25">
      <c r="A181" s="23" t="s">
        <v>1309</v>
      </c>
      <c r="B181" s="23" t="s">
        <v>569</v>
      </c>
      <c r="C181" s="130">
        <f>+'Strat tables Cover Pool_Green'!$C$76</f>
        <v>0.13358061696815313</v>
      </c>
      <c r="D181" s="130" t="s">
        <v>765</v>
      </c>
      <c r="E181" s="94"/>
      <c r="F181" s="130">
        <f>+C181</f>
        <v>0.13358061696815313</v>
      </c>
      <c r="G181" s="40"/>
    </row>
    <row r="182" spans="1:7" x14ac:dyDescent="0.25">
      <c r="A182" s="23" t="s">
        <v>1310</v>
      </c>
      <c r="B182" s="23" t="s">
        <v>571</v>
      </c>
      <c r="C182" s="130">
        <f>1-C181</f>
        <v>0.86641938303184685</v>
      </c>
      <c r="D182" s="130" t="s">
        <v>765</v>
      </c>
      <c r="E182" s="94"/>
      <c r="F182" s="130">
        <f>+C182</f>
        <v>0.86641938303184685</v>
      </c>
      <c r="G182" s="40"/>
    </row>
    <row r="183" spans="1:7" x14ac:dyDescent="0.25">
      <c r="A183" s="23" t="s">
        <v>1311</v>
      </c>
      <c r="B183" s="23" t="s">
        <v>88</v>
      </c>
      <c r="C183" s="130" t="s">
        <v>765</v>
      </c>
      <c r="D183" s="130" t="s">
        <v>765</v>
      </c>
      <c r="E183" s="94"/>
      <c r="F183" s="130" t="str">
        <f>+C183</f>
        <v>ND2</v>
      </c>
      <c r="G183" s="40"/>
    </row>
    <row r="184" spans="1:7" x14ac:dyDescent="0.25">
      <c r="A184" s="23" t="s">
        <v>1312</v>
      </c>
      <c r="B184" s="119"/>
      <c r="C184" s="119"/>
      <c r="D184" s="119"/>
      <c r="E184" s="21"/>
      <c r="F184" s="119"/>
      <c r="G184" s="40"/>
    </row>
    <row r="185" spans="1:7" x14ac:dyDescent="0.25">
      <c r="A185" s="23" t="s">
        <v>1313</v>
      </c>
      <c r="B185" s="119"/>
      <c r="C185" s="119"/>
      <c r="D185" s="119"/>
      <c r="E185" s="21"/>
      <c r="F185" s="119"/>
      <c r="G185" s="40"/>
    </row>
    <row r="186" spans="1:7" x14ac:dyDescent="0.25">
      <c r="A186" s="23" t="s">
        <v>1314</v>
      </c>
      <c r="B186" s="119"/>
      <c r="C186" s="119"/>
      <c r="D186" s="119"/>
      <c r="E186" s="21"/>
      <c r="F186" s="119"/>
      <c r="G186" s="40"/>
    </row>
    <row r="187" spans="1:7" x14ac:dyDescent="0.25">
      <c r="A187" s="23" t="s">
        <v>1315</v>
      </c>
      <c r="B187" s="119"/>
      <c r="C187" s="119"/>
      <c r="D187" s="119"/>
      <c r="E187" s="21"/>
      <c r="F187" s="119"/>
      <c r="G187" s="40"/>
    </row>
    <row r="188" spans="1:7" x14ac:dyDescent="0.25">
      <c r="A188" s="23" t="s">
        <v>1316</v>
      </c>
      <c r="B188" s="119"/>
      <c r="C188" s="119"/>
      <c r="D188" s="119"/>
      <c r="E188" s="21"/>
      <c r="F188" s="119"/>
      <c r="G188" s="40"/>
    </row>
    <row r="189" spans="1:7" x14ac:dyDescent="0.25">
      <c r="A189" s="23" t="s">
        <v>1317</v>
      </c>
      <c r="B189" s="119"/>
      <c r="C189" s="119"/>
      <c r="D189" s="119"/>
      <c r="E189" s="21"/>
      <c r="F189" s="119"/>
      <c r="G189" s="40"/>
    </row>
    <row r="190" spans="1:7" x14ac:dyDescent="0.25">
      <c r="A190" s="42"/>
      <c r="B190" s="42" t="s">
        <v>579</v>
      </c>
      <c r="C190" s="42" t="s">
        <v>431</v>
      </c>
      <c r="D190" s="42" t="s">
        <v>432</v>
      </c>
      <c r="E190" s="42"/>
      <c r="F190" s="42" t="s">
        <v>399</v>
      </c>
      <c r="G190" s="42"/>
    </row>
    <row r="191" spans="1:7" x14ac:dyDescent="0.25">
      <c r="A191" s="23" t="s">
        <v>1318</v>
      </c>
      <c r="B191" s="19" t="s">
        <v>581</v>
      </c>
      <c r="C191" s="130">
        <f>+'Strat tables Cover Pool_Green'!$C41</f>
        <v>0.18465267459102175</v>
      </c>
      <c r="D191" s="130" t="s">
        <v>765</v>
      </c>
      <c r="E191" s="94"/>
      <c r="F191" s="130">
        <f>+C191</f>
        <v>0.18465267459102175</v>
      </c>
      <c r="G191" s="40"/>
    </row>
    <row r="192" spans="1:7" x14ac:dyDescent="0.25">
      <c r="A192" s="23" t="s">
        <v>1319</v>
      </c>
      <c r="B192" s="19" t="s">
        <v>2254</v>
      </c>
      <c r="C192" s="130">
        <f>+'Strat tables Cover Pool_Green'!$C42</f>
        <v>0.22820369923724937</v>
      </c>
      <c r="D192" s="130" t="s">
        <v>765</v>
      </c>
      <c r="E192" s="94"/>
      <c r="F192" s="130">
        <f>+C192</f>
        <v>0.22820369923724937</v>
      </c>
      <c r="G192" s="40"/>
    </row>
    <row r="193" spans="1:7" x14ac:dyDescent="0.25">
      <c r="A193" s="23" t="s">
        <v>1320</v>
      </c>
      <c r="B193" s="19" t="s">
        <v>2255</v>
      </c>
      <c r="C193" s="130">
        <f>+'Strat tables Cover Pool_Green'!$C43</f>
        <v>0.19652386934942767</v>
      </c>
      <c r="D193" s="130" t="s">
        <v>765</v>
      </c>
      <c r="E193" s="93"/>
      <c r="F193" s="130">
        <f>+C193</f>
        <v>0.19652386934942767</v>
      </c>
      <c r="G193" s="40"/>
    </row>
    <row r="194" spans="1:7" x14ac:dyDescent="0.25">
      <c r="A194" s="23" t="s">
        <v>1321</v>
      </c>
      <c r="B194" s="19" t="s">
        <v>2256</v>
      </c>
      <c r="C194" s="130">
        <f>+'Strat tables Cover Pool_Green'!$C44</f>
        <v>0.18692540415077213</v>
      </c>
      <c r="D194" s="130" t="s">
        <v>765</v>
      </c>
      <c r="E194" s="93"/>
      <c r="F194" s="130">
        <f>+C194</f>
        <v>0.18692540415077213</v>
      </c>
      <c r="G194" s="40"/>
    </row>
    <row r="195" spans="1:7" x14ac:dyDescent="0.25">
      <c r="A195" s="23" t="s">
        <v>1322</v>
      </c>
      <c r="B195" s="19" t="s">
        <v>2257</v>
      </c>
      <c r="C195" s="130">
        <f>+'Strat tables Cover Pool_Green'!$C45</f>
        <v>0.20369435267152841</v>
      </c>
      <c r="D195" s="130" t="s">
        <v>765</v>
      </c>
      <c r="E195" s="93"/>
      <c r="F195" s="130">
        <f>+C195</f>
        <v>0.20369435267152841</v>
      </c>
      <c r="G195" s="40"/>
    </row>
    <row r="196" spans="1:7" x14ac:dyDescent="0.25">
      <c r="A196" s="23" t="s">
        <v>1770</v>
      </c>
      <c r="B196" s="128"/>
      <c r="C196" s="130"/>
      <c r="D196" s="130"/>
      <c r="E196" s="93"/>
      <c r="F196" s="130"/>
      <c r="G196" s="40"/>
    </row>
    <row r="197" spans="1:7" x14ac:dyDescent="0.25">
      <c r="A197" s="23" t="s">
        <v>1771</v>
      </c>
      <c r="B197" s="128"/>
      <c r="C197" s="130"/>
      <c r="D197" s="130"/>
      <c r="E197" s="93"/>
      <c r="F197" s="130"/>
      <c r="G197" s="40"/>
    </row>
    <row r="198" spans="1:7" x14ac:dyDescent="0.25">
      <c r="A198" s="23" t="s">
        <v>1772</v>
      </c>
      <c r="B198" s="136"/>
      <c r="C198" s="130"/>
      <c r="D198" s="130"/>
      <c r="E198" s="93"/>
      <c r="F198" s="130"/>
      <c r="G198" s="40"/>
    </row>
    <row r="199" spans="1:7" x14ac:dyDescent="0.25">
      <c r="A199" s="23" t="s">
        <v>1773</v>
      </c>
      <c r="B199" s="136"/>
      <c r="C199" s="130"/>
      <c r="D199" s="130"/>
      <c r="E199" s="93"/>
      <c r="F199" s="130"/>
      <c r="G199" s="40"/>
    </row>
    <row r="200" spans="1:7" x14ac:dyDescent="0.25">
      <c r="A200" s="42"/>
      <c r="B200" s="42" t="s">
        <v>590</v>
      </c>
      <c r="C200" s="42" t="s">
        <v>431</v>
      </c>
      <c r="D200" s="42" t="s">
        <v>432</v>
      </c>
      <c r="E200" s="42"/>
      <c r="F200" s="42" t="s">
        <v>399</v>
      </c>
      <c r="G200" s="42"/>
    </row>
    <row r="201" spans="1:7" x14ac:dyDescent="0.25">
      <c r="A201" s="23" t="s">
        <v>1323</v>
      </c>
      <c r="B201" s="23" t="s">
        <v>592</v>
      </c>
      <c r="C201" s="130">
        <v>0</v>
      </c>
      <c r="D201" s="130" t="s">
        <v>765</v>
      </c>
      <c r="E201" s="94"/>
      <c r="F201" s="130">
        <f>C201</f>
        <v>0</v>
      </c>
      <c r="G201" s="40"/>
    </row>
    <row r="202" spans="1:7" x14ac:dyDescent="0.25">
      <c r="A202" s="23" t="s">
        <v>1774</v>
      </c>
      <c r="B202" s="137" t="s">
        <v>2265</v>
      </c>
      <c r="C202" s="130">
        <v>0</v>
      </c>
      <c r="D202" s="130" t="s">
        <v>765</v>
      </c>
      <c r="E202" s="94"/>
      <c r="F202" s="130">
        <f>C202</f>
        <v>0</v>
      </c>
      <c r="G202" s="40"/>
    </row>
    <row r="203" spans="1:7" x14ac:dyDescent="0.25">
      <c r="A203" s="23" t="s">
        <v>1775</v>
      </c>
      <c r="B203" s="137"/>
      <c r="C203" s="130"/>
      <c r="D203" s="130"/>
      <c r="E203" s="94"/>
      <c r="F203" s="130"/>
      <c r="G203" s="40"/>
    </row>
    <row r="204" spans="1:7" x14ac:dyDescent="0.25">
      <c r="A204" s="23" t="s">
        <v>1776</v>
      </c>
      <c r="B204" s="137"/>
      <c r="C204" s="130"/>
      <c r="D204" s="130"/>
      <c r="E204" s="94"/>
      <c r="F204" s="130"/>
      <c r="G204" s="40"/>
    </row>
    <row r="205" spans="1:7" x14ac:dyDescent="0.25">
      <c r="A205" s="23" t="s">
        <v>1777</v>
      </c>
      <c r="B205" s="137"/>
      <c r="C205" s="130"/>
      <c r="D205" s="130"/>
      <c r="E205" s="94"/>
      <c r="F205" s="130"/>
      <c r="G205" s="40"/>
    </row>
    <row r="206" spans="1:7" x14ac:dyDescent="0.25">
      <c r="A206" s="23" t="s">
        <v>1778</v>
      </c>
      <c r="B206" s="125"/>
      <c r="C206" s="125"/>
      <c r="D206" s="125"/>
      <c r="E206" s="40"/>
      <c r="F206" s="125"/>
      <c r="G206" s="40"/>
    </row>
    <row r="207" spans="1:7" x14ac:dyDescent="0.25">
      <c r="A207" s="23" t="s">
        <v>1779</v>
      </c>
      <c r="B207" s="125"/>
      <c r="C207" s="125"/>
      <c r="D207" s="125"/>
      <c r="E207" s="40"/>
      <c r="F207" s="125"/>
      <c r="G207" s="40"/>
    </row>
    <row r="208" spans="1:7" x14ac:dyDescent="0.25">
      <c r="A208" s="23" t="s">
        <v>1780</v>
      </c>
      <c r="B208" s="125"/>
      <c r="C208" s="125"/>
      <c r="D208" s="125"/>
      <c r="E208" s="40"/>
      <c r="F208" s="125"/>
      <c r="G208" s="40"/>
    </row>
    <row r="209" spans="1:7" ht="18.55" x14ac:dyDescent="0.25">
      <c r="A209" s="89"/>
      <c r="B209" s="114" t="s">
        <v>2243</v>
      </c>
      <c r="C209" s="113"/>
      <c r="D209" s="113"/>
      <c r="E209" s="113"/>
      <c r="F209" s="113"/>
      <c r="G209" s="113"/>
    </row>
    <row r="210" spans="1:7" x14ac:dyDescent="0.25">
      <c r="A210" s="42"/>
      <c r="B210" s="42" t="s">
        <v>596</v>
      </c>
      <c r="C210" s="42" t="s">
        <v>597</v>
      </c>
      <c r="D210" s="42" t="s">
        <v>598</v>
      </c>
      <c r="E210" s="42"/>
      <c r="F210" s="42" t="s">
        <v>431</v>
      </c>
      <c r="G210" s="42" t="s">
        <v>599</v>
      </c>
    </row>
    <row r="211" spans="1:7" x14ac:dyDescent="0.25">
      <c r="A211" s="23" t="s">
        <v>1324</v>
      </c>
      <c r="B211" s="40" t="s">
        <v>601</v>
      </c>
      <c r="C211" s="120">
        <f>D_CoverPool!C5/1000</f>
        <v>2620.5934481338045</v>
      </c>
      <c r="D211" s="23"/>
      <c r="E211" s="37"/>
      <c r="F211" s="54"/>
      <c r="G211" s="54"/>
    </row>
    <row r="212" spans="1:7" x14ac:dyDescent="0.25">
      <c r="A212" s="37"/>
      <c r="B212" s="65"/>
      <c r="C212" s="37"/>
      <c r="D212" s="37"/>
      <c r="E212" s="37"/>
      <c r="F212" s="54"/>
      <c r="G212" s="54"/>
    </row>
    <row r="213" spans="1:7" x14ac:dyDescent="0.25">
      <c r="A213" s="23"/>
      <c r="B213" s="40" t="s">
        <v>602</v>
      </c>
      <c r="C213" s="37"/>
      <c r="D213" s="37"/>
      <c r="E213" s="37"/>
      <c r="F213" s="54"/>
      <c r="G213" s="54"/>
    </row>
    <row r="214" spans="1:7" x14ac:dyDescent="0.25">
      <c r="A214" s="23" t="s">
        <v>1325</v>
      </c>
      <c r="B214" s="125" t="s">
        <v>2483</v>
      </c>
      <c r="C214" s="120"/>
      <c r="D214" s="131"/>
      <c r="E214" s="37"/>
      <c r="F214" s="102" t="str">
        <f>IF($C$238=0,"",IF(C214="[for completion]","",IF(C214="","",C214/$C$238)))</f>
        <v/>
      </c>
      <c r="G214" s="102" t="str">
        <f>IF($D$238=0,"",IF(D214="[for completion]","",IF(D214="","",D214/$D$238)))</f>
        <v/>
      </c>
    </row>
    <row r="215" spans="1:7" x14ac:dyDescent="0.25">
      <c r="A215" s="23" t="s">
        <v>1326</v>
      </c>
      <c r="B215" s="125" t="s">
        <v>2484</v>
      </c>
      <c r="C215" s="120">
        <f>+'Strat tables Cover Pool_Green'!$B30/1000000</f>
        <v>161.52669597999997</v>
      </c>
      <c r="D215" s="131">
        <f>+'Strat tables Cover Pool_Green'!$D30</f>
        <v>361</v>
      </c>
      <c r="E215" s="37"/>
      <c r="F215" s="102">
        <f t="shared" ref="F215:F237" si="2">IF($C$238=0,"",IF(C215="[for completion]","",IF(C215="","",C215/$C$238)))</f>
        <v>3.6172212071887144E-2</v>
      </c>
      <c r="G215" s="102">
        <f t="shared" ref="G215:G237" si="3">IF($D$238=0,"",IF(D215="[for completion]","",IF(D215="","",D215/$D$238)))</f>
        <v>0.21185446009389672</v>
      </c>
    </row>
    <row r="216" spans="1:7" x14ac:dyDescent="0.25">
      <c r="A216" s="23" t="s">
        <v>1327</v>
      </c>
      <c r="B216" s="125" t="s">
        <v>2485</v>
      </c>
      <c r="C216" s="120">
        <f>+'Strat tables Cover Pool_Green'!$B31/1000000</f>
        <v>518.28159677860776</v>
      </c>
      <c r="D216" s="131">
        <f>+'Strat tables Cover Pool_Green'!$D31</f>
        <v>333</v>
      </c>
      <c r="E216" s="37"/>
      <c r="F216" s="102">
        <f t="shared" si="2"/>
        <v>0.11606373620093968</v>
      </c>
      <c r="G216" s="102">
        <f t="shared" si="3"/>
        <v>0.1954225352112676</v>
      </c>
    </row>
    <row r="217" spans="1:7" x14ac:dyDescent="0.25">
      <c r="A217" s="23" t="s">
        <v>1328</v>
      </c>
      <c r="B217" s="125" t="s">
        <v>2486</v>
      </c>
      <c r="C217" s="120">
        <f>+'Strat tables Cover Pool_Green'!$B32/1000000</f>
        <v>1054.3526914999995</v>
      </c>
      <c r="D217" s="131">
        <f>+'Strat tables Cover Pool_Green'!$D32</f>
        <v>421</v>
      </c>
      <c r="E217" s="37"/>
      <c r="F217" s="102">
        <f t="shared" si="2"/>
        <v>0.23611124417616525</v>
      </c>
      <c r="G217" s="102">
        <f t="shared" si="3"/>
        <v>0.24706572769953053</v>
      </c>
    </row>
    <row r="218" spans="1:7" x14ac:dyDescent="0.25">
      <c r="A218" s="23" t="s">
        <v>1329</v>
      </c>
      <c r="B218" s="125" t="s">
        <v>2487</v>
      </c>
      <c r="C218" s="120">
        <f>+'Strat tables Cover Pool_Green'!$B33/1000000</f>
        <v>910.24234664999983</v>
      </c>
      <c r="D218" s="131">
        <f>+'Strat tables Cover Pool_Green'!$D33</f>
        <v>261</v>
      </c>
      <c r="E218" s="37"/>
      <c r="F218" s="102">
        <f t="shared" si="2"/>
        <v>0.20383924155740049</v>
      </c>
      <c r="G218" s="102">
        <f t="shared" si="3"/>
        <v>0.15316901408450703</v>
      </c>
    </row>
    <row r="219" spans="1:7" x14ac:dyDescent="0.25">
      <c r="A219" s="23" t="s">
        <v>1330</v>
      </c>
      <c r="B219" s="125" t="s">
        <v>2488</v>
      </c>
      <c r="C219" s="120">
        <f>+'Strat tables Cover Pool_Green'!$B34/1000000</f>
        <v>768.88412025139223</v>
      </c>
      <c r="D219" s="131">
        <f>+'Strat tables Cover Pool_Green'!$D34</f>
        <v>171</v>
      </c>
      <c r="E219" s="37"/>
      <c r="F219" s="102">
        <f t="shared" si="2"/>
        <v>0.17218354704589148</v>
      </c>
      <c r="G219" s="102">
        <f t="shared" si="3"/>
        <v>0.10035211267605634</v>
      </c>
    </row>
    <row r="220" spans="1:7" x14ac:dyDescent="0.25">
      <c r="A220" s="23" t="s">
        <v>1331</v>
      </c>
      <c r="B220" s="125" t="s">
        <v>2489</v>
      </c>
      <c r="C220" s="120">
        <f>+'Strat tables Cover Pool_Green'!$B35/1000000</f>
        <v>1052.2037844599997</v>
      </c>
      <c r="D220" s="131">
        <f>+'Strat tables Cover Pool_Green'!$D35</f>
        <v>157</v>
      </c>
      <c r="E220" s="37"/>
      <c r="F220" s="102">
        <f t="shared" si="2"/>
        <v>0.2356300189477159</v>
      </c>
      <c r="G220" s="102">
        <f t="shared" si="3"/>
        <v>9.2136150234741782E-2</v>
      </c>
    </row>
    <row r="221" spans="1:7" x14ac:dyDescent="0.25">
      <c r="A221" s="23" t="s">
        <v>1332</v>
      </c>
      <c r="B221" s="125"/>
      <c r="C221" s="120"/>
      <c r="D221" s="131"/>
      <c r="E221" s="37"/>
      <c r="F221" s="102" t="str">
        <f t="shared" si="2"/>
        <v/>
      </c>
      <c r="G221" s="102" t="str">
        <f t="shared" si="3"/>
        <v/>
      </c>
    </row>
    <row r="222" spans="1:7" x14ac:dyDescent="0.25">
      <c r="A222" s="23" t="s">
        <v>1333</v>
      </c>
      <c r="B222" s="125" t="s">
        <v>2490</v>
      </c>
      <c r="C222" s="120">
        <v>0</v>
      </c>
      <c r="D222" s="131">
        <v>0</v>
      </c>
      <c r="E222" s="37"/>
      <c r="F222" s="102">
        <f t="shared" si="2"/>
        <v>0</v>
      </c>
      <c r="G222" s="102">
        <f t="shared" si="3"/>
        <v>0</v>
      </c>
    </row>
    <row r="223" spans="1:7" x14ac:dyDescent="0.25">
      <c r="A223" s="23" t="s">
        <v>1334</v>
      </c>
      <c r="B223" s="125" t="s">
        <v>2491</v>
      </c>
      <c r="C223" s="120">
        <v>0</v>
      </c>
      <c r="D223" s="131">
        <v>0</v>
      </c>
      <c r="E223" s="40"/>
      <c r="F223" s="102">
        <f t="shared" si="2"/>
        <v>0</v>
      </c>
      <c r="G223" s="102">
        <f t="shared" si="3"/>
        <v>0</v>
      </c>
    </row>
    <row r="224" spans="1:7" x14ac:dyDescent="0.25">
      <c r="A224" s="23" t="s">
        <v>1335</v>
      </c>
      <c r="B224" s="125" t="s">
        <v>2492</v>
      </c>
      <c r="C224" s="120">
        <v>0</v>
      </c>
      <c r="D224" s="131">
        <v>0</v>
      </c>
      <c r="E224" s="40"/>
      <c r="F224" s="102">
        <f t="shared" si="2"/>
        <v>0</v>
      </c>
      <c r="G224" s="102">
        <f t="shared" si="3"/>
        <v>0</v>
      </c>
    </row>
    <row r="225" spans="1:7" x14ac:dyDescent="0.25">
      <c r="A225" s="23" t="s">
        <v>1336</v>
      </c>
      <c r="B225" s="125" t="s">
        <v>2493</v>
      </c>
      <c r="C225" s="120">
        <v>0</v>
      </c>
      <c r="D225" s="131">
        <v>0</v>
      </c>
      <c r="E225" s="40"/>
      <c r="F225" s="102">
        <f t="shared" si="2"/>
        <v>0</v>
      </c>
      <c r="G225" s="102">
        <f t="shared" si="3"/>
        <v>0</v>
      </c>
    </row>
    <row r="226" spans="1:7" x14ac:dyDescent="0.25">
      <c r="A226" s="23" t="s">
        <v>1337</v>
      </c>
      <c r="B226" s="125" t="s">
        <v>2494</v>
      </c>
      <c r="C226" s="120">
        <v>0</v>
      </c>
      <c r="D226" s="131">
        <v>0</v>
      </c>
      <c r="E226" s="40"/>
      <c r="F226" s="102">
        <f t="shared" si="2"/>
        <v>0</v>
      </c>
      <c r="G226" s="102">
        <f t="shared" si="3"/>
        <v>0</v>
      </c>
    </row>
    <row r="227" spans="1:7" x14ac:dyDescent="0.25">
      <c r="A227" s="23" t="s">
        <v>1338</v>
      </c>
      <c r="B227" s="125" t="s">
        <v>2495</v>
      </c>
      <c r="C227" s="120">
        <v>0</v>
      </c>
      <c r="D227" s="131">
        <v>0</v>
      </c>
      <c r="E227" s="40"/>
      <c r="F227" s="102">
        <f t="shared" si="2"/>
        <v>0</v>
      </c>
      <c r="G227" s="102">
        <f t="shared" si="3"/>
        <v>0</v>
      </c>
    </row>
    <row r="228" spans="1:7" x14ac:dyDescent="0.25">
      <c r="A228" s="23" t="s">
        <v>1339</v>
      </c>
      <c r="B228" s="125" t="s">
        <v>2496</v>
      </c>
      <c r="C228" s="120">
        <v>0</v>
      </c>
      <c r="D228" s="131">
        <v>0</v>
      </c>
      <c r="E228" s="40"/>
      <c r="F228" s="102">
        <f t="shared" si="2"/>
        <v>0</v>
      </c>
      <c r="G228" s="102">
        <f t="shared" si="3"/>
        <v>0</v>
      </c>
    </row>
    <row r="229" spans="1:7" x14ac:dyDescent="0.25">
      <c r="A229" s="23" t="s">
        <v>1340</v>
      </c>
      <c r="B229" s="125"/>
      <c r="C229" s="120"/>
      <c r="D229" s="131"/>
      <c r="E229" s="23"/>
      <c r="F229" s="102" t="str">
        <f t="shared" si="2"/>
        <v/>
      </c>
      <c r="G229" s="102" t="str">
        <f t="shared" si="3"/>
        <v/>
      </c>
    </row>
    <row r="230" spans="1:7" x14ac:dyDescent="0.25">
      <c r="A230" s="23" t="s">
        <v>1341</v>
      </c>
      <c r="B230" s="125"/>
      <c r="C230" s="120"/>
      <c r="D230" s="131"/>
      <c r="E230" s="87"/>
      <c r="F230" s="102" t="str">
        <f t="shared" si="2"/>
        <v/>
      </c>
      <c r="G230" s="102" t="str">
        <f t="shared" si="3"/>
        <v/>
      </c>
    </row>
    <row r="231" spans="1:7" x14ac:dyDescent="0.25">
      <c r="A231" s="23" t="s">
        <v>1342</v>
      </c>
      <c r="B231" s="125"/>
      <c r="C231" s="120"/>
      <c r="D231" s="131"/>
      <c r="E231" s="87"/>
      <c r="F231" s="102" t="str">
        <f t="shared" si="2"/>
        <v/>
      </c>
      <c r="G231" s="102" t="str">
        <f t="shared" si="3"/>
        <v/>
      </c>
    </row>
    <row r="232" spans="1:7" x14ac:dyDescent="0.25">
      <c r="A232" s="23" t="s">
        <v>1343</v>
      </c>
      <c r="B232" s="125"/>
      <c r="C232" s="120"/>
      <c r="D232" s="131"/>
      <c r="E232" s="87"/>
      <c r="F232" s="102" t="str">
        <f t="shared" si="2"/>
        <v/>
      </c>
      <c r="G232" s="102" t="str">
        <f t="shared" si="3"/>
        <v/>
      </c>
    </row>
    <row r="233" spans="1:7" x14ac:dyDescent="0.25">
      <c r="A233" s="23" t="s">
        <v>1344</v>
      </c>
      <c r="B233" s="125"/>
      <c r="C233" s="120"/>
      <c r="D233" s="131"/>
      <c r="E233" s="87"/>
      <c r="F233" s="102" t="str">
        <f t="shared" si="2"/>
        <v/>
      </c>
      <c r="G233" s="102" t="str">
        <f t="shared" si="3"/>
        <v/>
      </c>
    </row>
    <row r="234" spans="1:7" x14ac:dyDescent="0.25">
      <c r="A234" s="23" t="s">
        <v>1345</v>
      </c>
      <c r="B234" s="125"/>
      <c r="C234" s="120"/>
      <c r="D234" s="131"/>
      <c r="E234" s="87"/>
      <c r="F234" s="102" t="str">
        <f t="shared" si="2"/>
        <v/>
      </c>
      <c r="G234" s="102" t="str">
        <f t="shared" si="3"/>
        <v/>
      </c>
    </row>
    <row r="235" spans="1:7" x14ac:dyDescent="0.25">
      <c r="A235" s="23" t="s">
        <v>1346</v>
      </c>
      <c r="B235" s="125"/>
      <c r="C235" s="120"/>
      <c r="D235" s="131"/>
      <c r="E235" s="87"/>
      <c r="F235" s="102" t="str">
        <f t="shared" si="2"/>
        <v/>
      </c>
      <c r="G235" s="102" t="str">
        <f t="shared" si="3"/>
        <v/>
      </c>
    </row>
    <row r="236" spans="1:7" x14ac:dyDescent="0.25">
      <c r="A236" s="23" t="s">
        <v>1347</v>
      </c>
      <c r="B236" s="125"/>
      <c r="C236" s="120"/>
      <c r="D236" s="131"/>
      <c r="E236" s="87"/>
      <c r="F236" s="102" t="str">
        <f t="shared" si="2"/>
        <v/>
      </c>
      <c r="G236" s="102" t="str">
        <f t="shared" si="3"/>
        <v/>
      </c>
    </row>
    <row r="237" spans="1:7" x14ac:dyDescent="0.25">
      <c r="A237" s="23" t="s">
        <v>1348</v>
      </c>
      <c r="B237" s="125"/>
      <c r="C237" s="120"/>
      <c r="D237" s="131"/>
      <c r="E237" s="87"/>
      <c r="F237" s="102" t="str">
        <f t="shared" si="2"/>
        <v/>
      </c>
      <c r="G237" s="102" t="str">
        <f t="shared" si="3"/>
        <v/>
      </c>
    </row>
    <row r="238" spans="1:7" x14ac:dyDescent="0.25">
      <c r="A238" s="23" t="s">
        <v>1349</v>
      </c>
      <c r="B238" s="49" t="s">
        <v>90</v>
      </c>
      <c r="C238" s="98">
        <f>SUM(C214:C237)</f>
        <v>4465.4912356199993</v>
      </c>
      <c r="D238" s="47">
        <f>SUM(D214:D237)</f>
        <v>1704</v>
      </c>
      <c r="E238" s="87"/>
      <c r="F238" s="111">
        <f>SUM(F214:F237)</f>
        <v>1</v>
      </c>
      <c r="G238" s="111">
        <f>SUM(G214:G237)</f>
        <v>1</v>
      </c>
    </row>
    <row r="239" spans="1:7" x14ac:dyDescent="0.25">
      <c r="A239" s="42"/>
      <c r="B239" s="42" t="s">
        <v>628</v>
      </c>
      <c r="C239" s="42" t="s">
        <v>597</v>
      </c>
      <c r="D239" s="42" t="s">
        <v>598</v>
      </c>
      <c r="E239" s="42"/>
      <c r="F239" s="42" t="s">
        <v>431</v>
      </c>
      <c r="G239" s="42" t="s">
        <v>599</v>
      </c>
    </row>
    <row r="240" spans="1:7" x14ac:dyDescent="0.25">
      <c r="A240" s="23" t="s">
        <v>1350</v>
      </c>
      <c r="B240" s="23" t="s">
        <v>630</v>
      </c>
      <c r="C240" s="130" t="s">
        <v>768</v>
      </c>
      <c r="D240" s="23"/>
      <c r="E240" s="23"/>
      <c r="F240" s="110"/>
      <c r="G240" s="110"/>
    </row>
    <row r="241" spans="1:7" x14ac:dyDescent="0.25">
      <c r="A241" s="23"/>
      <c r="B241" s="23"/>
      <c r="C241" s="23"/>
      <c r="D241" s="23"/>
      <c r="E241" s="23"/>
      <c r="F241" s="110"/>
      <c r="G241" s="110"/>
    </row>
    <row r="242" spans="1:7" x14ac:dyDescent="0.25">
      <c r="A242" s="23"/>
      <c r="B242" s="40" t="s">
        <v>631</v>
      </c>
      <c r="C242" s="23"/>
      <c r="D242" s="23"/>
      <c r="E242" s="23"/>
      <c r="F242" s="110"/>
      <c r="G242" s="110"/>
    </row>
    <row r="243" spans="1:7" x14ac:dyDescent="0.25">
      <c r="A243" s="23" t="s">
        <v>1351</v>
      </c>
      <c r="B243" s="23" t="s">
        <v>633</v>
      </c>
      <c r="C243" s="120" t="s">
        <v>768</v>
      </c>
      <c r="D243" s="131" t="s">
        <v>768</v>
      </c>
      <c r="E243" s="23"/>
      <c r="F243" s="102" t="str">
        <f>IF($C$251=0,"",IF(C243="[for completion]","",IF(C243="","",C243/$C$251)))</f>
        <v/>
      </c>
      <c r="G243" s="102" t="str">
        <f>IF($D$251=0,"",IF(D243="[for completion]","",IF(D243="","",D243/$D$251)))</f>
        <v/>
      </c>
    </row>
    <row r="244" spans="1:7" x14ac:dyDescent="0.25">
      <c r="A244" s="23" t="s">
        <v>1352</v>
      </c>
      <c r="B244" s="23" t="s">
        <v>635</v>
      </c>
      <c r="C244" s="120" t="s">
        <v>768</v>
      </c>
      <c r="D244" s="131" t="s">
        <v>768</v>
      </c>
      <c r="E244" s="23"/>
      <c r="F244" s="102" t="str">
        <f t="shared" ref="F244:F250" si="4">IF($C$251=0,"",IF(C244="[for completion]","",IF(C244="","",C244/$C$251)))</f>
        <v/>
      </c>
      <c r="G244" s="102" t="str">
        <f t="shared" ref="G244:G250" si="5">IF($D$251=0,"",IF(D244="[for completion]","",IF(D244="","",D244/$D$251)))</f>
        <v/>
      </c>
    </row>
    <row r="245" spans="1:7" x14ac:dyDescent="0.25">
      <c r="A245" s="23" t="s">
        <v>1353</v>
      </c>
      <c r="B245" s="23" t="s">
        <v>637</v>
      </c>
      <c r="C245" s="120" t="s">
        <v>768</v>
      </c>
      <c r="D245" s="131" t="s">
        <v>768</v>
      </c>
      <c r="E245" s="23"/>
      <c r="F245" s="102" t="str">
        <f t="shared" si="4"/>
        <v/>
      </c>
      <c r="G245" s="102" t="str">
        <f t="shared" si="5"/>
        <v/>
      </c>
    </row>
    <row r="246" spans="1:7" x14ac:dyDescent="0.25">
      <c r="A246" s="23" t="s">
        <v>1354</v>
      </c>
      <c r="B246" s="23" t="s">
        <v>639</v>
      </c>
      <c r="C246" s="120" t="s">
        <v>768</v>
      </c>
      <c r="D246" s="131" t="s">
        <v>768</v>
      </c>
      <c r="E246" s="23"/>
      <c r="F246" s="102" t="str">
        <f t="shared" si="4"/>
        <v/>
      </c>
      <c r="G246" s="102" t="str">
        <f t="shared" si="5"/>
        <v/>
      </c>
    </row>
    <row r="247" spans="1:7" x14ac:dyDescent="0.25">
      <c r="A247" s="23" t="s">
        <v>1355</v>
      </c>
      <c r="B247" s="23" t="s">
        <v>641</v>
      </c>
      <c r="C247" s="120" t="s">
        <v>768</v>
      </c>
      <c r="D247" s="131" t="s">
        <v>768</v>
      </c>
      <c r="E247" s="23"/>
      <c r="F247" s="102" t="str">
        <f>IF($C$251=0,"",IF(C247="[for completion]","",IF(C247="","",C247/$C$251)))</f>
        <v/>
      </c>
      <c r="G247" s="102" t="str">
        <f t="shared" si="5"/>
        <v/>
      </c>
    </row>
    <row r="248" spans="1:7" x14ac:dyDescent="0.25">
      <c r="A248" s="23" t="s">
        <v>1356</v>
      </c>
      <c r="B248" s="23" t="s">
        <v>643</v>
      </c>
      <c r="C248" s="120" t="s">
        <v>768</v>
      </c>
      <c r="D248" s="131" t="s">
        <v>768</v>
      </c>
      <c r="E248" s="23"/>
      <c r="F248" s="102" t="str">
        <f t="shared" si="4"/>
        <v/>
      </c>
      <c r="G248" s="102" t="str">
        <f t="shared" si="5"/>
        <v/>
      </c>
    </row>
    <row r="249" spans="1:7" x14ac:dyDescent="0.25">
      <c r="A249" s="23" t="s">
        <v>1357</v>
      </c>
      <c r="B249" s="23" t="s">
        <v>645</v>
      </c>
      <c r="C249" s="120" t="s">
        <v>768</v>
      </c>
      <c r="D249" s="131" t="s">
        <v>768</v>
      </c>
      <c r="E249" s="23"/>
      <c r="F249" s="102" t="str">
        <f t="shared" si="4"/>
        <v/>
      </c>
      <c r="G249" s="102" t="str">
        <f t="shared" si="5"/>
        <v/>
      </c>
    </row>
    <row r="250" spans="1:7" x14ac:dyDescent="0.25">
      <c r="A250" s="23" t="s">
        <v>1358</v>
      </c>
      <c r="B250" s="23" t="s">
        <v>647</v>
      </c>
      <c r="C250" s="120" t="s">
        <v>768</v>
      </c>
      <c r="D250" s="131" t="s">
        <v>768</v>
      </c>
      <c r="E250" s="23"/>
      <c r="F250" s="102" t="str">
        <f t="shared" si="4"/>
        <v/>
      </c>
      <c r="G250" s="102" t="str">
        <f t="shared" si="5"/>
        <v/>
      </c>
    </row>
    <row r="251" spans="1:7" x14ac:dyDescent="0.25">
      <c r="A251" s="23" t="s">
        <v>1359</v>
      </c>
      <c r="B251" s="49" t="s">
        <v>90</v>
      </c>
      <c r="C251" s="96">
        <f>SUM(C243:C250)</f>
        <v>0</v>
      </c>
      <c r="D251" s="97">
        <f>SUM(D243:D250)</f>
        <v>0</v>
      </c>
      <c r="E251" s="23"/>
      <c r="F251" s="111">
        <f>SUM(F240:F250)</f>
        <v>0</v>
      </c>
      <c r="G251" s="111">
        <f>SUM(G240:G250)</f>
        <v>0</v>
      </c>
    </row>
    <row r="252" spans="1:7" x14ac:dyDescent="0.25">
      <c r="A252" s="23" t="s">
        <v>1360</v>
      </c>
      <c r="B252" s="51" t="s">
        <v>650</v>
      </c>
      <c r="C252" s="120"/>
      <c r="D252" s="131"/>
      <c r="E252" s="23"/>
      <c r="F252" s="102" t="s">
        <v>1163</v>
      </c>
      <c r="G252" s="102" t="s">
        <v>1163</v>
      </c>
    </row>
    <row r="253" spans="1:7" x14ac:dyDescent="0.25">
      <c r="A253" s="23" t="s">
        <v>1361</v>
      </c>
      <c r="B253" s="51" t="s">
        <v>652</v>
      </c>
      <c r="C253" s="120"/>
      <c r="D253" s="131"/>
      <c r="E253" s="23"/>
      <c r="F253" s="102" t="s">
        <v>1163</v>
      </c>
      <c r="G253" s="102" t="s">
        <v>1163</v>
      </c>
    </row>
    <row r="254" spans="1:7" x14ac:dyDescent="0.25">
      <c r="A254" s="23" t="s">
        <v>1362</v>
      </c>
      <c r="B254" s="51" t="s">
        <v>654</v>
      </c>
      <c r="C254" s="120"/>
      <c r="D254" s="131"/>
      <c r="E254" s="23"/>
      <c r="F254" s="102" t="s">
        <v>1163</v>
      </c>
      <c r="G254" s="102" t="s">
        <v>1163</v>
      </c>
    </row>
    <row r="255" spans="1:7" x14ac:dyDescent="0.25">
      <c r="A255" s="23" t="s">
        <v>1363</v>
      </c>
      <c r="B255" s="51" t="s">
        <v>656</v>
      </c>
      <c r="C255" s="120"/>
      <c r="D255" s="131"/>
      <c r="E255" s="23"/>
      <c r="F255" s="102" t="s">
        <v>1163</v>
      </c>
      <c r="G255" s="102" t="s">
        <v>1163</v>
      </c>
    </row>
    <row r="256" spans="1:7" x14ac:dyDescent="0.25">
      <c r="A256" s="23" t="s">
        <v>1364</v>
      </c>
      <c r="B256" s="51" t="s">
        <v>658</v>
      </c>
      <c r="C256" s="120"/>
      <c r="D256" s="131"/>
      <c r="E256" s="23"/>
      <c r="F256" s="102" t="s">
        <v>1163</v>
      </c>
      <c r="G256" s="102" t="s">
        <v>1163</v>
      </c>
    </row>
    <row r="257" spans="1:7" x14ac:dyDescent="0.25">
      <c r="A257" s="23" t="s">
        <v>1365</v>
      </c>
      <c r="B257" s="51" t="s">
        <v>660</v>
      </c>
      <c r="C257" s="120"/>
      <c r="D257" s="131"/>
      <c r="E257" s="23"/>
      <c r="F257" s="102" t="s">
        <v>1163</v>
      </c>
      <c r="G257" s="102" t="s">
        <v>1163</v>
      </c>
    </row>
    <row r="258" spans="1:7" x14ac:dyDescent="0.25">
      <c r="A258" s="23" t="s">
        <v>1366</v>
      </c>
      <c r="B258" s="51"/>
      <c r="C258" s="23"/>
      <c r="D258" s="23"/>
      <c r="E258" s="23"/>
      <c r="F258" s="102"/>
      <c r="G258" s="102"/>
    </row>
    <row r="259" spans="1:7" x14ac:dyDescent="0.25">
      <c r="A259" s="23" t="s">
        <v>1367</v>
      </c>
      <c r="B259" s="51"/>
      <c r="C259" s="23"/>
      <c r="D259" s="23"/>
      <c r="E259" s="23"/>
      <c r="F259" s="102"/>
      <c r="G259" s="102"/>
    </row>
    <row r="260" spans="1:7" x14ac:dyDescent="0.25">
      <c r="A260" s="23" t="s">
        <v>1368</v>
      </c>
      <c r="B260" s="51"/>
      <c r="C260" s="23"/>
      <c r="D260" s="23"/>
      <c r="E260" s="23"/>
      <c r="F260" s="102"/>
      <c r="G260" s="102"/>
    </row>
    <row r="261" spans="1:7" x14ac:dyDescent="0.25">
      <c r="A261" s="42"/>
      <c r="B261" s="42" t="s">
        <v>664</v>
      </c>
      <c r="C261" s="42" t="s">
        <v>597</v>
      </c>
      <c r="D261" s="42" t="s">
        <v>598</v>
      </c>
      <c r="E261" s="42"/>
      <c r="F261" s="42" t="s">
        <v>431</v>
      </c>
      <c r="G261" s="42" t="s">
        <v>599</v>
      </c>
    </row>
    <row r="262" spans="1:7" x14ac:dyDescent="0.25">
      <c r="A262" s="23" t="s">
        <v>1369</v>
      </c>
      <c r="B262" s="23" t="s">
        <v>630</v>
      </c>
      <c r="C262" s="130">
        <f>+'Strat tables Cover Pool_Green'!$N$2</f>
        <v>0.54562888775361196</v>
      </c>
      <c r="D262" s="23"/>
      <c r="E262" s="23"/>
      <c r="F262" s="110"/>
      <c r="G262" s="110"/>
    </row>
    <row r="263" spans="1:7" x14ac:dyDescent="0.25">
      <c r="A263" s="23"/>
      <c r="B263" s="23"/>
      <c r="C263" s="23"/>
      <c r="D263" s="23"/>
      <c r="E263" s="23"/>
      <c r="F263" s="110"/>
      <c r="G263" s="110"/>
    </row>
    <row r="264" spans="1:7" x14ac:dyDescent="0.25">
      <c r="A264" s="23"/>
      <c r="B264" s="40" t="s">
        <v>631</v>
      </c>
      <c r="C264" s="23"/>
      <c r="D264" s="23"/>
      <c r="E264" s="23"/>
      <c r="F264" s="110"/>
      <c r="G264" s="110"/>
    </row>
    <row r="265" spans="1:7" x14ac:dyDescent="0.25">
      <c r="A265" s="23" t="s">
        <v>1370</v>
      </c>
      <c r="B265" s="23" t="s">
        <v>633</v>
      </c>
      <c r="C265" s="120">
        <f>+'Strat tables Cover Pool_Green'!$B5/1000000</f>
        <v>832.85128803999999</v>
      </c>
      <c r="D265" s="131">
        <f>+'Strat tables Cover Pool_Green'!$D5</f>
        <v>508</v>
      </c>
      <c r="E265" s="23"/>
      <c r="F265" s="102">
        <f>IF($C$273=0,"",IF(C265="[for completion]","",IF(C265="","",C265/$C$273)))</f>
        <v>0.18650832441380102</v>
      </c>
      <c r="G265" s="102">
        <f>IF($D$273=0,"",IF(D265="[for completion]","",IF(D265="","",D265/$D$273)))</f>
        <v>0.2981220657276995</v>
      </c>
    </row>
    <row r="266" spans="1:7" x14ac:dyDescent="0.25">
      <c r="A266" s="23" t="s">
        <v>1371</v>
      </c>
      <c r="B266" s="23" t="s">
        <v>635</v>
      </c>
      <c r="C266" s="120">
        <f>+'Strat tables Cover Pool_Green'!$B6/1000000</f>
        <v>686.5630845899999</v>
      </c>
      <c r="D266" s="131">
        <f>+'Strat tables Cover Pool_Green'!$D6</f>
        <v>250</v>
      </c>
      <c r="E266" s="23"/>
      <c r="F266" s="102">
        <f t="shared" ref="F266:F272" si="6">IF($C$273=0,"",IF(C266="[for completion]","",IF(C266="","",C266/$C$273)))</f>
        <v>0.15374861316790286</v>
      </c>
      <c r="G266" s="102">
        <f t="shared" ref="G266:G272" si="7">IF($D$273=0,"",IF(D266="[for completion]","",IF(D266="","",D266/$D$273)))</f>
        <v>0.14671361502347419</v>
      </c>
    </row>
    <row r="267" spans="1:7" x14ac:dyDescent="0.25">
      <c r="A267" s="23" t="s">
        <v>1372</v>
      </c>
      <c r="B267" s="23" t="s">
        <v>637</v>
      </c>
      <c r="C267" s="120">
        <f>+'Strat tables Cover Pool_Green'!$B7/1000000</f>
        <v>1054.8887196299997</v>
      </c>
      <c r="D267" s="131">
        <f>+'Strat tables Cover Pool_Green'!$D7</f>
        <v>341</v>
      </c>
      <c r="E267" s="23"/>
      <c r="F267" s="102">
        <f t="shared" si="6"/>
        <v>0.2362312820626411</v>
      </c>
      <c r="G267" s="102">
        <f t="shared" si="7"/>
        <v>0.20011737089201878</v>
      </c>
    </row>
    <row r="268" spans="1:7" x14ac:dyDescent="0.25">
      <c r="A268" s="23" t="s">
        <v>1373</v>
      </c>
      <c r="B268" s="23" t="s">
        <v>639</v>
      </c>
      <c r="C268" s="120">
        <f>+'Strat tables Cover Pool_Green'!$B8/1000000</f>
        <v>1093.1104058399999</v>
      </c>
      <c r="D268" s="131">
        <f>+'Strat tables Cover Pool_Green'!$D8</f>
        <v>364</v>
      </c>
      <c r="E268" s="23"/>
      <c r="F268" s="102">
        <f t="shared" si="6"/>
        <v>0.24479062843535732</v>
      </c>
      <c r="G268" s="102">
        <f t="shared" si="7"/>
        <v>0.21361502347417841</v>
      </c>
    </row>
    <row r="269" spans="1:7" x14ac:dyDescent="0.25">
      <c r="A269" s="23" t="s">
        <v>1374</v>
      </c>
      <c r="B269" s="23" t="s">
        <v>641</v>
      </c>
      <c r="C269" s="120">
        <f>+'Strat tables Cover Pool_Green'!$B9/1000000</f>
        <v>758.68701655999985</v>
      </c>
      <c r="D269" s="131">
        <f>+'Strat tables Cover Pool_Green'!$D9</f>
        <v>229</v>
      </c>
      <c r="E269" s="23"/>
      <c r="F269" s="102">
        <f t="shared" si="6"/>
        <v>0.16990001245734435</v>
      </c>
      <c r="G269" s="102">
        <f t="shared" si="7"/>
        <v>0.13438967136150234</v>
      </c>
    </row>
    <row r="270" spans="1:7" x14ac:dyDescent="0.25">
      <c r="A270" s="23" t="s">
        <v>1375</v>
      </c>
      <c r="B270" s="23" t="s">
        <v>643</v>
      </c>
      <c r="C270" s="120">
        <f>+'Strat tables Cover Pool_Green'!$B10/1000000</f>
        <v>34.696436050000003</v>
      </c>
      <c r="D270" s="131">
        <f>+'Strat tables Cover Pool_Green'!$D10</f>
        <v>10</v>
      </c>
      <c r="E270" s="23"/>
      <c r="F270" s="102">
        <f t="shared" si="6"/>
        <v>7.7699035154824726E-3</v>
      </c>
      <c r="G270" s="102">
        <f t="shared" si="7"/>
        <v>5.8685446009389668E-3</v>
      </c>
    </row>
    <row r="271" spans="1:7" x14ac:dyDescent="0.25">
      <c r="A271" s="23" t="s">
        <v>1376</v>
      </c>
      <c r="B271" s="23" t="s">
        <v>645</v>
      </c>
      <c r="C271" s="120">
        <f>+'Strat tables Cover Pool_Green'!$B11/1000000</f>
        <v>0</v>
      </c>
      <c r="D271" s="131">
        <f>+'Strat tables Cover Pool_Green'!$D11</f>
        <v>0</v>
      </c>
      <c r="E271" s="23"/>
      <c r="F271" s="102">
        <f t="shared" si="6"/>
        <v>0</v>
      </c>
      <c r="G271" s="102">
        <f t="shared" si="7"/>
        <v>0</v>
      </c>
    </row>
    <row r="272" spans="1:7" x14ac:dyDescent="0.25">
      <c r="A272" s="23" t="s">
        <v>1377</v>
      </c>
      <c r="B272" s="23" t="s">
        <v>647</v>
      </c>
      <c r="C272" s="120">
        <f>+'Strat tables Cover Pool_Green'!$B12/1000000</f>
        <v>4.6942849100000004</v>
      </c>
      <c r="D272" s="131">
        <f>+'Strat tables Cover Pool_Green'!$D12</f>
        <v>2</v>
      </c>
      <c r="E272" s="23"/>
      <c r="F272" s="102">
        <f t="shared" si="6"/>
        <v>1.0512359474709023E-3</v>
      </c>
      <c r="G272" s="102">
        <f t="shared" si="7"/>
        <v>1.1737089201877935E-3</v>
      </c>
    </row>
    <row r="273" spans="1:7" x14ac:dyDescent="0.25">
      <c r="A273" s="23" t="s">
        <v>1378</v>
      </c>
      <c r="B273" s="49" t="s">
        <v>90</v>
      </c>
      <c r="C273" s="96">
        <f>SUM(C265:C272)</f>
        <v>4465.4912356199993</v>
      </c>
      <c r="D273" s="97">
        <f>SUM(D265:D272)</f>
        <v>1704</v>
      </c>
      <c r="E273" s="23"/>
      <c r="F273" s="111">
        <f>SUM(F265:F272)</f>
        <v>1</v>
      </c>
      <c r="G273" s="111">
        <f>SUM(G265:G272)</f>
        <v>1</v>
      </c>
    </row>
    <row r="274" spans="1:7" x14ac:dyDescent="0.25">
      <c r="A274" s="23" t="s">
        <v>1379</v>
      </c>
      <c r="B274" s="51" t="s">
        <v>650</v>
      </c>
      <c r="C274" s="120"/>
      <c r="D274" s="131"/>
      <c r="E274" s="23"/>
      <c r="F274" s="102" t="s">
        <v>1163</v>
      </c>
      <c r="G274" s="102" t="s">
        <v>1163</v>
      </c>
    </row>
    <row r="275" spans="1:7" x14ac:dyDescent="0.25">
      <c r="A275" s="23" t="s">
        <v>1380</v>
      </c>
      <c r="B275" s="51" t="s">
        <v>652</v>
      </c>
      <c r="C275" s="120"/>
      <c r="D275" s="131"/>
      <c r="E275" s="23"/>
      <c r="F275" s="102" t="s">
        <v>1163</v>
      </c>
      <c r="G275" s="102" t="s">
        <v>1163</v>
      </c>
    </row>
    <row r="276" spans="1:7" x14ac:dyDescent="0.25">
      <c r="A276" s="23" t="s">
        <v>1381</v>
      </c>
      <c r="B276" s="51" t="s">
        <v>654</v>
      </c>
      <c r="C276" s="120"/>
      <c r="D276" s="131"/>
      <c r="E276" s="23"/>
      <c r="F276" s="102" t="s">
        <v>1163</v>
      </c>
      <c r="G276" s="102" t="s">
        <v>1163</v>
      </c>
    </row>
    <row r="277" spans="1:7" x14ac:dyDescent="0.25">
      <c r="A277" s="23" t="s">
        <v>1382</v>
      </c>
      <c r="B277" s="51" t="s">
        <v>656</v>
      </c>
      <c r="C277" s="120"/>
      <c r="D277" s="131"/>
      <c r="E277" s="23"/>
      <c r="F277" s="102" t="s">
        <v>1163</v>
      </c>
      <c r="G277" s="102" t="s">
        <v>1163</v>
      </c>
    </row>
    <row r="278" spans="1:7" x14ac:dyDescent="0.25">
      <c r="A278" s="23" t="s">
        <v>1383</v>
      </c>
      <c r="B278" s="51" t="s">
        <v>658</v>
      </c>
      <c r="C278" s="120"/>
      <c r="D278" s="131"/>
      <c r="E278" s="23"/>
      <c r="F278" s="102" t="s">
        <v>1163</v>
      </c>
      <c r="G278" s="102" t="s">
        <v>1163</v>
      </c>
    </row>
    <row r="279" spans="1:7" x14ac:dyDescent="0.25">
      <c r="A279" s="23" t="s">
        <v>1384</v>
      </c>
      <c r="B279" s="51" t="s">
        <v>660</v>
      </c>
      <c r="C279" s="120"/>
      <c r="D279" s="131"/>
      <c r="E279" s="23"/>
      <c r="F279" s="102" t="s">
        <v>1163</v>
      </c>
      <c r="G279" s="102" t="s">
        <v>1163</v>
      </c>
    </row>
    <row r="280" spans="1:7" x14ac:dyDescent="0.25">
      <c r="A280" s="23" t="s">
        <v>1385</v>
      </c>
      <c r="B280" s="51"/>
      <c r="C280" s="23"/>
      <c r="D280" s="23"/>
      <c r="E280" s="23"/>
      <c r="F280" s="48"/>
      <c r="G280" s="48"/>
    </row>
    <row r="281" spans="1:7" x14ac:dyDescent="0.25">
      <c r="A281" s="23" t="s">
        <v>1386</v>
      </c>
      <c r="B281" s="51"/>
      <c r="C281" s="23"/>
      <c r="D281" s="23"/>
      <c r="E281" s="23"/>
      <c r="F281" s="48"/>
      <c r="G281" s="48"/>
    </row>
    <row r="282" spans="1:7" x14ac:dyDescent="0.25">
      <c r="A282" s="23" t="s">
        <v>1387</v>
      </c>
      <c r="B282" s="51"/>
      <c r="C282" s="23"/>
      <c r="D282" s="23"/>
      <c r="E282" s="23"/>
      <c r="F282" s="48"/>
      <c r="G282" s="48"/>
    </row>
    <row r="283" spans="1:7" x14ac:dyDescent="0.25">
      <c r="A283" s="42"/>
      <c r="B283" s="42" t="s">
        <v>684</v>
      </c>
      <c r="C283" s="42" t="s">
        <v>431</v>
      </c>
      <c r="D283" s="42"/>
      <c r="E283" s="42"/>
      <c r="F283" s="42"/>
      <c r="G283" s="42"/>
    </row>
    <row r="284" spans="1:7" x14ac:dyDescent="0.25">
      <c r="A284" s="23" t="s">
        <v>1388</v>
      </c>
      <c r="B284" s="23" t="s">
        <v>686</v>
      </c>
      <c r="C284" s="130">
        <f>100%-C285</f>
        <v>0.98063380281690138</v>
      </c>
      <c r="D284" s="23"/>
      <c r="E284" s="87"/>
      <c r="F284" s="87"/>
      <c r="G284" s="87"/>
    </row>
    <row r="285" spans="1:7" x14ac:dyDescent="0.25">
      <c r="A285" s="23" t="s">
        <v>1389</v>
      </c>
      <c r="B285" s="23" t="s">
        <v>688</v>
      </c>
      <c r="C285" s="130">
        <f>VLOOKUP("Holiday House",'Strat tables Cover Pool_Green'!$A$83:$E$87,5,FALSE)</f>
        <v>1.936619718309859E-2</v>
      </c>
      <c r="D285" s="23"/>
      <c r="E285" s="87"/>
      <c r="F285" s="87"/>
      <c r="G285" s="21"/>
    </row>
    <row r="286" spans="1:7" x14ac:dyDescent="0.25">
      <c r="A286" s="23" t="s">
        <v>1390</v>
      </c>
      <c r="B286" s="23" t="s">
        <v>690</v>
      </c>
      <c r="C286" s="130">
        <v>0</v>
      </c>
      <c r="D286" s="23"/>
      <c r="E286" s="87"/>
      <c r="F286" s="87"/>
      <c r="G286" s="21"/>
    </row>
    <row r="287" spans="1:7" x14ac:dyDescent="0.25">
      <c r="A287" s="23" t="s">
        <v>1391</v>
      </c>
      <c r="B287" s="23" t="s">
        <v>1685</v>
      </c>
      <c r="C287" s="130">
        <v>0</v>
      </c>
      <c r="D287" s="23"/>
      <c r="E287" s="87"/>
      <c r="F287" s="87"/>
      <c r="G287" s="21"/>
    </row>
    <row r="288" spans="1:7" x14ac:dyDescent="0.25">
      <c r="A288" s="23" t="s">
        <v>1392</v>
      </c>
      <c r="B288" s="40" t="s">
        <v>936</v>
      </c>
      <c r="C288" s="130">
        <v>0</v>
      </c>
      <c r="D288" s="37"/>
      <c r="E288" s="37"/>
      <c r="F288" s="54"/>
      <c r="G288" s="54"/>
    </row>
    <row r="289" spans="1:7" x14ac:dyDescent="0.25">
      <c r="A289" s="23" t="s">
        <v>1686</v>
      </c>
      <c r="B289" s="23" t="s">
        <v>88</v>
      </c>
      <c r="C289" s="130">
        <v>0</v>
      </c>
      <c r="D289" s="23"/>
      <c r="E289" s="87"/>
      <c r="F289" s="87"/>
      <c r="G289" s="21"/>
    </row>
    <row r="290" spans="1:7" x14ac:dyDescent="0.25">
      <c r="A290" s="23" t="s">
        <v>1393</v>
      </c>
      <c r="B290" s="51" t="s">
        <v>694</v>
      </c>
      <c r="C290" s="132"/>
      <c r="D290" s="23"/>
      <c r="E290" s="87"/>
      <c r="F290" s="87"/>
      <c r="G290" s="21"/>
    </row>
    <row r="291" spans="1:7" x14ac:dyDescent="0.25">
      <c r="A291" s="23" t="s">
        <v>1394</v>
      </c>
      <c r="B291" s="51" t="s">
        <v>696</v>
      </c>
      <c r="C291" s="130"/>
      <c r="D291" s="23"/>
      <c r="E291" s="87"/>
      <c r="F291" s="87"/>
      <c r="G291" s="21"/>
    </row>
    <row r="292" spans="1:7" x14ac:dyDescent="0.25">
      <c r="A292" s="23" t="s">
        <v>1395</v>
      </c>
      <c r="B292" s="51" t="s">
        <v>698</v>
      </c>
      <c r="C292" s="130"/>
      <c r="D292" s="23"/>
      <c r="E292" s="87"/>
      <c r="F292" s="87"/>
      <c r="G292" s="21"/>
    </row>
    <row r="293" spans="1:7" x14ac:dyDescent="0.25">
      <c r="A293" s="23" t="s">
        <v>1396</v>
      </c>
      <c r="B293" s="51" t="s">
        <v>700</v>
      </c>
      <c r="C293" s="130"/>
      <c r="D293" s="23"/>
      <c r="E293" s="87"/>
      <c r="F293" s="87"/>
      <c r="G293" s="21"/>
    </row>
    <row r="294" spans="1:7" x14ac:dyDescent="0.25">
      <c r="A294" s="23" t="s">
        <v>1397</v>
      </c>
      <c r="B294" s="127" t="s">
        <v>92</v>
      </c>
      <c r="C294" s="130"/>
      <c r="D294" s="23"/>
      <c r="E294" s="87"/>
      <c r="F294" s="87"/>
      <c r="G294" s="21"/>
    </row>
    <row r="295" spans="1:7" x14ac:dyDescent="0.25">
      <c r="A295" s="23" t="s">
        <v>1398</v>
      </c>
      <c r="B295" s="127" t="s">
        <v>92</v>
      </c>
      <c r="C295" s="130"/>
      <c r="D295" s="23"/>
      <c r="E295" s="87"/>
      <c r="F295" s="87"/>
      <c r="G295" s="21"/>
    </row>
    <row r="296" spans="1:7" x14ac:dyDescent="0.25">
      <c r="A296" s="23" t="s">
        <v>1399</v>
      </c>
      <c r="B296" s="127" t="s">
        <v>92</v>
      </c>
      <c r="C296" s="130"/>
      <c r="D296" s="23"/>
      <c r="E296" s="87"/>
      <c r="F296" s="87"/>
      <c r="G296" s="21"/>
    </row>
    <row r="297" spans="1:7" x14ac:dyDescent="0.25">
      <c r="A297" s="23" t="s">
        <v>1400</v>
      </c>
      <c r="B297" s="127" t="s">
        <v>92</v>
      </c>
      <c r="C297" s="130"/>
      <c r="D297" s="23"/>
      <c r="E297" s="87"/>
      <c r="F297" s="87"/>
      <c r="G297" s="21"/>
    </row>
    <row r="298" spans="1:7" x14ac:dyDescent="0.25">
      <c r="A298" s="23" t="s">
        <v>1401</v>
      </c>
      <c r="B298" s="127" t="s">
        <v>92</v>
      </c>
      <c r="C298" s="130"/>
      <c r="D298" s="23"/>
      <c r="E298" s="87"/>
      <c r="F298" s="87"/>
      <c r="G298" s="21"/>
    </row>
    <row r="299" spans="1:7" x14ac:dyDescent="0.25">
      <c r="A299" s="23" t="s">
        <v>1402</v>
      </c>
      <c r="B299" s="127" t="s">
        <v>92</v>
      </c>
      <c r="C299" s="130"/>
      <c r="D299" s="23"/>
      <c r="E299" s="87"/>
      <c r="F299" s="87"/>
      <c r="G299" s="21"/>
    </row>
    <row r="300" spans="1:7" x14ac:dyDescent="0.25">
      <c r="A300" s="42"/>
      <c r="B300" s="42" t="s">
        <v>706</v>
      </c>
      <c r="C300" s="42" t="s">
        <v>431</v>
      </c>
      <c r="D300" s="42"/>
      <c r="E300" s="42"/>
      <c r="F300" s="42"/>
      <c r="G300" s="42"/>
    </row>
    <row r="301" spans="1:7" x14ac:dyDescent="0.25">
      <c r="A301" s="23" t="s">
        <v>1403</v>
      </c>
      <c r="B301" s="23" t="s">
        <v>937</v>
      </c>
      <c r="C301" s="130">
        <v>1</v>
      </c>
      <c r="D301" s="23"/>
      <c r="E301" s="21"/>
      <c r="F301" s="21"/>
      <c r="G301" s="21"/>
    </row>
    <row r="302" spans="1:7" x14ac:dyDescent="0.25">
      <c r="A302" s="23" t="s">
        <v>1404</v>
      </c>
      <c r="B302" s="23" t="s">
        <v>708</v>
      </c>
      <c r="C302" s="130">
        <v>0</v>
      </c>
      <c r="D302" s="23"/>
      <c r="E302" s="21"/>
      <c r="F302" s="21"/>
      <c r="G302" s="21"/>
    </row>
    <row r="303" spans="1:7" x14ac:dyDescent="0.25">
      <c r="A303" s="23" t="s">
        <v>1405</v>
      </c>
      <c r="B303" s="23" t="s">
        <v>88</v>
      </c>
      <c r="C303" s="130">
        <v>0</v>
      </c>
      <c r="D303" s="23"/>
      <c r="E303" s="21"/>
      <c r="F303" s="21"/>
      <c r="G303" s="21"/>
    </row>
    <row r="304" spans="1:7" x14ac:dyDescent="0.25">
      <c r="A304" s="23" t="s">
        <v>1406</v>
      </c>
      <c r="B304" s="23"/>
      <c r="C304" s="93"/>
      <c r="D304" s="23"/>
      <c r="E304" s="21"/>
      <c r="F304" s="21"/>
      <c r="G304" s="21"/>
    </row>
    <row r="305" spans="1:7" x14ac:dyDescent="0.25">
      <c r="A305" s="23" t="s">
        <v>1407</v>
      </c>
      <c r="B305" s="23"/>
      <c r="C305" s="93"/>
      <c r="D305" s="23"/>
      <c r="E305" s="21"/>
      <c r="F305" s="21"/>
      <c r="G305" s="21"/>
    </row>
    <row r="306" spans="1:7" x14ac:dyDescent="0.25">
      <c r="A306" s="23" t="s">
        <v>1408</v>
      </c>
      <c r="B306" s="23"/>
      <c r="C306" s="93"/>
      <c r="D306" s="23"/>
      <c r="E306" s="21"/>
      <c r="F306" s="21"/>
      <c r="G306" s="21"/>
    </row>
    <row r="307" spans="1:7" x14ac:dyDescent="0.25">
      <c r="A307" s="42"/>
      <c r="B307" s="42" t="s">
        <v>1608</v>
      </c>
      <c r="C307" s="42" t="s">
        <v>59</v>
      </c>
      <c r="D307" s="42" t="s">
        <v>1150</v>
      </c>
      <c r="E307" s="42"/>
      <c r="F307" s="42" t="s">
        <v>431</v>
      </c>
      <c r="G307" s="42" t="s">
        <v>1409</v>
      </c>
    </row>
    <row r="308" spans="1:7" x14ac:dyDescent="0.25">
      <c r="A308" s="23" t="s">
        <v>1410</v>
      </c>
      <c r="B308" s="125" t="s">
        <v>2286</v>
      </c>
      <c r="C308" s="120">
        <f>+'Strat tables Cover Pool_Green'!$B130/1000000</f>
        <v>454.87059737999999</v>
      </c>
      <c r="D308" s="131">
        <f>+'Strat tables Cover Pool_Green'!$D130</f>
        <v>180</v>
      </c>
      <c r="E308" s="29"/>
      <c r="F308" s="102">
        <f>IF($C$326=0,"",IF(C308="[for completion]","",IF(C308="","",C308/$C$326)))</f>
        <v>0.10186350691982599</v>
      </c>
      <c r="G308" s="102">
        <f>IF($D$326=0,"",IF(D308="[for completion]","",IF(D308="","",D308/$D$326)))</f>
        <v>0.10563380281690141</v>
      </c>
    </row>
    <row r="309" spans="1:7" x14ac:dyDescent="0.25">
      <c r="A309" s="23" t="s">
        <v>1411</v>
      </c>
      <c r="B309" s="125" t="s">
        <v>2287</v>
      </c>
      <c r="C309" s="120">
        <f>+'Strat tables Cover Pool_Green'!$B131/1000000</f>
        <v>3062.2248266599981</v>
      </c>
      <c r="D309" s="131">
        <f>+'Strat tables Cover Pool_Green'!$D131</f>
        <v>1095</v>
      </c>
      <c r="E309" s="29"/>
      <c r="F309" s="102">
        <f t="shared" ref="F309:F325" si="8">IF($C$326=0,"",IF(C309="[for completion]","",IF(C309="","",C309/$C$326)))</f>
        <v>0.68575318259130613</v>
      </c>
      <c r="G309" s="102">
        <f t="shared" ref="G309:G325" si="9">IF($D$326=0,"",IF(D309="[for completion]","",IF(D309="","",D309/$D$326)))</f>
        <v>0.64260563380281688</v>
      </c>
    </row>
    <row r="310" spans="1:7" x14ac:dyDescent="0.25">
      <c r="A310" s="23" t="s">
        <v>1412</v>
      </c>
      <c r="B310" s="125" t="s">
        <v>2288</v>
      </c>
      <c r="C310" s="120">
        <f>+'Strat tables Cover Pool_Green'!$B132/1000000</f>
        <v>948.39581157999964</v>
      </c>
      <c r="D310" s="131">
        <f>+'Strat tables Cover Pool_Green'!$D132</f>
        <v>429</v>
      </c>
      <c r="E310" s="29"/>
      <c r="F310" s="102">
        <f t="shared" si="8"/>
        <v>0.21238331048886772</v>
      </c>
      <c r="G310" s="102">
        <f t="shared" si="9"/>
        <v>0.25176056338028169</v>
      </c>
    </row>
    <row r="311" spans="1:7" x14ac:dyDescent="0.25">
      <c r="A311" s="23" t="s">
        <v>1413</v>
      </c>
      <c r="B311" s="125"/>
      <c r="C311" s="120"/>
      <c r="D311" s="131"/>
      <c r="E311" s="29"/>
      <c r="F311" s="102" t="str">
        <f t="shared" si="8"/>
        <v/>
      </c>
      <c r="G311" s="102" t="str">
        <f t="shared" si="9"/>
        <v/>
      </c>
    </row>
    <row r="312" spans="1:7" x14ac:dyDescent="0.25">
      <c r="A312" s="23" t="s">
        <v>1414</v>
      </c>
      <c r="B312" s="125"/>
      <c r="C312" s="120"/>
      <c r="D312" s="131"/>
      <c r="E312" s="29"/>
      <c r="F312" s="102" t="str">
        <f t="shared" si="8"/>
        <v/>
      </c>
      <c r="G312" s="102" t="str">
        <f t="shared" si="9"/>
        <v/>
      </c>
    </row>
    <row r="313" spans="1:7" x14ac:dyDescent="0.25">
      <c r="A313" s="23" t="s">
        <v>1415</v>
      </c>
      <c r="B313" s="125"/>
      <c r="C313" s="120"/>
      <c r="D313" s="131"/>
      <c r="E313" s="29"/>
      <c r="F313" s="102" t="str">
        <f t="shared" si="8"/>
        <v/>
      </c>
      <c r="G313" s="102" t="str">
        <f t="shared" si="9"/>
        <v/>
      </c>
    </row>
    <row r="314" spans="1:7" x14ac:dyDescent="0.25">
      <c r="A314" s="23" t="s">
        <v>1416</v>
      </c>
      <c r="B314" s="125"/>
      <c r="C314" s="120"/>
      <c r="D314" s="131"/>
      <c r="E314" s="29"/>
      <c r="F314" s="102" t="str">
        <f>IF($C$326=0,"",IF(C314="[for completion]","",IF(C314="","",C314/$C$326)))</f>
        <v/>
      </c>
      <c r="G314" s="102" t="str">
        <f t="shared" si="9"/>
        <v/>
      </c>
    </row>
    <row r="315" spans="1:7" x14ac:dyDescent="0.25">
      <c r="A315" s="23" t="s">
        <v>1417</v>
      </c>
      <c r="B315" s="125"/>
      <c r="C315" s="120"/>
      <c r="D315" s="131"/>
      <c r="E315" s="29"/>
      <c r="F315" s="102" t="str">
        <f t="shared" si="8"/>
        <v/>
      </c>
      <c r="G315" s="102" t="str">
        <f t="shared" si="9"/>
        <v/>
      </c>
    </row>
    <row r="316" spans="1:7" x14ac:dyDescent="0.25">
      <c r="A316" s="23" t="s">
        <v>1418</v>
      </c>
      <c r="B316" s="125"/>
      <c r="C316" s="120"/>
      <c r="D316" s="131"/>
      <c r="E316" s="29"/>
      <c r="F316" s="102" t="str">
        <f t="shared" si="8"/>
        <v/>
      </c>
      <c r="G316" s="102" t="str">
        <f t="shared" si="9"/>
        <v/>
      </c>
    </row>
    <row r="317" spans="1:7" x14ac:dyDescent="0.25">
      <c r="A317" s="23" t="s">
        <v>1419</v>
      </c>
      <c r="B317" s="125"/>
      <c r="C317" s="120"/>
      <c r="D317" s="131"/>
      <c r="E317" s="29"/>
      <c r="F317" s="102" t="str">
        <f t="shared" si="8"/>
        <v/>
      </c>
      <c r="G317" s="102" t="str">
        <f>IF($D$326=0,"",IF(D317="[for completion]","",IF(D317="","",D317/$D$326)))</f>
        <v/>
      </c>
    </row>
    <row r="318" spans="1:7" x14ac:dyDescent="0.25">
      <c r="A318" s="23" t="s">
        <v>1420</v>
      </c>
      <c r="B318" s="125"/>
      <c r="C318" s="120"/>
      <c r="D318" s="131"/>
      <c r="E318" s="29"/>
      <c r="F318" s="102" t="str">
        <f t="shared" si="8"/>
        <v/>
      </c>
      <c r="G318" s="102" t="str">
        <f t="shared" si="9"/>
        <v/>
      </c>
    </row>
    <row r="319" spans="1:7" x14ac:dyDescent="0.25">
      <c r="A319" s="23" t="s">
        <v>1421</v>
      </c>
      <c r="B319" s="125"/>
      <c r="C319" s="120"/>
      <c r="D319" s="131"/>
      <c r="E319" s="29"/>
      <c r="F319" s="102" t="str">
        <f t="shared" si="8"/>
        <v/>
      </c>
      <c r="G319" s="102" t="str">
        <f t="shared" si="9"/>
        <v/>
      </c>
    </row>
    <row r="320" spans="1:7" x14ac:dyDescent="0.25">
      <c r="A320" s="23" t="s">
        <v>1422</v>
      </c>
      <c r="B320" s="125"/>
      <c r="C320" s="120"/>
      <c r="D320" s="131"/>
      <c r="E320" s="29"/>
      <c r="F320" s="102" t="str">
        <f t="shared" si="8"/>
        <v/>
      </c>
      <c r="G320" s="102" t="str">
        <f t="shared" si="9"/>
        <v/>
      </c>
    </row>
    <row r="321" spans="1:7" x14ac:dyDescent="0.25">
      <c r="A321" s="23" t="s">
        <v>1423</v>
      </c>
      <c r="B321" s="125"/>
      <c r="C321" s="120"/>
      <c r="D321" s="131"/>
      <c r="E321" s="29"/>
      <c r="F321" s="102" t="str">
        <f t="shared" si="8"/>
        <v/>
      </c>
      <c r="G321" s="102" t="str">
        <f t="shared" si="9"/>
        <v/>
      </c>
    </row>
    <row r="322" spans="1:7" x14ac:dyDescent="0.25">
      <c r="A322" s="23" t="s">
        <v>1424</v>
      </c>
      <c r="B322" s="125"/>
      <c r="C322" s="120"/>
      <c r="D322" s="131"/>
      <c r="E322" s="29"/>
      <c r="F322" s="102" t="str">
        <f t="shared" si="8"/>
        <v/>
      </c>
      <c r="G322" s="102" t="str">
        <f t="shared" si="9"/>
        <v/>
      </c>
    </row>
    <row r="323" spans="1:7" x14ac:dyDescent="0.25">
      <c r="A323" s="23" t="s">
        <v>1425</v>
      </c>
      <c r="B323" s="125"/>
      <c r="C323" s="120"/>
      <c r="D323" s="131"/>
      <c r="E323" s="29"/>
      <c r="F323" s="102" t="str">
        <f t="shared" si="8"/>
        <v/>
      </c>
      <c r="G323" s="102" t="str">
        <f t="shared" si="9"/>
        <v/>
      </c>
    </row>
    <row r="324" spans="1:7" x14ac:dyDescent="0.25">
      <c r="A324" s="23" t="s">
        <v>1426</v>
      </c>
      <c r="B324" s="125"/>
      <c r="C324" s="120"/>
      <c r="D324" s="131"/>
      <c r="E324" s="29"/>
      <c r="F324" s="102" t="str">
        <f t="shared" si="8"/>
        <v/>
      </c>
      <c r="G324" s="102" t="str">
        <f t="shared" si="9"/>
        <v/>
      </c>
    </row>
    <row r="325" spans="1:7" x14ac:dyDescent="0.25">
      <c r="A325" s="23" t="s">
        <v>1427</v>
      </c>
      <c r="B325" s="40" t="s">
        <v>1543</v>
      </c>
      <c r="C325" s="120"/>
      <c r="D325" s="131"/>
      <c r="E325" s="29"/>
      <c r="F325" s="102" t="str">
        <f t="shared" si="8"/>
        <v/>
      </c>
      <c r="G325" s="102" t="str">
        <f t="shared" si="9"/>
        <v/>
      </c>
    </row>
    <row r="326" spans="1:7" x14ac:dyDescent="0.25">
      <c r="A326" s="23" t="s">
        <v>1428</v>
      </c>
      <c r="B326" s="40" t="s">
        <v>90</v>
      </c>
      <c r="C326" s="96">
        <f>SUM(C308:C325)</f>
        <v>4465.4912356199984</v>
      </c>
      <c r="D326" s="97">
        <f>SUM(D308:D325)</f>
        <v>1704</v>
      </c>
      <c r="E326" s="29"/>
      <c r="F326" s="111">
        <f>SUM(F308:F325)</f>
        <v>0.99999999999999978</v>
      </c>
      <c r="G326" s="111">
        <f>SUM(G308:G325)</f>
        <v>1</v>
      </c>
    </row>
    <row r="327" spans="1:7" x14ac:dyDescent="0.25">
      <c r="A327" s="23" t="s">
        <v>1429</v>
      </c>
      <c r="B327" s="40"/>
      <c r="C327" s="23"/>
      <c r="D327" s="23"/>
      <c r="E327" s="29"/>
      <c r="F327" s="29"/>
      <c r="G327" s="29"/>
    </row>
    <row r="328" spans="1:7" x14ac:dyDescent="0.25">
      <c r="A328" s="23" t="s">
        <v>1430</v>
      </c>
      <c r="B328" s="40"/>
      <c r="C328" s="23"/>
      <c r="D328" s="23"/>
      <c r="E328" s="29"/>
      <c r="F328" s="29"/>
      <c r="G328" s="29"/>
    </row>
    <row r="329" spans="1:7" x14ac:dyDescent="0.25">
      <c r="A329" s="23" t="s">
        <v>1431</v>
      </c>
      <c r="B329" s="40"/>
      <c r="C329" s="23"/>
      <c r="D329" s="23"/>
      <c r="E329" s="29"/>
      <c r="F329" s="29"/>
      <c r="G329" s="29"/>
    </row>
    <row r="330" spans="1:7" x14ac:dyDescent="0.25">
      <c r="A330" s="42"/>
      <c r="B330" s="42" t="s">
        <v>2080</v>
      </c>
      <c r="C330" s="42" t="s">
        <v>59</v>
      </c>
      <c r="D330" s="42" t="s">
        <v>1150</v>
      </c>
      <c r="E330" s="42"/>
      <c r="F330" s="42" t="s">
        <v>431</v>
      </c>
      <c r="G330" s="42" t="s">
        <v>1409</v>
      </c>
    </row>
    <row r="331" spans="1:7" x14ac:dyDescent="0.25">
      <c r="A331" s="23" t="s">
        <v>1432</v>
      </c>
      <c r="B331" s="125" t="s">
        <v>524</v>
      </c>
      <c r="C331" s="120" t="s">
        <v>768</v>
      </c>
      <c r="D331" s="131" t="s">
        <v>768</v>
      </c>
      <c r="E331" s="29"/>
      <c r="F331" s="102" t="str">
        <f>IF($C$349=0,"",IF(C331="[for completion]","",IF(C331="","",C331/$C$349)))</f>
        <v/>
      </c>
      <c r="G331" s="102" t="str">
        <f>IF($D$349=0,"",IF(D331="[for completion]","",IF(D331="","",D331/$D$349)))</f>
        <v/>
      </c>
    </row>
    <row r="332" spans="1:7" x14ac:dyDescent="0.25">
      <c r="A332" s="23" t="s">
        <v>1433</v>
      </c>
      <c r="B332" s="125" t="s">
        <v>524</v>
      </c>
      <c r="C332" s="120" t="s">
        <v>768</v>
      </c>
      <c r="D332" s="131" t="s">
        <v>768</v>
      </c>
      <c r="E332" s="29"/>
      <c r="F332" s="102" t="str">
        <f t="shared" ref="F332:F348" si="10">IF($C$349=0,"",IF(C332="[for completion]","",IF(C332="","",C332/$C$349)))</f>
        <v/>
      </c>
      <c r="G332" s="102" t="str">
        <f t="shared" ref="G332:G348" si="11">IF($D$349=0,"",IF(D332="[for completion]","",IF(D332="","",D332/$D$349)))</f>
        <v/>
      </c>
    </row>
    <row r="333" spans="1:7" x14ac:dyDescent="0.25">
      <c r="A333" s="23" t="s">
        <v>1434</v>
      </c>
      <c r="B333" s="125" t="s">
        <v>524</v>
      </c>
      <c r="C333" s="120" t="s">
        <v>768</v>
      </c>
      <c r="D333" s="131" t="s">
        <v>768</v>
      </c>
      <c r="E333" s="29"/>
      <c r="F333" s="102" t="str">
        <f t="shared" si="10"/>
        <v/>
      </c>
      <c r="G333" s="102" t="str">
        <f t="shared" si="11"/>
        <v/>
      </c>
    </row>
    <row r="334" spans="1:7" x14ac:dyDescent="0.25">
      <c r="A334" s="23" t="s">
        <v>1435</v>
      </c>
      <c r="B334" s="125" t="s">
        <v>524</v>
      </c>
      <c r="C334" s="120" t="s">
        <v>768</v>
      </c>
      <c r="D334" s="131" t="s">
        <v>768</v>
      </c>
      <c r="E334" s="29"/>
      <c r="F334" s="102" t="str">
        <f t="shared" si="10"/>
        <v/>
      </c>
      <c r="G334" s="102" t="str">
        <f t="shared" si="11"/>
        <v/>
      </c>
    </row>
    <row r="335" spans="1:7" x14ac:dyDescent="0.25">
      <c r="A335" s="23" t="s">
        <v>1436</v>
      </c>
      <c r="B335" s="125" t="s">
        <v>524</v>
      </c>
      <c r="C335" s="120" t="s">
        <v>768</v>
      </c>
      <c r="D335" s="131" t="s">
        <v>768</v>
      </c>
      <c r="E335" s="29"/>
      <c r="F335" s="102" t="str">
        <f t="shared" si="10"/>
        <v/>
      </c>
      <c r="G335" s="102" t="str">
        <f t="shared" si="11"/>
        <v/>
      </c>
    </row>
    <row r="336" spans="1:7" x14ac:dyDescent="0.25">
      <c r="A336" s="23" t="s">
        <v>1437</v>
      </c>
      <c r="B336" s="125" t="s">
        <v>524</v>
      </c>
      <c r="C336" s="120" t="s">
        <v>768</v>
      </c>
      <c r="D336" s="131" t="s">
        <v>768</v>
      </c>
      <c r="E336" s="29"/>
      <c r="F336" s="102" t="str">
        <f t="shared" si="10"/>
        <v/>
      </c>
      <c r="G336" s="102" t="str">
        <f t="shared" si="11"/>
        <v/>
      </c>
    </row>
    <row r="337" spans="1:7" x14ac:dyDescent="0.25">
      <c r="A337" s="23" t="s">
        <v>1438</v>
      </c>
      <c r="B337" s="125" t="s">
        <v>524</v>
      </c>
      <c r="C337" s="120" t="s">
        <v>768</v>
      </c>
      <c r="D337" s="131" t="s">
        <v>768</v>
      </c>
      <c r="E337" s="29"/>
      <c r="F337" s="102" t="str">
        <f t="shared" si="10"/>
        <v/>
      </c>
      <c r="G337" s="102" t="str">
        <f t="shared" si="11"/>
        <v/>
      </c>
    </row>
    <row r="338" spans="1:7" x14ac:dyDescent="0.25">
      <c r="A338" s="23" t="s">
        <v>1439</v>
      </c>
      <c r="B338" s="125" t="s">
        <v>524</v>
      </c>
      <c r="C338" s="120" t="s">
        <v>768</v>
      </c>
      <c r="D338" s="131" t="s">
        <v>768</v>
      </c>
      <c r="E338" s="29"/>
      <c r="F338" s="102" t="str">
        <f t="shared" si="10"/>
        <v/>
      </c>
      <c r="G338" s="102" t="str">
        <f t="shared" si="11"/>
        <v/>
      </c>
    </row>
    <row r="339" spans="1:7" x14ac:dyDescent="0.25">
      <c r="A339" s="23" t="s">
        <v>1440</v>
      </c>
      <c r="B339" s="125" t="s">
        <v>524</v>
      </c>
      <c r="C339" s="120" t="s">
        <v>768</v>
      </c>
      <c r="D339" s="131" t="s">
        <v>768</v>
      </c>
      <c r="E339" s="29"/>
      <c r="F339" s="102" t="str">
        <f t="shared" si="10"/>
        <v/>
      </c>
      <c r="G339" s="102" t="str">
        <f t="shared" si="11"/>
        <v/>
      </c>
    </row>
    <row r="340" spans="1:7" x14ac:dyDescent="0.25">
      <c r="A340" s="23" t="s">
        <v>1441</v>
      </c>
      <c r="B340" s="125" t="s">
        <v>524</v>
      </c>
      <c r="C340" s="120" t="s">
        <v>768</v>
      </c>
      <c r="D340" s="131" t="s">
        <v>768</v>
      </c>
      <c r="E340" s="29"/>
      <c r="F340" s="102" t="str">
        <f t="shared" si="10"/>
        <v/>
      </c>
      <c r="G340" s="102" t="str">
        <f t="shared" si="11"/>
        <v/>
      </c>
    </row>
    <row r="341" spans="1:7" x14ac:dyDescent="0.25">
      <c r="A341" s="23" t="s">
        <v>1595</v>
      </c>
      <c r="B341" s="125" t="s">
        <v>524</v>
      </c>
      <c r="C341" s="120" t="s">
        <v>768</v>
      </c>
      <c r="D341" s="131" t="s">
        <v>768</v>
      </c>
      <c r="E341" s="29"/>
      <c r="F341" s="102" t="str">
        <f t="shared" si="10"/>
        <v/>
      </c>
      <c r="G341" s="102" t="str">
        <f t="shared" si="11"/>
        <v/>
      </c>
    </row>
    <row r="342" spans="1:7" x14ac:dyDescent="0.25">
      <c r="A342" s="23" t="s">
        <v>1609</v>
      </c>
      <c r="B342" s="125" t="s">
        <v>524</v>
      </c>
      <c r="C342" s="120" t="s">
        <v>768</v>
      </c>
      <c r="D342" s="131" t="s">
        <v>768</v>
      </c>
      <c r="E342" s="29"/>
      <c r="F342" s="102" t="str">
        <f t="shared" si="10"/>
        <v/>
      </c>
      <c r="G342" s="102" t="str">
        <f>IF($D$349=0,"",IF(D342="[for completion]","",IF(D342="","",D342/$D$349)))</f>
        <v/>
      </c>
    </row>
    <row r="343" spans="1:7" x14ac:dyDescent="0.25">
      <c r="A343" s="23" t="s">
        <v>1610</v>
      </c>
      <c r="B343" s="125" t="s">
        <v>524</v>
      </c>
      <c r="C343" s="120" t="s">
        <v>768</v>
      </c>
      <c r="D343" s="131" t="s">
        <v>768</v>
      </c>
      <c r="E343" s="29"/>
      <c r="F343" s="102" t="str">
        <f t="shared" si="10"/>
        <v/>
      </c>
      <c r="G343" s="102" t="str">
        <f t="shared" si="11"/>
        <v/>
      </c>
    </row>
    <row r="344" spans="1:7" x14ac:dyDescent="0.25">
      <c r="A344" s="23" t="s">
        <v>1611</v>
      </c>
      <c r="B344" s="125" t="s">
        <v>524</v>
      </c>
      <c r="C344" s="120" t="s">
        <v>768</v>
      </c>
      <c r="D344" s="131" t="s">
        <v>768</v>
      </c>
      <c r="E344" s="29"/>
      <c r="F344" s="102" t="str">
        <f t="shared" si="10"/>
        <v/>
      </c>
      <c r="G344" s="102" t="str">
        <f t="shared" si="11"/>
        <v/>
      </c>
    </row>
    <row r="345" spans="1:7" x14ac:dyDescent="0.25">
      <c r="A345" s="23" t="s">
        <v>1612</v>
      </c>
      <c r="B345" s="125" t="s">
        <v>524</v>
      </c>
      <c r="C345" s="120" t="s">
        <v>768</v>
      </c>
      <c r="D345" s="131" t="s">
        <v>768</v>
      </c>
      <c r="E345" s="29"/>
      <c r="F345" s="102" t="str">
        <f t="shared" si="10"/>
        <v/>
      </c>
      <c r="G345" s="102" t="str">
        <f t="shared" si="11"/>
        <v/>
      </c>
    </row>
    <row r="346" spans="1:7" x14ac:dyDescent="0.25">
      <c r="A346" s="23" t="s">
        <v>1613</v>
      </c>
      <c r="B346" s="125" t="s">
        <v>524</v>
      </c>
      <c r="C346" s="120" t="s">
        <v>768</v>
      </c>
      <c r="D346" s="131" t="s">
        <v>768</v>
      </c>
      <c r="E346" s="29"/>
      <c r="F346" s="102" t="str">
        <f>IF($C$349=0,"",IF(C346="[for completion]","",IF(C346="","",C346/$C$349)))</f>
        <v/>
      </c>
      <c r="G346" s="102" t="str">
        <f t="shared" si="11"/>
        <v/>
      </c>
    </row>
    <row r="347" spans="1:7" x14ac:dyDescent="0.25">
      <c r="A347" s="23" t="s">
        <v>1614</v>
      </c>
      <c r="B347" s="125" t="s">
        <v>524</v>
      </c>
      <c r="C347" s="120" t="s">
        <v>768</v>
      </c>
      <c r="D347" s="131" t="s">
        <v>768</v>
      </c>
      <c r="E347" s="29"/>
      <c r="F347" s="102" t="str">
        <f t="shared" si="10"/>
        <v/>
      </c>
      <c r="G347" s="102" t="str">
        <f t="shared" si="11"/>
        <v/>
      </c>
    </row>
    <row r="348" spans="1:7" x14ac:dyDescent="0.25">
      <c r="A348" s="23" t="s">
        <v>1615</v>
      </c>
      <c r="B348" s="40" t="s">
        <v>1543</v>
      </c>
      <c r="C348" s="120" t="s">
        <v>768</v>
      </c>
      <c r="D348" s="131" t="s">
        <v>768</v>
      </c>
      <c r="E348" s="29"/>
      <c r="F348" s="102" t="str">
        <f t="shared" si="10"/>
        <v/>
      </c>
      <c r="G348" s="102" t="str">
        <f t="shared" si="11"/>
        <v/>
      </c>
    </row>
    <row r="349" spans="1:7" x14ac:dyDescent="0.25">
      <c r="A349" s="23" t="s">
        <v>1616</v>
      </c>
      <c r="B349" s="40" t="s">
        <v>90</v>
      </c>
      <c r="C349" s="96">
        <f>SUM(C331:C348)</f>
        <v>0</v>
      </c>
      <c r="D349" s="97">
        <f>SUM(D331:D348)</f>
        <v>0</v>
      </c>
      <c r="E349" s="29"/>
      <c r="F349" s="111">
        <f>SUM(F331:F348)</f>
        <v>0</v>
      </c>
      <c r="G349" s="111">
        <f>SUM(G331:G348)</f>
        <v>0</v>
      </c>
    </row>
    <row r="350" spans="1:7" x14ac:dyDescent="0.25">
      <c r="A350" s="23" t="s">
        <v>1442</v>
      </c>
      <c r="B350" s="40"/>
      <c r="C350" s="23"/>
      <c r="D350" s="23"/>
      <c r="E350" s="29"/>
      <c r="F350" s="29"/>
      <c r="G350" s="29"/>
    </row>
    <row r="351" spans="1:7" x14ac:dyDescent="0.25">
      <c r="A351" s="23" t="s">
        <v>1617</v>
      </c>
      <c r="B351" s="40"/>
      <c r="C351" s="23"/>
      <c r="D351" s="23"/>
      <c r="E351" s="29"/>
      <c r="F351" s="29"/>
      <c r="G351" s="29"/>
    </row>
    <row r="352" spans="1:7" x14ac:dyDescent="0.25">
      <c r="A352" s="42"/>
      <c r="B352" s="42" t="s">
        <v>1758</v>
      </c>
      <c r="C352" s="42" t="s">
        <v>59</v>
      </c>
      <c r="D352" s="42" t="s">
        <v>1150</v>
      </c>
      <c r="E352" s="42"/>
      <c r="F352" s="42" t="s">
        <v>431</v>
      </c>
      <c r="G352" s="42" t="s">
        <v>1761</v>
      </c>
    </row>
    <row r="353" spans="1:7" x14ac:dyDescent="0.25">
      <c r="A353" s="23" t="s">
        <v>1443</v>
      </c>
      <c r="B353" s="40" t="s">
        <v>1143</v>
      </c>
      <c r="C353" s="120">
        <f>VLOOKUP($B353,'Strat tables Cover Pool_Green'!$A$147:$E$160,2,FALSE)/1000000</f>
        <v>9.3962839999999996</v>
      </c>
      <c r="D353" s="131">
        <f>VLOOKUP($B353,'Strat tables Cover Pool_Green'!$A$147:$E$160,4,FALSE)</f>
        <v>4</v>
      </c>
      <c r="E353" s="29"/>
      <c r="F353" s="102">
        <f>IF($C$366=0,"",IF(C353="[for completion]","",IF(C353="","",C353/$C$366)))</f>
        <v>2.1041994047706143E-3</v>
      </c>
      <c r="G353" s="102">
        <f>IF($D$366=0,"",IF(D353="[for completion]","",IF(D353="","",D353/$D$366)))</f>
        <v>2.3474178403755869E-3</v>
      </c>
    </row>
    <row r="354" spans="1:7" x14ac:dyDescent="0.25">
      <c r="A354" s="23" t="s">
        <v>1444</v>
      </c>
      <c r="B354" s="40" t="s">
        <v>1144</v>
      </c>
      <c r="C354" s="120">
        <f>VLOOKUP($B354,'Strat tables Cover Pool_Green'!$A$147:$E$160,2,FALSE)/1000000</f>
        <v>11.599212919999999</v>
      </c>
      <c r="D354" s="131">
        <f>VLOOKUP($B354,'Strat tables Cover Pool_Green'!$A$147:$E$160,4,FALSE)</f>
        <v>3</v>
      </c>
      <c r="E354" s="29"/>
      <c r="F354" s="102">
        <f t="shared" ref="F354:F365" si="12">IF($C$366=0,"",IF(C354="[for completion]","",IF(C354="","",C354/$C$366)))</f>
        <v>2.597522267533806E-3</v>
      </c>
      <c r="G354" s="102">
        <f t="shared" ref="G354:G365" si="13">IF($D$366=0,"",IF(D354="[for completion]","",IF(D354="","",D354/$D$366)))</f>
        <v>1.7605633802816902E-3</v>
      </c>
    </row>
    <row r="355" spans="1:7" x14ac:dyDescent="0.25">
      <c r="A355" s="23" t="s">
        <v>1445</v>
      </c>
      <c r="B355" s="40" t="s">
        <v>1781</v>
      </c>
      <c r="C355" s="120">
        <f>VLOOKUP($B355,'Strat tables Cover Pool_Green'!$A$147:$E$160,2,FALSE)/1000000</f>
        <v>10.675505859999999</v>
      </c>
      <c r="D355" s="131">
        <f>VLOOKUP($B355,'Strat tables Cover Pool_Green'!$A$147:$E$160,4,FALSE)</f>
        <v>5</v>
      </c>
      <c r="E355" s="29"/>
      <c r="F355" s="102">
        <f t="shared" si="12"/>
        <v>2.3906677444229234E-3</v>
      </c>
      <c r="G355" s="102">
        <f t="shared" si="13"/>
        <v>2.9342723004694834E-3</v>
      </c>
    </row>
    <row r="356" spans="1:7" x14ac:dyDescent="0.25">
      <c r="A356" s="23" t="s">
        <v>1446</v>
      </c>
      <c r="B356" s="40" t="s">
        <v>1145</v>
      </c>
      <c r="C356" s="120">
        <f>VLOOKUP($B356,'Strat tables Cover Pool_Green'!$A$147:$E$160,2,FALSE)/1000000</f>
        <v>17.862999569999999</v>
      </c>
      <c r="D356" s="131">
        <f>VLOOKUP($B356,'Strat tables Cover Pool_Green'!$A$147:$E$160,4,FALSE)</f>
        <v>5</v>
      </c>
      <c r="E356" s="29"/>
      <c r="F356" s="102">
        <f t="shared" si="12"/>
        <v>4.000231693998579E-3</v>
      </c>
      <c r="G356" s="102">
        <f t="shared" si="13"/>
        <v>2.9342723004694834E-3</v>
      </c>
    </row>
    <row r="357" spans="1:7" x14ac:dyDescent="0.25">
      <c r="A357" s="23" t="s">
        <v>1447</v>
      </c>
      <c r="B357" s="40" t="s">
        <v>1146</v>
      </c>
      <c r="C357" s="120">
        <f>VLOOKUP($B357,'Strat tables Cover Pool_Green'!$A$147:$E$160,2,FALSE)/1000000</f>
        <v>30.792752650000001</v>
      </c>
      <c r="D357" s="131">
        <f>VLOOKUP($B357,'Strat tables Cover Pool_Green'!$A$147:$E$160,4,FALSE)</f>
        <v>8</v>
      </c>
      <c r="E357" s="29"/>
      <c r="F357" s="102">
        <f t="shared" si="12"/>
        <v>6.8957144970691348E-3</v>
      </c>
      <c r="G357" s="102">
        <f t="shared" si="13"/>
        <v>4.6948356807511738E-3</v>
      </c>
    </row>
    <row r="358" spans="1:7" x14ac:dyDescent="0.25">
      <c r="A358" s="23" t="s">
        <v>1448</v>
      </c>
      <c r="B358" s="40" t="s">
        <v>1147</v>
      </c>
      <c r="C358" s="120">
        <f>VLOOKUP($B358,'Strat tables Cover Pool_Green'!$A$147:$E$160,2,FALSE)/1000000</f>
        <v>10.454230119999998</v>
      </c>
      <c r="D358" s="131">
        <f>VLOOKUP($B358,'Strat tables Cover Pool_Green'!$A$147:$E$160,4,FALSE)</f>
        <v>4</v>
      </c>
      <c r="E358" s="29"/>
      <c r="F358" s="102">
        <f t="shared" si="12"/>
        <v>2.3411153596292985E-3</v>
      </c>
      <c r="G358" s="102">
        <f t="shared" si="13"/>
        <v>2.3474178403755869E-3</v>
      </c>
    </row>
    <row r="359" spans="1:7" x14ac:dyDescent="0.25">
      <c r="A359" s="23" t="s">
        <v>1537</v>
      </c>
      <c r="B359" s="40" t="s">
        <v>1148</v>
      </c>
      <c r="C359" s="120">
        <f>VLOOKUP($B359,'Strat tables Cover Pool_Green'!$A$147:$E$160,2,FALSE)/1000000</f>
        <v>13.34892269</v>
      </c>
      <c r="D359" s="131">
        <f>VLOOKUP($B359,'Strat tables Cover Pool_Green'!$A$147:$E$160,4,FALSE)</f>
        <v>5</v>
      </c>
      <c r="E359" s="29"/>
      <c r="F359" s="102">
        <f t="shared" si="12"/>
        <v>2.9893514477241164E-3</v>
      </c>
      <c r="G359" s="102">
        <f t="shared" si="13"/>
        <v>2.9342723004694834E-3</v>
      </c>
    </row>
    <row r="360" spans="1:7" x14ac:dyDescent="0.25">
      <c r="A360" s="23" t="s">
        <v>1538</v>
      </c>
      <c r="B360" s="40" t="s">
        <v>1149</v>
      </c>
      <c r="C360" s="120">
        <f>VLOOKUP($B360,'Strat tables Cover Pool_Green'!$A$147:$E$160,2,FALSE)/1000000</f>
        <v>24.973936289999997</v>
      </c>
      <c r="D360" s="131">
        <f>VLOOKUP($B360,'Strat tables Cover Pool_Green'!$A$147:$E$160,4,FALSE)</f>
        <v>15</v>
      </c>
      <c r="E360" s="29"/>
      <c r="F360" s="102">
        <f t="shared" si="12"/>
        <v>5.5926515073615526E-3</v>
      </c>
      <c r="G360" s="102">
        <f t="shared" si="13"/>
        <v>8.8028169014084511E-3</v>
      </c>
    </row>
    <row r="361" spans="1:7" x14ac:dyDescent="0.25">
      <c r="A361" s="23" t="s">
        <v>1622</v>
      </c>
      <c r="B361" s="40" t="s">
        <v>2154</v>
      </c>
      <c r="C361" s="96">
        <f>VLOOKUP($B361,'Strat tables Cover Pool_Green'!$A$147:$E$160,2,FALSE)/1000000</f>
        <v>180.35686793000002</v>
      </c>
      <c r="D361" s="23">
        <f>VLOOKUP($B361,'Strat tables Cover Pool_Green'!$A$147:$E$160,4,FALSE)</f>
        <v>61</v>
      </c>
      <c r="E361" s="29"/>
      <c r="F361" s="102">
        <f t="shared" si="12"/>
        <v>4.0389031892245741E-2</v>
      </c>
      <c r="G361" s="102">
        <f t="shared" si="13"/>
        <v>3.5798122065727703E-2</v>
      </c>
    </row>
    <row r="362" spans="1:7" x14ac:dyDescent="0.25">
      <c r="A362" s="23" t="s">
        <v>1623</v>
      </c>
      <c r="B362" s="23" t="s">
        <v>2157</v>
      </c>
      <c r="C362" s="96">
        <f>VLOOKUP($B362,'Strat tables Cover Pool_Green'!$A$147:$E$160,2,FALSE)/1000000</f>
        <v>1356.8033873400002</v>
      </c>
      <c r="D362" s="23">
        <f>VLOOKUP($B362,'Strat tables Cover Pool_Green'!$A$147:$E$160,4,FALSE)</f>
        <v>580</v>
      </c>
      <c r="F362" s="102">
        <f t="shared" si="12"/>
        <v>0.30384191027342106</v>
      </c>
      <c r="G362" s="102">
        <f t="shared" si="13"/>
        <v>0.34037558685446012</v>
      </c>
    </row>
    <row r="363" spans="1:7" x14ac:dyDescent="0.25">
      <c r="A363" s="23" t="s">
        <v>1624</v>
      </c>
      <c r="B363" s="23" t="s">
        <v>2155</v>
      </c>
      <c r="C363" s="96">
        <f>VLOOKUP($B363,'Strat tables Cover Pool_Green'!$A$147:$E$160,2,FALSE)/1000000</f>
        <v>1218.4493617300002</v>
      </c>
      <c r="D363" s="23">
        <f>VLOOKUP($B363,'Strat tables Cover Pool_Green'!$A$147:$E$160,4,FALSE)</f>
        <v>472</v>
      </c>
      <c r="F363" s="102">
        <f t="shared" si="12"/>
        <v>0.27285897506880397</v>
      </c>
      <c r="G363" s="102">
        <f t="shared" si="13"/>
        <v>0.27699530516431925</v>
      </c>
    </row>
    <row r="364" spans="1:7" x14ac:dyDescent="0.25">
      <c r="A364" s="23" t="s">
        <v>2178</v>
      </c>
      <c r="B364" s="40" t="s">
        <v>2156</v>
      </c>
      <c r="C364" s="96">
        <f>VLOOKUP($B364,'Strat tables Cover Pool_Green'!$A$147:$E$160,2,FALSE)/1000000</f>
        <v>1554.2748467500001</v>
      </c>
      <c r="D364" s="23">
        <f>VLOOKUP($B364,'Strat tables Cover Pool_Green'!$A$147:$E$160,4,FALSE)</f>
        <v>527</v>
      </c>
      <c r="E364" s="29"/>
      <c r="F364" s="102">
        <f t="shared" si="12"/>
        <v>0.3480635757051711</v>
      </c>
      <c r="G364" s="102">
        <f t="shared" si="13"/>
        <v>0.30927230046948356</v>
      </c>
    </row>
    <row r="365" spans="1:7" x14ac:dyDescent="0.25">
      <c r="A365" s="23" t="s">
        <v>2179</v>
      </c>
      <c r="B365" s="23" t="s">
        <v>1543</v>
      </c>
      <c r="C365" s="96">
        <f>VLOOKUP($B365,'Strat tables Cover Pool_Green'!$A$147:$E$160,2,FALSE)/1000000</f>
        <v>26.502927770000003</v>
      </c>
      <c r="D365" s="97">
        <f>VLOOKUP($B365,'Strat tables Cover Pool_Green'!$A$147:$E$160,4,FALSE)</f>
        <v>15</v>
      </c>
      <c r="E365" s="29"/>
      <c r="F365" s="102">
        <f t="shared" si="12"/>
        <v>5.9350531378481739E-3</v>
      </c>
      <c r="G365" s="102">
        <f t="shared" si="13"/>
        <v>8.8028169014084511E-3</v>
      </c>
    </row>
    <row r="366" spans="1:7" x14ac:dyDescent="0.25">
      <c r="A366" s="23" t="s">
        <v>2180</v>
      </c>
      <c r="B366" s="40" t="s">
        <v>90</v>
      </c>
      <c r="C366" s="96">
        <f>SUM(C353:C365)</f>
        <v>4465.4912356200002</v>
      </c>
      <c r="D366" s="97">
        <f>SUM(D353:D365)</f>
        <v>1704</v>
      </c>
      <c r="E366" s="29"/>
      <c r="F366" s="93">
        <f>SUM(F353:F365)</f>
        <v>1</v>
      </c>
      <c r="G366" s="93">
        <f>SUM(G353:G365)</f>
        <v>1</v>
      </c>
    </row>
    <row r="367" spans="1:7" x14ac:dyDescent="0.25">
      <c r="A367" s="23" t="s">
        <v>1449</v>
      </c>
      <c r="B367" s="40"/>
      <c r="C367" s="120"/>
      <c r="D367" s="131"/>
      <c r="E367" s="29"/>
      <c r="F367" s="102" t="str">
        <f>IF($C$349=0,"",IF(C367="[for completion]","",IF(C367="","",C367/$C$349)))</f>
        <v/>
      </c>
      <c r="G367" s="102" t="str">
        <f>IF($D$349=0,"",IF(D367="[for completion]","",IF(D367="","",D367/$D$349)))</f>
        <v/>
      </c>
    </row>
    <row r="368" spans="1:7" x14ac:dyDescent="0.25">
      <c r="A368" s="23" t="s">
        <v>2183</v>
      </c>
      <c r="B368" s="40"/>
      <c r="C368" s="120"/>
      <c r="D368" s="131"/>
      <c r="E368" s="29"/>
      <c r="F368" s="102"/>
      <c r="G368" s="102"/>
    </row>
    <row r="369" spans="1:7" x14ac:dyDescent="0.25">
      <c r="A369" s="23" t="s">
        <v>2184</v>
      </c>
      <c r="B369" s="40"/>
      <c r="C369" s="120"/>
      <c r="D369" s="131"/>
      <c r="E369" s="29"/>
      <c r="F369" s="102"/>
      <c r="G369" s="102"/>
    </row>
    <row r="370" spans="1:7" x14ac:dyDescent="0.25">
      <c r="A370" s="23" t="s">
        <v>2185</v>
      </c>
      <c r="B370" s="40"/>
      <c r="C370" s="120"/>
      <c r="D370" s="131"/>
      <c r="E370" s="29"/>
      <c r="F370" s="102"/>
      <c r="G370" s="102"/>
    </row>
    <row r="371" spans="1:7" x14ac:dyDescent="0.25">
      <c r="A371" s="23" t="s">
        <v>2186</v>
      </c>
      <c r="B371" s="40"/>
      <c r="C371" s="120"/>
      <c r="D371" s="131"/>
      <c r="E371" s="29"/>
      <c r="F371" s="102"/>
      <c r="G371" s="102"/>
    </row>
    <row r="372" spans="1:7" x14ac:dyDescent="0.25">
      <c r="A372" s="23" t="s">
        <v>2187</v>
      </c>
      <c r="B372" s="40"/>
      <c r="C372" s="120"/>
      <c r="D372" s="131"/>
      <c r="E372" s="29"/>
      <c r="F372" s="102"/>
      <c r="G372" s="102"/>
    </row>
    <row r="373" spans="1:7" x14ac:dyDescent="0.25">
      <c r="A373" s="23" t="s">
        <v>2188</v>
      </c>
      <c r="B373" s="40"/>
      <c r="C373" s="120"/>
      <c r="D373" s="131"/>
      <c r="E373" s="29"/>
      <c r="F373" s="102"/>
      <c r="G373" s="102"/>
    </row>
    <row r="374" spans="1:7" x14ac:dyDescent="0.25">
      <c r="A374" s="23" t="s">
        <v>2189</v>
      </c>
      <c r="B374" s="40"/>
      <c r="C374" s="96"/>
      <c r="D374" s="97"/>
      <c r="E374" s="29"/>
      <c r="F374" s="111"/>
      <c r="G374" s="111"/>
    </row>
    <row r="375" spans="1:7" x14ac:dyDescent="0.25">
      <c r="A375" s="23" t="s">
        <v>2190</v>
      </c>
      <c r="B375" s="40"/>
      <c r="C375" s="23"/>
      <c r="D375" s="23"/>
      <c r="E375" s="29"/>
      <c r="F375" s="29"/>
      <c r="G375" s="29"/>
    </row>
    <row r="376" spans="1:7" x14ac:dyDescent="0.25">
      <c r="A376" s="23" t="s">
        <v>2191</v>
      </c>
      <c r="B376" s="40"/>
      <c r="C376" s="23"/>
      <c r="D376" s="23"/>
      <c r="E376" s="29"/>
      <c r="F376" s="29"/>
      <c r="G376" s="29"/>
    </row>
    <row r="377" spans="1:7" x14ac:dyDescent="0.25">
      <c r="A377" s="42"/>
      <c r="B377" s="42" t="s">
        <v>1618</v>
      </c>
      <c r="C377" s="42" t="s">
        <v>59</v>
      </c>
      <c r="D377" s="42" t="s">
        <v>1150</v>
      </c>
      <c r="E377" s="42"/>
      <c r="F377" s="42" t="s">
        <v>431</v>
      </c>
      <c r="G377" s="42" t="s">
        <v>1761</v>
      </c>
    </row>
    <row r="378" spans="1:7" x14ac:dyDescent="0.25">
      <c r="A378" s="23" t="s">
        <v>1539</v>
      </c>
      <c r="B378" s="40" t="s">
        <v>1531</v>
      </c>
      <c r="C378" s="120">
        <f>VLOOKUP("single family house",'Strat tables Cover Pool_Green'!$A$83:$E$87,2,FALSE)/1000000+VLOOKUP("semi-detached house",'Strat tables Cover Pool_Green'!$A$83:$E$87,2,FALSE)/1000000</f>
        <v>2241.0611658100011</v>
      </c>
      <c r="D378" s="131">
        <f>VLOOKUP("single family house",'Strat tables Cover Pool_Green'!$A$83:$E$87,4,FALSE)+VLOOKUP("semi-detached house",'Strat tables Cover Pool_Green'!$A$83:$E$87,4,FALSE)</f>
        <v>661</v>
      </c>
      <c r="E378" s="29"/>
      <c r="F378" s="102">
        <f t="shared" ref="F378:F384" si="14">IF($C$385=0,"",IF(C378="[for completion]","",IF(C378="","",C378/$C$385)))</f>
        <v>0.50186217989493953</v>
      </c>
      <c r="G378" s="102">
        <f>IF($D$385=0,"",IF(D378="[for completion]","",IF(D378="","",D378/$D$385)))</f>
        <v>0.38791079812206575</v>
      </c>
    </row>
    <row r="379" spans="1:7" x14ac:dyDescent="0.25">
      <c r="A379" s="23" t="s">
        <v>1540</v>
      </c>
      <c r="B379" s="115" t="s">
        <v>1532</v>
      </c>
      <c r="C379" s="120">
        <f>VLOOKUP("apartment",'Strat tables Cover Pool_Green'!$A$83:$E$87,2,FALSE)/1000000</f>
        <v>1193.5380802300008</v>
      </c>
      <c r="D379" s="131">
        <f>VLOOKUP("apartment",'Strat tables Cover Pool_Green'!$A$83:$E$87,4,FALSE)</f>
        <v>644</v>
      </c>
      <c r="E379" s="29"/>
      <c r="F379" s="102">
        <f t="shared" si="14"/>
        <v>0.26728035444554765</v>
      </c>
      <c r="G379" s="102">
        <f t="shared" ref="G379:G384" si="15">IF($D$385=0,"",IF(D379="[for completion]","",IF(D379="","",D379/$D$385)))</f>
        <v>0.3779342723004695</v>
      </c>
    </row>
    <row r="380" spans="1:7" x14ac:dyDescent="0.25">
      <c r="A380" s="23" t="s">
        <v>1541</v>
      </c>
      <c r="B380" s="40" t="s">
        <v>1533</v>
      </c>
      <c r="C380" s="120">
        <v>0</v>
      </c>
      <c r="D380" s="131">
        <v>0</v>
      </c>
      <c r="E380" s="29"/>
      <c r="F380" s="102">
        <f t="shared" si="14"/>
        <v>0</v>
      </c>
      <c r="G380" s="102">
        <f t="shared" si="15"/>
        <v>0</v>
      </c>
    </row>
    <row r="381" spans="1:7" x14ac:dyDescent="0.25">
      <c r="A381" s="23" t="s">
        <v>1542</v>
      </c>
      <c r="B381" s="40" t="s">
        <v>1534</v>
      </c>
      <c r="C381" s="120">
        <f>VLOOKUP("terraced house",'Strat tables Cover Pool_Green'!$A$83:$E$87,2,FALSE)/1000000</f>
        <v>967.5806358799997</v>
      </c>
      <c r="D381" s="131">
        <f>VLOOKUP("terraced house",'Strat tables Cover Pool_Green'!$A$83:$E$87,4,FALSE)</f>
        <v>366</v>
      </c>
      <c r="E381" s="29"/>
      <c r="F381" s="102">
        <f t="shared" si="14"/>
        <v>0.21667955098912156</v>
      </c>
      <c r="G381" s="102">
        <f t="shared" si="15"/>
        <v>0.21478873239436619</v>
      </c>
    </row>
    <row r="382" spans="1:7" x14ac:dyDescent="0.25">
      <c r="A382" s="23" t="s">
        <v>1544</v>
      </c>
      <c r="B382" s="40" t="s">
        <v>1535</v>
      </c>
      <c r="C382" s="120">
        <v>0</v>
      </c>
      <c r="D382" s="131">
        <v>0</v>
      </c>
      <c r="E382" s="29"/>
      <c r="F382" s="102">
        <f t="shared" si="14"/>
        <v>0</v>
      </c>
      <c r="G382" s="102">
        <f t="shared" si="15"/>
        <v>0</v>
      </c>
    </row>
    <row r="383" spans="1:7" x14ac:dyDescent="0.25">
      <c r="A383" s="23" t="s">
        <v>1619</v>
      </c>
      <c r="B383" s="40" t="s">
        <v>1536</v>
      </c>
      <c r="C383" s="120">
        <v>0</v>
      </c>
      <c r="D383" s="131">
        <v>0</v>
      </c>
      <c r="E383" s="29"/>
      <c r="F383" s="102">
        <f t="shared" si="14"/>
        <v>0</v>
      </c>
      <c r="G383" s="102">
        <f t="shared" si="15"/>
        <v>0</v>
      </c>
    </row>
    <row r="384" spans="1:7" x14ac:dyDescent="0.25">
      <c r="A384" s="23" t="s">
        <v>1620</v>
      </c>
      <c r="B384" s="40" t="s">
        <v>1151</v>
      </c>
      <c r="C384" s="120">
        <f>_xlfn.IFNA(VLOOKUP("holiday house",'Strat tables Cover Pool_Green'!$A$83:$E$87,2,FALSE)/1000000,0)+_xlfn.IFNA(VLOOKUP("other",'Strat tables Cover Pool_Green'!$A$83:$E$87,2,FALSE)/1000000,0)</f>
        <v>63.311353699999991</v>
      </c>
      <c r="D384" s="131">
        <f>_xlfn.IFNA(VLOOKUP("holiday house",'Strat tables Cover Pool_Green'!$A$83:$E$87,4,FALSE),0)</f>
        <v>33</v>
      </c>
      <c r="E384" s="29"/>
      <c r="F384" s="102">
        <f t="shared" si="14"/>
        <v>1.4177914670391164E-2</v>
      </c>
      <c r="G384" s="102">
        <f t="shared" si="15"/>
        <v>1.936619718309859E-2</v>
      </c>
    </row>
    <row r="385" spans="1:7" x14ac:dyDescent="0.25">
      <c r="A385" s="23" t="s">
        <v>1621</v>
      </c>
      <c r="B385" s="40" t="s">
        <v>90</v>
      </c>
      <c r="C385" s="96">
        <f>SUM(C378:C384)</f>
        <v>4465.491235620002</v>
      </c>
      <c r="D385" s="97">
        <f>SUM(D378:D384)</f>
        <v>1704</v>
      </c>
      <c r="E385" s="29"/>
      <c r="F385" s="111">
        <f>SUM(F378:F384)</f>
        <v>0.99999999999999989</v>
      </c>
      <c r="G385" s="111">
        <f>SUM(G378:G384)</f>
        <v>1</v>
      </c>
    </row>
    <row r="386" spans="1:7" x14ac:dyDescent="0.25">
      <c r="A386" s="23" t="s">
        <v>1545</v>
      </c>
      <c r="B386" s="40"/>
      <c r="C386" s="23"/>
      <c r="D386" s="23"/>
      <c r="E386" s="29"/>
      <c r="F386" s="29"/>
      <c r="G386" s="29"/>
    </row>
    <row r="387" spans="1:7" x14ac:dyDescent="0.25">
      <c r="A387" s="42"/>
      <c r="B387" s="42" t="s">
        <v>1759</v>
      </c>
      <c r="C387" s="42" t="s">
        <v>59</v>
      </c>
      <c r="D387" s="42" t="s">
        <v>1150</v>
      </c>
      <c r="E387" s="42"/>
      <c r="F387" s="42" t="s">
        <v>431</v>
      </c>
      <c r="G387" s="42" t="s">
        <v>1761</v>
      </c>
    </row>
    <row r="388" spans="1:7" x14ac:dyDescent="0.25">
      <c r="A388" s="23" t="s">
        <v>1602</v>
      </c>
      <c r="B388" s="40" t="s">
        <v>1760</v>
      </c>
      <c r="C388" s="120">
        <f>C364</f>
        <v>1554.2748467500001</v>
      </c>
      <c r="D388" s="131">
        <f>D364</f>
        <v>527</v>
      </c>
      <c r="E388" s="29"/>
      <c r="F388" s="102">
        <f>IF($C$392=0,"",IF(C388="[for completion]","",IF(C388="","",C388/$C$392)))</f>
        <v>0.3480635757051711</v>
      </c>
      <c r="G388" s="102">
        <f>IF($D$392=0,"",IF(D388="[for completion]","",IF(D388="","",D388/$D$392)))</f>
        <v>0.30927230046948356</v>
      </c>
    </row>
    <row r="389" spans="1:7" x14ac:dyDescent="0.25">
      <c r="A389" s="23" t="s">
        <v>1603</v>
      </c>
      <c r="B389" s="115" t="s">
        <v>1689</v>
      </c>
      <c r="C389" s="120">
        <f>C366-C388</f>
        <v>2911.2163888700002</v>
      </c>
      <c r="D389" s="131">
        <f>D366-D388</f>
        <v>1177</v>
      </c>
      <c r="E389" s="29"/>
      <c r="F389" s="102">
        <f>IF($C$392=0,"",IF(C389="[for completion]","",IF(C389="","",C389/$C$392)))</f>
        <v>0.6519364242948289</v>
      </c>
      <c r="G389" s="102">
        <f>IF($D$392=0,"",IF(D389="[for completion]","",IF(D389="","",D389/$D$392)))</f>
        <v>0.69072769953051638</v>
      </c>
    </row>
    <row r="390" spans="1:7" x14ac:dyDescent="0.25">
      <c r="A390" s="23" t="s">
        <v>1604</v>
      </c>
      <c r="B390" s="40" t="s">
        <v>1151</v>
      </c>
      <c r="C390" s="120"/>
      <c r="D390" s="131"/>
      <c r="E390" s="29"/>
      <c r="F390" s="102" t="str">
        <f>IF($C$392=0,"",IF(C390="[for completion]","",IF(C390="","",C390/$C$392)))</f>
        <v/>
      </c>
      <c r="G390" s="102" t="str">
        <f>IF($D$392=0,"",IF(D390="[for completion]","",IF(D390="","",D390/$D$392)))</f>
        <v/>
      </c>
    </row>
    <row r="391" spans="1:7" x14ac:dyDescent="0.25">
      <c r="A391" s="23" t="s">
        <v>1605</v>
      </c>
      <c r="B391" s="23" t="s">
        <v>1543</v>
      </c>
      <c r="C391" s="120"/>
      <c r="D391" s="131"/>
      <c r="E391" s="29"/>
      <c r="F391" s="102" t="str">
        <f>IF($C$392=0,"",IF(C391="[for completion]","",IF(C391="","",C391/$C$392)))</f>
        <v/>
      </c>
      <c r="G391" s="102" t="str">
        <f>IF($D$392=0,"",IF(D391="[for completion]","",IF(D391="","",D391/$D$392)))</f>
        <v/>
      </c>
    </row>
    <row r="392" spans="1:7" x14ac:dyDescent="0.25">
      <c r="A392" s="23" t="s">
        <v>1606</v>
      </c>
      <c r="B392" s="40" t="s">
        <v>90</v>
      </c>
      <c r="C392" s="96">
        <f>SUM(C388:C391)</f>
        <v>4465.4912356200002</v>
      </c>
      <c r="D392" s="97">
        <f>SUM(D388:D391)</f>
        <v>1704</v>
      </c>
      <c r="E392" s="29"/>
      <c r="F392" s="111">
        <f>SUM(F388:F391)</f>
        <v>1</v>
      </c>
      <c r="G392" s="111">
        <f>SUM(G388:G391)</f>
        <v>1</v>
      </c>
    </row>
    <row r="393" spans="1:7" x14ac:dyDescent="0.25">
      <c r="A393" s="23" t="s">
        <v>1607</v>
      </c>
      <c r="B393" s="23"/>
      <c r="C393" s="93"/>
      <c r="D393" s="23"/>
      <c r="E393" s="21"/>
      <c r="F393" s="21"/>
      <c r="G393" s="21"/>
    </row>
    <row r="394" spans="1:7" x14ac:dyDescent="0.25">
      <c r="A394" s="42"/>
      <c r="B394" s="42" t="s">
        <v>2250</v>
      </c>
      <c r="C394" s="42" t="s">
        <v>2144</v>
      </c>
      <c r="D394" s="42" t="s">
        <v>2145</v>
      </c>
      <c r="E394" s="42"/>
      <c r="F394" s="42" t="s">
        <v>2146</v>
      </c>
      <c r="G394" s="42" t="s">
        <v>2262</v>
      </c>
    </row>
    <row r="395" spans="1:7" x14ac:dyDescent="0.25">
      <c r="A395" s="23" t="s">
        <v>1803</v>
      </c>
      <c r="B395" s="40" t="s">
        <v>1531</v>
      </c>
      <c r="C395" s="120" t="s">
        <v>768</v>
      </c>
      <c r="D395" s="120" t="s">
        <v>768</v>
      </c>
      <c r="E395" s="21"/>
      <c r="F395" s="120" t="s">
        <v>768</v>
      </c>
      <c r="G395" s="120" t="s">
        <v>768</v>
      </c>
    </row>
    <row r="396" spans="1:7" x14ac:dyDescent="0.25">
      <c r="A396" s="23" t="s">
        <v>1804</v>
      </c>
      <c r="B396" s="115" t="s">
        <v>1532</v>
      </c>
      <c r="C396" s="120" t="s">
        <v>768</v>
      </c>
      <c r="D396" s="120" t="s">
        <v>768</v>
      </c>
      <c r="E396" s="21"/>
      <c r="F396" s="120" t="s">
        <v>768</v>
      </c>
      <c r="G396" s="120" t="s">
        <v>768</v>
      </c>
    </row>
    <row r="397" spans="1:7" x14ac:dyDescent="0.25">
      <c r="A397" s="23" t="s">
        <v>1805</v>
      </c>
      <c r="B397" s="40" t="s">
        <v>1533</v>
      </c>
      <c r="C397" s="120" t="s">
        <v>768</v>
      </c>
      <c r="D397" s="120" t="s">
        <v>768</v>
      </c>
      <c r="E397" s="21"/>
      <c r="F397" s="120" t="s">
        <v>768</v>
      </c>
      <c r="G397" s="120" t="s">
        <v>768</v>
      </c>
    </row>
    <row r="398" spans="1:7" x14ac:dyDescent="0.25">
      <c r="A398" s="23" t="s">
        <v>1806</v>
      </c>
      <c r="B398" s="40" t="s">
        <v>1534</v>
      </c>
      <c r="C398" s="120" t="s">
        <v>768</v>
      </c>
      <c r="D398" s="120" t="s">
        <v>768</v>
      </c>
      <c r="E398" s="21"/>
      <c r="F398" s="120" t="s">
        <v>768</v>
      </c>
      <c r="G398" s="120" t="s">
        <v>768</v>
      </c>
    </row>
    <row r="399" spans="1:7" x14ac:dyDescent="0.25">
      <c r="A399" s="23" t="s">
        <v>1807</v>
      </c>
      <c r="B399" s="40" t="s">
        <v>1535</v>
      </c>
      <c r="C399" s="120" t="s">
        <v>768</v>
      </c>
      <c r="D399" s="120" t="s">
        <v>768</v>
      </c>
      <c r="E399" s="21"/>
      <c r="F399" s="120" t="s">
        <v>768</v>
      </c>
      <c r="G399" s="120" t="s">
        <v>768</v>
      </c>
    </row>
    <row r="400" spans="1:7" x14ac:dyDescent="0.25">
      <c r="A400" s="23" t="s">
        <v>1808</v>
      </c>
      <c r="B400" s="40" t="s">
        <v>1536</v>
      </c>
      <c r="C400" s="120" t="s">
        <v>768</v>
      </c>
      <c r="D400" s="120" t="s">
        <v>768</v>
      </c>
      <c r="E400" s="21"/>
      <c r="F400" s="120" t="s">
        <v>768</v>
      </c>
      <c r="G400" s="120" t="s">
        <v>768</v>
      </c>
    </row>
    <row r="401" spans="1:7" x14ac:dyDescent="0.25">
      <c r="A401" s="23" t="s">
        <v>1809</v>
      </c>
      <c r="B401" s="40" t="s">
        <v>1151</v>
      </c>
      <c r="C401" s="120" t="s">
        <v>768</v>
      </c>
      <c r="D401" s="120" t="s">
        <v>768</v>
      </c>
      <c r="E401" s="21"/>
      <c r="F401" s="120" t="s">
        <v>768</v>
      </c>
      <c r="G401" s="120" t="s">
        <v>768</v>
      </c>
    </row>
    <row r="402" spans="1:7" x14ac:dyDescent="0.25">
      <c r="A402" s="23" t="s">
        <v>1810</v>
      </c>
      <c r="B402" s="40" t="s">
        <v>90</v>
      </c>
      <c r="C402" s="96">
        <f>SUM(C395:C401)</f>
        <v>0</v>
      </c>
      <c r="D402" s="96">
        <f>SUM(D395:D401)</f>
        <v>0</v>
      </c>
      <c r="E402" s="21"/>
      <c r="F402" s="23"/>
      <c r="G402" s="102" t="str">
        <f>IF($D$413=0,"",IF(#REF!="[for completion]","",IF(#REF!="","",#REF!/$D$413)))</f>
        <v/>
      </c>
    </row>
    <row r="403" spans="1:7" x14ac:dyDescent="0.25">
      <c r="A403" s="23" t="s">
        <v>1811</v>
      </c>
      <c r="B403" s="23" t="s">
        <v>2143</v>
      </c>
      <c r="C403" s="23"/>
      <c r="D403" s="23"/>
      <c r="E403" s="23"/>
      <c r="F403" s="120" t="s">
        <v>768</v>
      </c>
      <c r="G403" s="102" t="str">
        <f>IF($D$413=0,"",IF(D402="[for completion]","",IF(D402="","",D402/$D$413)))</f>
        <v/>
      </c>
    </row>
    <row r="404" spans="1:7" x14ac:dyDescent="0.25">
      <c r="A404" s="23" t="s">
        <v>1812</v>
      </c>
      <c r="G404" s="102" t="str">
        <f>IF($D$413=0,"",IF(D403="[for completion]","",IF(D403="","",D403/$D$413)))</f>
        <v/>
      </c>
    </row>
    <row r="405" spans="1:7" x14ac:dyDescent="0.25">
      <c r="A405" s="23" t="s">
        <v>1813</v>
      </c>
      <c r="B405" s="125"/>
      <c r="C405" s="23"/>
      <c r="D405" s="23"/>
      <c r="E405" s="21"/>
      <c r="F405" s="102"/>
      <c r="G405" s="102"/>
    </row>
    <row r="406" spans="1:7" x14ac:dyDescent="0.25">
      <c r="A406" s="23" t="s">
        <v>1814</v>
      </c>
      <c r="B406" s="125"/>
      <c r="C406" s="23"/>
      <c r="D406" s="23"/>
      <c r="E406" s="21"/>
      <c r="F406" s="102"/>
      <c r="G406" s="102"/>
    </row>
    <row r="407" spans="1:7" x14ac:dyDescent="0.25">
      <c r="A407" s="23" t="s">
        <v>1815</v>
      </c>
      <c r="B407" s="125"/>
      <c r="C407" s="23"/>
      <c r="D407" s="23"/>
      <c r="E407" s="21"/>
      <c r="F407" s="102"/>
      <c r="G407" s="102"/>
    </row>
    <row r="408" spans="1:7" x14ac:dyDescent="0.25">
      <c r="A408" s="23" t="s">
        <v>1816</v>
      </c>
      <c r="B408" s="125"/>
      <c r="C408" s="23"/>
      <c r="D408" s="23"/>
      <c r="E408" s="21"/>
      <c r="F408" s="102"/>
      <c r="G408" s="102"/>
    </row>
    <row r="409" spans="1:7" x14ac:dyDescent="0.25">
      <c r="A409" s="23" t="s">
        <v>1817</v>
      </c>
      <c r="B409" s="125"/>
      <c r="C409" s="23"/>
      <c r="D409" s="23"/>
      <c r="E409" s="21"/>
      <c r="F409" s="102"/>
      <c r="G409" s="102"/>
    </row>
    <row r="410" spans="1:7" x14ac:dyDescent="0.25">
      <c r="A410" s="23" t="s">
        <v>1818</v>
      </c>
      <c r="B410" s="125"/>
      <c r="C410" s="23"/>
      <c r="D410" s="23"/>
      <c r="E410" s="21"/>
      <c r="F410" s="102"/>
      <c r="G410" s="102"/>
    </row>
    <row r="411" spans="1:7" x14ac:dyDescent="0.25">
      <c r="A411" s="23" t="s">
        <v>1819</v>
      </c>
      <c r="B411" s="125"/>
      <c r="C411" s="23"/>
      <c r="D411" s="23"/>
      <c r="E411" s="21"/>
      <c r="F411" s="102"/>
      <c r="G411" s="102"/>
    </row>
    <row r="412" spans="1:7" x14ac:dyDescent="0.25">
      <c r="A412" s="23" t="s">
        <v>1820</v>
      </c>
      <c r="B412" s="40"/>
      <c r="C412" s="23"/>
      <c r="D412" s="23"/>
      <c r="E412" s="21"/>
      <c r="F412" s="102"/>
      <c r="G412" s="102"/>
    </row>
    <row r="413" spans="1:7" x14ac:dyDescent="0.25">
      <c r="A413" s="23" t="s">
        <v>1821</v>
      </c>
      <c r="B413" s="40"/>
      <c r="C413" s="96"/>
      <c r="D413" s="23"/>
      <c r="E413" s="21"/>
      <c r="F413" s="134"/>
      <c r="G413" s="134"/>
    </row>
    <row r="414" spans="1:7" x14ac:dyDescent="0.25">
      <c r="A414" s="23" t="s">
        <v>1822</v>
      </c>
      <c r="B414" s="23"/>
      <c r="C414" s="133"/>
      <c r="D414" s="23"/>
      <c r="E414" s="21"/>
      <c r="F414" s="21"/>
      <c r="G414" s="21"/>
    </row>
    <row r="415" spans="1:7" x14ac:dyDescent="0.25">
      <c r="A415" s="23" t="s">
        <v>1823</v>
      </c>
      <c r="B415" s="23"/>
      <c r="C415" s="133"/>
      <c r="D415" s="23"/>
      <c r="E415" s="21"/>
      <c r="F415" s="21"/>
      <c r="G415" s="21"/>
    </row>
    <row r="416" spans="1:7" x14ac:dyDescent="0.25">
      <c r="A416" s="23" t="s">
        <v>1824</v>
      </c>
      <c r="B416" s="23"/>
      <c r="C416" s="133"/>
      <c r="D416" s="23"/>
      <c r="E416" s="21"/>
      <c r="F416" s="21"/>
      <c r="G416" s="21"/>
    </row>
    <row r="417" spans="1:7" x14ac:dyDescent="0.25">
      <c r="A417" s="23" t="s">
        <v>1825</v>
      </c>
      <c r="B417" s="23"/>
      <c r="C417" s="133"/>
      <c r="D417" s="23"/>
      <c r="E417" s="21"/>
      <c r="F417" s="21"/>
      <c r="G417" s="21"/>
    </row>
    <row r="418" spans="1:7" x14ac:dyDescent="0.25">
      <c r="A418" s="23" t="s">
        <v>1826</v>
      </c>
      <c r="B418" s="23"/>
      <c r="C418" s="133"/>
      <c r="D418" s="23"/>
      <c r="E418" s="21"/>
      <c r="F418" s="21"/>
      <c r="G418" s="21"/>
    </row>
    <row r="419" spans="1:7" x14ac:dyDescent="0.25">
      <c r="A419" s="23" t="s">
        <v>1827</v>
      </c>
      <c r="B419" s="23"/>
      <c r="C419" s="133"/>
      <c r="D419" s="23"/>
      <c r="E419" s="21"/>
      <c r="F419" s="21"/>
      <c r="G419" s="21"/>
    </row>
    <row r="420" spans="1:7" x14ac:dyDescent="0.25">
      <c r="A420" s="23" t="s">
        <v>1828</v>
      </c>
      <c r="B420" s="23"/>
      <c r="C420" s="133"/>
      <c r="D420" s="23"/>
      <c r="E420" s="21"/>
      <c r="F420" s="21"/>
      <c r="G420" s="21"/>
    </row>
    <row r="421" spans="1:7" x14ac:dyDescent="0.25">
      <c r="A421" s="23" t="s">
        <v>1829</v>
      </c>
      <c r="B421" s="23"/>
      <c r="C421" s="133"/>
      <c r="D421" s="23"/>
      <c r="E421" s="21"/>
      <c r="F421" s="21"/>
      <c r="G421" s="21"/>
    </row>
    <row r="422" spans="1:7" x14ac:dyDescent="0.25">
      <c r="A422" s="23" t="s">
        <v>1830</v>
      </c>
      <c r="B422" s="23"/>
      <c r="C422" s="133"/>
      <c r="D422" s="23"/>
      <c r="E422" s="21"/>
      <c r="F422" s="21"/>
      <c r="G422" s="21"/>
    </row>
    <row r="423" spans="1:7" x14ac:dyDescent="0.25">
      <c r="A423" s="23" t="s">
        <v>1831</v>
      </c>
      <c r="B423" s="23"/>
      <c r="C423" s="133"/>
      <c r="D423" s="23"/>
      <c r="E423" s="21"/>
      <c r="F423" s="21"/>
      <c r="G423" s="21"/>
    </row>
    <row r="424" spans="1:7" x14ac:dyDescent="0.25">
      <c r="A424" s="23" t="s">
        <v>1832</v>
      </c>
      <c r="B424" s="23"/>
      <c r="C424" s="133"/>
      <c r="D424" s="23"/>
      <c r="E424" s="21"/>
      <c r="F424" s="21"/>
      <c r="G424" s="21"/>
    </row>
    <row r="425" spans="1:7" x14ac:dyDescent="0.25">
      <c r="A425" s="23" t="s">
        <v>1833</v>
      </c>
      <c r="B425" s="23"/>
      <c r="C425" s="133"/>
      <c r="D425" s="23"/>
      <c r="E425" s="21"/>
      <c r="F425" s="21"/>
      <c r="G425" s="21"/>
    </row>
    <row r="426" spans="1:7" x14ac:dyDescent="0.25">
      <c r="A426" s="23" t="s">
        <v>1834</v>
      </c>
      <c r="B426" s="23"/>
      <c r="C426" s="133"/>
      <c r="D426" s="23"/>
      <c r="E426" s="21"/>
      <c r="F426" s="21"/>
      <c r="G426" s="21"/>
    </row>
    <row r="427" spans="1:7" x14ac:dyDescent="0.25">
      <c r="A427" s="23" t="s">
        <v>1835</v>
      </c>
      <c r="B427" s="23"/>
      <c r="C427" s="133"/>
      <c r="D427" s="23"/>
      <c r="E427" s="21"/>
      <c r="F427" s="21"/>
      <c r="G427" s="21"/>
    </row>
    <row r="428" spans="1:7" x14ac:dyDescent="0.25">
      <c r="A428" s="23" t="s">
        <v>1836</v>
      </c>
      <c r="B428" s="23"/>
      <c r="C428" s="133"/>
      <c r="D428" s="23"/>
      <c r="E428" s="21"/>
      <c r="F428" s="21"/>
      <c r="G428" s="21"/>
    </row>
    <row r="429" spans="1:7" x14ac:dyDescent="0.25">
      <c r="A429" s="23" t="s">
        <v>1837</v>
      </c>
      <c r="B429" s="23"/>
      <c r="C429" s="133"/>
      <c r="D429" s="23"/>
      <c r="E429" s="21"/>
      <c r="F429" s="21"/>
      <c r="G429" s="21"/>
    </row>
    <row r="430" spans="1:7" x14ac:dyDescent="0.25">
      <c r="A430" s="23" t="s">
        <v>1838</v>
      </c>
      <c r="B430" s="23"/>
      <c r="C430" s="133"/>
      <c r="D430" s="23"/>
      <c r="E430" s="21"/>
      <c r="F430" s="21"/>
      <c r="G430" s="21"/>
    </row>
    <row r="431" spans="1:7" x14ac:dyDescent="0.25">
      <c r="A431" s="23" t="s">
        <v>1839</v>
      </c>
      <c r="B431" s="23"/>
      <c r="C431" s="133"/>
      <c r="D431" s="23"/>
      <c r="E431" s="21"/>
      <c r="F431" s="21"/>
      <c r="G431" s="21"/>
    </row>
    <row r="432" spans="1:7" x14ac:dyDescent="0.25">
      <c r="A432" s="23" t="s">
        <v>1840</v>
      </c>
      <c r="B432" s="23"/>
      <c r="C432" s="133"/>
      <c r="D432" s="23"/>
      <c r="E432" s="21"/>
      <c r="F432" s="21"/>
      <c r="G432" s="21"/>
    </row>
    <row r="433" spans="1:7" x14ac:dyDescent="0.25">
      <c r="A433" s="23" t="s">
        <v>1841</v>
      </c>
      <c r="B433" s="23"/>
      <c r="C433" s="133"/>
      <c r="D433" s="23"/>
      <c r="E433" s="21"/>
      <c r="F433" s="21"/>
      <c r="G433" s="21"/>
    </row>
    <row r="434" spans="1:7" x14ac:dyDescent="0.25">
      <c r="A434" s="23" t="s">
        <v>1842</v>
      </c>
      <c r="B434" s="23"/>
      <c r="C434" s="133"/>
      <c r="D434" s="23"/>
      <c r="E434" s="21"/>
      <c r="F434" s="21"/>
      <c r="G434" s="21"/>
    </row>
    <row r="435" spans="1:7" x14ac:dyDescent="0.25">
      <c r="A435" s="23" t="s">
        <v>1843</v>
      </c>
      <c r="B435" s="23"/>
      <c r="C435" s="133"/>
      <c r="D435" s="23"/>
      <c r="E435" s="21"/>
      <c r="F435" s="21"/>
      <c r="G435" s="21"/>
    </row>
    <row r="436" spans="1:7" x14ac:dyDescent="0.25">
      <c r="A436" s="23" t="s">
        <v>1844</v>
      </c>
      <c r="B436" s="23"/>
      <c r="C436" s="133"/>
      <c r="D436" s="23"/>
      <c r="E436" s="21"/>
      <c r="F436" s="21"/>
      <c r="G436" s="21"/>
    </row>
    <row r="437" spans="1:7" x14ac:dyDescent="0.25">
      <c r="A437" s="23" t="s">
        <v>1845</v>
      </c>
      <c r="B437" s="23"/>
      <c r="C437" s="133"/>
      <c r="D437" s="23"/>
      <c r="E437" s="21"/>
      <c r="F437" s="21"/>
      <c r="G437" s="21"/>
    </row>
    <row r="438" spans="1:7" x14ac:dyDescent="0.25">
      <c r="A438" s="23" t="s">
        <v>1846</v>
      </c>
      <c r="B438" s="23"/>
      <c r="C438" s="133"/>
      <c r="D438" s="23"/>
      <c r="E438" s="21"/>
      <c r="F438" s="21"/>
      <c r="G438" s="21"/>
    </row>
    <row r="439" spans="1:7" x14ac:dyDescent="0.25">
      <c r="A439" s="23" t="s">
        <v>1847</v>
      </c>
      <c r="B439" s="23"/>
      <c r="C439" s="133"/>
      <c r="D439" s="23"/>
      <c r="E439" s="21"/>
      <c r="F439" s="21"/>
      <c r="G439" s="21"/>
    </row>
    <row r="440" spans="1:7" x14ac:dyDescent="0.25">
      <c r="A440" s="23" t="s">
        <v>1848</v>
      </c>
      <c r="B440" s="23"/>
      <c r="C440" s="133"/>
      <c r="D440" s="23"/>
      <c r="E440" s="21"/>
      <c r="F440" s="21"/>
      <c r="G440" s="21"/>
    </row>
    <row r="441" spans="1:7" x14ac:dyDescent="0.25">
      <c r="A441" s="23" t="s">
        <v>1849</v>
      </c>
      <c r="B441" s="23"/>
      <c r="C441" s="133"/>
      <c r="D441" s="23"/>
      <c r="E441" s="21"/>
      <c r="F441" s="21"/>
      <c r="G441" s="21"/>
    </row>
    <row r="442" spans="1:7" x14ac:dyDescent="0.25">
      <c r="A442" s="23" t="s">
        <v>1850</v>
      </c>
      <c r="B442" s="23"/>
      <c r="C442" s="133"/>
      <c r="D442" s="23"/>
      <c r="E442" s="21"/>
      <c r="F442" s="21"/>
      <c r="G442" s="21"/>
    </row>
    <row r="443" spans="1:7" ht="18.55" x14ac:dyDescent="0.25">
      <c r="A443" s="89"/>
      <c r="B443" s="114" t="s">
        <v>2244</v>
      </c>
      <c r="C443" s="89"/>
      <c r="D443" s="89"/>
      <c r="E443" s="89"/>
      <c r="F443" s="89"/>
      <c r="G443" s="89"/>
    </row>
    <row r="444" spans="1:7" x14ac:dyDescent="0.25">
      <c r="A444" s="42"/>
      <c r="B444" s="42" t="s">
        <v>1782</v>
      </c>
      <c r="C444" s="42" t="s">
        <v>597</v>
      </c>
      <c r="D444" s="42" t="s">
        <v>598</v>
      </c>
      <c r="E444" s="42"/>
      <c r="F444" s="42" t="s">
        <v>432</v>
      </c>
      <c r="G444" s="42" t="s">
        <v>599</v>
      </c>
    </row>
    <row r="445" spans="1:7" x14ac:dyDescent="0.25">
      <c r="A445" s="23" t="s">
        <v>1450</v>
      </c>
      <c r="B445" s="23" t="s">
        <v>601</v>
      </c>
      <c r="C445" s="120" t="s">
        <v>32</v>
      </c>
      <c r="D445" s="37"/>
      <c r="E445" s="37"/>
      <c r="F445" s="54"/>
      <c r="G445" s="54"/>
    </row>
    <row r="446" spans="1:7" x14ac:dyDescent="0.25">
      <c r="A446" s="37"/>
      <c r="B446" s="23"/>
      <c r="C446" s="23"/>
      <c r="D446" s="37"/>
      <c r="E446" s="37"/>
      <c r="F446" s="54"/>
      <c r="G446" s="54"/>
    </row>
    <row r="447" spans="1:7" x14ac:dyDescent="0.25">
      <c r="A447" s="23"/>
      <c r="B447" s="23" t="s">
        <v>602</v>
      </c>
      <c r="C447" s="23"/>
      <c r="D447" s="37"/>
      <c r="E447" s="37"/>
      <c r="F447" s="54"/>
      <c r="G447" s="54"/>
    </row>
    <row r="448" spans="1:7" x14ac:dyDescent="0.25">
      <c r="A448" s="23" t="s">
        <v>1451</v>
      </c>
      <c r="B448" s="125" t="s">
        <v>524</v>
      </c>
      <c r="C448" s="120" t="s">
        <v>32</v>
      </c>
      <c r="D448" s="120" t="s">
        <v>32</v>
      </c>
      <c r="E448" s="37"/>
      <c r="F448" s="102" t="str">
        <f>IF($C$472=0,"",IF(C448="[for completion]","",IF(C448="","",C448/$C$472)))</f>
        <v/>
      </c>
      <c r="G448" s="102" t="str">
        <f>IF($D$472=0,"",IF(D448="[for completion]","",IF(D448="","",D448/$D$472)))</f>
        <v/>
      </c>
    </row>
    <row r="449" spans="1:7" x14ac:dyDescent="0.25">
      <c r="A449" s="23" t="s">
        <v>1452</v>
      </c>
      <c r="B449" s="125" t="s">
        <v>524</v>
      </c>
      <c r="C449" s="120" t="s">
        <v>32</v>
      </c>
      <c r="D449" s="120" t="s">
        <v>32</v>
      </c>
      <c r="E449" s="37"/>
      <c r="F449" s="102" t="str">
        <f t="shared" ref="F449:F471" si="16">IF($C$472=0,"",IF(C449="[for completion]","",IF(C449="","",C449/$C$472)))</f>
        <v/>
      </c>
      <c r="G449" s="102" t="str">
        <f t="shared" ref="G449:G471" si="17">IF($D$472=0,"",IF(D449="[for completion]","",IF(D449="","",D449/$D$472)))</f>
        <v/>
      </c>
    </row>
    <row r="450" spans="1:7" x14ac:dyDescent="0.25">
      <c r="A450" s="23" t="s">
        <v>1453</v>
      </c>
      <c r="B450" s="125" t="s">
        <v>524</v>
      </c>
      <c r="C450" s="120" t="s">
        <v>32</v>
      </c>
      <c r="D450" s="120" t="s">
        <v>32</v>
      </c>
      <c r="E450" s="37"/>
      <c r="F450" s="102" t="str">
        <f t="shared" si="16"/>
        <v/>
      </c>
      <c r="G450" s="102" t="str">
        <f t="shared" si="17"/>
        <v/>
      </c>
    </row>
    <row r="451" spans="1:7" x14ac:dyDescent="0.25">
      <c r="A451" s="23" t="s">
        <v>1454</v>
      </c>
      <c r="B451" s="125" t="s">
        <v>524</v>
      </c>
      <c r="C451" s="120" t="s">
        <v>32</v>
      </c>
      <c r="D451" s="120" t="s">
        <v>32</v>
      </c>
      <c r="E451" s="37"/>
      <c r="F451" s="102" t="str">
        <f t="shared" si="16"/>
        <v/>
      </c>
      <c r="G451" s="102" t="str">
        <f t="shared" si="17"/>
        <v/>
      </c>
    </row>
    <row r="452" spans="1:7" x14ac:dyDescent="0.25">
      <c r="A452" s="23" t="s">
        <v>1455</v>
      </c>
      <c r="B452" s="125" t="s">
        <v>524</v>
      </c>
      <c r="C452" s="120" t="s">
        <v>32</v>
      </c>
      <c r="D452" s="120" t="s">
        <v>32</v>
      </c>
      <c r="E452" s="37"/>
      <c r="F452" s="102" t="str">
        <f t="shared" si="16"/>
        <v/>
      </c>
      <c r="G452" s="102" t="str">
        <f t="shared" si="17"/>
        <v/>
      </c>
    </row>
    <row r="453" spans="1:7" x14ac:dyDescent="0.25">
      <c r="A453" s="23" t="s">
        <v>1456</v>
      </c>
      <c r="B453" s="125" t="s">
        <v>524</v>
      </c>
      <c r="C453" s="120" t="s">
        <v>32</v>
      </c>
      <c r="D453" s="120" t="s">
        <v>32</v>
      </c>
      <c r="E453" s="37"/>
      <c r="F453" s="102" t="str">
        <f t="shared" si="16"/>
        <v/>
      </c>
      <c r="G453" s="102" t="str">
        <f t="shared" si="17"/>
        <v/>
      </c>
    </row>
    <row r="454" spans="1:7" x14ac:dyDescent="0.25">
      <c r="A454" s="23" t="s">
        <v>1457</v>
      </c>
      <c r="B454" s="125" t="s">
        <v>524</v>
      </c>
      <c r="C454" s="120" t="s">
        <v>32</v>
      </c>
      <c r="D454" s="120" t="s">
        <v>32</v>
      </c>
      <c r="E454" s="37"/>
      <c r="F454" s="102" t="str">
        <f t="shared" si="16"/>
        <v/>
      </c>
      <c r="G454" s="102" t="str">
        <f t="shared" si="17"/>
        <v/>
      </c>
    </row>
    <row r="455" spans="1:7" x14ac:dyDescent="0.25">
      <c r="A455" s="23" t="s">
        <v>1458</v>
      </c>
      <c r="B455" s="125" t="s">
        <v>524</v>
      </c>
      <c r="C455" s="120" t="s">
        <v>32</v>
      </c>
      <c r="D455" s="131" t="s">
        <v>32</v>
      </c>
      <c r="E455" s="37"/>
      <c r="F455" s="102" t="str">
        <f t="shared" si="16"/>
        <v/>
      </c>
      <c r="G455" s="102" t="str">
        <f t="shared" si="17"/>
        <v/>
      </c>
    </row>
    <row r="456" spans="1:7" x14ac:dyDescent="0.25">
      <c r="A456" s="23" t="s">
        <v>1459</v>
      </c>
      <c r="B456" s="125" t="s">
        <v>524</v>
      </c>
      <c r="C456" s="120" t="s">
        <v>32</v>
      </c>
      <c r="D456" s="131" t="s">
        <v>32</v>
      </c>
      <c r="E456" s="37"/>
      <c r="F456" s="102" t="str">
        <f t="shared" si="16"/>
        <v/>
      </c>
      <c r="G456" s="102" t="str">
        <f t="shared" si="17"/>
        <v/>
      </c>
    </row>
    <row r="457" spans="1:7" x14ac:dyDescent="0.25">
      <c r="A457" s="23" t="s">
        <v>1851</v>
      </c>
      <c r="B457" s="125" t="s">
        <v>524</v>
      </c>
      <c r="C457" s="120" t="s">
        <v>32</v>
      </c>
      <c r="D457" s="131" t="s">
        <v>32</v>
      </c>
      <c r="E457" s="40"/>
      <c r="F457" s="102" t="str">
        <f t="shared" si="16"/>
        <v/>
      </c>
      <c r="G457" s="102" t="str">
        <f t="shared" si="17"/>
        <v/>
      </c>
    </row>
    <row r="458" spans="1:7" x14ac:dyDescent="0.25">
      <c r="A458" s="23" t="s">
        <v>1852</v>
      </c>
      <c r="B458" s="125" t="s">
        <v>524</v>
      </c>
      <c r="C458" s="120" t="s">
        <v>32</v>
      </c>
      <c r="D458" s="131" t="s">
        <v>32</v>
      </c>
      <c r="E458" s="40"/>
      <c r="F458" s="102" t="str">
        <f t="shared" si="16"/>
        <v/>
      </c>
      <c r="G458" s="102" t="str">
        <f t="shared" si="17"/>
        <v/>
      </c>
    </row>
    <row r="459" spans="1:7" x14ac:dyDescent="0.25">
      <c r="A459" s="23" t="s">
        <v>1853</v>
      </c>
      <c r="B459" s="125" t="s">
        <v>524</v>
      </c>
      <c r="C459" s="120" t="s">
        <v>32</v>
      </c>
      <c r="D459" s="131" t="s">
        <v>32</v>
      </c>
      <c r="E459" s="40"/>
      <c r="F459" s="102" t="str">
        <f t="shared" si="16"/>
        <v/>
      </c>
      <c r="G459" s="102" t="str">
        <f t="shared" si="17"/>
        <v/>
      </c>
    </row>
    <row r="460" spans="1:7" x14ac:dyDescent="0.25">
      <c r="A460" s="23" t="s">
        <v>1854</v>
      </c>
      <c r="B460" s="125" t="s">
        <v>524</v>
      </c>
      <c r="C460" s="120" t="s">
        <v>32</v>
      </c>
      <c r="D460" s="131" t="s">
        <v>32</v>
      </c>
      <c r="E460" s="40"/>
      <c r="F460" s="102" t="str">
        <f t="shared" si="16"/>
        <v/>
      </c>
      <c r="G460" s="102" t="str">
        <f t="shared" si="17"/>
        <v/>
      </c>
    </row>
    <row r="461" spans="1:7" x14ac:dyDescent="0.25">
      <c r="A461" s="23" t="s">
        <v>1855</v>
      </c>
      <c r="B461" s="125" t="s">
        <v>524</v>
      </c>
      <c r="C461" s="120" t="s">
        <v>32</v>
      </c>
      <c r="D461" s="131" t="s">
        <v>32</v>
      </c>
      <c r="E461" s="40"/>
      <c r="F461" s="102" t="str">
        <f t="shared" si="16"/>
        <v/>
      </c>
      <c r="G461" s="102" t="str">
        <f t="shared" si="17"/>
        <v/>
      </c>
    </row>
    <row r="462" spans="1:7" x14ac:dyDescent="0.25">
      <c r="A462" s="23" t="s">
        <v>1856</v>
      </c>
      <c r="B462" s="125" t="s">
        <v>524</v>
      </c>
      <c r="C462" s="120" t="s">
        <v>32</v>
      </c>
      <c r="D462" s="131" t="s">
        <v>32</v>
      </c>
      <c r="E462" s="40"/>
      <c r="F462" s="102" t="str">
        <f t="shared" si="16"/>
        <v/>
      </c>
      <c r="G462" s="102" t="str">
        <f t="shared" si="17"/>
        <v/>
      </c>
    </row>
    <row r="463" spans="1:7" x14ac:dyDescent="0.25">
      <c r="A463" s="23" t="s">
        <v>1857</v>
      </c>
      <c r="B463" s="125" t="s">
        <v>524</v>
      </c>
      <c r="C463" s="120" t="s">
        <v>32</v>
      </c>
      <c r="D463" s="131" t="s">
        <v>32</v>
      </c>
      <c r="E463" s="23"/>
      <c r="F463" s="102" t="str">
        <f t="shared" si="16"/>
        <v/>
      </c>
      <c r="G463" s="102" t="str">
        <f t="shared" si="17"/>
        <v/>
      </c>
    </row>
    <row r="464" spans="1:7" x14ac:dyDescent="0.25">
      <c r="A464" s="23" t="s">
        <v>1858</v>
      </c>
      <c r="B464" s="125" t="s">
        <v>524</v>
      </c>
      <c r="C464" s="120" t="s">
        <v>32</v>
      </c>
      <c r="D464" s="131" t="s">
        <v>32</v>
      </c>
      <c r="E464" s="87"/>
      <c r="F464" s="102" t="str">
        <f t="shared" si="16"/>
        <v/>
      </c>
      <c r="G464" s="102" t="str">
        <f t="shared" si="17"/>
        <v/>
      </c>
    </row>
    <row r="465" spans="1:7" x14ac:dyDescent="0.25">
      <c r="A465" s="23" t="s">
        <v>1859</v>
      </c>
      <c r="B465" s="125" t="s">
        <v>524</v>
      </c>
      <c r="C465" s="120" t="s">
        <v>32</v>
      </c>
      <c r="D465" s="131" t="s">
        <v>32</v>
      </c>
      <c r="E465" s="87"/>
      <c r="F465" s="102" t="str">
        <f t="shared" si="16"/>
        <v/>
      </c>
      <c r="G465" s="102" t="str">
        <f t="shared" si="17"/>
        <v/>
      </c>
    </row>
    <row r="466" spans="1:7" x14ac:dyDescent="0.25">
      <c r="A466" s="23" t="s">
        <v>1860</v>
      </c>
      <c r="B466" s="125" t="s">
        <v>524</v>
      </c>
      <c r="C466" s="120" t="s">
        <v>32</v>
      </c>
      <c r="D466" s="131" t="s">
        <v>32</v>
      </c>
      <c r="E466" s="87"/>
      <c r="F466" s="102" t="str">
        <f t="shared" si="16"/>
        <v/>
      </c>
      <c r="G466" s="102" t="str">
        <f t="shared" si="17"/>
        <v/>
      </c>
    </row>
    <row r="467" spans="1:7" x14ac:dyDescent="0.25">
      <c r="A467" s="23" t="s">
        <v>1861</v>
      </c>
      <c r="B467" s="125" t="s">
        <v>524</v>
      </c>
      <c r="C467" s="120" t="s">
        <v>32</v>
      </c>
      <c r="D467" s="131" t="s">
        <v>32</v>
      </c>
      <c r="E467" s="87"/>
      <c r="F467" s="102" t="str">
        <f t="shared" si="16"/>
        <v/>
      </c>
      <c r="G467" s="102" t="str">
        <f t="shared" si="17"/>
        <v/>
      </c>
    </row>
    <row r="468" spans="1:7" x14ac:dyDescent="0.25">
      <c r="A468" s="23" t="s">
        <v>1862</v>
      </c>
      <c r="B468" s="125" t="s">
        <v>524</v>
      </c>
      <c r="C468" s="120" t="s">
        <v>32</v>
      </c>
      <c r="D468" s="131" t="s">
        <v>32</v>
      </c>
      <c r="E468" s="87"/>
      <c r="F468" s="102" t="str">
        <f t="shared" si="16"/>
        <v/>
      </c>
      <c r="G468" s="102" t="str">
        <f t="shared" si="17"/>
        <v/>
      </c>
    </row>
    <row r="469" spans="1:7" x14ac:dyDescent="0.25">
      <c r="A469" s="23" t="s">
        <v>1863</v>
      </c>
      <c r="B469" s="125" t="s">
        <v>524</v>
      </c>
      <c r="C469" s="120" t="s">
        <v>32</v>
      </c>
      <c r="D469" s="131" t="s">
        <v>32</v>
      </c>
      <c r="E469" s="87"/>
      <c r="F469" s="102" t="str">
        <f t="shared" si="16"/>
        <v/>
      </c>
      <c r="G469" s="102" t="str">
        <f t="shared" si="17"/>
        <v/>
      </c>
    </row>
    <row r="470" spans="1:7" x14ac:dyDescent="0.25">
      <c r="A470" s="23" t="s">
        <v>1864</v>
      </c>
      <c r="B470" s="125" t="s">
        <v>524</v>
      </c>
      <c r="C470" s="120" t="s">
        <v>32</v>
      </c>
      <c r="D470" s="131" t="s">
        <v>32</v>
      </c>
      <c r="E470" s="87"/>
      <c r="F470" s="102" t="str">
        <f t="shared" si="16"/>
        <v/>
      </c>
      <c r="G470" s="102" t="str">
        <f t="shared" si="17"/>
        <v/>
      </c>
    </row>
    <row r="471" spans="1:7" x14ac:dyDescent="0.25">
      <c r="A471" s="23" t="s">
        <v>1865</v>
      </c>
      <c r="B471" s="125" t="s">
        <v>524</v>
      </c>
      <c r="C471" s="120" t="s">
        <v>32</v>
      </c>
      <c r="D471" s="131" t="s">
        <v>32</v>
      </c>
      <c r="E471" s="87"/>
      <c r="F471" s="102" t="str">
        <f t="shared" si="16"/>
        <v/>
      </c>
      <c r="G471" s="102" t="str">
        <f t="shared" si="17"/>
        <v/>
      </c>
    </row>
    <row r="472" spans="1:7" x14ac:dyDescent="0.25">
      <c r="A472" s="23" t="s">
        <v>1866</v>
      </c>
      <c r="B472" s="40" t="s">
        <v>90</v>
      </c>
      <c r="C472" s="98">
        <f>SUM(C448:C471)</f>
        <v>0</v>
      </c>
      <c r="D472" s="23">
        <f>SUM(D448:D471)</f>
        <v>0</v>
      </c>
      <c r="E472" s="87"/>
      <c r="F472" s="111">
        <f>SUM(F448:F471)</f>
        <v>0</v>
      </c>
      <c r="G472" s="111">
        <f>SUM(G448:G471)</f>
        <v>0</v>
      </c>
    </row>
    <row r="473" spans="1:7" x14ac:dyDescent="0.25">
      <c r="A473" s="42"/>
      <c r="B473" s="42" t="s">
        <v>1799</v>
      </c>
      <c r="C473" s="42" t="s">
        <v>597</v>
      </c>
      <c r="D473" s="42" t="s">
        <v>598</v>
      </c>
      <c r="E473" s="42"/>
      <c r="F473" s="42" t="s">
        <v>432</v>
      </c>
      <c r="G473" s="42" t="s">
        <v>599</v>
      </c>
    </row>
    <row r="474" spans="1:7" x14ac:dyDescent="0.25">
      <c r="A474" s="23" t="s">
        <v>1461</v>
      </c>
      <c r="B474" s="23" t="s">
        <v>630</v>
      </c>
      <c r="C474" s="130" t="s">
        <v>32</v>
      </c>
      <c r="D474" s="23"/>
      <c r="E474" s="23"/>
      <c r="F474" s="23"/>
      <c r="G474" s="23"/>
    </row>
    <row r="475" spans="1:7" x14ac:dyDescent="0.25">
      <c r="A475" s="23"/>
      <c r="B475" s="23"/>
      <c r="C475" s="23"/>
      <c r="D475" s="23"/>
      <c r="E475" s="23"/>
      <c r="F475" s="23"/>
      <c r="G475" s="23"/>
    </row>
    <row r="476" spans="1:7" x14ac:dyDescent="0.25">
      <c r="A476" s="23"/>
      <c r="B476" s="40" t="s">
        <v>631</v>
      </c>
      <c r="C476" s="23"/>
      <c r="D476" s="23"/>
      <c r="E476" s="23"/>
      <c r="F476" s="23"/>
      <c r="G476" s="23"/>
    </row>
    <row r="477" spans="1:7" x14ac:dyDescent="0.25">
      <c r="A477" s="23" t="s">
        <v>1462</v>
      </c>
      <c r="B477" s="23" t="s">
        <v>633</v>
      </c>
      <c r="C477" s="120" t="s">
        <v>32</v>
      </c>
      <c r="D477" s="131" t="s">
        <v>32</v>
      </c>
      <c r="E477" s="23"/>
      <c r="F477" s="102" t="str">
        <f>IF($C$485=0,"",IF(C477="[for completion]","",IF(C477="","",C477/$C$485)))</f>
        <v/>
      </c>
      <c r="G477" s="102" t="str">
        <f>IF($D$485=0,"",IF(D477="[for completion]","",IF(D477="","",D477/$D$485)))</f>
        <v/>
      </c>
    </row>
    <row r="478" spans="1:7" x14ac:dyDescent="0.25">
      <c r="A478" s="23" t="s">
        <v>1463</v>
      </c>
      <c r="B478" s="23" t="s">
        <v>635</v>
      </c>
      <c r="C478" s="120" t="s">
        <v>32</v>
      </c>
      <c r="D478" s="131" t="s">
        <v>32</v>
      </c>
      <c r="E478" s="23"/>
      <c r="F478" s="102" t="str">
        <f t="shared" ref="F478:F484" si="18">IF($C$485=0,"",IF(C478="[for completion]","",IF(C478="","",C478/$C$485)))</f>
        <v/>
      </c>
      <c r="G478" s="102" t="str">
        <f t="shared" ref="G478:G484" si="19">IF($D$485=0,"",IF(D478="[for completion]","",IF(D478="","",D478/$D$485)))</f>
        <v/>
      </c>
    </row>
    <row r="479" spans="1:7" x14ac:dyDescent="0.25">
      <c r="A479" s="23" t="s">
        <v>1464</v>
      </c>
      <c r="B479" s="23" t="s">
        <v>637</v>
      </c>
      <c r="C479" s="120" t="s">
        <v>32</v>
      </c>
      <c r="D479" s="131" t="s">
        <v>32</v>
      </c>
      <c r="E479" s="23"/>
      <c r="F479" s="102" t="str">
        <f t="shared" si="18"/>
        <v/>
      </c>
      <c r="G479" s="102" t="str">
        <f t="shared" si="19"/>
        <v/>
      </c>
    </row>
    <row r="480" spans="1:7" x14ac:dyDescent="0.25">
      <c r="A480" s="23" t="s">
        <v>1465</v>
      </c>
      <c r="B480" s="23" t="s">
        <v>639</v>
      </c>
      <c r="C480" s="120" t="s">
        <v>32</v>
      </c>
      <c r="D480" s="131" t="s">
        <v>32</v>
      </c>
      <c r="E480" s="23"/>
      <c r="F480" s="102" t="str">
        <f t="shared" si="18"/>
        <v/>
      </c>
      <c r="G480" s="102" t="str">
        <f t="shared" si="19"/>
        <v/>
      </c>
    </row>
    <row r="481" spans="1:7" x14ac:dyDescent="0.25">
      <c r="A481" s="23" t="s">
        <v>1466</v>
      </c>
      <c r="B481" s="23" t="s">
        <v>641</v>
      </c>
      <c r="C481" s="120" t="s">
        <v>32</v>
      </c>
      <c r="D481" s="131" t="s">
        <v>32</v>
      </c>
      <c r="E481" s="23"/>
      <c r="F481" s="102" t="str">
        <f t="shared" si="18"/>
        <v/>
      </c>
      <c r="G481" s="102" t="str">
        <f t="shared" si="19"/>
        <v/>
      </c>
    </row>
    <row r="482" spans="1:7" x14ac:dyDescent="0.25">
      <c r="A482" s="23" t="s">
        <v>1467</v>
      </c>
      <c r="B482" s="23" t="s">
        <v>643</v>
      </c>
      <c r="C482" s="120" t="s">
        <v>32</v>
      </c>
      <c r="D482" s="131" t="s">
        <v>32</v>
      </c>
      <c r="E482" s="23"/>
      <c r="F482" s="102" t="str">
        <f t="shared" si="18"/>
        <v/>
      </c>
      <c r="G482" s="102" t="str">
        <f t="shared" si="19"/>
        <v/>
      </c>
    </row>
    <row r="483" spans="1:7" x14ac:dyDescent="0.25">
      <c r="A483" s="23" t="s">
        <v>1468</v>
      </c>
      <c r="B483" s="23" t="s">
        <v>645</v>
      </c>
      <c r="C483" s="120" t="s">
        <v>32</v>
      </c>
      <c r="D483" s="131" t="s">
        <v>32</v>
      </c>
      <c r="E483" s="23"/>
      <c r="F483" s="102" t="str">
        <f t="shared" si="18"/>
        <v/>
      </c>
      <c r="G483" s="102" t="str">
        <f t="shared" si="19"/>
        <v/>
      </c>
    </row>
    <row r="484" spans="1:7" x14ac:dyDescent="0.25">
      <c r="A484" s="23" t="s">
        <v>1469</v>
      </c>
      <c r="B484" s="23" t="s">
        <v>647</v>
      </c>
      <c r="C484" s="120" t="s">
        <v>32</v>
      </c>
      <c r="D484" s="131" t="s">
        <v>32</v>
      </c>
      <c r="E484" s="23"/>
      <c r="F484" s="102" t="str">
        <f t="shared" si="18"/>
        <v/>
      </c>
      <c r="G484" s="102" t="str">
        <f t="shared" si="19"/>
        <v/>
      </c>
    </row>
    <row r="485" spans="1:7" x14ac:dyDescent="0.25">
      <c r="A485" s="23" t="s">
        <v>1470</v>
      </c>
      <c r="B485" s="49" t="s">
        <v>90</v>
      </c>
      <c r="C485" s="96">
        <f>SUM(C477:C484)</f>
        <v>0</v>
      </c>
      <c r="D485" s="47">
        <f>SUM(D477:D484)</f>
        <v>0</v>
      </c>
      <c r="E485" s="23"/>
      <c r="F485" s="93">
        <f>SUM(F477:F484)</f>
        <v>0</v>
      </c>
      <c r="G485" s="93">
        <f>SUM(G477:G484)</f>
        <v>0</v>
      </c>
    </row>
    <row r="486" spans="1:7" x14ac:dyDescent="0.25">
      <c r="A486" s="23" t="s">
        <v>1471</v>
      </c>
      <c r="B486" s="51" t="s">
        <v>650</v>
      </c>
      <c r="C486" s="120"/>
      <c r="D486" s="131"/>
      <c r="E486" s="23"/>
      <c r="F486" s="102" t="s">
        <v>1163</v>
      </c>
      <c r="G486" s="102" t="s">
        <v>1163</v>
      </c>
    </row>
    <row r="487" spans="1:7" x14ac:dyDescent="0.25">
      <c r="A487" s="23" t="s">
        <v>1472</v>
      </c>
      <c r="B487" s="51" t="s">
        <v>652</v>
      </c>
      <c r="C487" s="120"/>
      <c r="D487" s="131"/>
      <c r="E487" s="23"/>
      <c r="F487" s="102" t="s">
        <v>1163</v>
      </c>
      <c r="G487" s="102" t="s">
        <v>1163</v>
      </c>
    </row>
    <row r="488" spans="1:7" x14ac:dyDescent="0.25">
      <c r="A488" s="23" t="s">
        <v>1473</v>
      </c>
      <c r="B488" s="51" t="s">
        <v>654</v>
      </c>
      <c r="C488" s="120"/>
      <c r="D488" s="131"/>
      <c r="E488" s="23"/>
      <c r="F488" s="102" t="s">
        <v>1163</v>
      </c>
      <c r="G488" s="102" t="s">
        <v>1163</v>
      </c>
    </row>
    <row r="489" spans="1:7" x14ac:dyDescent="0.25">
      <c r="A489" s="23" t="s">
        <v>1546</v>
      </c>
      <c r="B489" s="51" t="s">
        <v>656</v>
      </c>
      <c r="C489" s="120"/>
      <c r="D489" s="131"/>
      <c r="E489" s="23"/>
      <c r="F489" s="102" t="s">
        <v>1163</v>
      </c>
      <c r="G489" s="102" t="s">
        <v>1163</v>
      </c>
    </row>
    <row r="490" spans="1:7" x14ac:dyDescent="0.25">
      <c r="A490" s="23" t="s">
        <v>1547</v>
      </c>
      <c r="B490" s="51" t="s">
        <v>658</v>
      </c>
      <c r="C490" s="120"/>
      <c r="D490" s="131"/>
      <c r="E490" s="23"/>
      <c r="F490" s="102" t="s">
        <v>1163</v>
      </c>
      <c r="G490" s="102" t="s">
        <v>1163</v>
      </c>
    </row>
    <row r="491" spans="1:7" x14ac:dyDescent="0.25">
      <c r="A491" s="23" t="s">
        <v>1548</v>
      </c>
      <c r="B491" s="51" t="s">
        <v>660</v>
      </c>
      <c r="C491" s="120"/>
      <c r="D491" s="131"/>
      <c r="E491" s="23"/>
      <c r="F491" s="102" t="s">
        <v>1163</v>
      </c>
      <c r="G491" s="102" t="s">
        <v>1163</v>
      </c>
    </row>
    <row r="492" spans="1:7" x14ac:dyDescent="0.25">
      <c r="A492" s="23" t="s">
        <v>1549</v>
      </c>
      <c r="B492" s="51"/>
      <c r="C492" s="23"/>
      <c r="D492" s="23"/>
      <c r="E492" s="23"/>
      <c r="F492" s="48"/>
      <c r="G492" s="48"/>
    </row>
    <row r="493" spans="1:7" x14ac:dyDescent="0.25">
      <c r="A493" s="23" t="s">
        <v>1550</v>
      </c>
      <c r="B493" s="51"/>
      <c r="C493" s="23"/>
      <c r="D493" s="23"/>
      <c r="E493" s="23"/>
      <c r="F493" s="48"/>
      <c r="G493" s="48"/>
    </row>
    <row r="494" spans="1:7" x14ac:dyDescent="0.25">
      <c r="A494" s="23" t="s">
        <v>1551</v>
      </c>
      <c r="B494" s="51"/>
      <c r="C494" s="23"/>
      <c r="D494" s="23"/>
      <c r="E494" s="23"/>
      <c r="F494" s="87"/>
      <c r="G494" s="87"/>
    </row>
    <row r="495" spans="1:7" x14ac:dyDescent="0.25">
      <c r="A495" s="42"/>
      <c r="B495" s="42" t="s">
        <v>1867</v>
      </c>
      <c r="C495" s="42" t="s">
        <v>597</v>
      </c>
      <c r="D495" s="42" t="s">
        <v>598</v>
      </c>
      <c r="E495" s="42"/>
      <c r="F495" s="42" t="s">
        <v>432</v>
      </c>
      <c r="G495" s="42" t="s">
        <v>599</v>
      </c>
    </row>
    <row r="496" spans="1:7" x14ac:dyDescent="0.25">
      <c r="A496" s="23" t="s">
        <v>1474</v>
      </c>
      <c r="B496" s="23" t="s">
        <v>630</v>
      </c>
      <c r="C496" s="130" t="s">
        <v>64</v>
      </c>
      <c r="D496" s="23"/>
      <c r="E496" s="23"/>
      <c r="F496" s="23"/>
      <c r="G496" s="23"/>
    </row>
    <row r="497" spans="1:7" x14ac:dyDescent="0.25">
      <c r="A497" s="23"/>
      <c r="B497" s="23"/>
      <c r="C497" s="23"/>
      <c r="D497" s="23"/>
      <c r="E497" s="23"/>
      <c r="F497" s="23"/>
      <c r="G497" s="23"/>
    </row>
    <row r="498" spans="1:7" x14ac:dyDescent="0.25">
      <c r="A498" s="23"/>
      <c r="B498" s="40" t="s">
        <v>631</v>
      </c>
      <c r="C498" s="23"/>
      <c r="D498" s="23"/>
      <c r="E498" s="23"/>
      <c r="F498" s="23"/>
      <c r="G498" s="23"/>
    </row>
    <row r="499" spans="1:7" x14ac:dyDescent="0.25">
      <c r="A499" s="23" t="s">
        <v>1475</v>
      </c>
      <c r="B499" s="23" t="s">
        <v>633</v>
      </c>
      <c r="C499" s="120" t="s">
        <v>64</v>
      </c>
      <c r="D499" s="131" t="s">
        <v>64</v>
      </c>
      <c r="E499" s="23"/>
      <c r="F499" s="102" t="str">
        <f>IF($C$507=0,"",IF(C499="[for completion]","",IF(C499="","",C499/$C$507)))</f>
        <v/>
      </c>
      <c r="G499" s="102" t="str">
        <f>IF($D$507=0,"",IF(D499="[for completion]","",IF(D499="","",D499/$D$507)))</f>
        <v/>
      </c>
    </row>
    <row r="500" spans="1:7" x14ac:dyDescent="0.25">
      <c r="A500" s="23" t="s">
        <v>1476</v>
      </c>
      <c r="B500" s="23" t="s">
        <v>635</v>
      </c>
      <c r="C500" s="120" t="s">
        <v>64</v>
      </c>
      <c r="D500" s="131" t="s">
        <v>64</v>
      </c>
      <c r="E500" s="23"/>
      <c r="F500" s="102" t="str">
        <f t="shared" ref="F500:F506" si="20">IF($C$507=0,"",IF(C500="[for completion]","",IF(C500="","",C500/$C$507)))</f>
        <v/>
      </c>
      <c r="G500" s="102" t="str">
        <f t="shared" ref="G500:G506" si="21">IF($D$507=0,"",IF(D500="[for completion]","",IF(D500="","",D500/$D$507)))</f>
        <v/>
      </c>
    </row>
    <row r="501" spans="1:7" x14ac:dyDescent="0.25">
      <c r="A501" s="23" t="s">
        <v>1477</v>
      </c>
      <c r="B501" s="23" t="s">
        <v>637</v>
      </c>
      <c r="C501" s="120" t="s">
        <v>64</v>
      </c>
      <c r="D501" s="131" t="s">
        <v>64</v>
      </c>
      <c r="E501" s="23"/>
      <c r="F501" s="102" t="str">
        <f t="shared" si="20"/>
        <v/>
      </c>
      <c r="G501" s="102" t="str">
        <f t="shared" si="21"/>
        <v/>
      </c>
    </row>
    <row r="502" spans="1:7" x14ac:dyDescent="0.25">
      <c r="A502" s="23" t="s">
        <v>1478</v>
      </c>
      <c r="B502" s="23" t="s">
        <v>639</v>
      </c>
      <c r="C502" s="120" t="s">
        <v>64</v>
      </c>
      <c r="D502" s="131" t="s">
        <v>64</v>
      </c>
      <c r="E502" s="23"/>
      <c r="F502" s="102" t="str">
        <f t="shared" si="20"/>
        <v/>
      </c>
      <c r="G502" s="102" t="str">
        <f t="shared" si="21"/>
        <v/>
      </c>
    </row>
    <row r="503" spans="1:7" x14ac:dyDescent="0.25">
      <c r="A503" s="23" t="s">
        <v>1479</v>
      </c>
      <c r="B503" s="23" t="s">
        <v>641</v>
      </c>
      <c r="C503" s="120" t="s">
        <v>64</v>
      </c>
      <c r="D503" s="131" t="s">
        <v>64</v>
      </c>
      <c r="E503" s="23"/>
      <c r="F503" s="102" t="str">
        <f t="shared" si="20"/>
        <v/>
      </c>
      <c r="G503" s="102" t="str">
        <f t="shared" si="21"/>
        <v/>
      </c>
    </row>
    <row r="504" spans="1:7" x14ac:dyDescent="0.25">
      <c r="A504" s="23" t="s">
        <v>1480</v>
      </c>
      <c r="B504" s="23" t="s">
        <v>643</v>
      </c>
      <c r="C504" s="120" t="s">
        <v>64</v>
      </c>
      <c r="D504" s="131" t="s">
        <v>64</v>
      </c>
      <c r="E504" s="23"/>
      <c r="F504" s="102" t="str">
        <f t="shared" si="20"/>
        <v/>
      </c>
      <c r="G504" s="102" t="str">
        <f t="shared" si="21"/>
        <v/>
      </c>
    </row>
    <row r="505" spans="1:7" x14ac:dyDescent="0.25">
      <c r="A505" s="23" t="s">
        <v>1481</v>
      </c>
      <c r="B505" s="23" t="s">
        <v>645</v>
      </c>
      <c r="C505" s="120" t="s">
        <v>64</v>
      </c>
      <c r="D505" s="131" t="s">
        <v>64</v>
      </c>
      <c r="E505" s="23"/>
      <c r="F505" s="102" t="str">
        <f t="shared" si="20"/>
        <v/>
      </c>
      <c r="G505" s="102" t="str">
        <f t="shared" si="21"/>
        <v/>
      </c>
    </row>
    <row r="506" spans="1:7" x14ac:dyDescent="0.25">
      <c r="A506" s="23" t="s">
        <v>1482</v>
      </c>
      <c r="B506" s="23" t="s">
        <v>647</v>
      </c>
      <c r="C506" s="120" t="s">
        <v>64</v>
      </c>
      <c r="D506" s="124" t="s">
        <v>64</v>
      </c>
      <c r="E506" s="23"/>
      <c r="F506" s="102" t="str">
        <f t="shared" si="20"/>
        <v/>
      </c>
      <c r="G506" s="102" t="str">
        <f t="shared" si="21"/>
        <v/>
      </c>
    </row>
    <row r="507" spans="1:7" x14ac:dyDescent="0.25">
      <c r="A507" s="23" t="s">
        <v>1483</v>
      </c>
      <c r="B507" s="49" t="s">
        <v>90</v>
      </c>
      <c r="C507" s="96">
        <f>SUM(C499:C506)</f>
        <v>0</v>
      </c>
      <c r="D507" s="47">
        <f>SUM(D499:D506)</f>
        <v>0</v>
      </c>
      <c r="E507" s="23"/>
      <c r="F507" s="93">
        <f>SUM(F499:F506)</f>
        <v>0</v>
      </c>
      <c r="G507" s="93">
        <f>SUM(G499:G506)</f>
        <v>0</v>
      </c>
    </row>
    <row r="508" spans="1:7" x14ac:dyDescent="0.25">
      <c r="A508" s="23" t="s">
        <v>1552</v>
      </c>
      <c r="B508" s="51" t="s">
        <v>650</v>
      </c>
      <c r="C508" s="96"/>
      <c r="D508" s="97"/>
      <c r="E508" s="23"/>
      <c r="F508" s="102" t="s">
        <v>1163</v>
      </c>
      <c r="G508" s="102" t="s">
        <v>1163</v>
      </c>
    </row>
    <row r="509" spans="1:7" x14ac:dyDescent="0.25">
      <c r="A509" s="23" t="s">
        <v>1553</v>
      </c>
      <c r="B509" s="51" t="s">
        <v>652</v>
      </c>
      <c r="C509" s="96"/>
      <c r="D509" s="97"/>
      <c r="E509" s="23"/>
      <c r="F509" s="102" t="s">
        <v>1163</v>
      </c>
      <c r="G509" s="102" t="s">
        <v>1163</v>
      </c>
    </row>
    <row r="510" spans="1:7" x14ac:dyDescent="0.25">
      <c r="A510" s="23" t="s">
        <v>1554</v>
      </c>
      <c r="B510" s="51" t="s">
        <v>654</v>
      </c>
      <c r="C510" s="96"/>
      <c r="D510" s="97"/>
      <c r="E510" s="23"/>
      <c r="F510" s="102" t="s">
        <v>1163</v>
      </c>
      <c r="G510" s="102" t="s">
        <v>1163</v>
      </c>
    </row>
    <row r="511" spans="1:7" x14ac:dyDescent="0.25">
      <c r="A511" s="23" t="s">
        <v>1692</v>
      </c>
      <c r="B511" s="51" t="s">
        <v>656</v>
      </c>
      <c r="C511" s="96"/>
      <c r="D511" s="97"/>
      <c r="E511" s="23"/>
      <c r="F511" s="102" t="s">
        <v>1163</v>
      </c>
      <c r="G511" s="102" t="s">
        <v>1163</v>
      </c>
    </row>
    <row r="512" spans="1:7" x14ac:dyDescent="0.25">
      <c r="A512" s="23" t="s">
        <v>1693</v>
      </c>
      <c r="B512" s="51" t="s">
        <v>658</v>
      </c>
      <c r="C512" s="96"/>
      <c r="D512" s="97"/>
      <c r="E512" s="23"/>
      <c r="F512" s="102" t="s">
        <v>1163</v>
      </c>
      <c r="G512" s="102" t="s">
        <v>1163</v>
      </c>
    </row>
    <row r="513" spans="1:7" x14ac:dyDescent="0.25">
      <c r="A513" s="23" t="s">
        <v>1694</v>
      </c>
      <c r="B513" s="51" t="s">
        <v>660</v>
      </c>
      <c r="C513" s="96"/>
      <c r="D513" s="97"/>
      <c r="E513" s="23"/>
      <c r="F513" s="102" t="s">
        <v>1163</v>
      </c>
      <c r="G513" s="102" t="s">
        <v>1163</v>
      </c>
    </row>
    <row r="514" spans="1:7" x14ac:dyDescent="0.25">
      <c r="A514" s="23" t="s">
        <v>1695</v>
      </c>
      <c r="B514" s="51"/>
      <c r="C514" s="23"/>
      <c r="D514" s="23"/>
      <c r="E514" s="23"/>
      <c r="F514" s="102"/>
      <c r="G514" s="102"/>
    </row>
    <row r="515" spans="1:7" x14ac:dyDescent="0.25">
      <c r="A515" s="23" t="s">
        <v>1696</v>
      </c>
      <c r="B515" s="51"/>
      <c r="C515" s="23"/>
      <c r="D515" s="23"/>
      <c r="E515" s="23"/>
      <c r="F515" s="102"/>
      <c r="G515" s="102"/>
    </row>
    <row r="516" spans="1:7" x14ac:dyDescent="0.25">
      <c r="A516" s="23" t="s">
        <v>1697</v>
      </c>
      <c r="B516" s="51"/>
      <c r="C516" s="23"/>
      <c r="D516" s="23"/>
      <c r="E516" s="23"/>
      <c r="F516" s="102"/>
      <c r="G516" s="93"/>
    </row>
    <row r="517" spans="1:7" x14ac:dyDescent="0.25">
      <c r="A517" s="42"/>
      <c r="B517" s="42" t="s">
        <v>1868</v>
      </c>
      <c r="C517" s="42" t="s">
        <v>716</v>
      </c>
      <c r="D517" s="42"/>
      <c r="E517" s="42"/>
      <c r="F517" s="42"/>
      <c r="G517" s="42"/>
    </row>
    <row r="518" spans="1:7" x14ac:dyDescent="0.25">
      <c r="A518" s="23" t="s">
        <v>1555</v>
      </c>
      <c r="B518" s="40" t="s">
        <v>717</v>
      </c>
      <c r="C518" s="130" t="s">
        <v>32</v>
      </c>
      <c r="D518" s="130"/>
      <c r="E518" s="23"/>
      <c r="F518" s="23"/>
      <c r="G518" s="23"/>
    </row>
    <row r="519" spans="1:7" x14ac:dyDescent="0.25">
      <c r="A519" s="23" t="s">
        <v>1556</v>
      </c>
      <c r="B519" s="40" t="s">
        <v>718</v>
      </c>
      <c r="C519" s="130" t="s">
        <v>32</v>
      </c>
      <c r="D519" s="130"/>
      <c r="E519" s="23"/>
      <c r="F519" s="23"/>
      <c r="G519" s="23"/>
    </row>
    <row r="520" spans="1:7" x14ac:dyDescent="0.25">
      <c r="A520" s="23" t="s">
        <v>1557</v>
      </c>
      <c r="B520" s="40" t="s">
        <v>719</v>
      </c>
      <c r="C520" s="130" t="s">
        <v>32</v>
      </c>
      <c r="D520" s="130"/>
      <c r="E520" s="23"/>
      <c r="F520" s="23"/>
      <c r="G520" s="23"/>
    </row>
    <row r="521" spans="1:7" x14ac:dyDescent="0.25">
      <c r="A521" s="23" t="s">
        <v>1558</v>
      </c>
      <c r="B521" s="40" t="s">
        <v>720</v>
      </c>
      <c r="C521" s="130" t="s">
        <v>32</v>
      </c>
      <c r="D521" s="130"/>
      <c r="E521" s="23"/>
      <c r="F521" s="23"/>
      <c r="G521" s="23"/>
    </row>
    <row r="522" spans="1:7" x14ac:dyDescent="0.25">
      <c r="A522" s="23" t="s">
        <v>1559</v>
      </c>
      <c r="B522" s="40" t="s">
        <v>721</v>
      </c>
      <c r="C522" s="130" t="s">
        <v>32</v>
      </c>
      <c r="D522" s="130"/>
      <c r="E522" s="23"/>
      <c r="F522" s="23"/>
      <c r="G522" s="23"/>
    </row>
    <row r="523" spans="1:7" x14ac:dyDescent="0.25">
      <c r="A523" s="23" t="s">
        <v>1560</v>
      </c>
      <c r="B523" s="40" t="s">
        <v>722</v>
      </c>
      <c r="C523" s="130" t="s">
        <v>32</v>
      </c>
      <c r="D523" s="130"/>
      <c r="E523" s="23"/>
      <c r="F523" s="23"/>
      <c r="G523" s="23"/>
    </row>
    <row r="524" spans="1:7" x14ac:dyDescent="0.25">
      <c r="A524" s="23" t="s">
        <v>1561</v>
      </c>
      <c r="B524" s="40" t="s">
        <v>723</v>
      </c>
      <c r="C524" s="130" t="s">
        <v>32</v>
      </c>
      <c r="D524" s="130"/>
      <c r="E524" s="23"/>
      <c r="F524" s="23"/>
      <c r="G524" s="23"/>
    </row>
    <row r="525" spans="1:7" x14ac:dyDescent="0.25">
      <c r="A525" s="23" t="s">
        <v>1562</v>
      </c>
      <c r="B525" s="40" t="s">
        <v>1681</v>
      </c>
      <c r="C525" s="130" t="s">
        <v>32</v>
      </c>
      <c r="D525" s="130"/>
      <c r="E525" s="23"/>
      <c r="F525" s="23"/>
      <c r="G525" s="23"/>
    </row>
    <row r="526" spans="1:7" x14ac:dyDescent="0.25">
      <c r="A526" s="23" t="s">
        <v>1563</v>
      </c>
      <c r="B526" s="40" t="s">
        <v>1682</v>
      </c>
      <c r="C526" s="130" t="s">
        <v>32</v>
      </c>
      <c r="D526" s="130"/>
      <c r="E526" s="23"/>
      <c r="F526" s="23"/>
      <c r="G526" s="23"/>
    </row>
    <row r="527" spans="1:7" x14ac:dyDescent="0.25">
      <c r="A527" s="23" t="s">
        <v>1564</v>
      </c>
      <c r="B527" s="40" t="s">
        <v>1683</v>
      </c>
      <c r="C527" s="130" t="s">
        <v>32</v>
      </c>
      <c r="D527" s="130"/>
      <c r="E527" s="23"/>
      <c r="F527" s="23"/>
      <c r="G527" s="23"/>
    </row>
    <row r="528" spans="1:7" x14ac:dyDescent="0.25">
      <c r="A528" s="23" t="s">
        <v>1596</v>
      </c>
      <c r="B528" s="40" t="s">
        <v>724</v>
      </c>
      <c r="C528" s="130" t="s">
        <v>32</v>
      </c>
      <c r="D528" s="130"/>
      <c r="E528" s="23"/>
      <c r="F528" s="23"/>
      <c r="G528" s="23"/>
    </row>
    <row r="529" spans="1:7" x14ac:dyDescent="0.25">
      <c r="A529" s="23" t="s">
        <v>1698</v>
      </c>
      <c r="B529" s="40" t="s">
        <v>2242</v>
      </c>
      <c r="C529" s="130" t="s">
        <v>32</v>
      </c>
      <c r="D529" s="130"/>
      <c r="E529" s="23"/>
      <c r="F529" s="23"/>
      <c r="G529" s="23"/>
    </row>
    <row r="530" spans="1:7" x14ac:dyDescent="0.25">
      <c r="A530" s="23" t="s">
        <v>1699</v>
      </c>
      <c r="B530" s="40" t="s">
        <v>88</v>
      </c>
      <c r="C530" s="130" t="s">
        <v>32</v>
      </c>
      <c r="D530" s="130"/>
      <c r="E530" s="23"/>
      <c r="F530" s="23"/>
      <c r="G530" s="23"/>
    </row>
    <row r="531" spans="1:7" x14ac:dyDescent="0.25">
      <c r="A531" s="23" t="s">
        <v>1700</v>
      </c>
      <c r="B531" s="51" t="s">
        <v>1684</v>
      </c>
      <c r="C531" s="130"/>
      <c r="D531" s="119"/>
      <c r="E531" s="23"/>
      <c r="F531" s="23"/>
      <c r="G531" s="23"/>
    </row>
    <row r="532" spans="1:7" x14ac:dyDescent="0.25">
      <c r="A532" s="23" t="s">
        <v>1701</v>
      </c>
      <c r="B532" s="51" t="s">
        <v>92</v>
      </c>
      <c r="C532" s="130"/>
      <c r="D532" s="119"/>
      <c r="E532" s="23"/>
      <c r="F532" s="23"/>
      <c r="G532" s="23"/>
    </row>
    <row r="533" spans="1:7" x14ac:dyDescent="0.25">
      <c r="A533" s="23" t="s">
        <v>1702</v>
      </c>
      <c r="B533" s="51" t="s">
        <v>92</v>
      </c>
      <c r="C533" s="130"/>
      <c r="D533" s="119"/>
      <c r="E533" s="23"/>
      <c r="F533" s="23"/>
      <c r="G533" s="23"/>
    </row>
    <row r="534" spans="1:7" x14ac:dyDescent="0.25">
      <c r="A534" s="23" t="s">
        <v>1869</v>
      </c>
      <c r="B534" s="51" t="s">
        <v>92</v>
      </c>
      <c r="C534" s="130"/>
      <c r="D534" s="119"/>
      <c r="E534" s="23"/>
      <c r="F534" s="23"/>
      <c r="G534" s="23"/>
    </row>
    <row r="535" spans="1:7" x14ac:dyDescent="0.25">
      <c r="A535" s="23" t="s">
        <v>1870</v>
      </c>
      <c r="B535" s="51" t="s">
        <v>92</v>
      </c>
      <c r="C535" s="130"/>
      <c r="D535" s="119"/>
      <c r="E535" s="23"/>
      <c r="F535" s="23"/>
      <c r="G535" s="23"/>
    </row>
    <row r="536" spans="1:7" x14ac:dyDescent="0.25">
      <c r="A536" s="23" t="s">
        <v>1871</v>
      </c>
      <c r="B536" s="51" t="s">
        <v>92</v>
      </c>
      <c r="C536" s="130"/>
      <c r="D536" s="119"/>
      <c r="E536" s="23"/>
      <c r="F536" s="23"/>
      <c r="G536" s="23"/>
    </row>
    <row r="537" spans="1:7" x14ac:dyDescent="0.25">
      <c r="A537" s="23" t="s">
        <v>1872</v>
      </c>
      <c r="B537" s="51" t="s">
        <v>92</v>
      </c>
      <c r="C537" s="130"/>
      <c r="D537" s="119"/>
      <c r="E537" s="23"/>
      <c r="F537" s="23"/>
      <c r="G537" s="23"/>
    </row>
    <row r="538" spans="1:7" x14ac:dyDescent="0.25">
      <c r="A538" s="23" t="s">
        <v>1873</v>
      </c>
      <c r="B538" s="51" t="s">
        <v>92</v>
      </c>
      <c r="C538" s="130"/>
      <c r="D538" s="119"/>
      <c r="E538" s="23"/>
      <c r="F538" s="23"/>
      <c r="G538" s="23"/>
    </row>
    <row r="539" spans="1:7" x14ac:dyDescent="0.25">
      <c r="A539" s="23" t="s">
        <v>1874</v>
      </c>
      <c r="B539" s="51" t="s">
        <v>92</v>
      </c>
      <c r="C539" s="130"/>
      <c r="D539" s="119"/>
      <c r="E539" s="23"/>
      <c r="F539" s="23"/>
      <c r="G539" s="23"/>
    </row>
    <row r="540" spans="1:7" x14ac:dyDescent="0.25">
      <c r="A540" s="23" t="s">
        <v>1875</v>
      </c>
      <c r="B540" s="51" t="s">
        <v>92</v>
      </c>
      <c r="C540" s="130"/>
      <c r="D540" s="119"/>
      <c r="E540" s="23"/>
      <c r="F540" s="23"/>
      <c r="G540" s="23"/>
    </row>
    <row r="541" spans="1:7" x14ac:dyDescent="0.25">
      <c r="A541" s="23" t="s">
        <v>1876</v>
      </c>
      <c r="B541" s="51" t="s">
        <v>92</v>
      </c>
      <c r="C541" s="130"/>
      <c r="D541" s="119"/>
      <c r="E541" s="23"/>
      <c r="F541" s="23"/>
      <c r="G541" s="23"/>
    </row>
    <row r="542" spans="1:7" x14ac:dyDescent="0.25">
      <c r="A542" s="23" t="s">
        <v>1877</v>
      </c>
      <c r="B542" s="51" t="s">
        <v>92</v>
      </c>
      <c r="C542" s="130"/>
      <c r="D542" s="119"/>
      <c r="E542" s="23"/>
      <c r="F542" s="23"/>
      <c r="G542" s="21"/>
    </row>
    <row r="543" spans="1:7" x14ac:dyDescent="0.25">
      <c r="A543" s="23" t="s">
        <v>1878</v>
      </c>
      <c r="B543" s="51" t="s">
        <v>92</v>
      </c>
      <c r="C543" s="130"/>
      <c r="D543" s="119"/>
      <c r="E543" s="23"/>
      <c r="F543" s="23"/>
      <c r="G543" s="21"/>
    </row>
    <row r="544" spans="1:7" x14ac:dyDescent="0.25">
      <c r="A544" s="23" t="s">
        <v>1879</v>
      </c>
      <c r="B544" s="51" t="s">
        <v>92</v>
      </c>
      <c r="C544" s="130"/>
      <c r="D544" s="119"/>
      <c r="E544" s="23"/>
      <c r="F544" s="23"/>
      <c r="G544" s="21"/>
    </row>
    <row r="545" spans="1:7" x14ac:dyDescent="0.25">
      <c r="A545" s="42"/>
      <c r="B545" s="42" t="s">
        <v>1880</v>
      </c>
      <c r="C545" s="42" t="s">
        <v>59</v>
      </c>
      <c r="D545" s="42" t="s">
        <v>1152</v>
      </c>
      <c r="E545" s="42"/>
      <c r="F545" s="42" t="s">
        <v>432</v>
      </c>
      <c r="G545" s="42" t="s">
        <v>1460</v>
      </c>
    </row>
    <row r="546" spans="1:7" x14ac:dyDescent="0.25">
      <c r="A546" s="23" t="s">
        <v>1597</v>
      </c>
      <c r="B546" s="125" t="s">
        <v>524</v>
      </c>
      <c r="C546" s="119" t="s">
        <v>32</v>
      </c>
      <c r="D546" s="119" t="s">
        <v>32</v>
      </c>
      <c r="E546" s="29"/>
      <c r="F546" s="102" t="str">
        <f>IF($C$564=0,"",IF(C546="[for completion]","",IF(C546="","",C546/$C$564)))</f>
        <v/>
      </c>
      <c r="G546" s="102" t="str">
        <f>IF($D$564=0,"",IF(D546="[for completion]","",IF(D546="","",D546/$D$564)))</f>
        <v/>
      </c>
    </row>
    <row r="547" spans="1:7" x14ac:dyDescent="0.25">
      <c r="A547" s="23" t="s">
        <v>1598</v>
      </c>
      <c r="B547" s="125" t="s">
        <v>524</v>
      </c>
      <c r="C547" s="119" t="s">
        <v>32</v>
      </c>
      <c r="D547" s="119" t="s">
        <v>32</v>
      </c>
      <c r="E547" s="29"/>
      <c r="F547" s="102" t="str">
        <f t="shared" ref="F547:F563" si="22">IF($C$564=0,"",IF(C547="[for completion]","",IF(C547="","",C547/$C$564)))</f>
        <v/>
      </c>
      <c r="G547" s="102" t="str">
        <f t="shared" ref="G547:G563" si="23">IF($D$564=0,"",IF(D547="[for completion]","",IF(D547="","",D547/$D$564)))</f>
        <v/>
      </c>
    </row>
    <row r="548" spans="1:7" x14ac:dyDescent="0.25">
      <c r="A548" s="23" t="s">
        <v>1599</v>
      </c>
      <c r="B548" s="125" t="s">
        <v>524</v>
      </c>
      <c r="C548" s="119" t="s">
        <v>32</v>
      </c>
      <c r="D548" s="119" t="s">
        <v>32</v>
      </c>
      <c r="E548" s="29"/>
      <c r="F548" s="102" t="str">
        <f t="shared" si="22"/>
        <v/>
      </c>
      <c r="G548" s="102" t="str">
        <f t="shared" si="23"/>
        <v/>
      </c>
    </row>
    <row r="549" spans="1:7" x14ac:dyDescent="0.25">
      <c r="A549" s="23" t="s">
        <v>1600</v>
      </c>
      <c r="B549" s="125" t="s">
        <v>524</v>
      </c>
      <c r="C549" s="119" t="s">
        <v>32</v>
      </c>
      <c r="D549" s="119" t="s">
        <v>32</v>
      </c>
      <c r="E549" s="29"/>
      <c r="F549" s="102" t="str">
        <f t="shared" si="22"/>
        <v/>
      </c>
      <c r="G549" s="102" t="str">
        <f t="shared" si="23"/>
        <v/>
      </c>
    </row>
    <row r="550" spans="1:7" x14ac:dyDescent="0.25">
      <c r="A550" s="23" t="s">
        <v>1601</v>
      </c>
      <c r="B550" s="125" t="s">
        <v>524</v>
      </c>
      <c r="C550" s="119" t="s">
        <v>32</v>
      </c>
      <c r="D550" s="119" t="s">
        <v>32</v>
      </c>
      <c r="E550" s="29"/>
      <c r="F550" s="102" t="str">
        <f t="shared" si="22"/>
        <v/>
      </c>
      <c r="G550" s="102" t="str">
        <f t="shared" si="23"/>
        <v/>
      </c>
    </row>
    <row r="551" spans="1:7" x14ac:dyDescent="0.25">
      <c r="A551" s="23" t="s">
        <v>1703</v>
      </c>
      <c r="B551" s="125" t="s">
        <v>524</v>
      </c>
      <c r="C551" s="119" t="s">
        <v>32</v>
      </c>
      <c r="D551" s="119" t="s">
        <v>32</v>
      </c>
      <c r="E551" s="29"/>
      <c r="F551" s="102" t="str">
        <f t="shared" si="22"/>
        <v/>
      </c>
      <c r="G551" s="102" t="str">
        <f t="shared" si="23"/>
        <v/>
      </c>
    </row>
    <row r="552" spans="1:7" x14ac:dyDescent="0.25">
      <c r="A552" s="23" t="s">
        <v>1704</v>
      </c>
      <c r="B552" s="125" t="s">
        <v>524</v>
      </c>
      <c r="C552" s="119" t="s">
        <v>32</v>
      </c>
      <c r="D552" s="119" t="s">
        <v>32</v>
      </c>
      <c r="E552" s="29"/>
      <c r="F552" s="102" t="str">
        <f t="shared" si="22"/>
        <v/>
      </c>
      <c r="G552" s="102" t="str">
        <f t="shared" si="23"/>
        <v/>
      </c>
    </row>
    <row r="553" spans="1:7" x14ac:dyDescent="0.25">
      <c r="A553" s="23" t="s">
        <v>1705</v>
      </c>
      <c r="B553" s="125" t="s">
        <v>524</v>
      </c>
      <c r="C553" s="119" t="s">
        <v>32</v>
      </c>
      <c r="D553" s="119" t="s">
        <v>32</v>
      </c>
      <c r="E553" s="29"/>
      <c r="F553" s="102" t="str">
        <f t="shared" si="22"/>
        <v/>
      </c>
      <c r="G553" s="102" t="str">
        <f t="shared" si="23"/>
        <v/>
      </c>
    </row>
    <row r="554" spans="1:7" x14ac:dyDescent="0.25">
      <c r="A554" s="23" t="s">
        <v>1706</v>
      </c>
      <c r="B554" s="125" t="s">
        <v>524</v>
      </c>
      <c r="C554" s="119" t="s">
        <v>32</v>
      </c>
      <c r="D554" s="119" t="s">
        <v>32</v>
      </c>
      <c r="E554" s="29"/>
      <c r="F554" s="102" t="str">
        <f t="shared" si="22"/>
        <v/>
      </c>
      <c r="G554" s="102" t="str">
        <f t="shared" si="23"/>
        <v/>
      </c>
    </row>
    <row r="555" spans="1:7" x14ac:dyDescent="0.25">
      <c r="A555" s="23" t="s">
        <v>1707</v>
      </c>
      <c r="B555" s="125" t="s">
        <v>524</v>
      </c>
      <c r="C555" s="119" t="s">
        <v>32</v>
      </c>
      <c r="D555" s="119" t="s">
        <v>32</v>
      </c>
      <c r="E555" s="29"/>
      <c r="F555" s="102" t="str">
        <f t="shared" si="22"/>
        <v/>
      </c>
      <c r="G555" s="102" t="str">
        <f t="shared" si="23"/>
        <v/>
      </c>
    </row>
    <row r="556" spans="1:7" x14ac:dyDescent="0.25">
      <c r="A556" s="23" t="s">
        <v>1708</v>
      </c>
      <c r="B556" s="125" t="s">
        <v>524</v>
      </c>
      <c r="C556" s="119" t="s">
        <v>32</v>
      </c>
      <c r="D556" s="119" t="s">
        <v>32</v>
      </c>
      <c r="E556" s="29"/>
      <c r="F556" s="102" t="str">
        <f t="shared" si="22"/>
        <v/>
      </c>
      <c r="G556" s="102" t="str">
        <f t="shared" si="23"/>
        <v/>
      </c>
    </row>
    <row r="557" spans="1:7" x14ac:dyDescent="0.25">
      <c r="A557" s="23" t="s">
        <v>1709</v>
      </c>
      <c r="B557" s="125" t="s">
        <v>524</v>
      </c>
      <c r="C557" s="119" t="s">
        <v>32</v>
      </c>
      <c r="D557" s="119" t="s">
        <v>32</v>
      </c>
      <c r="E557" s="29"/>
      <c r="F557" s="102" t="str">
        <f t="shared" si="22"/>
        <v/>
      </c>
      <c r="G557" s="102" t="str">
        <f t="shared" si="23"/>
        <v/>
      </c>
    </row>
    <row r="558" spans="1:7" x14ac:dyDescent="0.25">
      <c r="A558" s="23" t="s">
        <v>1710</v>
      </c>
      <c r="B558" s="125" t="s">
        <v>524</v>
      </c>
      <c r="C558" s="119" t="s">
        <v>32</v>
      </c>
      <c r="D558" s="119" t="s">
        <v>32</v>
      </c>
      <c r="E558" s="29"/>
      <c r="F558" s="102" t="str">
        <f t="shared" si="22"/>
        <v/>
      </c>
      <c r="G558" s="102" t="str">
        <f t="shared" si="23"/>
        <v/>
      </c>
    </row>
    <row r="559" spans="1:7" x14ac:dyDescent="0.25">
      <c r="A559" s="23" t="s">
        <v>1711</v>
      </c>
      <c r="B559" s="125" t="s">
        <v>524</v>
      </c>
      <c r="C559" s="119" t="s">
        <v>32</v>
      </c>
      <c r="D559" s="119" t="s">
        <v>32</v>
      </c>
      <c r="E559" s="29"/>
      <c r="F559" s="102" t="str">
        <f t="shared" si="22"/>
        <v/>
      </c>
      <c r="G559" s="102" t="str">
        <f t="shared" si="23"/>
        <v/>
      </c>
    </row>
    <row r="560" spans="1:7" x14ac:dyDescent="0.25">
      <c r="A560" s="23" t="s">
        <v>1712</v>
      </c>
      <c r="B560" s="125" t="s">
        <v>524</v>
      </c>
      <c r="C560" s="119" t="s">
        <v>32</v>
      </c>
      <c r="D560" s="119" t="s">
        <v>32</v>
      </c>
      <c r="E560" s="29"/>
      <c r="F560" s="102" t="str">
        <f t="shared" si="22"/>
        <v/>
      </c>
      <c r="G560" s="102" t="str">
        <f t="shared" si="23"/>
        <v/>
      </c>
    </row>
    <row r="561" spans="1:7" x14ac:dyDescent="0.25">
      <c r="A561" s="23" t="s">
        <v>1713</v>
      </c>
      <c r="B561" s="125" t="s">
        <v>524</v>
      </c>
      <c r="C561" s="119" t="s">
        <v>32</v>
      </c>
      <c r="D561" s="119" t="s">
        <v>32</v>
      </c>
      <c r="E561" s="29"/>
      <c r="F561" s="102" t="str">
        <f t="shared" si="22"/>
        <v/>
      </c>
      <c r="G561" s="102" t="str">
        <f t="shared" si="23"/>
        <v/>
      </c>
    </row>
    <row r="562" spans="1:7" x14ac:dyDescent="0.25">
      <c r="A562" s="23" t="s">
        <v>1714</v>
      </c>
      <c r="B562" s="125" t="s">
        <v>524</v>
      </c>
      <c r="C562" s="119" t="s">
        <v>32</v>
      </c>
      <c r="D562" s="119" t="s">
        <v>32</v>
      </c>
      <c r="E562" s="29"/>
      <c r="F562" s="102" t="str">
        <f t="shared" si="22"/>
        <v/>
      </c>
      <c r="G562" s="102" t="str">
        <f t="shared" si="23"/>
        <v/>
      </c>
    </row>
    <row r="563" spans="1:7" x14ac:dyDescent="0.25">
      <c r="A563" s="23" t="s">
        <v>1715</v>
      </c>
      <c r="B563" s="40" t="s">
        <v>1543</v>
      </c>
      <c r="C563" s="119" t="s">
        <v>32</v>
      </c>
      <c r="D563" s="119" t="s">
        <v>32</v>
      </c>
      <c r="E563" s="29"/>
      <c r="F563" s="102" t="str">
        <f t="shared" si="22"/>
        <v/>
      </c>
      <c r="G563" s="102" t="str">
        <f t="shared" si="23"/>
        <v/>
      </c>
    </row>
    <row r="564" spans="1:7" x14ac:dyDescent="0.25">
      <c r="A564" s="23" t="s">
        <v>1716</v>
      </c>
      <c r="B564" s="40" t="s">
        <v>90</v>
      </c>
      <c r="C564" s="96">
        <f>SUM(C546:C563)</f>
        <v>0</v>
      </c>
      <c r="D564" s="97">
        <f>SUM(D546:D563)</f>
        <v>0</v>
      </c>
      <c r="E564" s="29"/>
      <c r="F564" s="93">
        <f>SUM(F546:F563)</f>
        <v>0</v>
      </c>
      <c r="G564" s="93">
        <f>SUM(G546:G563)</f>
        <v>0</v>
      </c>
    </row>
    <row r="565" spans="1:7" x14ac:dyDescent="0.25">
      <c r="A565" s="23" t="s">
        <v>1881</v>
      </c>
      <c r="B565" s="40"/>
      <c r="C565" s="23"/>
      <c r="D565" s="23"/>
      <c r="E565" s="29"/>
      <c r="F565" s="29"/>
      <c r="G565" s="29"/>
    </row>
    <row r="566" spans="1:7" x14ac:dyDescent="0.25">
      <c r="A566" s="23" t="s">
        <v>1882</v>
      </c>
      <c r="B566" s="40"/>
      <c r="C566" s="23"/>
      <c r="D566" s="23"/>
      <c r="E566" s="29"/>
      <c r="F566" s="29"/>
      <c r="G566" s="29"/>
    </row>
    <row r="567" spans="1:7" x14ac:dyDescent="0.25">
      <c r="A567" s="23" t="s">
        <v>1883</v>
      </c>
      <c r="B567" s="40"/>
      <c r="C567" s="23"/>
      <c r="D567" s="23"/>
      <c r="E567" s="29"/>
      <c r="F567" s="29"/>
      <c r="G567" s="29"/>
    </row>
    <row r="568" spans="1:7" x14ac:dyDescent="0.25">
      <c r="A568" s="42"/>
      <c r="B568" s="42" t="s">
        <v>1884</v>
      </c>
      <c r="C568" s="42" t="s">
        <v>59</v>
      </c>
      <c r="D568" s="42" t="s">
        <v>1152</v>
      </c>
      <c r="E568" s="42"/>
      <c r="F568" s="42" t="s">
        <v>432</v>
      </c>
      <c r="G568" s="42" t="s">
        <v>1762</v>
      </c>
    </row>
    <row r="569" spans="1:7" x14ac:dyDescent="0.25">
      <c r="A569" s="23" t="s">
        <v>1717</v>
      </c>
      <c r="B569" s="125" t="s">
        <v>524</v>
      </c>
      <c r="C569" s="120" t="s">
        <v>32</v>
      </c>
      <c r="D569" s="131" t="s">
        <v>32</v>
      </c>
      <c r="E569" s="29"/>
      <c r="F569" s="102" t="str">
        <f>IF($C$587=0,"",IF(C569="[for completion]","",IF(C569="","",C569/$C$587)))</f>
        <v/>
      </c>
      <c r="G569" s="102" t="str">
        <f>IF($D$587=0,"",IF(D569="[for completion]","",IF(D569="","",D569/$D$587)))</f>
        <v/>
      </c>
    </row>
    <row r="570" spans="1:7" x14ac:dyDescent="0.25">
      <c r="A570" s="23" t="s">
        <v>1718</v>
      </c>
      <c r="B570" s="125" t="s">
        <v>524</v>
      </c>
      <c r="C570" s="120" t="s">
        <v>32</v>
      </c>
      <c r="D570" s="131" t="s">
        <v>32</v>
      </c>
      <c r="E570" s="29"/>
      <c r="F570" s="102" t="str">
        <f t="shared" ref="F570:F586" si="24">IF($C$587=0,"",IF(C570="[for completion]","",IF(C570="","",C570/$C$587)))</f>
        <v/>
      </c>
      <c r="G570" s="102" t="str">
        <f t="shared" ref="G570:G586" si="25">IF($D$587=0,"",IF(D570="[for completion]","",IF(D570="","",D570/$D$587)))</f>
        <v/>
      </c>
    </row>
    <row r="571" spans="1:7" x14ac:dyDescent="0.25">
      <c r="A571" s="23" t="s">
        <v>1719</v>
      </c>
      <c r="B571" s="125" t="s">
        <v>524</v>
      </c>
      <c r="C571" s="120" t="s">
        <v>32</v>
      </c>
      <c r="D571" s="131" t="s">
        <v>32</v>
      </c>
      <c r="E571" s="29"/>
      <c r="F571" s="102" t="str">
        <f t="shared" si="24"/>
        <v/>
      </c>
      <c r="G571" s="102" t="str">
        <f t="shared" si="25"/>
        <v/>
      </c>
    </row>
    <row r="572" spans="1:7" x14ac:dyDescent="0.25">
      <c r="A572" s="23" t="s">
        <v>1720</v>
      </c>
      <c r="B572" s="125" t="s">
        <v>524</v>
      </c>
      <c r="C572" s="120" t="s">
        <v>32</v>
      </c>
      <c r="D572" s="131" t="s">
        <v>32</v>
      </c>
      <c r="E572" s="29"/>
      <c r="F572" s="102" t="str">
        <f t="shared" si="24"/>
        <v/>
      </c>
      <c r="G572" s="102" t="str">
        <f t="shared" si="25"/>
        <v/>
      </c>
    </row>
    <row r="573" spans="1:7" x14ac:dyDescent="0.25">
      <c r="A573" s="23" t="s">
        <v>1721</v>
      </c>
      <c r="B573" s="125" t="s">
        <v>524</v>
      </c>
      <c r="C573" s="120" t="s">
        <v>32</v>
      </c>
      <c r="D573" s="131" t="s">
        <v>32</v>
      </c>
      <c r="E573" s="29"/>
      <c r="F573" s="102" t="str">
        <f t="shared" si="24"/>
        <v/>
      </c>
      <c r="G573" s="102" t="str">
        <f t="shared" si="25"/>
        <v/>
      </c>
    </row>
    <row r="574" spans="1:7" x14ac:dyDescent="0.25">
      <c r="A574" s="23" t="s">
        <v>1722</v>
      </c>
      <c r="B574" s="125" t="s">
        <v>524</v>
      </c>
      <c r="C574" s="120" t="s">
        <v>32</v>
      </c>
      <c r="D574" s="131" t="s">
        <v>32</v>
      </c>
      <c r="E574" s="29"/>
      <c r="F574" s="102" t="str">
        <f t="shared" si="24"/>
        <v/>
      </c>
      <c r="G574" s="102" t="str">
        <f t="shared" si="25"/>
        <v/>
      </c>
    </row>
    <row r="575" spans="1:7" x14ac:dyDescent="0.25">
      <c r="A575" s="23" t="s">
        <v>1723</v>
      </c>
      <c r="B575" s="125" t="s">
        <v>524</v>
      </c>
      <c r="C575" s="120" t="s">
        <v>32</v>
      </c>
      <c r="D575" s="131" t="s">
        <v>32</v>
      </c>
      <c r="E575" s="29"/>
      <c r="F575" s="102" t="str">
        <f t="shared" si="24"/>
        <v/>
      </c>
      <c r="G575" s="102" t="str">
        <f t="shared" si="25"/>
        <v/>
      </c>
    </row>
    <row r="576" spans="1:7" x14ac:dyDescent="0.25">
      <c r="A576" s="23" t="s">
        <v>1724</v>
      </c>
      <c r="B576" s="125" t="s">
        <v>524</v>
      </c>
      <c r="C576" s="120" t="s">
        <v>32</v>
      </c>
      <c r="D576" s="131" t="s">
        <v>32</v>
      </c>
      <c r="E576" s="29"/>
      <c r="F576" s="102" t="str">
        <f t="shared" si="24"/>
        <v/>
      </c>
      <c r="G576" s="102" t="str">
        <f t="shared" si="25"/>
        <v/>
      </c>
    </row>
    <row r="577" spans="1:7" x14ac:dyDescent="0.25">
      <c r="A577" s="23" t="s">
        <v>1725</v>
      </c>
      <c r="B577" s="125" t="s">
        <v>524</v>
      </c>
      <c r="C577" s="120" t="s">
        <v>32</v>
      </c>
      <c r="D577" s="131" t="s">
        <v>32</v>
      </c>
      <c r="E577" s="29"/>
      <c r="F577" s="102" t="str">
        <f t="shared" si="24"/>
        <v/>
      </c>
      <c r="G577" s="102" t="str">
        <f t="shared" si="25"/>
        <v/>
      </c>
    </row>
    <row r="578" spans="1:7" x14ac:dyDescent="0.25">
      <c r="A578" s="23" t="s">
        <v>1726</v>
      </c>
      <c r="B578" s="125" t="s">
        <v>524</v>
      </c>
      <c r="C578" s="120" t="s">
        <v>32</v>
      </c>
      <c r="D578" s="131" t="s">
        <v>32</v>
      </c>
      <c r="E578" s="29"/>
      <c r="F578" s="102" t="str">
        <f t="shared" si="24"/>
        <v/>
      </c>
      <c r="G578" s="102" t="str">
        <f t="shared" si="25"/>
        <v/>
      </c>
    </row>
    <row r="579" spans="1:7" x14ac:dyDescent="0.25">
      <c r="A579" s="23" t="s">
        <v>1727</v>
      </c>
      <c r="B579" s="125" t="s">
        <v>524</v>
      </c>
      <c r="C579" s="120" t="s">
        <v>32</v>
      </c>
      <c r="D579" s="131" t="s">
        <v>32</v>
      </c>
      <c r="E579" s="29"/>
      <c r="F579" s="102" t="str">
        <f t="shared" si="24"/>
        <v/>
      </c>
      <c r="G579" s="102" t="str">
        <f t="shared" si="25"/>
        <v/>
      </c>
    </row>
    <row r="580" spans="1:7" x14ac:dyDescent="0.25">
      <c r="A580" s="23" t="s">
        <v>1885</v>
      </c>
      <c r="B580" s="125" t="s">
        <v>524</v>
      </c>
      <c r="C580" s="120" t="s">
        <v>32</v>
      </c>
      <c r="D580" s="131" t="s">
        <v>32</v>
      </c>
      <c r="E580" s="29"/>
      <c r="F580" s="102" t="str">
        <f t="shared" si="24"/>
        <v/>
      </c>
      <c r="G580" s="102" t="str">
        <f t="shared" si="25"/>
        <v/>
      </c>
    </row>
    <row r="581" spans="1:7" x14ac:dyDescent="0.25">
      <c r="A581" s="23" t="s">
        <v>1886</v>
      </c>
      <c r="B581" s="125" t="s">
        <v>524</v>
      </c>
      <c r="C581" s="120" t="s">
        <v>32</v>
      </c>
      <c r="D581" s="131" t="s">
        <v>32</v>
      </c>
      <c r="E581" s="29"/>
      <c r="F581" s="102" t="str">
        <f t="shared" si="24"/>
        <v/>
      </c>
      <c r="G581" s="102" t="str">
        <f t="shared" si="25"/>
        <v/>
      </c>
    </row>
    <row r="582" spans="1:7" x14ac:dyDescent="0.25">
      <c r="A582" s="23" t="s">
        <v>1887</v>
      </c>
      <c r="B582" s="125" t="s">
        <v>524</v>
      </c>
      <c r="C582" s="120" t="s">
        <v>32</v>
      </c>
      <c r="D582" s="131" t="s">
        <v>32</v>
      </c>
      <c r="E582" s="29"/>
      <c r="F582" s="102" t="str">
        <f t="shared" si="24"/>
        <v/>
      </c>
      <c r="G582" s="102" t="str">
        <f t="shared" si="25"/>
        <v/>
      </c>
    </row>
    <row r="583" spans="1:7" x14ac:dyDescent="0.25">
      <c r="A583" s="23" t="s">
        <v>1888</v>
      </c>
      <c r="B583" s="125" t="s">
        <v>524</v>
      </c>
      <c r="C583" s="120" t="s">
        <v>32</v>
      </c>
      <c r="D583" s="131" t="s">
        <v>32</v>
      </c>
      <c r="E583" s="29"/>
      <c r="F583" s="102" t="str">
        <f t="shared" si="24"/>
        <v/>
      </c>
      <c r="G583" s="102" t="str">
        <f t="shared" si="25"/>
        <v/>
      </c>
    </row>
    <row r="584" spans="1:7" x14ac:dyDescent="0.25">
      <c r="A584" s="23" t="s">
        <v>1889</v>
      </c>
      <c r="B584" s="125" t="s">
        <v>524</v>
      </c>
      <c r="C584" s="120" t="s">
        <v>32</v>
      </c>
      <c r="D584" s="131" t="s">
        <v>32</v>
      </c>
      <c r="E584" s="29"/>
      <c r="F584" s="102" t="str">
        <f t="shared" si="24"/>
        <v/>
      </c>
      <c r="G584" s="102" t="str">
        <f t="shared" si="25"/>
        <v/>
      </c>
    </row>
    <row r="585" spans="1:7" x14ac:dyDescent="0.25">
      <c r="A585" s="23" t="s">
        <v>1890</v>
      </c>
      <c r="B585" s="125" t="s">
        <v>524</v>
      </c>
      <c r="C585" s="120" t="s">
        <v>32</v>
      </c>
      <c r="D585" s="131" t="s">
        <v>32</v>
      </c>
      <c r="E585" s="29"/>
      <c r="F585" s="102" t="str">
        <f t="shared" si="24"/>
        <v/>
      </c>
      <c r="G585" s="102" t="str">
        <f t="shared" si="25"/>
        <v/>
      </c>
    </row>
    <row r="586" spans="1:7" x14ac:dyDescent="0.25">
      <c r="A586" s="23" t="s">
        <v>1891</v>
      </c>
      <c r="B586" s="40" t="s">
        <v>1543</v>
      </c>
      <c r="C586" s="120" t="s">
        <v>32</v>
      </c>
      <c r="D586" s="131" t="s">
        <v>32</v>
      </c>
      <c r="E586" s="29"/>
      <c r="F586" s="102" t="str">
        <f t="shared" si="24"/>
        <v/>
      </c>
      <c r="G586" s="102" t="str">
        <f t="shared" si="25"/>
        <v/>
      </c>
    </row>
    <row r="587" spans="1:7" x14ac:dyDescent="0.25">
      <c r="A587" s="23" t="s">
        <v>1892</v>
      </c>
      <c r="B587" s="40" t="s">
        <v>90</v>
      </c>
      <c r="C587" s="96">
        <f>SUM(C569:C586)</f>
        <v>0</v>
      </c>
      <c r="D587" s="97">
        <f>SUM(D569:D586)</f>
        <v>0</v>
      </c>
      <c r="E587" s="29"/>
      <c r="F587" s="93">
        <f>SUM(F569:F586)</f>
        <v>0</v>
      </c>
      <c r="G587" s="93">
        <f>SUM(G569:G586)</f>
        <v>0</v>
      </c>
    </row>
    <row r="588" spans="1:7" x14ac:dyDescent="0.25">
      <c r="A588" s="42"/>
      <c r="B588" s="42" t="s">
        <v>1905</v>
      </c>
      <c r="C588" s="42" t="s">
        <v>59</v>
      </c>
      <c r="D588" s="42" t="s">
        <v>1152</v>
      </c>
      <c r="E588" s="42"/>
      <c r="F588" s="42" t="s">
        <v>432</v>
      </c>
      <c r="G588" s="42" t="s">
        <v>1460</v>
      </c>
    </row>
    <row r="589" spans="1:7" x14ac:dyDescent="0.25">
      <c r="A589" s="23" t="s">
        <v>1728</v>
      </c>
      <c r="B589" s="40" t="s">
        <v>1143</v>
      </c>
      <c r="C589" s="119" t="s">
        <v>32</v>
      </c>
      <c r="D589" s="119" t="s">
        <v>32</v>
      </c>
      <c r="E589" s="29"/>
      <c r="F589" s="102" t="str">
        <f t="shared" ref="F589:F596" si="26">IF($C$602=0,"",IF(C589="[for completion]","",IF(C589="","",C589/$C$602)))</f>
        <v/>
      </c>
      <c r="G589" s="102" t="str">
        <f t="shared" ref="G589:G596" si="27">IF($D$602=0,"",IF(D589="[for completion]","",IF(D589="","",D589/$D$602)))</f>
        <v/>
      </c>
    </row>
    <row r="590" spans="1:7" x14ac:dyDescent="0.25">
      <c r="A590" s="23" t="s">
        <v>1729</v>
      </c>
      <c r="B590" s="40" t="s">
        <v>1144</v>
      </c>
      <c r="C590" s="119" t="s">
        <v>32</v>
      </c>
      <c r="D590" s="119" t="s">
        <v>32</v>
      </c>
      <c r="E590" s="29"/>
      <c r="F590" s="102" t="str">
        <f t="shared" si="26"/>
        <v/>
      </c>
      <c r="G590" s="102" t="str">
        <f t="shared" si="27"/>
        <v/>
      </c>
    </row>
    <row r="591" spans="1:7" x14ac:dyDescent="0.25">
      <c r="A591" s="23" t="s">
        <v>1730</v>
      </c>
      <c r="B591" s="40" t="s">
        <v>1781</v>
      </c>
      <c r="C591" s="119" t="s">
        <v>32</v>
      </c>
      <c r="D591" s="119" t="s">
        <v>32</v>
      </c>
      <c r="E591" s="29"/>
      <c r="F591" s="102" t="str">
        <f t="shared" si="26"/>
        <v/>
      </c>
      <c r="G591" s="102" t="str">
        <f t="shared" si="27"/>
        <v/>
      </c>
    </row>
    <row r="592" spans="1:7" x14ac:dyDescent="0.25">
      <c r="A592" s="23" t="s">
        <v>1731</v>
      </c>
      <c r="B592" s="40" t="s">
        <v>1145</v>
      </c>
      <c r="C592" s="119" t="s">
        <v>32</v>
      </c>
      <c r="D592" s="119" t="s">
        <v>32</v>
      </c>
      <c r="E592" s="29"/>
      <c r="F592" s="102" t="str">
        <f t="shared" si="26"/>
        <v/>
      </c>
      <c r="G592" s="102" t="str">
        <f t="shared" si="27"/>
        <v/>
      </c>
    </row>
    <row r="593" spans="1:7" x14ac:dyDescent="0.25">
      <c r="A593" s="23" t="s">
        <v>1732</v>
      </c>
      <c r="B593" s="40" t="s">
        <v>1146</v>
      </c>
      <c r="C593" s="119" t="s">
        <v>32</v>
      </c>
      <c r="D593" s="119" t="s">
        <v>32</v>
      </c>
      <c r="E593" s="29"/>
      <c r="F593" s="102" t="str">
        <f t="shared" si="26"/>
        <v/>
      </c>
      <c r="G593" s="102" t="str">
        <f t="shared" si="27"/>
        <v/>
      </c>
    </row>
    <row r="594" spans="1:7" x14ac:dyDescent="0.25">
      <c r="A594" s="23" t="s">
        <v>1893</v>
      </c>
      <c r="B594" s="40" t="s">
        <v>1147</v>
      </c>
      <c r="C594" s="119" t="s">
        <v>32</v>
      </c>
      <c r="D594" s="119" t="s">
        <v>32</v>
      </c>
      <c r="E594" s="29"/>
      <c r="F594" s="102" t="str">
        <f t="shared" si="26"/>
        <v/>
      </c>
      <c r="G594" s="102" t="str">
        <f t="shared" si="27"/>
        <v/>
      </c>
    </row>
    <row r="595" spans="1:7" x14ac:dyDescent="0.25">
      <c r="A595" s="23" t="s">
        <v>1894</v>
      </c>
      <c r="B595" s="40" t="s">
        <v>1148</v>
      </c>
      <c r="C595" s="119" t="s">
        <v>32</v>
      </c>
      <c r="D595" s="119" t="s">
        <v>32</v>
      </c>
      <c r="E595" s="29"/>
      <c r="F595" s="102" t="str">
        <f t="shared" si="26"/>
        <v/>
      </c>
      <c r="G595" s="102" t="str">
        <f t="shared" si="27"/>
        <v/>
      </c>
    </row>
    <row r="596" spans="1:7" x14ac:dyDescent="0.25">
      <c r="A596" s="23" t="s">
        <v>1895</v>
      </c>
      <c r="B596" s="40" t="s">
        <v>1149</v>
      </c>
      <c r="C596" s="119" t="s">
        <v>32</v>
      </c>
      <c r="D596" s="119" t="s">
        <v>32</v>
      </c>
      <c r="E596" s="29"/>
      <c r="F596" s="102" t="str">
        <f t="shared" si="26"/>
        <v/>
      </c>
      <c r="G596" s="102" t="str">
        <f t="shared" si="27"/>
        <v/>
      </c>
    </row>
    <row r="597" spans="1:7" x14ac:dyDescent="0.25">
      <c r="A597" s="23" t="s">
        <v>1896</v>
      </c>
      <c r="B597" s="40" t="s">
        <v>2154</v>
      </c>
      <c r="C597" s="96" t="s">
        <v>32</v>
      </c>
      <c r="D597" s="23" t="s">
        <v>32</v>
      </c>
      <c r="E597" s="29"/>
      <c r="F597" s="102" t="str">
        <f>IF($C$602=0,"",IF(C597="[for completion]","",IF(C597="","",C597/$C$602)))</f>
        <v/>
      </c>
      <c r="G597" s="102" t="str">
        <f>IF($D$602=0,"",IF(D597="[for completion]","",IF(D597="","",D597/$D$602)))</f>
        <v/>
      </c>
    </row>
    <row r="598" spans="1:7" x14ac:dyDescent="0.25">
      <c r="A598" s="23" t="s">
        <v>1897</v>
      </c>
      <c r="B598" s="23" t="s">
        <v>2157</v>
      </c>
      <c r="C598" s="96" t="s">
        <v>32</v>
      </c>
      <c r="D598" s="23" t="s">
        <v>32</v>
      </c>
      <c r="F598" s="102" t="str">
        <f>IF($C$602=0,"",IF(C598="[for completion]","",IF(C598="","",C598/$C$602)))</f>
        <v/>
      </c>
      <c r="G598" s="102" t="str">
        <f>IF($D$602=0,"",IF(D598="[for completion]","",IF(D598="","",D598/$D$602)))</f>
        <v/>
      </c>
    </row>
    <row r="599" spans="1:7" x14ac:dyDescent="0.25">
      <c r="A599" s="23" t="s">
        <v>1898</v>
      </c>
      <c r="B599" s="23" t="s">
        <v>2155</v>
      </c>
      <c r="C599" s="96" t="s">
        <v>32</v>
      </c>
      <c r="D599" s="23" t="s">
        <v>32</v>
      </c>
      <c r="F599" s="102" t="str">
        <f>IF($C$602=0,"",IF(C599="[for completion]","",IF(C599="","",C599/$C$602)))</f>
        <v/>
      </c>
      <c r="G599" s="102" t="str">
        <f>IF($D$602=0,"",IF(D599="[for completion]","",IF(D599="","",D599/$D$602)))</f>
        <v/>
      </c>
    </row>
    <row r="600" spans="1:7" x14ac:dyDescent="0.25">
      <c r="A600" s="23" t="s">
        <v>2192</v>
      </c>
      <c r="B600" s="40" t="s">
        <v>2156</v>
      </c>
      <c r="C600" s="96" t="s">
        <v>32</v>
      </c>
      <c r="D600" s="23" t="s">
        <v>32</v>
      </c>
      <c r="E600" s="29"/>
      <c r="F600" s="102" t="str">
        <f>IF($C$602=0,"",IF(C600="[for completion]","",IF(C600="","",C600/$C$602)))</f>
        <v/>
      </c>
      <c r="G600" s="102" t="str">
        <f>IF($D$602=0,"",IF(D600="[for completion]","",IF(D600="","",D600/$D$602)))</f>
        <v/>
      </c>
    </row>
    <row r="601" spans="1:7" x14ac:dyDescent="0.25">
      <c r="A601" s="23" t="s">
        <v>2193</v>
      </c>
      <c r="B601" s="40" t="s">
        <v>1543</v>
      </c>
      <c r="C601" s="119" t="s">
        <v>32</v>
      </c>
      <c r="D601" s="119" t="s">
        <v>32</v>
      </c>
      <c r="E601" s="29"/>
      <c r="F601" s="102" t="str">
        <f>IF($C$602=0,"",IF(C601="[for completion]","",IF(C601="","",C601/$C$602)))</f>
        <v/>
      </c>
      <c r="G601" s="102" t="str">
        <f>IF($D$602=0,"",IF(D601="[for completion]","",IF(D601="","",D601/$D$602)))</f>
        <v/>
      </c>
    </row>
    <row r="602" spans="1:7" x14ac:dyDescent="0.25">
      <c r="A602" s="23" t="s">
        <v>2194</v>
      </c>
      <c r="B602" s="40" t="s">
        <v>90</v>
      </c>
      <c r="C602" s="96">
        <f>SUM(C589:C601)</f>
        <v>0</v>
      </c>
      <c r="D602" s="97">
        <f>SUM(D589:D601)</f>
        <v>0</v>
      </c>
      <c r="E602" s="29"/>
      <c r="F602" s="93">
        <f>SUM(F589:F601)</f>
        <v>0</v>
      </c>
      <c r="G602" s="93">
        <f>SUM(G589:G601)</f>
        <v>0</v>
      </c>
    </row>
    <row r="603" spans="1:7" x14ac:dyDescent="0.25">
      <c r="A603" s="23" t="s">
        <v>2195</v>
      </c>
    </row>
    <row r="604" spans="1:7" x14ac:dyDescent="0.25">
      <c r="A604" s="23" t="s">
        <v>2196</v>
      </c>
    </row>
    <row r="605" spans="1:7" x14ac:dyDescent="0.25">
      <c r="A605" s="23" t="s">
        <v>2197</v>
      </c>
    </row>
    <row r="606" spans="1:7" x14ac:dyDescent="0.25">
      <c r="A606" s="23" t="s">
        <v>2198</v>
      </c>
      <c r="B606" s="40"/>
      <c r="C606" s="96"/>
      <c r="D606" s="97"/>
      <c r="E606" s="29"/>
      <c r="F606" s="93"/>
      <c r="G606" s="93"/>
    </row>
    <row r="607" spans="1:7" x14ac:dyDescent="0.25">
      <c r="A607" s="23" t="s">
        <v>2199</v>
      </c>
      <c r="B607" s="40"/>
      <c r="C607" s="96"/>
      <c r="D607" s="97"/>
      <c r="E607" s="29"/>
      <c r="F607" s="93"/>
      <c r="G607" s="93"/>
    </row>
    <row r="608" spans="1:7" x14ac:dyDescent="0.25">
      <c r="A608" s="23" t="s">
        <v>2200</v>
      </c>
      <c r="B608" s="40"/>
      <c r="C608" s="96"/>
      <c r="D608" s="97"/>
      <c r="E608" s="29"/>
      <c r="F608" s="93"/>
      <c r="G608" s="93"/>
    </row>
    <row r="609" spans="1:7" x14ac:dyDescent="0.25">
      <c r="A609" s="23" t="s">
        <v>2201</v>
      </c>
      <c r="B609" s="40"/>
      <c r="C609" s="96"/>
      <c r="D609" s="97"/>
      <c r="E609" s="29"/>
      <c r="F609" s="93"/>
      <c r="G609" s="93"/>
    </row>
    <row r="610" spans="1:7" x14ac:dyDescent="0.25">
      <c r="A610" s="23" t="s">
        <v>2202</v>
      </c>
      <c r="B610" s="40"/>
      <c r="C610" s="96"/>
      <c r="D610" s="97"/>
      <c r="E610" s="29"/>
      <c r="F610" s="93"/>
      <c r="G610" s="93"/>
    </row>
    <row r="611" spans="1:7" x14ac:dyDescent="0.25">
      <c r="A611" s="23" t="s">
        <v>2203</v>
      </c>
    </row>
    <row r="612" spans="1:7" x14ac:dyDescent="0.25">
      <c r="A612" s="23" t="s">
        <v>2204</v>
      </c>
    </row>
    <row r="613" spans="1:7" x14ac:dyDescent="0.25">
      <c r="A613" s="42"/>
      <c r="B613" s="42" t="s">
        <v>1904</v>
      </c>
      <c r="C613" s="42" t="s">
        <v>59</v>
      </c>
      <c r="D613" s="42" t="s">
        <v>1152</v>
      </c>
      <c r="E613" s="42"/>
      <c r="F613" s="42" t="s">
        <v>432</v>
      </c>
      <c r="G613" s="42" t="s">
        <v>1460</v>
      </c>
    </row>
    <row r="614" spans="1:7" x14ac:dyDescent="0.25">
      <c r="A614" s="23" t="s">
        <v>1899</v>
      </c>
      <c r="B614" s="40" t="s">
        <v>1734</v>
      </c>
      <c r="C614" s="119" t="s">
        <v>32</v>
      </c>
      <c r="D614" s="119" t="s">
        <v>32</v>
      </c>
      <c r="E614" s="29"/>
      <c r="F614" s="102" t="str">
        <f>IF($C$618=0,"",IF(C614="[for completion]","",IF(C614="","",C614/$C$618)))</f>
        <v/>
      </c>
      <c r="G614" s="102" t="str">
        <f>IF($D$618=0,"",IF(D614="[for completion]","",IF(D614="","",D614/$D$618)))</f>
        <v/>
      </c>
    </row>
    <row r="615" spans="1:7" x14ac:dyDescent="0.25">
      <c r="A615" s="23" t="s">
        <v>1900</v>
      </c>
      <c r="B615" s="115" t="s">
        <v>1733</v>
      </c>
      <c r="C615" s="119" t="s">
        <v>32</v>
      </c>
      <c r="D615" s="119" t="s">
        <v>32</v>
      </c>
      <c r="E615" s="29"/>
      <c r="F615" s="29"/>
      <c r="G615" s="102" t="str">
        <f>IF($D$618=0,"",IF(D615="[for completion]","",IF(D615="","",D615/$D$618)))</f>
        <v/>
      </c>
    </row>
    <row r="616" spans="1:7" x14ac:dyDescent="0.25">
      <c r="A616" s="23" t="s">
        <v>1901</v>
      </c>
      <c r="B616" s="40" t="s">
        <v>1151</v>
      </c>
      <c r="C616" s="119" t="s">
        <v>32</v>
      </c>
      <c r="D616" s="119" t="s">
        <v>32</v>
      </c>
      <c r="E616" s="29"/>
      <c r="F616" s="29"/>
      <c r="G616" s="102" t="str">
        <f>IF($D$618=0,"",IF(D616="[for completion]","",IF(D616="","",D616/$D$618)))</f>
        <v/>
      </c>
    </row>
    <row r="617" spans="1:7" x14ac:dyDescent="0.25">
      <c r="A617" s="23" t="s">
        <v>1902</v>
      </c>
      <c r="B617" s="23" t="s">
        <v>1543</v>
      </c>
      <c r="C617" s="119" t="s">
        <v>32</v>
      </c>
      <c r="D617" s="119" t="s">
        <v>32</v>
      </c>
      <c r="E617" s="29"/>
      <c r="F617" s="29"/>
      <c r="G617" s="102" t="str">
        <f>IF($D$618=0,"",IF(D617="[for completion]","",IF(D617="","",D617/$D$618)))</f>
        <v/>
      </c>
    </row>
    <row r="618" spans="1:7" x14ac:dyDescent="0.25">
      <c r="A618" s="23" t="s">
        <v>1903</v>
      </c>
      <c r="B618" s="40" t="s">
        <v>90</v>
      </c>
      <c r="C618" s="96">
        <f>SUM(C614:C617)</f>
        <v>0</v>
      </c>
      <c r="D618" s="97">
        <f>SUM(D614:D617)</f>
        <v>0</v>
      </c>
      <c r="E618" s="29"/>
      <c r="F618" s="93">
        <f>SUM(F614:F617)</f>
        <v>0</v>
      </c>
      <c r="G618" s="93">
        <f>SUM(G614:G617)</f>
        <v>0</v>
      </c>
    </row>
    <row r="619" spans="1:7" x14ac:dyDescent="0.25">
      <c r="A619" s="23"/>
    </row>
    <row r="620" spans="1:7" x14ac:dyDescent="0.25">
      <c r="A620" s="42"/>
      <c r="B620" s="42" t="s">
        <v>2249</v>
      </c>
      <c r="C620" s="42" t="s">
        <v>2144</v>
      </c>
      <c r="D620" s="42" t="s">
        <v>2147</v>
      </c>
      <c r="E620" s="42"/>
      <c r="F620" s="42" t="s">
        <v>2146</v>
      </c>
      <c r="G620" s="42" t="s">
        <v>2262</v>
      </c>
    </row>
    <row r="621" spans="1:7" x14ac:dyDescent="0.25">
      <c r="A621" s="23" t="s">
        <v>1906</v>
      </c>
      <c r="B621" s="40" t="s">
        <v>717</v>
      </c>
      <c r="C621" s="120" t="s">
        <v>32</v>
      </c>
      <c r="D621" s="120" t="s">
        <v>32</v>
      </c>
      <c r="E621" s="143"/>
      <c r="F621" s="120" t="s">
        <v>32</v>
      </c>
      <c r="G621" s="120" t="s">
        <v>32</v>
      </c>
    </row>
    <row r="622" spans="1:7" x14ac:dyDescent="0.25">
      <c r="A622" s="23" t="s">
        <v>1907</v>
      </c>
      <c r="B622" s="40" t="s">
        <v>718</v>
      </c>
      <c r="C622" s="120" t="s">
        <v>32</v>
      </c>
      <c r="D622" s="120" t="s">
        <v>32</v>
      </c>
      <c r="E622" s="143"/>
      <c r="F622" s="120" t="s">
        <v>32</v>
      </c>
      <c r="G622" s="120" t="s">
        <v>32</v>
      </c>
    </row>
    <row r="623" spans="1:7" x14ac:dyDescent="0.25">
      <c r="A623" s="23" t="s">
        <v>1908</v>
      </c>
      <c r="B623" s="40" t="s">
        <v>719</v>
      </c>
      <c r="C623" s="120" t="s">
        <v>32</v>
      </c>
      <c r="D623" s="120" t="s">
        <v>32</v>
      </c>
      <c r="E623" s="143"/>
      <c r="F623" s="120" t="s">
        <v>32</v>
      </c>
      <c r="G623" s="120" t="s">
        <v>32</v>
      </c>
    </row>
    <row r="624" spans="1:7" x14ac:dyDescent="0.25">
      <c r="A624" s="23" t="s">
        <v>1909</v>
      </c>
      <c r="B624" s="40" t="s">
        <v>720</v>
      </c>
      <c r="C624" s="120" t="s">
        <v>32</v>
      </c>
      <c r="D624" s="120" t="s">
        <v>32</v>
      </c>
      <c r="E624" s="143"/>
      <c r="F624" s="120" t="s">
        <v>32</v>
      </c>
      <c r="G624" s="120" t="s">
        <v>32</v>
      </c>
    </row>
    <row r="625" spans="1:7" x14ac:dyDescent="0.25">
      <c r="A625" s="23" t="s">
        <v>1910</v>
      </c>
      <c r="B625" s="40" t="s">
        <v>721</v>
      </c>
      <c r="C625" s="120" t="s">
        <v>32</v>
      </c>
      <c r="D625" s="120" t="s">
        <v>32</v>
      </c>
      <c r="E625" s="143"/>
      <c r="F625" s="120" t="s">
        <v>32</v>
      </c>
      <c r="G625" s="120" t="s">
        <v>32</v>
      </c>
    </row>
    <row r="626" spans="1:7" x14ac:dyDescent="0.25">
      <c r="A626" s="23" t="s">
        <v>1911</v>
      </c>
      <c r="B626" s="40" t="s">
        <v>722</v>
      </c>
      <c r="C626" s="120" t="s">
        <v>32</v>
      </c>
      <c r="D626" s="120" t="s">
        <v>32</v>
      </c>
      <c r="E626" s="143"/>
      <c r="F626" s="120" t="s">
        <v>32</v>
      </c>
      <c r="G626" s="120" t="s">
        <v>32</v>
      </c>
    </row>
    <row r="627" spans="1:7" x14ac:dyDescent="0.25">
      <c r="A627" s="23" t="s">
        <v>1912</v>
      </c>
      <c r="B627" s="40" t="s">
        <v>723</v>
      </c>
      <c r="C627" s="120" t="s">
        <v>32</v>
      </c>
      <c r="D627" s="120" t="s">
        <v>32</v>
      </c>
      <c r="E627" s="143"/>
      <c r="F627" s="120" t="s">
        <v>32</v>
      </c>
      <c r="G627" s="120" t="s">
        <v>32</v>
      </c>
    </row>
    <row r="628" spans="1:7" x14ac:dyDescent="0.25">
      <c r="A628" s="23" t="s">
        <v>1913</v>
      </c>
      <c r="B628" s="40" t="s">
        <v>1681</v>
      </c>
      <c r="C628" s="120" t="s">
        <v>32</v>
      </c>
      <c r="D628" s="120" t="s">
        <v>32</v>
      </c>
      <c r="E628" s="143"/>
      <c r="F628" s="120" t="s">
        <v>32</v>
      </c>
      <c r="G628" s="120" t="s">
        <v>32</v>
      </c>
    </row>
    <row r="629" spans="1:7" x14ac:dyDescent="0.25">
      <c r="A629" s="23" t="s">
        <v>1914</v>
      </c>
      <c r="B629" s="40" t="s">
        <v>1682</v>
      </c>
      <c r="C629" s="120" t="s">
        <v>32</v>
      </c>
      <c r="D629" s="120" t="s">
        <v>32</v>
      </c>
      <c r="E629" s="143"/>
      <c r="F629" s="120" t="s">
        <v>32</v>
      </c>
      <c r="G629" s="120" t="s">
        <v>32</v>
      </c>
    </row>
    <row r="630" spans="1:7" x14ac:dyDescent="0.25">
      <c r="A630" s="23" t="s">
        <v>1915</v>
      </c>
      <c r="B630" s="40" t="s">
        <v>1683</v>
      </c>
      <c r="C630" s="120" t="s">
        <v>32</v>
      </c>
      <c r="D630" s="120" t="s">
        <v>32</v>
      </c>
      <c r="E630" s="143"/>
      <c r="F630" s="120" t="s">
        <v>32</v>
      </c>
      <c r="G630" s="120" t="s">
        <v>32</v>
      </c>
    </row>
    <row r="631" spans="1:7" x14ac:dyDescent="0.25">
      <c r="A631" s="23" t="s">
        <v>1916</v>
      </c>
      <c r="B631" s="40" t="s">
        <v>724</v>
      </c>
      <c r="C631" s="120" t="s">
        <v>32</v>
      </c>
      <c r="D631" s="120" t="s">
        <v>32</v>
      </c>
      <c r="E631" s="143"/>
      <c r="F631" s="120" t="s">
        <v>32</v>
      </c>
      <c r="G631" s="120" t="s">
        <v>32</v>
      </c>
    </row>
    <row r="632" spans="1:7" x14ac:dyDescent="0.25">
      <c r="A632" s="23" t="s">
        <v>1917</v>
      </c>
      <c r="B632" s="40" t="s">
        <v>2242</v>
      </c>
      <c r="C632" s="120" t="s">
        <v>32</v>
      </c>
      <c r="D632" s="120" t="s">
        <v>32</v>
      </c>
      <c r="E632" s="143"/>
      <c r="F632" s="120" t="s">
        <v>32</v>
      </c>
      <c r="G632" s="120" t="s">
        <v>32</v>
      </c>
    </row>
    <row r="633" spans="1:7" x14ac:dyDescent="0.25">
      <c r="A633" s="23" t="s">
        <v>1918</v>
      </c>
      <c r="B633" s="40" t="s">
        <v>88</v>
      </c>
      <c r="C633" s="120" t="s">
        <v>32</v>
      </c>
      <c r="D633" s="120" t="s">
        <v>32</v>
      </c>
      <c r="E633" s="143"/>
      <c r="F633" s="120" t="s">
        <v>32</v>
      </c>
      <c r="G633" s="120" t="s">
        <v>32</v>
      </c>
    </row>
    <row r="634" spans="1:7" x14ac:dyDescent="0.25">
      <c r="A634" s="23" t="s">
        <v>1919</v>
      </c>
      <c r="B634" s="40" t="s">
        <v>90</v>
      </c>
      <c r="C634" s="96">
        <f>SUM(C621:C633)</f>
        <v>0</v>
      </c>
      <c r="D634" s="96">
        <f>SUM(D621:D633)</f>
        <v>0</v>
      </c>
      <c r="E634" s="21"/>
      <c r="F634" s="96"/>
      <c r="G634" s="102" t="str">
        <f>IF($D$639=0,"",IF(D634="[for completion]","",IF(D634="","",D634/$D$639)))</f>
        <v/>
      </c>
    </row>
    <row r="635" spans="1:7" x14ac:dyDescent="0.25">
      <c r="A635" s="23" t="s">
        <v>1920</v>
      </c>
      <c r="B635" s="23" t="s">
        <v>2143</v>
      </c>
      <c r="F635" s="120" t="s">
        <v>32</v>
      </c>
      <c r="G635" s="102" t="str">
        <f>IF($D$639=0,"",IF(D635="[for completion]","",IF(D635="","",D635/$D$639)))</f>
        <v/>
      </c>
    </row>
    <row r="636" spans="1:7" x14ac:dyDescent="0.25">
      <c r="A636" s="23" t="s">
        <v>1921</v>
      </c>
    </row>
    <row r="637" spans="1:7" x14ac:dyDescent="0.25">
      <c r="A637" s="23" t="s">
        <v>1922</v>
      </c>
      <c r="B637" s="125"/>
      <c r="C637" s="23"/>
      <c r="D637" s="23"/>
      <c r="E637" s="21"/>
      <c r="F637" s="102"/>
      <c r="G637" s="102"/>
    </row>
    <row r="638" spans="1:7" x14ac:dyDescent="0.25">
      <c r="A638" s="23" t="s">
        <v>1923</v>
      </c>
      <c r="B638" s="40"/>
      <c r="C638" s="23"/>
      <c r="D638" s="23"/>
      <c r="E638" s="21"/>
      <c r="F638" s="102"/>
      <c r="G638" s="102"/>
    </row>
    <row r="639" spans="1:7" x14ac:dyDescent="0.25">
      <c r="A639" s="23" t="s">
        <v>1924</v>
      </c>
      <c r="B639" s="40"/>
      <c r="C639" s="23"/>
      <c r="D639" s="23"/>
      <c r="E639" s="21"/>
      <c r="F639" s="134"/>
      <c r="G639" s="134"/>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1"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FB202-5777-425D-BE51-3F7778AEC21A}">
  <dimension ref="A1:X72"/>
  <sheetViews>
    <sheetView workbookViewId="0"/>
  </sheetViews>
  <sheetFormatPr baseColWidth="10" defaultRowHeight="14.3" x14ac:dyDescent="0.25"/>
  <cols>
    <col min="1" max="1" width="30" style="166" customWidth="1"/>
    <col min="2" max="2" width="19.28515625" style="163" bestFit="1" customWidth="1"/>
    <col min="3" max="4" width="18" style="163" bestFit="1" customWidth="1"/>
    <col min="5" max="5" width="16.7109375" style="163" bestFit="1" customWidth="1"/>
    <col min="6" max="6" width="13" style="166" bestFit="1" customWidth="1"/>
    <col min="7" max="7" width="12.28515625" style="166" bestFit="1" customWidth="1"/>
    <col min="8" max="12" width="11.42578125" style="166"/>
    <col min="13" max="13" width="41.42578125" style="166" bestFit="1" customWidth="1"/>
    <col min="14" max="14" width="37" style="166" bestFit="1" customWidth="1"/>
    <col min="15" max="15" width="31" style="166" bestFit="1" customWidth="1"/>
    <col min="16" max="16" width="14.28515625" style="166" bestFit="1" customWidth="1"/>
    <col min="17" max="17" width="16.7109375" style="166" bestFit="1" customWidth="1"/>
    <col min="18" max="18" width="11.42578125" style="166"/>
    <col min="19" max="19" width="16.140625" style="166" bestFit="1" customWidth="1"/>
    <col min="20" max="20" width="26.5703125" style="166" bestFit="1" customWidth="1"/>
    <col min="21" max="21" width="15" style="166" bestFit="1" customWidth="1"/>
    <col min="22" max="22" width="9.7109375" style="166" bestFit="1" customWidth="1"/>
    <col min="23" max="23" width="12.28515625" style="166" bestFit="1" customWidth="1"/>
    <col min="24" max="16384" width="11.42578125" style="166"/>
  </cols>
  <sheetData>
    <row r="1" spans="1:24" ht="18.75" x14ac:dyDescent="0.3">
      <c r="A1" s="161" t="s">
        <v>2279</v>
      </c>
      <c r="B1" s="162"/>
      <c r="C1" s="162"/>
      <c r="E1" s="164" t="s">
        <v>2280</v>
      </c>
      <c r="F1" s="165">
        <v>45930</v>
      </c>
      <c r="G1" s="162"/>
      <c r="L1" s="167"/>
    </row>
    <row r="2" spans="1:24" ht="15" x14ac:dyDescent="0.25">
      <c r="T2" s="163"/>
      <c r="U2" s="163"/>
      <c r="V2" s="163"/>
      <c r="W2" s="163"/>
    </row>
    <row r="3" spans="1:24" ht="15" x14ac:dyDescent="0.25">
      <c r="A3" s="168"/>
      <c r="B3" s="169"/>
    </row>
    <row r="4" spans="1:24" ht="15" x14ac:dyDescent="0.25">
      <c r="A4" s="170" t="s">
        <v>2281</v>
      </c>
      <c r="B4" s="170"/>
      <c r="C4" s="171" t="s">
        <v>2282</v>
      </c>
      <c r="D4" s="171" t="s">
        <v>2283</v>
      </c>
      <c r="E4" s="171" t="s">
        <v>2284</v>
      </c>
      <c r="F4" s="171" t="s">
        <v>2285</v>
      </c>
    </row>
    <row r="5" spans="1:24" x14ac:dyDescent="0.25">
      <c r="A5" s="172" t="s">
        <v>2286</v>
      </c>
      <c r="B5" s="173"/>
      <c r="C5" s="174">
        <v>454870597.37999988</v>
      </c>
      <c r="D5" s="175">
        <v>2.5402080466902528E-2</v>
      </c>
      <c r="E5" s="174">
        <v>180</v>
      </c>
      <c r="F5" s="175">
        <v>2.232696601339618E-2</v>
      </c>
    </row>
    <row r="6" spans="1:24" x14ac:dyDescent="0.25">
      <c r="A6" s="172" t="s">
        <v>2287</v>
      </c>
      <c r="B6" s="173"/>
      <c r="C6" s="174">
        <v>3062224826.6600032</v>
      </c>
      <c r="D6" s="175">
        <v>0.17104789141869234</v>
      </c>
      <c r="E6" s="174">
        <v>1095</v>
      </c>
      <c r="F6" s="175">
        <v>0.13582237658149343</v>
      </c>
    </row>
    <row r="7" spans="1:24" x14ac:dyDescent="0.25">
      <c r="A7" s="172" t="s">
        <v>2288</v>
      </c>
      <c r="B7" s="173"/>
      <c r="C7" s="174">
        <v>948395811.57999945</v>
      </c>
      <c r="D7" s="175">
        <v>5.2973637089402704E-2</v>
      </c>
      <c r="E7" s="174">
        <v>429</v>
      </c>
      <c r="F7" s="175">
        <v>5.321260233192756E-2</v>
      </c>
    </row>
    <row r="8" spans="1:24" x14ac:dyDescent="0.25">
      <c r="A8" s="172" t="s">
        <v>2289</v>
      </c>
      <c r="B8" s="173"/>
      <c r="C8" s="174">
        <v>13431469123.881966</v>
      </c>
      <c r="D8" s="175">
        <v>0.75057639102499996</v>
      </c>
      <c r="E8" s="174">
        <v>6358</v>
      </c>
      <c r="F8" s="175">
        <v>0.78863805507318285</v>
      </c>
    </row>
    <row r="9" spans="1:24" ht="15" x14ac:dyDescent="0.25">
      <c r="A9" s="176" t="s">
        <v>2290</v>
      </c>
      <c r="B9" s="176"/>
      <c r="C9" s="177">
        <f>SUM(C5:C8)</f>
        <v>17896960359.501968</v>
      </c>
      <c r="D9" s="178">
        <f t="shared" ref="D9:F9" si="0">SUM(D5:D8)</f>
        <v>0.99999999999999756</v>
      </c>
      <c r="E9" s="177">
        <f t="shared" si="0"/>
        <v>8062</v>
      </c>
      <c r="F9" s="178">
        <f t="shared" si="0"/>
        <v>1</v>
      </c>
    </row>
    <row r="10" spans="1:24" ht="15.7" thickBot="1" x14ac:dyDescent="0.3">
      <c r="B10" s="166"/>
      <c r="F10" s="163"/>
      <c r="W10" s="179"/>
      <c r="X10" s="180"/>
    </row>
    <row r="11" spans="1:24" ht="15.7" thickBot="1" x14ac:dyDescent="0.3">
      <c r="A11" s="181" t="s">
        <v>2291</v>
      </c>
      <c r="B11" s="181"/>
      <c r="C11" s="182">
        <f>SUM(C5:C7)</f>
        <v>4465491235.6200027</v>
      </c>
      <c r="D11" s="180">
        <f t="shared" ref="D11:F11" si="1">SUM(D5:D7)</f>
        <v>0.24942360897499757</v>
      </c>
      <c r="E11" s="182">
        <f t="shared" si="1"/>
        <v>1704</v>
      </c>
      <c r="F11" s="180">
        <f t="shared" si="1"/>
        <v>0.21136194492681717</v>
      </c>
    </row>
    <row r="12" spans="1:24" ht="15" x14ac:dyDescent="0.25">
      <c r="A12" s="183"/>
      <c r="B12" s="183"/>
      <c r="C12" s="184"/>
      <c r="D12" s="185"/>
      <c r="E12" s="186"/>
      <c r="F12" s="185"/>
    </row>
    <row r="13" spans="1:24" ht="15" x14ac:dyDescent="0.25">
      <c r="A13" s="183"/>
      <c r="B13" s="183"/>
      <c r="C13" s="184"/>
      <c r="D13" s="185"/>
      <c r="E13" s="186"/>
      <c r="F13" s="185"/>
    </row>
    <row r="14" spans="1:24" ht="29.95" x14ac:dyDescent="0.25">
      <c r="A14" s="183"/>
      <c r="B14" s="183"/>
      <c r="C14" s="187" t="s">
        <v>2292</v>
      </c>
      <c r="D14" s="188" t="s">
        <v>2293</v>
      </c>
      <c r="E14" s="189" t="s">
        <v>2294</v>
      </c>
      <c r="F14" s="190" t="s">
        <v>2295</v>
      </c>
    </row>
    <row r="15" spans="1:24" ht="15" x14ac:dyDescent="0.25">
      <c r="A15" s="183"/>
      <c r="B15" s="183"/>
      <c r="C15" s="191"/>
      <c r="D15" s="192"/>
      <c r="E15" s="193"/>
      <c r="F15" s="190"/>
    </row>
    <row r="16" spans="1:24" ht="15" x14ac:dyDescent="0.25">
      <c r="A16" s="183"/>
      <c r="B16" s="183"/>
      <c r="C16" s="191">
        <v>3000000000</v>
      </c>
      <c r="D16" s="192" t="s">
        <v>159</v>
      </c>
      <c r="E16" s="194" t="s">
        <v>2296</v>
      </c>
      <c r="F16" s="190">
        <v>1</v>
      </c>
      <c r="G16" s="195"/>
    </row>
    <row r="17" spans="1:6" ht="15.7" thickBot="1" x14ac:dyDescent="0.3">
      <c r="A17" s="181" t="s">
        <v>2297</v>
      </c>
      <c r="B17" s="196"/>
      <c r="C17" s="182">
        <f>C15+C16</f>
        <v>3000000000</v>
      </c>
      <c r="D17" s="197"/>
      <c r="E17" s="198"/>
      <c r="F17" s="197"/>
    </row>
    <row r="18" spans="1:6" ht="15" hidden="1" customHeight="1" x14ac:dyDescent="0.25">
      <c r="A18" s="199"/>
      <c r="B18" s="199"/>
      <c r="C18" s="200"/>
      <c r="D18" s="200"/>
      <c r="E18" s="200"/>
      <c r="F18" s="200"/>
    </row>
    <row r="19" spans="1:6" ht="15" customHeight="1" x14ac:dyDescent="0.25">
      <c r="A19" s="199"/>
      <c r="B19" s="199"/>
      <c r="C19" s="200"/>
      <c r="D19" s="200"/>
      <c r="E19" s="200"/>
      <c r="F19" s="200"/>
    </row>
    <row r="20" spans="1:6" ht="15" x14ac:dyDescent="0.25">
      <c r="A20" s="199"/>
      <c r="B20" s="199"/>
      <c r="C20" s="200"/>
      <c r="D20" s="200"/>
      <c r="E20" s="200"/>
      <c r="F20" s="200"/>
    </row>
    <row r="21" spans="1:6" ht="15" x14ac:dyDescent="0.25">
      <c r="A21" s="199"/>
      <c r="B21" s="199"/>
      <c r="C21" s="200"/>
      <c r="D21" s="200"/>
      <c r="E21" s="200"/>
      <c r="F21" s="200"/>
    </row>
    <row r="22" spans="1:6" ht="15" x14ac:dyDescent="0.25">
      <c r="A22" s="201" t="s">
        <v>2298</v>
      </c>
      <c r="B22" s="201"/>
      <c r="C22" s="202" t="s">
        <v>2282</v>
      </c>
      <c r="D22" s="202" t="s">
        <v>2283</v>
      </c>
      <c r="E22" s="202" t="s">
        <v>2284</v>
      </c>
      <c r="F22" s="202" t="s">
        <v>2285</v>
      </c>
    </row>
    <row r="23" spans="1:6" x14ac:dyDescent="0.25">
      <c r="A23" s="203" t="s">
        <v>2299</v>
      </c>
      <c r="B23" s="204"/>
      <c r="C23" s="205">
        <v>1925524082.5400007</v>
      </c>
      <c r="D23" s="206">
        <v>0.43120095437219114</v>
      </c>
      <c r="E23" s="205">
        <v>532</v>
      </c>
      <c r="F23" s="206">
        <v>0.31220657276995306</v>
      </c>
    </row>
    <row r="24" spans="1:6" x14ac:dyDescent="0.25">
      <c r="A24" s="203" t="s">
        <v>2300</v>
      </c>
      <c r="B24" s="204"/>
      <c r="C24" s="205">
        <v>1193538080.2300007</v>
      </c>
      <c r="D24" s="206">
        <v>0.26728035444554754</v>
      </c>
      <c r="E24" s="205">
        <v>644</v>
      </c>
      <c r="F24" s="206">
        <v>0.3779342723004695</v>
      </c>
    </row>
    <row r="25" spans="1:6" x14ac:dyDescent="0.25">
      <c r="A25" s="203" t="s">
        <v>2301</v>
      </c>
      <c r="B25" s="204"/>
      <c r="C25" s="205">
        <v>967580635.87999976</v>
      </c>
      <c r="D25" s="206">
        <v>0.21667955098912151</v>
      </c>
      <c r="E25" s="205">
        <v>366</v>
      </c>
      <c r="F25" s="206">
        <v>0.21478873239436619</v>
      </c>
    </row>
    <row r="26" spans="1:6" x14ac:dyDescent="0.25">
      <c r="A26" s="203" t="s">
        <v>2302</v>
      </c>
      <c r="B26" s="204"/>
      <c r="C26" s="205">
        <v>315537083.2700001</v>
      </c>
      <c r="D26" s="206">
        <v>7.0661225522748089E-2</v>
      </c>
      <c r="E26" s="205">
        <v>129</v>
      </c>
      <c r="F26" s="206">
        <v>7.5704225352112672E-2</v>
      </c>
    </row>
    <row r="27" spans="1:6" x14ac:dyDescent="0.25">
      <c r="A27" s="203" t="s">
        <v>2303</v>
      </c>
      <c r="B27" s="204"/>
      <c r="C27" s="205">
        <v>63311353.699999988</v>
      </c>
      <c r="D27" s="206">
        <v>1.4177914670391157E-2</v>
      </c>
      <c r="E27" s="205">
        <v>33</v>
      </c>
      <c r="F27" s="206">
        <v>1.936619718309859E-2</v>
      </c>
    </row>
    <row r="28" spans="1:6" ht="15" x14ac:dyDescent="0.25">
      <c r="A28" s="207" t="s">
        <v>88</v>
      </c>
      <c r="B28" s="208"/>
      <c r="C28" s="205">
        <v>0</v>
      </c>
      <c r="D28" s="206">
        <v>0</v>
      </c>
      <c r="E28" s="205">
        <v>0</v>
      </c>
      <c r="F28" s="206">
        <v>0</v>
      </c>
    </row>
    <row r="29" spans="1:6" ht="15" x14ac:dyDescent="0.25">
      <c r="A29" s="209" t="s">
        <v>2304</v>
      </c>
      <c r="B29" s="209"/>
      <c r="C29" s="210">
        <f>SUM(C23:C28)</f>
        <v>4465491235.6200008</v>
      </c>
      <c r="D29" s="211">
        <f>SUM(D23:D28)</f>
        <v>0.99999999999999944</v>
      </c>
      <c r="E29" s="210">
        <f>SUM(E23:E28)</f>
        <v>1704</v>
      </c>
      <c r="F29" s="211">
        <f>SUM(F23:F28)</f>
        <v>1</v>
      </c>
    </row>
    <row r="30" spans="1:6" ht="15" x14ac:dyDescent="0.25">
      <c r="A30" s="199"/>
      <c r="B30" s="200"/>
      <c r="C30" s="200"/>
      <c r="D30" s="200"/>
      <c r="E30" s="200"/>
      <c r="F30" s="199"/>
    </row>
    <row r="31" spans="1:6" ht="15" x14ac:dyDescent="0.25">
      <c r="A31" s="199"/>
      <c r="B31" s="199"/>
      <c r="C31" s="200"/>
      <c r="D31" s="200"/>
      <c r="E31" s="200"/>
      <c r="F31" s="199"/>
    </row>
    <row r="33" spans="1:8" ht="15" x14ac:dyDescent="0.25">
      <c r="A33" s="201" t="s">
        <v>2305</v>
      </c>
      <c r="B33" s="201" t="s">
        <v>2298</v>
      </c>
      <c r="C33" s="202" t="s">
        <v>2282</v>
      </c>
      <c r="D33" s="202" t="s">
        <v>2283</v>
      </c>
      <c r="E33" s="202" t="s">
        <v>2284</v>
      </c>
      <c r="F33" s="202" t="s">
        <v>2285</v>
      </c>
    </row>
    <row r="34" spans="1:8" x14ac:dyDescent="0.25">
      <c r="A34" s="204" t="s">
        <v>2306</v>
      </c>
      <c r="B34" s="203" t="s">
        <v>2299</v>
      </c>
      <c r="C34" s="205">
        <v>247229064.29000002</v>
      </c>
      <c r="D34" s="206">
        <v>5.536435998752421E-2</v>
      </c>
      <c r="E34" s="205">
        <v>74</v>
      </c>
      <c r="F34" s="206">
        <v>4.3427230046948359E-2</v>
      </c>
      <c r="G34" s="212"/>
      <c r="H34" s="212"/>
    </row>
    <row r="35" spans="1:8" x14ac:dyDescent="0.25">
      <c r="A35" s="204"/>
      <c r="B35" s="203" t="s">
        <v>2300</v>
      </c>
      <c r="C35" s="205">
        <v>58192149.160000004</v>
      </c>
      <c r="D35" s="206">
        <v>1.3031522421501393E-2</v>
      </c>
      <c r="E35" s="205">
        <v>28</v>
      </c>
      <c r="F35" s="206">
        <v>1.6431924882629109E-2</v>
      </c>
    </row>
    <row r="36" spans="1:8" x14ac:dyDescent="0.25">
      <c r="A36" s="204"/>
      <c r="B36" s="203" t="s">
        <v>2301</v>
      </c>
      <c r="C36" s="205">
        <v>70413157.379999995</v>
      </c>
      <c r="D36" s="206">
        <v>1.5768289235086504E-2</v>
      </c>
      <c r="E36" s="205">
        <v>31</v>
      </c>
      <c r="F36" s="206">
        <v>1.8192488262910797E-2</v>
      </c>
    </row>
    <row r="37" spans="1:8" x14ac:dyDescent="0.25">
      <c r="A37" s="204"/>
      <c r="B37" s="203" t="s">
        <v>2302</v>
      </c>
      <c r="C37" s="205">
        <v>62666742.250000007</v>
      </c>
      <c r="D37" s="206">
        <v>1.4033560686476007E-2</v>
      </c>
      <c r="E37" s="205">
        <v>25</v>
      </c>
      <c r="F37" s="206">
        <v>1.4671361502347418E-2</v>
      </c>
    </row>
    <row r="38" spans="1:8" x14ac:dyDescent="0.25">
      <c r="A38" s="204"/>
      <c r="B38" s="203" t="s">
        <v>2303</v>
      </c>
      <c r="C38" s="205">
        <v>0</v>
      </c>
      <c r="D38" s="206">
        <v>0</v>
      </c>
      <c r="E38" s="205">
        <v>0</v>
      </c>
      <c r="F38" s="206">
        <v>0</v>
      </c>
    </row>
    <row r="39" spans="1:8" x14ac:dyDescent="0.25">
      <c r="A39" s="204"/>
      <c r="B39" s="203" t="s">
        <v>88</v>
      </c>
      <c r="C39" s="205">
        <v>0</v>
      </c>
      <c r="D39" s="206">
        <v>0</v>
      </c>
      <c r="E39" s="205">
        <v>0</v>
      </c>
      <c r="F39" s="206">
        <v>0</v>
      </c>
    </row>
    <row r="40" spans="1:8" x14ac:dyDescent="0.25">
      <c r="A40" s="204" t="s">
        <v>2307</v>
      </c>
      <c r="B40" s="204"/>
      <c r="C40" s="213">
        <f>SUM(C34:C39)</f>
        <v>438501113.08000004</v>
      </c>
      <c r="D40" s="214">
        <f>SUM(D34:D39)</f>
        <v>9.8197732330588108E-2</v>
      </c>
      <c r="E40" s="213">
        <f>SUM(E34:E39)</f>
        <v>158</v>
      </c>
      <c r="F40" s="214">
        <f>SUM(F34:F39)</f>
        <v>9.2723004694835687E-2</v>
      </c>
    </row>
    <row r="41" spans="1:8" x14ac:dyDescent="0.25">
      <c r="A41" s="204" t="s">
        <v>2308</v>
      </c>
      <c r="B41" s="203" t="s">
        <v>2299</v>
      </c>
      <c r="C41" s="205">
        <v>1660728919.2100008</v>
      </c>
      <c r="D41" s="206">
        <v>0.37190285045524685</v>
      </c>
      <c r="E41" s="205">
        <v>450</v>
      </c>
      <c r="F41" s="206">
        <v>0.2640845070422535</v>
      </c>
    </row>
    <row r="42" spans="1:8" ht="15" customHeight="1" x14ac:dyDescent="0.25">
      <c r="A42" s="204"/>
      <c r="B42" s="203" t="s">
        <v>2300</v>
      </c>
      <c r="C42" s="205">
        <v>1130822083.7100003</v>
      </c>
      <c r="D42" s="206">
        <v>0.25323576378109136</v>
      </c>
      <c r="E42" s="205">
        <v>613</v>
      </c>
      <c r="F42" s="206">
        <v>0.35974178403755869</v>
      </c>
    </row>
    <row r="43" spans="1:8" x14ac:dyDescent="0.25">
      <c r="A43" s="204"/>
      <c r="B43" s="203" t="s">
        <v>2301</v>
      </c>
      <c r="C43" s="205">
        <v>896682654.49999964</v>
      </c>
      <c r="D43" s="206">
        <v>0.20080269049626784</v>
      </c>
      <c r="E43" s="205">
        <v>334</v>
      </c>
      <c r="F43" s="206">
        <v>0.1960093896713615</v>
      </c>
    </row>
    <row r="44" spans="1:8" x14ac:dyDescent="0.25">
      <c r="A44" s="215"/>
      <c r="B44" s="203" t="s">
        <v>2302</v>
      </c>
      <c r="C44" s="216">
        <v>248942183.65000007</v>
      </c>
      <c r="D44" s="217">
        <v>5.5747995128566472E-2</v>
      </c>
      <c r="E44" s="216">
        <v>101</v>
      </c>
      <c r="F44" s="217">
        <v>5.927230046948357E-2</v>
      </c>
    </row>
    <row r="45" spans="1:8" x14ac:dyDescent="0.25">
      <c r="A45" s="218"/>
      <c r="B45" s="203" t="s">
        <v>2303</v>
      </c>
      <c r="C45" s="219">
        <v>63311353.699999988</v>
      </c>
      <c r="D45" s="220">
        <v>1.4177914670391166E-2</v>
      </c>
      <c r="E45" s="219">
        <v>33</v>
      </c>
      <c r="F45" s="220">
        <v>1.936619718309859E-2</v>
      </c>
    </row>
    <row r="46" spans="1:8" x14ac:dyDescent="0.25">
      <c r="A46" s="221" t="s">
        <v>2307</v>
      </c>
      <c r="B46" s="221"/>
      <c r="C46" s="213">
        <f>SUM(C41:C45)</f>
        <v>4000487194.7700005</v>
      </c>
      <c r="D46" s="214">
        <f t="shared" ref="D46:F46" si="2">SUM(D41:D45)</f>
        <v>0.8958672145315637</v>
      </c>
      <c r="E46" s="213">
        <f t="shared" si="2"/>
        <v>1531</v>
      </c>
      <c r="F46" s="214">
        <f t="shared" si="2"/>
        <v>0.89847417840375599</v>
      </c>
    </row>
    <row r="47" spans="1:8" x14ac:dyDescent="0.25">
      <c r="A47" s="222" t="s">
        <v>2309</v>
      </c>
      <c r="B47" s="203" t="s">
        <v>2299</v>
      </c>
      <c r="C47" s="223">
        <v>17566099.039999999</v>
      </c>
      <c r="D47" s="224">
        <v>3.9337439294203592E-3</v>
      </c>
      <c r="E47" s="223">
        <v>8</v>
      </c>
      <c r="F47" s="224">
        <v>4.6948356807511738E-3</v>
      </c>
    </row>
    <row r="48" spans="1:8" x14ac:dyDescent="0.25">
      <c r="A48" s="222"/>
      <c r="B48" s="203" t="s">
        <v>2300</v>
      </c>
      <c r="C48" s="223">
        <v>4523847.3600000003</v>
      </c>
      <c r="D48" s="224">
        <v>1.0130682429548867E-3</v>
      </c>
      <c r="E48" s="223">
        <v>3</v>
      </c>
      <c r="F48" s="224">
        <v>1.7605633802816902E-3</v>
      </c>
    </row>
    <row r="49" spans="1:6" x14ac:dyDescent="0.25">
      <c r="A49" s="222"/>
      <c r="B49" s="203" t="s">
        <v>2301</v>
      </c>
      <c r="C49" s="223">
        <v>484824</v>
      </c>
      <c r="D49" s="224">
        <v>1.0857125776727355E-4</v>
      </c>
      <c r="E49" s="223">
        <v>1</v>
      </c>
      <c r="F49" s="224">
        <v>5.8685446009389673E-4</v>
      </c>
    </row>
    <row r="50" spans="1:6" x14ac:dyDescent="0.25">
      <c r="A50" s="222"/>
      <c r="B50" s="203" t="s">
        <v>2302</v>
      </c>
      <c r="C50" s="223">
        <v>3928157.37</v>
      </c>
      <c r="D50" s="224">
        <v>8.7966970770565268E-4</v>
      </c>
      <c r="E50" s="223">
        <v>3</v>
      </c>
      <c r="F50" s="224">
        <v>1.7605633802816902E-3</v>
      </c>
    </row>
    <row r="51" spans="1:6" x14ac:dyDescent="0.25">
      <c r="A51" s="225"/>
      <c r="B51" s="203" t="s">
        <v>2303</v>
      </c>
      <c r="C51" s="223">
        <v>0</v>
      </c>
      <c r="D51" s="224">
        <v>0</v>
      </c>
      <c r="E51" s="223">
        <v>0</v>
      </c>
      <c r="F51" s="224">
        <v>0</v>
      </c>
    </row>
    <row r="52" spans="1:6" x14ac:dyDescent="0.25">
      <c r="A52" s="226" t="s">
        <v>2307</v>
      </c>
      <c r="B52" s="226"/>
      <c r="C52" s="213">
        <f>SUM(C47:C51)</f>
        <v>26502927.77</v>
      </c>
      <c r="D52" s="214">
        <f t="shared" ref="D52:F52" si="3">SUM(D47:D51)</f>
        <v>5.9350531378481721E-3</v>
      </c>
      <c r="E52" s="213">
        <f t="shared" si="3"/>
        <v>15</v>
      </c>
      <c r="F52" s="214">
        <f t="shared" si="3"/>
        <v>8.8028169014084511E-3</v>
      </c>
    </row>
    <row r="53" spans="1:6" x14ac:dyDescent="0.25">
      <c r="A53" s="227" t="s">
        <v>2304</v>
      </c>
      <c r="B53" s="227"/>
      <c r="C53" s="228">
        <f>C52+C46+C40</f>
        <v>4465491235.6200008</v>
      </c>
      <c r="D53" s="229">
        <f>D52+D46+D40</f>
        <v>1</v>
      </c>
      <c r="E53" s="228">
        <f>E52+E46+E40</f>
        <v>1704</v>
      </c>
      <c r="F53" s="229">
        <f>F52+F46+F40</f>
        <v>1.0000000000000002</v>
      </c>
    </row>
    <row r="54" spans="1:6" x14ac:dyDescent="0.25">
      <c r="B54" s="166"/>
      <c r="C54" s="166"/>
      <c r="D54" s="166"/>
      <c r="E54" s="166"/>
    </row>
    <row r="55" spans="1:6" x14ac:dyDescent="0.25">
      <c r="A55" s="230"/>
      <c r="B55" s="166"/>
      <c r="C55" s="166"/>
      <c r="D55" s="166"/>
      <c r="E55" s="166"/>
    </row>
    <row r="56" spans="1:6" x14ac:dyDescent="0.25">
      <c r="B56" s="166"/>
      <c r="C56" s="166"/>
      <c r="D56" s="166"/>
      <c r="E56" s="166"/>
    </row>
    <row r="57" spans="1:6" x14ac:dyDescent="0.25">
      <c r="B57" s="166"/>
      <c r="C57" s="166"/>
      <c r="D57" s="166"/>
      <c r="E57" s="166"/>
    </row>
    <row r="58" spans="1:6" x14ac:dyDescent="0.25">
      <c r="B58" s="166"/>
      <c r="C58" s="166"/>
      <c r="D58" s="166"/>
      <c r="E58" s="166"/>
    </row>
    <row r="59" spans="1:6" x14ac:dyDescent="0.25">
      <c r="B59" s="166"/>
      <c r="C59" s="166"/>
      <c r="D59" s="166"/>
      <c r="E59" s="166"/>
    </row>
    <row r="60" spans="1:6" x14ac:dyDescent="0.25">
      <c r="B60" s="166"/>
      <c r="C60" s="166"/>
      <c r="D60" s="166"/>
      <c r="E60" s="166"/>
    </row>
    <row r="61" spans="1:6" x14ac:dyDescent="0.25">
      <c r="B61" s="166"/>
      <c r="C61" s="166"/>
      <c r="D61" s="166"/>
      <c r="E61" s="166"/>
    </row>
    <row r="62" spans="1:6" x14ac:dyDescent="0.25">
      <c r="B62" s="166"/>
      <c r="C62" s="166"/>
      <c r="D62" s="166"/>
      <c r="E62" s="166"/>
    </row>
    <row r="63" spans="1:6" x14ac:dyDescent="0.25">
      <c r="B63" s="166"/>
      <c r="C63" s="166"/>
      <c r="D63" s="166"/>
      <c r="E63" s="166"/>
    </row>
    <row r="64" spans="1:6" x14ac:dyDescent="0.25">
      <c r="B64" s="166"/>
      <c r="C64" s="166"/>
      <c r="D64" s="166"/>
      <c r="E64" s="166"/>
    </row>
    <row r="65" s="166" customFormat="1" x14ac:dyDescent="0.25"/>
    <row r="66" s="166" customFormat="1" x14ac:dyDescent="0.25"/>
    <row r="67" s="166" customFormat="1" x14ac:dyDescent="0.25"/>
    <row r="68" s="166" customFormat="1" x14ac:dyDescent="0.25"/>
    <row r="69" s="166" customFormat="1" x14ac:dyDescent="0.25"/>
    <row r="70" s="166" customFormat="1" x14ac:dyDescent="0.25"/>
    <row r="71" s="166" customFormat="1" x14ac:dyDescent="0.25"/>
    <row r="72" s="166" customFormat="1" x14ac:dyDescent="0.25"/>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E0C7C518DA5344A93514248EB2558F5" ma:contentTypeVersion="17" ma:contentTypeDescription="Opprett et nytt dokument." ma:contentTypeScope="" ma:versionID="aaf158d3d23adea5a568f907347e92ba">
  <xsd:schema xmlns:xsd="http://www.w3.org/2001/XMLSchema" xmlns:xs="http://www.w3.org/2001/XMLSchema" xmlns:p="http://schemas.microsoft.com/office/2006/metadata/properties" xmlns:ns2="8297a5db-95c4-4f77-bd47-57c33363572f" xmlns:ns3="8a806afb-1a83-4f5d-86c4-bc0dc84365b9" targetNamespace="http://schemas.microsoft.com/office/2006/metadata/properties" ma:root="true" ma:fieldsID="c7b42ffeccbca500e23d81a29c18b281" ns2:_="" ns3:_="">
    <xsd:import namespace="8297a5db-95c4-4f77-bd47-57c33363572f"/>
    <xsd:import namespace="8a806afb-1a83-4f5d-86c4-bc0dc84365b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7a5db-95c4-4f77-bd47-57c3336357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description="" ma:hidden="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Bildemerkelapper" ma:readOnly="false" ma:fieldId="{5cf76f15-5ced-4ddc-b409-7134ff3c332f}" ma:taxonomyMulti="true" ma:sspId="06604d7d-b179-40e3-9457-2227251b16fc"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descriptio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a806afb-1a83-4f5d-86c4-bc0dc84365b9"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655514d6-cb35-4592-9809-10bfb285b9b3}" ma:internalName="TaxCatchAll" ma:showField="CatchAllData" ma:web="8a806afb-1a83-4f5d-86c4-bc0dc84365b9">
      <xsd:complexType>
        <xsd:complexContent>
          <xsd:extension base="dms:MultiChoiceLookup">
            <xsd:sequence>
              <xsd:element name="Value" type="dms:Lookup" maxOccurs="unbounded" minOccurs="0" nillable="true"/>
            </xsd:sequence>
          </xsd:extension>
        </xsd:complexContent>
      </xsd:complexType>
    </xsd:element>
    <xsd:element name="_dlc_DocId" ma:index="19" nillable="true" ma:displayName="Dokument-ID-verdi" ma:description="Verdien for dokument-IDen som er tilordnet elementet." ma:indexed="true" ma:internalName="_dlc_DocId" ma:readOnly="true">
      <xsd:simpleType>
        <xsd:restriction base="dms:Text"/>
      </xsd:simpleType>
    </xsd:element>
    <xsd:element name="_dlc_DocIdUrl" ma:index="20"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Innholdstype"/>
        <xsd:element ref="dc:title" minOccurs="0" maxOccurs="1" ma:index="3"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8a806afb-1a83-4f5d-86c4-bc0dc84365b9">UFZAHDXV6EXC-877681433-489645</_dlc_DocId>
    <TaxCatchAll xmlns="8a806afb-1a83-4f5d-86c4-bc0dc84365b9" xsi:nil="true"/>
    <lcf76f155ced4ddcb4097134ff3c332f xmlns="8297a5db-95c4-4f77-bd47-57c33363572f">
      <Terms xmlns="http://schemas.microsoft.com/office/infopath/2007/PartnerControls"/>
    </lcf76f155ced4ddcb4097134ff3c332f>
    <_dlc_DocIdUrl xmlns="8a806afb-1a83-4f5d-86c4-bc0dc84365b9">
      <Url>https://emfecbc.sharepoint.com/sites/HypoDocumentCenter/_layouts/15/DocIdRedir.aspx?ID=UFZAHDXV6EXC-877681433-489645</Url>
      <Description>UFZAHDXV6EXC-877681433-489645</Description>
    </_dlc_DocIdUrl>
  </documentManagement>
</p:properties>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7AF4D6D9-F5F1-4E40-BE0E-8896D6EF39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97a5db-95c4-4f77-bd47-57c33363572f"/>
    <ds:schemaRef ds:uri="8a806afb-1a83-4f5d-86c4-bc0dc84365b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3.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 ds:uri="8a806afb-1a83-4f5d-86c4-bc0dc84365b9"/>
    <ds:schemaRef ds:uri="8297a5db-95c4-4f77-bd47-57c33363572f"/>
  </ds:schemaRefs>
</ds:datastoreItem>
</file>

<file path=customXml/itemProps4.xml><?xml version="1.0" encoding="utf-8"?>
<ds:datastoreItem xmlns:ds="http://schemas.openxmlformats.org/officeDocument/2006/customXml" ds:itemID="{ED3D1B3E-B88A-4A07-B524-9DDCEB0A4506}">
  <ds:schemaRefs>
    <ds:schemaRef ds:uri="http://schemas.microsoft.com/sharepoint/events"/>
  </ds:schemaRefs>
</ds:datastoreItem>
</file>

<file path=docMetadata/LabelInfo.xml><?xml version="1.0" encoding="utf-8"?>
<clbl:labelList xmlns:clbl="http://schemas.microsoft.com/office/2020/mipLabelMetadata">
  <clbl:label id="{210f7242-1640-41a4-9c4f-28b1303f2cda}" enabled="0" method="" siteId="{210f7242-1640-41a4-9c4f-28b1303f2cda}"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15</vt:i4>
      </vt:variant>
      <vt:variant>
        <vt:lpstr>Navngitte områder</vt:lpstr>
      </vt:variant>
      <vt:variant>
        <vt:i4>9</vt:i4>
      </vt:variant>
    </vt:vector>
  </HeadingPairs>
  <TitlesOfParts>
    <vt:vector size="24" baseType="lpstr">
      <vt:lpstr>Disclaimer</vt:lpstr>
      <vt:lpstr>Introduction</vt:lpstr>
      <vt:lpstr>A. HTT General</vt:lpstr>
      <vt:lpstr>B1. HTT Mortgage Assets</vt:lpstr>
      <vt:lpstr>C. HTT Harmonised Glossary</vt:lpstr>
      <vt:lpstr>D. Insert Nat Trans Templ</vt:lpstr>
      <vt:lpstr>E. Optional ECB-ECAIs data</vt:lpstr>
      <vt:lpstr>F1. Sustainable M data</vt:lpstr>
      <vt:lpstr>Green</vt:lpstr>
      <vt:lpstr>Strat tables Cover Pool</vt:lpstr>
      <vt:lpstr>Strat tables Cover Pool_Green</vt:lpstr>
      <vt:lpstr>Funding and substitute assets</vt:lpstr>
      <vt:lpstr>D_CoverPool</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Disclaimer!Utskriftsområde</vt:lpstr>
      <vt:lpstr>'E. Optional ECB-ECAIs data'!Utskriftsområde</vt:lpstr>
      <vt:lpstr>Introduction!Utskriftsområde</vt:lpstr>
      <vt:lpstr>Disclaimer!Utskriftstitler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Helene Langhelle Eriksen</cp:lastModifiedBy>
  <cp:lastPrinted>2024-07-08T08:36:51Z</cp:lastPrinted>
  <dcterms:created xsi:type="dcterms:W3CDTF">2016-04-21T08:07:20Z</dcterms:created>
  <dcterms:modified xsi:type="dcterms:W3CDTF">2025-11-04T14:03:15Z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0x0101006E0C7C518DA5344A93514248EB2558F5</vt:lpwstr>
  </property>
  <property fmtid="{D5CDD505-2E9C-101B-9397-08002B2CF9AE}" pid="3" name="_dlc_DocIdItemGuid">
    <vt:lpwstr>2564b996-ee5d-4ce9-bb5f-0954cb76be6a</vt:lpwstr>
  </property>
  <property fmtid="{D5CDD505-2E9C-101B-9397-08002B2CF9AE}" pid="4" name="MediaServiceImageTags">
    <vt:lpwstr/>
  </property>
</Properties>
</file>